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Produtos" sheetId="2" state="visible" r:id="rId2"/>
    <sheet name="Lotes" sheetId="3" state="visible" r:id="rId3"/>
    <sheet name="Lancamentos" sheetId="4" state="visible" r:id="rId4"/>
    <sheet name="Estoque_Alertas" sheetId="5" state="visible" r:id="rId5"/>
    <sheet name="Relatorio" sheetId="6" state="visible" r:id="rId6"/>
    <sheet name="Como_Usar" sheetId="7" state="visible" r:id="rId7"/>
  </sheets>
  <definedNames>
    <definedName name="_xlnm._FilterDatabase" localSheetId="1" hidden="1">'Produtos'!$A$6:$G$3000</definedName>
    <definedName name="_xlnm._FilterDatabase" localSheetId="2" hidden="1">'Lotes'!$A$6:$H$8000</definedName>
    <definedName name="_xlnm._FilterDatabase" localSheetId="3" hidden="1">'Lancamentos'!$A$6:$J$12000</definedName>
    <definedName name="_xlnm._FilterDatabase" localSheetId="4" hidden="1">'Estoque_Alertas'!$A$6:$K$8000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FFFFFF"/>
    </font>
    <font>
      <b val="1"/>
    </font>
    <font>
      <i val="1"/>
    </font>
    <font>
      <b val="1"/>
      <color rgb="00FFFFFF"/>
      <sz val="11"/>
    </font>
    <font>
      <b val="1"/>
      <color rgb="00163447"/>
      <sz val="9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0E3A52"/>
      </patternFill>
    </fill>
    <fill>
      <patternFill patternType="solid">
        <fgColor rgb="00EAF4FB"/>
      </patternFill>
    </fill>
    <fill>
      <patternFill patternType="solid">
        <fgColor rgb="001F9D67"/>
      </patternFill>
    </fill>
    <fill>
      <patternFill patternType="solid">
        <fgColor rgb="00145A7B"/>
      </patternFill>
    </fill>
    <fill>
      <patternFill patternType="solid">
        <fgColor rgb="00FFF8E7"/>
      </patternFill>
    </fill>
    <fill>
      <patternFill patternType="solid">
        <fgColor rgb="000B2F44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  <border>
      <left style="thin">
        <color rgb="00BFD3E2"/>
      </left>
      <right style="thin">
        <color rgb="00BFD3E2"/>
      </right>
      <top style="thin">
        <color rgb="00BFD3E2"/>
      </top>
      <bottom style="thin">
        <color rgb="00BFD3E2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6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2" fontId="0" fillId="0" borderId="0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7" borderId="9" applyAlignment="1" pivotButton="0" quotePrefix="0" xfId="0">
      <alignment horizontal="center" vertical="center" wrapText="1"/>
    </xf>
    <xf numFmtId="0" fontId="0" fillId="0" borderId="9" pivotButton="0" quotePrefix="0" xfId="0"/>
    <xf numFmtId="0" fontId="7" fillId="3" borderId="9" applyAlignment="1" pivotButton="0" quotePrefix="0" xfId="0">
      <alignment horizontal="left" vertical="center"/>
    </xf>
    <xf numFmtId="0" fontId="7" fillId="3" borderId="9" applyAlignment="1" pivotButton="0" quotePrefix="0" xfId="0">
      <alignment horizontal="center" vertical="center" wrapText="1"/>
    </xf>
    <xf numFmtId="0" fontId="8" fillId="4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B18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mo_Usar'!A1" TargetMode="External" Id="rId1" /><Relationship Type="http://schemas.openxmlformats.org/officeDocument/2006/relationships/hyperlink" Target="#'Inicio'!A1" TargetMode="External" Id="rId2" /><Relationship Type="http://schemas.openxmlformats.org/officeDocument/2006/relationships/hyperlink" Target="#'Produtos'!A1" TargetMode="External" Id="rId3" /><Relationship Type="http://schemas.openxmlformats.org/officeDocument/2006/relationships/hyperlink" Target="#'Produtos'!A1" TargetMode="External" Id="rId4" /><Relationship Type="http://schemas.openxmlformats.org/officeDocument/2006/relationships/hyperlink" Target="#'Lotes'!A1" TargetMode="External" Id="rId5" /><Relationship Type="http://schemas.openxmlformats.org/officeDocument/2006/relationships/hyperlink" Target="#'Lancamentos'!A1" TargetMode="External" Id="rId6" /><Relationship Type="http://schemas.openxmlformats.org/officeDocument/2006/relationships/hyperlink" Target="#'Estoque_Alertas'!A1" TargetMode="External" Id="rId7" /><Relationship Type="http://schemas.openxmlformats.org/officeDocument/2006/relationships/hyperlink" Target="#'Como_Usar'!A1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#'Inicio'!A1" TargetMode="External" Id="rId1" /><Relationship Type="http://schemas.openxmlformats.org/officeDocument/2006/relationships/hyperlink" Target="#'Inicio'!A1" TargetMode="External" Id="rId2" /><Relationship Type="http://schemas.openxmlformats.org/officeDocument/2006/relationships/hyperlink" Target="#'Lotes'!A1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#'Produtos'!A1" TargetMode="External" Id="rId1" /><Relationship Type="http://schemas.openxmlformats.org/officeDocument/2006/relationships/hyperlink" Target="#'Inicio'!A1" TargetMode="External" Id="rId2" /><Relationship Type="http://schemas.openxmlformats.org/officeDocument/2006/relationships/hyperlink" Target="#'Lancamentos'!A1" TargetMode="External" Id="rId3" /></Relationships>
</file>

<file path=xl/worksheets/_rels/sheet4.xml.rels><Relationships xmlns="http://schemas.openxmlformats.org/package/2006/relationships"><Relationship Type="http://schemas.openxmlformats.org/officeDocument/2006/relationships/hyperlink" Target="#'Lotes'!A1" TargetMode="External" Id="rId1" /><Relationship Type="http://schemas.openxmlformats.org/officeDocument/2006/relationships/hyperlink" Target="#'Inicio'!A1" TargetMode="External" Id="rId2" /><Relationship Type="http://schemas.openxmlformats.org/officeDocument/2006/relationships/hyperlink" Target="#'Estoque_Alertas'!A1" TargetMode="External" Id="rId3" /></Relationships>
</file>

<file path=xl/worksheets/_rels/sheet5.xml.rels><Relationships xmlns="http://schemas.openxmlformats.org/package/2006/relationships"><Relationship Type="http://schemas.openxmlformats.org/officeDocument/2006/relationships/hyperlink" Target="#'Lancamentos'!A1" TargetMode="External" Id="rId1" /><Relationship Type="http://schemas.openxmlformats.org/officeDocument/2006/relationships/hyperlink" Target="#'Inicio'!A1" TargetMode="External" Id="rId2" /><Relationship Type="http://schemas.openxmlformats.org/officeDocument/2006/relationships/hyperlink" Target="#'Relatorio'!A1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#'Estoque_Alertas'!A1" TargetMode="External" Id="rId1" /><Relationship Type="http://schemas.openxmlformats.org/officeDocument/2006/relationships/hyperlink" Target="#'Inicio'!A1" TargetMode="External" Id="rId2" /><Relationship Type="http://schemas.openxmlformats.org/officeDocument/2006/relationships/hyperlink" Target="#'Como_Usar'!A1" TargetMode="External" Id="rId3" /></Relationships>
</file>

<file path=xl/worksheets/_rels/sheet7.xml.rels><Relationships xmlns="http://schemas.openxmlformats.org/package/2006/relationships"><Relationship Type="http://schemas.openxmlformats.org/officeDocument/2006/relationships/hyperlink" Target="#'Relatorio'!A1" TargetMode="External" Id="rId1" /><Relationship Type="http://schemas.openxmlformats.org/officeDocument/2006/relationships/hyperlink" Target="#'Inicio'!A1" TargetMode="External" Id="rId2" /><Relationship Type="http://schemas.openxmlformats.org/officeDocument/2006/relationships/hyperlink" Target="#'Inicio'!A1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SISTEMA DE CONTROLE DE ESTOQUE - TINTAS E INFLAMAVEIS</t>
        </is>
      </c>
      <c r="L1" s="18" t="inlineStr">
        <is>
          <t>CONTROLE DE ESTOQUE - TINTAS E INFLAMAVEIS</t>
        </is>
      </c>
      <c r="M1" s="19" t="n"/>
      <c r="N1" s="19" t="n"/>
      <c r="O1" s="19" t="n"/>
      <c r="P1" s="19" t="n"/>
    </row>
    <row r="2">
      <c r="L2" s="20" t="inlineStr">
        <is>
          <t>Aba atual: Inicio</t>
        </is>
      </c>
      <c r="M2" s="19" t="n"/>
      <c r="N2" s="19" t="n"/>
      <c r="O2" s="21" t="inlineStr">
        <is>
          <t>Atualizado: 10/03/2026 22:50</t>
        </is>
      </c>
      <c r="P2" s="19" t="n"/>
    </row>
    <row r="3">
      <c r="A3" s="2" t="inlineStr">
        <is>
          <t>Produtos
=COUNTA(Produtos!A7:A3000)</t>
        </is>
      </c>
      <c r="D3" s="2" t="inlineStr">
        <is>
          <t>Lotes
=COUNTA(Lotes!C7:C8000)</t>
        </is>
      </c>
      <c r="G3" s="2" t="inlineStr">
        <is>
          <t>Saldo Total
=SUM(Estoque_Alertas!J7:J8000)</t>
        </is>
      </c>
      <c r="L3" s="22" t="inlineStr">
        <is>
          <t>&lt;&lt; Anterior</t>
        </is>
      </c>
      <c r="M3" s="19" t="n"/>
      <c r="N3" s="22" t="inlineStr">
        <is>
          <t>Inicio</t>
        </is>
      </c>
      <c r="O3" s="19" t="n"/>
      <c r="P3" s="22" t="inlineStr">
        <is>
          <t>Proxima &gt;&gt;</t>
        </is>
      </c>
    </row>
    <row r="4"/>
    <row r="5"/>
    <row r="6">
      <c r="A6" s="2" t="inlineStr">
        <is>
          <t>Vencidos
=COUNTIF(Estoque_Alertas!F7:F8000,"VENCIDO")</t>
        </is>
      </c>
      <c r="D6" s="2" t="inlineStr">
        <is>
          <t>Vence &lt;=30 dias
=COUNTIF(Estoque_Alertas!F7:F8000,"VENCE EM &lt;= 30 DIAS")</t>
        </is>
      </c>
      <c r="G6" s="2" t="inlineStr">
        <is>
          <t>Abaixo Minimo
=COUNTIF(Estoque_Alertas!K7:K8000,"ABAIXO DO MINIMO")</t>
        </is>
      </c>
    </row>
    <row r="7"/>
    <row r="8"/>
    <row r="10">
      <c r="A10" s="3" t="inlineStr">
        <is>
          <t>1) Cadastrar Produtos</t>
        </is>
      </c>
      <c r="B10" s="23" t="n"/>
      <c r="C10" s="24" t="n"/>
      <c r="D10" s="3" t="inlineStr">
        <is>
          <t>2) Cadastrar Lotes</t>
        </is>
      </c>
      <c r="E10" s="23" t="n"/>
      <c r="F10" s="24" t="n"/>
      <c r="G10" s="3" t="inlineStr">
        <is>
          <t>3) Lancar Movimentacoes</t>
        </is>
      </c>
      <c r="H10" s="23" t="n"/>
      <c r="I10" s="23" t="n"/>
      <c r="J10" s="24" t="n"/>
    </row>
    <row r="11">
      <c r="A11" s="25" t="n"/>
      <c r="B11" s="26" t="n"/>
      <c r="C11" s="27" t="n"/>
      <c r="D11" s="25" t="n"/>
      <c r="E11" s="26" t="n"/>
      <c r="F11" s="27" t="n"/>
      <c r="G11" s="25" t="n"/>
      <c r="H11" s="26" t="n"/>
      <c r="I11" s="26" t="n"/>
      <c r="J11" s="27" t="n"/>
    </row>
    <row r="12">
      <c r="A12" s="3" t="inlineStr">
        <is>
          <t>4) Ver Estoque e Alertas</t>
        </is>
      </c>
      <c r="B12" s="23" t="n"/>
      <c r="C12" s="23" t="n"/>
      <c r="D12" s="23" t="n"/>
      <c r="E12" s="24" t="n"/>
      <c r="F12" s="3" t="inlineStr">
        <is>
          <t>5) Ler Instrucoes</t>
        </is>
      </c>
      <c r="G12" s="23" t="n"/>
      <c r="H12" s="23" t="n"/>
      <c r="I12" s="23" t="n"/>
      <c r="J12" s="24" t="n"/>
    </row>
    <row r="13">
      <c r="A13" s="25" t="n"/>
      <c r="B13" s="26" t="n"/>
      <c r="C13" s="26" t="n"/>
      <c r="D13" s="26" t="n"/>
      <c r="E13" s="27" t="n"/>
      <c r="F13" s="25" t="n"/>
      <c r="G13" s="26" t="n"/>
      <c r="H13" s="26" t="n"/>
      <c r="I13" s="26" t="n"/>
      <c r="J13" s="27" t="n"/>
    </row>
  </sheetData>
  <mergeCells count="17">
    <mergeCell ref="D3:F5"/>
    <mergeCell ref="G10:J11"/>
    <mergeCell ref="A1:J1"/>
    <mergeCell ref="A10:C11"/>
    <mergeCell ref="O2:P2"/>
    <mergeCell ref="A6:C8"/>
    <mergeCell ref="A12:E13"/>
    <mergeCell ref="D6:F8"/>
    <mergeCell ref="L3:M3"/>
    <mergeCell ref="N3:O3"/>
    <mergeCell ref="F12:J13"/>
    <mergeCell ref="G3:J5"/>
    <mergeCell ref="L1:P1"/>
    <mergeCell ref="D10:F11"/>
    <mergeCell ref="G6:J8"/>
    <mergeCell ref="L2:N2"/>
    <mergeCell ref="A3:C5"/>
  </mergeCells>
  <hyperlinks>
    <hyperlink xmlns:r="http://schemas.openxmlformats.org/officeDocument/2006/relationships" ref="L3" r:id="rId1"/>
    <hyperlink xmlns:r="http://schemas.openxmlformats.org/officeDocument/2006/relationships" ref="N3" r:id="rId2"/>
    <hyperlink xmlns:r="http://schemas.openxmlformats.org/officeDocument/2006/relationships" ref="P3" r:id="rId3"/>
    <hyperlink xmlns:r="http://schemas.openxmlformats.org/officeDocument/2006/relationships" ref="A10" r:id="rId4"/>
    <hyperlink xmlns:r="http://schemas.openxmlformats.org/officeDocument/2006/relationships" ref="D10" r:id="rId5"/>
    <hyperlink xmlns:r="http://schemas.openxmlformats.org/officeDocument/2006/relationships" ref="G10" r:id="rId6"/>
    <hyperlink xmlns:r="http://schemas.openxmlformats.org/officeDocument/2006/relationships" ref="A12" r:id="rId7"/>
    <hyperlink xmlns:r="http://schemas.openxmlformats.org/officeDocument/2006/relationships" ref="F12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0" customWidth="1" min="4" max="4"/>
    <col width="16" customWidth="1" min="5" max="5"/>
    <col width="20" customWidth="1" min="6" max="6"/>
    <col width="26" customWidth="1" min="7" max="7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PASSO 1 - CADASTRO DE PRODUTOS</t>
        </is>
      </c>
      <c r="L1" s="18" t="inlineStr">
        <is>
          <t>CONTROLE DE ESTOQUE - TINTAS E INFLAMAVEIS</t>
        </is>
      </c>
      <c r="M1" s="19" t="n"/>
      <c r="N1" s="19" t="n"/>
      <c r="O1" s="19" t="n"/>
      <c r="P1" s="19" t="n"/>
    </row>
    <row r="2">
      <c r="L2" s="20" t="inlineStr">
        <is>
          <t>Aba atual: Produtos</t>
        </is>
      </c>
      <c r="M2" s="19" t="n"/>
      <c r="N2" s="19" t="n"/>
      <c r="O2" s="21" t="inlineStr">
        <is>
          <t>Atualizado: 10/03/2026 22:50</t>
        </is>
      </c>
      <c r="P2" s="19" t="n"/>
    </row>
    <row r="3">
      <c r="A3" s="5" t="inlineStr">
        <is>
          <t>Preencha uma linha por produto a partir da linha 7.</t>
        </is>
      </c>
      <c r="L3" s="22" t="inlineStr">
        <is>
          <t>&lt;&lt; Anterior</t>
        </is>
      </c>
      <c r="M3" s="19" t="n"/>
      <c r="N3" s="22" t="inlineStr">
        <is>
          <t>Inicio</t>
        </is>
      </c>
      <c r="O3" s="19" t="n"/>
      <c r="P3" s="22" t="inlineStr">
        <is>
          <t>Proxima &gt;&gt;</t>
        </is>
      </c>
    </row>
    <row r="6">
      <c r="A6" s="6" t="inlineStr">
        <is>
          <t>ID_Produto</t>
        </is>
      </c>
      <c r="B6" s="6" t="inlineStr">
        <is>
          <t>Nome</t>
        </is>
      </c>
      <c r="C6" s="6" t="inlineStr">
        <is>
          <t>Categoria</t>
        </is>
      </c>
      <c r="D6" s="6" t="inlineStr">
        <is>
          <t>Unidade</t>
        </is>
      </c>
      <c r="E6" s="6" t="inlineStr">
        <is>
          <t>Estoque_Minimo</t>
        </is>
      </c>
      <c r="F6" s="6" t="inlineStr">
        <is>
          <t>Local</t>
        </is>
      </c>
      <c r="G6" s="6" t="inlineStr">
        <is>
          <t>Observacoes</t>
        </is>
      </c>
    </row>
    <row r="7">
      <c r="A7" s="7" t="inlineStr">
        <is>
          <t>PRD001</t>
        </is>
      </c>
      <c r="B7" s="7" t="inlineStr">
        <is>
          <t>Tinta Poliuretano Branca</t>
        </is>
      </c>
      <c r="C7" s="7" t="inlineStr">
        <is>
          <t>TINTA</t>
        </is>
      </c>
      <c r="D7" s="7" t="inlineStr">
        <is>
          <t>L</t>
        </is>
      </c>
      <c r="E7" s="7" t="n">
        <v>20</v>
      </c>
      <c r="F7" s="8" t="inlineStr">
        <is>
          <t>Deposito A</t>
        </is>
      </c>
      <c r="G7" s="8" t="inlineStr">
        <is>
          <t>Exemplo</t>
        </is>
      </c>
    </row>
    <row r="8">
      <c r="A8" s="7" t="n"/>
      <c r="B8" s="7" t="n"/>
      <c r="C8" s="7" t="n"/>
      <c r="D8" s="7" t="n"/>
      <c r="E8" s="7" t="n"/>
      <c r="F8" s="8" t="n"/>
      <c r="G8" s="8" t="n"/>
    </row>
    <row r="9">
      <c r="A9" s="7" t="n"/>
      <c r="B9" s="7" t="n"/>
      <c r="C9" s="7" t="n"/>
      <c r="D9" s="7" t="n"/>
      <c r="E9" s="7" t="n"/>
      <c r="F9" s="8" t="n"/>
      <c r="G9" s="8" t="n"/>
    </row>
    <row r="10">
      <c r="A10" s="7" t="n"/>
      <c r="B10" s="7" t="n"/>
      <c r="C10" s="7" t="n"/>
      <c r="D10" s="7" t="n"/>
      <c r="E10" s="7" t="n"/>
      <c r="F10" s="8" t="n"/>
      <c r="G10" s="8" t="n"/>
    </row>
    <row r="11">
      <c r="A11" s="7" t="n"/>
      <c r="B11" s="7" t="n"/>
      <c r="C11" s="7" t="n"/>
      <c r="D11" s="7" t="n"/>
      <c r="E11" s="7" t="n"/>
      <c r="F11" s="8" t="n"/>
      <c r="G11" s="8" t="n"/>
    </row>
    <row r="12">
      <c r="A12" s="7" t="n"/>
      <c r="B12" s="7" t="n"/>
      <c r="C12" s="7" t="n"/>
      <c r="D12" s="7" t="n"/>
      <c r="E12" s="7" t="n"/>
      <c r="F12" s="8" t="n"/>
      <c r="G12" s="8" t="n"/>
    </row>
    <row r="13">
      <c r="A13" s="7" t="n"/>
      <c r="B13" s="7" t="n"/>
      <c r="C13" s="7" t="n"/>
      <c r="D13" s="7" t="n"/>
      <c r="E13" s="7" t="n"/>
      <c r="F13" s="8" t="n"/>
      <c r="G13" s="8" t="n"/>
    </row>
    <row r="14">
      <c r="A14" s="7" t="n"/>
      <c r="B14" s="7" t="n"/>
      <c r="C14" s="7" t="n"/>
      <c r="D14" s="7" t="n"/>
      <c r="E14" s="7" t="n"/>
      <c r="F14" s="8" t="n"/>
      <c r="G14" s="8" t="n"/>
    </row>
    <row r="15">
      <c r="A15" s="7" t="n"/>
      <c r="B15" s="7" t="n"/>
      <c r="C15" s="7" t="n"/>
      <c r="D15" s="7" t="n"/>
      <c r="E15" s="7" t="n"/>
      <c r="F15" s="8" t="n"/>
      <c r="G15" s="8" t="n"/>
    </row>
    <row r="16">
      <c r="A16" s="7" t="n"/>
      <c r="B16" s="7" t="n"/>
      <c r="C16" s="7" t="n"/>
      <c r="D16" s="7" t="n"/>
      <c r="E16" s="7" t="n"/>
      <c r="F16" s="8" t="n"/>
      <c r="G16" s="8" t="n"/>
    </row>
    <row r="17">
      <c r="A17" s="7" t="n"/>
      <c r="B17" s="7" t="n"/>
      <c r="C17" s="7" t="n"/>
      <c r="D17" s="7" t="n"/>
      <c r="E17" s="7" t="n"/>
      <c r="F17" s="8" t="n"/>
      <c r="G17" s="8" t="n"/>
    </row>
    <row r="18">
      <c r="A18" s="7" t="n"/>
      <c r="B18" s="7" t="n"/>
      <c r="C18" s="7" t="n"/>
      <c r="D18" s="7" t="n"/>
      <c r="E18" s="7" t="n"/>
      <c r="F18" s="8" t="n"/>
      <c r="G18" s="8" t="n"/>
    </row>
    <row r="19">
      <c r="A19" s="7" t="n"/>
      <c r="B19" s="7" t="n"/>
      <c r="C19" s="7" t="n"/>
      <c r="D19" s="7" t="n"/>
      <c r="E19" s="7" t="n"/>
      <c r="F19" s="8" t="n"/>
      <c r="G19" s="8" t="n"/>
    </row>
    <row r="20">
      <c r="A20" s="7" t="n"/>
      <c r="B20" s="7" t="n"/>
      <c r="C20" s="7" t="n"/>
      <c r="D20" s="7" t="n"/>
      <c r="E20" s="7" t="n"/>
      <c r="F20" s="8" t="n"/>
      <c r="G20" s="8" t="n"/>
    </row>
    <row r="21">
      <c r="A21" s="7" t="n"/>
      <c r="B21" s="7" t="n"/>
      <c r="C21" s="7" t="n"/>
      <c r="D21" s="7" t="n"/>
      <c r="E21" s="7" t="n"/>
      <c r="F21" s="8" t="n"/>
      <c r="G21" s="8" t="n"/>
    </row>
    <row r="22">
      <c r="A22" s="7" t="n"/>
      <c r="B22" s="7" t="n"/>
      <c r="C22" s="7" t="n"/>
      <c r="D22" s="7" t="n"/>
      <c r="E22" s="7" t="n"/>
      <c r="F22" s="8" t="n"/>
      <c r="G22" s="8" t="n"/>
    </row>
    <row r="23">
      <c r="A23" s="7" t="n"/>
      <c r="B23" s="7" t="n"/>
      <c r="C23" s="7" t="n"/>
      <c r="D23" s="7" t="n"/>
      <c r="E23" s="7" t="n"/>
      <c r="F23" s="8" t="n"/>
      <c r="G23" s="8" t="n"/>
    </row>
    <row r="24">
      <c r="A24" s="7" t="n"/>
      <c r="B24" s="7" t="n"/>
      <c r="C24" s="7" t="n"/>
      <c r="D24" s="7" t="n"/>
      <c r="E24" s="7" t="n"/>
      <c r="F24" s="8" t="n"/>
      <c r="G24" s="8" t="n"/>
    </row>
    <row r="25">
      <c r="A25" s="7" t="n"/>
      <c r="B25" s="7" t="n"/>
      <c r="C25" s="7" t="n"/>
      <c r="D25" s="7" t="n"/>
      <c r="E25" s="7" t="n"/>
      <c r="F25" s="8" t="n"/>
      <c r="G25" s="8" t="n"/>
    </row>
    <row r="26">
      <c r="A26" s="7" t="n"/>
      <c r="B26" s="7" t="n"/>
      <c r="C26" s="7" t="n"/>
      <c r="D26" s="7" t="n"/>
      <c r="E26" s="7" t="n"/>
      <c r="F26" s="8" t="n"/>
      <c r="G26" s="8" t="n"/>
    </row>
    <row r="27">
      <c r="A27" s="7" t="n"/>
      <c r="B27" s="7" t="n"/>
      <c r="C27" s="7" t="n"/>
      <c r="D27" s="7" t="n"/>
      <c r="E27" s="7" t="n"/>
      <c r="F27" s="8" t="n"/>
      <c r="G27" s="8" t="n"/>
    </row>
    <row r="28">
      <c r="A28" s="7" t="n"/>
      <c r="B28" s="7" t="n"/>
      <c r="C28" s="7" t="n"/>
      <c r="D28" s="7" t="n"/>
      <c r="E28" s="7" t="n"/>
      <c r="F28" s="8" t="n"/>
      <c r="G28" s="8" t="n"/>
    </row>
    <row r="29">
      <c r="A29" s="7" t="n"/>
      <c r="B29" s="7" t="n"/>
      <c r="C29" s="7" t="n"/>
      <c r="D29" s="7" t="n"/>
      <c r="E29" s="7" t="n"/>
      <c r="F29" s="8" t="n"/>
      <c r="G29" s="8" t="n"/>
    </row>
    <row r="30">
      <c r="A30" s="7" t="n"/>
      <c r="B30" s="7" t="n"/>
      <c r="C30" s="7" t="n"/>
      <c r="D30" s="7" t="n"/>
      <c r="E30" s="7" t="n"/>
      <c r="F30" s="8" t="n"/>
      <c r="G30" s="8" t="n"/>
    </row>
    <row r="31">
      <c r="A31" s="7" t="n"/>
      <c r="B31" s="7" t="n"/>
      <c r="C31" s="7" t="n"/>
      <c r="D31" s="7" t="n"/>
      <c r="E31" s="7" t="n"/>
      <c r="F31" s="8" t="n"/>
      <c r="G31" s="8" t="n"/>
    </row>
    <row r="32">
      <c r="A32" s="7" t="n"/>
      <c r="B32" s="7" t="n"/>
      <c r="C32" s="7" t="n"/>
      <c r="D32" s="7" t="n"/>
      <c r="E32" s="7" t="n"/>
      <c r="F32" s="8" t="n"/>
      <c r="G32" s="8" t="n"/>
    </row>
    <row r="33">
      <c r="A33" s="7" t="n"/>
      <c r="B33" s="7" t="n"/>
      <c r="C33" s="7" t="n"/>
      <c r="D33" s="7" t="n"/>
      <c r="E33" s="7" t="n"/>
      <c r="F33" s="8" t="n"/>
      <c r="G33" s="8" t="n"/>
    </row>
    <row r="34">
      <c r="A34" s="7" t="n"/>
      <c r="B34" s="7" t="n"/>
      <c r="C34" s="7" t="n"/>
      <c r="D34" s="7" t="n"/>
      <c r="E34" s="7" t="n"/>
      <c r="F34" s="8" t="n"/>
      <c r="G34" s="8" t="n"/>
    </row>
    <row r="35">
      <c r="A35" s="7" t="n"/>
      <c r="B35" s="7" t="n"/>
      <c r="C35" s="7" t="n"/>
      <c r="D35" s="7" t="n"/>
      <c r="E35" s="7" t="n"/>
      <c r="F35" s="8" t="n"/>
      <c r="G35" s="8" t="n"/>
    </row>
    <row r="36">
      <c r="A36" s="7" t="n"/>
      <c r="B36" s="7" t="n"/>
      <c r="C36" s="7" t="n"/>
      <c r="D36" s="7" t="n"/>
      <c r="E36" s="7" t="n"/>
      <c r="F36" s="8" t="n"/>
      <c r="G36" s="8" t="n"/>
    </row>
    <row r="37">
      <c r="A37" s="7" t="n"/>
      <c r="B37" s="7" t="n"/>
      <c r="C37" s="7" t="n"/>
      <c r="D37" s="7" t="n"/>
      <c r="E37" s="7" t="n"/>
      <c r="F37" s="8" t="n"/>
      <c r="G37" s="8" t="n"/>
    </row>
    <row r="38">
      <c r="A38" s="7" t="n"/>
      <c r="B38" s="7" t="n"/>
      <c r="C38" s="7" t="n"/>
      <c r="D38" s="7" t="n"/>
      <c r="E38" s="7" t="n"/>
      <c r="F38" s="8" t="n"/>
      <c r="G38" s="8" t="n"/>
    </row>
    <row r="39">
      <c r="A39" s="7" t="n"/>
      <c r="B39" s="7" t="n"/>
      <c r="C39" s="7" t="n"/>
      <c r="D39" s="7" t="n"/>
      <c r="E39" s="7" t="n"/>
      <c r="F39" s="8" t="n"/>
      <c r="G39" s="8" t="n"/>
    </row>
    <row r="40">
      <c r="A40" s="7" t="n"/>
      <c r="B40" s="7" t="n"/>
      <c r="C40" s="7" t="n"/>
      <c r="D40" s="7" t="n"/>
      <c r="E40" s="7" t="n"/>
      <c r="F40" s="8" t="n"/>
      <c r="G40" s="8" t="n"/>
    </row>
    <row r="41">
      <c r="A41" s="7" t="n"/>
      <c r="B41" s="7" t="n"/>
      <c r="C41" s="7" t="n"/>
      <c r="D41" s="7" t="n"/>
      <c r="E41" s="7" t="n"/>
      <c r="F41" s="8" t="n"/>
      <c r="G41" s="8" t="n"/>
    </row>
    <row r="42">
      <c r="A42" s="7" t="n"/>
      <c r="B42" s="7" t="n"/>
      <c r="C42" s="7" t="n"/>
      <c r="D42" s="7" t="n"/>
      <c r="E42" s="7" t="n"/>
      <c r="F42" s="8" t="n"/>
      <c r="G42" s="8" t="n"/>
    </row>
    <row r="43">
      <c r="A43" s="7" t="n"/>
      <c r="B43" s="7" t="n"/>
      <c r="C43" s="7" t="n"/>
      <c r="D43" s="7" t="n"/>
      <c r="E43" s="7" t="n"/>
      <c r="F43" s="8" t="n"/>
      <c r="G43" s="8" t="n"/>
    </row>
    <row r="44">
      <c r="A44" s="7" t="n"/>
      <c r="B44" s="7" t="n"/>
      <c r="C44" s="7" t="n"/>
      <c r="D44" s="7" t="n"/>
      <c r="E44" s="7" t="n"/>
      <c r="F44" s="8" t="n"/>
      <c r="G44" s="8" t="n"/>
    </row>
    <row r="45">
      <c r="A45" s="7" t="n"/>
      <c r="B45" s="7" t="n"/>
      <c r="C45" s="7" t="n"/>
      <c r="D45" s="7" t="n"/>
      <c r="E45" s="7" t="n"/>
      <c r="F45" s="8" t="n"/>
      <c r="G45" s="8" t="n"/>
    </row>
    <row r="46">
      <c r="A46" s="7" t="n"/>
      <c r="B46" s="7" t="n"/>
      <c r="C46" s="7" t="n"/>
      <c r="D46" s="7" t="n"/>
      <c r="E46" s="7" t="n"/>
      <c r="F46" s="8" t="n"/>
      <c r="G46" s="8" t="n"/>
    </row>
    <row r="47">
      <c r="A47" s="7" t="n"/>
      <c r="B47" s="7" t="n"/>
      <c r="C47" s="7" t="n"/>
      <c r="D47" s="7" t="n"/>
      <c r="E47" s="7" t="n"/>
      <c r="F47" s="8" t="n"/>
      <c r="G47" s="8" t="n"/>
    </row>
    <row r="48">
      <c r="A48" s="7" t="n"/>
      <c r="B48" s="7" t="n"/>
      <c r="C48" s="7" t="n"/>
      <c r="D48" s="7" t="n"/>
      <c r="E48" s="7" t="n"/>
      <c r="F48" s="8" t="n"/>
      <c r="G48" s="8" t="n"/>
    </row>
    <row r="49">
      <c r="A49" s="7" t="n"/>
      <c r="B49" s="7" t="n"/>
      <c r="C49" s="7" t="n"/>
      <c r="D49" s="7" t="n"/>
      <c r="E49" s="7" t="n"/>
      <c r="F49" s="8" t="n"/>
      <c r="G49" s="8" t="n"/>
    </row>
    <row r="50">
      <c r="A50" s="7" t="n"/>
      <c r="B50" s="7" t="n"/>
      <c r="C50" s="7" t="n"/>
      <c r="D50" s="7" t="n"/>
      <c r="E50" s="7" t="n"/>
      <c r="F50" s="8" t="n"/>
      <c r="G50" s="8" t="n"/>
    </row>
    <row r="51">
      <c r="A51" s="7" t="n"/>
      <c r="B51" s="7" t="n"/>
      <c r="C51" s="7" t="n"/>
      <c r="D51" s="7" t="n"/>
      <c r="E51" s="7" t="n"/>
      <c r="F51" s="8" t="n"/>
      <c r="G51" s="8" t="n"/>
    </row>
    <row r="52">
      <c r="A52" s="7" t="n"/>
      <c r="B52" s="7" t="n"/>
      <c r="C52" s="7" t="n"/>
      <c r="D52" s="7" t="n"/>
      <c r="E52" s="7" t="n"/>
      <c r="F52" s="8" t="n"/>
      <c r="G52" s="8" t="n"/>
    </row>
    <row r="53">
      <c r="A53" s="7" t="n"/>
      <c r="B53" s="7" t="n"/>
      <c r="C53" s="7" t="n"/>
      <c r="D53" s="7" t="n"/>
      <c r="E53" s="7" t="n"/>
      <c r="F53" s="8" t="n"/>
      <c r="G53" s="8" t="n"/>
    </row>
    <row r="54">
      <c r="A54" s="7" t="n"/>
      <c r="B54" s="7" t="n"/>
      <c r="C54" s="7" t="n"/>
      <c r="D54" s="7" t="n"/>
      <c r="E54" s="7" t="n"/>
      <c r="F54" s="8" t="n"/>
      <c r="G54" s="8" t="n"/>
    </row>
    <row r="55">
      <c r="A55" s="7" t="n"/>
      <c r="B55" s="7" t="n"/>
      <c r="C55" s="7" t="n"/>
      <c r="D55" s="7" t="n"/>
      <c r="E55" s="7" t="n"/>
      <c r="F55" s="8" t="n"/>
      <c r="G55" s="8" t="n"/>
    </row>
    <row r="56">
      <c r="A56" s="7" t="n"/>
      <c r="B56" s="7" t="n"/>
      <c r="C56" s="7" t="n"/>
      <c r="D56" s="7" t="n"/>
      <c r="E56" s="7" t="n"/>
      <c r="F56" s="8" t="n"/>
      <c r="G56" s="8" t="n"/>
    </row>
    <row r="57">
      <c r="A57" s="7" t="n"/>
      <c r="B57" s="7" t="n"/>
      <c r="C57" s="7" t="n"/>
      <c r="D57" s="7" t="n"/>
      <c r="E57" s="7" t="n"/>
      <c r="F57" s="8" t="n"/>
      <c r="G57" s="8" t="n"/>
    </row>
    <row r="58">
      <c r="A58" s="7" t="n"/>
      <c r="B58" s="7" t="n"/>
      <c r="C58" s="7" t="n"/>
      <c r="D58" s="7" t="n"/>
      <c r="E58" s="7" t="n"/>
      <c r="F58" s="8" t="n"/>
      <c r="G58" s="8" t="n"/>
    </row>
    <row r="59">
      <c r="A59" s="7" t="n"/>
      <c r="B59" s="7" t="n"/>
      <c r="C59" s="7" t="n"/>
      <c r="D59" s="7" t="n"/>
      <c r="E59" s="7" t="n"/>
      <c r="F59" s="8" t="n"/>
      <c r="G59" s="8" t="n"/>
    </row>
    <row r="60">
      <c r="A60" s="7" t="n"/>
      <c r="B60" s="7" t="n"/>
      <c r="C60" s="7" t="n"/>
      <c r="D60" s="7" t="n"/>
      <c r="E60" s="7" t="n"/>
      <c r="F60" s="8" t="n"/>
      <c r="G60" s="8" t="n"/>
    </row>
    <row r="61">
      <c r="A61" s="7" t="n"/>
      <c r="B61" s="7" t="n"/>
      <c r="C61" s="7" t="n"/>
      <c r="D61" s="7" t="n"/>
      <c r="E61" s="7" t="n"/>
      <c r="F61" s="8" t="n"/>
      <c r="G61" s="8" t="n"/>
    </row>
    <row r="62">
      <c r="A62" s="7" t="n"/>
      <c r="B62" s="7" t="n"/>
      <c r="C62" s="7" t="n"/>
      <c r="D62" s="7" t="n"/>
      <c r="E62" s="7" t="n"/>
      <c r="F62" s="8" t="n"/>
      <c r="G62" s="8" t="n"/>
    </row>
    <row r="63">
      <c r="A63" s="7" t="n"/>
      <c r="B63" s="7" t="n"/>
      <c r="C63" s="7" t="n"/>
      <c r="D63" s="7" t="n"/>
      <c r="E63" s="7" t="n"/>
      <c r="F63" s="8" t="n"/>
      <c r="G63" s="8" t="n"/>
    </row>
    <row r="64">
      <c r="A64" s="7" t="n"/>
      <c r="B64" s="7" t="n"/>
      <c r="C64" s="7" t="n"/>
      <c r="D64" s="7" t="n"/>
      <c r="E64" s="7" t="n"/>
      <c r="F64" s="8" t="n"/>
      <c r="G64" s="8" t="n"/>
    </row>
    <row r="65">
      <c r="A65" s="7" t="n"/>
      <c r="B65" s="7" t="n"/>
      <c r="C65" s="7" t="n"/>
      <c r="D65" s="7" t="n"/>
      <c r="E65" s="7" t="n"/>
      <c r="F65" s="8" t="n"/>
      <c r="G65" s="8" t="n"/>
    </row>
    <row r="66">
      <c r="A66" s="7" t="n"/>
      <c r="B66" s="7" t="n"/>
      <c r="C66" s="7" t="n"/>
      <c r="D66" s="7" t="n"/>
      <c r="E66" s="7" t="n"/>
      <c r="F66" s="8" t="n"/>
      <c r="G66" s="8" t="n"/>
    </row>
    <row r="67">
      <c r="A67" s="7" t="n"/>
      <c r="B67" s="7" t="n"/>
      <c r="C67" s="7" t="n"/>
      <c r="D67" s="7" t="n"/>
      <c r="E67" s="7" t="n"/>
      <c r="F67" s="8" t="n"/>
      <c r="G67" s="8" t="n"/>
    </row>
    <row r="68">
      <c r="A68" s="7" t="n"/>
      <c r="B68" s="7" t="n"/>
      <c r="C68" s="7" t="n"/>
      <c r="D68" s="7" t="n"/>
      <c r="E68" s="7" t="n"/>
      <c r="F68" s="8" t="n"/>
      <c r="G68" s="8" t="n"/>
    </row>
    <row r="69">
      <c r="A69" s="7" t="n"/>
      <c r="B69" s="7" t="n"/>
      <c r="C69" s="7" t="n"/>
      <c r="D69" s="7" t="n"/>
      <c r="E69" s="7" t="n"/>
      <c r="F69" s="8" t="n"/>
      <c r="G69" s="8" t="n"/>
    </row>
    <row r="70">
      <c r="A70" s="7" t="n"/>
      <c r="B70" s="7" t="n"/>
      <c r="C70" s="7" t="n"/>
      <c r="D70" s="7" t="n"/>
      <c r="E70" s="7" t="n"/>
      <c r="F70" s="8" t="n"/>
      <c r="G70" s="8" t="n"/>
    </row>
    <row r="71">
      <c r="A71" s="7" t="n"/>
      <c r="B71" s="7" t="n"/>
      <c r="C71" s="7" t="n"/>
      <c r="D71" s="7" t="n"/>
      <c r="E71" s="7" t="n"/>
      <c r="F71" s="8" t="n"/>
      <c r="G71" s="8" t="n"/>
    </row>
    <row r="72">
      <c r="A72" s="7" t="n"/>
      <c r="B72" s="7" t="n"/>
      <c r="C72" s="7" t="n"/>
      <c r="D72" s="7" t="n"/>
      <c r="E72" s="7" t="n"/>
      <c r="F72" s="8" t="n"/>
      <c r="G72" s="8" t="n"/>
    </row>
    <row r="73">
      <c r="A73" s="7" t="n"/>
      <c r="B73" s="7" t="n"/>
      <c r="C73" s="7" t="n"/>
      <c r="D73" s="7" t="n"/>
      <c r="E73" s="7" t="n"/>
      <c r="F73" s="8" t="n"/>
      <c r="G73" s="8" t="n"/>
    </row>
    <row r="74">
      <c r="A74" s="7" t="n"/>
      <c r="B74" s="7" t="n"/>
      <c r="C74" s="7" t="n"/>
      <c r="D74" s="7" t="n"/>
      <c r="E74" s="7" t="n"/>
      <c r="F74" s="8" t="n"/>
      <c r="G74" s="8" t="n"/>
    </row>
    <row r="75">
      <c r="A75" s="7" t="n"/>
      <c r="B75" s="7" t="n"/>
      <c r="C75" s="7" t="n"/>
      <c r="D75" s="7" t="n"/>
      <c r="E75" s="7" t="n"/>
      <c r="F75" s="8" t="n"/>
      <c r="G75" s="8" t="n"/>
    </row>
    <row r="76">
      <c r="A76" s="7" t="n"/>
      <c r="B76" s="7" t="n"/>
      <c r="C76" s="7" t="n"/>
      <c r="D76" s="7" t="n"/>
      <c r="E76" s="7" t="n"/>
      <c r="F76" s="8" t="n"/>
      <c r="G76" s="8" t="n"/>
    </row>
    <row r="77">
      <c r="A77" s="7" t="n"/>
      <c r="B77" s="7" t="n"/>
      <c r="C77" s="7" t="n"/>
      <c r="D77" s="7" t="n"/>
      <c r="E77" s="7" t="n"/>
      <c r="F77" s="8" t="n"/>
      <c r="G77" s="8" t="n"/>
    </row>
    <row r="78">
      <c r="A78" s="7" t="n"/>
      <c r="B78" s="7" t="n"/>
      <c r="C78" s="7" t="n"/>
      <c r="D78" s="7" t="n"/>
      <c r="E78" s="7" t="n"/>
      <c r="F78" s="8" t="n"/>
      <c r="G78" s="8" t="n"/>
    </row>
    <row r="79">
      <c r="A79" s="7" t="n"/>
      <c r="B79" s="7" t="n"/>
      <c r="C79" s="7" t="n"/>
      <c r="D79" s="7" t="n"/>
      <c r="E79" s="7" t="n"/>
      <c r="F79" s="8" t="n"/>
      <c r="G79" s="8" t="n"/>
    </row>
    <row r="80">
      <c r="A80" s="7" t="n"/>
      <c r="B80" s="7" t="n"/>
      <c r="C80" s="7" t="n"/>
      <c r="D80" s="7" t="n"/>
      <c r="E80" s="7" t="n"/>
      <c r="F80" s="8" t="n"/>
      <c r="G80" s="8" t="n"/>
    </row>
    <row r="81">
      <c r="A81" s="7" t="n"/>
      <c r="B81" s="7" t="n"/>
      <c r="C81" s="7" t="n"/>
      <c r="D81" s="7" t="n"/>
      <c r="E81" s="7" t="n"/>
      <c r="F81" s="8" t="n"/>
      <c r="G81" s="8" t="n"/>
    </row>
    <row r="82">
      <c r="A82" s="7" t="n"/>
      <c r="B82" s="7" t="n"/>
      <c r="C82" s="7" t="n"/>
      <c r="D82" s="7" t="n"/>
      <c r="E82" s="7" t="n"/>
      <c r="F82" s="8" t="n"/>
      <c r="G82" s="8" t="n"/>
    </row>
    <row r="83">
      <c r="A83" s="7" t="n"/>
      <c r="B83" s="7" t="n"/>
      <c r="C83" s="7" t="n"/>
      <c r="D83" s="7" t="n"/>
      <c r="E83" s="7" t="n"/>
      <c r="F83" s="8" t="n"/>
      <c r="G83" s="8" t="n"/>
    </row>
    <row r="84">
      <c r="A84" s="7" t="n"/>
      <c r="B84" s="7" t="n"/>
      <c r="C84" s="7" t="n"/>
      <c r="D84" s="7" t="n"/>
      <c r="E84" s="7" t="n"/>
      <c r="F84" s="8" t="n"/>
      <c r="G84" s="8" t="n"/>
    </row>
    <row r="85">
      <c r="A85" s="7" t="n"/>
      <c r="B85" s="7" t="n"/>
      <c r="C85" s="7" t="n"/>
      <c r="D85" s="7" t="n"/>
      <c r="E85" s="7" t="n"/>
      <c r="F85" s="8" t="n"/>
      <c r="G85" s="8" t="n"/>
    </row>
    <row r="86">
      <c r="A86" s="7" t="n"/>
      <c r="B86" s="7" t="n"/>
      <c r="C86" s="7" t="n"/>
      <c r="D86" s="7" t="n"/>
      <c r="E86" s="7" t="n"/>
      <c r="F86" s="8" t="n"/>
      <c r="G86" s="8" t="n"/>
    </row>
    <row r="87">
      <c r="A87" s="7" t="n"/>
      <c r="B87" s="7" t="n"/>
      <c r="C87" s="7" t="n"/>
      <c r="D87" s="7" t="n"/>
      <c r="E87" s="7" t="n"/>
      <c r="F87" s="8" t="n"/>
      <c r="G87" s="8" t="n"/>
    </row>
    <row r="88">
      <c r="A88" s="7" t="n"/>
      <c r="B88" s="7" t="n"/>
      <c r="C88" s="7" t="n"/>
      <c r="D88" s="7" t="n"/>
      <c r="E88" s="7" t="n"/>
      <c r="F88" s="8" t="n"/>
      <c r="G88" s="8" t="n"/>
    </row>
    <row r="89">
      <c r="A89" s="7" t="n"/>
      <c r="B89" s="7" t="n"/>
      <c r="C89" s="7" t="n"/>
      <c r="D89" s="7" t="n"/>
      <c r="E89" s="7" t="n"/>
      <c r="F89" s="8" t="n"/>
      <c r="G89" s="8" t="n"/>
    </row>
    <row r="90">
      <c r="A90" s="7" t="n"/>
      <c r="B90" s="7" t="n"/>
      <c r="C90" s="7" t="n"/>
      <c r="D90" s="7" t="n"/>
      <c r="E90" s="7" t="n"/>
      <c r="F90" s="8" t="n"/>
      <c r="G90" s="8" t="n"/>
    </row>
    <row r="91">
      <c r="A91" s="7" t="n"/>
      <c r="B91" s="7" t="n"/>
      <c r="C91" s="7" t="n"/>
      <c r="D91" s="7" t="n"/>
      <c r="E91" s="7" t="n"/>
      <c r="F91" s="8" t="n"/>
      <c r="G91" s="8" t="n"/>
    </row>
    <row r="92">
      <c r="A92" s="7" t="n"/>
      <c r="B92" s="7" t="n"/>
      <c r="C92" s="7" t="n"/>
      <c r="D92" s="7" t="n"/>
      <c r="E92" s="7" t="n"/>
      <c r="F92" s="8" t="n"/>
      <c r="G92" s="8" t="n"/>
    </row>
    <row r="93">
      <c r="A93" s="7" t="n"/>
      <c r="B93" s="7" t="n"/>
      <c r="C93" s="7" t="n"/>
      <c r="D93" s="7" t="n"/>
      <c r="E93" s="7" t="n"/>
      <c r="F93" s="8" t="n"/>
      <c r="G93" s="8" t="n"/>
    </row>
    <row r="94">
      <c r="A94" s="7" t="n"/>
      <c r="B94" s="7" t="n"/>
      <c r="C94" s="7" t="n"/>
      <c r="D94" s="7" t="n"/>
      <c r="E94" s="7" t="n"/>
      <c r="F94" s="8" t="n"/>
      <c r="G94" s="8" t="n"/>
    </row>
    <row r="95">
      <c r="A95" s="7" t="n"/>
      <c r="B95" s="7" t="n"/>
      <c r="C95" s="7" t="n"/>
      <c r="D95" s="7" t="n"/>
      <c r="E95" s="7" t="n"/>
      <c r="F95" s="8" t="n"/>
      <c r="G95" s="8" t="n"/>
    </row>
    <row r="96">
      <c r="A96" s="7" t="n"/>
      <c r="B96" s="7" t="n"/>
      <c r="C96" s="7" t="n"/>
      <c r="D96" s="7" t="n"/>
      <c r="E96" s="7" t="n"/>
      <c r="F96" s="8" t="n"/>
      <c r="G96" s="8" t="n"/>
    </row>
    <row r="97">
      <c r="A97" s="7" t="n"/>
      <c r="B97" s="7" t="n"/>
      <c r="C97" s="7" t="n"/>
      <c r="D97" s="7" t="n"/>
      <c r="E97" s="7" t="n"/>
      <c r="F97" s="8" t="n"/>
      <c r="G97" s="8" t="n"/>
    </row>
    <row r="98">
      <c r="A98" s="7" t="n"/>
      <c r="B98" s="7" t="n"/>
      <c r="C98" s="7" t="n"/>
      <c r="D98" s="7" t="n"/>
      <c r="E98" s="7" t="n"/>
      <c r="F98" s="8" t="n"/>
      <c r="G98" s="8" t="n"/>
    </row>
    <row r="99">
      <c r="A99" s="7" t="n"/>
      <c r="B99" s="7" t="n"/>
      <c r="C99" s="7" t="n"/>
      <c r="D99" s="7" t="n"/>
      <c r="E99" s="7" t="n"/>
      <c r="F99" s="8" t="n"/>
      <c r="G99" s="8" t="n"/>
    </row>
    <row r="100">
      <c r="A100" s="7" t="n"/>
      <c r="B100" s="7" t="n"/>
      <c r="C100" s="7" t="n"/>
      <c r="D100" s="7" t="n"/>
      <c r="E100" s="7" t="n"/>
      <c r="F100" s="8" t="n"/>
      <c r="G100" s="8" t="n"/>
    </row>
    <row r="101">
      <c r="A101" s="7" t="n"/>
      <c r="B101" s="7" t="n"/>
      <c r="C101" s="7" t="n"/>
      <c r="D101" s="7" t="n"/>
      <c r="E101" s="7" t="n"/>
      <c r="F101" s="8" t="n"/>
      <c r="G101" s="8" t="n"/>
    </row>
    <row r="102">
      <c r="A102" s="7" t="n"/>
      <c r="B102" s="7" t="n"/>
      <c r="C102" s="7" t="n"/>
      <c r="D102" s="7" t="n"/>
      <c r="E102" s="7" t="n"/>
      <c r="F102" s="8" t="n"/>
      <c r="G102" s="8" t="n"/>
    </row>
    <row r="103">
      <c r="A103" s="7" t="n"/>
      <c r="B103" s="7" t="n"/>
      <c r="C103" s="7" t="n"/>
      <c r="D103" s="7" t="n"/>
      <c r="E103" s="7" t="n"/>
      <c r="F103" s="8" t="n"/>
      <c r="G103" s="8" t="n"/>
    </row>
    <row r="104">
      <c r="A104" s="7" t="n"/>
      <c r="B104" s="7" t="n"/>
      <c r="C104" s="7" t="n"/>
      <c r="D104" s="7" t="n"/>
      <c r="E104" s="7" t="n"/>
      <c r="F104" s="8" t="n"/>
      <c r="G104" s="8" t="n"/>
    </row>
    <row r="105">
      <c r="A105" s="7" t="n"/>
      <c r="B105" s="7" t="n"/>
      <c r="C105" s="7" t="n"/>
      <c r="D105" s="7" t="n"/>
      <c r="E105" s="7" t="n"/>
      <c r="F105" s="8" t="n"/>
      <c r="G105" s="8" t="n"/>
    </row>
    <row r="106">
      <c r="A106" s="7" t="n"/>
      <c r="B106" s="7" t="n"/>
      <c r="C106" s="7" t="n"/>
      <c r="D106" s="7" t="n"/>
      <c r="E106" s="7" t="n"/>
      <c r="F106" s="8" t="n"/>
      <c r="G106" s="8" t="n"/>
    </row>
    <row r="107">
      <c r="A107" s="7" t="n"/>
      <c r="B107" s="7" t="n"/>
      <c r="C107" s="7" t="n"/>
      <c r="D107" s="7" t="n"/>
      <c r="E107" s="7" t="n"/>
      <c r="F107" s="8" t="n"/>
      <c r="G107" s="8" t="n"/>
    </row>
    <row r="108">
      <c r="A108" s="7" t="n"/>
      <c r="B108" s="7" t="n"/>
      <c r="C108" s="7" t="n"/>
      <c r="D108" s="7" t="n"/>
      <c r="E108" s="7" t="n"/>
      <c r="F108" s="8" t="n"/>
      <c r="G108" s="8" t="n"/>
    </row>
    <row r="109">
      <c r="A109" s="7" t="n"/>
      <c r="B109" s="7" t="n"/>
      <c r="C109" s="7" t="n"/>
      <c r="D109" s="7" t="n"/>
      <c r="E109" s="7" t="n"/>
      <c r="F109" s="8" t="n"/>
      <c r="G109" s="8" t="n"/>
    </row>
    <row r="110">
      <c r="A110" s="7" t="n"/>
      <c r="B110" s="7" t="n"/>
      <c r="C110" s="7" t="n"/>
      <c r="D110" s="7" t="n"/>
      <c r="E110" s="7" t="n"/>
      <c r="F110" s="8" t="n"/>
      <c r="G110" s="8" t="n"/>
    </row>
    <row r="111">
      <c r="A111" s="7" t="n"/>
      <c r="B111" s="7" t="n"/>
      <c r="C111" s="7" t="n"/>
      <c r="D111" s="7" t="n"/>
      <c r="E111" s="7" t="n"/>
      <c r="F111" s="8" t="n"/>
      <c r="G111" s="8" t="n"/>
    </row>
    <row r="112">
      <c r="A112" s="7" t="n"/>
      <c r="B112" s="7" t="n"/>
      <c r="C112" s="7" t="n"/>
      <c r="D112" s="7" t="n"/>
      <c r="E112" s="7" t="n"/>
      <c r="F112" s="8" t="n"/>
      <c r="G112" s="8" t="n"/>
    </row>
    <row r="113">
      <c r="A113" s="7" t="n"/>
      <c r="B113" s="7" t="n"/>
      <c r="C113" s="7" t="n"/>
      <c r="D113" s="7" t="n"/>
      <c r="E113" s="7" t="n"/>
      <c r="F113" s="8" t="n"/>
      <c r="G113" s="8" t="n"/>
    </row>
    <row r="114">
      <c r="A114" s="7" t="n"/>
      <c r="B114" s="7" t="n"/>
      <c r="C114" s="7" t="n"/>
      <c r="D114" s="7" t="n"/>
      <c r="E114" s="7" t="n"/>
      <c r="F114" s="8" t="n"/>
      <c r="G114" s="8" t="n"/>
    </row>
    <row r="115">
      <c r="A115" s="7" t="n"/>
      <c r="B115" s="7" t="n"/>
      <c r="C115" s="7" t="n"/>
      <c r="D115" s="7" t="n"/>
      <c r="E115" s="7" t="n"/>
      <c r="F115" s="8" t="n"/>
      <c r="G115" s="8" t="n"/>
    </row>
    <row r="116">
      <c r="A116" s="7" t="n"/>
      <c r="B116" s="7" t="n"/>
      <c r="C116" s="7" t="n"/>
      <c r="D116" s="7" t="n"/>
      <c r="E116" s="7" t="n"/>
      <c r="F116" s="8" t="n"/>
      <c r="G116" s="8" t="n"/>
    </row>
    <row r="117">
      <c r="A117" s="7" t="n"/>
      <c r="B117" s="7" t="n"/>
      <c r="C117" s="7" t="n"/>
      <c r="D117" s="7" t="n"/>
      <c r="E117" s="7" t="n"/>
      <c r="F117" s="8" t="n"/>
      <c r="G117" s="8" t="n"/>
    </row>
    <row r="118">
      <c r="A118" s="7" t="n"/>
      <c r="B118" s="7" t="n"/>
      <c r="C118" s="7" t="n"/>
      <c r="D118" s="7" t="n"/>
      <c r="E118" s="7" t="n"/>
      <c r="F118" s="8" t="n"/>
      <c r="G118" s="8" t="n"/>
    </row>
    <row r="119">
      <c r="A119" s="7" t="n"/>
      <c r="B119" s="7" t="n"/>
      <c r="C119" s="7" t="n"/>
      <c r="D119" s="7" t="n"/>
      <c r="E119" s="7" t="n"/>
      <c r="F119" s="8" t="n"/>
      <c r="G119" s="8" t="n"/>
    </row>
    <row r="120">
      <c r="A120" s="7" t="n"/>
      <c r="B120" s="7" t="n"/>
      <c r="C120" s="7" t="n"/>
      <c r="D120" s="7" t="n"/>
      <c r="E120" s="7" t="n"/>
      <c r="F120" s="8" t="n"/>
      <c r="G120" s="8" t="n"/>
    </row>
    <row r="121">
      <c r="A121" s="7" t="n"/>
      <c r="B121" s="7" t="n"/>
      <c r="C121" s="7" t="n"/>
      <c r="D121" s="7" t="n"/>
      <c r="E121" s="7" t="n"/>
      <c r="F121" s="8" t="n"/>
      <c r="G121" s="8" t="n"/>
    </row>
    <row r="122">
      <c r="A122" s="7" t="n"/>
      <c r="B122" s="7" t="n"/>
      <c r="C122" s="7" t="n"/>
      <c r="D122" s="7" t="n"/>
      <c r="E122" s="7" t="n"/>
      <c r="F122" s="8" t="n"/>
      <c r="G122" s="8" t="n"/>
    </row>
    <row r="123">
      <c r="A123" s="7" t="n"/>
      <c r="B123" s="7" t="n"/>
      <c r="C123" s="7" t="n"/>
      <c r="D123" s="7" t="n"/>
      <c r="E123" s="7" t="n"/>
      <c r="F123" s="8" t="n"/>
      <c r="G123" s="8" t="n"/>
    </row>
    <row r="124">
      <c r="A124" s="7" t="n"/>
      <c r="B124" s="7" t="n"/>
      <c r="C124" s="7" t="n"/>
      <c r="D124" s="7" t="n"/>
      <c r="E124" s="7" t="n"/>
      <c r="F124" s="8" t="n"/>
      <c r="G124" s="8" t="n"/>
    </row>
    <row r="125">
      <c r="A125" s="7" t="n"/>
      <c r="B125" s="7" t="n"/>
      <c r="C125" s="7" t="n"/>
      <c r="D125" s="7" t="n"/>
      <c r="E125" s="7" t="n"/>
      <c r="F125" s="8" t="n"/>
      <c r="G125" s="8" t="n"/>
    </row>
    <row r="126">
      <c r="A126" s="7" t="n"/>
      <c r="B126" s="7" t="n"/>
      <c r="C126" s="7" t="n"/>
      <c r="D126" s="7" t="n"/>
      <c r="E126" s="7" t="n"/>
      <c r="F126" s="8" t="n"/>
      <c r="G126" s="8" t="n"/>
    </row>
    <row r="127">
      <c r="A127" s="7" t="n"/>
      <c r="B127" s="7" t="n"/>
      <c r="C127" s="7" t="n"/>
      <c r="D127" s="7" t="n"/>
      <c r="E127" s="7" t="n"/>
      <c r="F127" s="8" t="n"/>
      <c r="G127" s="8" t="n"/>
    </row>
    <row r="128">
      <c r="A128" s="7" t="n"/>
      <c r="B128" s="7" t="n"/>
      <c r="C128" s="7" t="n"/>
      <c r="D128" s="7" t="n"/>
      <c r="E128" s="7" t="n"/>
      <c r="F128" s="8" t="n"/>
      <c r="G128" s="8" t="n"/>
    </row>
    <row r="129">
      <c r="A129" s="7" t="n"/>
      <c r="B129" s="7" t="n"/>
      <c r="C129" s="7" t="n"/>
      <c r="D129" s="7" t="n"/>
      <c r="E129" s="7" t="n"/>
      <c r="F129" s="8" t="n"/>
      <c r="G129" s="8" t="n"/>
    </row>
    <row r="130">
      <c r="A130" s="7" t="n"/>
      <c r="B130" s="7" t="n"/>
      <c r="C130" s="7" t="n"/>
      <c r="D130" s="7" t="n"/>
      <c r="E130" s="7" t="n"/>
      <c r="F130" s="8" t="n"/>
      <c r="G130" s="8" t="n"/>
    </row>
    <row r="131">
      <c r="A131" s="7" t="n"/>
      <c r="B131" s="7" t="n"/>
      <c r="C131" s="7" t="n"/>
      <c r="D131" s="7" t="n"/>
      <c r="E131" s="7" t="n"/>
      <c r="F131" s="8" t="n"/>
      <c r="G131" s="8" t="n"/>
    </row>
    <row r="132">
      <c r="A132" s="7" t="n"/>
      <c r="B132" s="7" t="n"/>
      <c r="C132" s="7" t="n"/>
      <c r="D132" s="7" t="n"/>
      <c r="E132" s="7" t="n"/>
      <c r="F132" s="8" t="n"/>
      <c r="G132" s="8" t="n"/>
    </row>
    <row r="133">
      <c r="A133" s="7" t="n"/>
      <c r="B133" s="7" t="n"/>
      <c r="C133" s="7" t="n"/>
      <c r="D133" s="7" t="n"/>
      <c r="E133" s="7" t="n"/>
      <c r="F133" s="8" t="n"/>
      <c r="G133" s="8" t="n"/>
    </row>
    <row r="134">
      <c r="A134" s="7" t="n"/>
      <c r="B134" s="7" t="n"/>
      <c r="C134" s="7" t="n"/>
      <c r="D134" s="7" t="n"/>
      <c r="E134" s="7" t="n"/>
      <c r="F134" s="8" t="n"/>
      <c r="G134" s="8" t="n"/>
    </row>
    <row r="135">
      <c r="A135" s="7" t="n"/>
      <c r="B135" s="7" t="n"/>
      <c r="C135" s="7" t="n"/>
      <c r="D135" s="7" t="n"/>
      <c r="E135" s="7" t="n"/>
      <c r="F135" s="8" t="n"/>
      <c r="G135" s="8" t="n"/>
    </row>
    <row r="136">
      <c r="A136" s="7" t="n"/>
      <c r="B136" s="7" t="n"/>
      <c r="C136" s="7" t="n"/>
      <c r="D136" s="7" t="n"/>
      <c r="E136" s="7" t="n"/>
      <c r="F136" s="8" t="n"/>
      <c r="G136" s="8" t="n"/>
    </row>
    <row r="137">
      <c r="A137" s="7" t="n"/>
      <c r="B137" s="7" t="n"/>
      <c r="C137" s="7" t="n"/>
      <c r="D137" s="7" t="n"/>
      <c r="E137" s="7" t="n"/>
      <c r="F137" s="8" t="n"/>
      <c r="G137" s="8" t="n"/>
    </row>
    <row r="138">
      <c r="A138" s="7" t="n"/>
      <c r="B138" s="7" t="n"/>
      <c r="C138" s="7" t="n"/>
      <c r="D138" s="7" t="n"/>
      <c r="E138" s="7" t="n"/>
      <c r="F138" s="8" t="n"/>
      <c r="G138" s="8" t="n"/>
    </row>
    <row r="139">
      <c r="A139" s="7" t="n"/>
      <c r="B139" s="7" t="n"/>
      <c r="C139" s="7" t="n"/>
      <c r="D139" s="7" t="n"/>
      <c r="E139" s="7" t="n"/>
      <c r="F139" s="8" t="n"/>
      <c r="G139" s="8" t="n"/>
    </row>
    <row r="140">
      <c r="A140" s="7" t="n"/>
      <c r="B140" s="7" t="n"/>
      <c r="C140" s="7" t="n"/>
      <c r="D140" s="7" t="n"/>
      <c r="E140" s="7" t="n"/>
      <c r="F140" s="8" t="n"/>
      <c r="G140" s="8" t="n"/>
    </row>
    <row r="141">
      <c r="A141" s="7" t="n"/>
      <c r="B141" s="7" t="n"/>
      <c r="C141" s="7" t="n"/>
      <c r="D141" s="7" t="n"/>
      <c r="E141" s="7" t="n"/>
      <c r="F141" s="8" t="n"/>
      <c r="G141" s="8" t="n"/>
    </row>
    <row r="142">
      <c r="A142" s="7" t="n"/>
      <c r="B142" s="7" t="n"/>
      <c r="C142" s="7" t="n"/>
      <c r="D142" s="7" t="n"/>
      <c r="E142" s="7" t="n"/>
      <c r="F142" s="8" t="n"/>
      <c r="G142" s="8" t="n"/>
    </row>
    <row r="143">
      <c r="A143" s="7" t="n"/>
      <c r="B143" s="7" t="n"/>
      <c r="C143" s="7" t="n"/>
      <c r="D143" s="7" t="n"/>
      <c r="E143" s="7" t="n"/>
      <c r="F143" s="8" t="n"/>
      <c r="G143" s="8" t="n"/>
    </row>
    <row r="144">
      <c r="A144" s="7" t="n"/>
      <c r="B144" s="7" t="n"/>
      <c r="C144" s="7" t="n"/>
      <c r="D144" s="7" t="n"/>
      <c r="E144" s="7" t="n"/>
      <c r="F144" s="8" t="n"/>
      <c r="G144" s="8" t="n"/>
    </row>
    <row r="145">
      <c r="A145" s="7" t="n"/>
      <c r="B145" s="7" t="n"/>
      <c r="C145" s="7" t="n"/>
      <c r="D145" s="7" t="n"/>
      <c r="E145" s="7" t="n"/>
      <c r="F145" s="8" t="n"/>
      <c r="G145" s="8" t="n"/>
    </row>
    <row r="146">
      <c r="A146" s="7" t="n"/>
      <c r="B146" s="7" t="n"/>
      <c r="C146" s="7" t="n"/>
      <c r="D146" s="7" t="n"/>
      <c r="E146" s="7" t="n"/>
      <c r="F146" s="8" t="n"/>
      <c r="G146" s="8" t="n"/>
    </row>
    <row r="147">
      <c r="A147" s="7" t="n"/>
      <c r="B147" s="7" t="n"/>
      <c r="C147" s="7" t="n"/>
      <c r="D147" s="7" t="n"/>
      <c r="E147" s="7" t="n"/>
      <c r="F147" s="8" t="n"/>
      <c r="G147" s="8" t="n"/>
    </row>
    <row r="148">
      <c r="A148" s="7" t="n"/>
      <c r="B148" s="7" t="n"/>
      <c r="C148" s="7" t="n"/>
      <c r="D148" s="7" t="n"/>
      <c r="E148" s="7" t="n"/>
      <c r="F148" s="8" t="n"/>
      <c r="G148" s="8" t="n"/>
    </row>
    <row r="149">
      <c r="A149" s="7" t="n"/>
      <c r="B149" s="7" t="n"/>
      <c r="C149" s="7" t="n"/>
      <c r="D149" s="7" t="n"/>
      <c r="E149" s="7" t="n"/>
      <c r="F149" s="8" t="n"/>
      <c r="G149" s="8" t="n"/>
    </row>
    <row r="150">
      <c r="A150" s="7" t="n"/>
      <c r="B150" s="7" t="n"/>
      <c r="C150" s="7" t="n"/>
      <c r="D150" s="7" t="n"/>
      <c r="E150" s="7" t="n"/>
      <c r="F150" s="8" t="n"/>
      <c r="G150" s="8" t="n"/>
    </row>
    <row r="151">
      <c r="A151" s="7" t="n"/>
      <c r="B151" s="7" t="n"/>
      <c r="C151" s="7" t="n"/>
      <c r="D151" s="7" t="n"/>
      <c r="E151" s="7" t="n"/>
      <c r="F151" s="8" t="n"/>
      <c r="G151" s="8" t="n"/>
    </row>
    <row r="152">
      <c r="A152" s="7" t="n"/>
      <c r="B152" s="7" t="n"/>
      <c r="C152" s="7" t="n"/>
      <c r="D152" s="7" t="n"/>
      <c r="E152" s="7" t="n"/>
      <c r="F152" s="8" t="n"/>
      <c r="G152" s="8" t="n"/>
    </row>
    <row r="153">
      <c r="A153" s="7" t="n"/>
      <c r="B153" s="7" t="n"/>
      <c r="C153" s="7" t="n"/>
      <c r="D153" s="7" t="n"/>
      <c r="E153" s="7" t="n"/>
      <c r="F153" s="8" t="n"/>
      <c r="G153" s="8" t="n"/>
    </row>
    <row r="154">
      <c r="A154" s="7" t="n"/>
      <c r="B154" s="7" t="n"/>
      <c r="C154" s="7" t="n"/>
      <c r="D154" s="7" t="n"/>
      <c r="E154" s="7" t="n"/>
      <c r="F154" s="8" t="n"/>
      <c r="G154" s="8" t="n"/>
    </row>
    <row r="155">
      <c r="A155" s="7" t="n"/>
      <c r="B155" s="7" t="n"/>
      <c r="C155" s="7" t="n"/>
      <c r="D155" s="7" t="n"/>
      <c r="E155" s="7" t="n"/>
      <c r="F155" s="8" t="n"/>
      <c r="G155" s="8" t="n"/>
    </row>
    <row r="156">
      <c r="A156" s="7" t="n"/>
      <c r="B156" s="7" t="n"/>
      <c r="C156" s="7" t="n"/>
      <c r="D156" s="7" t="n"/>
      <c r="E156" s="7" t="n"/>
      <c r="F156" s="8" t="n"/>
      <c r="G156" s="8" t="n"/>
    </row>
    <row r="157">
      <c r="A157" s="7" t="n"/>
      <c r="B157" s="7" t="n"/>
      <c r="C157" s="7" t="n"/>
      <c r="D157" s="7" t="n"/>
      <c r="E157" s="7" t="n"/>
      <c r="F157" s="8" t="n"/>
      <c r="G157" s="8" t="n"/>
    </row>
    <row r="158">
      <c r="A158" s="7" t="n"/>
      <c r="B158" s="7" t="n"/>
      <c r="C158" s="7" t="n"/>
      <c r="D158" s="7" t="n"/>
      <c r="E158" s="7" t="n"/>
      <c r="F158" s="8" t="n"/>
      <c r="G158" s="8" t="n"/>
    </row>
    <row r="159">
      <c r="A159" s="7" t="n"/>
      <c r="B159" s="7" t="n"/>
      <c r="C159" s="7" t="n"/>
      <c r="D159" s="7" t="n"/>
      <c r="E159" s="7" t="n"/>
      <c r="F159" s="8" t="n"/>
      <c r="G159" s="8" t="n"/>
    </row>
    <row r="160">
      <c r="A160" s="7" t="n"/>
      <c r="B160" s="7" t="n"/>
      <c r="C160" s="7" t="n"/>
      <c r="D160" s="7" t="n"/>
      <c r="E160" s="7" t="n"/>
      <c r="F160" s="8" t="n"/>
      <c r="G160" s="8" t="n"/>
    </row>
    <row r="161">
      <c r="A161" s="7" t="n"/>
      <c r="B161" s="7" t="n"/>
      <c r="C161" s="7" t="n"/>
      <c r="D161" s="7" t="n"/>
      <c r="E161" s="7" t="n"/>
      <c r="F161" s="8" t="n"/>
      <c r="G161" s="8" t="n"/>
    </row>
    <row r="162">
      <c r="A162" s="7" t="n"/>
      <c r="B162" s="7" t="n"/>
      <c r="C162" s="7" t="n"/>
      <c r="D162" s="7" t="n"/>
      <c r="E162" s="7" t="n"/>
      <c r="F162" s="8" t="n"/>
      <c r="G162" s="8" t="n"/>
    </row>
    <row r="163">
      <c r="A163" s="7" t="n"/>
      <c r="B163" s="7" t="n"/>
      <c r="C163" s="7" t="n"/>
      <c r="D163" s="7" t="n"/>
      <c r="E163" s="7" t="n"/>
      <c r="F163" s="8" t="n"/>
      <c r="G163" s="8" t="n"/>
    </row>
    <row r="164">
      <c r="A164" s="7" t="n"/>
      <c r="B164" s="7" t="n"/>
      <c r="C164" s="7" t="n"/>
      <c r="D164" s="7" t="n"/>
      <c r="E164" s="7" t="n"/>
      <c r="F164" s="8" t="n"/>
      <c r="G164" s="8" t="n"/>
    </row>
    <row r="165">
      <c r="A165" s="7" t="n"/>
      <c r="B165" s="7" t="n"/>
      <c r="C165" s="7" t="n"/>
      <c r="D165" s="7" t="n"/>
      <c r="E165" s="7" t="n"/>
      <c r="F165" s="8" t="n"/>
      <c r="G165" s="8" t="n"/>
    </row>
    <row r="166">
      <c r="A166" s="7" t="n"/>
      <c r="B166" s="7" t="n"/>
      <c r="C166" s="7" t="n"/>
      <c r="D166" s="7" t="n"/>
      <c r="E166" s="7" t="n"/>
      <c r="F166" s="8" t="n"/>
      <c r="G166" s="8" t="n"/>
    </row>
    <row r="167">
      <c r="A167" s="7" t="n"/>
      <c r="B167" s="7" t="n"/>
      <c r="C167" s="7" t="n"/>
      <c r="D167" s="7" t="n"/>
      <c r="E167" s="7" t="n"/>
      <c r="F167" s="8" t="n"/>
      <c r="G167" s="8" t="n"/>
    </row>
    <row r="168">
      <c r="A168" s="7" t="n"/>
      <c r="B168" s="7" t="n"/>
      <c r="C168" s="7" t="n"/>
      <c r="D168" s="7" t="n"/>
      <c r="E168" s="7" t="n"/>
      <c r="F168" s="8" t="n"/>
      <c r="G168" s="8" t="n"/>
    </row>
    <row r="169">
      <c r="A169" s="7" t="n"/>
      <c r="B169" s="7" t="n"/>
      <c r="C169" s="7" t="n"/>
      <c r="D169" s="7" t="n"/>
      <c r="E169" s="7" t="n"/>
      <c r="F169" s="8" t="n"/>
      <c r="G169" s="8" t="n"/>
    </row>
    <row r="170">
      <c r="A170" s="7" t="n"/>
      <c r="B170" s="7" t="n"/>
      <c r="C170" s="7" t="n"/>
      <c r="D170" s="7" t="n"/>
      <c r="E170" s="7" t="n"/>
      <c r="F170" s="8" t="n"/>
      <c r="G170" s="8" t="n"/>
    </row>
    <row r="171">
      <c r="A171" s="7" t="n"/>
      <c r="B171" s="7" t="n"/>
      <c r="C171" s="7" t="n"/>
      <c r="D171" s="7" t="n"/>
      <c r="E171" s="7" t="n"/>
      <c r="F171" s="8" t="n"/>
      <c r="G171" s="8" t="n"/>
    </row>
    <row r="172">
      <c r="A172" s="7" t="n"/>
      <c r="B172" s="7" t="n"/>
      <c r="C172" s="7" t="n"/>
      <c r="D172" s="7" t="n"/>
      <c r="E172" s="7" t="n"/>
      <c r="F172" s="8" t="n"/>
      <c r="G172" s="8" t="n"/>
    </row>
    <row r="173">
      <c r="A173" s="7" t="n"/>
      <c r="B173" s="7" t="n"/>
      <c r="C173" s="7" t="n"/>
      <c r="D173" s="7" t="n"/>
      <c r="E173" s="7" t="n"/>
      <c r="F173" s="8" t="n"/>
      <c r="G173" s="8" t="n"/>
    </row>
    <row r="174">
      <c r="A174" s="7" t="n"/>
      <c r="B174" s="7" t="n"/>
      <c r="C174" s="7" t="n"/>
      <c r="D174" s="7" t="n"/>
      <c r="E174" s="7" t="n"/>
      <c r="F174" s="8" t="n"/>
      <c r="G174" s="8" t="n"/>
    </row>
    <row r="175">
      <c r="A175" s="7" t="n"/>
      <c r="B175" s="7" t="n"/>
      <c r="C175" s="7" t="n"/>
      <c r="D175" s="7" t="n"/>
      <c r="E175" s="7" t="n"/>
      <c r="F175" s="8" t="n"/>
      <c r="G175" s="8" t="n"/>
    </row>
    <row r="176">
      <c r="A176" s="7" t="n"/>
      <c r="B176" s="7" t="n"/>
      <c r="C176" s="7" t="n"/>
      <c r="D176" s="7" t="n"/>
      <c r="E176" s="7" t="n"/>
      <c r="F176" s="8" t="n"/>
      <c r="G176" s="8" t="n"/>
    </row>
    <row r="177">
      <c r="A177" s="7" t="n"/>
      <c r="B177" s="7" t="n"/>
      <c r="C177" s="7" t="n"/>
      <c r="D177" s="7" t="n"/>
      <c r="E177" s="7" t="n"/>
      <c r="F177" s="8" t="n"/>
      <c r="G177" s="8" t="n"/>
    </row>
    <row r="178">
      <c r="A178" s="7" t="n"/>
      <c r="B178" s="7" t="n"/>
      <c r="C178" s="7" t="n"/>
      <c r="D178" s="7" t="n"/>
      <c r="E178" s="7" t="n"/>
      <c r="F178" s="8" t="n"/>
      <c r="G178" s="8" t="n"/>
    </row>
    <row r="179">
      <c r="A179" s="7" t="n"/>
      <c r="B179" s="7" t="n"/>
      <c r="C179" s="7" t="n"/>
      <c r="D179" s="7" t="n"/>
      <c r="E179" s="7" t="n"/>
      <c r="F179" s="8" t="n"/>
      <c r="G179" s="8" t="n"/>
    </row>
    <row r="180">
      <c r="A180" s="7" t="n"/>
      <c r="B180" s="7" t="n"/>
      <c r="C180" s="7" t="n"/>
      <c r="D180" s="7" t="n"/>
      <c r="E180" s="7" t="n"/>
      <c r="F180" s="8" t="n"/>
      <c r="G180" s="8" t="n"/>
    </row>
    <row r="181">
      <c r="A181" s="7" t="n"/>
      <c r="B181" s="7" t="n"/>
      <c r="C181" s="7" t="n"/>
      <c r="D181" s="7" t="n"/>
      <c r="E181" s="7" t="n"/>
      <c r="F181" s="8" t="n"/>
      <c r="G181" s="8" t="n"/>
    </row>
    <row r="182">
      <c r="A182" s="7" t="n"/>
      <c r="B182" s="7" t="n"/>
      <c r="C182" s="7" t="n"/>
      <c r="D182" s="7" t="n"/>
      <c r="E182" s="7" t="n"/>
      <c r="F182" s="8" t="n"/>
      <c r="G182" s="8" t="n"/>
    </row>
    <row r="183">
      <c r="A183" s="7" t="n"/>
      <c r="B183" s="7" t="n"/>
      <c r="C183" s="7" t="n"/>
      <c r="D183" s="7" t="n"/>
      <c r="E183" s="7" t="n"/>
      <c r="F183" s="8" t="n"/>
      <c r="G183" s="8" t="n"/>
    </row>
    <row r="184">
      <c r="A184" s="7" t="n"/>
      <c r="B184" s="7" t="n"/>
      <c r="C184" s="7" t="n"/>
      <c r="D184" s="7" t="n"/>
      <c r="E184" s="7" t="n"/>
      <c r="F184" s="8" t="n"/>
      <c r="G184" s="8" t="n"/>
    </row>
    <row r="185">
      <c r="A185" s="7" t="n"/>
      <c r="B185" s="7" t="n"/>
      <c r="C185" s="7" t="n"/>
      <c r="D185" s="7" t="n"/>
      <c r="E185" s="7" t="n"/>
      <c r="F185" s="8" t="n"/>
      <c r="G185" s="8" t="n"/>
    </row>
    <row r="186">
      <c r="A186" s="7" t="n"/>
      <c r="B186" s="7" t="n"/>
      <c r="C186" s="7" t="n"/>
      <c r="D186" s="7" t="n"/>
      <c r="E186" s="7" t="n"/>
      <c r="F186" s="8" t="n"/>
      <c r="G186" s="8" t="n"/>
    </row>
    <row r="187">
      <c r="A187" s="7" t="n"/>
      <c r="B187" s="7" t="n"/>
      <c r="C187" s="7" t="n"/>
      <c r="D187" s="7" t="n"/>
      <c r="E187" s="7" t="n"/>
      <c r="F187" s="8" t="n"/>
      <c r="G187" s="8" t="n"/>
    </row>
    <row r="188">
      <c r="A188" s="7" t="n"/>
      <c r="B188" s="7" t="n"/>
      <c r="C188" s="7" t="n"/>
      <c r="D188" s="7" t="n"/>
      <c r="E188" s="7" t="n"/>
      <c r="F188" s="8" t="n"/>
      <c r="G188" s="8" t="n"/>
    </row>
    <row r="189">
      <c r="A189" s="7" t="n"/>
      <c r="B189" s="7" t="n"/>
      <c r="C189" s="7" t="n"/>
      <c r="D189" s="7" t="n"/>
      <c r="E189" s="7" t="n"/>
      <c r="F189" s="8" t="n"/>
      <c r="G189" s="8" t="n"/>
    </row>
    <row r="190">
      <c r="A190" s="7" t="n"/>
      <c r="B190" s="7" t="n"/>
      <c r="C190" s="7" t="n"/>
      <c r="D190" s="7" t="n"/>
      <c r="E190" s="7" t="n"/>
      <c r="F190" s="8" t="n"/>
      <c r="G190" s="8" t="n"/>
    </row>
    <row r="191">
      <c r="A191" s="7" t="n"/>
      <c r="B191" s="7" t="n"/>
      <c r="C191" s="7" t="n"/>
      <c r="D191" s="7" t="n"/>
      <c r="E191" s="7" t="n"/>
      <c r="F191" s="8" t="n"/>
      <c r="G191" s="8" t="n"/>
    </row>
    <row r="192">
      <c r="A192" s="7" t="n"/>
      <c r="B192" s="7" t="n"/>
      <c r="C192" s="7" t="n"/>
      <c r="D192" s="7" t="n"/>
      <c r="E192" s="7" t="n"/>
      <c r="F192" s="8" t="n"/>
      <c r="G192" s="8" t="n"/>
    </row>
    <row r="193">
      <c r="A193" s="7" t="n"/>
      <c r="B193" s="7" t="n"/>
      <c r="C193" s="7" t="n"/>
      <c r="D193" s="7" t="n"/>
      <c r="E193" s="7" t="n"/>
      <c r="F193" s="8" t="n"/>
      <c r="G193" s="8" t="n"/>
    </row>
    <row r="194">
      <c r="A194" s="7" t="n"/>
      <c r="B194" s="7" t="n"/>
      <c r="C194" s="7" t="n"/>
      <c r="D194" s="7" t="n"/>
      <c r="E194" s="7" t="n"/>
      <c r="F194" s="8" t="n"/>
      <c r="G194" s="8" t="n"/>
    </row>
    <row r="195">
      <c r="A195" s="7" t="n"/>
      <c r="B195" s="7" t="n"/>
      <c r="C195" s="7" t="n"/>
      <c r="D195" s="7" t="n"/>
      <c r="E195" s="7" t="n"/>
      <c r="F195" s="8" t="n"/>
      <c r="G195" s="8" t="n"/>
    </row>
    <row r="196">
      <c r="A196" s="7" t="n"/>
      <c r="B196" s="7" t="n"/>
      <c r="C196" s="7" t="n"/>
      <c r="D196" s="7" t="n"/>
      <c r="E196" s="7" t="n"/>
      <c r="F196" s="8" t="n"/>
      <c r="G196" s="8" t="n"/>
    </row>
    <row r="197">
      <c r="A197" s="7" t="n"/>
      <c r="B197" s="7" t="n"/>
      <c r="C197" s="7" t="n"/>
      <c r="D197" s="7" t="n"/>
      <c r="E197" s="7" t="n"/>
      <c r="F197" s="8" t="n"/>
      <c r="G197" s="8" t="n"/>
    </row>
    <row r="198">
      <c r="A198" s="7" t="n"/>
      <c r="B198" s="7" t="n"/>
      <c r="C198" s="7" t="n"/>
      <c r="D198" s="7" t="n"/>
      <c r="E198" s="7" t="n"/>
      <c r="F198" s="8" t="n"/>
      <c r="G198" s="8" t="n"/>
    </row>
    <row r="199">
      <c r="A199" s="7" t="n"/>
      <c r="B199" s="7" t="n"/>
      <c r="C199" s="7" t="n"/>
      <c r="D199" s="7" t="n"/>
      <c r="E199" s="7" t="n"/>
      <c r="F199" s="8" t="n"/>
      <c r="G199" s="8" t="n"/>
    </row>
    <row r="200">
      <c r="A200" s="7" t="n"/>
      <c r="B200" s="7" t="n"/>
      <c r="C200" s="7" t="n"/>
      <c r="D200" s="7" t="n"/>
      <c r="E200" s="7" t="n"/>
      <c r="F200" s="8" t="n"/>
      <c r="G200" s="8" t="n"/>
    </row>
    <row r="201">
      <c r="A201" s="7" t="n"/>
      <c r="B201" s="7" t="n"/>
      <c r="C201" s="7" t="n"/>
      <c r="D201" s="7" t="n"/>
      <c r="E201" s="7" t="n"/>
      <c r="F201" s="8" t="n"/>
      <c r="G201" s="8" t="n"/>
    </row>
    <row r="202">
      <c r="A202" s="7" t="n"/>
      <c r="B202" s="7" t="n"/>
      <c r="C202" s="7" t="n"/>
      <c r="D202" s="7" t="n"/>
      <c r="E202" s="7" t="n"/>
      <c r="F202" s="8" t="n"/>
      <c r="G202" s="8" t="n"/>
    </row>
    <row r="203">
      <c r="A203" s="7" t="n"/>
      <c r="B203" s="7" t="n"/>
      <c r="C203" s="7" t="n"/>
      <c r="D203" s="7" t="n"/>
      <c r="E203" s="7" t="n"/>
      <c r="F203" s="8" t="n"/>
      <c r="G203" s="8" t="n"/>
    </row>
    <row r="204">
      <c r="A204" s="7" t="n"/>
      <c r="B204" s="7" t="n"/>
      <c r="C204" s="7" t="n"/>
      <c r="D204" s="7" t="n"/>
      <c r="E204" s="7" t="n"/>
      <c r="F204" s="8" t="n"/>
      <c r="G204" s="8" t="n"/>
    </row>
    <row r="205">
      <c r="A205" s="7" t="n"/>
      <c r="B205" s="7" t="n"/>
      <c r="C205" s="7" t="n"/>
      <c r="D205" s="7" t="n"/>
      <c r="E205" s="7" t="n"/>
      <c r="F205" s="8" t="n"/>
      <c r="G205" s="8" t="n"/>
    </row>
    <row r="206">
      <c r="A206" s="7" t="n"/>
      <c r="B206" s="7" t="n"/>
      <c r="C206" s="7" t="n"/>
      <c r="D206" s="7" t="n"/>
      <c r="E206" s="7" t="n"/>
      <c r="F206" s="8" t="n"/>
      <c r="G206" s="8" t="n"/>
    </row>
    <row r="207">
      <c r="A207" s="7" t="n"/>
      <c r="B207" s="7" t="n"/>
      <c r="C207" s="7" t="n"/>
      <c r="D207" s="7" t="n"/>
      <c r="E207" s="7" t="n"/>
      <c r="F207" s="8" t="n"/>
      <c r="G207" s="8" t="n"/>
    </row>
    <row r="208">
      <c r="A208" s="7" t="n"/>
      <c r="B208" s="7" t="n"/>
      <c r="C208" s="7" t="n"/>
      <c r="D208" s="7" t="n"/>
      <c r="E208" s="7" t="n"/>
      <c r="F208" s="8" t="n"/>
      <c r="G208" s="8" t="n"/>
    </row>
    <row r="209">
      <c r="A209" s="7" t="n"/>
      <c r="B209" s="7" t="n"/>
      <c r="C209" s="7" t="n"/>
      <c r="D209" s="7" t="n"/>
      <c r="E209" s="7" t="n"/>
      <c r="F209" s="8" t="n"/>
      <c r="G209" s="8" t="n"/>
    </row>
    <row r="210">
      <c r="A210" s="7" t="n"/>
      <c r="B210" s="7" t="n"/>
      <c r="C210" s="7" t="n"/>
      <c r="D210" s="7" t="n"/>
      <c r="E210" s="7" t="n"/>
      <c r="F210" s="8" t="n"/>
      <c r="G210" s="8" t="n"/>
    </row>
    <row r="211">
      <c r="A211" s="7" t="n"/>
      <c r="B211" s="7" t="n"/>
      <c r="C211" s="7" t="n"/>
      <c r="D211" s="7" t="n"/>
      <c r="E211" s="7" t="n"/>
      <c r="F211" s="8" t="n"/>
      <c r="G211" s="8" t="n"/>
    </row>
    <row r="212">
      <c r="A212" s="7" t="n"/>
      <c r="B212" s="7" t="n"/>
      <c r="C212" s="7" t="n"/>
      <c r="D212" s="7" t="n"/>
      <c r="E212" s="7" t="n"/>
      <c r="F212" s="8" t="n"/>
      <c r="G212" s="8" t="n"/>
    </row>
    <row r="213">
      <c r="A213" s="7" t="n"/>
      <c r="B213" s="7" t="n"/>
      <c r="C213" s="7" t="n"/>
      <c r="D213" s="7" t="n"/>
      <c r="E213" s="7" t="n"/>
      <c r="F213" s="8" t="n"/>
      <c r="G213" s="8" t="n"/>
    </row>
    <row r="214">
      <c r="A214" s="7" t="n"/>
      <c r="B214" s="7" t="n"/>
      <c r="C214" s="7" t="n"/>
      <c r="D214" s="7" t="n"/>
      <c r="E214" s="7" t="n"/>
      <c r="F214" s="8" t="n"/>
      <c r="G214" s="8" t="n"/>
    </row>
    <row r="215">
      <c r="A215" s="7" t="n"/>
      <c r="B215" s="7" t="n"/>
      <c r="C215" s="7" t="n"/>
      <c r="D215" s="7" t="n"/>
      <c r="E215" s="7" t="n"/>
      <c r="F215" s="8" t="n"/>
      <c r="G215" s="8" t="n"/>
    </row>
    <row r="216">
      <c r="A216" s="7" t="n"/>
      <c r="B216" s="7" t="n"/>
      <c r="C216" s="7" t="n"/>
      <c r="D216" s="7" t="n"/>
      <c r="E216" s="7" t="n"/>
      <c r="F216" s="8" t="n"/>
      <c r="G216" s="8" t="n"/>
    </row>
    <row r="217">
      <c r="A217" s="7" t="n"/>
      <c r="B217" s="7" t="n"/>
      <c r="C217" s="7" t="n"/>
      <c r="D217" s="7" t="n"/>
      <c r="E217" s="7" t="n"/>
      <c r="F217" s="8" t="n"/>
      <c r="G217" s="8" t="n"/>
    </row>
    <row r="218">
      <c r="A218" s="7" t="n"/>
      <c r="B218" s="7" t="n"/>
      <c r="C218" s="7" t="n"/>
      <c r="D218" s="7" t="n"/>
      <c r="E218" s="7" t="n"/>
      <c r="F218" s="8" t="n"/>
      <c r="G218" s="8" t="n"/>
    </row>
    <row r="219">
      <c r="A219" s="7" t="n"/>
      <c r="B219" s="7" t="n"/>
      <c r="C219" s="7" t="n"/>
      <c r="D219" s="7" t="n"/>
      <c r="E219" s="7" t="n"/>
      <c r="F219" s="8" t="n"/>
      <c r="G219" s="8" t="n"/>
    </row>
    <row r="220">
      <c r="A220" s="7" t="n"/>
      <c r="B220" s="7" t="n"/>
      <c r="C220" s="7" t="n"/>
      <c r="D220" s="7" t="n"/>
      <c r="E220" s="7" t="n"/>
      <c r="F220" s="8" t="n"/>
      <c r="G220" s="8" t="n"/>
    </row>
    <row r="221">
      <c r="A221" s="7" t="n"/>
      <c r="B221" s="7" t="n"/>
      <c r="C221" s="7" t="n"/>
      <c r="D221" s="7" t="n"/>
      <c r="E221" s="7" t="n"/>
      <c r="F221" s="8" t="n"/>
      <c r="G221" s="8" t="n"/>
    </row>
    <row r="222">
      <c r="A222" s="7" t="n"/>
      <c r="B222" s="7" t="n"/>
      <c r="C222" s="7" t="n"/>
      <c r="D222" s="7" t="n"/>
      <c r="E222" s="7" t="n"/>
      <c r="F222" s="8" t="n"/>
      <c r="G222" s="8" t="n"/>
    </row>
    <row r="223">
      <c r="A223" s="7" t="n"/>
      <c r="B223" s="7" t="n"/>
      <c r="C223" s="7" t="n"/>
      <c r="D223" s="7" t="n"/>
      <c r="E223" s="7" t="n"/>
      <c r="F223" s="8" t="n"/>
      <c r="G223" s="8" t="n"/>
    </row>
    <row r="224">
      <c r="A224" s="7" t="n"/>
      <c r="B224" s="7" t="n"/>
      <c r="C224" s="7" t="n"/>
      <c r="D224" s="7" t="n"/>
      <c r="E224" s="7" t="n"/>
      <c r="F224" s="8" t="n"/>
      <c r="G224" s="8" t="n"/>
    </row>
    <row r="225">
      <c r="A225" s="7" t="n"/>
      <c r="B225" s="7" t="n"/>
      <c r="C225" s="7" t="n"/>
      <c r="D225" s="7" t="n"/>
      <c r="E225" s="7" t="n"/>
      <c r="F225" s="8" t="n"/>
      <c r="G225" s="8" t="n"/>
    </row>
    <row r="226">
      <c r="A226" s="7" t="n"/>
      <c r="B226" s="7" t="n"/>
      <c r="C226" s="7" t="n"/>
      <c r="D226" s="7" t="n"/>
      <c r="E226" s="7" t="n"/>
      <c r="F226" s="8" t="n"/>
      <c r="G226" s="8" t="n"/>
    </row>
    <row r="227">
      <c r="A227" s="7" t="n"/>
      <c r="B227" s="7" t="n"/>
      <c r="C227" s="7" t="n"/>
      <c r="D227" s="7" t="n"/>
      <c r="E227" s="7" t="n"/>
      <c r="F227" s="8" t="n"/>
      <c r="G227" s="8" t="n"/>
    </row>
    <row r="228">
      <c r="A228" s="7" t="n"/>
      <c r="B228" s="7" t="n"/>
      <c r="C228" s="7" t="n"/>
      <c r="D228" s="7" t="n"/>
      <c r="E228" s="7" t="n"/>
      <c r="F228" s="8" t="n"/>
      <c r="G228" s="8" t="n"/>
    </row>
    <row r="229">
      <c r="A229" s="7" t="n"/>
      <c r="B229" s="7" t="n"/>
      <c r="C229" s="7" t="n"/>
      <c r="D229" s="7" t="n"/>
      <c r="E229" s="7" t="n"/>
      <c r="F229" s="8" t="n"/>
      <c r="G229" s="8" t="n"/>
    </row>
    <row r="230">
      <c r="A230" s="7" t="n"/>
      <c r="B230" s="7" t="n"/>
      <c r="C230" s="7" t="n"/>
      <c r="D230" s="7" t="n"/>
      <c r="E230" s="7" t="n"/>
      <c r="F230" s="8" t="n"/>
      <c r="G230" s="8" t="n"/>
    </row>
    <row r="231">
      <c r="A231" s="7" t="n"/>
      <c r="B231" s="7" t="n"/>
      <c r="C231" s="7" t="n"/>
      <c r="D231" s="7" t="n"/>
      <c r="E231" s="7" t="n"/>
      <c r="F231" s="8" t="n"/>
      <c r="G231" s="8" t="n"/>
    </row>
    <row r="232">
      <c r="A232" s="7" t="n"/>
      <c r="B232" s="7" t="n"/>
      <c r="C232" s="7" t="n"/>
      <c r="D232" s="7" t="n"/>
      <c r="E232" s="7" t="n"/>
      <c r="F232" s="8" t="n"/>
      <c r="G232" s="8" t="n"/>
    </row>
    <row r="233">
      <c r="A233" s="7" t="n"/>
      <c r="B233" s="7" t="n"/>
      <c r="C233" s="7" t="n"/>
      <c r="D233" s="7" t="n"/>
      <c r="E233" s="7" t="n"/>
      <c r="F233" s="8" t="n"/>
      <c r="G233" s="8" t="n"/>
    </row>
    <row r="234">
      <c r="A234" s="7" t="n"/>
      <c r="B234" s="7" t="n"/>
      <c r="C234" s="7" t="n"/>
      <c r="D234" s="7" t="n"/>
      <c r="E234" s="7" t="n"/>
      <c r="F234" s="8" t="n"/>
      <c r="G234" s="8" t="n"/>
    </row>
    <row r="235">
      <c r="A235" s="7" t="n"/>
      <c r="B235" s="7" t="n"/>
      <c r="C235" s="7" t="n"/>
      <c r="D235" s="7" t="n"/>
      <c r="E235" s="7" t="n"/>
      <c r="F235" s="8" t="n"/>
      <c r="G235" s="8" t="n"/>
    </row>
    <row r="236">
      <c r="A236" s="7" t="n"/>
      <c r="B236" s="7" t="n"/>
      <c r="C236" s="7" t="n"/>
      <c r="D236" s="7" t="n"/>
      <c r="E236" s="7" t="n"/>
      <c r="F236" s="8" t="n"/>
      <c r="G236" s="8" t="n"/>
    </row>
    <row r="237">
      <c r="A237" s="7" t="n"/>
      <c r="B237" s="7" t="n"/>
      <c r="C237" s="7" t="n"/>
      <c r="D237" s="7" t="n"/>
      <c r="E237" s="7" t="n"/>
      <c r="F237" s="8" t="n"/>
      <c r="G237" s="8" t="n"/>
    </row>
    <row r="238">
      <c r="A238" s="7" t="n"/>
      <c r="B238" s="7" t="n"/>
      <c r="C238" s="7" t="n"/>
      <c r="D238" s="7" t="n"/>
      <c r="E238" s="7" t="n"/>
      <c r="F238" s="8" t="n"/>
      <c r="G238" s="8" t="n"/>
    </row>
    <row r="239">
      <c r="A239" s="7" t="n"/>
      <c r="B239" s="7" t="n"/>
      <c r="C239" s="7" t="n"/>
      <c r="D239" s="7" t="n"/>
      <c r="E239" s="7" t="n"/>
      <c r="F239" s="8" t="n"/>
      <c r="G239" s="8" t="n"/>
    </row>
    <row r="240">
      <c r="A240" s="7" t="n"/>
      <c r="B240" s="7" t="n"/>
      <c r="C240" s="7" t="n"/>
      <c r="D240" s="7" t="n"/>
      <c r="E240" s="7" t="n"/>
      <c r="F240" s="8" t="n"/>
      <c r="G240" s="8" t="n"/>
    </row>
    <row r="241">
      <c r="A241" s="7" t="n"/>
      <c r="B241" s="7" t="n"/>
      <c r="C241" s="7" t="n"/>
      <c r="D241" s="7" t="n"/>
      <c r="E241" s="7" t="n"/>
      <c r="F241" s="8" t="n"/>
      <c r="G241" s="8" t="n"/>
    </row>
    <row r="242">
      <c r="A242" s="7" t="n"/>
      <c r="B242" s="7" t="n"/>
      <c r="C242" s="7" t="n"/>
      <c r="D242" s="7" t="n"/>
      <c r="E242" s="7" t="n"/>
      <c r="F242" s="8" t="n"/>
      <c r="G242" s="8" t="n"/>
    </row>
    <row r="243">
      <c r="A243" s="7" t="n"/>
      <c r="B243" s="7" t="n"/>
      <c r="C243" s="7" t="n"/>
      <c r="D243" s="7" t="n"/>
      <c r="E243" s="7" t="n"/>
      <c r="F243" s="8" t="n"/>
      <c r="G243" s="8" t="n"/>
    </row>
    <row r="244">
      <c r="A244" s="7" t="n"/>
      <c r="B244" s="7" t="n"/>
      <c r="C244" s="7" t="n"/>
      <c r="D244" s="7" t="n"/>
      <c r="E244" s="7" t="n"/>
      <c r="F244" s="8" t="n"/>
      <c r="G244" s="8" t="n"/>
    </row>
    <row r="245">
      <c r="A245" s="7" t="n"/>
      <c r="B245" s="7" t="n"/>
      <c r="C245" s="7" t="n"/>
      <c r="D245" s="7" t="n"/>
      <c r="E245" s="7" t="n"/>
      <c r="F245" s="8" t="n"/>
      <c r="G245" s="8" t="n"/>
    </row>
    <row r="246">
      <c r="A246" s="7" t="n"/>
      <c r="B246" s="7" t="n"/>
      <c r="C246" s="7" t="n"/>
      <c r="D246" s="7" t="n"/>
      <c r="E246" s="7" t="n"/>
      <c r="F246" s="8" t="n"/>
      <c r="G246" s="8" t="n"/>
    </row>
    <row r="247">
      <c r="A247" s="7" t="n"/>
      <c r="B247" s="7" t="n"/>
      <c r="C247" s="7" t="n"/>
      <c r="D247" s="7" t="n"/>
      <c r="E247" s="7" t="n"/>
      <c r="F247" s="8" t="n"/>
      <c r="G247" s="8" t="n"/>
    </row>
    <row r="248">
      <c r="A248" s="7" t="n"/>
      <c r="B248" s="7" t="n"/>
      <c r="C248" s="7" t="n"/>
      <c r="D248" s="7" t="n"/>
      <c r="E248" s="7" t="n"/>
      <c r="F248" s="8" t="n"/>
      <c r="G248" s="8" t="n"/>
    </row>
    <row r="249">
      <c r="A249" s="7" t="n"/>
      <c r="B249" s="7" t="n"/>
      <c r="C249" s="7" t="n"/>
      <c r="D249" s="7" t="n"/>
      <c r="E249" s="7" t="n"/>
      <c r="F249" s="8" t="n"/>
      <c r="G249" s="8" t="n"/>
    </row>
    <row r="250">
      <c r="A250" s="7" t="n"/>
      <c r="B250" s="7" t="n"/>
      <c r="C250" s="7" t="n"/>
      <c r="D250" s="7" t="n"/>
      <c r="E250" s="7" t="n"/>
      <c r="F250" s="8" t="n"/>
      <c r="G250" s="8" t="n"/>
    </row>
    <row r="251">
      <c r="A251" s="7" t="n"/>
      <c r="B251" s="7" t="n"/>
      <c r="C251" s="7" t="n"/>
      <c r="D251" s="7" t="n"/>
      <c r="E251" s="7" t="n"/>
      <c r="F251" s="8" t="n"/>
      <c r="G251" s="8" t="n"/>
    </row>
    <row r="252">
      <c r="A252" s="7" t="n"/>
      <c r="B252" s="7" t="n"/>
      <c r="C252" s="7" t="n"/>
      <c r="D252" s="7" t="n"/>
      <c r="E252" s="7" t="n"/>
      <c r="F252" s="8" t="n"/>
      <c r="G252" s="8" t="n"/>
    </row>
    <row r="253">
      <c r="A253" s="7" t="n"/>
      <c r="B253" s="7" t="n"/>
      <c r="C253" s="7" t="n"/>
      <c r="D253" s="7" t="n"/>
      <c r="E253" s="7" t="n"/>
      <c r="F253" s="8" t="n"/>
      <c r="G253" s="8" t="n"/>
    </row>
    <row r="254">
      <c r="A254" s="7" t="n"/>
      <c r="B254" s="7" t="n"/>
      <c r="C254" s="7" t="n"/>
      <c r="D254" s="7" t="n"/>
      <c r="E254" s="7" t="n"/>
      <c r="F254" s="8" t="n"/>
      <c r="G254" s="8" t="n"/>
    </row>
    <row r="255">
      <c r="A255" s="7" t="n"/>
      <c r="B255" s="7" t="n"/>
      <c r="C255" s="7" t="n"/>
      <c r="D255" s="7" t="n"/>
      <c r="E255" s="7" t="n"/>
      <c r="F255" s="8" t="n"/>
      <c r="G255" s="8" t="n"/>
    </row>
    <row r="256">
      <c r="A256" s="7" t="n"/>
      <c r="B256" s="7" t="n"/>
      <c r="C256" s="7" t="n"/>
      <c r="D256" s="7" t="n"/>
      <c r="E256" s="7" t="n"/>
      <c r="F256" s="8" t="n"/>
      <c r="G256" s="8" t="n"/>
    </row>
    <row r="257">
      <c r="A257" s="7" t="n"/>
      <c r="B257" s="7" t="n"/>
      <c r="C257" s="7" t="n"/>
      <c r="D257" s="7" t="n"/>
      <c r="E257" s="7" t="n"/>
      <c r="F257" s="8" t="n"/>
      <c r="G257" s="8" t="n"/>
    </row>
    <row r="258">
      <c r="A258" s="7" t="n"/>
      <c r="B258" s="7" t="n"/>
      <c r="C258" s="7" t="n"/>
      <c r="D258" s="7" t="n"/>
      <c r="E258" s="7" t="n"/>
      <c r="F258" s="8" t="n"/>
      <c r="G258" s="8" t="n"/>
    </row>
    <row r="259">
      <c r="A259" s="7" t="n"/>
      <c r="B259" s="7" t="n"/>
      <c r="C259" s="7" t="n"/>
      <c r="D259" s="7" t="n"/>
      <c r="E259" s="7" t="n"/>
      <c r="F259" s="8" t="n"/>
      <c r="G259" s="8" t="n"/>
    </row>
    <row r="260">
      <c r="A260" s="7" t="n"/>
      <c r="B260" s="7" t="n"/>
      <c r="C260" s="7" t="n"/>
      <c r="D260" s="7" t="n"/>
      <c r="E260" s="7" t="n"/>
      <c r="F260" s="8" t="n"/>
      <c r="G260" s="8" t="n"/>
    </row>
  </sheetData>
  <autoFilter ref="A6:G3000"/>
  <mergeCells count="6">
    <mergeCell ref="L3:M3"/>
    <mergeCell ref="O2:P2"/>
    <mergeCell ref="N3:O3"/>
    <mergeCell ref="A1:G1"/>
    <mergeCell ref="L1:P1"/>
    <mergeCell ref="L2:N2"/>
  </mergeCells>
  <dataValidations count="2">
    <dataValidation sqref="C7:C3000" showDropDown="0" showInputMessage="0" showErrorMessage="0" allowBlank="1" type="list">
      <formula1>"TINTA,INFLAMAVEL"</formula1>
    </dataValidation>
    <dataValidation sqref="D7:D3000" showDropDown="0" showInputMessage="0" showErrorMessage="0" allowBlank="1" type="list">
      <formula1>"L,KG,UN"</formula1>
    </dataValidation>
  </dataValidations>
  <hyperlinks>
    <hyperlink xmlns:r="http://schemas.openxmlformats.org/officeDocument/2006/relationships" ref="L3" r:id="rId1"/>
    <hyperlink xmlns:r="http://schemas.openxmlformats.org/officeDocument/2006/relationships" ref="N3" r:id="rId2"/>
    <hyperlink xmlns:r="http://schemas.openxmlformats.org/officeDocument/2006/relationships" ref="P3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00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2" customWidth="1" min="4" max="4"/>
    <col width="12" customWidth="1" min="5" max="5"/>
    <col width="20" customWidth="1" min="6" max="6"/>
    <col width="14" customWidth="1" min="7" max="7"/>
    <col width="24" customWidth="1" min="8" max="8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PASSO 2 - CADASTRO DE LOTES</t>
        </is>
      </c>
      <c r="L1" s="18" t="inlineStr">
        <is>
          <t>CONTROLE DE ESTOQUE - TINTAS E INFLAMAVEIS</t>
        </is>
      </c>
      <c r="M1" s="19" t="n"/>
      <c r="N1" s="19" t="n"/>
      <c r="O1" s="19" t="n"/>
      <c r="P1" s="19" t="n"/>
    </row>
    <row r="2">
      <c r="L2" s="20" t="inlineStr">
        <is>
          <t>Aba atual: Lotes</t>
        </is>
      </c>
      <c r="M2" s="19" t="n"/>
      <c r="N2" s="19" t="n"/>
      <c r="O2" s="21" t="inlineStr">
        <is>
          <t>Atualizado: 10/03/2026 22:50</t>
        </is>
      </c>
      <c r="P2" s="19" t="n"/>
    </row>
    <row r="3">
      <c r="A3" s="5" t="inlineStr">
        <is>
          <t>Cada lote deve ser cadastrado uma unica vez (ID_Produto + Lote + Validade).</t>
        </is>
      </c>
      <c r="L3" s="22" t="inlineStr">
        <is>
          <t>&lt;&lt; Anterior</t>
        </is>
      </c>
      <c r="M3" s="19" t="n"/>
      <c r="N3" s="22" t="inlineStr">
        <is>
          <t>Inicio</t>
        </is>
      </c>
      <c r="O3" s="19" t="n"/>
      <c r="P3" s="22" t="inlineStr">
        <is>
          <t>Proxima &gt;&gt;</t>
        </is>
      </c>
    </row>
    <row r="6">
      <c r="A6" s="6" t="inlineStr">
        <is>
          <t>ID_Produto</t>
        </is>
      </c>
      <c r="B6" s="6" t="inlineStr">
        <is>
          <t>Produto</t>
        </is>
      </c>
      <c r="C6" s="6" t="inlineStr">
        <is>
          <t>Lote</t>
        </is>
      </c>
      <c r="D6" s="6" t="inlineStr">
        <is>
          <t>Fabricacao</t>
        </is>
      </c>
      <c r="E6" s="6" t="inlineStr">
        <is>
          <t>Validade</t>
        </is>
      </c>
      <c r="F6" s="6" t="inlineStr">
        <is>
          <t>Fornecedor</t>
        </is>
      </c>
      <c r="G6" s="6" t="inlineStr">
        <is>
          <t>Nota_Fiscal</t>
        </is>
      </c>
      <c r="H6" s="6" t="inlineStr">
        <is>
          <t>Obs</t>
        </is>
      </c>
    </row>
    <row r="7">
      <c r="A7" s="7" t="inlineStr">
        <is>
          <t>PRD001</t>
        </is>
      </c>
      <c r="B7" s="7">
        <f>IFERROR(VLOOKUP(A7,Produtos!A:B,2,FALSE),"")</f>
        <v/>
      </c>
      <c r="C7" s="7" t="inlineStr">
        <is>
          <t>LOT001</t>
        </is>
      </c>
      <c r="D7" s="9" t="inlineStr">
        <is>
          <t>01/01/2026</t>
        </is>
      </c>
      <c r="E7" s="9" t="inlineStr">
        <is>
          <t>30/06/2026</t>
        </is>
      </c>
      <c r="F7" s="8" t="inlineStr">
        <is>
          <t>Fornecedor Exemplo</t>
        </is>
      </c>
      <c r="G7" s="8" t="inlineStr">
        <is>
          <t>NF0001</t>
        </is>
      </c>
      <c r="H7" s="8" t="inlineStr">
        <is>
          <t>Exemplo</t>
        </is>
      </c>
    </row>
    <row r="8">
      <c r="A8" s="7" t="n"/>
      <c r="B8" s="7">
        <f>IFERROR(VLOOKUP(A8,Produtos!A:B,2,FALSE),"")</f>
        <v/>
      </c>
      <c r="C8" s="7" t="n"/>
      <c r="D8" s="9" t="n"/>
      <c r="E8" s="9" t="n"/>
      <c r="F8" s="8" t="n"/>
      <c r="G8" s="8" t="n"/>
      <c r="H8" s="8" t="n"/>
    </row>
    <row r="9">
      <c r="A9" s="7" t="n"/>
      <c r="B9" s="7">
        <f>IFERROR(VLOOKUP(A9,Produtos!A:B,2,FALSE),"")</f>
        <v/>
      </c>
      <c r="C9" s="7" t="n"/>
      <c r="D9" s="9" t="n"/>
      <c r="E9" s="9" t="n"/>
      <c r="F9" s="8" t="n"/>
      <c r="G9" s="8" t="n"/>
      <c r="H9" s="8" t="n"/>
    </row>
    <row r="10">
      <c r="A10" s="7" t="n"/>
      <c r="B10" s="7">
        <f>IFERROR(VLOOKUP(A10,Produtos!A:B,2,FALSE),"")</f>
        <v/>
      </c>
      <c r="C10" s="7" t="n"/>
      <c r="D10" s="9" t="n"/>
      <c r="E10" s="9" t="n"/>
      <c r="F10" s="8" t="n"/>
      <c r="G10" s="8" t="n"/>
      <c r="H10" s="8" t="n"/>
    </row>
    <row r="11">
      <c r="A11" s="7" t="n"/>
      <c r="B11" s="7">
        <f>IFERROR(VLOOKUP(A11,Produtos!A:B,2,FALSE),"")</f>
        <v/>
      </c>
      <c r="C11" s="7" t="n"/>
      <c r="D11" s="9" t="n"/>
      <c r="E11" s="9" t="n"/>
      <c r="F11" s="8" t="n"/>
      <c r="G11" s="8" t="n"/>
      <c r="H11" s="8" t="n"/>
    </row>
    <row r="12">
      <c r="A12" s="7" t="n"/>
      <c r="B12" s="7">
        <f>IFERROR(VLOOKUP(A12,Produtos!A:B,2,FALSE),"")</f>
        <v/>
      </c>
      <c r="C12" s="7" t="n"/>
      <c r="D12" s="9" t="n"/>
      <c r="E12" s="9" t="n"/>
      <c r="F12" s="8" t="n"/>
      <c r="G12" s="8" t="n"/>
      <c r="H12" s="8" t="n"/>
    </row>
    <row r="13">
      <c r="A13" s="7" t="n"/>
      <c r="B13" s="7">
        <f>IFERROR(VLOOKUP(A13,Produtos!A:B,2,FALSE),"")</f>
        <v/>
      </c>
      <c r="C13" s="7" t="n"/>
      <c r="D13" s="9" t="n"/>
      <c r="E13" s="9" t="n"/>
      <c r="F13" s="8" t="n"/>
      <c r="G13" s="8" t="n"/>
      <c r="H13" s="8" t="n"/>
    </row>
    <row r="14">
      <c r="A14" s="7" t="n"/>
      <c r="B14" s="7">
        <f>IFERROR(VLOOKUP(A14,Produtos!A:B,2,FALSE),"")</f>
        <v/>
      </c>
      <c r="C14" s="7" t="n"/>
      <c r="D14" s="9" t="n"/>
      <c r="E14" s="9" t="n"/>
      <c r="F14" s="8" t="n"/>
      <c r="G14" s="8" t="n"/>
      <c r="H14" s="8" t="n"/>
    </row>
    <row r="15">
      <c r="A15" s="7" t="n"/>
      <c r="B15" s="7">
        <f>IFERROR(VLOOKUP(A15,Produtos!A:B,2,FALSE),"")</f>
        <v/>
      </c>
      <c r="C15" s="7" t="n"/>
      <c r="D15" s="9" t="n"/>
      <c r="E15" s="9" t="n"/>
      <c r="F15" s="8" t="n"/>
      <c r="G15" s="8" t="n"/>
      <c r="H15" s="8" t="n"/>
    </row>
    <row r="16">
      <c r="A16" s="7" t="n"/>
      <c r="B16" s="7">
        <f>IFERROR(VLOOKUP(A16,Produtos!A:B,2,FALSE),"")</f>
        <v/>
      </c>
      <c r="C16" s="7" t="n"/>
      <c r="D16" s="9" t="n"/>
      <c r="E16" s="9" t="n"/>
      <c r="F16" s="8" t="n"/>
      <c r="G16" s="8" t="n"/>
      <c r="H16" s="8" t="n"/>
    </row>
    <row r="17">
      <c r="A17" s="7" t="n"/>
      <c r="B17" s="7">
        <f>IFERROR(VLOOKUP(A17,Produtos!A:B,2,FALSE),"")</f>
        <v/>
      </c>
      <c r="C17" s="7" t="n"/>
      <c r="D17" s="9" t="n"/>
      <c r="E17" s="9" t="n"/>
      <c r="F17" s="8" t="n"/>
      <c r="G17" s="8" t="n"/>
      <c r="H17" s="8" t="n"/>
    </row>
    <row r="18">
      <c r="A18" s="7" t="n"/>
      <c r="B18" s="7">
        <f>IFERROR(VLOOKUP(A18,Produtos!A:B,2,FALSE),"")</f>
        <v/>
      </c>
      <c r="C18" s="7" t="n"/>
      <c r="D18" s="9" t="n"/>
      <c r="E18" s="9" t="n"/>
      <c r="F18" s="8" t="n"/>
      <c r="G18" s="8" t="n"/>
      <c r="H18" s="8" t="n"/>
    </row>
    <row r="19">
      <c r="A19" s="7" t="n"/>
      <c r="B19" s="7">
        <f>IFERROR(VLOOKUP(A19,Produtos!A:B,2,FALSE),"")</f>
        <v/>
      </c>
      <c r="C19" s="7" t="n"/>
      <c r="D19" s="9" t="n"/>
      <c r="E19" s="9" t="n"/>
      <c r="F19" s="8" t="n"/>
      <c r="G19" s="8" t="n"/>
      <c r="H19" s="8" t="n"/>
    </row>
    <row r="20">
      <c r="A20" s="7" t="n"/>
      <c r="B20" s="7">
        <f>IFERROR(VLOOKUP(A20,Produtos!A:B,2,FALSE),"")</f>
        <v/>
      </c>
      <c r="C20" s="7" t="n"/>
      <c r="D20" s="9" t="n"/>
      <c r="E20" s="9" t="n"/>
      <c r="F20" s="8" t="n"/>
      <c r="G20" s="8" t="n"/>
      <c r="H20" s="8" t="n"/>
    </row>
    <row r="21">
      <c r="A21" s="7" t="n"/>
      <c r="B21" s="7">
        <f>IFERROR(VLOOKUP(A21,Produtos!A:B,2,FALSE),"")</f>
        <v/>
      </c>
      <c r="C21" s="7" t="n"/>
      <c r="D21" s="9" t="n"/>
      <c r="E21" s="9" t="n"/>
      <c r="F21" s="8" t="n"/>
      <c r="G21" s="8" t="n"/>
      <c r="H21" s="8" t="n"/>
    </row>
    <row r="22">
      <c r="A22" s="7" t="n"/>
      <c r="B22" s="7">
        <f>IFERROR(VLOOKUP(A22,Produtos!A:B,2,FALSE),"")</f>
        <v/>
      </c>
      <c r="C22" s="7" t="n"/>
      <c r="D22" s="9" t="n"/>
      <c r="E22" s="9" t="n"/>
      <c r="F22" s="8" t="n"/>
      <c r="G22" s="8" t="n"/>
      <c r="H22" s="8" t="n"/>
    </row>
    <row r="23">
      <c r="A23" s="7" t="n"/>
      <c r="B23" s="7">
        <f>IFERROR(VLOOKUP(A23,Produtos!A:B,2,FALSE),"")</f>
        <v/>
      </c>
      <c r="C23" s="7" t="n"/>
      <c r="D23" s="9" t="n"/>
      <c r="E23" s="9" t="n"/>
      <c r="F23" s="8" t="n"/>
      <c r="G23" s="8" t="n"/>
      <c r="H23" s="8" t="n"/>
    </row>
    <row r="24">
      <c r="A24" s="7" t="n"/>
      <c r="B24" s="7">
        <f>IFERROR(VLOOKUP(A24,Produtos!A:B,2,FALSE),"")</f>
        <v/>
      </c>
      <c r="C24" s="7" t="n"/>
      <c r="D24" s="9" t="n"/>
      <c r="E24" s="9" t="n"/>
      <c r="F24" s="8" t="n"/>
      <c r="G24" s="8" t="n"/>
      <c r="H24" s="8" t="n"/>
    </row>
    <row r="25">
      <c r="A25" s="7" t="n"/>
      <c r="B25" s="7">
        <f>IFERROR(VLOOKUP(A25,Produtos!A:B,2,FALSE),"")</f>
        <v/>
      </c>
      <c r="C25" s="7" t="n"/>
      <c r="D25" s="9" t="n"/>
      <c r="E25" s="9" t="n"/>
      <c r="F25" s="8" t="n"/>
      <c r="G25" s="8" t="n"/>
      <c r="H25" s="8" t="n"/>
    </row>
    <row r="26">
      <c r="A26" s="7" t="n"/>
      <c r="B26" s="7">
        <f>IFERROR(VLOOKUP(A26,Produtos!A:B,2,FALSE),"")</f>
        <v/>
      </c>
      <c r="C26" s="7" t="n"/>
      <c r="D26" s="9" t="n"/>
      <c r="E26" s="9" t="n"/>
      <c r="F26" s="8" t="n"/>
      <c r="G26" s="8" t="n"/>
      <c r="H26" s="8" t="n"/>
    </row>
    <row r="27">
      <c r="A27" s="7" t="n"/>
      <c r="B27" s="7">
        <f>IFERROR(VLOOKUP(A27,Produtos!A:B,2,FALSE),"")</f>
        <v/>
      </c>
      <c r="C27" s="7" t="n"/>
      <c r="D27" s="9" t="n"/>
      <c r="E27" s="9" t="n"/>
      <c r="F27" s="8" t="n"/>
      <c r="G27" s="8" t="n"/>
      <c r="H27" s="8" t="n"/>
    </row>
    <row r="28">
      <c r="A28" s="7" t="n"/>
      <c r="B28" s="7">
        <f>IFERROR(VLOOKUP(A28,Produtos!A:B,2,FALSE),"")</f>
        <v/>
      </c>
      <c r="C28" s="7" t="n"/>
      <c r="D28" s="9" t="n"/>
      <c r="E28" s="9" t="n"/>
      <c r="F28" s="8" t="n"/>
      <c r="G28" s="8" t="n"/>
      <c r="H28" s="8" t="n"/>
    </row>
    <row r="29">
      <c r="A29" s="7" t="n"/>
      <c r="B29" s="7">
        <f>IFERROR(VLOOKUP(A29,Produtos!A:B,2,FALSE),"")</f>
        <v/>
      </c>
      <c r="C29" s="7" t="n"/>
      <c r="D29" s="9" t="n"/>
      <c r="E29" s="9" t="n"/>
      <c r="F29" s="8" t="n"/>
      <c r="G29" s="8" t="n"/>
      <c r="H29" s="8" t="n"/>
    </row>
    <row r="30">
      <c r="A30" s="7" t="n"/>
      <c r="B30" s="7">
        <f>IFERROR(VLOOKUP(A30,Produtos!A:B,2,FALSE),"")</f>
        <v/>
      </c>
      <c r="C30" s="7" t="n"/>
      <c r="D30" s="9" t="n"/>
      <c r="E30" s="9" t="n"/>
      <c r="F30" s="8" t="n"/>
      <c r="G30" s="8" t="n"/>
      <c r="H30" s="8" t="n"/>
    </row>
    <row r="31">
      <c r="A31" s="7" t="n"/>
      <c r="B31" s="7">
        <f>IFERROR(VLOOKUP(A31,Produtos!A:B,2,FALSE),"")</f>
        <v/>
      </c>
      <c r="C31" s="7" t="n"/>
      <c r="D31" s="9" t="n"/>
      <c r="E31" s="9" t="n"/>
      <c r="F31" s="8" t="n"/>
      <c r="G31" s="8" t="n"/>
      <c r="H31" s="8" t="n"/>
    </row>
    <row r="32">
      <c r="A32" s="7" t="n"/>
      <c r="B32" s="7">
        <f>IFERROR(VLOOKUP(A32,Produtos!A:B,2,FALSE),"")</f>
        <v/>
      </c>
      <c r="C32" s="7" t="n"/>
      <c r="D32" s="9" t="n"/>
      <c r="E32" s="9" t="n"/>
      <c r="F32" s="8" t="n"/>
      <c r="G32" s="8" t="n"/>
      <c r="H32" s="8" t="n"/>
    </row>
    <row r="33">
      <c r="A33" s="7" t="n"/>
      <c r="B33" s="7">
        <f>IFERROR(VLOOKUP(A33,Produtos!A:B,2,FALSE),"")</f>
        <v/>
      </c>
      <c r="C33" s="7" t="n"/>
      <c r="D33" s="9" t="n"/>
      <c r="E33" s="9" t="n"/>
      <c r="F33" s="8" t="n"/>
      <c r="G33" s="8" t="n"/>
      <c r="H33" s="8" t="n"/>
    </row>
    <row r="34">
      <c r="A34" s="7" t="n"/>
      <c r="B34" s="7">
        <f>IFERROR(VLOOKUP(A34,Produtos!A:B,2,FALSE),"")</f>
        <v/>
      </c>
      <c r="C34" s="7" t="n"/>
      <c r="D34" s="9" t="n"/>
      <c r="E34" s="9" t="n"/>
      <c r="F34" s="8" t="n"/>
      <c r="G34" s="8" t="n"/>
      <c r="H34" s="8" t="n"/>
    </row>
    <row r="35">
      <c r="A35" s="7" t="n"/>
      <c r="B35" s="7">
        <f>IFERROR(VLOOKUP(A35,Produtos!A:B,2,FALSE),"")</f>
        <v/>
      </c>
      <c r="C35" s="7" t="n"/>
      <c r="D35" s="9" t="n"/>
      <c r="E35" s="9" t="n"/>
      <c r="F35" s="8" t="n"/>
      <c r="G35" s="8" t="n"/>
      <c r="H35" s="8" t="n"/>
    </row>
    <row r="36">
      <c r="A36" s="7" t="n"/>
      <c r="B36" s="7">
        <f>IFERROR(VLOOKUP(A36,Produtos!A:B,2,FALSE),"")</f>
        <v/>
      </c>
      <c r="C36" s="7" t="n"/>
      <c r="D36" s="9" t="n"/>
      <c r="E36" s="9" t="n"/>
      <c r="F36" s="8" t="n"/>
      <c r="G36" s="8" t="n"/>
      <c r="H36" s="8" t="n"/>
    </row>
    <row r="37">
      <c r="A37" s="7" t="n"/>
      <c r="B37" s="7">
        <f>IFERROR(VLOOKUP(A37,Produtos!A:B,2,FALSE),"")</f>
        <v/>
      </c>
      <c r="C37" s="7" t="n"/>
      <c r="D37" s="9" t="n"/>
      <c r="E37" s="9" t="n"/>
      <c r="F37" s="8" t="n"/>
      <c r="G37" s="8" t="n"/>
      <c r="H37" s="8" t="n"/>
    </row>
    <row r="38">
      <c r="A38" s="7" t="n"/>
      <c r="B38" s="7">
        <f>IFERROR(VLOOKUP(A38,Produtos!A:B,2,FALSE),"")</f>
        <v/>
      </c>
      <c r="C38" s="7" t="n"/>
      <c r="D38" s="9" t="n"/>
      <c r="E38" s="9" t="n"/>
      <c r="F38" s="8" t="n"/>
      <c r="G38" s="8" t="n"/>
      <c r="H38" s="8" t="n"/>
    </row>
    <row r="39">
      <c r="A39" s="7" t="n"/>
      <c r="B39" s="7">
        <f>IFERROR(VLOOKUP(A39,Produtos!A:B,2,FALSE),"")</f>
        <v/>
      </c>
      <c r="C39" s="7" t="n"/>
      <c r="D39" s="9" t="n"/>
      <c r="E39" s="9" t="n"/>
      <c r="F39" s="8" t="n"/>
      <c r="G39" s="8" t="n"/>
      <c r="H39" s="8" t="n"/>
    </row>
    <row r="40">
      <c r="A40" s="7" t="n"/>
      <c r="B40" s="7">
        <f>IFERROR(VLOOKUP(A40,Produtos!A:B,2,FALSE),"")</f>
        <v/>
      </c>
      <c r="C40" s="7" t="n"/>
      <c r="D40" s="9" t="n"/>
      <c r="E40" s="9" t="n"/>
      <c r="F40" s="8" t="n"/>
      <c r="G40" s="8" t="n"/>
      <c r="H40" s="8" t="n"/>
    </row>
    <row r="41">
      <c r="A41" s="7" t="n"/>
      <c r="B41" s="7">
        <f>IFERROR(VLOOKUP(A41,Produtos!A:B,2,FALSE),"")</f>
        <v/>
      </c>
      <c r="C41" s="7" t="n"/>
      <c r="D41" s="9" t="n"/>
      <c r="E41" s="9" t="n"/>
      <c r="F41" s="8" t="n"/>
      <c r="G41" s="8" t="n"/>
      <c r="H41" s="8" t="n"/>
    </row>
    <row r="42">
      <c r="A42" s="7" t="n"/>
      <c r="B42" s="7">
        <f>IFERROR(VLOOKUP(A42,Produtos!A:B,2,FALSE),"")</f>
        <v/>
      </c>
      <c r="C42" s="7" t="n"/>
      <c r="D42" s="9" t="n"/>
      <c r="E42" s="9" t="n"/>
      <c r="F42" s="8" t="n"/>
      <c r="G42" s="8" t="n"/>
      <c r="H42" s="8" t="n"/>
    </row>
    <row r="43">
      <c r="A43" s="7" t="n"/>
      <c r="B43" s="7">
        <f>IFERROR(VLOOKUP(A43,Produtos!A:B,2,FALSE),"")</f>
        <v/>
      </c>
      <c r="C43" s="7" t="n"/>
      <c r="D43" s="9" t="n"/>
      <c r="E43" s="9" t="n"/>
      <c r="F43" s="8" t="n"/>
      <c r="G43" s="8" t="n"/>
      <c r="H43" s="8" t="n"/>
    </row>
    <row r="44">
      <c r="A44" s="7" t="n"/>
      <c r="B44" s="7">
        <f>IFERROR(VLOOKUP(A44,Produtos!A:B,2,FALSE),"")</f>
        <v/>
      </c>
      <c r="C44" s="7" t="n"/>
      <c r="D44" s="9" t="n"/>
      <c r="E44" s="9" t="n"/>
      <c r="F44" s="8" t="n"/>
      <c r="G44" s="8" t="n"/>
      <c r="H44" s="8" t="n"/>
    </row>
    <row r="45">
      <c r="A45" s="7" t="n"/>
      <c r="B45" s="7">
        <f>IFERROR(VLOOKUP(A45,Produtos!A:B,2,FALSE),"")</f>
        <v/>
      </c>
      <c r="C45" s="7" t="n"/>
      <c r="D45" s="9" t="n"/>
      <c r="E45" s="9" t="n"/>
      <c r="F45" s="8" t="n"/>
      <c r="G45" s="8" t="n"/>
      <c r="H45" s="8" t="n"/>
    </row>
    <row r="46">
      <c r="A46" s="7" t="n"/>
      <c r="B46" s="7">
        <f>IFERROR(VLOOKUP(A46,Produtos!A:B,2,FALSE),"")</f>
        <v/>
      </c>
      <c r="C46" s="7" t="n"/>
      <c r="D46" s="9" t="n"/>
      <c r="E46" s="9" t="n"/>
      <c r="F46" s="8" t="n"/>
      <c r="G46" s="8" t="n"/>
      <c r="H46" s="8" t="n"/>
    </row>
    <row r="47">
      <c r="A47" s="7" t="n"/>
      <c r="B47" s="7">
        <f>IFERROR(VLOOKUP(A47,Produtos!A:B,2,FALSE),"")</f>
        <v/>
      </c>
      <c r="C47" s="7" t="n"/>
      <c r="D47" s="9" t="n"/>
      <c r="E47" s="9" t="n"/>
      <c r="F47" s="8" t="n"/>
      <c r="G47" s="8" t="n"/>
      <c r="H47" s="8" t="n"/>
    </row>
    <row r="48">
      <c r="A48" s="7" t="n"/>
      <c r="B48" s="7">
        <f>IFERROR(VLOOKUP(A48,Produtos!A:B,2,FALSE),"")</f>
        <v/>
      </c>
      <c r="C48" s="7" t="n"/>
      <c r="D48" s="9" t="n"/>
      <c r="E48" s="9" t="n"/>
      <c r="F48" s="8" t="n"/>
      <c r="G48" s="8" t="n"/>
      <c r="H48" s="8" t="n"/>
    </row>
    <row r="49">
      <c r="A49" s="7" t="n"/>
      <c r="B49" s="7">
        <f>IFERROR(VLOOKUP(A49,Produtos!A:B,2,FALSE),"")</f>
        <v/>
      </c>
      <c r="C49" s="7" t="n"/>
      <c r="D49" s="9" t="n"/>
      <c r="E49" s="9" t="n"/>
      <c r="F49" s="8" t="n"/>
      <c r="G49" s="8" t="n"/>
      <c r="H49" s="8" t="n"/>
    </row>
    <row r="50">
      <c r="A50" s="7" t="n"/>
      <c r="B50" s="7">
        <f>IFERROR(VLOOKUP(A50,Produtos!A:B,2,FALSE),"")</f>
        <v/>
      </c>
      <c r="C50" s="7" t="n"/>
      <c r="D50" s="9" t="n"/>
      <c r="E50" s="9" t="n"/>
      <c r="F50" s="8" t="n"/>
      <c r="G50" s="8" t="n"/>
      <c r="H50" s="8" t="n"/>
    </row>
    <row r="51">
      <c r="A51" s="7" t="n"/>
      <c r="B51" s="7">
        <f>IFERROR(VLOOKUP(A51,Produtos!A:B,2,FALSE),"")</f>
        <v/>
      </c>
      <c r="C51" s="7" t="n"/>
      <c r="D51" s="9" t="n"/>
      <c r="E51" s="9" t="n"/>
      <c r="F51" s="8" t="n"/>
      <c r="G51" s="8" t="n"/>
      <c r="H51" s="8" t="n"/>
    </row>
    <row r="52">
      <c r="A52" s="7" t="n"/>
      <c r="B52" s="7">
        <f>IFERROR(VLOOKUP(A52,Produtos!A:B,2,FALSE),"")</f>
        <v/>
      </c>
      <c r="C52" s="7" t="n"/>
      <c r="D52" s="9" t="n"/>
      <c r="E52" s="9" t="n"/>
      <c r="F52" s="8" t="n"/>
      <c r="G52" s="8" t="n"/>
      <c r="H52" s="8" t="n"/>
    </row>
    <row r="53">
      <c r="A53" s="7" t="n"/>
      <c r="B53" s="7">
        <f>IFERROR(VLOOKUP(A53,Produtos!A:B,2,FALSE),"")</f>
        <v/>
      </c>
      <c r="C53" s="7" t="n"/>
      <c r="D53" s="9" t="n"/>
      <c r="E53" s="9" t="n"/>
      <c r="F53" s="8" t="n"/>
      <c r="G53" s="8" t="n"/>
      <c r="H53" s="8" t="n"/>
    </row>
    <row r="54">
      <c r="A54" s="7" t="n"/>
      <c r="B54" s="7">
        <f>IFERROR(VLOOKUP(A54,Produtos!A:B,2,FALSE),"")</f>
        <v/>
      </c>
      <c r="C54" s="7" t="n"/>
      <c r="D54" s="9" t="n"/>
      <c r="E54" s="9" t="n"/>
      <c r="F54" s="8" t="n"/>
      <c r="G54" s="8" t="n"/>
      <c r="H54" s="8" t="n"/>
    </row>
    <row r="55">
      <c r="A55" s="7" t="n"/>
      <c r="B55" s="7">
        <f>IFERROR(VLOOKUP(A55,Produtos!A:B,2,FALSE),"")</f>
        <v/>
      </c>
      <c r="C55" s="7" t="n"/>
      <c r="D55" s="9" t="n"/>
      <c r="E55" s="9" t="n"/>
      <c r="F55" s="8" t="n"/>
      <c r="G55" s="8" t="n"/>
      <c r="H55" s="8" t="n"/>
    </row>
    <row r="56">
      <c r="A56" s="7" t="n"/>
      <c r="B56" s="7">
        <f>IFERROR(VLOOKUP(A56,Produtos!A:B,2,FALSE),"")</f>
        <v/>
      </c>
      <c r="C56" s="7" t="n"/>
      <c r="D56" s="9" t="n"/>
      <c r="E56" s="9" t="n"/>
      <c r="F56" s="8" t="n"/>
      <c r="G56" s="8" t="n"/>
      <c r="H56" s="8" t="n"/>
    </row>
    <row r="57">
      <c r="A57" s="7" t="n"/>
      <c r="B57" s="7">
        <f>IFERROR(VLOOKUP(A57,Produtos!A:B,2,FALSE),"")</f>
        <v/>
      </c>
      <c r="C57" s="7" t="n"/>
      <c r="D57" s="9" t="n"/>
      <c r="E57" s="9" t="n"/>
      <c r="F57" s="8" t="n"/>
      <c r="G57" s="8" t="n"/>
      <c r="H57" s="8" t="n"/>
    </row>
    <row r="58">
      <c r="A58" s="7" t="n"/>
      <c r="B58" s="7">
        <f>IFERROR(VLOOKUP(A58,Produtos!A:B,2,FALSE),"")</f>
        <v/>
      </c>
      <c r="C58" s="7" t="n"/>
      <c r="D58" s="9" t="n"/>
      <c r="E58" s="9" t="n"/>
      <c r="F58" s="8" t="n"/>
      <c r="G58" s="8" t="n"/>
      <c r="H58" s="8" t="n"/>
    </row>
    <row r="59">
      <c r="A59" s="7" t="n"/>
      <c r="B59" s="7">
        <f>IFERROR(VLOOKUP(A59,Produtos!A:B,2,FALSE),"")</f>
        <v/>
      </c>
      <c r="C59" s="7" t="n"/>
      <c r="D59" s="9" t="n"/>
      <c r="E59" s="9" t="n"/>
      <c r="F59" s="8" t="n"/>
      <c r="G59" s="8" t="n"/>
      <c r="H59" s="8" t="n"/>
    </row>
    <row r="60">
      <c r="A60" s="7" t="n"/>
      <c r="B60" s="7">
        <f>IFERROR(VLOOKUP(A60,Produtos!A:B,2,FALSE),"")</f>
        <v/>
      </c>
      <c r="C60" s="7" t="n"/>
      <c r="D60" s="9" t="n"/>
      <c r="E60" s="9" t="n"/>
      <c r="F60" s="8" t="n"/>
      <c r="G60" s="8" t="n"/>
      <c r="H60" s="8" t="n"/>
    </row>
    <row r="61">
      <c r="A61" s="7" t="n"/>
      <c r="B61" s="7">
        <f>IFERROR(VLOOKUP(A61,Produtos!A:B,2,FALSE),"")</f>
        <v/>
      </c>
      <c r="C61" s="7" t="n"/>
      <c r="D61" s="9" t="n"/>
      <c r="E61" s="9" t="n"/>
      <c r="F61" s="8" t="n"/>
      <c r="G61" s="8" t="n"/>
      <c r="H61" s="8" t="n"/>
    </row>
    <row r="62">
      <c r="A62" s="7" t="n"/>
      <c r="B62" s="7">
        <f>IFERROR(VLOOKUP(A62,Produtos!A:B,2,FALSE),"")</f>
        <v/>
      </c>
      <c r="C62" s="7" t="n"/>
      <c r="D62" s="9" t="n"/>
      <c r="E62" s="9" t="n"/>
      <c r="F62" s="8" t="n"/>
      <c r="G62" s="8" t="n"/>
      <c r="H62" s="8" t="n"/>
    </row>
    <row r="63">
      <c r="A63" s="7" t="n"/>
      <c r="B63" s="7">
        <f>IFERROR(VLOOKUP(A63,Produtos!A:B,2,FALSE),"")</f>
        <v/>
      </c>
      <c r="C63" s="7" t="n"/>
      <c r="D63" s="9" t="n"/>
      <c r="E63" s="9" t="n"/>
      <c r="F63" s="8" t="n"/>
      <c r="G63" s="8" t="n"/>
      <c r="H63" s="8" t="n"/>
    </row>
    <row r="64">
      <c r="A64" s="7" t="n"/>
      <c r="B64" s="7">
        <f>IFERROR(VLOOKUP(A64,Produtos!A:B,2,FALSE),"")</f>
        <v/>
      </c>
      <c r="C64" s="7" t="n"/>
      <c r="D64" s="9" t="n"/>
      <c r="E64" s="9" t="n"/>
      <c r="F64" s="8" t="n"/>
      <c r="G64" s="8" t="n"/>
      <c r="H64" s="8" t="n"/>
    </row>
    <row r="65">
      <c r="A65" s="7" t="n"/>
      <c r="B65" s="7">
        <f>IFERROR(VLOOKUP(A65,Produtos!A:B,2,FALSE),"")</f>
        <v/>
      </c>
      <c r="C65" s="7" t="n"/>
      <c r="D65" s="9" t="n"/>
      <c r="E65" s="9" t="n"/>
      <c r="F65" s="8" t="n"/>
      <c r="G65" s="8" t="n"/>
      <c r="H65" s="8" t="n"/>
    </row>
    <row r="66">
      <c r="A66" s="7" t="n"/>
      <c r="B66" s="7">
        <f>IFERROR(VLOOKUP(A66,Produtos!A:B,2,FALSE),"")</f>
        <v/>
      </c>
      <c r="C66" s="7" t="n"/>
      <c r="D66" s="9" t="n"/>
      <c r="E66" s="9" t="n"/>
      <c r="F66" s="8" t="n"/>
      <c r="G66" s="8" t="n"/>
      <c r="H66" s="8" t="n"/>
    </row>
    <row r="67">
      <c r="A67" s="7" t="n"/>
      <c r="B67" s="7">
        <f>IFERROR(VLOOKUP(A67,Produtos!A:B,2,FALSE),"")</f>
        <v/>
      </c>
      <c r="C67" s="7" t="n"/>
      <c r="D67" s="9" t="n"/>
      <c r="E67" s="9" t="n"/>
      <c r="F67" s="8" t="n"/>
      <c r="G67" s="8" t="n"/>
      <c r="H67" s="8" t="n"/>
    </row>
    <row r="68">
      <c r="A68" s="7" t="n"/>
      <c r="B68" s="7">
        <f>IFERROR(VLOOKUP(A68,Produtos!A:B,2,FALSE),"")</f>
        <v/>
      </c>
      <c r="C68" s="7" t="n"/>
      <c r="D68" s="9" t="n"/>
      <c r="E68" s="9" t="n"/>
      <c r="F68" s="8" t="n"/>
      <c r="G68" s="8" t="n"/>
      <c r="H68" s="8" t="n"/>
    </row>
    <row r="69">
      <c r="A69" s="7" t="n"/>
      <c r="B69" s="7">
        <f>IFERROR(VLOOKUP(A69,Produtos!A:B,2,FALSE),"")</f>
        <v/>
      </c>
      <c r="C69" s="7" t="n"/>
      <c r="D69" s="9" t="n"/>
      <c r="E69" s="9" t="n"/>
      <c r="F69" s="8" t="n"/>
      <c r="G69" s="8" t="n"/>
      <c r="H69" s="8" t="n"/>
    </row>
    <row r="70">
      <c r="A70" s="7" t="n"/>
      <c r="B70" s="7">
        <f>IFERROR(VLOOKUP(A70,Produtos!A:B,2,FALSE),"")</f>
        <v/>
      </c>
      <c r="C70" s="7" t="n"/>
      <c r="D70" s="9" t="n"/>
      <c r="E70" s="9" t="n"/>
      <c r="F70" s="8" t="n"/>
      <c r="G70" s="8" t="n"/>
      <c r="H70" s="8" t="n"/>
    </row>
    <row r="71">
      <c r="A71" s="7" t="n"/>
      <c r="B71" s="7">
        <f>IFERROR(VLOOKUP(A71,Produtos!A:B,2,FALSE),"")</f>
        <v/>
      </c>
      <c r="C71" s="7" t="n"/>
      <c r="D71" s="9" t="n"/>
      <c r="E71" s="9" t="n"/>
      <c r="F71" s="8" t="n"/>
      <c r="G71" s="8" t="n"/>
      <c r="H71" s="8" t="n"/>
    </row>
    <row r="72">
      <c r="A72" s="7" t="n"/>
      <c r="B72" s="7">
        <f>IFERROR(VLOOKUP(A72,Produtos!A:B,2,FALSE),"")</f>
        <v/>
      </c>
      <c r="C72" s="7" t="n"/>
      <c r="D72" s="9" t="n"/>
      <c r="E72" s="9" t="n"/>
      <c r="F72" s="8" t="n"/>
      <c r="G72" s="8" t="n"/>
      <c r="H72" s="8" t="n"/>
    </row>
    <row r="73">
      <c r="A73" s="7" t="n"/>
      <c r="B73" s="7">
        <f>IFERROR(VLOOKUP(A73,Produtos!A:B,2,FALSE),"")</f>
        <v/>
      </c>
      <c r="C73" s="7" t="n"/>
      <c r="D73" s="9" t="n"/>
      <c r="E73" s="9" t="n"/>
      <c r="F73" s="8" t="n"/>
      <c r="G73" s="8" t="n"/>
      <c r="H73" s="8" t="n"/>
    </row>
    <row r="74">
      <c r="A74" s="7" t="n"/>
      <c r="B74" s="7">
        <f>IFERROR(VLOOKUP(A74,Produtos!A:B,2,FALSE),"")</f>
        <v/>
      </c>
      <c r="C74" s="7" t="n"/>
      <c r="D74" s="9" t="n"/>
      <c r="E74" s="9" t="n"/>
      <c r="F74" s="8" t="n"/>
      <c r="G74" s="8" t="n"/>
      <c r="H74" s="8" t="n"/>
    </row>
    <row r="75">
      <c r="A75" s="7" t="n"/>
      <c r="B75" s="7">
        <f>IFERROR(VLOOKUP(A75,Produtos!A:B,2,FALSE),"")</f>
        <v/>
      </c>
      <c r="C75" s="7" t="n"/>
      <c r="D75" s="9" t="n"/>
      <c r="E75" s="9" t="n"/>
      <c r="F75" s="8" t="n"/>
      <c r="G75" s="8" t="n"/>
      <c r="H75" s="8" t="n"/>
    </row>
    <row r="76">
      <c r="A76" s="7" t="n"/>
      <c r="B76" s="7">
        <f>IFERROR(VLOOKUP(A76,Produtos!A:B,2,FALSE),"")</f>
        <v/>
      </c>
      <c r="C76" s="7" t="n"/>
      <c r="D76" s="9" t="n"/>
      <c r="E76" s="9" t="n"/>
      <c r="F76" s="8" t="n"/>
      <c r="G76" s="8" t="n"/>
      <c r="H76" s="8" t="n"/>
    </row>
    <row r="77">
      <c r="A77" s="7" t="n"/>
      <c r="B77" s="7">
        <f>IFERROR(VLOOKUP(A77,Produtos!A:B,2,FALSE),"")</f>
        <v/>
      </c>
      <c r="C77" s="7" t="n"/>
      <c r="D77" s="9" t="n"/>
      <c r="E77" s="9" t="n"/>
      <c r="F77" s="8" t="n"/>
      <c r="G77" s="8" t="n"/>
      <c r="H77" s="8" t="n"/>
    </row>
    <row r="78">
      <c r="A78" s="7" t="n"/>
      <c r="B78" s="7">
        <f>IFERROR(VLOOKUP(A78,Produtos!A:B,2,FALSE),"")</f>
        <v/>
      </c>
      <c r="C78" s="7" t="n"/>
      <c r="D78" s="9" t="n"/>
      <c r="E78" s="9" t="n"/>
      <c r="F78" s="8" t="n"/>
      <c r="G78" s="8" t="n"/>
      <c r="H78" s="8" t="n"/>
    </row>
    <row r="79">
      <c r="A79" s="7" t="n"/>
      <c r="B79" s="7">
        <f>IFERROR(VLOOKUP(A79,Produtos!A:B,2,FALSE),"")</f>
        <v/>
      </c>
      <c r="C79" s="7" t="n"/>
      <c r="D79" s="9" t="n"/>
      <c r="E79" s="9" t="n"/>
      <c r="F79" s="8" t="n"/>
      <c r="G79" s="8" t="n"/>
      <c r="H79" s="8" t="n"/>
    </row>
    <row r="80">
      <c r="A80" s="7" t="n"/>
      <c r="B80" s="7">
        <f>IFERROR(VLOOKUP(A80,Produtos!A:B,2,FALSE),"")</f>
        <v/>
      </c>
      <c r="C80" s="7" t="n"/>
      <c r="D80" s="9" t="n"/>
      <c r="E80" s="9" t="n"/>
      <c r="F80" s="8" t="n"/>
      <c r="G80" s="8" t="n"/>
      <c r="H80" s="8" t="n"/>
    </row>
    <row r="81">
      <c r="A81" s="7" t="n"/>
      <c r="B81" s="7">
        <f>IFERROR(VLOOKUP(A81,Produtos!A:B,2,FALSE),"")</f>
        <v/>
      </c>
      <c r="C81" s="7" t="n"/>
      <c r="D81" s="9" t="n"/>
      <c r="E81" s="9" t="n"/>
      <c r="F81" s="8" t="n"/>
      <c r="G81" s="8" t="n"/>
      <c r="H81" s="8" t="n"/>
    </row>
    <row r="82">
      <c r="A82" s="7" t="n"/>
      <c r="B82" s="7">
        <f>IFERROR(VLOOKUP(A82,Produtos!A:B,2,FALSE),"")</f>
        <v/>
      </c>
      <c r="C82" s="7" t="n"/>
      <c r="D82" s="9" t="n"/>
      <c r="E82" s="9" t="n"/>
      <c r="F82" s="8" t="n"/>
      <c r="G82" s="8" t="n"/>
      <c r="H82" s="8" t="n"/>
    </row>
    <row r="83">
      <c r="A83" s="7" t="n"/>
      <c r="B83" s="7">
        <f>IFERROR(VLOOKUP(A83,Produtos!A:B,2,FALSE),"")</f>
        <v/>
      </c>
      <c r="C83" s="7" t="n"/>
      <c r="D83" s="9" t="n"/>
      <c r="E83" s="9" t="n"/>
      <c r="F83" s="8" t="n"/>
      <c r="G83" s="8" t="n"/>
      <c r="H83" s="8" t="n"/>
    </row>
    <row r="84">
      <c r="A84" s="7" t="n"/>
      <c r="B84" s="7">
        <f>IFERROR(VLOOKUP(A84,Produtos!A:B,2,FALSE),"")</f>
        <v/>
      </c>
      <c r="C84" s="7" t="n"/>
      <c r="D84" s="9" t="n"/>
      <c r="E84" s="9" t="n"/>
      <c r="F84" s="8" t="n"/>
      <c r="G84" s="8" t="n"/>
      <c r="H84" s="8" t="n"/>
    </row>
    <row r="85">
      <c r="A85" s="7" t="n"/>
      <c r="B85" s="7">
        <f>IFERROR(VLOOKUP(A85,Produtos!A:B,2,FALSE),"")</f>
        <v/>
      </c>
      <c r="C85" s="7" t="n"/>
      <c r="D85" s="9" t="n"/>
      <c r="E85" s="9" t="n"/>
      <c r="F85" s="8" t="n"/>
      <c r="G85" s="8" t="n"/>
      <c r="H85" s="8" t="n"/>
    </row>
    <row r="86">
      <c r="A86" s="7" t="n"/>
      <c r="B86" s="7">
        <f>IFERROR(VLOOKUP(A86,Produtos!A:B,2,FALSE),"")</f>
        <v/>
      </c>
      <c r="C86" s="7" t="n"/>
      <c r="D86" s="9" t="n"/>
      <c r="E86" s="9" t="n"/>
      <c r="F86" s="8" t="n"/>
      <c r="G86" s="8" t="n"/>
      <c r="H86" s="8" t="n"/>
    </row>
    <row r="87">
      <c r="A87" s="7" t="n"/>
      <c r="B87" s="7">
        <f>IFERROR(VLOOKUP(A87,Produtos!A:B,2,FALSE),"")</f>
        <v/>
      </c>
      <c r="C87" s="7" t="n"/>
      <c r="D87" s="9" t="n"/>
      <c r="E87" s="9" t="n"/>
      <c r="F87" s="8" t="n"/>
      <c r="G87" s="8" t="n"/>
      <c r="H87" s="8" t="n"/>
    </row>
    <row r="88">
      <c r="A88" s="7" t="n"/>
      <c r="B88" s="7">
        <f>IFERROR(VLOOKUP(A88,Produtos!A:B,2,FALSE),"")</f>
        <v/>
      </c>
      <c r="C88" s="7" t="n"/>
      <c r="D88" s="9" t="n"/>
      <c r="E88" s="9" t="n"/>
      <c r="F88" s="8" t="n"/>
      <c r="G88" s="8" t="n"/>
      <c r="H88" s="8" t="n"/>
    </row>
    <row r="89">
      <c r="A89" s="7" t="n"/>
      <c r="B89" s="7">
        <f>IFERROR(VLOOKUP(A89,Produtos!A:B,2,FALSE),"")</f>
        <v/>
      </c>
      <c r="C89" s="7" t="n"/>
      <c r="D89" s="9" t="n"/>
      <c r="E89" s="9" t="n"/>
      <c r="F89" s="8" t="n"/>
      <c r="G89" s="8" t="n"/>
      <c r="H89" s="8" t="n"/>
    </row>
    <row r="90">
      <c r="A90" s="7" t="n"/>
      <c r="B90" s="7">
        <f>IFERROR(VLOOKUP(A90,Produtos!A:B,2,FALSE),"")</f>
        <v/>
      </c>
      <c r="C90" s="7" t="n"/>
      <c r="D90" s="9" t="n"/>
      <c r="E90" s="9" t="n"/>
      <c r="F90" s="8" t="n"/>
      <c r="G90" s="8" t="n"/>
      <c r="H90" s="8" t="n"/>
    </row>
    <row r="91">
      <c r="A91" s="7" t="n"/>
      <c r="B91" s="7">
        <f>IFERROR(VLOOKUP(A91,Produtos!A:B,2,FALSE),"")</f>
        <v/>
      </c>
      <c r="C91" s="7" t="n"/>
      <c r="D91" s="9" t="n"/>
      <c r="E91" s="9" t="n"/>
      <c r="F91" s="8" t="n"/>
      <c r="G91" s="8" t="n"/>
      <c r="H91" s="8" t="n"/>
    </row>
    <row r="92">
      <c r="A92" s="7" t="n"/>
      <c r="B92" s="7">
        <f>IFERROR(VLOOKUP(A92,Produtos!A:B,2,FALSE),"")</f>
        <v/>
      </c>
      <c r="C92" s="7" t="n"/>
      <c r="D92" s="9" t="n"/>
      <c r="E92" s="9" t="n"/>
      <c r="F92" s="8" t="n"/>
      <c r="G92" s="8" t="n"/>
      <c r="H92" s="8" t="n"/>
    </row>
    <row r="93">
      <c r="A93" s="7" t="n"/>
      <c r="B93" s="7">
        <f>IFERROR(VLOOKUP(A93,Produtos!A:B,2,FALSE),"")</f>
        <v/>
      </c>
      <c r="C93" s="7" t="n"/>
      <c r="D93" s="9" t="n"/>
      <c r="E93" s="9" t="n"/>
      <c r="F93" s="8" t="n"/>
      <c r="G93" s="8" t="n"/>
      <c r="H93" s="8" t="n"/>
    </row>
    <row r="94">
      <c r="A94" s="7" t="n"/>
      <c r="B94" s="7">
        <f>IFERROR(VLOOKUP(A94,Produtos!A:B,2,FALSE),"")</f>
        <v/>
      </c>
      <c r="C94" s="7" t="n"/>
      <c r="D94" s="9" t="n"/>
      <c r="E94" s="9" t="n"/>
      <c r="F94" s="8" t="n"/>
      <c r="G94" s="8" t="n"/>
      <c r="H94" s="8" t="n"/>
    </row>
    <row r="95">
      <c r="A95" s="7" t="n"/>
      <c r="B95" s="7">
        <f>IFERROR(VLOOKUP(A95,Produtos!A:B,2,FALSE),"")</f>
        <v/>
      </c>
      <c r="C95" s="7" t="n"/>
      <c r="D95" s="9" t="n"/>
      <c r="E95" s="9" t="n"/>
      <c r="F95" s="8" t="n"/>
      <c r="G95" s="8" t="n"/>
      <c r="H95" s="8" t="n"/>
    </row>
    <row r="96">
      <c r="A96" s="7" t="n"/>
      <c r="B96" s="7">
        <f>IFERROR(VLOOKUP(A96,Produtos!A:B,2,FALSE),"")</f>
        <v/>
      </c>
      <c r="C96" s="7" t="n"/>
      <c r="D96" s="9" t="n"/>
      <c r="E96" s="9" t="n"/>
      <c r="F96" s="8" t="n"/>
      <c r="G96" s="8" t="n"/>
      <c r="H96" s="8" t="n"/>
    </row>
    <row r="97">
      <c r="A97" s="7" t="n"/>
      <c r="B97" s="7">
        <f>IFERROR(VLOOKUP(A97,Produtos!A:B,2,FALSE),"")</f>
        <v/>
      </c>
      <c r="C97" s="7" t="n"/>
      <c r="D97" s="9" t="n"/>
      <c r="E97" s="9" t="n"/>
      <c r="F97" s="8" t="n"/>
      <c r="G97" s="8" t="n"/>
      <c r="H97" s="8" t="n"/>
    </row>
    <row r="98">
      <c r="A98" s="7" t="n"/>
      <c r="B98" s="7">
        <f>IFERROR(VLOOKUP(A98,Produtos!A:B,2,FALSE),"")</f>
        <v/>
      </c>
      <c r="C98" s="7" t="n"/>
      <c r="D98" s="9" t="n"/>
      <c r="E98" s="9" t="n"/>
      <c r="F98" s="8" t="n"/>
      <c r="G98" s="8" t="n"/>
      <c r="H98" s="8" t="n"/>
    </row>
    <row r="99">
      <c r="A99" s="7" t="n"/>
      <c r="B99" s="7">
        <f>IFERROR(VLOOKUP(A99,Produtos!A:B,2,FALSE),"")</f>
        <v/>
      </c>
      <c r="C99" s="7" t="n"/>
      <c r="D99" s="9" t="n"/>
      <c r="E99" s="9" t="n"/>
      <c r="F99" s="8" t="n"/>
      <c r="G99" s="8" t="n"/>
      <c r="H99" s="8" t="n"/>
    </row>
    <row r="100">
      <c r="A100" s="7" t="n"/>
      <c r="B100" s="7">
        <f>IFERROR(VLOOKUP(A100,Produtos!A:B,2,FALSE),"")</f>
        <v/>
      </c>
      <c r="C100" s="7" t="n"/>
      <c r="D100" s="9" t="n"/>
      <c r="E100" s="9" t="n"/>
      <c r="F100" s="8" t="n"/>
      <c r="G100" s="8" t="n"/>
      <c r="H100" s="8" t="n"/>
    </row>
    <row r="101">
      <c r="A101" s="7" t="n"/>
      <c r="B101" s="7">
        <f>IFERROR(VLOOKUP(A101,Produtos!A:B,2,FALSE),"")</f>
        <v/>
      </c>
      <c r="C101" s="7" t="n"/>
      <c r="D101" s="9" t="n"/>
      <c r="E101" s="9" t="n"/>
      <c r="F101" s="8" t="n"/>
      <c r="G101" s="8" t="n"/>
      <c r="H101" s="8" t="n"/>
    </row>
    <row r="102">
      <c r="A102" s="7" t="n"/>
      <c r="B102" s="7">
        <f>IFERROR(VLOOKUP(A102,Produtos!A:B,2,FALSE),"")</f>
        <v/>
      </c>
      <c r="C102" s="7" t="n"/>
      <c r="D102" s="9" t="n"/>
      <c r="E102" s="9" t="n"/>
      <c r="F102" s="8" t="n"/>
      <c r="G102" s="8" t="n"/>
      <c r="H102" s="8" t="n"/>
    </row>
    <row r="103">
      <c r="A103" s="7" t="n"/>
      <c r="B103" s="7">
        <f>IFERROR(VLOOKUP(A103,Produtos!A:B,2,FALSE),"")</f>
        <v/>
      </c>
      <c r="C103" s="7" t="n"/>
      <c r="D103" s="9" t="n"/>
      <c r="E103" s="9" t="n"/>
      <c r="F103" s="8" t="n"/>
      <c r="G103" s="8" t="n"/>
      <c r="H103" s="8" t="n"/>
    </row>
    <row r="104">
      <c r="A104" s="7" t="n"/>
      <c r="B104" s="7">
        <f>IFERROR(VLOOKUP(A104,Produtos!A:B,2,FALSE),"")</f>
        <v/>
      </c>
      <c r="C104" s="7" t="n"/>
      <c r="D104" s="9" t="n"/>
      <c r="E104" s="9" t="n"/>
      <c r="F104" s="8" t="n"/>
      <c r="G104" s="8" t="n"/>
      <c r="H104" s="8" t="n"/>
    </row>
    <row r="105">
      <c r="A105" s="7" t="n"/>
      <c r="B105" s="7">
        <f>IFERROR(VLOOKUP(A105,Produtos!A:B,2,FALSE),"")</f>
        <v/>
      </c>
      <c r="C105" s="7" t="n"/>
      <c r="D105" s="9" t="n"/>
      <c r="E105" s="9" t="n"/>
      <c r="F105" s="8" t="n"/>
      <c r="G105" s="8" t="n"/>
      <c r="H105" s="8" t="n"/>
    </row>
    <row r="106">
      <c r="A106" s="7" t="n"/>
      <c r="B106" s="7">
        <f>IFERROR(VLOOKUP(A106,Produtos!A:B,2,FALSE),"")</f>
        <v/>
      </c>
      <c r="C106" s="7" t="n"/>
      <c r="D106" s="9" t="n"/>
      <c r="E106" s="9" t="n"/>
      <c r="F106" s="8" t="n"/>
      <c r="G106" s="8" t="n"/>
      <c r="H106" s="8" t="n"/>
    </row>
    <row r="107">
      <c r="A107" s="7" t="n"/>
      <c r="B107" s="7">
        <f>IFERROR(VLOOKUP(A107,Produtos!A:B,2,FALSE),"")</f>
        <v/>
      </c>
      <c r="C107" s="7" t="n"/>
      <c r="D107" s="9" t="n"/>
      <c r="E107" s="9" t="n"/>
      <c r="F107" s="8" t="n"/>
      <c r="G107" s="8" t="n"/>
      <c r="H107" s="8" t="n"/>
    </row>
    <row r="108">
      <c r="A108" s="7" t="n"/>
      <c r="B108" s="7">
        <f>IFERROR(VLOOKUP(A108,Produtos!A:B,2,FALSE),"")</f>
        <v/>
      </c>
      <c r="C108" s="7" t="n"/>
      <c r="D108" s="9" t="n"/>
      <c r="E108" s="9" t="n"/>
      <c r="F108" s="8" t="n"/>
      <c r="G108" s="8" t="n"/>
      <c r="H108" s="8" t="n"/>
    </row>
    <row r="109">
      <c r="A109" s="7" t="n"/>
      <c r="B109" s="7">
        <f>IFERROR(VLOOKUP(A109,Produtos!A:B,2,FALSE),"")</f>
        <v/>
      </c>
      <c r="C109" s="7" t="n"/>
      <c r="D109" s="9" t="n"/>
      <c r="E109" s="9" t="n"/>
      <c r="F109" s="8" t="n"/>
      <c r="G109" s="8" t="n"/>
      <c r="H109" s="8" t="n"/>
    </row>
    <row r="110">
      <c r="A110" s="7" t="n"/>
      <c r="B110" s="7">
        <f>IFERROR(VLOOKUP(A110,Produtos!A:B,2,FALSE),"")</f>
        <v/>
      </c>
      <c r="C110" s="7" t="n"/>
      <c r="D110" s="9" t="n"/>
      <c r="E110" s="9" t="n"/>
      <c r="F110" s="8" t="n"/>
      <c r="G110" s="8" t="n"/>
      <c r="H110" s="8" t="n"/>
    </row>
    <row r="111">
      <c r="A111" s="7" t="n"/>
      <c r="B111" s="7">
        <f>IFERROR(VLOOKUP(A111,Produtos!A:B,2,FALSE),"")</f>
        <v/>
      </c>
      <c r="C111" s="7" t="n"/>
      <c r="D111" s="9" t="n"/>
      <c r="E111" s="9" t="n"/>
      <c r="F111" s="8" t="n"/>
      <c r="G111" s="8" t="n"/>
      <c r="H111" s="8" t="n"/>
    </row>
    <row r="112">
      <c r="A112" s="7" t="n"/>
      <c r="B112" s="7">
        <f>IFERROR(VLOOKUP(A112,Produtos!A:B,2,FALSE),"")</f>
        <v/>
      </c>
      <c r="C112" s="7" t="n"/>
      <c r="D112" s="9" t="n"/>
      <c r="E112" s="9" t="n"/>
      <c r="F112" s="8" t="n"/>
      <c r="G112" s="8" t="n"/>
      <c r="H112" s="8" t="n"/>
    </row>
    <row r="113">
      <c r="A113" s="7" t="n"/>
      <c r="B113" s="7">
        <f>IFERROR(VLOOKUP(A113,Produtos!A:B,2,FALSE),"")</f>
        <v/>
      </c>
      <c r="C113" s="7" t="n"/>
      <c r="D113" s="9" t="n"/>
      <c r="E113" s="9" t="n"/>
      <c r="F113" s="8" t="n"/>
      <c r="G113" s="8" t="n"/>
      <c r="H113" s="8" t="n"/>
    </row>
    <row r="114">
      <c r="A114" s="7" t="n"/>
      <c r="B114" s="7">
        <f>IFERROR(VLOOKUP(A114,Produtos!A:B,2,FALSE),"")</f>
        <v/>
      </c>
      <c r="C114" s="7" t="n"/>
      <c r="D114" s="9" t="n"/>
      <c r="E114" s="9" t="n"/>
      <c r="F114" s="8" t="n"/>
      <c r="G114" s="8" t="n"/>
      <c r="H114" s="8" t="n"/>
    </row>
    <row r="115">
      <c r="A115" s="7" t="n"/>
      <c r="B115" s="7">
        <f>IFERROR(VLOOKUP(A115,Produtos!A:B,2,FALSE),"")</f>
        <v/>
      </c>
      <c r="C115" s="7" t="n"/>
      <c r="D115" s="9" t="n"/>
      <c r="E115" s="9" t="n"/>
      <c r="F115" s="8" t="n"/>
      <c r="G115" s="8" t="n"/>
      <c r="H115" s="8" t="n"/>
    </row>
    <row r="116">
      <c r="A116" s="7" t="n"/>
      <c r="B116" s="7">
        <f>IFERROR(VLOOKUP(A116,Produtos!A:B,2,FALSE),"")</f>
        <v/>
      </c>
      <c r="C116" s="7" t="n"/>
      <c r="D116" s="9" t="n"/>
      <c r="E116" s="9" t="n"/>
      <c r="F116" s="8" t="n"/>
      <c r="G116" s="8" t="n"/>
      <c r="H116" s="8" t="n"/>
    </row>
    <row r="117">
      <c r="A117" s="7" t="n"/>
      <c r="B117" s="7">
        <f>IFERROR(VLOOKUP(A117,Produtos!A:B,2,FALSE),"")</f>
        <v/>
      </c>
      <c r="C117" s="7" t="n"/>
      <c r="D117" s="9" t="n"/>
      <c r="E117" s="9" t="n"/>
      <c r="F117" s="8" t="n"/>
      <c r="G117" s="8" t="n"/>
      <c r="H117" s="8" t="n"/>
    </row>
    <row r="118">
      <c r="A118" s="7" t="n"/>
      <c r="B118" s="7">
        <f>IFERROR(VLOOKUP(A118,Produtos!A:B,2,FALSE),"")</f>
        <v/>
      </c>
      <c r="C118" s="7" t="n"/>
      <c r="D118" s="9" t="n"/>
      <c r="E118" s="9" t="n"/>
      <c r="F118" s="8" t="n"/>
      <c r="G118" s="8" t="n"/>
      <c r="H118" s="8" t="n"/>
    </row>
    <row r="119">
      <c r="A119" s="7" t="n"/>
      <c r="B119" s="7">
        <f>IFERROR(VLOOKUP(A119,Produtos!A:B,2,FALSE),"")</f>
        <v/>
      </c>
      <c r="C119" s="7" t="n"/>
      <c r="D119" s="9" t="n"/>
      <c r="E119" s="9" t="n"/>
      <c r="F119" s="8" t="n"/>
      <c r="G119" s="8" t="n"/>
      <c r="H119" s="8" t="n"/>
    </row>
    <row r="120">
      <c r="A120" s="7" t="n"/>
      <c r="B120" s="7">
        <f>IFERROR(VLOOKUP(A120,Produtos!A:B,2,FALSE),"")</f>
        <v/>
      </c>
      <c r="C120" s="7" t="n"/>
      <c r="D120" s="9" t="n"/>
      <c r="E120" s="9" t="n"/>
      <c r="F120" s="8" t="n"/>
      <c r="G120" s="8" t="n"/>
      <c r="H120" s="8" t="n"/>
    </row>
    <row r="121">
      <c r="A121" s="7" t="n"/>
      <c r="B121" s="7">
        <f>IFERROR(VLOOKUP(A121,Produtos!A:B,2,FALSE),"")</f>
        <v/>
      </c>
      <c r="C121" s="7" t="n"/>
      <c r="D121" s="9" t="n"/>
      <c r="E121" s="9" t="n"/>
      <c r="F121" s="8" t="n"/>
      <c r="G121" s="8" t="n"/>
      <c r="H121" s="8" t="n"/>
    </row>
    <row r="122">
      <c r="A122" s="7" t="n"/>
      <c r="B122" s="7">
        <f>IFERROR(VLOOKUP(A122,Produtos!A:B,2,FALSE),"")</f>
        <v/>
      </c>
      <c r="C122" s="7" t="n"/>
      <c r="D122" s="9" t="n"/>
      <c r="E122" s="9" t="n"/>
      <c r="F122" s="8" t="n"/>
      <c r="G122" s="8" t="n"/>
      <c r="H122" s="8" t="n"/>
    </row>
    <row r="123">
      <c r="A123" s="7" t="n"/>
      <c r="B123" s="7">
        <f>IFERROR(VLOOKUP(A123,Produtos!A:B,2,FALSE),"")</f>
        <v/>
      </c>
      <c r="C123" s="7" t="n"/>
      <c r="D123" s="9" t="n"/>
      <c r="E123" s="9" t="n"/>
      <c r="F123" s="8" t="n"/>
      <c r="G123" s="8" t="n"/>
      <c r="H123" s="8" t="n"/>
    </row>
    <row r="124">
      <c r="A124" s="7" t="n"/>
      <c r="B124" s="7">
        <f>IFERROR(VLOOKUP(A124,Produtos!A:B,2,FALSE),"")</f>
        <v/>
      </c>
      <c r="C124" s="7" t="n"/>
      <c r="D124" s="9" t="n"/>
      <c r="E124" s="9" t="n"/>
      <c r="F124" s="8" t="n"/>
      <c r="G124" s="8" t="n"/>
      <c r="H124" s="8" t="n"/>
    </row>
    <row r="125">
      <c r="A125" s="7" t="n"/>
      <c r="B125" s="7">
        <f>IFERROR(VLOOKUP(A125,Produtos!A:B,2,FALSE),"")</f>
        <v/>
      </c>
      <c r="C125" s="7" t="n"/>
      <c r="D125" s="9" t="n"/>
      <c r="E125" s="9" t="n"/>
      <c r="F125" s="8" t="n"/>
      <c r="G125" s="8" t="n"/>
      <c r="H125" s="8" t="n"/>
    </row>
    <row r="126">
      <c r="A126" s="7" t="n"/>
      <c r="B126" s="7">
        <f>IFERROR(VLOOKUP(A126,Produtos!A:B,2,FALSE),"")</f>
        <v/>
      </c>
      <c r="C126" s="7" t="n"/>
      <c r="D126" s="9" t="n"/>
      <c r="E126" s="9" t="n"/>
      <c r="F126" s="8" t="n"/>
      <c r="G126" s="8" t="n"/>
      <c r="H126" s="8" t="n"/>
    </row>
    <row r="127">
      <c r="A127" s="7" t="n"/>
      <c r="B127" s="7">
        <f>IFERROR(VLOOKUP(A127,Produtos!A:B,2,FALSE),"")</f>
        <v/>
      </c>
      <c r="C127" s="7" t="n"/>
      <c r="D127" s="9" t="n"/>
      <c r="E127" s="9" t="n"/>
      <c r="F127" s="8" t="n"/>
      <c r="G127" s="8" t="n"/>
      <c r="H127" s="8" t="n"/>
    </row>
    <row r="128">
      <c r="A128" s="7" t="n"/>
      <c r="B128" s="7">
        <f>IFERROR(VLOOKUP(A128,Produtos!A:B,2,FALSE),"")</f>
        <v/>
      </c>
      <c r="C128" s="7" t="n"/>
      <c r="D128" s="9" t="n"/>
      <c r="E128" s="9" t="n"/>
      <c r="F128" s="8" t="n"/>
      <c r="G128" s="8" t="n"/>
      <c r="H128" s="8" t="n"/>
    </row>
    <row r="129">
      <c r="A129" s="7" t="n"/>
      <c r="B129" s="7">
        <f>IFERROR(VLOOKUP(A129,Produtos!A:B,2,FALSE),"")</f>
        <v/>
      </c>
      <c r="C129" s="7" t="n"/>
      <c r="D129" s="9" t="n"/>
      <c r="E129" s="9" t="n"/>
      <c r="F129" s="8" t="n"/>
      <c r="G129" s="8" t="n"/>
      <c r="H129" s="8" t="n"/>
    </row>
    <row r="130">
      <c r="A130" s="7" t="n"/>
      <c r="B130" s="7">
        <f>IFERROR(VLOOKUP(A130,Produtos!A:B,2,FALSE),"")</f>
        <v/>
      </c>
      <c r="C130" s="7" t="n"/>
      <c r="D130" s="9" t="n"/>
      <c r="E130" s="9" t="n"/>
      <c r="F130" s="8" t="n"/>
      <c r="G130" s="8" t="n"/>
      <c r="H130" s="8" t="n"/>
    </row>
    <row r="131">
      <c r="A131" s="7" t="n"/>
      <c r="B131" s="7">
        <f>IFERROR(VLOOKUP(A131,Produtos!A:B,2,FALSE),"")</f>
        <v/>
      </c>
      <c r="C131" s="7" t="n"/>
      <c r="D131" s="9" t="n"/>
      <c r="E131" s="9" t="n"/>
      <c r="F131" s="8" t="n"/>
      <c r="G131" s="8" t="n"/>
      <c r="H131" s="8" t="n"/>
    </row>
    <row r="132">
      <c r="A132" s="7" t="n"/>
      <c r="B132" s="7">
        <f>IFERROR(VLOOKUP(A132,Produtos!A:B,2,FALSE),"")</f>
        <v/>
      </c>
      <c r="C132" s="7" t="n"/>
      <c r="D132" s="9" t="n"/>
      <c r="E132" s="9" t="n"/>
      <c r="F132" s="8" t="n"/>
      <c r="G132" s="8" t="n"/>
      <c r="H132" s="8" t="n"/>
    </row>
    <row r="133">
      <c r="A133" s="7" t="n"/>
      <c r="B133" s="7">
        <f>IFERROR(VLOOKUP(A133,Produtos!A:B,2,FALSE),"")</f>
        <v/>
      </c>
      <c r="C133" s="7" t="n"/>
      <c r="D133" s="9" t="n"/>
      <c r="E133" s="9" t="n"/>
      <c r="F133" s="8" t="n"/>
      <c r="G133" s="8" t="n"/>
      <c r="H133" s="8" t="n"/>
    </row>
    <row r="134">
      <c r="A134" s="7" t="n"/>
      <c r="B134" s="7">
        <f>IFERROR(VLOOKUP(A134,Produtos!A:B,2,FALSE),"")</f>
        <v/>
      </c>
      <c r="C134" s="7" t="n"/>
      <c r="D134" s="9" t="n"/>
      <c r="E134" s="9" t="n"/>
      <c r="F134" s="8" t="n"/>
      <c r="G134" s="8" t="n"/>
      <c r="H134" s="8" t="n"/>
    </row>
    <row r="135">
      <c r="A135" s="7" t="n"/>
      <c r="B135" s="7">
        <f>IFERROR(VLOOKUP(A135,Produtos!A:B,2,FALSE),"")</f>
        <v/>
      </c>
      <c r="C135" s="7" t="n"/>
      <c r="D135" s="9" t="n"/>
      <c r="E135" s="9" t="n"/>
      <c r="F135" s="8" t="n"/>
      <c r="G135" s="8" t="n"/>
      <c r="H135" s="8" t="n"/>
    </row>
    <row r="136">
      <c r="A136" s="7" t="n"/>
      <c r="B136" s="7">
        <f>IFERROR(VLOOKUP(A136,Produtos!A:B,2,FALSE),"")</f>
        <v/>
      </c>
      <c r="C136" s="7" t="n"/>
      <c r="D136" s="9" t="n"/>
      <c r="E136" s="9" t="n"/>
      <c r="F136" s="8" t="n"/>
      <c r="G136" s="8" t="n"/>
      <c r="H136" s="8" t="n"/>
    </row>
    <row r="137">
      <c r="A137" s="7" t="n"/>
      <c r="B137" s="7">
        <f>IFERROR(VLOOKUP(A137,Produtos!A:B,2,FALSE),"")</f>
        <v/>
      </c>
      <c r="C137" s="7" t="n"/>
      <c r="D137" s="9" t="n"/>
      <c r="E137" s="9" t="n"/>
      <c r="F137" s="8" t="n"/>
      <c r="G137" s="8" t="n"/>
      <c r="H137" s="8" t="n"/>
    </row>
    <row r="138">
      <c r="A138" s="7" t="n"/>
      <c r="B138" s="7">
        <f>IFERROR(VLOOKUP(A138,Produtos!A:B,2,FALSE),"")</f>
        <v/>
      </c>
      <c r="C138" s="7" t="n"/>
      <c r="D138" s="9" t="n"/>
      <c r="E138" s="9" t="n"/>
      <c r="F138" s="8" t="n"/>
      <c r="G138" s="8" t="n"/>
      <c r="H138" s="8" t="n"/>
    </row>
    <row r="139">
      <c r="A139" s="7" t="n"/>
      <c r="B139" s="7">
        <f>IFERROR(VLOOKUP(A139,Produtos!A:B,2,FALSE),"")</f>
        <v/>
      </c>
      <c r="C139" s="7" t="n"/>
      <c r="D139" s="9" t="n"/>
      <c r="E139" s="9" t="n"/>
      <c r="F139" s="8" t="n"/>
      <c r="G139" s="8" t="n"/>
      <c r="H139" s="8" t="n"/>
    </row>
    <row r="140">
      <c r="A140" s="7" t="n"/>
      <c r="B140" s="7">
        <f>IFERROR(VLOOKUP(A140,Produtos!A:B,2,FALSE),"")</f>
        <v/>
      </c>
      <c r="C140" s="7" t="n"/>
      <c r="D140" s="9" t="n"/>
      <c r="E140" s="9" t="n"/>
      <c r="F140" s="8" t="n"/>
      <c r="G140" s="8" t="n"/>
      <c r="H140" s="8" t="n"/>
    </row>
    <row r="141">
      <c r="A141" s="7" t="n"/>
      <c r="B141" s="7">
        <f>IFERROR(VLOOKUP(A141,Produtos!A:B,2,FALSE),"")</f>
        <v/>
      </c>
      <c r="C141" s="7" t="n"/>
      <c r="D141" s="9" t="n"/>
      <c r="E141" s="9" t="n"/>
      <c r="F141" s="8" t="n"/>
      <c r="G141" s="8" t="n"/>
      <c r="H141" s="8" t="n"/>
    </row>
    <row r="142">
      <c r="A142" s="7" t="n"/>
      <c r="B142" s="7">
        <f>IFERROR(VLOOKUP(A142,Produtos!A:B,2,FALSE),"")</f>
        <v/>
      </c>
      <c r="C142" s="7" t="n"/>
      <c r="D142" s="9" t="n"/>
      <c r="E142" s="9" t="n"/>
      <c r="F142" s="8" t="n"/>
      <c r="G142" s="8" t="n"/>
      <c r="H142" s="8" t="n"/>
    </row>
    <row r="143">
      <c r="A143" s="7" t="n"/>
      <c r="B143" s="7">
        <f>IFERROR(VLOOKUP(A143,Produtos!A:B,2,FALSE),"")</f>
        <v/>
      </c>
      <c r="C143" s="7" t="n"/>
      <c r="D143" s="9" t="n"/>
      <c r="E143" s="9" t="n"/>
      <c r="F143" s="8" t="n"/>
      <c r="G143" s="8" t="n"/>
      <c r="H143" s="8" t="n"/>
    </row>
    <row r="144">
      <c r="A144" s="7" t="n"/>
      <c r="B144" s="7">
        <f>IFERROR(VLOOKUP(A144,Produtos!A:B,2,FALSE),"")</f>
        <v/>
      </c>
      <c r="C144" s="7" t="n"/>
      <c r="D144" s="9" t="n"/>
      <c r="E144" s="9" t="n"/>
      <c r="F144" s="8" t="n"/>
      <c r="G144" s="8" t="n"/>
      <c r="H144" s="8" t="n"/>
    </row>
    <row r="145">
      <c r="A145" s="7" t="n"/>
      <c r="B145" s="7">
        <f>IFERROR(VLOOKUP(A145,Produtos!A:B,2,FALSE),"")</f>
        <v/>
      </c>
      <c r="C145" s="7" t="n"/>
      <c r="D145" s="9" t="n"/>
      <c r="E145" s="9" t="n"/>
      <c r="F145" s="8" t="n"/>
      <c r="G145" s="8" t="n"/>
      <c r="H145" s="8" t="n"/>
    </row>
    <row r="146">
      <c r="A146" s="7" t="n"/>
      <c r="B146" s="7">
        <f>IFERROR(VLOOKUP(A146,Produtos!A:B,2,FALSE),"")</f>
        <v/>
      </c>
      <c r="C146" s="7" t="n"/>
      <c r="D146" s="9" t="n"/>
      <c r="E146" s="9" t="n"/>
      <c r="F146" s="8" t="n"/>
      <c r="G146" s="8" t="n"/>
      <c r="H146" s="8" t="n"/>
    </row>
    <row r="147">
      <c r="A147" s="7" t="n"/>
      <c r="B147" s="7">
        <f>IFERROR(VLOOKUP(A147,Produtos!A:B,2,FALSE),"")</f>
        <v/>
      </c>
      <c r="C147" s="7" t="n"/>
      <c r="D147" s="9" t="n"/>
      <c r="E147" s="9" t="n"/>
      <c r="F147" s="8" t="n"/>
      <c r="G147" s="8" t="n"/>
      <c r="H147" s="8" t="n"/>
    </row>
    <row r="148">
      <c r="A148" s="7" t="n"/>
      <c r="B148" s="7">
        <f>IFERROR(VLOOKUP(A148,Produtos!A:B,2,FALSE),"")</f>
        <v/>
      </c>
      <c r="C148" s="7" t="n"/>
      <c r="D148" s="9" t="n"/>
      <c r="E148" s="9" t="n"/>
      <c r="F148" s="8" t="n"/>
      <c r="G148" s="8" t="n"/>
      <c r="H148" s="8" t="n"/>
    </row>
    <row r="149">
      <c r="A149" s="7" t="n"/>
      <c r="B149" s="7">
        <f>IFERROR(VLOOKUP(A149,Produtos!A:B,2,FALSE),"")</f>
        <v/>
      </c>
      <c r="C149" s="7" t="n"/>
      <c r="D149" s="9" t="n"/>
      <c r="E149" s="9" t="n"/>
      <c r="F149" s="8" t="n"/>
      <c r="G149" s="8" t="n"/>
      <c r="H149" s="8" t="n"/>
    </row>
    <row r="150">
      <c r="A150" s="7" t="n"/>
      <c r="B150" s="7">
        <f>IFERROR(VLOOKUP(A150,Produtos!A:B,2,FALSE),"")</f>
        <v/>
      </c>
      <c r="C150" s="7" t="n"/>
      <c r="D150" s="9" t="n"/>
      <c r="E150" s="9" t="n"/>
      <c r="F150" s="8" t="n"/>
      <c r="G150" s="8" t="n"/>
      <c r="H150" s="8" t="n"/>
    </row>
    <row r="151">
      <c r="A151" s="7" t="n"/>
      <c r="B151" s="7">
        <f>IFERROR(VLOOKUP(A151,Produtos!A:B,2,FALSE),"")</f>
        <v/>
      </c>
      <c r="C151" s="7" t="n"/>
      <c r="D151" s="9" t="n"/>
      <c r="E151" s="9" t="n"/>
      <c r="F151" s="8" t="n"/>
      <c r="G151" s="8" t="n"/>
      <c r="H151" s="8" t="n"/>
    </row>
    <row r="152">
      <c r="A152" s="7" t="n"/>
      <c r="B152" s="7">
        <f>IFERROR(VLOOKUP(A152,Produtos!A:B,2,FALSE),"")</f>
        <v/>
      </c>
      <c r="C152" s="7" t="n"/>
      <c r="D152" s="9" t="n"/>
      <c r="E152" s="9" t="n"/>
      <c r="F152" s="8" t="n"/>
      <c r="G152" s="8" t="n"/>
      <c r="H152" s="8" t="n"/>
    </row>
    <row r="153">
      <c r="A153" s="7" t="n"/>
      <c r="B153" s="7">
        <f>IFERROR(VLOOKUP(A153,Produtos!A:B,2,FALSE),"")</f>
        <v/>
      </c>
      <c r="C153" s="7" t="n"/>
      <c r="D153" s="9" t="n"/>
      <c r="E153" s="9" t="n"/>
      <c r="F153" s="8" t="n"/>
      <c r="G153" s="8" t="n"/>
      <c r="H153" s="8" t="n"/>
    </row>
    <row r="154">
      <c r="A154" s="7" t="n"/>
      <c r="B154" s="7">
        <f>IFERROR(VLOOKUP(A154,Produtos!A:B,2,FALSE),"")</f>
        <v/>
      </c>
      <c r="C154" s="7" t="n"/>
      <c r="D154" s="9" t="n"/>
      <c r="E154" s="9" t="n"/>
      <c r="F154" s="8" t="n"/>
      <c r="G154" s="8" t="n"/>
      <c r="H154" s="8" t="n"/>
    </row>
    <row r="155">
      <c r="A155" s="7" t="n"/>
      <c r="B155" s="7">
        <f>IFERROR(VLOOKUP(A155,Produtos!A:B,2,FALSE),"")</f>
        <v/>
      </c>
      <c r="C155" s="7" t="n"/>
      <c r="D155" s="9" t="n"/>
      <c r="E155" s="9" t="n"/>
      <c r="F155" s="8" t="n"/>
      <c r="G155" s="8" t="n"/>
      <c r="H155" s="8" t="n"/>
    </row>
    <row r="156">
      <c r="A156" s="7" t="n"/>
      <c r="B156" s="7">
        <f>IFERROR(VLOOKUP(A156,Produtos!A:B,2,FALSE),"")</f>
        <v/>
      </c>
      <c r="C156" s="7" t="n"/>
      <c r="D156" s="9" t="n"/>
      <c r="E156" s="9" t="n"/>
      <c r="F156" s="8" t="n"/>
      <c r="G156" s="8" t="n"/>
      <c r="H156" s="8" t="n"/>
    </row>
    <row r="157">
      <c r="A157" s="7" t="n"/>
      <c r="B157" s="7">
        <f>IFERROR(VLOOKUP(A157,Produtos!A:B,2,FALSE),"")</f>
        <v/>
      </c>
      <c r="C157" s="7" t="n"/>
      <c r="D157" s="9" t="n"/>
      <c r="E157" s="9" t="n"/>
      <c r="F157" s="8" t="n"/>
      <c r="G157" s="8" t="n"/>
      <c r="H157" s="8" t="n"/>
    </row>
    <row r="158">
      <c r="A158" s="7" t="n"/>
      <c r="B158" s="7">
        <f>IFERROR(VLOOKUP(A158,Produtos!A:B,2,FALSE),"")</f>
        <v/>
      </c>
      <c r="C158" s="7" t="n"/>
      <c r="D158" s="9" t="n"/>
      <c r="E158" s="9" t="n"/>
      <c r="F158" s="8" t="n"/>
      <c r="G158" s="8" t="n"/>
      <c r="H158" s="8" t="n"/>
    </row>
    <row r="159">
      <c r="A159" s="7" t="n"/>
      <c r="B159" s="7">
        <f>IFERROR(VLOOKUP(A159,Produtos!A:B,2,FALSE),"")</f>
        <v/>
      </c>
      <c r="C159" s="7" t="n"/>
      <c r="D159" s="9" t="n"/>
      <c r="E159" s="9" t="n"/>
      <c r="F159" s="8" t="n"/>
      <c r="G159" s="8" t="n"/>
      <c r="H159" s="8" t="n"/>
    </row>
    <row r="160">
      <c r="A160" s="7" t="n"/>
      <c r="B160" s="7">
        <f>IFERROR(VLOOKUP(A160,Produtos!A:B,2,FALSE),"")</f>
        <v/>
      </c>
      <c r="C160" s="7" t="n"/>
      <c r="D160" s="9" t="n"/>
      <c r="E160" s="9" t="n"/>
      <c r="F160" s="8" t="n"/>
      <c r="G160" s="8" t="n"/>
      <c r="H160" s="8" t="n"/>
    </row>
    <row r="161">
      <c r="A161" s="7" t="n"/>
      <c r="B161" s="7">
        <f>IFERROR(VLOOKUP(A161,Produtos!A:B,2,FALSE),"")</f>
        <v/>
      </c>
      <c r="C161" s="7" t="n"/>
      <c r="D161" s="9" t="n"/>
      <c r="E161" s="9" t="n"/>
      <c r="F161" s="8" t="n"/>
      <c r="G161" s="8" t="n"/>
      <c r="H161" s="8" t="n"/>
    </row>
    <row r="162">
      <c r="A162" s="7" t="n"/>
      <c r="B162" s="7">
        <f>IFERROR(VLOOKUP(A162,Produtos!A:B,2,FALSE),"")</f>
        <v/>
      </c>
      <c r="C162" s="7" t="n"/>
      <c r="D162" s="9" t="n"/>
      <c r="E162" s="9" t="n"/>
      <c r="F162" s="8" t="n"/>
      <c r="G162" s="8" t="n"/>
      <c r="H162" s="8" t="n"/>
    </row>
    <row r="163">
      <c r="A163" s="7" t="n"/>
      <c r="B163" s="7">
        <f>IFERROR(VLOOKUP(A163,Produtos!A:B,2,FALSE),"")</f>
        <v/>
      </c>
      <c r="C163" s="7" t="n"/>
      <c r="D163" s="9" t="n"/>
      <c r="E163" s="9" t="n"/>
      <c r="F163" s="8" t="n"/>
      <c r="G163" s="8" t="n"/>
      <c r="H163" s="8" t="n"/>
    </row>
    <row r="164">
      <c r="A164" s="7" t="n"/>
      <c r="B164" s="7">
        <f>IFERROR(VLOOKUP(A164,Produtos!A:B,2,FALSE),"")</f>
        <v/>
      </c>
      <c r="C164" s="7" t="n"/>
      <c r="D164" s="9" t="n"/>
      <c r="E164" s="9" t="n"/>
      <c r="F164" s="8" t="n"/>
      <c r="G164" s="8" t="n"/>
      <c r="H164" s="8" t="n"/>
    </row>
    <row r="165">
      <c r="A165" s="7" t="n"/>
      <c r="B165" s="7">
        <f>IFERROR(VLOOKUP(A165,Produtos!A:B,2,FALSE),"")</f>
        <v/>
      </c>
      <c r="C165" s="7" t="n"/>
      <c r="D165" s="9" t="n"/>
      <c r="E165" s="9" t="n"/>
      <c r="F165" s="8" t="n"/>
      <c r="G165" s="8" t="n"/>
      <c r="H165" s="8" t="n"/>
    </row>
    <row r="166">
      <c r="A166" s="7" t="n"/>
      <c r="B166" s="7">
        <f>IFERROR(VLOOKUP(A166,Produtos!A:B,2,FALSE),"")</f>
        <v/>
      </c>
      <c r="C166" s="7" t="n"/>
      <c r="D166" s="9" t="n"/>
      <c r="E166" s="9" t="n"/>
      <c r="F166" s="8" t="n"/>
      <c r="G166" s="8" t="n"/>
      <c r="H166" s="8" t="n"/>
    </row>
    <row r="167">
      <c r="A167" s="7" t="n"/>
      <c r="B167" s="7">
        <f>IFERROR(VLOOKUP(A167,Produtos!A:B,2,FALSE),"")</f>
        <v/>
      </c>
      <c r="C167" s="7" t="n"/>
      <c r="D167" s="9" t="n"/>
      <c r="E167" s="9" t="n"/>
      <c r="F167" s="8" t="n"/>
      <c r="G167" s="8" t="n"/>
      <c r="H167" s="8" t="n"/>
    </row>
    <row r="168">
      <c r="A168" s="7" t="n"/>
      <c r="B168" s="7">
        <f>IFERROR(VLOOKUP(A168,Produtos!A:B,2,FALSE),"")</f>
        <v/>
      </c>
      <c r="C168" s="7" t="n"/>
      <c r="D168" s="9" t="n"/>
      <c r="E168" s="9" t="n"/>
      <c r="F168" s="8" t="n"/>
      <c r="G168" s="8" t="n"/>
      <c r="H168" s="8" t="n"/>
    </row>
    <row r="169">
      <c r="A169" s="7" t="n"/>
      <c r="B169" s="7">
        <f>IFERROR(VLOOKUP(A169,Produtos!A:B,2,FALSE),"")</f>
        <v/>
      </c>
      <c r="C169" s="7" t="n"/>
      <c r="D169" s="9" t="n"/>
      <c r="E169" s="9" t="n"/>
      <c r="F169" s="8" t="n"/>
      <c r="G169" s="8" t="n"/>
      <c r="H169" s="8" t="n"/>
    </row>
    <row r="170">
      <c r="A170" s="7" t="n"/>
      <c r="B170" s="7">
        <f>IFERROR(VLOOKUP(A170,Produtos!A:B,2,FALSE),"")</f>
        <v/>
      </c>
      <c r="C170" s="7" t="n"/>
      <c r="D170" s="9" t="n"/>
      <c r="E170" s="9" t="n"/>
      <c r="F170" s="8" t="n"/>
      <c r="G170" s="8" t="n"/>
      <c r="H170" s="8" t="n"/>
    </row>
    <row r="171">
      <c r="A171" s="7" t="n"/>
      <c r="B171" s="7">
        <f>IFERROR(VLOOKUP(A171,Produtos!A:B,2,FALSE),"")</f>
        <v/>
      </c>
      <c r="C171" s="7" t="n"/>
      <c r="D171" s="9" t="n"/>
      <c r="E171" s="9" t="n"/>
      <c r="F171" s="8" t="n"/>
      <c r="G171" s="8" t="n"/>
      <c r="H171" s="8" t="n"/>
    </row>
    <row r="172">
      <c r="A172" s="7" t="n"/>
      <c r="B172" s="7">
        <f>IFERROR(VLOOKUP(A172,Produtos!A:B,2,FALSE),"")</f>
        <v/>
      </c>
      <c r="C172" s="7" t="n"/>
      <c r="D172" s="9" t="n"/>
      <c r="E172" s="9" t="n"/>
      <c r="F172" s="8" t="n"/>
      <c r="G172" s="8" t="n"/>
      <c r="H172" s="8" t="n"/>
    </row>
    <row r="173">
      <c r="A173" s="7" t="n"/>
      <c r="B173" s="7">
        <f>IFERROR(VLOOKUP(A173,Produtos!A:B,2,FALSE),"")</f>
        <v/>
      </c>
      <c r="C173" s="7" t="n"/>
      <c r="D173" s="9" t="n"/>
      <c r="E173" s="9" t="n"/>
      <c r="F173" s="8" t="n"/>
      <c r="G173" s="8" t="n"/>
      <c r="H173" s="8" t="n"/>
    </row>
    <row r="174">
      <c r="A174" s="7" t="n"/>
      <c r="B174" s="7">
        <f>IFERROR(VLOOKUP(A174,Produtos!A:B,2,FALSE),"")</f>
        <v/>
      </c>
      <c r="C174" s="7" t="n"/>
      <c r="D174" s="9" t="n"/>
      <c r="E174" s="9" t="n"/>
      <c r="F174" s="8" t="n"/>
      <c r="G174" s="8" t="n"/>
      <c r="H174" s="8" t="n"/>
    </row>
    <row r="175">
      <c r="A175" s="7" t="n"/>
      <c r="B175" s="7">
        <f>IFERROR(VLOOKUP(A175,Produtos!A:B,2,FALSE),"")</f>
        <v/>
      </c>
      <c r="C175" s="7" t="n"/>
      <c r="D175" s="9" t="n"/>
      <c r="E175" s="9" t="n"/>
      <c r="F175" s="8" t="n"/>
      <c r="G175" s="8" t="n"/>
      <c r="H175" s="8" t="n"/>
    </row>
    <row r="176">
      <c r="A176" s="7" t="n"/>
      <c r="B176" s="7">
        <f>IFERROR(VLOOKUP(A176,Produtos!A:B,2,FALSE),"")</f>
        <v/>
      </c>
      <c r="C176" s="7" t="n"/>
      <c r="D176" s="9" t="n"/>
      <c r="E176" s="9" t="n"/>
      <c r="F176" s="8" t="n"/>
      <c r="G176" s="8" t="n"/>
      <c r="H176" s="8" t="n"/>
    </row>
    <row r="177">
      <c r="A177" s="7" t="n"/>
      <c r="B177" s="7">
        <f>IFERROR(VLOOKUP(A177,Produtos!A:B,2,FALSE),"")</f>
        <v/>
      </c>
      <c r="C177" s="7" t="n"/>
      <c r="D177" s="9" t="n"/>
      <c r="E177" s="9" t="n"/>
      <c r="F177" s="8" t="n"/>
      <c r="G177" s="8" t="n"/>
      <c r="H177" s="8" t="n"/>
    </row>
    <row r="178">
      <c r="A178" s="7" t="n"/>
      <c r="B178" s="7">
        <f>IFERROR(VLOOKUP(A178,Produtos!A:B,2,FALSE),"")</f>
        <v/>
      </c>
      <c r="C178" s="7" t="n"/>
      <c r="D178" s="9" t="n"/>
      <c r="E178" s="9" t="n"/>
      <c r="F178" s="8" t="n"/>
      <c r="G178" s="8" t="n"/>
      <c r="H178" s="8" t="n"/>
    </row>
    <row r="179">
      <c r="A179" s="7" t="n"/>
      <c r="B179" s="7">
        <f>IFERROR(VLOOKUP(A179,Produtos!A:B,2,FALSE),"")</f>
        <v/>
      </c>
      <c r="C179" s="7" t="n"/>
      <c r="D179" s="9" t="n"/>
      <c r="E179" s="9" t="n"/>
      <c r="F179" s="8" t="n"/>
      <c r="G179" s="8" t="n"/>
      <c r="H179" s="8" t="n"/>
    </row>
    <row r="180">
      <c r="A180" s="7" t="n"/>
      <c r="B180" s="7">
        <f>IFERROR(VLOOKUP(A180,Produtos!A:B,2,FALSE),"")</f>
        <v/>
      </c>
      <c r="C180" s="7" t="n"/>
      <c r="D180" s="9" t="n"/>
      <c r="E180" s="9" t="n"/>
      <c r="F180" s="8" t="n"/>
      <c r="G180" s="8" t="n"/>
      <c r="H180" s="8" t="n"/>
    </row>
    <row r="181">
      <c r="A181" s="7" t="n"/>
      <c r="B181" s="7">
        <f>IFERROR(VLOOKUP(A181,Produtos!A:B,2,FALSE),"")</f>
        <v/>
      </c>
      <c r="C181" s="7" t="n"/>
      <c r="D181" s="9" t="n"/>
      <c r="E181" s="9" t="n"/>
      <c r="F181" s="8" t="n"/>
      <c r="G181" s="8" t="n"/>
      <c r="H181" s="8" t="n"/>
    </row>
    <row r="182">
      <c r="A182" s="7" t="n"/>
      <c r="B182" s="7">
        <f>IFERROR(VLOOKUP(A182,Produtos!A:B,2,FALSE),"")</f>
        <v/>
      </c>
      <c r="C182" s="7" t="n"/>
      <c r="D182" s="9" t="n"/>
      <c r="E182" s="9" t="n"/>
      <c r="F182" s="8" t="n"/>
      <c r="G182" s="8" t="n"/>
      <c r="H182" s="8" t="n"/>
    </row>
    <row r="183">
      <c r="A183" s="7" t="n"/>
      <c r="B183" s="7">
        <f>IFERROR(VLOOKUP(A183,Produtos!A:B,2,FALSE),"")</f>
        <v/>
      </c>
      <c r="C183" s="7" t="n"/>
      <c r="D183" s="9" t="n"/>
      <c r="E183" s="9" t="n"/>
      <c r="F183" s="8" t="n"/>
      <c r="G183" s="8" t="n"/>
      <c r="H183" s="8" t="n"/>
    </row>
    <row r="184">
      <c r="A184" s="7" t="n"/>
      <c r="B184" s="7">
        <f>IFERROR(VLOOKUP(A184,Produtos!A:B,2,FALSE),"")</f>
        <v/>
      </c>
      <c r="C184" s="7" t="n"/>
      <c r="D184" s="9" t="n"/>
      <c r="E184" s="9" t="n"/>
      <c r="F184" s="8" t="n"/>
      <c r="G184" s="8" t="n"/>
      <c r="H184" s="8" t="n"/>
    </row>
    <row r="185">
      <c r="A185" s="7" t="n"/>
      <c r="B185" s="7">
        <f>IFERROR(VLOOKUP(A185,Produtos!A:B,2,FALSE),"")</f>
        <v/>
      </c>
      <c r="C185" s="7" t="n"/>
      <c r="D185" s="9" t="n"/>
      <c r="E185" s="9" t="n"/>
      <c r="F185" s="8" t="n"/>
      <c r="G185" s="8" t="n"/>
      <c r="H185" s="8" t="n"/>
    </row>
    <row r="186">
      <c r="A186" s="7" t="n"/>
      <c r="B186" s="7">
        <f>IFERROR(VLOOKUP(A186,Produtos!A:B,2,FALSE),"")</f>
        <v/>
      </c>
      <c r="C186" s="7" t="n"/>
      <c r="D186" s="9" t="n"/>
      <c r="E186" s="9" t="n"/>
      <c r="F186" s="8" t="n"/>
      <c r="G186" s="8" t="n"/>
      <c r="H186" s="8" t="n"/>
    </row>
    <row r="187">
      <c r="A187" s="7" t="n"/>
      <c r="B187" s="7">
        <f>IFERROR(VLOOKUP(A187,Produtos!A:B,2,FALSE),"")</f>
        <v/>
      </c>
      <c r="C187" s="7" t="n"/>
      <c r="D187" s="9" t="n"/>
      <c r="E187" s="9" t="n"/>
      <c r="F187" s="8" t="n"/>
      <c r="G187" s="8" t="n"/>
      <c r="H187" s="8" t="n"/>
    </row>
    <row r="188">
      <c r="A188" s="7" t="n"/>
      <c r="B188" s="7">
        <f>IFERROR(VLOOKUP(A188,Produtos!A:B,2,FALSE),"")</f>
        <v/>
      </c>
      <c r="C188" s="7" t="n"/>
      <c r="D188" s="9" t="n"/>
      <c r="E188" s="9" t="n"/>
      <c r="F188" s="8" t="n"/>
      <c r="G188" s="8" t="n"/>
      <c r="H188" s="8" t="n"/>
    </row>
    <row r="189">
      <c r="A189" s="7" t="n"/>
      <c r="B189" s="7">
        <f>IFERROR(VLOOKUP(A189,Produtos!A:B,2,FALSE),"")</f>
        <v/>
      </c>
      <c r="C189" s="7" t="n"/>
      <c r="D189" s="9" t="n"/>
      <c r="E189" s="9" t="n"/>
      <c r="F189" s="8" t="n"/>
      <c r="G189" s="8" t="n"/>
      <c r="H189" s="8" t="n"/>
    </row>
    <row r="190">
      <c r="A190" s="7" t="n"/>
      <c r="B190" s="7">
        <f>IFERROR(VLOOKUP(A190,Produtos!A:B,2,FALSE),"")</f>
        <v/>
      </c>
      <c r="C190" s="7" t="n"/>
      <c r="D190" s="9" t="n"/>
      <c r="E190" s="9" t="n"/>
      <c r="F190" s="8" t="n"/>
      <c r="G190" s="8" t="n"/>
      <c r="H190" s="8" t="n"/>
    </row>
    <row r="191">
      <c r="A191" s="7" t="n"/>
      <c r="B191" s="7">
        <f>IFERROR(VLOOKUP(A191,Produtos!A:B,2,FALSE),"")</f>
        <v/>
      </c>
      <c r="C191" s="7" t="n"/>
      <c r="D191" s="9" t="n"/>
      <c r="E191" s="9" t="n"/>
      <c r="F191" s="8" t="n"/>
      <c r="G191" s="8" t="n"/>
      <c r="H191" s="8" t="n"/>
    </row>
    <row r="192">
      <c r="A192" s="7" t="n"/>
      <c r="B192" s="7">
        <f>IFERROR(VLOOKUP(A192,Produtos!A:B,2,FALSE),"")</f>
        <v/>
      </c>
      <c r="C192" s="7" t="n"/>
      <c r="D192" s="9" t="n"/>
      <c r="E192" s="9" t="n"/>
      <c r="F192" s="8" t="n"/>
      <c r="G192" s="8" t="n"/>
      <c r="H192" s="8" t="n"/>
    </row>
    <row r="193">
      <c r="A193" s="7" t="n"/>
      <c r="B193" s="7">
        <f>IFERROR(VLOOKUP(A193,Produtos!A:B,2,FALSE),"")</f>
        <v/>
      </c>
      <c r="C193" s="7" t="n"/>
      <c r="D193" s="9" t="n"/>
      <c r="E193" s="9" t="n"/>
      <c r="F193" s="8" t="n"/>
      <c r="G193" s="8" t="n"/>
      <c r="H193" s="8" t="n"/>
    </row>
    <row r="194">
      <c r="A194" s="7" t="n"/>
      <c r="B194" s="7">
        <f>IFERROR(VLOOKUP(A194,Produtos!A:B,2,FALSE),"")</f>
        <v/>
      </c>
      <c r="C194" s="7" t="n"/>
      <c r="D194" s="9" t="n"/>
      <c r="E194" s="9" t="n"/>
      <c r="F194" s="8" t="n"/>
      <c r="G194" s="8" t="n"/>
      <c r="H194" s="8" t="n"/>
    </row>
    <row r="195">
      <c r="A195" s="7" t="n"/>
      <c r="B195" s="7">
        <f>IFERROR(VLOOKUP(A195,Produtos!A:B,2,FALSE),"")</f>
        <v/>
      </c>
      <c r="C195" s="7" t="n"/>
      <c r="D195" s="9" t="n"/>
      <c r="E195" s="9" t="n"/>
      <c r="F195" s="8" t="n"/>
      <c r="G195" s="8" t="n"/>
      <c r="H195" s="8" t="n"/>
    </row>
    <row r="196">
      <c r="A196" s="7" t="n"/>
      <c r="B196" s="7">
        <f>IFERROR(VLOOKUP(A196,Produtos!A:B,2,FALSE),"")</f>
        <v/>
      </c>
      <c r="C196" s="7" t="n"/>
      <c r="D196" s="9" t="n"/>
      <c r="E196" s="9" t="n"/>
      <c r="F196" s="8" t="n"/>
      <c r="G196" s="8" t="n"/>
      <c r="H196" s="8" t="n"/>
    </row>
    <row r="197">
      <c r="A197" s="7" t="n"/>
      <c r="B197" s="7">
        <f>IFERROR(VLOOKUP(A197,Produtos!A:B,2,FALSE),"")</f>
        <v/>
      </c>
      <c r="C197" s="7" t="n"/>
      <c r="D197" s="9" t="n"/>
      <c r="E197" s="9" t="n"/>
      <c r="F197" s="8" t="n"/>
      <c r="G197" s="8" t="n"/>
      <c r="H197" s="8" t="n"/>
    </row>
    <row r="198">
      <c r="A198" s="7" t="n"/>
      <c r="B198" s="7">
        <f>IFERROR(VLOOKUP(A198,Produtos!A:B,2,FALSE),"")</f>
        <v/>
      </c>
      <c r="C198" s="7" t="n"/>
      <c r="D198" s="9" t="n"/>
      <c r="E198" s="9" t="n"/>
      <c r="F198" s="8" t="n"/>
      <c r="G198" s="8" t="n"/>
      <c r="H198" s="8" t="n"/>
    </row>
    <row r="199">
      <c r="A199" s="7" t="n"/>
      <c r="B199" s="7">
        <f>IFERROR(VLOOKUP(A199,Produtos!A:B,2,FALSE),"")</f>
        <v/>
      </c>
      <c r="C199" s="7" t="n"/>
      <c r="D199" s="9" t="n"/>
      <c r="E199" s="9" t="n"/>
      <c r="F199" s="8" t="n"/>
      <c r="G199" s="8" t="n"/>
      <c r="H199" s="8" t="n"/>
    </row>
    <row r="200">
      <c r="A200" s="7" t="n"/>
      <c r="B200" s="7">
        <f>IFERROR(VLOOKUP(A200,Produtos!A:B,2,FALSE),"")</f>
        <v/>
      </c>
      <c r="C200" s="7" t="n"/>
      <c r="D200" s="9" t="n"/>
      <c r="E200" s="9" t="n"/>
      <c r="F200" s="8" t="n"/>
      <c r="G200" s="8" t="n"/>
      <c r="H200" s="8" t="n"/>
    </row>
    <row r="201">
      <c r="A201" s="7" t="n"/>
      <c r="B201" s="7">
        <f>IFERROR(VLOOKUP(A201,Produtos!A:B,2,FALSE),"")</f>
        <v/>
      </c>
      <c r="C201" s="7" t="n"/>
      <c r="D201" s="9" t="n"/>
      <c r="E201" s="9" t="n"/>
      <c r="F201" s="8" t="n"/>
      <c r="G201" s="8" t="n"/>
      <c r="H201" s="8" t="n"/>
    </row>
    <row r="202">
      <c r="A202" s="7" t="n"/>
      <c r="B202" s="7">
        <f>IFERROR(VLOOKUP(A202,Produtos!A:B,2,FALSE),"")</f>
        <v/>
      </c>
      <c r="C202" s="7" t="n"/>
      <c r="D202" s="9" t="n"/>
      <c r="E202" s="9" t="n"/>
      <c r="F202" s="8" t="n"/>
      <c r="G202" s="8" t="n"/>
      <c r="H202" s="8" t="n"/>
    </row>
    <row r="203">
      <c r="A203" s="7" t="n"/>
      <c r="B203" s="7">
        <f>IFERROR(VLOOKUP(A203,Produtos!A:B,2,FALSE),"")</f>
        <v/>
      </c>
      <c r="C203" s="7" t="n"/>
      <c r="D203" s="9" t="n"/>
      <c r="E203" s="9" t="n"/>
      <c r="F203" s="8" t="n"/>
      <c r="G203" s="8" t="n"/>
      <c r="H203" s="8" t="n"/>
    </row>
    <row r="204">
      <c r="A204" s="7" t="n"/>
      <c r="B204" s="7">
        <f>IFERROR(VLOOKUP(A204,Produtos!A:B,2,FALSE),"")</f>
        <v/>
      </c>
      <c r="C204" s="7" t="n"/>
      <c r="D204" s="9" t="n"/>
      <c r="E204" s="9" t="n"/>
      <c r="F204" s="8" t="n"/>
      <c r="G204" s="8" t="n"/>
      <c r="H204" s="8" t="n"/>
    </row>
    <row r="205">
      <c r="A205" s="7" t="n"/>
      <c r="B205" s="7">
        <f>IFERROR(VLOOKUP(A205,Produtos!A:B,2,FALSE),"")</f>
        <v/>
      </c>
      <c r="C205" s="7" t="n"/>
      <c r="D205" s="9" t="n"/>
      <c r="E205" s="9" t="n"/>
      <c r="F205" s="8" t="n"/>
      <c r="G205" s="8" t="n"/>
      <c r="H205" s="8" t="n"/>
    </row>
    <row r="206">
      <c r="A206" s="7" t="n"/>
      <c r="B206" s="7">
        <f>IFERROR(VLOOKUP(A206,Produtos!A:B,2,FALSE),"")</f>
        <v/>
      </c>
      <c r="C206" s="7" t="n"/>
      <c r="D206" s="9" t="n"/>
      <c r="E206" s="9" t="n"/>
      <c r="F206" s="8" t="n"/>
      <c r="G206" s="8" t="n"/>
      <c r="H206" s="8" t="n"/>
    </row>
    <row r="207">
      <c r="A207" s="7" t="n"/>
      <c r="B207" s="7">
        <f>IFERROR(VLOOKUP(A207,Produtos!A:B,2,FALSE),"")</f>
        <v/>
      </c>
      <c r="C207" s="7" t="n"/>
      <c r="D207" s="9" t="n"/>
      <c r="E207" s="9" t="n"/>
      <c r="F207" s="8" t="n"/>
      <c r="G207" s="8" t="n"/>
      <c r="H207" s="8" t="n"/>
    </row>
    <row r="208">
      <c r="A208" s="7" t="n"/>
      <c r="B208" s="7">
        <f>IFERROR(VLOOKUP(A208,Produtos!A:B,2,FALSE),"")</f>
        <v/>
      </c>
      <c r="C208" s="7" t="n"/>
      <c r="D208" s="9" t="n"/>
      <c r="E208" s="9" t="n"/>
      <c r="F208" s="8" t="n"/>
      <c r="G208" s="8" t="n"/>
      <c r="H208" s="8" t="n"/>
    </row>
    <row r="209">
      <c r="A209" s="7" t="n"/>
      <c r="B209" s="7">
        <f>IFERROR(VLOOKUP(A209,Produtos!A:B,2,FALSE),"")</f>
        <v/>
      </c>
      <c r="C209" s="7" t="n"/>
      <c r="D209" s="9" t="n"/>
      <c r="E209" s="9" t="n"/>
      <c r="F209" s="8" t="n"/>
      <c r="G209" s="8" t="n"/>
      <c r="H209" s="8" t="n"/>
    </row>
    <row r="210">
      <c r="A210" s="7" t="n"/>
      <c r="B210" s="7">
        <f>IFERROR(VLOOKUP(A210,Produtos!A:B,2,FALSE),"")</f>
        <v/>
      </c>
      <c r="C210" s="7" t="n"/>
      <c r="D210" s="9" t="n"/>
      <c r="E210" s="9" t="n"/>
      <c r="F210" s="8" t="n"/>
      <c r="G210" s="8" t="n"/>
      <c r="H210" s="8" t="n"/>
    </row>
    <row r="211">
      <c r="A211" s="7" t="n"/>
      <c r="B211" s="7">
        <f>IFERROR(VLOOKUP(A211,Produtos!A:B,2,FALSE),"")</f>
        <v/>
      </c>
      <c r="C211" s="7" t="n"/>
      <c r="D211" s="9" t="n"/>
      <c r="E211" s="9" t="n"/>
      <c r="F211" s="8" t="n"/>
      <c r="G211" s="8" t="n"/>
      <c r="H211" s="8" t="n"/>
    </row>
    <row r="212">
      <c r="A212" s="7" t="n"/>
      <c r="B212" s="7">
        <f>IFERROR(VLOOKUP(A212,Produtos!A:B,2,FALSE),"")</f>
        <v/>
      </c>
      <c r="C212" s="7" t="n"/>
      <c r="D212" s="9" t="n"/>
      <c r="E212" s="9" t="n"/>
      <c r="F212" s="8" t="n"/>
      <c r="G212" s="8" t="n"/>
      <c r="H212" s="8" t="n"/>
    </row>
    <row r="213">
      <c r="A213" s="7" t="n"/>
      <c r="B213" s="7">
        <f>IFERROR(VLOOKUP(A213,Produtos!A:B,2,FALSE),"")</f>
        <v/>
      </c>
      <c r="C213" s="7" t="n"/>
      <c r="D213" s="9" t="n"/>
      <c r="E213" s="9" t="n"/>
      <c r="F213" s="8" t="n"/>
      <c r="G213" s="8" t="n"/>
      <c r="H213" s="8" t="n"/>
    </row>
    <row r="214">
      <c r="A214" s="7" t="n"/>
      <c r="B214" s="7">
        <f>IFERROR(VLOOKUP(A214,Produtos!A:B,2,FALSE),"")</f>
        <v/>
      </c>
      <c r="C214" s="7" t="n"/>
      <c r="D214" s="9" t="n"/>
      <c r="E214" s="9" t="n"/>
      <c r="F214" s="8" t="n"/>
      <c r="G214" s="8" t="n"/>
      <c r="H214" s="8" t="n"/>
    </row>
    <row r="215">
      <c r="A215" s="7" t="n"/>
      <c r="B215" s="7">
        <f>IFERROR(VLOOKUP(A215,Produtos!A:B,2,FALSE),"")</f>
        <v/>
      </c>
      <c r="C215" s="7" t="n"/>
      <c r="D215" s="9" t="n"/>
      <c r="E215" s="9" t="n"/>
      <c r="F215" s="8" t="n"/>
      <c r="G215" s="8" t="n"/>
      <c r="H215" s="8" t="n"/>
    </row>
    <row r="216">
      <c r="A216" s="7" t="n"/>
      <c r="B216" s="7">
        <f>IFERROR(VLOOKUP(A216,Produtos!A:B,2,FALSE),"")</f>
        <v/>
      </c>
      <c r="C216" s="7" t="n"/>
      <c r="D216" s="9" t="n"/>
      <c r="E216" s="9" t="n"/>
      <c r="F216" s="8" t="n"/>
      <c r="G216" s="8" t="n"/>
      <c r="H216" s="8" t="n"/>
    </row>
    <row r="217">
      <c r="A217" s="7" t="n"/>
      <c r="B217" s="7">
        <f>IFERROR(VLOOKUP(A217,Produtos!A:B,2,FALSE),"")</f>
        <v/>
      </c>
      <c r="C217" s="7" t="n"/>
      <c r="D217" s="9" t="n"/>
      <c r="E217" s="9" t="n"/>
      <c r="F217" s="8" t="n"/>
      <c r="G217" s="8" t="n"/>
      <c r="H217" s="8" t="n"/>
    </row>
    <row r="218">
      <c r="A218" s="7" t="n"/>
      <c r="B218" s="7">
        <f>IFERROR(VLOOKUP(A218,Produtos!A:B,2,FALSE),"")</f>
        <v/>
      </c>
      <c r="C218" s="7" t="n"/>
      <c r="D218" s="9" t="n"/>
      <c r="E218" s="9" t="n"/>
      <c r="F218" s="8" t="n"/>
      <c r="G218" s="8" t="n"/>
      <c r="H218" s="8" t="n"/>
    </row>
    <row r="219">
      <c r="A219" s="7" t="n"/>
      <c r="B219" s="7">
        <f>IFERROR(VLOOKUP(A219,Produtos!A:B,2,FALSE),"")</f>
        <v/>
      </c>
      <c r="C219" s="7" t="n"/>
      <c r="D219" s="9" t="n"/>
      <c r="E219" s="9" t="n"/>
      <c r="F219" s="8" t="n"/>
      <c r="G219" s="8" t="n"/>
      <c r="H219" s="8" t="n"/>
    </row>
    <row r="220">
      <c r="A220" s="7" t="n"/>
      <c r="B220" s="7">
        <f>IFERROR(VLOOKUP(A220,Produtos!A:B,2,FALSE),"")</f>
        <v/>
      </c>
      <c r="C220" s="7" t="n"/>
      <c r="D220" s="9" t="n"/>
      <c r="E220" s="9" t="n"/>
      <c r="F220" s="8" t="n"/>
      <c r="G220" s="8" t="n"/>
      <c r="H220" s="8" t="n"/>
    </row>
    <row r="221">
      <c r="A221" s="7" t="n"/>
      <c r="B221" s="7">
        <f>IFERROR(VLOOKUP(A221,Produtos!A:B,2,FALSE),"")</f>
        <v/>
      </c>
      <c r="C221" s="7" t="n"/>
      <c r="D221" s="9" t="n"/>
      <c r="E221" s="9" t="n"/>
      <c r="F221" s="8" t="n"/>
      <c r="G221" s="8" t="n"/>
      <c r="H221" s="8" t="n"/>
    </row>
    <row r="222">
      <c r="A222" s="7" t="n"/>
      <c r="B222" s="7">
        <f>IFERROR(VLOOKUP(A222,Produtos!A:B,2,FALSE),"")</f>
        <v/>
      </c>
      <c r="C222" s="7" t="n"/>
      <c r="D222" s="9" t="n"/>
      <c r="E222" s="9" t="n"/>
      <c r="F222" s="8" t="n"/>
      <c r="G222" s="8" t="n"/>
      <c r="H222" s="8" t="n"/>
    </row>
    <row r="223">
      <c r="A223" s="7" t="n"/>
      <c r="B223" s="7">
        <f>IFERROR(VLOOKUP(A223,Produtos!A:B,2,FALSE),"")</f>
        <v/>
      </c>
      <c r="C223" s="7" t="n"/>
      <c r="D223" s="9" t="n"/>
      <c r="E223" s="9" t="n"/>
      <c r="F223" s="8" t="n"/>
      <c r="G223" s="8" t="n"/>
      <c r="H223" s="8" t="n"/>
    </row>
    <row r="224">
      <c r="A224" s="7" t="n"/>
      <c r="B224" s="7">
        <f>IFERROR(VLOOKUP(A224,Produtos!A:B,2,FALSE),"")</f>
        <v/>
      </c>
      <c r="C224" s="7" t="n"/>
      <c r="D224" s="9" t="n"/>
      <c r="E224" s="9" t="n"/>
      <c r="F224" s="8" t="n"/>
      <c r="G224" s="8" t="n"/>
      <c r="H224" s="8" t="n"/>
    </row>
    <row r="225">
      <c r="A225" s="7" t="n"/>
      <c r="B225" s="7">
        <f>IFERROR(VLOOKUP(A225,Produtos!A:B,2,FALSE),"")</f>
        <v/>
      </c>
      <c r="C225" s="7" t="n"/>
      <c r="D225" s="9" t="n"/>
      <c r="E225" s="9" t="n"/>
      <c r="F225" s="8" t="n"/>
      <c r="G225" s="8" t="n"/>
      <c r="H225" s="8" t="n"/>
    </row>
    <row r="226">
      <c r="A226" s="7" t="n"/>
      <c r="B226" s="7">
        <f>IFERROR(VLOOKUP(A226,Produtos!A:B,2,FALSE),"")</f>
        <v/>
      </c>
      <c r="C226" s="7" t="n"/>
      <c r="D226" s="9" t="n"/>
      <c r="E226" s="9" t="n"/>
      <c r="F226" s="8" t="n"/>
      <c r="G226" s="8" t="n"/>
      <c r="H226" s="8" t="n"/>
    </row>
    <row r="227">
      <c r="A227" s="7" t="n"/>
      <c r="B227" s="7">
        <f>IFERROR(VLOOKUP(A227,Produtos!A:B,2,FALSE),"")</f>
        <v/>
      </c>
      <c r="C227" s="7" t="n"/>
      <c r="D227" s="9" t="n"/>
      <c r="E227" s="9" t="n"/>
      <c r="F227" s="8" t="n"/>
      <c r="G227" s="8" t="n"/>
      <c r="H227" s="8" t="n"/>
    </row>
    <row r="228">
      <c r="A228" s="7" t="n"/>
      <c r="B228" s="7">
        <f>IFERROR(VLOOKUP(A228,Produtos!A:B,2,FALSE),"")</f>
        <v/>
      </c>
      <c r="C228" s="7" t="n"/>
      <c r="D228" s="9" t="n"/>
      <c r="E228" s="9" t="n"/>
      <c r="F228" s="8" t="n"/>
      <c r="G228" s="8" t="n"/>
      <c r="H228" s="8" t="n"/>
    </row>
    <row r="229">
      <c r="A229" s="7" t="n"/>
      <c r="B229" s="7">
        <f>IFERROR(VLOOKUP(A229,Produtos!A:B,2,FALSE),"")</f>
        <v/>
      </c>
      <c r="C229" s="7" t="n"/>
      <c r="D229" s="9" t="n"/>
      <c r="E229" s="9" t="n"/>
      <c r="F229" s="8" t="n"/>
      <c r="G229" s="8" t="n"/>
      <c r="H229" s="8" t="n"/>
    </row>
    <row r="230">
      <c r="A230" s="7" t="n"/>
      <c r="B230" s="7">
        <f>IFERROR(VLOOKUP(A230,Produtos!A:B,2,FALSE),"")</f>
        <v/>
      </c>
      <c r="C230" s="7" t="n"/>
      <c r="D230" s="9" t="n"/>
      <c r="E230" s="9" t="n"/>
      <c r="F230" s="8" t="n"/>
      <c r="G230" s="8" t="n"/>
      <c r="H230" s="8" t="n"/>
    </row>
    <row r="231">
      <c r="A231" s="7" t="n"/>
      <c r="B231" s="7">
        <f>IFERROR(VLOOKUP(A231,Produtos!A:B,2,FALSE),"")</f>
        <v/>
      </c>
      <c r="C231" s="7" t="n"/>
      <c r="D231" s="9" t="n"/>
      <c r="E231" s="9" t="n"/>
      <c r="F231" s="8" t="n"/>
      <c r="G231" s="8" t="n"/>
      <c r="H231" s="8" t="n"/>
    </row>
    <row r="232">
      <c r="A232" s="7" t="n"/>
      <c r="B232" s="7">
        <f>IFERROR(VLOOKUP(A232,Produtos!A:B,2,FALSE),"")</f>
        <v/>
      </c>
      <c r="C232" s="7" t="n"/>
      <c r="D232" s="9" t="n"/>
      <c r="E232" s="9" t="n"/>
      <c r="F232" s="8" t="n"/>
      <c r="G232" s="8" t="n"/>
      <c r="H232" s="8" t="n"/>
    </row>
    <row r="233">
      <c r="A233" s="7" t="n"/>
      <c r="B233" s="7">
        <f>IFERROR(VLOOKUP(A233,Produtos!A:B,2,FALSE),"")</f>
        <v/>
      </c>
      <c r="C233" s="7" t="n"/>
      <c r="D233" s="9" t="n"/>
      <c r="E233" s="9" t="n"/>
      <c r="F233" s="8" t="n"/>
      <c r="G233" s="8" t="n"/>
      <c r="H233" s="8" t="n"/>
    </row>
    <row r="234">
      <c r="A234" s="7" t="n"/>
      <c r="B234" s="7">
        <f>IFERROR(VLOOKUP(A234,Produtos!A:B,2,FALSE),"")</f>
        <v/>
      </c>
      <c r="C234" s="7" t="n"/>
      <c r="D234" s="9" t="n"/>
      <c r="E234" s="9" t="n"/>
      <c r="F234" s="8" t="n"/>
      <c r="G234" s="8" t="n"/>
      <c r="H234" s="8" t="n"/>
    </row>
    <row r="235">
      <c r="A235" s="7" t="n"/>
      <c r="B235" s="7">
        <f>IFERROR(VLOOKUP(A235,Produtos!A:B,2,FALSE),"")</f>
        <v/>
      </c>
      <c r="C235" s="7" t="n"/>
      <c r="D235" s="9" t="n"/>
      <c r="E235" s="9" t="n"/>
      <c r="F235" s="8" t="n"/>
      <c r="G235" s="8" t="n"/>
      <c r="H235" s="8" t="n"/>
    </row>
    <row r="236">
      <c r="A236" s="7" t="n"/>
      <c r="B236" s="7">
        <f>IFERROR(VLOOKUP(A236,Produtos!A:B,2,FALSE),"")</f>
        <v/>
      </c>
      <c r="C236" s="7" t="n"/>
      <c r="D236" s="9" t="n"/>
      <c r="E236" s="9" t="n"/>
      <c r="F236" s="8" t="n"/>
      <c r="G236" s="8" t="n"/>
      <c r="H236" s="8" t="n"/>
    </row>
    <row r="237">
      <c r="A237" s="7" t="n"/>
      <c r="B237" s="7">
        <f>IFERROR(VLOOKUP(A237,Produtos!A:B,2,FALSE),"")</f>
        <v/>
      </c>
      <c r="C237" s="7" t="n"/>
      <c r="D237" s="9" t="n"/>
      <c r="E237" s="9" t="n"/>
      <c r="F237" s="8" t="n"/>
      <c r="G237" s="8" t="n"/>
      <c r="H237" s="8" t="n"/>
    </row>
    <row r="238">
      <c r="A238" s="7" t="n"/>
      <c r="B238" s="7">
        <f>IFERROR(VLOOKUP(A238,Produtos!A:B,2,FALSE),"")</f>
        <v/>
      </c>
      <c r="C238" s="7" t="n"/>
      <c r="D238" s="9" t="n"/>
      <c r="E238" s="9" t="n"/>
      <c r="F238" s="8" t="n"/>
      <c r="G238" s="8" t="n"/>
      <c r="H238" s="8" t="n"/>
    </row>
    <row r="239">
      <c r="A239" s="7" t="n"/>
      <c r="B239" s="7">
        <f>IFERROR(VLOOKUP(A239,Produtos!A:B,2,FALSE),"")</f>
        <v/>
      </c>
      <c r="C239" s="7" t="n"/>
      <c r="D239" s="9" t="n"/>
      <c r="E239" s="9" t="n"/>
      <c r="F239" s="8" t="n"/>
      <c r="G239" s="8" t="n"/>
      <c r="H239" s="8" t="n"/>
    </row>
    <row r="240">
      <c r="A240" s="7" t="n"/>
      <c r="B240" s="7">
        <f>IFERROR(VLOOKUP(A240,Produtos!A:B,2,FALSE),"")</f>
        <v/>
      </c>
      <c r="C240" s="7" t="n"/>
      <c r="D240" s="9" t="n"/>
      <c r="E240" s="9" t="n"/>
      <c r="F240" s="8" t="n"/>
      <c r="G240" s="8" t="n"/>
      <c r="H240" s="8" t="n"/>
    </row>
    <row r="241">
      <c r="A241" s="7" t="n"/>
      <c r="B241" s="7">
        <f>IFERROR(VLOOKUP(A241,Produtos!A:B,2,FALSE),"")</f>
        <v/>
      </c>
      <c r="C241" s="7" t="n"/>
      <c r="D241" s="9" t="n"/>
      <c r="E241" s="9" t="n"/>
      <c r="F241" s="8" t="n"/>
      <c r="G241" s="8" t="n"/>
      <c r="H241" s="8" t="n"/>
    </row>
    <row r="242">
      <c r="A242" s="7" t="n"/>
      <c r="B242" s="7">
        <f>IFERROR(VLOOKUP(A242,Produtos!A:B,2,FALSE),"")</f>
        <v/>
      </c>
      <c r="C242" s="7" t="n"/>
      <c r="D242" s="9" t="n"/>
      <c r="E242" s="9" t="n"/>
      <c r="F242" s="8" t="n"/>
      <c r="G242" s="8" t="n"/>
      <c r="H242" s="8" t="n"/>
    </row>
    <row r="243">
      <c r="A243" s="7" t="n"/>
      <c r="B243" s="7">
        <f>IFERROR(VLOOKUP(A243,Produtos!A:B,2,FALSE),"")</f>
        <v/>
      </c>
      <c r="C243" s="7" t="n"/>
      <c r="D243" s="9" t="n"/>
      <c r="E243" s="9" t="n"/>
      <c r="F243" s="8" t="n"/>
      <c r="G243" s="8" t="n"/>
      <c r="H243" s="8" t="n"/>
    </row>
    <row r="244">
      <c r="A244" s="7" t="n"/>
      <c r="B244" s="7">
        <f>IFERROR(VLOOKUP(A244,Produtos!A:B,2,FALSE),"")</f>
        <v/>
      </c>
      <c r="C244" s="7" t="n"/>
      <c r="D244" s="9" t="n"/>
      <c r="E244" s="9" t="n"/>
      <c r="F244" s="8" t="n"/>
      <c r="G244" s="8" t="n"/>
      <c r="H244" s="8" t="n"/>
    </row>
    <row r="245">
      <c r="A245" s="7" t="n"/>
      <c r="B245" s="7">
        <f>IFERROR(VLOOKUP(A245,Produtos!A:B,2,FALSE),"")</f>
        <v/>
      </c>
      <c r="C245" s="7" t="n"/>
      <c r="D245" s="9" t="n"/>
      <c r="E245" s="9" t="n"/>
      <c r="F245" s="8" t="n"/>
      <c r="G245" s="8" t="n"/>
      <c r="H245" s="8" t="n"/>
    </row>
    <row r="246">
      <c r="A246" s="7" t="n"/>
      <c r="B246" s="7">
        <f>IFERROR(VLOOKUP(A246,Produtos!A:B,2,FALSE),"")</f>
        <v/>
      </c>
      <c r="C246" s="7" t="n"/>
      <c r="D246" s="9" t="n"/>
      <c r="E246" s="9" t="n"/>
      <c r="F246" s="8" t="n"/>
      <c r="G246" s="8" t="n"/>
      <c r="H246" s="8" t="n"/>
    </row>
    <row r="247">
      <c r="A247" s="7" t="n"/>
      <c r="B247" s="7">
        <f>IFERROR(VLOOKUP(A247,Produtos!A:B,2,FALSE),"")</f>
        <v/>
      </c>
      <c r="C247" s="7" t="n"/>
      <c r="D247" s="9" t="n"/>
      <c r="E247" s="9" t="n"/>
      <c r="F247" s="8" t="n"/>
      <c r="G247" s="8" t="n"/>
      <c r="H247" s="8" t="n"/>
    </row>
    <row r="248">
      <c r="A248" s="7" t="n"/>
      <c r="B248" s="7">
        <f>IFERROR(VLOOKUP(A248,Produtos!A:B,2,FALSE),"")</f>
        <v/>
      </c>
      <c r="C248" s="7" t="n"/>
      <c r="D248" s="9" t="n"/>
      <c r="E248" s="9" t="n"/>
      <c r="F248" s="8" t="n"/>
      <c r="G248" s="8" t="n"/>
      <c r="H248" s="8" t="n"/>
    </row>
    <row r="249">
      <c r="A249" s="7" t="n"/>
      <c r="B249" s="7">
        <f>IFERROR(VLOOKUP(A249,Produtos!A:B,2,FALSE),"")</f>
        <v/>
      </c>
      <c r="C249" s="7" t="n"/>
      <c r="D249" s="9" t="n"/>
      <c r="E249" s="9" t="n"/>
      <c r="F249" s="8" t="n"/>
      <c r="G249" s="8" t="n"/>
      <c r="H249" s="8" t="n"/>
    </row>
    <row r="250">
      <c r="A250" s="7" t="n"/>
      <c r="B250" s="7">
        <f>IFERROR(VLOOKUP(A250,Produtos!A:B,2,FALSE),"")</f>
        <v/>
      </c>
      <c r="C250" s="7" t="n"/>
      <c r="D250" s="9" t="n"/>
      <c r="E250" s="9" t="n"/>
      <c r="F250" s="8" t="n"/>
      <c r="G250" s="8" t="n"/>
      <c r="H250" s="8" t="n"/>
    </row>
    <row r="251">
      <c r="A251" s="7" t="n"/>
      <c r="B251" s="7">
        <f>IFERROR(VLOOKUP(A251,Produtos!A:B,2,FALSE),"")</f>
        <v/>
      </c>
      <c r="C251" s="7" t="n"/>
      <c r="D251" s="9" t="n"/>
      <c r="E251" s="9" t="n"/>
      <c r="F251" s="8" t="n"/>
      <c r="G251" s="8" t="n"/>
      <c r="H251" s="8" t="n"/>
    </row>
    <row r="252">
      <c r="A252" s="7" t="n"/>
      <c r="B252" s="7">
        <f>IFERROR(VLOOKUP(A252,Produtos!A:B,2,FALSE),"")</f>
        <v/>
      </c>
      <c r="C252" s="7" t="n"/>
      <c r="D252" s="9" t="n"/>
      <c r="E252" s="9" t="n"/>
      <c r="F252" s="8" t="n"/>
      <c r="G252" s="8" t="n"/>
      <c r="H252" s="8" t="n"/>
    </row>
    <row r="253">
      <c r="A253" s="7" t="n"/>
      <c r="B253" s="7">
        <f>IFERROR(VLOOKUP(A253,Produtos!A:B,2,FALSE),"")</f>
        <v/>
      </c>
      <c r="C253" s="7" t="n"/>
      <c r="D253" s="9" t="n"/>
      <c r="E253" s="9" t="n"/>
      <c r="F253" s="8" t="n"/>
      <c r="G253" s="8" t="n"/>
      <c r="H253" s="8" t="n"/>
    </row>
    <row r="254">
      <c r="A254" s="7" t="n"/>
      <c r="B254" s="7">
        <f>IFERROR(VLOOKUP(A254,Produtos!A:B,2,FALSE),"")</f>
        <v/>
      </c>
      <c r="C254" s="7" t="n"/>
      <c r="D254" s="9" t="n"/>
      <c r="E254" s="9" t="n"/>
      <c r="F254" s="8" t="n"/>
      <c r="G254" s="8" t="n"/>
      <c r="H254" s="8" t="n"/>
    </row>
    <row r="255">
      <c r="A255" s="7" t="n"/>
      <c r="B255" s="7">
        <f>IFERROR(VLOOKUP(A255,Produtos!A:B,2,FALSE),"")</f>
        <v/>
      </c>
      <c r="C255" s="7" t="n"/>
      <c r="D255" s="9" t="n"/>
      <c r="E255" s="9" t="n"/>
      <c r="F255" s="8" t="n"/>
      <c r="G255" s="8" t="n"/>
      <c r="H255" s="8" t="n"/>
    </row>
    <row r="256">
      <c r="A256" s="7" t="n"/>
      <c r="B256" s="7">
        <f>IFERROR(VLOOKUP(A256,Produtos!A:B,2,FALSE),"")</f>
        <v/>
      </c>
      <c r="C256" s="7" t="n"/>
      <c r="D256" s="9" t="n"/>
      <c r="E256" s="9" t="n"/>
      <c r="F256" s="8" t="n"/>
      <c r="G256" s="8" t="n"/>
      <c r="H256" s="8" t="n"/>
    </row>
    <row r="257">
      <c r="A257" s="7" t="n"/>
      <c r="B257" s="7">
        <f>IFERROR(VLOOKUP(A257,Produtos!A:B,2,FALSE),"")</f>
        <v/>
      </c>
      <c r="C257" s="7" t="n"/>
      <c r="D257" s="9" t="n"/>
      <c r="E257" s="9" t="n"/>
      <c r="F257" s="8" t="n"/>
      <c r="G257" s="8" t="n"/>
      <c r="H257" s="8" t="n"/>
    </row>
    <row r="258">
      <c r="A258" s="7" t="n"/>
      <c r="B258" s="7">
        <f>IFERROR(VLOOKUP(A258,Produtos!A:B,2,FALSE),"")</f>
        <v/>
      </c>
      <c r="C258" s="7" t="n"/>
      <c r="D258" s="9" t="n"/>
      <c r="E258" s="9" t="n"/>
      <c r="F258" s="8" t="n"/>
      <c r="G258" s="8" t="n"/>
      <c r="H258" s="8" t="n"/>
    </row>
    <row r="259">
      <c r="A259" s="7" t="n"/>
      <c r="B259" s="7">
        <f>IFERROR(VLOOKUP(A259,Produtos!A:B,2,FALSE),"")</f>
        <v/>
      </c>
      <c r="C259" s="7" t="n"/>
      <c r="D259" s="9" t="n"/>
      <c r="E259" s="9" t="n"/>
      <c r="F259" s="8" t="n"/>
      <c r="G259" s="8" t="n"/>
      <c r="H259" s="8" t="n"/>
    </row>
    <row r="260">
      <c r="A260" s="7" t="n"/>
      <c r="B260" s="7">
        <f>IFERROR(VLOOKUP(A260,Produtos!A:B,2,FALSE),"")</f>
        <v/>
      </c>
      <c r="C260" s="7" t="n"/>
      <c r="D260" s="9" t="n"/>
      <c r="E260" s="9" t="n"/>
      <c r="F260" s="8" t="n"/>
      <c r="G260" s="8" t="n"/>
      <c r="H260" s="8" t="n"/>
    </row>
    <row r="261">
      <c r="B261">
        <f>IFERROR(VLOOKUP(A261,Produtos!A:B,2,FALSE),"")</f>
        <v/>
      </c>
      <c r="D261" s="10" t="n"/>
      <c r="E261" s="10" t="n"/>
    </row>
    <row r="262">
      <c r="B262">
        <f>IFERROR(VLOOKUP(A262,Produtos!A:B,2,FALSE),"")</f>
        <v/>
      </c>
      <c r="D262" s="10" t="n"/>
      <c r="E262" s="10" t="n"/>
    </row>
    <row r="263">
      <c r="B263">
        <f>IFERROR(VLOOKUP(A263,Produtos!A:B,2,FALSE),"")</f>
        <v/>
      </c>
      <c r="D263" s="10" t="n"/>
      <c r="E263" s="10" t="n"/>
    </row>
    <row r="264">
      <c r="B264">
        <f>IFERROR(VLOOKUP(A264,Produtos!A:B,2,FALSE),"")</f>
        <v/>
      </c>
      <c r="D264" s="10" t="n"/>
      <c r="E264" s="10" t="n"/>
    </row>
    <row r="265">
      <c r="B265">
        <f>IFERROR(VLOOKUP(A265,Produtos!A:B,2,FALSE),"")</f>
        <v/>
      </c>
      <c r="D265" s="10" t="n"/>
      <c r="E265" s="10" t="n"/>
    </row>
    <row r="266">
      <c r="B266">
        <f>IFERROR(VLOOKUP(A266,Produtos!A:B,2,FALSE),"")</f>
        <v/>
      </c>
      <c r="D266" s="10" t="n"/>
      <c r="E266" s="10" t="n"/>
    </row>
    <row r="267">
      <c r="B267">
        <f>IFERROR(VLOOKUP(A267,Produtos!A:B,2,FALSE),"")</f>
        <v/>
      </c>
      <c r="D267" s="10" t="n"/>
      <c r="E267" s="10" t="n"/>
    </row>
    <row r="268">
      <c r="B268">
        <f>IFERROR(VLOOKUP(A268,Produtos!A:B,2,FALSE),"")</f>
        <v/>
      </c>
      <c r="D268" s="10" t="n"/>
      <c r="E268" s="10" t="n"/>
    </row>
    <row r="269">
      <c r="B269">
        <f>IFERROR(VLOOKUP(A269,Produtos!A:B,2,FALSE),"")</f>
        <v/>
      </c>
      <c r="D269" s="10" t="n"/>
      <c r="E269" s="10" t="n"/>
    </row>
    <row r="270">
      <c r="B270">
        <f>IFERROR(VLOOKUP(A270,Produtos!A:B,2,FALSE),"")</f>
        <v/>
      </c>
      <c r="D270" s="10" t="n"/>
      <c r="E270" s="10" t="n"/>
    </row>
    <row r="271">
      <c r="B271">
        <f>IFERROR(VLOOKUP(A271,Produtos!A:B,2,FALSE),"")</f>
        <v/>
      </c>
      <c r="D271" s="10" t="n"/>
      <c r="E271" s="10" t="n"/>
    </row>
    <row r="272">
      <c r="B272">
        <f>IFERROR(VLOOKUP(A272,Produtos!A:B,2,FALSE),"")</f>
        <v/>
      </c>
      <c r="D272" s="10" t="n"/>
      <c r="E272" s="10" t="n"/>
    </row>
    <row r="273">
      <c r="B273">
        <f>IFERROR(VLOOKUP(A273,Produtos!A:B,2,FALSE),"")</f>
        <v/>
      </c>
      <c r="D273" s="10" t="n"/>
      <c r="E273" s="10" t="n"/>
    </row>
    <row r="274">
      <c r="B274">
        <f>IFERROR(VLOOKUP(A274,Produtos!A:B,2,FALSE),"")</f>
        <v/>
      </c>
      <c r="D274" s="10" t="n"/>
      <c r="E274" s="10" t="n"/>
    </row>
    <row r="275">
      <c r="B275">
        <f>IFERROR(VLOOKUP(A275,Produtos!A:B,2,FALSE),"")</f>
        <v/>
      </c>
      <c r="D275" s="10" t="n"/>
      <c r="E275" s="10" t="n"/>
    </row>
    <row r="276">
      <c r="B276">
        <f>IFERROR(VLOOKUP(A276,Produtos!A:B,2,FALSE),"")</f>
        <v/>
      </c>
      <c r="D276" s="10" t="n"/>
      <c r="E276" s="10" t="n"/>
    </row>
    <row r="277">
      <c r="B277">
        <f>IFERROR(VLOOKUP(A277,Produtos!A:B,2,FALSE),"")</f>
        <v/>
      </c>
      <c r="D277" s="10" t="n"/>
      <c r="E277" s="10" t="n"/>
    </row>
    <row r="278">
      <c r="B278">
        <f>IFERROR(VLOOKUP(A278,Produtos!A:B,2,FALSE),"")</f>
        <v/>
      </c>
      <c r="D278" s="10" t="n"/>
      <c r="E278" s="10" t="n"/>
    </row>
    <row r="279">
      <c r="B279">
        <f>IFERROR(VLOOKUP(A279,Produtos!A:B,2,FALSE),"")</f>
        <v/>
      </c>
      <c r="D279" s="10" t="n"/>
      <c r="E279" s="10" t="n"/>
    </row>
    <row r="280">
      <c r="B280">
        <f>IFERROR(VLOOKUP(A280,Produtos!A:B,2,FALSE),"")</f>
        <v/>
      </c>
      <c r="D280" s="10" t="n"/>
      <c r="E280" s="10" t="n"/>
    </row>
    <row r="281">
      <c r="B281">
        <f>IFERROR(VLOOKUP(A281,Produtos!A:B,2,FALSE),"")</f>
        <v/>
      </c>
      <c r="D281" s="10" t="n"/>
      <c r="E281" s="10" t="n"/>
    </row>
    <row r="282">
      <c r="B282">
        <f>IFERROR(VLOOKUP(A282,Produtos!A:B,2,FALSE),"")</f>
        <v/>
      </c>
      <c r="D282" s="10" t="n"/>
      <c r="E282" s="10" t="n"/>
    </row>
    <row r="283">
      <c r="B283">
        <f>IFERROR(VLOOKUP(A283,Produtos!A:B,2,FALSE),"")</f>
        <v/>
      </c>
      <c r="D283" s="10" t="n"/>
      <c r="E283" s="10" t="n"/>
    </row>
    <row r="284">
      <c r="B284">
        <f>IFERROR(VLOOKUP(A284,Produtos!A:B,2,FALSE),"")</f>
        <v/>
      </c>
      <c r="D284" s="10" t="n"/>
      <c r="E284" s="10" t="n"/>
    </row>
    <row r="285">
      <c r="B285">
        <f>IFERROR(VLOOKUP(A285,Produtos!A:B,2,FALSE),"")</f>
        <v/>
      </c>
      <c r="D285" s="10" t="n"/>
      <c r="E285" s="10" t="n"/>
    </row>
    <row r="286">
      <c r="B286">
        <f>IFERROR(VLOOKUP(A286,Produtos!A:B,2,FALSE),"")</f>
        <v/>
      </c>
      <c r="D286" s="10" t="n"/>
      <c r="E286" s="10" t="n"/>
    </row>
    <row r="287">
      <c r="B287">
        <f>IFERROR(VLOOKUP(A287,Produtos!A:B,2,FALSE),"")</f>
        <v/>
      </c>
      <c r="D287" s="10" t="n"/>
      <c r="E287" s="10" t="n"/>
    </row>
    <row r="288">
      <c r="B288">
        <f>IFERROR(VLOOKUP(A288,Produtos!A:B,2,FALSE),"")</f>
        <v/>
      </c>
      <c r="D288" s="10" t="n"/>
      <c r="E288" s="10" t="n"/>
    </row>
    <row r="289">
      <c r="B289">
        <f>IFERROR(VLOOKUP(A289,Produtos!A:B,2,FALSE),"")</f>
        <v/>
      </c>
      <c r="D289" s="10" t="n"/>
      <c r="E289" s="10" t="n"/>
    </row>
    <row r="290">
      <c r="B290">
        <f>IFERROR(VLOOKUP(A290,Produtos!A:B,2,FALSE),"")</f>
        <v/>
      </c>
      <c r="D290" s="10" t="n"/>
      <c r="E290" s="10" t="n"/>
    </row>
    <row r="291">
      <c r="B291">
        <f>IFERROR(VLOOKUP(A291,Produtos!A:B,2,FALSE),"")</f>
        <v/>
      </c>
      <c r="D291" s="10" t="n"/>
      <c r="E291" s="10" t="n"/>
    </row>
    <row r="292">
      <c r="B292">
        <f>IFERROR(VLOOKUP(A292,Produtos!A:B,2,FALSE),"")</f>
        <v/>
      </c>
      <c r="D292" s="10" t="n"/>
      <c r="E292" s="10" t="n"/>
    </row>
    <row r="293">
      <c r="B293">
        <f>IFERROR(VLOOKUP(A293,Produtos!A:B,2,FALSE),"")</f>
        <v/>
      </c>
      <c r="D293" s="10" t="n"/>
      <c r="E293" s="10" t="n"/>
    </row>
    <row r="294">
      <c r="B294">
        <f>IFERROR(VLOOKUP(A294,Produtos!A:B,2,FALSE),"")</f>
        <v/>
      </c>
      <c r="D294" s="10" t="n"/>
      <c r="E294" s="10" t="n"/>
    </row>
    <row r="295">
      <c r="B295">
        <f>IFERROR(VLOOKUP(A295,Produtos!A:B,2,FALSE),"")</f>
        <v/>
      </c>
      <c r="D295" s="10" t="n"/>
      <c r="E295" s="10" t="n"/>
    </row>
    <row r="296">
      <c r="B296">
        <f>IFERROR(VLOOKUP(A296,Produtos!A:B,2,FALSE),"")</f>
        <v/>
      </c>
      <c r="D296" s="10" t="n"/>
      <c r="E296" s="10" t="n"/>
    </row>
    <row r="297">
      <c r="B297">
        <f>IFERROR(VLOOKUP(A297,Produtos!A:B,2,FALSE),"")</f>
        <v/>
      </c>
      <c r="D297" s="10" t="n"/>
      <c r="E297" s="10" t="n"/>
    </row>
    <row r="298">
      <c r="B298">
        <f>IFERROR(VLOOKUP(A298,Produtos!A:B,2,FALSE),"")</f>
        <v/>
      </c>
      <c r="D298" s="10" t="n"/>
      <c r="E298" s="10" t="n"/>
    </row>
    <row r="299">
      <c r="B299">
        <f>IFERROR(VLOOKUP(A299,Produtos!A:B,2,FALSE),"")</f>
        <v/>
      </c>
      <c r="D299" s="10" t="n"/>
      <c r="E299" s="10" t="n"/>
    </row>
    <row r="300">
      <c r="B300">
        <f>IFERROR(VLOOKUP(A300,Produtos!A:B,2,FALSE),"")</f>
        <v/>
      </c>
      <c r="D300" s="10" t="n"/>
      <c r="E300" s="10" t="n"/>
    </row>
    <row r="301">
      <c r="B301">
        <f>IFERROR(VLOOKUP(A301,Produtos!A:B,2,FALSE),"")</f>
        <v/>
      </c>
      <c r="D301" s="10" t="n"/>
      <c r="E301" s="10" t="n"/>
    </row>
    <row r="302">
      <c r="B302">
        <f>IFERROR(VLOOKUP(A302,Produtos!A:B,2,FALSE),"")</f>
        <v/>
      </c>
      <c r="D302" s="10" t="n"/>
      <c r="E302" s="10" t="n"/>
    </row>
    <row r="303">
      <c r="B303">
        <f>IFERROR(VLOOKUP(A303,Produtos!A:B,2,FALSE),"")</f>
        <v/>
      </c>
      <c r="D303" s="10" t="n"/>
      <c r="E303" s="10" t="n"/>
    </row>
    <row r="304">
      <c r="B304">
        <f>IFERROR(VLOOKUP(A304,Produtos!A:B,2,FALSE),"")</f>
        <v/>
      </c>
      <c r="D304" s="10" t="n"/>
      <c r="E304" s="10" t="n"/>
    </row>
    <row r="305">
      <c r="B305">
        <f>IFERROR(VLOOKUP(A305,Produtos!A:B,2,FALSE),"")</f>
        <v/>
      </c>
      <c r="D305" s="10" t="n"/>
      <c r="E305" s="10" t="n"/>
    </row>
    <row r="306">
      <c r="B306">
        <f>IFERROR(VLOOKUP(A306,Produtos!A:B,2,FALSE),"")</f>
        <v/>
      </c>
      <c r="D306" s="10" t="n"/>
      <c r="E306" s="10" t="n"/>
    </row>
    <row r="307">
      <c r="B307">
        <f>IFERROR(VLOOKUP(A307,Produtos!A:B,2,FALSE),"")</f>
        <v/>
      </c>
      <c r="D307" s="10" t="n"/>
      <c r="E307" s="10" t="n"/>
    </row>
    <row r="308">
      <c r="B308">
        <f>IFERROR(VLOOKUP(A308,Produtos!A:B,2,FALSE),"")</f>
        <v/>
      </c>
      <c r="D308" s="10" t="n"/>
      <c r="E308" s="10" t="n"/>
    </row>
    <row r="309">
      <c r="B309">
        <f>IFERROR(VLOOKUP(A309,Produtos!A:B,2,FALSE),"")</f>
        <v/>
      </c>
      <c r="D309" s="10" t="n"/>
      <c r="E309" s="10" t="n"/>
    </row>
    <row r="310">
      <c r="B310">
        <f>IFERROR(VLOOKUP(A310,Produtos!A:B,2,FALSE),"")</f>
        <v/>
      </c>
      <c r="D310" s="10" t="n"/>
      <c r="E310" s="10" t="n"/>
    </row>
    <row r="311">
      <c r="B311">
        <f>IFERROR(VLOOKUP(A311,Produtos!A:B,2,FALSE),"")</f>
        <v/>
      </c>
      <c r="D311" s="10" t="n"/>
      <c r="E311" s="10" t="n"/>
    </row>
    <row r="312">
      <c r="B312">
        <f>IFERROR(VLOOKUP(A312,Produtos!A:B,2,FALSE),"")</f>
        <v/>
      </c>
      <c r="D312" s="10" t="n"/>
      <c r="E312" s="10" t="n"/>
    </row>
    <row r="313">
      <c r="B313">
        <f>IFERROR(VLOOKUP(A313,Produtos!A:B,2,FALSE),"")</f>
        <v/>
      </c>
      <c r="D313" s="10" t="n"/>
      <c r="E313" s="10" t="n"/>
    </row>
    <row r="314">
      <c r="B314">
        <f>IFERROR(VLOOKUP(A314,Produtos!A:B,2,FALSE),"")</f>
        <v/>
      </c>
      <c r="D314" s="10" t="n"/>
      <c r="E314" s="10" t="n"/>
    </row>
    <row r="315">
      <c r="B315">
        <f>IFERROR(VLOOKUP(A315,Produtos!A:B,2,FALSE),"")</f>
        <v/>
      </c>
      <c r="D315" s="10" t="n"/>
      <c r="E315" s="10" t="n"/>
    </row>
    <row r="316">
      <c r="B316">
        <f>IFERROR(VLOOKUP(A316,Produtos!A:B,2,FALSE),"")</f>
        <v/>
      </c>
      <c r="D316" s="10" t="n"/>
      <c r="E316" s="10" t="n"/>
    </row>
    <row r="317">
      <c r="B317">
        <f>IFERROR(VLOOKUP(A317,Produtos!A:B,2,FALSE),"")</f>
        <v/>
      </c>
      <c r="D317" s="10" t="n"/>
      <c r="E317" s="10" t="n"/>
    </row>
    <row r="318">
      <c r="B318">
        <f>IFERROR(VLOOKUP(A318,Produtos!A:B,2,FALSE),"")</f>
        <v/>
      </c>
      <c r="D318" s="10" t="n"/>
      <c r="E318" s="10" t="n"/>
    </row>
    <row r="319">
      <c r="B319">
        <f>IFERROR(VLOOKUP(A319,Produtos!A:B,2,FALSE),"")</f>
        <v/>
      </c>
      <c r="D319" s="10" t="n"/>
      <c r="E319" s="10" t="n"/>
    </row>
    <row r="320">
      <c r="B320">
        <f>IFERROR(VLOOKUP(A320,Produtos!A:B,2,FALSE),"")</f>
        <v/>
      </c>
      <c r="D320" s="10" t="n"/>
      <c r="E320" s="10" t="n"/>
    </row>
    <row r="321">
      <c r="B321">
        <f>IFERROR(VLOOKUP(A321,Produtos!A:B,2,FALSE),"")</f>
        <v/>
      </c>
      <c r="D321" s="10" t="n"/>
      <c r="E321" s="10" t="n"/>
    </row>
    <row r="322">
      <c r="B322">
        <f>IFERROR(VLOOKUP(A322,Produtos!A:B,2,FALSE),"")</f>
        <v/>
      </c>
      <c r="D322" s="10" t="n"/>
      <c r="E322" s="10" t="n"/>
    </row>
    <row r="323">
      <c r="B323">
        <f>IFERROR(VLOOKUP(A323,Produtos!A:B,2,FALSE),"")</f>
        <v/>
      </c>
      <c r="D323" s="10" t="n"/>
      <c r="E323" s="10" t="n"/>
    </row>
    <row r="324">
      <c r="B324">
        <f>IFERROR(VLOOKUP(A324,Produtos!A:B,2,FALSE),"")</f>
        <v/>
      </c>
      <c r="D324" s="10" t="n"/>
      <c r="E324" s="10" t="n"/>
    </row>
    <row r="325">
      <c r="B325">
        <f>IFERROR(VLOOKUP(A325,Produtos!A:B,2,FALSE),"")</f>
        <v/>
      </c>
      <c r="D325" s="10" t="n"/>
      <c r="E325" s="10" t="n"/>
    </row>
    <row r="326">
      <c r="B326">
        <f>IFERROR(VLOOKUP(A326,Produtos!A:B,2,FALSE),"")</f>
        <v/>
      </c>
      <c r="D326" s="10" t="n"/>
      <c r="E326" s="10" t="n"/>
    </row>
    <row r="327">
      <c r="B327">
        <f>IFERROR(VLOOKUP(A327,Produtos!A:B,2,FALSE),"")</f>
        <v/>
      </c>
      <c r="D327" s="10" t="n"/>
      <c r="E327" s="10" t="n"/>
    </row>
    <row r="328">
      <c r="B328">
        <f>IFERROR(VLOOKUP(A328,Produtos!A:B,2,FALSE),"")</f>
        <v/>
      </c>
      <c r="D328" s="10" t="n"/>
      <c r="E328" s="10" t="n"/>
    </row>
    <row r="329">
      <c r="B329">
        <f>IFERROR(VLOOKUP(A329,Produtos!A:B,2,FALSE),"")</f>
        <v/>
      </c>
      <c r="D329" s="10" t="n"/>
      <c r="E329" s="10" t="n"/>
    </row>
    <row r="330">
      <c r="B330">
        <f>IFERROR(VLOOKUP(A330,Produtos!A:B,2,FALSE),"")</f>
        <v/>
      </c>
      <c r="D330" s="10" t="n"/>
      <c r="E330" s="10" t="n"/>
    </row>
    <row r="331">
      <c r="B331">
        <f>IFERROR(VLOOKUP(A331,Produtos!A:B,2,FALSE),"")</f>
        <v/>
      </c>
      <c r="D331" s="10" t="n"/>
      <c r="E331" s="10" t="n"/>
    </row>
    <row r="332">
      <c r="B332">
        <f>IFERROR(VLOOKUP(A332,Produtos!A:B,2,FALSE),"")</f>
        <v/>
      </c>
      <c r="D332" s="10" t="n"/>
      <c r="E332" s="10" t="n"/>
    </row>
    <row r="333">
      <c r="B333">
        <f>IFERROR(VLOOKUP(A333,Produtos!A:B,2,FALSE),"")</f>
        <v/>
      </c>
      <c r="D333" s="10" t="n"/>
      <c r="E333" s="10" t="n"/>
    </row>
    <row r="334">
      <c r="B334">
        <f>IFERROR(VLOOKUP(A334,Produtos!A:B,2,FALSE),"")</f>
        <v/>
      </c>
      <c r="D334" s="10" t="n"/>
      <c r="E334" s="10" t="n"/>
    </row>
    <row r="335">
      <c r="B335">
        <f>IFERROR(VLOOKUP(A335,Produtos!A:B,2,FALSE),"")</f>
        <v/>
      </c>
      <c r="D335" s="10" t="n"/>
      <c r="E335" s="10" t="n"/>
    </row>
    <row r="336">
      <c r="B336">
        <f>IFERROR(VLOOKUP(A336,Produtos!A:B,2,FALSE),"")</f>
        <v/>
      </c>
      <c r="D336" s="10" t="n"/>
      <c r="E336" s="10" t="n"/>
    </row>
    <row r="337">
      <c r="B337">
        <f>IFERROR(VLOOKUP(A337,Produtos!A:B,2,FALSE),"")</f>
        <v/>
      </c>
      <c r="D337" s="10" t="n"/>
      <c r="E337" s="10" t="n"/>
    </row>
    <row r="338">
      <c r="B338">
        <f>IFERROR(VLOOKUP(A338,Produtos!A:B,2,FALSE),"")</f>
        <v/>
      </c>
      <c r="D338" s="10" t="n"/>
      <c r="E338" s="10" t="n"/>
    </row>
    <row r="339">
      <c r="B339">
        <f>IFERROR(VLOOKUP(A339,Produtos!A:B,2,FALSE),"")</f>
        <v/>
      </c>
      <c r="D339" s="10" t="n"/>
      <c r="E339" s="10" t="n"/>
    </row>
    <row r="340">
      <c r="B340">
        <f>IFERROR(VLOOKUP(A340,Produtos!A:B,2,FALSE),"")</f>
        <v/>
      </c>
      <c r="D340" s="10" t="n"/>
      <c r="E340" s="10" t="n"/>
    </row>
    <row r="341">
      <c r="B341">
        <f>IFERROR(VLOOKUP(A341,Produtos!A:B,2,FALSE),"")</f>
        <v/>
      </c>
      <c r="D341" s="10" t="n"/>
      <c r="E341" s="10" t="n"/>
    </row>
    <row r="342">
      <c r="B342">
        <f>IFERROR(VLOOKUP(A342,Produtos!A:B,2,FALSE),"")</f>
        <v/>
      </c>
      <c r="D342" s="10" t="n"/>
      <c r="E342" s="10" t="n"/>
    </row>
    <row r="343">
      <c r="B343">
        <f>IFERROR(VLOOKUP(A343,Produtos!A:B,2,FALSE),"")</f>
        <v/>
      </c>
      <c r="D343" s="10" t="n"/>
      <c r="E343" s="10" t="n"/>
    </row>
    <row r="344">
      <c r="B344">
        <f>IFERROR(VLOOKUP(A344,Produtos!A:B,2,FALSE),"")</f>
        <v/>
      </c>
      <c r="D344" s="10" t="n"/>
      <c r="E344" s="10" t="n"/>
    </row>
    <row r="345">
      <c r="B345">
        <f>IFERROR(VLOOKUP(A345,Produtos!A:B,2,FALSE),"")</f>
        <v/>
      </c>
      <c r="D345" s="10" t="n"/>
      <c r="E345" s="10" t="n"/>
    </row>
    <row r="346">
      <c r="B346">
        <f>IFERROR(VLOOKUP(A346,Produtos!A:B,2,FALSE),"")</f>
        <v/>
      </c>
      <c r="D346" s="10" t="n"/>
      <c r="E346" s="10" t="n"/>
    </row>
    <row r="347">
      <c r="B347">
        <f>IFERROR(VLOOKUP(A347,Produtos!A:B,2,FALSE),"")</f>
        <v/>
      </c>
      <c r="D347" s="10" t="n"/>
      <c r="E347" s="10" t="n"/>
    </row>
    <row r="348">
      <c r="B348">
        <f>IFERROR(VLOOKUP(A348,Produtos!A:B,2,FALSE),"")</f>
        <v/>
      </c>
      <c r="D348" s="10" t="n"/>
      <c r="E348" s="10" t="n"/>
    </row>
    <row r="349">
      <c r="B349">
        <f>IFERROR(VLOOKUP(A349,Produtos!A:B,2,FALSE),"")</f>
        <v/>
      </c>
      <c r="D349" s="10" t="n"/>
      <c r="E349" s="10" t="n"/>
    </row>
    <row r="350">
      <c r="B350">
        <f>IFERROR(VLOOKUP(A350,Produtos!A:B,2,FALSE),"")</f>
        <v/>
      </c>
      <c r="D350" s="10" t="n"/>
      <c r="E350" s="10" t="n"/>
    </row>
    <row r="351">
      <c r="B351">
        <f>IFERROR(VLOOKUP(A351,Produtos!A:B,2,FALSE),"")</f>
        <v/>
      </c>
      <c r="D351" s="10" t="n"/>
      <c r="E351" s="10" t="n"/>
    </row>
    <row r="352">
      <c r="B352">
        <f>IFERROR(VLOOKUP(A352,Produtos!A:B,2,FALSE),"")</f>
        <v/>
      </c>
      <c r="D352" s="10" t="n"/>
      <c r="E352" s="10" t="n"/>
    </row>
    <row r="353">
      <c r="B353">
        <f>IFERROR(VLOOKUP(A353,Produtos!A:B,2,FALSE),"")</f>
        <v/>
      </c>
      <c r="D353" s="10" t="n"/>
      <c r="E353" s="10" t="n"/>
    </row>
    <row r="354">
      <c r="B354">
        <f>IFERROR(VLOOKUP(A354,Produtos!A:B,2,FALSE),"")</f>
        <v/>
      </c>
      <c r="D354" s="10" t="n"/>
      <c r="E354" s="10" t="n"/>
    </row>
    <row r="355">
      <c r="B355">
        <f>IFERROR(VLOOKUP(A355,Produtos!A:B,2,FALSE),"")</f>
        <v/>
      </c>
      <c r="D355" s="10" t="n"/>
      <c r="E355" s="10" t="n"/>
    </row>
    <row r="356">
      <c r="B356">
        <f>IFERROR(VLOOKUP(A356,Produtos!A:B,2,FALSE),"")</f>
        <v/>
      </c>
      <c r="D356" s="10" t="n"/>
      <c r="E356" s="10" t="n"/>
    </row>
    <row r="357">
      <c r="B357">
        <f>IFERROR(VLOOKUP(A357,Produtos!A:B,2,FALSE),"")</f>
        <v/>
      </c>
      <c r="D357" s="10" t="n"/>
      <c r="E357" s="10" t="n"/>
    </row>
    <row r="358">
      <c r="B358">
        <f>IFERROR(VLOOKUP(A358,Produtos!A:B,2,FALSE),"")</f>
        <v/>
      </c>
      <c r="D358" s="10" t="n"/>
      <c r="E358" s="10" t="n"/>
    </row>
    <row r="359">
      <c r="B359">
        <f>IFERROR(VLOOKUP(A359,Produtos!A:B,2,FALSE),"")</f>
        <v/>
      </c>
      <c r="D359" s="10" t="n"/>
      <c r="E359" s="10" t="n"/>
    </row>
    <row r="360">
      <c r="B360">
        <f>IFERROR(VLOOKUP(A360,Produtos!A:B,2,FALSE),"")</f>
        <v/>
      </c>
      <c r="D360" s="10" t="n"/>
      <c r="E360" s="10" t="n"/>
    </row>
    <row r="361">
      <c r="B361">
        <f>IFERROR(VLOOKUP(A361,Produtos!A:B,2,FALSE),"")</f>
        <v/>
      </c>
      <c r="D361" s="10" t="n"/>
      <c r="E361" s="10" t="n"/>
    </row>
    <row r="362">
      <c r="B362">
        <f>IFERROR(VLOOKUP(A362,Produtos!A:B,2,FALSE),"")</f>
        <v/>
      </c>
      <c r="D362" s="10" t="n"/>
      <c r="E362" s="10" t="n"/>
    </row>
    <row r="363">
      <c r="B363">
        <f>IFERROR(VLOOKUP(A363,Produtos!A:B,2,FALSE),"")</f>
        <v/>
      </c>
      <c r="D363" s="10" t="n"/>
      <c r="E363" s="10" t="n"/>
    </row>
    <row r="364">
      <c r="B364">
        <f>IFERROR(VLOOKUP(A364,Produtos!A:B,2,FALSE),"")</f>
        <v/>
      </c>
      <c r="D364" s="10" t="n"/>
      <c r="E364" s="10" t="n"/>
    </row>
    <row r="365">
      <c r="B365">
        <f>IFERROR(VLOOKUP(A365,Produtos!A:B,2,FALSE),"")</f>
        <v/>
      </c>
      <c r="D365" s="10" t="n"/>
      <c r="E365" s="10" t="n"/>
    </row>
    <row r="366">
      <c r="B366">
        <f>IFERROR(VLOOKUP(A366,Produtos!A:B,2,FALSE),"")</f>
        <v/>
      </c>
      <c r="D366" s="10" t="n"/>
      <c r="E366" s="10" t="n"/>
    </row>
    <row r="367">
      <c r="B367">
        <f>IFERROR(VLOOKUP(A367,Produtos!A:B,2,FALSE),"")</f>
        <v/>
      </c>
      <c r="D367" s="10" t="n"/>
      <c r="E367" s="10" t="n"/>
    </row>
    <row r="368">
      <c r="B368">
        <f>IFERROR(VLOOKUP(A368,Produtos!A:B,2,FALSE),"")</f>
        <v/>
      </c>
      <c r="D368" s="10" t="n"/>
      <c r="E368" s="10" t="n"/>
    </row>
    <row r="369">
      <c r="B369">
        <f>IFERROR(VLOOKUP(A369,Produtos!A:B,2,FALSE),"")</f>
        <v/>
      </c>
      <c r="D369" s="10" t="n"/>
      <c r="E369" s="10" t="n"/>
    </row>
    <row r="370">
      <c r="B370">
        <f>IFERROR(VLOOKUP(A370,Produtos!A:B,2,FALSE),"")</f>
        <v/>
      </c>
      <c r="D370" s="10" t="n"/>
      <c r="E370" s="10" t="n"/>
    </row>
    <row r="371">
      <c r="B371">
        <f>IFERROR(VLOOKUP(A371,Produtos!A:B,2,FALSE),"")</f>
        <v/>
      </c>
      <c r="D371" s="10" t="n"/>
      <c r="E371" s="10" t="n"/>
    </row>
    <row r="372">
      <c r="B372">
        <f>IFERROR(VLOOKUP(A372,Produtos!A:B,2,FALSE),"")</f>
        <v/>
      </c>
      <c r="D372" s="10" t="n"/>
      <c r="E372" s="10" t="n"/>
    </row>
    <row r="373">
      <c r="B373">
        <f>IFERROR(VLOOKUP(A373,Produtos!A:B,2,FALSE),"")</f>
        <v/>
      </c>
      <c r="D373" s="10" t="n"/>
      <c r="E373" s="10" t="n"/>
    </row>
    <row r="374">
      <c r="B374">
        <f>IFERROR(VLOOKUP(A374,Produtos!A:B,2,FALSE),"")</f>
        <v/>
      </c>
      <c r="D374" s="10" t="n"/>
      <c r="E374" s="10" t="n"/>
    </row>
    <row r="375">
      <c r="B375">
        <f>IFERROR(VLOOKUP(A375,Produtos!A:B,2,FALSE),"")</f>
        <v/>
      </c>
      <c r="D375" s="10" t="n"/>
      <c r="E375" s="10" t="n"/>
    </row>
    <row r="376">
      <c r="B376">
        <f>IFERROR(VLOOKUP(A376,Produtos!A:B,2,FALSE),"")</f>
        <v/>
      </c>
      <c r="D376" s="10" t="n"/>
      <c r="E376" s="10" t="n"/>
    </row>
    <row r="377">
      <c r="B377">
        <f>IFERROR(VLOOKUP(A377,Produtos!A:B,2,FALSE),"")</f>
        <v/>
      </c>
      <c r="D377" s="10" t="n"/>
      <c r="E377" s="10" t="n"/>
    </row>
    <row r="378">
      <c r="B378">
        <f>IFERROR(VLOOKUP(A378,Produtos!A:B,2,FALSE),"")</f>
        <v/>
      </c>
      <c r="D378" s="10" t="n"/>
      <c r="E378" s="10" t="n"/>
    </row>
    <row r="379">
      <c r="B379">
        <f>IFERROR(VLOOKUP(A379,Produtos!A:B,2,FALSE),"")</f>
        <v/>
      </c>
      <c r="D379" s="10" t="n"/>
      <c r="E379" s="10" t="n"/>
    </row>
    <row r="380">
      <c r="B380">
        <f>IFERROR(VLOOKUP(A380,Produtos!A:B,2,FALSE),"")</f>
        <v/>
      </c>
      <c r="D380" s="10" t="n"/>
      <c r="E380" s="10" t="n"/>
    </row>
    <row r="381">
      <c r="B381">
        <f>IFERROR(VLOOKUP(A381,Produtos!A:B,2,FALSE),"")</f>
        <v/>
      </c>
      <c r="D381" s="10" t="n"/>
      <c r="E381" s="10" t="n"/>
    </row>
    <row r="382">
      <c r="B382">
        <f>IFERROR(VLOOKUP(A382,Produtos!A:B,2,FALSE),"")</f>
        <v/>
      </c>
      <c r="D382" s="10" t="n"/>
      <c r="E382" s="10" t="n"/>
    </row>
    <row r="383">
      <c r="B383">
        <f>IFERROR(VLOOKUP(A383,Produtos!A:B,2,FALSE),"")</f>
        <v/>
      </c>
      <c r="D383" s="10" t="n"/>
      <c r="E383" s="10" t="n"/>
    </row>
    <row r="384">
      <c r="B384">
        <f>IFERROR(VLOOKUP(A384,Produtos!A:B,2,FALSE),"")</f>
        <v/>
      </c>
      <c r="D384" s="10" t="n"/>
      <c r="E384" s="10" t="n"/>
    </row>
    <row r="385">
      <c r="B385">
        <f>IFERROR(VLOOKUP(A385,Produtos!A:B,2,FALSE),"")</f>
        <v/>
      </c>
      <c r="D385" s="10" t="n"/>
      <c r="E385" s="10" t="n"/>
    </row>
    <row r="386">
      <c r="B386">
        <f>IFERROR(VLOOKUP(A386,Produtos!A:B,2,FALSE),"")</f>
        <v/>
      </c>
      <c r="D386" s="10" t="n"/>
      <c r="E386" s="10" t="n"/>
    </row>
    <row r="387">
      <c r="B387">
        <f>IFERROR(VLOOKUP(A387,Produtos!A:B,2,FALSE),"")</f>
        <v/>
      </c>
      <c r="D387" s="10" t="n"/>
      <c r="E387" s="10" t="n"/>
    </row>
    <row r="388">
      <c r="B388">
        <f>IFERROR(VLOOKUP(A388,Produtos!A:B,2,FALSE),"")</f>
        <v/>
      </c>
      <c r="D388" s="10" t="n"/>
      <c r="E388" s="10" t="n"/>
    </row>
    <row r="389">
      <c r="B389">
        <f>IFERROR(VLOOKUP(A389,Produtos!A:B,2,FALSE),"")</f>
        <v/>
      </c>
      <c r="D389" s="10" t="n"/>
      <c r="E389" s="10" t="n"/>
    </row>
    <row r="390">
      <c r="B390">
        <f>IFERROR(VLOOKUP(A390,Produtos!A:B,2,FALSE),"")</f>
        <v/>
      </c>
      <c r="D390" s="10" t="n"/>
      <c r="E390" s="10" t="n"/>
    </row>
    <row r="391">
      <c r="B391">
        <f>IFERROR(VLOOKUP(A391,Produtos!A:B,2,FALSE),"")</f>
        <v/>
      </c>
      <c r="D391" s="10" t="n"/>
      <c r="E391" s="10" t="n"/>
    </row>
    <row r="392">
      <c r="B392">
        <f>IFERROR(VLOOKUP(A392,Produtos!A:B,2,FALSE),"")</f>
        <v/>
      </c>
      <c r="D392" s="10" t="n"/>
      <c r="E392" s="10" t="n"/>
    </row>
    <row r="393">
      <c r="B393">
        <f>IFERROR(VLOOKUP(A393,Produtos!A:B,2,FALSE),"")</f>
        <v/>
      </c>
      <c r="D393" s="10" t="n"/>
      <c r="E393" s="10" t="n"/>
    </row>
    <row r="394">
      <c r="B394">
        <f>IFERROR(VLOOKUP(A394,Produtos!A:B,2,FALSE),"")</f>
        <v/>
      </c>
      <c r="D394" s="10" t="n"/>
      <c r="E394" s="10" t="n"/>
    </row>
    <row r="395">
      <c r="B395">
        <f>IFERROR(VLOOKUP(A395,Produtos!A:B,2,FALSE),"")</f>
        <v/>
      </c>
      <c r="D395" s="10" t="n"/>
      <c r="E395" s="10" t="n"/>
    </row>
    <row r="396">
      <c r="B396">
        <f>IFERROR(VLOOKUP(A396,Produtos!A:B,2,FALSE),"")</f>
        <v/>
      </c>
      <c r="D396" s="10" t="n"/>
      <c r="E396" s="10" t="n"/>
    </row>
    <row r="397">
      <c r="B397">
        <f>IFERROR(VLOOKUP(A397,Produtos!A:B,2,FALSE),"")</f>
        <v/>
      </c>
      <c r="D397" s="10" t="n"/>
      <c r="E397" s="10" t="n"/>
    </row>
    <row r="398">
      <c r="B398">
        <f>IFERROR(VLOOKUP(A398,Produtos!A:B,2,FALSE),"")</f>
        <v/>
      </c>
      <c r="D398" s="10" t="n"/>
      <c r="E398" s="10" t="n"/>
    </row>
    <row r="399">
      <c r="B399">
        <f>IFERROR(VLOOKUP(A399,Produtos!A:B,2,FALSE),"")</f>
        <v/>
      </c>
      <c r="D399" s="10" t="n"/>
      <c r="E399" s="10" t="n"/>
    </row>
    <row r="400">
      <c r="B400">
        <f>IFERROR(VLOOKUP(A400,Produtos!A:B,2,FALSE),"")</f>
        <v/>
      </c>
      <c r="D400" s="10" t="n"/>
      <c r="E400" s="10" t="n"/>
    </row>
    <row r="401">
      <c r="B401">
        <f>IFERROR(VLOOKUP(A401,Produtos!A:B,2,FALSE),"")</f>
        <v/>
      </c>
      <c r="D401" s="10" t="n"/>
      <c r="E401" s="10" t="n"/>
    </row>
    <row r="402">
      <c r="B402">
        <f>IFERROR(VLOOKUP(A402,Produtos!A:B,2,FALSE),"")</f>
        <v/>
      </c>
      <c r="D402" s="10" t="n"/>
      <c r="E402" s="10" t="n"/>
    </row>
    <row r="403">
      <c r="B403">
        <f>IFERROR(VLOOKUP(A403,Produtos!A:B,2,FALSE),"")</f>
        <v/>
      </c>
      <c r="D403" s="10" t="n"/>
      <c r="E403" s="10" t="n"/>
    </row>
    <row r="404">
      <c r="B404">
        <f>IFERROR(VLOOKUP(A404,Produtos!A:B,2,FALSE),"")</f>
        <v/>
      </c>
      <c r="D404" s="10" t="n"/>
      <c r="E404" s="10" t="n"/>
    </row>
    <row r="405">
      <c r="B405">
        <f>IFERROR(VLOOKUP(A405,Produtos!A:B,2,FALSE),"")</f>
        <v/>
      </c>
      <c r="D405" s="10" t="n"/>
      <c r="E405" s="10" t="n"/>
    </row>
    <row r="406">
      <c r="B406">
        <f>IFERROR(VLOOKUP(A406,Produtos!A:B,2,FALSE),"")</f>
        <v/>
      </c>
      <c r="D406" s="10" t="n"/>
      <c r="E406" s="10" t="n"/>
    </row>
    <row r="407">
      <c r="B407">
        <f>IFERROR(VLOOKUP(A407,Produtos!A:B,2,FALSE),"")</f>
        <v/>
      </c>
      <c r="D407" s="10" t="n"/>
      <c r="E407" s="10" t="n"/>
    </row>
    <row r="408">
      <c r="B408">
        <f>IFERROR(VLOOKUP(A408,Produtos!A:B,2,FALSE),"")</f>
        <v/>
      </c>
      <c r="D408" s="10" t="n"/>
      <c r="E408" s="10" t="n"/>
    </row>
    <row r="409">
      <c r="B409">
        <f>IFERROR(VLOOKUP(A409,Produtos!A:B,2,FALSE),"")</f>
        <v/>
      </c>
      <c r="D409" s="10" t="n"/>
      <c r="E409" s="10" t="n"/>
    </row>
    <row r="410">
      <c r="B410">
        <f>IFERROR(VLOOKUP(A410,Produtos!A:B,2,FALSE),"")</f>
        <v/>
      </c>
      <c r="D410" s="10" t="n"/>
      <c r="E410" s="10" t="n"/>
    </row>
    <row r="411">
      <c r="B411">
        <f>IFERROR(VLOOKUP(A411,Produtos!A:B,2,FALSE),"")</f>
        <v/>
      </c>
      <c r="D411" s="10" t="n"/>
      <c r="E411" s="10" t="n"/>
    </row>
    <row r="412">
      <c r="B412">
        <f>IFERROR(VLOOKUP(A412,Produtos!A:B,2,FALSE),"")</f>
        <v/>
      </c>
      <c r="D412" s="10" t="n"/>
      <c r="E412" s="10" t="n"/>
    </row>
    <row r="413">
      <c r="B413">
        <f>IFERROR(VLOOKUP(A413,Produtos!A:B,2,FALSE),"")</f>
        <v/>
      </c>
      <c r="D413" s="10" t="n"/>
      <c r="E413" s="10" t="n"/>
    </row>
    <row r="414">
      <c r="B414">
        <f>IFERROR(VLOOKUP(A414,Produtos!A:B,2,FALSE),"")</f>
        <v/>
      </c>
      <c r="D414" s="10" t="n"/>
      <c r="E414" s="10" t="n"/>
    </row>
    <row r="415">
      <c r="B415">
        <f>IFERROR(VLOOKUP(A415,Produtos!A:B,2,FALSE),"")</f>
        <v/>
      </c>
      <c r="D415" s="10" t="n"/>
      <c r="E415" s="10" t="n"/>
    </row>
    <row r="416">
      <c r="B416">
        <f>IFERROR(VLOOKUP(A416,Produtos!A:B,2,FALSE),"")</f>
        <v/>
      </c>
      <c r="D416" s="10" t="n"/>
      <c r="E416" s="10" t="n"/>
    </row>
    <row r="417">
      <c r="B417">
        <f>IFERROR(VLOOKUP(A417,Produtos!A:B,2,FALSE),"")</f>
        <v/>
      </c>
      <c r="D417" s="10" t="n"/>
      <c r="E417" s="10" t="n"/>
    </row>
    <row r="418">
      <c r="B418">
        <f>IFERROR(VLOOKUP(A418,Produtos!A:B,2,FALSE),"")</f>
        <v/>
      </c>
      <c r="D418" s="10" t="n"/>
      <c r="E418" s="10" t="n"/>
    </row>
    <row r="419">
      <c r="B419">
        <f>IFERROR(VLOOKUP(A419,Produtos!A:B,2,FALSE),"")</f>
        <v/>
      </c>
      <c r="D419" s="10" t="n"/>
      <c r="E419" s="10" t="n"/>
    </row>
    <row r="420">
      <c r="B420">
        <f>IFERROR(VLOOKUP(A420,Produtos!A:B,2,FALSE),"")</f>
        <v/>
      </c>
      <c r="D420" s="10" t="n"/>
      <c r="E420" s="10" t="n"/>
    </row>
    <row r="421">
      <c r="B421">
        <f>IFERROR(VLOOKUP(A421,Produtos!A:B,2,FALSE),"")</f>
        <v/>
      </c>
      <c r="D421" s="10" t="n"/>
      <c r="E421" s="10" t="n"/>
    </row>
    <row r="422">
      <c r="B422">
        <f>IFERROR(VLOOKUP(A422,Produtos!A:B,2,FALSE),"")</f>
        <v/>
      </c>
      <c r="D422" s="10" t="n"/>
      <c r="E422" s="10" t="n"/>
    </row>
    <row r="423">
      <c r="B423">
        <f>IFERROR(VLOOKUP(A423,Produtos!A:B,2,FALSE),"")</f>
        <v/>
      </c>
      <c r="D423" s="10" t="n"/>
      <c r="E423" s="10" t="n"/>
    </row>
    <row r="424">
      <c r="B424">
        <f>IFERROR(VLOOKUP(A424,Produtos!A:B,2,FALSE),"")</f>
        <v/>
      </c>
      <c r="D424" s="10" t="n"/>
      <c r="E424" s="10" t="n"/>
    </row>
    <row r="425">
      <c r="B425">
        <f>IFERROR(VLOOKUP(A425,Produtos!A:B,2,FALSE),"")</f>
        <v/>
      </c>
      <c r="D425" s="10" t="n"/>
      <c r="E425" s="10" t="n"/>
    </row>
    <row r="426">
      <c r="B426">
        <f>IFERROR(VLOOKUP(A426,Produtos!A:B,2,FALSE),"")</f>
        <v/>
      </c>
      <c r="D426" s="10" t="n"/>
      <c r="E426" s="10" t="n"/>
    </row>
    <row r="427">
      <c r="B427">
        <f>IFERROR(VLOOKUP(A427,Produtos!A:B,2,FALSE),"")</f>
        <v/>
      </c>
      <c r="D427" s="10" t="n"/>
      <c r="E427" s="10" t="n"/>
    </row>
    <row r="428">
      <c r="B428">
        <f>IFERROR(VLOOKUP(A428,Produtos!A:B,2,FALSE),"")</f>
        <v/>
      </c>
      <c r="D428" s="10" t="n"/>
      <c r="E428" s="10" t="n"/>
    </row>
    <row r="429">
      <c r="B429">
        <f>IFERROR(VLOOKUP(A429,Produtos!A:B,2,FALSE),"")</f>
        <v/>
      </c>
      <c r="D429" s="10" t="n"/>
      <c r="E429" s="10" t="n"/>
    </row>
    <row r="430">
      <c r="B430">
        <f>IFERROR(VLOOKUP(A430,Produtos!A:B,2,FALSE),"")</f>
        <v/>
      </c>
      <c r="D430" s="10" t="n"/>
      <c r="E430" s="10" t="n"/>
    </row>
    <row r="431">
      <c r="B431">
        <f>IFERROR(VLOOKUP(A431,Produtos!A:B,2,FALSE),"")</f>
        <v/>
      </c>
      <c r="D431" s="10" t="n"/>
      <c r="E431" s="10" t="n"/>
    </row>
    <row r="432">
      <c r="B432">
        <f>IFERROR(VLOOKUP(A432,Produtos!A:B,2,FALSE),"")</f>
        <v/>
      </c>
      <c r="D432" s="10" t="n"/>
      <c r="E432" s="10" t="n"/>
    </row>
    <row r="433">
      <c r="B433">
        <f>IFERROR(VLOOKUP(A433,Produtos!A:B,2,FALSE),"")</f>
        <v/>
      </c>
      <c r="D433" s="10" t="n"/>
      <c r="E433" s="10" t="n"/>
    </row>
    <row r="434">
      <c r="B434">
        <f>IFERROR(VLOOKUP(A434,Produtos!A:B,2,FALSE),"")</f>
        <v/>
      </c>
      <c r="D434" s="10" t="n"/>
      <c r="E434" s="10" t="n"/>
    </row>
    <row r="435">
      <c r="B435">
        <f>IFERROR(VLOOKUP(A435,Produtos!A:B,2,FALSE),"")</f>
        <v/>
      </c>
      <c r="D435" s="10" t="n"/>
      <c r="E435" s="10" t="n"/>
    </row>
    <row r="436">
      <c r="B436">
        <f>IFERROR(VLOOKUP(A436,Produtos!A:B,2,FALSE),"")</f>
        <v/>
      </c>
      <c r="D436" s="10" t="n"/>
      <c r="E436" s="10" t="n"/>
    </row>
    <row r="437">
      <c r="B437">
        <f>IFERROR(VLOOKUP(A437,Produtos!A:B,2,FALSE),"")</f>
        <v/>
      </c>
      <c r="D437" s="10" t="n"/>
      <c r="E437" s="10" t="n"/>
    </row>
    <row r="438">
      <c r="B438">
        <f>IFERROR(VLOOKUP(A438,Produtos!A:B,2,FALSE),"")</f>
        <v/>
      </c>
      <c r="D438" s="10" t="n"/>
      <c r="E438" s="10" t="n"/>
    </row>
    <row r="439">
      <c r="B439">
        <f>IFERROR(VLOOKUP(A439,Produtos!A:B,2,FALSE),"")</f>
        <v/>
      </c>
      <c r="D439" s="10" t="n"/>
      <c r="E439" s="10" t="n"/>
    </row>
    <row r="440">
      <c r="B440">
        <f>IFERROR(VLOOKUP(A440,Produtos!A:B,2,FALSE),"")</f>
        <v/>
      </c>
      <c r="D440" s="10" t="n"/>
      <c r="E440" s="10" t="n"/>
    </row>
    <row r="441">
      <c r="B441">
        <f>IFERROR(VLOOKUP(A441,Produtos!A:B,2,FALSE),"")</f>
        <v/>
      </c>
      <c r="D441" s="10" t="n"/>
      <c r="E441" s="10" t="n"/>
    </row>
    <row r="442">
      <c r="B442">
        <f>IFERROR(VLOOKUP(A442,Produtos!A:B,2,FALSE),"")</f>
        <v/>
      </c>
      <c r="D442" s="10" t="n"/>
      <c r="E442" s="10" t="n"/>
    </row>
    <row r="443">
      <c r="B443">
        <f>IFERROR(VLOOKUP(A443,Produtos!A:B,2,FALSE),"")</f>
        <v/>
      </c>
      <c r="D443" s="10" t="n"/>
      <c r="E443" s="10" t="n"/>
    </row>
    <row r="444">
      <c r="B444">
        <f>IFERROR(VLOOKUP(A444,Produtos!A:B,2,FALSE),"")</f>
        <v/>
      </c>
      <c r="D444" s="10" t="n"/>
      <c r="E444" s="10" t="n"/>
    </row>
    <row r="445">
      <c r="B445">
        <f>IFERROR(VLOOKUP(A445,Produtos!A:B,2,FALSE),"")</f>
        <v/>
      </c>
      <c r="D445" s="10" t="n"/>
      <c r="E445" s="10" t="n"/>
    </row>
    <row r="446">
      <c r="B446">
        <f>IFERROR(VLOOKUP(A446,Produtos!A:B,2,FALSE),"")</f>
        <v/>
      </c>
      <c r="D446" s="10" t="n"/>
      <c r="E446" s="10" t="n"/>
    </row>
    <row r="447">
      <c r="B447">
        <f>IFERROR(VLOOKUP(A447,Produtos!A:B,2,FALSE),"")</f>
        <v/>
      </c>
      <c r="D447" s="10" t="n"/>
      <c r="E447" s="10" t="n"/>
    </row>
    <row r="448">
      <c r="B448">
        <f>IFERROR(VLOOKUP(A448,Produtos!A:B,2,FALSE),"")</f>
        <v/>
      </c>
      <c r="D448" s="10" t="n"/>
      <c r="E448" s="10" t="n"/>
    </row>
    <row r="449">
      <c r="B449">
        <f>IFERROR(VLOOKUP(A449,Produtos!A:B,2,FALSE),"")</f>
        <v/>
      </c>
      <c r="D449" s="10" t="n"/>
      <c r="E449" s="10" t="n"/>
    </row>
    <row r="450">
      <c r="B450">
        <f>IFERROR(VLOOKUP(A450,Produtos!A:B,2,FALSE),"")</f>
        <v/>
      </c>
      <c r="D450" s="10" t="n"/>
      <c r="E450" s="10" t="n"/>
    </row>
    <row r="451">
      <c r="B451">
        <f>IFERROR(VLOOKUP(A451,Produtos!A:B,2,FALSE),"")</f>
        <v/>
      </c>
      <c r="D451" s="10" t="n"/>
      <c r="E451" s="10" t="n"/>
    </row>
    <row r="452">
      <c r="B452">
        <f>IFERROR(VLOOKUP(A452,Produtos!A:B,2,FALSE),"")</f>
        <v/>
      </c>
      <c r="D452" s="10" t="n"/>
      <c r="E452" s="10" t="n"/>
    </row>
    <row r="453">
      <c r="B453">
        <f>IFERROR(VLOOKUP(A453,Produtos!A:B,2,FALSE),"")</f>
        <v/>
      </c>
      <c r="D453" s="10" t="n"/>
      <c r="E453" s="10" t="n"/>
    </row>
    <row r="454">
      <c r="B454">
        <f>IFERROR(VLOOKUP(A454,Produtos!A:B,2,FALSE),"")</f>
        <v/>
      </c>
      <c r="D454" s="10" t="n"/>
      <c r="E454" s="10" t="n"/>
    </row>
    <row r="455">
      <c r="B455">
        <f>IFERROR(VLOOKUP(A455,Produtos!A:B,2,FALSE),"")</f>
        <v/>
      </c>
      <c r="D455" s="10" t="n"/>
      <c r="E455" s="10" t="n"/>
    </row>
    <row r="456">
      <c r="B456">
        <f>IFERROR(VLOOKUP(A456,Produtos!A:B,2,FALSE),"")</f>
        <v/>
      </c>
      <c r="D456" s="10" t="n"/>
      <c r="E456" s="10" t="n"/>
    </row>
    <row r="457">
      <c r="B457">
        <f>IFERROR(VLOOKUP(A457,Produtos!A:B,2,FALSE),"")</f>
        <v/>
      </c>
      <c r="D457" s="10" t="n"/>
      <c r="E457" s="10" t="n"/>
    </row>
    <row r="458">
      <c r="B458">
        <f>IFERROR(VLOOKUP(A458,Produtos!A:B,2,FALSE),"")</f>
        <v/>
      </c>
      <c r="D458" s="10" t="n"/>
      <c r="E458" s="10" t="n"/>
    </row>
    <row r="459">
      <c r="B459">
        <f>IFERROR(VLOOKUP(A459,Produtos!A:B,2,FALSE),"")</f>
        <v/>
      </c>
      <c r="D459" s="10" t="n"/>
      <c r="E459" s="10" t="n"/>
    </row>
    <row r="460">
      <c r="B460">
        <f>IFERROR(VLOOKUP(A460,Produtos!A:B,2,FALSE),"")</f>
        <v/>
      </c>
      <c r="D460" s="10" t="n"/>
      <c r="E460" s="10" t="n"/>
    </row>
    <row r="461">
      <c r="B461">
        <f>IFERROR(VLOOKUP(A461,Produtos!A:B,2,FALSE),"")</f>
        <v/>
      </c>
      <c r="D461" s="10" t="n"/>
      <c r="E461" s="10" t="n"/>
    </row>
    <row r="462">
      <c r="B462">
        <f>IFERROR(VLOOKUP(A462,Produtos!A:B,2,FALSE),"")</f>
        <v/>
      </c>
      <c r="D462" s="10" t="n"/>
      <c r="E462" s="10" t="n"/>
    </row>
    <row r="463">
      <c r="B463">
        <f>IFERROR(VLOOKUP(A463,Produtos!A:B,2,FALSE),"")</f>
        <v/>
      </c>
      <c r="D463" s="10" t="n"/>
      <c r="E463" s="10" t="n"/>
    </row>
    <row r="464">
      <c r="B464">
        <f>IFERROR(VLOOKUP(A464,Produtos!A:B,2,FALSE),"")</f>
        <v/>
      </c>
      <c r="D464" s="10" t="n"/>
      <c r="E464" s="10" t="n"/>
    </row>
    <row r="465">
      <c r="B465">
        <f>IFERROR(VLOOKUP(A465,Produtos!A:B,2,FALSE),"")</f>
        <v/>
      </c>
      <c r="D465" s="10" t="n"/>
      <c r="E465" s="10" t="n"/>
    </row>
    <row r="466">
      <c r="B466">
        <f>IFERROR(VLOOKUP(A466,Produtos!A:B,2,FALSE),"")</f>
        <v/>
      </c>
      <c r="D466" s="10" t="n"/>
      <c r="E466" s="10" t="n"/>
    </row>
    <row r="467">
      <c r="B467">
        <f>IFERROR(VLOOKUP(A467,Produtos!A:B,2,FALSE),"")</f>
        <v/>
      </c>
      <c r="D467" s="10" t="n"/>
      <c r="E467" s="10" t="n"/>
    </row>
    <row r="468">
      <c r="B468">
        <f>IFERROR(VLOOKUP(A468,Produtos!A:B,2,FALSE),"")</f>
        <v/>
      </c>
      <c r="D468" s="10" t="n"/>
      <c r="E468" s="10" t="n"/>
    </row>
    <row r="469">
      <c r="B469">
        <f>IFERROR(VLOOKUP(A469,Produtos!A:B,2,FALSE),"")</f>
        <v/>
      </c>
      <c r="D469" s="10" t="n"/>
      <c r="E469" s="10" t="n"/>
    </row>
    <row r="470">
      <c r="B470">
        <f>IFERROR(VLOOKUP(A470,Produtos!A:B,2,FALSE),"")</f>
        <v/>
      </c>
      <c r="D470" s="10" t="n"/>
      <c r="E470" s="10" t="n"/>
    </row>
    <row r="471">
      <c r="B471">
        <f>IFERROR(VLOOKUP(A471,Produtos!A:B,2,FALSE),"")</f>
        <v/>
      </c>
      <c r="D471" s="10" t="n"/>
      <c r="E471" s="10" t="n"/>
    </row>
    <row r="472">
      <c r="B472">
        <f>IFERROR(VLOOKUP(A472,Produtos!A:B,2,FALSE),"")</f>
        <v/>
      </c>
      <c r="D472" s="10" t="n"/>
      <c r="E472" s="10" t="n"/>
    </row>
    <row r="473">
      <c r="B473">
        <f>IFERROR(VLOOKUP(A473,Produtos!A:B,2,FALSE),"")</f>
        <v/>
      </c>
      <c r="D473" s="10" t="n"/>
      <c r="E473" s="10" t="n"/>
    </row>
    <row r="474">
      <c r="B474">
        <f>IFERROR(VLOOKUP(A474,Produtos!A:B,2,FALSE),"")</f>
        <v/>
      </c>
      <c r="D474" s="10" t="n"/>
      <c r="E474" s="10" t="n"/>
    </row>
    <row r="475">
      <c r="B475">
        <f>IFERROR(VLOOKUP(A475,Produtos!A:B,2,FALSE),"")</f>
        <v/>
      </c>
      <c r="D475" s="10" t="n"/>
      <c r="E475" s="10" t="n"/>
    </row>
    <row r="476">
      <c r="B476">
        <f>IFERROR(VLOOKUP(A476,Produtos!A:B,2,FALSE),"")</f>
        <v/>
      </c>
      <c r="D476" s="10" t="n"/>
      <c r="E476" s="10" t="n"/>
    </row>
    <row r="477">
      <c r="B477">
        <f>IFERROR(VLOOKUP(A477,Produtos!A:B,2,FALSE),"")</f>
        <v/>
      </c>
      <c r="D477" s="10" t="n"/>
      <c r="E477" s="10" t="n"/>
    </row>
    <row r="478">
      <c r="B478">
        <f>IFERROR(VLOOKUP(A478,Produtos!A:B,2,FALSE),"")</f>
        <v/>
      </c>
      <c r="D478" s="10" t="n"/>
      <c r="E478" s="10" t="n"/>
    </row>
    <row r="479">
      <c r="B479">
        <f>IFERROR(VLOOKUP(A479,Produtos!A:B,2,FALSE),"")</f>
        <v/>
      </c>
      <c r="D479" s="10" t="n"/>
      <c r="E479" s="10" t="n"/>
    </row>
    <row r="480">
      <c r="B480">
        <f>IFERROR(VLOOKUP(A480,Produtos!A:B,2,FALSE),"")</f>
        <v/>
      </c>
      <c r="D480" s="10" t="n"/>
      <c r="E480" s="10" t="n"/>
    </row>
    <row r="481">
      <c r="B481">
        <f>IFERROR(VLOOKUP(A481,Produtos!A:B,2,FALSE),"")</f>
        <v/>
      </c>
      <c r="D481" s="10" t="n"/>
      <c r="E481" s="10" t="n"/>
    </row>
    <row r="482">
      <c r="B482">
        <f>IFERROR(VLOOKUP(A482,Produtos!A:B,2,FALSE),"")</f>
        <v/>
      </c>
      <c r="D482" s="10" t="n"/>
      <c r="E482" s="10" t="n"/>
    </row>
    <row r="483">
      <c r="B483">
        <f>IFERROR(VLOOKUP(A483,Produtos!A:B,2,FALSE),"")</f>
        <v/>
      </c>
      <c r="D483" s="10" t="n"/>
      <c r="E483" s="10" t="n"/>
    </row>
    <row r="484">
      <c r="B484">
        <f>IFERROR(VLOOKUP(A484,Produtos!A:B,2,FALSE),"")</f>
        <v/>
      </c>
      <c r="D484" s="10" t="n"/>
      <c r="E484" s="10" t="n"/>
    </row>
    <row r="485">
      <c r="B485">
        <f>IFERROR(VLOOKUP(A485,Produtos!A:B,2,FALSE),"")</f>
        <v/>
      </c>
      <c r="D485" s="10" t="n"/>
      <c r="E485" s="10" t="n"/>
    </row>
    <row r="486">
      <c r="B486">
        <f>IFERROR(VLOOKUP(A486,Produtos!A:B,2,FALSE),"")</f>
        <v/>
      </c>
      <c r="D486" s="10" t="n"/>
      <c r="E486" s="10" t="n"/>
    </row>
    <row r="487">
      <c r="B487">
        <f>IFERROR(VLOOKUP(A487,Produtos!A:B,2,FALSE),"")</f>
        <v/>
      </c>
      <c r="D487" s="10" t="n"/>
      <c r="E487" s="10" t="n"/>
    </row>
    <row r="488">
      <c r="B488">
        <f>IFERROR(VLOOKUP(A488,Produtos!A:B,2,FALSE),"")</f>
        <v/>
      </c>
      <c r="D488" s="10" t="n"/>
      <c r="E488" s="10" t="n"/>
    </row>
    <row r="489">
      <c r="B489">
        <f>IFERROR(VLOOKUP(A489,Produtos!A:B,2,FALSE),"")</f>
        <v/>
      </c>
      <c r="D489" s="10" t="n"/>
      <c r="E489" s="10" t="n"/>
    </row>
    <row r="490">
      <c r="B490">
        <f>IFERROR(VLOOKUP(A490,Produtos!A:B,2,FALSE),"")</f>
        <v/>
      </c>
      <c r="D490" s="10" t="n"/>
      <c r="E490" s="10" t="n"/>
    </row>
    <row r="491">
      <c r="B491">
        <f>IFERROR(VLOOKUP(A491,Produtos!A:B,2,FALSE),"")</f>
        <v/>
      </c>
      <c r="D491" s="10" t="n"/>
      <c r="E491" s="10" t="n"/>
    </row>
    <row r="492">
      <c r="B492">
        <f>IFERROR(VLOOKUP(A492,Produtos!A:B,2,FALSE),"")</f>
        <v/>
      </c>
      <c r="D492" s="10" t="n"/>
      <c r="E492" s="10" t="n"/>
    </row>
    <row r="493">
      <c r="B493">
        <f>IFERROR(VLOOKUP(A493,Produtos!A:B,2,FALSE),"")</f>
        <v/>
      </c>
      <c r="D493" s="10" t="n"/>
      <c r="E493" s="10" t="n"/>
    </row>
    <row r="494">
      <c r="B494">
        <f>IFERROR(VLOOKUP(A494,Produtos!A:B,2,FALSE),"")</f>
        <v/>
      </c>
      <c r="D494" s="10" t="n"/>
      <c r="E494" s="10" t="n"/>
    </row>
    <row r="495">
      <c r="B495">
        <f>IFERROR(VLOOKUP(A495,Produtos!A:B,2,FALSE),"")</f>
        <v/>
      </c>
      <c r="D495" s="10" t="n"/>
      <c r="E495" s="10" t="n"/>
    </row>
    <row r="496">
      <c r="B496">
        <f>IFERROR(VLOOKUP(A496,Produtos!A:B,2,FALSE),"")</f>
        <v/>
      </c>
      <c r="D496" s="10" t="n"/>
      <c r="E496" s="10" t="n"/>
    </row>
    <row r="497">
      <c r="B497">
        <f>IFERROR(VLOOKUP(A497,Produtos!A:B,2,FALSE),"")</f>
        <v/>
      </c>
      <c r="D497" s="10" t="n"/>
      <c r="E497" s="10" t="n"/>
    </row>
    <row r="498">
      <c r="B498">
        <f>IFERROR(VLOOKUP(A498,Produtos!A:B,2,FALSE),"")</f>
        <v/>
      </c>
      <c r="D498" s="10" t="n"/>
      <c r="E498" s="10" t="n"/>
    </row>
    <row r="499">
      <c r="B499">
        <f>IFERROR(VLOOKUP(A499,Produtos!A:B,2,FALSE),"")</f>
        <v/>
      </c>
      <c r="D499" s="10" t="n"/>
      <c r="E499" s="10" t="n"/>
    </row>
    <row r="500">
      <c r="B500">
        <f>IFERROR(VLOOKUP(A500,Produtos!A:B,2,FALSE),"")</f>
        <v/>
      </c>
      <c r="D500" s="10" t="n"/>
      <c r="E500" s="10" t="n"/>
    </row>
    <row r="501">
      <c r="B501">
        <f>IFERROR(VLOOKUP(A501,Produtos!A:B,2,FALSE),"")</f>
        <v/>
      </c>
      <c r="D501" s="10" t="n"/>
      <c r="E501" s="10" t="n"/>
    </row>
    <row r="502">
      <c r="B502">
        <f>IFERROR(VLOOKUP(A502,Produtos!A:B,2,FALSE),"")</f>
        <v/>
      </c>
      <c r="D502" s="10" t="n"/>
      <c r="E502" s="10" t="n"/>
    </row>
    <row r="503">
      <c r="B503">
        <f>IFERROR(VLOOKUP(A503,Produtos!A:B,2,FALSE),"")</f>
        <v/>
      </c>
      <c r="D503" s="10" t="n"/>
      <c r="E503" s="10" t="n"/>
    </row>
    <row r="504">
      <c r="B504">
        <f>IFERROR(VLOOKUP(A504,Produtos!A:B,2,FALSE),"")</f>
        <v/>
      </c>
      <c r="D504" s="10" t="n"/>
      <c r="E504" s="10" t="n"/>
    </row>
    <row r="505">
      <c r="B505">
        <f>IFERROR(VLOOKUP(A505,Produtos!A:B,2,FALSE),"")</f>
        <v/>
      </c>
      <c r="D505" s="10" t="n"/>
      <c r="E505" s="10" t="n"/>
    </row>
    <row r="506">
      <c r="B506">
        <f>IFERROR(VLOOKUP(A506,Produtos!A:B,2,FALSE),"")</f>
        <v/>
      </c>
      <c r="D506" s="10" t="n"/>
      <c r="E506" s="10" t="n"/>
    </row>
    <row r="507">
      <c r="B507">
        <f>IFERROR(VLOOKUP(A507,Produtos!A:B,2,FALSE),"")</f>
        <v/>
      </c>
      <c r="D507" s="10" t="n"/>
      <c r="E507" s="10" t="n"/>
    </row>
    <row r="508">
      <c r="B508">
        <f>IFERROR(VLOOKUP(A508,Produtos!A:B,2,FALSE),"")</f>
        <v/>
      </c>
      <c r="D508" s="10" t="n"/>
      <c r="E508" s="10" t="n"/>
    </row>
    <row r="509">
      <c r="B509">
        <f>IFERROR(VLOOKUP(A509,Produtos!A:B,2,FALSE),"")</f>
        <v/>
      </c>
      <c r="D509" s="10" t="n"/>
      <c r="E509" s="10" t="n"/>
    </row>
    <row r="510">
      <c r="B510">
        <f>IFERROR(VLOOKUP(A510,Produtos!A:B,2,FALSE),"")</f>
        <v/>
      </c>
      <c r="D510" s="10" t="n"/>
      <c r="E510" s="10" t="n"/>
    </row>
    <row r="511">
      <c r="B511">
        <f>IFERROR(VLOOKUP(A511,Produtos!A:B,2,FALSE),"")</f>
        <v/>
      </c>
      <c r="D511" s="10" t="n"/>
      <c r="E511" s="10" t="n"/>
    </row>
    <row r="512">
      <c r="B512">
        <f>IFERROR(VLOOKUP(A512,Produtos!A:B,2,FALSE),"")</f>
        <v/>
      </c>
      <c r="D512" s="10" t="n"/>
      <c r="E512" s="10" t="n"/>
    </row>
    <row r="513">
      <c r="B513">
        <f>IFERROR(VLOOKUP(A513,Produtos!A:B,2,FALSE),"")</f>
        <v/>
      </c>
      <c r="D513" s="10" t="n"/>
      <c r="E513" s="10" t="n"/>
    </row>
    <row r="514">
      <c r="B514">
        <f>IFERROR(VLOOKUP(A514,Produtos!A:B,2,FALSE),"")</f>
        <v/>
      </c>
      <c r="D514" s="10" t="n"/>
      <c r="E514" s="10" t="n"/>
    </row>
    <row r="515">
      <c r="B515">
        <f>IFERROR(VLOOKUP(A515,Produtos!A:B,2,FALSE),"")</f>
        <v/>
      </c>
      <c r="D515" s="10" t="n"/>
      <c r="E515" s="10" t="n"/>
    </row>
    <row r="516">
      <c r="B516">
        <f>IFERROR(VLOOKUP(A516,Produtos!A:B,2,FALSE),"")</f>
        <v/>
      </c>
      <c r="D516" s="10" t="n"/>
      <c r="E516" s="10" t="n"/>
    </row>
    <row r="517">
      <c r="B517">
        <f>IFERROR(VLOOKUP(A517,Produtos!A:B,2,FALSE),"")</f>
        <v/>
      </c>
      <c r="D517" s="10" t="n"/>
      <c r="E517" s="10" t="n"/>
    </row>
    <row r="518">
      <c r="B518">
        <f>IFERROR(VLOOKUP(A518,Produtos!A:B,2,FALSE),"")</f>
        <v/>
      </c>
      <c r="D518" s="10" t="n"/>
      <c r="E518" s="10" t="n"/>
    </row>
    <row r="519">
      <c r="B519">
        <f>IFERROR(VLOOKUP(A519,Produtos!A:B,2,FALSE),"")</f>
        <v/>
      </c>
      <c r="D519" s="10" t="n"/>
      <c r="E519" s="10" t="n"/>
    </row>
    <row r="520">
      <c r="B520">
        <f>IFERROR(VLOOKUP(A520,Produtos!A:B,2,FALSE),"")</f>
        <v/>
      </c>
      <c r="D520" s="10" t="n"/>
      <c r="E520" s="10" t="n"/>
    </row>
    <row r="521">
      <c r="B521">
        <f>IFERROR(VLOOKUP(A521,Produtos!A:B,2,FALSE),"")</f>
        <v/>
      </c>
      <c r="D521" s="10" t="n"/>
      <c r="E521" s="10" t="n"/>
    </row>
    <row r="522">
      <c r="B522">
        <f>IFERROR(VLOOKUP(A522,Produtos!A:B,2,FALSE),"")</f>
        <v/>
      </c>
      <c r="D522" s="10" t="n"/>
      <c r="E522" s="10" t="n"/>
    </row>
    <row r="523">
      <c r="B523">
        <f>IFERROR(VLOOKUP(A523,Produtos!A:B,2,FALSE),"")</f>
        <v/>
      </c>
      <c r="D523" s="10" t="n"/>
      <c r="E523" s="10" t="n"/>
    </row>
    <row r="524">
      <c r="B524">
        <f>IFERROR(VLOOKUP(A524,Produtos!A:B,2,FALSE),"")</f>
        <v/>
      </c>
      <c r="D524" s="10" t="n"/>
      <c r="E524" s="10" t="n"/>
    </row>
    <row r="525">
      <c r="B525">
        <f>IFERROR(VLOOKUP(A525,Produtos!A:B,2,FALSE),"")</f>
        <v/>
      </c>
      <c r="D525" s="10" t="n"/>
      <c r="E525" s="10" t="n"/>
    </row>
    <row r="526">
      <c r="B526">
        <f>IFERROR(VLOOKUP(A526,Produtos!A:B,2,FALSE),"")</f>
        <v/>
      </c>
      <c r="D526" s="10" t="n"/>
      <c r="E526" s="10" t="n"/>
    </row>
    <row r="527">
      <c r="B527">
        <f>IFERROR(VLOOKUP(A527,Produtos!A:B,2,FALSE),"")</f>
        <v/>
      </c>
      <c r="D527" s="10" t="n"/>
      <c r="E527" s="10" t="n"/>
    </row>
    <row r="528">
      <c r="B528">
        <f>IFERROR(VLOOKUP(A528,Produtos!A:B,2,FALSE),"")</f>
        <v/>
      </c>
      <c r="D528" s="10" t="n"/>
      <c r="E528" s="10" t="n"/>
    </row>
    <row r="529">
      <c r="B529">
        <f>IFERROR(VLOOKUP(A529,Produtos!A:B,2,FALSE),"")</f>
        <v/>
      </c>
      <c r="D529" s="10" t="n"/>
      <c r="E529" s="10" t="n"/>
    </row>
    <row r="530">
      <c r="B530">
        <f>IFERROR(VLOOKUP(A530,Produtos!A:B,2,FALSE),"")</f>
        <v/>
      </c>
      <c r="D530" s="10" t="n"/>
      <c r="E530" s="10" t="n"/>
    </row>
    <row r="531">
      <c r="B531">
        <f>IFERROR(VLOOKUP(A531,Produtos!A:B,2,FALSE),"")</f>
        <v/>
      </c>
      <c r="D531" s="10" t="n"/>
      <c r="E531" s="10" t="n"/>
    </row>
    <row r="532">
      <c r="B532">
        <f>IFERROR(VLOOKUP(A532,Produtos!A:B,2,FALSE),"")</f>
        <v/>
      </c>
      <c r="D532" s="10" t="n"/>
      <c r="E532" s="10" t="n"/>
    </row>
    <row r="533">
      <c r="B533">
        <f>IFERROR(VLOOKUP(A533,Produtos!A:B,2,FALSE),"")</f>
        <v/>
      </c>
      <c r="D533" s="10" t="n"/>
      <c r="E533" s="10" t="n"/>
    </row>
    <row r="534">
      <c r="B534">
        <f>IFERROR(VLOOKUP(A534,Produtos!A:B,2,FALSE),"")</f>
        <v/>
      </c>
      <c r="D534" s="10" t="n"/>
      <c r="E534" s="10" t="n"/>
    </row>
    <row r="535">
      <c r="B535">
        <f>IFERROR(VLOOKUP(A535,Produtos!A:B,2,FALSE),"")</f>
        <v/>
      </c>
      <c r="D535" s="10" t="n"/>
      <c r="E535" s="10" t="n"/>
    </row>
    <row r="536">
      <c r="B536">
        <f>IFERROR(VLOOKUP(A536,Produtos!A:B,2,FALSE),"")</f>
        <v/>
      </c>
      <c r="D536" s="10" t="n"/>
      <c r="E536" s="10" t="n"/>
    </row>
    <row r="537">
      <c r="B537">
        <f>IFERROR(VLOOKUP(A537,Produtos!A:B,2,FALSE),"")</f>
        <v/>
      </c>
      <c r="D537" s="10" t="n"/>
      <c r="E537" s="10" t="n"/>
    </row>
    <row r="538">
      <c r="B538">
        <f>IFERROR(VLOOKUP(A538,Produtos!A:B,2,FALSE),"")</f>
        <v/>
      </c>
      <c r="D538" s="10" t="n"/>
      <c r="E538" s="10" t="n"/>
    </row>
    <row r="539">
      <c r="B539">
        <f>IFERROR(VLOOKUP(A539,Produtos!A:B,2,FALSE),"")</f>
        <v/>
      </c>
      <c r="D539" s="10" t="n"/>
      <c r="E539" s="10" t="n"/>
    </row>
    <row r="540">
      <c r="B540">
        <f>IFERROR(VLOOKUP(A540,Produtos!A:B,2,FALSE),"")</f>
        <v/>
      </c>
      <c r="D540" s="10" t="n"/>
      <c r="E540" s="10" t="n"/>
    </row>
    <row r="541">
      <c r="B541">
        <f>IFERROR(VLOOKUP(A541,Produtos!A:B,2,FALSE),"")</f>
        <v/>
      </c>
      <c r="D541" s="10" t="n"/>
      <c r="E541" s="10" t="n"/>
    </row>
    <row r="542">
      <c r="B542">
        <f>IFERROR(VLOOKUP(A542,Produtos!A:B,2,FALSE),"")</f>
        <v/>
      </c>
      <c r="D542" s="10" t="n"/>
      <c r="E542" s="10" t="n"/>
    </row>
    <row r="543">
      <c r="B543">
        <f>IFERROR(VLOOKUP(A543,Produtos!A:B,2,FALSE),"")</f>
        <v/>
      </c>
      <c r="D543" s="10" t="n"/>
      <c r="E543" s="10" t="n"/>
    </row>
    <row r="544">
      <c r="B544">
        <f>IFERROR(VLOOKUP(A544,Produtos!A:B,2,FALSE),"")</f>
        <v/>
      </c>
      <c r="D544" s="10" t="n"/>
      <c r="E544" s="10" t="n"/>
    </row>
    <row r="545">
      <c r="B545">
        <f>IFERROR(VLOOKUP(A545,Produtos!A:B,2,FALSE),"")</f>
        <v/>
      </c>
      <c r="D545" s="10" t="n"/>
      <c r="E545" s="10" t="n"/>
    </row>
    <row r="546">
      <c r="B546">
        <f>IFERROR(VLOOKUP(A546,Produtos!A:B,2,FALSE),"")</f>
        <v/>
      </c>
      <c r="D546" s="10" t="n"/>
      <c r="E546" s="10" t="n"/>
    </row>
    <row r="547">
      <c r="B547">
        <f>IFERROR(VLOOKUP(A547,Produtos!A:B,2,FALSE),"")</f>
        <v/>
      </c>
      <c r="D547" s="10" t="n"/>
      <c r="E547" s="10" t="n"/>
    </row>
    <row r="548">
      <c r="B548">
        <f>IFERROR(VLOOKUP(A548,Produtos!A:B,2,FALSE),"")</f>
        <v/>
      </c>
      <c r="D548" s="10" t="n"/>
      <c r="E548" s="10" t="n"/>
    </row>
    <row r="549">
      <c r="B549">
        <f>IFERROR(VLOOKUP(A549,Produtos!A:B,2,FALSE),"")</f>
        <v/>
      </c>
      <c r="D549" s="10" t="n"/>
      <c r="E549" s="10" t="n"/>
    </row>
    <row r="550">
      <c r="B550">
        <f>IFERROR(VLOOKUP(A550,Produtos!A:B,2,FALSE),"")</f>
        <v/>
      </c>
      <c r="D550" s="10" t="n"/>
      <c r="E550" s="10" t="n"/>
    </row>
    <row r="551">
      <c r="B551">
        <f>IFERROR(VLOOKUP(A551,Produtos!A:B,2,FALSE),"")</f>
        <v/>
      </c>
      <c r="D551" s="10" t="n"/>
      <c r="E551" s="10" t="n"/>
    </row>
    <row r="552">
      <c r="B552">
        <f>IFERROR(VLOOKUP(A552,Produtos!A:B,2,FALSE),"")</f>
        <v/>
      </c>
      <c r="D552" s="10" t="n"/>
      <c r="E552" s="10" t="n"/>
    </row>
    <row r="553">
      <c r="B553">
        <f>IFERROR(VLOOKUP(A553,Produtos!A:B,2,FALSE),"")</f>
        <v/>
      </c>
      <c r="D553" s="10" t="n"/>
      <c r="E553" s="10" t="n"/>
    </row>
    <row r="554">
      <c r="B554">
        <f>IFERROR(VLOOKUP(A554,Produtos!A:B,2,FALSE),"")</f>
        <v/>
      </c>
      <c r="D554" s="10" t="n"/>
      <c r="E554" s="10" t="n"/>
    </row>
    <row r="555">
      <c r="B555">
        <f>IFERROR(VLOOKUP(A555,Produtos!A:B,2,FALSE),"")</f>
        <v/>
      </c>
      <c r="D555" s="10" t="n"/>
      <c r="E555" s="10" t="n"/>
    </row>
    <row r="556">
      <c r="B556">
        <f>IFERROR(VLOOKUP(A556,Produtos!A:B,2,FALSE),"")</f>
        <v/>
      </c>
      <c r="D556" s="10" t="n"/>
      <c r="E556" s="10" t="n"/>
    </row>
    <row r="557">
      <c r="B557">
        <f>IFERROR(VLOOKUP(A557,Produtos!A:B,2,FALSE),"")</f>
        <v/>
      </c>
      <c r="D557" s="10" t="n"/>
      <c r="E557" s="10" t="n"/>
    </row>
    <row r="558">
      <c r="B558">
        <f>IFERROR(VLOOKUP(A558,Produtos!A:B,2,FALSE),"")</f>
        <v/>
      </c>
      <c r="D558" s="10" t="n"/>
      <c r="E558" s="10" t="n"/>
    </row>
    <row r="559">
      <c r="B559">
        <f>IFERROR(VLOOKUP(A559,Produtos!A:B,2,FALSE),"")</f>
        <v/>
      </c>
      <c r="D559" s="10" t="n"/>
      <c r="E559" s="10" t="n"/>
    </row>
    <row r="560">
      <c r="B560">
        <f>IFERROR(VLOOKUP(A560,Produtos!A:B,2,FALSE),"")</f>
        <v/>
      </c>
      <c r="D560" s="10" t="n"/>
      <c r="E560" s="10" t="n"/>
    </row>
    <row r="561">
      <c r="B561">
        <f>IFERROR(VLOOKUP(A561,Produtos!A:B,2,FALSE),"")</f>
        <v/>
      </c>
      <c r="D561" s="10" t="n"/>
      <c r="E561" s="10" t="n"/>
    </row>
    <row r="562">
      <c r="B562">
        <f>IFERROR(VLOOKUP(A562,Produtos!A:B,2,FALSE),"")</f>
        <v/>
      </c>
      <c r="D562" s="10" t="n"/>
      <c r="E562" s="10" t="n"/>
    </row>
    <row r="563">
      <c r="B563">
        <f>IFERROR(VLOOKUP(A563,Produtos!A:B,2,FALSE),"")</f>
        <v/>
      </c>
      <c r="D563" s="10" t="n"/>
      <c r="E563" s="10" t="n"/>
    </row>
    <row r="564">
      <c r="B564">
        <f>IFERROR(VLOOKUP(A564,Produtos!A:B,2,FALSE),"")</f>
        <v/>
      </c>
      <c r="D564" s="10" t="n"/>
      <c r="E564" s="10" t="n"/>
    </row>
    <row r="565">
      <c r="B565">
        <f>IFERROR(VLOOKUP(A565,Produtos!A:B,2,FALSE),"")</f>
        <v/>
      </c>
      <c r="D565" s="10" t="n"/>
      <c r="E565" s="10" t="n"/>
    </row>
    <row r="566">
      <c r="B566">
        <f>IFERROR(VLOOKUP(A566,Produtos!A:B,2,FALSE),"")</f>
        <v/>
      </c>
      <c r="D566" s="10" t="n"/>
      <c r="E566" s="10" t="n"/>
    </row>
    <row r="567">
      <c r="B567">
        <f>IFERROR(VLOOKUP(A567,Produtos!A:B,2,FALSE),"")</f>
        <v/>
      </c>
      <c r="D567" s="10" t="n"/>
      <c r="E567" s="10" t="n"/>
    </row>
    <row r="568">
      <c r="B568">
        <f>IFERROR(VLOOKUP(A568,Produtos!A:B,2,FALSE),"")</f>
        <v/>
      </c>
      <c r="D568" s="10" t="n"/>
      <c r="E568" s="10" t="n"/>
    </row>
    <row r="569">
      <c r="B569">
        <f>IFERROR(VLOOKUP(A569,Produtos!A:B,2,FALSE),"")</f>
        <v/>
      </c>
      <c r="D569" s="10" t="n"/>
      <c r="E569" s="10" t="n"/>
    </row>
    <row r="570">
      <c r="B570">
        <f>IFERROR(VLOOKUP(A570,Produtos!A:B,2,FALSE),"")</f>
        <v/>
      </c>
      <c r="D570" s="10" t="n"/>
      <c r="E570" s="10" t="n"/>
    </row>
    <row r="571">
      <c r="B571">
        <f>IFERROR(VLOOKUP(A571,Produtos!A:B,2,FALSE),"")</f>
        <v/>
      </c>
      <c r="D571" s="10" t="n"/>
      <c r="E571" s="10" t="n"/>
    </row>
    <row r="572">
      <c r="B572">
        <f>IFERROR(VLOOKUP(A572,Produtos!A:B,2,FALSE),"")</f>
        <v/>
      </c>
      <c r="D572" s="10" t="n"/>
      <c r="E572" s="10" t="n"/>
    </row>
    <row r="573">
      <c r="B573">
        <f>IFERROR(VLOOKUP(A573,Produtos!A:B,2,FALSE),"")</f>
        <v/>
      </c>
      <c r="D573" s="10" t="n"/>
      <c r="E573" s="10" t="n"/>
    </row>
    <row r="574">
      <c r="B574">
        <f>IFERROR(VLOOKUP(A574,Produtos!A:B,2,FALSE),"")</f>
        <v/>
      </c>
      <c r="D574" s="10" t="n"/>
      <c r="E574" s="10" t="n"/>
    </row>
    <row r="575">
      <c r="B575">
        <f>IFERROR(VLOOKUP(A575,Produtos!A:B,2,FALSE),"")</f>
        <v/>
      </c>
      <c r="D575" s="10" t="n"/>
      <c r="E575" s="10" t="n"/>
    </row>
    <row r="576">
      <c r="B576">
        <f>IFERROR(VLOOKUP(A576,Produtos!A:B,2,FALSE),"")</f>
        <v/>
      </c>
      <c r="D576" s="10" t="n"/>
      <c r="E576" s="10" t="n"/>
    </row>
    <row r="577">
      <c r="B577">
        <f>IFERROR(VLOOKUP(A577,Produtos!A:B,2,FALSE),"")</f>
        <v/>
      </c>
      <c r="D577" s="10" t="n"/>
      <c r="E577" s="10" t="n"/>
    </row>
    <row r="578">
      <c r="B578">
        <f>IFERROR(VLOOKUP(A578,Produtos!A:B,2,FALSE),"")</f>
        <v/>
      </c>
      <c r="D578" s="10" t="n"/>
      <c r="E578" s="10" t="n"/>
    </row>
    <row r="579">
      <c r="B579">
        <f>IFERROR(VLOOKUP(A579,Produtos!A:B,2,FALSE),"")</f>
        <v/>
      </c>
      <c r="D579" s="10" t="n"/>
      <c r="E579" s="10" t="n"/>
    </row>
    <row r="580">
      <c r="B580">
        <f>IFERROR(VLOOKUP(A580,Produtos!A:B,2,FALSE),"")</f>
        <v/>
      </c>
      <c r="D580" s="10" t="n"/>
      <c r="E580" s="10" t="n"/>
    </row>
    <row r="581">
      <c r="B581">
        <f>IFERROR(VLOOKUP(A581,Produtos!A:B,2,FALSE),"")</f>
        <v/>
      </c>
      <c r="D581" s="10" t="n"/>
      <c r="E581" s="10" t="n"/>
    </row>
    <row r="582">
      <c r="B582">
        <f>IFERROR(VLOOKUP(A582,Produtos!A:B,2,FALSE),"")</f>
        <v/>
      </c>
      <c r="D582" s="10" t="n"/>
      <c r="E582" s="10" t="n"/>
    </row>
    <row r="583">
      <c r="B583">
        <f>IFERROR(VLOOKUP(A583,Produtos!A:B,2,FALSE),"")</f>
        <v/>
      </c>
      <c r="D583" s="10" t="n"/>
      <c r="E583" s="10" t="n"/>
    </row>
    <row r="584">
      <c r="B584">
        <f>IFERROR(VLOOKUP(A584,Produtos!A:B,2,FALSE),"")</f>
        <v/>
      </c>
      <c r="D584" s="10" t="n"/>
      <c r="E584" s="10" t="n"/>
    </row>
    <row r="585">
      <c r="B585">
        <f>IFERROR(VLOOKUP(A585,Produtos!A:B,2,FALSE),"")</f>
        <v/>
      </c>
      <c r="D585" s="10" t="n"/>
      <c r="E585" s="10" t="n"/>
    </row>
    <row r="586">
      <c r="B586">
        <f>IFERROR(VLOOKUP(A586,Produtos!A:B,2,FALSE),"")</f>
        <v/>
      </c>
      <c r="D586" s="10" t="n"/>
      <c r="E586" s="10" t="n"/>
    </row>
    <row r="587">
      <c r="B587">
        <f>IFERROR(VLOOKUP(A587,Produtos!A:B,2,FALSE),"")</f>
        <v/>
      </c>
      <c r="D587" s="10" t="n"/>
      <c r="E587" s="10" t="n"/>
    </row>
    <row r="588">
      <c r="B588">
        <f>IFERROR(VLOOKUP(A588,Produtos!A:B,2,FALSE),"")</f>
        <v/>
      </c>
      <c r="D588" s="10" t="n"/>
      <c r="E588" s="10" t="n"/>
    </row>
    <row r="589">
      <c r="B589">
        <f>IFERROR(VLOOKUP(A589,Produtos!A:B,2,FALSE),"")</f>
        <v/>
      </c>
      <c r="D589" s="10" t="n"/>
      <c r="E589" s="10" t="n"/>
    </row>
    <row r="590">
      <c r="B590">
        <f>IFERROR(VLOOKUP(A590,Produtos!A:B,2,FALSE),"")</f>
        <v/>
      </c>
      <c r="D590" s="10" t="n"/>
      <c r="E590" s="10" t="n"/>
    </row>
    <row r="591">
      <c r="B591">
        <f>IFERROR(VLOOKUP(A591,Produtos!A:B,2,FALSE),"")</f>
        <v/>
      </c>
      <c r="D591" s="10" t="n"/>
      <c r="E591" s="10" t="n"/>
    </row>
    <row r="592">
      <c r="B592">
        <f>IFERROR(VLOOKUP(A592,Produtos!A:B,2,FALSE),"")</f>
        <v/>
      </c>
      <c r="D592" s="10" t="n"/>
      <c r="E592" s="10" t="n"/>
    </row>
    <row r="593">
      <c r="B593">
        <f>IFERROR(VLOOKUP(A593,Produtos!A:B,2,FALSE),"")</f>
        <v/>
      </c>
      <c r="D593" s="10" t="n"/>
      <c r="E593" s="10" t="n"/>
    </row>
    <row r="594">
      <c r="B594">
        <f>IFERROR(VLOOKUP(A594,Produtos!A:B,2,FALSE),"")</f>
        <v/>
      </c>
      <c r="D594" s="10" t="n"/>
      <c r="E594" s="10" t="n"/>
    </row>
    <row r="595">
      <c r="B595">
        <f>IFERROR(VLOOKUP(A595,Produtos!A:B,2,FALSE),"")</f>
        <v/>
      </c>
      <c r="D595" s="10" t="n"/>
      <c r="E595" s="10" t="n"/>
    </row>
    <row r="596">
      <c r="B596">
        <f>IFERROR(VLOOKUP(A596,Produtos!A:B,2,FALSE),"")</f>
        <v/>
      </c>
      <c r="D596" s="10" t="n"/>
      <c r="E596" s="10" t="n"/>
    </row>
    <row r="597">
      <c r="B597">
        <f>IFERROR(VLOOKUP(A597,Produtos!A:B,2,FALSE),"")</f>
        <v/>
      </c>
      <c r="D597" s="10" t="n"/>
      <c r="E597" s="10" t="n"/>
    </row>
    <row r="598">
      <c r="B598">
        <f>IFERROR(VLOOKUP(A598,Produtos!A:B,2,FALSE),"")</f>
        <v/>
      </c>
      <c r="D598" s="10" t="n"/>
      <c r="E598" s="10" t="n"/>
    </row>
    <row r="599">
      <c r="B599">
        <f>IFERROR(VLOOKUP(A599,Produtos!A:B,2,FALSE),"")</f>
        <v/>
      </c>
      <c r="D599" s="10" t="n"/>
      <c r="E599" s="10" t="n"/>
    </row>
    <row r="600">
      <c r="B600">
        <f>IFERROR(VLOOKUP(A600,Produtos!A:B,2,FALSE),"")</f>
        <v/>
      </c>
      <c r="D600" s="10" t="n"/>
      <c r="E600" s="10" t="n"/>
    </row>
    <row r="601">
      <c r="B601">
        <f>IFERROR(VLOOKUP(A601,Produtos!A:B,2,FALSE),"")</f>
        <v/>
      </c>
      <c r="D601" s="10" t="n"/>
      <c r="E601" s="10" t="n"/>
    </row>
    <row r="602">
      <c r="B602">
        <f>IFERROR(VLOOKUP(A602,Produtos!A:B,2,FALSE),"")</f>
        <v/>
      </c>
      <c r="D602" s="10" t="n"/>
      <c r="E602" s="10" t="n"/>
    </row>
    <row r="603">
      <c r="B603">
        <f>IFERROR(VLOOKUP(A603,Produtos!A:B,2,FALSE),"")</f>
        <v/>
      </c>
      <c r="D603" s="10" t="n"/>
      <c r="E603" s="10" t="n"/>
    </row>
    <row r="604">
      <c r="B604">
        <f>IFERROR(VLOOKUP(A604,Produtos!A:B,2,FALSE),"")</f>
        <v/>
      </c>
      <c r="D604" s="10" t="n"/>
      <c r="E604" s="10" t="n"/>
    </row>
    <row r="605">
      <c r="B605">
        <f>IFERROR(VLOOKUP(A605,Produtos!A:B,2,FALSE),"")</f>
        <v/>
      </c>
      <c r="D605" s="10" t="n"/>
      <c r="E605" s="10" t="n"/>
    </row>
    <row r="606">
      <c r="B606">
        <f>IFERROR(VLOOKUP(A606,Produtos!A:B,2,FALSE),"")</f>
        <v/>
      </c>
      <c r="D606" s="10" t="n"/>
      <c r="E606" s="10" t="n"/>
    </row>
    <row r="607">
      <c r="B607">
        <f>IFERROR(VLOOKUP(A607,Produtos!A:B,2,FALSE),"")</f>
        <v/>
      </c>
      <c r="D607" s="10" t="n"/>
      <c r="E607" s="10" t="n"/>
    </row>
    <row r="608">
      <c r="B608">
        <f>IFERROR(VLOOKUP(A608,Produtos!A:B,2,FALSE),"")</f>
        <v/>
      </c>
      <c r="D608" s="10" t="n"/>
      <c r="E608" s="10" t="n"/>
    </row>
    <row r="609">
      <c r="B609">
        <f>IFERROR(VLOOKUP(A609,Produtos!A:B,2,FALSE),"")</f>
        <v/>
      </c>
      <c r="D609" s="10" t="n"/>
      <c r="E609" s="10" t="n"/>
    </row>
    <row r="610">
      <c r="B610">
        <f>IFERROR(VLOOKUP(A610,Produtos!A:B,2,FALSE),"")</f>
        <v/>
      </c>
      <c r="D610" s="10" t="n"/>
      <c r="E610" s="10" t="n"/>
    </row>
    <row r="611">
      <c r="B611">
        <f>IFERROR(VLOOKUP(A611,Produtos!A:B,2,FALSE),"")</f>
        <v/>
      </c>
      <c r="D611" s="10" t="n"/>
      <c r="E611" s="10" t="n"/>
    </row>
    <row r="612">
      <c r="B612">
        <f>IFERROR(VLOOKUP(A612,Produtos!A:B,2,FALSE),"")</f>
        <v/>
      </c>
      <c r="D612" s="10" t="n"/>
      <c r="E612" s="10" t="n"/>
    </row>
    <row r="613">
      <c r="B613">
        <f>IFERROR(VLOOKUP(A613,Produtos!A:B,2,FALSE),"")</f>
        <v/>
      </c>
      <c r="D613" s="10" t="n"/>
      <c r="E613" s="10" t="n"/>
    </row>
    <row r="614">
      <c r="B614">
        <f>IFERROR(VLOOKUP(A614,Produtos!A:B,2,FALSE),"")</f>
        <v/>
      </c>
      <c r="D614" s="10" t="n"/>
      <c r="E614" s="10" t="n"/>
    </row>
    <row r="615">
      <c r="B615">
        <f>IFERROR(VLOOKUP(A615,Produtos!A:B,2,FALSE),"")</f>
        <v/>
      </c>
      <c r="D615" s="10" t="n"/>
      <c r="E615" s="10" t="n"/>
    </row>
    <row r="616">
      <c r="B616">
        <f>IFERROR(VLOOKUP(A616,Produtos!A:B,2,FALSE),"")</f>
        <v/>
      </c>
      <c r="D616" s="10" t="n"/>
      <c r="E616" s="10" t="n"/>
    </row>
    <row r="617">
      <c r="B617">
        <f>IFERROR(VLOOKUP(A617,Produtos!A:B,2,FALSE),"")</f>
        <v/>
      </c>
      <c r="D617" s="10" t="n"/>
      <c r="E617" s="10" t="n"/>
    </row>
    <row r="618">
      <c r="B618">
        <f>IFERROR(VLOOKUP(A618,Produtos!A:B,2,FALSE),"")</f>
        <v/>
      </c>
      <c r="D618" s="10" t="n"/>
      <c r="E618" s="10" t="n"/>
    </row>
    <row r="619">
      <c r="B619">
        <f>IFERROR(VLOOKUP(A619,Produtos!A:B,2,FALSE),"")</f>
        <v/>
      </c>
      <c r="D619" s="10" t="n"/>
      <c r="E619" s="10" t="n"/>
    </row>
    <row r="620">
      <c r="B620">
        <f>IFERROR(VLOOKUP(A620,Produtos!A:B,2,FALSE),"")</f>
        <v/>
      </c>
      <c r="D620" s="10" t="n"/>
      <c r="E620" s="10" t="n"/>
    </row>
    <row r="621">
      <c r="B621">
        <f>IFERROR(VLOOKUP(A621,Produtos!A:B,2,FALSE),"")</f>
        <v/>
      </c>
      <c r="D621" s="10" t="n"/>
      <c r="E621" s="10" t="n"/>
    </row>
    <row r="622">
      <c r="B622">
        <f>IFERROR(VLOOKUP(A622,Produtos!A:B,2,FALSE),"")</f>
        <v/>
      </c>
      <c r="D622" s="10" t="n"/>
      <c r="E622" s="10" t="n"/>
    </row>
    <row r="623">
      <c r="B623">
        <f>IFERROR(VLOOKUP(A623,Produtos!A:B,2,FALSE),"")</f>
        <v/>
      </c>
      <c r="D623" s="10" t="n"/>
      <c r="E623" s="10" t="n"/>
    </row>
    <row r="624">
      <c r="B624">
        <f>IFERROR(VLOOKUP(A624,Produtos!A:B,2,FALSE),"")</f>
        <v/>
      </c>
      <c r="D624" s="10" t="n"/>
      <c r="E624" s="10" t="n"/>
    </row>
    <row r="625">
      <c r="B625">
        <f>IFERROR(VLOOKUP(A625,Produtos!A:B,2,FALSE),"")</f>
        <v/>
      </c>
      <c r="D625" s="10" t="n"/>
      <c r="E625" s="10" t="n"/>
    </row>
    <row r="626">
      <c r="B626">
        <f>IFERROR(VLOOKUP(A626,Produtos!A:B,2,FALSE),"")</f>
        <v/>
      </c>
      <c r="D626" s="10" t="n"/>
      <c r="E626" s="10" t="n"/>
    </row>
    <row r="627">
      <c r="B627">
        <f>IFERROR(VLOOKUP(A627,Produtos!A:B,2,FALSE),"")</f>
        <v/>
      </c>
      <c r="D627" s="10" t="n"/>
      <c r="E627" s="10" t="n"/>
    </row>
    <row r="628">
      <c r="B628">
        <f>IFERROR(VLOOKUP(A628,Produtos!A:B,2,FALSE),"")</f>
        <v/>
      </c>
      <c r="D628" s="10" t="n"/>
      <c r="E628" s="10" t="n"/>
    </row>
    <row r="629">
      <c r="B629">
        <f>IFERROR(VLOOKUP(A629,Produtos!A:B,2,FALSE),"")</f>
        <v/>
      </c>
      <c r="D629" s="10" t="n"/>
      <c r="E629" s="10" t="n"/>
    </row>
    <row r="630">
      <c r="B630">
        <f>IFERROR(VLOOKUP(A630,Produtos!A:B,2,FALSE),"")</f>
        <v/>
      </c>
      <c r="D630" s="10" t="n"/>
      <c r="E630" s="10" t="n"/>
    </row>
    <row r="631">
      <c r="B631">
        <f>IFERROR(VLOOKUP(A631,Produtos!A:B,2,FALSE),"")</f>
        <v/>
      </c>
      <c r="D631" s="10" t="n"/>
      <c r="E631" s="10" t="n"/>
    </row>
    <row r="632">
      <c r="B632">
        <f>IFERROR(VLOOKUP(A632,Produtos!A:B,2,FALSE),"")</f>
        <v/>
      </c>
      <c r="D632" s="10" t="n"/>
      <c r="E632" s="10" t="n"/>
    </row>
    <row r="633">
      <c r="B633">
        <f>IFERROR(VLOOKUP(A633,Produtos!A:B,2,FALSE),"")</f>
        <v/>
      </c>
      <c r="D633" s="10" t="n"/>
      <c r="E633" s="10" t="n"/>
    </row>
    <row r="634">
      <c r="B634">
        <f>IFERROR(VLOOKUP(A634,Produtos!A:B,2,FALSE),"")</f>
        <v/>
      </c>
      <c r="D634" s="10" t="n"/>
      <c r="E634" s="10" t="n"/>
    </row>
    <row r="635">
      <c r="B635">
        <f>IFERROR(VLOOKUP(A635,Produtos!A:B,2,FALSE),"")</f>
        <v/>
      </c>
      <c r="D635" s="10" t="n"/>
      <c r="E635" s="10" t="n"/>
    </row>
    <row r="636">
      <c r="B636">
        <f>IFERROR(VLOOKUP(A636,Produtos!A:B,2,FALSE),"")</f>
        <v/>
      </c>
      <c r="D636" s="10" t="n"/>
      <c r="E636" s="10" t="n"/>
    </row>
    <row r="637">
      <c r="B637">
        <f>IFERROR(VLOOKUP(A637,Produtos!A:B,2,FALSE),"")</f>
        <v/>
      </c>
      <c r="D637" s="10" t="n"/>
      <c r="E637" s="10" t="n"/>
    </row>
    <row r="638">
      <c r="B638">
        <f>IFERROR(VLOOKUP(A638,Produtos!A:B,2,FALSE),"")</f>
        <v/>
      </c>
      <c r="D638" s="10" t="n"/>
      <c r="E638" s="10" t="n"/>
    </row>
    <row r="639">
      <c r="B639">
        <f>IFERROR(VLOOKUP(A639,Produtos!A:B,2,FALSE),"")</f>
        <v/>
      </c>
      <c r="D639" s="10" t="n"/>
      <c r="E639" s="10" t="n"/>
    </row>
    <row r="640">
      <c r="B640">
        <f>IFERROR(VLOOKUP(A640,Produtos!A:B,2,FALSE),"")</f>
        <v/>
      </c>
      <c r="D640" s="10" t="n"/>
      <c r="E640" s="10" t="n"/>
    </row>
    <row r="641">
      <c r="B641">
        <f>IFERROR(VLOOKUP(A641,Produtos!A:B,2,FALSE),"")</f>
        <v/>
      </c>
      <c r="D641" s="10" t="n"/>
      <c r="E641" s="10" t="n"/>
    </row>
    <row r="642">
      <c r="B642">
        <f>IFERROR(VLOOKUP(A642,Produtos!A:B,2,FALSE),"")</f>
        <v/>
      </c>
      <c r="D642" s="10" t="n"/>
      <c r="E642" s="10" t="n"/>
    </row>
    <row r="643">
      <c r="B643">
        <f>IFERROR(VLOOKUP(A643,Produtos!A:B,2,FALSE),"")</f>
        <v/>
      </c>
      <c r="D643" s="10" t="n"/>
      <c r="E643" s="10" t="n"/>
    </row>
    <row r="644">
      <c r="B644">
        <f>IFERROR(VLOOKUP(A644,Produtos!A:B,2,FALSE),"")</f>
        <v/>
      </c>
      <c r="D644" s="10" t="n"/>
      <c r="E644" s="10" t="n"/>
    </row>
    <row r="645">
      <c r="B645">
        <f>IFERROR(VLOOKUP(A645,Produtos!A:B,2,FALSE),"")</f>
        <v/>
      </c>
      <c r="D645" s="10" t="n"/>
      <c r="E645" s="10" t="n"/>
    </row>
    <row r="646">
      <c r="B646">
        <f>IFERROR(VLOOKUP(A646,Produtos!A:B,2,FALSE),"")</f>
        <v/>
      </c>
      <c r="D646" s="10" t="n"/>
      <c r="E646" s="10" t="n"/>
    </row>
    <row r="647">
      <c r="B647">
        <f>IFERROR(VLOOKUP(A647,Produtos!A:B,2,FALSE),"")</f>
        <v/>
      </c>
      <c r="D647" s="10" t="n"/>
      <c r="E647" s="10" t="n"/>
    </row>
    <row r="648">
      <c r="B648">
        <f>IFERROR(VLOOKUP(A648,Produtos!A:B,2,FALSE),"")</f>
        <v/>
      </c>
      <c r="D648" s="10" t="n"/>
      <c r="E648" s="10" t="n"/>
    </row>
    <row r="649">
      <c r="B649">
        <f>IFERROR(VLOOKUP(A649,Produtos!A:B,2,FALSE),"")</f>
        <v/>
      </c>
      <c r="D649" s="10" t="n"/>
      <c r="E649" s="10" t="n"/>
    </row>
    <row r="650">
      <c r="B650">
        <f>IFERROR(VLOOKUP(A650,Produtos!A:B,2,FALSE),"")</f>
        <v/>
      </c>
      <c r="D650" s="10" t="n"/>
      <c r="E650" s="10" t="n"/>
    </row>
    <row r="651">
      <c r="B651">
        <f>IFERROR(VLOOKUP(A651,Produtos!A:B,2,FALSE),"")</f>
        <v/>
      </c>
      <c r="D651" s="10" t="n"/>
      <c r="E651" s="10" t="n"/>
    </row>
    <row r="652">
      <c r="B652">
        <f>IFERROR(VLOOKUP(A652,Produtos!A:B,2,FALSE),"")</f>
        <v/>
      </c>
      <c r="D652" s="10" t="n"/>
      <c r="E652" s="10" t="n"/>
    </row>
    <row r="653">
      <c r="B653">
        <f>IFERROR(VLOOKUP(A653,Produtos!A:B,2,FALSE),"")</f>
        <v/>
      </c>
      <c r="D653" s="10" t="n"/>
      <c r="E653" s="10" t="n"/>
    </row>
    <row r="654">
      <c r="B654">
        <f>IFERROR(VLOOKUP(A654,Produtos!A:B,2,FALSE),"")</f>
        <v/>
      </c>
      <c r="D654" s="10" t="n"/>
      <c r="E654" s="10" t="n"/>
    </row>
    <row r="655">
      <c r="B655">
        <f>IFERROR(VLOOKUP(A655,Produtos!A:B,2,FALSE),"")</f>
        <v/>
      </c>
      <c r="D655" s="10" t="n"/>
      <c r="E655" s="10" t="n"/>
    </row>
    <row r="656">
      <c r="B656">
        <f>IFERROR(VLOOKUP(A656,Produtos!A:B,2,FALSE),"")</f>
        <v/>
      </c>
      <c r="D656" s="10" t="n"/>
      <c r="E656" s="10" t="n"/>
    </row>
    <row r="657">
      <c r="B657">
        <f>IFERROR(VLOOKUP(A657,Produtos!A:B,2,FALSE),"")</f>
        <v/>
      </c>
      <c r="D657" s="10" t="n"/>
      <c r="E657" s="10" t="n"/>
    </row>
    <row r="658">
      <c r="B658">
        <f>IFERROR(VLOOKUP(A658,Produtos!A:B,2,FALSE),"")</f>
        <v/>
      </c>
      <c r="D658" s="10" t="n"/>
      <c r="E658" s="10" t="n"/>
    </row>
    <row r="659">
      <c r="B659">
        <f>IFERROR(VLOOKUP(A659,Produtos!A:B,2,FALSE),"")</f>
        <v/>
      </c>
      <c r="D659" s="10" t="n"/>
      <c r="E659" s="10" t="n"/>
    </row>
    <row r="660">
      <c r="B660">
        <f>IFERROR(VLOOKUP(A660,Produtos!A:B,2,FALSE),"")</f>
        <v/>
      </c>
      <c r="D660" s="10" t="n"/>
      <c r="E660" s="10" t="n"/>
    </row>
    <row r="661">
      <c r="B661">
        <f>IFERROR(VLOOKUP(A661,Produtos!A:B,2,FALSE),"")</f>
        <v/>
      </c>
      <c r="D661" s="10" t="n"/>
      <c r="E661" s="10" t="n"/>
    </row>
    <row r="662">
      <c r="B662">
        <f>IFERROR(VLOOKUP(A662,Produtos!A:B,2,FALSE),"")</f>
        <v/>
      </c>
      <c r="D662" s="10" t="n"/>
      <c r="E662" s="10" t="n"/>
    </row>
    <row r="663">
      <c r="B663">
        <f>IFERROR(VLOOKUP(A663,Produtos!A:B,2,FALSE),"")</f>
        <v/>
      </c>
      <c r="D663" s="10" t="n"/>
      <c r="E663" s="10" t="n"/>
    </row>
    <row r="664">
      <c r="B664">
        <f>IFERROR(VLOOKUP(A664,Produtos!A:B,2,FALSE),"")</f>
        <v/>
      </c>
      <c r="D664" s="10" t="n"/>
      <c r="E664" s="10" t="n"/>
    </row>
    <row r="665">
      <c r="B665">
        <f>IFERROR(VLOOKUP(A665,Produtos!A:B,2,FALSE),"")</f>
        <v/>
      </c>
      <c r="D665" s="10" t="n"/>
      <c r="E665" s="10" t="n"/>
    </row>
    <row r="666">
      <c r="B666">
        <f>IFERROR(VLOOKUP(A666,Produtos!A:B,2,FALSE),"")</f>
        <v/>
      </c>
      <c r="D666" s="10" t="n"/>
      <c r="E666" s="10" t="n"/>
    </row>
    <row r="667">
      <c r="B667">
        <f>IFERROR(VLOOKUP(A667,Produtos!A:B,2,FALSE),"")</f>
        <v/>
      </c>
      <c r="D667" s="10" t="n"/>
      <c r="E667" s="10" t="n"/>
    </row>
    <row r="668">
      <c r="B668">
        <f>IFERROR(VLOOKUP(A668,Produtos!A:B,2,FALSE),"")</f>
        <v/>
      </c>
      <c r="D668" s="10" t="n"/>
      <c r="E668" s="10" t="n"/>
    </row>
    <row r="669">
      <c r="B669">
        <f>IFERROR(VLOOKUP(A669,Produtos!A:B,2,FALSE),"")</f>
        <v/>
      </c>
      <c r="D669" s="10" t="n"/>
      <c r="E669" s="10" t="n"/>
    </row>
    <row r="670">
      <c r="B670">
        <f>IFERROR(VLOOKUP(A670,Produtos!A:B,2,FALSE),"")</f>
        <v/>
      </c>
      <c r="D670" s="10" t="n"/>
      <c r="E670" s="10" t="n"/>
    </row>
    <row r="671">
      <c r="B671">
        <f>IFERROR(VLOOKUP(A671,Produtos!A:B,2,FALSE),"")</f>
        <v/>
      </c>
      <c r="D671" s="10" t="n"/>
      <c r="E671" s="10" t="n"/>
    </row>
    <row r="672">
      <c r="B672">
        <f>IFERROR(VLOOKUP(A672,Produtos!A:B,2,FALSE),"")</f>
        <v/>
      </c>
      <c r="D672" s="10" t="n"/>
      <c r="E672" s="10" t="n"/>
    </row>
    <row r="673">
      <c r="B673">
        <f>IFERROR(VLOOKUP(A673,Produtos!A:B,2,FALSE),"")</f>
        <v/>
      </c>
      <c r="D673" s="10" t="n"/>
      <c r="E673" s="10" t="n"/>
    </row>
    <row r="674">
      <c r="B674">
        <f>IFERROR(VLOOKUP(A674,Produtos!A:B,2,FALSE),"")</f>
        <v/>
      </c>
      <c r="D674" s="10" t="n"/>
      <c r="E674" s="10" t="n"/>
    </row>
    <row r="675">
      <c r="B675">
        <f>IFERROR(VLOOKUP(A675,Produtos!A:B,2,FALSE),"")</f>
        <v/>
      </c>
      <c r="D675" s="10" t="n"/>
      <c r="E675" s="10" t="n"/>
    </row>
    <row r="676">
      <c r="B676">
        <f>IFERROR(VLOOKUP(A676,Produtos!A:B,2,FALSE),"")</f>
        <v/>
      </c>
      <c r="D676" s="10" t="n"/>
      <c r="E676" s="10" t="n"/>
    </row>
    <row r="677">
      <c r="B677">
        <f>IFERROR(VLOOKUP(A677,Produtos!A:B,2,FALSE),"")</f>
        <v/>
      </c>
      <c r="D677" s="10" t="n"/>
      <c r="E677" s="10" t="n"/>
    </row>
    <row r="678">
      <c r="B678">
        <f>IFERROR(VLOOKUP(A678,Produtos!A:B,2,FALSE),"")</f>
        <v/>
      </c>
      <c r="D678" s="10" t="n"/>
      <c r="E678" s="10" t="n"/>
    </row>
    <row r="679">
      <c r="B679">
        <f>IFERROR(VLOOKUP(A679,Produtos!A:B,2,FALSE),"")</f>
        <v/>
      </c>
      <c r="D679" s="10" t="n"/>
      <c r="E679" s="10" t="n"/>
    </row>
    <row r="680">
      <c r="B680">
        <f>IFERROR(VLOOKUP(A680,Produtos!A:B,2,FALSE),"")</f>
        <v/>
      </c>
      <c r="D680" s="10" t="n"/>
      <c r="E680" s="10" t="n"/>
    </row>
    <row r="681">
      <c r="B681">
        <f>IFERROR(VLOOKUP(A681,Produtos!A:B,2,FALSE),"")</f>
        <v/>
      </c>
      <c r="D681" s="10" t="n"/>
      <c r="E681" s="10" t="n"/>
    </row>
    <row r="682">
      <c r="B682">
        <f>IFERROR(VLOOKUP(A682,Produtos!A:B,2,FALSE),"")</f>
        <v/>
      </c>
      <c r="D682" s="10" t="n"/>
      <c r="E682" s="10" t="n"/>
    </row>
    <row r="683">
      <c r="B683">
        <f>IFERROR(VLOOKUP(A683,Produtos!A:B,2,FALSE),"")</f>
        <v/>
      </c>
      <c r="D683" s="10" t="n"/>
      <c r="E683" s="10" t="n"/>
    </row>
    <row r="684">
      <c r="B684">
        <f>IFERROR(VLOOKUP(A684,Produtos!A:B,2,FALSE),"")</f>
        <v/>
      </c>
      <c r="D684" s="10" t="n"/>
      <c r="E684" s="10" t="n"/>
    </row>
    <row r="685">
      <c r="B685">
        <f>IFERROR(VLOOKUP(A685,Produtos!A:B,2,FALSE),"")</f>
        <v/>
      </c>
      <c r="D685" s="10" t="n"/>
      <c r="E685" s="10" t="n"/>
    </row>
    <row r="686">
      <c r="B686">
        <f>IFERROR(VLOOKUP(A686,Produtos!A:B,2,FALSE),"")</f>
        <v/>
      </c>
      <c r="D686" s="10" t="n"/>
      <c r="E686" s="10" t="n"/>
    </row>
    <row r="687">
      <c r="B687">
        <f>IFERROR(VLOOKUP(A687,Produtos!A:B,2,FALSE),"")</f>
        <v/>
      </c>
      <c r="D687" s="10" t="n"/>
      <c r="E687" s="10" t="n"/>
    </row>
    <row r="688">
      <c r="B688">
        <f>IFERROR(VLOOKUP(A688,Produtos!A:B,2,FALSE),"")</f>
        <v/>
      </c>
      <c r="D688" s="10" t="n"/>
      <c r="E688" s="10" t="n"/>
    </row>
    <row r="689">
      <c r="B689">
        <f>IFERROR(VLOOKUP(A689,Produtos!A:B,2,FALSE),"")</f>
        <v/>
      </c>
      <c r="D689" s="10" t="n"/>
      <c r="E689" s="10" t="n"/>
    </row>
    <row r="690">
      <c r="B690">
        <f>IFERROR(VLOOKUP(A690,Produtos!A:B,2,FALSE),"")</f>
        <v/>
      </c>
      <c r="D690" s="10" t="n"/>
      <c r="E690" s="10" t="n"/>
    </row>
    <row r="691">
      <c r="B691">
        <f>IFERROR(VLOOKUP(A691,Produtos!A:B,2,FALSE),"")</f>
        <v/>
      </c>
      <c r="D691" s="10" t="n"/>
      <c r="E691" s="10" t="n"/>
    </row>
    <row r="692">
      <c r="B692">
        <f>IFERROR(VLOOKUP(A692,Produtos!A:B,2,FALSE),"")</f>
        <v/>
      </c>
      <c r="D692" s="10" t="n"/>
      <c r="E692" s="10" t="n"/>
    </row>
    <row r="693">
      <c r="B693">
        <f>IFERROR(VLOOKUP(A693,Produtos!A:B,2,FALSE),"")</f>
        <v/>
      </c>
      <c r="D693" s="10" t="n"/>
      <c r="E693" s="10" t="n"/>
    </row>
    <row r="694">
      <c r="B694">
        <f>IFERROR(VLOOKUP(A694,Produtos!A:B,2,FALSE),"")</f>
        <v/>
      </c>
      <c r="D694" s="10" t="n"/>
      <c r="E694" s="10" t="n"/>
    </row>
    <row r="695">
      <c r="B695">
        <f>IFERROR(VLOOKUP(A695,Produtos!A:B,2,FALSE),"")</f>
        <v/>
      </c>
      <c r="D695" s="10" t="n"/>
      <c r="E695" s="10" t="n"/>
    </row>
    <row r="696">
      <c r="B696">
        <f>IFERROR(VLOOKUP(A696,Produtos!A:B,2,FALSE),"")</f>
        <v/>
      </c>
      <c r="D696" s="10" t="n"/>
      <c r="E696" s="10" t="n"/>
    </row>
    <row r="697">
      <c r="B697">
        <f>IFERROR(VLOOKUP(A697,Produtos!A:B,2,FALSE),"")</f>
        <v/>
      </c>
      <c r="D697" s="10" t="n"/>
      <c r="E697" s="10" t="n"/>
    </row>
    <row r="698">
      <c r="B698">
        <f>IFERROR(VLOOKUP(A698,Produtos!A:B,2,FALSE),"")</f>
        <v/>
      </c>
      <c r="D698" s="10" t="n"/>
      <c r="E698" s="10" t="n"/>
    </row>
    <row r="699">
      <c r="B699">
        <f>IFERROR(VLOOKUP(A699,Produtos!A:B,2,FALSE),"")</f>
        <v/>
      </c>
      <c r="D699" s="10" t="n"/>
      <c r="E699" s="10" t="n"/>
    </row>
    <row r="700">
      <c r="B700">
        <f>IFERROR(VLOOKUP(A700,Produtos!A:B,2,FALSE),"")</f>
        <v/>
      </c>
      <c r="D700" s="10" t="n"/>
      <c r="E700" s="10" t="n"/>
    </row>
    <row r="701">
      <c r="B701">
        <f>IFERROR(VLOOKUP(A701,Produtos!A:B,2,FALSE),"")</f>
        <v/>
      </c>
      <c r="D701" s="10" t="n"/>
      <c r="E701" s="10" t="n"/>
    </row>
    <row r="702">
      <c r="B702">
        <f>IFERROR(VLOOKUP(A702,Produtos!A:B,2,FALSE),"")</f>
        <v/>
      </c>
      <c r="D702" s="10" t="n"/>
      <c r="E702" s="10" t="n"/>
    </row>
    <row r="703">
      <c r="B703">
        <f>IFERROR(VLOOKUP(A703,Produtos!A:B,2,FALSE),"")</f>
        <v/>
      </c>
      <c r="D703" s="10" t="n"/>
      <c r="E703" s="10" t="n"/>
    </row>
    <row r="704">
      <c r="B704">
        <f>IFERROR(VLOOKUP(A704,Produtos!A:B,2,FALSE),"")</f>
        <v/>
      </c>
      <c r="D704" s="10" t="n"/>
      <c r="E704" s="10" t="n"/>
    </row>
    <row r="705">
      <c r="B705">
        <f>IFERROR(VLOOKUP(A705,Produtos!A:B,2,FALSE),"")</f>
        <v/>
      </c>
      <c r="D705" s="10" t="n"/>
      <c r="E705" s="10" t="n"/>
    </row>
    <row r="706">
      <c r="B706">
        <f>IFERROR(VLOOKUP(A706,Produtos!A:B,2,FALSE),"")</f>
        <v/>
      </c>
      <c r="D706" s="10" t="n"/>
      <c r="E706" s="10" t="n"/>
    </row>
    <row r="707">
      <c r="B707">
        <f>IFERROR(VLOOKUP(A707,Produtos!A:B,2,FALSE),"")</f>
        <v/>
      </c>
      <c r="D707" s="10" t="n"/>
      <c r="E707" s="10" t="n"/>
    </row>
    <row r="708">
      <c r="B708">
        <f>IFERROR(VLOOKUP(A708,Produtos!A:B,2,FALSE),"")</f>
        <v/>
      </c>
      <c r="D708" s="10" t="n"/>
      <c r="E708" s="10" t="n"/>
    </row>
    <row r="709">
      <c r="B709">
        <f>IFERROR(VLOOKUP(A709,Produtos!A:B,2,FALSE),"")</f>
        <v/>
      </c>
      <c r="D709" s="10" t="n"/>
      <c r="E709" s="10" t="n"/>
    </row>
    <row r="710">
      <c r="B710">
        <f>IFERROR(VLOOKUP(A710,Produtos!A:B,2,FALSE),"")</f>
        <v/>
      </c>
      <c r="D710" s="10" t="n"/>
      <c r="E710" s="10" t="n"/>
    </row>
    <row r="711">
      <c r="B711">
        <f>IFERROR(VLOOKUP(A711,Produtos!A:B,2,FALSE),"")</f>
        <v/>
      </c>
      <c r="D711" s="10" t="n"/>
      <c r="E711" s="10" t="n"/>
    </row>
    <row r="712">
      <c r="B712">
        <f>IFERROR(VLOOKUP(A712,Produtos!A:B,2,FALSE),"")</f>
        <v/>
      </c>
      <c r="D712" s="10" t="n"/>
      <c r="E712" s="10" t="n"/>
    </row>
    <row r="713">
      <c r="B713">
        <f>IFERROR(VLOOKUP(A713,Produtos!A:B,2,FALSE),"")</f>
        <v/>
      </c>
      <c r="D713" s="10" t="n"/>
      <c r="E713" s="10" t="n"/>
    </row>
    <row r="714">
      <c r="B714">
        <f>IFERROR(VLOOKUP(A714,Produtos!A:B,2,FALSE),"")</f>
        <v/>
      </c>
      <c r="D714" s="10" t="n"/>
      <c r="E714" s="10" t="n"/>
    </row>
    <row r="715">
      <c r="B715">
        <f>IFERROR(VLOOKUP(A715,Produtos!A:B,2,FALSE),"")</f>
        <v/>
      </c>
      <c r="D715" s="10" t="n"/>
      <c r="E715" s="10" t="n"/>
    </row>
    <row r="716">
      <c r="B716">
        <f>IFERROR(VLOOKUP(A716,Produtos!A:B,2,FALSE),"")</f>
        <v/>
      </c>
      <c r="D716" s="10" t="n"/>
      <c r="E716" s="10" t="n"/>
    </row>
    <row r="717">
      <c r="B717">
        <f>IFERROR(VLOOKUP(A717,Produtos!A:B,2,FALSE),"")</f>
        <v/>
      </c>
      <c r="D717" s="10" t="n"/>
      <c r="E717" s="10" t="n"/>
    </row>
    <row r="718">
      <c r="B718">
        <f>IFERROR(VLOOKUP(A718,Produtos!A:B,2,FALSE),"")</f>
        <v/>
      </c>
      <c r="D718" s="10" t="n"/>
      <c r="E718" s="10" t="n"/>
    </row>
    <row r="719">
      <c r="B719">
        <f>IFERROR(VLOOKUP(A719,Produtos!A:B,2,FALSE),"")</f>
        <v/>
      </c>
      <c r="D719" s="10" t="n"/>
      <c r="E719" s="10" t="n"/>
    </row>
    <row r="720">
      <c r="B720">
        <f>IFERROR(VLOOKUP(A720,Produtos!A:B,2,FALSE),"")</f>
        <v/>
      </c>
      <c r="D720" s="10" t="n"/>
      <c r="E720" s="10" t="n"/>
    </row>
    <row r="721">
      <c r="B721">
        <f>IFERROR(VLOOKUP(A721,Produtos!A:B,2,FALSE),"")</f>
        <v/>
      </c>
      <c r="D721" s="10" t="n"/>
      <c r="E721" s="10" t="n"/>
    </row>
    <row r="722">
      <c r="B722">
        <f>IFERROR(VLOOKUP(A722,Produtos!A:B,2,FALSE),"")</f>
        <v/>
      </c>
      <c r="D722" s="10" t="n"/>
      <c r="E722" s="10" t="n"/>
    </row>
    <row r="723">
      <c r="B723">
        <f>IFERROR(VLOOKUP(A723,Produtos!A:B,2,FALSE),"")</f>
        <v/>
      </c>
      <c r="D723" s="10" t="n"/>
      <c r="E723" s="10" t="n"/>
    </row>
    <row r="724">
      <c r="B724">
        <f>IFERROR(VLOOKUP(A724,Produtos!A:B,2,FALSE),"")</f>
        <v/>
      </c>
      <c r="D724" s="10" t="n"/>
      <c r="E724" s="10" t="n"/>
    </row>
    <row r="725">
      <c r="B725">
        <f>IFERROR(VLOOKUP(A725,Produtos!A:B,2,FALSE),"")</f>
        <v/>
      </c>
      <c r="D725" s="10" t="n"/>
      <c r="E725" s="10" t="n"/>
    </row>
    <row r="726">
      <c r="B726">
        <f>IFERROR(VLOOKUP(A726,Produtos!A:B,2,FALSE),"")</f>
        <v/>
      </c>
      <c r="D726" s="10" t="n"/>
      <c r="E726" s="10" t="n"/>
    </row>
    <row r="727">
      <c r="B727">
        <f>IFERROR(VLOOKUP(A727,Produtos!A:B,2,FALSE),"")</f>
        <v/>
      </c>
      <c r="D727" s="10" t="n"/>
      <c r="E727" s="10" t="n"/>
    </row>
    <row r="728">
      <c r="B728">
        <f>IFERROR(VLOOKUP(A728,Produtos!A:B,2,FALSE),"")</f>
        <v/>
      </c>
      <c r="D728" s="10" t="n"/>
      <c r="E728" s="10" t="n"/>
    </row>
    <row r="729">
      <c r="B729">
        <f>IFERROR(VLOOKUP(A729,Produtos!A:B,2,FALSE),"")</f>
        <v/>
      </c>
      <c r="D729" s="10" t="n"/>
      <c r="E729" s="10" t="n"/>
    </row>
    <row r="730">
      <c r="B730">
        <f>IFERROR(VLOOKUP(A730,Produtos!A:B,2,FALSE),"")</f>
        <v/>
      </c>
      <c r="D730" s="10" t="n"/>
      <c r="E730" s="10" t="n"/>
    </row>
    <row r="731">
      <c r="B731">
        <f>IFERROR(VLOOKUP(A731,Produtos!A:B,2,FALSE),"")</f>
        <v/>
      </c>
      <c r="D731" s="10" t="n"/>
      <c r="E731" s="10" t="n"/>
    </row>
    <row r="732">
      <c r="B732">
        <f>IFERROR(VLOOKUP(A732,Produtos!A:B,2,FALSE),"")</f>
        <v/>
      </c>
      <c r="D732" s="10" t="n"/>
      <c r="E732" s="10" t="n"/>
    </row>
    <row r="733">
      <c r="B733">
        <f>IFERROR(VLOOKUP(A733,Produtos!A:B,2,FALSE),"")</f>
        <v/>
      </c>
      <c r="D733" s="10" t="n"/>
      <c r="E733" s="10" t="n"/>
    </row>
    <row r="734">
      <c r="B734">
        <f>IFERROR(VLOOKUP(A734,Produtos!A:B,2,FALSE),"")</f>
        <v/>
      </c>
      <c r="D734" s="10" t="n"/>
      <c r="E734" s="10" t="n"/>
    </row>
    <row r="735">
      <c r="B735">
        <f>IFERROR(VLOOKUP(A735,Produtos!A:B,2,FALSE),"")</f>
        <v/>
      </c>
      <c r="D735" s="10" t="n"/>
      <c r="E735" s="10" t="n"/>
    </row>
    <row r="736">
      <c r="B736">
        <f>IFERROR(VLOOKUP(A736,Produtos!A:B,2,FALSE),"")</f>
        <v/>
      </c>
      <c r="D736" s="10" t="n"/>
      <c r="E736" s="10" t="n"/>
    </row>
    <row r="737">
      <c r="B737">
        <f>IFERROR(VLOOKUP(A737,Produtos!A:B,2,FALSE),"")</f>
        <v/>
      </c>
      <c r="D737" s="10" t="n"/>
      <c r="E737" s="10" t="n"/>
    </row>
    <row r="738">
      <c r="B738">
        <f>IFERROR(VLOOKUP(A738,Produtos!A:B,2,FALSE),"")</f>
        <v/>
      </c>
      <c r="D738" s="10" t="n"/>
      <c r="E738" s="10" t="n"/>
    </row>
    <row r="739">
      <c r="B739">
        <f>IFERROR(VLOOKUP(A739,Produtos!A:B,2,FALSE),"")</f>
        <v/>
      </c>
      <c r="D739" s="10" t="n"/>
      <c r="E739" s="10" t="n"/>
    </row>
    <row r="740">
      <c r="B740">
        <f>IFERROR(VLOOKUP(A740,Produtos!A:B,2,FALSE),"")</f>
        <v/>
      </c>
      <c r="D740" s="10" t="n"/>
      <c r="E740" s="10" t="n"/>
    </row>
    <row r="741">
      <c r="B741">
        <f>IFERROR(VLOOKUP(A741,Produtos!A:B,2,FALSE),"")</f>
        <v/>
      </c>
      <c r="D741" s="10" t="n"/>
      <c r="E741" s="10" t="n"/>
    </row>
    <row r="742">
      <c r="B742">
        <f>IFERROR(VLOOKUP(A742,Produtos!A:B,2,FALSE),"")</f>
        <v/>
      </c>
      <c r="D742" s="10" t="n"/>
      <c r="E742" s="10" t="n"/>
    </row>
    <row r="743">
      <c r="B743">
        <f>IFERROR(VLOOKUP(A743,Produtos!A:B,2,FALSE),"")</f>
        <v/>
      </c>
      <c r="D743" s="10" t="n"/>
      <c r="E743" s="10" t="n"/>
    </row>
    <row r="744">
      <c r="B744">
        <f>IFERROR(VLOOKUP(A744,Produtos!A:B,2,FALSE),"")</f>
        <v/>
      </c>
      <c r="D744" s="10" t="n"/>
      <c r="E744" s="10" t="n"/>
    </row>
    <row r="745">
      <c r="B745">
        <f>IFERROR(VLOOKUP(A745,Produtos!A:B,2,FALSE),"")</f>
        <v/>
      </c>
      <c r="D745" s="10" t="n"/>
      <c r="E745" s="10" t="n"/>
    </row>
    <row r="746">
      <c r="B746">
        <f>IFERROR(VLOOKUP(A746,Produtos!A:B,2,FALSE),"")</f>
        <v/>
      </c>
      <c r="D746" s="10" t="n"/>
      <c r="E746" s="10" t="n"/>
    </row>
    <row r="747">
      <c r="B747">
        <f>IFERROR(VLOOKUP(A747,Produtos!A:B,2,FALSE),"")</f>
        <v/>
      </c>
      <c r="D747" s="10" t="n"/>
      <c r="E747" s="10" t="n"/>
    </row>
    <row r="748">
      <c r="B748">
        <f>IFERROR(VLOOKUP(A748,Produtos!A:B,2,FALSE),"")</f>
        <v/>
      </c>
      <c r="D748" s="10" t="n"/>
      <c r="E748" s="10" t="n"/>
    </row>
    <row r="749">
      <c r="B749">
        <f>IFERROR(VLOOKUP(A749,Produtos!A:B,2,FALSE),"")</f>
        <v/>
      </c>
      <c r="D749" s="10" t="n"/>
      <c r="E749" s="10" t="n"/>
    </row>
    <row r="750">
      <c r="B750">
        <f>IFERROR(VLOOKUP(A750,Produtos!A:B,2,FALSE),"")</f>
        <v/>
      </c>
      <c r="D750" s="10" t="n"/>
      <c r="E750" s="10" t="n"/>
    </row>
    <row r="751">
      <c r="B751">
        <f>IFERROR(VLOOKUP(A751,Produtos!A:B,2,FALSE),"")</f>
        <v/>
      </c>
      <c r="D751" s="10" t="n"/>
      <c r="E751" s="10" t="n"/>
    </row>
    <row r="752">
      <c r="B752">
        <f>IFERROR(VLOOKUP(A752,Produtos!A:B,2,FALSE),"")</f>
        <v/>
      </c>
      <c r="D752" s="10" t="n"/>
      <c r="E752" s="10" t="n"/>
    </row>
    <row r="753">
      <c r="B753">
        <f>IFERROR(VLOOKUP(A753,Produtos!A:B,2,FALSE),"")</f>
        <v/>
      </c>
      <c r="D753" s="10" t="n"/>
      <c r="E753" s="10" t="n"/>
    </row>
    <row r="754">
      <c r="B754">
        <f>IFERROR(VLOOKUP(A754,Produtos!A:B,2,FALSE),"")</f>
        <v/>
      </c>
      <c r="D754" s="10" t="n"/>
      <c r="E754" s="10" t="n"/>
    </row>
    <row r="755">
      <c r="B755">
        <f>IFERROR(VLOOKUP(A755,Produtos!A:B,2,FALSE),"")</f>
        <v/>
      </c>
      <c r="D755" s="10" t="n"/>
      <c r="E755" s="10" t="n"/>
    </row>
    <row r="756">
      <c r="B756">
        <f>IFERROR(VLOOKUP(A756,Produtos!A:B,2,FALSE),"")</f>
        <v/>
      </c>
      <c r="D756" s="10" t="n"/>
      <c r="E756" s="10" t="n"/>
    </row>
    <row r="757">
      <c r="B757">
        <f>IFERROR(VLOOKUP(A757,Produtos!A:B,2,FALSE),"")</f>
        <v/>
      </c>
      <c r="D757" s="10" t="n"/>
      <c r="E757" s="10" t="n"/>
    </row>
    <row r="758">
      <c r="B758">
        <f>IFERROR(VLOOKUP(A758,Produtos!A:B,2,FALSE),"")</f>
        <v/>
      </c>
      <c r="D758" s="10" t="n"/>
      <c r="E758" s="10" t="n"/>
    </row>
    <row r="759">
      <c r="B759">
        <f>IFERROR(VLOOKUP(A759,Produtos!A:B,2,FALSE),"")</f>
        <v/>
      </c>
      <c r="D759" s="10" t="n"/>
      <c r="E759" s="10" t="n"/>
    </row>
    <row r="760">
      <c r="B760">
        <f>IFERROR(VLOOKUP(A760,Produtos!A:B,2,FALSE),"")</f>
        <v/>
      </c>
      <c r="D760" s="10" t="n"/>
      <c r="E760" s="10" t="n"/>
    </row>
    <row r="761">
      <c r="B761">
        <f>IFERROR(VLOOKUP(A761,Produtos!A:B,2,FALSE),"")</f>
        <v/>
      </c>
      <c r="D761" s="10" t="n"/>
      <c r="E761" s="10" t="n"/>
    </row>
    <row r="762">
      <c r="B762">
        <f>IFERROR(VLOOKUP(A762,Produtos!A:B,2,FALSE),"")</f>
        <v/>
      </c>
      <c r="D762" s="10" t="n"/>
      <c r="E762" s="10" t="n"/>
    </row>
    <row r="763">
      <c r="B763">
        <f>IFERROR(VLOOKUP(A763,Produtos!A:B,2,FALSE),"")</f>
        <v/>
      </c>
      <c r="D763" s="10" t="n"/>
      <c r="E763" s="10" t="n"/>
    </row>
    <row r="764">
      <c r="B764">
        <f>IFERROR(VLOOKUP(A764,Produtos!A:B,2,FALSE),"")</f>
        <v/>
      </c>
      <c r="D764" s="10" t="n"/>
      <c r="E764" s="10" t="n"/>
    </row>
    <row r="765">
      <c r="B765">
        <f>IFERROR(VLOOKUP(A765,Produtos!A:B,2,FALSE),"")</f>
        <v/>
      </c>
      <c r="D765" s="10" t="n"/>
      <c r="E765" s="10" t="n"/>
    </row>
    <row r="766">
      <c r="B766">
        <f>IFERROR(VLOOKUP(A766,Produtos!A:B,2,FALSE),"")</f>
        <v/>
      </c>
      <c r="D766" s="10" t="n"/>
      <c r="E766" s="10" t="n"/>
    </row>
    <row r="767">
      <c r="B767">
        <f>IFERROR(VLOOKUP(A767,Produtos!A:B,2,FALSE),"")</f>
        <v/>
      </c>
      <c r="D767" s="10" t="n"/>
      <c r="E767" s="10" t="n"/>
    </row>
    <row r="768">
      <c r="B768">
        <f>IFERROR(VLOOKUP(A768,Produtos!A:B,2,FALSE),"")</f>
        <v/>
      </c>
      <c r="D768" s="10" t="n"/>
      <c r="E768" s="10" t="n"/>
    </row>
    <row r="769">
      <c r="B769">
        <f>IFERROR(VLOOKUP(A769,Produtos!A:B,2,FALSE),"")</f>
        <v/>
      </c>
      <c r="D769" s="10" t="n"/>
      <c r="E769" s="10" t="n"/>
    </row>
    <row r="770">
      <c r="B770">
        <f>IFERROR(VLOOKUP(A770,Produtos!A:B,2,FALSE),"")</f>
        <v/>
      </c>
      <c r="D770" s="10" t="n"/>
      <c r="E770" s="10" t="n"/>
    </row>
    <row r="771">
      <c r="B771">
        <f>IFERROR(VLOOKUP(A771,Produtos!A:B,2,FALSE),"")</f>
        <v/>
      </c>
      <c r="D771" s="10" t="n"/>
      <c r="E771" s="10" t="n"/>
    </row>
    <row r="772">
      <c r="B772">
        <f>IFERROR(VLOOKUP(A772,Produtos!A:B,2,FALSE),"")</f>
        <v/>
      </c>
      <c r="D772" s="10" t="n"/>
      <c r="E772" s="10" t="n"/>
    </row>
    <row r="773">
      <c r="B773">
        <f>IFERROR(VLOOKUP(A773,Produtos!A:B,2,FALSE),"")</f>
        <v/>
      </c>
      <c r="D773" s="10" t="n"/>
      <c r="E773" s="10" t="n"/>
    </row>
    <row r="774">
      <c r="B774">
        <f>IFERROR(VLOOKUP(A774,Produtos!A:B,2,FALSE),"")</f>
        <v/>
      </c>
      <c r="D774" s="10" t="n"/>
      <c r="E774" s="10" t="n"/>
    </row>
    <row r="775">
      <c r="B775">
        <f>IFERROR(VLOOKUP(A775,Produtos!A:B,2,FALSE),"")</f>
        <v/>
      </c>
      <c r="D775" s="10" t="n"/>
      <c r="E775" s="10" t="n"/>
    </row>
    <row r="776">
      <c r="B776">
        <f>IFERROR(VLOOKUP(A776,Produtos!A:B,2,FALSE),"")</f>
        <v/>
      </c>
      <c r="D776" s="10" t="n"/>
      <c r="E776" s="10" t="n"/>
    </row>
    <row r="777">
      <c r="B777">
        <f>IFERROR(VLOOKUP(A777,Produtos!A:B,2,FALSE),"")</f>
        <v/>
      </c>
      <c r="D777" s="10" t="n"/>
      <c r="E777" s="10" t="n"/>
    </row>
    <row r="778">
      <c r="B778">
        <f>IFERROR(VLOOKUP(A778,Produtos!A:B,2,FALSE),"")</f>
        <v/>
      </c>
      <c r="D778" s="10" t="n"/>
      <c r="E778" s="10" t="n"/>
    </row>
    <row r="779">
      <c r="B779">
        <f>IFERROR(VLOOKUP(A779,Produtos!A:B,2,FALSE),"")</f>
        <v/>
      </c>
      <c r="D779" s="10" t="n"/>
      <c r="E779" s="10" t="n"/>
    </row>
    <row r="780">
      <c r="B780">
        <f>IFERROR(VLOOKUP(A780,Produtos!A:B,2,FALSE),"")</f>
        <v/>
      </c>
      <c r="D780" s="10" t="n"/>
      <c r="E780" s="10" t="n"/>
    </row>
    <row r="781">
      <c r="B781">
        <f>IFERROR(VLOOKUP(A781,Produtos!A:B,2,FALSE),"")</f>
        <v/>
      </c>
      <c r="D781" s="10" t="n"/>
      <c r="E781" s="10" t="n"/>
    </row>
    <row r="782">
      <c r="B782">
        <f>IFERROR(VLOOKUP(A782,Produtos!A:B,2,FALSE),"")</f>
        <v/>
      </c>
      <c r="D782" s="10" t="n"/>
      <c r="E782" s="10" t="n"/>
    </row>
    <row r="783">
      <c r="B783">
        <f>IFERROR(VLOOKUP(A783,Produtos!A:B,2,FALSE),"")</f>
        <v/>
      </c>
      <c r="D783" s="10" t="n"/>
      <c r="E783" s="10" t="n"/>
    </row>
    <row r="784">
      <c r="B784">
        <f>IFERROR(VLOOKUP(A784,Produtos!A:B,2,FALSE),"")</f>
        <v/>
      </c>
      <c r="D784" s="10" t="n"/>
      <c r="E784" s="10" t="n"/>
    </row>
    <row r="785">
      <c r="B785">
        <f>IFERROR(VLOOKUP(A785,Produtos!A:B,2,FALSE),"")</f>
        <v/>
      </c>
      <c r="D785" s="10" t="n"/>
      <c r="E785" s="10" t="n"/>
    </row>
    <row r="786">
      <c r="B786">
        <f>IFERROR(VLOOKUP(A786,Produtos!A:B,2,FALSE),"")</f>
        <v/>
      </c>
      <c r="D786" s="10" t="n"/>
      <c r="E786" s="10" t="n"/>
    </row>
    <row r="787">
      <c r="B787">
        <f>IFERROR(VLOOKUP(A787,Produtos!A:B,2,FALSE),"")</f>
        <v/>
      </c>
      <c r="D787" s="10" t="n"/>
      <c r="E787" s="10" t="n"/>
    </row>
    <row r="788">
      <c r="B788">
        <f>IFERROR(VLOOKUP(A788,Produtos!A:B,2,FALSE),"")</f>
        <v/>
      </c>
      <c r="D788" s="10" t="n"/>
      <c r="E788" s="10" t="n"/>
    </row>
    <row r="789">
      <c r="B789">
        <f>IFERROR(VLOOKUP(A789,Produtos!A:B,2,FALSE),"")</f>
        <v/>
      </c>
      <c r="D789" s="10" t="n"/>
      <c r="E789" s="10" t="n"/>
    </row>
    <row r="790">
      <c r="B790">
        <f>IFERROR(VLOOKUP(A790,Produtos!A:B,2,FALSE),"")</f>
        <v/>
      </c>
      <c r="D790" s="10" t="n"/>
      <c r="E790" s="10" t="n"/>
    </row>
    <row r="791">
      <c r="B791">
        <f>IFERROR(VLOOKUP(A791,Produtos!A:B,2,FALSE),"")</f>
        <v/>
      </c>
      <c r="D791" s="10" t="n"/>
      <c r="E791" s="10" t="n"/>
    </row>
    <row r="792">
      <c r="B792">
        <f>IFERROR(VLOOKUP(A792,Produtos!A:B,2,FALSE),"")</f>
        <v/>
      </c>
      <c r="D792" s="10" t="n"/>
      <c r="E792" s="10" t="n"/>
    </row>
    <row r="793">
      <c r="B793">
        <f>IFERROR(VLOOKUP(A793,Produtos!A:B,2,FALSE),"")</f>
        <v/>
      </c>
      <c r="D793" s="10" t="n"/>
      <c r="E793" s="10" t="n"/>
    </row>
    <row r="794">
      <c r="B794">
        <f>IFERROR(VLOOKUP(A794,Produtos!A:B,2,FALSE),"")</f>
        <v/>
      </c>
      <c r="D794" s="10" t="n"/>
      <c r="E794" s="10" t="n"/>
    </row>
    <row r="795">
      <c r="B795">
        <f>IFERROR(VLOOKUP(A795,Produtos!A:B,2,FALSE),"")</f>
        <v/>
      </c>
      <c r="D795" s="10" t="n"/>
      <c r="E795" s="10" t="n"/>
    </row>
    <row r="796">
      <c r="B796">
        <f>IFERROR(VLOOKUP(A796,Produtos!A:B,2,FALSE),"")</f>
        <v/>
      </c>
      <c r="D796" s="10" t="n"/>
      <c r="E796" s="10" t="n"/>
    </row>
    <row r="797">
      <c r="B797">
        <f>IFERROR(VLOOKUP(A797,Produtos!A:B,2,FALSE),"")</f>
        <v/>
      </c>
      <c r="D797" s="10" t="n"/>
      <c r="E797" s="10" t="n"/>
    </row>
    <row r="798">
      <c r="B798">
        <f>IFERROR(VLOOKUP(A798,Produtos!A:B,2,FALSE),"")</f>
        <v/>
      </c>
      <c r="D798" s="10" t="n"/>
      <c r="E798" s="10" t="n"/>
    </row>
    <row r="799">
      <c r="B799">
        <f>IFERROR(VLOOKUP(A799,Produtos!A:B,2,FALSE),"")</f>
        <v/>
      </c>
      <c r="D799" s="10" t="n"/>
      <c r="E799" s="10" t="n"/>
    </row>
    <row r="800">
      <c r="B800">
        <f>IFERROR(VLOOKUP(A800,Produtos!A:B,2,FALSE),"")</f>
        <v/>
      </c>
      <c r="D800" s="10" t="n"/>
      <c r="E800" s="10" t="n"/>
    </row>
    <row r="801">
      <c r="B801">
        <f>IFERROR(VLOOKUP(A801,Produtos!A:B,2,FALSE),"")</f>
        <v/>
      </c>
      <c r="D801" s="10" t="n"/>
      <c r="E801" s="10" t="n"/>
    </row>
    <row r="802">
      <c r="B802">
        <f>IFERROR(VLOOKUP(A802,Produtos!A:B,2,FALSE),"")</f>
        <v/>
      </c>
      <c r="D802" s="10" t="n"/>
      <c r="E802" s="10" t="n"/>
    </row>
    <row r="803">
      <c r="B803">
        <f>IFERROR(VLOOKUP(A803,Produtos!A:B,2,FALSE),"")</f>
        <v/>
      </c>
      <c r="D803" s="10" t="n"/>
      <c r="E803" s="10" t="n"/>
    </row>
    <row r="804">
      <c r="B804">
        <f>IFERROR(VLOOKUP(A804,Produtos!A:B,2,FALSE),"")</f>
        <v/>
      </c>
      <c r="D804" s="10" t="n"/>
      <c r="E804" s="10" t="n"/>
    </row>
    <row r="805">
      <c r="B805">
        <f>IFERROR(VLOOKUP(A805,Produtos!A:B,2,FALSE),"")</f>
        <v/>
      </c>
      <c r="D805" s="10" t="n"/>
      <c r="E805" s="10" t="n"/>
    </row>
    <row r="806">
      <c r="B806">
        <f>IFERROR(VLOOKUP(A806,Produtos!A:B,2,FALSE),"")</f>
        <v/>
      </c>
      <c r="D806" s="10" t="n"/>
      <c r="E806" s="10" t="n"/>
    </row>
    <row r="807">
      <c r="B807">
        <f>IFERROR(VLOOKUP(A807,Produtos!A:B,2,FALSE),"")</f>
        <v/>
      </c>
      <c r="D807" s="10" t="n"/>
      <c r="E807" s="10" t="n"/>
    </row>
    <row r="808">
      <c r="B808">
        <f>IFERROR(VLOOKUP(A808,Produtos!A:B,2,FALSE),"")</f>
        <v/>
      </c>
      <c r="D808" s="10" t="n"/>
      <c r="E808" s="10" t="n"/>
    </row>
    <row r="809">
      <c r="B809">
        <f>IFERROR(VLOOKUP(A809,Produtos!A:B,2,FALSE),"")</f>
        <v/>
      </c>
      <c r="D809" s="10" t="n"/>
      <c r="E809" s="10" t="n"/>
    </row>
    <row r="810">
      <c r="B810">
        <f>IFERROR(VLOOKUP(A810,Produtos!A:B,2,FALSE),"")</f>
        <v/>
      </c>
      <c r="D810" s="10" t="n"/>
      <c r="E810" s="10" t="n"/>
    </row>
    <row r="811">
      <c r="B811">
        <f>IFERROR(VLOOKUP(A811,Produtos!A:B,2,FALSE),"")</f>
        <v/>
      </c>
      <c r="D811" s="10" t="n"/>
      <c r="E811" s="10" t="n"/>
    </row>
    <row r="812">
      <c r="B812">
        <f>IFERROR(VLOOKUP(A812,Produtos!A:B,2,FALSE),"")</f>
        <v/>
      </c>
      <c r="D812" s="10" t="n"/>
      <c r="E812" s="10" t="n"/>
    </row>
    <row r="813">
      <c r="B813">
        <f>IFERROR(VLOOKUP(A813,Produtos!A:B,2,FALSE),"")</f>
        <v/>
      </c>
      <c r="D813" s="10" t="n"/>
      <c r="E813" s="10" t="n"/>
    </row>
    <row r="814">
      <c r="B814">
        <f>IFERROR(VLOOKUP(A814,Produtos!A:B,2,FALSE),"")</f>
        <v/>
      </c>
      <c r="D814" s="10" t="n"/>
      <c r="E814" s="10" t="n"/>
    </row>
    <row r="815">
      <c r="B815">
        <f>IFERROR(VLOOKUP(A815,Produtos!A:B,2,FALSE),"")</f>
        <v/>
      </c>
      <c r="D815" s="10" t="n"/>
      <c r="E815" s="10" t="n"/>
    </row>
    <row r="816">
      <c r="B816">
        <f>IFERROR(VLOOKUP(A816,Produtos!A:B,2,FALSE),"")</f>
        <v/>
      </c>
      <c r="D816" s="10" t="n"/>
      <c r="E816" s="10" t="n"/>
    </row>
    <row r="817">
      <c r="B817">
        <f>IFERROR(VLOOKUP(A817,Produtos!A:B,2,FALSE),"")</f>
        <v/>
      </c>
      <c r="D817" s="10" t="n"/>
      <c r="E817" s="10" t="n"/>
    </row>
    <row r="818">
      <c r="B818">
        <f>IFERROR(VLOOKUP(A818,Produtos!A:B,2,FALSE),"")</f>
        <v/>
      </c>
      <c r="D818" s="10" t="n"/>
      <c r="E818" s="10" t="n"/>
    </row>
    <row r="819">
      <c r="B819">
        <f>IFERROR(VLOOKUP(A819,Produtos!A:B,2,FALSE),"")</f>
        <v/>
      </c>
      <c r="D819" s="10" t="n"/>
      <c r="E819" s="10" t="n"/>
    </row>
    <row r="820">
      <c r="B820">
        <f>IFERROR(VLOOKUP(A820,Produtos!A:B,2,FALSE),"")</f>
        <v/>
      </c>
      <c r="D820" s="10" t="n"/>
      <c r="E820" s="10" t="n"/>
    </row>
    <row r="821">
      <c r="B821">
        <f>IFERROR(VLOOKUP(A821,Produtos!A:B,2,FALSE),"")</f>
        <v/>
      </c>
      <c r="D821" s="10" t="n"/>
      <c r="E821" s="10" t="n"/>
    </row>
    <row r="822">
      <c r="B822">
        <f>IFERROR(VLOOKUP(A822,Produtos!A:B,2,FALSE),"")</f>
        <v/>
      </c>
      <c r="D822" s="10" t="n"/>
      <c r="E822" s="10" t="n"/>
    </row>
    <row r="823">
      <c r="B823">
        <f>IFERROR(VLOOKUP(A823,Produtos!A:B,2,FALSE),"")</f>
        <v/>
      </c>
      <c r="D823" s="10" t="n"/>
      <c r="E823" s="10" t="n"/>
    </row>
    <row r="824">
      <c r="B824">
        <f>IFERROR(VLOOKUP(A824,Produtos!A:B,2,FALSE),"")</f>
        <v/>
      </c>
      <c r="D824" s="10" t="n"/>
      <c r="E824" s="10" t="n"/>
    </row>
    <row r="825">
      <c r="B825">
        <f>IFERROR(VLOOKUP(A825,Produtos!A:B,2,FALSE),"")</f>
        <v/>
      </c>
      <c r="D825" s="10" t="n"/>
      <c r="E825" s="10" t="n"/>
    </row>
    <row r="826">
      <c r="B826">
        <f>IFERROR(VLOOKUP(A826,Produtos!A:B,2,FALSE),"")</f>
        <v/>
      </c>
      <c r="D826" s="10" t="n"/>
      <c r="E826" s="10" t="n"/>
    </row>
    <row r="827">
      <c r="B827">
        <f>IFERROR(VLOOKUP(A827,Produtos!A:B,2,FALSE),"")</f>
        <v/>
      </c>
      <c r="D827" s="10" t="n"/>
      <c r="E827" s="10" t="n"/>
    </row>
    <row r="828">
      <c r="B828">
        <f>IFERROR(VLOOKUP(A828,Produtos!A:B,2,FALSE),"")</f>
        <v/>
      </c>
      <c r="D828" s="10" t="n"/>
      <c r="E828" s="10" t="n"/>
    </row>
    <row r="829">
      <c r="B829">
        <f>IFERROR(VLOOKUP(A829,Produtos!A:B,2,FALSE),"")</f>
        <v/>
      </c>
      <c r="D829" s="10" t="n"/>
      <c r="E829" s="10" t="n"/>
    </row>
    <row r="830">
      <c r="B830">
        <f>IFERROR(VLOOKUP(A830,Produtos!A:B,2,FALSE),"")</f>
        <v/>
      </c>
      <c r="D830" s="10" t="n"/>
      <c r="E830" s="10" t="n"/>
    </row>
    <row r="831">
      <c r="B831">
        <f>IFERROR(VLOOKUP(A831,Produtos!A:B,2,FALSE),"")</f>
        <v/>
      </c>
      <c r="D831" s="10" t="n"/>
      <c r="E831" s="10" t="n"/>
    </row>
    <row r="832">
      <c r="B832">
        <f>IFERROR(VLOOKUP(A832,Produtos!A:B,2,FALSE),"")</f>
        <v/>
      </c>
      <c r="D832" s="10" t="n"/>
      <c r="E832" s="10" t="n"/>
    </row>
    <row r="833">
      <c r="B833">
        <f>IFERROR(VLOOKUP(A833,Produtos!A:B,2,FALSE),"")</f>
        <v/>
      </c>
      <c r="D833" s="10" t="n"/>
      <c r="E833" s="10" t="n"/>
    </row>
    <row r="834">
      <c r="B834">
        <f>IFERROR(VLOOKUP(A834,Produtos!A:B,2,FALSE),"")</f>
        <v/>
      </c>
      <c r="D834" s="10" t="n"/>
      <c r="E834" s="10" t="n"/>
    </row>
    <row r="835">
      <c r="B835">
        <f>IFERROR(VLOOKUP(A835,Produtos!A:B,2,FALSE),"")</f>
        <v/>
      </c>
      <c r="D835" s="10" t="n"/>
      <c r="E835" s="10" t="n"/>
    </row>
    <row r="836">
      <c r="B836">
        <f>IFERROR(VLOOKUP(A836,Produtos!A:B,2,FALSE),"")</f>
        <v/>
      </c>
      <c r="D836" s="10" t="n"/>
      <c r="E836" s="10" t="n"/>
    </row>
    <row r="837">
      <c r="B837">
        <f>IFERROR(VLOOKUP(A837,Produtos!A:B,2,FALSE),"")</f>
        <v/>
      </c>
      <c r="D837" s="10" t="n"/>
      <c r="E837" s="10" t="n"/>
    </row>
    <row r="838">
      <c r="B838">
        <f>IFERROR(VLOOKUP(A838,Produtos!A:B,2,FALSE),"")</f>
        <v/>
      </c>
      <c r="D838" s="10" t="n"/>
      <c r="E838" s="10" t="n"/>
    </row>
    <row r="839">
      <c r="B839">
        <f>IFERROR(VLOOKUP(A839,Produtos!A:B,2,FALSE),"")</f>
        <v/>
      </c>
      <c r="D839" s="10" t="n"/>
      <c r="E839" s="10" t="n"/>
    </row>
    <row r="840">
      <c r="B840">
        <f>IFERROR(VLOOKUP(A840,Produtos!A:B,2,FALSE),"")</f>
        <v/>
      </c>
      <c r="D840" s="10" t="n"/>
      <c r="E840" s="10" t="n"/>
    </row>
    <row r="841">
      <c r="B841">
        <f>IFERROR(VLOOKUP(A841,Produtos!A:B,2,FALSE),"")</f>
        <v/>
      </c>
      <c r="D841" s="10" t="n"/>
      <c r="E841" s="10" t="n"/>
    </row>
    <row r="842">
      <c r="B842">
        <f>IFERROR(VLOOKUP(A842,Produtos!A:B,2,FALSE),"")</f>
        <v/>
      </c>
      <c r="D842" s="10" t="n"/>
      <c r="E842" s="10" t="n"/>
    </row>
    <row r="843">
      <c r="B843">
        <f>IFERROR(VLOOKUP(A843,Produtos!A:B,2,FALSE),"")</f>
        <v/>
      </c>
      <c r="D843" s="10" t="n"/>
      <c r="E843" s="10" t="n"/>
    </row>
    <row r="844">
      <c r="B844">
        <f>IFERROR(VLOOKUP(A844,Produtos!A:B,2,FALSE),"")</f>
        <v/>
      </c>
      <c r="D844" s="10" t="n"/>
      <c r="E844" s="10" t="n"/>
    </row>
    <row r="845">
      <c r="B845">
        <f>IFERROR(VLOOKUP(A845,Produtos!A:B,2,FALSE),"")</f>
        <v/>
      </c>
      <c r="D845" s="10" t="n"/>
      <c r="E845" s="10" t="n"/>
    </row>
    <row r="846">
      <c r="B846">
        <f>IFERROR(VLOOKUP(A846,Produtos!A:B,2,FALSE),"")</f>
        <v/>
      </c>
      <c r="D846" s="10" t="n"/>
      <c r="E846" s="10" t="n"/>
    </row>
    <row r="847">
      <c r="B847">
        <f>IFERROR(VLOOKUP(A847,Produtos!A:B,2,FALSE),"")</f>
        <v/>
      </c>
      <c r="D847" s="10" t="n"/>
      <c r="E847" s="10" t="n"/>
    </row>
    <row r="848">
      <c r="B848">
        <f>IFERROR(VLOOKUP(A848,Produtos!A:B,2,FALSE),"")</f>
        <v/>
      </c>
      <c r="D848" s="10" t="n"/>
      <c r="E848" s="10" t="n"/>
    </row>
    <row r="849">
      <c r="B849">
        <f>IFERROR(VLOOKUP(A849,Produtos!A:B,2,FALSE),"")</f>
        <v/>
      </c>
      <c r="D849" s="10" t="n"/>
      <c r="E849" s="10" t="n"/>
    </row>
    <row r="850">
      <c r="B850">
        <f>IFERROR(VLOOKUP(A850,Produtos!A:B,2,FALSE),"")</f>
        <v/>
      </c>
      <c r="D850" s="10" t="n"/>
      <c r="E850" s="10" t="n"/>
    </row>
    <row r="851">
      <c r="B851">
        <f>IFERROR(VLOOKUP(A851,Produtos!A:B,2,FALSE),"")</f>
        <v/>
      </c>
      <c r="D851" s="10" t="n"/>
      <c r="E851" s="10" t="n"/>
    </row>
    <row r="852">
      <c r="B852">
        <f>IFERROR(VLOOKUP(A852,Produtos!A:B,2,FALSE),"")</f>
        <v/>
      </c>
      <c r="D852" s="10" t="n"/>
      <c r="E852" s="10" t="n"/>
    </row>
    <row r="853">
      <c r="B853">
        <f>IFERROR(VLOOKUP(A853,Produtos!A:B,2,FALSE),"")</f>
        <v/>
      </c>
      <c r="D853" s="10" t="n"/>
      <c r="E853" s="10" t="n"/>
    </row>
    <row r="854">
      <c r="B854">
        <f>IFERROR(VLOOKUP(A854,Produtos!A:B,2,FALSE),"")</f>
        <v/>
      </c>
      <c r="D854" s="10" t="n"/>
      <c r="E854" s="10" t="n"/>
    </row>
    <row r="855">
      <c r="B855">
        <f>IFERROR(VLOOKUP(A855,Produtos!A:B,2,FALSE),"")</f>
        <v/>
      </c>
      <c r="D855" s="10" t="n"/>
      <c r="E855" s="10" t="n"/>
    </row>
    <row r="856">
      <c r="B856">
        <f>IFERROR(VLOOKUP(A856,Produtos!A:B,2,FALSE),"")</f>
        <v/>
      </c>
      <c r="D856" s="10" t="n"/>
      <c r="E856" s="10" t="n"/>
    </row>
    <row r="857">
      <c r="B857">
        <f>IFERROR(VLOOKUP(A857,Produtos!A:B,2,FALSE),"")</f>
        <v/>
      </c>
      <c r="D857" s="10" t="n"/>
      <c r="E857" s="10" t="n"/>
    </row>
    <row r="858">
      <c r="B858">
        <f>IFERROR(VLOOKUP(A858,Produtos!A:B,2,FALSE),"")</f>
        <v/>
      </c>
      <c r="D858" s="10" t="n"/>
      <c r="E858" s="10" t="n"/>
    </row>
    <row r="859">
      <c r="B859">
        <f>IFERROR(VLOOKUP(A859,Produtos!A:B,2,FALSE),"")</f>
        <v/>
      </c>
      <c r="D859" s="10" t="n"/>
      <c r="E859" s="10" t="n"/>
    </row>
    <row r="860">
      <c r="B860">
        <f>IFERROR(VLOOKUP(A860,Produtos!A:B,2,FALSE),"")</f>
        <v/>
      </c>
      <c r="D860" s="10" t="n"/>
      <c r="E860" s="10" t="n"/>
    </row>
    <row r="861">
      <c r="B861">
        <f>IFERROR(VLOOKUP(A861,Produtos!A:B,2,FALSE),"")</f>
        <v/>
      </c>
      <c r="D861" s="10" t="n"/>
      <c r="E861" s="10" t="n"/>
    </row>
    <row r="862">
      <c r="B862">
        <f>IFERROR(VLOOKUP(A862,Produtos!A:B,2,FALSE),"")</f>
        <v/>
      </c>
      <c r="D862" s="10" t="n"/>
      <c r="E862" s="10" t="n"/>
    </row>
    <row r="863">
      <c r="B863">
        <f>IFERROR(VLOOKUP(A863,Produtos!A:B,2,FALSE),"")</f>
        <v/>
      </c>
      <c r="D863" s="10" t="n"/>
      <c r="E863" s="10" t="n"/>
    </row>
    <row r="864">
      <c r="B864">
        <f>IFERROR(VLOOKUP(A864,Produtos!A:B,2,FALSE),"")</f>
        <v/>
      </c>
      <c r="D864" s="10" t="n"/>
      <c r="E864" s="10" t="n"/>
    </row>
    <row r="865">
      <c r="B865">
        <f>IFERROR(VLOOKUP(A865,Produtos!A:B,2,FALSE),"")</f>
        <v/>
      </c>
      <c r="D865" s="10" t="n"/>
      <c r="E865" s="10" t="n"/>
    </row>
    <row r="866">
      <c r="B866">
        <f>IFERROR(VLOOKUP(A866,Produtos!A:B,2,FALSE),"")</f>
        <v/>
      </c>
      <c r="D866" s="10" t="n"/>
      <c r="E866" s="10" t="n"/>
    </row>
    <row r="867">
      <c r="B867">
        <f>IFERROR(VLOOKUP(A867,Produtos!A:B,2,FALSE),"")</f>
        <v/>
      </c>
      <c r="D867" s="10" t="n"/>
      <c r="E867" s="10" t="n"/>
    </row>
    <row r="868">
      <c r="B868">
        <f>IFERROR(VLOOKUP(A868,Produtos!A:B,2,FALSE),"")</f>
        <v/>
      </c>
      <c r="D868" s="10" t="n"/>
      <c r="E868" s="10" t="n"/>
    </row>
    <row r="869">
      <c r="B869">
        <f>IFERROR(VLOOKUP(A869,Produtos!A:B,2,FALSE),"")</f>
        <v/>
      </c>
      <c r="D869" s="10" t="n"/>
      <c r="E869" s="10" t="n"/>
    </row>
    <row r="870">
      <c r="B870">
        <f>IFERROR(VLOOKUP(A870,Produtos!A:B,2,FALSE),"")</f>
        <v/>
      </c>
      <c r="D870" s="10" t="n"/>
      <c r="E870" s="10" t="n"/>
    </row>
    <row r="871">
      <c r="B871">
        <f>IFERROR(VLOOKUP(A871,Produtos!A:B,2,FALSE),"")</f>
        <v/>
      </c>
      <c r="D871" s="10" t="n"/>
      <c r="E871" s="10" t="n"/>
    </row>
    <row r="872">
      <c r="B872">
        <f>IFERROR(VLOOKUP(A872,Produtos!A:B,2,FALSE),"")</f>
        <v/>
      </c>
      <c r="D872" s="10" t="n"/>
      <c r="E872" s="10" t="n"/>
    </row>
    <row r="873">
      <c r="B873">
        <f>IFERROR(VLOOKUP(A873,Produtos!A:B,2,FALSE),"")</f>
        <v/>
      </c>
      <c r="D873" s="10" t="n"/>
      <c r="E873" s="10" t="n"/>
    </row>
    <row r="874">
      <c r="B874">
        <f>IFERROR(VLOOKUP(A874,Produtos!A:B,2,FALSE),"")</f>
        <v/>
      </c>
      <c r="D874" s="10" t="n"/>
      <c r="E874" s="10" t="n"/>
    </row>
    <row r="875">
      <c r="B875">
        <f>IFERROR(VLOOKUP(A875,Produtos!A:B,2,FALSE),"")</f>
        <v/>
      </c>
      <c r="D875" s="10" t="n"/>
      <c r="E875" s="10" t="n"/>
    </row>
    <row r="876">
      <c r="B876">
        <f>IFERROR(VLOOKUP(A876,Produtos!A:B,2,FALSE),"")</f>
        <v/>
      </c>
      <c r="D876" s="10" t="n"/>
      <c r="E876" s="10" t="n"/>
    </row>
    <row r="877">
      <c r="B877">
        <f>IFERROR(VLOOKUP(A877,Produtos!A:B,2,FALSE),"")</f>
        <v/>
      </c>
      <c r="D877" s="10" t="n"/>
      <c r="E877" s="10" t="n"/>
    </row>
    <row r="878">
      <c r="B878">
        <f>IFERROR(VLOOKUP(A878,Produtos!A:B,2,FALSE),"")</f>
        <v/>
      </c>
      <c r="D878" s="10" t="n"/>
      <c r="E878" s="10" t="n"/>
    </row>
    <row r="879">
      <c r="B879">
        <f>IFERROR(VLOOKUP(A879,Produtos!A:B,2,FALSE),"")</f>
        <v/>
      </c>
      <c r="D879" s="10" t="n"/>
      <c r="E879" s="10" t="n"/>
    </row>
    <row r="880">
      <c r="B880">
        <f>IFERROR(VLOOKUP(A880,Produtos!A:B,2,FALSE),"")</f>
        <v/>
      </c>
      <c r="D880" s="10" t="n"/>
      <c r="E880" s="10" t="n"/>
    </row>
    <row r="881">
      <c r="B881">
        <f>IFERROR(VLOOKUP(A881,Produtos!A:B,2,FALSE),"")</f>
        <v/>
      </c>
      <c r="D881" s="10" t="n"/>
      <c r="E881" s="10" t="n"/>
    </row>
    <row r="882">
      <c r="B882">
        <f>IFERROR(VLOOKUP(A882,Produtos!A:B,2,FALSE),"")</f>
        <v/>
      </c>
      <c r="D882" s="10" t="n"/>
      <c r="E882" s="10" t="n"/>
    </row>
    <row r="883">
      <c r="B883">
        <f>IFERROR(VLOOKUP(A883,Produtos!A:B,2,FALSE),"")</f>
        <v/>
      </c>
      <c r="D883" s="10" t="n"/>
      <c r="E883" s="10" t="n"/>
    </row>
    <row r="884">
      <c r="B884">
        <f>IFERROR(VLOOKUP(A884,Produtos!A:B,2,FALSE),"")</f>
        <v/>
      </c>
      <c r="D884" s="10" t="n"/>
      <c r="E884" s="10" t="n"/>
    </row>
    <row r="885">
      <c r="B885">
        <f>IFERROR(VLOOKUP(A885,Produtos!A:B,2,FALSE),"")</f>
        <v/>
      </c>
      <c r="D885" s="10" t="n"/>
      <c r="E885" s="10" t="n"/>
    </row>
    <row r="886">
      <c r="B886">
        <f>IFERROR(VLOOKUP(A886,Produtos!A:B,2,FALSE),"")</f>
        <v/>
      </c>
      <c r="D886" s="10" t="n"/>
      <c r="E886" s="10" t="n"/>
    </row>
    <row r="887">
      <c r="B887">
        <f>IFERROR(VLOOKUP(A887,Produtos!A:B,2,FALSE),"")</f>
        <v/>
      </c>
      <c r="D887" s="10" t="n"/>
      <c r="E887" s="10" t="n"/>
    </row>
    <row r="888">
      <c r="B888">
        <f>IFERROR(VLOOKUP(A888,Produtos!A:B,2,FALSE),"")</f>
        <v/>
      </c>
      <c r="D888" s="10" t="n"/>
      <c r="E888" s="10" t="n"/>
    </row>
    <row r="889">
      <c r="B889">
        <f>IFERROR(VLOOKUP(A889,Produtos!A:B,2,FALSE),"")</f>
        <v/>
      </c>
      <c r="D889" s="10" t="n"/>
      <c r="E889" s="10" t="n"/>
    </row>
    <row r="890">
      <c r="B890">
        <f>IFERROR(VLOOKUP(A890,Produtos!A:B,2,FALSE),"")</f>
        <v/>
      </c>
      <c r="D890" s="10" t="n"/>
      <c r="E890" s="10" t="n"/>
    </row>
    <row r="891">
      <c r="B891">
        <f>IFERROR(VLOOKUP(A891,Produtos!A:B,2,FALSE),"")</f>
        <v/>
      </c>
      <c r="D891" s="10" t="n"/>
      <c r="E891" s="10" t="n"/>
    </row>
    <row r="892">
      <c r="B892">
        <f>IFERROR(VLOOKUP(A892,Produtos!A:B,2,FALSE),"")</f>
        <v/>
      </c>
      <c r="D892" s="10" t="n"/>
      <c r="E892" s="10" t="n"/>
    </row>
    <row r="893">
      <c r="B893">
        <f>IFERROR(VLOOKUP(A893,Produtos!A:B,2,FALSE),"")</f>
        <v/>
      </c>
      <c r="D893" s="10" t="n"/>
      <c r="E893" s="10" t="n"/>
    </row>
    <row r="894">
      <c r="B894">
        <f>IFERROR(VLOOKUP(A894,Produtos!A:B,2,FALSE),"")</f>
        <v/>
      </c>
      <c r="D894" s="10" t="n"/>
      <c r="E894" s="10" t="n"/>
    </row>
    <row r="895">
      <c r="B895">
        <f>IFERROR(VLOOKUP(A895,Produtos!A:B,2,FALSE),"")</f>
        <v/>
      </c>
      <c r="D895" s="10" t="n"/>
      <c r="E895" s="10" t="n"/>
    </row>
    <row r="896">
      <c r="B896">
        <f>IFERROR(VLOOKUP(A896,Produtos!A:B,2,FALSE),"")</f>
        <v/>
      </c>
      <c r="D896" s="10" t="n"/>
      <c r="E896" s="10" t="n"/>
    </row>
    <row r="897">
      <c r="B897">
        <f>IFERROR(VLOOKUP(A897,Produtos!A:B,2,FALSE),"")</f>
        <v/>
      </c>
      <c r="D897" s="10" t="n"/>
      <c r="E897" s="10" t="n"/>
    </row>
    <row r="898">
      <c r="B898">
        <f>IFERROR(VLOOKUP(A898,Produtos!A:B,2,FALSE),"")</f>
        <v/>
      </c>
      <c r="D898" s="10" t="n"/>
      <c r="E898" s="10" t="n"/>
    </row>
    <row r="899">
      <c r="B899">
        <f>IFERROR(VLOOKUP(A899,Produtos!A:B,2,FALSE),"")</f>
        <v/>
      </c>
      <c r="D899" s="10" t="n"/>
      <c r="E899" s="10" t="n"/>
    </row>
    <row r="900">
      <c r="B900">
        <f>IFERROR(VLOOKUP(A900,Produtos!A:B,2,FALSE),"")</f>
        <v/>
      </c>
      <c r="D900" s="10" t="n"/>
      <c r="E900" s="10" t="n"/>
    </row>
    <row r="901">
      <c r="B901">
        <f>IFERROR(VLOOKUP(A901,Produtos!A:B,2,FALSE),"")</f>
        <v/>
      </c>
      <c r="D901" s="10" t="n"/>
      <c r="E901" s="10" t="n"/>
    </row>
    <row r="902">
      <c r="B902">
        <f>IFERROR(VLOOKUP(A902,Produtos!A:B,2,FALSE),"")</f>
        <v/>
      </c>
      <c r="D902" s="10" t="n"/>
      <c r="E902" s="10" t="n"/>
    </row>
    <row r="903">
      <c r="B903">
        <f>IFERROR(VLOOKUP(A903,Produtos!A:B,2,FALSE),"")</f>
        <v/>
      </c>
      <c r="D903" s="10" t="n"/>
      <c r="E903" s="10" t="n"/>
    </row>
    <row r="904">
      <c r="B904">
        <f>IFERROR(VLOOKUP(A904,Produtos!A:B,2,FALSE),"")</f>
        <v/>
      </c>
      <c r="D904" s="10" t="n"/>
      <c r="E904" s="10" t="n"/>
    </row>
    <row r="905">
      <c r="B905">
        <f>IFERROR(VLOOKUP(A905,Produtos!A:B,2,FALSE),"")</f>
        <v/>
      </c>
      <c r="D905" s="10" t="n"/>
      <c r="E905" s="10" t="n"/>
    </row>
    <row r="906">
      <c r="B906">
        <f>IFERROR(VLOOKUP(A906,Produtos!A:B,2,FALSE),"")</f>
        <v/>
      </c>
      <c r="D906" s="10" t="n"/>
      <c r="E906" s="10" t="n"/>
    </row>
    <row r="907">
      <c r="B907">
        <f>IFERROR(VLOOKUP(A907,Produtos!A:B,2,FALSE),"")</f>
        <v/>
      </c>
      <c r="D907" s="10" t="n"/>
      <c r="E907" s="10" t="n"/>
    </row>
    <row r="908">
      <c r="B908">
        <f>IFERROR(VLOOKUP(A908,Produtos!A:B,2,FALSE),"")</f>
        <v/>
      </c>
      <c r="D908" s="10" t="n"/>
      <c r="E908" s="10" t="n"/>
    </row>
    <row r="909">
      <c r="B909">
        <f>IFERROR(VLOOKUP(A909,Produtos!A:B,2,FALSE),"")</f>
        <v/>
      </c>
      <c r="D909" s="10" t="n"/>
      <c r="E909" s="10" t="n"/>
    </row>
    <row r="910">
      <c r="B910">
        <f>IFERROR(VLOOKUP(A910,Produtos!A:B,2,FALSE),"")</f>
        <v/>
      </c>
      <c r="D910" s="10" t="n"/>
      <c r="E910" s="10" t="n"/>
    </row>
    <row r="911">
      <c r="B911">
        <f>IFERROR(VLOOKUP(A911,Produtos!A:B,2,FALSE),"")</f>
        <v/>
      </c>
      <c r="D911" s="10" t="n"/>
      <c r="E911" s="10" t="n"/>
    </row>
    <row r="912">
      <c r="B912">
        <f>IFERROR(VLOOKUP(A912,Produtos!A:B,2,FALSE),"")</f>
        <v/>
      </c>
      <c r="D912" s="10" t="n"/>
      <c r="E912" s="10" t="n"/>
    </row>
    <row r="913">
      <c r="B913">
        <f>IFERROR(VLOOKUP(A913,Produtos!A:B,2,FALSE),"")</f>
        <v/>
      </c>
      <c r="D913" s="10" t="n"/>
      <c r="E913" s="10" t="n"/>
    </row>
    <row r="914">
      <c r="B914">
        <f>IFERROR(VLOOKUP(A914,Produtos!A:B,2,FALSE),"")</f>
        <v/>
      </c>
      <c r="D914" s="10" t="n"/>
      <c r="E914" s="10" t="n"/>
    </row>
    <row r="915">
      <c r="B915">
        <f>IFERROR(VLOOKUP(A915,Produtos!A:B,2,FALSE),"")</f>
        <v/>
      </c>
      <c r="D915" s="10" t="n"/>
      <c r="E915" s="10" t="n"/>
    </row>
    <row r="916">
      <c r="B916">
        <f>IFERROR(VLOOKUP(A916,Produtos!A:B,2,FALSE),"")</f>
        <v/>
      </c>
      <c r="D916" s="10" t="n"/>
      <c r="E916" s="10" t="n"/>
    </row>
    <row r="917">
      <c r="B917">
        <f>IFERROR(VLOOKUP(A917,Produtos!A:B,2,FALSE),"")</f>
        <v/>
      </c>
      <c r="D917" s="10" t="n"/>
      <c r="E917" s="10" t="n"/>
    </row>
    <row r="918">
      <c r="B918">
        <f>IFERROR(VLOOKUP(A918,Produtos!A:B,2,FALSE),"")</f>
        <v/>
      </c>
      <c r="D918" s="10" t="n"/>
      <c r="E918" s="10" t="n"/>
    </row>
    <row r="919">
      <c r="B919">
        <f>IFERROR(VLOOKUP(A919,Produtos!A:B,2,FALSE),"")</f>
        <v/>
      </c>
      <c r="D919" s="10" t="n"/>
      <c r="E919" s="10" t="n"/>
    </row>
    <row r="920">
      <c r="B920">
        <f>IFERROR(VLOOKUP(A920,Produtos!A:B,2,FALSE),"")</f>
        <v/>
      </c>
      <c r="D920" s="10" t="n"/>
      <c r="E920" s="10" t="n"/>
    </row>
    <row r="921">
      <c r="B921">
        <f>IFERROR(VLOOKUP(A921,Produtos!A:B,2,FALSE),"")</f>
        <v/>
      </c>
      <c r="D921" s="10" t="n"/>
      <c r="E921" s="10" t="n"/>
    </row>
    <row r="922">
      <c r="B922">
        <f>IFERROR(VLOOKUP(A922,Produtos!A:B,2,FALSE),"")</f>
        <v/>
      </c>
      <c r="D922" s="10" t="n"/>
      <c r="E922" s="10" t="n"/>
    </row>
    <row r="923">
      <c r="B923">
        <f>IFERROR(VLOOKUP(A923,Produtos!A:B,2,FALSE),"")</f>
        <v/>
      </c>
      <c r="D923" s="10" t="n"/>
      <c r="E923" s="10" t="n"/>
    </row>
    <row r="924">
      <c r="B924">
        <f>IFERROR(VLOOKUP(A924,Produtos!A:B,2,FALSE),"")</f>
        <v/>
      </c>
      <c r="D924" s="10" t="n"/>
      <c r="E924" s="10" t="n"/>
    </row>
    <row r="925">
      <c r="B925">
        <f>IFERROR(VLOOKUP(A925,Produtos!A:B,2,FALSE),"")</f>
        <v/>
      </c>
      <c r="D925" s="10" t="n"/>
      <c r="E925" s="10" t="n"/>
    </row>
    <row r="926">
      <c r="B926">
        <f>IFERROR(VLOOKUP(A926,Produtos!A:B,2,FALSE),"")</f>
        <v/>
      </c>
      <c r="D926" s="10" t="n"/>
      <c r="E926" s="10" t="n"/>
    </row>
    <row r="927">
      <c r="B927">
        <f>IFERROR(VLOOKUP(A927,Produtos!A:B,2,FALSE),"")</f>
        <v/>
      </c>
      <c r="D927" s="10" t="n"/>
      <c r="E927" s="10" t="n"/>
    </row>
    <row r="928">
      <c r="B928">
        <f>IFERROR(VLOOKUP(A928,Produtos!A:B,2,FALSE),"")</f>
        <v/>
      </c>
      <c r="D928" s="10" t="n"/>
      <c r="E928" s="10" t="n"/>
    </row>
    <row r="929">
      <c r="B929">
        <f>IFERROR(VLOOKUP(A929,Produtos!A:B,2,FALSE),"")</f>
        <v/>
      </c>
      <c r="D929" s="10" t="n"/>
      <c r="E929" s="10" t="n"/>
    </row>
    <row r="930">
      <c r="B930">
        <f>IFERROR(VLOOKUP(A930,Produtos!A:B,2,FALSE),"")</f>
        <v/>
      </c>
      <c r="D930" s="10" t="n"/>
      <c r="E930" s="10" t="n"/>
    </row>
    <row r="931">
      <c r="B931">
        <f>IFERROR(VLOOKUP(A931,Produtos!A:B,2,FALSE),"")</f>
        <v/>
      </c>
      <c r="D931" s="10" t="n"/>
      <c r="E931" s="10" t="n"/>
    </row>
    <row r="932">
      <c r="B932">
        <f>IFERROR(VLOOKUP(A932,Produtos!A:B,2,FALSE),"")</f>
        <v/>
      </c>
      <c r="D932" s="10" t="n"/>
      <c r="E932" s="10" t="n"/>
    </row>
    <row r="933">
      <c r="B933">
        <f>IFERROR(VLOOKUP(A933,Produtos!A:B,2,FALSE),"")</f>
        <v/>
      </c>
      <c r="D933" s="10" t="n"/>
      <c r="E933" s="10" t="n"/>
    </row>
    <row r="934">
      <c r="B934">
        <f>IFERROR(VLOOKUP(A934,Produtos!A:B,2,FALSE),"")</f>
        <v/>
      </c>
      <c r="D934" s="10" t="n"/>
      <c r="E934" s="10" t="n"/>
    </row>
    <row r="935">
      <c r="B935">
        <f>IFERROR(VLOOKUP(A935,Produtos!A:B,2,FALSE),"")</f>
        <v/>
      </c>
      <c r="D935" s="10" t="n"/>
      <c r="E935" s="10" t="n"/>
    </row>
    <row r="936">
      <c r="B936">
        <f>IFERROR(VLOOKUP(A936,Produtos!A:B,2,FALSE),"")</f>
        <v/>
      </c>
      <c r="D936" s="10" t="n"/>
      <c r="E936" s="10" t="n"/>
    </row>
    <row r="937">
      <c r="B937">
        <f>IFERROR(VLOOKUP(A937,Produtos!A:B,2,FALSE),"")</f>
        <v/>
      </c>
      <c r="D937" s="10" t="n"/>
      <c r="E937" s="10" t="n"/>
    </row>
    <row r="938">
      <c r="B938">
        <f>IFERROR(VLOOKUP(A938,Produtos!A:B,2,FALSE),"")</f>
        <v/>
      </c>
      <c r="D938" s="10" t="n"/>
      <c r="E938" s="10" t="n"/>
    </row>
    <row r="939">
      <c r="B939">
        <f>IFERROR(VLOOKUP(A939,Produtos!A:B,2,FALSE),"")</f>
        <v/>
      </c>
      <c r="D939" s="10" t="n"/>
      <c r="E939" s="10" t="n"/>
    </row>
    <row r="940">
      <c r="B940">
        <f>IFERROR(VLOOKUP(A940,Produtos!A:B,2,FALSE),"")</f>
        <v/>
      </c>
      <c r="D940" s="10" t="n"/>
      <c r="E940" s="10" t="n"/>
    </row>
    <row r="941">
      <c r="B941">
        <f>IFERROR(VLOOKUP(A941,Produtos!A:B,2,FALSE),"")</f>
        <v/>
      </c>
      <c r="D941" s="10" t="n"/>
      <c r="E941" s="10" t="n"/>
    </row>
    <row r="942">
      <c r="B942">
        <f>IFERROR(VLOOKUP(A942,Produtos!A:B,2,FALSE),"")</f>
        <v/>
      </c>
      <c r="D942" s="10" t="n"/>
      <c r="E942" s="10" t="n"/>
    </row>
    <row r="943">
      <c r="B943">
        <f>IFERROR(VLOOKUP(A943,Produtos!A:B,2,FALSE),"")</f>
        <v/>
      </c>
      <c r="D943" s="10" t="n"/>
      <c r="E943" s="10" t="n"/>
    </row>
    <row r="944">
      <c r="B944">
        <f>IFERROR(VLOOKUP(A944,Produtos!A:B,2,FALSE),"")</f>
        <v/>
      </c>
      <c r="D944" s="10" t="n"/>
      <c r="E944" s="10" t="n"/>
    </row>
    <row r="945">
      <c r="B945">
        <f>IFERROR(VLOOKUP(A945,Produtos!A:B,2,FALSE),"")</f>
        <v/>
      </c>
      <c r="D945" s="10" t="n"/>
      <c r="E945" s="10" t="n"/>
    </row>
    <row r="946">
      <c r="B946">
        <f>IFERROR(VLOOKUP(A946,Produtos!A:B,2,FALSE),"")</f>
        <v/>
      </c>
      <c r="D946" s="10" t="n"/>
      <c r="E946" s="10" t="n"/>
    </row>
    <row r="947">
      <c r="B947">
        <f>IFERROR(VLOOKUP(A947,Produtos!A:B,2,FALSE),"")</f>
        <v/>
      </c>
      <c r="D947" s="10" t="n"/>
      <c r="E947" s="10" t="n"/>
    </row>
    <row r="948">
      <c r="B948">
        <f>IFERROR(VLOOKUP(A948,Produtos!A:B,2,FALSE),"")</f>
        <v/>
      </c>
      <c r="D948" s="10" t="n"/>
      <c r="E948" s="10" t="n"/>
    </row>
    <row r="949">
      <c r="B949">
        <f>IFERROR(VLOOKUP(A949,Produtos!A:B,2,FALSE),"")</f>
        <v/>
      </c>
      <c r="D949" s="10" t="n"/>
      <c r="E949" s="10" t="n"/>
    </row>
    <row r="950">
      <c r="B950">
        <f>IFERROR(VLOOKUP(A950,Produtos!A:B,2,FALSE),"")</f>
        <v/>
      </c>
      <c r="D950" s="10" t="n"/>
      <c r="E950" s="10" t="n"/>
    </row>
    <row r="951">
      <c r="B951">
        <f>IFERROR(VLOOKUP(A951,Produtos!A:B,2,FALSE),"")</f>
        <v/>
      </c>
      <c r="D951" s="10" t="n"/>
      <c r="E951" s="10" t="n"/>
    </row>
    <row r="952">
      <c r="B952">
        <f>IFERROR(VLOOKUP(A952,Produtos!A:B,2,FALSE),"")</f>
        <v/>
      </c>
      <c r="D952" s="10" t="n"/>
      <c r="E952" s="10" t="n"/>
    </row>
    <row r="953">
      <c r="B953">
        <f>IFERROR(VLOOKUP(A953,Produtos!A:B,2,FALSE),"")</f>
        <v/>
      </c>
      <c r="D953" s="10" t="n"/>
      <c r="E953" s="10" t="n"/>
    </row>
    <row r="954">
      <c r="B954">
        <f>IFERROR(VLOOKUP(A954,Produtos!A:B,2,FALSE),"")</f>
        <v/>
      </c>
      <c r="D954" s="10" t="n"/>
      <c r="E954" s="10" t="n"/>
    </row>
    <row r="955">
      <c r="B955">
        <f>IFERROR(VLOOKUP(A955,Produtos!A:B,2,FALSE),"")</f>
        <v/>
      </c>
      <c r="D955" s="10" t="n"/>
      <c r="E955" s="10" t="n"/>
    </row>
    <row r="956">
      <c r="B956">
        <f>IFERROR(VLOOKUP(A956,Produtos!A:B,2,FALSE),"")</f>
        <v/>
      </c>
      <c r="D956" s="10" t="n"/>
      <c r="E956" s="10" t="n"/>
    </row>
    <row r="957">
      <c r="B957">
        <f>IFERROR(VLOOKUP(A957,Produtos!A:B,2,FALSE),"")</f>
        <v/>
      </c>
      <c r="D957" s="10" t="n"/>
      <c r="E957" s="10" t="n"/>
    </row>
    <row r="958">
      <c r="B958">
        <f>IFERROR(VLOOKUP(A958,Produtos!A:B,2,FALSE),"")</f>
        <v/>
      </c>
      <c r="D958" s="10" t="n"/>
      <c r="E958" s="10" t="n"/>
    </row>
    <row r="959">
      <c r="B959">
        <f>IFERROR(VLOOKUP(A959,Produtos!A:B,2,FALSE),"")</f>
        <v/>
      </c>
      <c r="D959" s="10" t="n"/>
      <c r="E959" s="10" t="n"/>
    </row>
    <row r="960">
      <c r="B960">
        <f>IFERROR(VLOOKUP(A960,Produtos!A:B,2,FALSE),"")</f>
        <v/>
      </c>
      <c r="D960" s="10" t="n"/>
      <c r="E960" s="10" t="n"/>
    </row>
    <row r="961">
      <c r="B961">
        <f>IFERROR(VLOOKUP(A961,Produtos!A:B,2,FALSE),"")</f>
        <v/>
      </c>
      <c r="D961" s="10" t="n"/>
      <c r="E961" s="10" t="n"/>
    </row>
    <row r="962">
      <c r="B962">
        <f>IFERROR(VLOOKUP(A962,Produtos!A:B,2,FALSE),"")</f>
        <v/>
      </c>
      <c r="D962" s="10" t="n"/>
      <c r="E962" s="10" t="n"/>
    </row>
    <row r="963">
      <c r="B963">
        <f>IFERROR(VLOOKUP(A963,Produtos!A:B,2,FALSE),"")</f>
        <v/>
      </c>
      <c r="D963" s="10" t="n"/>
      <c r="E963" s="10" t="n"/>
    </row>
    <row r="964">
      <c r="B964">
        <f>IFERROR(VLOOKUP(A964,Produtos!A:B,2,FALSE),"")</f>
        <v/>
      </c>
      <c r="D964" s="10" t="n"/>
      <c r="E964" s="10" t="n"/>
    </row>
    <row r="965">
      <c r="B965">
        <f>IFERROR(VLOOKUP(A965,Produtos!A:B,2,FALSE),"")</f>
        <v/>
      </c>
      <c r="D965" s="10" t="n"/>
      <c r="E965" s="10" t="n"/>
    </row>
    <row r="966">
      <c r="B966">
        <f>IFERROR(VLOOKUP(A966,Produtos!A:B,2,FALSE),"")</f>
        <v/>
      </c>
      <c r="D966" s="10" t="n"/>
      <c r="E966" s="10" t="n"/>
    </row>
    <row r="967">
      <c r="B967">
        <f>IFERROR(VLOOKUP(A967,Produtos!A:B,2,FALSE),"")</f>
        <v/>
      </c>
      <c r="D967" s="10" t="n"/>
      <c r="E967" s="10" t="n"/>
    </row>
    <row r="968">
      <c r="B968">
        <f>IFERROR(VLOOKUP(A968,Produtos!A:B,2,FALSE),"")</f>
        <v/>
      </c>
      <c r="D968" s="10" t="n"/>
      <c r="E968" s="10" t="n"/>
    </row>
    <row r="969">
      <c r="B969">
        <f>IFERROR(VLOOKUP(A969,Produtos!A:B,2,FALSE),"")</f>
        <v/>
      </c>
      <c r="D969" s="10" t="n"/>
      <c r="E969" s="10" t="n"/>
    </row>
    <row r="970">
      <c r="B970">
        <f>IFERROR(VLOOKUP(A970,Produtos!A:B,2,FALSE),"")</f>
        <v/>
      </c>
      <c r="D970" s="10" t="n"/>
      <c r="E970" s="10" t="n"/>
    </row>
    <row r="971">
      <c r="B971">
        <f>IFERROR(VLOOKUP(A971,Produtos!A:B,2,FALSE),"")</f>
        <v/>
      </c>
      <c r="D971" s="10" t="n"/>
      <c r="E971" s="10" t="n"/>
    </row>
    <row r="972">
      <c r="B972">
        <f>IFERROR(VLOOKUP(A972,Produtos!A:B,2,FALSE),"")</f>
        <v/>
      </c>
      <c r="D972" s="10" t="n"/>
      <c r="E972" s="10" t="n"/>
    </row>
    <row r="973">
      <c r="B973">
        <f>IFERROR(VLOOKUP(A973,Produtos!A:B,2,FALSE),"")</f>
        <v/>
      </c>
      <c r="D973" s="10" t="n"/>
      <c r="E973" s="10" t="n"/>
    </row>
    <row r="974">
      <c r="B974">
        <f>IFERROR(VLOOKUP(A974,Produtos!A:B,2,FALSE),"")</f>
        <v/>
      </c>
      <c r="D974" s="10" t="n"/>
      <c r="E974" s="10" t="n"/>
    </row>
    <row r="975">
      <c r="B975">
        <f>IFERROR(VLOOKUP(A975,Produtos!A:B,2,FALSE),"")</f>
        <v/>
      </c>
      <c r="D975" s="10" t="n"/>
      <c r="E975" s="10" t="n"/>
    </row>
    <row r="976">
      <c r="B976">
        <f>IFERROR(VLOOKUP(A976,Produtos!A:B,2,FALSE),"")</f>
        <v/>
      </c>
      <c r="D976" s="10" t="n"/>
      <c r="E976" s="10" t="n"/>
    </row>
    <row r="977">
      <c r="B977">
        <f>IFERROR(VLOOKUP(A977,Produtos!A:B,2,FALSE),"")</f>
        <v/>
      </c>
      <c r="D977" s="10" t="n"/>
      <c r="E977" s="10" t="n"/>
    </row>
    <row r="978">
      <c r="B978">
        <f>IFERROR(VLOOKUP(A978,Produtos!A:B,2,FALSE),"")</f>
        <v/>
      </c>
      <c r="D978" s="10" t="n"/>
      <c r="E978" s="10" t="n"/>
    </row>
    <row r="979">
      <c r="B979">
        <f>IFERROR(VLOOKUP(A979,Produtos!A:B,2,FALSE),"")</f>
        <v/>
      </c>
      <c r="D979" s="10" t="n"/>
      <c r="E979" s="10" t="n"/>
    </row>
    <row r="980">
      <c r="B980">
        <f>IFERROR(VLOOKUP(A980,Produtos!A:B,2,FALSE),"")</f>
        <v/>
      </c>
      <c r="D980" s="10" t="n"/>
      <c r="E980" s="10" t="n"/>
    </row>
    <row r="981">
      <c r="B981">
        <f>IFERROR(VLOOKUP(A981,Produtos!A:B,2,FALSE),"")</f>
        <v/>
      </c>
      <c r="D981" s="10" t="n"/>
      <c r="E981" s="10" t="n"/>
    </row>
    <row r="982">
      <c r="B982">
        <f>IFERROR(VLOOKUP(A982,Produtos!A:B,2,FALSE),"")</f>
        <v/>
      </c>
      <c r="D982" s="10" t="n"/>
      <c r="E982" s="10" t="n"/>
    </row>
    <row r="983">
      <c r="B983">
        <f>IFERROR(VLOOKUP(A983,Produtos!A:B,2,FALSE),"")</f>
        <v/>
      </c>
      <c r="D983" s="10" t="n"/>
      <c r="E983" s="10" t="n"/>
    </row>
    <row r="984">
      <c r="B984">
        <f>IFERROR(VLOOKUP(A984,Produtos!A:B,2,FALSE),"")</f>
        <v/>
      </c>
      <c r="D984" s="10" t="n"/>
      <c r="E984" s="10" t="n"/>
    </row>
    <row r="985">
      <c r="B985">
        <f>IFERROR(VLOOKUP(A985,Produtos!A:B,2,FALSE),"")</f>
        <v/>
      </c>
      <c r="D985" s="10" t="n"/>
      <c r="E985" s="10" t="n"/>
    </row>
    <row r="986">
      <c r="B986">
        <f>IFERROR(VLOOKUP(A986,Produtos!A:B,2,FALSE),"")</f>
        <v/>
      </c>
      <c r="D986" s="10" t="n"/>
      <c r="E986" s="10" t="n"/>
    </row>
    <row r="987">
      <c r="B987">
        <f>IFERROR(VLOOKUP(A987,Produtos!A:B,2,FALSE),"")</f>
        <v/>
      </c>
      <c r="D987" s="10" t="n"/>
      <c r="E987" s="10" t="n"/>
    </row>
    <row r="988">
      <c r="B988">
        <f>IFERROR(VLOOKUP(A988,Produtos!A:B,2,FALSE),"")</f>
        <v/>
      </c>
      <c r="D988" s="10" t="n"/>
      <c r="E988" s="10" t="n"/>
    </row>
    <row r="989">
      <c r="B989">
        <f>IFERROR(VLOOKUP(A989,Produtos!A:B,2,FALSE),"")</f>
        <v/>
      </c>
      <c r="D989" s="10" t="n"/>
      <c r="E989" s="10" t="n"/>
    </row>
    <row r="990">
      <c r="B990">
        <f>IFERROR(VLOOKUP(A990,Produtos!A:B,2,FALSE),"")</f>
        <v/>
      </c>
      <c r="D990" s="10" t="n"/>
      <c r="E990" s="10" t="n"/>
    </row>
    <row r="991">
      <c r="B991">
        <f>IFERROR(VLOOKUP(A991,Produtos!A:B,2,FALSE),"")</f>
        <v/>
      </c>
      <c r="D991" s="10" t="n"/>
      <c r="E991" s="10" t="n"/>
    </row>
    <row r="992">
      <c r="B992">
        <f>IFERROR(VLOOKUP(A992,Produtos!A:B,2,FALSE),"")</f>
        <v/>
      </c>
      <c r="D992" s="10" t="n"/>
      <c r="E992" s="10" t="n"/>
    </row>
    <row r="993">
      <c r="B993">
        <f>IFERROR(VLOOKUP(A993,Produtos!A:B,2,FALSE),"")</f>
        <v/>
      </c>
      <c r="D993" s="10" t="n"/>
      <c r="E993" s="10" t="n"/>
    </row>
    <row r="994">
      <c r="B994">
        <f>IFERROR(VLOOKUP(A994,Produtos!A:B,2,FALSE),"")</f>
        <v/>
      </c>
      <c r="D994" s="10" t="n"/>
      <c r="E994" s="10" t="n"/>
    </row>
    <row r="995">
      <c r="B995">
        <f>IFERROR(VLOOKUP(A995,Produtos!A:B,2,FALSE),"")</f>
        <v/>
      </c>
      <c r="D995" s="10" t="n"/>
      <c r="E995" s="10" t="n"/>
    </row>
    <row r="996">
      <c r="B996">
        <f>IFERROR(VLOOKUP(A996,Produtos!A:B,2,FALSE),"")</f>
        <v/>
      </c>
      <c r="D996" s="10" t="n"/>
      <c r="E996" s="10" t="n"/>
    </row>
    <row r="997">
      <c r="B997">
        <f>IFERROR(VLOOKUP(A997,Produtos!A:B,2,FALSE),"")</f>
        <v/>
      </c>
      <c r="D997" s="10" t="n"/>
      <c r="E997" s="10" t="n"/>
    </row>
    <row r="998">
      <c r="B998">
        <f>IFERROR(VLOOKUP(A998,Produtos!A:B,2,FALSE),"")</f>
        <v/>
      </c>
      <c r="D998" s="10" t="n"/>
      <c r="E998" s="10" t="n"/>
    </row>
    <row r="999">
      <c r="B999">
        <f>IFERROR(VLOOKUP(A999,Produtos!A:B,2,FALSE),"")</f>
        <v/>
      </c>
      <c r="D999" s="10" t="n"/>
      <c r="E999" s="10" t="n"/>
    </row>
    <row r="1000">
      <c r="B1000">
        <f>IFERROR(VLOOKUP(A1000,Produtos!A:B,2,FALSE),"")</f>
        <v/>
      </c>
      <c r="D1000" s="10" t="n"/>
      <c r="E1000" s="10" t="n"/>
    </row>
    <row r="1001">
      <c r="B1001">
        <f>IFERROR(VLOOKUP(A1001,Produtos!A:B,2,FALSE),"")</f>
        <v/>
      </c>
      <c r="D1001" s="10" t="n"/>
      <c r="E1001" s="10" t="n"/>
    </row>
    <row r="1002">
      <c r="B1002">
        <f>IFERROR(VLOOKUP(A1002,Produtos!A:B,2,FALSE),"")</f>
        <v/>
      </c>
      <c r="D1002" s="10" t="n"/>
      <c r="E1002" s="10" t="n"/>
    </row>
    <row r="1003">
      <c r="B1003">
        <f>IFERROR(VLOOKUP(A1003,Produtos!A:B,2,FALSE),"")</f>
        <v/>
      </c>
      <c r="D1003" s="10" t="n"/>
      <c r="E1003" s="10" t="n"/>
    </row>
    <row r="1004">
      <c r="B1004">
        <f>IFERROR(VLOOKUP(A1004,Produtos!A:B,2,FALSE),"")</f>
        <v/>
      </c>
      <c r="D1004" s="10" t="n"/>
      <c r="E1004" s="10" t="n"/>
    </row>
    <row r="1005">
      <c r="B1005">
        <f>IFERROR(VLOOKUP(A1005,Produtos!A:B,2,FALSE),"")</f>
        <v/>
      </c>
      <c r="D1005" s="10" t="n"/>
      <c r="E1005" s="10" t="n"/>
    </row>
    <row r="1006">
      <c r="B1006">
        <f>IFERROR(VLOOKUP(A1006,Produtos!A:B,2,FALSE),"")</f>
        <v/>
      </c>
      <c r="D1006" s="10" t="n"/>
      <c r="E1006" s="10" t="n"/>
    </row>
    <row r="1007">
      <c r="B1007">
        <f>IFERROR(VLOOKUP(A1007,Produtos!A:B,2,FALSE),"")</f>
        <v/>
      </c>
      <c r="D1007" s="10" t="n"/>
      <c r="E1007" s="10" t="n"/>
    </row>
    <row r="1008">
      <c r="B1008">
        <f>IFERROR(VLOOKUP(A1008,Produtos!A:B,2,FALSE),"")</f>
        <v/>
      </c>
      <c r="D1008" s="10" t="n"/>
      <c r="E1008" s="10" t="n"/>
    </row>
    <row r="1009">
      <c r="B1009">
        <f>IFERROR(VLOOKUP(A1009,Produtos!A:B,2,FALSE),"")</f>
        <v/>
      </c>
      <c r="D1009" s="10" t="n"/>
      <c r="E1009" s="10" t="n"/>
    </row>
    <row r="1010">
      <c r="B1010">
        <f>IFERROR(VLOOKUP(A1010,Produtos!A:B,2,FALSE),"")</f>
        <v/>
      </c>
      <c r="D1010" s="10" t="n"/>
      <c r="E1010" s="10" t="n"/>
    </row>
    <row r="1011">
      <c r="B1011">
        <f>IFERROR(VLOOKUP(A1011,Produtos!A:B,2,FALSE),"")</f>
        <v/>
      </c>
      <c r="D1011" s="10" t="n"/>
      <c r="E1011" s="10" t="n"/>
    </row>
    <row r="1012">
      <c r="B1012">
        <f>IFERROR(VLOOKUP(A1012,Produtos!A:B,2,FALSE),"")</f>
        <v/>
      </c>
      <c r="D1012" s="10" t="n"/>
      <c r="E1012" s="10" t="n"/>
    </row>
    <row r="1013">
      <c r="B1013">
        <f>IFERROR(VLOOKUP(A1013,Produtos!A:B,2,FALSE),"")</f>
        <v/>
      </c>
      <c r="D1013" s="10" t="n"/>
      <c r="E1013" s="10" t="n"/>
    </row>
    <row r="1014">
      <c r="B1014">
        <f>IFERROR(VLOOKUP(A1014,Produtos!A:B,2,FALSE),"")</f>
        <v/>
      </c>
      <c r="D1014" s="10" t="n"/>
      <c r="E1014" s="10" t="n"/>
    </row>
    <row r="1015">
      <c r="B1015">
        <f>IFERROR(VLOOKUP(A1015,Produtos!A:B,2,FALSE),"")</f>
        <v/>
      </c>
      <c r="D1015" s="10" t="n"/>
      <c r="E1015" s="10" t="n"/>
    </row>
    <row r="1016">
      <c r="B1016">
        <f>IFERROR(VLOOKUP(A1016,Produtos!A:B,2,FALSE),"")</f>
        <v/>
      </c>
      <c r="D1016" s="10" t="n"/>
      <c r="E1016" s="10" t="n"/>
    </row>
    <row r="1017">
      <c r="B1017">
        <f>IFERROR(VLOOKUP(A1017,Produtos!A:B,2,FALSE),"")</f>
        <v/>
      </c>
      <c r="D1017" s="10" t="n"/>
      <c r="E1017" s="10" t="n"/>
    </row>
    <row r="1018">
      <c r="B1018">
        <f>IFERROR(VLOOKUP(A1018,Produtos!A:B,2,FALSE),"")</f>
        <v/>
      </c>
      <c r="D1018" s="10" t="n"/>
      <c r="E1018" s="10" t="n"/>
    </row>
    <row r="1019">
      <c r="B1019">
        <f>IFERROR(VLOOKUP(A1019,Produtos!A:B,2,FALSE),"")</f>
        <v/>
      </c>
      <c r="D1019" s="10" t="n"/>
      <c r="E1019" s="10" t="n"/>
    </row>
    <row r="1020">
      <c r="B1020">
        <f>IFERROR(VLOOKUP(A1020,Produtos!A:B,2,FALSE),"")</f>
        <v/>
      </c>
      <c r="D1020" s="10" t="n"/>
      <c r="E1020" s="10" t="n"/>
    </row>
    <row r="1021">
      <c r="B1021">
        <f>IFERROR(VLOOKUP(A1021,Produtos!A:B,2,FALSE),"")</f>
        <v/>
      </c>
      <c r="D1021" s="10" t="n"/>
      <c r="E1021" s="10" t="n"/>
    </row>
    <row r="1022">
      <c r="B1022">
        <f>IFERROR(VLOOKUP(A1022,Produtos!A:B,2,FALSE),"")</f>
        <v/>
      </c>
      <c r="D1022" s="10" t="n"/>
      <c r="E1022" s="10" t="n"/>
    </row>
    <row r="1023">
      <c r="B1023">
        <f>IFERROR(VLOOKUP(A1023,Produtos!A:B,2,FALSE),"")</f>
        <v/>
      </c>
      <c r="D1023" s="10" t="n"/>
      <c r="E1023" s="10" t="n"/>
    </row>
    <row r="1024">
      <c r="B1024">
        <f>IFERROR(VLOOKUP(A1024,Produtos!A:B,2,FALSE),"")</f>
        <v/>
      </c>
      <c r="D1024" s="10" t="n"/>
      <c r="E1024" s="10" t="n"/>
    </row>
    <row r="1025">
      <c r="B1025">
        <f>IFERROR(VLOOKUP(A1025,Produtos!A:B,2,FALSE),"")</f>
        <v/>
      </c>
      <c r="D1025" s="10" t="n"/>
      <c r="E1025" s="10" t="n"/>
    </row>
    <row r="1026">
      <c r="B1026">
        <f>IFERROR(VLOOKUP(A1026,Produtos!A:B,2,FALSE),"")</f>
        <v/>
      </c>
      <c r="D1026" s="10" t="n"/>
      <c r="E1026" s="10" t="n"/>
    </row>
    <row r="1027">
      <c r="B1027">
        <f>IFERROR(VLOOKUP(A1027,Produtos!A:B,2,FALSE),"")</f>
        <v/>
      </c>
      <c r="D1027" s="10" t="n"/>
      <c r="E1027" s="10" t="n"/>
    </row>
    <row r="1028">
      <c r="B1028">
        <f>IFERROR(VLOOKUP(A1028,Produtos!A:B,2,FALSE),"")</f>
        <v/>
      </c>
      <c r="D1028" s="10" t="n"/>
      <c r="E1028" s="10" t="n"/>
    </row>
    <row r="1029">
      <c r="B1029">
        <f>IFERROR(VLOOKUP(A1029,Produtos!A:B,2,FALSE),"")</f>
        <v/>
      </c>
      <c r="D1029" s="10" t="n"/>
      <c r="E1029" s="10" t="n"/>
    </row>
    <row r="1030">
      <c r="B1030">
        <f>IFERROR(VLOOKUP(A1030,Produtos!A:B,2,FALSE),"")</f>
        <v/>
      </c>
      <c r="D1030" s="10" t="n"/>
      <c r="E1030" s="10" t="n"/>
    </row>
    <row r="1031">
      <c r="B1031">
        <f>IFERROR(VLOOKUP(A1031,Produtos!A:B,2,FALSE),"")</f>
        <v/>
      </c>
      <c r="D1031" s="10" t="n"/>
      <c r="E1031" s="10" t="n"/>
    </row>
    <row r="1032">
      <c r="B1032">
        <f>IFERROR(VLOOKUP(A1032,Produtos!A:B,2,FALSE),"")</f>
        <v/>
      </c>
      <c r="D1032" s="10" t="n"/>
      <c r="E1032" s="10" t="n"/>
    </row>
    <row r="1033">
      <c r="B1033">
        <f>IFERROR(VLOOKUP(A1033,Produtos!A:B,2,FALSE),"")</f>
        <v/>
      </c>
      <c r="D1033" s="10" t="n"/>
      <c r="E1033" s="10" t="n"/>
    </row>
    <row r="1034">
      <c r="B1034">
        <f>IFERROR(VLOOKUP(A1034,Produtos!A:B,2,FALSE),"")</f>
        <v/>
      </c>
      <c r="D1034" s="10" t="n"/>
      <c r="E1034" s="10" t="n"/>
    </row>
    <row r="1035">
      <c r="B1035">
        <f>IFERROR(VLOOKUP(A1035,Produtos!A:B,2,FALSE),"")</f>
        <v/>
      </c>
      <c r="D1035" s="10" t="n"/>
      <c r="E1035" s="10" t="n"/>
    </row>
    <row r="1036">
      <c r="B1036">
        <f>IFERROR(VLOOKUP(A1036,Produtos!A:B,2,FALSE),"")</f>
        <v/>
      </c>
      <c r="D1036" s="10" t="n"/>
      <c r="E1036" s="10" t="n"/>
    </row>
    <row r="1037">
      <c r="B1037">
        <f>IFERROR(VLOOKUP(A1037,Produtos!A:B,2,FALSE),"")</f>
        <v/>
      </c>
      <c r="D1037" s="10" t="n"/>
      <c r="E1037" s="10" t="n"/>
    </row>
    <row r="1038">
      <c r="B1038">
        <f>IFERROR(VLOOKUP(A1038,Produtos!A:B,2,FALSE),"")</f>
        <v/>
      </c>
      <c r="D1038" s="10" t="n"/>
      <c r="E1038" s="10" t="n"/>
    </row>
    <row r="1039">
      <c r="B1039">
        <f>IFERROR(VLOOKUP(A1039,Produtos!A:B,2,FALSE),"")</f>
        <v/>
      </c>
      <c r="D1039" s="10" t="n"/>
      <c r="E1039" s="10" t="n"/>
    </row>
    <row r="1040">
      <c r="B1040">
        <f>IFERROR(VLOOKUP(A1040,Produtos!A:B,2,FALSE),"")</f>
        <v/>
      </c>
      <c r="D1040" s="10" t="n"/>
      <c r="E1040" s="10" t="n"/>
    </row>
    <row r="1041">
      <c r="B1041">
        <f>IFERROR(VLOOKUP(A1041,Produtos!A:B,2,FALSE),"")</f>
        <v/>
      </c>
      <c r="D1041" s="10" t="n"/>
      <c r="E1041" s="10" t="n"/>
    </row>
    <row r="1042">
      <c r="B1042">
        <f>IFERROR(VLOOKUP(A1042,Produtos!A:B,2,FALSE),"")</f>
        <v/>
      </c>
      <c r="D1042" s="10" t="n"/>
      <c r="E1042" s="10" t="n"/>
    </row>
    <row r="1043">
      <c r="B1043">
        <f>IFERROR(VLOOKUP(A1043,Produtos!A:B,2,FALSE),"")</f>
        <v/>
      </c>
      <c r="D1043" s="10" t="n"/>
      <c r="E1043" s="10" t="n"/>
    </row>
    <row r="1044">
      <c r="B1044">
        <f>IFERROR(VLOOKUP(A1044,Produtos!A:B,2,FALSE),"")</f>
        <v/>
      </c>
      <c r="D1044" s="10" t="n"/>
      <c r="E1044" s="10" t="n"/>
    </row>
    <row r="1045">
      <c r="B1045">
        <f>IFERROR(VLOOKUP(A1045,Produtos!A:B,2,FALSE),"")</f>
        <v/>
      </c>
      <c r="D1045" s="10" t="n"/>
      <c r="E1045" s="10" t="n"/>
    </row>
    <row r="1046">
      <c r="B1046">
        <f>IFERROR(VLOOKUP(A1046,Produtos!A:B,2,FALSE),"")</f>
        <v/>
      </c>
      <c r="D1046" s="10" t="n"/>
      <c r="E1046" s="10" t="n"/>
    </row>
    <row r="1047">
      <c r="B1047">
        <f>IFERROR(VLOOKUP(A1047,Produtos!A:B,2,FALSE),"")</f>
        <v/>
      </c>
      <c r="D1047" s="10" t="n"/>
      <c r="E1047" s="10" t="n"/>
    </row>
    <row r="1048">
      <c r="B1048">
        <f>IFERROR(VLOOKUP(A1048,Produtos!A:B,2,FALSE),"")</f>
        <v/>
      </c>
      <c r="D1048" s="10" t="n"/>
      <c r="E1048" s="10" t="n"/>
    </row>
    <row r="1049">
      <c r="B1049">
        <f>IFERROR(VLOOKUP(A1049,Produtos!A:B,2,FALSE),"")</f>
        <v/>
      </c>
      <c r="D1049" s="10" t="n"/>
      <c r="E1049" s="10" t="n"/>
    </row>
    <row r="1050">
      <c r="B1050">
        <f>IFERROR(VLOOKUP(A1050,Produtos!A:B,2,FALSE),"")</f>
        <v/>
      </c>
      <c r="D1050" s="10" t="n"/>
      <c r="E1050" s="10" t="n"/>
    </row>
    <row r="1051">
      <c r="B1051">
        <f>IFERROR(VLOOKUP(A1051,Produtos!A:B,2,FALSE),"")</f>
        <v/>
      </c>
      <c r="D1051" s="10" t="n"/>
      <c r="E1051" s="10" t="n"/>
    </row>
    <row r="1052">
      <c r="B1052">
        <f>IFERROR(VLOOKUP(A1052,Produtos!A:B,2,FALSE),"")</f>
        <v/>
      </c>
      <c r="D1052" s="10" t="n"/>
      <c r="E1052" s="10" t="n"/>
    </row>
    <row r="1053">
      <c r="B1053">
        <f>IFERROR(VLOOKUP(A1053,Produtos!A:B,2,FALSE),"")</f>
        <v/>
      </c>
      <c r="D1053" s="10" t="n"/>
      <c r="E1053" s="10" t="n"/>
    </row>
    <row r="1054">
      <c r="B1054">
        <f>IFERROR(VLOOKUP(A1054,Produtos!A:B,2,FALSE),"")</f>
        <v/>
      </c>
      <c r="D1054" s="10" t="n"/>
      <c r="E1054" s="10" t="n"/>
    </row>
    <row r="1055">
      <c r="B1055">
        <f>IFERROR(VLOOKUP(A1055,Produtos!A:B,2,FALSE),"")</f>
        <v/>
      </c>
      <c r="D1055" s="10" t="n"/>
      <c r="E1055" s="10" t="n"/>
    </row>
    <row r="1056">
      <c r="B1056">
        <f>IFERROR(VLOOKUP(A1056,Produtos!A:B,2,FALSE),"")</f>
        <v/>
      </c>
      <c r="D1056" s="10" t="n"/>
      <c r="E1056" s="10" t="n"/>
    </row>
    <row r="1057">
      <c r="B1057">
        <f>IFERROR(VLOOKUP(A1057,Produtos!A:B,2,FALSE),"")</f>
        <v/>
      </c>
      <c r="D1057" s="10" t="n"/>
      <c r="E1057" s="10" t="n"/>
    </row>
    <row r="1058">
      <c r="B1058">
        <f>IFERROR(VLOOKUP(A1058,Produtos!A:B,2,FALSE),"")</f>
        <v/>
      </c>
      <c r="D1058" s="10" t="n"/>
      <c r="E1058" s="10" t="n"/>
    </row>
    <row r="1059">
      <c r="B1059">
        <f>IFERROR(VLOOKUP(A1059,Produtos!A:B,2,FALSE),"")</f>
        <v/>
      </c>
      <c r="D1059" s="10" t="n"/>
      <c r="E1059" s="10" t="n"/>
    </row>
    <row r="1060">
      <c r="B1060">
        <f>IFERROR(VLOOKUP(A1060,Produtos!A:B,2,FALSE),"")</f>
        <v/>
      </c>
      <c r="D1060" s="10" t="n"/>
      <c r="E1060" s="10" t="n"/>
    </row>
    <row r="1061">
      <c r="B1061">
        <f>IFERROR(VLOOKUP(A1061,Produtos!A:B,2,FALSE),"")</f>
        <v/>
      </c>
      <c r="D1061" s="10" t="n"/>
      <c r="E1061" s="10" t="n"/>
    </row>
    <row r="1062">
      <c r="B1062">
        <f>IFERROR(VLOOKUP(A1062,Produtos!A:B,2,FALSE),"")</f>
        <v/>
      </c>
      <c r="D1062" s="10" t="n"/>
      <c r="E1062" s="10" t="n"/>
    </row>
    <row r="1063">
      <c r="B1063">
        <f>IFERROR(VLOOKUP(A1063,Produtos!A:B,2,FALSE),"")</f>
        <v/>
      </c>
      <c r="D1063" s="10" t="n"/>
      <c r="E1063" s="10" t="n"/>
    </row>
    <row r="1064">
      <c r="B1064">
        <f>IFERROR(VLOOKUP(A1064,Produtos!A:B,2,FALSE),"")</f>
        <v/>
      </c>
      <c r="D1064" s="10" t="n"/>
      <c r="E1064" s="10" t="n"/>
    </row>
    <row r="1065">
      <c r="B1065">
        <f>IFERROR(VLOOKUP(A1065,Produtos!A:B,2,FALSE),"")</f>
        <v/>
      </c>
      <c r="D1065" s="10" t="n"/>
      <c r="E1065" s="10" t="n"/>
    </row>
    <row r="1066">
      <c r="B1066">
        <f>IFERROR(VLOOKUP(A1066,Produtos!A:B,2,FALSE),"")</f>
        <v/>
      </c>
      <c r="D1066" s="10" t="n"/>
      <c r="E1066" s="10" t="n"/>
    </row>
    <row r="1067">
      <c r="B1067">
        <f>IFERROR(VLOOKUP(A1067,Produtos!A:B,2,FALSE),"")</f>
        <v/>
      </c>
      <c r="D1067" s="10" t="n"/>
      <c r="E1067" s="10" t="n"/>
    </row>
    <row r="1068">
      <c r="B1068">
        <f>IFERROR(VLOOKUP(A1068,Produtos!A:B,2,FALSE),"")</f>
        <v/>
      </c>
      <c r="D1068" s="10" t="n"/>
      <c r="E1068" s="10" t="n"/>
    </row>
    <row r="1069">
      <c r="B1069">
        <f>IFERROR(VLOOKUP(A1069,Produtos!A:B,2,FALSE),"")</f>
        <v/>
      </c>
      <c r="D1069" s="10" t="n"/>
      <c r="E1069" s="10" t="n"/>
    </row>
    <row r="1070">
      <c r="B1070">
        <f>IFERROR(VLOOKUP(A1070,Produtos!A:B,2,FALSE),"")</f>
        <v/>
      </c>
      <c r="D1070" s="10" t="n"/>
      <c r="E1070" s="10" t="n"/>
    </row>
    <row r="1071">
      <c r="B1071">
        <f>IFERROR(VLOOKUP(A1071,Produtos!A:B,2,FALSE),"")</f>
        <v/>
      </c>
      <c r="D1071" s="10" t="n"/>
      <c r="E1071" s="10" t="n"/>
    </row>
    <row r="1072">
      <c r="B1072">
        <f>IFERROR(VLOOKUP(A1072,Produtos!A:B,2,FALSE),"")</f>
        <v/>
      </c>
      <c r="D1072" s="10" t="n"/>
      <c r="E1072" s="10" t="n"/>
    </row>
    <row r="1073">
      <c r="B1073">
        <f>IFERROR(VLOOKUP(A1073,Produtos!A:B,2,FALSE),"")</f>
        <v/>
      </c>
      <c r="D1073" s="10" t="n"/>
      <c r="E1073" s="10" t="n"/>
    </row>
    <row r="1074">
      <c r="B1074">
        <f>IFERROR(VLOOKUP(A1074,Produtos!A:B,2,FALSE),"")</f>
        <v/>
      </c>
      <c r="D1074" s="10" t="n"/>
      <c r="E1074" s="10" t="n"/>
    </row>
    <row r="1075">
      <c r="B1075">
        <f>IFERROR(VLOOKUP(A1075,Produtos!A:B,2,FALSE),"")</f>
        <v/>
      </c>
      <c r="D1075" s="10" t="n"/>
      <c r="E1075" s="10" t="n"/>
    </row>
    <row r="1076">
      <c r="B1076">
        <f>IFERROR(VLOOKUP(A1076,Produtos!A:B,2,FALSE),"")</f>
        <v/>
      </c>
      <c r="D1076" s="10" t="n"/>
      <c r="E1076" s="10" t="n"/>
    </row>
    <row r="1077">
      <c r="B1077">
        <f>IFERROR(VLOOKUP(A1077,Produtos!A:B,2,FALSE),"")</f>
        <v/>
      </c>
      <c r="D1077" s="10" t="n"/>
      <c r="E1077" s="10" t="n"/>
    </row>
    <row r="1078">
      <c r="B1078">
        <f>IFERROR(VLOOKUP(A1078,Produtos!A:B,2,FALSE),"")</f>
        <v/>
      </c>
      <c r="D1078" s="10" t="n"/>
      <c r="E1078" s="10" t="n"/>
    </row>
    <row r="1079">
      <c r="B1079">
        <f>IFERROR(VLOOKUP(A1079,Produtos!A:B,2,FALSE),"")</f>
        <v/>
      </c>
      <c r="D1079" s="10" t="n"/>
      <c r="E1079" s="10" t="n"/>
    </row>
    <row r="1080">
      <c r="B1080">
        <f>IFERROR(VLOOKUP(A1080,Produtos!A:B,2,FALSE),"")</f>
        <v/>
      </c>
      <c r="D1080" s="10" t="n"/>
      <c r="E1080" s="10" t="n"/>
    </row>
    <row r="1081">
      <c r="B1081">
        <f>IFERROR(VLOOKUP(A1081,Produtos!A:B,2,FALSE),"")</f>
        <v/>
      </c>
      <c r="D1081" s="10" t="n"/>
      <c r="E1081" s="10" t="n"/>
    </row>
    <row r="1082">
      <c r="B1082">
        <f>IFERROR(VLOOKUP(A1082,Produtos!A:B,2,FALSE),"")</f>
        <v/>
      </c>
      <c r="D1082" s="10" t="n"/>
      <c r="E1082" s="10" t="n"/>
    </row>
    <row r="1083">
      <c r="B1083">
        <f>IFERROR(VLOOKUP(A1083,Produtos!A:B,2,FALSE),"")</f>
        <v/>
      </c>
      <c r="D1083" s="10" t="n"/>
      <c r="E1083" s="10" t="n"/>
    </row>
    <row r="1084">
      <c r="B1084">
        <f>IFERROR(VLOOKUP(A1084,Produtos!A:B,2,FALSE),"")</f>
        <v/>
      </c>
      <c r="D1084" s="10" t="n"/>
      <c r="E1084" s="10" t="n"/>
    </row>
    <row r="1085">
      <c r="B1085">
        <f>IFERROR(VLOOKUP(A1085,Produtos!A:B,2,FALSE),"")</f>
        <v/>
      </c>
      <c r="D1085" s="10" t="n"/>
      <c r="E1085" s="10" t="n"/>
    </row>
    <row r="1086">
      <c r="B1086">
        <f>IFERROR(VLOOKUP(A1086,Produtos!A:B,2,FALSE),"")</f>
        <v/>
      </c>
      <c r="D1086" s="10" t="n"/>
      <c r="E1086" s="10" t="n"/>
    </row>
    <row r="1087">
      <c r="B1087">
        <f>IFERROR(VLOOKUP(A1087,Produtos!A:B,2,FALSE),"")</f>
        <v/>
      </c>
      <c r="D1087" s="10" t="n"/>
      <c r="E1087" s="10" t="n"/>
    </row>
    <row r="1088">
      <c r="B1088">
        <f>IFERROR(VLOOKUP(A1088,Produtos!A:B,2,FALSE),"")</f>
        <v/>
      </c>
      <c r="D1088" s="10" t="n"/>
      <c r="E1088" s="10" t="n"/>
    </row>
    <row r="1089">
      <c r="B1089">
        <f>IFERROR(VLOOKUP(A1089,Produtos!A:B,2,FALSE),"")</f>
        <v/>
      </c>
      <c r="D1089" s="10" t="n"/>
      <c r="E1089" s="10" t="n"/>
    </row>
    <row r="1090">
      <c r="B1090">
        <f>IFERROR(VLOOKUP(A1090,Produtos!A:B,2,FALSE),"")</f>
        <v/>
      </c>
      <c r="D1090" s="10" t="n"/>
      <c r="E1090" s="10" t="n"/>
    </row>
    <row r="1091">
      <c r="B1091">
        <f>IFERROR(VLOOKUP(A1091,Produtos!A:B,2,FALSE),"")</f>
        <v/>
      </c>
      <c r="D1091" s="10" t="n"/>
      <c r="E1091" s="10" t="n"/>
    </row>
    <row r="1092">
      <c r="B1092">
        <f>IFERROR(VLOOKUP(A1092,Produtos!A:B,2,FALSE),"")</f>
        <v/>
      </c>
      <c r="D1092" s="10" t="n"/>
      <c r="E1092" s="10" t="n"/>
    </row>
    <row r="1093">
      <c r="B1093">
        <f>IFERROR(VLOOKUP(A1093,Produtos!A:B,2,FALSE),"")</f>
        <v/>
      </c>
      <c r="D1093" s="10" t="n"/>
      <c r="E1093" s="10" t="n"/>
    </row>
    <row r="1094">
      <c r="B1094">
        <f>IFERROR(VLOOKUP(A1094,Produtos!A:B,2,FALSE),"")</f>
        <v/>
      </c>
      <c r="D1094" s="10" t="n"/>
      <c r="E1094" s="10" t="n"/>
    </row>
    <row r="1095">
      <c r="B1095">
        <f>IFERROR(VLOOKUP(A1095,Produtos!A:B,2,FALSE),"")</f>
        <v/>
      </c>
      <c r="D1095" s="10" t="n"/>
      <c r="E1095" s="10" t="n"/>
    </row>
    <row r="1096">
      <c r="B1096">
        <f>IFERROR(VLOOKUP(A1096,Produtos!A:B,2,FALSE),"")</f>
        <v/>
      </c>
      <c r="D1096" s="10" t="n"/>
      <c r="E1096" s="10" t="n"/>
    </row>
    <row r="1097">
      <c r="B1097">
        <f>IFERROR(VLOOKUP(A1097,Produtos!A:B,2,FALSE),"")</f>
        <v/>
      </c>
      <c r="D1097" s="10" t="n"/>
      <c r="E1097" s="10" t="n"/>
    </row>
    <row r="1098">
      <c r="B1098">
        <f>IFERROR(VLOOKUP(A1098,Produtos!A:B,2,FALSE),"")</f>
        <v/>
      </c>
      <c r="D1098" s="10" t="n"/>
      <c r="E1098" s="10" t="n"/>
    </row>
    <row r="1099">
      <c r="B1099">
        <f>IFERROR(VLOOKUP(A1099,Produtos!A:B,2,FALSE),"")</f>
        <v/>
      </c>
      <c r="D1099" s="10" t="n"/>
      <c r="E1099" s="10" t="n"/>
    </row>
    <row r="1100">
      <c r="B1100">
        <f>IFERROR(VLOOKUP(A1100,Produtos!A:B,2,FALSE),"")</f>
        <v/>
      </c>
      <c r="D1100" s="10" t="n"/>
      <c r="E1100" s="10" t="n"/>
    </row>
    <row r="1101">
      <c r="B1101">
        <f>IFERROR(VLOOKUP(A1101,Produtos!A:B,2,FALSE),"")</f>
        <v/>
      </c>
      <c r="D1101" s="10" t="n"/>
      <c r="E1101" s="10" t="n"/>
    </row>
    <row r="1102">
      <c r="B1102">
        <f>IFERROR(VLOOKUP(A1102,Produtos!A:B,2,FALSE),"")</f>
        <v/>
      </c>
      <c r="D1102" s="10" t="n"/>
      <c r="E1102" s="10" t="n"/>
    </row>
    <row r="1103">
      <c r="B1103">
        <f>IFERROR(VLOOKUP(A1103,Produtos!A:B,2,FALSE),"")</f>
        <v/>
      </c>
      <c r="D1103" s="10" t="n"/>
      <c r="E1103" s="10" t="n"/>
    </row>
    <row r="1104">
      <c r="B1104">
        <f>IFERROR(VLOOKUP(A1104,Produtos!A:B,2,FALSE),"")</f>
        <v/>
      </c>
      <c r="D1104" s="10" t="n"/>
      <c r="E1104" s="10" t="n"/>
    </row>
    <row r="1105">
      <c r="B1105">
        <f>IFERROR(VLOOKUP(A1105,Produtos!A:B,2,FALSE),"")</f>
        <v/>
      </c>
      <c r="D1105" s="10" t="n"/>
      <c r="E1105" s="10" t="n"/>
    </row>
    <row r="1106">
      <c r="B1106">
        <f>IFERROR(VLOOKUP(A1106,Produtos!A:B,2,FALSE),"")</f>
        <v/>
      </c>
      <c r="D1106" s="10" t="n"/>
      <c r="E1106" s="10" t="n"/>
    </row>
    <row r="1107">
      <c r="B1107">
        <f>IFERROR(VLOOKUP(A1107,Produtos!A:B,2,FALSE),"")</f>
        <v/>
      </c>
      <c r="D1107" s="10" t="n"/>
      <c r="E1107" s="10" t="n"/>
    </row>
    <row r="1108">
      <c r="B1108">
        <f>IFERROR(VLOOKUP(A1108,Produtos!A:B,2,FALSE),"")</f>
        <v/>
      </c>
      <c r="D1108" s="10" t="n"/>
      <c r="E1108" s="10" t="n"/>
    </row>
    <row r="1109">
      <c r="B1109">
        <f>IFERROR(VLOOKUP(A1109,Produtos!A:B,2,FALSE),"")</f>
        <v/>
      </c>
      <c r="D1109" s="10" t="n"/>
      <c r="E1109" s="10" t="n"/>
    </row>
    <row r="1110">
      <c r="B1110">
        <f>IFERROR(VLOOKUP(A1110,Produtos!A:B,2,FALSE),"")</f>
        <v/>
      </c>
      <c r="D1110" s="10" t="n"/>
      <c r="E1110" s="10" t="n"/>
    </row>
    <row r="1111">
      <c r="B1111">
        <f>IFERROR(VLOOKUP(A1111,Produtos!A:B,2,FALSE),"")</f>
        <v/>
      </c>
      <c r="D1111" s="10" t="n"/>
      <c r="E1111" s="10" t="n"/>
    </row>
    <row r="1112">
      <c r="B1112">
        <f>IFERROR(VLOOKUP(A1112,Produtos!A:B,2,FALSE),"")</f>
        <v/>
      </c>
      <c r="D1112" s="10" t="n"/>
      <c r="E1112" s="10" t="n"/>
    </row>
    <row r="1113">
      <c r="B1113">
        <f>IFERROR(VLOOKUP(A1113,Produtos!A:B,2,FALSE),"")</f>
        <v/>
      </c>
      <c r="D1113" s="10" t="n"/>
      <c r="E1113" s="10" t="n"/>
    </row>
    <row r="1114">
      <c r="B1114">
        <f>IFERROR(VLOOKUP(A1114,Produtos!A:B,2,FALSE),"")</f>
        <v/>
      </c>
      <c r="D1114" s="10" t="n"/>
      <c r="E1114" s="10" t="n"/>
    </row>
    <row r="1115">
      <c r="B1115">
        <f>IFERROR(VLOOKUP(A1115,Produtos!A:B,2,FALSE),"")</f>
        <v/>
      </c>
      <c r="D1115" s="10" t="n"/>
      <c r="E1115" s="10" t="n"/>
    </row>
    <row r="1116">
      <c r="B1116">
        <f>IFERROR(VLOOKUP(A1116,Produtos!A:B,2,FALSE),"")</f>
        <v/>
      </c>
      <c r="D1116" s="10" t="n"/>
      <c r="E1116" s="10" t="n"/>
    </row>
    <row r="1117">
      <c r="B1117">
        <f>IFERROR(VLOOKUP(A1117,Produtos!A:B,2,FALSE),"")</f>
        <v/>
      </c>
      <c r="D1117" s="10" t="n"/>
      <c r="E1117" s="10" t="n"/>
    </row>
    <row r="1118">
      <c r="B1118">
        <f>IFERROR(VLOOKUP(A1118,Produtos!A:B,2,FALSE),"")</f>
        <v/>
      </c>
      <c r="D1118" s="10" t="n"/>
      <c r="E1118" s="10" t="n"/>
    </row>
    <row r="1119">
      <c r="B1119">
        <f>IFERROR(VLOOKUP(A1119,Produtos!A:B,2,FALSE),"")</f>
        <v/>
      </c>
      <c r="D1119" s="10" t="n"/>
      <c r="E1119" s="10" t="n"/>
    </row>
    <row r="1120">
      <c r="B1120">
        <f>IFERROR(VLOOKUP(A1120,Produtos!A:B,2,FALSE),"")</f>
        <v/>
      </c>
      <c r="D1120" s="10" t="n"/>
      <c r="E1120" s="10" t="n"/>
    </row>
    <row r="1121">
      <c r="B1121">
        <f>IFERROR(VLOOKUP(A1121,Produtos!A:B,2,FALSE),"")</f>
        <v/>
      </c>
      <c r="D1121" s="10" t="n"/>
      <c r="E1121" s="10" t="n"/>
    </row>
    <row r="1122">
      <c r="B1122">
        <f>IFERROR(VLOOKUP(A1122,Produtos!A:B,2,FALSE),"")</f>
        <v/>
      </c>
      <c r="D1122" s="10" t="n"/>
      <c r="E1122" s="10" t="n"/>
    </row>
    <row r="1123">
      <c r="B1123">
        <f>IFERROR(VLOOKUP(A1123,Produtos!A:B,2,FALSE),"")</f>
        <v/>
      </c>
      <c r="D1123" s="10" t="n"/>
      <c r="E1123" s="10" t="n"/>
    </row>
    <row r="1124">
      <c r="B1124">
        <f>IFERROR(VLOOKUP(A1124,Produtos!A:B,2,FALSE),"")</f>
        <v/>
      </c>
      <c r="D1124" s="10" t="n"/>
      <c r="E1124" s="10" t="n"/>
    </row>
    <row r="1125">
      <c r="B1125">
        <f>IFERROR(VLOOKUP(A1125,Produtos!A:B,2,FALSE),"")</f>
        <v/>
      </c>
      <c r="D1125" s="10" t="n"/>
      <c r="E1125" s="10" t="n"/>
    </row>
    <row r="1126">
      <c r="B1126">
        <f>IFERROR(VLOOKUP(A1126,Produtos!A:B,2,FALSE),"")</f>
        <v/>
      </c>
      <c r="D1126" s="10" t="n"/>
      <c r="E1126" s="10" t="n"/>
    </row>
    <row r="1127">
      <c r="B1127">
        <f>IFERROR(VLOOKUP(A1127,Produtos!A:B,2,FALSE),"")</f>
        <v/>
      </c>
      <c r="D1127" s="10" t="n"/>
      <c r="E1127" s="10" t="n"/>
    </row>
    <row r="1128">
      <c r="B1128">
        <f>IFERROR(VLOOKUP(A1128,Produtos!A:B,2,FALSE),"")</f>
        <v/>
      </c>
      <c r="D1128" s="10" t="n"/>
      <c r="E1128" s="10" t="n"/>
    </row>
    <row r="1129">
      <c r="B1129">
        <f>IFERROR(VLOOKUP(A1129,Produtos!A:B,2,FALSE),"")</f>
        <v/>
      </c>
      <c r="D1129" s="10" t="n"/>
      <c r="E1129" s="10" t="n"/>
    </row>
    <row r="1130">
      <c r="B1130">
        <f>IFERROR(VLOOKUP(A1130,Produtos!A:B,2,FALSE),"")</f>
        <v/>
      </c>
      <c r="D1130" s="10" t="n"/>
      <c r="E1130" s="10" t="n"/>
    </row>
    <row r="1131">
      <c r="B1131">
        <f>IFERROR(VLOOKUP(A1131,Produtos!A:B,2,FALSE),"")</f>
        <v/>
      </c>
      <c r="D1131" s="10" t="n"/>
      <c r="E1131" s="10" t="n"/>
    </row>
    <row r="1132">
      <c r="B1132">
        <f>IFERROR(VLOOKUP(A1132,Produtos!A:B,2,FALSE),"")</f>
        <v/>
      </c>
      <c r="D1132" s="10" t="n"/>
      <c r="E1132" s="10" t="n"/>
    </row>
    <row r="1133">
      <c r="B1133">
        <f>IFERROR(VLOOKUP(A1133,Produtos!A:B,2,FALSE),"")</f>
        <v/>
      </c>
      <c r="D1133" s="10" t="n"/>
      <c r="E1133" s="10" t="n"/>
    </row>
    <row r="1134">
      <c r="B1134">
        <f>IFERROR(VLOOKUP(A1134,Produtos!A:B,2,FALSE),"")</f>
        <v/>
      </c>
      <c r="D1134" s="10" t="n"/>
      <c r="E1134" s="10" t="n"/>
    </row>
    <row r="1135">
      <c r="B1135">
        <f>IFERROR(VLOOKUP(A1135,Produtos!A:B,2,FALSE),"")</f>
        <v/>
      </c>
      <c r="D1135" s="10" t="n"/>
      <c r="E1135" s="10" t="n"/>
    </row>
    <row r="1136">
      <c r="B1136">
        <f>IFERROR(VLOOKUP(A1136,Produtos!A:B,2,FALSE),"")</f>
        <v/>
      </c>
      <c r="D1136" s="10" t="n"/>
      <c r="E1136" s="10" t="n"/>
    </row>
    <row r="1137">
      <c r="B1137">
        <f>IFERROR(VLOOKUP(A1137,Produtos!A:B,2,FALSE),"")</f>
        <v/>
      </c>
      <c r="D1137" s="10" t="n"/>
      <c r="E1137" s="10" t="n"/>
    </row>
    <row r="1138">
      <c r="B1138">
        <f>IFERROR(VLOOKUP(A1138,Produtos!A:B,2,FALSE),"")</f>
        <v/>
      </c>
      <c r="D1138" s="10" t="n"/>
      <c r="E1138" s="10" t="n"/>
    </row>
    <row r="1139">
      <c r="B1139">
        <f>IFERROR(VLOOKUP(A1139,Produtos!A:B,2,FALSE),"")</f>
        <v/>
      </c>
      <c r="D1139" s="10" t="n"/>
      <c r="E1139" s="10" t="n"/>
    </row>
    <row r="1140">
      <c r="B1140">
        <f>IFERROR(VLOOKUP(A1140,Produtos!A:B,2,FALSE),"")</f>
        <v/>
      </c>
      <c r="D1140" s="10" t="n"/>
      <c r="E1140" s="10" t="n"/>
    </row>
    <row r="1141">
      <c r="B1141">
        <f>IFERROR(VLOOKUP(A1141,Produtos!A:B,2,FALSE),"")</f>
        <v/>
      </c>
      <c r="D1141" s="10" t="n"/>
      <c r="E1141" s="10" t="n"/>
    </row>
    <row r="1142">
      <c r="B1142">
        <f>IFERROR(VLOOKUP(A1142,Produtos!A:B,2,FALSE),"")</f>
        <v/>
      </c>
      <c r="D1142" s="10" t="n"/>
      <c r="E1142" s="10" t="n"/>
    </row>
    <row r="1143">
      <c r="B1143">
        <f>IFERROR(VLOOKUP(A1143,Produtos!A:B,2,FALSE),"")</f>
        <v/>
      </c>
      <c r="D1143" s="10" t="n"/>
      <c r="E1143" s="10" t="n"/>
    </row>
    <row r="1144">
      <c r="B1144">
        <f>IFERROR(VLOOKUP(A1144,Produtos!A:B,2,FALSE),"")</f>
        <v/>
      </c>
      <c r="D1144" s="10" t="n"/>
      <c r="E1144" s="10" t="n"/>
    </row>
    <row r="1145">
      <c r="B1145">
        <f>IFERROR(VLOOKUP(A1145,Produtos!A:B,2,FALSE),"")</f>
        <v/>
      </c>
      <c r="D1145" s="10" t="n"/>
      <c r="E1145" s="10" t="n"/>
    </row>
    <row r="1146">
      <c r="B1146">
        <f>IFERROR(VLOOKUP(A1146,Produtos!A:B,2,FALSE),"")</f>
        <v/>
      </c>
      <c r="D1146" s="10" t="n"/>
      <c r="E1146" s="10" t="n"/>
    </row>
    <row r="1147">
      <c r="B1147">
        <f>IFERROR(VLOOKUP(A1147,Produtos!A:B,2,FALSE),"")</f>
        <v/>
      </c>
      <c r="D1147" s="10" t="n"/>
      <c r="E1147" s="10" t="n"/>
    </row>
    <row r="1148">
      <c r="B1148">
        <f>IFERROR(VLOOKUP(A1148,Produtos!A:B,2,FALSE),"")</f>
        <v/>
      </c>
      <c r="D1148" s="10" t="n"/>
      <c r="E1148" s="10" t="n"/>
    </row>
    <row r="1149">
      <c r="B1149">
        <f>IFERROR(VLOOKUP(A1149,Produtos!A:B,2,FALSE),"")</f>
        <v/>
      </c>
      <c r="D1149" s="10" t="n"/>
      <c r="E1149" s="10" t="n"/>
    </row>
    <row r="1150">
      <c r="B1150">
        <f>IFERROR(VLOOKUP(A1150,Produtos!A:B,2,FALSE),"")</f>
        <v/>
      </c>
      <c r="D1150" s="10" t="n"/>
      <c r="E1150" s="10" t="n"/>
    </row>
    <row r="1151">
      <c r="B1151">
        <f>IFERROR(VLOOKUP(A1151,Produtos!A:B,2,FALSE),"")</f>
        <v/>
      </c>
      <c r="D1151" s="10" t="n"/>
      <c r="E1151" s="10" t="n"/>
    </row>
    <row r="1152">
      <c r="B1152">
        <f>IFERROR(VLOOKUP(A1152,Produtos!A:B,2,FALSE),"")</f>
        <v/>
      </c>
      <c r="D1152" s="10" t="n"/>
      <c r="E1152" s="10" t="n"/>
    </row>
    <row r="1153">
      <c r="B1153">
        <f>IFERROR(VLOOKUP(A1153,Produtos!A:B,2,FALSE),"")</f>
        <v/>
      </c>
      <c r="D1153" s="10" t="n"/>
      <c r="E1153" s="10" t="n"/>
    </row>
    <row r="1154">
      <c r="B1154">
        <f>IFERROR(VLOOKUP(A1154,Produtos!A:B,2,FALSE),"")</f>
        <v/>
      </c>
      <c r="D1154" s="10" t="n"/>
      <c r="E1154" s="10" t="n"/>
    </row>
    <row r="1155">
      <c r="B1155">
        <f>IFERROR(VLOOKUP(A1155,Produtos!A:B,2,FALSE),"")</f>
        <v/>
      </c>
      <c r="D1155" s="10" t="n"/>
      <c r="E1155" s="10" t="n"/>
    </row>
    <row r="1156">
      <c r="B1156">
        <f>IFERROR(VLOOKUP(A1156,Produtos!A:B,2,FALSE),"")</f>
        <v/>
      </c>
      <c r="D1156" s="10" t="n"/>
      <c r="E1156" s="10" t="n"/>
    </row>
    <row r="1157">
      <c r="B1157">
        <f>IFERROR(VLOOKUP(A1157,Produtos!A:B,2,FALSE),"")</f>
        <v/>
      </c>
      <c r="D1157" s="10" t="n"/>
      <c r="E1157" s="10" t="n"/>
    </row>
    <row r="1158">
      <c r="B1158">
        <f>IFERROR(VLOOKUP(A1158,Produtos!A:B,2,FALSE),"")</f>
        <v/>
      </c>
      <c r="D1158" s="10" t="n"/>
      <c r="E1158" s="10" t="n"/>
    </row>
    <row r="1159">
      <c r="B1159">
        <f>IFERROR(VLOOKUP(A1159,Produtos!A:B,2,FALSE),"")</f>
        <v/>
      </c>
      <c r="D1159" s="10" t="n"/>
      <c r="E1159" s="10" t="n"/>
    </row>
    <row r="1160">
      <c r="B1160">
        <f>IFERROR(VLOOKUP(A1160,Produtos!A:B,2,FALSE),"")</f>
        <v/>
      </c>
      <c r="D1160" s="10" t="n"/>
      <c r="E1160" s="10" t="n"/>
    </row>
    <row r="1161">
      <c r="B1161">
        <f>IFERROR(VLOOKUP(A1161,Produtos!A:B,2,FALSE),"")</f>
        <v/>
      </c>
      <c r="D1161" s="10" t="n"/>
      <c r="E1161" s="10" t="n"/>
    </row>
    <row r="1162">
      <c r="B1162">
        <f>IFERROR(VLOOKUP(A1162,Produtos!A:B,2,FALSE),"")</f>
        <v/>
      </c>
      <c r="D1162" s="10" t="n"/>
      <c r="E1162" s="10" t="n"/>
    </row>
    <row r="1163">
      <c r="B1163">
        <f>IFERROR(VLOOKUP(A1163,Produtos!A:B,2,FALSE),"")</f>
        <v/>
      </c>
      <c r="D1163" s="10" t="n"/>
      <c r="E1163" s="10" t="n"/>
    </row>
    <row r="1164">
      <c r="B1164">
        <f>IFERROR(VLOOKUP(A1164,Produtos!A:B,2,FALSE),"")</f>
        <v/>
      </c>
      <c r="D1164" s="10" t="n"/>
      <c r="E1164" s="10" t="n"/>
    </row>
    <row r="1165">
      <c r="B1165">
        <f>IFERROR(VLOOKUP(A1165,Produtos!A:B,2,FALSE),"")</f>
        <v/>
      </c>
      <c r="D1165" s="10" t="n"/>
      <c r="E1165" s="10" t="n"/>
    </row>
    <row r="1166">
      <c r="B1166">
        <f>IFERROR(VLOOKUP(A1166,Produtos!A:B,2,FALSE),"")</f>
        <v/>
      </c>
      <c r="D1166" s="10" t="n"/>
      <c r="E1166" s="10" t="n"/>
    </row>
    <row r="1167">
      <c r="B1167">
        <f>IFERROR(VLOOKUP(A1167,Produtos!A:B,2,FALSE),"")</f>
        <v/>
      </c>
      <c r="D1167" s="10" t="n"/>
      <c r="E1167" s="10" t="n"/>
    </row>
    <row r="1168">
      <c r="B1168">
        <f>IFERROR(VLOOKUP(A1168,Produtos!A:B,2,FALSE),"")</f>
        <v/>
      </c>
      <c r="D1168" s="10" t="n"/>
      <c r="E1168" s="10" t="n"/>
    </row>
    <row r="1169">
      <c r="B1169">
        <f>IFERROR(VLOOKUP(A1169,Produtos!A:B,2,FALSE),"")</f>
        <v/>
      </c>
      <c r="D1169" s="10" t="n"/>
      <c r="E1169" s="10" t="n"/>
    </row>
    <row r="1170">
      <c r="B1170">
        <f>IFERROR(VLOOKUP(A1170,Produtos!A:B,2,FALSE),"")</f>
        <v/>
      </c>
      <c r="D1170" s="10" t="n"/>
      <c r="E1170" s="10" t="n"/>
    </row>
    <row r="1171">
      <c r="B1171">
        <f>IFERROR(VLOOKUP(A1171,Produtos!A:B,2,FALSE),"")</f>
        <v/>
      </c>
      <c r="D1171" s="10" t="n"/>
      <c r="E1171" s="10" t="n"/>
    </row>
    <row r="1172">
      <c r="B1172">
        <f>IFERROR(VLOOKUP(A1172,Produtos!A:B,2,FALSE),"")</f>
        <v/>
      </c>
      <c r="D1172" s="10" t="n"/>
      <c r="E1172" s="10" t="n"/>
    </row>
    <row r="1173">
      <c r="B1173">
        <f>IFERROR(VLOOKUP(A1173,Produtos!A:B,2,FALSE),"")</f>
        <v/>
      </c>
      <c r="D1173" s="10" t="n"/>
      <c r="E1173" s="10" t="n"/>
    </row>
    <row r="1174">
      <c r="B1174">
        <f>IFERROR(VLOOKUP(A1174,Produtos!A:B,2,FALSE),"")</f>
        <v/>
      </c>
      <c r="D1174" s="10" t="n"/>
      <c r="E1174" s="10" t="n"/>
    </row>
    <row r="1175">
      <c r="B1175">
        <f>IFERROR(VLOOKUP(A1175,Produtos!A:B,2,FALSE),"")</f>
        <v/>
      </c>
      <c r="D1175" s="10" t="n"/>
      <c r="E1175" s="10" t="n"/>
    </row>
    <row r="1176">
      <c r="B1176">
        <f>IFERROR(VLOOKUP(A1176,Produtos!A:B,2,FALSE),"")</f>
        <v/>
      </c>
      <c r="D1176" s="10" t="n"/>
      <c r="E1176" s="10" t="n"/>
    </row>
    <row r="1177">
      <c r="B1177">
        <f>IFERROR(VLOOKUP(A1177,Produtos!A:B,2,FALSE),"")</f>
        <v/>
      </c>
      <c r="D1177" s="10" t="n"/>
      <c r="E1177" s="10" t="n"/>
    </row>
    <row r="1178">
      <c r="B1178">
        <f>IFERROR(VLOOKUP(A1178,Produtos!A:B,2,FALSE),"")</f>
        <v/>
      </c>
      <c r="D1178" s="10" t="n"/>
      <c r="E1178" s="10" t="n"/>
    </row>
    <row r="1179">
      <c r="B1179">
        <f>IFERROR(VLOOKUP(A1179,Produtos!A:B,2,FALSE),"")</f>
        <v/>
      </c>
      <c r="D1179" s="10" t="n"/>
      <c r="E1179" s="10" t="n"/>
    </row>
    <row r="1180">
      <c r="B1180">
        <f>IFERROR(VLOOKUP(A1180,Produtos!A:B,2,FALSE),"")</f>
        <v/>
      </c>
      <c r="D1180" s="10" t="n"/>
      <c r="E1180" s="10" t="n"/>
    </row>
    <row r="1181">
      <c r="B1181">
        <f>IFERROR(VLOOKUP(A1181,Produtos!A:B,2,FALSE),"")</f>
        <v/>
      </c>
      <c r="D1181" s="10" t="n"/>
      <c r="E1181" s="10" t="n"/>
    </row>
    <row r="1182">
      <c r="B1182">
        <f>IFERROR(VLOOKUP(A1182,Produtos!A:B,2,FALSE),"")</f>
        <v/>
      </c>
      <c r="D1182" s="10" t="n"/>
      <c r="E1182" s="10" t="n"/>
    </row>
    <row r="1183">
      <c r="B1183">
        <f>IFERROR(VLOOKUP(A1183,Produtos!A:B,2,FALSE),"")</f>
        <v/>
      </c>
      <c r="D1183" s="10" t="n"/>
      <c r="E1183" s="10" t="n"/>
    </row>
    <row r="1184">
      <c r="B1184">
        <f>IFERROR(VLOOKUP(A1184,Produtos!A:B,2,FALSE),"")</f>
        <v/>
      </c>
      <c r="D1184" s="10" t="n"/>
      <c r="E1184" s="10" t="n"/>
    </row>
    <row r="1185">
      <c r="B1185">
        <f>IFERROR(VLOOKUP(A1185,Produtos!A:B,2,FALSE),"")</f>
        <v/>
      </c>
      <c r="D1185" s="10" t="n"/>
      <c r="E1185" s="10" t="n"/>
    </row>
    <row r="1186">
      <c r="B1186">
        <f>IFERROR(VLOOKUP(A1186,Produtos!A:B,2,FALSE),"")</f>
        <v/>
      </c>
      <c r="D1186" s="10" t="n"/>
      <c r="E1186" s="10" t="n"/>
    </row>
    <row r="1187">
      <c r="B1187">
        <f>IFERROR(VLOOKUP(A1187,Produtos!A:B,2,FALSE),"")</f>
        <v/>
      </c>
      <c r="D1187" s="10" t="n"/>
      <c r="E1187" s="10" t="n"/>
    </row>
    <row r="1188">
      <c r="B1188">
        <f>IFERROR(VLOOKUP(A1188,Produtos!A:B,2,FALSE),"")</f>
        <v/>
      </c>
      <c r="D1188" s="10" t="n"/>
      <c r="E1188" s="10" t="n"/>
    </row>
    <row r="1189">
      <c r="B1189">
        <f>IFERROR(VLOOKUP(A1189,Produtos!A:B,2,FALSE),"")</f>
        <v/>
      </c>
      <c r="D1189" s="10" t="n"/>
      <c r="E1189" s="10" t="n"/>
    </row>
    <row r="1190">
      <c r="B1190">
        <f>IFERROR(VLOOKUP(A1190,Produtos!A:B,2,FALSE),"")</f>
        <v/>
      </c>
      <c r="D1190" s="10" t="n"/>
      <c r="E1190" s="10" t="n"/>
    </row>
    <row r="1191">
      <c r="B1191">
        <f>IFERROR(VLOOKUP(A1191,Produtos!A:B,2,FALSE),"")</f>
        <v/>
      </c>
      <c r="D1191" s="10" t="n"/>
      <c r="E1191" s="10" t="n"/>
    </row>
    <row r="1192">
      <c r="B1192">
        <f>IFERROR(VLOOKUP(A1192,Produtos!A:B,2,FALSE),"")</f>
        <v/>
      </c>
      <c r="D1192" s="10" t="n"/>
      <c r="E1192" s="10" t="n"/>
    </row>
    <row r="1193">
      <c r="B1193">
        <f>IFERROR(VLOOKUP(A1193,Produtos!A:B,2,FALSE),"")</f>
        <v/>
      </c>
      <c r="D1193" s="10" t="n"/>
      <c r="E1193" s="10" t="n"/>
    </row>
    <row r="1194">
      <c r="B1194">
        <f>IFERROR(VLOOKUP(A1194,Produtos!A:B,2,FALSE),"")</f>
        <v/>
      </c>
      <c r="D1194" s="10" t="n"/>
      <c r="E1194" s="10" t="n"/>
    </row>
    <row r="1195">
      <c r="B1195">
        <f>IFERROR(VLOOKUP(A1195,Produtos!A:B,2,FALSE),"")</f>
        <v/>
      </c>
      <c r="D1195" s="10" t="n"/>
      <c r="E1195" s="10" t="n"/>
    </row>
    <row r="1196">
      <c r="B1196">
        <f>IFERROR(VLOOKUP(A1196,Produtos!A:B,2,FALSE),"")</f>
        <v/>
      </c>
      <c r="D1196" s="10" t="n"/>
      <c r="E1196" s="10" t="n"/>
    </row>
    <row r="1197">
      <c r="B1197">
        <f>IFERROR(VLOOKUP(A1197,Produtos!A:B,2,FALSE),"")</f>
        <v/>
      </c>
      <c r="D1197" s="10" t="n"/>
      <c r="E1197" s="10" t="n"/>
    </row>
    <row r="1198">
      <c r="B1198">
        <f>IFERROR(VLOOKUP(A1198,Produtos!A:B,2,FALSE),"")</f>
        <v/>
      </c>
      <c r="D1198" s="10" t="n"/>
      <c r="E1198" s="10" t="n"/>
    </row>
    <row r="1199">
      <c r="B1199">
        <f>IFERROR(VLOOKUP(A1199,Produtos!A:B,2,FALSE),"")</f>
        <v/>
      </c>
      <c r="D1199" s="10" t="n"/>
      <c r="E1199" s="10" t="n"/>
    </row>
    <row r="1200">
      <c r="B1200">
        <f>IFERROR(VLOOKUP(A1200,Produtos!A:B,2,FALSE),"")</f>
        <v/>
      </c>
      <c r="D1200" s="10" t="n"/>
      <c r="E1200" s="10" t="n"/>
    </row>
    <row r="1201">
      <c r="B1201">
        <f>IFERROR(VLOOKUP(A1201,Produtos!A:B,2,FALSE),"")</f>
        <v/>
      </c>
      <c r="D1201" s="10" t="n"/>
      <c r="E1201" s="10" t="n"/>
    </row>
    <row r="1202">
      <c r="B1202">
        <f>IFERROR(VLOOKUP(A1202,Produtos!A:B,2,FALSE),"")</f>
        <v/>
      </c>
      <c r="D1202" s="10" t="n"/>
      <c r="E1202" s="10" t="n"/>
    </row>
    <row r="1203">
      <c r="B1203">
        <f>IFERROR(VLOOKUP(A1203,Produtos!A:B,2,FALSE),"")</f>
        <v/>
      </c>
      <c r="D1203" s="10" t="n"/>
      <c r="E1203" s="10" t="n"/>
    </row>
    <row r="1204">
      <c r="B1204">
        <f>IFERROR(VLOOKUP(A1204,Produtos!A:B,2,FALSE),"")</f>
        <v/>
      </c>
      <c r="D1204" s="10" t="n"/>
      <c r="E1204" s="10" t="n"/>
    </row>
    <row r="1205">
      <c r="B1205">
        <f>IFERROR(VLOOKUP(A1205,Produtos!A:B,2,FALSE),"")</f>
        <v/>
      </c>
      <c r="D1205" s="10" t="n"/>
      <c r="E1205" s="10" t="n"/>
    </row>
    <row r="1206">
      <c r="B1206">
        <f>IFERROR(VLOOKUP(A1206,Produtos!A:B,2,FALSE),"")</f>
        <v/>
      </c>
      <c r="D1206" s="10" t="n"/>
      <c r="E1206" s="10" t="n"/>
    </row>
    <row r="1207">
      <c r="B1207">
        <f>IFERROR(VLOOKUP(A1207,Produtos!A:B,2,FALSE),"")</f>
        <v/>
      </c>
      <c r="D1207" s="10" t="n"/>
      <c r="E1207" s="10" t="n"/>
    </row>
    <row r="1208">
      <c r="B1208">
        <f>IFERROR(VLOOKUP(A1208,Produtos!A:B,2,FALSE),"")</f>
        <v/>
      </c>
      <c r="D1208" s="10" t="n"/>
      <c r="E1208" s="10" t="n"/>
    </row>
    <row r="1209">
      <c r="B1209">
        <f>IFERROR(VLOOKUP(A1209,Produtos!A:B,2,FALSE),"")</f>
        <v/>
      </c>
      <c r="D1209" s="10" t="n"/>
      <c r="E1209" s="10" t="n"/>
    </row>
    <row r="1210">
      <c r="B1210">
        <f>IFERROR(VLOOKUP(A1210,Produtos!A:B,2,FALSE),"")</f>
        <v/>
      </c>
      <c r="D1210" s="10" t="n"/>
      <c r="E1210" s="10" t="n"/>
    </row>
    <row r="1211">
      <c r="B1211">
        <f>IFERROR(VLOOKUP(A1211,Produtos!A:B,2,FALSE),"")</f>
        <v/>
      </c>
      <c r="D1211" s="10" t="n"/>
      <c r="E1211" s="10" t="n"/>
    </row>
    <row r="1212">
      <c r="B1212">
        <f>IFERROR(VLOOKUP(A1212,Produtos!A:B,2,FALSE),"")</f>
        <v/>
      </c>
      <c r="D1212" s="10" t="n"/>
      <c r="E1212" s="10" t="n"/>
    </row>
    <row r="1213">
      <c r="B1213">
        <f>IFERROR(VLOOKUP(A1213,Produtos!A:B,2,FALSE),"")</f>
        <v/>
      </c>
      <c r="D1213" s="10" t="n"/>
      <c r="E1213" s="10" t="n"/>
    </row>
    <row r="1214">
      <c r="B1214">
        <f>IFERROR(VLOOKUP(A1214,Produtos!A:B,2,FALSE),"")</f>
        <v/>
      </c>
      <c r="D1214" s="10" t="n"/>
      <c r="E1214" s="10" t="n"/>
    </row>
    <row r="1215">
      <c r="B1215">
        <f>IFERROR(VLOOKUP(A1215,Produtos!A:B,2,FALSE),"")</f>
        <v/>
      </c>
      <c r="D1215" s="10" t="n"/>
      <c r="E1215" s="10" t="n"/>
    </row>
    <row r="1216">
      <c r="B1216">
        <f>IFERROR(VLOOKUP(A1216,Produtos!A:B,2,FALSE),"")</f>
        <v/>
      </c>
      <c r="D1216" s="10" t="n"/>
      <c r="E1216" s="10" t="n"/>
    </row>
    <row r="1217">
      <c r="B1217">
        <f>IFERROR(VLOOKUP(A1217,Produtos!A:B,2,FALSE),"")</f>
        <v/>
      </c>
      <c r="D1217" s="10" t="n"/>
      <c r="E1217" s="10" t="n"/>
    </row>
    <row r="1218">
      <c r="B1218">
        <f>IFERROR(VLOOKUP(A1218,Produtos!A:B,2,FALSE),"")</f>
        <v/>
      </c>
      <c r="D1218" s="10" t="n"/>
      <c r="E1218" s="10" t="n"/>
    </row>
    <row r="1219">
      <c r="B1219">
        <f>IFERROR(VLOOKUP(A1219,Produtos!A:B,2,FALSE),"")</f>
        <v/>
      </c>
      <c r="D1219" s="10" t="n"/>
      <c r="E1219" s="10" t="n"/>
    </row>
    <row r="1220">
      <c r="B1220">
        <f>IFERROR(VLOOKUP(A1220,Produtos!A:B,2,FALSE),"")</f>
        <v/>
      </c>
      <c r="D1220" s="10" t="n"/>
      <c r="E1220" s="10" t="n"/>
    </row>
    <row r="1221">
      <c r="B1221">
        <f>IFERROR(VLOOKUP(A1221,Produtos!A:B,2,FALSE),"")</f>
        <v/>
      </c>
      <c r="D1221" s="10" t="n"/>
      <c r="E1221" s="10" t="n"/>
    </row>
    <row r="1222">
      <c r="B1222">
        <f>IFERROR(VLOOKUP(A1222,Produtos!A:B,2,FALSE),"")</f>
        <v/>
      </c>
      <c r="D1222" s="10" t="n"/>
      <c r="E1222" s="10" t="n"/>
    </row>
    <row r="1223">
      <c r="B1223">
        <f>IFERROR(VLOOKUP(A1223,Produtos!A:B,2,FALSE),"")</f>
        <v/>
      </c>
      <c r="D1223" s="10" t="n"/>
      <c r="E1223" s="10" t="n"/>
    </row>
    <row r="1224">
      <c r="B1224">
        <f>IFERROR(VLOOKUP(A1224,Produtos!A:B,2,FALSE),"")</f>
        <v/>
      </c>
      <c r="D1224" s="10" t="n"/>
      <c r="E1224" s="10" t="n"/>
    </row>
    <row r="1225">
      <c r="B1225">
        <f>IFERROR(VLOOKUP(A1225,Produtos!A:B,2,FALSE),"")</f>
        <v/>
      </c>
      <c r="D1225" s="10" t="n"/>
      <c r="E1225" s="10" t="n"/>
    </row>
    <row r="1226">
      <c r="B1226">
        <f>IFERROR(VLOOKUP(A1226,Produtos!A:B,2,FALSE),"")</f>
        <v/>
      </c>
      <c r="D1226" s="10" t="n"/>
      <c r="E1226" s="10" t="n"/>
    </row>
    <row r="1227">
      <c r="B1227">
        <f>IFERROR(VLOOKUP(A1227,Produtos!A:B,2,FALSE),"")</f>
        <v/>
      </c>
      <c r="D1227" s="10" t="n"/>
      <c r="E1227" s="10" t="n"/>
    </row>
    <row r="1228">
      <c r="B1228">
        <f>IFERROR(VLOOKUP(A1228,Produtos!A:B,2,FALSE),"")</f>
        <v/>
      </c>
      <c r="D1228" s="10" t="n"/>
      <c r="E1228" s="10" t="n"/>
    </row>
    <row r="1229">
      <c r="B1229">
        <f>IFERROR(VLOOKUP(A1229,Produtos!A:B,2,FALSE),"")</f>
        <v/>
      </c>
      <c r="D1229" s="10" t="n"/>
      <c r="E1229" s="10" t="n"/>
    </row>
    <row r="1230">
      <c r="B1230">
        <f>IFERROR(VLOOKUP(A1230,Produtos!A:B,2,FALSE),"")</f>
        <v/>
      </c>
      <c r="D1230" s="10" t="n"/>
      <c r="E1230" s="10" t="n"/>
    </row>
    <row r="1231">
      <c r="B1231">
        <f>IFERROR(VLOOKUP(A1231,Produtos!A:B,2,FALSE),"")</f>
        <v/>
      </c>
      <c r="D1231" s="10" t="n"/>
      <c r="E1231" s="10" t="n"/>
    </row>
    <row r="1232">
      <c r="B1232">
        <f>IFERROR(VLOOKUP(A1232,Produtos!A:B,2,FALSE),"")</f>
        <v/>
      </c>
      <c r="D1232" s="10" t="n"/>
      <c r="E1232" s="10" t="n"/>
    </row>
    <row r="1233">
      <c r="B1233">
        <f>IFERROR(VLOOKUP(A1233,Produtos!A:B,2,FALSE),"")</f>
        <v/>
      </c>
      <c r="D1233" s="10" t="n"/>
      <c r="E1233" s="10" t="n"/>
    </row>
    <row r="1234">
      <c r="B1234">
        <f>IFERROR(VLOOKUP(A1234,Produtos!A:B,2,FALSE),"")</f>
        <v/>
      </c>
      <c r="D1234" s="10" t="n"/>
      <c r="E1234" s="10" t="n"/>
    </row>
    <row r="1235">
      <c r="B1235">
        <f>IFERROR(VLOOKUP(A1235,Produtos!A:B,2,FALSE),"")</f>
        <v/>
      </c>
      <c r="D1235" s="10" t="n"/>
      <c r="E1235" s="10" t="n"/>
    </row>
    <row r="1236">
      <c r="B1236">
        <f>IFERROR(VLOOKUP(A1236,Produtos!A:B,2,FALSE),"")</f>
        <v/>
      </c>
      <c r="D1236" s="10" t="n"/>
      <c r="E1236" s="10" t="n"/>
    </row>
    <row r="1237">
      <c r="B1237">
        <f>IFERROR(VLOOKUP(A1237,Produtos!A:B,2,FALSE),"")</f>
        <v/>
      </c>
      <c r="D1237" s="10" t="n"/>
      <c r="E1237" s="10" t="n"/>
    </row>
    <row r="1238">
      <c r="B1238">
        <f>IFERROR(VLOOKUP(A1238,Produtos!A:B,2,FALSE),"")</f>
        <v/>
      </c>
      <c r="D1238" s="10" t="n"/>
      <c r="E1238" s="10" t="n"/>
    </row>
    <row r="1239">
      <c r="B1239">
        <f>IFERROR(VLOOKUP(A1239,Produtos!A:B,2,FALSE),"")</f>
        <v/>
      </c>
      <c r="D1239" s="10" t="n"/>
      <c r="E1239" s="10" t="n"/>
    </row>
    <row r="1240">
      <c r="B1240">
        <f>IFERROR(VLOOKUP(A1240,Produtos!A:B,2,FALSE),"")</f>
        <v/>
      </c>
      <c r="D1240" s="10" t="n"/>
      <c r="E1240" s="10" t="n"/>
    </row>
    <row r="1241">
      <c r="B1241">
        <f>IFERROR(VLOOKUP(A1241,Produtos!A:B,2,FALSE),"")</f>
        <v/>
      </c>
      <c r="D1241" s="10" t="n"/>
      <c r="E1241" s="10" t="n"/>
    </row>
    <row r="1242">
      <c r="B1242">
        <f>IFERROR(VLOOKUP(A1242,Produtos!A:B,2,FALSE),"")</f>
        <v/>
      </c>
      <c r="D1242" s="10" t="n"/>
      <c r="E1242" s="10" t="n"/>
    </row>
    <row r="1243">
      <c r="B1243">
        <f>IFERROR(VLOOKUP(A1243,Produtos!A:B,2,FALSE),"")</f>
        <v/>
      </c>
      <c r="D1243" s="10" t="n"/>
      <c r="E1243" s="10" t="n"/>
    </row>
    <row r="1244">
      <c r="B1244">
        <f>IFERROR(VLOOKUP(A1244,Produtos!A:B,2,FALSE),"")</f>
        <v/>
      </c>
      <c r="D1244" s="10" t="n"/>
      <c r="E1244" s="10" t="n"/>
    </row>
    <row r="1245">
      <c r="B1245">
        <f>IFERROR(VLOOKUP(A1245,Produtos!A:B,2,FALSE),"")</f>
        <v/>
      </c>
      <c r="D1245" s="10" t="n"/>
      <c r="E1245" s="10" t="n"/>
    </row>
    <row r="1246">
      <c r="B1246">
        <f>IFERROR(VLOOKUP(A1246,Produtos!A:B,2,FALSE),"")</f>
        <v/>
      </c>
      <c r="D1246" s="10" t="n"/>
      <c r="E1246" s="10" t="n"/>
    </row>
    <row r="1247">
      <c r="B1247">
        <f>IFERROR(VLOOKUP(A1247,Produtos!A:B,2,FALSE),"")</f>
        <v/>
      </c>
      <c r="D1247" s="10" t="n"/>
      <c r="E1247" s="10" t="n"/>
    </row>
    <row r="1248">
      <c r="B1248">
        <f>IFERROR(VLOOKUP(A1248,Produtos!A:B,2,FALSE),"")</f>
        <v/>
      </c>
      <c r="D1248" s="10" t="n"/>
      <c r="E1248" s="10" t="n"/>
    </row>
    <row r="1249">
      <c r="B1249">
        <f>IFERROR(VLOOKUP(A1249,Produtos!A:B,2,FALSE),"")</f>
        <v/>
      </c>
      <c r="D1249" s="10" t="n"/>
      <c r="E1249" s="10" t="n"/>
    </row>
    <row r="1250">
      <c r="B1250">
        <f>IFERROR(VLOOKUP(A1250,Produtos!A:B,2,FALSE),"")</f>
        <v/>
      </c>
      <c r="D1250" s="10" t="n"/>
      <c r="E1250" s="10" t="n"/>
    </row>
    <row r="1251">
      <c r="B1251">
        <f>IFERROR(VLOOKUP(A1251,Produtos!A:B,2,FALSE),"")</f>
        <v/>
      </c>
      <c r="D1251" s="10" t="n"/>
      <c r="E1251" s="10" t="n"/>
    </row>
    <row r="1252">
      <c r="B1252">
        <f>IFERROR(VLOOKUP(A1252,Produtos!A:B,2,FALSE),"")</f>
        <v/>
      </c>
      <c r="D1252" s="10" t="n"/>
      <c r="E1252" s="10" t="n"/>
    </row>
    <row r="1253">
      <c r="B1253">
        <f>IFERROR(VLOOKUP(A1253,Produtos!A:B,2,FALSE),"")</f>
        <v/>
      </c>
      <c r="D1253" s="10" t="n"/>
      <c r="E1253" s="10" t="n"/>
    </row>
    <row r="1254">
      <c r="B1254">
        <f>IFERROR(VLOOKUP(A1254,Produtos!A:B,2,FALSE),"")</f>
        <v/>
      </c>
      <c r="D1254" s="10" t="n"/>
      <c r="E1254" s="10" t="n"/>
    </row>
    <row r="1255">
      <c r="B1255">
        <f>IFERROR(VLOOKUP(A1255,Produtos!A:B,2,FALSE),"")</f>
        <v/>
      </c>
      <c r="D1255" s="10" t="n"/>
      <c r="E1255" s="10" t="n"/>
    </row>
    <row r="1256">
      <c r="B1256">
        <f>IFERROR(VLOOKUP(A1256,Produtos!A:B,2,FALSE),"")</f>
        <v/>
      </c>
      <c r="D1256" s="10" t="n"/>
      <c r="E1256" s="10" t="n"/>
    </row>
    <row r="1257">
      <c r="B1257">
        <f>IFERROR(VLOOKUP(A1257,Produtos!A:B,2,FALSE),"")</f>
        <v/>
      </c>
      <c r="D1257" s="10" t="n"/>
      <c r="E1257" s="10" t="n"/>
    </row>
    <row r="1258">
      <c r="B1258">
        <f>IFERROR(VLOOKUP(A1258,Produtos!A:B,2,FALSE),"")</f>
        <v/>
      </c>
      <c r="D1258" s="10" t="n"/>
      <c r="E1258" s="10" t="n"/>
    </row>
    <row r="1259">
      <c r="B1259">
        <f>IFERROR(VLOOKUP(A1259,Produtos!A:B,2,FALSE),"")</f>
        <v/>
      </c>
      <c r="D1259" s="10" t="n"/>
      <c r="E1259" s="10" t="n"/>
    </row>
    <row r="1260">
      <c r="B1260">
        <f>IFERROR(VLOOKUP(A1260,Produtos!A:B,2,FALSE),"")</f>
        <v/>
      </c>
      <c r="D1260" s="10" t="n"/>
      <c r="E1260" s="10" t="n"/>
    </row>
    <row r="1261">
      <c r="B1261">
        <f>IFERROR(VLOOKUP(A1261,Produtos!A:B,2,FALSE),"")</f>
        <v/>
      </c>
      <c r="D1261" s="10" t="n"/>
      <c r="E1261" s="10" t="n"/>
    </row>
    <row r="1262">
      <c r="B1262">
        <f>IFERROR(VLOOKUP(A1262,Produtos!A:B,2,FALSE),"")</f>
        <v/>
      </c>
      <c r="D1262" s="10" t="n"/>
      <c r="E1262" s="10" t="n"/>
    </row>
    <row r="1263">
      <c r="B1263">
        <f>IFERROR(VLOOKUP(A1263,Produtos!A:B,2,FALSE),"")</f>
        <v/>
      </c>
      <c r="D1263" s="10" t="n"/>
      <c r="E1263" s="10" t="n"/>
    </row>
    <row r="1264">
      <c r="B1264">
        <f>IFERROR(VLOOKUP(A1264,Produtos!A:B,2,FALSE),"")</f>
        <v/>
      </c>
      <c r="D1264" s="10" t="n"/>
      <c r="E1264" s="10" t="n"/>
    </row>
    <row r="1265">
      <c r="B1265">
        <f>IFERROR(VLOOKUP(A1265,Produtos!A:B,2,FALSE),"")</f>
        <v/>
      </c>
      <c r="D1265" s="10" t="n"/>
      <c r="E1265" s="10" t="n"/>
    </row>
    <row r="1266">
      <c r="B1266">
        <f>IFERROR(VLOOKUP(A1266,Produtos!A:B,2,FALSE),"")</f>
        <v/>
      </c>
      <c r="D1266" s="10" t="n"/>
      <c r="E1266" s="10" t="n"/>
    </row>
    <row r="1267">
      <c r="B1267">
        <f>IFERROR(VLOOKUP(A1267,Produtos!A:B,2,FALSE),"")</f>
        <v/>
      </c>
      <c r="D1267" s="10" t="n"/>
      <c r="E1267" s="10" t="n"/>
    </row>
    <row r="1268">
      <c r="B1268">
        <f>IFERROR(VLOOKUP(A1268,Produtos!A:B,2,FALSE),"")</f>
        <v/>
      </c>
      <c r="D1268" s="10" t="n"/>
      <c r="E1268" s="10" t="n"/>
    </row>
    <row r="1269">
      <c r="B1269">
        <f>IFERROR(VLOOKUP(A1269,Produtos!A:B,2,FALSE),"")</f>
        <v/>
      </c>
      <c r="D1269" s="10" t="n"/>
      <c r="E1269" s="10" t="n"/>
    </row>
    <row r="1270">
      <c r="B1270">
        <f>IFERROR(VLOOKUP(A1270,Produtos!A:B,2,FALSE),"")</f>
        <v/>
      </c>
      <c r="D1270" s="10" t="n"/>
      <c r="E1270" s="10" t="n"/>
    </row>
    <row r="1271">
      <c r="B1271">
        <f>IFERROR(VLOOKUP(A1271,Produtos!A:B,2,FALSE),"")</f>
        <v/>
      </c>
      <c r="D1271" s="10" t="n"/>
      <c r="E1271" s="10" t="n"/>
    </row>
    <row r="1272">
      <c r="B1272">
        <f>IFERROR(VLOOKUP(A1272,Produtos!A:B,2,FALSE),"")</f>
        <v/>
      </c>
      <c r="D1272" s="10" t="n"/>
      <c r="E1272" s="10" t="n"/>
    </row>
    <row r="1273">
      <c r="B1273">
        <f>IFERROR(VLOOKUP(A1273,Produtos!A:B,2,FALSE),"")</f>
        <v/>
      </c>
      <c r="D1273" s="10" t="n"/>
      <c r="E1273" s="10" t="n"/>
    </row>
    <row r="1274">
      <c r="B1274">
        <f>IFERROR(VLOOKUP(A1274,Produtos!A:B,2,FALSE),"")</f>
        <v/>
      </c>
      <c r="D1274" s="10" t="n"/>
      <c r="E1274" s="10" t="n"/>
    </row>
    <row r="1275">
      <c r="B1275">
        <f>IFERROR(VLOOKUP(A1275,Produtos!A:B,2,FALSE),"")</f>
        <v/>
      </c>
      <c r="D1275" s="10" t="n"/>
      <c r="E1275" s="10" t="n"/>
    </row>
    <row r="1276">
      <c r="B1276">
        <f>IFERROR(VLOOKUP(A1276,Produtos!A:B,2,FALSE),"")</f>
        <v/>
      </c>
      <c r="D1276" s="10" t="n"/>
      <c r="E1276" s="10" t="n"/>
    </row>
    <row r="1277">
      <c r="B1277">
        <f>IFERROR(VLOOKUP(A1277,Produtos!A:B,2,FALSE),"")</f>
        <v/>
      </c>
      <c r="D1277" s="10" t="n"/>
      <c r="E1277" s="10" t="n"/>
    </row>
    <row r="1278">
      <c r="B1278">
        <f>IFERROR(VLOOKUP(A1278,Produtos!A:B,2,FALSE),"")</f>
        <v/>
      </c>
      <c r="D1278" s="10" t="n"/>
      <c r="E1278" s="10" t="n"/>
    </row>
    <row r="1279">
      <c r="B1279">
        <f>IFERROR(VLOOKUP(A1279,Produtos!A:B,2,FALSE),"")</f>
        <v/>
      </c>
      <c r="D1279" s="10" t="n"/>
      <c r="E1279" s="10" t="n"/>
    </row>
    <row r="1280">
      <c r="B1280">
        <f>IFERROR(VLOOKUP(A1280,Produtos!A:B,2,FALSE),"")</f>
        <v/>
      </c>
      <c r="D1280" s="10" t="n"/>
      <c r="E1280" s="10" t="n"/>
    </row>
    <row r="1281">
      <c r="B1281">
        <f>IFERROR(VLOOKUP(A1281,Produtos!A:B,2,FALSE),"")</f>
        <v/>
      </c>
      <c r="D1281" s="10" t="n"/>
      <c r="E1281" s="10" t="n"/>
    </row>
    <row r="1282">
      <c r="B1282">
        <f>IFERROR(VLOOKUP(A1282,Produtos!A:B,2,FALSE),"")</f>
        <v/>
      </c>
      <c r="D1282" s="10" t="n"/>
      <c r="E1282" s="10" t="n"/>
    </row>
    <row r="1283">
      <c r="B1283">
        <f>IFERROR(VLOOKUP(A1283,Produtos!A:B,2,FALSE),"")</f>
        <v/>
      </c>
      <c r="D1283" s="10" t="n"/>
      <c r="E1283" s="10" t="n"/>
    </row>
    <row r="1284">
      <c r="B1284">
        <f>IFERROR(VLOOKUP(A1284,Produtos!A:B,2,FALSE),"")</f>
        <v/>
      </c>
      <c r="D1284" s="10" t="n"/>
      <c r="E1284" s="10" t="n"/>
    </row>
    <row r="1285">
      <c r="B1285">
        <f>IFERROR(VLOOKUP(A1285,Produtos!A:B,2,FALSE),"")</f>
        <v/>
      </c>
      <c r="D1285" s="10" t="n"/>
      <c r="E1285" s="10" t="n"/>
    </row>
    <row r="1286">
      <c r="B1286">
        <f>IFERROR(VLOOKUP(A1286,Produtos!A:B,2,FALSE),"")</f>
        <v/>
      </c>
      <c r="D1286" s="10" t="n"/>
      <c r="E1286" s="10" t="n"/>
    </row>
    <row r="1287">
      <c r="B1287">
        <f>IFERROR(VLOOKUP(A1287,Produtos!A:B,2,FALSE),"")</f>
        <v/>
      </c>
      <c r="D1287" s="10" t="n"/>
      <c r="E1287" s="10" t="n"/>
    </row>
    <row r="1288">
      <c r="B1288">
        <f>IFERROR(VLOOKUP(A1288,Produtos!A:B,2,FALSE),"")</f>
        <v/>
      </c>
      <c r="D1288" s="10" t="n"/>
      <c r="E1288" s="10" t="n"/>
    </row>
    <row r="1289">
      <c r="B1289">
        <f>IFERROR(VLOOKUP(A1289,Produtos!A:B,2,FALSE),"")</f>
        <v/>
      </c>
      <c r="D1289" s="10" t="n"/>
      <c r="E1289" s="10" t="n"/>
    </row>
    <row r="1290">
      <c r="B1290">
        <f>IFERROR(VLOOKUP(A1290,Produtos!A:B,2,FALSE),"")</f>
        <v/>
      </c>
      <c r="D1290" s="10" t="n"/>
      <c r="E1290" s="10" t="n"/>
    </row>
    <row r="1291">
      <c r="B1291">
        <f>IFERROR(VLOOKUP(A1291,Produtos!A:B,2,FALSE),"")</f>
        <v/>
      </c>
      <c r="D1291" s="10" t="n"/>
      <c r="E1291" s="10" t="n"/>
    </row>
    <row r="1292">
      <c r="B1292">
        <f>IFERROR(VLOOKUP(A1292,Produtos!A:B,2,FALSE),"")</f>
        <v/>
      </c>
      <c r="D1292" s="10" t="n"/>
      <c r="E1292" s="10" t="n"/>
    </row>
    <row r="1293">
      <c r="B1293">
        <f>IFERROR(VLOOKUP(A1293,Produtos!A:B,2,FALSE),"")</f>
        <v/>
      </c>
      <c r="D1293" s="10" t="n"/>
      <c r="E1293" s="10" t="n"/>
    </row>
    <row r="1294">
      <c r="B1294">
        <f>IFERROR(VLOOKUP(A1294,Produtos!A:B,2,FALSE),"")</f>
        <v/>
      </c>
      <c r="D1294" s="10" t="n"/>
      <c r="E1294" s="10" t="n"/>
    </row>
    <row r="1295">
      <c r="B1295">
        <f>IFERROR(VLOOKUP(A1295,Produtos!A:B,2,FALSE),"")</f>
        <v/>
      </c>
      <c r="D1295" s="10" t="n"/>
      <c r="E1295" s="10" t="n"/>
    </row>
    <row r="1296">
      <c r="B1296">
        <f>IFERROR(VLOOKUP(A1296,Produtos!A:B,2,FALSE),"")</f>
        <v/>
      </c>
      <c r="D1296" s="10" t="n"/>
      <c r="E1296" s="10" t="n"/>
    </row>
    <row r="1297">
      <c r="B1297">
        <f>IFERROR(VLOOKUP(A1297,Produtos!A:B,2,FALSE),"")</f>
        <v/>
      </c>
      <c r="D1297" s="10" t="n"/>
      <c r="E1297" s="10" t="n"/>
    </row>
    <row r="1298">
      <c r="B1298">
        <f>IFERROR(VLOOKUP(A1298,Produtos!A:B,2,FALSE),"")</f>
        <v/>
      </c>
      <c r="D1298" s="10" t="n"/>
      <c r="E1298" s="10" t="n"/>
    </row>
    <row r="1299">
      <c r="B1299">
        <f>IFERROR(VLOOKUP(A1299,Produtos!A:B,2,FALSE),"")</f>
        <v/>
      </c>
      <c r="D1299" s="10" t="n"/>
      <c r="E1299" s="10" t="n"/>
    </row>
    <row r="1300">
      <c r="B1300">
        <f>IFERROR(VLOOKUP(A1300,Produtos!A:B,2,FALSE),"")</f>
        <v/>
      </c>
      <c r="D1300" s="10" t="n"/>
      <c r="E1300" s="10" t="n"/>
    </row>
    <row r="1301">
      <c r="B1301">
        <f>IFERROR(VLOOKUP(A1301,Produtos!A:B,2,FALSE),"")</f>
        <v/>
      </c>
      <c r="D1301" s="10" t="n"/>
      <c r="E1301" s="10" t="n"/>
    </row>
    <row r="1302">
      <c r="B1302">
        <f>IFERROR(VLOOKUP(A1302,Produtos!A:B,2,FALSE),"")</f>
        <v/>
      </c>
      <c r="D1302" s="10" t="n"/>
      <c r="E1302" s="10" t="n"/>
    </row>
    <row r="1303">
      <c r="B1303">
        <f>IFERROR(VLOOKUP(A1303,Produtos!A:B,2,FALSE),"")</f>
        <v/>
      </c>
      <c r="D1303" s="10" t="n"/>
      <c r="E1303" s="10" t="n"/>
    </row>
    <row r="1304">
      <c r="B1304">
        <f>IFERROR(VLOOKUP(A1304,Produtos!A:B,2,FALSE),"")</f>
        <v/>
      </c>
      <c r="D1304" s="10" t="n"/>
      <c r="E1304" s="10" t="n"/>
    </row>
    <row r="1305">
      <c r="B1305">
        <f>IFERROR(VLOOKUP(A1305,Produtos!A:B,2,FALSE),"")</f>
        <v/>
      </c>
      <c r="D1305" s="10" t="n"/>
      <c r="E1305" s="10" t="n"/>
    </row>
    <row r="1306">
      <c r="B1306">
        <f>IFERROR(VLOOKUP(A1306,Produtos!A:B,2,FALSE),"")</f>
        <v/>
      </c>
      <c r="D1306" s="10" t="n"/>
      <c r="E1306" s="10" t="n"/>
    </row>
    <row r="1307">
      <c r="B1307">
        <f>IFERROR(VLOOKUP(A1307,Produtos!A:B,2,FALSE),"")</f>
        <v/>
      </c>
      <c r="D1307" s="10" t="n"/>
      <c r="E1307" s="10" t="n"/>
    </row>
    <row r="1308">
      <c r="B1308">
        <f>IFERROR(VLOOKUP(A1308,Produtos!A:B,2,FALSE),"")</f>
        <v/>
      </c>
      <c r="D1308" s="10" t="n"/>
      <c r="E1308" s="10" t="n"/>
    </row>
    <row r="1309">
      <c r="B1309">
        <f>IFERROR(VLOOKUP(A1309,Produtos!A:B,2,FALSE),"")</f>
        <v/>
      </c>
      <c r="D1309" s="10" t="n"/>
      <c r="E1309" s="10" t="n"/>
    </row>
    <row r="1310">
      <c r="B1310">
        <f>IFERROR(VLOOKUP(A1310,Produtos!A:B,2,FALSE),"")</f>
        <v/>
      </c>
      <c r="D1310" s="10" t="n"/>
      <c r="E1310" s="10" t="n"/>
    </row>
    <row r="1311">
      <c r="B1311">
        <f>IFERROR(VLOOKUP(A1311,Produtos!A:B,2,FALSE),"")</f>
        <v/>
      </c>
      <c r="D1311" s="10" t="n"/>
      <c r="E1311" s="10" t="n"/>
    </row>
    <row r="1312">
      <c r="B1312">
        <f>IFERROR(VLOOKUP(A1312,Produtos!A:B,2,FALSE),"")</f>
        <v/>
      </c>
      <c r="D1312" s="10" t="n"/>
      <c r="E1312" s="10" t="n"/>
    </row>
    <row r="1313">
      <c r="B1313">
        <f>IFERROR(VLOOKUP(A1313,Produtos!A:B,2,FALSE),"")</f>
        <v/>
      </c>
      <c r="D1313" s="10" t="n"/>
      <c r="E1313" s="10" t="n"/>
    </row>
    <row r="1314">
      <c r="B1314">
        <f>IFERROR(VLOOKUP(A1314,Produtos!A:B,2,FALSE),"")</f>
        <v/>
      </c>
      <c r="D1314" s="10" t="n"/>
      <c r="E1314" s="10" t="n"/>
    </row>
    <row r="1315">
      <c r="B1315">
        <f>IFERROR(VLOOKUP(A1315,Produtos!A:B,2,FALSE),"")</f>
        <v/>
      </c>
      <c r="D1315" s="10" t="n"/>
      <c r="E1315" s="10" t="n"/>
    </row>
    <row r="1316">
      <c r="B1316">
        <f>IFERROR(VLOOKUP(A1316,Produtos!A:B,2,FALSE),"")</f>
        <v/>
      </c>
      <c r="D1316" s="10" t="n"/>
      <c r="E1316" s="10" t="n"/>
    </row>
    <row r="1317">
      <c r="B1317">
        <f>IFERROR(VLOOKUP(A1317,Produtos!A:B,2,FALSE),"")</f>
        <v/>
      </c>
      <c r="D1317" s="10" t="n"/>
      <c r="E1317" s="10" t="n"/>
    </row>
    <row r="1318">
      <c r="B1318">
        <f>IFERROR(VLOOKUP(A1318,Produtos!A:B,2,FALSE),"")</f>
        <v/>
      </c>
      <c r="D1318" s="10" t="n"/>
      <c r="E1318" s="10" t="n"/>
    </row>
    <row r="1319">
      <c r="B1319">
        <f>IFERROR(VLOOKUP(A1319,Produtos!A:B,2,FALSE),"")</f>
        <v/>
      </c>
      <c r="D1319" s="10" t="n"/>
      <c r="E1319" s="10" t="n"/>
    </row>
    <row r="1320">
      <c r="B1320">
        <f>IFERROR(VLOOKUP(A1320,Produtos!A:B,2,FALSE),"")</f>
        <v/>
      </c>
      <c r="D1320" s="10" t="n"/>
      <c r="E1320" s="10" t="n"/>
    </row>
    <row r="1321">
      <c r="B1321">
        <f>IFERROR(VLOOKUP(A1321,Produtos!A:B,2,FALSE),"")</f>
        <v/>
      </c>
      <c r="D1321" s="10" t="n"/>
      <c r="E1321" s="10" t="n"/>
    </row>
    <row r="1322">
      <c r="B1322">
        <f>IFERROR(VLOOKUP(A1322,Produtos!A:B,2,FALSE),"")</f>
        <v/>
      </c>
      <c r="D1322" s="10" t="n"/>
      <c r="E1322" s="10" t="n"/>
    </row>
    <row r="1323">
      <c r="B1323">
        <f>IFERROR(VLOOKUP(A1323,Produtos!A:B,2,FALSE),"")</f>
        <v/>
      </c>
      <c r="D1323" s="10" t="n"/>
      <c r="E1323" s="10" t="n"/>
    </row>
    <row r="1324">
      <c r="B1324">
        <f>IFERROR(VLOOKUP(A1324,Produtos!A:B,2,FALSE),"")</f>
        <v/>
      </c>
      <c r="D1324" s="10" t="n"/>
      <c r="E1324" s="10" t="n"/>
    </row>
    <row r="1325">
      <c r="B1325">
        <f>IFERROR(VLOOKUP(A1325,Produtos!A:B,2,FALSE),"")</f>
        <v/>
      </c>
      <c r="D1325" s="10" t="n"/>
      <c r="E1325" s="10" t="n"/>
    </row>
    <row r="1326">
      <c r="B1326">
        <f>IFERROR(VLOOKUP(A1326,Produtos!A:B,2,FALSE),"")</f>
        <v/>
      </c>
      <c r="D1326" s="10" t="n"/>
      <c r="E1326" s="10" t="n"/>
    </row>
    <row r="1327">
      <c r="B1327">
        <f>IFERROR(VLOOKUP(A1327,Produtos!A:B,2,FALSE),"")</f>
        <v/>
      </c>
      <c r="D1327" s="10" t="n"/>
      <c r="E1327" s="10" t="n"/>
    </row>
    <row r="1328">
      <c r="B1328">
        <f>IFERROR(VLOOKUP(A1328,Produtos!A:B,2,FALSE),"")</f>
        <v/>
      </c>
      <c r="D1328" s="10" t="n"/>
      <c r="E1328" s="10" t="n"/>
    </row>
    <row r="1329">
      <c r="B1329">
        <f>IFERROR(VLOOKUP(A1329,Produtos!A:B,2,FALSE),"")</f>
        <v/>
      </c>
      <c r="D1329" s="10" t="n"/>
      <c r="E1329" s="10" t="n"/>
    </row>
    <row r="1330">
      <c r="B1330">
        <f>IFERROR(VLOOKUP(A1330,Produtos!A:B,2,FALSE),"")</f>
        <v/>
      </c>
      <c r="D1330" s="10" t="n"/>
      <c r="E1330" s="10" t="n"/>
    </row>
    <row r="1331">
      <c r="B1331">
        <f>IFERROR(VLOOKUP(A1331,Produtos!A:B,2,FALSE),"")</f>
        <v/>
      </c>
      <c r="D1331" s="10" t="n"/>
      <c r="E1331" s="10" t="n"/>
    </row>
    <row r="1332">
      <c r="B1332">
        <f>IFERROR(VLOOKUP(A1332,Produtos!A:B,2,FALSE),"")</f>
        <v/>
      </c>
      <c r="D1332" s="10" t="n"/>
      <c r="E1332" s="10" t="n"/>
    </row>
    <row r="1333">
      <c r="B1333">
        <f>IFERROR(VLOOKUP(A1333,Produtos!A:B,2,FALSE),"")</f>
        <v/>
      </c>
      <c r="D1333" s="10" t="n"/>
      <c r="E1333" s="10" t="n"/>
    </row>
    <row r="1334">
      <c r="B1334">
        <f>IFERROR(VLOOKUP(A1334,Produtos!A:B,2,FALSE),"")</f>
        <v/>
      </c>
      <c r="D1334" s="10" t="n"/>
      <c r="E1334" s="10" t="n"/>
    </row>
    <row r="1335">
      <c r="B1335">
        <f>IFERROR(VLOOKUP(A1335,Produtos!A:B,2,FALSE),"")</f>
        <v/>
      </c>
      <c r="D1335" s="10" t="n"/>
      <c r="E1335" s="10" t="n"/>
    </row>
    <row r="1336">
      <c r="B1336">
        <f>IFERROR(VLOOKUP(A1336,Produtos!A:B,2,FALSE),"")</f>
        <v/>
      </c>
      <c r="D1336" s="10" t="n"/>
      <c r="E1336" s="10" t="n"/>
    </row>
    <row r="1337">
      <c r="B1337">
        <f>IFERROR(VLOOKUP(A1337,Produtos!A:B,2,FALSE),"")</f>
        <v/>
      </c>
      <c r="D1337" s="10" t="n"/>
      <c r="E1337" s="10" t="n"/>
    </row>
    <row r="1338">
      <c r="B1338">
        <f>IFERROR(VLOOKUP(A1338,Produtos!A:B,2,FALSE),"")</f>
        <v/>
      </c>
      <c r="D1338" s="10" t="n"/>
      <c r="E1338" s="10" t="n"/>
    </row>
    <row r="1339">
      <c r="B1339">
        <f>IFERROR(VLOOKUP(A1339,Produtos!A:B,2,FALSE),"")</f>
        <v/>
      </c>
      <c r="D1339" s="10" t="n"/>
      <c r="E1339" s="10" t="n"/>
    </row>
    <row r="1340">
      <c r="B1340">
        <f>IFERROR(VLOOKUP(A1340,Produtos!A:B,2,FALSE),"")</f>
        <v/>
      </c>
      <c r="D1340" s="10" t="n"/>
      <c r="E1340" s="10" t="n"/>
    </row>
    <row r="1341">
      <c r="B1341">
        <f>IFERROR(VLOOKUP(A1341,Produtos!A:B,2,FALSE),"")</f>
        <v/>
      </c>
      <c r="D1341" s="10" t="n"/>
      <c r="E1341" s="10" t="n"/>
    </row>
    <row r="1342">
      <c r="B1342">
        <f>IFERROR(VLOOKUP(A1342,Produtos!A:B,2,FALSE),"")</f>
        <v/>
      </c>
      <c r="D1342" s="10" t="n"/>
      <c r="E1342" s="10" t="n"/>
    </row>
    <row r="1343">
      <c r="B1343">
        <f>IFERROR(VLOOKUP(A1343,Produtos!A:B,2,FALSE),"")</f>
        <v/>
      </c>
      <c r="D1343" s="10" t="n"/>
      <c r="E1343" s="10" t="n"/>
    </row>
    <row r="1344">
      <c r="B1344">
        <f>IFERROR(VLOOKUP(A1344,Produtos!A:B,2,FALSE),"")</f>
        <v/>
      </c>
      <c r="D1344" s="10" t="n"/>
      <c r="E1344" s="10" t="n"/>
    </row>
    <row r="1345">
      <c r="B1345">
        <f>IFERROR(VLOOKUP(A1345,Produtos!A:B,2,FALSE),"")</f>
        <v/>
      </c>
      <c r="D1345" s="10" t="n"/>
      <c r="E1345" s="10" t="n"/>
    </row>
    <row r="1346">
      <c r="B1346">
        <f>IFERROR(VLOOKUP(A1346,Produtos!A:B,2,FALSE),"")</f>
        <v/>
      </c>
      <c r="D1346" s="10" t="n"/>
      <c r="E1346" s="10" t="n"/>
    </row>
    <row r="1347">
      <c r="B1347">
        <f>IFERROR(VLOOKUP(A1347,Produtos!A:B,2,FALSE),"")</f>
        <v/>
      </c>
      <c r="D1347" s="10" t="n"/>
      <c r="E1347" s="10" t="n"/>
    </row>
    <row r="1348">
      <c r="B1348">
        <f>IFERROR(VLOOKUP(A1348,Produtos!A:B,2,FALSE),"")</f>
        <v/>
      </c>
      <c r="D1348" s="10" t="n"/>
      <c r="E1348" s="10" t="n"/>
    </row>
    <row r="1349">
      <c r="B1349">
        <f>IFERROR(VLOOKUP(A1349,Produtos!A:B,2,FALSE),"")</f>
        <v/>
      </c>
      <c r="D1349" s="10" t="n"/>
      <c r="E1349" s="10" t="n"/>
    </row>
    <row r="1350">
      <c r="B1350">
        <f>IFERROR(VLOOKUP(A1350,Produtos!A:B,2,FALSE),"")</f>
        <v/>
      </c>
      <c r="D1350" s="10" t="n"/>
      <c r="E1350" s="10" t="n"/>
    </row>
    <row r="1351">
      <c r="B1351">
        <f>IFERROR(VLOOKUP(A1351,Produtos!A:B,2,FALSE),"")</f>
        <v/>
      </c>
      <c r="D1351" s="10" t="n"/>
      <c r="E1351" s="10" t="n"/>
    </row>
    <row r="1352">
      <c r="B1352">
        <f>IFERROR(VLOOKUP(A1352,Produtos!A:B,2,FALSE),"")</f>
        <v/>
      </c>
      <c r="D1352" s="10" t="n"/>
      <c r="E1352" s="10" t="n"/>
    </row>
    <row r="1353">
      <c r="B1353">
        <f>IFERROR(VLOOKUP(A1353,Produtos!A:B,2,FALSE),"")</f>
        <v/>
      </c>
      <c r="D1353" s="10" t="n"/>
      <c r="E1353" s="10" t="n"/>
    </row>
    <row r="1354">
      <c r="B1354">
        <f>IFERROR(VLOOKUP(A1354,Produtos!A:B,2,FALSE),"")</f>
        <v/>
      </c>
      <c r="D1354" s="10" t="n"/>
      <c r="E1354" s="10" t="n"/>
    </row>
    <row r="1355">
      <c r="B1355">
        <f>IFERROR(VLOOKUP(A1355,Produtos!A:B,2,FALSE),"")</f>
        <v/>
      </c>
      <c r="D1355" s="10" t="n"/>
      <c r="E1355" s="10" t="n"/>
    </row>
    <row r="1356">
      <c r="B1356">
        <f>IFERROR(VLOOKUP(A1356,Produtos!A:B,2,FALSE),"")</f>
        <v/>
      </c>
      <c r="D1356" s="10" t="n"/>
      <c r="E1356" s="10" t="n"/>
    </row>
    <row r="1357">
      <c r="B1357">
        <f>IFERROR(VLOOKUP(A1357,Produtos!A:B,2,FALSE),"")</f>
        <v/>
      </c>
      <c r="D1357" s="10" t="n"/>
      <c r="E1357" s="10" t="n"/>
    </row>
    <row r="1358">
      <c r="B1358">
        <f>IFERROR(VLOOKUP(A1358,Produtos!A:B,2,FALSE),"")</f>
        <v/>
      </c>
      <c r="D1358" s="10" t="n"/>
      <c r="E1358" s="10" t="n"/>
    </row>
    <row r="1359">
      <c r="B1359">
        <f>IFERROR(VLOOKUP(A1359,Produtos!A:B,2,FALSE),"")</f>
        <v/>
      </c>
      <c r="D1359" s="10" t="n"/>
      <c r="E1359" s="10" t="n"/>
    </row>
    <row r="1360">
      <c r="B1360">
        <f>IFERROR(VLOOKUP(A1360,Produtos!A:B,2,FALSE),"")</f>
        <v/>
      </c>
      <c r="D1360" s="10" t="n"/>
      <c r="E1360" s="10" t="n"/>
    </row>
    <row r="1361">
      <c r="B1361">
        <f>IFERROR(VLOOKUP(A1361,Produtos!A:B,2,FALSE),"")</f>
        <v/>
      </c>
      <c r="D1361" s="10" t="n"/>
      <c r="E1361" s="10" t="n"/>
    </row>
    <row r="1362">
      <c r="B1362">
        <f>IFERROR(VLOOKUP(A1362,Produtos!A:B,2,FALSE),"")</f>
        <v/>
      </c>
      <c r="D1362" s="10" t="n"/>
      <c r="E1362" s="10" t="n"/>
    </row>
    <row r="1363">
      <c r="B1363">
        <f>IFERROR(VLOOKUP(A1363,Produtos!A:B,2,FALSE),"")</f>
        <v/>
      </c>
      <c r="D1363" s="10" t="n"/>
      <c r="E1363" s="10" t="n"/>
    </row>
    <row r="1364">
      <c r="B1364">
        <f>IFERROR(VLOOKUP(A1364,Produtos!A:B,2,FALSE),"")</f>
        <v/>
      </c>
      <c r="D1364" s="10" t="n"/>
      <c r="E1364" s="10" t="n"/>
    </row>
    <row r="1365">
      <c r="B1365">
        <f>IFERROR(VLOOKUP(A1365,Produtos!A:B,2,FALSE),"")</f>
        <v/>
      </c>
      <c r="D1365" s="10" t="n"/>
      <c r="E1365" s="10" t="n"/>
    </row>
    <row r="1366">
      <c r="B1366">
        <f>IFERROR(VLOOKUP(A1366,Produtos!A:B,2,FALSE),"")</f>
        <v/>
      </c>
      <c r="D1366" s="10" t="n"/>
      <c r="E1366" s="10" t="n"/>
    </row>
    <row r="1367">
      <c r="B1367">
        <f>IFERROR(VLOOKUP(A1367,Produtos!A:B,2,FALSE),"")</f>
        <v/>
      </c>
      <c r="D1367" s="10" t="n"/>
      <c r="E1367" s="10" t="n"/>
    </row>
    <row r="1368">
      <c r="B1368">
        <f>IFERROR(VLOOKUP(A1368,Produtos!A:B,2,FALSE),"")</f>
        <v/>
      </c>
      <c r="D1368" s="10" t="n"/>
      <c r="E1368" s="10" t="n"/>
    </row>
    <row r="1369">
      <c r="B1369">
        <f>IFERROR(VLOOKUP(A1369,Produtos!A:B,2,FALSE),"")</f>
        <v/>
      </c>
      <c r="D1369" s="10" t="n"/>
      <c r="E1369" s="10" t="n"/>
    </row>
    <row r="1370">
      <c r="B1370">
        <f>IFERROR(VLOOKUP(A1370,Produtos!A:B,2,FALSE),"")</f>
        <v/>
      </c>
      <c r="D1370" s="10" t="n"/>
      <c r="E1370" s="10" t="n"/>
    </row>
    <row r="1371">
      <c r="B1371">
        <f>IFERROR(VLOOKUP(A1371,Produtos!A:B,2,FALSE),"")</f>
        <v/>
      </c>
      <c r="D1371" s="10" t="n"/>
      <c r="E1371" s="10" t="n"/>
    </row>
    <row r="1372">
      <c r="B1372">
        <f>IFERROR(VLOOKUP(A1372,Produtos!A:B,2,FALSE),"")</f>
        <v/>
      </c>
      <c r="D1372" s="10" t="n"/>
      <c r="E1372" s="10" t="n"/>
    </row>
    <row r="1373">
      <c r="B1373">
        <f>IFERROR(VLOOKUP(A1373,Produtos!A:B,2,FALSE),"")</f>
        <v/>
      </c>
      <c r="D1373" s="10" t="n"/>
      <c r="E1373" s="10" t="n"/>
    </row>
    <row r="1374">
      <c r="B1374">
        <f>IFERROR(VLOOKUP(A1374,Produtos!A:B,2,FALSE),"")</f>
        <v/>
      </c>
      <c r="D1374" s="10" t="n"/>
      <c r="E1374" s="10" t="n"/>
    </row>
    <row r="1375">
      <c r="B1375">
        <f>IFERROR(VLOOKUP(A1375,Produtos!A:B,2,FALSE),"")</f>
        <v/>
      </c>
      <c r="D1375" s="10" t="n"/>
      <c r="E1375" s="10" t="n"/>
    </row>
    <row r="1376">
      <c r="B1376">
        <f>IFERROR(VLOOKUP(A1376,Produtos!A:B,2,FALSE),"")</f>
        <v/>
      </c>
      <c r="D1376" s="10" t="n"/>
      <c r="E1376" s="10" t="n"/>
    </row>
    <row r="1377">
      <c r="B1377">
        <f>IFERROR(VLOOKUP(A1377,Produtos!A:B,2,FALSE),"")</f>
        <v/>
      </c>
      <c r="D1377" s="10" t="n"/>
      <c r="E1377" s="10" t="n"/>
    </row>
    <row r="1378">
      <c r="B1378">
        <f>IFERROR(VLOOKUP(A1378,Produtos!A:B,2,FALSE),"")</f>
        <v/>
      </c>
      <c r="D1378" s="10" t="n"/>
      <c r="E1378" s="10" t="n"/>
    </row>
    <row r="1379">
      <c r="B1379">
        <f>IFERROR(VLOOKUP(A1379,Produtos!A:B,2,FALSE),"")</f>
        <v/>
      </c>
      <c r="D1379" s="10" t="n"/>
      <c r="E1379" s="10" t="n"/>
    </row>
    <row r="1380">
      <c r="B1380">
        <f>IFERROR(VLOOKUP(A1380,Produtos!A:B,2,FALSE),"")</f>
        <v/>
      </c>
      <c r="D1380" s="10" t="n"/>
      <c r="E1380" s="10" t="n"/>
    </row>
    <row r="1381">
      <c r="B1381">
        <f>IFERROR(VLOOKUP(A1381,Produtos!A:B,2,FALSE),"")</f>
        <v/>
      </c>
      <c r="D1381" s="10" t="n"/>
      <c r="E1381" s="10" t="n"/>
    </row>
    <row r="1382">
      <c r="B1382">
        <f>IFERROR(VLOOKUP(A1382,Produtos!A:B,2,FALSE),"")</f>
        <v/>
      </c>
      <c r="D1382" s="10" t="n"/>
      <c r="E1382" s="10" t="n"/>
    </row>
    <row r="1383">
      <c r="B1383">
        <f>IFERROR(VLOOKUP(A1383,Produtos!A:B,2,FALSE),"")</f>
        <v/>
      </c>
      <c r="D1383" s="10" t="n"/>
      <c r="E1383" s="10" t="n"/>
    </row>
    <row r="1384">
      <c r="B1384">
        <f>IFERROR(VLOOKUP(A1384,Produtos!A:B,2,FALSE),"")</f>
        <v/>
      </c>
      <c r="D1384" s="10" t="n"/>
      <c r="E1384" s="10" t="n"/>
    </row>
    <row r="1385">
      <c r="B1385">
        <f>IFERROR(VLOOKUP(A1385,Produtos!A:B,2,FALSE),"")</f>
        <v/>
      </c>
      <c r="D1385" s="10" t="n"/>
      <c r="E1385" s="10" t="n"/>
    </row>
    <row r="1386">
      <c r="B1386">
        <f>IFERROR(VLOOKUP(A1386,Produtos!A:B,2,FALSE),"")</f>
        <v/>
      </c>
      <c r="D1386" s="10" t="n"/>
      <c r="E1386" s="10" t="n"/>
    </row>
    <row r="1387">
      <c r="B1387">
        <f>IFERROR(VLOOKUP(A1387,Produtos!A:B,2,FALSE),"")</f>
        <v/>
      </c>
      <c r="D1387" s="10" t="n"/>
      <c r="E1387" s="10" t="n"/>
    </row>
    <row r="1388">
      <c r="B1388">
        <f>IFERROR(VLOOKUP(A1388,Produtos!A:B,2,FALSE),"")</f>
        <v/>
      </c>
      <c r="D1388" s="10" t="n"/>
      <c r="E1388" s="10" t="n"/>
    </row>
    <row r="1389">
      <c r="B1389">
        <f>IFERROR(VLOOKUP(A1389,Produtos!A:B,2,FALSE),"")</f>
        <v/>
      </c>
      <c r="D1389" s="10" t="n"/>
      <c r="E1389" s="10" t="n"/>
    </row>
    <row r="1390">
      <c r="B1390">
        <f>IFERROR(VLOOKUP(A1390,Produtos!A:B,2,FALSE),"")</f>
        <v/>
      </c>
      <c r="D1390" s="10" t="n"/>
      <c r="E1390" s="10" t="n"/>
    </row>
    <row r="1391">
      <c r="B1391">
        <f>IFERROR(VLOOKUP(A1391,Produtos!A:B,2,FALSE),"")</f>
        <v/>
      </c>
      <c r="D1391" s="10" t="n"/>
      <c r="E1391" s="10" t="n"/>
    </row>
    <row r="1392">
      <c r="B1392">
        <f>IFERROR(VLOOKUP(A1392,Produtos!A:B,2,FALSE),"")</f>
        <v/>
      </c>
      <c r="D1392" s="10" t="n"/>
      <c r="E1392" s="10" t="n"/>
    </row>
    <row r="1393">
      <c r="B1393">
        <f>IFERROR(VLOOKUP(A1393,Produtos!A:B,2,FALSE),"")</f>
        <v/>
      </c>
      <c r="D1393" s="10" t="n"/>
      <c r="E1393" s="10" t="n"/>
    </row>
    <row r="1394">
      <c r="B1394">
        <f>IFERROR(VLOOKUP(A1394,Produtos!A:B,2,FALSE),"")</f>
        <v/>
      </c>
      <c r="D1394" s="10" t="n"/>
      <c r="E1394" s="10" t="n"/>
    </row>
    <row r="1395">
      <c r="B1395">
        <f>IFERROR(VLOOKUP(A1395,Produtos!A:B,2,FALSE),"")</f>
        <v/>
      </c>
      <c r="D1395" s="10" t="n"/>
      <c r="E1395" s="10" t="n"/>
    </row>
    <row r="1396">
      <c r="B1396">
        <f>IFERROR(VLOOKUP(A1396,Produtos!A:B,2,FALSE),"")</f>
        <v/>
      </c>
      <c r="D1396" s="10" t="n"/>
      <c r="E1396" s="10" t="n"/>
    </row>
    <row r="1397">
      <c r="B1397">
        <f>IFERROR(VLOOKUP(A1397,Produtos!A:B,2,FALSE),"")</f>
        <v/>
      </c>
      <c r="D1397" s="10" t="n"/>
      <c r="E1397" s="10" t="n"/>
    </row>
    <row r="1398">
      <c r="B1398">
        <f>IFERROR(VLOOKUP(A1398,Produtos!A:B,2,FALSE),"")</f>
        <v/>
      </c>
      <c r="D1398" s="10" t="n"/>
      <c r="E1398" s="10" t="n"/>
    </row>
    <row r="1399">
      <c r="B1399">
        <f>IFERROR(VLOOKUP(A1399,Produtos!A:B,2,FALSE),"")</f>
        <v/>
      </c>
      <c r="D1399" s="10" t="n"/>
      <c r="E1399" s="10" t="n"/>
    </row>
    <row r="1400">
      <c r="B1400">
        <f>IFERROR(VLOOKUP(A1400,Produtos!A:B,2,FALSE),"")</f>
        <v/>
      </c>
      <c r="D1400" s="10" t="n"/>
      <c r="E1400" s="10" t="n"/>
    </row>
    <row r="1401">
      <c r="B1401">
        <f>IFERROR(VLOOKUP(A1401,Produtos!A:B,2,FALSE),"")</f>
        <v/>
      </c>
      <c r="D1401" s="10" t="n"/>
      <c r="E1401" s="10" t="n"/>
    </row>
    <row r="1402">
      <c r="B1402">
        <f>IFERROR(VLOOKUP(A1402,Produtos!A:B,2,FALSE),"")</f>
        <v/>
      </c>
      <c r="D1402" s="10" t="n"/>
      <c r="E1402" s="10" t="n"/>
    </row>
    <row r="1403">
      <c r="B1403">
        <f>IFERROR(VLOOKUP(A1403,Produtos!A:B,2,FALSE),"")</f>
        <v/>
      </c>
      <c r="D1403" s="10" t="n"/>
      <c r="E1403" s="10" t="n"/>
    </row>
    <row r="1404">
      <c r="B1404">
        <f>IFERROR(VLOOKUP(A1404,Produtos!A:B,2,FALSE),"")</f>
        <v/>
      </c>
      <c r="D1404" s="10" t="n"/>
      <c r="E1404" s="10" t="n"/>
    </row>
    <row r="1405">
      <c r="B1405">
        <f>IFERROR(VLOOKUP(A1405,Produtos!A:B,2,FALSE),"")</f>
        <v/>
      </c>
      <c r="D1405" s="10" t="n"/>
      <c r="E1405" s="10" t="n"/>
    </row>
    <row r="1406">
      <c r="B1406">
        <f>IFERROR(VLOOKUP(A1406,Produtos!A:B,2,FALSE),"")</f>
        <v/>
      </c>
      <c r="D1406" s="10" t="n"/>
      <c r="E1406" s="10" t="n"/>
    </row>
    <row r="1407">
      <c r="B1407">
        <f>IFERROR(VLOOKUP(A1407,Produtos!A:B,2,FALSE),"")</f>
        <v/>
      </c>
      <c r="D1407" s="10" t="n"/>
      <c r="E1407" s="10" t="n"/>
    </row>
    <row r="1408">
      <c r="B1408">
        <f>IFERROR(VLOOKUP(A1408,Produtos!A:B,2,FALSE),"")</f>
        <v/>
      </c>
      <c r="D1408" s="10" t="n"/>
      <c r="E1408" s="10" t="n"/>
    </row>
    <row r="1409">
      <c r="B1409">
        <f>IFERROR(VLOOKUP(A1409,Produtos!A:B,2,FALSE),"")</f>
        <v/>
      </c>
      <c r="D1409" s="10" t="n"/>
      <c r="E1409" s="10" t="n"/>
    </row>
    <row r="1410">
      <c r="B1410">
        <f>IFERROR(VLOOKUP(A1410,Produtos!A:B,2,FALSE),"")</f>
        <v/>
      </c>
      <c r="D1410" s="10" t="n"/>
      <c r="E1410" s="10" t="n"/>
    </row>
    <row r="1411">
      <c r="B1411">
        <f>IFERROR(VLOOKUP(A1411,Produtos!A:B,2,FALSE),"")</f>
        <v/>
      </c>
      <c r="D1411" s="10" t="n"/>
      <c r="E1411" s="10" t="n"/>
    </row>
    <row r="1412">
      <c r="B1412">
        <f>IFERROR(VLOOKUP(A1412,Produtos!A:B,2,FALSE),"")</f>
        <v/>
      </c>
      <c r="D1412" s="10" t="n"/>
      <c r="E1412" s="10" t="n"/>
    </row>
    <row r="1413">
      <c r="B1413">
        <f>IFERROR(VLOOKUP(A1413,Produtos!A:B,2,FALSE),"")</f>
        <v/>
      </c>
      <c r="D1413" s="10" t="n"/>
      <c r="E1413" s="10" t="n"/>
    </row>
    <row r="1414">
      <c r="B1414">
        <f>IFERROR(VLOOKUP(A1414,Produtos!A:B,2,FALSE),"")</f>
        <v/>
      </c>
      <c r="D1414" s="10" t="n"/>
      <c r="E1414" s="10" t="n"/>
    </row>
    <row r="1415">
      <c r="B1415">
        <f>IFERROR(VLOOKUP(A1415,Produtos!A:B,2,FALSE),"")</f>
        <v/>
      </c>
      <c r="D1415" s="10" t="n"/>
      <c r="E1415" s="10" t="n"/>
    </row>
    <row r="1416">
      <c r="B1416">
        <f>IFERROR(VLOOKUP(A1416,Produtos!A:B,2,FALSE),"")</f>
        <v/>
      </c>
      <c r="D1416" s="10" t="n"/>
      <c r="E1416" s="10" t="n"/>
    </row>
    <row r="1417">
      <c r="B1417">
        <f>IFERROR(VLOOKUP(A1417,Produtos!A:B,2,FALSE),"")</f>
        <v/>
      </c>
      <c r="D1417" s="10" t="n"/>
      <c r="E1417" s="10" t="n"/>
    </row>
    <row r="1418">
      <c r="B1418">
        <f>IFERROR(VLOOKUP(A1418,Produtos!A:B,2,FALSE),"")</f>
        <v/>
      </c>
      <c r="D1418" s="10" t="n"/>
      <c r="E1418" s="10" t="n"/>
    </row>
    <row r="1419">
      <c r="B1419">
        <f>IFERROR(VLOOKUP(A1419,Produtos!A:B,2,FALSE),"")</f>
        <v/>
      </c>
      <c r="D1419" s="10" t="n"/>
      <c r="E1419" s="10" t="n"/>
    </row>
    <row r="1420">
      <c r="B1420">
        <f>IFERROR(VLOOKUP(A1420,Produtos!A:B,2,FALSE),"")</f>
        <v/>
      </c>
      <c r="D1420" s="10" t="n"/>
      <c r="E1420" s="10" t="n"/>
    </row>
    <row r="1421">
      <c r="B1421">
        <f>IFERROR(VLOOKUP(A1421,Produtos!A:B,2,FALSE),"")</f>
        <v/>
      </c>
      <c r="D1421" s="10" t="n"/>
      <c r="E1421" s="10" t="n"/>
    </row>
    <row r="1422">
      <c r="B1422">
        <f>IFERROR(VLOOKUP(A1422,Produtos!A:B,2,FALSE),"")</f>
        <v/>
      </c>
      <c r="D1422" s="10" t="n"/>
      <c r="E1422" s="10" t="n"/>
    </row>
    <row r="1423">
      <c r="B1423">
        <f>IFERROR(VLOOKUP(A1423,Produtos!A:B,2,FALSE),"")</f>
        <v/>
      </c>
      <c r="D1423" s="10" t="n"/>
      <c r="E1423" s="10" t="n"/>
    </row>
    <row r="1424">
      <c r="B1424">
        <f>IFERROR(VLOOKUP(A1424,Produtos!A:B,2,FALSE),"")</f>
        <v/>
      </c>
      <c r="D1424" s="10" t="n"/>
      <c r="E1424" s="10" t="n"/>
    </row>
    <row r="1425">
      <c r="B1425">
        <f>IFERROR(VLOOKUP(A1425,Produtos!A:B,2,FALSE),"")</f>
        <v/>
      </c>
      <c r="D1425" s="10" t="n"/>
      <c r="E1425" s="10" t="n"/>
    </row>
    <row r="1426">
      <c r="B1426">
        <f>IFERROR(VLOOKUP(A1426,Produtos!A:B,2,FALSE),"")</f>
        <v/>
      </c>
      <c r="D1426" s="10" t="n"/>
      <c r="E1426" s="10" t="n"/>
    </row>
    <row r="1427">
      <c r="B1427">
        <f>IFERROR(VLOOKUP(A1427,Produtos!A:B,2,FALSE),"")</f>
        <v/>
      </c>
      <c r="D1427" s="10" t="n"/>
      <c r="E1427" s="10" t="n"/>
    </row>
    <row r="1428">
      <c r="B1428">
        <f>IFERROR(VLOOKUP(A1428,Produtos!A:B,2,FALSE),"")</f>
        <v/>
      </c>
      <c r="D1428" s="10" t="n"/>
      <c r="E1428" s="10" t="n"/>
    </row>
    <row r="1429">
      <c r="B1429">
        <f>IFERROR(VLOOKUP(A1429,Produtos!A:B,2,FALSE),"")</f>
        <v/>
      </c>
      <c r="D1429" s="10" t="n"/>
      <c r="E1429" s="10" t="n"/>
    </row>
    <row r="1430">
      <c r="B1430">
        <f>IFERROR(VLOOKUP(A1430,Produtos!A:B,2,FALSE),"")</f>
        <v/>
      </c>
      <c r="D1430" s="10" t="n"/>
      <c r="E1430" s="10" t="n"/>
    </row>
    <row r="1431">
      <c r="B1431">
        <f>IFERROR(VLOOKUP(A1431,Produtos!A:B,2,FALSE),"")</f>
        <v/>
      </c>
      <c r="D1431" s="10" t="n"/>
      <c r="E1431" s="10" t="n"/>
    </row>
    <row r="1432">
      <c r="B1432">
        <f>IFERROR(VLOOKUP(A1432,Produtos!A:B,2,FALSE),"")</f>
        <v/>
      </c>
      <c r="D1432" s="10" t="n"/>
      <c r="E1432" s="10" t="n"/>
    </row>
    <row r="1433">
      <c r="B1433">
        <f>IFERROR(VLOOKUP(A1433,Produtos!A:B,2,FALSE),"")</f>
        <v/>
      </c>
      <c r="D1433" s="10" t="n"/>
      <c r="E1433" s="10" t="n"/>
    </row>
    <row r="1434">
      <c r="B1434">
        <f>IFERROR(VLOOKUP(A1434,Produtos!A:B,2,FALSE),"")</f>
        <v/>
      </c>
      <c r="D1434" s="10" t="n"/>
      <c r="E1434" s="10" t="n"/>
    </row>
    <row r="1435">
      <c r="B1435">
        <f>IFERROR(VLOOKUP(A1435,Produtos!A:B,2,FALSE),"")</f>
        <v/>
      </c>
      <c r="D1435" s="10" t="n"/>
      <c r="E1435" s="10" t="n"/>
    </row>
    <row r="1436">
      <c r="B1436">
        <f>IFERROR(VLOOKUP(A1436,Produtos!A:B,2,FALSE),"")</f>
        <v/>
      </c>
      <c r="D1436" s="10" t="n"/>
      <c r="E1436" s="10" t="n"/>
    </row>
    <row r="1437">
      <c r="B1437">
        <f>IFERROR(VLOOKUP(A1437,Produtos!A:B,2,FALSE),"")</f>
        <v/>
      </c>
      <c r="D1437" s="10" t="n"/>
      <c r="E1437" s="10" t="n"/>
    </row>
    <row r="1438">
      <c r="B1438">
        <f>IFERROR(VLOOKUP(A1438,Produtos!A:B,2,FALSE),"")</f>
        <v/>
      </c>
      <c r="D1438" s="10" t="n"/>
      <c r="E1438" s="10" t="n"/>
    </row>
    <row r="1439">
      <c r="B1439">
        <f>IFERROR(VLOOKUP(A1439,Produtos!A:B,2,FALSE),"")</f>
        <v/>
      </c>
      <c r="D1439" s="10" t="n"/>
      <c r="E1439" s="10" t="n"/>
    </row>
    <row r="1440">
      <c r="B1440">
        <f>IFERROR(VLOOKUP(A1440,Produtos!A:B,2,FALSE),"")</f>
        <v/>
      </c>
      <c r="D1440" s="10" t="n"/>
      <c r="E1440" s="10" t="n"/>
    </row>
    <row r="1441">
      <c r="B1441">
        <f>IFERROR(VLOOKUP(A1441,Produtos!A:B,2,FALSE),"")</f>
        <v/>
      </c>
      <c r="D1441" s="10" t="n"/>
      <c r="E1441" s="10" t="n"/>
    </row>
    <row r="1442">
      <c r="B1442">
        <f>IFERROR(VLOOKUP(A1442,Produtos!A:B,2,FALSE),"")</f>
        <v/>
      </c>
      <c r="D1442" s="10" t="n"/>
      <c r="E1442" s="10" t="n"/>
    </row>
    <row r="1443">
      <c r="B1443">
        <f>IFERROR(VLOOKUP(A1443,Produtos!A:B,2,FALSE),"")</f>
        <v/>
      </c>
      <c r="D1443" s="10" t="n"/>
      <c r="E1443" s="10" t="n"/>
    </row>
    <row r="1444">
      <c r="B1444">
        <f>IFERROR(VLOOKUP(A1444,Produtos!A:B,2,FALSE),"")</f>
        <v/>
      </c>
      <c r="D1444" s="10" t="n"/>
      <c r="E1444" s="10" t="n"/>
    </row>
    <row r="1445">
      <c r="B1445">
        <f>IFERROR(VLOOKUP(A1445,Produtos!A:B,2,FALSE),"")</f>
        <v/>
      </c>
      <c r="D1445" s="10" t="n"/>
      <c r="E1445" s="10" t="n"/>
    </row>
    <row r="1446">
      <c r="B1446">
        <f>IFERROR(VLOOKUP(A1446,Produtos!A:B,2,FALSE),"")</f>
        <v/>
      </c>
      <c r="D1446" s="10" t="n"/>
      <c r="E1446" s="10" t="n"/>
    </row>
    <row r="1447">
      <c r="B1447">
        <f>IFERROR(VLOOKUP(A1447,Produtos!A:B,2,FALSE),"")</f>
        <v/>
      </c>
      <c r="D1447" s="10" t="n"/>
      <c r="E1447" s="10" t="n"/>
    </row>
    <row r="1448">
      <c r="B1448">
        <f>IFERROR(VLOOKUP(A1448,Produtos!A:B,2,FALSE),"")</f>
        <v/>
      </c>
      <c r="D1448" s="10" t="n"/>
      <c r="E1448" s="10" t="n"/>
    </row>
    <row r="1449">
      <c r="B1449">
        <f>IFERROR(VLOOKUP(A1449,Produtos!A:B,2,FALSE),"")</f>
        <v/>
      </c>
      <c r="D1449" s="10" t="n"/>
      <c r="E1449" s="10" t="n"/>
    </row>
    <row r="1450">
      <c r="B1450">
        <f>IFERROR(VLOOKUP(A1450,Produtos!A:B,2,FALSE),"")</f>
        <v/>
      </c>
      <c r="D1450" s="10" t="n"/>
      <c r="E1450" s="10" t="n"/>
    </row>
    <row r="1451">
      <c r="B1451">
        <f>IFERROR(VLOOKUP(A1451,Produtos!A:B,2,FALSE),"")</f>
        <v/>
      </c>
      <c r="D1451" s="10" t="n"/>
      <c r="E1451" s="10" t="n"/>
    </row>
    <row r="1452">
      <c r="B1452">
        <f>IFERROR(VLOOKUP(A1452,Produtos!A:B,2,FALSE),"")</f>
        <v/>
      </c>
      <c r="D1452" s="10" t="n"/>
      <c r="E1452" s="10" t="n"/>
    </row>
    <row r="1453">
      <c r="B1453">
        <f>IFERROR(VLOOKUP(A1453,Produtos!A:B,2,FALSE),"")</f>
        <v/>
      </c>
      <c r="D1453" s="10" t="n"/>
      <c r="E1453" s="10" t="n"/>
    </row>
    <row r="1454">
      <c r="B1454">
        <f>IFERROR(VLOOKUP(A1454,Produtos!A:B,2,FALSE),"")</f>
        <v/>
      </c>
      <c r="D1454" s="10" t="n"/>
      <c r="E1454" s="10" t="n"/>
    </row>
    <row r="1455">
      <c r="B1455">
        <f>IFERROR(VLOOKUP(A1455,Produtos!A:B,2,FALSE),"")</f>
        <v/>
      </c>
      <c r="D1455" s="10" t="n"/>
      <c r="E1455" s="10" t="n"/>
    </row>
    <row r="1456">
      <c r="B1456">
        <f>IFERROR(VLOOKUP(A1456,Produtos!A:B,2,FALSE),"")</f>
        <v/>
      </c>
      <c r="D1456" s="10" t="n"/>
      <c r="E1456" s="10" t="n"/>
    </row>
    <row r="1457">
      <c r="B1457">
        <f>IFERROR(VLOOKUP(A1457,Produtos!A:B,2,FALSE),"")</f>
        <v/>
      </c>
      <c r="D1457" s="10" t="n"/>
      <c r="E1457" s="10" t="n"/>
    </row>
    <row r="1458">
      <c r="B1458">
        <f>IFERROR(VLOOKUP(A1458,Produtos!A:B,2,FALSE),"")</f>
        <v/>
      </c>
      <c r="D1458" s="10" t="n"/>
      <c r="E1458" s="10" t="n"/>
    </row>
    <row r="1459">
      <c r="B1459">
        <f>IFERROR(VLOOKUP(A1459,Produtos!A:B,2,FALSE),"")</f>
        <v/>
      </c>
      <c r="D1459" s="10" t="n"/>
      <c r="E1459" s="10" t="n"/>
    </row>
    <row r="1460">
      <c r="B1460">
        <f>IFERROR(VLOOKUP(A1460,Produtos!A:B,2,FALSE),"")</f>
        <v/>
      </c>
      <c r="D1460" s="10" t="n"/>
      <c r="E1460" s="10" t="n"/>
    </row>
    <row r="1461">
      <c r="B1461">
        <f>IFERROR(VLOOKUP(A1461,Produtos!A:B,2,FALSE),"")</f>
        <v/>
      </c>
      <c r="D1461" s="10" t="n"/>
      <c r="E1461" s="10" t="n"/>
    </row>
    <row r="1462">
      <c r="B1462">
        <f>IFERROR(VLOOKUP(A1462,Produtos!A:B,2,FALSE),"")</f>
        <v/>
      </c>
      <c r="D1462" s="10" t="n"/>
      <c r="E1462" s="10" t="n"/>
    </row>
    <row r="1463">
      <c r="B1463">
        <f>IFERROR(VLOOKUP(A1463,Produtos!A:B,2,FALSE),"")</f>
        <v/>
      </c>
      <c r="D1463" s="10" t="n"/>
      <c r="E1463" s="10" t="n"/>
    </row>
    <row r="1464">
      <c r="B1464">
        <f>IFERROR(VLOOKUP(A1464,Produtos!A:B,2,FALSE),"")</f>
        <v/>
      </c>
      <c r="D1464" s="10" t="n"/>
      <c r="E1464" s="10" t="n"/>
    </row>
    <row r="1465">
      <c r="B1465">
        <f>IFERROR(VLOOKUP(A1465,Produtos!A:B,2,FALSE),"")</f>
        <v/>
      </c>
      <c r="D1465" s="10" t="n"/>
      <c r="E1465" s="10" t="n"/>
    </row>
    <row r="1466">
      <c r="B1466">
        <f>IFERROR(VLOOKUP(A1466,Produtos!A:B,2,FALSE),"")</f>
        <v/>
      </c>
      <c r="D1466" s="10" t="n"/>
      <c r="E1466" s="10" t="n"/>
    </row>
    <row r="1467">
      <c r="B1467">
        <f>IFERROR(VLOOKUP(A1467,Produtos!A:B,2,FALSE),"")</f>
        <v/>
      </c>
      <c r="D1467" s="10" t="n"/>
      <c r="E1467" s="10" t="n"/>
    </row>
    <row r="1468">
      <c r="B1468">
        <f>IFERROR(VLOOKUP(A1468,Produtos!A:B,2,FALSE),"")</f>
        <v/>
      </c>
      <c r="D1468" s="10" t="n"/>
      <c r="E1468" s="10" t="n"/>
    </row>
    <row r="1469">
      <c r="B1469">
        <f>IFERROR(VLOOKUP(A1469,Produtos!A:B,2,FALSE),"")</f>
        <v/>
      </c>
      <c r="D1469" s="10" t="n"/>
      <c r="E1469" s="10" t="n"/>
    </row>
    <row r="1470">
      <c r="B1470">
        <f>IFERROR(VLOOKUP(A1470,Produtos!A:B,2,FALSE),"")</f>
        <v/>
      </c>
      <c r="D1470" s="10" t="n"/>
      <c r="E1470" s="10" t="n"/>
    </row>
    <row r="1471">
      <c r="B1471">
        <f>IFERROR(VLOOKUP(A1471,Produtos!A:B,2,FALSE),"")</f>
        <v/>
      </c>
      <c r="D1471" s="10" t="n"/>
      <c r="E1471" s="10" t="n"/>
    </row>
    <row r="1472">
      <c r="B1472">
        <f>IFERROR(VLOOKUP(A1472,Produtos!A:B,2,FALSE),"")</f>
        <v/>
      </c>
      <c r="D1472" s="10" t="n"/>
      <c r="E1472" s="10" t="n"/>
    </row>
    <row r="1473">
      <c r="B1473">
        <f>IFERROR(VLOOKUP(A1473,Produtos!A:B,2,FALSE),"")</f>
        <v/>
      </c>
      <c r="D1473" s="10" t="n"/>
      <c r="E1473" s="10" t="n"/>
    </row>
    <row r="1474">
      <c r="B1474">
        <f>IFERROR(VLOOKUP(A1474,Produtos!A:B,2,FALSE),"")</f>
        <v/>
      </c>
      <c r="D1474" s="10" t="n"/>
      <c r="E1474" s="10" t="n"/>
    </row>
    <row r="1475">
      <c r="B1475">
        <f>IFERROR(VLOOKUP(A1475,Produtos!A:B,2,FALSE),"")</f>
        <v/>
      </c>
      <c r="D1475" s="10" t="n"/>
      <c r="E1475" s="10" t="n"/>
    </row>
    <row r="1476">
      <c r="B1476">
        <f>IFERROR(VLOOKUP(A1476,Produtos!A:B,2,FALSE),"")</f>
        <v/>
      </c>
      <c r="D1476" s="10" t="n"/>
      <c r="E1476" s="10" t="n"/>
    </row>
    <row r="1477">
      <c r="B1477">
        <f>IFERROR(VLOOKUP(A1477,Produtos!A:B,2,FALSE),"")</f>
        <v/>
      </c>
      <c r="D1477" s="10" t="n"/>
      <c r="E1477" s="10" t="n"/>
    </row>
    <row r="1478">
      <c r="B1478">
        <f>IFERROR(VLOOKUP(A1478,Produtos!A:B,2,FALSE),"")</f>
        <v/>
      </c>
      <c r="D1478" s="10" t="n"/>
      <c r="E1478" s="10" t="n"/>
    </row>
    <row r="1479">
      <c r="B1479">
        <f>IFERROR(VLOOKUP(A1479,Produtos!A:B,2,FALSE),"")</f>
        <v/>
      </c>
      <c r="D1479" s="10" t="n"/>
      <c r="E1479" s="10" t="n"/>
    </row>
    <row r="1480">
      <c r="B1480">
        <f>IFERROR(VLOOKUP(A1480,Produtos!A:B,2,FALSE),"")</f>
        <v/>
      </c>
      <c r="D1480" s="10" t="n"/>
      <c r="E1480" s="10" t="n"/>
    </row>
    <row r="1481">
      <c r="B1481">
        <f>IFERROR(VLOOKUP(A1481,Produtos!A:B,2,FALSE),"")</f>
        <v/>
      </c>
      <c r="D1481" s="10" t="n"/>
      <c r="E1481" s="10" t="n"/>
    </row>
    <row r="1482">
      <c r="B1482">
        <f>IFERROR(VLOOKUP(A1482,Produtos!A:B,2,FALSE),"")</f>
        <v/>
      </c>
      <c r="D1482" s="10" t="n"/>
      <c r="E1482" s="10" t="n"/>
    </row>
    <row r="1483">
      <c r="B1483">
        <f>IFERROR(VLOOKUP(A1483,Produtos!A:B,2,FALSE),"")</f>
        <v/>
      </c>
      <c r="D1483" s="10" t="n"/>
      <c r="E1483" s="10" t="n"/>
    </row>
    <row r="1484">
      <c r="B1484">
        <f>IFERROR(VLOOKUP(A1484,Produtos!A:B,2,FALSE),"")</f>
        <v/>
      </c>
      <c r="D1484" s="10" t="n"/>
      <c r="E1484" s="10" t="n"/>
    </row>
    <row r="1485">
      <c r="B1485">
        <f>IFERROR(VLOOKUP(A1485,Produtos!A:B,2,FALSE),"")</f>
        <v/>
      </c>
      <c r="D1485" s="10" t="n"/>
      <c r="E1485" s="10" t="n"/>
    </row>
    <row r="1486">
      <c r="B1486">
        <f>IFERROR(VLOOKUP(A1486,Produtos!A:B,2,FALSE),"")</f>
        <v/>
      </c>
      <c r="D1486" s="10" t="n"/>
      <c r="E1486" s="10" t="n"/>
    </row>
    <row r="1487">
      <c r="B1487">
        <f>IFERROR(VLOOKUP(A1487,Produtos!A:B,2,FALSE),"")</f>
        <v/>
      </c>
      <c r="D1487" s="10" t="n"/>
      <c r="E1487" s="10" t="n"/>
    </row>
    <row r="1488">
      <c r="B1488">
        <f>IFERROR(VLOOKUP(A1488,Produtos!A:B,2,FALSE),"")</f>
        <v/>
      </c>
      <c r="D1488" s="10" t="n"/>
      <c r="E1488" s="10" t="n"/>
    </row>
    <row r="1489">
      <c r="B1489">
        <f>IFERROR(VLOOKUP(A1489,Produtos!A:B,2,FALSE),"")</f>
        <v/>
      </c>
      <c r="D1489" s="10" t="n"/>
      <c r="E1489" s="10" t="n"/>
    </row>
    <row r="1490">
      <c r="B1490">
        <f>IFERROR(VLOOKUP(A1490,Produtos!A:B,2,FALSE),"")</f>
        <v/>
      </c>
      <c r="D1490" s="10" t="n"/>
      <c r="E1490" s="10" t="n"/>
    </row>
    <row r="1491">
      <c r="B1491">
        <f>IFERROR(VLOOKUP(A1491,Produtos!A:B,2,FALSE),"")</f>
        <v/>
      </c>
      <c r="D1491" s="10" t="n"/>
      <c r="E1491" s="10" t="n"/>
    </row>
    <row r="1492">
      <c r="B1492">
        <f>IFERROR(VLOOKUP(A1492,Produtos!A:B,2,FALSE),"")</f>
        <v/>
      </c>
      <c r="D1492" s="10" t="n"/>
      <c r="E1492" s="10" t="n"/>
    </row>
    <row r="1493">
      <c r="B1493">
        <f>IFERROR(VLOOKUP(A1493,Produtos!A:B,2,FALSE),"")</f>
        <v/>
      </c>
      <c r="D1493" s="10" t="n"/>
      <c r="E1493" s="10" t="n"/>
    </row>
    <row r="1494">
      <c r="B1494">
        <f>IFERROR(VLOOKUP(A1494,Produtos!A:B,2,FALSE),"")</f>
        <v/>
      </c>
      <c r="D1494" s="10" t="n"/>
      <c r="E1494" s="10" t="n"/>
    </row>
    <row r="1495">
      <c r="B1495">
        <f>IFERROR(VLOOKUP(A1495,Produtos!A:B,2,FALSE),"")</f>
        <v/>
      </c>
      <c r="D1495" s="10" t="n"/>
      <c r="E1495" s="10" t="n"/>
    </row>
    <row r="1496">
      <c r="B1496">
        <f>IFERROR(VLOOKUP(A1496,Produtos!A:B,2,FALSE),"")</f>
        <v/>
      </c>
      <c r="D1496" s="10" t="n"/>
      <c r="E1496" s="10" t="n"/>
    </row>
    <row r="1497">
      <c r="B1497">
        <f>IFERROR(VLOOKUP(A1497,Produtos!A:B,2,FALSE),"")</f>
        <v/>
      </c>
      <c r="D1497" s="10" t="n"/>
      <c r="E1497" s="10" t="n"/>
    </row>
    <row r="1498">
      <c r="B1498">
        <f>IFERROR(VLOOKUP(A1498,Produtos!A:B,2,FALSE),"")</f>
        <v/>
      </c>
      <c r="D1498" s="10" t="n"/>
      <c r="E1498" s="10" t="n"/>
    </row>
    <row r="1499">
      <c r="B1499">
        <f>IFERROR(VLOOKUP(A1499,Produtos!A:B,2,FALSE),"")</f>
        <v/>
      </c>
      <c r="D1499" s="10" t="n"/>
      <c r="E1499" s="10" t="n"/>
    </row>
    <row r="1500">
      <c r="B1500">
        <f>IFERROR(VLOOKUP(A1500,Produtos!A:B,2,FALSE),"")</f>
        <v/>
      </c>
      <c r="D1500" s="10" t="n"/>
      <c r="E1500" s="10" t="n"/>
    </row>
    <row r="1501">
      <c r="B1501">
        <f>IFERROR(VLOOKUP(A1501,Produtos!A:B,2,FALSE),"")</f>
        <v/>
      </c>
      <c r="D1501" s="10" t="n"/>
      <c r="E1501" s="10" t="n"/>
    </row>
    <row r="1502">
      <c r="B1502">
        <f>IFERROR(VLOOKUP(A1502,Produtos!A:B,2,FALSE),"")</f>
        <v/>
      </c>
      <c r="D1502" s="10" t="n"/>
      <c r="E1502" s="10" t="n"/>
    </row>
    <row r="1503">
      <c r="B1503">
        <f>IFERROR(VLOOKUP(A1503,Produtos!A:B,2,FALSE),"")</f>
        <v/>
      </c>
      <c r="D1503" s="10" t="n"/>
      <c r="E1503" s="10" t="n"/>
    </row>
    <row r="1504">
      <c r="B1504">
        <f>IFERROR(VLOOKUP(A1504,Produtos!A:B,2,FALSE),"")</f>
        <v/>
      </c>
      <c r="D1504" s="10" t="n"/>
      <c r="E1504" s="10" t="n"/>
    </row>
    <row r="1505">
      <c r="B1505">
        <f>IFERROR(VLOOKUP(A1505,Produtos!A:B,2,FALSE),"")</f>
        <v/>
      </c>
      <c r="D1505" s="10" t="n"/>
      <c r="E1505" s="10" t="n"/>
    </row>
    <row r="1506">
      <c r="B1506">
        <f>IFERROR(VLOOKUP(A1506,Produtos!A:B,2,FALSE),"")</f>
        <v/>
      </c>
      <c r="D1506" s="10" t="n"/>
      <c r="E1506" s="10" t="n"/>
    </row>
    <row r="1507">
      <c r="B1507">
        <f>IFERROR(VLOOKUP(A1507,Produtos!A:B,2,FALSE),"")</f>
        <v/>
      </c>
      <c r="D1507" s="10" t="n"/>
      <c r="E1507" s="10" t="n"/>
    </row>
    <row r="1508">
      <c r="B1508">
        <f>IFERROR(VLOOKUP(A1508,Produtos!A:B,2,FALSE),"")</f>
        <v/>
      </c>
      <c r="D1508" s="10" t="n"/>
      <c r="E1508" s="10" t="n"/>
    </row>
    <row r="1509">
      <c r="B1509">
        <f>IFERROR(VLOOKUP(A1509,Produtos!A:B,2,FALSE),"")</f>
        <v/>
      </c>
      <c r="D1509" s="10" t="n"/>
      <c r="E1509" s="10" t="n"/>
    </row>
    <row r="1510">
      <c r="B1510">
        <f>IFERROR(VLOOKUP(A1510,Produtos!A:B,2,FALSE),"")</f>
        <v/>
      </c>
      <c r="D1510" s="10" t="n"/>
      <c r="E1510" s="10" t="n"/>
    </row>
    <row r="1511">
      <c r="B1511">
        <f>IFERROR(VLOOKUP(A1511,Produtos!A:B,2,FALSE),"")</f>
        <v/>
      </c>
      <c r="D1511" s="10" t="n"/>
      <c r="E1511" s="10" t="n"/>
    </row>
    <row r="1512">
      <c r="B1512">
        <f>IFERROR(VLOOKUP(A1512,Produtos!A:B,2,FALSE),"")</f>
        <v/>
      </c>
      <c r="D1512" s="10" t="n"/>
      <c r="E1512" s="10" t="n"/>
    </row>
    <row r="1513">
      <c r="B1513">
        <f>IFERROR(VLOOKUP(A1513,Produtos!A:B,2,FALSE),"")</f>
        <v/>
      </c>
      <c r="D1513" s="10" t="n"/>
      <c r="E1513" s="10" t="n"/>
    </row>
    <row r="1514">
      <c r="B1514">
        <f>IFERROR(VLOOKUP(A1514,Produtos!A:B,2,FALSE),"")</f>
        <v/>
      </c>
      <c r="D1514" s="10" t="n"/>
      <c r="E1514" s="10" t="n"/>
    </row>
    <row r="1515">
      <c r="B1515">
        <f>IFERROR(VLOOKUP(A1515,Produtos!A:B,2,FALSE),"")</f>
        <v/>
      </c>
      <c r="D1515" s="10" t="n"/>
      <c r="E1515" s="10" t="n"/>
    </row>
    <row r="1516">
      <c r="B1516">
        <f>IFERROR(VLOOKUP(A1516,Produtos!A:B,2,FALSE),"")</f>
        <v/>
      </c>
      <c r="D1516" s="10" t="n"/>
      <c r="E1516" s="10" t="n"/>
    </row>
    <row r="1517">
      <c r="B1517">
        <f>IFERROR(VLOOKUP(A1517,Produtos!A:B,2,FALSE),"")</f>
        <v/>
      </c>
      <c r="D1517" s="10" t="n"/>
      <c r="E1517" s="10" t="n"/>
    </row>
    <row r="1518">
      <c r="B1518">
        <f>IFERROR(VLOOKUP(A1518,Produtos!A:B,2,FALSE),"")</f>
        <v/>
      </c>
      <c r="D1518" s="10" t="n"/>
      <c r="E1518" s="10" t="n"/>
    </row>
    <row r="1519">
      <c r="B1519">
        <f>IFERROR(VLOOKUP(A1519,Produtos!A:B,2,FALSE),"")</f>
        <v/>
      </c>
      <c r="D1519" s="10" t="n"/>
      <c r="E1519" s="10" t="n"/>
    </row>
    <row r="1520">
      <c r="B1520">
        <f>IFERROR(VLOOKUP(A1520,Produtos!A:B,2,FALSE),"")</f>
        <v/>
      </c>
      <c r="D1520" s="10" t="n"/>
      <c r="E1520" s="10" t="n"/>
    </row>
    <row r="1521">
      <c r="B1521">
        <f>IFERROR(VLOOKUP(A1521,Produtos!A:B,2,FALSE),"")</f>
        <v/>
      </c>
      <c r="D1521" s="10" t="n"/>
      <c r="E1521" s="10" t="n"/>
    </row>
    <row r="1522">
      <c r="B1522">
        <f>IFERROR(VLOOKUP(A1522,Produtos!A:B,2,FALSE),"")</f>
        <v/>
      </c>
      <c r="D1522" s="10" t="n"/>
      <c r="E1522" s="10" t="n"/>
    </row>
    <row r="1523">
      <c r="B1523">
        <f>IFERROR(VLOOKUP(A1523,Produtos!A:B,2,FALSE),"")</f>
        <v/>
      </c>
      <c r="D1523" s="10" t="n"/>
      <c r="E1523" s="10" t="n"/>
    </row>
    <row r="1524">
      <c r="B1524">
        <f>IFERROR(VLOOKUP(A1524,Produtos!A:B,2,FALSE),"")</f>
        <v/>
      </c>
      <c r="D1524" s="10" t="n"/>
      <c r="E1524" s="10" t="n"/>
    </row>
    <row r="1525">
      <c r="B1525">
        <f>IFERROR(VLOOKUP(A1525,Produtos!A:B,2,FALSE),"")</f>
        <v/>
      </c>
      <c r="D1525" s="10" t="n"/>
      <c r="E1525" s="10" t="n"/>
    </row>
    <row r="1526">
      <c r="B1526">
        <f>IFERROR(VLOOKUP(A1526,Produtos!A:B,2,FALSE),"")</f>
        <v/>
      </c>
      <c r="D1526" s="10" t="n"/>
      <c r="E1526" s="10" t="n"/>
    </row>
    <row r="1527">
      <c r="B1527">
        <f>IFERROR(VLOOKUP(A1527,Produtos!A:B,2,FALSE),"")</f>
        <v/>
      </c>
      <c r="D1527" s="10" t="n"/>
      <c r="E1527" s="10" t="n"/>
    </row>
    <row r="1528">
      <c r="B1528">
        <f>IFERROR(VLOOKUP(A1528,Produtos!A:B,2,FALSE),"")</f>
        <v/>
      </c>
      <c r="D1528" s="10" t="n"/>
      <c r="E1528" s="10" t="n"/>
    </row>
    <row r="1529">
      <c r="B1529">
        <f>IFERROR(VLOOKUP(A1529,Produtos!A:B,2,FALSE),"")</f>
        <v/>
      </c>
      <c r="D1529" s="10" t="n"/>
      <c r="E1529" s="10" t="n"/>
    </row>
    <row r="1530">
      <c r="B1530">
        <f>IFERROR(VLOOKUP(A1530,Produtos!A:B,2,FALSE),"")</f>
        <v/>
      </c>
      <c r="D1530" s="10" t="n"/>
      <c r="E1530" s="10" t="n"/>
    </row>
    <row r="1531">
      <c r="B1531">
        <f>IFERROR(VLOOKUP(A1531,Produtos!A:B,2,FALSE),"")</f>
        <v/>
      </c>
      <c r="D1531" s="10" t="n"/>
      <c r="E1531" s="10" t="n"/>
    </row>
    <row r="1532">
      <c r="B1532">
        <f>IFERROR(VLOOKUP(A1532,Produtos!A:B,2,FALSE),"")</f>
        <v/>
      </c>
      <c r="D1532" s="10" t="n"/>
      <c r="E1532" s="10" t="n"/>
    </row>
    <row r="1533">
      <c r="B1533">
        <f>IFERROR(VLOOKUP(A1533,Produtos!A:B,2,FALSE),"")</f>
        <v/>
      </c>
      <c r="D1533" s="10" t="n"/>
      <c r="E1533" s="10" t="n"/>
    </row>
    <row r="1534">
      <c r="B1534">
        <f>IFERROR(VLOOKUP(A1534,Produtos!A:B,2,FALSE),"")</f>
        <v/>
      </c>
      <c r="D1534" s="10" t="n"/>
      <c r="E1534" s="10" t="n"/>
    </row>
    <row r="1535">
      <c r="B1535">
        <f>IFERROR(VLOOKUP(A1535,Produtos!A:B,2,FALSE),"")</f>
        <v/>
      </c>
      <c r="D1535" s="10" t="n"/>
      <c r="E1535" s="10" t="n"/>
    </row>
    <row r="1536">
      <c r="B1536">
        <f>IFERROR(VLOOKUP(A1536,Produtos!A:B,2,FALSE),"")</f>
        <v/>
      </c>
      <c r="D1536" s="10" t="n"/>
      <c r="E1536" s="10" t="n"/>
    </row>
    <row r="1537">
      <c r="B1537">
        <f>IFERROR(VLOOKUP(A1537,Produtos!A:B,2,FALSE),"")</f>
        <v/>
      </c>
      <c r="D1537" s="10" t="n"/>
      <c r="E1537" s="10" t="n"/>
    </row>
    <row r="1538">
      <c r="B1538">
        <f>IFERROR(VLOOKUP(A1538,Produtos!A:B,2,FALSE),"")</f>
        <v/>
      </c>
      <c r="D1538" s="10" t="n"/>
      <c r="E1538" s="10" t="n"/>
    </row>
    <row r="1539">
      <c r="B1539">
        <f>IFERROR(VLOOKUP(A1539,Produtos!A:B,2,FALSE),"")</f>
        <v/>
      </c>
      <c r="D1539" s="10" t="n"/>
      <c r="E1539" s="10" t="n"/>
    </row>
    <row r="1540">
      <c r="B1540">
        <f>IFERROR(VLOOKUP(A1540,Produtos!A:B,2,FALSE),"")</f>
        <v/>
      </c>
      <c r="D1540" s="10" t="n"/>
      <c r="E1540" s="10" t="n"/>
    </row>
    <row r="1541">
      <c r="B1541">
        <f>IFERROR(VLOOKUP(A1541,Produtos!A:B,2,FALSE),"")</f>
        <v/>
      </c>
      <c r="D1541" s="10" t="n"/>
      <c r="E1541" s="10" t="n"/>
    </row>
    <row r="1542">
      <c r="B1542">
        <f>IFERROR(VLOOKUP(A1542,Produtos!A:B,2,FALSE),"")</f>
        <v/>
      </c>
      <c r="D1542" s="10" t="n"/>
      <c r="E1542" s="10" t="n"/>
    </row>
    <row r="1543">
      <c r="B1543">
        <f>IFERROR(VLOOKUP(A1543,Produtos!A:B,2,FALSE),"")</f>
        <v/>
      </c>
      <c r="D1543" s="10" t="n"/>
      <c r="E1543" s="10" t="n"/>
    </row>
    <row r="1544">
      <c r="B1544">
        <f>IFERROR(VLOOKUP(A1544,Produtos!A:B,2,FALSE),"")</f>
        <v/>
      </c>
      <c r="D1544" s="10" t="n"/>
      <c r="E1544" s="10" t="n"/>
    </row>
    <row r="1545">
      <c r="B1545">
        <f>IFERROR(VLOOKUP(A1545,Produtos!A:B,2,FALSE),"")</f>
        <v/>
      </c>
      <c r="D1545" s="10" t="n"/>
      <c r="E1545" s="10" t="n"/>
    </row>
    <row r="1546">
      <c r="B1546">
        <f>IFERROR(VLOOKUP(A1546,Produtos!A:B,2,FALSE),"")</f>
        <v/>
      </c>
      <c r="D1546" s="10" t="n"/>
      <c r="E1546" s="10" t="n"/>
    </row>
    <row r="1547">
      <c r="B1547">
        <f>IFERROR(VLOOKUP(A1547,Produtos!A:B,2,FALSE),"")</f>
        <v/>
      </c>
      <c r="D1547" s="10" t="n"/>
      <c r="E1547" s="10" t="n"/>
    </row>
    <row r="1548">
      <c r="B1548">
        <f>IFERROR(VLOOKUP(A1548,Produtos!A:B,2,FALSE),"")</f>
        <v/>
      </c>
      <c r="D1548" s="10" t="n"/>
      <c r="E1548" s="10" t="n"/>
    </row>
    <row r="1549">
      <c r="B1549">
        <f>IFERROR(VLOOKUP(A1549,Produtos!A:B,2,FALSE),"")</f>
        <v/>
      </c>
      <c r="D1549" s="10" t="n"/>
      <c r="E1549" s="10" t="n"/>
    </row>
    <row r="1550">
      <c r="B1550">
        <f>IFERROR(VLOOKUP(A1550,Produtos!A:B,2,FALSE),"")</f>
        <v/>
      </c>
      <c r="D1550" s="10" t="n"/>
      <c r="E1550" s="10" t="n"/>
    </row>
    <row r="1551">
      <c r="B1551">
        <f>IFERROR(VLOOKUP(A1551,Produtos!A:B,2,FALSE),"")</f>
        <v/>
      </c>
      <c r="D1551" s="10" t="n"/>
      <c r="E1551" s="10" t="n"/>
    </row>
    <row r="1552">
      <c r="B1552">
        <f>IFERROR(VLOOKUP(A1552,Produtos!A:B,2,FALSE),"")</f>
        <v/>
      </c>
      <c r="D1552" s="10" t="n"/>
      <c r="E1552" s="10" t="n"/>
    </row>
    <row r="1553">
      <c r="B1553">
        <f>IFERROR(VLOOKUP(A1553,Produtos!A:B,2,FALSE),"")</f>
        <v/>
      </c>
      <c r="D1553" s="10" t="n"/>
      <c r="E1553" s="10" t="n"/>
    </row>
    <row r="1554">
      <c r="B1554">
        <f>IFERROR(VLOOKUP(A1554,Produtos!A:B,2,FALSE),"")</f>
        <v/>
      </c>
      <c r="D1554" s="10" t="n"/>
      <c r="E1554" s="10" t="n"/>
    </row>
    <row r="1555">
      <c r="B1555">
        <f>IFERROR(VLOOKUP(A1555,Produtos!A:B,2,FALSE),"")</f>
        <v/>
      </c>
      <c r="D1555" s="10" t="n"/>
      <c r="E1555" s="10" t="n"/>
    </row>
    <row r="1556">
      <c r="B1556">
        <f>IFERROR(VLOOKUP(A1556,Produtos!A:B,2,FALSE),"")</f>
        <v/>
      </c>
      <c r="D1556" s="10" t="n"/>
      <c r="E1556" s="10" t="n"/>
    </row>
    <row r="1557">
      <c r="B1557">
        <f>IFERROR(VLOOKUP(A1557,Produtos!A:B,2,FALSE),"")</f>
        <v/>
      </c>
      <c r="D1557" s="10" t="n"/>
      <c r="E1557" s="10" t="n"/>
    </row>
    <row r="1558">
      <c r="B1558">
        <f>IFERROR(VLOOKUP(A1558,Produtos!A:B,2,FALSE),"")</f>
        <v/>
      </c>
      <c r="D1558" s="10" t="n"/>
      <c r="E1558" s="10" t="n"/>
    </row>
    <row r="1559">
      <c r="B1559">
        <f>IFERROR(VLOOKUP(A1559,Produtos!A:B,2,FALSE),"")</f>
        <v/>
      </c>
      <c r="D1559" s="10" t="n"/>
      <c r="E1559" s="10" t="n"/>
    </row>
    <row r="1560">
      <c r="B1560">
        <f>IFERROR(VLOOKUP(A1560,Produtos!A:B,2,FALSE),"")</f>
        <v/>
      </c>
      <c r="D1560" s="10" t="n"/>
      <c r="E1560" s="10" t="n"/>
    </row>
    <row r="1561">
      <c r="B1561">
        <f>IFERROR(VLOOKUP(A1561,Produtos!A:B,2,FALSE),"")</f>
        <v/>
      </c>
      <c r="D1561" s="10" t="n"/>
      <c r="E1561" s="10" t="n"/>
    </row>
    <row r="1562">
      <c r="B1562">
        <f>IFERROR(VLOOKUP(A1562,Produtos!A:B,2,FALSE),"")</f>
        <v/>
      </c>
      <c r="D1562" s="10" t="n"/>
      <c r="E1562" s="10" t="n"/>
    </row>
    <row r="1563">
      <c r="B1563">
        <f>IFERROR(VLOOKUP(A1563,Produtos!A:B,2,FALSE),"")</f>
        <v/>
      </c>
      <c r="D1563" s="10" t="n"/>
      <c r="E1563" s="10" t="n"/>
    </row>
    <row r="1564">
      <c r="B1564">
        <f>IFERROR(VLOOKUP(A1564,Produtos!A:B,2,FALSE),"")</f>
        <v/>
      </c>
      <c r="D1564" s="10" t="n"/>
      <c r="E1564" s="10" t="n"/>
    </row>
    <row r="1565">
      <c r="B1565">
        <f>IFERROR(VLOOKUP(A1565,Produtos!A:B,2,FALSE),"")</f>
        <v/>
      </c>
      <c r="D1565" s="10" t="n"/>
      <c r="E1565" s="10" t="n"/>
    </row>
    <row r="1566">
      <c r="B1566">
        <f>IFERROR(VLOOKUP(A1566,Produtos!A:B,2,FALSE),"")</f>
        <v/>
      </c>
      <c r="D1566" s="10" t="n"/>
      <c r="E1566" s="10" t="n"/>
    </row>
    <row r="1567">
      <c r="B1567">
        <f>IFERROR(VLOOKUP(A1567,Produtos!A:B,2,FALSE),"")</f>
        <v/>
      </c>
      <c r="D1567" s="10" t="n"/>
      <c r="E1567" s="10" t="n"/>
    </row>
    <row r="1568">
      <c r="B1568">
        <f>IFERROR(VLOOKUP(A1568,Produtos!A:B,2,FALSE),"")</f>
        <v/>
      </c>
      <c r="D1568" s="10" t="n"/>
      <c r="E1568" s="10" t="n"/>
    </row>
    <row r="1569">
      <c r="B1569">
        <f>IFERROR(VLOOKUP(A1569,Produtos!A:B,2,FALSE),"")</f>
        <v/>
      </c>
      <c r="D1569" s="10" t="n"/>
      <c r="E1569" s="10" t="n"/>
    </row>
    <row r="1570">
      <c r="B1570">
        <f>IFERROR(VLOOKUP(A1570,Produtos!A:B,2,FALSE),"")</f>
        <v/>
      </c>
      <c r="D1570" s="10" t="n"/>
      <c r="E1570" s="10" t="n"/>
    </row>
    <row r="1571">
      <c r="B1571">
        <f>IFERROR(VLOOKUP(A1571,Produtos!A:B,2,FALSE),"")</f>
        <v/>
      </c>
      <c r="D1571" s="10" t="n"/>
      <c r="E1571" s="10" t="n"/>
    </row>
    <row r="1572">
      <c r="B1572">
        <f>IFERROR(VLOOKUP(A1572,Produtos!A:B,2,FALSE),"")</f>
        <v/>
      </c>
      <c r="D1572" s="10" t="n"/>
      <c r="E1572" s="10" t="n"/>
    </row>
    <row r="1573">
      <c r="B1573">
        <f>IFERROR(VLOOKUP(A1573,Produtos!A:B,2,FALSE),"")</f>
        <v/>
      </c>
      <c r="D1573" s="10" t="n"/>
      <c r="E1573" s="10" t="n"/>
    </row>
    <row r="1574">
      <c r="B1574">
        <f>IFERROR(VLOOKUP(A1574,Produtos!A:B,2,FALSE),"")</f>
        <v/>
      </c>
      <c r="D1574" s="10" t="n"/>
      <c r="E1574" s="10" t="n"/>
    </row>
    <row r="1575">
      <c r="B1575">
        <f>IFERROR(VLOOKUP(A1575,Produtos!A:B,2,FALSE),"")</f>
        <v/>
      </c>
      <c r="D1575" s="10" t="n"/>
      <c r="E1575" s="10" t="n"/>
    </row>
    <row r="1576">
      <c r="B1576">
        <f>IFERROR(VLOOKUP(A1576,Produtos!A:B,2,FALSE),"")</f>
        <v/>
      </c>
      <c r="D1576" s="10" t="n"/>
      <c r="E1576" s="10" t="n"/>
    </row>
    <row r="1577">
      <c r="B1577">
        <f>IFERROR(VLOOKUP(A1577,Produtos!A:B,2,FALSE),"")</f>
        <v/>
      </c>
      <c r="D1577" s="10" t="n"/>
      <c r="E1577" s="10" t="n"/>
    </row>
    <row r="1578">
      <c r="B1578">
        <f>IFERROR(VLOOKUP(A1578,Produtos!A:B,2,FALSE),"")</f>
        <v/>
      </c>
      <c r="D1578" s="10" t="n"/>
      <c r="E1578" s="10" t="n"/>
    </row>
    <row r="1579">
      <c r="B1579">
        <f>IFERROR(VLOOKUP(A1579,Produtos!A:B,2,FALSE),"")</f>
        <v/>
      </c>
      <c r="D1579" s="10" t="n"/>
      <c r="E1579" s="10" t="n"/>
    </row>
    <row r="1580">
      <c r="B1580">
        <f>IFERROR(VLOOKUP(A1580,Produtos!A:B,2,FALSE),"")</f>
        <v/>
      </c>
      <c r="D1580" s="10" t="n"/>
      <c r="E1580" s="10" t="n"/>
    </row>
    <row r="1581">
      <c r="B1581">
        <f>IFERROR(VLOOKUP(A1581,Produtos!A:B,2,FALSE),"")</f>
        <v/>
      </c>
      <c r="D1581" s="10" t="n"/>
      <c r="E1581" s="10" t="n"/>
    </row>
    <row r="1582">
      <c r="B1582">
        <f>IFERROR(VLOOKUP(A1582,Produtos!A:B,2,FALSE),"")</f>
        <v/>
      </c>
      <c r="D1582" s="10" t="n"/>
      <c r="E1582" s="10" t="n"/>
    </row>
    <row r="1583">
      <c r="B1583">
        <f>IFERROR(VLOOKUP(A1583,Produtos!A:B,2,FALSE),"")</f>
        <v/>
      </c>
      <c r="D1583" s="10" t="n"/>
      <c r="E1583" s="10" t="n"/>
    </row>
    <row r="1584">
      <c r="B1584">
        <f>IFERROR(VLOOKUP(A1584,Produtos!A:B,2,FALSE),"")</f>
        <v/>
      </c>
      <c r="D1584" s="10" t="n"/>
      <c r="E1584" s="10" t="n"/>
    </row>
    <row r="1585">
      <c r="B1585">
        <f>IFERROR(VLOOKUP(A1585,Produtos!A:B,2,FALSE),"")</f>
        <v/>
      </c>
      <c r="D1585" s="10" t="n"/>
      <c r="E1585" s="10" t="n"/>
    </row>
    <row r="1586">
      <c r="B1586">
        <f>IFERROR(VLOOKUP(A1586,Produtos!A:B,2,FALSE),"")</f>
        <v/>
      </c>
      <c r="D1586" s="10" t="n"/>
      <c r="E1586" s="10" t="n"/>
    </row>
    <row r="1587">
      <c r="B1587">
        <f>IFERROR(VLOOKUP(A1587,Produtos!A:B,2,FALSE),"")</f>
        <v/>
      </c>
      <c r="D1587" s="10" t="n"/>
      <c r="E1587" s="10" t="n"/>
    </row>
    <row r="1588">
      <c r="B1588">
        <f>IFERROR(VLOOKUP(A1588,Produtos!A:B,2,FALSE),"")</f>
        <v/>
      </c>
      <c r="D1588" s="10" t="n"/>
      <c r="E1588" s="10" t="n"/>
    </row>
    <row r="1589">
      <c r="B1589">
        <f>IFERROR(VLOOKUP(A1589,Produtos!A:B,2,FALSE),"")</f>
        <v/>
      </c>
      <c r="D1589" s="10" t="n"/>
      <c r="E1589" s="10" t="n"/>
    </row>
    <row r="1590">
      <c r="B1590">
        <f>IFERROR(VLOOKUP(A1590,Produtos!A:B,2,FALSE),"")</f>
        <v/>
      </c>
      <c r="D1590" s="10" t="n"/>
      <c r="E1590" s="10" t="n"/>
    </row>
    <row r="1591">
      <c r="B1591">
        <f>IFERROR(VLOOKUP(A1591,Produtos!A:B,2,FALSE),"")</f>
        <v/>
      </c>
      <c r="D1591" s="10" t="n"/>
      <c r="E1591" s="10" t="n"/>
    </row>
    <row r="1592">
      <c r="B1592">
        <f>IFERROR(VLOOKUP(A1592,Produtos!A:B,2,FALSE),"")</f>
        <v/>
      </c>
      <c r="D1592" s="10" t="n"/>
      <c r="E1592" s="10" t="n"/>
    </row>
    <row r="1593">
      <c r="B1593">
        <f>IFERROR(VLOOKUP(A1593,Produtos!A:B,2,FALSE),"")</f>
        <v/>
      </c>
      <c r="D1593" s="10" t="n"/>
      <c r="E1593" s="10" t="n"/>
    </row>
    <row r="1594">
      <c r="B1594">
        <f>IFERROR(VLOOKUP(A1594,Produtos!A:B,2,FALSE),"")</f>
        <v/>
      </c>
      <c r="D1594" s="10" t="n"/>
      <c r="E1594" s="10" t="n"/>
    </row>
    <row r="1595">
      <c r="B1595">
        <f>IFERROR(VLOOKUP(A1595,Produtos!A:B,2,FALSE),"")</f>
        <v/>
      </c>
      <c r="D1595" s="10" t="n"/>
      <c r="E1595" s="10" t="n"/>
    </row>
    <row r="1596">
      <c r="B1596">
        <f>IFERROR(VLOOKUP(A1596,Produtos!A:B,2,FALSE),"")</f>
        <v/>
      </c>
      <c r="D1596" s="10" t="n"/>
      <c r="E1596" s="10" t="n"/>
    </row>
    <row r="1597">
      <c r="B1597">
        <f>IFERROR(VLOOKUP(A1597,Produtos!A:B,2,FALSE),"")</f>
        <v/>
      </c>
      <c r="D1597" s="10" t="n"/>
      <c r="E1597" s="10" t="n"/>
    </row>
    <row r="1598">
      <c r="B1598">
        <f>IFERROR(VLOOKUP(A1598,Produtos!A:B,2,FALSE),"")</f>
        <v/>
      </c>
      <c r="D1598" s="10" t="n"/>
      <c r="E1598" s="10" t="n"/>
    </row>
    <row r="1599">
      <c r="B1599">
        <f>IFERROR(VLOOKUP(A1599,Produtos!A:B,2,FALSE),"")</f>
        <v/>
      </c>
      <c r="D1599" s="10" t="n"/>
      <c r="E1599" s="10" t="n"/>
    </row>
    <row r="1600">
      <c r="B1600">
        <f>IFERROR(VLOOKUP(A1600,Produtos!A:B,2,FALSE),"")</f>
        <v/>
      </c>
      <c r="D1600" s="10" t="n"/>
      <c r="E1600" s="10" t="n"/>
    </row>
    <row r="1601">
      <c r="B1601">
        <f>IFERROR(VLOOKUP(A1601,Produtos!A:B,2,FALSE),"")</f>
        <v/>
      </c>
      <c r="D1601" s="10" t="n"/>
      <c r="E1601" s="10" t="n"/>
    </row>
    <row r="1602">
      <c r="B1602">
        <f>IFERROR(VLOOKUP(A1602,Produtos!A:B,2,FALSE),"")</f>
        <v/>
      </c>
      <c r="D1602" s="10" t="n"/>
      <c r="E1602" s="10" t="n"/>
    </row>
    <row r="1603">
      <c r="B1603">
        <f>IFERROR(VLOOKUP(A1603,Produtos!A:B,2,FALSE),"")</f>
        <v/>
      </c>
      <c r="D1603" s="10" t="n"/>
      <c r="E1603" s="10" t="n"/>
    </row>
    <row r="1604">
      <c r="B1604">
        <f>IFERROR(VLOOKUP(A1604,Produtos!A:B,2,FALSE),"")</f>
        <v/>
      </c>
      <c r="D1604" s="10" t="n"/>
      <c r="E1604" s="10" t="n"/>
    </row>
    <row r="1605">
      <c r="B1605">
        <f>IFERROR(VLOOKUP(A1605,Produtos!A:B,2,FALSE),"")</f>
        <v/>
      </c>
      <c r="D1605" s="10" t="n"/>
      <c r="E1605" s="10" t="n"/>
    </row>
    <row r="1606">
      <c r="B1606">
        <f>IFERROR(VLOOKUP(A1606,Produtos!A:B,2,FALSE),"")</f>
        <v/>
      </c>
      <c r="D1606" s="10" t="n"/>
      <c r="E1606" s="10" t="n"/>
    </row>
    <row r="1607">
      <c r="B1607">
        <f>IFERROR(VLOOKUP(A1607,Produtos!A:B,2,FALSE),"")</f>
        <v/>
      </c>
      <c r="D1607" s="10" t="n"/>
      <c r="E1607" s="10" t="n"/>
    </row>
    <row r="1608">
      <c r="B1608">
        <f>IFERROR(VLOOKUP(A1608,Produtos!A:B,2,FALSE),"")</f>
        <v/>
      </c>
      <c r="D1608" s="10" t="n"/>
      <c r="E1608" s="10" t="n"/>
    </row>
    <row r="1609">
      <c r="B1609">
        <f>IFERROR(VLOOKUP(A1609,Produtos!A:B,2,FALSE),"")</f>
        <v/>
      </c>
      <c r="D1609" s="10" t="n"/>
      <c r="E1609" s="10" t="n"/>
    </row>
    <row r="1610">
      <c r="B1610">
        <f>IFERROR(VLOOKUP(A1610,Produtos!A:B,2,FALSE),"")</f>
        <v/>
      </c>
      <c r="D1610" s="10" t="n"/>
      <c r="E1610" s="10" t="n"/>
    </row>
    <row r="1611">
      <c r="B1611">
        <f>IFERROR(VLOOKUP(A1611,Produtos!A:B,2,FALSE),"")</f>
        <v/>
      </c>
      <c r="D1611" s="10" t="n"/>
      <c r="E1611" s="10" t="n"/>
    </row>
    <row r="1612">
      <c r="B1612">
        <f>IFERROR(VLOOKUP(A1612,Produtos!A:B,2,FALSE),"")</f>
        <v/>
      </c>
      <c r="D1612" s="10" t="n"/>
      <c r="E1612" s="10" t="n"/>
    </row>
    <row r="1613">
      <c r="B1613">
        <f>IFERROR(VLOOKUP(A1613,Produtos!A:B,2,FALSE),"")</f>
        <v/>
      </c>
      <c r="D1613" s="10" t="n"/>
      <c r="E1613" s="10" t="n"/>
    </row>
    <row r="1614">
      <c r="B1614">
        <f>IFERROR(VLOOKUP(A1614,Produtos!A:B,2,FALSE),"")</f>
        <v/>
      </c>
      <c r="D1614" s="10" t="n"/>
      <c r="E1614" s="10" t="n"/>
    </row>
    <row r="1615">
      <c r="B1615">
        <f>IFERROR(VLOOKUP(A1615,Produtos!A:B,2,FALSE),"")</f>
        <v/>
      </c>
      <c r="D1615" s="10" t="n"/>
      <c r="E1615" s="10" t="n"/>
    </row>
    <row r="1616">
      <c r="B1616">
        <f>IFERROR(VLOOKUP(A1616,Produtos!A:B,2,FALSE),"")</f>
        <v/>
      </c>
      <c r="D1616" s="10" t="n"/>
      <c r="E1616" s="10" t="n"/>
    </row>
    <row r="1617">
      <c r="B1617">
        <f>IFERROR(VLOOKUP(A1617,Produtos!A:B,2,FALSE),"")</f>
        <v/>
      </c>
      <c r="D1617" s="10" t="n"/>
      <c r="E1617" s="10" t="n"/>
    </row>
    <row r="1618">
      <c r="B1618">
        <f>IFERROR(VLOOKUP(A1618,Produtos!A:B,2,FALSE),"")</f>
        <v/>
      </c>
      <c r="D1618" s="10" t="n"/>
      <c r="E1618" s="10" t="n"/>
    </row>
    <row r="1619">
      <c r="B1619">
        <f>IFERROR(VLOOKUP(A1619,Produtos!A:B,2,FALSE),"")</f>
        <v/>
      </c>
      <c r="D1619" s="10" t="n"/>
      <c r="E1619" s="10" t="n"/>
    </row>
    <row r="1620">
      <c r="B1620">
        <f>IFERROR(VLOOKUP(A1620,Produtos!A:B,2,FALSE),"")</f>
        <v/>
      </c>
      <c r="D1620" s="10" t="n"/>
      <c r="E1620" s="10" t="n"/>
    </row>
    <row r="1621">
      <c r="B1621">
        <f>IFERROR(VLOOKUP(A1621,Produtos!A:B,2,FALSE),"")</f>
        <v/>
      </c>
      <c r="D1621" s="10" t="n"/>
      <c r="E1621" s="10" t="n"/>
    </row>
    <row r="1622">
      <c r="B1622">
        <f>IFERROR(VLOOKUP(A1622,Produtos!A:B,2,FALSE),"")</f>
        <v/>
      </c>
      <c r="D1622" s="10" t="n"/>
      <c r="E1622" s="10" t="n"/>
    </row>
    <row r="1623">
      <c r="B1623">
        <f>IFERROR(VLOOKUP(A1623,Produtos!A:B,2,FALSE),"")</f>
        <v/>
      </c>
      <c r="D1623" s="10" t="n"/>
      <c r="E1623" s="10" t="n"/>
    </row>
    <row r="1624">
      <c r="B1624">
        <f>IFERROR(VLOOKUP(A1624,Produtos!A:B,2,FALSE),"")</f>
        <v/>
      </c>
      <c r="D1624" s="10" t="n"/>
      <c r="E1624" s="10" t="n"/>
    </row>
    <row r="1625">
      <c r="B1625">
        <f>IFERROR(VLOOKUP(A1625,Produtos!A:B,2,FALSE),"")</f>
        <v/>
      </c>
      <c r="D1625" s="10" t="n"/>
      <c r="E1625" s="10" t="n"/>
    </row>
    <row r="1626">
      <c r="B1626">
        <f>IFERROR(VLOOKUP(A1626,Produtos!A:B,2,FALSE),"")</f>
        <v/>
      </c>
      <c r="D1626" s="10" t="n"/>
      <c r="E1626" s="10" t="n"/>
    </row>
    <row r="1627">
      <c r="B1627">
        <f>IFERROR(VLOOKUP(A1627,Produtos!A:B,2,FALSE),"")</f>
        <v/>
      </c>
      <c r="D1627" s="10" t="n"/>
      <c r="E1627" s="10" t="n"/>
    </row>
    <row r="1628">
      <c r="B1628">
        <f>IFERROR(VLOOKUP(A1628,Produtos!A:B,2,FALSE),"")</f>
        <v/>
      </c>
      <c r="D1628" s="10" t="n"/>
      <c r="E1628" s="10" t="n"/>
    </row>
    <row r="1629">
      <c r="B1629">
        <f>IFERROR(VLOOKUP(A1629,Produtos!A:B,2,FALSE),"")</f>
        <v/>
      </c>
      <c r="D1629" s="10" t="n"/>
      <c r="E1629" s="10" t="n"/>
    </row>
    <row r="1630">
      <c r="B1630">
        <f>IFERROR(VLOOKUP(A1630,Produtos!A:B,2,FALSE),"")</f>
        <v/>
      </c>
      <c r="D1630" s="10" t="n"/>
      <c r="E1630" s="10" t="n"/>
    </row>
    <row r="1631">
      <c r="B1631">
        <f>IFERROR(VLOOKUP(A1631,Produtos!A:B,2,FALSE),"")</f>
        <v/>
      </c>
      <c r="D1631" s="10" t="n"/>
      <c r="E1631" s="10" t="n"/>
    </row>
    <row r="1632">
      <c r="B1632">
        <f>IFERROR(VLOOKUP(A1632,Produtos!A:B,2,FALSE),"")</f>
        <v/>
      </c>
      <c r="D1632" s="10" t="n"/>
      <c r="E1632" s="10" t="n"/>
    </row>
    <row r="1633">
      <c r="B1633">
        <f>IFERROR(VLOOKUP(A1633,Produtos!A:B,2,FALSE),"")</f>
        <v/>
      </c>
      <c r="D1633" s="10" t="n"/>
      <c r="E1633" s="10" t="n"/>
    </row>
    <row r="1634">
      <c r="B1634">
        <f>IFERROR(VLOOKUP(A1634,Produtos!A:B,2,FALSE),"")</f>
        <v/>
      </c>
      <c r="D1634" s="10" t="n"/>
      <c r="E1634" s="10" t="n"/>
    </row>
    <row r="1635">
      <c r="B1635">
        <f>IFERROR(VLOOKUP(A1635,Produtos!A:B,2,FALSE),"")</f>
        <v/>
      </c>
      <c r="D1635" s="10" t="n"/>
      <c r="E1635" s="10" t="n"/>
    </row>
    <row r="1636">
      <c r="B1636">
        <f>IFERROR(VLOOKUP(A1636,Produtos!A:B,2,FALSE),"")</f>
        <v/>
      </c>
      <c r="D1636" s="10" t="n"/>
      <c r="E1636" s="10" t="n"/>
    </row>
    <row r="1637">
      <c r="B1637">
        <f>IFERROR(VLOOKUP(A1637,Produtos!A:B,2,FALSE),"")</f>
        <v/>
      </c>
      <c r="D1637" s="10" t="n"/>
      <c r="E1637" s="10" t="n"/>
    </row>
    <row r="1638">
      <c r="B1638">
        <f>IFERROR(VLOOKUP(A1638,Produtos!A:B,2,FALSE),"")</f>
        <v/>
      </c>
      <c r="D1638" s="10" t="n"/>
      <c r="E1638" s="10" t="n"/>
    </row>
    <row r="1639">
      <c r="B1639">
        <f>IFERROR(VLOOKUP(A1639,Produtos!A:B,2,FALSE),"")</f>
        <v/>
      </c>
      <c r="D1639" s="10" t="n"/>
      <c r="E1639" s="10" t="n"/>
    </row>
    <row r="1640">
      <c r="B1640">
        <f>IFERROR(VLOOKUP(A1640,Produtos!A:B,2,FALSE),"")</f>
        <v/>
      </c>
      <c r="D1640" s="10" t="n"/>
      <c r="E1640" s="10" t="n"/>
    </row>
    <row r="1641">
      <c r="B1641">
        <f>IFERROR(VLOOKUP(A1641,Produtos!A:B,2,FALSE),"")</f>
        <v/>
      </c>
      <c r="D1641" s="10" t="n"/>
      <c r="E1641" s="10" t="n"/>
    </row>
    <row r="1642">
      <c r="B1642">
        <f>IFERROR(VLOOKUP(A1642,Produtos!A:B,2,FALSE),"")</f>
        <v/>
      </c>
      <c r="D1642" s="10" t="n"/>
      <c r="E1642" s="10" t="n"/>
    </row>
    <row r="1643">
      <c r="B1643">
        <f>IFERROR(VLOOKUP(A1643,Produtos!A:B,2,FALSE),"")</f>
        <v/>
      </c>
      <c r="D1643" s="10" t="n"/>
      <c r="E1643" s="10" t="n"/>
    </row>
    <row r="1644">
      <c r="B1644">
        <f>IFERROR(VLOOKUP(A1644,Produtos!A:B,2,FALSE),"")</f>
        <v/>
      </c>
      <c r="D1644" s="10" t="n"/>
      <c r="E1644" s="10" t="n"/>
    </row>
    <row r="1645">
      <c r="B1645">
        <f>IFERROR(VLOOKUP(A1645,Produtos!A:B,2,FALSE),"")</f>
        <v/>
      </c>
      <c r="D1645" s="10" t="n"/>
      <c r="E1645" s="10" t="n"/>
    </row>
    <row r="1646">
      <c r="B1646">
        <f>IFERROR(VLOOKUP(A1646,Produtos!A:B,2,FALSE),"")</f>
        <v/>
      </c>
      <c r="D1646" s="10" t="n"/>
      <c r="E1646" s="10" t="n"/>
    </row>
    <row r="1647">
      <c r="B1647">
        <f>IFERROR(VLOOKUP(A1647,Produtos!A:B,2,FALSE),"")</f>
        <v/>
      </c>
      <c r="D1647" s="10" t="n"/>
      <c r="E1647" s="10" t="n"/>
    </row>
    <row r="1648">
      <c r="B1648">
        <f>IFERROR(VLOOKUP(A1648,Produtos!A:B,2,FALSE),"")</f>
        <v/>
      </c>
      <c r="D1648" s="10" t="n"/>
      <c r="E1648" s="10" t="n"/>
    </row>
    <row r="1649">
      <c r="B1649">
        <f>IFERROR(VLOOKUP(A1649,Produtos!A:B,2,FALSE),"")</f>
        <v/>
      </c>
      <c r="D1649" s="10" t="n"/>
      <c r="E1649" s="10" t="n"/>
    </row>
    <row r="1650">
      <c r="B1650">
        <f>IFERROR(VLOOKUP(A1650,Produtos!A:B,2,FALSE),"")</f>
        <v/>
      </c>
      <c r="D1650" s="10" t="n"/>
      <c r="E1650" s="10" t="n"/>
    </row>
    <row r="1651">
      <c r="B1651">
        <f>IFERROR(VLOOKUP(A1651,Produtos!A:B,2,FALSE),"")</f>
        <v/>
      </c>
      <c r="D1651" s="10" t="n"/>
      <c r="E1651" s="10" t="n"/>
    </row>
    <row r="1652">
      <c r="B1652">
        <f>IFERROR(VLOOKUP(A1652,Produtos!A:B,2,FALSE),"")</f>
        <v/>
      </c>
      <c r="D1652" s="10" t="n"/>
      <c r="E1652" s="10" t="n"/>
    </row>
    <row r="1653">
      <c r="B1653">
        <f>IFERROR(VLOOKUP(A1653,Produtos!A:B,2,FALSE),"")</f>
        <v/>
      </c>
      <c r="D1653" s="10" t="n"/>
      <c r="E1653" s="10" t="n"/>
    </row>
    <row r="1654">
      <c r="B1654">
        <f>IFERROR(VLOOKUP(A1654,Produtos!A:B,2,FALSE),"")</f>
        <v/>
      </c>
      <c r="D1654" s="10" t="n"/>
      <c r="E1654" s="10" t="n"/>
    </row>
    <row r="1655">
      <c r="B1655">
        <f>IFERROR(VLOOKUP(A1655,Produtos!A:B,2,FALSE),"")</f>
        <v/>
      </c>
      <c r="D1655" s="10" t="n"/>
      <c r="E1655" s="10" t="n"/>
    </row>
    <row r="1656">
      <c r="B1656">
        <f>IFERROR(VLOOKUP(A1656,Produtos!A:B,2,FALSE),"")</f>
        <v/>
      </c>
      <c r="D1656" s="10" t="n"/>
      <c r="E1656" s="10" t="n"/>
    </row>
    <row r="1657">
      <c r="B1657">
        <f>IFERROR(VLOOKUP(A1657,Produtos!A:B,2,FALSE),"")</f>
        <v/>
      </c>
      <c r="D1657" s="10" t="n"/>
      <c r="E1657" s="10" t="n"/>
    </row>
    <row r="1658">
      <c r="B1658">
        <f>IFERROR(VLOOKUP(A1658,Produtos!A:B,2,FALSE),"")</f>
        <v/>
      </c>
      <c r="D1658" s="10" t="n"/>
      <c r="E1658" s="10" t="n"/>
    </row>
    <row r="1659">
      <c r="B1659">
        <f>IFERROR(VLOOKUP(A1659,Produtos!A:B,2,FALSE),"")</f>
        <v/>
      </c>
      <c r="D1659" s="10" t="n"/>
      <c r="E1659" s="10" t="n"/>
    </row>
    <row r="1660">
      <c r="B1660">
        <f>IFERROR(VLOOKUP(A1660,Produtos!A:B,2,FALSE),"")</f>
        <v/>
      </c>
      <c r="D1660" s="10" t="n"/>
      <c r="E1660" s="10" t="n"/>
    </row>
    <row r="1661">
      <c r="B1661">
        <f>IFERROR(VLOOKUP(A1661,Produtos!A:B,2,FALSE),"")</f>
        <v/>
      </c>
      <c r="D1661" s="10" t="n"/>
      <c r="E1661" s="10" t="n"/>
    </row>
    <row r="1662">
      <c r="B1662">
        <f>IFERROR(VLOOKUP(A1662,Produtos!A:B,2,FALSE),"")</f>
        <v/>
      </c>
      <c r="D1662" s="10" t="n"/>
      <c r="E1662" s="10" t="n"/>
    </row>
    <row r="1663">
      <c r="B1663">
        <f>IFERROR(VLOOKUP(A1663,Produtos!A:B,2,FALSE),"")</f>
        <v/>
      </c>
      <c r="D1663" s="10" t="n"/>
      <c r="E1663" s="10" t="n"/>
    </row>
    <row r="1664">
      <c r="B1664">
        <f>IFERROR(VLOOKUP(A1664,Produtos!A:B,2,FALSE),"")</f>
        <v/>
      </c>
      <c r="D1664" s="10" t="n"/>
      <c r="E1664" s="10" t="n"/>
    </row>
    <row r="1665">
      <c r="B1665">
        <f>IFERROR(VLOOKUP(A1665,Produtos!A:B,2,FALSE),"")</f>
        <v/>
      </c>
      <c r="D1665" s="10" t="n"/>
      <c r="E1665" s="10" t="n"/>
    </row>
    <row r="1666">
      <c r="B1666">
        <f>IFERROR(VLOOKUP(A1666,Produtos!A:B,2,FALSE),"")</f>
        <v/>
      </c>
      <c r="D1666" s="10" t="n"/>
      <c r="E1666" s="10" t="n"/>
    </row>
    <row r="1667">
      <c r="B1667">
        <f>IFERROR(VLOOKUP(A1667,Produtos!A:B,2,FALSE),"")</f>
        <v/>
      </c>
      <c r="D1667" s="10" t="n"/>
      <c r="E1667" s="10" t="n"/>
    </row>
    <row r="1668">
      <c r="B1668">
        <f>IFERROR(VLOOKUP(A1668,Produtos!A:B,2,FALSE),"")</f>
        <v/>
      </c>
      <c r="D1668" s="10" t="n"/>
      <c r="E1668" s="10" t="n"/>
    </row>
    <row r="1669">
      <c r="B1669">
        <f>IFERROR(VLOOKUP(A1669,Produtos!A:B,2,FALSE),"")</f>
        <v/>
      </c>
      <c r="D1669" s="10" t="n"/>
      <c r="E1669" s="10" t="n"/>
    </row>
    <row r="1670">
      <c r="B1670">
        <f>IFERROR(VLOOKUP(A1670,Produtos!A:B,2,FALSE),"")</f>
        <v/>
      </c>
      <c r="D1670" s="10" t="n"/>
      <c r="E1670" s="10" t="n"/>
    </row>
    <row r="1671">
      <c r="B1671">
        <f>IFERROR(VLOOKUP(A1671,Produtos!A:B,2,FALSE),"")</f>
        <v/>
      </c>
      <c r="D1671" s="10" t="n"/>
      <c r="E1671" s="10" t="n"/>
    </row>
    <row r="1672">
      <c r="B1672">
        <f>IFERROR(VLOOKUP(A1672,Produtos!A:B,2,FALSE),"")</f>
        <v/>
      </c>
      <c r="D1672" s="10" t="n"/>
      <c r="E1672" s="10" t="n"/>
    </row>
    <row r="1673">
      <c r="B1673">
        <f>IFERROR(VLOOKUP(A1673,Produtos!A:B,2,FALSE),"")</f>
        <v/>
      </c>
      <c r="D1673" s="10" t="n"/>
      <c r="E1673" s="10" t="n"/>
    </row>
    <row r="1674">
      <c r="B1674">
        <f>IFERROR(VLOOKUP(A1674,Produtos!A:B,2,FALSE),"")</f>
        <v/>
      </c>
      <c r="D1674" s="10" t="n"/>
      <c r="E1674" s="10" t="n"/>
    </row>
    <row r="1675">
      <c r="B1675">
        <f>IFERROR(VLOOKUP(A1675,Produtos!A:B,2,FALSE),"")</f>
        <v/>
      </c>
      <c r="D1675" s="10" t="n"/>
      <c r="E1675" s="10" t="n"/>
    </row>
    <row r="1676">
      <c r="B1676">
        <f>IFERROR(VLOOKUP(A1676,Produtos!A:B,2,FALSE),"")</f>
        <v/>
      </c>
      <c r="D1676" s="10" t="n"/>
      <c r="E1676" s="10" t="n"/>
    </row>
    <row r="1677">
      <c r="B1677">
        <f>IFERROR(VLOOKUP(A1677,Produtos!A:B,2,FALSE),"")</f>
        <v/>
      </c>
      <c r="D1677" s="10" t="n"/>
      <c r="E1677" s="10" t="n"/>
    </row>
    <row r="1678">
      <c r="B1678">
        <f>IFERROR(VLOOKUP(A1678,Produtos!A:B,2,FALSE),"")</f>
        <v/>
      </c>
      <c r="D1678" s="10" t="n"/>
      <c r="E1678" s="10" t="n"/>
    </row>
    <row r="1679">
      <c r="B1679">
        <f>IFERROR(VLOOKUP(A1679,Produtos!A:B,2,FALSE),"")</f>
        <v/>
      </c>
      <c r="D1679" s="10" t="n"/>
      <c r="E1679" s="10" t="n"/>
    </row>
    <row r="1680">
      <c r="B1680">
        <f>IFERROR(VLOOKUP(A1680,Produtos!A:B,2,FALSE),"")</f>
        <v/>
      </c>
      <c r="D1680" s="10" t="n"/>
      <c r="E1680" s="10" t="n"/>
    </row>
    <row r="1681">
      <c r="B1681">
        <f>IFERROR(VLOOKUP(A1681,Produtos!A:B,2,FALSE),"")</f>
        <v/>
      </c>
      <c r="D1681" s="10" t="n"/>
      <c r="E1681" s="10" t="n"/>
    </row>
    <row r="1682">
      <c r="B1682">
        <f>IFERROR(VLOOKUP(A1682,Produtos!A:B,2,FALSE),"")</f>
        <v/>
      </c>
      <c r="D1682" s="10" t="n"/>
      <c r="E1682" s="10" t="n"/>
    </row>
    <row r="1683">
      <c r="B1683">
        <f>IFERROR(VLOOKUP(A1683,Produtos!A:B,2,FALSE),"")</f>
        <v/>
      </c>
      <c r="D1683" s="10" t="n"/>
      <c r="E1683" s="10" t="n"/>
    </row>
    <row r="1684">
      <c r="B1684">
        <f>IFERROR(VLOOKUP(A1684,Produtos!A:B,2,FALSE),"")</f>
        <v/>
      </c>
      <c r="D1684" s="10" t="n"/>
      <c r="E1684" s="10" t="n"/>
    </row>
    <row r="1685">
      <c r="B1685">
        <f>IFERROR(VLOOKUP(A1685,Produtos!A:B,2,FALSE),"")</f>
        <v/>
      </c>
      <c r="D1685" s="10" t="n"/>
      <c r="E1685" s="10" t="n"/>
    </row>
    <row r="1686">
      <c r="B1686">
        <f>IFERROR(VLOOKUP(A1686,Produtos!A:B,2,FALSE),"")</f>
        <v/>
      </c>
      <c r="D1686" s="10" t="n"/>
      <c r="E1686" s="10" t="n"/>
    </row>
    <row r="1687">
      <c r="B1687">
        <f>IFERROR(VLOOKUP(A1687,Produtos!A:B,2,FALSE),"")</f>
        <v/>
      </c>
      <c r="D1687" s="10" t="n"/>
      <c r="E1687" s="10" t="n"/>
    </row>
    <row r="1688">
      <c r="B1688">
        <f>IFERROR(VLOOKUP(A1688,Produtos!A:B,2,FALSE),"")</f>
        <v/>
      </c>
      <c r="D1688" s="10" t="n"/>
      <c r="E1688" s="10" t="n"/>
    </row>
    <row r="1689">
      <c r="B1689">
        <f>IFERROR(VLOOKUP(A1689,Produtos!A:B,2,FALSE),"")</f>
        <v/>
      </c>
      <c r="D1689" s="10" t="n"/>
      <c r="E1689" s="10" t="n"/>
    </row>
    <row r="1690">
      <c r="B1690">
        <f>IFERROR(VLOOKUP(A1690,Produtos!A:B,2,FALSE),"")</f>
        <v/>
      </c>
      <c r="D1690" s="10" t="n"/>
      <c r="E1690" s="10" t="n"/>
    </row>
    <row r="1691">
      <c r="B1691">
        <f>IFERROR(VLOOKUP(A1691,Produtos!A:B,2,FALSE),"")</f>
        <v/>
      </c>
      <c r="D1691" s="10" t="n"/>
      <c r="E1691" s="10" t="n"/>
    </row>
    <row r="1692">
      <c r="B1692">
        <f>IFERROR(VLOOKUP(A1692,Produtos!A:B,2,FALSE),"")</f>
        <v/>
      </c>
      <c r="D1692" s="10" t="n"/>
      <c r="E1692" s="10" t="n"/>
    </row>
    <row r="1693">
      <c r="B1693">
        <f>IFERROR(VLOOKUP(A1693,Produtos!A:B,2,FALSE),"")</f>
        <v/>
      </c>
      <c r="D1693" s="10" t="n"/>
      <c r="E1693" s="10" t="n"/>
    </row>
    <row r="1694">
      <c r="B1694">
        <f>IFERROR(VLOOKUP(A1694,Produtos!A:B,2,FALSE),"")</f>
        <v/>
      </c>
      <c r="D1694" s="10" t="n"/>
      <c r="E1694" s="10" t="n"/>
    </row>
    <row r="1695">
      <c r="B1695">
        <f>IFERROR(VLOOKUP(A1695,Produtos!A:B,2,FALSE),"")</f>
        <v/>
      </c>
      <c r="D1695" s="10" t="n"/>
      <c r="E1695" s="10" t="n"/>
    </row>
    <row r="1696">
      <c r="B1696">
        <f>IFERROR(VLOOKUP(A1696,Produtos!A:B,2,FALSE),"")</f>
        <v/>
      </c>
      <c r="D1696" s="10" t="n"/>
      <c r="E1696" s="10" t="n"/>
    </row>
    <row r="1697">
      <c r="B1697">
        <f>IFERROR(VLOOKUP(A1697,Produtos!A:B,2,FALSE),"")</f>
        <v/>
      </c>
      <c r="D1697" s="10" t="n"/>
      <c r="E1697" s="10" t="n"/>
    </row>
    <row r="1698">
      <c r="B1698">
        <f>IFERROR(VLOOKUP(A1698,Produtos!A:B,2,FALSE),"")</f>
        <v/>
      </c>
      <c r="D1698" s="10" t="n"/>
      <c r="E1698" s="10" t="n"/>
    </row>
    <row r="1699">
      <c r="B1699">
        <f>IFERROR(VLOOKUP(A1699,Produtos!A:B,2,FALSE),"")</f>
        <v/>
      </c>
      <c r="D1699" s="10" t="n"/>
      <c r="E1699" s="10" t="n"/>
    </row>
    <row r="1700">
      <c r="B1700">
        <f>IFERROR(VLOOKUP(A1700,Produtos!A:B,2,FALSE),"")</f>
        <v/>
      </c>
      <c r="D1700" s="10" t="n"/>
      <c r="E1700" s="10" t="n"/>
    </row>
    <row r="1701">
      <c r="B1701">
        <f>IFERROR(VLOOKUP(A1701,Produtos!A:B,2,FALSE),"")</f>
        <v/>
      </c>
      <c r="D1701" s="10" t="n"/>
      <c r="E1701" s="10" t="n"/>
    </row>
    <row r="1702">
      <c r="B1702">
        <f>IFERROR(VLOOKUP(A1702,Produtos!A:B,2,FALSE),"")</f>
        <v/>
      </c>
      <c r="D1702" s="10" t="n"/>
      <c r="E1702" s="10" t="n"/>
    </row>
    <row r="1703">
      <c r="B1703">
        <f>IFERROR(VLOOKUP(A1703,Produtos!A:B,2,FALSE),"")</f>
        <v/>
      </c>
      <c r="D1703" s="10" t="n"/>
      <c r="E1703" s="10" t="n"/>
    </row>
    <row r="1704">
      <c r="B1704">
        <f>IFERROR(VLOOKUP(A1704,Produtos!A:B,2,FALSE),"")</f>
        <v/>
      </c>
      <c r="D1704" s="10" t="n"/>
      <c r="E1704" s="10" t="n"/>
    </row>
    <row r="1705">
      <c r="B1705">
        <f>IFERROR(VLOOKUP(A1705,Produtos!A:B,2,FALSE),"")</f>
        <v/>
      </c>
      <c r="D1705" s="10" t="n"/>
      <c r="E1705" s="10" t="n"/>
    </row>
    <row r="1706">
      <c r="B1706">
        <f>IFERROR(VLOOKUP(A1706,Produtos!A:B,2,FALSE),"")</f>
        <v/>
      </c>
      <c r="D1706" s="10" t="n"/>
      <c r="E1706" s="10" t="n"/>
    </row>
    <row r="1707">
      <c r="B1707">
        <f>IFERROR(VLOOKUP(A1707,Produtos!A:B,2,FALSE),"")</f>
        <v/>
      </c>
      <c r="D1707" s="10" t="n"/>
      <c r="E1707" s="10" t="n"/>
    </row>
    <row r="1708">
      <c r="B1708">
        <f>IFERROR(VLOOKUP(A1708,Produtos!A:B,2,FALSE),"")</f>
        <v/>
      </c>
      <c r="D1708" s="10" t="n"/>
      <c r="E1708" s="10" t="n"/>
    </row>
    <row r="1709">
      <c r="B1709">
        <f>IFERROR(VLOOKUP(A1709,Produtos!A:B,2,FALSE),"")</f>
        <v/>
      </c>
      <c r="D1709" s="10" t="n"/>
      <c r="E1709" s="10" t="n"/>
    </row>
    <row r="1710">
      <c r="B1710">
        <f>IFERROR(VLOOKUP(A1710,Produtos!A:B,2,FALSE),"")</f>
        <v/>
      </c>
      <c r="D1710" s="10" t="n"/>
      <c r="E1710" s="10" t="n"/>
    </row>
    <row r="1711">
      <c r="B1711">
        <f>IFERROR(VLOOKUP(A1711,Produtos!A:B,2,FALSE),"")</f>
        <v/>
      </c>
      <c r="D1711" s="10" t="n"/>
      <c r="E1711" s="10" t="n"/>
    </row>
    <row r="1712">
      <c r="B1712">
        <f>IFERROR(VLOOKUP(A1712,Produtos!A:B,2,FALSE),"")</f>
        <v/>
      </c>
      <c r="D1712" s="10" t="n"/>
      <c r="E1712" s="10" t="n"/>
    </row>
    <row r="1713">
      <c r="B1713">
        <f>IFERROR(VLOOKUP(A1713,Produtos!A:B,2,FALSE),"")</f>
        <v/>
      </c>
      <c r="D1713" s="10" t="n"/>
      <c r="E1713" s="10" t="n"/>
    </row>
    <row r="1714">
      <c r="B1714">
        <f>IFERROR(VLOOKUP(A1714,Produtos!A:B,2,FALSE),"")</f>
        <v/>
      </c>
      <c r="D1714" s="10" t="n"/>
      <c r="E1714" s="10" t="n"/>
    </row>
    <row r="1715">
      <c r="B1715">
        <f>IFERROR(VLOOKUP(A1715,Produtos!A:B,2,FALSE),"")</f>
        <v/>
      </c>
      <c r="D1715" s="10" t="n"/>
      <c r="E1715" s="10" t="n"/>
    </row>
    <row r="1716">
      <c r="B1716">
        <f>IFERROR(VLOOKUP(A1716,Produtos!A:B,2,FALSE),"")</f>
        <v/>
      </c>
      <c r="D1716" s="10" t="n"/>
      <c r="E1716" s="10" t="n"/>
    </row>
    <row r="1717">
      <c r="B1717">
        <f>IFERROR(VLOOKUP(A1717,Produtos!A:B,2,FALSE),"")</f>
        <v/>
      </c>
      <c r="D1717" s="10" t="n"/>
      <c r="E1717" s="10" t="n"/>
    </row>
    <row r="1718">
      <c r="B1718">
        <f>IFERROR(VLOOKUP(A1718,Produtos!A:B,2,FALSE),"")</f>
        <v/>
      </c>
      <c r="D1718" s="10" t="n"/>
      <c r="E1718" s="10" t="n"/>
    </row>
    <row r="1719">
      <c r="B1719">
        <f>IFERROR(VLOOKUP(A1719,Produtos!A:B,2,FALSE),"")</f>
        <v/>
      </c>
      <c r="D1719" s="10" t="n"/>
      <c r="E1719" s="10" t="n"/>
    </row>
    <row r="1720">
      <c r="B1720">
        <f>IFERROR(VLOOKUP(A1720,Produtos!A:B,2,FALSE),"")</f>
        <v/>
      </c>
      <c r="D1720" s="10" t="n"/>
      <c r="E1720" s="10" t="n"/>
    </row>
    <row r="1721">
      <c r="B1721">
        <f>IFERROR(VLOOKUP(A1721,Produtos!A:B,2,FALSE),"")</f>
        <v/>
      </c>
      <c r="D1721" s="10" t="n"/>
      <c r="E1721" s="10" t="n"/>
    </row>
    <row r="1722">
      <c r="B1722">
        <f>IFERROR(VLOOKUP(A1722,Produtos!A:B,2,FALSE),"")</f>
        <v/>
      </c>
      <c r="D1722" s="10" t="n"/>
      <c r="E1722" s="10" t="n"/>
    </row>
    <row r="1723">
      <c r="B1723">
        <f>IFERROR(VLOOKUP(A1723,Produtos!A:B,2,FALSE),"")</f>
        <v/>
      </c>
      <c r="D1723" s="10" t="n"/>
      <c r="E1723" s="10" t="n"/>
    </row>
    <row r="1724">
      <c r="B1724">
        <f>IFERROR(VLOOKUP(A1724,Produtos!A:B,2,FALSE),"")</f>
        <v/>
      </c>
      <c r="D1724" s="10" t="n"/>
      <c r="E1724" s="10" t="n"/>
    </row>
    <row r="1725">
      <c r="B1725">
        <f>IFERROR(VLOOKUP(A1725,Produtos!A:B,2,FALSE),"")</f>
        <v/>
      </c>
      <c r="D1725" s="10" t="n"/>
      <c r="E1725" s="10" t="n"/>
    </row>
    <row r="1726">
      <c r="B1726">
        <f>IFERROR(VLOOKUP(A1726,Produtos!A:B,2,FALSE),"")</f>
        <v/>
      </c>
      <c r="D1726" s="10" t="n"/>
      <c r="E1726" s="10" t="n"/>
    </row>
    <row r="1727">
      <c r="B1727">
        <f>IFERROR(VLOOKUP(A1727,Produtos!A:B,2,FALSE),"")</f>
        <v/>
      </c>
      <c r="D1727" s="10" t="n"/>
      <c r="E1727" s="10" t="n"/>
    </row>
    <row r="1728">
      <c r="B1728">
        <f>IFERROR(VLOOKUP(A1728,Produtos!A:B,2,FALSE),"")</f>
        <v/>
      </c>
      <c r="D1728" s="10" t="n"/>
      <c r="E1728" s="10" t="n"/>
    </row>
    <row r="1729">
      <c r="B1729">
        <f>IFERROR(VLOOKUP(A1729,Produtos!A:B,2,FALSE),"")</f>
        <v/>
      </c>
      <c r="D1729" s="10" t="n"/>
      <c r="E1729" s="10" t="n"/>
    </row>
    <row r="1730">
      <c r="B1730">
        <f>IFERROR(VLOOKUP(A1730,Produtos!A:B,2,FALSE),"")</f>
        <v/>
      </c>
      <c r="D1730" s="10" t="n"/>
      <c r="E1730" s="10" t="n"/>
    </row>
    <row r="1731">
      <c r="B1731">
        <f>IFERROR(VLOOKUP(A1731,Produtos!A:B,2,FALSE),"")</f>
        <v/>
      </c>
      <c r="D1731" s="10" t="n"/>
      <c r="E1731" s="10" t="n"/>
    </row>
    <row r="1732">
      <c r="B1732">
        <f>IFERROR(VLOOKUP(A1732,Produtos!A:B,2,FALSE),"")</f>
        <v/>
      </c>
      <c r="D1732" s="10" t="n"/>
      <c r="E1732" s="10" t="n"/>
    </row>
    <row r="1733">
      <c r="B1733">
        <f>IFERROR(VLOOKUP(A1733,Produtos!A:B,2,FALSE),"")</f>
        <v/>
      </c>
      <c r="D1733" s="10" t="n"/>
      <c r="E1733" s="10" t="n"/>
    </row>
    <row r="1734">
      <c r="B1734">
        <f>IFERROR(VLOOKUP(A1734,Produtos!A:B,2,FALSE),"")</f>
        <v/>
      </c>
      <c r="D1734" s="10" t="n"/>
      <c r="E1734" s="10" t="n"/>
    </row>
    <row r="1735">
      <c r="B1735">
        <f>IFERROR(VLOOKUP(A1735,Produtos!A:B,2,FALSE),"")</f>
        <v/>
      </c>
      <c r="D1735" s="10" t="n"/>
      <c r="E1735" s="10" t="n"/>
    </row>
    <row r="1736">
      <c r="B1736">
        <f>IFERROR(VLOOKUP(A1736,Produtos!A:B,2,FALSE),"")</f>
        <v/>
      </c>
      <c r="D1736" s="10" t="n"/>
      <c r="E1736" s="10" t="n"/>
    </row>
    <row r="1737">
      <c r="B1737">
        <f>IFERROR(VLOOKUP(A1737,Produtos!A:B,2,FALSE),"")</f>
        <v/>
      </c>
      <c r="D1737" s="10" t="n"/>
      <c r="E1737" s="10" t="n"/>
    </row>
    <row r="1738">
      <c r="B1738">
        <f>IFERROR(VLOOKUP(A1738,Produtos!A:B,2,FALSE),"")</f>
        <v/>
      </c>
      <c r="D1738" s="10" t="n"/>
      <c r="E1738" s="10" t="n"/>
    </row>
    <row r="1739">
      <c r="B1739">
        <f>IFERROR(VLOOKUP(A1739,Produtos!A:B,2,FALSE),"")</f>
        <v/>
      </c>
      <c r="D1739" s="10" t="n"/>
      <c r="E1739" s="10" t="n"/>
    </row>
    <row r="1740">
      <c r="B1740">
        <f>IFERROR(VLOOKUP(A1740,Produtos!A:B,2,FALSE),"")</f>
        <v/>
      </c>
      <c r="D1740" s="10" t="n"/>
      <c r="E1740" s="10" t="n"/>
    </row>
    <row r="1741">
      <c r="B1741">
        <f>IFERROR(VLOOKUP(A1741,Produtos!A:B,2,FALSE),"")</f>
        <v/>
      </c>
      <c r="D1741" s="10" t="n"/>
      <c r="E1741" s="10" t="n"/>
    </row>
    <row r="1742">
      <c r="B1742">
        <f>IFERROR(VLOOKUP(A1742,Produtos!A:B,2,FALSE),"")</f>
        <v/>
      </c>
      <c r="D1742" s="10" t="n"/>
      <c r="E1742" s="10" t="n"/>
    </row>
    <row r="1743">
      <c r="B1743">
        <f>IFERROR(VLOOKUP(A1743,Produtos!A:B,2,FALSE),"")</f>
        <v/>
      </c>
      <c r="D1743" s="10" t="n"/>
      <c r="E1743" s="10" t="n"/>
    </row>
    <row r="1744">
      <c r="B1744">
        <f>IFERROR(VLOOKUP(A1744,Produtos!A:B,2,FALSE),"")</f>
        <v/>
      </c>
      <c r="D1744" s="10" t="n"/>
      <c r="E1744" s="10" t="n"/>
    </row>
    <row r="1745">
      <c r="B1745">
        <f>IFERROR(VLOOKUP(A1745,Produtos!A:B,2,FALSE),"")</f>
        <v/>
      </c>
      <c r="D1745" s="10" t="n"/>
      <c r="E1745" s="10" t="n"/>
    </row>
    <row r="1746">
      <c r="B1746">
        <f>IFERROR(VLOOKUP(A1746,Produtos!A:B,2,FALSE),"")</f>
        <v/>
      </c>
      <c r="D1746" s="10" t="n"/>
      <c r="E1746" s="10" t="n"/>
    </row>
    <row r="1747">
      <c r="B1747">
        <f>IFERROR(VLOOKUP(A1747,Produtos!A:B,2,FALSE),"")</f>
        <v/>
      </c>
      <c r="D1747" s="10" t="n"/>
      <c r="E1747" s="10" t="n"/>
    </row>
    <row r="1748">
      <c r="B1748">
        <f>IFERROR(VLOOKUP(A1748,Produtos!A:B,2,FALSE),"")</f>
        <v/>
      </c>
      <c r="D1748" s="10" t="n"/>
      <c r="E1748" s="10" t="n"/>
    </row>
    <row r="1749">
      <c r="B1749">
        <f>IFERROR(VLOOKUP(A1749,Produtos!A:B,2,FALSE),"")</f>
        <v/>
      </c>
      <c r="D1749" s="10" t="n"/>
      <c r="E1749" s="10" t="n"/>
    </row>
    <row r="1750">
      <c r="B1750">
        <f>IFERROR(VLOOKUP(A1750,Produtos!A:B,2,FALSE),"")</f>
        <v/>
      </c>
      <c r="D1750" s="10" t="n"/>
      <c r="E1750" s="10" t="n"/>
    </row>
    <row r="1751">
      <c r="B1751">
        <f>IFERROR(VLOOKUP(A1751,Produtos!A:B,2,FALSE),"")</f>
        <v/>
      </c>
      <c r="D1751" s="10" t="n"/>
      <c r="E1751" s="10" t="n"/>
    </row>
    <row r="1752">
      <c r="B1752">
        <f>IFERROR(VLOOKUP(A1752,Produtos!A:B,2,FALSE),"")</f>
        <v/>
      </c>
      <c r="D1752" s="10" t="n"/>
      <c r="E1752" s="10" t="n"/>
    </row>
    <row r="1753">
      <c r="B1753">
        <f>IFERROR(VLOOKUP(A1753,Produtos!A:B,2,FALSE),"")</f>
        <v/>
      </c>
      <c r="D1753" s="10" t="n"/>
      <c r="E1753" s="10" t="n"/>
    </row>
    <row r="1754">
      <c r="B1754">
        <f>IFERROR(VLOOKUP(A1754,Produtos!A:B,2,FALSE),"")</f>
        <v/>
      </c>
      <c r="D1754" s="10" t="n"/>
      <c r="E1754" s="10" t="n"/>
    </row>
    <row r="1755">
      <c r="B1755">
        <f>IFERROR(VLOOKUP(A1755,Produtos!A:B,2,FALSE),"")</f>
        <v/>
      </c>
      <c r="D1755" s="10" t="n"/>
      <c r="E1755" s="10" t="n"/>
    </row>
    <row r="1756">
      <c r="B1756">
        <f>IFERROR(VLOOKUP(A1756,Produtos!A:B,2,FALSE),"")</f>
        <v/>
      </c>
      <c r="D1756" s="10" t="n"/>
      <c r="E1756" s="10" t="n"/>
    </row>
    <row r="1757">
      <c r="B1757">
        <f>IFERROR(VLOOKUP(A1757,Produtos!A:B,2,FALSE),"")</f>
        <v/>
      </c>
      <c r="D1757" s="10" t="n"/>
      <c r="E1757" s="10" t="n"/>
    </row>
    <row r="1758">
      <c r="B1758">
        <f>IFERROR(VLOOKUP(A1758,Produtos!A:B,2,FALSE),"")</f>
        <v/>
      </c>
      <c r="D1758" s="10" t="n"/>
      <c r="E1758" s="10" t="n"/>
    </row>
    <row r="1759">
      <c r="B1759">
        <f>IFERROR(VLOOKUP(A1759,Produtos!A:B,2,FALSE),"")</f>
        <v/>
      </c>
      <c r="D1759" s="10" t="n"/>
      <c r="E1759" s="10" t="n"/>
    </row>
    <row r="1760">
      <c r="B1760">
        <f>IFERROR(VLOOKUP(A1760,Produtos!A:B,2,FALSE),"")</f>
        <v/>
      </c>
      <c r="D1760" s="10" t="n"/>
      <c r="E1760" s="10" t="n"/>
    </row>
    <row r="1761">
      <c r="B1761">
        <f>IFERROR(VLOOKUP(A1761,Produtos!A:B,2,FALSE),"")</f>
        <v/>
      </c>
      <c r="D1761" s="10" t="n"/>
      <c r="E1761" s="10" t="n"/>
    </row>
    <row r="1762">
      <c r="B1762">
        <f>IFERROR(VLOOKUP(A1762,Produtos!A:B,2,FALSE),"")</f>
        <v/>
      </c>
      <c r="D1762" s="10" t="n"/>
      <c r="E1762" s="10" t="n"/>
    </row>
    <row r="1763">
      <c r="B1763">
        <f>IFERROR(VLOOKUP(A1763,Produtos!A:B,2,FALSE),"")</f>
        <v/>
      </c>
      <c r="D1763" s="10" t="n"/>
      <c r="E1763" s="10" t="n"/>
    </row>
    <row r="1764">
      <c r="B1764">
        <f>IFERROR(VLOOKUP(A1764,Produtos!A:B,2,FALSE),"")</f>
        <v/>
      </c>
      <c r="D1764" s="10" t="n"/>
      <c r="E1764" s="10" t="n"/>
    </row>
    <row r="1765">
      <c r="B1765">
        <f>IFERROR(VLOOKUP(A1765,Produtos!A:B,2,FALSE),"")</f>
        <v/>
      </c>
      <c r="D1765" s="10" t="n"/>
      <c r="E1765" s="10" t="n"/>
    </row>
    <row r="1766">
      <c r="B1766">
        <f>IFERROR(VLOOKUP(A1766,Produtos!A:B,2,FALSE),"")</f>
        <v/>
      </c>
      <c r="D1766" s="10" t="n"/>
      <c r="E1766" s="10" t="n"/>
    </row>
    <row r="1767">
      <c r="B1767">
        <f>IFERROR(VLOOKUP(A1767,Produtos!A:B,2,FALSE),"")</f>
        <v/>
      </c>
      <c r="D1767" s="10" t="n"/>
      <c r="E1767" s="10" t="n"/>
    </row>
    <row r="1768">
      <c r="B1768">
        <f>IFERROR(VLOOKUP(A1768,Produtos!A:B,2,FALSE),"")</f>
        <v/>
      </c>
      <c r="D1768" s="10" t="n"/>
      <c r="E1768" s="10" t="n"/>
    </row>
    <row r="1769">
      <c r="B1769">
        <f>IFERROR(VLOOKUP(A1769,Produtos!A:B,2,FALSE),"")</f>
        <v/>
      </c>
      <c r="D1769" s="10" t="n"/>
      <c r="E1769" s="10" t="n"/>
    </row>
    <row r="1770">
      <c r="B1770">
        <f>IFERROR(VLOOKUP(A1770,Produtos!A:B,2,FALSE),"")</f>
        <v/>
      </c>
      <c r="D1770" s="10" t="n"/>
      <c r="E1770" s="10" t="n"/>
    </row>
    <row r="1771">
      <c r="B1771">
        <f>IFERROR(VLOOKUP(A1771,Produtos!A:B,2,FALSE),"")</f>
        <v/>
      </c>
      <c r="D1771" s="10" t="n"/>
      <c r="E1771" s="10" t="n"/>
    </row>
    <row r="1772">
      <c r="B1772">
        <f>IFERROR(VLOOKUP(A1772,Produtos!A:B,2,FALSE),"")</f>
        <v/>
      </c>
      <c r="D1772" s="10" t="n"/>
      <c r="E1772" s="10" t="n"/>
    </row>
    <row r="1773">
      <c r="B1773">
        <f>IFERROR(VLOOKUP(A1773,Produtos!A:B,2,FALSE),"")</f>
        <v/>
      </c>
      <c r="D1773" s="10" t="n"/>
      <c r="E1773" s="10" t="n"/>
    </row>
    <row r="1774">
      <c r="B1774">
        <f>IFERROR(VLOOKUP(A1774,Produtos!A:B,2,FALSE),"")</f>
        <v/>
      </c>
      <c r="D1774" s="10" t="n"/>
      <c r="E1774" s="10" t="n"/>
    </row>
    <row r="1775">
      <c r="B1775">
        <f>IFERROR(VLOOKUP(A1775,Produtos!A:B,2,FALSE),"")</f>
        <v/>
      </c>
      <c r="D1775" s="10" t="n"/>
      <c r="E1775" s="10" t="n"/>
    </row>
    <row r="1776">
      <c r="B1776">
        <f>IFERROR(VLOOKUP(A1776,Produtos!A:B,2,FALSE),"")</f>
        <v/>
      </c>
      <c r="D1776" s="10" t="n"/>
      <c r="E1776" s="10" t="n"/>
    </row>
    <row r="1777">
      <c r="B1777">
        <f>IFERROR(VLOOKUP(A1777,Produtos!A:B,2,FALSE),"")</f>
        <v/>
      </c>
      <c r="D1777" s="10" t="n"/>
      <c r="E1777" s="10" t="n"/>
    </row>
    <row r="1778">
      <c r="B1778">
        <f>IFERROR(VLOOKUP(A1778,Produtos!A:B,2,FALSE),"")</f>
        <v/>
      </c>
      <c r="D1778" s="10" t="n"/>
      <c r="E1778" s="10" t="n"/>
    </row>
    <row r="1779">
      <c r="B1779">
        <f>IFERROR(VLOOKUP(A1779,Produtos!A:B,2,FALSE),"")</f>
        <v/>
      </c>
      <c r="D1779" s="10" t="n"/>
      <c r="E1779" s="10" t="n"/>
    </row>
    <row r="1780">
      <c r="B1780">
        <f>IFERROR(VLOOKUP(A1780,Produtos!A:B,2,FALSE),"")</f>
        <v/>
      </c>
      <c r="D1780" s="10" t="n"/>
      <c r="E1780" s="10" t="n"/>
    </row>
    <row r="1781">
      <c r="B1781">
        <f>IFERROR(VLOOKUP(A1781,Produtos!A:B,2,FALSE),"")</f>
        <v/>
      </c>
      <c r="D1781" s="10" t="n"/>
      <c r="E1781" s="10" t="n"/>
    </row>
    <row r="1782">
      <c r="B1782">
        <f>IFERROR(VLOOKUP(A1782,Produtos!A:B,2,FALSE),"")</f>
        <v/>
      </c>
      <c r="D1782" s="10" t="n"/>
      <c r="E1782" s="10" t="n"/>
    </row>
    <row r="1783">
      <c r="B1783">
        <f>IFERROR(VLOOKUP(A1783,Produtos!A:B,2,FALSE),"")</f>
        <v/>
      </c>
      <c r="D1783" s="10" t="n"/>
      <c r="E1783" s="10" t="n"/>
    </row>
    <row r="1784">
      <c r="B1784">
        <f>IFERROR(VLOOKUP(A1784,Produtos!A:B,2,FALSE),"")</f>
        <v/>
      </c>
      <c r="D1784" s="10" t="n"/>
      <c r="E1784" s="10" t="n"/>
    </row>
    <row r="1785">
      <c r="B1785">
        <f>IFERROR(VLOOKUP(A1785,Produtos!A:B,2,FALSE),"")</f>
        <v/>
      </c>
      <c r="D1785" s="10" t="n"/>
      <c r="E1785" s="10" t="n"/>
    </row>
    <row r="1786">
      <c r="B1786">
        <f>IFERROR(VLOOKUP(A1786,Produtos!A:B,2,FALSE),"")</f>
        <v/>
      </c>
      <c r="D1786" s="10" t="n"/>
      <c r="E1786" s="10" t="n"/>
    </row>
    <row r="1787">
      <c r="B1787">
        <f>IFERROR(VLOOKUP(A1787,Produtos!A:B,2,FALSE),"")</f>
        <v/>
      </c>
      <c r="D1787" s="10" t="n"/>
      <c r="E1787" s="10" t="n"/>
    </row>
    <row r="1788">
      <c r="B1788">
        <f>IFERROR(VLOOKUP(A1788,Produtos!A:B,2,FALSE),"")</f>
        <v/>
      </c>
      <c r="D1788" s="10" t="n"/>
      <c r="E1788" s="10" t="n"/>
    </row>
    <row r="1789">
      <c r="B1789">
        <f>IFERROR(VLOOKUP(A1789,Produtos!A:B,2,FALSE),"")</f>
        <v/>
      </c>
      <c r="D1789" s="10" t="n"/>
      <c r="E1789" s="10" t="n"/>
    </row>
    <row r="1790">
      <c r="B1790">
        <f>IFERROR(VLOOKUP(A1790,Produtos!A:B,2,FALSE),"")</f>
        <v/>
      </c>
      <c r="D1790" s="10" t="n"/>
      <c r="E1790" s="10" t="n"/>
    </row>
    <row r="1791">
      <c r="B1791">
        <f>IFERROR(VLOOKUP(A1791,Produtos!A:B,2,FALSE),"")</f>
        <v/>
      </c>
      <c r="D1791" s="10" t="n"/>
      <c r="E1791" s="10" t="n"/>
    </row>
    <row r="1792">
      <c r="B1792">
        <f>IFERROR(VLOOKUP(A1792,Produtos!A:B,2,FALSE),"")</f>
        <v/>
      </c>
      <c r="D1792" s="10" t="n"/>
      <c r="E1792" s="10" t="n"/>
    </row>
    <row r="1793">
      <c r="B1793">
        <f>IFERROR(VLOOKUP(A1793,Produtos!A:B,2,FALSE),"")</f>
        <v/>
      </c>
      <c r="D1793" s="10" t="n"/>
      <c r="E1793" s="10" t="n"/>
    </row>
    <row r="1794">
      <c r="B1794">
        <f>IFERROR(VLOOKUP(A1794,Produtos!A:B,2,FALSE),"")</f>
        <v/>
      </c>
      <c r="D1794" s="10" t="n"/>
      <c r="E1794" s="10" t="n"/>
    </row>
    <row r="1795">
      <c r="B1795">
        <f>IFERROR(VLOOKUP(A1795,Produtos!A:B,2,FALSE),"")</f>
        <v/>
      </c>
      <c r="D1795" s="10" t="n"/>
      <c r="E1795" s="10" t="n"/>
    </row>
    <row r="1796">
      <c r="B1796">
        <f>IFERROR(VLOOKUP(A1796,Produtos!A:B,2,FALSE),"")</f>
        <v/>
      </c>
      <c r="D1796" s="10" t="n"/>
      <c r="E1796" s="10" t="n"/>
    </row>
    <row r="1797">
      <c r="B1797">
        <f>IFERROR(VLOOKUP(A1797,Produtos!A:B,2,FALSE),"")</f>
        <v/>
      </c>
      <c r="D1797" s="10" t="n"/>
      <c r="E1797" s="10" t="n"/>
    </row>
    <row r="1798">
      <c r="B1798">
        <f>IFERROR(VLOOKUP(A1798,Produtos!A:B,2,FALSE),"")</f>
        <v/>
      </c>
      <c r="D1798" s="10" t="n"/>
      <c r="E1798" s="10" t="n"/>
    </row>
    <row r="1799">
      <c r="B1799">
        <f>IFERROR(VLOOKUP(A1799,Produtos!A:B,2,FALSE),"")</f>
        <v/>
      </c>
      <c r="D1799" s="10" t="n"/>
      <c r="E1799" s="10" t="n"/>
    </row>
    <row r="1800">
      <c r="B1800">
        <f>IFERROR(VLOOKUP(A1800,Produtos!A:B,2,FALSE),"")</f>
        <v/>
      </c>
      <c r="D1800" s="10" t="n"/>
      <c r="E1800" s="10" t="n"/>
    </row>
    <row r="1801">
      <c r="B1801">
        <f>IFERROR(VLOOKUP(A1801,Produtos!A:B,2,FALSE),"")</f>
        <v/>
      </c>
      <c r="D1801" s="10" t="n"/>
      <c r="E1801" s="10" t="n"/>
    </row>
    <row r="1802">
      <c r="B1802">
        <f>IFERROR(VLOOKUP(A1802,Produtos!A:B,2,FALSE),"")</f>
        <v/>
      </c>
      <c r="D1802" s="10" t="n"/>
      <c r="E1802" s="10" t="n"/>
    </row>
    <row r="1803">
      <c r="B1803">
        <f>IFERROR(VLOOKUP(A1803,Produtos!A:B,2,FALSE),"")</f>
        <v/>
      </c>
      <c r="D1803" s="10" t="n"/>
      <c r="E1803" s="10" t="n"/>
    </row>
    <row r="1804">
      <c r="B1804">
        <f>IFERROR(VLOOKUP(A1804,Produtos!A:B,2,FALSE),"")</f>
        <v/>
      </c>
      <c r="D1804" s="10" t="n"/>
      <c r="E1804" s="10" t="n"/>
    </row>
    <row r="1805">
      <c r="B1805">
        <f>IFERROR(VLOOKUP(A1805,Produtos!A:B,2,FALSE),"")</f>
        <v/>
      </c>
      <c r="D1805" s="10" t="n"/>
      <c r="E1805" s="10" t="n"/>
    </row>
    <row r="1806">
      <c r="B1806">
        <f>IFERROR(VLOOKUP(A1806,Produtos!A:B,2,FALSE),"")</f>
        <v/>
      </c>
      <c r="D1806" s="10" t="n"/>
      <c r="E1806" s="10" t="n"/>
    </row>
    <row r="1807">
      <c r="B1807">
        <f>IFERROR(VLOOKUP(A1807,Produtos!A:B,2,FALSE),"")</f>
        <v/>
      </c>
      <c r="D1807" s="10" t="n"/>
      <c r="E1807" s="10" t="n"/>
    </row>
    <row r="1808">
      <c r="B1808">
        <f>IFERROR(VLOOKUP(A1808,Produtos!A:B,2,FALSE),"")</f>
        <v/>
      </c>
      <c r="D1808" s="10" t="n"/>
      <c r="E1808" s="10" t="n"/>
    </row>
    <row r="1809">
      <c r="B1809">
        <f>IFERROR(VLOOKUP(A1809,Produtos!A:B,2,FALSE),"")</f>
        <v/>
      </c>
      <c r="D1809" s="10" t="n"/>
      <c r="E1809" s="10" t="n"/>
    </row>
    <row r="1810">
      <c r="B1810">
        <f>IFERROR(VLOOKUP(A1810,Produtos!A:B,2,FALSE),"")</f>
        <v/>
      </c>
      <c r="D1810" s="10" t="n"/>
      <c r="E1810" s="10" t="n"/>
    </row>
    <row r="1811">
      <c r="B1811">
        <f>IFERROR(VLOOKUP(A1811,Produtos!A:B,2,FALSE),"")</f>
        <v/>
      </c>
      <c r="D1811" s="10" t="n"/>
      <c r="E1811" s="10" t="n"/>
    </row>
    <row r="1812">
      <c r="B1812">
        <f>IFERROR(VLOOKUP(A1812,Produtos!A:B,2,FALSE),"")</f>
        <v/>
      </c>
      <c r="D1812" s="10" t="n"/>
      <c r="E1812" s="10" t="n"/>
    </row>
    <row r="1813">
      <c r="B1813">
        <f>IFERROR(VLOOKUP(A1813,Produtos!A:B,2,FALSE),"")</f>
        <v/>
      </c>
      <c r="D1813" s="10" t="n"/>
      <c r="E1813" s="10" t="n"/>
    </row>
    <row r="1814">
      <c r="B1814">
        <f>IFERROR(VLOOKUP(A1814,Produtos!A:B,2,FALSE),"")</f>
        <v/>
      </c>
      <c r="D1814" s="10" t="n"/>
      <c r="E1814" s="10" t="n"/>
    </row>
    <row r="1815">
      <c r="B1815">
        <f>IFERROR(VLOOKUP(A1815,Produtos!A:B,2,FALSE),"")</f>
        <v/>
      </c>
      <c r="D1815" s="10" t="n"/>
      <c r="E1815" s="10" t="n"/>
    </row>
    <row r="1816">
      <c r="B1816">
        <f>IFERROR(VLOOKUP(A1816,Produtos!A:B,2,FALSE),"")</f>
        <v/>
      </c>
      <c r="D1816" s="10" t="n"/>
      <c r="E1816" s="10" t="n"/>
    </row>
    <row r="1817">
      <c r="B1817">
        <f>IFERROR(VLOOKUP(A1817,Produtos!A:B,2,FALSE),"")</f>
        <v/>
      </c>
      <c r="D1817" s="10" t="n"/>
      <c r="E1817" s="10" t="n"/>
    </row>
    <row r="1818">
      <c r="B1818">
        <f>IFERROR(VLOOKUP(A1818,Produtos!A:B,2,FALSE),"")</f>
        <v/>
      </c>
      <c r="D1818" s="10" t="n"/>
      <c r="E1818" s="10" t="n"/>
    </row>
    <row r="1819">
      <c r="B1819">
        <f>IFERROR(VLOOKUP(A1819,Produtos!A:B,2,FALSE),"")</f>
        <v/>
      </c>
      <c r="D1819" s="10" t="n"/>
      <c r="E1819" s="10" t="n"/>
    </row>
    <row r="1820">
      <c r="B1820">
        <f>IFERROR(VLOOKUP(A1820,Produtos!A:B,2,FALSE),"")</f>
        <v/>
      </c>
      <c r="D1820" s="10" t="n"/>
      <c r="E1820" s="10" t="n"/>
    </row>
    <row r="1821">
      <c r="B1821">
        <f>IFERROR(VLOOKUP(A1821,Produtos!A:B,2,FALSE),"")</f>
        <v/>
      </c>
      <c r="D1821" s="10" t="n"/>
      <c r="E1821" s="10" t="n"/>
    </row>
    <row r="1822">
      <c r="B1822">
        <f>IFERROR(VLOOKUP(A1822,Produtos!A:B,2,FALSE),"")</f>
        <v/>
      </c>
      <c r="D1822" s="10" t="n"/>
      <c r="E1822" s="10" t="n"/>
    </row>
    <row r="1823">
      <c r="B1823">
        <f>IFERROR(VLOOKUP(A1823,Produtos!A:B,2,FALSE),"")</f>
        <v/>
      </c>
      <c r="D1823" s="10" t="n"/>
      <c r="E1823" s="10" t="n"/>
    </row>
    <row r="1824">
      <c r="B1824">
        <f>IFERROR(VLOOKUP(A1824,Produtos!A:B,2,FALSE),"")</f>
        <v/>
      </c>
      <c r="D1824" s="10" t="n"/>
      <c r="E1824" s="10" t="n"/>
    </row>
    <row r="1825">
      <c r="B1825">
        <f>IFERROR(VLOOKUP(A1825,Produtos!A:B,2,FALSE),"")</f>
        <v/>
      </c>
      <c r="D1825" s="10" t="n"/>
      <c r="E1825" s="10" t="n"/>
    </row>
    <row r="1826">
      <c r="B1826">
        <f>IFERROR(VLOOKUP(A1826,Produtos!A:B,2,FALSE),"")</f>
        <v/>
      </c>
      <c r="D1826" s="10" t="n"/>
      <c r="E1826" s="10" t="n"/>
    </row>
    <row r="1827">
      <c r="B1827">
        <f>IFERROR(VLOOKUP(A1827,Produtos!A:B,2,FALSE),"")</f>
        <v/>
      </c>
      <c r="D1827" s="10" t="n"/>
      <c r="E1827" s="10" t="n"/>
    </row>
    <row r="1828">
      <c r="B1828">
        <f>IFERROR(VLOOKUP(A1828,Produtos!A:B,2,FALSE),"")</f>
        <v/>
      </c>
      <c r="D1828" s="10" t="n"/>
      <c r="E1828" s="10" t="n"/>
    </row>
    <row r="1829">
      <c r="B1829">
        <f>IFERROR(VLOOKUP(A1829,Produtos!A:B,2,FALSE),"")</f>
        <v/>
      </c>
      <c r="D1829" s="10" t="n"/>
      <c r="E1829" s="10" t="n"/>
    </row>
    <row r="1830">
      <c r="B1830">
        <f>IFERROR(VLOOKUP(A1830,Produtos!A:B,2,FALSE),"")</f>
        <v/>
      </c>
      <c r="D1830" s="10" t="n"/>
      <c r="E1830" s="10" t="n"/>
    </row>
    <row r="1831">
      <c r="B1831">
        <f>IFERROR(VLOOKUP(A1831,Produtos!A:B,2,FALSE),"")</f>
        <v/>
      </c>
      <c r="D1831" s="10" t="n"/>
      <c r="E1831" s="10" t="n"/>
    </row>
    <row r="1832">
      <c r="B1832">
        <f>IFERROR(VLOOKUP(A1832,Produtos!A:B,2,FALSE),"")</f>
        <v/>
      </c>
      <c r="D1832" s="10" t="n"/>
      <c r="E1832" s="10" t="n"/>
    </row>
    <row r="1833">
      <c r="B1833">
        <f>IFERROR(VLOOKUP(A1833,Produtos!A:B,2,FALSE),"")</f>
        <v/>
      </c>
      <c r="D1833" s="10" t="n"/>
      <c r="E1833" s="10" t="n"/>
    </row>
    <row r="1834">
      <c r="B1834">
        <f>IFERROR(VLOOKUP(A1834,Produtos!A:B,2,FALSE),"")</f>
        <v/>
      </c>
      <c r="D1834" s="10" t="n"/>
      <c r="E1834" s="10" t="n"/>
    </row>
    <row r="1835">
      <c r="B1835">
        <f>IFERROR(VLOOKUP(A1835,Produtos!A:B,2,FALSE),"")</f>
        <v/>
      </c>
      <c r="D1835" s="10" t="n"/>
      <c r="E1835" s="10" t="n"/>
    </row>
    <row r="1836">
      <c r="B1836">
        <f>IFERROR(VLOOKUP(A1836,Produtos!A:B,2,FALSE),"")</f>
        <v/>
      </c>
      <c r="D1836" s="10" t="n"/>
      <c r="E1836" s="10" t="n"/>
    </row>
    <row r="1837">
      <c r="B1837">
        <f>IFERROR(VLOOKUP(A1837,Produtos!A:B,2,FALSE),"")</f>
        <v/>
      </c>
      <c r="D1837" s="10" t="n"/>
      <c r="E1837" s="10" t="n"/>
    </row>
    <row r="1838">
      <c r="B1838">
        <f>IFERROR(VLOOKUP(A1838,Produtos!A:B,2,FALSE),"")</f>
        <v/>
      </c>
      <c r="D1838" s="10" t="n"/>
      <c r="E1838" s="10" t="n"/>
    </row>
    <row r="1839">
      <c r="B1839">
        <f>IFERROR(VLOOKUP(A1839,Produtos!A:B,2,FALSE),"")</f>
        <v/>
      </c>
      <c r="D1839" s="10" t="n"/>
      <c r="E1839" s="10" t="n"/>
    </row>
    <row r="1840">
      <c r="B1840">
        <f>IFERROR(VLOOKUP(A1840,Produtos!A:B,2,FALSE),"")</f>
        <v/>
      </c>
      <c r="D1840" s="10" t="n"/>
      <c r="E1840" s="10" t="n"/>
    </row>
    <row r="1841">
      <c r="B1841">
        <f>IFERROR(VLOOKUP(A1841,Produtos!A:B,2,FALSE),"")</f>
        <v/>
      </c>
      <c r="D1841" s="10" t="n"/>
      <c r="E1841" s="10" t="n"/>
    </row>
    <row r="1842">
      <c r="B1842">
        <f>IFERROR(VLOOKUP(A1842,Produtos!A:B,2,FALSE),"")</f>
        <v/>
      </c>
      <c r="D1842" s="10" t="n"/>
      <c r="E1842" s="10" t="n"/>
    </row>
    <row r="1843">
      <c r="B1843">
        <f>IFERROR(VLOOKUP(A1843,Produtos!A:B,2,FALSE),"")</f>
        <v/>
      </c>
      <c r="D1843" s="10" t="n"/>
      <c r="E1843" s="10" t="n"/>
    </row>
    <row r="1844">
      <c r="B1844">
        <f>IFERROR(VLOOKUP(A1844,Produtos!A:B,2,FALSE),"")</f>
        <v/>
      </c>
      <c r="D1844" s="10" t="n"/>
      <c r="E1844" s="10" t="n"/>
    </row>
    <row r="1845">
      <c r="B1845">
        <f>IFERROR(VLOOKUP(A1845,Produtos!A:B,2,FALSE),"")</f>
        <v/>
      </c>
      <c r="D1845" s="10" t="n"/>
      <c r="E1845" s="10" t="n"/>
    </row>
    <row r="1846">
      <c r="B1846">
        <f>IFERROR(VLOOKUP(A1846,Produtos!A:B,2,FALSE),"")</f>
        <v/>
      </c>
      <c r="D1846" s="10" t="n"/>
      <c r="E1846" s="10" t="n"/>
    </row>
    <row r="1847">
      <c r="B1847">
        <f>IFERROR(VLOOKUP(A1847,Produtos!A:B,2,FALSE),"")</f>
        <v/>
      </c>
      <c r="D1847" s="10" t="n"/>
      <c r="E1847" s="10" t="n"/>
    </row>
    <row r="1848">
      <c r="B1848">
        <f>IFERROR(VLOOKUP(A1848,Produtos!A:B,2,FALSE),"")</f>
        <v/>
      </c>
      <c r="D1848" s="10" t="n"/>
      <c r="E1848" s="10" t="n"/>
    </row>
    <row r="1849">
      <c r="B1849">
        <f>IFERROR(VLOOKUP(A1849,Produtos!A:B,2,FALSE),"")</f>
        <v/>
      </c>
      <c r="D1849" s="10" t="n"/>
      <c r="E1849" s="10" t="n"/>
    </row>
    <row r="1850">
      <c r="B1850">
        <f>IFERROR(VLOOKUP(A1850,Produtos!A:B,2,FALSE),"")</f>
        <v/>
      </c>
      <c r="D1850" s="10" t="n"/>
      <c r="E1850" s="10" t="n"/>
    </row>
    <row r="1851">
      <c r="B1851">
        <f>IFERROR(VLOOKUP(A1851,Produtos!A:B,2,FALSE),"")</f>
        <v/>
      </c>
      <c r="D1851" s="10" t="n"/>
      <c r="E1851" s="10" t="n"/>
    </row>
    <row r="1852">
      <c r="B1852">
        <f>IFERROR(VLOOKUP(A1852,Produtos!A:B,2,FALSE),"")</f>
        <v/>
      </c>
      <c r="D1852" s="10" t="n"/>
      <c r="E1852" s="10" t="n"/>
    </row>
    <row r="1853">
      <c r="B1853">
        <f>IFERROR(VLOOKUP(A1853,Produtos!A:B,2,FALSE),"")</f>
        <v/>
      </c>
      <c r="D1853" s="10" t="n"/>
      <c r="E1853" s="10" t="n"/>
    </row>
    <row r="1854">
      <c r="B1854">
        <f>IFERROR(VLOOKUP(A1854,Produtos!A:B,2,FALSE),"")</f>
        <v/>
      </c>
      <c r="D1854" s="10" t="n"/>
      <c r="E1854" s="10" t="n"/>
    </row>
    <row r="1855">
      <c r="B1855">
        <f>IFERROR(VLOOKUP(A1855,Produtos!A:B,2,FALSE),"")</f>
        <v/>
      </c>
      <c r="D1855" s="10" t="n"/>
      <c r="E1855" s="10" t="n"/>
    </row>
    <row r="1856">
      <c r="B1856">
        <f>IFERROR(VLOOKUP(A1856,Produtos!A:B,2,FALSE),"")</f>
        <v/>
      </c>
      <c r="D1856" s="10" t="n"/>
      <c r="E1856" s="10" t="n"/>
    </row>
    <row r="1857">
      <c r="B1857">
        <f>IFERROR(VLOOKUP(A1857,Produtos!A:B,2,FALSE),"")</f>
        <v/>
      </c>
      <c r="D1857" s="10" t="n"/>
      <c r="E1857" s="10" t="n"/>
    </row>
    <row r="1858">
      <c r="B1858">
        <f>IFERROR(VLOOKUP(A1858,Produtos!A:B,2,FALSE),"")</f>
        <v/>
      </c>
      <c r="D1858" s="10" t="n"/>
      <c r="E1858" s="10" t="n"/>
    </row>
    <row r="1859">
      <c r="B1859">
        <f>IFERROR(VLOOKUP(A1859,Produtos!A:B,2,FALSE),"")</f>
        <v/>
      </c>
      <c r="D1859" s="10" t="n"/>
      <c r="E1859" s="10" t="n"/>
    </row>
    <row r="1860">
      <c r="B1860">
        <f>IFERROR(VLOOKUP(A1860,Produtos!A:B,2,FALSE),"")</f>
        <v/>
      </c>
      <c r="D1860" s="10" t="n"/>
      <c r="E1860" s="10" t="n"/>
    </row>
    <row r="1861">
      <c r="B1861">
        <f>IFERROR(VLOOKUP(A1861,Produtos!A:B,2,FALSE),"")</f>
        <v/>
      </c>
      <c r="D1861" s="10" t="n"/>
      <c r="E1861" s="10" t="n"/>
    </row>
    <row r="1862">
      <c r="B1862">
        <f>IFERROR(VLOOKUP(A1862,Produtos!A:B,2,FALSE),"")</f>
        <v/>
      </c>
      <c r="D1862" s="10" t="n"/>
      <c r="E1862" s="10" t="n"/>
    </row>
    <row r="1863">
      <c r="B1863">
        <f>IFERROR(VLOOKUP(A1863,Produtos!A:B,2,FALSE),"")</f>
        <v/>
      </c>
      <c r="D1863" s="10" t="n"/>
      <c r="E1863" s="10" t="n"/>
    </row>
    <row r="1864">
      <c r="B1864">
        <f>IFERROR(VLOOKUP(A1864,Produtos!A:B,2,FALSE),"")</f>
        <v/>
      </c>
      <c r="D1864" s="10" t="n"/>
      <c r="E1864" s="10" t="n"/>
    </row>
    <row r="1865">
      <c r="B1865">
        <f>IFERROR(VLOOKUP(A1865,Produtos!A:B,2,FALSE),"")</f>
        <v/>
      </c>
      <c r="D1865" s="10" t="n"/>
      <c r="E1865" s="10" t="n"/>
    </row>
    <row r="1866">
      <c r="B1866">
        <f>IFERROR(VLOOKUP(A1866,Produtos!A:B,2,FALSE),"")</f>
        <v/>
      </c>
      <c r="D1866" s="10" t="n"/>
      <c r="E1866" s="10" t="n"/>
    </row>
    <row r="1867">
      <c r="B1867">
        <f>IFERROR(VLOOKUP(A1867,Produtos!A:B,2,FALSE),"")</f>
        <v/>
      </c>
      <c r="D1867" s="10" t="n"/>
      <c r="E1867" s="10" t="n"/>
    </row>
    <row r="1868">
      <c r="B1868">
        <f>IFERROR(VLOOKUP(A1868,Produtos!A:B,2,FALSE),"")</f>
        <v/>
      </c>
      <c r="D1868" s="10" t="n"/>
      <c r="E1868" s="10" t="n"/>
    </row>
    <row r="1869">
      <c r="B1869">
        <f>IFERROR(VLOOKUP(A1869,Produtos!A:B,2,FALSE),"")</f>
        <v/>
      </c>
      <c r="D1869" s="10" t="n"/>
      <c r="E1869" s="10" t="n"/>
    </row>
    <row r="1870">
      <c r="B1870">
        <f>IFERROR(VLOOKUP(A1870,Produtos!A:B,2,FALSE),"")</f>
        <v/>
      </c>
      <c r="D1870" s="10" t="n"/>
      <c r="E1870" s="10" t="n"/>
    </row>
    <row r="1871">
      <c r="B1871">
        <f>IFERROR(VLOOKUP(A1871,Produtos!A:B,2,FALSE),"")</f>
        <v/>
      </c>
      <c r="D1871" s="10" t="n"/>
      <c r="E1871" s="10" t="n"/>
    </row>
    <row r="1872">
      <c r="B1872">
        <f>IFERROR(VLOOKUP(A1872,Produtos!A:B,2,FALSE),"")</f>
        <v/>
      </c>
      <c r="D1872" s="10" t="n"/>
      <c r="E1872" s="10" t="n"/>
    </row>
    <row r="1873">
      <c r="B1873">
        <f>IFERROR(VLOOKUP(A1873,Produtos!A:B,2,FALSE),"")</f>
        <v/>
      </c>
      <c r="D1873" s="10" t="n"/>
      <c r="E1873" s="10" t="n"/>
    </row>
    <row r="1874">
      <c r="B1874">
        <f>IFERROR(VLOOKUP(A1874,Produtos!A:B,2,FALSE),"")</f>
        <v/>
      </c>
      <c r="D1874" s="10" t="n"/>
      <c r="E1874" s="10" t="n"/>
    </row>
    <row r="1875">
      <c r="B1875">
        <f>IFERROR(VLOOKUP(A1875,Produtos!A:B,2,FALSE),"")</f>
        <v/>
      </c>
      <c r="D1875" s="10" t="n"/>
      <c r="E1875" s="10" t="n"/>
    </row>
    <row r="1876">
      <c r="B1876">
        <f>IFERROR(VLOOKUP(A1876,Produtos!A:B,2,FALSE),"")</f>
        <v/>
      </c>
      <c r="D1876" s="10" t="n"/>
      <c r="E1876" s="10" t="n"/>
    </row>
    <row r="1877">
      <c r="B1877">
        <f>IFERROR(VLOOKUP(A1877,Produtos!A:B,2,FALSE),"")</f>
        <v/>
      </c>
      <c r="D1877" s="10" t="n"/>
      <c r="E1877" s="10" t="n"/>
    </row>
    <row r="1878">
      <c r="B1878">
        <f>IFERROR(VLOOKUP(A1878,Produtos!A:B,2,FALSE),"")</f>
        <v/>
      </c>
      <c r="D1878" s="10" t="n"/>
      <c r="E1878" s="10" t="n"/>
    </row>
    <row r="1879">
      <c r="B1879">
        <f>IFERROR(VLOOKUP(A1879,Produtos!A:B,2,FALSE),"")</f>
        <v/>
      </c>
      <c r="D1879" s="10" t="n"/>
      <c r="E1879" s="10" t="n"/>
    </row>
    <row r="1880">
      <c r="B1880">
        <f>IFERROR(VLOOKUP(A1880,Produtos!A:B,2,FALSE),"")</f>
        <v/>
      </c>
      <c r="D1880" s="10" t="n"/>
      <c r="E1880" s="10" t="n"/>
    </row>
    <row r="1881">
      <c r="B1881">
        <f>IFERROR(VLOOKUP(A1881,Produtos!A:B,2,FALSE),"")</f>
        <v/>
      </c>
      <c r="D1881" s="10" t="n"/>
      <c r="E1881" s="10" t="n"/>
    </row>
    <row r="1882">
      <c r="B1882">
        <f>IFERROR(VLOOKUP(A1882,Produtos!A:B,2,FALSE),"")</f>
        <v/>
      </c>
      <c r="D1882" s="10" t="n"/>
      <c r="E1882" s="10" t="n"/>
    </row>
    <row r="1883">
      <c r="B1883">
        <f>IFERROR(VLOOKUP(A1883,Produtos!A:B,2,FALSE),"")</f>
        <v/>
      </c>
      <c r="D1883" s="10" t="n"/>
      <c r="E1883" s="10" t="n"/>
    </row>
    <row r="1884">
      <c r="B1884">
        <f>IFERROR(VLOOKUP(A1884,Produtos!A:B,2,FALSE),"")</f>
        <v/>
      </c>
      <c r="D1884" s="10" t="n"/>
      <c r="E1884" s="10" t="n"/>
    </row>
    <row r="1885">
      <c r="B1885">
        <f>IFERROR(VLOOKUP(A1885,Produtos!A:B,2,FALSE),"")</f>
        <v/>
      </c>
      <c r="D1885" s="10" t="n"/>
      <c r="E1885" s="10" t="n"/>
    </row>
    <row r="1886">
      <c r="B1886">
        <f>IFERROR(VLOOKUP(A1886,Produtos!A:B,2,FALSE),"")</f>
        <v/>
      </c>
      <c r="D1886" s="10" t="n"/>
      <c r="E1886" s="10" t="n"/>
    </row>
    <row r="1887">
      <c r="B1887">
        <f>IFERROR(VLOOKUP(A1887,Produtos!A:B,2,FALSE),"")</f>
        <v/>
      </c>
      <c r="D1887" s="10" t="n"/>
      <c r="E1887" s="10" t="n"/>
    </row>
    <row r="1888">
      <c r="B1888">
        <f>IFERROR(VLOOKUP(A1888,Produtos!A:B,2,FALSE),"")</f>
        <v/>
      </c>
      <c r="D1888" s="10" t="n"/>
      <c r="E1888" s="10" t="n"/>
    </row>
    <row r="1889">
      <c r="B1889">
        <f>IFERROR(VLOOKUP(A1889,Produtos!A:B,2,FALSE),"")</f>
        <v/>
      </c>
      <c r="D1889" s="10" t="n"/>
      <c r="E1889" s="10" t="n"/>
    </row>
    <row r="1890">
      <c r="B1890">
        <f>IFERROR(VLOOKUP(A1890,Produtos!A:B,2,FALSE),"")</f>
        <v/>
      </c>
      <c r="D1890" s="10" t="n"/>
      <c r="E1890" s="10" t="n"/>
    </row>
    <row r="1891">
      <c r="B1891">
        <f>IFERROR(VLOOKUP(A1891,Produtos!A:B,2,FALSE),"")</f>
        <v/>
      </c>
      <c r="D1891" s="10" t="n"/>
      <c r="E1891" s="10" t="n"/>
    </row>
    <row r="1892">
      <c r="B1892">
        <f>IFERROR(VLOOKUP(A1892,Produtos!A:B,2,FALSE),"")</f>
        <v/>
      </c>
      <c r="D1892" s="10" t="n"/>
      <c r="E1892" s="10" t="n"/>
    </row>
    <row r="1893">
      <c r="B1893">
        <f>IFERROR(VLOOKUP(A1893,Produtos!A:B,2,FALSE),"")</f>
        <v/>
      </c>
      <c r="D1893" s="10" t="n"/>
      <c r="E1893" s="10" t="n"/>
    </row>
    <row r="1894">
      <c r="B1894">
        <f>IFERROR(VLOOKUP(A1894,Produtos!A:B,2,FALSE),"")</f>
        <v/>
      </c>
      <c r="D1894" s="10" t="n"/>
      <c r="E1894" s="10" t="n"/>
    </row>
    <row r="1895">
      <c r="B1895">
        <f>IFERROR(VLOOKUP(A1895,Produtos!A:B,2,FALSE),"")</f>
        <v/>
      </c>
      <c r="D1895" s="10" t="n"/>
      <c r="E1895" s="10" t="n"/>
    </row>
    <row r="1896">
      <c r="B1896">
        <f>IFERROR(VLOOKUP(A1896,Produtos!A:B,2,FALSE),"")</f>
        <v/>
      </c>
      <c r="D1896" s="10" t="n"/>
      <c r="E1896" s="10" t="n"/>
    </row>
    <row r="1897">
      <c r="B1897">
        <f>IFERROR(VLOOKUP(A1897,Produtos!A:B,2,FALSE),"")</f>
        <v/>
      </c>
      <c r="D1897" s="10" t="n"/>
      <c r="E1897" s="10" t="n"/>
    </row>
    <row r="1898">
      <c r="B1898">
        <f>IFERROR(VLOOKUP(A1898,Produtos!A:B,2,FALSE),"")</f>
        <v/>
      </c>
      <c r="D1898" s="10" t="n"/>
      <c r="E1898" s="10" t="n"/>
    </row>
    <row r="1899">
      <c r="B1899">
        <f>IFERROR(VLOOKUP(A1899,Produtos!A:B,2,FALSE),"")</f>
        <v/>
      </c>
      <c r="D1899" s="10" t="n"/>
      <c r="E1899" s="10" t="n"/>
    </row>
    <row r="1900">
      <c r="B1900">
        <f>IFERROR(VLOOKUP(A1900,Produtos!A:B,2,FALSE),"")</f>
        <v/>
      </c>
      <c r="D1900" s="10" t="n"/>
      <c r="E1900" s="10" t="n"/>
    </row>
    <row r="1901">
      <c r="B1901">
        <f>IFERROR(VLOOKUP(A1901,Produtos!A:B,2,FALSE),"")</f>
        <v/>
      </c>
      <c r="D1901" s="10" t="n"/>
      <c r="E1901" s="10" t="n"/>
    </row>
    <row r="1902">
      <c r="B1902">
        <f>IFERROR(VLOOKUP(A1902,Produtos!A:B,2,FALSE),"")</f>
        <v/>
      </c>
      <c r="D1902" s="10" t="n"/>
      <c r="E1902" s="10" t="n"/>
    </row>
    <row r="1903">
      <c r="B1903">
        <f>IFERROR(VLOOKUP(A1903,Produtos!A:B,2,FALSE),"")</f>
        <v/>
      </c>
      <c r="D1903" s="10" t="n"/>
      <c r="E1903" s="10" t="n"/>
    </row>
    <row r="1904">
      <c r="B1904">
        <f>IFERROR(VLOOKUP(A1904,Produtos!A:B,2,FALSE),"")</f>
        <v/>
      </c>
      <c r="D1904" s="10" t="n"/>
      <c r="E1904" s="10" t="n"/>
    </row>
    <row r="1905">
      <c r="B1905">
        <f>IFERROR(VLOOKUP(A1905,Produtos!A:B,2,FALSE),"")</f>
        <v/>
      </c>
      <c r="D1905" s="10" t="n"/>
      <c r="E1905" s="10" t="n"/>
    </row>
    <row r="1906">
      <c r="B1906">
        <f>IFERROR(VLOOKUP(A1906,Produtos!A:B,2,FALSE),"")</f>
        <v/>
      </c>
      <c r="D1906" s="10" t="n"/>
      <c r="E1906" s="10" t="n"/>
    </row>
    <row r="1907">
      <c r="B1907">
        <f>IFERROR(VLOOKUP(A1907,Produtos!A:B,2,FALSE),"")</f>
        <v/>
      </c>
      <c r="D1907" s="10" t="n"/>
      <c r="E1907" s="10" t="n"/>
    </row>
    <row r="1908">
      <c r="B1908">
        <f>IFERROR(VLOOKUP(A1908,Produtos!A:B,2,FALSE),"")</f>
        <v/>
      </c>
      <c r="D1908" s="10" t="n"/>
      <c r="E1908" s="10" t="n"/>
    </row>
    <row r="1909">
      <c r="B1909">
        <f>IFERROR(VLOOKUP(A1909,Produtos!A:B,2,FALSE),"")</f>
        <v/>
      </c>
      <c r="D1909" s="10" t="n"/>
      <c r="E1909" s="10" t="n"/>
    </row>
    <row r="1910">
      <c r="B1910">
        <f>IFERROR(VLOOKUP(A1910,Produtos!A:B,2,FALSE),"")</f>
        <v/>
      </c>
      <c r="D1910" s="10" t="n"/>
      <c r="E1910" s="10" t="n"/>
    </row>
    <row r="1911">
      <c r="B1911">
        <f>IFERROR(VLOOKUP(A1911,Produtos!A:B,2,FALSE),"")</f>
        <v/>
      </c>
      <c r="D1911" s="10" t="n"/>
      <c r="E1911" s="10" t="n"/>
    </row>
    <row r="1912">
      <c r="B1912">
        <f>IFERROR(VLOOKUP(A1912,Produtos!A:B,2,FALSE),"")</f>
        <v/>
      </c>
      <c r="D1912" s="10" t="n"/>
      <c r="E1912" s="10" t="n"/>
    </row>
    <row r="1913">
      <c r="B1913">
        <f>IFERROR(VLOOKUP(A1913,Produtos!A:B,2,FALSE),"")</f>
        <v/>
      </c>
      <c r="D1913" s="10" t="n"/>
      <c r="E1913" s="10" t="n"/>
    </row>
    <row r="1914">
      <c r="B1914">
        <f>IFERROR(VLOOKUP(A1914,Produtos!A:B,2,FALSE),"")</f>
        <v/>
      </c>
      <c r="D1914" s="10" t="n"/>
      <c r="E1914" s="10" t="n"/>
    </row>
    <row r="1915">
      <c r="B1915">
        <f>IFERROR(VLOOKUP(A1915,Produtos!A:B,2,FALSE),"")</f>
        <v/>
      </c>
      <c r="D1915" s="10" t="n"/>
      <c r="E1915" s="10" t="n"/>
    </row>
    <row r="1916">
      <c r="B1916">
        <f>IFERROR(VLOOKUP(A1916,Produtos!A:B,2,FALSE),"")</f>
        <v/>
      </c>
      <c r="D1916" s="10" t="n"/>
      <c r="E1916" s="10" t="n"/>
    </row>
    <row r="1917">
      <c r="B1917">
        <f>IFERROR(VLOOKUP(A1917,Produtos!A:B,2,FALSE),"")</f>
        <v/>
      </c>
      <c r="D1917" s="10" t="n"/>
      <c r="E1917" s="10" t="n"/>
    </row>
    <row r="1918">
      <c r="B1918">
        <f>IFERROR(VLOOKUP(A1918,Produtos!A:B,2,FALSE),"")</f>
        <v/>
      </c>
      <c r="D1918" s="10" t="n"/>
      <c r="E1918" s="10" t="n"/>
    </row>
    <row r="1919">
      <c r="B1919">
        <f>IFERROR(VLOOKUP(A1919,Produtos!A:B,2,FALSE),"")</f>
        <v/>
      </c>
      <c r="D1919" s="10" t="n"/>
      <c r="E1919" s="10" t="n"/>
    </row>
    <row r="1920">
      <c r="B1920">
        <f>IFERROR(VLOOKUP(A1920,Produtos!A:B,2,FALSE),"")</f>
        <v/>
      </c>
      <c r="D1920" s="10" t="n"/>
      <c r="E1920" s="10" t="n"/>
    </row>
    <row r="1921">
      <c r="B1921">
        <f>IFERROR(VLOOKUP(A1921,Produtos!A:B,2,FALSE),"")</f>
        <v/>
      </c>
      <c r="D1921" s="10" t="n"/>
      <c r="E1921" s="10" t="n"/>
    </row>
    <row r="1922">
      <c r="B1922">
        <f>IFERROR(VLOOKUP(A1922,Produtos!A:B,2,FALSE),"")</f>
        <v/>
      </c>
      <c r="D1922" s="10" t="n"/>
      <c r="E1922" s="10" t="n"/>
    </row>
    <row r="1923">
      <c r="B1923">
        <f>IFERROR(VLOOKUP(A1923,Produtos!A:B,2,FALSE),"")</f>
        <v/>
      </c>
      <c r="D1923" s="10" t="n"/>
      <c r="E1923" s="10" t="n"/>
    </row>
    <row r="1924">
      <c r="B1924">
        <f>IFERROR(VLOOKUP(A1924,Produtos!A:B,2,FALSE),"")</f>
        <v/>
      </c>
      <c r="D1924" s="10" t="n"/>
      <c r="E1924" s="10" t="n"/>
    </row>
    <row r="1925">
      <c r="B1925">
        <f>IFERROR(VLOOKUP(A1925,Produtos!A:B,2,FALSE),"")</f>
        <v/>
      </c>
      <c r="D1925" s="10" t="n"/>
      <c r="E1925" s="10" t="n"/>
    </row>
    <row r="1926">
      <c r="B1926">
        <f>IFERROR(VLOOKUP(A1926,Produtos!A:B,2,FALSE),"")</f>
        <v/>
      </c>
      <c r="D1926" s="10" t="n"/>
      <c r="E1926" s="10" t="n"/>
    </row>
    <row r="1927">
      <c r="B1927">
        <f>IFERROR(VLOOKUP(A1927,Produtos!A:B,2,FALSE),"")</f>
        <v/>
      </c>
      <c r="D1927" s="10" t="n"/>
      <c r="E1927" s="10" t="n"/>
    </row>
    <row r="1928">
      <c r="B1928">
        <f>IFERROR(VLOOKUP(A1928,Produtos!A:B,2,FALSE),"")</f>
        <v/>
      </c>
      <c r="D1928" s="10" t="n"/>
      <c r="E1928" s="10" t="n"/>
    </row>
    <row r="1929">
      <c r="B1929">
        <f>IFERROR(VLOOKUP(A1929,Produtos!A:B,2,FALSE),"")</f>
        <v/>
      </c>
      <c r="D1929" s="10" t="n"/>
      <c r="E1929" s="10" t="n"/>
    </row>
    <row r="1930">
      <c r="B1930">
        <f>IFERROR(VLOOKUP(A1930,Produtos!A:B,2,FALSE),"")</f>
        <v/>
      </c>
      <c r="D1930" s="10" t="n"/>
      <c r="E1930" s="10" t="n"/>
    </row>
    <row r="1931">
      <c r="B1931">
        <f>IFERROR(VLOOKUP(A1931,Produtos!A:B,2,FALSE),"")</f>
        <v/>
      </c>
      <c r="D1931" s="10" t="n"/>
      <c r="E1931" s="10" t="n"/>
    </row>
    <row r="1932">
      <c r="B1932">
        <f>IFERROR(VLOOKUP(A1932,Produtos!A:B,2,FALSE),"")</f>
        <v/>
      </c>
      <c r="D1932" s="10" t="n"/>
      <c r="E1932" s="10" t="n"/>
    </row>
    <row r="1933">
      <c r="B1933">
        <f>IFERROR(VLOOKUP(A1933,Produtos!A:B,2,FALSE),"")</f>
        <v/>
      </c>
      <c r="D1933" s="10" t="n"/>
      <c r="E1933" s="10" t="n"/>
    </row>
    <row r="1934">
      <c r="B1934">
        <f>IFERROR(VLOOKUP(A1934,Produtos!A:B,2,FALSE),"")</f>
        <v/>
      </c>
      <c r="D1934" s="10" t="n"/>
      <c r="E1934" s="10" t="n"/>
    </row>
    <row r="1935">
      <c r="B1935">
        <f>IFERROR(VLOOKUP(A1935,Produtos!A:B,2,FALSE),"")</f>
        <v/>
      </c>
      <c r="D1935" s="10" t="n"/>
      <c r="E1935" s="10" t="n"/>
    </row>
    <row r="1936">
      <c r="B1936">
        <f>IFERROR(VLOOKUP(A1936,Produtos!A:B,2,FALSE),"")</f>
        <v/>
      </c>
      <c r="D1936" s="10" t="n"/>
      <c r="E1936" s="10" t="n"/>
    </row>
    <row r="1937">
      <c r="B1937">
        <f>IFERROR(VLOOKUP(A1937,Produtos!A:B,2,FALSE),"")</f>
        <v/>
      </c>
      <c r="D1937" s="10" t="n"/>
      <c r="E1937" s="10" t="n"/>
    </row>
    <row r="1938">
      <c r="B1938">
        <f>IFERROR(VLOOKUP(A1938,Produtos!A:B,2,FALSE),"")</f>
        <v/>
      </c>
      <c r="D1938" s="10" t="n"/>
      <c r="E1938" s="10" t="n"/>
    </row>
    <row r="1939">
      <c r="B1939">
        <f>IFERROR(VLOOKUP(A1939,Produtos!A:B,2,FALSE),"")</f>
        <v/>
      </c>
      <c r="D1939" s="10" t="n"/>
      <c r="E1939" s="10" t="n"/>
    </row>
    <row r="1940">
      <c r="B1940">
        <f>IFERROR(VLOOKUP(A1940,Produtos!A:B,2,FALSE),"")</f>
        <v/>
      </c>
      <c r="D1940" s="10" t="n"/>
      <c r="E1940" s="10" t="n"/>
    </row>
    <row r="1941">
      <c r="B1941">
        <f>IFERROR(VLOOKUP(A1941,Produtos!A:B,2,FALSE),"")</f>
        <v/>
      </c>
      <c r="D1941" s="10" t="n"/>
      <c r="E1941" s="10" t="n"/>
    </row>
    <row r="1942">
      <c r="B1942">
        <f>IFERROR(VLOOKUP(A1942,Produtos!A:B,2,FALSE),"")</f>
        <v/>
      </c>
      <c r="D1942" s="10" t="n"/>
      <c r="E1942" s="10" t="n"/>
    </row>
    <row r="1943">
      <c r="B1943">
        <f>IFERROR(VLOOKUP(A1943,Produtos!A:B,2,FALSE),"")</f>
        <v/>
      </c>
      <c r="D1943" s="10" t="n"/>
      <c r="E1943" s="10" t="n"/>
    </row>
    <row r="1944">
      <c r="B1944">
        <f>IFERROR(VLOOKUP(A1944,Produtos!A:B,2,FALSE),"")</f>
        <v/>
      </c>
      <c r="D1944" s="10" t="n"/>
      <c r="E1944" s="10" t="n"/>
    </row>
    <row r="1945">
      <c r="B1945">
        <f>IFERROR(VLOOKUP(A1945,Produtos!A:B,2,FALSE),"")</f>
        <v/>
      </c>
      <c r="D1945" s="10" t="n"/>
      <c r="E1945" s="10" t="n"/>
    </row>
    <row r="1946">
      <c r="B1946">
        <f>IFERROR(VLOOKUP(A1946,Produtos!A:B,2,FALSE),"")</f>
        <v/>
      </c>
      <c r="D1946" s="10" t="n"/>
      <c r="E1946" s="10" t="n"/>
    </row>
    <row r="1947">
      <c r="B1947">
        <f>IFERROR(VLOOKUP(A1947,Produtos!A:B,2,FALSE),"")</f>
        <v/>
      </c>
      <c r="D1947" s="10" t="n"/>
      <c r="E1947" s="10" t="n"/>
    </row>
    <row r="1948">
      <c r="B1948">
        <f>IFERROR(VLOOKUP(A1948,Produtos!A:B,2,FALSE),"")</f>
        <v/>
      </c>
      <c r="D1948" s="10" t="n"/>
      <c r="E1948" s="10" t="n"/>
    </row>
    <row r="1949">
      <c r="B1949">
        <f>IFERROR(VLOOKUP(A1949,Produtos!A:B,2,FALSE),"")</f>
        <v/>
      </c>
      <c r="D1949" s="10" t="n"/>
      <c r="E1949" s="10" t="n"/>
    </row>
    <row r="1950">
      <c r="B1950">
        <f>IFERROR(VLOOKUP(A1950,Produtos!A:B,2,FALSE),"")</f>
        <v/>
      </c>
      <c r="D1950" s="10" t="n"/>
      <c r="E1950" s="10" t="n"/>
    </row>
    <row r="1951">
      <c r="B1951">
        <f>IFERROR(VLOOKUP(A1951,Produtos!A:B,2,FALSE),"")</f>
        <v/>
      </c>
      <c r="D1951" s="10" t="n"/>
      <c r="E1951" s="10" t="n"/>
    </row>
    <row r="1952">
      <c r="B1952">
        <f>IFERROR(VLOOKUP(A1952,Produtos!A:B,2,FALSE),"")</f>
        <v/>
      </c>
      <c r="D1952" s="10" t="n"/>
      <c r="E1952" s="10" t="n"/>
    </row>
    <row r="1953">
      <c r="B1953">
        <f>IFERROR(VLOOKUP(A1953,Produtos!A:B,2,FALSE),"")</f>
        <v/>
      </c>
      <c r="D1953" s="10" t="n"/>
      <c r="E1953" s="10" t="n"/>
    </row>
    <row r="1954">
      <c r="B1954">
        <f>IFERROR(VLOOKUP(A1954,Produtos!A:B,2,FALSE),"")</f>
        <v/>
      </c>
      <c r="D1954" s="10" t="n"/>
      <c r="E1954" s="10" t="n"/>
    </row>
    <row r="1955">
      <c r="B1955">
        <f>IFERROR(VLOOKUP(A1955,Produtos!A:B,2,FALSE),"")</f>
        <v/>
      </c>
      <c r="D1955" s="10" t="n"/>
      <c r="E1955" s="10" t="n"/>
    </row>
    <row r="1956">
      <c r="B1956">
        <f>IFERROR(VLOOKUP(A1956,Produtos!A:B,2,FALSE),"")</f>
        <v/>
      </c>
      <c r="D1956" s="10" t="n"/>
      <c r="E1956" s="10" t="n"/>
    </row>
    <row r="1957">
      <c r="B1957">
        <f>IFERROR(VLOOKUP(A1957,Produtos!A:B,2,FALSE),"")</f>
        <v/>
      </c>
      <c r="D1957" s="10" t="n"/>
      <c r="E1957" s="10" t="n"/>
    </row>
    <row r="1958">
      <c r="B1958">
        <f>IFERROR(VLOOKUP(A1958,Produtos!A:B,2,FALSE),"")</f>
        <v/>
      </c>
      <c r="D1958" s="10" t="n"/>
      <c r="E1958" s="10" t="n"/>
    </row>
    <row r="1959">
      <c r="B1959">
        <f>IFERROR(VLOOKUP(A1959,Produtos!A:B,2,FALSE),"")</f>
        <v/>
      </c>
      <c r="D1959" s="10" t="n"/>
      <c r="E1959" s="10" t="n"/>
    </row>
    <row r="1960">
      <c r="B1960">
        <f>IFERROR(VLOOKUP(A1960,Produtos!A:B,2,FALSE),"")</f>
        <v/>
      </c>
      <c r="D1960" s="10" t="n"/>
      <c r="E1960" s="10" t="n"/>
    </row>
    <row r="1961">
      <c r="B1961">
        <f>IFERROR(VLOOKUP(A1961,Produtos!A:B,2,FALSE),"")</f>
        <v/>
      </c>
      <c r="D1961" s="10" t="n"/>
      <c r="E1961" s="10" t="n"/>
    </row>
    <row r="1962">
      <c r="B1962">
        <f>IFERROR(VLOOKUP(A1962,Produtos!A:B,2,FALSE),"")</f>
        <v/>
      </c>
      <c r="D1962" s="10" t="n"/>
      <c r="E1962" s="10" t="n"/>
    </row>
    <row r="1963">
      <c r="B1963">
        <f>IFERROR(VLOOKUP(A1963,Produtos!A:B,2,FALSE),"")</f>
        <v/>
      </c>
      <c r="D1963" s="10" t="n"/>
      <c r="E1963" s="10" t="n"/>
    </row>
    <row r="1964">
      <c r="B1964">
        <f>IFERROR(VLOOKUP(A1964,Produtos!A:B,2,FALSE),"")</f>
        <v/>
      </c>
      <c r="D1964" s="10" t="n"/>
      <c r="E1964" s="10" t="n"/>
    </row>
    <row r="1965">
      <c r="B1965">
        <f>IFERROR(VLOOKUP(A1965,Produtos!A:B,2,FALSE),"")</f>
        <v/>
      </c>
      <c r="D1965" s="10" t="n"/>
      <c r="E1965" s="10" t="n"/>
    </row>
    <row r="1966">
      <c r="B1966">
        <f>IFERROR(VLOOKUP(A1966,Produtos!A:B,2,FALSE),"")</f>
        <v/>
      </c>
      <c r="D1966" s="10" t="n"/>
      <c r="E1966" s="10" t="n"/>
    </row>
    <row r="1967">
      <c r="B1967">
        <f>IFERROR(VLOOKUP(A1967,Produtos!A:B,2,FALSE),"")</f>
        <v/>
      </c>
      <c r="D1967" s="10" t="n"/>
      <c r="E1967" s="10" t="n"/>
    </row>
    <row r="1968">
      <c r="B1968">
        <f>IFERROR(VLOOKUP(A1968,Produtos!A:B,2,FALSE),"")</f>
        <v/>
      </c>
      <c r="D1968" s="10" t="n"/>
      <c r="E1968" s="10" t="n"/>
    </row>
    <row r="1969">
      <c r="B1969">
        <f>IFERROR(VLOOKUP(A1969,Produtos!A:B,2,FALSE),"")</f>
        <v/>
      </c>
      <c r="D1969" s="10" t="n"/>
      <c r="E1969" s="10" t="n"/>
    </row>
    <row r="1970">
      <c r="B1970">
        <f>IFERROR(VLOOKUP(A1970,Produtos!A:B,2,FALSE),"")</f>
        <v/>
      </c>
      <c r="D1970" s="10" t="n"/>
      <c r="E1970" s="10" t="n"/>
    </row>
    <row r="1971">
      <c r="B1971">
        <f>IFERROR(VLOOKUP(A1971,Produtos!A:B,2,FALSE),"")</f>
        <v/>
      </c>
      <c r="D1971" s="10" t="n"/>
      <c r="E1971" s="10" t="n"/>
    </row>
    <row r="1972">
      <c r="B1972">
        <f>IFERROR(VLOOKUP(A1972,Produtos!A:B,2,FALSE),"")</f>
        <v/>
      </c>
      <c r="D1972" s="10" t="n"/>
      <c r="E1972" s="10" t="n"/>
    </row>
    <row r="1973">
      <c r="B1973">
        <f>IFERROR(VLOOKUP(A1973,Produtos!A:B,2,FALSE),"")</f>
        <v/>
      </c>
      <c r="D1973" s="10" t="n"/>
      <c r="E1973" s="10" t="n"/>
    </row>
    <row r="1974">
      <c r="B1974">
        <f>IFERROR(VLOOKUP(A1974,Produtos!A:B,2,FALSE),"")</f>
        <v/>
      </c>
      <c r="D1974" s="10" t="n"/>
      <c r="E1974" s="10" t="n"/>
    </row>
    <row r="1975">
      <c r="B1975">
        <f>IFERROR(VLOOKUP(A1975,Produtos!A:B,2,FALSE),"")</f>
        <v/>
      </c>
      <c r="D1975" s="10" t="n"/>
      <c r="E1975" s="10" t="n"/>
    </row>
    <row r="1976">
      <c r="B1976">
        <f>IFERROR(VLOOKUP(A1976,Produtos!A:B,2,FALSE),"")</f>
        <v/>
      </c>
      <c r="D1976" s="10" t="n"/>
      <c r="E1976" s="10" t="n"/>
    </row>
    <row r="1977">
      <c r="B1977">
        <f>IFERROR(VLOOKUP(A1977,Produtos!A:B,2,FALSE),"")</f>
        <v/>
      </c>
      <c r="D1977" s="10" t="n"/>
      <c r="E1977" s="10" t="n"/>
    </row>
    <row r="1978">
      <c r="B1978">
        <f>IFERROR(VLOOKUP(A1978,Produtos!A:B,2,FALSE),"")</f>
        <v/>
      </c>
      <c r="D1978" s="10" t="n"/>
      <c r="E1978" s="10" t="n"/>
    </row>
    <row r="1979">
      <c r="B1979">
        <f>IFERROR(VLOOKUP(A1979,Produtos!A:B,2,FALSE),"")</f>
        <v/>
      </c>
      <c r="D1979" s="10" t="n"/>
      <c r="E1979" s="10" t="n"/>
    </row>
    <row r="1980">
      <c r="B1980">
        <f>IFERROR(VLOOKUP(A1980,Produtos!A:B,2,FALSE),"")</f>
        <v/>
      </c>
      <c r="D1980" s="10" t="n"/>
      <c r="E1980" s="10" t="n"/>
    </row>
    <row r="1981">
      <c r="B1981">
        <f>IFERROR(VLOOKUP(A1981,Produtos!A:B,2,FALSE),"")</f>
        <v/>
      </c>
      <c r="D1981" s="10" t="n"/>
      <c r="E1981" s="10" t="n"/>
    </row>
    <row r="1982">
      <c r="B1982">
        <f>IFERROR(VLOOKUP(A1982,Produtos!A:B,2,FALSE),"")</f>
        <v/>
      </c>
      <c r="D1982" s="10" t="n"/>
      <c r="E1982" s="10" t="n"/>
    </row>
    <row r="1983">
      <c r="B1983">
        <f>IFERROR(VLOOKUP(A1983,Produtos!A:B,2,FALSE),"")</f>
        <v/>
      </c>
      <c r="D1983" s="10" t="n"/>
      <c r="E1983" s="10" t="n"/>
    </row>
    <row r="1984">
      <c r="B1984">
        <f>IFERROR(VLOOKUP(A1984,Produtos!A:B,2,FALSE),"")</f>
        <v/>
      </c>
      <c r="D1984" s="10" t="n"/>
      <c r="E1984" s="10" t="n"/>
    </row>
    <row r="1985">
      <c r="B1985">
        <f>IFERROR(VLOOKUP(A1985,Produtos!A:B,2,FALSE),"")</f>
        <v/>
      </c>
      <c r="D1985" s="10" t="n"/>
      <c r="E1985" s="10" t="n"/>
    </row>
    <row r="1986">
      <c r="B1986">
        <f>IFERROR(VLOOKUP(A1986,Produtos!A:B,2,FALSE),"")</f>
        <v/>
      </c>
      <c r="D1986" s="10" t="n"/>
      <c r="E1986" s="10" t="n"/>
    </row>
    <row r="1987">
      <c r="B1987">
        <f>IFERROR(VLOOKUP(A1987,Produtos!A:B,2,FALSE),"")</f>
        <v/>
      </c>
      <c r="D1987" s="10" t="n"/>
      <c r="E1987" s="10" t="n"/>
    </row>
    <row r="1988">
      <c r="B1988">
        <f>IFERROR(VLOOKUP(A1988,Produtos!A:B,2,FALSE),"")</f>
        <v/>
      </c>
      <c r="D1988" s="10" t="n"/>
      <c r="E1988" s="10" t="n"/>
    </row>
    <row r="1989">
      <c r="B1989">
        <f>IFERROR(VLOOKUP(A1989,Produtos!A:B,2,FALSE),"")</f>
        <v/>
      </c>
      <c r="D1989" s="10" t="n"/>
      <c r="E1989" s="10" t="n"/>
    </row>
    <row r="1990">
      <c r="B1990">
        <f>IFERROR(VLOOKUP(A1990,Produtos!A:B,2,FALSE),"")</f>
        <v/>
      </c>
      <c r="D1990" s="10" t="n"/>
      <c r="E1990" s="10" t="n"/>
    </row>
    <row r="1991">
      <c r="B1991">
        <f>IFERROR(VLOOKUP(A1991,Produtos!A:B,2,FALSE),"")</f>
        <v/>
      </c>
      <c r="D1991" s="10" t="n"/>
      <c r="E1991" s="10" t="n"/>
    </row>
    <row r="1992">
      <c r="B1992">
        <f>IFERROR(VLOOKUP(A1992,Produtos!A:B,2,FALSE),"")</f>
        <v/>
      </c>
      <c r="D1992" s="10" t="n"/>
      <c r="E1992" s="10" t="n"/>
    </row>
    <row r="1993">
      <c r="B1993">
        <f>IFERROR(VLOOKUP(A1993,Produtos!A:B,2,FALSE),"")</f>
        <v/>
      </c>
      <c r="D1993" s="10" t="n"/>
      <c r="E1993" s="10" t="n"/>
    </row>
    <row r="1994">
      <c r="B1994">
        <f>IFERROR(VLOOKUP(A1994,Produtos!A:B,2,FALSE),"")</f>
        <v/>
      </c>
      <c r="D1994" s="10" t="n"/>
      <c r="E1994" s="10" t="n"/>
    </row>
    <row r="1995">
      <c r="B1995">
        <f>IFERROR(VLOOKUP(A1995,Produtos!A:B,2,FALSE),"")</f>
        <v/>
      </c>
      <c r="D1995" s="10" t="n"/>
      <c r="E1995" s="10" t="n"/>
    </row>
    <row r="1996">
      <c r="B1996">
        <f>IFERROR(VLOOKUP(A1996,Produtos!A:B,2,FALSE),"")</f>
        <v/>
      </c>
      <c r="D1996" s="10" t="n"/>
      <c r="E1996" s="10" t="n"/>
    </row>
    <row r="1997">
      <c r="B1997">
        <f>IFERROR(VLOOKUP(A1997,Produtos!A:B,2,FALSE),"")</f>
        <v/>
      </c>
      <c r="D1997" s="10" t="n"/>
      <c r="E1997" s="10" t="n"/>
    </row>
    <row r="1998">
      <c r="B1998">
        <f>IFERROR(VLOOKUP(A1998,Produtos!A:B,2,FALSE),"")</f>
        <v/>
      </c>
      <c r="D1998" s="10" t="n"/>
      <c r="E1998" s="10" t="n"/>
    </row>
    <row r="1999">
      <c r="B1999">
        <f>IFERROR(VLOOKUP(A1999,Produtos!A:B,2,FALSE),"")</f>
        <v/>
      </c>
      <c r="D1999" s="10" t="n"/>
      <c r="E1999" s="10" t="n"/>
    </row>
    <row r="2000">
      <c r="B2000">
        <f>IFERROR(VLOOKUP(A2000,Produtos!A:B,2,FALSE),"")</f>
        <v/>
      </c>
      <c r="D2000" s="10" t="n"/>
      <c r="E2000" s="10" t="n"/>
    </row>
    <row r="2001">
      <c r="B2001">
        <f>IFERROR(VLOOKUP(A2001,Produtos!A:B,2,FALSE),"")</f>
        <v/>
      </c>
      <c r="D2001" s="10" t="n"/>
      <c r="E2001" s="10" t="n"/>
    </row>
    <row r="2002">
      <c r="B2002">
        <f>IFERROR(VLOOKUP(A2002,Produtos!A:B,2,FALSE),"")</f>
        <v/>
      </c>
      <c r="D2002" s="10" t="n"/>
      <c r="E2002" s="10" t="n"/>
    </row>
    <row r="2003">
      <c r="B2003">
        <f>IFERROR(VLOOKUP(A2003,Produtos!A:B,2,FALSE),"")</f>
        <v/>
      </c>
      <c r="D2003" s="10" t="n"/>
      <c r="E2003" s="10" t="n"/>
    </row>
    <row r="2004">
      <c r="B2004">
        <f>IFERROR(VLOOKUP(A2004,Produtos!A:B,2,FALSE),"")</f>
        <v/>
      </c>
      <c r="D2004" s="10" t="n"/>
      <c r="E2004" s="10" t="n"/>
    </row>
    <row r="2005">
      <c r="B2005">
        <f>IFERROR(VLOOKUP(A2005,Produtos!A:B,2,FALSE),"")</f>
        <v/>
      </c>
      <c r="D2005" s="10" t="n"/>
      <c r="E2005" s="10" t="n"/>
    </row>
    <row r="2006">
      <c r="B2006">
        <f>IFERROR(VLOOKUP(A2006,Produtos!A:B,2,FALSE),"")</f>
        <v/>
      </c>
      <c r="D2006" s="10" t="n"/>
      <c r="E2006" s="10" t="n"/>
    </row>
    <row r="2007">
      <c r="B2007">
        <f>IFERROR(VLOOKUP(A2007,Produtos!A:B,2,FALSE),"")</f>
        <v/>
      </c>
      <c r="D2007" s="10" t="n"/>
      <c r="E2007" s="10" t="n"/>
    </row>
    <row r="2008">
      <c r="B2008">
        <f>IFERROR(VLOOKUP(A2008,Produtos!A:B,2,FALSE),"")</f>
        <v/>
      </c>
      <c r="D2008" s="10" t="n"/>
      <c r="E2008" s="10" t="n"/>
    </row>
    <row r="2009">
      <c r="B2009">
        <f>IFERROR(VLOOKUP(A2009,Produtos!A:B,2,FALSE),"")</f>
        <v/>
      </c>
      <c r="D2009" s="10" t="n"/>
      <c r="E2009" s="10" t="n"/>
    </row>
    <row r="2010">
      <c r="B2010">
        <f>IFERROR(VLOOKUP(A2010,Produtos!A:B,2,FALSE),"")</f>
        <v/>
      </c>
      <c r="D2010" s="10" t="n"/>
      <c r="E2010" s="10" t="n"/>
    </row>
    <row r="2011">
      <c r="B2011">
        <f>IFERROR(VLOOKUP(A2011,Produtos!A:B,2,FALSE),"")</f>
        <v/>
      </c>
      <c r="D2011" s="10" t="n"/>
      <c r="E2011" s="10" t="n"/>
    </row>
    <row r="2012">
      <c r="B2012">
        <f>IFERROR(VLOOKUP(A2012,Produtos!A:B,2,FALSE),"")</f>
        <v/>
      </c>
      <c r="D2012" s="10" t="n"/>
      <c r="E2012" s="10" t="n"/>
    </row>
    <row r="2013">
      <c r="B2013">
        <f>IFERROR(VLOOKUP(A2013,Produtos!A:B,2,FALSE),"")</f>
        <v/>
      </c>
      <c r="D2013" s="10" t="n"/>
      <c r="E2013" s="10" t="n"/>
    </row>
    <row r="2014">
      <c r="B2014">
        <f>IFERROR(VLOOKUP(A2014,Produtos!A:B,2,FALSE),"")</f>
        <v/>
      </c>
      <c r="D2014" s="10" t="n"/>
      <c r="E2014" s="10" t="n"/>
    </row>
    <row r="2015">
      <c r="B2015">
        <f>IFERROR(VLOOKUP(A2015,Produtos!A:B,2,FALSE),"")</f>
        <v/>
      </c>
      <c r="D2015" s="10" t="n"/>
      <c r="E2015" s="10" t="n"/>
    </row>
    <row r="2016">
      <c r="B2016">
        <f>IFERROR(VLOOKUP(A2016,Produtos!A:B,2,FALSE),"")</f>
        <v/>
      </c>
      <c r="D2016" s="10" t="n"/>
      <c r="E2016" s="10" t="n"/>
    </row>
    <row r="2017">
      <c r="B2017">
        <f>IFERROR(VLOOKUP(A2017,Produtos!A:B,2,FALSE),"")</f>
        <v/>
      </c>
      <c r="D2017" s="10" t="n"/>
      <c r="E2017" s="10" t="n"/>
    </row>
    <row r="2018">
      <c r="B2018">
        <f>IFERROR(VLOOKUP(A2018,Produtos!A:B,2,FALSE),"")</f>
        <v/>
      </c>
      <c r="D2018" s="10" t="n"/>
      <c r="E2018" s="10" t="n"/>
    </row>
    <row r="2019">
      <c r="B2019">
        <f>IFERROR(VLOOKUP(A2019,Produtos!A:B,2,FALSE),"")</f>
        <v/>
      </c>
      <c r="D2019" s="10" t="n"/>
      <c r="E2019" s="10" t="n"/>
    </row>
    <row r="2020">
      <c r="B2020">
        <f>IFERROR(VLOOKUP(A2020,Produtos!A:B,2,FALSE),"")</f>
        <v/>
      </c>
      <c r="D2020" s="10" t="n"/>
      <c r="E2020" s="10" t="n"/>
    </row>
    <row r="2021">
      <c r="B2021">
        <f>IFERROR(VLOOKUP(A2021,Produtos!A:B,2,FALSE),"")</f>
        <v/>
      </c>
      <c r="D2021" s="10" t="n"/>
      <c r="E2021" s="10" t="n"/>
    </row>
    <row r="2022">
      <c r="B2022">
        <f>IFERROR(VLOOKUP(A2022,Produtos!A:B,2,FALSE),"")</f>
        <v/>
      </c>
      <c r="D2022" s="10" t="n"/>
      <c r="E2022" s="10" t="n"/>
    </row>
    <row r="2023">
      <c r="B2023">
        <f>IFERROR(VLOOKUP(A2023,Produtos!A:B,2,FALSE),"")</f>
        <v/>
      </c>
      <c r="D2023" s="10" t="n"/>
      <c r="E2023" s="10" t="n"/>
    </row>
    <row r="2024">
      <c r="B2024">
        <f>IFERROR(VLOOKUP(A2024,Produtos!A:B,2,FALSE),"")</f>
        <v/>
      </c>
      <c r="D2024" s="10" t="n"/>
      <c r="E2024" s="10" t="n"/>
    </row>
    <row r="2025">
      <c r="B2025">
        <f>IFERROR(VLOOKUP(A2025,Produtos!A:B,2,FALSE),"")</f>
        <v/>
      </c>
      <c r="D2025" s="10" t="n"/>
      <c r="E2025" s="10" t="n"/>
    </row>
    <row r="2026">
      <c r="B2026">
        <f>IFERROR(VLOOKUP(A2026,Produtos!A:B,2,FALSE),"")</f>
        <v/>
      </c>
      <c r="D2026" s="10" t="n"/>
      <c r="E2026" s="10" t="n"/>
    </row>
    <row r="2027">
      <c r="B2027">
        <f>IFERROR(VLOOKUP(A2027,Produtos!A:B,2,FALSE),"")</f>
        <v/>
      </c>
      <c r="D2027" s="10" t="n"/>
      <c r="E2027" s="10" t="n"/>
    </row>
    <row r="2028">
      <c r="B2028">
        <f>IFERROR(VLOOKUP(A2028,Produtos!A:B,2,FALSE),"")</f>
        <v/>
      </c>
      <c r="D2028" s="10" t="n"/>
      <c r="E2028" s="10" t="n"/>
    </row>
    <row r="2029">
      <c r="B2029">
        <f>IFERROR(VLOOKUP(A2029,Produtos!A:B,2,FALSE),"")</f>
        <v/>
      </c>
      <c r="D2029" s="10" t="n"/>
      <c r="E2029" s="10" t="n"/>
    </row>
    <row r="2030">
      <c r="B2030">
        <f>IFERROR(VLOOKUP(A2030,Produtos!A:B,2,FALSE),"")</f>
        <v/>
      </c>
      <c r="D2030" s="10" t="n"/>
      <c r="E2030" s="10" t="n"/>
    </row>
    <row r="2031">
      <c r="B2031">
        <f>IFERROR(VLOOKUP(A2031,Produtos!A:B,2,FALSE),"")</f>
        <v/>
      </c>
      <c r="D2031" s="10" t="n"/>
      <c r="E2031" s="10" t="n"/>
    </row>
    <row r="2032">
      <c r="B2032">
        <f>IFERROR(VLOOKUP(A2032,Produtos!A:B,2,FALSE),"")</f>
        <v/>
      </c>
      <c r="D2032" s="10" t="n"/>
      <c r="E2032" s="10" t="n"/>
    </row>
    <row r="2033">
      <c r="B2033">
        <f>IFERROR(VLOOKUP(A2033,Produtos!A:B,2,FALSE),"")</f>
        <v/>
      </c>
      <c r="D2033" s="10" t="n"/>
      <c r="E2033" s="10" t="n"/>
    </row>
    <row r="2034">
      <c r="B2034">
        <f>IFERROR(VLOOKUP(A2034,Produtos!A:B,2,FALSE),"")</f>
        <v/>
      </c>
      <c r="D2034" s="10" t="n"/>
      <c r="E2034" s="10" t="n"/>
    </row>
    <row r="2035">
      <c r="B2035">
        <f>IFERROR(VLOOKUP(A2035,Produtos!A:B,2,FALSE),"")</f>
        <v/>
      </c>
      <c r="D2035" s="10" t="n"/>
      <c r="E2035" s="10" t="n"/>
    </row>
    <row r="2036">
      <c r="B2036">
        <f>IFERROR(VLOOKUP(A2036,Produtos!A:B,2,FALSE),"")</f>
        <v/>
      </c>
      <c r="D2036" s="10" t="n"/>
      <c r="E2036" s="10" t="n"/>
    </row>
    <row r="2037">
      <c r="B2037">
        <f>IFERROR(VLOOKUP(A2037,Produtos!A:B,2,FALSE),"")</f>
        <v/>
      </c>
      <c r="D2037" s="10" t="n"/>
      <c r="E2037" s="10" t="n"/>
    </row>
    <row r="2038">
      <c r="B2038">
        <f>IFERROR(VLOOKUP(A2038,Produtos!A:B,2,FALSE),"")</f>
        <v/>
      </c>
      <c r="D2038" s="10" t="n"/>
      <c r="E2038" s="10" t="n"/>
    </row>
    <row r="2039">
      <c r="B2039">
        <f>IFERROR(VLOOKUP(A2039,Produtos!A:B,2,FALSE),"")</f>
        <v/>
      </c>
      <c r="D2039" s="10" t="n"/>
      <c r="E2039" s="10" t="n"/>
    </row>
    <row r="2040">
      <c r="B2040">
        <f>IFERROR(VLOOKUP(A2040,Produtos!A:B,2,FALSE),"")</f>
        <v/>
      </c>
      <c r="D2040" s="10" t="n"/>
      <c r="E2040" s="10" t="n"/>
    </row>
    <row r="2041">
      <c r="B2041">
        <f>IFERROR(VLOOKUP(A2041,Produtos!A:B,2,FALSE),"")</f>
        <v/>
      </c>
      <c r="D2041" s="10" t="n"/>
      <c r="E2041" s="10" t="n"/>
    </row>
    <row r="2042">
      <c r="B2042">
        <f>IFERROR(VLOOKUP(A2042,Produtos!A:B,2,FALSE),"")</f>
        <v/>
      </c>
      <c r="D2042" s="10" t="n"/>
      <c r="E2042" s="10" t="n"/>
    </row>
    <row r="2043">
      <c r="B2043">
        <f>IFERROR(VLOOKUP(A2043,Produtos!A:B,2,FALSE),"")</f>
        <v/>
      </c>
      <c r="D2043" s="10" t="n"/>
      <c r="E2043" s="10" t="n"/>
    </row>
    <row r="2044">
      <c r="B2044">
        <f>IFERROR(VLOOKUP(A2044,Produtos!A:B,2,FALSE),"")</f>
        <v/>
      </c>
      <c r="D2044" s="10" t="n"/>
      <c r="E2044" s="10" t="n"/>
    </row>
    <row r="2045">
      <c r="B2045">
        <f>IFERROR(VLOOKUP(A2045,Produtos!A:B,2,FALSE),"")</f>
        <v/>
      </c>
      <c r="D2045" s="10" t="n"/>
      <c r="E2045" s="10" t="n"/>
    </row>
    <row r="2046">
      <c r="B2046">
        <f>IFERROR(VLOOKUP(A2046,Produtos!A:B,2,FALSE),"")</f>
        <v/>
      </c>
      <c r="D2046" s="10" t="n"/>
      <c r="E2046" s="10" t="n"/>
    </row>
    <row r="2047">
      <c r="B2047">
        <f>IFERROR(VLOOKUP(A2047,Produtos!A:B,2,FALSE),"")</f>
        <v/>
      </c>
      <c r="D2047" s="10" t="n"/>
      <c r="E2047" s="10" t="n"/>
    </row>
    <row r="2048">
      <c r="B2048">
        <f>IFERROR(VLOOKUP(A2048,Produtos!A:B,2,FALSE),"")</f>
        <v/>
      </c>
      <c r="D2048" s="10" t="n"/>
      <c r="E2048" s="10" t="n"/>
    </row>
    <row r="2049">
      <c r="B2049">
        <f>IFERROR(VLOOKUP(A2049,Produtos!A:B,2,FALSE),"")</f>
        <v/>
      </c>
      <c r="D2049" s="10" t="n"/>
      <c r="E2049" s="10" t="n"/>
    </row>
    <row r="2050">
      <c r="B2050">
        <f>IFERROR(VLOOKUP(A2050,Produtos!A:B,2,FALSE),"")</f>
        <v/>
      </c>
      <c r="D2050" s="10" t="n"/>
      <c r="E2050" s="10" t="n"/>
    </row>
    <row r="2051">
      <c r="B2051">
        <f>IFERROR(VLOOKUP(A2051,Produtos!A:B,2,FALSE),"")</f>
        <v/>
      </c>
      <c r="D2051" s="10" t="n"/>
      <c r="E2051" s="10" t="n"/>
    </row>
    <row r="2052">
      <c r="B2052">
        <f>IFERROR(VLOOKUP(A2052,Produtos!A:B,2,FALSE),"")</f>
        <v/>
      </c>
      <c r="D2052" s="10" t="n"/>
      <c r="E2052" s="10" t="n"/>
    </row>
    <row r="2053">
      <c r="B2053">
        <f>IFERROR(VLOOKUP(A2053,Produtos!A:B,2,FALSE),"")</f>
        <v/>
      </c>
      <c r="D2053" s="10" t="n"/>
      <c r="E2053" s="10" t="n"/>
    </row>
    <row r="2054">
      <c r="B2054">
        <f>IFERROR(VLOOKUP(A2054,Produtos!A:B,2,FALSE),"")</f>
        <v/>
      </c>
      <c r="D2054" s="10" t="n"/>
      <c r="E2054" s="10" t="n"/>
    </row>
    <row r="2055">
      <c r="B2055">
        <f>IFERROR(VLOOKUP(A2055,Produtos!A:B,2,FALSE),"")</f>
        <v/>
      </c>
      <c r="D2055" s="10" t="n"/>
      <c r="E2055" s="10" t="n"/>
    </row>
    <row r="2056">
      <c r="B2056">
        <f>IFERROR(VLOOKUP(A2056,Produtos!A:B,2,FALSE),"")</f>
        <v/>
      </c>
      <c r="D2056" s="10" t="n"/>
      <c r="E2056" s="10" t="n"/>
    </row>
    <row r="2057">
      <c r="B2057">
        <f>IFERROR(VLOOKUP(A2057,Produtos!A:B,2,FALSE),"")</f>
        <v/>
      </c>
      <c r="D2057" s="10" t="n"/>
      <c r="E2057" s="10" t="n"/>
    </row>
    <row r="2058">
      <c r="B2058">
        <f>IFERROR(VLOOKUP(A2058,Produtos!A:B,2,FALSE),"")</f>
        <v/>
      </c>
      <c r="D2058" s="10" t="n"/>
      <c r="E2058" s="10" t="n"/>
    </row>
    <row r="2059">
      <c r="B2059">
        <f>IFERROR(VLOOKUP(A2059,Produtos!A:B,2,FALSE),"")</f>
        <v/>
      </c>
      <c r="D2059" s="10" t="n"/>
      <c r="E2059" s="10" t="n"/>
    </row>
    <row r="2060">
      <c r="B2060">
        <f>IFERROR(VLOOKUP(A2060,Produtos!A:B,2,FALSE),"")</f>
        <v/>
      </c>
      <c r="D2060" s="10" t="n"/>
      <c r="E2060" s="10" t="n"/>
    </row>
    <row r="2061">
      <c r="B2061">
        <f>IFERROR(VLOOKUP(A2061,Produtos!A:B,2,FALSE),"")</f>
        <v/>
      </c>
      <c r="D2061" s="10" t="n"/>
      <c r="E2061" s="10" t="n"/>
    </row>
    <row r="2062">
      <c r="B2062">
        <f>IFERROR(VLOOKUP(A2062,Produtos!A:B,2,FALSE),"")</f>
        <v/>
      </c>
      <c r="D2062" s="10" t="n"/>
      <c r="E2062" s="10" t="n"/>
    </row>
    <row r="2063">
      <c r="B2063">
        <f>IFERROR(VLOOKUP(A2063,Produtos!A:B,2,FALSE),"")</f>
        <v/>
      </c>
      <c r="D2063" s="10" t="n"/>
      <c r="E2063" s="10" t="n"/>
    </row>
    <row r="2064">
      <c r="B2064">
        <f>IFERROR(VLOOKUP(A2064,Produtos!A:B,2,FALSE),"")</f>
        <v/>
      </c>
      <c r="D2064" s="10" t="n"/>
      <c r="E2064" s="10" t="n"/>
    </row>
    <row r="2065">
      <c r="B2065">
        <f>IFERROR(VLOOKUP(A2065,Produtos!A:B,2,FALSE),"")</f>
        <v/>
      </c>
      <c r="D2065" s="10" t="n"/>
      <c r="E2065" s="10" t="n"/>
    </row>
    <row r="2066">
      <c r="B2066">
        <f>IFERROR(VLOOKUP(A2066,Produtos!A:B,2,FALSE),"")</f>
        <v/>
      </c>
      <c r="D2066" s="10" t="n"/>
      <c r="E2066" s="10" t="n"/>
    </row>
    <row r="2067">
      <c r="B2067">
        <f>IFERROR(VLOOKUP(A2067,Produtos!A:B,2,FALSE),"")</f>
        <v/>
      </c>
      <c r="D2067" s="10" t="n"/>
      <c r="E2067" s="10" t="n"/>
    </row>
    <row r="2068">
      <c r="B2068">
        <f>IFERROR(VLOOKUP(A2068,Produtos!A:B,2,FALSE),"")</f>
        <v/>
      </c>
      <c r="D2068" s="10" t="n"/>
      <c r="E2068" s="10" t="n"/>
    </row>
    <row r="2069">
      <c r="B2069">
        <f>IFERROR(VLOOKUP(A2069,Produtos!A:B,2,FALSE),"")</f>
        <v/>
      </c>
      <c r="D2069" s="10" t="n"/>
      <c r="E2069" s="10" t="n"/>
    </row>
    <row r="2070">
      <c r="B2070">
        <f>IFERROR(VLOOKUP(A2070,Produtos!A:B,2,FALSE),"")</f>
        <v/>
      </c>
      <c r="D2070" s="10" t="n"/>
      <c r="E2070" s="10" t="n"/>
    </row>
    <row r="2071">
      <c r="B2071">
        <f>IFERROR(VLOOKUP(A2071,Produtos!A:B,2,FALSE),"")</f>
        <v/>
      </c>
      <c r="D2071" s="10" t="n"/>
      <c r="E2071" s="10" t="n"/>
    </row>
    <row r="2072">
      <c r="B2072">
        <f>IFERROR(VLOOKUP(A2072,Produtos!A:B,2,FALSE),"")</f>
        <v/>
      </c>
      <c r="D2072" s="10" t="n"/>
      <c r="E2072" s="10" t="n"/>
    </row>
    <row r="2073">
      <c r="B2073">
        <f>IFERROR(VLOOKUP(A2073,Produtos!A:B,2,FALSE),"")</f>
        <v/>
      </c>
      <c r="D2073" s="10" t="n"/>
      <c r="E2073" s="10" t="n"/>
    </row>
    <row r="2074">
      <c r="B2074">
        <f>IFERROR(VLOOKUP(A2074,Produtos!A:B,2,FALSE),"")</f>
        <v/>
      </c>
      <c r="D2074" s="10" t="n"/>
      <c r="E2074" s="10" t="n"/>
    </row>
    <row r="2075">
      <c r="B2075">
        <f>IFERROR(VLOOKUP(A2075,Produtos!A:B,2,FALSE),"")</f>
        <v/>
      </c>
      <c r="D2075" s="10" t="n"/>
      <c r="E2075" s="10" t="n"/>
    </row>
    <row r="2076">
      <c r="B2076">
        <f>IFERROR(VLOOKUP(A2076,Produtos!A:B,2,FALSE),"")</f>
        <v/>
      </c>
      <c r="D2076" s="10" t="n"/>
      <c r="E2076" s="10" t="n"/>
    </row>
    <row r="2077">
      <c r="B2077">
        <f>IFERROR(VLOOKUP(A2077,Produtos!A:B,2,FALSE),"")</f>
        <v/>
      </c>
      <c r="D2077" s="10" t="n"/>
      <c r="E2077" s="10" t="n"/>
    </row>
    <row r="2078">
      <c r="B2078">
        <f>IFERROR(VLOOKUP(A2078,Produtos!A:B,2,FALSE),"")</f>
        <v/>
      </c>
      <c r="D2078" s="10" t="n"/>
      <c r="E2078" s="10" t="n"/>
    </row>
    <row r="2079">
      <c r="B2079">
        <f>IFERROR(VLOOKUP(A2079,Produtos!A:B,2,FALSE),"")</f>
        <v/>
      </c>
      <c r="D2079" s="10" t="n"/>
      <c r="E2079" s="10" t="n"/>
    </row>
    <row r="2080">
      <c r="B2080">
        <f>IFERROR(VLOOKUP(A2080,Produtos!A:B,2,FALSE),"")</f>
        <v/>
      </c>
      <c r="D2080" s="10" t="n"/>
      <c r="E2080" s="10" t="n"/>
    </row>
    <row r="2081">
      <c r="B2081">
        <f>IFERROR(VLOOKUP(A2081,Produtos!A:B,2,FALSE),"")</f>
        <v/>
      </c>
      <c r="D2081" s="10" t="n"/>
      <c r="E2081" s="10" t="n"/>
    </row>
    <row r="2082">
      <c r="B2082">
        <f>IFERROR(VLOOKUP(A2082,Produtos!A:B,2,FALSE),"")</f>
        <v/>
      </c>
      <c r="D2082" s="10" t="n"/>
      <c r="E2082" s="10" t="n"/>
    </row>
    <row r="2083">
      <c r="B2083">
        <f>IFERROR(VLOOKUP(A2083,Produtos!A:B,2,FALSE),"")</f>
        <v/>
      </c>
      <c r="D2083" s="10" t="n"/>
      <c r="E2083" s="10" t="n"/>
    </row>
    <row r="2084">
      <c r="B2084">
        <f>IFERROR(VLOOKUP(A2084,Produtos!A:B,2,FALSE),"")</f>
        <v/>
      </c>
      <c r="D2084" s="10" t="n"/>
      <c r="E2084" s="10" t="n"/>
    </row>
    <row r="2085">
      <c r="B2085">
        <f>IFERROR(VLOOKUP(A2085,Produtos!A:B,2,FALSE),"")</f>
        <v/>
      </c>
      <c r="D2085" s="10" t="n"/>
      <c r="E2085" s="10" t="n"/>
    </row>
    <row r="2086">
      <c r="B2086">
        <f>IFERROR(VLOOKUP(A2086,Produtos!A:B,2,FALSE),"")</f>
        <v/>
      </c>
      <c r="D2086" s="10" t="n"/>
      <c r="E2086" s="10" t="n"/>
    </row>
    <row r="2087">
      <c r="B2087">
        <f>IFERROR(VLOOKUP(A2087,Produtos!A:B,2,FALSE),"")</f>
        <v/>
      </c>
      <c r="D2087" s="10" t="n"/>
      <c r="E2087" s="10" t="n"/>
    </row>
    <row r="2088">
      <c r="B2088">
        <f>IFERROR(VLOOKUP(A2088,Produtos!A:B,2,FALSE),"")</f>
        <v/>
      </c>
      <c r="D2088" s="10" t="n"/>
      <c r="E2088" s="10" t="n"/>
    </row>
    <row r="2089">
      <c r="B2089">
        <f>IFERROR(VLOOKUP(A2089,Produtos!A:B,2,FALSE),"")</f>
        <v/>
      </c>
      <c r="D2089" s="10" t="n"/>
      <c r="E2089" s="10" t="n"/>
    </row>
    <row r="2090">
      <c r="B2090">
        <f>IFERROR(VLOOKUP(A2090,Produtos!A:B,2,FALSE),"")</f>
        <v/>
      </c>
      <c r="D2090" s="10" t="n"/>
      <c r="E2090" s="10" t="n"/>
    </row>
    <row r="2091">
      <c r="B2091">
        <f>IFERROR(VLOOKUP(A2091,Produtos!A:B,2,FALSE),"")</f>
        <v/>
      </c>
      <c r="D2091" s="10" t="n"/>
      <c r="E2091" s="10" t="n"/>
    </row>
    <row r="2092">
      <c r="B2092">
        <f>IFERROR(VLOOKUP(A2092,Produtos!A:B,2,FALSE),"")</f>
        <v/>
      </c>
      <c r="D2092" s="10" t="n"/>
      <c r="E2092" s="10" t="n"/>
    </row>
    <row r="2093">
      <c r="B2093">
        <f>IFERROR(VLOOKUP(A2093,Produtos!A:B,2,FALSE),"")</f>
        <v/>
      </c>
      <c r="D2093" s="10" t="n"/>
      <c r="E2093" s="10" t="n"/>
    </row>
    <row r="2094">
      <c r="B2094">
        <f>IFERROR(VLOOKUP(A2094,Produtos!A:B,2,FALSE),"")</f>
        <v/>
      </c>
      <c r="D2094" s="10" t="n"/>
      <c r="E2094" s="10" t="n"/>
    </row>
    <row r="2095">
      <c r="B2095">
        <f>IFERROR(VLOOKUP(A2095,Produtos!A:B,2,FALSE),"")</f>
        <v/>
      </c>
      <c r="D2095" s="10" t="n"/>
      <c r="E2095" s="10" t="n"/>
    </row>
    <row r="2096">
      <c r="B2096">
        <f>IFERROR(VLOOKUP(A2096,Produtos!A:B,2,FALSE),"")</f>
        <v/>
      </c>
      <c r="D2096" s="10" t="n"/>
      <c r="E2096" s="10" t="n"/>
    </row>
    <row r="2097">
      <c r="B2097">
        <f>IFERROR(VLOOKUP(A2097,Produtos!A:B,2,FALSE),"")</f>
        <v/>
      </c>
      <c r="D2097" s="10" t="n"/>
      <c r="E2097" s="10" t="n"/>
    </row>
    <row r="2098">
      <c r="B2098">
        <f>IFERROR(VLOOKUP(A2098,Produtos!A:B,2,FALSE),"")</f>
        <v/>
      </c>
      <c r="D2098" s="10" t="n"/>
      <c r="E2098" s="10" t="n"/>
    </row>
    <row r="2099">
      <c r="B2099">
        <f>IFERROR(VLOOKUP(A2099,Produtos!A:B,2,FALSE),"")</f>
        <v/>
      </c>
      <c r="D2099" s="10" t="n"/>
      <c r="E2099" s="10" t="n"/>
    </row>
    <row r="2100">
      <c r="B2100">
        <f>IFERROR(VLOOKUP(A2100,Produtos!A:B,2,FALSE),"")</f>
        <v/>
      </c>
      <c r="D2100" s="10" t="n"/>
      <c r="E2100" s="10" t="n"/>
    </row>
    <row r="2101">
      <c r="B2101">
        <f>IFERROR(VLOOKUP(A2101,Produtos!A:B,2,FALSE),"")</f>
        <v/>
      </c>
      <c r="D2101" s="10" t="n"/>
      <c r="E2101" s="10" t="n"/>
    </row>
    <row r="2102">
      <c r="B2102">
        <f>IFERROR(VLOOKUP(A2102,Produtos!A:B,2,FALSE),"")</f>
        <v/>
      </c>
      <c r="D2102" s="10" t="n"/>
      <c r="E2102" s="10" t="n"/>
    </row>
    <row r="2103">
      <c r="B2103">
        <f>IFERROR(VLOOKUP(A2103,Produtos!A:B,2,FALSE),"")</f>
        <v/>
      </c>
      <c r="D2103" s="10" t="n"/>
      <c r="E2103" s="10" t="n"/>
    </row>
    <row r="2104">
      <c r="B2104">
        <f>IFERROR(VLOOKUP(A2104,Produtos!A:B,2,FALSE),"")</f>
        <v/>
      </c>
      <c r="D2104" s="10" t="n"/>
      <c r="E2104" s="10" t="n"/>
    </row>
    <row r="2105">
      <c r="B2105">
        <f>IFERROR(VLOOKUP(A2105,Produtos!A:B,2,FALSE),"")</f>
        <v/>
      </c>
      <c r="D2105" s="10" t="n"/>
      <c r="E2105" s="10" t="n"/>
    </row>
    <row r="2106">
      <c r="B2106">
        <f>IFERROR(VLOOKUP(A2106,Produtos!A:B,2,FALSE),"")</f>
        <v/>
      </c>
      <c r="D2106" s="10" t="n"/>
      <c r="E2106" s="10" t="n"/>
    </row>
    <row r="2107">
      <c r="B2107">
        <f>IFERROR(VLOOKUP(A2107,Produtos!A:B,2,FALSE),"")</f>
        <v/>
      </c>
      <c r="D2107" s="10" t="n"/>
      <c r="E2107" s="10" t="n"/>
    </row>
    <row r="2108">
      <c r="B2108">
        <f>IFERROR(VLOOKUP(A2108,Produtos!A:B,2,FALSE),"")</f>
        <v/>
      </c>
      <c r="D2108" s="10" t="n"/>
      <c r="E2108" s="10" t="n"/>
    </row>
    <row r="2109">
      <c r="B2109">
        <f>IFERROR(VLOOKUP(A2109,Produtos!A:B,2,FALSE),"")</f>
        <v/>
      </c>
      <c r="D2109" s="10" t="n"/>
      <c r="E2109" s="10" t="n"/>
    </row>
    <row r="2110">
      <c r="B2110">
        <f>IFERROR(VLOOKUP(A2110,Produtos!A:B,2,FALSE),"")</f>
        <v/>
      </c>
      <c r="D2110" s="10" t="n"/>
      <c r="E2110" s="10" t="n"/>
    </row>
    <row r="2111">
      <c r="B2111">
        <f>IFERROR(VLOOKUP(A2111,Produtos!A:B,2,FALSE),"")</f>
        <v/>
      </c>
      <c r="D2111" s="10" t="n"/>
      <c r="E2111" s="10" t="n"/>
    </row>
    <row r="2112">
      <c r="B2112">
        <f>IFERROR(VLOOKUP(A2112,Produtos!A:B,2,FALSE),"")</f>
        <v/>
      </c>
      <c r="D2112" s="10" t="n"/>
      <c r="E2112" s="10" t="n"/>
    </row>
    <row r="2113">
      <c r="B2113">
        <f>IFERROR(VLOOKUP(A2113,Produtos!A:B,2,FALSE),"")</f>
        <v/>
      </c>
      <c r="D2113" s="10" t="n"/>
      <c r="E2113" s="10" t="n"/>
    </row>
    <row r="2114">
      <c r="B2114">
        <f>IFERROR(VLOOKUP(A2114,Produtos!A:B,2,FALSE),"")</f>
        <v/>
      </c>
      <c r="D2114" s="10" t="n"/>
      <c r="E2114" s="10" t="n"/>
    </row>
    <row r="2115">
      <c r="B2115">
        <f>IFERROR(VLOOKUP(A2115,Produtos!A:B,2,FALSE),"")</f>
        <v/>
      </c>
      <c r="D2115" s="10" t="n"/>
      <c r="E2115" s="10" t="n"/>
    </row>
    <row r="2116">
      <c r="B2116">
        <f>IFERROR(VLOOKUP(A2116,Produtos!A:B,2,FALSE),"")</f>
        <v/>
      </c>
      <c r="D2116" s="10" t="n"/>
      <c r="E2116" s="10" t="n"/>
    </row>
    <row r="2117">
      <c r="B2117">
        <f>IFERROR(VLOOKUP(A2117,Produtos!A:B,2,FALSE),"")</f>
        <v/>
      </c>
      <c r="D2117" s="10" t="n"/>
      <c r="E2117" s="10" t="n"/>
    </row>
    <row r="2118">
      <c r="B2118">
        <f>IFERROR(VLOOKUP(A2118,Produtos!A:B,2,FALSE),"")</f>
        <v/>
      </c>
      <c r="D2118" s="10" t="n"/>
      <c r="E2118" s="10" t="n"/>
    </row>
    <row r="2119">
      <c r="B2119">
        <f>IFERROR(VLOOKUP(A2119,Produtos!A:B,2,FALSE),"")</f>
        <v/>
      </c>
      <c r="D2119" s="10" t="n"/>
      <c r="E2119" s="10" t="n"/>
    </row>
    <row r="2120">
      <c r="B2120">
        <f>IFERROR(VLOOKUP(A2120,Produtos!A:B,2,FALSE),"")</f>
        <v/>
      </c>
      <c r="D2120" s="10" t="n"/>
      <c r="E2120" s="10" t="n"/>
    </row>
    <row r="2121">
      <c r="B2121">
        <f>IFERROR(VLOOKUP(A2121,Produtos!A:B,2,FALSE),"")</f>
        <v/>
      </c>
      <c r="D2121" s="10" t="n"/>
      <c r="E2121" s="10" t="n"/>
    </row>
    <row r="2122">
      <c r="B2122">
        <f>IFERROR(VLOOKUP(A2122,Produtos!A:B,2,FALSE),"")</f>
        <v/>
      </c>
      <c r="D2122" s="10" t="n"/>
      <c r="E2122" s="10" t="n"/>
    </row>
    <row r="2123">
      <c r="B2123">
        <f>IFERROR(VLOOKUP(A2123,Produtos!A:B,2,FALSE),"")</f>
        <v/>
      </c>
      <c r="D2123" s="10" t="n"/>
      <c r="E2123" s="10" t="n"/>
    </row>
    <row r="2124">
      <c r="B2124">
        <f>IFERROR(VLOOKUP(A2124,Produtos!A:B,2,FALSE),"")</f>
        <v/>
      </c>
      <c r="D2124" s="10" t="n"/>
      <c r="E2124" s="10" t="n"/>
    </row>
    <row r="2125">
      <c r="B2125">
        <f>IFERROR(VLOOKUP(A2125,Produtos!A:B,2,FALSE),"")</f>
        <v/>
      </c>
      <c r="D2125" s="10" t="n"/>
      <c r="E2125" s="10" t="n"/>
    </row>
    <row r="2126">
      <c r="B2126">
        <f>IFERROR(VLOOKUP(A2126,Produtos!A:B,2,FALSE),"")</f>
        <v/>
      </c>
      <c r="D2126" s="10" t="n"/>
      <c r="E2126" s="10" t="n"/>
    </row>
    <row r="2127">
      <c r="B2127">
        <f>IFERROR(VLOOKUP(A2127,Produtos!A:B,2,FALSE),"")</f>
        <v/>
      </c>
      <c r="D2127" s="10" t="n"/>
      <c r="E2127" s="10" t="n"/>
    </row>
    <row r="2128">
      <c r="B2128">
        <f>IFERROR(VLOOKUP(A2128,Produtos!A:B,2,FALSE),"")</f>
        <v/>
      </c>
      <c r="D2128" s="10" t="n"/>
      <c r="E2128" s="10" t="n"/>
    </row>
    <row r="2129">
      <c r="B2129">
        <f>IFERROR(VLOOKUP(A2129,Produtos!A:B,2,FALSE),"")</f>
        <v/>
      </c>
      <c r="D2129" s="10" t="n"/>
      <c r="E2129" s="10" t="n"/>
    </row>
    <row r="2130">
      <c r="B2130">
        <f>IFERROR(VLOOKUP(A2130,Produtos!A:B,2,FALSE),"")</f>
        <v/>
      </c>
      <c r="D2130" s="10" t="n"/>
      <c r="E2130" s="10" t="n"/>
    </row>
    <row r="2131">
      <c r="B2131">
        <f>IFERROR(VLOOKUP(A2131,Produtos!A:B,2,FALSE),"")</f>
        <v/>
      </c>
      <c r="D2131" s="10" t="n"/>
      <c r="E2131" s="10" t="n"/>
    </row>
    <row r="2132">
      <c r="B2132">
        <f>IFERROR(VLOOKUP(A2132,Produtos!A:B,2,FALSE),"")</f>
        <v/>
      </c>
      <c r="D2132" s="10" t="n"/>
      <c r="E2132" s="10" t="n"/>
    </row>
    <row r="2133">
      <c r="B2133">
        <f>IFERROR(VLOOKUP(A2133,Produtos!A:B,2,FALSE),"")</f>
        <v/>
      </c>
      <c r="D2133" s="10" t="n"/>
      <c r="E2133" s="10" t="n"/>
    </row>
    <row r="2134">
      <c r="B2134">
        <f>IFERROR(VLOOKUP(A2134,Produtos!A:B,2,FALSE),"")</f>
        <v/>
      </c>
      <c r="D2134" s="10" t="n"/>
      <c r="E2134" s="10" t="n"/>
    </row>
    <row r="2135">
      <c r="B2135">
        <f>IFERROR(VLOOKUP(A2135,Produtos!A:B,2,FALSE),"")</f>
        <v/>
      </c>
      <c r="D2135" s="10" t="n"/>
      <c r="E2135" s="10" t="n"/>
    </row>
    <row r="2136">
      <c r="B2136">
        <f>IFERROR(VLOOKUP(A2136,Produtos!A:B,2,FALSE),"")</f>
        <v/>
      </c>
      <c r="D2136" s="10" t="n"/>
      <c r="E2136" s="10" t="n"/>
    </row>
    <row r="2137">
      <c r="B2137">
        <f>IFERROR(VLOOKUP(A2137,Produtos!A:B,2,FALSE),"")</f>
        <v/>
      </c>
      <c r="D2137" s="10" t="n"/>
      <c r="E2137" s="10" t="n"/>
    </row>
    <row r="2138">
      <c r="B2138">
        <f>IFERROR(VLOOKUP(A2138,Produtos!A:B,2,FALSE),"")</f>
        <v/>
      </c>
      <c r="D2138" s="10" t="n"/>
      <c r="E2138" s="10" t="n"/>
    </row>
    <row r="2139">
      <c r="B2139">
        <f>IFERROR(VLOOKUP(A2139,Produtos!A:B,2,FALSE),"")</f>
        <v/>
      </c>
      <c r="D2139" s="10" t="n"/>
      <c r="E2139" s="10" t="n"/>
    </row>
    <row r="2140">
      <c r="B2140">
        <f>IFERROR(VLOOKUP(A2140,Produtos!A:B,2,FALSE),"")</f>
        <v/>
      </c>
      <c r="D2140" s="10" t="n"/>
      <c r="E2140" s="10" t="n"/>
    </row>
    <row r="2141">
      <c r="B2141">
        <f>IFERROR(VLOOKUP(A2141,Produtos!A:B,2,FALSE),"")</f>
        <v/>
      </c>
      <c r="D2141" s="10" t="n"/>
      <c r="E2141" s="10" t="n"/>
    </row>
    <row r="2142">
      <c r="B2142">
        <f>IFERROR(VLOOKUP(A2142,Produtos!A:B,2,FALSE),"")</f>
        <v/>
      </c>
      <c r="D2142" s="10" t="n"/>
      <c r="E2142" s="10" t="n"/>
    </row>
    <row r="2143">
      <c r="B2143">
        <f>IFERROR(VLOOKUP(A2143,Produtos!A:B,2,FALSE),"")</f>
        <v/>
      </c>
      <c r="D2143" s="10" t="n"/>
      <c r="E2143" s="10" t="n"/>
    </row>
    <row r="2144">
      <c r="B2144">
        <f>IFERROR(VLOOKUP(A2144,Produtos!A:B,2,FALSE),"")</f>
        <v/>
      </c>
      <c r="D2144" s="10" t="n"/>
      <c r="E2144" s="10" t="n"/>
    </row>
    <row r="2145">
      <c r="B2145">
        <f>IFERROR(VLOOKUP(A2145,Produtos!A:B,2,FALSE),"")</f>
        <v/>
      </c>
      <c r="D2145" s="10" t="n"/>
      <c r="E2145" s="10" t="n"/>
    </row>
    <row r="2146">
      <c r="B2146">
        <f>IFERROR(VLOOKUP(A2146,Produtos!A:B,2,FALSE),"")</f>
        <v/>
      </c>
      <c r="D2146" s="10" t="n"/>
      <c r="E2146" s="10" t="n"/>
    </row>
    <row r="2147">
      <c r="B2147">
        <f>IFERROR(VLOOKUP(A2147,Produtos!A:B,2,FALSE),"")</f>
        <v/>
      </c>
      <c r="D2147" s="10" t="n"/>
      <c r="E2147" s="10" t="n"/>
    </row>
    <row r="2148">
      <c r="B2148">
        <f>IFERROR(VLOOKUP(A2148,Produtos!A:B,2,FALSE),"")</f>
        <v/>
      </c>
      <c r="D2148" s="10" t="n"/>
      <c r="E2148" s="10" t="n"/>
    </row>
    <row r="2149">
      <c r="B2149">
        <f>IFERROR(VLOOKUP(A2149,Produtos!A:B,2,FALSE),"")</f>
        <v/>
      </c>
      <c r="D2149" s="10" t="n"/>
      <c r="E2149" s="10" t="n"/>
    </row>
    <row r="2150">
      <c r="B2150">
        <f>IFERROR(VLOOKUP(A2150,Produtos!A:B,2,FALSE),"")</f>
        <v/>
      </c>
      <c r="D2150" s="10" t="n"/>
      <c r="E2150" s="10" t="n"/>
    </row>
    <row r="2151">
      <c r="B2151">
        <f>IFERROR(VLOOKUP(A2151,Produtos!A:B,2,FALSE),"")</f>
        <v/>
      </c>
      <c r="D2151" s="10" t="n"/>
      <c r="E2151" s="10" t="n"/>
    </row>
    <row r="2152">
      <c r="B2152">
        <f>IFERROR(VLOOKUP(A2152,Produtos!A:B,2,FALSE),"")</f>
        <v/>
      </c>
      <c r="D2152" s="10" t="n"/>
      <c r="E2152" s="10" t="n"/>
    </row>
    <row r="2153">
      <c r="B2153">
        <f>IFERROR(VLOOKUP(A2153,Produtos!A:B,2,FALSE),"")</f>
        <v/>
      </c>
      <c r="D2153" s="10" t="n"/>
      <c r="E2153" s="10" t="n"/>
    </row>
    <row r="2154">
      <c r="B2154">
        <f>IFERROR(VLOOKUP(A2154,Produtos!A:B,2,FALSE),"")</f>
        <v/>
      </c>
      <c r="D2154" s="10" t="n"/>
      <c r="E2154" s="10" t="n"/>
    </row>
    <row r="2155">
      <c r="B2155">
        <f>IFERROR(VLOOKUP(A2155,Produtos!A:B,2,FALSE),"")</f>
        <v/>
      </c>
      <c r="D2155" s="10" t="n"/>
      <c r="E2155" s="10" t="n"/>
    </row>
    <row r="2156">
      <c r="B2156">
        <f>IFERROR(VLOOKUP(A2156,Produtos!A:B,2,FALSE),"")</f>
        <v/>
      </c>
      <c r="D2156" s="10" t="n"/>
      <c r="E2156" s="10" t="n"/>
    </row>
    <row r="2157">
      <c r="B2157">
        <f>IFERROR(VLOOKUP(A2157,Produtos!A:B,2,FALSE),"")</f>
        <v/>
      </c>
      <c r="D2157" s="10" t="n"/>
      <c r="E2157" s="10" t="n"/>
    </row>
    <row r="2158">
      <c r="B2158">
        <f>IFERROR(VLOOKUP(A2158,Produtos!A:B,2,FALSE),"")</f>
        <v/>
      </c>
      <c r="D2158" s="10" t="n"/>
      <c r="E2158" s="10" t="n"/>
    </row>
    <row r="2159">
      <c r="B2159">
        <f>IFERROR(VLOOKUP(A2159,Produtos!A:B,2,FALSE),"")</f>
        <v/>
      </c>
      <c r="D2159" s="10" t="n"/>
      <c r="E2159" s="10" t="n"/>
    </row>
    <row r="2160">
      <c r="B2160">
        <f>IFERROR(VLOOKUP(A2160,Produtos!A:B,2,FALSE),"")</f>
        <v/>
      </c>
      <c r="D2160" s="10" t="n"/>
      <c r="E2160" s="10" t="n"/>
    </row>
    <row r="2161">
      <c r="B2161">
        <f>IFERROR(VLOOKUP(A2161,Produtos!A:B,2,FALSE),"")</f>
        <v/>
      </c>
      <c r="D2161" s="10" t="n"/>
      <c r="E2161" s="10" t="n"/>
    </row>
    <row r="2162">
      <c r="B2162">
        <f>IFERROR(VLOOKUP(A2162,Produtos!A:B,2,FALSE),"")</f>
        <v/>
      </c>
      <c r="D2162" s="10" t="n"/>
      <c r="E2162" s="10" t="n"/>
    </row>
    <row r="2163">
      <c r="B2163">
        <f>IFERROR(VLOOKUP(A2163,Produtos!A:B,2,FALSE),"")</f>
        <v/>
      </c>
      <c r="D2163" s="10" t="n"/>
      <c r="E2163" s="10" t="n"/>
    </row>
    <row r="2164">
      <c r="B2164">
        <f>IFERROR(VLOOKUP(A2164,Produtos!A:B,2,FALSE),"")</f>
        <v/>
      </c>
      <c r="D2164" s="10" t="n"/>
      <c r="E2164" s="10" t="n"/>
    </row>
    <row r="2165">
      <c r="B2165">
        <f>IFERROR(VLOOKUP(A2165,Produtos!A:B,2,FALSE),"")</f>
        <v/>
      </c>
      <c r="D2165" s="10" t="n"/>
      <c r="E2165" s="10" t="n"/>
    </row>
    <row r="2166">
      <c r="B2166">
        <f>IFERROR(VLOOKUP(A2166,Produtos!A:B,2,FALSE),"")</f>
        <v/>
      </c>
      <c r="D2166" s="10" t="n"/>
      <c r="E2166" s="10" t="n"/>
    </row>
    <row r="2167">
      <c r="B2167">
        <f>IFERROR(VLOOKUP(A2167,Produtos!A:B,2,FALSE),"")</f>
        <v/>
      </c>
      <c r="D2167" s="10" t="n"/>
      <c r="E2167" s="10" t="n"/>
    </row>
    <row r="2168">
      <c r="B2168">
        <f>IFERROR(VLOOKUP(A2168,Produtos!A:B,2,FALSE),"")</f>
        <v/>
      </c>
      <c r="D2168" s="10" t="n"/>
      <c r="E2168" s="10" t="n"/>
    </row>
    <row r="2169">
      <c r="B2169">
        <f>IFERROR(VLOOKUP(A2169,Produtos!A:B,2,FALSE),"")</f>
        <v/>
      </c>
      <c r="D2169" s="10" t="n"/>
      <c r="E2169" s="10" t="n"/>
    </row>
    <row r="2170">
      <c r="B2170">
        <f>IFERROR(VLOOKUP(A2170,Produtos!A:B,2,FALSE),"")</f>
        <v/>
      </c>
      <c r="D2170" s="10" t="n"/>
      <c r="E2170" s="10" t="n"/>
    </row>
    <row r="2171">
      <c r="B2171">
        <f>IFERROR(VLOOKUP(A2171,Produtos!A:B,2,FALSE),"")</f>
        <v/>
      </c>
      <c r="D2171" s="10" t="n"/>
      <c r="E2171" s="10" t="n"/>
    </row>
    <row r="2172">
      <c r="B2172">
        <f>IFERROR(VLOOKUP(A2172,Produtos!A:B,2,FALSE),"")</f>
        <v/>
      </c>
      <c r="D2172" s="10" t="n"/>
      <c r="E2172" s="10" t="n"/>
    </row>
    <row r="2173">
      <c r="B2173">
        <f>IFERROR(VLOOKUP(A2173,Produtos!A:B,2,FALSE),"")</f>
        <v/>
      </c>
      <c r="D2173" s="10" t="n"/>
      <c r="E2173" s="10" t="n"/>
    </row>
    <row r="2174">
      <c r="B2174">
        <f>IFERROR(VLOOKUP(A2174,Produtos!A:B,2,FALSE),"")</f>
        <v/>
      </c>
      <c r="D2174" s="10" t="n"/>
      <c r="E2174" s="10" t="n"/>
    </row>
    <row r="2175">
      <c r="B2175">
        <f>IFERROR(VLOOKUP(A2175,Produtos!A:B,2,FALSE),"")</f>
        <v/>
      </c>
      <c r="D2175" s="10" t="n"/>
      <c r="E2175" s="10" t="n"/>
    </row>
    <row r="2176">
      <c r="B2176">
        <f>IFERROR(VLOOKUP(A2176,Produtos!A:B,2,FALSE),"")</f>
        <v/>
      </c>
      <c r="D2176" s="10" t="n"/>
      <c r="E2176" s="10" t="n"/>
    </row>
    <row r="2177">
      <c r="B2177">
        <f>IFERROR(VLOOKUP(A2177,Produtos!A:B,2,FALSE),"")</f>
        <v/>
      </c>
      <c r="D2177" s="10" t="n"/>
      <c r="E2177" s="10" t="n"/>
    </row>
    <row r="2178">
      <c r="B2178">
        <f>IFERROR(VLOOKUP(A2178,Produtos!A:B,2,FALSE),"")</f>
        <v/>
      </c>
      <c r="D2178" s="10" t="n"/>
      <c r="E2178" s="10" t="n"/>
    </row>
    <row r="2179">
      <c r="B2179">
        <f>IFERROR(VLOOKUP(A2179,Produtos!A:B,2,FALSE),"")</f>
        <v/>
      </c>
      <c r="D2179" s="10" t="n"/>
      <c r="E2179" s="10" t="n"/>
    </row>
    <row r="2180">
      <c r="B2180">
        <f>IFERROR(VLOOKUP(A2180,Produtos!A:B,2,FALSE),"")</f>
        <v/>
      </c>
      <c r="D2180" s="10" t="n"/>
      <c r="E2180" s="10" t="n"/>
    </row>
    <row r="2181">
      <c r="B2181">
        <f>IFERROR(VLOOKUP(A2181,Produtos!A:B,2,FALSE),"")</f>
        <v/>
      </c>
      <c r="D2181" s="10" t="n"/>
      <c r="E2181" s="10" t="n"/>
    </row>
    <row r="2182">
      <c r="B2182">
        <f>IFERROR(VLOOKUP(A2182,Produtos!A:B,2,FALSE),"")</f>
        <v/>
      </c>
      <c r="D2182" s="10" t="n"/>
      <c r="E2182" s="10" t="n"/>
    </row>
    <row r="2183">
      <c r="B2183">
        <f>IFERROR(VLOOKUP(A2183,Produtos!A:B,2,FALSE),"")</f>
        <v/>
      </c>
      <c r="D2183" s="10" t="n"/>
      <c r="E2183" s="10" t="n"/>
    </row>
    <row r="2184">
      <c r="B2184">
        <f>IFERROR(VLOOKUP(A2184,Produtos!A:B,2,FALSE),"")</f>
        <v/>
      </c>
      <c r="D2184" s="10" t="n"/>
      <c r="E2184" s="10" t="n"/>
    </row>
    <row r="2185">
      <c r="B2185">
        <f>IFERROR(VLOOKUP(A2185,Produtos!A:B,2,FALSE),"")</f>
        <v/>
      </c>
      <c r="D2185" s="10" t="n"/>
      <c r="E2185" s="10" t="n"/>
    </row>
    <row r="2186">
      <c r="B2186">
        <f>IFERROR(VLOOKUP(A2186,Produtos!A:B,2,FALSE),"")</f>
        <v/>
      </c>
      <c r="D2186" s="10" t="n"/>
      <c r="E2186" s="10" t="n"/>
    </row>
    <row r="2187">
      <c r="B2187">
        <f>IFERROR(VLOOKUP(A2187,Produtos!A:B,2,FALSE),"")</f>
        <v/>
      </c>
      <c r="D2187" s="10" t="n"/>
      <c r="E2187" s="10" t="n"/>
    </row>
    <row r="2188">
      <c r="B2188">
        <f>IFERROR(VLOOKUP(A2188,Produtos!A:B,2,FALSE),"")</f>
        <v/>
      </c>
      <c r="D2188" s="10" t="n"/>
      <c r="E2188" s="10" t="n"/>
    </row>
    <row r="2189">
      <c r="B2189">
        <f>IFERROR(VLOOKUP(A2189,Produtos!A:B,2,FALSE),"")</f>
        <v/>
      </c>
      <c r="D2189" s="10" t="n"/>
      <c r="E2189" s="10" t="n"/>
    </row>
    <row r="2190">
      <c r="B2190">
        <f>IFERROR(VLOOKUP(A2190,Produtos!A:B,2,FALSE),"")</f>
        <v/>
      </c>
      <c r="D2190" s="10" t="n"/>
      <c r="E2190" s="10" t="n"/>
    </row>
    <row r="2191">
      <c r="B2191">
        <f>IFERROR(VLOOKUP(A2191,Produtos!A:B,2,FALSE),"")</f>
        <v/>
      </c>
      <c r="D2191" s="10" t="n"/>
      <c r="E2191" s="10" t="n"/>
    </row>
    <row r="2192">
      <c r="B2192">
        <f>IFERROR(VLOOKUP(A2192,Produtos!A:B,2,FALSE),"")</f>
        <v/>
      </c>
      <c r="D2192" s="10" t="n"/>
      <c r="E2192" s="10" t="n"/>
    </row>
    <row r="2193">
      <c r="B2193">
        <f>IFERROR(VLOOKUP(A2193,Produtos!A:B,2,FALSE),"")</f>
        <v/>
      </c>
      <c r="D2193" s="10" t="n"/>
      <c r="E2193" s="10" t="n"/>
    </row>
    <row r="2194">
      <c r="B2194">
        <f>IFERROR(VLOOKUP(A2194,Produtos!A:B,2,FALSE),"")</f>
        <v/>
      </c>
      <c r="D2194" s="10" t="n"/>
      <c r="E2194" s="10" t="n"/>
    </row>
    <row r="2195">
      <c r="B2195">
        <f>IFERROR(VLOOKUP(A2195,Produtos!A:B,2,FALSE),"")</f>
        <v/>
      </c>
      <c r="D2195" s="10" t="n"/>
      <c r="E2195" s="10" t="n"/>
    </row>
    <row r="2196">
      <c r="B2196">
        <f>IFERROR(VLOOKUP(A2196,Produtos!A:B,2,FALSE),"")</f>
        <v/>
      </c>
      <c r="D2196" s="10" t="n"/>
      <c r="E2196" s="10" t="n"/>
    </row>
    <row r="2197">
      <c r="B2197">
        <f>IFERROR(VLOOKUP(A2197,Produtos!A:B,2,FALSE),"")</f>
        <v/>
      </c>
      <c r="D2197" s="10" t="n"/>
      <c r="E2197" s="10" t="n"/>
    </row>
    <row r="2198">
      <c r="B2198">
        <f>IFERROR(VLOOKUP(A2198,Produtos!A:B,2,FALSE),"")</f>
        <v/>
      </c>
      <c r="D2198" s="10" t="n"/>
      <c r="E2198" s="10" t="n"/>
    </row>
    <row r="2199">
      <c r="B2199">
        <f>IFERROR(VLOOKUP(A2199,Produtos!A:B,2,FALSE),"")</f>
        <v/>
      </c>
      <c r="D2199" s="10" t="n"/>
      <c r="E2199" s="10" t="n"/>
    </row>
    <row r="2200">
      <c r="B2200">
        <f>IFERROR(VLOOKUP(A2200,Produtos!A:B,2,FALSE),"")</f>
        <v/>
      </c>
      <c r="D2200" s="10" t="n"/>
      <c r="E2200" s="10" t="n"/>
    </row>
    <row r="2201">
      <c r="B2201">
        <f>IFERROR(VLOOKUP(A2201,Produtos!A:B,2,FALSE),"")</f>
        <v/>
      </c>
      <c r="D2201" s="10" t="n"/>
      <c r="E2201" s="10" t="n"/>
    </row>
    <row r="2202">
      <c r="B2202">
        <f>IFERROR(VLOOKUP(A2202,Produtos!A:B,2,FALSE),"")</f>
        <v/>
      </c>
      <c r="D2202" s="10" t="n"/>
      <c r="E2202" s="10" t="n"/>
    </row>
    <row r="2203">
      <c r="B2203">
        <f>IFERROR(VLOOKUP(A2203,Produtos!A:B,2,FALSE),"")</f>
        <v/>
      </c>
      <c r="D2203" s="10" t="n"/>
      <c r="E2203" s="10" t="n"/>
    </row>
    <row r="2204">
      <c r="B2204">
        <f>IFERROR(VLOOKUP(A2204,Produtos!A:B,2,FALSE),"")</f>
        <v/>
      </c>
      <c r="D2204" s="10" t="n"/>
      <c r="E2204" s="10" t="n"/>
    </row>
    <row r="2205">
      <c r="B2205">
        <f>IFERROR(VLOOKUP(A2205,Produtos!A:B,2,FALSE),"")</f>
        <v/>
      </c>
      <c r="D2205" s="10" t="n"/>
      <c r="E2205" s="10" t="n"/>
    </row>
    <row r="2206">
      <c r="B2206">
        <f>IFERROR(VLOOKUP(A2206,Produtos!A:B,2,FALSE),"")</f>
        <v/>
      </c>
      <c r="D2206" s="10" t="n"/>
      <c r="E2206" s="10" t="n"/>
    </row>
    <row r="2207">
      <c r="B2207">
        <f>IFERROR(VLOOKUP(A2207,Produtos!A:B,2,FALSE),"")</f>
        <v/>
      </c>
      <c r="D2207" s="10" t="n"/>
      <c r="E2207" s="10" t="n"/>
    </row>
    <row r="2208">
      <c r="B2208">
        <f>IFERROR(VLOOKUP(A2208,Produtos!A:B,2,FALSE),"")</f>
        <v/>
      </c>
      <c r="D2208" s="10" t="n"/>
      <c r="E2208" s="10" t="n"/>
    </row>
    <row r="2209">
      <c r="B2209">
        <f>IFERROR(VLOOKUP(A2209,Produtos!A:B,2,FALSE),"")</f>
        <v/>
      </c>
      <c r="D2209" s="10" t="n"/>
      <c r="E2209" s="10" t="n"/>
    </row>
    <row r="2210">
      <c r="B2210">
        <f>IFERROR(VLOOKUP(A2210,Produtos!A:B,2,FALSE),"")</f>
        <v/>
      </c>
      <c r="D2210" s="10" t="n"/>
      <c r="E2210" s="10" t="n"/>
    </row>
    <row r="2211">
      <c r="B2211">
        <f>IFERROR(VLOOKUP(A2211,Produtos!A:B,2,FALSE),"")</f>
        <v/>
      </c>
      <c r="D2211" s="10" t="n"/>
      <c r="E2211" s="10" t="n"/>
    </row>
    <row r="2212">
      <c r="B2212">
        <f>IFERROR(VLOOKUP(A2212,Produtos!A:B,2,FALSE),"")</f>
        <v/>
      </c>
      <c r="D2212" s="10" t="n"/>
      <c r="E2212" s="10" t="n"/>
    </row>
    <row r="2213">
      <c r="B2213">
        <f>IFERROR(VLOOKUP(A2213,Produtos!A:B,2,FALSE),"")</f>
        <v/>
      </c>
      <c r="D2213" s="10" t="n"/>
      <c r="E2213" s="10" t="n"/>
    </row>
    <row r="2214">
      <c r="B2214">
        <f>IFERROR(VLOOKUP(A2214,Produtos!A:B,2,FALSE),"")</f>
        <v/>
      </c>
      <c r="D2214" s="10" t="n"/>
      <c r="E2214" s="10" t="n"/>
    </row>
    <row r="2215">
      <c r="B2215">
        <f>IFERROR(VLOOKUP(A2215,Produtos!A:B,2,FALSE),"")</f>
        <v/>
      </c>
      <c r="D2215" s="10" t="n"/>
      <c r="E2215" s="10" t="n"/>
    </row>
    <row r="2216">
      <c r="B2216">
        <f>IFERROR(VLOOKUP(A2216,Produtos!A:B,2,FALSE),"")</f>
        <v/>
      </c>
      <c r="D2216" s="10" t="n"/>
      <c r="E2216" s="10" t="n"/>
    </row>
    <row r="2217">
      <c r="B2217">
        <f>IFERROR(VLOOKUP(A2217,Produtos!A:B,2,FALSE),"")</f>
        <v/>
      </c>
      <c r="D2217" s="10" t="n"/>
      <c r="E2217" s="10" t="n"/>
    </row>
    <row r="2218">
      <c r="B2218">
        <f>IFERROR(VLOOKUP(A2218,Produtos!A:B,2,FALSE),"")</f>
        <v/>
      </c>
      <c r="D2218" s="10" t="n"/>
      <c r="E2218" s="10" t="n"/>
    </row>
    <row r="2219">
      <c r="B2219">
        <f>IFERROR(VLOOKUP(A2219,Produtos!A:B,2,FALSE),"")</f>
        <v/>
      </c>
      <c r="D2219" s="10" t="n"/>
      <c r="E2219" s="10" t="n"/>
    </row>
    <row r="2220">
      <c r="B2220">
        <f>IFERROR(VLOOKUP(A2220,Produtos!A:B,2,FALSE),"")</f>
        <v/>
      </c>
      <c r="D2220" s="10" t="n"/>
      <c r="E2220" s="10" t="n"/>
    </row>
    <row r="2221">
      <c r="B2221">
        <f>IFERROR(VLOOKUP(A2221,Produtos!A:B,2,FALSE),"")</f>
        <v/>
      </c>
      <c r="D2221" s="10" t="n"/>
      <c r="E2221" s="10" t="n"/>
    </row>
    <row r="2222">
      <c r="B2222">
        <f>IFERROR(VLOOKUP(A2222,Produtos!A:B,2,FALSE),"")</f>
        <v/>
      </c>
      <c r="D2222" s="10" t="n"/>
      <c r="E2222" s="10" t="n"/>
    </row>
    <row r="2223">
      <c r="B2223">
        <f>IFERROR(VLOOKUP(A2223,Produtos!A:B,2,FALSE),"")</f>
        <v/>
      </c>
      <c r="D2223" s="10" t="n"/>
      <c r="E2223" s="10" t="n"/>
    </row>
    <row r="2224">
      <c r="B2224">
        <f>IFERROR(VLOOKUP(A2224,Produtos!A:B,2,FALSE),"")</f>
        <v/>
      </c>
      <c r="D2224" s="10" t="n"/>
      <c r="E2224" s="10" t="n"/>
    </row>
    <row r="2225">
      <c r="B2225">
        <f>IFERROR(VLOOKUP(A2225,Produtos!A:B,2,FALSE),"")</f>
        <v/>
      </c>
      <c r="D2225" s="10" t="n"/>
      <c r="E2225" s="10" t="n"/>
    </row>
    <row r="2226">
      <c r="B2226">
        <f>IFERROR(VLOOKUP(A2226,Produtos!A:B,2,FALSE),"")</f>
        <v/>
      </c>
      <c r="D2226" s="10" t="n"/>
      <c r="E2226" s="10" t="n"/>
    </row>
    <row r="2227">
      <c r="B2227">
        <f>IFERROR(VLOOKUP(A2227,Produtos!A:B,2,FALSE),"")</f>
        <v/>
      </c>
      <c r="D2227" s="10" t="n"/>
      <c r="E2227" s="10" t="n"/>
    </row>
    <row r="2228">
      <c r="B2228">
        <f>IFERROR(VLOOKUP(A2228,Produtos!A:B,2,FALSE),"")</f>
        <v/>
      </c>
      <c r="D2228" s="10" t="n"/>
      <c r="E2228" s="10" t="n"/>
    </row>
    <row r="2229">
      <c r="B2229">
        <f>IFERROR(VLOOKUP(A2229,Produtos!A:B,2,FALSE),"")</f>
        <v/>
      </c>
      <c r="D2229" s="10" t="n"/>
      <c r="E2229" s="10" t="n"/>
    </row>
    <row r="2230">
      <c r="B2230">
        <f>IFERROR(VLOOKUP(A2230,Produtos!A:B,2,FALSE),"")</f>
        <v/>
      </c>
      <c r="D2230" s="10" t="n"/>
      <c r="E2230" s="10" t="n"/>
    </row>
    <row r="2231">
      <c r="B2231">
        <f>IFERROR(VLOOKUP(A2231,Produtos!A:B,2,FALSE),"")</f>
        <v/>
      </c>
      <c r="D2231" s="10" t="n"/>
      <c r="E2231" s="10" t="n"/>
    </row>
    <row r="2232">
      <c r="B2232">
        <f>IFERROR(VLOOKUP(A2232,Produtos!A:B,2,FALSE),"")</f>
        <v/>
      </c>
      <c r="D2232" s="10" t="n"/>
      <c r="E2232" s="10" t="n"/>
    </row>
    <row r="2233">
      <c r="B2233">
        <f>IFERROR(VLOOKUP(A2233,Produtos!A:B,2,FALSE),"")</f>
        <v/>
      </c>
      <c r="D2233" s="10" t="n"/>
      <c r="E2233" s="10" t="n"/>
    </row>
    <row r="2234">
      <c r="B2234">
        <f>IFERROR(VLOOKUP(A2234,Produtos!A:B,2,FALSE),"")</f>
        <v/>
      </c>
      <c r="D2234" s="10" t="n"/>
      <c r="E2234" s="10" t="n"/>
    </row>
    <row r="2235">
      <c r="B2235">
        <f>IFERROR(VLOOKUP(A2235,Produtos!A:B,2,FALSE),"")</f>
        <v/>
      </c>
      <c r="D2235" s="10" t="n"/>
      <c r="E2235" s="10" t="n"/>
    </row>
    <row r="2236">
      <c r="B2236">
        <f>IFERROR(VLOOKUP(A2236,Produtos!A:B,2,FALSE),"")</f>
        <v/>
      </c>
      <c r="D2236" s="10" t="n"/>
      <c r="E2236" s="10" t="n"/>
    </row>
    <row r="2237">
      <c r="B2237">
        <f>IFERROR(VLOOKUP(A2237,Produtos!A:B,2,FALSE),"")</f>
        <v/>
      </c>
      <c r="D2237" s="10" t="n"/>
      <c r="E2237" s="10" t="n"/>
    </row>
    <row r="2238">
      <c r="B2238">
        <f>IFERROR(VLOOKUP(A2238,Produtos!A:B,2,FALSE),"")</f>
        <v/>
      </c>
      <c r="D2238" s="10" t="n"/>
      <c r="E2238" s="10" t="n"/>
    </row>
    <row r="2239">
      <c r="B2239">
        <f>IFERROR(VLOOKUP(A2239,Produtos!A:B,2,FALSE),"")</f>
        <v/>
      </c>
      <c r="D2239" s="10" t="n"/>
      <c r="E2239" s="10" t="n"/>
    </row>
    <row r="2240">
      <c r="B2240">
        <f>IFERROR(VLOOKUP(A2240,Produtos!A:B,2,FALSE),"")</f>
        <v/>
      </c>
      <c r="D2240" s="10" t="n"/>
      <c r="E2240" s="10" t="n"/>
    </row>
    <row r="2241">
      <c r="B2241">
        <f>IFERROR(VLOOKUP(A2241,Produtos!A:B,2,FALSE),"")</f>
        <v/>
      </c>
      <c r="D2241" s="10" t="n"/>
      <c r="E2241" s="10" t="n"/>
    </row>
    <row r="2242">
      <c r="B2242">
        <f>IFERROR(VLOOKUP(A2242,Produtos!A:B,2,FALSE),"")</f>
        <v/>
      </c>
      <c r="D2242" s="10" t="n"/>
      <c r="E2242" s="10" t="n"/>
    </row>
    <row r="2243">
      <c r="B2243">
        <f>IFERROR(VLOOKUP(A2243,Produtos!A:B,2,FALSE),"")</f>
        <v/>
      </c>
      <c r="D2243" s="10" t="n"/>
      <c r="E2243" s="10" t="n"/>
    </row>
    <row r="2244">
      <c r="B2244">
        <f>IFERROR(VLOOKUP(A2244,Produtos!A:B,2,FALSE),"")</f>
        <v/>
      </c>
      <c r="D2244" s="10" t="n"/>
      <c r="E2244" s="10" t="n"/>
    </row>
    <row r="2245">
      <c r="B2245">
        <f>IFERROR(VLOOKUP(A2245,Produtos!A:B,2,FALSE),"")</f>
        <v/>
      </c>
      <c r="D2245" s="10" t="n"/>
      <c r="E2245" s="10" t="n"/>
    </row>
    <row r="2246">
      <c r="B2246">
        <f>IFERROR(VLOOKUP(A2246,Produtos!A:B,2,FALSE),"")</f>
        <v/>
      </c>
      <c r="D2246" s="10" t="n"/>
      <c r="E2246" s="10" t="n"/>
    </row>
    <row r="2247">
      <c r="B2247">
        <f>IFERROR(VLOOKUP(A2247,Produtos!A:B,2,FALSE),"")</f>
        <v/>
      </c>
      <c r="D2247" s="10" t="n"/>
      <c r="E2247" s="10" t="n"/>
    </row>
    <row r="2248">
      <c r="B2248">
        <f>IFERROR(VLOOKUP(A2248,Produtos!A:B,2,FALSE),"")</f>
        <v/>
      </c>
      <c r="D2248" s="10" t="n"/>
      <c r="E2248" s="10" t="n"/>
    </row>
    <row r="2249">
      <c r="B2249">
        <f>IFERROR(VLOOKUP(A2249,Produtos!A:B,2,FALSE),"")</f>
        <v/>
      </c>
      <c r="D2249" s="10" t="n"/>
      <c r="E2249" s="10" t="n"/>
    </row>
    <row r="2250">
      <c r="B2250">
        <f>IFERROR(VLOOKUP(A2250,Produtos!A:B,2,FALSE),"")</f>
        <v/>
      </c>
      <c r="D2250" s="10" t="n"/>
      <c r="E2250" s="10" t="n"/>
    </row>
    <row r="2251">
      <c r="B2251">
        <f>IFERROR(VLOOKUP(A2251,Produtos!A:B,2,FALSE),"")</f>
        <v/>
      </c>
      <c r="D2251" s="10" t="n"/>
      <c r="E2251" s="10" t="n"/>
    </row>
    <row r="2252">
      <c r="B2252">
        <f>IFERROR(VLOOKUP(A2252,Produtos!A:B,2,FALSE),"")</f>
        <v/>
      </c>
      <c r="D2252" s="10" t="n"/>
      <c r="E2252" s="10" t="n"/>
    </row>
    <row r="2253">
      <c r="B2253">
        <f>IFERROR(VLOOKUP(A2253,Produtos!A:B,2,FALSE),"")</f>
        <v/>
      </c>
      <c r="D2253" s="10" t="n"/>
      <c r="E2253" s="10" t="n"/>
    </row>
    <row r="2254">
      <c r="B2254">
        <f>IFERROR(VLOOKUP(A2254,Produtos!A:B,2,FALSE),"")</f>
        <v/>
      </c>
      <c r="D2254" s="10" t="n"/>
      <c r="E2254" s="10" t="n"/>
    </row>
    <row r="2255">
      <c r="B2255">
        <f>IFERROR(VLOOKUP(A2255,Produtos!A:B,2,FALSE),"")</f>
        <v/>
      </c>
      <c r="D2255" s="10" t="n"/>
      <c r="E2255" s="10" t="n"/>
    </row>
    <row r="2256">
      <c r="B2256">
        <f>IFERROR(VLOOKUP(A2256,Produtos!A:B,2,FALSE),"")</f>
        <v/>
      </c>
      <c r="D2256" s="10" t="n"/>
      <c r="E2256" s="10" t="n"/>
    </row>
    <row r="2257">
      <c r="B2257">
        <f>IFERROR(VLOOKUP(A2257,Produtos!A:B,2,FALSE),"")</f>
        <v/>
      </c>
      <c r="D2257" s="10" t="n"/>
      <c r="E2257" s="10" t="n"/>
    </row>
    <row r="2258">
      <c r="B2258">
        <f>IFERROR(VLOOKUP(A2258,Produtos!A:B,2,FALSE),"")</f>
        <v/>
      </c>
      <c r="D2258" s="10" t="n"/>
      <c r="E2258" s="10" t="n"/>
    </row>
    <row r="2259">
      <c r="B2259">
        <f>IFERROR(VLOOKUP(A2259,Produtos!A:B,2,FALSE),"")</f>
        <v/>
      </c>
      <c r="D2259" s="10" t="n"/>
      <c r="E2259" s="10" t="n"/>
    </row>
    <row r="2260">
      <c r="B2260">
        <f>IFERROR(VLOOKUP(A2260,Produtos!A:B,2,FALSE),"")</f>
        <v/>
      </c>
      <c r="D2260" s="10" t="n"/>
      <c r="E2260" s="10" t="n"/>
    </row>
    <row r="2261">
      <c r="B2261">
        <f>IFERROR(VLOOKUP(A2261,Produtos!A:B,2,FALSE),"")</f>
        <v/>
      </c>
      <c r="D2261" s="10" t="n"/>
      <c r="E2261" s="10" t="n"/>
    </row>
    <row r="2262">
      <c r="B2262">
        <f>IFERROR(VLOOKUP(A2262,Produtos!A:B,2,FALSE),"")</f>
        <v/>
      </c>
      <c r="D2262" s="10" t="n"/>
      <c r="E2262" s="10" t="n"/>
    </row>
    <row r="2263">
      <c r="B2263">
        <f>IFERROR(VLOOKUP(A2263,Produtos!A:B,2,FALSE),"")</f>
        <v/>
      </c>
      <c r="D2263" s="10" t="n"/>
      <c r="E2263" s="10" t="n"/>
    </row>
    <row r="2264">
      <c r="B2264">
        <f>IFERROR(VLOOKUP(A2264,Produtos!A:B,2,FALSE),"")</f>
        <v/>
      </c>
      <c r="D2264" s="10" t="n"/>
      <c r="E2264" s="10" t="n"/>
    </row>
    <row r="2265">
      <c r="B2265">
        <f>IFERROR(VLOOKUP(A2265,Produtos!A:B,2,FALSE),"")</f>
        <v/>
      </c>
      <c r="D2265" s="10" t="n"/>
      <c r="E2265" s="10" t="n"/>
    </row>
    <row r="2266">
      <c r="B2266">
        <f>IFERROR(VLOOKUP(A2266,Produtos!A:B,2,FALSE),"")</f>
        <v/>
      </c>
      <c r="D2266" s="10" t="n"/>
      <c r="E2266" s="10" t="n"/>
    </row>
    <row r="2267">
      <c r="B2267">
        <f>IFERROR(VLOOKUP(A2267,Produtos!A:B,2,FALSE),"")</f>
        <v/>
      </c>
      <c r="D2267" s="10" t="n"/>
      <c r="E2267" s="10" t="n"/>
    </row>
    <row r="2268">
      <c r="B2268">
        <f>IFERROR(VLOOKUP(A2268,Produtos!A:B,2,FALSE),"")</f>
        <v/>
      </c>
      <c r="D2268" s="10" t="n"/>
      <c r="E2268" s="10" t="n"/>
    </row>
    <row r="2269">
      <c r="B2269">
        <f>IFERROR(VLOOKUP(A2269,Produtos!A:B,2,FALSE),"")</f>
        <v/>
      </c>
      <c r="D2269" s="10" t="n"/>
      <c r="E2269" s="10" t="n"/>
    </row>
    <row r="2270">
      <c r="B2270">
        <f>IFERROR(VLOOKUP(A2270,Produtos!A:B,2,FALSE),"")</f>
        <v/>
      </c>
      <c r="D2270" s="10" t="n"/>
      <c r="E2270" s="10" t="n"/>
    </row>
    <row r="2271">
      <c r="B2271">
        <f>IFERROR(VLOOKUP(A2271,Produtos!A:B,2,FALSE),"")</f>
        <v/>
      </c>
      <c r="D2271" s="10" t="n"/>
      <c r="E2271" s="10" t="n"/>
    </row>
    <row r="2272">
      <c r="B2272">
        <f>IFERROR(VLOOKUP(A2272,Produtos!A:B,2,FALSE),"")</f>
        <v/>
      </c>
      <c r="D2272" s="10" t="n"/>
      <c r="E2272" s="10" t="n"/>
    </row>
    <row r="2273">
      <c r="B2273">
        <f>IFERROR(VLOOKUP(A2273,Produtos!A:B,2,FALSE),"")</f>
        <v/>
      </c>
      <c r="D2273" s="10" t="n"/>
      <c r="E2273" s="10" t="n"/>
    </row>
    <row r="2274">
      <c r="B2274">
        <f>IFERROR(VLOOKUP(A2274,Produtos!A:B,2,FALSE),"")</f>
        <v/>
      </c>
      <c r="D2274" s="10" t="n"/>
      <c r="E2274" s="10" t="n"/>
    </row>
    <row r="2275">
      <c r="B2275">
        <f>IFERROR(VLOOKUP(A2275,Produtos!A:B,2,FALSE),"")</f>
        <v/>
      </c>
      <c r="D2275" s="10" t="n"/>
      <c r="E2275" s="10" t="n"/>
    </row>
    <row r="2276">
      <c r="B2276">
        <f>IFERROR(VLOOKUP(A2276,Produtos!A:B,2,FALSE),"")</f>
        <v/>
      </c>
      <c r="D2276" s="10" t="n"/>
      <c r="E2276" s="10" t="n"/>
    </row>
    <row r="2277">
      <c r="B2277">
        <f>IFERROR(VLOOKUP(A2277,Produtos!A:B,2,FALSE),"")</f>
        <v/>
      </c>
      <c r="D2277" s="10" t="n"/>
      <c r="E2277" s="10" t="n"/>
    </row>
    <row r="2278">
      <c r="B2278">
        <f>IFERROR(VLOOKUP(A2278,Produtos!A:B,2,FALSE),"")</f>
        <v/>
      </c>
      <c r="D2278" s="10" t="n"/>
      <c r="E2278" s="10" t="n"/>
    </row>
    <row r="2279">
      <c r="B2279">
        <f>IFERROR(VLOOKUP(A2279,Produtos!A:B,2,FALSE),"")</f>
        <v/>
      </c>
      <c r="D2279" s="10" t="n"/>
      <c r="E2279" s="10" t="n"/>
    </row>
    <row r="2280">
      <c r="B2280">
        <f>IFERROR(VLOOKUP(A2280,Produtos!A:B,2,FALSE),"")</f>
        <v/>
      </c>
      <c r="D2280" s="10" t="n"/>
      <c r="E2280" s="10" t="n"/>
    </row>
    <row r="2281">
      <c r="B2281">
        <f>IFERROR(VLOOKUP(A2281,Produtos!A:B,2,FALSE),"")</f>
        <v/>
      </c>
      <c r="D2281" s="10" t="n"/>
      <c r="E2281" s="10" t="n"/>
    </row>
    <row r="2282">
      <c r="B2282">
        <f>IFERROR(VLOOKUP(A2282,Produtos!A:B,2,FALSE),"")</f>
        <v/>
      </c>
      <c r="D2282" s="10" t="n"/>
      <c r="E2282" s="10" t="n"/>
    </row>
    <row r="2283">
      <c r="B2283">
        <f>IFERROR(VLOOKUP(A2283,Produtos!A:B,2,FALSE),"")</f>
        <v/>
      </c>
      <c r="D2283" s="10" t="n"/>
      <c r="E2283" s="10" t="n"/>
    </row>
    <row r="2284">
      <c r="B2284">
        <f>IFERROR(VLOOKUP(A2284,Produtos!A:B,2,FALSE),"")</f>
        <v/>
      </c>
      <c r="D2284" s="10" t="n"/>
      <c r="E2284" s="10" t="n"/>
    </row>
    <row r="2285">
      <c r="B2285">
        <f>IFERROR(VLOOKUP(A2285,Produtos!A:B,2,FALSE),"")</f>
        <v/>
      </c>
      <c r="D2285" s="10" t="n"/>
      <c r="E2285" s="10" t="n"/>
    </row>
    <row r="2286">
      <c r="B2286">
        <f>IFERROR(VLOOKUP(A2286,Produtos!A:B,2,FALSE),"")</f>
        <v/>
      </c>
      <c r="D2286" s="10" t="n"/>
      <c r="E2286" s="10" t="n"/>
    </row>
    <row r="2287">
      <c r="B2287">
        <f>IFERROR(VLOOKUP(A2287,Produtos!A:B,2,FALSE),"")</f>
        <v/>
      </c>
      <c r="D2287" s="10" t="n"/>
      <c r="E2287" s="10" t="n"/>
    </row>
    <row r="2288">
      <c r="B2288">
        <f>IFERROR(VLOOKUP(A2288,Produtos!A:B,2,FALSE),"")</f>
        <v/>
      </c>
      <c r="D2288" s="10" t="n"/>
      <c r="E2288" s="10" t="n"/>
    </row>
    <row r="2289">
      <c r="B2289">
        <f>IFERROR(VLOOKUP(A2289,Produtos!A:B,2,FALSE),"")</f>
        <v/>
      </c>
      <c r="D2289" s="10" t="n"/>
      <c r="E2289" s="10" t="n"/>
    </row>
    <row r="2290">
      <c r="B2290">
        <f>IFERROR(VLOOKUP(A2290,Produtos!A:B,2,FALSE),"")</f>
        <v/>
      </c>
      <c r="D2290" s="10" t="n"/>
      <c r="E2290" s="10" t="n"/>
    </row>
    <row r="2291">
      <c r="B2291">
        <f>IFERROR(VLOOKUP(A2291,Produtos!A:B,2,FALSE),"")</f>
        <v/>
      </c>
      <c r="D2291" s="10" t="n"/>
      <c r="E2291" s="10" t="n"/>
    </row>
    <row r="2292">
      <c r="B2292">
        <f>IFERROR(VLOOKUP(A2292,Produtos!A:B,2,FALSE),"")</f>
        <v/>
      </c>
      <c r="D2292" s="10" t="n"/>
      <c r="E2292" s="10" t="n"/>
    </row>
    <row r="2293">
      <c r="B2293">
        <f>IFERROR(VLOOKUP(A2293,Produtos!A:B,2,FALSE),"")</f>
        <v/>
      </c>
      <c r="D2293" s="10" t="n"/>
      <c r="E2293" s="10" t="n"/>
    </row>
    <row r="2294">
      <c r="B2294">
        <f>IFERROR(VLOOKUP(A2294,Produtos!A:B,2,FALSE),"")</f>
        <v/>
      </c>
      <c r="D2294" s="10" t="n"/>
      <c r="E2294" s="10" t="n"/>
    </row>
    <row r="2295">
      <c r="B2295">
        <f>IFERROR(VLOOKUP(A2295,Produtos!A:B,2,FALSE),"")</f>
        <v/>
      </c>
      <c r="D2295" s="10" t="n"/>
      <c r="E2295" s="10" t="n"/>
    </row>
    <row r="2296">
      <c r="B2296">
        <f>IFERROR(VLOOKUP(A2296,Produtos!A:B,2,FALSE),"")</f>
        <v/>
      </c>
      <c r="D2296" s="10" t="n"/>
      <c r="E2296" s="10" t="n"/>
    </row>
    <row r="2297">
      <c r="B2297">
        <f>IFERROR(VLOOKUP(A2297,Produtos!A:B,2,FALSE),"")</f>
        <v/>
      </c>
      <c r="D2297" s="10" t="n"/>
      <c r="E2297" s="10" t="n"/>
    </row>
    <row r="2298">
      <c r="B2298">
        <f>IFERROR(VLOOKUP(A2298,Produtos!A:B,2,FALSE),"")</f>
        <v/>
      </c>
      <c r="D2298" s="10" t="n"/>
      <c r="E2298" s="10" t="n"/>
    </row>
    <row r="2299">
      <c r="B2299">
        <f>IFERROR(VLOOKUP(A2299,Produtos!A:B,2,FALSE),"")</f>
        <v/>
      </c>
      <c r="D2299" s="10" t="n"/>
      <c r="E2299" s="10" t="n"/>
    </row>
    <row r="2300">
      <c r="B2300">
        <f>IFERROR(VLOOKUP(A2300,Produtos!A:B,2,FALSE),"")</f>
        <v/>
      </c>
      <c r="D2300" s="10" t="n"/>
      <c r="E2300" s="10" t="n"/>
    </row>
    <row r="2301">
      <c r="B2301">
        <f>IFERROR(VLOOKUP(A2301,Produtos!A:B,2,FALSE),"")</f>
        <v/>
      </c>
      <c r="D2301" s="10" t="n"/>
      <c r="E2301" s="10" t="n"/>
    </row>
    <row r="2302">
      <c r="B2302">
        <f>IFERROR(VLOOKUP(A2302,Produtos!A:B,2,FALSE),"")</f>
        <v/>
      </c>
      <c r="D2302" s="10" t="n"/>
      <c r="E2302" s="10" t="n"/>
    </row>
    <row r="2303">
      <c r="B2303">
        <f>IFERROR(VLOOKUP(A2303,Produtos!A:B,2,FALSE),"")</f>
        <v/>
      </c>
      <c r="D2303" s="10" t="n"/>
      <c r="E2303" s="10" t="n"/>
    </row>
    <row r="2304">
      <c r="B2304">
        <f>IFERROR(VLOOKUP(A2304,Produtos!A:B,2,FALSE),"")</f>
        <v/>
      </c>
      <c r="D2304" s="10" t="n"/>
      <c r="E2304" s="10" t="n"/>
    </row>
    <row r="2305">
      <c r="B2305">
        <f>IFERROR(VLOOKUP(A2305,Produtos!A:B,2,FALSE),"")</f>
        <v/>
      </c>
      <c r="D2305" s="10" t="n"/>
      <c r="E2305" s="10" t="n"/>
    </row>
    <row r="2306">
      <c r="B2306">
        <f>IFERROR(VLOOKUP(A2306,Produtos!A:B,2,FALSE),"")</f>
        <v/>
      </c>
      <c r="D2306" s="10" t="n"/>
      <c r="E2306" s="10" t="n"/>
    </row>
    <row r="2307">
      <c r="B2307">
        <f>IFERROR(VLOOKUP(A2307,Produtos!A:B,2,FALSE),"")</f>
        <v/>
      </c>
      <c r="D2307" s="10" t="n"/>
      <c r="E2307" s="10" t="n"/>
    </row>
    <row r="2308">
      <c r="B2308">
        <f>IFERROR(VLOOKUP(A2308,Produtos!A:B,2,FALSE),"")</f>
        <v/>
      </c>
      <c r="D2308" s="10" t="n"/>
      <c r="E2308" s="10" t="n"/>
    </row>
    <row r="2309">
      <c r="B2309">
        <f>IFERROR(VLOOKUP(A2309,Produtos!A:B,2,FALSE),"")</f>
        <v/>
      </c>
      <c r="D2309" s="10" t="n"/>
      <c r="E2309" s="10" t="n"/>
    </row>
    <row r="2310">
      <c r="B2310">
        <f>IFERROR(VLOOKUP(A2310,Produtos!A:B,2,FALSE),"")</f>
        <v/>
      </c>
      <c r="D2310" s="10" t="n"/>
      <c r="E2310" s="10" t="n"/>
    </row>
    <row r="2311">
      <c r="B2311">
        <f>IFERROR(VLOOKUP(A2311,Produtos!A:B,2,FALSE),"")</f>
        <v/>
      </c>
      <c r="D2311" s="10" t="n"/>
      <c r="E2311" s="10" t="n"/>
    </row>
    <row r="2312">
      <c r="B2312">
        <f>IFERROR(VLOOKUP(A2312,Produtos!A:B,2,FALSE),"")</f>
        <v/>
      </c>
      <c r="D2312" s="10" t="n"/>
      <c r="E2312" s="10" t="n"/>
    </row>
    <row r="2313">
      <c r="B2313">
        <f>IFERROR(VLOOKUP(A2313,Produtos!A:B,2,FALSE),"")</f>
        <v/>
      </c>
      <c r="D2313" s="10" t="n"/>
      <c r="E2313" s="10" t="n"/>
    </row>
    <row r="2314">
      <c r="B2314">
        <f>IFERROR(VLOOKUP(A2314,Produtos!A:B,2,FALSE),"")</f>
        <v/>
      </c>
      <c r="D2314" s="10" t="n"/>
      <c r="E2314" s="10" t="n"/>
    </row>
    <row r="2315">
      <c r="B2315">
        <f>IFERROR(VLOOKUP(A2315,Produtos!A:B,2,FALSE),"")</f>
        <v/>
      </c>
      <c r="D2315" s="10" t="n"/>
      <c r="E2315" s="10" t="n"/>
    </row>
    <row r="2316">
      <c r="B2316">
        <f>IFERROR(VLOOKUP(A2316,Produtos!A:B,2,FALSE),"")</f>
        <v/>
      </c>
      <c r="D2316" s="10" t="n"/>
      <c r="E2316" s="10" t="n"/>
    </row>
    <row r="2317">
      <c r="B2317">
        <f>IFERROR(VLOOKUP(A2317,Produtos!A:B,2,FALSE),"")</f>
        <v/>
      </c>
      <c r="D2317" s="10" t="n"/>
      <c r="E2317" s="10" t="n"/>
    </row>
    <row r="2318">
      <c r="B2318">
        <f>IFERROR(VLOOKUP(A2318,Produtos!A:B,2,FALSE),"")</f>
        <v/>
      </c>
      <c r="D2318" s="10" t="n"/>
      <c r="E2318" s="10" t="n"/>
    </row>
    <row r="2319">
      <c r="B2319">
        <f>IFERROR(VLOOKUP(A2319,Produtos!A:B,2,FALSE),"")</f>
        <v/>
      </c>
      <c r="D2319" s="10" t="n"/>
      <c r="E2319" s="10" t="n"/>
    </row>
    <row r="2320">
      <c r="B2320">
        <f>IFERROR(VLOOKUP(A2320,Produtos!A:B,2,FALSE),"")</f>
        <v/>
      </c>
      <c r="D2320" s="10" t="n"/>
      <c r="E2320" s="10" t="n"/>
    </row>
    <row r="2321">
      <c r="B2321">
        <f>IFERROR(VLOOKUP(A2321,Produtos!A:B,2,FALSE),"")</f>
        <v/>
      </c>
      <c r="D2321" s="10" t="n"/>
      <c r="E2321" s="10" t="n"/>
    </row>
    <row r="2322">
      <c r="B2322">
        <f>IFERROR(VLOOKUP(A2322,Produtos!A:B,2,FALSE),"")</f>
        <v/>
      </c>
      <c r="D2322" s="10" t="n"/>
      <c r="E2322" s="10" t="n"/>
    </row>
    <row r="2323">
      <c r="B2323">
        <f>IFERROR(VLOOKUP(A2323,Produtos!A:B,2,FALSE),"")</f>
        <v/>
      </c>
      <c r="D2323" s="10" t="n"/>
      <c r="E2323" s="10" t="n"/>
    </row>
    <row r="2324">
      <c r="B2324">
        <f>IFERROR(VLOOKUP(A2324,Produtos!A:B,2,FALSE),"")</f>
        <v/>
      </c>
      <c r="D2324" s="10" t="n"/>
      <c r="E2324" s="10" t="n"/>
    </row>
    <row r="2325">
      <c r="B2325">
        <f>IFERROR(VLOOKUP(A2325,Produtos!A:B,2,FALSE),"")</f>
        <v/>
      </c>
      <c r="D2325" s="10" t="n"/>
      <c r="E2325" s="10" t="n"/>
    </row>
    <row r="2326">
      <c r="B2326">
        <f>IFERROR(VLOOKUP(A2326,Produtos!A:B,2,FALSE),"")</f>
        <v/>
      </c>
      <c r="D2326" s="10" t="n"/>
      <c r="E2326" s="10" t="n"/>
    </row>
    <row r="2327">
      <c r="B2327">
        <f>IFERROR(VLOOKUP(A2327,Produtos!A:B,2,FALSE),"")</f>
        <v/>
      </c>
      <c r="D2327" s="10" t="n"/>
      <c r="E2327" s="10" t="n"/>
    </row>
    <row r="2328">
      <c r="B2328">
        <f>IFERROR(VLOOKUP(A2328,Produtos!A:B,2,FALSE),"")</f>
        <v/>
      </c>
      <c r="D2328" s="10" t="n"/>
      <c r="E2328" s="10" t="n"/>
    </row>
    <row r="2329">
      <c r="B2329">
        <f>IFERROR(VLOOKUP(A2329,Produtos!A:B,2,FALSE),"")</f>
        <v/>
      </c>
      <c r="D2329" s="10" t="n"/>
      <c r="E2329" s="10" t="n"/>
    </row>
    <row r="2330">
      <c r="B2330">
        <f>IFERROR(VLOOKUP(A2330,Produtos!A:B,2,FALSE),"")</f>
        <v/>
      </c>
      <c r="D2330" s="10" t="n"/>
      <c r="E2330" s="10" t="n"/>
    </row>
    <row r="2331">
      <c r="B2331">
        <f>IFERROR(VLOOKUP(A2331,Produtos!A:B,2,FALSE),"")</f>
        <v/>
      </c>
      <c r="D2331" s="10" t="n"/>
      <c r="E2331" s="10" t="n"/>
    </row>
    <row r="2332">
      <c r="B2332">
        <f>IFERROR(VLOOKUP(A2332,Produtos!A:B,2,FALSE),"")</f>
        <v/>
      </c>
      <c r="D2332" s="10" t="n"/>
      <c r="E2332" s="10" t="n"/>
    </row>
    <row r="2333">
      <c r="B2333">
        <f>IFERROR(VLOOKUP(A2333,Produtos!A:B,2,FALSE),"")</f>
        <v/>
      </c>
      <c r="D2333" s="10" t="n"/>
      <c r="E2333" s="10" t="n"/>
    </row>
    <row r="2334">
      <c r="B2334">
        <f>IFERROR(VLOOKUP(A2334,Produtos!A:B,2,FALSE),"")</f>
        <v/>
      </c>
      <c r="D2334" s="10" t="n"/>
      <c r="E2334" s="10" t="n"/>
    </row>
    <row r="2335">
      <c r="B2335">
        <f>IFERROR(VLOOKUP(A2335,Produtos!A:B,2,FALSE),"")</f>
        <v/>
      </c>
      <c r="D2335" s="10" t="n"/>
      <c r="E2335" s="10" t="n"/>
    </row>
    <row r="2336">
      <c r="B2336">
        <f>IFERROR(VLOOKUP(A2336,Produtos!A:B,2,FALSE),"")</f>
        <v/>
      </c>
      <c r="D2336" s="10" t="n"/>
      <c r="E2336" s="10" t="n"/>
    </row>
    <row r="2337">
      <c r="B2337">
        <f>IFERROR(VLOOKUP(A2337,Produtos!A:B,2,FALSE),"")</f>
        <v/>
      </c>
      <c r="D2337" s="10" t="n"/>
      <c r="E2337" s="10" t="n"/>
    </row>
    <row r="2338">
      <c r="B2338">
        <f>IFERROR(VLOOKUP(A2338,Produtos!A:B,2,FALSE),"")</f>
        <v/>
      </c>
      <c r="D2338" s="10" t="n"/>
      <c r="E2338" s="10" t="n"/>
    </row>
    <row r="2339">
      <c r="B2339">
        <f>IFERROR(VLOOKUP(A2339,Produtos!A:B,2,FALSE),"")</f>
        <v/>
      </c>
      <c r="D2339" s="10" t="n"/>
      <c r="E2339" s="10" t="n"/>
    </row>
    <row r="2340">
      <c r="B2340">
        <f>IFERROR(VLOOKUP(A2340,Produtos!A:B,2,FALSE),"")</f>
        <v/>
      </c>
      <c r="D2340" s="10" t="n"/>
      <c r="E2340" s="10" t="n"/>
    </row>
    <row r="2341">
      <c r="B2341">
        <f>IFERROR(VLOOKUP(A2341,Produtos!A:B,2,FALSE),"")</f>
        <v/>
      </c>
      <c r="D2341" s="10" t="n"/>
      <c r="E2341" s="10" t="n"/>
    </row>
    <row r="2342">
      <c r="B2342">
        <f>IFERROR(VLOOKUP(A2342,Produtos!A:B,2,FALSE),"")</f>
        <v/>
      </c>
      <c r="D2342" s="10" t="n"/>
      <c r="E2342" s="10" t="n"/>
    </row>
    <row r="2343">
      <c r="B2343">
        <f>IFERROR(VLOOKUP(A2343,Produtos!A:B,2,FALSE),"")</f>
        <v/>
      </c>
      <c r="D2343" s="10" t="n"/>
      <c r="E2343" s="10" t="n"/>
    </row>
    <row r="2344">
      <c r="B2344">
        <f>IFERROR(VLOOKUP(A2344,Produtos!A:B,2,FALSE),"")</f>
        <v/>
      </c>
      <c r="D2344" s="10" t="n"/>
      <c r="E2344" s="10" t="n"/>
    </row>
    <row r="2345">
      <c r="B2345">
        <f>IFERROR(VLOOKUP(A2345,Produtos!A:B,2,FALSE),"")</f>
        <v/>
      </c>
      <c r="D2345" s="10" t="n"/>
      <c r="E2345" s="10" t="n"/>
    </row>
    <row r="2346">
      <c r="B2346">
        <f>IFERROR(VLOOKUP(A2346,Produtos!A:B,2,FALSE),"")</f>
        <v/>
      </c>
      <c r="D2346" s="10" t="n"/>
      <c r="E2346" s="10" t="n"/>
    </row>
    <row r="2347">
      <c r="B2347">
        <f>IFERROR(VLOOKUP(A2347,Produtos!A:B,2,FALSE),"")</f>
        <v/>
      </c>
      <c r="D2347" s="10" t="n"/>
      <c r="E2347" s="10" t="n"/>
    </row>
    <row r="2348">
      <c r="B2348">
        <f>IFERROR(VLOOKUP(A2348,Produtos!A:B,2,FALSE),"")</f>
        <v/>
      </c>
      <c r="D2348" s="10" t="n"/>
      <c r="E2348" s="10" t="n"/>
    </row>
    <row r="2349">
      <c r="B2349">
        <f>IFERROR(VLOOKUP(A2349,Produtos!A:B,2,FALSE),"")</f>
        <v/>
      </c>
      <c r="D2349" s="10" t="n"/>
      <c r="E2349" s="10" t="n"/>
    </row>
    <row r="2350">
      <c r="B2350">
        <f>IFERROR(VLOOKUP(A2350,Produtos!A:B,2,FALSE),"")</f>
        <v/>
      </c>
      <c r="D2350" s="10" t="n"/>
      <c r="E2350" s="10" t="n"/>
    </row>
    <row r="2351">
      <c r="B2351">
        <f>IFERROR(VLOOKUP(A2351,Produtos!A:B,2,FALSE),"")</f>
        <v/>
      </c>
      <c r="D2351" s="10" t="n"/>
      <c r="E2351" s="10" t="n"/>
    </row>
    <row r="2352">
      <c r="B2352">
        <f>IFERROR(VLOOKUP(A2352,Produtos!A:B,2,FALSE),"")</f>
        <v/>
      </c>
      <c r="D2352" s="10" t="n"/>
      <c r="E2352" s="10" t="n"/>
    </row>
    <row r="2353">
      <c r="B2353">
        <f>IFERROR(VLOOKUP(A2353,Produtos!A:B,2,FALSE),"")</f>
        <v/>
      </c>
      <c r="D2353" s="10" t="n"/>
      <c r="E2353" s="10" t="n"/>
    </row>
    <row r="2354">
      <c r="B2354">
        <f>IFERROR(VLOOKUP(A2354,Produtos!A:B,2,FALSE),"")</f>
        <v/>
      </c>
      <c r="D2354" s="10" t="n"/>
      <c r="E2354" s="10" t="n"/>
    </row>
    <row r="2355">
      <c r="B2355">
        <f>IFERROR(VLOOKUP(A2355,Produtos!A:B,2,FALSE),"")</f>
        <v/>
      </c>
      <c r="D2355" s="10" t="n"/>
      <c r="E2355" s="10" t="n"/>
    </row>
    <row r="2356">
      <c r="B2356">
        <f>IFERROR(VLOOKUP(A2356,Produtos!A:B,2,FALSE),"")</f>
        <v/>
      </c>
      <c r="D2356" s="10" t="n"/>
      <c r="E2356" s="10" t="n"/>
    </row>
    <row r="2357">
      <c r="B2357">
        <f>IFERROR(VLOOKUP(A2357,Produtos!A:B,2,FALSE),"")</f>
        <v/>
      </c>
      <c r="D2357" s="10" t="n"/>
      <c r="E2357" s="10" t="n"/>
    </row>
    <row r="2358">
      <c r="B2358">
        <f>IFERROR(VLOOKUP(A2358,Produtos!A:B,2,FALSE),"")</f>
        <v/>
      </c>
      <c r="D2358" s="10" t="n"/>
      <c r="E2358" s="10" t="n"/>
    </row>
    <row r="2359">
      <c r="B2359">
        <f>IFERROR(VLOOKUP(A2359,Produtos!A:B,2,FALSE),"")</f>
        <v/>
      </c>
      <c r="D2359" s="10" t="n"/>
      <c r="E2359" s="10" t="n"/>
    </row>
    <row r="2360">
      <c r="B2360">
        <f>IFERROR(VLOOKUP(A2360,Produtos!A:B,2,FALSE),"")</f>
        <v/>
      </c>
      <c r="D2360" s="10" t="n"/>
      <c r="E2360" s="10" t="n"/>
    </row>
    <row r="2361">
      <c r="B2361">
        <f>IFERROR(VLOOKUP(A2361,Produtos!A:B,2,FALSE),"")</f>
        <v/>
      </c>
      <c r="D2361" s="10" t="n"/>
      <c r="E2361" s="10" t="n"/>
    </row>
    <row r="2362">
      <c r="B2362">
        <f>IFERROR(VLOOKUP(A2362,Produtos!A:B,2,FALSE),"")</f>
        <v/>
      </c>
      <c r="D2362" s="10" t="n"/>
      <c r="E2362" s="10" t="n"/>
    </row>
    <row r="2363">
      <c r="B2363">
        <f>IFERROR(VLOOKUP(A2363,Produtos!A:B,2,FALSE),"")</f>
        <v/>
      </c>
      <c r="D2363" s="10" t="n"/>
      <c r="E2363" s="10" t="n"/>
    </row>
    <row r="2364">
      <c r="B2364">
        <f>IFERROR(VLOOKUP(A2364,Produtos!A:B,2,FALSE),"")</f>
        <v/>
      </c>
      <c r="D2364" s="10" t="n"/>
      <c r="E2364" s="10" t="n"/>
    </row>
    <row r="2365">
      <c r="B2365">
        <f>IFERROR(VLOOKUP(A2365,Produtos!A:B,2,FALSE),"")</f>
        <v/>
      </c>
      <c r="D2365" s="10" t="n"/>
      <c r="E2365" s="10" t="n"/>
    </row>
    <row r="2366">
      <c r="B2366">
        <f>IFERROR(VLOOKUP(A2366,Produtos!A:B,2,FALSE),"")</f>
        <v/>
      </c>
      <c r="D2366" s="10" t="n"/>
      <c r="E2366" s="10" t="n"/>
    </row>
    <row r="2367">
      <c r="B2367">
        <f>IFERROR(VLOOKUP(A2367,Produtos!A:B,2,FALSE),"")</f>
        <v/>
      </c>
      <c r="D2367" s="10" t="n"/>
      <c r="E2367" s="10" t="n"/>
    </row>
    <row r="2368">
      <c r="B2368">
        <f>IFERROR(VLOOKUP(A2368,Produtos!A:B,2,FALSE),"")</f>
        <v/>
      </c>
      <c r="D2368" s="10" t="n"/>
      <c r="E2368" s="10" t="n"/>
    </row>
    <row r="2369">
      <c r="B2369">
        <f>IFERROR(VLOOKUP(A2369,Produtos!A:B,2,FALSE),"")</f>
        <v/>
      </c>
      <c r="D2369" s="10" t="n"/>
      <c r="E2369" s="10" t="n"/>
    </row>
    <row r="2370">
      <c r="B2370">
        <f>IFERROR(VLOOKUP(A2370,Produtos!A:B,2,FALSE),"")</f>
        <v/>
      </c>
      <c r="D2370" s="10" t="n"/>
      <c r="E2370" s="10" t="n"/>
    </row>
    <row r="2371">
      <c r="B2371">
        <f>IFERROR(VLOOKUP(A2371,Produtos!A:B,2,FALSE),"")</f>
        <v/>
      </c>
      <c r="D2371" s="10" t="n"/>
      <c r="E2371" s="10" t="n"/>
    </row>
    <row r="2372">
      <c r="B2372">
        <f>IFERROR(VLOOKUP(A2372,Produtos!A:B,2,FALSE),"")</f>
        <v/>
      </c>
      <c r="D2372" s="10" t="n"/>
      <c r="E2372" s="10" t="n"/>
    </row>
    <row r="2373">
      <c r="B2373">
        <f>IFERROR(VLOOKUP(A2373,Produtos!A:B,2,FALSE),"")</f>
        <v/>
      </c>
      <c r="D2373" s="10" t="n"/>
      <c r="E2373" s="10" t="n"/>
    </row>
    <row r="2374">
      <c r="B2374">
        <f>IFERROR(VLOOKUP(A2374,Produtos!A:B,2,FALSE),"")</f>
        <v/>
      </c>
      <c r="D2374" s="10" t="n"/>
      <c r="E2374" s="10" t="n"/>
    </row>
    <row r="2375">
      <c r="B2375">
        <f>IFERROR(VLOOKUP(A2375,Produtos!A:B,2,FALSE),"")</f>
        <v/>
      </c>
      <c r="D2375" s="10" t="n"/>
      <c r="E2375" s="10" t="n"/>
    </row>
    <row r="2376">
      <c r="B2376">
        <f>IFERROR(VLOOKUP(A2376,Produtos!A:B,2,FALSE),"")</f>
        <v/>
      </c>
      <c r="D2376" s="10" t="n"/>
      <c r="E2376" s="10" t="n"/>
    </row>
    <row r="2377">
      <c r="B2377">
        <f>IFERROR(VLOOKUP(A2377,Produtos!A:B,2,FALSE),"")</f>
        <v/>
      </c>
      <c r="D2377" s="10" t="n"/>
      <c r="E2377" s="10" t="n"/>
    </row>
    <row r="2378">
      <c r="B2378">
        <f>IFERROR(VLOOKUP(A2378,Produtos!A:B,2,FALSE),"")</f>
        <v/>
      </c>
      <c r="D2378" s="10" t="n"/>
      <c r="E2378" s="10" t="n"/>
    </row>
    <row r="2379">
      <c r="B2379">
        <f>IFERROR(VLOOKUP(A2379,Produtos!A:B,2,FALSE),"")</f>
        <v/>
      </c>
      <c r="D2379" s="10" t="n"/>
      <c r="E2379" s="10" t="n"/>
    </row>
    <row r="2380">
      <c r="B2380">
        <f>IFERROR(VLOOKUP(A2380,Produtos!A:B,2,FALSE),"")</f>
        <v/>
      </c>
      <c r="D2380" s="10" t="n"/>
      <c r="E2380" s="10" t="n"/>
    </row>
    <row r="2381">
      <c r="B2381">
        <f>IFERROR(VLOOKUP(A2381,Produtos!A:B,2,FALSE),"")</f>
        <v/>
      </c>
      <c r="D2381" s="10" t="n"/>
      <c r="E2381" s="10" t="n"/>
    </row>
    <row r="2382">
      <c r="B2382">
        <f>IFERROR(VLOOKUP(A2382,Produtos!A:B,2,FALSE),"")</f>
        <v/>
      </c>
      <c r="D2382" s="10" t="n"/>
      <c r="E2382" s="10" t="n"/>
    </row>
    <row r="2383">
      <c r="B2383">
        <f>IFERROR(VLOOKUP(A2383,Produtos!A:B,2,FALSE),"")</f>
        <v/>
      </c>
      <c r="D2383" s="10" t="n"/>
      <c r="E2383" s="10" t="n"/>
    </row>
    <row r="2384">
      <c r="B2384">
        <f>IFERROR(VLOOKUP(A2384,Produtos!A:B,2,FALSE),"")</f>
        <v/>
      </c>
      <c r="D2384" s="10" t="n"/>
      <c r="E2384" s="10" t="n"/>
    </row>
    <row r="2385">
      <c r="B2385">
        <f>IFERROR(VLOOKUP(A2385,Produtos!A:B,2,FALSE),"")</f>
        <v/>
      </c>
      <c r="D2385" s="10" t="n"/>
      <c r="E2385" s="10" t="n"/>
    </row>
    <row r="2386">
      <c r="B2386">
        <f>IFERROR(VLOOKUP(A2386,Produtos!A:B,2,FALSE),"")</f>
        <v/>
      </c>
      <c r="D2386" s="10" t="n"/>
      <c r="E2386" s="10" t="n"/>
    </row>
    <row r="2387">
      <c r="B2387">
        <f>IFERROR(VLOOKUP(A2387,Produtos!A:B,2,FALSE),"")</f>
        <v/>
      </c>
      <c r="D2387" s="10" t="n"/>
      <c r="E2387" s="10" t="n"/>
    </row>
    <row r="2388">
      <c r="B2388">
        <f>IFERROR(VLOOKUP(A2388,Produtos!A:B,2,FALSE),"")</f>
        <v/>
      </c>
      <c r="D2388" s="10" t="n"/>
      <c r="E2388" s="10" t="n"/>
    </row>
    <row r="2389">
      <c r="B2389">
        <f>IFERROR(VLOOKUP(A2389,Produtos!A:B,2,FALSE),"")</f>
        <v/>
      </c>
      <c r="D2389" s="10" t="n"/>
      <c r="E2389" s="10" t="n"/>
    </row>
    <row r="2390">
      <c r="B2390">
        <f>IFERROR(VLOOKUP(A2390,Produtos!A:B,2,FALSE),"")</f>
        <v/>
      </c>
      <c r="D2390" s="10" t="n"/>
      <c r="E2390" s="10" t="n"/>
    </row>
    <row r="2391">
      <c r="B2391">
        <f>IFERROR(VLOOKUP(A2391,Produtos!A:B,2,FALSE),"")</f>
        <v/>
      </c>
      <c r="D2391" s="10" t="n"/>
      <c r="E2391" s="10" t="n"/>
    </row>
    <row r="2392">
      <c r="B2392">
        <f>IFERROR(VLOOKUP(A2392,Produtos!A:B,2,FALSE),"")</f>
        <v/>
      </c>
      <c r="D2392" s="10" t="n"/>
      <c r="E2392" s="10" t="n"/>
    </row>
    <row r="2393">
      <c r="B2393">
        <f>IFERROR(VLOOKUP(A2393,Produtos!A:B,2,FALSE),"")</f>
        <v/>
      </c>
      <c r="D2393" s="10" t="n"/>
      <c r="E2393" s="10" t="n"/>
    </row>
    <row r="2394">
      <c r="B2394">
        <f>IFERROR(VLOOKUP(A2394,Produtos!A:B,2,FALSE),"")</f>
        <v/>
      </c>
      <c r="D2394" s="10" t="n"/>
      <c r="E2394" s="10" t="n"/>
    </row>
    <row r="2395">
      <c r="B2395">
        <f>IFERROR(VLOOKUP(A2395,Produtos!A:B,2,FALSE),"")</f>
        <v/>
      </c>
      <c r="D2395" s="10" t="n"/>
      <c r="E2395" s="10" t="n"/>
    </row>
    <row r="2396">
      <c r="B2396">
        <f>IFERROR(VLOOKUP(A2396,Produtos!A:B,2,FALSE),"")</f>
        <v/>
      </c>
      <c r="D2396" s="10" t="n"/>
      <c r="E2396" s="10" t="n"/>
    </row>
    <row r="2397">
      <c r="B2397">
        <f>IFERROR(VLOOKUP(A2397,Produtos!A:B,2,FALSE),"")</f>
        <v/>
      </c>
      <c r="D2397" s="10" t="n"/>
      <c r="E2397" s="10" t="n"/>
    </row>
    <row r="2398">
      <c r="B2398">
        <f>IFERROR(VLOOKUP(A2398,Produtos!A:B,2,FALSE),"")</f>
        <v/>
      </c>
      <c r="D2398" s="10" t="n"/>
      <c r="E2398" s="10" t="n"/>
    </row>
    <row r="2399">
      <c r="B2399">
        <f>IFERROR(VLOOKUP(A2399,Produtos!A:B,2,FALSE),"")</f>
        <v/>
      </c>
      <c r="D2399" s="10" t="n"/>
      <c r="E2399" s="10" t="n"/>
    </row>
    <row r="2400">
      <c r="B2400">
        <f>IFERROR(VLOOKUP(A2400,Produtos!A:B,2,FALSE),"")</f>
        <v/>
      </c>
      <c r="D2400" s="10" t="n"/>
      <c r="E2400" s="10" t="n"/>
    </row>
    <row r="2401">
      <c r="B2401">
        <f>IFERROR(VLOOKUP(A2401,Produtos!A:B,2,FALSE),"")</f>
        <v/>
      </c>
      <c r="D2401" s="10" t="n"/>
      <c r="E2401" s="10" t="n"/>
    </row>
    <row r="2402">
      <c r="B2402">
        <f>IFERROR(VLOOKUP(A2402,Produtos!A:B,2,FALSE),"")</f>
        <v/>
      </c>
      <c r="D2402" s="10" t="n"/>
      <c r="E2402" s="10" t="n"/>
    </row>
    <row r="2403">
      <c r="B2403">
        <f>IFERROR(VLOOKUP(A2403,Produtos!A:B,2,FALSE),"")</f>
        <v/>
      </c>
      <c r="D2403" s="10" t="n"/>
      <c r="E2403" s="10" t="n"/>
    </row>
    <row r="2404">
      <c r="B2404">
        <f>IFERROR(VLOOKUP(A2404,Produtos!A:B,2,FALSE),"")</f>
        <v/>
      </c>
      <c r="D2404" s="10" t="n"/>
      <c r="E2404" s="10" t="n"/>
    </row>
    <row r="2405">
      <c r="B2405">
        <f>IFERROR(VLOOKUP(A2405,Produtos!A:B,2,FALSE),"")</f>
        <v/>
      </c>
      <c r="D2405" s="10" t="n"/>
      <c r="E2405" s="10" t="n"/>
    </row>
    <row r="2406">
      <c r="B2406">
        <f>IFERROR(VLOOKUP(A2406,Produtos!A:B,2,FALSE),"")</f>
        <v/>
      </c>
      <c r="D2406" s="10" t="n"/>
      <c r="E2406" s="10" t="n"/>
    </row>
    <row r="2407">
      <c r="B2407">
        <f>IFERROR(VLOOKUP(A2407,Produtos!A:B,2,FALSE),"")</f>
        <v/>
      </c>
      <c r="D2407" s="10" t="n"/>
      <c r="E2407" s="10" t="n"/>
    </row>
    <row r="2408">
      <c r="B2408">
        <f>IFERROR(VLOOKUP(A2408,Produtos!A:B,2,FALSE),"")</f>
        <v/>
      </c>
      <c r="D2408" s="10" t="n"/>
      <c r="E2408" s="10" t="n"/>
    </row>
    <row r="2409">
      <c r="B2409">
        <f>IFERROR(VLOOKUP(A2409,Produtos!A:B,2,FALSE),"")</f>
        <v/>
      </c>
      <c r="D2409" s="10" t="n"/>
      <c r="E2409" s="10" t="n"/>
    </row>
    <row r="2410">
      <c r="B2410">
        <f>IFERROR(VLOOKUP(A2410,Produtos!A:B,2,FALSE),"")</f>
        <v/>
      </c>
      <c r="D2410" s="10" t="n"/>
      <c r="E2410" s="10" t="n"/>
    </row>
    <row r="2411">
      <c r="B2411">
        <f>IFERROR(VLOOKUP(A2411,Produtos!A:B,2,FALSE),"")</f>
        <v/>
      </c>
      <c r="D2411" s="10" t="n"/>
      <c r="E2411" s="10" t="n"/>
    </row>
    <row r="2412">
      <c r="B2412">
        <f>IFERROR(VLOOKUP(A2412,Produtos!A:B,2,FALSE),"")</f>
        <v/>
      </c>
      <c r="D2412" s="10" t="n"/>
      <c r="E2412" s="10" t="n"/>
    </row>
    <row r="2413">
      <c r="B2413">
        <f>IFERROR(VLOOKUP(A2413,Produtos!A:B,2,FALSE),"")</f>
        <v/>
      </c>
      <c r="D2413" s="10" t="n"/>
      <c r="E2413" s="10" t="n"/>
    </row>
    <row r="2414">
      <c r="B2414">
        <f>IFERROR(VLOOKUP(A2414,Produtos!A:B,2,FALSE),"")</f>
        <v/>
      </c>
      <c r="D2414" s="10" t="n"/>
      <c r="E2414" s="10" t="n"/>
    </row>
    <row r="2415">
      <c r="B2415">
        <f>IFERROR(VLOOKUP(A2415,Produtos!A:B,2,FALSE),"")</f>
        <v/>
      </c>
      <c r="D2415" s="10" t="n"/>
      <c r="E2415" s="10" t="n"/>
    </row>
    <row r="2416">
      <c r="B2416">
        <f>IFERROR(VLOOKUP(A2416,Produtos!A:B,2,FALSE),"")</f>
        <v/>
      </c>
      <c r="D2416" s="10" t="n"/>
      <c r="E2416" s="10" t="n"/>
    </row>
    <row r="2417">
      <c r="B2417">
        <f>IFERROR(VLOOKUP(A2417,Produtos!A:B,2,FALSE),"")</f>
        <v/>
      </c>
      <c r="D2417" s="10" t="n"/>
      <c r="E2417" s="10" t="n"/>
    </row>
    <row r="2418">
      <c r="B2418">
        <f>IFERROR(VLOOKUP(A2418,Produtos!A:B,2,FALSE),"")</f>
        <v/>
      </c>
      <c r="D2418" s="10" t="n"/>
      <c r="E2418" s="10" t="n"/>
    </row>
    <row r="2419">
      <c r="B2419">
        <f>IFERROR(VLOOKUP(A2419,Produtos!A:B,2,FALSE),"")</f>
        <v/>
      </c>
      <c r="D2419" s="10" t="n"/>
      <c r="E2419" s="10" t="n"/>
    </row>
    <row r="2420">
      <c r="B2420">
        <f>IFERROR(VLOOKUP(A2420,Produtos!A:B,2,FALSE),"")</f>
        <v/>
      </c>
      <c r="D2420" s="10" t="n"/>
      <c r="E2420" s="10" t="n"/>
    </row>
    <row r="2421">
      <c r="B2421">
        <f>IFERROR(VLOOKUP(A2421,Produtos!A:B,2,FALSE),"")</f>
        <v/>
      </c>
      <c r="D2421" s="10" t="n"/>
      <c r="E2421" s="10" t="n"/>
    </row>
    <row r="2422">
      <c r="B2422">
        <f>IFERROR(VLOOKUP(A2422,Produtos!A:B,2,FALSE),"")</f>
        <v/>
      </c>
      <c r="D2422" s="10" t="n"/>
      <c r="E2422" s="10" t="n"/>
    </row>
    <row r="2423">
      <c r="B2423">
        <f>IFERROR(VLOOKUP(A2423,Produtos!A:B,2,FALSE),"")</f>
        <v/>
      </c>
      <c r="D2423" s="10" t="n"/>
      <c r="E2423" s="10" t="n"/>
    </row>
    <row r="2424">
      <c r="B2424">
        <f>IFERROR(VLOOKUP(A2424,Produtos!A:B,2,FALSE),"")</f>
        <v/>
      </c>
      <c r="D2424" s="10" t="n"/>
      <c r="E2424" s="10" t="n"/>
    </row>
    <row r="2425">
      <c r="B2425">
        <f>IFERROR(VLOOKUP(A2425,Produtos!A:B,2,FALSE),"")</f>
        <v/>
      </c>
      <c r="D2425" s="10" t="n"/>
      <c r="E2425" s="10" t="n"/>
    </row>
    <row r="2426">
      <c r="B2426">
        <f>IFERROR(VLOOKUP(A2426,Produtos!A:B,2,FALSE),"")</f>
        <v/>
      </c>
      <c r="D2426" s="10" t="n"/>
      <c r="E2426" s="10" t="n"/>
    </row>
    <row r="2427">
      <c r="B2427">
        <f>IFERROR(VLOOKUP(A2427,Produtos!A:B,2,FALSE),"")</f>
        <v/>
      </c>
      <c r="D2427" s="10" t="n"/>
      <c r="E2427" s="10" t="n"/>
    </row>
    <row r="2428">
      <c r="B2428">
        <f>IFERROR(VLOOKUP(A2428,Produtos!A:B,2,FALSE),"")</f>
        <v/>
      </c>
      <c r="D2428" s="10" t="n"/>
      <c r="E2428" s="10" t="n"/>
    </row>
    <row r="2429">
      <c r="B2429">
        <f>IFERROR(VLOOKUP(A2429,Produtos!A:B,2,FALSE),"")</f>
        <v/>
      </c>
      <c r="D2429" s="10" t="n"/>
      <c r="E2429" s="10" t="n"/>
    </row>
    <row r="2430">
      <c r="B2430">
        <f>IFERROR(VLOOKUP(A2430,Produtos!A:B,2,FALSE),"")</f>
        <v/>
      </c>
      <c r="D2430" s="10" t="n"/>
      <c r="E2430" s="10" t="n"/>
    </row>
    <row r="2431">
      <c r="B2431">
        <f>IFERROR(VLOOKUP(A2431,Produtos!A:B,2,FALSE),"")</f>
        <v/>
      </c>
      <c r="D2431" s="10" t="n"/>
      <c r="E2431" s="10" t="n"/>
    </row>
    <row r="2432">
      <c r="B2432">
        <f>IFERROR(VLOOKUP(A2432,Produtos!A:B,2,FALSE),"")</f>
        <v/>
      </c>
      <c r="D2432" s="10" t="n"/>
      <c r="E2432" s="10" t="n"/>
    </row>
    <row r="2433">
      <c r="B2433">
        <f>IFERROR(VLOOKUP(A2433,Produtos!A:B,2,FALSE),"")</f>
        <v/>
      </c>
      <c r="D2433" s="10" t="n"/>
      <c r="E2433" s="10" t="n"/>
    </row>
    <row r="2434">
      <c r="B2434">
        <f>IFERROR(VLOOKUP(A2434,Produtos!A:B,2,FALSE),"")</f>
        <v/>
      </c>
      <c r="D2434" s="10" t="n"/>
      <c r="E2434" s="10" t="n"/>
    </row>
    <row r="2435">
      <c r="B2435">
        <f>IFERROR(VLOOKUP(A2435,Produtos!A:B,2,FALSE),"")</f>
        <v/>
      </c>
      <c r="D2435" s="10" t="n"/>
      <c r="E2435" s="10" t="n"/>
    </row>
    <row r="2436">
      <c r="B2436">
        <f>IFERROR(VLOOKUP(A2436,Produtos!A:B,2,FALSE),"")</f>
        <v/>
      </c>
      <c r="D2436" s="10" t="n"/>
      <c r="E2436" s="10" t="n"/>
    </row>
    <row r="2437">
      <c r="B2437">
        <f>IFERROR(VLOOKUP(A2437,Produtos!A:B,2,FALSE),"")</f>
        <v/>
      </c>
      <c r="D2437" s="10" t="n"/>
      <c r="E2437" s="10" t="n"/>
    </row>
    <row r="2438">
      <c r="B2438">
        <f>IFERROR(VLOOKUP(A2438,Produtos!A:B,2,FALSE),"")</f>
        <v/>
      </c>
      <c r="D2438" s="10" t="n"/>
      <c r="E2438" s="10" t="n"/>
    </row>
    <row r="2439">
      <c r="B2439">
        <f>IFERROR(VLOOKUP(A2439,Produtos!A:B,2,FALSE),"")</f>
        <v/>
      </c>
      <c r="D2439" s="10" t="n"/>
      <c r="E2439" s="10" t="n"/>
    </row>
    <row r="2440">
      <c r="B2440">
        <f>IFERROR(VLOOKUP(A2440,Produtos!A:B,2,FALSE),"")</f>
        <v/>
      </c>
      <c r="D2440" s="10" t="n"/>
      <c r="E2440" s="10" t="n"/>
    </row>
    <row r="2441">
      <c r="B2441">
        <f>IFERROR(VLOOKUP(A2441,Produtos!A:B,2,FALSE),"")</f>
        <v/>
      </c>
      <c r="D2441" s="10" t="n"/>
      <c r="E2441" s="10" t="n"/>
    </row>
    <row r="2442">
      <c r="B2442">
        <f>IFERROR(VLOOKUP(A2442,Produtos!A:B,2,FALSE),"")</f>
        <v/>
      </c>
      <c r="D2442" s="10" t="n"/>
      <c r="E2442" s="10" t="n"/>
    </row>
    <row r="2443">
      <c r="B2443">
        <f>IFERROR(VLOOKUP(A2443,Produtos!A:B,2,FALSE),"")</f>
        <v/>
      </c>
      <c r="D2443" s="10" t="n"/>
      <c r="E2443" s="10" t="n"/>
    </row>
    <row r="2444">
      <c r="B2444">
        <f>IFERROR(VLOOKUP(A2444,Produtos!A:B,2,FALSE),"")</f>
        <v/>
      </c>
      <c r="D2444" s="10" t="n"/>
      <c r="E2444" s="10" t="n"/>
    </row>
    <row r="2445">
      <c r="B2445">
        <f>IFERROR(VLOOKUP(A2445,Produtos!A:B,2,FALSE),"")</f>
        <v/>
      </c>
      <c r="D2445" s="10" t="n"/>
      <c r="E2445" s="10" t="n"/>
    </row>
    <row r="2446">
      <c r="B2446">
        <f>IFERROR(VLOOKUP(A2446,Produtos!A:B,2,FALSE),"")</f>
        <v/>
      </c>
      <c r="D2446" s="10" t="n"/>
      <c r="E2446" s="10" t="n"/>
    </row>
    <row r="2447">
      <c r="B2447">
        <f>IFERROR(VLOOKUP(A2447,Produtos!A:B,2,FALSE),"")</f>
        <v/>
      </c>
      <c r="D2447" s="10" t="n"/>
      <c r="E2447" s="10" t="n"/>
    </row>
    <row r="2448">
      <c r="B2448">
        <f>IFERROR(VLOOKUP(A2448,Produtos!A:B,2,FALSE),"")</f>
        <v/>
      </c>
      <c r="D2448" s="10" t="n"/>
      <c r="E2448" s="10" t="n"/>
    </row>
    <row r="2449">
      <c r="B2449">
        <f>IFERROR(VLOOKUP(A2449,Produtos!A:B,2,FALSE),"")</f>
        <v/>
      </c>
      <c r="D2449" s="10" t="n"/>
      <c r="E2449" s="10" t="n"/>
    </row>
    <row r="2450">
      <c r="B2450">
        <f>IFERROR(VLOOKUP(A2450,Produtos!A:B,2,FALSE),"")</f>
        <v/>
      </c>
      <c r="D2450" s="10" t="n"/>
      <c r="E2450" s="10" t="n"/>
    </row>
    <row r="2451">
      <c r="B2451">
        <f>IFERROR(VLOOKUP(A2451,Produtos!A:B,2,FALSE),"")</f>
        <v/>
      </c>
      <c r="D2451" s="10" t="n"/>
      <c r="E2451" s="10" t="n"/>
    </row>
    <row r="2452">
      <c r="B2452">
        <f>IFERROR(VLOOKUP(A2452,Produtos!A:B,2,FALSE),"")</f>
        <v/>
      </c>
      <c r="D2452" s="10" t="n"/>
      <c r="E2452" s="10" t="n"/>
    </row>
    <row r="2453">
      <c r="B2453">
        <f>IFERROR(VLOOKUP(A2453,Produtos!A:B,2,FALSE),"")</f>
        <v/>
      </c>
      <c r="D2453" s="10" t="n"/>
      <c r="E2453" s="10" t="n"/>
    </row>
    <row r="2454">
      <c r="B2454">
        <f>IFERROR(VLOOKUP(A2454,Produtos!A:B,2,FALSE),"")</f>
        <v/>
      </c>
      <c r="D2454" s="10" t="n"/>
      <c r="E2454" s="10" t="n"/>
    </row>
    <row r="2455">
      <c r="B2455">
        <f>IFERROR(VLOOKUP(A2455,Produtos!A:B,2,FALSE),"")</f>
        <v/>
      </c>
      <c r="D2455" s="10" t="n"/>
      <c r="E2455" s="10" t="n"/>
    </row>
    <row r="2456">
      <c r="B2456">
        <f>IFERROR(VLOOKUP(A2456,Produtos!A:B,2,FALSE),"")</f>
        <v/>
      </c>
      <c r="D2456" s="10" t="n"/>
      <c r="E2456" s="10" t="n"/>
    </row>
    <row r="2457">
      <c r="B2457">
        <f>IFERROR(VLOOKUP(A2457,Produtos!A:B,2,FALSE),"")</f>
        <v/>
      </c>
      <c r="D2457" s="10" t="n"/>
      <c r="E2457" s="10" t="n"/>
    </row>
    <row r="2458">
      <c r="B2458">
        <f>IFERROR(VLOOKUP(A2458,Produtos!A:B,2,FALSE),"")</f>
        <v/>
      </c>
      <c r="D2458" s="10" t="n"/>
      <c r="E2458" s="10" t="n"/>
    </row>
    <row r="2459">
      <c r="B2459">
        <f>IFERROR(VLOOKUP(A2459,Produtos!A:B,2,FALSE),"")</f>
        <v/>
      </c>
      <c r="D2459" s="10" t="n"/>
      <c r="E2459" s="10" t="n"/>
    </row>
    <row r="2460">
      <c r="B2460">
        <f>IFERROR(VLOOKUP(A2460,Produtos!A:B,2,FALSE),"")</f>
        <v/>
      </c>
      <c r="D2460" s="10" t="n"/>
      <c r="E2460" s="10" t="n"/>
    </row>
    <row r="2461">
      <c r="B2461">
        <f>IFERROR(VLOOKUP(A2461,Produtos!A:B,2,FALSE),"")</f>
        <v/>
      </c>
      <c r="D2461" s="10" t="n"/>
      <c r="E2461" s="10" t="n"/>
    </row>
    <row r="2462">
      <c r="B2462">
        <f>IFERROR(VLOOKUP(A2462,Produtos!A:B,2,FALSE),"")</f>
        <v/>
      </c>
      <c r="D2462" s="10" t="n"/>
      <c r="E2462" s="10" t="n"/>
    </row>
    <row r="2463">
      <c r="B2463">
        <f>IFERROR(VLOOKUP(A2463,Produtos!A:B,2,FALSE),"")</f>
        <v/>
      </c>
      <c r="D2463" s="10" t="n"/>
      <c r="E2463" s="10" t="n"/>
    </row>
    <row r="2464">
      <c r="B2464">
        <f>IFERROR(VLOOKUP(A2464,Produtos!A:B,2,FALSE),"")</f>
        <v/>
      </c>
      <c r="D2464" s="10" t="n"/>
      <c r="E2464" s="10" t="n"/>
    </row>
    <row r="2465">
      <c r="B2465">
        <f>IFERROR(VLOOKUP(A2465,Produtos!A:B,2,FALSE),"")</f>
        <v/>
      </c>
      <c r="D2465" s="10" t="n"/>
      <c r="E2465" s="10" t="n"/>
    </row>
    <row r="2466">
      <c r="B2466">
        <f>IFERROR(VLOOKUP(A2466,Produtos!A:B,2,FALSE),"")</f>
        <v/>
      </c>
      <c r="D2466" s="10" t="n"/>
      <c r="E2466" s="10" t="n"/>
    </row>
    <row r="2467">
      <c r="B2467">
        <f>IFERROR(VLOOKUP(A2467,Produtos!A:B,2,FALSE),"")</f>
        <v/>
      </c>
      <c r="D2467" s="10" t="n"/>
      <c r="E2467" s="10" t="n"/>
    </row>
    <row r="2468">
      <c r="B2468">
        <f>IFERROR(VLOOKUP(A2468,Produtos!A:B,2,FALSE),"")</f>
        <v/>
      </c>
      <c r="D2468" s="10" t="n"/>
      <c r="E2468" s="10" t="n"/>
    </row>
    <row r="2469">
      <c r="B2469">
        <f>IFERROR(VLOOKUP(A2469,Produtos!A:B,2,FALSE),"")</f>
        <v/>
      </c>
      <c r="D2469" s="10" t="n"/>
      <c r="E2469" s="10" t="n"/>
    </row>
    <row r="2470">
      <c r="B2470">
        <f>IFERROR(VLOOKUP(A2470,Produtos!A:B,2,FALSE),"")</f>
        <v/>
      </c>
      <c r="D2470" s="10" t="n"/>
      <c r="E2470" s="10" t="n"/>
    </row>
    <row r="2471">
      <c r="B2471">
        <f>IFERROR(VLOOKUP(A2471,Produtos!A:B,2,FALSE),"")</f>
        <v/>
      </c>
      <c r="D2471" s="10" t="n"/>
      <c r="E2471" s="10" t="n"/>
    </row>
    <row r="2472">
      <c r="B2472">
        <f>IFERROR(VLOOKUP(A2472,Produtos!A:B,2,FALSE),"")</f>
        <v/>
      </c>
      <c r="D2472" s="10" t="n"/>
      <c r="E2472" s="10" t="n"/>
    </row>
    <row r="2473">
      <c r="B2473">
        <f>IFERROR(VLOOKUP(A2473,Produtos!A:B,2,FALSE),"")</f>
        <v/>
      </c>
      <c r="D2473" s="10" t="n"/>
      <c r="E2473" s="10" t="n"/>
    </row>
    <row r="2474">
      <c r="B2474">
        <f>IFERROR(VLOOKUP(A2474,Produtos!A:B,2,FALSE),"")</f>
        <v/>
      </c>
      <c r="D2474" s="10" t="n"/>
      <c r="E2474" s="10" t="n"/>
    </row>
    <row r="2475">
      <c r="B2475">
        <f>IFERROR(VLOOKUP(A2475,Produtos!A:B,2,FALSE),"")</f>
        <v/>
      </c>
      <c r="D2475" s="10" t="n"/>
      <c r="E2475" s="10" t="n"/>
    </row>
    <row r="2476">
      <c r="B2476">
        <f>IFERROR(VLOOKUP(A2476,Produtos!A:B,2,FALSE),"")</f>
        <v/>
      </c>
      <c r="D2476" s="10" t="n"/>
      <c r="E2476" s="10" t="n"/>
    </row>
    <row r="2477">
      <c r="B2477">
        <f>IFERROR(VLOOKUP(A2477,Produtos!A:B,2,FALSE),"")</f>
        <v/>
      </c>
      <c r="D2477" s="10" t="n"/>
      <c r="E2477" s="10" t="n"/>
    </row>
    <row r="2478">
      <c r="B2478">
        <f>IFERROR(VLOOKUP(A2478,Produtos!A:B,2,FALSE),"")</f>
        <v/>
      </c>
      <c r="D2478" s="10" t="n"/>
      <c r="E2478" s="10" t="n"/>
    </row>
    <row r="2479">
      <c r="B2479">
        <f>IFERROR(VLOOKUP(A2479,Produtos!A:B,2,FALSE),"")</f>
        <v/>
      </c>
      <c r="D2479" s="10" t="n"/>
      <c r="E2479" s="10" t="n"/>
    </row>
    <row r="2480">
      <c r="B2480">
        <f>IFERROR(VLOOKUP(A2480,Produtos!A:B,2,FALSE),"")</f>
        <v/>
      </c>
      <c r="D2480" s="10" t="n"/>
      <c r="E2480" s="10" t="n"/>
    </row>
    <row r="2481">
      <c r="B2481">
        <f>IFERROR(VLOOKUP(A2481,Produtos!A:B,2,FALSE),"")</f>
        <v/>
      </c>
      <c r="D2481" s="10" t="n"/>
      <c r="E2481" s="10" t="n"/>
    </row>
    <row r="2482">
      <c r="B2482">
        <f>IFERROR(VLOOKUP(A2482,Produtos!A:B,2,FALSE),"")</f>
        <v/>
      </c>
      <c r="D2482" s="10" t="n"/>
      <c r="E2482" s="10" t="n"/>
    </row>
    <row r="2483">
      <c r="B2483">
        <f>IFERROR(VLOOKUP(A2483,Produtos!A:B,2,FALSE),"")</f>
        <v/>
      </c>
      <c r="D2483" s="10" t="n"/>
      <c r="E2483" s="10" t="n"/>
    </row>
    <row r="2484">
      <c r="B2484">
        <f>IFERROR(VLOOKUP(A2484,Produtos!A:B,2,FALSE),"")</f>
        <v/>
      </c>
      <c r="D2484" s="10" t="n"/>
      <c r="E2484" s="10" t="n"/>
    </row>
    <row r="2485">
      <c r="B2485">
        <f>IFERROR(VLOOKUP(A2485,Produtos!A:B,2,FALSE),"")</f>
        <v/>
      </c>
      <c r="D2485" s="10" t="n"/>
      <c r="E2485" s="10" t="n"/>
    </row>
    <row r="2486">
      <c r="B2486">
        <f>IFERROR(VLOOKUP(A2486,Produtos!A:B,2,FALSE),"")</f>
        <v/>
      </c>
      <c r="D2486" s="10" t="n"/>
      <c r="E2486" s="10" t="n"/>
    </row>
    <row r="2487">
      <c r="B2487">
        <f>IFERROR(VLOOKUP(A2487,Produtos!A:B,2,FALSE),"")</f>
        <v/>
      </c>
      <c r="D2487" s="10" t="n"/>
      <c r="E2487" s="10" t="n"/>
    </row>
    <row r="2488">
      <c r="B2488">
        <f>IFERROR(VLOOKUP(A2488,Produtos!A:B,2,FALSE),"")</f>
        <v/>
      </c>
      <c r="D2488" s="10" t="n"/>
      <c r="E2488" s="10" t="n"/>
    </row>
    <row r="2489">
      <c r="B2489">
        <f>IFERROR(VLOOKUP(A2489,Produtos!A:B,2,FALSE),"")</f>
        <v/>
      </c>
      <c r="D2489" s="10" t="n"/>
      <c r="E2489" s="10" t="n"/>
    </row>
    <row r="2490">
      <c r="B2490">
        <f>IFERROR(VLOOKUP(A2490,Produtos!A:B,2,FALSE),"")</f>
        <v/>
      </c>
      <c r="D2490" s="10" t="n"/>
      <c r="E2490" s="10" t="n"/>
    </row>
    <row r="2491">
      <c r="B2491">
        <f>IFERROR(VLOOKUP(A2491,Produtos!A:B,2,FALSE),"")</f>
        <v/>
      </c>
      <c r="D2491" s="10" t="n"/>
      <c r="E2491" s="10" t="n"/>
    </row>
    <row r="2492">
      <c r="B2492">
        <f>IFERROR(VLOOKUP(A2492,Produtos!A:B,2,FALSE),"")</f>
        <v/>
      </c>
      <c r="D2492" s="10" t="n"/>
      <c r="E2492" s="10" t="n"/>
    </row>
    <row r="2493">
      <c r="B2493">
        <f>IFERROR(VLOOKUP(A2493,Produtos!A:B,2,FALSE),"")</f>
        <v/>
      </c>
      <c r="D2493" s="10" t="n"/>
      <c r="E2493" s="10" t="n"/>
    </row>
    <row r="2494">
      <c r="B2494">
        <f>IFERROR(VLOOKUP(A2494,Produtos!A:B,2,FALSE),"")</f>
        <v/>
      </c>
      <c r="D2494" s="10" t="n"/>
      <c r="E2494" s="10" t="n"/>
    </row>
    <row r="2495">
      <c r="B2495">
        <f>IFERROR(VLOOKUP(A2495,Produtos!A:B,2,FALSE),"")</f>
        <v/>
      </c>
      <c r="D2495" s="10" t="n"/>
      <c r="E2495" s="10" t="n"/>
    </row>
    <row r="2496">
      <c r="B2496">
        <f>IFERROR(VLOOKUP(A2496,Produtos!A:B,2,FALSE),"")</f>
        <v/>
      </c>
      <c r="D2496" s="10" t="n"/>
      <c r="E2496" s="10" t="n"/>
    </row>
    <row r="2497">
      <c r="B2497">
        <f>IFERROR(VLOOKUP(A2497,Produtos!A:B,2,FALSE),"")</f>
        <v/>
      </c>
      <c r="D2497" s="10" t="n"/>
      <c r="E2497" s="10" t="n"/>
    </row>
    <row r="2498">
      <c r="B2498">
        <f>IFERROR(VLOOKUP(A2498,Produtos!A:B,2,FALSE),"")</f>
        <v/>
      </c>
      <c r="D2498" s="10" t="n"/>
      <c r="E2498" s="10" t="n"/>
    </row>
    <row r="2499">
      <c r="B2499">
        <f>IFERROR(VLOOKUP(A2499,Produtos!A:B,2,FALSE),"")</f>
        <v/>
      </c>
      <c r="D2499" s="10" t="n"/>
      <c r="E2499" s="10" t="n"/>
    </row>
    <row r="2500">
      <c r="B2500">
        <f>IFERROR(VLOOKUP(A2500,Produtos!A:B,2,FALSE),"")</f>
        <v/>
      </c>
      <c r="D2500" s="10" t="n"/>
      <c r="E2500" s="10" t="n"/>
    </row>
    <row r="2501">
      <c r="B2501">
        <f>IFERROR(VLOOKUP(A2501,Produtos!A:B,2,FALSE),"")</f>
        <v/>
      </c>
      <c r="D2501" s="10" t="n"/>
      <c r="E2501" s="10" t="n"/>
    </row>
    <row r="2502">
      <c r="B2502">
        <f>IFERROR(VLOOKUP(A2502,Produtos!A:B,2,FALSE),"")</f>
        <v/>
      </c>
      <c r="D2502" s="10" t="n"/>
      <c r="E2502" s="10" t="n"/>
    </row>
    <row r="2503">
      <c r="B2503">
        <f>IFERROR(VLOOKUP(A2503,Produtos!A:B,2,FALSE),"")</f>
        <v/>
      </c>
      <c r="D2503" s="10" t="n"/>
      <c r="E2503" s="10" t="n"/>
    </row>
    <row r="2504">
      <c r="B2504">
        <f>IFERROR(VLOOKUP(A2504,Produtos!A:B,2,FALSE),"")</f>
        <v/>
      </c>
      <c r="D2504" s="10" t="n"/>
      <c r="E2504" s="10" t="n"/>
    </row>
    <row r="2505">
      <c r="B2505">
        <f>IFERROR(VLOOKUP(A2505,Produtos!A:B,2,FALSE),"")</f>
        <v/>
      </c>
      <c r="D2505" s="10" t="n"/>
      <c r="E2505" s="10" t="n"/>
    </row>
    <row r="2506">
      <c r="B2506">
        <f>IFERROR(VLOOKUP(A2506,Produtos!A:B,2,FALSE),"")</f>
        <v/>
      </c>
      <c r="D2506" s="10" t="n"/>
      <c r="E2506" s="10" t="n"/>
    </row>
    <row r="2507">
      <c r="B2507">
        <f>IFERROR(VLOOKUP(A2507,Produtos!A:B,2,FALSE),"")</f>
        <v/>
      </c>
      <c r="D2507" s="10" t="n"/>
      <c r="E2507" s="10" t="n"/>
    </row>
    <row r="2508">
      <c r="B2508">
        <f>IFERROR(VLOOKUP(A2508,Produtos!A:B,2,FALSE),"")</f>
        <v/>
      </c>
      <c r="D2508" s="10" t="n"/>
      <c r="E2508" s="10" t="n"/>
    </row>
    <row r="2509">
      <c r="B2509">
        <f>IFERROR(VLOOKUP(A2509,Produtos!A:B,2,FALSE),"")</f>
        <v/>
      </c>
      <c r="D2509" s="10" t="n"/>
      <c r="E2509" s="10" t="n"/>
    </row>
    <row r="2510">
      <c r="B2510">
        <f>IFERROR(VLOOKUP(A2510,Produtos!A:B,2,FALSE),"")</f>
        <v/>
      </c>
      <c r="D2510" s="10" t="n"/>
      <c r="E2510" s="10" t="n"/>
    </row>
    <row r="2511">
      <c r="B2511">
        <f>IFERROR(VLOOKUP(A2511,Produtos!A:B,2,FALSE),"")</f>
        <v/>
      </c>
      <c r="D2511" s="10" t="n"/>
      <c r="E2511" s="10" t="n"/>
    </row>
    <row r="2512">
      <c r="B2512">
        <f>IFERROR(VLOOKUP(A2512,Produtos!A:B,2,FALSE),"")</f>
        <v/>
      </c>
      <c r="D2512" s="10" t="n"/>
      <c r="E2512" s="10" t="n"/>
    </row>
    <row r="2513">
      <c r="B2513">
        <f>IFERROR(VLOOKUP(A2513,Produtos!A:B,2,FALSE),"")</f>
        <v/>
      </c>
      <c r="D2513" s="10" t="n"/>
      <c r="E2513" s="10" t="n"/>
    </row>
    <row r="2514">
      <c r="B2514">
        <f>IFERROR(VLOOKUP(A2514,Produtos!A:B,2,FALSE),"")</f>
        <v/>
      </c>
      <c r="D2514" s="10" t="n"/>
      <c r="E2514" s="10" t="n"/>
    </row>
    <row r="2515">
      <c r="B2515">
        <f>IFERROR(VLOOKUP(A2515,Produtos!A:B,2,FALSE),"")</f>
        <v/>
      </c>
      <c r="D2515" s="10" t="n"/>
      <c r="E2515" s="10" t="n"/>
    </row>
    <row r="2516">
      <c r="B2516">
        <f>IFERROR(VLOOKUP(A2516,Produtos!A:B,2,FALSE),"")</f>
        <v/>
      </c>
      <c r="D2516" s="10" t="n"/>
      <c r="E2516" s="10" t="n"/>
    </row>
    <row r="2517">
      <c r="B2517">
        <f>IFERROR(VLOOKUP(A2517,Produtos!A:B,2,FALSE),"")</f>
        <v/>
      </c>
      <c r="D2517" s="10" t="n"/>
      <c r="E2517" s="10" t="n"/>
    </row>
    <row r="2518">
      <c r="B2518">
        <f>IFERROR(VLOOKUP(A2518,Produtos!A:B,2,FALSE),"")</f>
        <v/>
      </c>
      <c r="D2518" s="10" t="n"/>
      <c r="E2518" s="10" t="n"/>
    </row>
    <row r="2519">
      <c r="B2519">
        <f>IFERROR(VLOOKUP(A2519,Produtos!A:B,2,FALSE),"")</f>
        <v/>
      </c>
      <c r="D2519" s="10" t="n"/>
      <c r="E2519" s="10" t="n"/>
    </row>
    <row r="2520">
      <c r="B2520">
        <f>IFERROR(VLOOKUP(A2520,Produtos!A:B,2,FALSE),"")</f>
        <v/>
      </c>
      <c r="D2520" s="10" t="n"/>
      <c r="E2520" s="10" t="n"/>
    </row>
    <row r="2521">
      <c r="B2521">
        <f>IFERROR(VLOOKUP(A2521,Produtos!A:B,2,FALSE),"")</f>
        <v/>
      </c>
      <c r="D2521" s="10" t="n"/>
      <c r="E2521" s="10" t="n"/>
    </row>
    <row r="2522">
      <c r="B2522">
        <f>IFERROR(VLOOKUP(A2522,Produtos!A:B,2,FALSE),"")</f>
        <v/>
      </c>
      <c r="D2522" s="10" t="n"/>
      <c r="E2522" s="10" t="n"/>
    </row>
    <row r="2523">
      <c r="B2523">
        <f>IFERROR(VLOOKUP(A2523,Produtos!A:B,2,FALSE),"")</f>
        <v/>
      </c>
      <c r="D2523" s="10" t="n"/>
      <c r="E2523" s="10" t="n"/>
    </row>
    <row r="2524">
      <c r="B2524">
        <f>IFERROR(VLOOKUP(A2524,Produtos!A:B,2,FALSE),"")</f>
        <v/>
      </c>
      <c r="D2524" s="10" t="n"/>
      <c r="E2524" s="10" t="n"/>
    </row>
    <row r="2525">
      <c r="B2525">
        <f>IFERROR(VLOOKUP(A2525,Produtos!A:B,2,FALSE),"")</f>
        <v/>
      </c>
      <c r="D2525" s="10" t="n"/>
      <c r="E2525" s="10" t="n"/>
    </row>
    <row r="2526">
      <c r="B2526">
        <f>IFERROR(VLOOKUP(A2526,Produtos!A:B,2,FALSE),"")</f>
        <v/>
      </c>
      <c r="D2526" s="10" t="n"/>
      <c r="E2526" s="10" t="n"/>
    </row>
    <row r="2527">
      <c r="B2527">
        <f>IFERROR(VLOOKUP(A2527,Produtos!A:B,2,FALSE),"")</f>
        <v/>
      </c>
      <c r="D2527" s="10" t="n"/>
      <c r="E2527" s="10" t="n"/>
    </row>
    <row r="2528">
      <c r="B2528">
        <f>IFERROR(VLOOKUP(A2528,Produtos!A:B,2,FALSE),"")</f>
        <v/>
      </c>
      <c r="D2528" s="10" t="n"/>
      <c r="E2528" s="10" t="n"/>
    </row>
    <row r="2529">
      <c r="B2529">
        <f>IFERROR(VLOOKUP(A2529,Produtos!A:B,2,FALSE),"")</f>
        <v/>
      </c>
      <c r="D2529" s="10" t="n"/>
      <c r="E2529" s="10" t="n"/>
    </row>
    <row r="2530">
      <c r="B2530">
        <f>IFERROR(VLOOKUP(A2530,Produtos!A:B,2,FALSE),"")</f>
        <v/>
      </c>
      <c r="D2530" s="10" t="n"/>
      <c r="E2530" s="10" t="n"/>
    </row>
    <row r="2531">
      <c r="B2531">
        <f>IFERROR(VLOOKUP(A2531,Produtos!A:B,2,FALSE),"")</f>
        <v/>
      </c>
      <c r="D2531" s="10" t="n"/>
      <c r="E2531" s="10" t="n"/>
    </row>
    <row r="2532">
      <c r="B2532">
        <f>IFERROR(VLOOKUP(A2532,Produtos!A:B,2,FALSE),"")</f>
        <v/>
      </c>
      <c r="D2532" s="10" t="n"/>
      <c r="E2532" s="10" t="n"/>
    </row>
    <row r="2533">
      <c r="B2533">
        <f>IFERROR(VLOOKUP(A2533,Produtos!A:B,2,FALSE),"")</f>
        <v/>
      </c>
      <c r="D2533" s="10" t="n"/>
      <c r="E2533" s="10" t="n"/>
    </row>
    <row r="2534">
      <c r="B2534">
        <f>IFERROR(VLOOKUP(A2534,Produtos!A:B,2,FALSE),"")</f>
        <v/>
      </c>
      <c r="D2534" s="10" t="n"/>
      <c r="E2534" s="10" t="n"/>
    </row>
    <row r="2535">
      <c r="B2535">
        <f>IFERROR(VLOOKUP(A2535,Produtos!A:B,2,FALSE),"")</f>
        <v/>
      </c>
      <c r="D2535" s="10" t="n"/>
      <c r="E2535" s="10" t="n"/>
    </row>
    <row r="2536">
      <c r="B2536">
        <f>IFERROR(VLOOKUP(A2536,Produtos!A:B,2,FALSE),"")</f>
        <v/>
      </c>
      <c r="D2536" s="10" t="n"/>
      <c r="E2536" s="10" t="n"/>
    </row>
    <row r="2537">
      <c r="B2537">
        <f>IFERROR(VLOOKUP(A2537,Produtos!A:B,2,FALSE),"")</f>
        <v/>
      </c>
      <c r="D2537" s="10" t="n"/>
      <c r="E2537" s="10" t="n"/>
    </row>
    <row r="2538">
      <c r="B2538">
        <f>IFERROR(VLOOKUP(A2538,Produtos!A:B,2,FALSE),"")</f>
        <v/>
      </c>
      <c r="D2538" s="10" t="n"/>
      <c r="E2538" s="10" t="n"/>
    </row>
    <row r="2539">
      <c r="B2539">
        <f>IFERROR(VLOOKUP(A2539,Produtos!A:B,2,FALSE),"")</f>
        <v/>
      </c>
      <c r="D2539" s="10" t="n"/>
      <c r="E2539" s="10" t="n"/>
    </row>
    <row r="2540">
      <c r="B2540">
        <f>IFERROR(VLOOKUP(A2540,Produtos!A:B,2,FALSE),"")</f>
        <v/>
      </c>
      <c r="D2540" s="10" t="n"/>
      <c r="E2540" s="10" t="n"/>
    </row>
    <row r="2541">
      <c r="B2541">
        <f>IFERROR(VLOOKUP(A2541,Produtos!A:B,2,FALSE),"")</f>
        <v/>
      </c>
      <c r="D2541" s="10" t="n"/>
      <c r="E2541" s="10" t="n"/>
    </row>
    <row r="2542">
      <c r="B2542">
        <f>IFERROR(VLOOKUP(A2542,Produtos!A:B,2,FALSE),"")</f>
        <v/>
      </c>
      <c r="D2542" s="10" t="n"/>
      <c r="E2542" s="10" t="n"/>
    </row>
    <row r="2543">
      <c r="B2543">
        <f>IFERROR(VLOOKUP(A2543,Produtos!A:B,2,FALSE),"")</f>
        <v/>
      </c>
      <c r="D2543" s="10" t="n"/>
      <c r="E2543" s="10" t="n"/>
    </row>
    <row r="2544">
      <c r="B2544">
        <f>IFERROR(VLOOKUP(A2544,Produtos!A:B,2,FALSE),"")</f>
        <v/>
      </c>
      <c r="D2544" s="10" t="n"/>
      <c r="E2544" s="10" t="n"/>
    </row>
    <row r="2545">
      <c r="B2545">
        <f>IFERROR(VLOOKUP(A2545,Produtos!A:B,2,FALSE),"")</f>
        <v/>
      </c>
      <c r="D2545" s="10" t="n"/>
      <c r="E2545" s="10" t="n"/>
    </row>
    <row r="2546">
      <c r="B2546">
        <f>IFERROR(VLOOKUP(A2546,Produtos!A:B,2,FALSE),"")</f>
        <v/>
      </c>
      <c r="D2546" s="10" t="n"/>
      <c r="E2546" s="10" t="n"/>
    </row>
    <row r="2547">
      <c r="B2547">
        <f>IFERROR(VLOOKUP(A2547,Produtos!A:B,2,FALSE),"")</f>
        <v/>
      </c>
      <c r="D2547" s="10" t="n"/>
      <c r="E2547" s="10" t="n"/>
    </row>
    <row r="2548">
      <c r="B2548">
        <f>IFERROR(VLOOKUP(A2548,Produtos!A:B,2,FALSE),"")</f>
        <v/>
      </c>
      <c r="D2548" s="10" t="n"/>
      <c r="E2548" s="10" t="n"/>
    </row>
    <row r="2549">
      <c r="B2549">
        <f>IFERROR(VLOOKUP(A2549,Produtos!A:B,2,FALSE),"")</f>
        <v/>
      </c>
      <c r="D2549" s="10" t="n"/>
      <c r="E2549" s="10" t="n"/>
    </row>
    <row r="2550">
      <c r="B2550">
        <f>IFERROR(VLOOKUP(A2550,Produtos!A:B,2,FALSE),"")</f>
        <v/>
      </c>
      <c r="D2550" s="10" t="n"/>
      <c r="E2550" s="10" t="n"/>
    </row>
    <row r="2551">
      <c r="B2551">
        <f>IFERROR(VLOOKUP(A2551,Produtos!A:B,2,FALSE),"")</f>
        <v/>
      </c>
      <c r="D2551" s="10" t="n"/>
      <c r="E2551" s="10" t="n"/>
    </row>
    <row r="2552">
      <c r="B2552">
        <f>IFERROR(VLOOKUP(A2552,Produtos!A:B,2,FALSE),"")</f>
        <v/>
      </c>
      <c r="D2552" s="10" t="n"/>
      <c r="E2552" s="10" t="n"/>
    </row>
    <row r="2553">
      <c r="B2553">
        <f>IFERROR(VLOOKUP(A2553,Produtos!A:B,2,FALSE),"")</f>
        <v/>
      </c>
      <c r="D2553" s="10" t="n"/>
      <c r="E2553" s="10" t="n"/>
    </row>
    <row r="2554">
      <c r="B2554">
        <f>IFERROR(VLOOKUP(A2554,Produtos!A:B,2,FALSE),"")</f>
        <v/>
      </c>
      <c r="D2554" s="10" t="n"/>
      <c r="E2554" s="10" t="n"/>
    </row>
    <row r="2555">
      <c r="B2555">
        <f>IFERROR(VLOOKUP(A2555,Produtos!A:B,2,FALSE),"")</f>
        <v/>
      </c>
      <c r="D2555" s="10" t="n"/>
      <c r="E2555" s="10" t="n"/>
    </row>
    <row r="2556">
      <c r="B2556">
        <f>IFERROR(VLOOKUP(A2556,Produtos!A:B,2,FALSE),"")</f>
        <v/>
      </c>
      <c r="D2556" s="10" t="n"/>
      <c r="E2556" s="10" t="n"/>
    </row>
    <row r="2557">
      <c r="B2557">
        <f>IFERROR(VLOOKUP(A2557,Produtos!A:B,2,FALSE),"")</f>
        <v/>
      </c>
      <c r="D2557" s="10" t="n"/>
      <c r="E2557" s="10" t="n"/>
    </row>
    <row r="2558">
      <c r="B2558">
        <f>IFERROR(VLOOKUP(A2558,Produtos!A:B,2,FALSE),"")</f>
        <v/>
      </c>
      <c r="D2558" s="10" t="n"/>
      <c r="E2558" s="10" t="n"/>
    </row>
    <row r="2559">
      <c r="B2559">
        <f>IFERROR(VLOOKUP(A2559,Produtos!A:B,2,FALSE),"")</f>
        <v/>
      </c>
      <c r="D2559" s="10" t="n"/>
      <c r="E2559" s="10" t="n"/>
    </row>
    <row r="2560">
      <c r="B2560">
        <f>IFERROR(VLOOKUP(A2560,Produtos!A:B,2,FALSE),"")</f>
        <v/>
      </c>
      <c r="D2560" s="10" t="n"/>
      <c r="E2560" s="10" t="n"/>
    </row>
    <row r="2561">
      <c r="B2561">
        <f>IFERROR(VLOOKUP(A2561,Produtos!A:B,2,FALSE),"")</f>
        <v/>
      </c>
      <c r="D2561" s="10" t="n"/>
      <c r="E2561" s="10" t="n"/>
    </row>
    <row r="2562">
      <c r="B2562">
        <f>IFERROR(VLOOKUP(A2562,Produtos!A:B,2,FALSE),"")</f>
        <v/>
      </c>
      <c r="D2562" s="10" t="n"/>
      <c r="E2562" s="10" t="n"/>
    </row>
    <row r="2563">
      <c r="B2563">
        <f>IFERROR(VLOOKUP(A2563,Produtos!A:B,2,FALSE),"")</f>
        <v/>
      </c>
      <c r="D2563" s="10" t="n"/>
      <c r="E2563" s="10" t="n"/>
    </row>
    <row r="2564">
      <c r="B2564">
        <f>IFERROR(VLOOKUP(A2564,Produtos!A:B,2,FALSE),"")</f>
        <v/>
      </c>
      <c r="D2564" s="10" t="n"/>
      <c r="E2564" s="10" t="n"/>
    </row>
    <row r="2565">
      <c r="B2565">
        <f>IFERROR(VLOOKUP(A2565,Produtos!A:B,2,FALSE),"")</f>
        <v/>
      </c>
      <c r="D2565" s="10" t="n"/>
      <c r="E2565" s="10" t="n"/>
    </row>
    <row r="2566">
      <c r="B2566">
        <f>IFERROR(VLOOKUP(A2566,Produtos!A:B,2,FALSE),"")</f>
        <v/>
      </c>
      <c r="D2566" s="10" t="n"/>
      <c r="E2566" s="10" t="n"/>
    </row>
    <row r="2567">
      <c r="B2567">
        <f>IFERROR(VLOOKUP(A2567,Produtos!A:B,2,FALSE),"")</f>
        <v/>
      </c>
      <c r="D2567" s="10" t="n"/>
      <c r="E2567" s="10" t="n"/>
    </row>
    <row r="2568">
      <c r="B2568">
        <f>IFERROR(VLOOKUP(A2568,Produtos!A:B,2,FALSE),"")</f>
        <v/>
      </c>
      <c r="D2568" s="10" t="n"/>
      <c r="E2568" s="10" t="n"/>
    </row>
    <row r="2569">
      <c r="B2569">
        <f>IFERROR(VLOOKUP(A2569,Produtos!A:B,2,FALSE),"")</f>
        <v/>
      </c>
      <c r="D2569" s="10" t="n"/>
      <c r="E2569" s="10" t="n"/>
    </row>
    <row r="2570">
      <c r="B2570">
        <f>IFERROR(VLOOKUP(A2570,Produtos!A:B,2,FALSE),"")</f>
        <v/>
      </c>
      <c r="D2570" s="10" t="n"/>
      <c r="E2570" s="10" t="n"/>
    </row>
    <row r="2571">
      <c r="B2571">
        <f>IFERROR(VLOOKUP(A2571,Produtos!A:B,2,FALSE),"")</f>
        <v/>
      </c>
      <c r="D2571" s="10" t="n"/>
      <c r="E2571" s="10" t="n"/>
    </row>
    <row r="2572">
      <c r="B2572">
        <f>IFERROR(VLOOKUP(A2572,Produtos!A:B,2,FALSE),"")</f>
        <v/>
      </c>
      <c r="D2572" s="10" t="n"/>
      <c r="E2572" s="10" t="n"/>
    </row>
    <row r="2573">
      <c r="B2573">
        <f>IFERROR(VLOOKUP(A2573,Produtos!A:B,2,FALSE),"")</f>
        <v/>
      </c>
      <c r="D2573" s="10" t="n"/>
      <c r="E2573" s="10" t="n"/>
    </row>
    <row r="2574">
      <c r="B2574">
        <f>IFERROR(VLOOKUP(A2574,Produtos!A:B,2,FALSE),"")</f>
        <v/>
      </c>
      <c r="D2574" s="10" t="n"/>
      <c r="E2574" s="10" t="n"/>
    </row>
    <row r="2575">
      <c r="B2575">
        <f>IFERROR(VLOOKUP(A2575,Produtos!A:B,2,FALSE),"")</f>
        <v/>
      </c>
      <c r="D2575" s="10" t="n"/>
      <c r="E2575" s="10" t="n"/>
    </row>
    <row r="2576">
      <c r="B2576">
        <f>IFERROR(VLOOKUP(A2576,Produtos!A:B,2,FALSE),"")</f>
        <v/>
      </c>
      <c r="D2576" s="10" t="n"/>
      <c r="E2576" s="10" t="n"/>
    </row>
    <row r="2577">
      <c r="B2577">
        <f>IFERROR(VLOOKUP(A2577,Produtos!A:B,2,FALSE),"")</f>
        <v/>
      </c>
      <c r="D2577" s="10" t="n"/>
      <c r="E2577" s="10" t="n"/>
    </row>
    <row r="2578">
      <c r="B2578">
        <f>IFERROR(VLOOKUP(A2578,Produtos!A:B,2,FALSE),"")</f>
        <v/>
      </c>
      <c r="D2578" s="10" t="n"/>
      <c r="E2578" s="10" t="n"/>
    </row>
    <row r="2579">
      <c r="B2579">
        <f>IFERROR(VLOOKUP(A2579,Produtos!A:B,2,FALSE),"")</f>
        <v/>
      </c>
      <c r="D2579" s="10" t="n"/>
      <c r="E2579" s="10" t="n"/>
    </row>
    <row r="2580">
      <c r="B2580">
        <f>IFERROR(VLOOKUP(A2580,Produtos!A:B,2,FALSE),"")</f>
        <v/>
      </c>
      <c r="D2580" s="10" t="n"/>
      <c r="E2580" s="10" t="n"/>
    </row>
    <row r="2581">
      <c r="B2581">
        <f>IFERROR(VLOOKUP(A2581,Produtos!A:B,2,FALSE),"")</f>
        <v/>
      </c>
      <c r="D2581" s="10" t="n"/>
      <c r="E2581" s="10" t="n"/>
    </row>
    <row r="2582">
      <c r="B2582">
        <f>IFERROR(VLOOKUP(A2582,Produtos!A:B,2,FALSE),"")</f>
        <v/>
      </c>
      <c r="D2582" s="10" t="n"/>
      <c r="E2582" s="10" t="n"/>
    </row>
    <row r="2583">
      <c r="B2583">
        <f>IFERROR(VLOOKUP(A2583,Produtos!A:B,2,FALSE),"")</f>
        <v/>
      </c>
      <c r="D2583" s="10" t="n"/>
      <c r="E2583" s="10" t="n"/>
    </row>
    <row r="2584">
      <c r="B2584">
        <f>IFERROR(VLOOKUP(A2584,Produtos!A:B,2,FALSE),"")</f>
        <v/>
      </c>
      <c r="D2584" s="10" t="n"/>
      <c r="E2584" s="10" t="n"/>
    </row>
    <row r="2585">
      <c r="B2585">
        <f>IFERROR(VLOOKUP(A2585,Produtos!A:B,2,FALSE),"")</f>
        <v/>
      </c>
      <c r="D2585" s="10" t="n"/>
      <c r="E2585" s="10" t="n"/>
    </row>
    <row r="2586">
      <c r="B2586">
        <f>IFERROR(VLOOKUP(A2586,Produtos!A:B,2,FALSE),"")</f>
        <v/>
      </c>
      <c r="D2586" s="10" t="n"/>
      <c r="E2586" s="10" t="n"/>
    </row>
    <row r="2587">
      <c r="B2587">
        <f>IFERROR(VLOOKUP(A2587,Produtos!A:B,2,FALSE),"")</f>
        <v/>
      </c>
      <c r="D2587" s="10" t="n"/>
      <c r="E2587" s="10" t="n"/>
    </row>
    <row r="2588">
      <c r="B2588">
        <f>IFERROR(VLOOKUP(A2588,Produtos!A:B,2,FALSE),"")</f>
        <v/>
      </c>
      <c r="D2588" s="10" t="n"/>
      <c r="E2588" s="10" t="n"/>
    </row>
    <row r="2589">
      <c r="B2589">
        <f>IFERROR(VLOOKUP(A2589,Produtos!A:B,2,FALSE),"")</f>
        <v/>
      </c>
      <c r="D2589" s="10" t="n"/>
      <c r="E2589" s="10" t="n"/>
    </row>
    <row r="2590">
      <c r="B2590">
        <f>IFERROR(VLOOKUP(A2590,Produtos!A:B,2,FALSE),"")</f>
        <v/>
      </c>
      <c r="D2590" s="10" t="n"/>
      <c r="E2590" s="10" t="n"/>
    </row>
    <row r="2591">
      <c r="B2591">
        <f>IFERROR(VLOOKUP(A2591,Produtos!A:B,2,FALSE),"")</f>
        <v/>
      </c>
      <c r="D2591" s="10" t="n"/>
      <c r="E2591" s="10" t="n"/>
    </row>
    <row r="2592">
      <c r="B2592">
        <f>IFERROR(VLOOKUP(A2592,Produtos!A:B,2,FALSE),"")</f>
        <v/>
      </c>
      <c r="D2592" s="10" t="n"/>
      <c r="E2592" s="10" t="n"/>
    </row>
    <row r="2593">
      <c r="B2593">
        <f>IFERROR(VLOOKUP(A2593,Produtos!A:B,2,FALSE),"")</f>
        <v/>
      </c>
      <c r="D2593" s="10" t="n"/>
      <c r="E2593" s="10" t="n"/>
    </row>
    <row r="2594">
      <c r="B2594">
        <f>IFERROR(VLOOKUP(A2594,Produtos!A:B,2,FALSE),"")</f>
        <v/>
      </c>
      <c r="D2594" s="10" t="n"/>
      <c r="E2594" s="10" t="n"/>
    </row>
    <row r="2595">
      <c r="B2595">
        <f>IFERROR(VLOOKUP(A2595,Produtos!A:B,2,FALSE),"")</f>
        <v/>
      </c>
      <c r="D2595" s="10" t="n"/>
      <c r="E2595" s="10" t="n"/>
    </row>
    <row r="2596">
      <c r="B2596">
        <f>IFERROR(VLOOKUP(A2596,Produtos!A:B,2,FALSE),"")</f>
        <v/>
      </c>
      <c r="D2596" s="10" t="n"/>
      <c r="E2596" s="10" t="n"/>
    </row>
    <row r="2597">
      <c r="B2597">
        <f>IFERROR(VLOOKUP(A2597,Produtos!A:B,2,FALSE),"")</f>
        <v/>
      </c>
      <c r="D2597" s="10" t="n"/>
      <c r="E2597" s="10" t="n"/>
    </row>
    <row r="2598">
      <c r="B2598">
        <f>IFERROR(VLOOKUP(A2598,Produtos!A:B,2,FALSE),"")</f>
        <v/>
      </c>
      <c r="D2598" s="10" t="n"/>
      <c r="E2598" s="10" t="n"/>
    </row>
    <row r="2599">
      <c r="B2599">
        <f>IFERROR(VLOOKUP(A2599,Produtos!A:B,2,FALSE),"")</f>
        <v/>
      </c>
      <c r="D2599" s="10" t="n"/>
      <c r="E2599" s="10" t="n"/>
    </row>
    <row r="2600">
      <c r="B2600">
        <f>IFERROR(VLOOKUP(A2600,Produtos!A:B,2,FALSE),"")</f>
        <v/>
      </c>
      <c r="D2600" s="10" t="n"/>
      <c r="E2600" s="10" t="n"/>
    </row>
    <row r="2601">
      <c r="B2601">
        <f>IFERROR(VLOOKUP(A2601,Produtos!A:B,2,FALSE),"")</f>
        <v/>
      </c>
      <c r="D2601" s="10" t="n"/>
      <c r="E2601" s="10" t="n"/>
    </row>
    <row r="2602">
      <c r="B2602">
        <f>IFERROR(VLOOKUP(A2602,Produtos!A:B,2,FALSE),"")</f>
        <v/>
      </c>
      <c r="D2602" s="10" t="n"/>
      <c r="E2602" s="10" t="n"/>
    </row>
    <row r="2603">
      <c r="B2603">
        <f>IFERROR(VLOOKUP(A2603,Produtos!A:B,2,FALSE),"")</f>
        <v/>
      </c>
      <c r="D2603" s="10" t="n"/>
      <c r="E2603" s="10" t="n"/>
    </row>
    <row r="2604">
      <c r="B2604">
        <f>IFERROR(VLOOKUP(A2604,Produtos!A:B,2,FALSE),"")</f>
        <v/>
      </c>
      <c r="D2604" s="10" t="n"/>
      <c r="E2604" s="10" t="n"/>
    </row>
    <row r="2605">
      <c r="B2605">
        <f>IFERROR(VLOOKUP(A2605,Produtos!A:B,2,FALSE),"")</f>
        <v/>
      </c>
      <c r="D2605" s="10" t="n"/>
      <c r="E2605" s="10" t="n"/>
    </row>
    <row r="2606">
      <c r="B2606">
        <f>IFERROR(VLOOKUP(A2606,Produtos!A:B,2,FALSE),"")</f>
        <v/>
      </c>
      <c r="D2606" s="10" t="n"/>
      <c r="E2606" s="10" t="n"/>
    </row>
    <row r="2607">
      <c r="B2607">
        <f>IFERROR(VLOOKUP(A2607,Produtos!A:B,2,FALSE),"")</f>
        <v/>
      </c>
      <c r="D2607" s="10" t="n"/>
      <c r="E2607" s="10" t="n"/>
    </row>
    <row r="2608">
      <c r="B2608">
        <f>IFERROR(VLOOKUP(A2608,Produtos!A:B,2,FALSE),"")</f>
        <v/>
      </c>
      <c r="D2608" s="10" t="n"/>
      <c r="E2608" s="10" t="n"/>
    </row>
    <row r="2609">
      <c r="B2609">
        <f>IFERROR(VLOOKUP(A2609,Produtos!A:B,2,FALSE),"")</f>
        <v/>
      </c>
      <c r="D2609" s="10" t="n"/>
      <c r="E2609" s="10" t="n"/>
    </row>
    <row r="2610">
      <c r="B2610">
        <f>IFERROR(VLOOKUP(A2610,Produtos!A:B,2,FALSE),"")</f>
        <v/>
      </c>
      <c r="D2610" s="10" t="n"/>
      <c r="E2610" s="10" t="n"/>
    </row>
    <row r="2611">
      <c r="B2611">
        <f>IFERROR(VLOOKUP(A2611,Produtos!A:B,2,FALSE),"")</f>
        <v/>
      </c>
      <c r="D2611" s="10" t="n"/>
      <c r="E2611" s="10" t="n"/>
    </row>
    <row r="2612">
      <c r="B2612">
        <f>IFERROR(VLOOKUP(A2612,Produtos!A:B,2,FALSE),"")</f>
        <v/>
      </c>
      <c r="D2612" s="10" t="n"/>
      <c r="E2612" s="10" t="n"/>
    </row>
    <row r="2613">
      <c r="B2613">
        <f>IFERROR(VLOOKUP(A2613,Produtos!A:B,2,FALSE),"")</f>
        <v/>
      </c>
      <c r="D2613" s="10" t="n"/>
      <c r="E2613" s="10" t="n"/>
    </row>
    <row r="2614">
      <c r="B2614">
        <f>IFERROR(VLOOKUP(A2614,Produtos!A:B,2,FALSE),"")</f>
        <v/>
      </c>
      <c r="D2614" s="10" t="n"/>
      <c r="E2614" s="10" t="n"/>
    </row>
    <row r="2615">
      <c r="B2615">
        <f>IFERROR(VLOOKUP(A2615,Produtos!A:B,2,FALSE),"")</f>
        <v/>
      </c>
      <c r="D2615" s="10" t="n"/>
      <c r="E2615" s="10" t="n"/>
    </row>
    <row r="2616">
      <c r="B2616">
        <f>IFERROR(VLOOKUP(A2616,Produtos!A:B,2,FALSE),"")</f>
        <v/>
      </c>
      <c r="D2616" s="10" t="n"/>
      <c r="E2616" s="10" t="n"/>
    </row>
    <row r="2617">
      <c r="B2617">
        <f>IFERROR(VLOOKUP(A2617,Produtos!A:B,2,FALSE),"")</f>
        <v/>
      </c>
      <c r="D2617" s="10" t="n"/>
      <c r="E2617" s="10" t="n"/>
    </row>
    <row r="2618">
      <c r="B2618">
        <f>IFERROR(VLOOKUP(A2618,Produtos!A:B,2,FALSE),"")</f>
        <v/>
      </c>
      <c r="D2618" s="10" t="n"/>
      <c r="E2618" s="10" t="n"/>
    </row>
    <row r="2619">
      <c r="B2619">
        <f>IFERROR(VLOOKUP(A2619,Produtos!A:B,2,FALSE),"")</f>
        <v/>
      </c>
      <c r="D2619" s="10" t="n"/>
      <c r="E2619" s="10" t="n"/>
    </row>
    <row r="2620">
      <c r="B2620">
        <f>IFERROR(VLOOKUP(A2620,Produtos!A:B,2,FALSE),"")</f>
        <v/>
      </c>
      <c r="D2620" s="10" t="n"/>
      <c r="E2620" s="10" t="n"/>
    </row>
    <row r="2621">
      <c r="B2621">
        <f>IFERROR(VLOOKUP(A2621,Produtos!A:B,2,FALSE),"")</f>
        <v/>
      </c>
      <c r="D2621" s="10" t="n"/>
      <c r="E2621" s="10" t="n"/>
    </row>
    <row r="2622">
      <c r="B2622">
        <f>IFERROR(VLOOKUP(A2622,Produtos!A:B,2,FALSE),"")</f>
        <v/>
      </c>
      <c r="D2622" s="10" t="n"/>
      <c r="E2622" s="10" t="n"/>
    </row>
    <row r="2623">
      <c r="B2623">
        <f>IFERROR(VLOOKUP(A2623,Produtos!A:B,2,FALSE),"")</f>
        <v/>
      </c>
      <c r="D2623" s="10" t="n"/>
      <c r="E2623" s="10" t="n"/>
    </row>
    <row r="2624">
      <c r="B2624">
        <f>IFERROR(VLOOKUP(A2624,Produtos!A:B,2,FALSE),"")</f>
        <v/>
      </c>
      <c r="D2624" s="10" t="n"/>
      <c r="E2624" s="10" t="n"/>
    </row>
    <row r="2625">
      <c r="B2625">
        <f>IFERROR(VLOOKUP(A2625,Produtos!A:B,2,FALSE),"")</f>
        <v/>
      </c>
      <c r="D2625" s="10" t="n"/>
      <c r="E2625" s="10" t="n"/>
    </row>
    <row r="2626">
      <c r="B2626">
        <f>IFERROR(VLOOKUP(A2626,Produtos!A:B,2,FALSE),"")</f>
        <v/>
      </c>
      <c r="D2626" s="10" t="n"/>
      <c r="E2626" s="10" t="n"/>
    </row>
    <row r="2627">
      <c r="B2627">
        <f>IFERROR(VLOOKUP(A2627,Produtos!A:B,2,FALSE),"")</f>
        <v/>
      </c>
      <c r="D2627" s="10" t="n"/>
      <c r="E2627" s="10" t="n"/>
    </row>
    <row r="2628">
      <c r="B2628">
        <f>IFERROR(VLOOKUP(A2628,Produtos!A:B,2,FALSE),"")</f>
        <v/>
      </c>
      <c r="D2628" s="10" t="n"/>
      <c r="E2628" s="10" t="n"/>
    </row>
    <row r="2629">
      <c r="B2629">
        <f>IFERROR(VLOOKUP(A2629,Produtos!A:B,2,FALSE),"")</f>
        <v/>
      </c>
      <c r="D2629" s="10" t="n"/>
      <c r="E2629" s="10" t="n"/>
    </row>
    <row r="2630">
      <c r="B2630">
        <f>IFERROR(VLOOKUP(A2630,Produtos!A:B,2,FALSE),"")</f>
        <v/>
      </c>
      <c r="D2630" s="10" t="n"/>
      <c r="E2630" s="10" t="n"/>
    </row>
    <row r="2631">
      <c r="B2631">
        <f>IFERROR(VLOOKUP(A2631,Produtos!A:B,2,FALSE),"")</f>
        <v/>
      </c>
      <c r="D2631" s="10" t="n"/>
      <c r="E2631" s="10" t="n"/>
    </row>
    <row r="2632">
      <c r="B2632">
        <f>IFERROR(VLOOKUP(A2632,Produtos!A:B,2,FALSE),"")</f>
        <v/>
      </c>
      <c r="D2632" s="10" t="n"/>
      <c r="E2632" s="10" t="n"/>
    </row>
    <row r="2633">
      <c r="B2633">
        <f>IFERROR(VLOOKUP(A2633,Produtos!A:B,2,FALSE),"")</f>
        <v/>
      </c>
      <c r="D2633" s="10" t="n"/>
      <c r="E2633" s="10" t="n"/>
    </row>
    <row r="2634">
      <c r="B2634">
        <f>IFERROR(VLOOKUP(A2634,Produtos!A:B,2,FALSE),"")</f>
        <v/>
      </c>
      <c r="D2634" s="10" t="n"/>
      <c r="E2634" s="10" t="n"/>
    </row>
    <row r="2635">
      <c r="B2635">
        <f>IFERROR(VLOOKUP(A2635,Produtos!A:B,2,FALSE),"")</f>
        <v/>
      </c>
      <c r="D2635" s="10" t="n"/>
      <c r="E2635" s="10" t="n"/>
    </row>
    <row r="2636">
      <c r="B2636">
        <f>IFERROR(VLOOKUP(A2636,Produtos!A:B,2,FALSE),"")</f>
        <v/>
      </c>
      <c r="D2636" s="10" t="n"/>
      <c r="E2636" s="10" t="n"/>
    </row>
    <row r="2637">
      <c r="B2637">
        <f>IFERROR(VLOOKUP(A2637,Produtos!A:B,2,FALSE),"")</f>
        <v/>
      </c>
      <c r="D2637" s="10" t="n"/>
      <c r="E2637" s="10" t="n"/>
    </row>
    <row r="2638">
      <c r="B2638">
        <f>IFERROR(VLOOKUP(A2638,Produtos!A:B,2,FALSE),"")</f>
        <v/>
      </c>
      <c r="D2638" s="10" t="n"/>
      <c r="E2638" s="10" t="n"/>
    </row>
    <row r="2639">
      <c r="B2639">
        <f>IFERROR(VLOOKUP(A2639,Produtos!A:B,2,FALSE),"")</f>
        <v/>
      </c>
      <c r="D2639" s="10" t="n"/>
      <c r="E2639" s="10" t="n"/>
    </row>
    <row r="2640">
      <c r="B2640">
        <f>IFERROR(VLOOKUP(A2640,Produtos!A:B,2,FALSE),"")</f>
        <v/>
      </c>
      <c r="D2640" s="10" t="n"/>
      <c r="E2640" s="10" t="n"/>
    </row>
    <row r="2641">
      <c r="B2641">
        <f>IFERROR(VLOOKUP(A2641,Produtos!A:B,2,FALSE),"")</f>
        <v/>
      </c>
      <c r="D2641" s="10" t="n"/>
      <c r="E2641" s="10" t="n"/>
    </row>
    <row r="2642">
      <c r="B2642">
        <f>IFERROR(VLOOKUP(A2642,Produtos!A:B,2,FALSE),"")</f>
        <v/>
      </c>
      <c r="D2642" s="10" t="n"/>
      <c r="E2642" s="10" t="n"/>
    </row>
    <row r="2643">
      <c r="B2643">
        <f>IFERROR(VLOOKUP(A2643,Produtos!A:B,2,FALSE),"")</f>
        <v/>
      </c>
      <c r="D2643" s="10" t="n"/>
      <c r="E2643" s="10" t="n"/>
    </row>
    <row r="2644">
      <c r="B2644">
        <f>IFERROR(VLOOKUP(A2644,Produtos!A:B,2,FALSE),"")</f>
        <v/>
      </c>
      <c r="D2644" s="10" t="n"/>
      <c r="E2644" s="10" t="n"/>
    </row>
    <row r="2645">
      <c r="B2645">
        <f>IFERROR(VLOOKUP(A2645,Produtos!A:B,2,FALSE),"")</f>
        <v/>
      </c>
      <c r="D2645" s="10" t="n"/>
      <c r="E2645" s="10" t="n"/>
    </row>
    <row r="2646">
      <c r="B2646">
        <f>IFERROR(VLOOKUP(A2646,Produtos!A:B,2,FALSE),"")</f>
        <v/>
      </c>
      <c r="D2646" s="10" t="n"/>
      <c r="E2646" s="10" t="n"/>
    </row>
    <row r="2647">
      <c r="B2647">
        <f>IFERROR(VLOOKUP(A2647,Produtos!A:B,2,FALSE),"")</f>
        <v/>
      </c>
      <c r="D2647" s="10" t="n"/>
      <c r="E2647" s="10" t="n"/>
    </row>
    <row r="2648">
      <c r="B2648">
        <f>IFERROR(VLOOKUP(A2648,Produtos!A:B,2,FALSE),"")</f>
        <v/>
      </c>
      <c r="D2648" s="10" t="n"/>
      <c r="E2648" s="10" t="n"/>
    </row>
    <row r="2649">
      <c r="B2649">
        <f>IFERROR(VLOOKUP(A2649,Produtos!A:B,2,FALSE),"")</f>
        <v/>
      </c>
      <c r="D2649" s="10" t="n"/>
      <c r="E2649" s="10" t="n"/>
    </row>
    <row r="2650">
      <c r="B2650">
        <f>IFERROR(VLOOKUP(A2650,Produtos!A:B,2,FALSE),"")</f>
        <v/>
      </c>
      <c r="D2650" s="10" t="n"/>
      <c r="E2650" s="10" t="n"/>
    </row>
    <row r="2651">
      <c r="B2651">
        <f>IFERROR(VLOOKUP(A2651,Produtos!A:B,2,FALSE),"")</f>
        <v/>
      </c>
      <c r="D2651" s="10" t="n"/>
      <c r="E2651" s="10" t="n"/>
    </row>
    <row r="2652">
      <c r="B2652">
        <f>IFERROR(VLOOKUP(A2652,Produtos!A:B,2,FALSE),"")</f>
        <v/>
      </c>
      <c r="D2652" s="10" t="n"/>
      <c r="E2652" s="10" t="n"/>
    </row>
    <row r="2653">
      <c r="B2653">
        <f>IFERROR(VLOOKUP(A2653,Produtos!A:B,2,FALSE),"")</f>
        <v/>
      </c>
      <c r="D2653" s="10" t="n"/>
      <c r="E2653" s="10" t="n"/>
    </row>
    <row r="2654">
      <c r="B2654">
        <f>IFERROR(VLOOKUP(A2654,Produtos!A:B,2,FALSE),"")</f>
        <v/>
      </c>
      <c r="D2654" s="10" t="n"/>
      <c r="E2654" s="10" t="n"/>
    </row>
    <row r="2655">
      <c r="B2655">
        <f>IFERROR(VLOOKUP(A2655,Produtos!A:B,2,FALSE),"")</f>
        <v/>
      </c>
      <c r="D2655" s="10" t="n"/>
      <c r="E2655" s="10" t="n"/>
    </row>
    <row r="2656">
      <c r="B2656">
        <f>IFERROR(VLOOKUP(A2656,Produtos!A:B,2,FALSE),"")</f>
        <v/>
      </c>
      <c r="D2656" s="10" t="n"/>
      <c r="E2656" s="10" t="n"/>
    </row>
    <row r="2657">
      <c r="B2657">
        <f>IFERROR(VLOOKUP(A2657,Produtos!A:B,2,FALSE),"")</f>
        <v/>
      </c>
      <c r="D2657" s="10" t="n"/>
      <c r="E2657" s="10" t="n"/>
    </row>
    <row r="2658">
      <c r="B2658">
        <f>IFERROR(VLOOKUP(A2658,Produtos!A:B,2,FALSE),"")</f>
        <v/>
      </c>
      <c r="D2658" s="10" t="n"/>
      <c r="E2658" s="10" t="n"/>
    </row>
    <row r="2659">
      <c r="B2659">
        <f>IFERROR(VLOOKUP(A2659,Produtos!A:B,2,FALSE),"")</f>
        <v/>
      </c>
      <c r="D2659" s="10" t="n"/>
      <c r="E2659" s="10" t="n"/>
    </row>
    <row r="2660">
      <c r="B2660">
        <f>IFERROR(VLOOKUP(A2660,Produtos!A:B,2,FALSE),"")</f>
        <v/>
      </c>
      <c r="D2660" s="10" t="n"/>
      <c r="E2660" s="10" t="n"/>
    </row>
    <row r="2661">
      <c r="B2661">
        <f>IFERROR(VLOOKUP(A2661,Produtos!A:B,2,FALSE),"")</f>
        <v/>
      </c>
      <c r="D2661" s="10" t="n"/>
      <c r="E2661" s="10" t="n"/>
    </row>
    <row r="2662">
      <c r="B2662">
        <f>IFERROR(VLOOKUP(A2662,Produtos!A:B,2,FALSE),"")</f>
        <v/>
      </c>
      <c r="D2662" s="10" t="n"/>
      <c r="E2662" s="10" t="n"/>
    </row>
    <row r="2663">
      <c r="B2663">
        <f>IFERROR(VLOOKUP(A2663,Produtos!A:B,2,FALSE),"")</f>
        <v/>
      </c>
      <c r="D2663" s="10" t="n"/>
      <c r="E2663" s="10" t="n"/>
    </row>
    <row r="2664">
      <c r="B2664">
        <f>IFERROR(VLOOKUP(A2664,Produtos!A:B,2,FALSE),"")</f>
        <v/>
      </c>
      <c r="D2664" s="10" t="n"/>
      <c r="E2664" s="10" t="n"/>
    </row>
    <row r="2665">
      <c r="B2665">
        <f>IFERROR(VLOOKUP(A2665,Produtos!A:B,2,FALSE),"")</f>
        <v/>
      </c>
      <c r="D2665" s="10" t="n"/>
      <c r="E2665" s="10" t="n"/>
    </row>
    <row r="2666">
      <c r="B2666">
        <f>IFERROR(VLOOKUP(A2666,Produtos!A:B,2,FALSE),"")</f>
        <v/>
      </c>
      <c r="D2666" s="10" t="n"/>
      <c r="E2666" s="10" t="n"/>
    </row>
    <row r="2667">
      <c r="B2667">
        <f>IFERROR(VLOOKUP(A2667,Produtos!A:B,2,FALSE),"")</f>
        <v/>
      </c>
      <c r="D2667" s="10" t="n"/>
      <c r="E2667" s="10" t="n"/>
    </row>
    <row r="2668">
      <c r="B2668">
        <f>IFERROR(VLOOKUP(A2668,Produtos!A:B,2,FALSE),"")</f>
        <v/>
      </c>
      <c r="D2668" s="10" t="n"/>
      <c r="E2668" s="10" t="n"/>
    </row>
    <row r="2669">
      <c r="B2669">
        <f>IFERROR(VLOOKUP(A2669,Produtos!A:B,2,FALSE),"")</f>
        <v/>
      </c>
      <c r="D2669" s="10" t="n"/>
      <c r="E2669" s="10" t="n"/>
    </row>
    <row r="2670">
      <c r="B2670">
        <f>IFERROR(VLOOKUP(A2670,Produtos!A:B,2,FALSE),"")</f>
        <v/>
      </c>
      <c r="D2670" s="10" t="n"/>
      <c r="E2670" s="10" t="n"/>
    </row>
    <row r="2671">
      <c r="B2671">
        <f>IFERROR(VLOOKUP(A2671,Produtos!A:B,2,FALSE),"")</f>
        <v/>
      </c>
      <c r="D2671" s="10" t="n"/>
      <c r="E2671" s="10" t="n"/>
    </row>
    <row r="2672">
      <c r="B2672">
        <f>IFERROR(VLOOKUP(A2672,Produtos!A:B,2,FALSE),"")</f>
        <v/>
      </c>
      <c r="D2672" s="10" t="n"/>
      <c r="E2672" s="10" t="n"/>
    </row>
    <row r="2673">
      <c r="B2673">
        <f>IFERROR(VLOOKUP(A2673,Produtos!A:B,2,FALSE),"")</f>
        <v/>
      </c>
      <c r="D2673" s="10" t="n"/>
      <c r="E2673" s="10" t="n"/>
    </row>
    <row r="2674">
      <c r="B2674">
        <f>IFERROR(VLOOKUP(A2674,Produtos!A:B,2,FALSE),"")</f>
        <v/>
      </c>
      <c r="D2674" s="10" t="n"/>
      <c r="E2674" s="10" t="n"/>
    </row>
    <row r="2675">
      <c r="B2675">
        <f>IFERROR(VLOOKUP(A2675,Produtos!A:B,2,FALSE),"")</f>
        <v/>
      </c>
      <c r="D2675" s="10" t="n"/>
      <c r="E2675" s="10" t="n"/>
    </row>
    <row r="2676">
      <c r="B2676">
        <f>IFERROR(VLOOKUP(A2676,Produtos!A:B,2,FALSE),"")</f>
        <v/>
      </c>
      <c r="D2676" s="10" t="n"/>
      <c r="E2676" s="10" t="n"/>
    </row>
    <row r="2677">
      <c r="B2677">
        <f>IFERROR(VLOOKUP(A2677,Produtos!A:B,2,FALSE),"")</f>
        <v/>
      </c>
      <c r="D2677" s="10" t="n"/>
      <c r="E2677" s="10" t="n"/>
    </row>
    <row r="2678">
      <c r="B2678">
        <f>IFERROR(VLOOKUP(A2678,Produtos!A:B,2,FALSE),"")</f>
        <v/>
      </c>
      <c r="D2678" s="10" t="n"/>
      <c r="E2678" s="10" t="n"/>
    </row>
    <row r="2679">
      <c r="B2679">
        <f>IFERROR(VLOOKUP(A2679,Produtos!A:B,2,FALSE),"")</f>
        <v/>
      </c>
      <c r="D2679" s="10" t="n"/>
      <c r="E2679" s="10" t="n"/>
    </row>
    <row r="2680">
      <c r="B2680">
        <f>IFERROR(VLOOKUP(A2680,Produtos!A:B,2,FALSE),"")</f>
        <v/>
      </c>
      <c r="D2680" s="10" t="n"/>
      <c r="E2680" s="10" t="n"/>
    </row>
    <row r="2681">
      <c r="B2681">
        <f>IFERROR(VLOOKUP(A2681,Produtos!A:B,2,FALSE),"")</f>
        <v/>
      </c>
      <c r="D2681" s="10" t="n"/>
      <c r="E2681" s="10" t="n"/>
    </row>
    <row r="2682">
      <c r="B2682">
        <f>IFERROR(VLOOKUP(A2682,Produtos!A:B,2,FALSE),"")</f>
        <v/>
      </c>
      <c r="D2682" s="10" t="n"/>
      <c r="E2682" s="10" t="n"/>
    </row>
    <row r="2683">
      <c r="B2683">
        <f>IFERROR(VLOOKUP(A2683,Produtos!A:B,2,FALSE),"")</f>
        <v/>
      </c>
      <c r="D2683" s="10" t="n"/>
      <c r="E2683" s="10" t="n"/>
    </row>
    <row r="2684">
      <c r="B2684">
        <f>IFERROR(VLOOKUP(A2684,Produtos!A:B,2,FALSE),"")</f>
        <v/>
      </c>
      <c r="D2684" s="10" t="n"/>
      <c r="E2684" s="10" t="n"/>
    </row>
    <row r="2685">
      <c r="B2685">
        <f>IFERROR(VLOOKUP(A2685,Produtos!A:B,2,FALSE),"")</f>
        <v/>
      </c>
      <c r="D2685" s="10" t="n"/>
      <c r="E2685" s="10" t="n"/>
    </row>
    <row r="2686">
      <c r="B2686">
        <f>IFERROR(VLOOKUP(A2686,Produtos!A:B,2,FALSE),"")</f>
        <v/>
      </c>
      <c r="D2686" s="10" t="n"/>
      <c r="E2686" s="10" t="n"/>
    </row>
    <row r="2687">
      <c r="B2687">
        <f>IFERROR(VLOOKUP(A2687,Produtos!A:B,2,FALSE),"")</f>
        <v/>
      </c>
      <c r="D2687" s="10" t="n"/>
      <c r="E2687" s="10" t="n"/>
    </row>
    <row r="2688">
      <c r="B2688">
        <f>IFERROR(VLOOKUP(A2688,Produtos!A:B,2,FALSE),"")</f>
        <v/>
      </c>
      <c r="D2688" s="10" t="n"/>
      <c r="E2688" s="10" t="n"/>
    </row>
    <row r="2689">
      <c r="B2689">
        <f>IFERROR(VLOOKUP(A2689,Produtos!A:B,2,FALSE),"")</f>
        <v/>
      </c>
      <c r="D2689" s="10" t="n"/>
      <c r="E2689" s="10" t="n"/>
    </row>
    <row r="2690">
      <c r="B2690">
        <f>IFERROR(VLOOKUP(A2690,Produtos!A:B,2,FALSE),"")</f>
        <v/>
      </c>
      <c r="D2690" s="10" t="n"/>
      <c r="E2690" s="10" t="n"/>
    </row>
    <row r="2691">
      <c r="B2691">
        <f>IFERROR(VLOOKUP(A2691,Produtos!A:B,2,FALSE),"")</f>
        <v/>
      </c>
      <c r="D2691" s="10" t="n"/>
      <c r="E2691" s="10" t="n"/>
    </row>
    <row r="2692">
      <c r="B2692">
        <f>IFERROR(VLOOKUP(A2692,Produtos!A:B,2,FALSE),"")</f>
        <v/>
      </c>
      <c r="D2692" s="10" t="n"/>
      <c r="E2692" s="10" t="n"/>
    </row>
    <row r="2693">
      <c r="B2693">
        <f>IFERROR(VLOOKUP(A2693,Produtos!A:B,2,FALSE),"")</f>
        <v/>
      </c>
      <c r="D2693" s="10" t="n"/>
      <c r="E2693" s="10" t="n"/>
    </row>
    <row r="2694">
      <c r="B2694">
        <f>IFERROR(VLOOKUP(A2694,Produtos!A:B,2,FALSE),"")</f>
        <v/>
      </c>
      <c r="D2694" s="10" t="n"/>
      <c r="E2694" s="10" t="n"/>
    </row>
    <row r="2695">
      <c r="B2695">
        <f>IFERROR(VLOOKUP(A2695,Produtos!A:B,2,FALSE),"")</f>
        <v/>
      </c>
      <c r="D2695" s="10" t="n"/>
      <c r="E2695" s="10" t="n"/>
    </row>
    <row r="2696">
      <c r="B2696">
        <f>IFERROR(VLOOKUP(A2696,Produtos!A:B,2,FALSE),"")</f>
        <v/>
      </c>
      <c r="D2696" s="10" t="n"/>
      <c r="E2696" s="10" t="n"/>
    </row>
    <row r="2697">
      <c r="B2697">
        <f>IFERROR(VLOOKUP(A2697,Produtos!A:B,2,FALSE),"")</f>
        <v/>
      </c>
      <c r="D2697" s="10" t="n"/>
      <c r="E2697" s="10" t="n"/>
    </row>
    <row r="2698">
      <c r="B2698">
        <f>IFERROR(VLOOKUP(A2698,Produtos!A:B,2,FALSE),"")</f>
        <v/>
      </c>
      <c r="D2698" s="10" t="n"/>
      <c r="E2698" s="10" t="n"/>
    </row>
    <row r="2699">
      <c r="B2699">
        <f>IFERROR(VLOOKUP(A2699,Produtos!A:B,2,FALSE),"")</f>
        <v/>
      </c>
      <c r="D2699" s="10" t="n"/>
      <c r="E2699" s="10" t="n"/>
    </row>
    <row r="2700">
      <c r="B2700">
        <f>IFERROR(VLOOKUP(A2700,Produtos!A:B,2,FALSE),"")</f>
        <v/>
      </c>
      <c r="D2700" s="10" t="n"/>
      <c r="E2700" s="10" t="n"/>
    </row>
    <row r="2701">
      <c r="B2701">
        <f>IFERROR(VLOOKUP(A2701,Produtos!A:B,2,FALSE),"")</f>
        <v/>
      </c>
      <c r="D2701" s="10" t="n"/>
      <c r="E2701" s="10" t="n"/>
    </row>
    <row r="2702">
      <c r="B2702">
        <f>IFERROR(VLOOKUP(A2702,Produtos!A:B,2,FALSE),"")</f>
        <v/>
      </c>
      <c r="D2702" s="10" t="n"/>
      <c r="E2702" s="10" t="n"/>
    </row>
    <row r="2703">
      <c r="B2703">
        <f>IFERROR(VLOOKUP(A2703,Produtos!A:B,2,FALSE),"")</f>
        <v/>
      </c>
      <c r="D2703" s="10" t="n"/>
      <c r="E2703" s="10" t="n"/>
    </row>
    <row r="2704">
      <c r="B2704">
        <f>IFERROR(VLOOKUP(A2704,Produtos!A:B,2,FALSE),"")</f>
        <v/>
      </c>
      <c r="D2704" s="10" t="n"/>
      <c r="E2704" s="10" t="n"/>
    </row>
    <row r="2705">
      <c r="B2705">
        <f>IFERROR(VLOOKUP(A2705,Produtos!A:B,2,FALSE),"")</f>
        <v/>
      </c>
      <c r="D2705" s="10" t="n"/>
      <c r="E2705" s="10" t="n"/>
    </row>
    <row r="2706">
      <c r="B2706">
        <f>IFERROR(VLOOKUP(A2706,Produtos!A:B,2,FALSE),"")</f>
        <v/>
      </c>
      <c r="D2706" s="10" t="n"/>
      <c r="E2706" s="10" t="n"/>
    </row>
    <row r="2707">
      <c r="B2707">
        <f>IFERROR(VLOOKUP(A2707,Produtos!A:B,2,FALSE),"")</f>
        <v/>
      </c>
      <c r="D2707" s="10" t="n"/>
      <c r="E2707" s="10" t="n"/>
    </row>
    <row r="2708">
      <c r="B2708">
        <f>IFERROR(VLOOKUP(A2708,Produtos!A:B,2,FALSE),"")</f>
        <v/>
      </c>
      <c r="D2708" s="10" t="n"/>
      <c r="E2708" s="10" t="n"/>
    </row>
    <row r="2709">
      <c r="B2709">
        <f>IFERROR(VLOOKUP(A2709,Produtos!A:B,2,FALSE),"")</f>
        <v/>
      </c>
      <c r="D2709" s="10" t="n"/>
      <c r="E2709" s="10" t="n"/>
    </row>
    <row r="2710">
      <c r="B2710">
        <f>IFERROR(VLOOKUP(A2710,Produtos!A:B,2,FALSE),"")</f>
        <v/>
      </c>
      <c r="D2710" s="10" t="n"/>
      <c r="E2710" s="10" t="n"/>
    </row>
    <row r="2711">
      <c r="B2711">
        <f>IFERROR(VLOOKUP(A2711,Produtos!A:B,2,FALSE),"")</f>
        <v/>
      </c>
      <c r="D2711" s="10" t="n"/>
      <c r="E2711" s="10" t="n"/>
    </row>
    <row r="2712">
      <c r="B2712">
        <f>IFERROR(VLOOKUP(A2712,Produtos!A:B,2,FALSE),"")</f>
        <v/>
      </c>
      <c r="D2712" s="10" t="n"/>
      <c r="E2712" s="10" t="n"/>
    </row>
    <row r="2713">
      <c r="B2713">
        <f>IFERROR(VLOOKUP(A2713,Produtos!A:B,2,FALSE),"")</f>
        <v/>
      </c>
      <c r="D2713" s="10" t="n"/>
      <c r="E2713" s="10" t="n"/>
    </row>
    <row r="2714">
      <c r="B2714">
        <f>IFERROR(VLOOKUP(A2714,Produtos!A:B,2,FALSE),"")</f>
        <v/>
      </c>
      <c r="D2714" s="10" t="n"/>
      <c r="E2714" s="10" t="n"/>
    </row>
    <row r="2715">
      <c r="B2715">
        <f>IFERROR(VLOOKUP(A2715,Produtos!A:B,2,FALSE),"")</f>
        <v/>
      </c>
      <c r="D2715" s="10" t="n"/>
      <c r="E2715" s="10" t="n"/>
    </row>
    <row r="2716">
      <c r="B2716">
        <f>IFERROR(VLOOKUP(A2716,Produtos!A:B,2,FALSE),"")</f>
        <v/>
      </c>
      <c r="D2716" s="10" t="n"/>
      <c r="E2716" s="10" t="n"/>
    </row>
    <row r="2717">
      <c r="B2717">
        <f>IFERROR(VLOOKUP(A2717,Produtos!A:B,2,FALSE),"")</f>
        <v/>
      </c>
      <c r="D2717" s="10" t="n"/>
      <c r="E2717" s="10" t="n"/>
    </row>
    <row r="2718">
      <c r="B2718">
        <f>IFERROR(VLOOKUP(A2718,Produtos!A:B,2,FALSE),"")</f>
        <v/>
      </c>
      <c r="D2718" s="10" t="n"/>
      <c r="E2718" s="10" t="n"/>
    </row>
    <row r="2719">
      <c r="B2719">
        <f>IFERROR(VLOOKUP(A2719,Produtos!A:B,2,FALSE),"")</f>
        <v/>
      </c>
      <c r="D2719" s="10" t="n"/>
      <c r="E2719" s="10" t="n"/>
    </row>
    <row r="2720">
      <c r="B2720">
        <f>IFERROR(VLOOKUP(A2720,Produtos!A:B,2,FALSE),"")</f>
        <v/>
      </c>
      <c r="D2720" s="10" t="n"/>
      <c r="E2720" s="10" t="n"/>
    </row>
    <row r="2721">
      <c r="B2721">
        <f>IFERROR(VLOOKUP(A2721,Produtos!A:B,2,FALSE),"")</f>
        <v/>
      </c>
      <c r="D2721" s="10" t="n"/>
      <c r="E2721" s="10" t="n"/>
    </row>
    <row r="2722">
      <c r="B2722">
        <f>IFERROR(VLOOKUP(A2722,Produtos!A:B,2,FALSE),"")</f>
        <v/>
      </c>
      <c r="D2722" s="10" t="n"/>
      <c r="E2722" s="10" t="n"/>
    </row>
    <row r="2723">
      <c r="B2723">
        <f>IFERROR(VLOOKUP(A2723,Produtos!A:B,2,FALSE),"")</f>
        <v/>
      </c>
      <c r="D2723" s="10" t="n"/>
      <c r="E2723" s="10" t="n"/>
    </row>
    <row r="2724">
      <c r="B2724">
        <f>IFERROR(VLOOKUP(A2724,Produtos!A:B,2,FALSE),"")</f>
        <v/>
      </c>
      <c r="D2724" s="10" t="n"/>
      <c r="E2724" s="10" t="n"/>
    </row>
    <row r="2725">
      <c r="B2725">
        <f>IFERROR(VLOOKUP(A2725,Produtos!A:B,2,FALSE),"")</f>
        <v/>
      </c>
      <c r="D2725" s="10" t="n"/>
      <c r="E2725" s="10" t="n"/>
    </row>
    <row r="2726">
      <c r="B2726">
        <f>IFERROR(VLOOKUP(A2726,Produtos!A:B,2,FALSE),"")</f>
        <v/>
      </c>
      <c r="D2726" s="10" t="n"/>
      <c r="E2726" s="10" t="n"/>
    </row>
    <row r="2727">
      <c r="B2727">
        <f>IFERROR(VLOOKUP(A2727,Produtos!A:B,2,FALSE),"")</f>
        <v/>
      </c>
      <c r="D2727" s="10" t="n"/>
      <c r="E2727" s="10" t="n"/>
    </row>
    <row r="2728">
      <c r="B2728">
        <f>IFERROR(VLOOKUP(A2728,Produtos!A:B,2,FALSE),"")</f>
        <v/>
      </c>
      <c r="D2728" s="10" t="n"/>
      <c r="E2728" s="10" t="n"/>
    </row>
    <row r="2729">
      <c r="B2729">
        <f>IFERROR(VLOOKUP(A2729,Produtos!A:B,2,FALSE),"")</f>
        <v/>
      </c>
      <c r="D2729" s="10" t="n"/>
      <c r="E2729" s="10" t="n"/>
    </row>
    <row r="2730">
      <c r="B2730">
        <f>IFERROR(VLOOKUP(A2730,Produtos!A:B,2,FALSE),"")</f>
        <v/>
      </c>
      <c r="D2730" s="10" t="n"/>
      <c r="E2730" s="10" t="n"/>
    </row>
    <row r="2731">
      <c r="B2731">
        <f>IFERROR(VLOOKUP(A2731,Produtos!A:B,2,FALSE),"")</f>
        <v/>
      </c>
      <c r="D2731" s="10" t="n"/>
      <c r="E2731" s="10" t="n"/>
    </row>
    <row r="2732">
      <c r="B2732">
        <f>IFERROR(VLOOKUP(A2732,Produtos!A:B,2,FALSE),"")</f>
        <v/>
      </c>
      <c r="D2732" s="10" t="n"/>
      <c r="E2732" s="10" t="n"/>
    </row>
    <row r="2733">
      <c r="B2733">
        <f>IFERROR(VLOOKUP(A2733,Produtos!A:B,2,FALSE),"")</f>
        <v/>
      </c>
      <c r="D2733" s="10" t="n"/>
      <c r="E2733" s="10" t="n"/>
    </row>
    <row r="2734">
      <c r="B2734">
        <f>IFERROR(VLOOKUP(A2734,Produtos!A:B,2,FALSE),"")</f>
        <v/>
      </c>
      <c r="D2734" s="10" t="n"/>
      <c r="E2734" s="10" t="n"/>
    </row>
    <row r="2735">
      <c r="B2735">
        <f>IFERROR(VLOOKUP(A2735,Produtos!A:B,2,FALSE),"")</f>
        <v/>
      </c>
      <c r="D2735" s="10" t="n"/>
      <c r="E2735" s="10" t="n"/>
    </row>
    <row r="2736">
      <c r="B2736">
        <f>IFERROR(VLOOKUP(A2736,Produtos!A:B,2,FALSE),"")</f>
        <v/>
      </c>
      <c r="D2736" s="10" t="n"/>
      <c r="E2736" s="10" t="n"/>
    </row>
    <row r="2737">
      <c r="B2737">
        <f>IFERROR(VLOOKUP(A2737,Produtos!A:B,2,FALSE),"")</f>
        <v/>
      </c>
      <c r="D2737" s="10" t="n"/>
      <c r="E2737" s="10" t="n"/>
    </row>
    <row r="2738">
      <c r="B2738">
        <f>IFERROR(VLOOKUP(A2738,Produtos!A:B,2,FALSE),"")</f>
        <v/>
      </c>
      <c r="D2738" s="10" t="n"/>
      <c r="E2738" s="10" t="n"/>
    </row>
    <row r="2739">
      <c r="B2739">
        <f>IFERROR(VLOOKUP(A2739,Produtos!A:B,2,FALSE),"")</f>
        <v/>
      </c>
      <c r="D2739" s="10" t="n"/>
      <c r="E2739" s="10" t="n"/>
    </row>
    <row r="2740">
      <c r="B2740">
        <f>IFERROR(VLOOKUP(A2740,Produtos!A:B,2,FALSE),"")</f>
        <v/>
      </c>
      <c r="D2740" s="10" t="n"/>
      <c r="E2740" s="10" t="n"/>
    </row>
    <row r="2741">
      <c r="B2741">
        <f>IFERROR(VLOOKUP(A2741,Produtos!A:B,2,FALSE),"")</f>
        <v/>
      </c>
      <c r="D2741" s="10" t="n"/>
      <c r="E2741" s="10" t="n"/>
    </row>
    <row r="2742">
      <c r="B2742">
        <f>IFERROR(VLOOKUP(A2742,Produtos!A:B,2,FALSE),"")</f>
        <v/>
      </c>
      <c r="D2742" s="10" t="n"/>
      <c r="E2742" s="10" t="n"/>
    </row>
    <row r="2743">
      <c r="B2743">
        <f>IFERROR(VLOOKUP(A2743,Produtos!A:B,2,FALSE),"")</f>
        <v/>
      </c>
      <c r="D2743" s="10" t="n"/>
      <c r="E2743" s="10" t="n"/>
    </row>
    <row r="2744">
      <c r="B2744">
        <f>IFERROR(VLOOKUP(A2744,Produtos!A:B,2,FALSE),"")</f>
        <v/>
      </c>
      <c r="D2744" s="10" t="n"/>
      <c r="E2744" s="10" t="n"/>
    </row>
    <row r="2745">
      <c r="B2745">
        <f>IFERROR(VLOOKUP(A2745,Produtos!A:B,2,FALSE),"")</f>
        <v/>
      </c>
      <c r="D2745" s="10" t="n"/>
      <c r="E2745" s="10" t="n"/>
    </row>
    <row r="2746">
      <c r="B2746">
        <f>IFERROR(VLOOKUP(A2746,Produtos!A:B,2,FALSE),"")</f>
        <v/>
      </c>
      <c r="D2746" s="10" t="n"/>
      <c r="E2746" s="10" t="n"/>
    </row>
    <row r="2747">
      <c r="B2747">
        <f>IFERROR(VLOOKUP(A2747,Produtos!A:B,2,FALSE),"")</f>
        <v/>
      </c>
      <c r="D2747" s="10" t="n"/>
      <c r="E2747" s="10" t="n"/>
    </row>
    <row r="2748">
      <c r="B2748">
        <f>IFERROR(VLOOKUP(A2748,Produtos!A:B,2,FALSE),"")</f>
        <v/>
      </c>
      <c r="D2748" s="10" t="n"/>
      <c r="E2748" s="10" t="n"/>
    </row>
    <row r="2749">
      <c r="B2749">
        <f>IFERROR(VLOOKUP(A2749,Produtos!A:B,2,FALSE),"")</f>
        <v/>
      </c>
      <c r="D2749" s="10" t="n"/>
      <c r="E2749" s="10" t="n"/>
    </row>
    <row r="2750">
      <c r="B2750">
        <f>IFERROR(VLOOKUP(A2750,Produtos!A:B,2,FALSE),"")</f>
        <v/>
      </c>
      <c r="D2750" s="10" t="n"/>
      <c r="E2750" s="10" t="n"/>
    </row>
    <row r="2751">
      <c r="B2751">
        <f>IFERROR(VLOOKUP(A2751,Produtos!A:B,2,FALSE),"")</f>
        <v/>
      </c>
      <c r="D2751" s="10" t="n"/>
      <c r="E2751" s="10" t="n"/>
    </row>
    <row r="2752">
      <c r="B2752">
        <f>IFERROR(VLOOKUP(A2752,Produtos!A:B,2,FALSE),"")</f>
        <v/>
      </c>
      <c r="D2752" s="10" t="n"/>
      <c r="E2752" s="10" t="n"/>
    </row>
    <row r="2753">
      <c r="B2753">
        <f>IFERROR(VLOOKUP(A2753,Produtos!A:B,2,FALSE),"")</f>
        <v/>
      </c>
      <c r="D2753" s="10" t="n"/>
      <c r="E2753" s="10" t="n"/>
    </row>
    <row r="2754">
      <c r="B2754">
        <f>IFERROR(VLOOKUP(A2754,Produtos!A:B,2,FALSE),"")</f>
        <v/>
      </c>
      <c r="D2754" s="10" t="n"/>
      <c r="E2754" s="10" t="n"/>
    </row>
    <row r="2755">
      <c r="B2755">
        <f>IFERROR(VLOOKUP(A2755,Produtos!A:B,2,FALSE),"")</f>
        <v/>
      </c>
      <c r="D2755" s="10" t="n"/>
      <c r="E2755" s="10" t="n"/>
    </row>
    <row r="2756">
      <c r="B2756">
        <f>IFERROR(VLOOKUP(A2756,Produtos!A:B,2,FALSE),"")</f>
        <v/>
      </c>
      <c r="D2756" s="10" t="n"/>
      <c r="E2756" s="10" t="n"/>
    </row>
    <row r="2757">
      <c r="B2757">
        <f>IFERROR(VLOOKUP(A2757,Produtos!A:B,2,FALSE),"")</f>
        <v/>
      </c>
      <c r="D2757" s="10" t="n"/>
      <c r="E2757" s="10" t="n"/>
    </row>
    <row r="2758">
      <c r="B2758">
        <f>IFERROR(VLOOKUP(A2758,Produtos!A:B,2,FALSE),"")</f>
        <v/>
      </c>
      <c r="D2758" s="10" t="n"/>
      <c r="E2758" s="10" t="n"/>
    </row>
    <row r="2759">
      <c r="B2759">
        <f>IFERROR(VLOOKUP(A2759,Produtos!A:B,2,FALSE),"")</f>
        <v/>
      </c>
      <c r="D2759" s="10" t="n"/>
      <c r="E2759" s="10" t="n"/>
    </row>
    <row r="2760">
      <c r="B2760">
        <f>IFERROR(VLOOKUP(A2760,Produtos!A:B,2,FALSE),"")</f>
        <v/>
      </c>
      <c r="D2760" s="10" t="n"/>
      <c r="E2760" s="10" t="n"/>
    </row>
    <row r="2761">
      <c r="B2761">
        <f>IFERROR(VLOOKUP(A2761,Produtos!A:B,2,FALSE),"")</f>
        <v/>
      </c>
      <c r="D2761" s="10" t="n"/>
      <c r="E2761" s="10" t="n"/>
    </row>
    <row r="2762">
      <c r="B2762">
        <f>IFERROR(VLOOKUP(A2762,Produtos!A:B,2,FALSE),"")</f>
        <v/>
      </c>
      <c r="D2762" s="10" t="n"/>
      <c r="E2762" s="10" t="n"/>
    </row>
    <row r="2763">
      <c r="B2763">
        <f>IFERROR(VLOOKUP(A2763,Produtos!A:B,2,FALSE),"")</f>
        <v/>
      </c>
      <c r="D2763" s="10" t="n"/>
      <c r="E2763" s="10" t="n"/>
    </row>
    <row r="2764">
      <c r="B2764">
        <f>IFERROR(VLOOKUP(A2764,Produtos!A:B,2,FALSE),"")</f>
        <v/>
      </c>
      <c r="D2764" s="10" t="n"/>
      <c r="E2764" s="10" t="n"/>
    </row>
    <row r="2765">
      <c r="B2765">
        <f>IFERROR(VLOOKUP(A2765,Produtos!A:B,2,FALSE),"")</f>
        <v/>
      </c>
      <c r="D2765" s="10" t="n"/>
      <c r="E2765" s="10" t="n"/>
    </row>
    <row r="2766">
      <c r="B2766">
        <f>IFERROR(VLOOKUP(A2766,Produtos!A:B,2,FALSE),"")</f>
        <v/>
      </c>
      <c r="D2766" s="10" t="n"/>
      <c r="E2766" s="10" t="n"/>
    </row>
    <row r="2767">
      <c r="B2767">
        <f>IFERROR(VLOOKUP(A2767,Produtos!A:B,2,FALSE),"")</f>
        <v/>
      </c>
      <c r="D2767" s="10" t="n"/>
      <c r="E2767" s="10" t="n"/>
    </row>
    <row r="2768">
      <c r="B2768">
        <f>IFERROR(VLOOKUP(A2768,Produtos!A:B,2,FALSE),"")</f>
        <v/>
      </c>
      <c r="D2768" s="10" t="n"/>
      <c r="E2768" s="10" t="n"/>
    </row>
    <row r="2769">
      <c r="B2769">
        <f>IFERROR(VLOOKUP(A2769,Produtos!A:B,2,FALSE),"")</f>
        <v/>
      </c>
      <c r="D2769" s="10" t="n"/>
      <c r="E2769" s="10" t="n"/>
    </row>
    <row r="2770">
      <c r="B2770">
        <f>IFERROR(VLOOKUP(A2770,Produtos!A:B,2,FALSE),"")</f>
        <v/>
      </c>
      <c r="D2770" s="10" t="n"/>
      <c r="E2770" s="10" t="n"/>
    </row>
    <row r="2771">
      <c r="B2771">
        <f>IFERROR(VLOOKUP(A2771,Produtos!A:B,2,FALSE),"")</f>
        <v/>
      </c>
      <c r="D2771" s="10" t="n"/>
      <c r="E2771" s="10" t="n"/>
    </row>
    <row r="2772">
      <c r="B2772">
        <f>IFERROR(VLOOKUP(A2772,Produtos!A:B,2,FALSE),"")</f>
        <v/>
      </c>
      <c r="D2772" s="10" t="n"/>
      <c r="E2772" s="10" t="n"/>
    </row>
    <row r="2773">
      <c r="B2773">
        <f>IFERROR(VLOOKUP(A2773,Produtos!A:B,2,FALSE),"")</f>
        <v/>
      </c>
      <c r="D2773" s="10" t="n"/>
      <c r="E2773" s="10" t="n"/>
    </row>
    <row r="2774">
      <c r="B2774">
        <f>IFERROR(VLOOKUP(A2774,Produtos!A:B,2,FALSE),"")</f>
        <v/>
      </c>
      <c r="D2774" s="10" t="n"/>
      <c r="E2774" s="10" t="n"/>
    </row>
    <row r="2775">
      <c r="B2775">
        <f>IFERROR(VLOOKUP(A2775,Produtos!A:B,2,FALSE),"")</f>
        <v/>
      </c>
      <c r="D2775" s="10" t="n"/>
      <c r="E2775" s="10" t="n"/>
    </row>
    <row r="2776">
      <c r="B2776">
        <f>IFERROR(VLOOKUP(A2776,Produtos!A:B,2,FALSE),"")</f>
        <v/>
      </c>
      <c r="D2776" s="10" t="n"/>
      <c r="E2776" s="10" t="n"/>
    </row>
    <row r="2777">
      <c r="B2777">
        <f>IFERROR(VLOOKUP(A2777,Produtos!A:B,2,FALSE),"")</f>
        <v/>
      </c>
      <c r="D2777" s="10" t="n"/>
      <c r="E2777" s="10" t="n"/>
    </row>
    <row r="2778">
      <c r="B2778">
        <f>IFERROR(VLOOKUP(A2778,Produtos!A:B,2,FALSE),"")</f>
        <v/>
      </c>
      <c r="D2778" s="10" t="n"/>
      <c r="E2778" s="10" t="n"/>
    </row>
    <row r="2779">
      <c r="B2779">
        <f>IFERROR(VLOOKUP(A2779,Produtos!A:B,2,FALSE),"")</f>
        <v/>
      </c>
      <c r="D2779" s="10" t="n"/>
      <c r="E2779" s="10" t="n"/>
    </row>
    <row r="2780">
      <c r="B2780">
        <f>IFERROR(VLOOKUP(A2780,Produtos!A:B,2,FALSE),"")</f>
        <v/>
      </c>
      <c r="D2780" s="10" t="n"/>
      <c r="E2780" s="10" t="n"/>
    </row>
    <row r="2781">
      <c r="B2781">
        <f>IFERROR(VLOOKUP(A2781,Produtos!A:B,2,FALSE),"")</f>
        <v/>
      </c>
      <c r="D2781" s="10" t="n"/>
      <c r="E2781" s="10" t="n"/>
    </row>
    <row r="2782">
      <c r="B2782">
        <f>IFERROR(VLOOKUP(A2782,Produtos!A:B,2,FALSE),"")</f>
        <v/>
      </c>
      <c r="D2782" s="10" t="n"/>
      <c r="E2782" s="10" t="n"/>
    </row>
    <row r="2783">
      <c r="B2783">
        <f>IFERROR(VLOOKUP(A2783,Produtos!A:B,2,FALSE),"")</f>
        <v/>
      </c>
      <c r="D2783" s="10" t="n"/>
      <c r="E2783" s="10" t="n"/>
    </row>
    <row r="2784">
      <c r="B2784">
        <f>IFERROR(VLOOKUP(A2784,Produtos!A:B,2,FALSE),"")</f>
        <v/>
      </c>
      <c r="D2784" s="10" t="n"/>
      <c r="E2784" s="10" t="n"/>
    </row>
    <row r="2785">
      <c r="B2785">
        <f>IFERROR(VLOOKUP(A2785,Produtos!A:B,2,FALSE),"")</f>
        <v/>
      </c>
      <c r="D2785" s="10" t="n"/>
      <c r="E2785" s="10" t="n"/>
    </row>
    <row r="2786">
      <c r="B2786">
        <f>IFERROR(VLOOKUP(A2786,Produtos!A:B,2,FALSE),"")</f>
        <v/>
      </c>
      <c r="D2786" s="10" t="n"/>
      <c r="E2786" s="10" t="n"/>
    </row>
    <row r="2787">
      <c r="B2787">
        <f>IFERROR(VLOOKUP(A2787,Produtos!A:B,2,FALSE),"")</f>
        <v/>
      </c>
      <c r="D2787" s="10" t="n"/>
      <c r="E2787" s="10" t="n"/>
    </row>
    <row r="2788">
      <c r="B2788">
        <f>IFERROR(VLOOKUP(A2788,Produtos!A:B,2,FALSE),"")</f>
        <v/>
      </c>
      <c r="D2788" s="10" t="n"/>
      <c r="E2788" s="10" t="n"/>
    </row>
    <row r="2789">
      <c r="B2789">
        <f>IFERROR(VLOOKUP(A2789,Produtos!A:B,2,FALSE),"")</f>
        <v/>
      </c>
      <c r="D2789" s="10" t="n"/>
      <c r="E2789" s="10" t="n"/>
    </row>
    <row r="2790">
      <c r="B2790">
        <f>IFERROR(VLOOKUP(A2790,Produtos!A:B,2,FALSE),"")</f>
        <v/>
      </c>
      <c r="D2790" s="10" t="n"/>
      <c r="E2790" s="10" t="n"/>
    </row>
    <row r="2791">
      <c r="B2791">
        <f>IFERROR(VLOOKUP(A2791,Produtos!A:B,2,FALSE),"")</f>
        <v/>
      </c>
      <c r="D2791" s="10" t="n"/>
      <c r="E2791" s="10" t="n"/>
    </row>
    <row r="2792">
      <c r="B2792">
        <f>IFERROR(VLOOKUP(A2792,Produtos!A:B,2,FALSE),"")</f>
        <v/>
      </c>
      <c r="D2792" s="10" t="n"/>
      <c r="E2792" s="10" t="n"/>
    </row>
    <row r="2793">
      <c r="B2793">
        <f>IFERROR(VLOOKUP(A2793,Produtos!A:B,2,FALSE),"")</f>
        <v/>
      </c>
      <c r="D2793" s="10" t="n"/>
      <c r="E2793" s="10" t="n"/>
    </row>
    <row r="2794">
      <c r="B2794">
        <f>IFERROR(VLOOKUP(A2794,Produtos!A:B,2,FALSE),"")</f>
        <v/>
      </c>
      <c r="D2794" s="10" t="n"/>
      <c r="E2794" s="10" t="n"/>
    </row>
    <row r="2795">
      <c r="B2795">
        <f>IFERROR(VLOOKUP(A2795,Produtos!A:B,2,FALSE),"")</f>
        <v/>
      </c>
      <c r="D2795" s="10" t="n"/>
      <c r="E2795" s="10" t="n"/>
    </row>
    <row r="2796">
      <c r="B2796">
        <f>IFERROR(VLOOKUP(A2796,Produtos!A:B,2,FALSE),"")</f>
        <v/>
      </c>
      <c r="D2796" s="10" t="n"/>
      <c r="E2796" s="10" t="n"/>
    </row>
    <row r="2797">
      <c r="B2797">
        <f>IFERROR(VLOOKUP(A2797,Produtos!A:B,2,FALSE),"")</f>
        <v/>
      </c>
      <c r="D2797" s="10" t="n"/>
      <c r="E2797" s="10" t="n"/>
    </row>
    <row r="2798">
      <c r="B2798">
        <f>IFERROR(VLOOKUP(A2798,Produtos!A:B,2,FALSE),"")</f>
        <v/>
      </c>
      <c r="D2798" s="10" t="n"/>
      <c r="E2798" s="10" t="n"/>
    </row>
    <row r="2799">
      <c r="B2799">
        <f>IFERROR(VLOOKUP(A2799,Produtos!A:B,2,FALSE),"")</f>
        <v/>
      </c>
      <c r="D2799" s="10" t="n"/>
      <c r="E2799" s="10" t="n"/>
    </row>
    <row r="2800">
      <c r="B2800">
        <f>IFERROR(VLOOKUP(A2800,Produtos!A:B,2,FALSE),"")</f>
        <v/>
      </c>
      <c r="D2800" s="10" t="n"/>
      <c r="E2800" s="10" t="n"/>
    </row>
    <row r="2801">
      <c r="B2801">
        <f>IFERROR(VLOOKUP(A2801,Produtos!A:B,2,FALSE),"")</f>
        <v/>
      </c>
      <c r="D2801" s="10" t="n"/>
      <c r="E2801" s="10" t="n"/>
    </row>
    <row r="2802">
      <c r="B2802">
        <f>IFERROR(VLOOKUP(A2802,Produtos!A:B,2,FALSE),"")</f>
        <v/>
      </c>
      <c r="D2802" s="10" t="n"/>
      <c r="E2802" s="10" t="n"/>
    </row>
    <row r="2803">
      <c r="B2803">
        <f>IFERROR(VLOOKUP(A2803,Produtos!A:B,2,FALSE),"")</f>
        <v/>
      </c>
      <c r="D2803" s="10" t="n"/>
      <c r="E2803" s="10" t="n"/>
    </row>
    <row r="2804">
      <c r="B2804">
        <f>IFERROR(VLOOKUP(A2804,Produtos!A:B,2,FALSE),"")</f>
        <v/>
      </c>
      <c r="D2804" s="10" t="n"/>
      <c r="E2804" s="10" t="n"/>
    </row>
    <row r="2805">
      <c r="B2805">
        <f>IFERROR(VLOOKUP(A2805,Produtos!A:B,2,FALSE),"")</f>
        <v/>
      </c>
      <c r="D2805" s="10" t="n"/>
      <c r="E2805" s="10" t="n"/>
    </row>
    <row r="2806">
      <c r="B2806">
        <f>IFERROR(VLOOKUP(A2806,Produtos!A:B,2,FALSE),"")</f>
        <v/>
      </c>
      <c r="D2806" s="10" t="n"/>
      <c r="E2806" s="10" t="n"/>
    </row>
    <row r="2807">
      <c r="B2807">
        <f>IFERROR(VLOOKUP(A2807,Produtos!A:B,2,FALSE),"")</f>
        <v/>
      </c>
      <c r="D2807" s="10" t="n"/>
      <c r="E2807" s="10" t="n"/>
    </row>
    <row r="2808">
      <c r="B2808">
        <f>IFERROR(VLOOKUP(A2808,Produtos!A:B,2,FALSE),"")</f>
        <v/>
      </c>
      <c r="D2808" s="10" t="n"/>
      <c r="E2808" s="10" t="n"/>
    </row>
    <row r="2809">
      <c r="B2809">
        <f>IFERROR(VLOOKUP(A2809,Produtos!A:B,2,FALSE),"")</f>
        <v/>
      </c>
      <c r="D2809" s="10" t="n"/>
      <c r="E2809" s="10" t="n"/>
    </row>
    <row r="2810">
      <c r="B2810">
        <f>IFERROR(VLOOKUP(A2810,Produtos!A:B,2,FALSE),"")</f>
        <v/>
      </c>
      <c r="D2810" s="10" t="n"/>
      <c r="E2810" s="10" t="n"/>
    </row>
    <row r="2811">
      <c r="B2811">
        <f>IFERROR(VLOOKUP(A2811,Produtos!A:B,2,FALSE),"")</f>
        <v/>
      </c>
      <c r="D2811" s="10" t="n"/>
      <c r="E2811" s="10" t="n"/>
    </row>
    <row r="2812">
      <c r="B2812">
        <f>IFERROR(VLOOKUP(A2812,Produtos!A:B,2,FALSE),"")</f>
        <v/>
      </c>
      <c r="D2812" s="10" t="n"/>
      <c r="E2812" s="10" t="n"/>
    </row>
    <row r="2813">
      <c r="B2813">
        <f>IFERROR(VLOOKUP(A2813,Produtos!A:B,2,FALSE),"")</f>
        <v/>
      </c>
      <c r="D2813" s="10" t="n"/>
      <c r="E2813" s="10" t="n"/>
    </row>
    <row r="2814">
      <c r="B2814">
        <f>IFERROR(VLOOKUP(A2814,Produtos!A:B,2,FALSE),"")</f>
        <v/>
      </c>
      <c r="D2814" s="10" t="n"/>
      <c r="E2814" s="10" t="n"/>
    </row>
    <row r="2815">
      <c r="B2815">
        <f>IFERROR(VLOOKUP(A2815,Produtos!A:B,2,FALSE),"")</f>
        <v/>
      </c>
      <c r="D2815" s="10" t="n"/>
      <c r="E2815" s="10" t="n"/>
    </row>
    <row r="2816">
      <c r="B2816">
        <f>IFERROR(VLOOKUP(A2816,Produtos!A:B,2,FALSE),"")</f>
        <v/>
      </c>
      <c r="D2816" s="10" t="n"/>
      <c r="E2816" s="10" t="n"/>
    </row>
    <row r="2817">
      <c r="B2817">
        <f>IFERROR(VLOOKUP(A2817,Produtos!A:B,2,FALSE),"")</f>
        <v/>
      </c>
      <c r="D2817" s="10" t="n"/>
      <c r="E2817" s="10" t="n"/>
    </row>
    <row r="2818">
      <c r="B2818">
        <f>IFERROR(VLOOKUP(A2818,Produtos!A:B,2,FALSE),"")</f>
        <v/>
      </c>
      <c r="D2818" s="10" t="n"/>
      <c r="E2818" s="10" t="n"/>
    </row>
    <row r="2819">
      <c r="B2819">
        <f>IFERROR(VLOOKUP(A2819,Produtos!A:B,2,FALSE),"")</f>
        <v/>
      </c>
      <c r="D2819" s="10" t="n"/>
      <c r="E2819" s="10" t="n"/>
    </row>
    <row r="2820">
      <c r="B2820">
        <f>IFERROR(VLOOKUP(A2820,Produtos!A:B,2,FALSE),"")</f>
        <v/>
      </c>
      <c r="D2820" s="10" t="n"/>
      <c r="E2820" s="10" t="n"/>
    </row>
    <row r="2821">
      <c r="B2821">
        <f>IFERROR(VLOOKUP(A2821,Produtos!A:B,2,FALSE),"")</f>
        <v/>
      </c>
      <c r="D2821" s="10" t="n"/>
      <c r="E2821" s="10" t="n"/>
    </row>
    <row r="2822">
      <c r="B2822">
        <f>IFERROR(VLOOKUP(A2822,Produtos!A:B,2,FALSE),"")</f>
        <v/>
      </c>
      <c r="D2822" s="10" t="n"/>
      <c r="E2822" s="10" t="n"/>
    </row>
    <row r="2823">
      <c r="B2823">
        <f>IFERROR(VLOOKUP(A2823,Produtos!A:B,2,FALSE),"")</f>
        <v/>
      </c>
      <c r="D2823" s="10" t="n"/>
      <c r="E2823" s="10" t="n"/>
    </row>
    <row r="2824">
      <c r="B2824">
        <f>IFERROR(VLOOKUP(A2824,Produtos!A:B,2,FALSE),"")</f>
        <v/>
      </c>
      <c r="D2824" s="10" t="n"/>
      <c r="E2824" s="10" t="n"/>
    </row>
    <row r="2825">
      <c r="B2825">
        <f>IFERROR(VLOOKUP(A2825,Produtos!A:B,2,FALSE),"")</f>
        <v/>
      </c>
      <c r="D2825" s="10" t="n"/>
      <c r="E2825" s="10" t="n"/>
    </row>
    <row r="2826">
      <c r="B2826">
        <f>IFERROR(VLOOKUP(A2826,Produtos!A:B,2,FALSE),"")</f>
        <v/>
      </c>
      <c r="D2826" s="10" t="n"/>
      <c r="E2826" s="10" t="n"/>
    </row>
    <row r="2827">
      <c r="B2827">
        <f>IFERROR(VLOOKUP(A2827,Produtos!A:B,2,FALSE),"")</f>
        <v/>
      </c>
      <c r="D2827" s="10" t="n"/>
      <c r="E2827" s="10" t="n"/>
    </row>
    <row r="2828">
      <c r="B2828">
        <f>IFERROR(VLOOKUP(A2828,Produtos!A:B,2,FALSE),"")</f>
        <v/>
      </c>
      <c r="D2828" s="10" t="n"/>
      <c r="E2828" s="10" t="n"/>
    </row>
    <row r="2829">
      <c r="B2829">
        <f>IFERROR(VLOOKUP(A2829,Produtos!A:B,2,FALSE),"")</f>
        <v/>
      </c>
      <c r="D2829" s="10" t="n"/>
      <c r="E2829" s="10" t="n"/>
    </row>
    <row r="2830">
      <c r="B2830">
        <f>IFERROR(VLOOKUP(A2830,Produtos!A:B,2,FALSE),"")</f>
        <v/>
      </c>
      <c r="D2830" s="10" t="n"/>
      <c r="E2830" s="10" t="n"/>
    </row>
    <row r="2831">
      <c r="B2831">
        <f>IFERROR(VLOOKUP(A2831,Produtos!A:B,2,FALSE),"")</f>
        <v/>
      </c>
      <c r="D2831" s="10" t="n"/>
      <c r="E2831" s="10" t="n"/>
    </row>
    <row r="2832">
      <c r="B2832">
        <f>IFERROR(VLOOKUP(A2832,Produtos!A:B,2,FALSE),"")</f>
        <v/>
      </c>
      <c r="D2832" s="10" t="n"/>
      <c r="E2832" s="10" t="n"/>
    </row>
    <row r="2833">
      <c r="B2833">
        <f>IFERROR(VLOOKUP(A2833,Produtos!A:B,2,FALSE),"")</f>
        <v/>
      </c>
      <c r="D2833" s="10" t="n"/>
      <c r="E2833" s="10" t="n"/>
    </row>
    <row r="2834">
      <c r="B2834">
        <f>IFERROR(VLOOKUP(A2834,Produtos!A:B,2,FALSE),"")</f>
        <v/>
      </c>
      <c r="D2834" s="10" t="n"/>
      <c r="E2834" s="10" t="n"/>
    </row>
    <row r="2835">
      <c r="B2835">
        <f>IFERROR(VLOOKUP(A2835,Produtos!A:B,2,FALSE),"")</f>
        <v/>
      </c>
      <c r="D2835" s="10" t="n"/>
      <c r="E2835" s="10" t="n"/>
    </row>
    <row r="2836">
      <c r="B2836">
        <f>IFERROR(VLOOKUP(A2836,Produtos!A:B,2,FALSE),"")</f>
        <v/>
      </c>
      <c r="D2836" s="10" t="n"/>
      <c r="E2836" s="10" t="n"/>
    </row>
    <row r="2837">
      <c r="B2837">
        <f>IFERROR(VLOOKUP(A2837,Produtos!A:B,2,FALSE),"")</f>
        <v/>
      </c>
      <c r="D2837" s="10" t="n"/>
      <c r="E2837" s="10" t="n"/>
    </row>
    <row r="2838">
      <c r="B2838">
        <f>IFERROR(VLOOKUP(A2838,Produtos!A:B,2,FALSE),"")</f>
        <v/>
      </c>
      <c r="D2838" s="10" t="n"/>
      <c r="E2838" s="10" t="n"/>
    </row>
    <row r="2839">
      <c r="B2839">
        <f>IFERROR(VLOOKUP(A2839,Produtos!A:B,2,FALSE),"")</f>
        <v/>
      </c>
      <c r="D2839" s="10" t="n"/>
      <c r="E2839" s="10" t="n"/>
    </row>
    <row r="2840">
      <c r="B2840">
        <f>IFERROR(VLOOKUP(A2840,Produtos!A:B,2,FALSE),"")</f>
        <v/>
      </c>
      <c r="D2840" s="10" t="n"/>
      <c r="E2840" s="10" t="n"/>
    </row>
    <row r="2841">
      <c r="B2841">
        <f>IFERROR(VLOOKUP(A2841,Produtos!A:B,2,FALSE),"")</f>
        <v/>
      </c>
      <c r="D2841" s="10" t="n"/>
      <c r="E2841" s="10" t="n"/>
    </row>
    <row r="2842">
      <c r="B2842">
        <f>IFERROR(VLOOKUP(A2842,Produtos!A:B,2,FALSE),"")</f>
        <v/>
      </c>
      <c r="D2842" s="10" t="n"/>
      <c r="E2842" s="10" t="n"/>
    </row>
    <row r="2843">
      <c r="B2843">
        <f>IFERROR(VLOOKUP(A2843,Produtos!A:B,2,FALSE),"")</f>
        <v/>
      </c>
      <c r="D2843" s="10" t="n"/>
      <c r="E2843" s="10" t="n"/>
    </row>
    <row r="2844">
      <c r="B2844">
        <f>IFERROR(VLOOKUP(A2844,Produtos!A:B,2,FALSE),"")</f>
        <v/>
      </c>
      <c r="D2844" s="10" t="n"/>
      <c r="E2844" s="10" t="n"/>
    </row>
    <row r="2845">
      <c r="B2845">
        <f>IFERROR(VLOOKUP(A2845,Produtos!A:B,2,FALSE),"")</f>
        <v/>
      </c>
      <c r="D2845" s="10" t="n"/>
      <c r="E2845" s="10" t="n"/>
    </row>
    <row r="2846">
      <c r="B2846">
        <f>IFERROR(VLOOKUP(A2846,Produtos!A:B,2,FALSE),"")</f>
        <v/>
      </c>
      <c r="D2846" s="10" t="n"/>
      <c r="E2846" s="10" t="n"/>
    </row>
    <row r="2847">
      <c r="B2847">
        <f>IFERROR(VLOOKUP(A2847,Produtos!A:B,2,FALSE),"")</f>
        <v/>
      </c>
      <c r="D2847" s="10" t="n"/>
      <c r="E2847" s="10" t="n"/>
    </row>
    <row r="2848">
      <c r="B2848">
        <f>IFERROR(VLOOKUP(A2848,Produtos!A:B,2,FALSE),"")</f>
        <v/>
      </c>
      <c r="D2848" s="10" t="n"/>
      <c r="E2848" s="10" t="n"/>
    </row>
    <row r="2849">
      <c r="B2849">
        <f>IFERROR(VLOOKUP(A2849,Produtos!A:B,2,FALSE),"")</f>
        <v/>
      </c>
      <c r="D2849" s="10" t="n"/>
      <c r="E2849" s="10" t="n"/>
    </row>
    <row r="2850">
      <c r="B2850">
        <f>IFERROR(VLOOKUP(A2850,Produtos!A:B,2,FALSE),"")</f>
        <v/>
      </c>
      <c r="D2850" s="10" t="n"/>
      <c r="E2850" s="10" t="n"/>
    </row>
    <row r="2851">
      <c r="B2851">
        <f>IFERROR(VLOOKUP(A2851,Produtos!A:B,2,FALSE),"")</f>
        <v/>
      </c>
      <c r="D2851" s="10" t="n"/>
      <c r="E2851" s="10" t="n"/>
    </row>
    <row r="2852">
      <c r="B2852">
        <f>IFERROR(VLOOKUP(A2852,Produtos!A:B,2,FALSE),"")</f>
        <v/>
      </c>
      <c r="D2852" s="10" t="n"/>
      <c r="E2852" s="10" t="n"/>
    </row>
    <row r="2853">
      <c r="B2853">
        <f>IFERROR(VLOOKUP(A2853,Produtos!A:B,2,FALSE),"")</f>
        <v/>
      </c>
      <c r="D2853" s="10" t="n"/>
      <c r="E2853" s="10" t="n"/>
    </row>
    <row r="2854">
      <c r="B2854">
        <f>IFERROR(VLOOKUP(A2854,Produtos!A:B,2,FALSE),"")</f>
        <v/>
      </c>
      <c r="D2854" s="10" t="n"/>
      <c r="E2854" s="10" t="n"/>
    </row>
    <row r="2855">
      <c r="B2855">
        <f>IFERROR(VLOOKUP(A2855,Produtos!A:B,2,FALSE),"")</f>
        <v/>
      </c>
      <c r="D2855" s="10" t="n"/>
      <c r="E2855" s="10" t="n"/>
    </row>
    <row r="2856">
      <c r="B2856">
        <f>IFERROR(VLOOKUP(A2856,Produtos!A:B,2,FALSE),"")</f>
        <v/>
      </c>
      <c r="D2856" s="10" t="n"/>
      <c r="E2856" s="10" t="n"/>
    </row>
    <row r="2857">
      <c r="B2857">
        <f>IFERROR(VLOOKUP(A2857,Produtos!A:B,2,FALSE),"")</f>
        <v/>
      </c>
      <c r="D2857" s="10" t="n"/>
      <c r="E2857" s="10" t="n"/>
    </row>
    <row r="2858">
      <c r="B2858">
        <f>IFERROR(VLOOKUP(A2858,Produtos!A:B,2,FALSE),"")</f>
        <v/>
      </c>
      <c r="D2858" s="10" t="n"/>
      <c r="E2858" s="10" t="n"/>
    </row>
    <row r="2859">
      <c r="B2859">
        <f>IFERROR(VLOOKUP(A2859,Produtos!A:B,2,FALSE),"")</f>
        <v/>
      </c>
      <c r="D2859" s="10" t="n"/>
      <c r="E2859" s="10" t="n"/>
    </row>
    <row r="2860">
      <c r="B2860">
        <f>IFERROR(VLOOKUP(A2860,Produtos!A:B,2,FALSE),"")</f>
        <v/>
      </c>
      <c r="D2860" s="10" t="n"/>
      <c r="E2860" s="10" t="n"/>
    </row>
    <row r="2861">
      <c r="B2861">
        <f>IFERROR(VLOOKUP(A2861,Produtos!A:B,2,FALSE),"")</f>
        <v/>
      </c>
      <c r="D2861" s="10" t="n"/>
      <c r="E2861" s="10" t="n"/>
    </row>
    <row r="2862">
      <c r="B2862">
        <f>IFERROR(VLOOKUP(A2862,Produtos!A:B,2,FALSE),"")</f>
        <v/>
      </c>
      <c r="D2862" s="10" t="n"/>
      <c r="E2862" s="10" t="n"/>
    </row>
    <row r="2863">
      <c r="B2863">
        <f>IFERROR(VLOOKUP(A2863,Produtos!A:B,2,FALSE),"")</f>
        <v/>
      </c>
      <c r="D2863" s="10" t="n"/>
      <c r="E2863" s="10" t="n"/>
    </row>
    <row r="2864">
      <c r="B2864">
        <f>IFERROR(VLOOKUP(A2864,Produtos!A:B,2,FALSE),"")</f>
        <v/>
      </c>
      <c r="D2864" s="10" t="n"/>
      <c r="E2864" s="10" t="n"/>
    </row>
    <row r="2865">
      <c r="B2865">
        <f>IFERROR(VLOOKUP(A2865,Produtos!A:B,2,FALSE),"")</f>
        <v/>
      </c>
      <c r="D2865" s="10" t="n"/>
      <c r="E2865" s="10" t="n"/>
    </row>
    <row r="2866">
      <c r="B2866">
        <f>IFERROR(VLOOKUP(A2866,Produtos!A:B,2,FALSE),"")</f>
        <v/>
      </c>
      <c r="D2866" s="10" t="n"/>
      <c r="E2866" s="10" t="n"/>
    </row>
    <row r="2867">
      <c r="B2867">
        <f>IFERROR(VLOOKUP(A2867,Produtos!A:B,2,FALSE),"")</f>
        <v/>
      </c>
      <c r="D2867" s="10" t="n"/>
      <c r="E2867" s="10" t="n"/>
    </row>
    <row r="2868">
      <c r="B2868">
        <f>IFERROR(VLOOKUP(A2868,Produtos!A:B,2,FALSE),"")</f>
        <v/>
      </c>
      <c r="D2868" s="10" t="n"/>
      <c r="E2868" s="10" t="n"/>
    </row>
    <row r="2869">
      <c r="B2869">
        <f>IFERROR(VLOOKUP(A2869,Produtos!A:B,2,FALSE),"")</f>
        <v/>
      </c>
      <c r="D2869" s="10" t="n"/>
      <c r="E2869" s="10" t="n"/>
    </row>
    <row r="2870">
      <c r="B2870">
        <f>IFERROR(VLOOKUP(A2870,Produtos!A:B,2,FALSE),"")</f>
        <v/>
      </c>
      <c r="D2870" s="10" t="n"/>
      <c r="E2870" s="10" t="n"/>
    </row>
    <row r="2871">
      <c r="B2871">
        <f>IFERROR(VLOOKUP(A2871,Produtos!A:B,2,FALSE),"")</f>
        <v/>
      </c>
      <c r="D2871" s="10" t="n"/>
      <c r="E2871" s="10" t="n"/>
    </row>
    <row r="2872">
      <c r="B2872">
        <f>IFERROR(VLOOKUP(A2872,Produtos!A:B,2,FALSE),"")</f>
        <v/>
      </c>
      <c r="D2872" s="10" t="n"/>
      <c r="E2872" s="10" t="n"/>
    </row>
    <row r="2873">
      <c r="B2873">
        <f>IFERROR(VLOOKUP(A2873,Produtos!A:B,2,FALSE),"")</f>
        <v/>
      </c>
      <c r="D2873" s="10" t="n"/>
      <c r="E2873" s="10" t="n"/>
    </row>
    <row r="2874">
      <c r="B2874">
        <f>IFERROR(VLOOKUP(A2874,Produtos!A:B,2,FALSE),"")</f>
        <v/>
      </c>
      <c r="D2874" s="10" t="n"/>
      <c r="E2874" s="10" t="n"/>
    </row>
    <row r="2875">
      <c r="B2875">
        <f>IFERROR(VLOOKUP(A2875,Produtos!A:B,2,FALSE),"")</f>
        <v/>
      </c>
      <c r="D2875" s="10" t="n"/>
      <c r="E2875" s="10" t="n"/>
    </row>
    <row r="2876">
      <c r="B2876">
        <f>IFERROR(VLOOKUP(A2876,Produtos!A:B,2,FALSE),"")</f>
        <v/>
      </c>
      <c r="D2876" s="10" t="n"/>
      <c r="E2876" s="10" t="n"/>
    </row>
    <row r="2877">
      <c r="B2877">
        <f>IFERROR(VLOOKUP(A2877,Produtos!A:B,2,FALSE),"")</f>
        <v/>
      </c>
      <c r="D2877" s="10" t="n"/>
      <c r="E2877" s="10" t="n"/>
    </row>
    <row r="2878">
      <c r="B2878">
        <f>IFERROR(VLOOKUP(A2878,Produtos!A:B,2,FALSE),"")</f>
        <v/>
      </c>
      <c r="D2878" s="10" t="n"/>
      <c r="E2878" s="10" t="n"/>
    </row>
    <row r="2879">
      <c r="B2879">
        <f>IFERROR(VLOOKUP(A2879,Produtos!A:B,2,FALSE),"")</f>
        <v/>
      </c>
      <c r="D2879" s="10" t="n"/>
      <c r="E2879" s="10" t="n"/>
    </row>
    <row r="2880">
      <c r="B2880">
        <f>IFERROR(VLOOKUP(A2880,Produtos!A:B,2,FALSE),"")</f>
        <v/>
      </c>
      <c r="D2880" s="10" t="n"/>
      <c r="E2880" s="10" t="n"/>
    </row>
    <row r="2881">
      <c r="B2881">
        <f>IFERROR(VLOOKUP(A2881,Produtos!A:B,2,FALSE),"")</f>
        <v/>
      </c>
      <c r="D2881" s="10" t="n"/>
      <c r="E2881" s="10" t="n"/>
    </row>
    <row r="2882">
      <c r="B2882">
        <f>IFERROR(VLOOKUP(A2882,Produtos!A:B,2,FALSE),"")</f>
        <v/>
      </c>
      <c r="D2882" s="10" t="n"/>
      <c r="E2882" s="10" t="n"/>
    </row>
    <row r="2883">
      <c r="B2883">
        <f>IFERROR(VLOOKUP(A2883,Produtos!A:B,2,FALSE),"")</f>
        <v/>
      </c>
      <c r="D2883" s="10" t="n"/>
      <c r="E2883" s="10" t="n"/>
    </row>
    <row r="2884">
      <c r="B2884">
        <f>IFERROR(VLOOKUP(A2884,Produtos!A:B,2,FALSE),"")</f>
        <v/>
      </c>
      <c r="D2884" s="10" t="n"/>
      <c r="E2884" s="10" t="n"/>
    </row>
    <row r="2885">
      <c r="B2885">
        <f>IFERROR(VLOOKUP(A2885,Produtos!A:B,2,FALSE),"")</f>
        <v/>
      </c>
      <c r="D2885" s="10" t="n"/>
      <c r="E2885" s="10" t="n"/>
    </row>
    <row r="2886">
      <c r="B2886">
        <f>IFERROR(VLOOKUP(A2886,Produtos!A:B,2,FALSE),"")</f>
        <v/>
      </c>
      <c r="D2886" s="10" t="n"/>
      <c r="E2886" s="10" t="n"/>
    </row>
    <row r="2887">
      <c r="B2887">
        <f>IFERROR(VLOOKUP(A2887,Produtos!A:B,2,FALSE),"")</f>
        <v/>
      </c>
      <c r="D2887" s="10" t="n"/>
      <c r="E2887" s="10" t="n"/>
    </row>
    <row r="2888">
      <c r="B2888">
        <f>IFERROR(VLOOKUP(A2888,Produtos!A:B,2,FALSE),"")</f>
        <v/>
      </c>
      <c r="D2888" s="10" t="n"/>
      <c r="E2888" s="10" t="n"/>
    </row>
    <row r="2889">
      <c r="B2889">
        <f>IFERROR(VLOOKUP(A2889,Produtos!A:B,2,FALSE),"")</f>
        <v/>
      </c>
      <c r="D2889" s="10" t="n"/>
      <c r="E2889" s="10" t="n"/>
    </row>
    <row r="2890">
      <c r="B2890">
        <f>IFERROR(VLOOKUP(A2890,Produtos!A:B,2,FALSE),"")</f>
        <v/>
      </c>
      <c r="D2890" s="10" t="n"/>
      <c r="E2890" s="10" t="n"/>
    </row>
    <row r="2891">
      <c r="B2891">
        <f>IFERROR(VLOOKUP(A2891,Produtos!A:B,2,FALSE),"")</f>
        <v/>
      </c>
      <c r="D2891" s="10" t="n"/>
      <c r="E2891" s="10" t="n"/>
    </row>
    <row r="2892">
      <c r="B2892">
        <f>IFERROR(VLOOKUP(A2892,Produtos!A:B,2,FALSE),"")</f>
        <v/>
      </c>
      <c r="D2892" s="10" t="n"/>
      <c r="E2892" s="10" t="n"/>
    </row>
    <row r="2893">
      <c r="B2893">
        <f>IFERROR(VLOOKUP(A2893,Produtos!A:B,2,FALSE),"")</f>
        <v/>
      </c>
      <c r="D2893" s="10" t="n"/>
      <c r="E2893" s="10" t="n"/>
    </row>
    <row r="2894">
      <c r="B2894">
        <f>IFERROR(VLOOKUP(A2894,Produtos!A:B,2,FALSE),"")</f>
        <v/>
      </c>
      <c r="D2894" s="10" t="n"/>
      <c r="E2894" s="10" t="n"/>
    </row>
    <row r="2895">
      <c r="B2895">
        <f>IFERROR(VLOOKUP(A2895,Produtos!A:B,2,FALSE),"")</f>
        <v/>
      </c>
      <c r="D2895" s="10" t="n"/>
      <c r="E2895" s="10" t="n"/>
    </row>
    <row r="2896">
      <c r="B2896">
        <f>IFERROR(VLOOKUP(A2896,Produtos!A:B,2,FALSE),"")</f>
        <v/>
      </c>
      <c r="D2896" s="10" t="n"/>
      <c r="E2896" s="10" t="n"/>
    </row>
    <row r="2897">
      <c r="B2897">
        <f>IFERROR(VLOOKUP(A2897,Produtos!A:B,2,FALSE),"")</f>
        <v/>
      </c>
      <c r="D2897" s="10" t="n"/>
      <c r="E2897" s="10" t="n"/>
    </row>
    <row r="2898">
      <c r="B2898">
        <f>IFERROR(VLOOKUP(A2898,Produtos!A:B,2,FALSE),"")</f>
        <v/>
      </c>
      <c r="D2898" s="10" t="n"/>
      <c r="E2898" s="10" t="n"/>
    </row>
    <row r="2899">
      <c r="B2899">
        <f>IFERROR(VLOOKUP(A2899,Produtos!A:B,2,FALSE),"")</f>
        <v/>
      </c>
      <c r="D2899" s="10" t="n"/>
      <c r="E2899" s="10" t="n"/>
    </row>
    <row r="2900">
      <c r="B2900">
        <f>IFERROR(VLOOKUP(A2900,Produtos!A:B,2,FALSE),"")</f>
        <v/>
      </c>
      <c r="D2900" s="10" t="n"/>
      <c r="E2900" s="10" t="n"/>
    </row>
    <row r="2901">
      <c r="B2901">
        <f>IFERROR(VLOOKUP(A2901,Produtos!A:B,2,FALSE),"")</f>
        <v/>
      </c>
      <c r="D2901" s="10" t="n"/>
      <c r="E2901" s="10" t="n"/>
    </row>
    <row r="2902">
      <c r="B2902">
        <f>IFERROR(VLOOKUP(A2902,Produtos!A:B,2,FALSE),"")</f>
        <v/>
      </c>
      <c r="D2902" s="10" t="n"/>
      <c r="E2902" s="10" t="n"/>
    </row>
    <row r="2903">
      <c r="B2903">
        <f>IFERROR(VLOOKUP(A2903,Produtos!A:B,2,FALSE),"")</f>
        <v/>
      </c>
      <c r="D2903" s="10" t="n"/>
      <c r="E2903" s="10" t="n"/>
    </row>
    <row r="2904">
      <c r="B2904">
        <f>IFERROR(VLOOKUP(A2904,Produtos!A:B,2,FALSE),"")</f>
        <v/>
      </c>
      <c r="D2904" s="10" t="n"/>
      <c r="E2904" s="10" t="n"/>
    </row>
    <row r="2905">
      <c r="B2905">
        <f>IFERROR(VLOOKUP(A2905,Produtos!A:B,2,FALSE),"")</f>
        <v/>
      </c>
      <c r="D2905" s="10" t="n"/>
      <c r="E2905" s="10" t="n"/>
    </row>
    <row r="2906">
      <c r="B2906">
        <f>IFERROR(VLOOKUP(A2906,Produtos!A:B,2,FALSE),"")</f>
        <v/>
      </c>
      <c r="D2906" s="10" t="n"/>
      <c r="E2906" s="10" t="n"/>
    </row>
    <row r="2907">
      <c r="B2907">
        <f>IFERROR(VLOOKUP(A2907,Produtos!A:B,2,FALSE),"")</f>
        <v/>
      </c>
      <c r="D2907" s="10" t="n"/>
      <c r="E2907" s="10" t="n"/>
    </row>
    <row r="2908">
      <c r="B2908">
        <f>IFERROR(VLOOKUP(A2908,Produtos!A:B,2,FALSE),"")</f>
        <v/>
      </c>
      <c r="D2908" s="10" t="n"/>
      <c r="E2908" s="10" t="n"/>
    </row>
    <row r="2909">
      <c r="B2909">
        <f>IFERROR(VLOOKUP(A2909,Produtos!A:B,2,FALSE),"")</f>
        <v/>
      </c>
      <c r="D2909" s="10" t="n"/>
      <c r="E2909" s="10" t="n"/>
    </row>
    <row r="2910">
      <c r="B2910">
        <f>IFERROR(VLOOKUP(A2910,Produtos!A:B,2,FALSE),"")</f>
        <v/>
      </c>
      <c r="D2910" s="10" t="n"/>
      <c r="E2910" s="10" t="n"/>
    </row>
    <row r="2911">
      <c r="B2911">
        <f>IFERROR(VLOOKUP(A2911,Produtos!A:B,2,FALSE),"")</f>
        <v/>
      </c>
      <c r="D2911" s="10" t="n"/>
      <c r="E2911" s="10" t="n"/>
    </row>
    <row r="2912">
      <c r="B2912">
        <f>IFERROR(VLOOKUP(A2912,Produtos!A:B,2,FALSE),"")</f>
        <v/>
      </c>
      <c r="D2912" s="10" t="n"/>
      <c r="E2912" s="10" t="n"/>
    </row>
    <row r="2913">
      <c r="B2913">
        <f>IFERROR(VLOOKUP(A2913,Produtos!A:B,2,FALSE),"")</f>
        <v/>
      </c>
      <c r="D2913" s="10" t="n"/>
      <c r="E2913" s="10" t="n"/>
    </row>
    <row r="2914">
      <c r="B2914">
        <f>IFERROR(VLOOKUP(A2914,Produtos!A:B,2,FALSE),"")</f>
        <v/>
      </c>
      <c r="D2914" s="10" t="n"/>
      <c r="E2914" s="10" t="n"/>
    </row>
    <row r="2915">
      <c r="B2915">
        <f>IFERROR(VLOOKUP(A2915,Produtos!A:B,2,FALSE),"")</f>
        <v/>
      </c>
      <c r="D2915" s="10" t="n"/>
      <c r="E2915" s="10" t="n"/>
    </row>
    <row r="2916">
      <c r="B2916">
        <f>IFERROR(VLOOKUP(A2916,Produtos!A:B,2,FALSE),"")</f>
        <v/>
      </c>
      <c r="D2916" s="10" t="n"/>
      <c r="E2916" s="10" t="n"/>
    </row>
    <row r="2917">
      <c r="B2917">
        <f>IFERROR(VLOOKUP(A2917,Produtos!A:B,2,FALSE),"")</f>
        <v/>
      </c>
      <c r="D2917" s="10" t="n"/>
      <c r="E2917" s="10" t="n"/>
    </row>
    <row r="2918">
      <c r="B2918">
        <f>IFERROR(VLOOKUP(A2918,Produtos!A:B,2,FALSE),"")</f>
        <v/>
      </c>
      <c r="D2918" s="10" t="n"/>
      <c r="E2918" s="10" t="n"/>
    </row>
    <row r="2919">
      <c r="B2919">
        <f>IFERROR(VLOOKUP(A2919,Produtos!A:B,2,FALSE),"")</f>
        <v/>
      </c>
      <c r="D2919" s="10" t="n"/>
      <c r="E2919" s="10" t="n"/>
    </row>
    <row r="2920">
      <c r="B2920">
        <f>IFERROR(VLOOKUP(A2920,Produtos!A:B,2,FALSE),"")</f>
        <v/>
      </c>
      <c r="D2920" s="10" t="n"/>
      <c r="E2920" s="10" t="n"/>
    </row>
    <row r="2921">
      <c r="B2921">
        <f>IFERROR(VLOOKUP(A2921,Produtos!A:B,2,FALSE),"")</f>
        <v/>
      </c>
      <c r="D2921" s="10" t="n"/>
      <c r="E2921" s="10" t="n"/>
    </row>
    <row r="2922">
      <c r="B2922">
        <f>IFERROR(VLOOKUP(A2922,Produtos!A:B,2,FALSE),"")</f>
        <v/>
      </c>
      <c r="D2922" s="10" t="n"/>
      <c r="E2922" s="10" t="n"/>
    </row>
    <row r="2923">
      <c r="B2923">
        <f>IFERROR(VLOOKUP(A2923,Produtos!A:B,2,FALSE),"")</f>
        <v/>
      </c>
      <c r="D2923" s="10" t="n"/>
      <c r="E2923" s="10" t="n"/>
    </row>
    <row r="2924">
      <c r="B2924">
        <f>IFERROR(VLOOKUP(A2924,Produtos!A:B,2,FALSE),"")</f>
        <v/>
      </c>
      <c r="D2924" s="10" t="n"/>
      <c r="E2924" s="10" t="n"/>
    </row>
    <row r="2925">
      <c r="B2925">
        <f>IFERROR(VLOOKUP(A2925,Produtos!A:B,2,FALSE),"")</f>
        <v/>
      </c>
      <c r="D2925" s="10" t="n"/>
      <c r="E2925" s="10" t="n"/>
    </row>
    <row r="2926">
      <c r="B2926">
        <f>IFERROR(VLOOKUP(A2926,Produtos!A:B,2,FALSE),"")</f>
        <v/>
      </c>
      <c r="D2926" s="10" t="n"/>
      <c r="E2926" s="10" t="n"/>
    </row>
    <row r="2927">
      <c r="B2927">
        <f>IFERROR(VLOOKUP(A2927,Produtos!A:B,2,FALSE),"")</f>
        <v/>
      </c>
      <c r="D2927" s="10" t="n"/>
      <c r="E2927" s="10" t="n"/>
    </row>
    <row r="2928">
      <c r="B2928">
        <f>IFERROR(VLOOKUP(A2928,Produtos!A:B,2,FALSE),"")</f>
        <v/>
      </c>
      <c r="D2928" s="10" t="n"/>
      <c r="E2928" s="10" t="n"/>
    </row>
    <row r="2929">
      <c r="B2929">
        <f>IFERROR(VLOOKUP(A2929,Produtos!A:B,2,FALSE),"")</f>
        <v/>
      </c>
      <c r="D2929" s="10" t="n"/>
      <c r="E2929" s="10" t="n"/>
    </row>
    <row r="2930">
      <c r="B2930">
        <f>IFERROR(VLOOKUP(A2930,Produtos!A:B,2,FALSE),"")</f>
        <v/>
      </c>
      <c r="D2930" s="10" t="n"/>
      <c r="E2930" s="10" t="n"/>
    </row>
    <row r="2931">
      <c r="B2931">
        <f>IFERROR(VLOOKUP(A2931,Produtos!A:B,2,FALSE),"")</f>
        <v/>
      </c>
      <c r="D2931" s="10" t="n"/>
      <c r="E2931" s="10" t="n"/>
    </row>
    <row r="2932">
      <c r="B2932">
        <f>IFERROR(VLOOKUP(A2932,Produtos!A:B,2,FALSE),"")</f>
        <v/>
      </c>
      <c r="D2932" s="10" t="n"/>
      <c r="E2932" s="10" t="n"/>
    </row>
    <row r="2933">
      <c r="B2933">
        <f>IFERROR(VLOOKUP(A2933,Produtos!A:B,2,FALSE),"")</f>
        <v/>
      </c>
      <c r="D2933" s="10" t="n"/>
      <c r="E2933" s="10" t="n"/>
    </row>
    <row r="2934">
      <c r="B2934">
        <f>IFERROR(VLOOKUP(A2934,Produtos!A:B,2,FALSE),"")</f>
        <v/>
      </c>
      <c r="D2934" s="10" t="n"/>
      <c r="E2934" s="10" t="n"/>
    </row>
    <row r="2935">
      <c r="B2935">
        <f>IFERROR(VLOOKUP(A2935,Produtos!A:B,2,FALSE),"")</f>
        <v/>
      </c>
      <c r="D2935" s="10" t="n"/>
      <c r="E2935" s="10" t="n"/>
    </row>
    <row r="2936">
      <c r="B2936">
        <f>IFERROR(VLOOKUP(A2936,Produtos!A:B,2,FALSE),"")</f>
        <v/>
      </c>
      <c r="D2936" s="10" t="n"/>
      <c r="E2936" s="10" t="n"/>
    </row>
    <row r="2937">
      <c r="B2937">
        <f>IFERROR(VLOOKUP(A2937,Produtos!A:B,2,FALSE),"")</f>
        <v/>
      </c>
      <c r="D2937" s="10" t="n"/>
      <c r="E2937" s="10" t="n"/>
    </row>
    <row r="2938">
      <c r="B2938">
        <f>IFERROR(VLOOKUP(A2938,Produtos!A:B,2,FALSE),"")</f>
        <v/>
      </c>
      <c r="D2938" s="10" t="n"/>
      <c r="E2938" s="10" t="n"/>
    </row>
    <row r="2939">
      <c r="B2939">
        <f>IFERROR(VLOOKUP(A2939,Produtos!A:B,2,FALSE),"")</f>
        <v/>
      </c>
      <c r="D2939" s="10" t="n"/>
      <c r="E2939" s="10" t="n"/>
    </row>
    <row r="2940">
      <c r="B2940">
        <f>IFERROR(VLOOKUP(A2940,Produtos!A:B,2,FALSE),"")</f>
        <v/>
      </c>
      <c r="D2940" s="10" t="n"/>
      <c r="E2940" s="10" t="n"/>
    </row>
    <row r="2941">
      <c r="B2941">
        <f>IFERROR(VLOOKUP(A2941,Produtos!A:B,2,FALSE),"")</f>
        <v/>
      </c>
      <c r="D2941" s="10" t="n"/>
      <c r="E2941" s="10" t="n"/>
    </row>
    <row r="2942">
      <c r="B2942">
        <f>IFERROR(VLOOKUP(A2942,Produtos!A:B,2,FALSE),"")</f>
        <v/>
      </c>
      <c r="D2942" s="10" t="n"/>
      <c r="E2942" s="10" t="n"/>
    </row>
    <row r="2943">
      <c r="B2943">
        <f>IFERROR(VLOOKUP(A2943,Produtos!A:B,2,FALSE),"")</f>
        <v/>
      </c>
      <c r="D2943" s="10" t="n"/>
      <c r="E2943" s="10" t="n"/>
    </row>
    <row r="2944">
      <c r="B2944">
        <f>IFERROR(VLOOKUP(A2944,Produtos!A:B,2,FALSE),"")</f>
        <v/>
      </c>
      <c r="D2944" s="10" t="n"/>
      <c r="E2944" s="10" t="n"/>
    </row>
    <row r="2945">
      <c r="B2945">
        <f>IFERROR(VLOOKUP(A2945,Produtos!A:B,2,FALSE),"")</f>
        <v/>
      </c>
      <c r="D2945" s="10" t="n"/>
      <c r="E2945" s="10" t="n"/>
    </row>
    <row r="2946">
      <c r="B2946">
        <f>IFERROR(VLOOKUP(A2946,Produtos!A:B,2,FALSE),"")</f>
        <v/>
      </c>
      <c r="D2946" s="10" t="n"/>
      <c r="E2946" s="10" t="n"/>
    </row>
    <row r="2947">
      <c r="B2947">
        <f>IFERROR(VLOOKUP(A2947,Produtos!A:B,2,FALSE),"")</f>
        <v/>
      </c>
      <c r="D2947" s="10" t="n"/>
      <c r="E2947" s="10" t="n"/>
    </row>
    <row r="2948">
      <c r="B2948">
        <f>IFERROR(VLOOKUP(A2948,Produtos!A:B,2,FALSE),"")</f>
        <v/>
      </c>
      <c r="D2948" s="10" t="n"/>
      <c r="E2948" s="10" t="n"/>
    </row>
    <row r="2949">
      <c r="B2949">
        <f>IFERROR(VLOOKUP(A2949,Produtos!A:B,2,FALSE),"")</f>
        <v/>
      </c>
      <c r="D2949" s="10" t="n"/>
      <c r="E2949" s="10" t="n"/>
    </row>
    <row r="2950">
      <c r="B2950">
        <f>IFERROR(VLOOKUP(A2950,Produtos!A:B,2,FALSE),"")</f>
        <v/>
      </c>
      <c r="D2950" s="10" t="n"/>
      <c r="E2950" s="10" t="n"/>
    </row>
    <row r="2951">
      <c r="B2951">
        <f>IFERROR(VLOOKUP(A2951,Produtos!A:B,2,FALSE),"")</f>
        <v/>
      </c>
      <c r="D2951" s="10" t="n"/>
      <c r="E2951" s="10" t="n"/>
    </row>
    <row r="2952">
      <c r="B2952">
        <f>IFERROR(VLOOKUP(A2952,Produtos!A:B,2,FALSE),"")</f>
        <v/>
      </c>
      <c r="D2952" s="10" t="n"/>
      <c r="E2952" s="10" t="n"/>
    </row>
    <row r="2953">
      <c r="B2953">
        <f>IFERROR(VLOOKUP(A2953,Produtos!A:B,2,FALSE),"")</f>
        <v/>
      </c>
      <c r="D2953" s="10" t="n"/>
      <c r="E2953" s="10" t="n"/>
    </row>
    <row r="2954">
      <c r="B2954">
        <f>IFERROR(VLOOKUP(A2954,Produtos!A:B,2,FALSE),"")</f>
        <v/>
      </c>
      <c r="D2954" s="10" t="n"/>
      <c r="E2954" s="10" t="n"/>
    </row>
    <row r="2955">
      <c r="B2955">
        <f>IFERROR(VLOOKUP(A2955,Produtos!A:B,2,FALSE),"")</f>
        <v/>
      </c>
      <c r="D2955" s="10" t="n"/>
      <c r="E2955" s="10" t="n"/>
    </row>
    <row r="2956">
      <c r="B2956">
        <f>IFERROR(VLOOKUP(A2956,Produtos!A:B,2,FALSE),"")</f>
        <v/>
      </c>
      <c r="D2956" s="10" t="n"/>
      <c r="E2956" s="10" t="n"/>
    </row>
    <row r="2957">
      <c r="B2957">
        <f>IFERROR(VLOOKUP(A2957,Produtos!A:B,2,FALSE),"")</f>
        <v/>
      </c>
      <c r="D2957" s="10" t="n"/>
      <c r="E2957" s="10" t="n"/>
    </row>
    <row r="2958">
      <c r="B2958">
        <f>IFERROR(VLOOKUP(A2958,Produtos!A:B,2,FALSE),"")</f>
        <v/>
      </c>
      <c r="D2958" s="10" t="n"/>
      <c r="E2958" s="10" t="n"/>
    </row>
    <row r="2959">
      <c r="B2959">
        <f>IFERROR(VLOOKUP(A2959,Produtos!A:B,2,FALSE),"")</f>
        <v/>
      </c>
      <c r="D2959" s="10" t="n"/>
      <c r="E2959" s="10" t="n"/>
    </row>
    <row r="2960">
      <c r="B2960">
        <f>IFERROR(VLOOKUP(A2960,Produtos!A:B,2,FALSE),"")</f>
        <v/>
      </c>
      <c r="D2960" s="10" t="n"/>
      <c r="E2960" s="10" t="n"/>
    </row>
    <row r="2961">
      <c r="B2961">
        <f>IFERROR(VLOOKUP(A2961,Produtos!A:B,2,FALSE),"")</f>
        <v/>
      </c>
      <c r="D2961" s="10" t="n"/>
      <c r="E2961" s="10" t="n"/>
    </row>
    <row r="2962">
      <c r="B2962">
        <f>IFERROR(VLOOKUP(A2962,Produtos!A:B,2,FALSE),"")</f>
        <v/>
      </c>
      <c r="D2962" s="10" t="n"/>
      <c r="E2962" s="10" t="n"/>
    </row>
    <row r="2963">
      <c r="B2963">
        <f>IFERROR(VLOOKUP(A2963,Produtos!A:B,2,FALSE),"")</f>
        <v/>
      </c>
      <c r="D2963" s="10" t="n"/>
      <c r="E2963" s="10" t="n"/>
    </row>
    <row r="2964">
      <c r="B2964">
        <f>IFERROR(VLOOKUP(A2964,Produtos!A:B,2,FALSE),"")</f>
        <v/>
      </c>
      <c r="D2964" s="10" t="n"/>
      <c r="E2964" s="10" t="n"/>
    </row>
    <row r="2965">
      <c r="B2965">
        <f>IFERROR(VLOOKUP(A2965,Produtos!A:B,2,FALSE),"")</f>
        <v/>
      </c>
      <c r="D2965" s="10" t="n"/>
      <c r="E2965" s="10" t="n"/>
    </row>
    <row r="2966">
      <c r="B2966">
        <f>IFERROR(VLOOKUP(A2966,Produtos!A:B,2,FALSE),"")</f>
        <v/>
      </c>
      <c r="D2966" s="10" t="n"/>
      <c r="E2966" s="10" t="n"/>
    </row>
    <row r="2967">
      <c r="B2967">
        <f>IFERROR(VLOOKUP(A2967,Produtos!A:B,2,FALSE),"")</f>
        <v/>
      </c>
      <c r="D2967" s="10" t="n"/>
      <c r="E2967" s="10" t="n"/>
    </row>
    <row r="2968">
      <c r="B2968">
        <f>IFERROR(VLOOKUP(A2968,Produtos!A:B,2,FALSE),"")</f>
        <v/>
      </c>
      <c r="D2968" s="10" t="n"/>
      <c r="E2968" s="10" t="n"/>
    </row>
    <row r="2969">
      <c r="B2969">
        <f>IFERROR(VLOOKUP(A2969,Produtos!A:B,2,FALSE),"")</f>
        <v/>
      </c>
      <c r="D2969" s="10" t="n"/>
      <c r="E2969" s="10" t="n"/>
    </row>
    <row r="2970">
      <c r="B2970">
        <f>IFERROR(VLOOKUP(A2970,Produtos!A:B,2,FALSE),"")</f>
        <v/>
      </c>
      <c r="D2970" s="10" t="n"/>
      <c r="E2970" s="10" t="n"/>
    </row>
    <row r="2971">
      <c r="B2971">
        <f>IFERROR(VLOOKUP(A2971,Produtos!A:B,2,FALSE),"")</f>
        <v/>
      </c>
      <c r="D2971" s="10" t="n"/>
      <c r="E2971" s="10" t="n"/>
    </row>
    <row r="2972">
      <c r="B2972">
        <f>IFERROR(VLOOKUP(A2972,Produtos!A:B,2,FALSE),"")</f>
        <v/>
      </c>
      <c r="D2972" s="10" t="n"/>
      <c r="E2972" s="10" t="n"/>
    </row>
    <row r="2973">
      <c r="B2973">
        <f>IFERROR(VLOOKUP(A2973,Produtos!A:B,2,FALSE),"")</f>
        <v/>
      </c>
      <c r="D2973" s="10" t="n"/>
      <c r="E2973" s="10" t="n"/>
    </row>
    <row r="2974">
      <c r="B2974">
        <f>IFERROR(VLOOKUP(A2974,Produtos!A:B,2,FALSE),"")</f>
        <v/>
      </c>
      <c r="D2974" s="10" t="n"/>
      <c r="E2974" s="10" t="n"/>
    </row>
    <row r="2975">
      <c r="B2975">
        <f>IFERROR(VLOOKUP(A2975,Produtos!A:B,2,FALSE),"")</f>
        <v/>
      </c>
      <c r="D2975" s="10" t="n"/>
      <c r="E2975" s="10" t="n"/>
    </row>
    <row r="2976">
      <c r="B2976">
        <f>IFERROR(VLOOKUP(A2976,Produtos!A:B,2,FALSE),"")</f>
        <v/>
      </c>
      <c r="D2976" s="10" t="n"/>
      <c r="E2976" s="10" t="n"/>
    </row>
    <row r="2977">
      <c r="B2977">
        <f>IFERROR(VLOOKUP(A2977,Produtos!A:B,2,FALSE),"")</f>
        <v/>
      </c>
      <c r="D2977" s="10" t="n"/>
      <c r="E2977" s="10" t="n"/>
    </row>
    <row r="2978">
      <c r="B2978">
        <f>IFERROR(VLOOKUP(A2978,Produtos!A:B,2,FALSE),"")</f>
        <v/>
      </c>
      <c r="D2978" s="10" t="n"/>
      <c r="E2978" s="10" t="n"/>
    </row>
    <row r="2979">
      <c r="B2979">
        <f>IFERROR(VLOOKUP(A2979,Produtos!A:B,2,FALSE),"")</f>
        <v/>
      </c>
      <c r="D2979" s="10" t="n"/>
      <c r="E2979" s="10" t="n"/>
    </row>
    <row r="2980">
      <c r="B2980">
        <f>IFERROR(VLOOKUP(A2980,Produtos!A:B,2,FALSE),"")</f>
        <v/>
      </c>
      <c r="D2980" s="10" t="n"/>
      <c r="E2980" s="10" t="n"/>
    </row>
    <row r="2981">
      <c r="B2981">
        <f>IFERROR(VLOOKUP(A2981,Produtos!A:B,2,FALSE),"")</f>
        <v/>
      </c>
      <c r="D2981" s="10" t="n"/>
      <c r="E2981" s="10" t="n"/>
    </row>
    <row r="2982">
      <c r="B2982">
        <f>IFERROR(VLOOKUP(A2982,Produtos!A:B,2,FALSE),"")</f>
        <v/>
      </c>
      <c r="D2982" s="10" t="n"/>
      <c r="E2982" s="10" t="n"/>
    </row>
    <row r="2983">
      <c r="B2983">
        <f>IFERROR(VLOOKUP(A2983,Produtos!A:B,2,FALSE),"")</f>
        <v/>
      </c>
      <c r="D2983" s="10" t="n"/>
      <c r="E2983" s="10" t="n"/>
    </row>
    <row r="2984">
      <c r="B2984">
        <f>IFERROR(VLOOKUP(A2984,Produtos!A:B,2,FALSE),"")</f>
        <v/>
      </c>
      <c r="D2984" s="10" t="n"/>
      <c r="E2984" s="10" t="n"/>
    </row>
    <row r="2985">
      <c r="B2985">
        <f>IFERROR(VLOOKUP(A2985,Produtos!A:B,2,FALSE),"")</f>
        <v/>
      </c>
      <c r="D2985" s="10" t="n"/>
      <c r="E2985" s="10" t="n"/>
    </row>
    <row r="2986">
      <c r="B2986">
        <f>IFERROR(VLOOKUP(A2986,Produtos!A:B,2,FALSE),"")</f>
        <v/>
      </c>
      <c r="D2986" s="10" t="n"/>
      <c r="E2986" s="10" t="n"/>
    </row>
    <row r="2987">
      <c r="B2987">
        <f>IFERROR(VLOOKUP(A2987,Produtos!A:B,2,FALSE),"")</f>
        <v/>
      </c>
      <c r="D2987" s="10" t="n"/>
      <c r="E2987" s="10" t="n"/>
    </row>
    <row r="2988">
      <c r="B2988">
        <f>IFERROR(VLOOKUP(A2988,Produtos!A:B,2,FALSE),"")</f>
        <v/>
      </c>
      <c r="D2988" s="10" t="n"/>
      <c r="E2988" s="10" t="n"/>
    </row>
    <row r="2989">
      <c r="B2989">
        <f>IFERROR(VLOOKUP(A2989,Produtos!A:B,2,FALSE),"")</f>
        <v/>
      </c>
      <c r="D2989" s="10" t="n"/>
      <c r="E2989" s="10" t="n"/>
    </row>
    <row r="2990">
      <c r="B2990">
        <f>IFERROR(VLOOKUP(A2990,Produtos!A:B,2,FALSE),"")</f>
        <v/>
      </c>
      <c r="D2990" s="10" t="n"/>
      <c r="E2990" s="10" t="n"/>
    </row>
    <row r="2991">
      <c r="B2991">
        <f>IFERROR(VLOOKUP(A2991,Produtos!A:B,2,FALSE),"")</f>
        <v/>
      </c>
      <c r="D2991" s="10" t="n"/>
      <c r="E2991" s="10" t="n"/>
    </row>
    <row r="2992">
      <c r="B2992">
        <f>IFERROR(VLOOKUP(A2992,Produtos!A:B,2,FALSE),"")</f>
        <v/>
      </c>
      <c r="D2992" s="10" t="n"/>
      <c r="E2992" s="10" t="n"/>
    </row>
    <row r="2993">
      <c r="B2993">
        <f>IFERROR(VLOOKUP(A2993,Produtos!A:B,2,FALSE),"")</f>
        <v/>
      </c>
      <c r="D2993" s="10" t="n"/>
      <c r="E2993" s="10" t="n"/>
    </row>
    <row r="2994">
      <c r="B2994">
        <f>IFERROR(VLOOKUP(A2994,Produtos!A:B,2,FALSE),"")</f>
        <v/>
      </c>
      <c r="D2994" s="10" t="n"/>
      <c r="E2994" s="10" t="n"/>
    </row>
    <row r="2995">
      <c r="B2995">
        <f>IFERROR(VLOOKUP(A2995,Produtos!A:B,2,FALSE),"")</f>
        <v/>
      </c>
      <c r="D2995" s="10" t="n"/>
      <c r="E2995" s="10" t="n"/>
    </row>
    <row r="2996">
      <c r="B2996">
        <f>IFERROR(VLOOKUP(A2996,Produtos!A:B,2,FALSE),"")</f>
        <v/>
      </c>
      <c r="D2996" s="10" t="n"/>
      <c r="E2996" s="10" t="n"/>
    </row>
    <row r="2997">
      <c r="B2997">
        <f>IFERROR(VLOOKUP(A2997,Produtos!A:B,2,FALSE),"")</f>
        <v/>
      </c>
      <c r="D2997" s="10" t="n"/>
      <c r="E2997" s="10" t="n"/>
    </row>
    <row r="2998">
      <c r="B2998">
        <f>IFERROR(VLOOKUP(A2998,Produtos!A:B,2,FALSE),"")</f>
        <v/>
      </c>
      <c r="D2998" s="10" t="n"/>
      <c r="E2998" s="10" t="n"/>
    </row>
    <row r="2999">
      <c r="B2999">
        <f>IFERROR(VLOOKUP(A2999,Produtos!A:B,2,FALSE),"")</f>
        <v/>
      </c>
      <c r="D2999" s="10" t="n"/>
      <c r="E2999" s="10" t="n"/>
    </row>
    <row r="3000">
      <c r="B3000">
        <f>IFERROR(VLOOKUP(A3000,Produtos!A:B,2,FALSE),"")</f>
        <v/>
      </c>
      <c r="D3000" s="10" t="n"/>
      <c r="E3000" s="10" t="n"/>
    </row>
    <row r="3001">
      <c r="B3001">
        <f>IFERROR(VLOOKUP(A3001,Produtos!A:B,2,FALSE),"")</f>
        <v/>
      </c>
      <c r="D3001" s="10" t="n"/>
      <c r="E3001" s="10" t="n"/>
    </row>
    <row r="3002">
      <c r="B3002">
        <f>IFERROR(VLOOKUP(A3002,Produtos!A:B,2,FALSE),"")</f>
        <v/>
      </c>
      <c r="D3002" s="10" t="n"/>
      <c r="E3002" s="10" t="n"/>
    </row>
    <row r="3003">
      <c r="B3003">
        <f>IFERROR(VLOOKUP(A3003,Produtos!A:B,2,FALSE),"")</f>
        <v/>
      </c>
      <c r="D3003" s="10" t="n"/>
      <c r="E3003" s="10" t="n"/>
    </row>
    <row r="3004">
      <c r="B3004">
        <f>IFERROR(VLOOKUP(A3004,Produtos!A:B,2,FALSE),"")</f>
        <v/>
      </c>
      <c r="D3004" s="10" t="n"/>
      <c r="E3004" s="10" t="n"/>
    </row>
    <row r="3005">
      <c r="B3005">
        <f>IFERROR(VLOOKUP(A3005,Produtos!A:B,2,FALSE),"")</f>
        <v/>
      </c>
      <c r="D3005" s="10" t="n"/>
      <c r="E3005" s="10" t="n"/>
    </row>
    <row r="3006">
      <c r="B3006">
        <f>IFERROR(VLOOKUP(A3006,Produtos!A:B,2,FALSE),"")</f>
        <v/>
      </c>
      <c r="D3006" s="10" t="n"/>
      <c r="E3006" s="10" t="n"/>
    </row>
    <row r="3007">
      <c r="B3007">
        <f>IFERROR(VLOOKUP(A3007,Produtos!A:B,2,FALSE),"")</f>
        <v/>
      </c>
      <c r="D3007" s="10" t="n"/>
      <c r="E3007" s="10" t="n"/>
    </row>
    <row r="3008">
      <c r="B3008">
        <f>IFERROR(VLOOKUP(A3008,Produtos!A:B,2,FALSE),"")</f>
        <v/>
      </c>
      <c r="D3008" s="10" t="n"/>
      <c r="E3008" s="10" t="n"/>
    </row>
    <row r="3009">
      <c r="B3009">
        <f>IFERROR(VLOOKUP(A3009,Produtos!A:B,2,FALSE),"")</f>
        <v/>
      </c>
      <c r="D3009" s="10" t="n"/>
      <c r="E3009" s="10" t="n"/>
    </row>
    <row r="3010">
      <c r="B3010">
        <f>IFERROR(VLOOKUP(A3010,Produtos!A:B,2,FALSE),"")</f>
        <v/>
      </c>
      <c r="D3010" s="10" t="n"/>
      <c r="E3010" s="10" t="n"/>
    </row>
    <row r="3011">
      <c r="B3011">
        <f>IFERROR(VLOOKUP(A3011,Produtos!A:B,2,FALSE),"")</f>
        <v/>
      </c>
      <c r="D3011" s="10" t="n"/>
      <c r="E3011" s="10" t="n"/>
    </row>
    <row r="3012">
      <c r="B3012">
        <f>IFERROR(VLOOKUP(A3012,Produtos!A:B,2,FALSE),"")</f>
        <v/>
      </c>
      <c r="D3012" s="10" t="n"/>
      <c r="E3012" s="10" t="n"/>
    </row>
    <row r="3013">
      <c r="B3013">
        <f>IFERROR(VLOOKUP(A3013,Produtos!A:B,2,FALSE),"")</f>
        <v/>
      </c>
      <c r="D3013" s="10" t="n"/>
      <c r="E3013" s="10" t="n"/>
    </row>
    <row r="3014">
      <c r="B3014">
        <f>IFERROR(VLOOKUP(A3014,Produtos!A:B,2,FALSE),"")</f>
        <v/>
      </c>
      <c r="D3014" s="10" t="n"/>
      <c r="E3014" s="10" t="n"/>
    </row>
    <row r="3015">
      <c r="B3015">
        <f>IFERROR(VLOOKUP(A3015,Produtos!A:B,2,FALSE),"")</f>
        <v/>
      </c>
      <c r="D3015" s="10" t="n"/>
      <c r="E3015" s="10" t="n"/>
    </row>
    <row r="3016">
      <c r="B3016">
        <f>IFERROR(VLOOKUP(A3016,Produtos!A:B,2,FALSE),"")</f>
        <v/>
      </c>
      <c r="D3016" s="10" t="n"/>
      <c r="E3016" s="10" t="n"/>
    </row>
    <row r="3017">
      <c r="B3017">
        <f>IFERROR(VLOOKUP(A3017,Produtos!A:B,2,FALSE),"")</f>
        <v/>
      </c>
      <c r="D3017" s="10" t="n"/>
      <c r="E3017" s="10" t="n"/>
    </row>
    <row r="3018">
      <c r="B3018">
        <f>IFERROR(VLOOKUP(A3018,Produtos!A:B,2,FALSE),"")</f>
        <v/>
      </c>
      <c r="D3018" s="10" t="n"/>
      <c r="E3018" s="10" t="n"/>
    </row>
    <row r="3019">
      <c r="B3019">
        <f>IFERROR(VLOOKUP(A3019,Produtos!A:B,2,FALSE),"")</f>
        <v/>
      </c>
      <c r="D3019" s="10" t="n"/>
      <c r="E3019" s="10" t="n"/>
    </row>
    <row r="3020">
      <c r="B3020">
        <f>IFERROR(VLOOKUP(A3020,Produtos!A:B,2,FALSE),"")</f>
        <v/>
      </c>
      <c r="D3020" s="10" t="n"/>
      <c r="E3020" s="10" t="n"/>
    </row>
    <row r="3021">
      <c r="B3021">
        <f>IFERROR(VLOOKUP(A3021,Produtos!A:B,2,FALSE),"")</f>
        <v/>
      </c>
      <c r="D3021" s="10" t="n"/>
      <c r="E3021" s="10" t="n"/>
    </row>
    <row r="3022">
      <c r="B3022">
        <f>IFERROR(VLOOKUP(A3022,Produtos!A:B,2,FALSE),"")</f>
        <v/>
      </c>
      <c r="D3022" s="10" t="n"/>
      <c r="E3022" s="10" t="n"/>
    </row>
    <row r="3023">
      <c r="B3023">
        <f>IFERROR(VLOOKUP(A3023,Produtos!A:B,2,FALSE),"")</f>
        <v/>
      </c>
      <c r="D3023" s="10" t="n"/>
      <c r="E3023" s="10" t="n"/>
    </row>
    <row r="3024">
      <c r="B3024">
        <f>IFERROR(VLOOKUP(A3024,Produtos!A:B,2,FALSE),"")</f>
        <v/>
      </c>
      <c r="D3024" s="10" t="n"/>
      <c r="E3024" s="10" t="n"/>
    </row>
    <row r="3025">
      <c r="B3025">
        <f>IFERROR(VLOOKUP(A3025,Produtos!A:B,2,FALSE),"")</f>
        <v/>
      </c>
      <c r="D3025" s="10" t="n"/>
      <c r="E3025" s="10" t="n"/>
    </row>
    <row r="3026">
      <c r="B3026">
        <f>IFERROR(VLOOKUP(A3026,Produtos!A:B,2,FALSE),"")</f>
        <v/>
      </c>
      <c r="D3026" s="10" t="n"/>
      <c r="E3026" s="10" t="n"/>
    </row>
    <row r="3027">
      <c r="B3027">
        <f>IFERROR(VLOOKUP(A3027,Produtos!A:B,2,FALSE),"")</f>
        <v/>
      </c>
      <c r="D3027" s="10" t="n"/>
      <c r="E3027" s="10" t="n"/>
    </row>
    <row r="3028">
      <c r="B3028">
        <f>IFERROR(VLOOKUP(A3028,Produtos!A:B,2,FALSE),"")</f>
        <v/>
      </c>
      <c r="D3028" s="10" t="n"/>
      <c r="E3028" s="10" t="n"/>
    </row>
    <row r="3029">
      <c r="B3029">
        <f>IFERROR(VLOOKUP(A3029,Produtos!A:B,2,FALSE),"")</f>
        <v/>
      </c>
      <c r="D3029" s="10" t="n"/>
      <c r="E3029" s="10" t="n"/>
    </row>
    <row r="3030">
      <c r="B3030">
        <f>IFERROR(VLOOKUP(A3030,Produtos!A:B,2,FALSE),"")</f>
        <v/>
      </c>
      <c r="D3030" s="10" t="n"/>
      <c r="E3030" s="10" t="n"/>
    </row>
    <row r="3031">
      <c r="B3031">
        <f>IFERROR(VLOOKUP(A3031,Produtos!A:B,2,FALSE),"")</f>
        <v/>
      </c>
      <c r="D3031" s="10" t="n"/>
      <c r="E3031" s="10" t="n"/>
    </row>
    <row r="3032">
      <c r="B3032">
        <f>IFERROR(VLOOKUP(A3032,Produtos!A:B,2,FALSE),"")</f>
        <v/>
      </c>
      <c r="D3032" s="10" t="n"/>
      <c r="E3032" s="10" t="n"/>
    </row>
    <row r="3033">
      <c r="B3033">
        <f>IFERROR(VLOOKUP(A3033,Produtos!A:B,2,FALSE),"")</f>
        <v/>
      </c>
      <c r="D3033" s="10" t="n"/>
      <c r="E3033" s="10" t="n"/>
    </row>
    <row r="3034">
      <c r="B3034">
        <f>IFERROR(VLOOKUP(A3034,Produtos!A:B,2,FALSE),"")</f>
        <v/>
      </c>
      <c r="D3034" s="10" t="n"/>
      <c r="E3034" s="10" t="n"/>
    </row>
    <row r="3035">
      <c r="B3035">
        <f>IFERROR(VLOOKUP(A3035,Produtos!A:B,2,FALSE),"")</f>
        <v/>
      </c>
      <c r="D3035" s="10" t="n"/>
      <c r="E3035" s="10" t="n"/>
    </row>
    <row r="3036">
      <c r="B3036">
        <f>IFERROR(VLOOKUP(A3036,Produtos!A:B,2,FALSE),"")</f>
        <v/>
      </c>
      <c r="D3036" s="10" t="n"/>
      <c r="E3036" s="10" t="n"/>
    </row>
    <row r="3037">
      <c r="B3037">
        <f>IFERROR(VLOOKUP(A3037,Produtos!A:B,2,FALSE),"")</f>
        <v/>
      </c>
      <c r="D3037" s="10" t="n"/>
      <c r="E3037" s="10" t="n"/>
    </row>
    <row r="3038">
      <c r="B3038">
        <f>IFERROR(VLOOKUP(A3038,Produtos!A:B,2,FALSE),"")</f>
        <v/>
      </c>
      <c r="D3038" s="10" t="n"/>
      <c r="E3038" s="10" t="n"/>
    </row>
    <row r="3039">
      <c r="B3039">
        <f>IFERROR(VLOOKUP(A3039,Produtos!A:B,2,FALSE),"")</f>
        <v/>
      </c>
      <c r="D3039" s="10" t="n"/>
      <c r="E3039" s="10" t="n"/>
    </row>
    <row r="3040">
      <c r="B3040">
        <f>IFERROR(VLOOKUP(A3040,Produtos!A:B,2,FALSE),"")</f>
        <v/>
      </c>
      <c r="D3040" s="10" t="n"/>
      <c r="E3040" s="10" t="n"/>
    </row>
    <row r="3041">
      <c r="B3041">
        <f>IFERROR(VLOOKUP(A3041,Produtos!A:B,2,FALSE),"")</f>
        <v/>
      </c>
      <c r="D3041" s="10" t="n"/>
      <c r="E3041" s="10" t="n"/>
    </row>
    <row r="3042">
      <c r="B3042">
        <f>IFERROR(VLOOKUP(A3042,Produtos!A:B,2,FALSE),"")</f>
        <v/>
      </c>
      <c r="D3042" s="10" t="n"/>
      <c r="E3042" s="10" t="n"/>
    </row>
    <row r="3043">
      <c r="B3043">
        <f>IFERROR(VLOOKUP(A3043,Produtos!A:B,2,FALSE),"")</f>
        <v/>
      </c>
      <c r="D3043" s="10" t="n"/>
      <c r="E3043" s="10" t="n"/>
    </row>
    <row r="3044">
      <c r="B3044">
        <f>IFERROR(VLOOKUP(A3044,Produtos!A:B,2,FALSE),"")</f>
        <v/>
      </c>
      <c r="D3044" s="10" t="n"/>
      <c r="E3044" s="10" t="n"/>
    </row>
    <row r="3045">
      <c r="B3045">
        <f>IFERROR(VLOOKUP(A3045,Produtos!A:B,2,FALSE),"")</f>
        <v/>
      </c>
      <c r="D3045" s="10" t="n"/>
      <c r="E3045" s="10" t="n"/>
    </row>
    <row r="3046">
      <c r="B3046">
        <f>IFERROR(VLOOKUP(A3046,Produtos!A:B,2,FALSE),"")</f>
        <v/>
      </c>
      <c r="D3046" s="10" t="n"/>
      <c r="E3046" s="10" t="n"/>
    </row>
    <row r="3047">
      <c r="B3047">
        <f>IFERROR(VLOOKUP(A3047,Produtos!A:B,2,FALSE),"")</f>
        <v/>
      </c>
      <c r="D3047" s="10" t="n"/>
      <c r="E3047" s="10" t="n"/>
    </row>
    <row r="3048">
      <c r="B3048">
        <f>IFERROR(VLOOKUP(A3048,Produtos!A:B,2,FALSE),"")</f>
        <v/>
      </c>
      <c r="D3048" s="10" t="n"/>
      <c r="E3048" s="10" t="n"/>
    </row>
    <row r="3049">
      <c r="B3049">
        <f>IFERROR(VLOOKUP(A3049,Produtos!A:B,2,FALSE),"")</f>
        <v/>
      </c>
      <c r="D3049" s="10" t="n"/>
      <c r="E3049" s="10" t="n"/>
    </row>
    <row r="3050">
      <c r="B3050">
        <f>IFERROR(VLOOKUP(A3050,Produtos!A:B,2,FALSE),"")</f>
        <v/>
      </c>
      <c r="D3050" s="10" t="n"/>
      <c r="E3050" s="10" t="n"/>
    </row>
    <row r="3051">
      <c r="B3051">
        <f>IFERROR(VLOOKUP(A3051,Produtos!A:B,2,FALSE),"")</f>
        <v/>
      </c>
      <c r="D3051" s="10" t="n"/>
      <c r="E3051" s="10" t="n"/>
    </row>
    <row r="3052">
      <c r="B3052">
        <f>IFERROR(VLOOKUP(A3052,Produtos!A:B,2,FALSE),"")</f>
        <v/>
      </c>
      <c r="D3052" s="10" t="n"/>
      <c r="E3052" s="10" t="n"/>
    </row>
    <row r="3053">
      <c r="B3053">
        <f>IFERROR(VLOOKUP(A3053,Produtos!A:B,2,FALSE),"")</f>
        <v/>
      </c>
      <c r="D3053" s="10" t="n"/>
      <c r="E3053" s="10" t="n"/>
    </row>
    <row r="3054">
      <c r="B3054">
        <f>IFERROR(VLOOKUP(A3054,Produtos!A:B,2,FALSE),"")</f>
        <v/>
      </c>
      <c r="D3054" s="10" t="n"/>
      <c r="E3054" s="10" t="n"/>
    </row>
    <row r="3055">
      <c r="B3055">
        <f>IFERROR(VLOOKUP(A3055,Produtos!A:B,2,FALSE),"")</f>
        <v/>
      </c>
      <c r="D3055" s="10" t="n"/>
      <c r="E3055" s="10" t="n"/>
    </row>
    <row r="3056">
      <c r="B3056">
        <f>IFERROR(VLOOKUP(A3056,Produtos!A:B,2,FALSE),"")</f>
        <v/>
      </c>
      <c r="D3056" s="10" t="n"/>
      <c r="E3056" s="10" t="n"/>
    </row>
    <row r="3057">
      <c r="B3057">
        <f>IFERROR(VLOOKUP(A3057,Produtos!A:B,2,FALSE),"")</f>
        <v/>
      </c>
      <c r="D3057" s="10" t="n"/>
      <c r="E3057" s="10" t="n"/>
    </row>
    <row r="3058">
      <c r="B3058">
        <f>IFERROR(VLOOKUP(A3058,Produtos!A:B,2,FALSE),"")</f>
        <v/>
      </c>
      <c r="D3058" s="10" t="n"/>
      <c r="E3058" s="10" t="n"/>
    </row>
    <row r="3059">
      <c r="B3059">
        <f>IFERROR(VLOOKUP(A3059,Produtos!A:B,2,FALSE),"")</f>
        <v/>
      </c>
      <c r="D3059" s="10" t="n"/>
      <c r="E3059" s="10" t="n"/>
    </row>
    <row r="3060">
      <c r="B3060">
        <f>IFERROR(VLOOKUP(A3060,Produtos!A:B,2,FALSE),"")</f>
        <v/>
      </c>
      <c r="D3060" s="10" t="n"/>
      <c r="E3060" s="10" t="n"/>
    </row>
    <row r="3061">
      <c r="B3061">
        <f>IFERROR(VLOOKUP(A3061,Produtos!A:B,2,FALSE),"")</f>
        <v/>
      </c>
      <c r="D3061" s="10" t="n"/>
      <c r="E3061" s="10" t="n"/>
    </row>
    <row r="3062">
      <c r="B3062">
        <f>IFERROR(VLOOKUP(A3062,Produtos!A:B,2,FALSE),"")</f>
        <v/>
      </c>
      <c r="D3062" s="10" t="n"/>
      <c r="E3062" s="10" t="n"/>
    </row>
    <row r="3063">
      <c r="B3063">
        <f>IFERROR(VLOOKUP(A3063,Produtos!A:B,2,FALSE),"")</f>
        <v/>
      </c>
      <c r="D3063" s="10" t="n"/>
      <c r="E3063" s="10" t="n"/>
    </row>
    <row r="3064">
      <c r="B3064">
        <f>IFERROR(VLOOKUP(A3064,Produtos!A:B,2,FALSE),"")</f>
        <v/>
      </c>
      <c r="D3064" s="10" t="n"/>
      <c r="E3064" s="10" t="n"/>
    </row>
    <row r="3065">
      <c r="B3065">
        <f>IFERROR(VLOOKUP(A3065,Produtos!A:B,2,FALSE),"")</f>
        <v/>
      </c>
      <c r="D3065" s="10" t="n"/>
      <c r="E3065" s="10" t="n"/>
    </row>
    <row r="3066">
      <c r="B3066">
        <f>IFERROR(VLOOKUP(A3066,Produtos!A:B,2,FALSE),"")</f>
        <v/>
      </c>
      <c r="D3066" s="10" t="n"/>
      <c r="E3066" s="10" t="n"/>
    </row>
    <row r="3067">
      <c r="B3067">
        <f>IFERROR(VLOOKUP(A3067,Produtos!A:B,2,FALSE),"")</f>
        <v/>
      </c>
      <c r="D3067" s="10" t="n"/>
      <c r="E3067" s="10" t="n"/>
    </row>
    <row r="3068">
      <c r="B3068">
        <f>IFERROR(VLOOKUP(A3068,Produtos!A:B,2,FALSE),"")</f>
        <v/>
      </c>
      <c r="D3068" s="10" t="n"/>
      <c r="E3068" s="10" t="n"/>
    </row>
    <row r="3069">
      <c r="B3069">
        <f>IFERROR(VLOOKUP(A3069,Produtos!A:B,2,FALSE),"")</f>
        <v/>
      </c>
      <c r="D3069" s="10" t="n"/>
      <c r="E3069" s="10" t="n"/>
    </row>
    <row r="3070">
      <c r="B3070">
        <f>IFERROR(VLOOKUP(A3070,Produtos!A:B,2,FALSE),"")</f>
        <v/>
      </c>
      <c r="D3070" s="10" t="n"/>
      <c r="E3070" s="10" t="n"/>
    </row>
    <row r="3071">
      <c r="B3071">
        <f>IFERROR(VLOOKUP(A3071,Produtos!A:B,2,FALSE),"")</f>
        <v/>
      </c>
      <c r="D3071" s="10" t="n"/>
      <c r="E3071" s="10" t="n"/>
    </row>
    <row r="3072">
      <c r="B3072">
        <f>IFERROR(VLOOKUP(A3072,Produtos!A:B,2,FALSE),"")</f>
        <v/>
      </c>
      <c r="D3072" s="10" t="n"/>
      <c r="E3072" s="10" t="n"/>
    </row>
    <row r="3073">
      <c r="B3073">
        <f>IFERROR(VLOOKUP(A3073,Produtos!A:B,2,FALSE),"")</f>
        <v/>
      </c>
      <c r="D3073" s="10" t="n"/>
      <c r="E3073" s="10" t="n"/>
    </row>
    <row r="3074">
      <c r="B3074">
        <f>IFERROR(VLOOKUP(A3074,Produtos!A:B,2,FALSE),"")</f>
        <v/>
      </c>
      <c r="D3074" s="10" t="n"/>
      <c r="E3074" s="10" t="n"/>
    </row>
    <row r="3075">
      <c r="B3075">
        <f>IFERROR(VLOOKUP(A3075,Produtos!A:B,2,FALSE),"")</f>
        <v/>
      </c>
      <c r="D3075" s="10" t="n"/>
      <c r="E3075" s="10" t="n"/>
    </row>
    <row r="3076">
      <c r="B3076">
        <f>IFERROR(VLOOKUP(A3076,Produtos!A:B,2,FALSE),"")</f>
        <v/>
      </c>
      <c r="D3076" s="10" t="n"/>
      <c r="E3076" s="10" t="n"/>
    </row>
    <row r="3077">
      <c r="B3077">
        <f>IFERROR(VLOOKUP(A3077,Produtos!A:B,2,FALSE),"")</f>
        <v/>
      </c>
      <c r="D3077" s="10" t="n"/>
      <c r="E3077" s="10" t="n"/>
    </row>
    <row r="3078">
      <c r="B3078">
        <f>IFERROR(VLOOKUP(A3078,Produtos!A:B,2,FALSE),"")</f>
        <v/>
      </c>
      <c r="D3078" s="10" t="n"/>
      <c r="E3078" s="10" t="n"/>
    </row>
    <row r="3079">
      <c r="B3079">
        <f>IFERROR(VLOOKUP(A3079,Produtos!A:B,2,FALSE),"")</f>
        <v/>
      </c>
      <c r="D3079" s="10" t="n"/>
      <c r="E3079" s="10" t="n"/>
    </row>
    <row r="3080">
      <c r="B3080">
        <f>IFERROR(VLOOKUP(A3080,Produtos!A:B,2,FALSE),"")</f>
        <v/>
      </c>
      <c r="D3080" s="10" t="n"/>
      <c r="E3080" s="10" t="n"/>
    </row>
    <row r="3081">
      <c r="B3081">
        <f>IFERROR(VLOOKUP(A3081,Produtos!A:B,2,FALSE),"")</f>
        <v/>
      </c>
      <c r="D3081" s="10" t="n"/>
      <c r="E3081" s="10" t="n"/>
    </row>
    <row r="3082">
      <c r="B3082">
        <f>IFERROR(VLOOKUP(A3082,Produtos!A:B,2,FALSE),"")</f>
        <v/>
      </c>
      <c r="D3082" s="10" t="n"/>
      <c r="E3082" s="10" t="n"/>
    </row>
    <row r="3083">
      <c r="B3083">
        <f>IFERROR(VLOOKUP(A3083,Produtos!A:B,2,FALSE),"")</f>
        <v/>
      </c>
      <c r="D3083" s="10" t="n"/>
      <c r="E3083" s="10" t="n"/>
    </row>
    <row r="3084">
      <c r="B3084">
        <f>IFERROR(VLOOKUP(A3084,Produtos!A:B,2,FALSE),"")</f>
        <v/>
      </c>
      <c r="D3084" s="10" t="n"/>
      <c r="E3084" s="10" t="n"/>
    </row>
    <row r="3085">
      <c r="B3085">
        <f>IFERROR(VLOOKUP(A3085,Produtos!A:B,2,FALSE),"")</f>
        <v/>
      </c>
      <c r="D3085" s="10" t="n"/>
      <c r="E3085" s="10" t="n"/>
    </row>
    <row r="3086">
      <c r="B3086">
        <f>IFERROR(VLOOKUP(A3086,Produtos!A:B,2,FALSE),"")</f>
        <v/>
      </c>
      <c r="D3086" s="10" t="n"/>
      <c r="E3086" s="10" t="n"/>
    </row>
    <row r="3087">
      <c r="B3087">
        <f>IFERROR(VLOOKUP(A3087,Produtos!A:B,2,FALSE),"")</f>
        <v/>
      </c>
      <c r="D3087" s="10" t="n"/>
      <c r="E3087" s="10" t="n"/>
    </row>
    <row r="3088">
      <c r="B3088">
        <f>IFERROR(VLOOKUP(A3088,Produtos!A:B,2,FALSE),"")</f>
        <v/>
      </c>
      <c r="D3088" s="10" t="n"/>
      <c r="E3088" s="10" t="n"/>
    </row>
    <row r="3089">
      <c r="B3089">
        <f>IFERROR(VLOOKUP(A3089,Produtos!A:B,2,FALSE),"")</f>
        <v/>
      </c>
      <c r="D3089" s="10" t="n"/>
      <c r="E3089" s="10" t="n"/>
    </row>
    <row r="3090">
      <c r="B3090">
        <f>IFERROR(VLOOKUP(A3090,Produtos!A:B,2,FALSE),"")</f>
        <v/>
      </c>
      <c r="D3090" s="10" t="n"/>
      <c r="E3090" s="10" t="n"/>
    </row>
    <row r="3091">
      <c r="B3091">
        <f>IFERROR(VLOOKUP(A3091,Produtos!A:B,2,FALSE),"")</f>
        <v/>
      </c>
      <c r="D3091" s="10" t="n"/>
      <c r="E3091" s="10" t="n"/>
    </row>
    <row r="3092">
      <c r="B3092">
        <f>IFERROR(VLOOKUP(A3092,Produtos!A:B,2,FALSE),"")</f>
        <v/>
      </c>
      <c r="D3092" s="10" t="n"/>
      <c r="E3092" s="10" t="n"/>
    </row>
    <row r="3093">
      <c r="B3093">
        <f>IFERROR(VLOOKUP(A3093,Produtos!A:B,2,FALSE),"")</f>
        <v/>
      </c>
      <c r="D3093" s="10" t="n"/>
      <c r="E3093" s="10" t="n"/>
    </row>
    <row r="3094">
      <c r="B3094">
        <f>IFERROR(VLOOKUP(A3094,Produtos!A:B,2,FALSE),"")</f>
        <v/>
      </c>
      <c r="D3094" s="10" t="n"/>
      <c r="E3094" s="10" t="n"/>
    </row>
    <row r="3095">
      <c r="B3095">
        <f>IFERROR(VLOOKUP(A3095,Produtos!A:B,2,FALSE),"")</f>
        <v/>
      </c>
      <c r="D3095" s="10" t="n"/>
      <c r="E3095" s="10" t="n"/>
    </row>
    <row r="3096">
      <c r="B3096">
        <f>IFERROR(VLOOKUP(A3096,Produtos!A:B,2,FALSE),"")</f>
        <v/>
      </c>
      <c r="D3096" s="10" t="n"/>
      <c r="E3096" s="10" t="n"/>
    </row>
    <row r="3097">
      <c r="B3097">
        <f>IFERROR(VLOOKUP(A3097,Produtos!A:B,2,FALSE),"")</f>
        <v/>
      </c>
      <c r="D3097" s="10" t="n"/>
      <c r="E3097" s="10" t="n"/>
    </row>
    <row r="3098">
      <c r="B3098">
        <f>IFERROR(VLOOKUP(A3098,Produtos!A:B,2,FALSE),"")</f>
        <v/>
      </c>
      <c r="D3098" s="10" t="n"/>
      <c r="E3098" s="10" t="n"/>
    </row>
    <row r="3099">
      <c r="B3099">
        <f>IFERROR(VLOOKUP(A3099,Produtos!A:B,2,FALSE),"")</f>
        <v/>
      </c>
      <c r="D3099" s="10" t="n"/>
      <c r="E3099" s="10" t="n"/>
    </row>
    <row r="3100">
      <c r="B3100">
        <f>IFERROR(VLOOKUP(A3100,Produtos!A:B,2,FALSE),"")</f>
        <v/>
      </c>
      <c r="D3100" s="10" t="n"/>
      <c r="E3100" s="10" t="n"/>
    </row>
    <row r="3101">
      <c r="B3101">
        <f>IFERROR(VLOOKUP(A3101,Produtos!A:B,2,FALSE),"")</f>
        <v/>
      </c>
      <c r="D3101" s="10" t="n"/>
      <c r="E3101" s="10" t="n"/>
    </row>
    <row r="3102">
      <c r="B3102">
        <f>IFERROR(VLOOKUP(A3102,Produtos!A:B,2,FALSE),"")</f>
        <v/>
      </c>
      <c r="D3102" s="10" t="n"/>
      <c r="E3102" s="10" t="n"/>
    </row>
    <row r="3103">
      <c r="B3103">
        <f>IFERROR(VLOOKUP(A3103,Produtos!A:B,2,FALSE),"")</f>
        <v/>
      </c>
      <c r="D3103" s="10" t="n"/>
      <c r="E3103" s="10" t="n"/>
    </row>
    <row r="3104">
      <c r="B3104">
        <f>IFERROR(VLOOKUP(A3104,Produtos!A:B,2,FALSE),"")</f>
        <v/>
      </c>
      <c r="D3104" s="10" t="n"/>
      <c r="E3104" s="10" t="n"/>
    </row>
    <row r="3105">
      <c r="B3105">
        <f>IFERROR(VLOOKUP(A3105,Produtos!A:B,2,FALSE),"")</f>
        <v/>
      </c>
      <c r="D3105" s="10" t="n"/>
      <c r="E3105" s="10" t="n"/>
    </row>
    <row r="3106">
      <c r="B3106">
        <f>IFERROR(VLOOKUP(A3106,Produtos!A:B,2,FALSE),"")</f>
        <v/>
      </c>
      <c r="D3106" s="10" t="n"/>
      <c r="E3106" s="10" t="n"/>
    </row>
    <row r="3107">
      <c r="B3107">
        <f>IFERROR(VLOOKUP(A3107,Produtos!A:B,2,FALSE),"")</f>
        <v/>
      </c>
      <c r="D3107" s="10" t="n"/>
      <c r="E3107" s="10" t="n"/>
    </row>
    <row r="3108">
      <c r="B3108">
        <f>IFERROR(VLOOKUP(A3108,Produtos!A:B,2,FALSE),"")</f>
        <v/>
      </c>
      <c r="D3108" s="10" t="n"/>
      <c r="E3108" s="10" t="n"/>
    </row>
    <row r="3109">
      <c r="B3109">
        <f>IFERROR(VLOOKUP(A3109,Produtos!A:B,2,FALSE),"")</f>
        <v/>
      </c>
      <c r="D3109" s="10" t="n"/>
      <c r="E3109" s="10" t="n"/>
    </row>
    <row r="3110">
      <c r="B3110">
        <f>IFERROR(VLOOKUP(A3110,Produtos!A:B,2,FALSE),"")</f>
        <v/>
      </c>
      <c r="D3110" s="10" t="n"/>
      <c r="E3110" s="10" t="n"/>
    </row>
    <row r="3111">
      <c r="B3111">
        <f>IFERROR(VLOOKUP(A3111,Produtos!A:B,2,FALSE),"")</f>
        <v/>
      </c>
      <c r="D3111" s="10" t="n"/>
      <c r="E3111" s="10" t="n"/>
    </row>
    <row r="3112">
      <c r="B3112">
        <f>IFERROR(VLOOKUP(A3112,Produtos!A:B,2,FALSE),"")</f>
        <v/>
      </c>
      <c r="D3112" s="10" t="n"/>
      <c r="E3112" s="10" t="n"/>
    </row>
    <row r="3113">
      <c r="B3113">
        <f>IFERROR(VLOOKUP(A3113,Produtos!A:B,2,FALSE),"")</f>
        <v/>
      </c>
      <c r="D3113" s="10" t="n"/>
      <c r="E3113" s="10" t="n"/>
    </row>
    <row r="3114">
      <c r="B3114">
        <f>IFERROR(VLOOKUP(A3114,Produtos!A:B,2,FALSE),"")</f>
        <v/>
      </c>
      <c r="D3114" s="10" t="n"/>
      <c r="E3114" s="10" t="n"/>
    </row>
    <row r="3115">
      <c r="B3115">
        <f>IFERROR(VLOOKUP(A3115,Produtos!A:B,2,FALSE),"")</f>
        <v/>
      </c>
      <c r="D3115" s="10" t="n"/>
      <c r="E3115" s="10" t="n"/>
    </row>
    <row r="3116">
      <c r="B3116">
        <f>IFERROR(VLOOKUP(A3116,Produtos!A:B,2,FALSE),"")</f>
        <v/>
      </c>
      <c r="D3116" s="10" t="n"/>
      <c r="E3116" s="10" t="n"/>
    </row>
    <row r="3117">
      <c r="B3117">
        <f>IFERROR(VLOOKUP(A3117,Produtos!A:B,2,FALSE),"")</f>
        <v/>
      </c>
      <c r="D3117" s="10" t="n"/>
      <c r="E3117" s="10" t="n"/>
    </row>
    <row r="3118">
      <c r="B3118">
        <f>IFERROR(VLOOKUP(A3118,Produtos!A:B,2,FALSE),"")</f>
        <v/>
      </c>
      <c r="D3118" s="10" t="n"/>
      <c r="E3118" s="10" t="n"/>
    </row>
    <row r="3119">
      <c r="B3119">
        <f>IFERROR(VLOOKUP(A3119,Produtos!A:B,2,FALSE),"")</f>
        <v/>
      </c>
      <c r="D3119" s="10" t="n"/>
      <c r="E3119" s="10" t="n"/>
    </row>
    <row r="3120">
      <c r="B3120">
        <f>IFERROR(VLOOKUP(A3120,Produtos!A:B,2,FALSE),"")</f>
        <v/>
      </c>
      <c r="D3120" s="10" t="n"/>
      <c r="E3120" s="10" t="n"/>
    </row>
    <row r="3121">
      <c r="B3121">
        <f>IFERROR(VLOOKUP(A3121,Produtos!A:B,2,FALSE),"")</f>
        <v/>
      </c>
      <c r="D3121" s="10" t="n"/>
      <c r="E3121" s="10" t="n"/>
    </row>
    <row r="3122">
      <c r="B3122">
        <f>IFERROR(VLOOKUP(A3122,Produtos!A:B,2,FALSE),"")</f>
        <v/>
      </c>
      <c r="D3122" s="10" t="n"/>
      <c r="E3122" s="10" t="n"/>
    </row>
    <row r="3123">
      <c r="B3123">
        <f>IFERROR(VLOOKUP(A3123,Produtos!A:B,2,FALSE),"")</f>
        <v/>
      </c>
      <c r="D3123" s="10" t="n"/>
      <c r="E3123" s="10" t="n"/>
    </row>
    <row r="3124">
      <c r="B3124">
        <f>IFERROR(VLOOKUP(A3124,Produtos!A:B,2,FALSE),"")</f>
        <v/>
      </c>
      <c r="D3124" s="10" t="n"/>
      <c r="E3124" s="10" t="n"/>
    </row>
    <row r="3125">
      <c r="B3125">
        <f>IFERROR(VLOOKUP(A3125,Produtos!A:B,2,FALSE),"")</f>
        <v/>
      </c>
      <c r="D3125" s="10" t="n"/>
      <c r="E3125" s="10" t="n"/>
    </row>
    <row r="3126">
      <c r="B3126">
        <f>IFERROR(VLOOKUP(A3126,Produtos!A:B,2,FALSE),"")</f>
        <v/>
      </c>
      <c r="D3126" s="10" t="n"/>
      <c r="E3126" s="10" t="n"/>
    </row>
    <row r="3127">
      <c r="B3127">
        <f>IFERROR(VLOOKUP(A3127,Produtos!A:B,2,FALSE),"")</f>
        <v/>
      </c>
      <c r="D3127" s="10" t="n"/>
      <c r="E3127" s="10" t="n"/>
    </row>
    <row r="3128">
      <c r="B3128">
        <f>IFERROR(VLOOKUP(A3128,Produtos!A:B,2,FALSE),"")</f>
        <v/>
      </c>
      <c r="D3128" s="10" t="n"/>
      <c r="E3128" s="10" t="n"/>
    </row>
    <row r="3129">
      <c r="B3129">
        <f>IFERROR(VLOOKUP(A3129,Produtos!A:B,2,FALSE),"")</f>
        <v/>
      </c>
      <c r="D3129" s="10" t="n"/>
      <c r="E3129" s="10" t="n"/>
    </row>
    <row r="3130">
      <c r="B3130">
        <f>IFERROR(VLOOKUP(A3130,Produtos!A:B,2,FALSE),"")</f>
        <v/>
      </c>
      <c r="D3130" s="10" t="n"/>
      <c r="E3130" s="10" t="n"/>
    </row>
    <row r="3131">
      <c r="B3131">
        <f>IFERROR(VLOOKUP(A3131,Produtos!A:B,2,FALSE),"")</f>
        <v/>
      </c>
      <c r="D3131" s="10" t="n"/>
      <c r="E3131" s="10" t="n"/>
    </row>
    <row r="3132">
      <c r="B3132">
        <f>IFERROR(VLOOKUP(A3132,Produtos!A:B,2,FALSE),"")</f>
        <v/>
      </c>
      <c r="D3132" s="10" t="n"/>
      <c r="E3132" s="10" t="n"/>
    </row>
    <row r="3133">
      <c r="B3133">
        <f>IFERROR(VLOOKUP(A3133,Produtos!A:B,2,FALSE),"")</f>
        <v/>
      </c>
      <c r="D3133" s="10" t="n"/>
      <c r="E3133" s="10" t="n"/>
    </row>
    <row r="3134">
      <c r="B3134">
        <f>IFERROR(VLOOKUP(A3134,Produtos!A:B,2,FALSE),"")</f>
        <v/>
      </c>
      <c r="D3134" s="10" t="n"/>
      <c r="E3134" s="10" t="n"/>
    </row>
    <row r="3135">
      <c r="B3135">
        <f>IFERROR(VLOOKUP(A3135,Produtos!A:B,2,FALSE),"")</f>
        <v/>
      </c>
      <c r="D3135" s="10" t="n"/>
      <c r="E3135" s="10" t="n"/>
    </row>
    <row r="3136">
      <c r="B3136">
        <f>IFERROR(VLOOKUP(A3136,Produtos!A:B,2,FALSE),"")</f>
        <v/>
      </c>
      <c r="D3136" s="10" t="n"/>
      <c r="E3136" s="10" t="n"/>
    </row>
    <row r="3137">
      <c r="B3137">
        <f>IFERROR(VLOOKUP(A3137,Produtos!A:B,2,FALSE),"")</f>
        <v/>
      </c>
      <c r="D3137" s="10" t="n"/>
      <c r="E3137" s="10" t="n"/>
    </row>
    <row r="3138">
      <c r="B3138">
        <f>IFERROR(VLOOKUP(A3138,Produtos!A:B,2,FALSE),"")</f>
        <v/>
      </c>
      <c r="D3138" s="10" t="n"/>
      <c r="E3138" s="10" t="n"/>
    </row>
    <row r="3139">
      <c r="B3139">
        <f>IFERROR(VLOOKUP(A3139,Produtos!A:B,2,FALSE),"")</f>
        <v/>
      </c>
      <c r="D3139" s="10" t="n"/>
      <c r="E3139" s="10" t="n"/>
    </row>
    <row r="3140">
      <c r="B3140">
        <f>IFERROR(VLOOKUP(A3140,Produtos!A:B,2,FALSE),"")</f>
        <v/>
      </c>
      <c r="D3140" s="10" t="n"/>
      <c r="E3140" s="10" t="n"/>
    </row>
    <row r="3141">
      <c r="B3141">
        <f>IFERROR(VLOOKUP(A3141,Produtos!A:B,2,FALSE),"")</f>
        <v/>
      </c>
      <c r="D3141" s="10" t="n"/>
      <c r="E3141" s="10" t="n"/>
    </row>
    <row r="3142">
      <c r="B3142">
        <f>IFERROR(VLOOKUP(A3142,Produtos!A:B,2,FALSE),"")</f>
        <v/>
      </c>
      <c r="D3142" s="10" t="n"/>
      <c r="E3142" s="10" t="n"/>
    </row>
    <row r="3143">
      <c r="B3143">
        <f>IFERROR(VLOOKUP(A3143,Produtos!A:B,2,FALSE),"")</f>
        <v/>
      </c>
      <c r="D3143" s="10" t="n"/>
      <c r="E3143" s="10" t="n"/>
    </row>
    <row r="3144">
      <c r="B3144">
        <f>IFERROR(VLOOKUP(A3144,Produtos!A:B,2,FALSE),"")</f>
        <v/>
      </c>
      <c r="D3144" s="10" t="n"/>
      <c r="E3144" s="10" t="n"/>
    </row>
    <row r="3145">
      <c r="B3145">
        <f>IFERROR(VLOOKUP(A3145,Produtos!A:B,2,FALSE),"")</f>
        <v/>
      </c>
      <c r="D3145" s="10" t="n"/>
      <c r="E3145" s="10" t="n"/>
    </row>
    <row r="3146">
      <c r="B3146">
        <f>IFERROR(VLOOKUP(A3146,Produtos!A:B,2,FALSE),"")</f>
        <v/>
      </c>
      <c r="D3146" s="10" t="n"/>
      <c r="E3146" s="10" t="n"/>
    </row>
    <row r="3147">
      <c r="B3147">
        <f>IFERROR(VLOOKUP(A3147,Produtos!A:B,2,FALSE),"")</f>
        <v/>
      </c>
      <c r="D3147" s="10" t="n"/>
      <c r="E3147" s="10" t="n"/>
    </row>
    <row r="3148">
      <c r="B3148">
        <f>IFERROR(VLOOKUP(A3148,Produtos!A:B,2,FALSE),"")</f>
        <v/>
      </c>
      <c r="D3148" s="10" t="n"/>
      <c r="E3148" s="10" t="n"/>
    </row>
    <row r="3149">
      <c r="B3149">
        <f>IFERROR(VLOOKUP(A3149,Produtos!A:B,2,FALSE),"")</f>
        <v/>
      </c>
      <c r="D3149" s="10" t="n"/>
      <c r="E3149" s="10" t="n"/>
    </row>
    <row r="3150">
      <c r="B3150">
        <f>IFERROR(VLOOKUP(A3150,Produtos!A:B,2,FALSE),"")</f>
        <v/>
      </c>
      <c r="D3150" s="10" t="n"/>
      <c r="E3150" s="10" t="n"/>
    </row>
    <row r="3151">
      <c r="B3151">
        <f>IFERROR(VLOOKUP(A3151,Produtos!A:B,2,FALSE),"")</f>
        <v/>
      </c>
      <c r="D3151" s="10" t="n"/>
      <c r="E3151" s="10" t="n"/>
    </row>
    <row r="3152">
      <c r="B3152">
        <f>IFERROR(VLOOKUP(A3152,Produtos!A:B,2,FALSE),"")</f>
        <v/>
      </c>
      <c r="D3152" s="10" t="n"/>
      <c r="E3152" s="10" t="n"/>
    </row>
    <row r="3153">
      <c r="B3153">
        <f>IFERROR(VLOOKUP(A3153,Produtos!A:B,2,FALSE),"")</f>
        <v/>
      </c>
      <c r="D3153" s="10" t="n"/>
      <c r="E3153" s="10" t="n"/>
    </row>
    <row r="3154">
      <c r="B3154">
        <f>IFERROR(VLOOKUP(A3154,Produtos!A:B,2,FALSE),"")</f>
        <v/>
      </c>
      <c r="D3154" s="10" t="n"/>
      <c r="E3154" s="10" t="n"/>
    </row>
    <row r="3155">
      <c r="B3155">
        <f>IFERROR(VLOOKUP(A3155,Produtos!A:B,2,FALSE),"")</f>
        <v/>
      </c>
      <c r="D3155" s="10" t="n"/>
      <c r="E3155" s="10" t="n"/>
    </row>
    <row r="3156">
      <c r="B3156">
        <f>IFERROR(VLOOKUP(A3156,Produtos!A:B,2,FALSE),"")</f>
        <v/>
      </c>
      <c r="D3156" s="10" t="n"/>
      <c r="E3156" s="10" t="n"/>
    </row>
    <row r="3157">
      <c r="B3157">
        <f>IFERROR(VLOOKUP(A3157,Produtos!A:B,2,FALSE),"")</f>
        <v/>
      </c>
      <c r="D3157" s="10" t="n"/>
      <c r="E3157" s="10" t="n"/>
    </row>
    <row r="3158">
      <c r="B3158">
        <f>IFERROR(VLOOKUP(A3158,Produtos!A:B,2,FALSE),"")</f>
        <v/>
      </c>
      <c r="D3158" s="10" t="n"/>
      <c r="E3158" s="10" t="n"/>
    </row>
    <row r="3159">
      <c r="B3159">
        <f>IFERROR(VLOOKUP(A3159,Produtos!A:B,2,FALSE),"")</f>
        <v/>
      </c>
      <c r="D3159" s="10" t="n"/>
      <c r="E3159" s="10" t="n"/>
    </row>
    <row r="3160">
      <c r="B3160">
        <f>IFERROR(VLOOKUP(A3160,Produtos!A:B,2,FALSE),"")</f>
        <v/>
      </c>
      <c r="D3160" s="10" t="n"/>
      <c r="E3160" s="10" t="n"/>
    </row>
    <row r="3161">
      <c r="B3161">
        <f>IFERROR(VLOOKUP(A3161,Produtos!A:B,2,FALSE),"")</f>
        <v/>
      </c>
      <c r="D3161" s="10" t="n"/>
      <c r="E3161" s="10" t="n"/>
    </row>
    <row r="3162">
      <c r="B3162">
        <f>IFERROR(VLOOKUP(A3162,Produtos!A:B,2,FALSE),"")</f>
        <v/>
      </c>
      <c r="D3162" s="10" t="n"/>
      <c r="E3162" s="10" t="n"/>
    </row>
    <row r="3163">
      <c r="B3163">
        <f>IFERROR(VLOOKUP(A3163,Produtos!A:B,2,FALSE),"")</f>
        <v/>
      </c>
      <c r="D3163" s="10" t="n"/>
      <c r="E3163" s="10" t="n"/>
    </row>
    <row r="3164">
      <c r="B3164">
        <f>IFERROR(VLOOKUP(A3164,Produtos!A:B,2,FALSE),"")</f>
        <v/>
      </c>
      <c r="D3164" s="10" t="n"/>
      <c r="E3164" s="10" t="n"/>
    </row>
    <row r="3165">
      <c r="B3165">
        <f>IFERROR(VLOOKUP(A3165,Produtos!A:B,2,FALSE),"")</f>
        <v/>
      </c>
      <c r="D3165" s="10" t="n"/>
      <c r="E3165" s="10" t="n"/>
    </row>
    <row r="3166">
      <c r="B3166">
        <f>IFERROR(VLOOKUP(A3166,Produtos!A:B,2,FALSE),"")</f>
        <v/>
      </c>
      <c r="D3166" s="10" t="n"/>
      <c r="E3166" s="10" t="n"/>
    </row>
    <row r="3167">
      <c r="B3167">
        <f>IFERROR(VLOOKUP(A3167,Produtos!A:B,2,FALSE),"")</f>
        <v/>
      </c>
      <c r="D3167" s="10" t="n"/>
      <c r="E3167" s="10" t="n"/>
    </row>
    <row r="3168">
      <c r="B3168">
        <f>IFERROR(VLOOKUP(A3168,Produtos!A:B,2,FALSE),"")</f>
        <v/>
      </c>
      <c r="D3168" s="10" t="n"/>
      <c r="E3168" s="10" t="n"/>
    </row>
    <row r="3169">
      <c r="B3169">
        <f>IFERROR(VLOOKUP(A3169,Produtos!A:B,2,FALSE),"")</f>
        <v/>
      </c>
      <c r="D3169" s="10" t="n"/>
      <c r="E3169" s="10" t="n"/>
    </row>
    <row r="3170">
      <c r="B3170">
        <f>IFERROR(VLOOKUP(A3170,Produtos!A:B,2,FALSE),"")</f>
        <v/>
      </c>
      <c r="D3170" s="10" t="n"/>
      <c r="E3170" s="10" t="n"/>
    </row>
    <row r="3171">
      <c r="B3171">
        <f>IFERROR(VLOOKUP(A3171,Produtos!A:B,2,FALSE),"")</f>
        <v/>
      </c>
      <c r="D3171" s="10" t="n"/>
      <c r="E3171" s="10" t="n"/>
    </row>
    <row r="3172">
      <c r="B3172">
        <f>IFERROR(VLOOKUP(A3172,Produtos!A:B,2,FALSE),"")</f>
        <v/>
      </c>
      <c r="D3172" s="10" t="n"/>
      <c r="E3172" s="10" t="n"/>
    </row>
    <row r="3173">
      <c r="B3173">
        <f>IFERROR(VLOOKUP(A3173,Produtos!A:B,2,FALSE),"")</f>
        <v/>
      </c>
      <c r="D3173" s="10" t="n"/>
      <c r="E3173" s="10" t="n"/>
    </row>
    <row r="3174">
      <c r="B3174">
        <f>IFERROR(VLOOKUP(A3174,Produtos!A:B,2,FALSE),"")</f>
        <v/>
      </c>
      <c r="D3174" s="10" t="n"/>
      <c r="E3174" s="10" t="n"/>
    </row>
    <row r="3175">
      <c r="B3175">
        <f>IFERROR(VLOOKUP(A3175,Produtos!A:B,2,FALSE),"")</f>
        <v/>
      </c>
      <c r="D3175" s="10" t="n"/>
      <c r="E3175" s="10" t="n"/>
    </row>
    <row r="3176">
      <c r="B3176">
        <f>IFERROR(VLOOKUP(A3176,Produtos!A:B,2,FALSE),"")</f>
        <v/>
      </c>
      <c r="D3176" s="10" t="n"/>
      <c r="E3176" s="10" t="n"/>
    </row>
    <row r="3177">
      <c r="B3177">
        <f>IFERROR(VLOOKUP(A3177,Produtos!A:B,2,FALSE),"")</f>
        <v/>
      </c>
      <c r="D3177" s="10" t="n"/>
      <c r="E3177" s="10" t="n"/>
    </row>
    <row r="3178">
      <c r="B3178">
        <f>IFERROR(VLOOKUP(A3178,Produtos!A:B,2,FALSE),"")</f>
        <v/>
      </c>
      <c r="D3178" s="10" t="n"/>
      <c r="E3178" s="10" t="n"/>
    </row>
    <row r="3179">
      <c r="B3179">
        <f>IFERROR(VLOOKUP(A3179,Produtos!A:B,2,FALSE),"")</f>
        <v/>
      </c>
      <c r="D3179" s="10" t="n"/>
      <c r="E3179" s="10" t="n"/>
    </row>
    <row r="3180">
      <c r="B3180">
        <f>IFERROR(VLOOKUP(A3180,Produtos!A:B,2,FALSE),"")</f>
        <v/>
      </c>
      <c r="D3180" s="10" t="n"/>
      <c r="E3180" s="10" t="n"/>
    </row>
    <row r="3181">
      <c r="B3181">
        <f>IFERROR(VLOOKUP(A3181,Produtos!A:B,2,FALSE),"")</f>
        <v/>
      </c>
      <c r="D3181" s="10" t="n"/>
      <c r="E3181" s="10" t="n"/>
    </row>
    <row r="3182">
      <c r="B3182">
        <f>IFERROR(VLOOKUP(A3182,Produtos!A:B,2,FALSE),"")</f>
        <v/>
      </c>
      <c r="D3182" s="10" t="n"/>
      <c r="E3182" s="10" t="n"/>
    </row>
    <row r="3183">
      <c r="B3183">
        <f>IFERROR(VLOOKUP(A3183,Produtos!A:B,2,FALSE),"")</f>
        <v/>
      </c>
      <c r="D3183" s="10" t="n"/>
      <c r="E3183" s="10" t="n"/>
    </row>
    <row r="3184">
      <c r="B3184">
        <f>IFERROR(VLOOKUP(A3184,Produtos!A:B,2,FALSE),"")</f>
        <v/>
      </c>
      <c r="D3184" s="10" t="n"/>
      <c r="E3184" s="10" t="n"/>
    </row>
    <row r="3185">
      <c r="B3185">
        <f>IFERROR(VLOOKUP(A3185,Produtos!A:B,2,FALSE),"")</f>
        <v/>
      </c>
      <c r="D3185" s="10" t="n"/>
      <c r="E3185" s="10" t="n"/>
    </row>
    <row r="3186">
      <c r="B3186">
        <f>IFERROR(VLOOKUP(A3186,Produtos!A:B,2,FALSE),"")</f>
        <v/>
      </c>
      <c r="D3186" s="10" t="n"/>
      <c r="E3186" s="10" t="n"/>
    </row>
    <row r="3187">
      <c r="B3187">
        <f>IFERROR(VLOOKUP(A3187,Produtos!A:B,2,FALSE),"")</f>
        <v/>
      </c>
      <c r="D3187" s="10" t="n"/>
      <c r="E3187" s="10" t="n"/>
    </row>
    <row r="3188">
      <c r="B3188">
        <f>IFERROR(VLOOKUP(A3188,Produtos!A:B,2,FALSE),"")</f>
        <v/>
      </c>
      <c r="D3188" s="10" t="n"/>
      <c r="E3188" s="10" t="n"/>
    </row>
    <row r="3189">
      <c r="B3189">
        <f>IFERROR(VLOOKUP(A3189,Produtos!A:B,2,FALSE),"")</f>
        <v/>
      </c>
      <c r="D3189" s="10" t="n"/>
      <c r="E3189" s="10" t="n"/>
    </row>
    <row r="3190">
      <c r="B3190">
        <f>IFERROR(VLOOKUP(A3190,Produtos!A:B,2,FALSE),"")</f>
        <v/>
      </c>
      <c r="D3190" s="10" t="n"/>
      <c r="E3190" s="10" t="n"/>
    </row>
    <row r="3191">
      <c r="B3191">
        <f>IFERROR(VLOOKUP(A3191,Produtos!A:B,2,FALSE),"")</f>
        <v/>
      </c>
      <c r="D3191" s="10" t="n"/>
      <c r="E3191" s="10" t="n"/>
    </row>
    <row r="3192">
      <c r="B3192">
        <f>IFERROR(VLOOKUP(A3192,Produtos!A:B,2,FALSE),"")</f>
        <v/>
      </c>
      <c r="D3192" s="10" t="n"/>
      <c r="E3192" s="10" t="n"/>
    </row>
    <row r="3193">
      <c r="B3193">
        <f>IFERROR(VLOOKUP(A3193,Produtos!A:B,2,FALSE),"")</f>
        <v/>
      </c>
      <c r="D3193" s="10" t="n"/>
      <c r="E3193" s="10" t="n"/>
    </row>
    <row r="3194">
      <c r="B3194">
        <f>IFERROR(VLOOKUP(A3194,Produtos!A:B,2,FALSE),"")</f>
        <v/>
      </c>
      <c r="D3194" s="10" t="n"/>
      <c r="E3194" s="10" t="n"/>
    </row>
    <row r="3195">
      <c r="B3195">
        <f>IFERROR(VLOOKUP(A3195,Produtos!A:B,2,FALSE),"")</f>
        <v/>
      </c>
      <c r="D3195" s="10" t="n"/>
      <c r="E3195" s="10" t="n"/>
    </row>
    <row r="3196">
      <c r="B3196">
        <f>IFERROR(VLOOKUP(A3196,Produtos!A:B,2,FALSE),"")</f>
        <v/>
      </c>
      <c r="D3196" s="10" t="n"/>
      <c r="E3196" s="10" t="n"/>
    </row>
    <row r="3197">
      <c r="B3197">
        <f>IFERROR(VLOOKUP(A3197,Produtos!A:B,2,FALSE),"")</f>
        <v/>
      </c>
      <c r="D3197" s="10" t="n"/>
      <c r="E3197" s="10" t="n"/>
    </row>
    <row r="3198">
      <c r="B3198">
        <f>IFERROR(VLOOKUP(A3198,Produtos!A:B,2,FALSE),"")</f>
        <v/>
      </c>
      <c r="D3198" s="10" t="n"/>
      <c r="E3198" s="10" t="n"/>
    </row>
    <row r="3199">
      <c r="B3199">
        <f>IFERROR(VLOOKUP(A3199,Produtos!A:B,2,FALSE),"")</f>
        <v/>
      </c>
      <c r="D3199" s="10" t="n"/>
      <c r="E3199" s="10" t="n"/>
    </row>
    <row r="3200">
      <c r="B3200">
        <f>IFERROR(VLOOKUP(A3200,Produtos!A:B,2,FALSE),"")</f>
        <v/>
      </c>
      <c r="D3200" s="10" t="n"/>
      <c r="E3200" s="10" t="n"/>
    </row>
    <row r="3201">
      <c r="B3201">
        <f>IFERROR(VLOOKUP(A3201,Produtos!A:B,2,FALSE),"")</f>
        <v/>
      </c>
      <c r="D3201" s="10" t="n"/>
      <c r="E3201" s="10" t="n"/>
    </row>
    <row r="3202">
      <c r="B3202">
        <f>IFERROR(VLOOKUP(A3202,Produtos!A:B,2,FALSE),"")</f>
        <v/>
      </c>
      <c r="D3202" s="10" t="n"/>
      <c r="E3202" s="10" t="n"/>
    </row>
    <row r="3203">
      <c r="B3203">
        <f>IFERROR(VLOOKUP(A3203,Produtos!A:B,2,FALSE),"")</f>
        <v/>
      </c>
      <c r="D3203" s="10" t="n"/>
      <c r="E3203" s="10" t="n"/>
    </row>
    <row r="3204">
      <c r="B3204">
        <f>IFERROR(VLOOKUP(A3204,Produtos!A:B,2,FALSE),"")</f>
        <v/>
      </c>
      <c r="D3204" s="10" t="n"/>
      <c r="E3204" s="10" t="n"/>
    </row>
    <row r="3205">
      <c r="B3205">
        <f>IFERROR(VLOOKUP(A3205,Produtos!A:B,2,FALSE),"")</f>
        <v/>
      </c>
      <c r="D3205" s="10" t="n"/>
      <c r="E3205" s="10" t="n"/>
    </row>
    <row r="3206">
      <c r="B3206">
        <f>IFERROR(VLOOKUP(A3206,Produtos!A:B,2,FALSE),"")</f>
        <v/>
      </c>
      <c r="D3206" s="10" t="n"/>
      <c r="E3206" s="10" t="n"/>
    </row>
    <row r="3207">
      <c r="B3207">
        <f>IFERROR(VLOOKUP(A3207,Produtos!A:B,2,FALSE),"")</f>
        <v/>
      </c>
      <c r="D3207" s="10" t="n"/>
      <c r="E3207" s="10" t="n"/>
    </row>
    <row r="3208">
      <c r="B3208">
        <f>IFERROR(VLOOKUP(A3208,Produtos!A:B,2,FALSE),"")</f>
        <v/>
      </c>
      <c r="D3208" s="10" t="n"/>
      <c r="E3208" s="10" t="n"/>
    </row>
    <row r="3209">
      <c r="B3209">
        <f>IFERROR(VLOOKUP(A3209,Produtos!A:B,2,FALSE),"")</f>
        <v/>
      </c>
      <c r="D3209" s="10" t="n"/>
      <c r="E3209" s="10" t="n"/>
    </row>
    <row r="3210">
      <c r="B3210">
        <f>IFERROR(VLOOKUP(A3210,Produtos!A:B,2,FALSE),"")</f>
        <v/>
      </c>
      <c r="D3210" s="10" t="n"/>
      <c r="E3210" s="10" t="n"/>
    </row>
    <row r="3211">
      <c r="B3211">
        <f>IFERROR(VLOOKUP(A3211,Produtos!A:B,2,FALSE),"")</f>
        <v/>
      </c>
      <c r="D3211" s="10" t="n"/>
      <c r="E3211" s="10" t="n"/>
    </row>
    <row r="3212">
      <c r="B3212">
        <f>IFERROR(VLOOKUP(A3212,Produtos!A:B,2,FALSE),"")</f>
        <v/>
      </c>
      <c r="D3212" s="10" t="n"/>
      <c r="E3212" s="10" t="n"/>
    </row>
    <row r="3213">
      <c r="B3213">
        <f>IFERROR(VLOOKUP(A3213,Produtos!A:B,2,FALSE),"")</f>
        <v/>
      </c>
      <c r="D3213" s="10" t="n"/>
      <c r="E3213" s="10" t="n"/>
    </row>
    <row r="3214">
      <c r="B3214">
        <f>IFERROR(VLOOKUP(A3214,Produtos!A:B,2,FALSE),"")</f>
        <v/>
      </c>
      <c r="D3214" s="10" t="n"/>
      <c r="E3214" s="10" t="n"/>
    </row>
    <row r="3215">
      <c r="B3215">
        <f>IFERROR(VLOOKUP(A3215,Produtos!A:B,2,FALSE),"")</f>
        <v/>
      </c>
      <c r="D3215" s="10" t="n"/>
      <c r="E3215" s="10" t="n"/>
    </row>
    <row r="3216">
      <c r="B3216">
        <f>IFERROR(VLOOKUP(A3216,Produtos!A:B,2,FALSE),"")</f>
        <v/>
      </c>
      <c r="D3216" s="10" t="n"/>
      <c r="E3216" s="10" t="n"/>
    </row>
    <row r="3217">
      <c r="B3217">
        <f>IFERROR(VLOOKUP(A3217,Produtos!A:B,2,FALSE),"")</f>
        <v/>
      </c>
      <c r="D3217" s="10" t="n"/>
      <c r="E3217" s="10" t="n"/>
    </row>
    <row r="3218">
      <c r="B3218">
        <f>IFERROR(VLOOKUP(A3218,Produtos!A:B,2,FALSE),"")</f>
        <v/>
      </c>
      <c r="D3218" s="10" t="n"/>
      <c r="E3218" s="10" t="n"/>
    </row>
    <row r="3219">
      <c r="B3219">
        <f>IFERROR(VLOOKUP(A3219,Produtos!A:B,2,FALSE),"")</f>
        <v/>
      </c>
      <c r="D3219" s="10" t="n"/>
      <c r="E3219" s="10" t="n"/>
    </row>
    <row r="3220">
      <c r="B3220">
        <f>IFERROR(VLOOKUP(A3220,Produtos!A:B,2,FALSE),"")</f>
        <v/>
      </c>
      <c r="D3220" s="10" t="n"/>
      <c r="E3220" s="10" t="n"/>
    </row>
    <row r="3221">
      <c r="B3221">
        <f>IFERROR(VLOOKUP(A3221,Produtos!A:B,2,FALSE),"")</f>
        <v/>
      </c>
      <c r="D3221" s="10" t="n"/>
      <c r="E3221" s="10" t="n"/>
    </row>
    <row r="3222">
      <c r="B3222">
        <f>IFERROR(VLOOKUP(A3222,Produtos!A:B,2,FALSE),"")</f>
        <v/>
      </c>
      <c r="D3222" s="10" t="n"/>
      <c r="E3222" s="10" t="n"/>
    </row>
    <row r="3223">
      <c r="B3223">
        <f>IFERROR(VLOOKUP(A3223,Produtos!A:B,2,FALSE),"")</f>
        <v/>
      </c>
      <c r="D3223" s="10" t="n"/>
      <c r="E3223" s="10" t="n"/>
    </row>
    <row r="3224">
      <c r="B3224">
        <f>IFERROR(VLOOKUP(A3224,Produtos!A:B,2,FALSE),"")</f>
        <v/>
      </c>
      <c r="D3224" s="10" t="n"/>
      <c r="E3224" s="10" t="n"/>
    </row>
    <row r="3225">
      <c r="B3225">
        <f>IFERROR(VLOOKUP(A3225,Produtos!A:B,2,FALSE),"")</f>
        <v/>
      </c>
      <c r="D3225" s="10" t="n"/>
      <c r="E3225" s="10" t="n"/>
    </row>
    <row r="3226">
      <c r="B3226">
        <f>IFERROR(VLOOKUP(A3226,Produtos!A:B,2,FALSE),"")</f>
        <v/>
      </c>
      <c r="D3226" s="10" t="n"/>
      <c r="E3226" s="10" t="n"/>
    </row>
    <row r="3227">
      <c r="B3227">
        <f>IFERROR(VLOOKUP(A3227,Produtos!A:B,2,FALSE),"")</f>
        <v/>
      </c>
      <c r="D3227" s="10" t="n"/>
      <c r="E3227" s="10" t="n"/>
    </row>
    <row r="3228">
      <c r="B3228">
        <f>IFERROR(VLOOKUP(A3228,Produtos!A:B,2,FALSE),"")</f>
        <v/>
      </c>
      <c r="D3228" s="10" t="n"/>
      <c r="E3228" s="10" t="n"/>
    </row>
    <row r="3229">
      <c r="B3229">
        <f>IFERROR(VLOOKUP(A3229,Produtos!A:B,2,FALSE),"")</f>
        <v/>
      </c>
      <c r="D3229" s="10" t="n"/>
      <c r="E3229" s="10" t="n"/>
    </row>
    <row r="3230">
      <c r="B3230">
        <f>IFERROR(VLOOKUP(A3230,Produtos!A:B,2,FALSE),"")</f>
        <v/>
      </c>
      <c r="D3230" s="10" t="n"/>
      <c r="E3230" s="10" t="n"/>
    </row>
    <row r="3231">
      <c r="B3231">
        <f>IFERROR(VLOOKUP(A3231,Produtos!A:B,2,FALSE),"")</f>
        <v/>
      </c>
      <c r="D3231" s="10" t="n"/>
      <c r="E3231" s="10" t="n"/>
    </row>
    <row r="3232">
      <c r="B3232">
        <f>IFERROR(VLOOKUP(A3232,Produtos!A:B,2,FALSE),"")</f>
        <v/>
      </c>
      <c r="D3232" s="10" t="n"/>
      <c r="E3232" s="10" t="n"/>
    </row>
    <row r="3233">
      <c r="B3233">
        <f>IFERROR(VLOOKUP(A3233,Produtos!A:B,2,FALSE),"")</f>
        <v/>
      </c>
      <c r="D3233" s="10" t="n"/>
      <c r="E3233" s="10" t="n"/>
    </row>
    <row r="3234">
      <c r="B3234">
        <f>IFERROR(VLOOKUP(A3234,Produtos!A:B,2,FALSE),"")</f>
        <v/>
      </c>
      <c r="D3234" s="10" t="n"/>
      <c r="E3234" s="10" t="n"/>
    </row>
    <row r="3235">
      <c r="B3235">
        <f>IFERROR(VLOOKUP(A3235,Produtos!A:B,2,FALSE),"")</f>
        <v/>
      </c>
      <c r="D3235" s="10" t="n"/>
      <c r="E3235" s="10" t="n"/>
    </row>
    <row r="3236">
      <c r="B3236">
        <f>IFERROR(VLOOKUP(A3236,Produtos!A:B,2,FALSE),"")</f>
        <v/>
      </c>
      <c r="D3236" s="10" t="n"/>
      <c r="E3236" s="10" t="n"/>
    </row>
    <row r="3237">
      <c r="B3237">
        <f>IFERROR(VLOOKUP(A3237,Produtos!A:B,2,FALSE),"")</f>
        <v/>
      </c>
      <c r="D3237" s="10" t="n"/>
      <c r="E3237" s="10" t="n"/>
    </row>
    <row r="3238">
      <c r="B3238">
        <f>IFERROR(VLOOKUP(A3238,Produtos!A:B,2,FALSE),"")</f>
        <v/>
      </c>
      <c r="D3238" s="10" t="n"/>
      <c r="E3238" s="10" t="n"/>
    </row>
    <row r="3239">
      <c r="B3239">
        <f>IFERROR(VLOOKUP(A3239,Produtos!A:B,2,FALSE),"")</f>
        <v/>
      </c>
      <c r="D3239" s="10" t="n"/>
      <c r="E3239" s="10" t="n"/>
    </row>
    <row r="3240">
      <c r="B3240">
        <f>IFERROR(VLOOKUP(A3240,Produtos!A:B,2,FALSE),"")</f>
        <v/>
      </c>
      <c r="D3240" s="10" t="n"/>
      <c r="E3240" s="10" t="n"/>
    </row>
    <row r="3241">
      <c r="B3241">
        <f>IFERROR(VLOOKUP(A3241,Produtos!A:B,2,FALSE),"")</f>
        <v/>
      </c>
      <c r="D3241" s="10" t="n"/>
      <c r="E3241" s="10" t="n"/>
    </row>
    <row r="3242">
      <c r="B3242">
        <f>IFERROR(VLOOKUP(A3242,Produtos!A:B,2,FALSE),"")</f>
        <v/>
      </c>
      <c r="D3242" s="10" t="n"/>
      <c r="E3242" s="10" t="n"/>
    </row>
    <row r="3243">
      <c r="B3243">
        <f>IFERROR(VLOOKUP(A3243,Produtos!A:B,2,FALSE),"")</f>
        <v/>
      </c>
      <c r="D3243" s="10" t="n"/>
      <c r="E3243" s="10" t="n"/>
    </row>
    <row r="3244">
      <c r="B3244">
        <f>IFERROR(VLOOKUP(A3244,Produtos!A:B,2,FALSE),"")</f>
        <v/>
      </c>
      <c r="D3244" s="10" t="n"/>
      <c r="E3244" s="10" t="n"/>
    </row>
    <row r="3245">
      <c r="B3245">
        <f>IFERROR(VLOOKUP(A3245,Produtos!A:B,2,FALSE),"")</f>
        <v/>
      </c>
      <c r="D3245" s="10" t="n"/>
      <c r="E3245" s="10" t="n"/>
    </row>
    <row r="3246">
      <c r="B3246">
        <f>IFERROR(VLOOKUP(A3246,Produtos!A:B,2,FALSE),"")</f>
        <v/>
      </c>
      <c r="D3246" s="10" t="n"/>
      <c r="E3246" s="10" t="n"/>
    </row>
    <row r="3247">
      <c r="B3247">
        <f>IFERROR(VLOOKUP(A3247,Produtos!A:B,2,FALSE),"")</f>
        <v/>
      </c>
      <c r="D3247" s="10" t="n"/>
      <c r="E3247" s="10" t="n"/>
    </row>
    <row r="3248">
      <c r="B3248">
        <f>IFERROR(VLOOKUP(A3248,Produtos!A:B,2,FALSE),"")</f>
        <v/>
      </c>
      <c r="D3248" s="10" t="n"/>
      <c r="E3248" s="10" t="n"/>
    </row>
    <row r="3249">
      <c r="B3249">
        <f>IFERROR(VLOOKUP(A3249,Produtos!A:B,2,FALSE),"")</f>
        <v/>
      </c>
      <c r="D3249" s="10" t="n"/>
      <c r="E3249" s="10" t="n"/>
    </row>
    <row r="3250">
      <c r="B3250">
        <f>IFERROR(VLOOKUP(A3250,Produtos!A:B,2,FALSE),"")</f>
        <v/>
      </c>
      <c r="D3250" s="10" t="n"/>
      <c r="E3250" s="10" t="n"/>
    </row>
    <row r="3251">
      <c r="B3251">
        <f>IFERROR(VLOOKUP(A3251,Produtos!A:B,2,FALSE),"")</f>
        <v/>
      </c>
      <c r="D3251" s="10" t="n"/>
      <c r="E3251" s="10" t="n"/>
    </row>
    <row r="3252">
      <c r="B3252">
        <f>IFERROR(VLOOKUP(A3252,Produtos!A:B,2,FALSE),"")</f>
        <v/>
      </c>
      <c r="D3252" s="10" t="n"/>
      <c r="E3252" s="10" t="n"/>
    </row>
    <row r="3253">
      <c r="B3253">
        <f>IFERROR(VLOOKUP(A3253,Produtos!A:B,2,FALSE),"")</f>
        <v/>
      </c>
      <c r="D3253" s="10" t="n"/>
      <c r="E3253" s="10" t="n"/>
    </row>
    <row r="3254">
      <c r="B3254">
        <f>IFERROR(VLOOKUP(A3254,Produtos!A:B,2,FALSE),"")</f>
        <v/>
      </c>
      <c r="D3254" s="10" t="n"/>
      <c r="E3254" s="10" t="n"/>
    </row>
    <row r="3255">
      <c r="B3255">
        <f>IFERROR(VLOOKUP(A3255,Produtos!A:B,2,FALSE),"")</f>
        <v/>
      </c>
      <c r="D3255" s="10" t="n"/>
      <c r="E3255" s="10" t="n"/>
    </row>
    <row r="3256">
      <c r="B3256">
        <f>IFERROR(VLOOKUP(A3256,Produtos!A:B,2,FALSE),"")</f>
        <v/>
      </c>
      <c r="D3256" s="10" t="n"/>
      <c r="E3256" s="10" t="n"/>
    </row>
    <row r="3257">
      <c r="B3257">
        <f>IFERROR(VLOOKUP(A3257,Produtos!A:B,2,FALSE),"")</f>
        <v/>
      </c>
      <c r="D3257" s="10" t="n"/>
      <c r="E3257" s="10" t="n"/>
    </row>
    <row r="3258">
      <c r="B3258">
        <f>IFERROR(VLOOKUP(A3258,Produtos!A:B,2,FALSE),"")</f>
        <v/>
      </c>
      <c r="D3258" s="10" t="n"/>
      <c r="E3258" s="10" t="n"/>
    </row>
    <row r="3259">
      <c r="B3259">
        <f>IFERROR(VLOOKUP(A3259,Produtos!A:B,2,FALSE),"")</f>
        <v/>
      </c>
      <c r="D3259" s="10" t="n"/>
      <c r="E3259" s="10" t="n"/>
    </row>
    <row r="3260">
      <c r="B3260">
        <f>IFERROR(VLOOKUP(A3260,Produtos!A:B,2,FALSE),"")</f>
        <v/>
      </c>
      <c r="D3260" s="10" t="n"/>
      <c r="E3260" s="10" t="n"/>
    </row>
    <row r="3261">
      <c r="B3261">
        <f>IFERROR(VLOOKUP(A3261,Produtos!A:B,2,FALSE),"")</f>
        <v/>
      </c>
      <c r="D3261" s="10" t="n"/>
      <c r="E3261" s="10" t="n"/>
    </row>
    <row r="3262">
      <c r="B3262">
        <f>IFERROR(VLOOKUP(A3262,Produtos!A:B,2,FALSE),"")</f>
        <v/>
      </c>
      <c r="D3262" s="10" t="n"/>
      <c r="E3262" s="10" t="n"/>
    </row>
    <row r="3263">
      <c r="B3263">
        <f>IFERROR(VLOOKUP(A3263,Produtos!A:B,2,FALSE),"")</f>
        <v/>
      </c>
      <c r="D3263" s="10" t="n"/>
      <c r="E3263" s="10" t="n"/>
    </row>
    <row r="3264">
      <c r="B3264">
        <f>IFERROR(VLOOKUP(A3264,Produtos!A:B,2,FALSE),"")</f>
        <v/>
      </c>
      <c r="D3264" s="10" t="n"/>
      <c r="E3264" s="10" t="n"/>
    </row>
    <row r="3265">
      <c r="B3265">
        <f>IFERROR(VLOOKUP(A3265,Produtos!A:B,2,FALSE),"")</f>
        <v/>
      </c>
      <c r="D3265" s="10" t="n"/>
      <c r="E3265" s="10" t="n"/>
    </row>
    <row r="3266">
      <c r="B3266">
        <f>IFERROR(VLOOKUP(A3266,Produtos!A:B,2,FALSE),"")</f>
        <v/>
      </c>
      <c r="D3266" s="10" t="n"/>
      <c r="E3266" s="10" t="n"/>
    </row>
    <row r="3267">
      <c r="B3267">
        <f>IFERROR(VLOOKUP(A3267,Produtos!A:B,2,FALSE),"")</f>
        <v/>
      </c>
      <c r="D3267" s="10" t="n"/>
      <c r="E3267" s="10" t="n"/>
    </row>
    <row r="3268">
      <c r="B3268">
        <f>IFERROR(VLOOKUP(A3268,Produtos!A:B,2,FALSE),"")</f>
        <v/>
      </c>
      <c r="D3268" s="10" t="n"/>
      <c r="E3268" s="10" t="n"/>
    </row>
    <row r="3269">
      <c r="B3269">
        <f>IFERROR(VLOOKUP(A3269,Produtos!A:B,2,FALSE),"")</f>
        <v/>
      </c>
      <c r="D3269" s="10" t="n"/>
      <c r="E3269" s="10" t="n"/>
    </row>
    <row r="3270">
      <c r="B3270">
        <f>IFERROR(VLOOKUP(A3270,Produtos!A:B,2,FALSE),"")</f>
        <v/>
      </c>
      <c r="D3270" s="10" t="n"/>
      <c r="E3270" s="10" t="n"/>
    </row>
    <row r="3271">
      <c r="B3271">
        <f>IFERROR(VLOOKUP(A3271,Produtos!A:B,2,FALSE),"")</f>
        <v/>
      </c>
      <c r="D3271" s="10" t="n"/>
      <c r="E3271" s="10" t="n"/>
    </row>
    <row r="3272">
      <c r="B3272">
        <f>IFERROR(VLOOKUP(A3272,Produtos!A:B,2,FALSE),"")</f>
        <v/>
      </c>
      <c r="D3272" s="10" t="n"/>
      <c r="E3272" s="10" t="n"/>
    </row>
    <row r="3273">
      <c r="B3273">
        <f>IFERROR(VLOOKUP(A3273,Produtos!A:B,2,FALSE),"")</f>
        <v/>
      </c>
      <c r="D3273" s="10" t="n"/>
      <c r="E3273" s="10" t="n"/>
    </row>
    <row r="3274">
      <c r="B3274">
        <f>IFERROR(VLOOKUP(A3274,Produtos!A:B,2,FALSE),"")</f>
        <v/>
      </c>
      <c r="D3274" s="10" t="n"/>
      <c r="E3274" s="10" t="n"/>
    </row>
    <row r="3275">
      <c r="B3275">
        <f>IFERROR(VLOOKUP(A3275,Produtos!A:B,2,FALSE),"")</f>
        <v/>
      </c>
      <c r="D3275" s="10" t="n"/>
      <c r="E3275" s="10" t="n"/>
    </row>
    <row r="3276">
      <c r="B3276">
        <f>IFERROR(VLOOKUP(A3276,Produtos!A:B,2,FALSE),"")</f>
        <v/>
      </c>
      <c r="D3276" s="10" t="n"/>
      <c r="E3276" s="10" t="n"/>
    </row>
    <row r="3277">
      <c r="B3277">
        <f>IFERROR(VLOOKUP(A3277,Produtos!A:B,2,FALSE),"")</f>
        <v/>
      </c>
      <c r="D3277" s="10" t="n"/>
      <c r="E3277" s="10" t="n"/>
    </row>
    <row r="3278">
      <c r="B3278">
        <f>IFERROR(VLOOKUP(A3278,Produtos!A:B,2,FALSE),"")</f>
        <v/>
      </c>
      <c r="D3278" s="10" t="n"/>
      <c r="E3278" s="10" t="n"/>
    </row>
    <row r="3279">
      <c r="B3279">
        <f>IFERROR(VLOOKUP(A3279,Produtos!A:B,2,FALSE),"")</f>
        <v/>
      </c>
      <c r="D3279" s="10" t="n"/>
      <c r="E3279" s="10" t="n"/>
    </row>
    <row r="3280">
      <c r="B3280">
        <f>IFERROR(VLOOKUP(A3280,Produtos!A:B,2,FALSE),"")</f>
        <v/>
      </c>
      <c r="D3280" s="10" t="n"/>
      <c r="E3280" s="10" t="n"/>
    </row>
    <row r="3281">
      <c r="B3281">
        <f>IFERROR(VLOOKUP(A3281,Produtos!A:B,2,FALSE),"")</f>
        <v/>
      </c>
      <c r="D3281" s="10" t="n"/>
      <c r="E3281" s="10" t="n"/>
    </row>
    <row r="3282">
      <c r="B3282">
        <f>IFERROR(VLOOKUP(A3282,Produtos!A:B,2,FALSE),"")</f>
        <v/>
      </c>
      <c r="D3282" s="10" t="n"/>
      <c r="E3282" s="10" t="n"/>
    </row>
    <row r="3283">
      <c r="B3283">
        <f>IFERROR(VLOOKUP(A3283,Produtos!A:B,2,FALSE),"")</f>
        <v/>
      </c>
      <c r="D3283" s="10" t="n"/>
      <c r="E3283" s="10" t="n"/>
    </row>
    <row r="3284">
      <c r="B3284">
        <f>IFERROR(VLOOKUP(A3284,Produtos!A:B,2,FALSE),"")</f>
        <v/>
      </c>
      <c r="D3284" s="10" t="n"/>
      <c r="E3284" s="10" t="n"/>
    </row>
    <row r="3285">
      <c r="B3285">
        <f>IFERROR(VLOOKUP(A3285,Produtos!A:B,2,FALSE),"")</f>
        <v/>
      </c>
      <c r="D3285" s="10" t="n"/>
      <c r="E3285" s="10" t="n"/>
    </row>
    <row r="3286">
      <c r="B3286">
        <f>IFERROR(VLOOKUP(A3286,Produtos!A:B,2,FALSE),"")</f>
        <v/>
      </c>
      <c r="D3286" s="10" t="n"/>
      <c r="E3286" s="10" t="n"/>
    </row>
    <row r="3287">
      <c r="B3287">
        <f>IFERROR(VLOOKUP(A3287,Produtos!A:B,2,FALSE),"")</f>
        <v/>
      </c>
      <c r="D3287" s="10" t="n"/>
      <c r="E3287" s="10" t="n"/>
    </row>
    <row r="3288">
      <c r="B3288">
        <f>IFERROR(VLOOKUP(A3288,Produtos!A:B,2,FALSE),"")</f>
        <v/>
      </c>
      <c r="D3288" s="10" t="n"/>
      <c r="E3288" s="10" t="n"/>
    </row>
    <row r="3289">
      <c r="B3289">
        <f>IFERROR(VLOOKUP(A3289,Produtos!A:B,2,FALSE),"")</f>
        <v/>
      </c>
      <c r="D3289" s="10" t="n"/>
      <c r="E3289" s="10" t="n"/>
    </row>
    <row r="3290">
      <c r="B3290">
        <f>IFERROR(VLOOKUP(A3290,Produtos!A:B,2,FALSE),"")</f>
        <v/>
      </c>
      <c r="D3290" s="10" t="n"/>
      <c r="E3290" s="10" t="n"/>
    </row>
    <row r="3291">
      <c r="B3291">
        <f>IFERROR(VLOOKUP(A3291,Produtos!A:B,2,FALSE),"")</f>
        <v/>
      </c>
      <c r="D3291" s="10" t="n"/>
      <c r="E3291" s="10" t="n"/>
    </row>
    <row r="3292">
      <c r="B3292">
        <f>IFERROR(VLOOKUP(A3292,Produtos!A:B,2,FALSE),"")</f>
        <v/>
      </c>
      <c r="D3292" s="10" t="n"/>
      <c r="E3292" s="10" t="n"/>
    </row>
    <row r="3293">
      <c r="B3293">
        <f>IFERROR(VLOOKUP(A3293,Produtos!A:B,2,FALSE),"")</f>
        <v/>
      </c>
      <c r="D3293" s="10" t="n"/>
      <c r="E3293" s="10" t="n"/>
    </row>
    <row r="3294">
      <c r="B3294">
        <f>IFERROR(VLOOKUP(A3294,Produtos!A:B,2,FALSE),"")</f>
        <v/>
      </c>
      <c r="D3294" s="10" t="n"/>
      <c r="E3294" s="10" t="n"/>
    </row>
    <row r="3295">
      <c r="B3295">
        <f>IFERROR(VLOOKUP(A3295,Produtos!A:B,2,FALSE),"")</f>
        <v/>
      </c>
      <c r="D3295" s="10" t="n"/>
      <c r="E3295" s="10" t="n"/>
    </row>
    <row r="3296">
      <c r="B3296">
        <f>IFERROR(VLOOKUP(A3296,Produtos!A:B,2,FALSE),"")</f>
        <v/>
      </c>
      <c r="D3296" s="10" t="n"/>
      <c r="E3296" s="10" t="n"/>
    </row>
    <row r="3297">
      <c r="B3297">
        <f>IFERROR(VLOOKUP(A3297,Produtos!A:B,2,FALSE),"")</f>
        <v/>
      </c>
      <c r="D3297" s="10" t="n"/>
      <c r="E3297" s="10" t="n"/>
    </row>
    <row r="3298">
      <c r="B3298">
        <f>IFERROR(VLOOKUP(A3298,Produtos!A:B,2,FALSE),"")</f>
        <v/>
      </c>
      <c r="D3298" s="10" t="n"/>
      <c r="E3298" s="10" t="n"/>
    </row>
    <row r="3299">
      <c r="B3299">
        <f>IFERROR(VLOOKUP(A3299,Produtos!A:B,2,FALSE),"")</f>
        <v/>
      </c>
      <c r="D3299" s="10" t="n"/>
      <c r="E3299" s="10" t="n"/>
    </row>
    <row r="3300">
      <c r="B3300">
        <f>IFERROR(VLOOKUP(A3300,Produtos!A:B,2,FALSE),"")</f>
        <v/>
      </c>
      <c r="D3300" s="10" t="n"/>
      <c r="E3300" s="10" t="n"/>
    </row>
    <row r="3301">
      <c r="B3301">
        <f>IFERROR(VLOOKUP(A3301,Produtos!A:B,2,FALSE),"")</f>
        <v/>
      </c>
      <c r="D3301" s="10" t="n"/>
      <c r="E3301" s="10" t="n"/>
    </row>
    <row r="3302">
      <c r="B3302">
        <f>IFERROR(VLOOKUP(A3302,Produtos!A:B,2,FALSE),"")</f>
        <v/>
      </c>
      <c r="D3302" s="10" t="n"/>
      <c r="E3302" s="10" t="n"/>
    </row>
    <row r="3303">
      <c r="B3303">
        <f>IFERROR(VLOOKUP(A3303,Produtos!A:B,2,FALSE),"")</f>
        <v/>
      </c>
      <c r="D3303" s="10" t="n"/>
      <c r="E3303" s="10" t="n"/>
    </row>
    <row r="3304">
      <c r="B3304">
        <f>IFERROR(VLOOKUP(A3304,Produtos!A:B,2,FALSE),"")</f>
        <v/>
      </c>
      <c r="D3304" s="10" t="n"/>
      <c r="E3304" s="10" t="n"/>
    </row>
    <row r="3305">
      <c r="B3305">
        <f>IFERROR(VLOOKUP(A3305,Produtos!A:B,2,FALSE),"")</f>
        <v/>
      </c>
      <c r="D3305" s="10" t="n"/>
      <c r="E3305" s="10" t="n"/>
    </row>
    <row r="3306">
      <c r="B3306">
        <f>IFERROR(VLOOKUP(A3306,Produtos!A:B,2,FALSE),"")</f>
        <v/>
      </c>
      <c r="D3306" s="10" t="n"/>
      <c r="E3306" s="10" t="n"/>
    </row>
    <row r="3307">
      <c r="B3307">
        <f>IFERROR(VLOOKUP(A3307,Produtos!A:B,2,FALSE),"")</f>
        <v/>
      </c>
      <c r="D3307" s="10" t="n"/>
      <c r="E3307" s="10" t="n"/>
    </row>
    <row r="3308">
      <c r="B3308">
        <f>IFERROR(VLOOKUP(A3308,Produtos!A:B,2,FALSE),"")</f>
        <v/>
      </c>
      <c r="D3308" s="10" t="n"/>
      <c r="E3308" s="10" t="n"/>
    </row>
    <row r="3309">
      <c r="B3309">
        <f>IFERROR(VLOOKUP(A3309,Produtos!A:B,2,FALSE),"")</f>
        <v/>
      </c>
      <c r="D3309" s="10" t="n"/>
      <c r="E3309" s="10" t="n"/>
    </row>
    <row r="3310">
      <c r="B3310">
        <f>IFERROR(VLOOKUP(A3310,Produtos!A:B,2,FALSE),"")</f>
        <v/>
      </c>
      <c r="D3310" s="10" t="n"/>
      <c r="E3310" s="10" t="n"/>
    </row>
    <row r="3311">
      <c r="B3311">
        <f>IFERROR(VLOOKUP(A3311,Produtos!A:B,2,FALSE),"")</f>
        <v/>
      </c>
      <c r="D3311" s="10" t="n"/>
      <c r="E3311" s="10" t="n"/>
    </row>
    <row r="3312">
      <c r="B3312">
        <f>IFERROR(VLOOKUP(A3312,Produtos!A:B,2,FALSE),"")</f>
        <v/>
      </c>
      <c r="D3312" s="10" t="n"/>
      <c r="E3312" s="10" t="n"/>
    </row>
    <row r="3313">
      <c r="B3313">
        <f>IFERROR(VLOOKUP(A3313,Produtos!A:B,2,FALSE),"")</f>
        <v/>
      </c>
      <c r="D3313" s="10" t="n"/>
      <c r="E3313" s="10" t="n"/>
    </row>
    <row r="3314">
      <c r="B3314">
        <f>IFERROR(VLOOKUP(A3314,Produtos!A:B,2,FALSE),"")</f>
        <v/>
      </c>
      <c r="D3314" s="10" t="n"/>
      <c r="E3314" s="10" t="n"/>
    </row>
    <row r="3315">
      <c r="B3315">
        <f>IFERROR(VLOOKUP(A3315,Produtos!A:B,2,FALSE),"")</f>
        <v/>
      </c>
      <c r="D3315" s="10" t="n"/>
      <c r="E3315" s="10" t="n"/>
    </row>
    <row r="3316">
      <c r="B3316">
        <f>IFERROR(VLOOKUP(A3316,Produtos!A:B,2,FALSE),"")</f>
        <v/>
      </c>
      <c r="D3316" s="10" t="n"/>
      <c r="E3316" s="10" t="n"/>
    </row>
    <row r="3317">
      <c r="B3317">
        <f>IFERROR(VLOOKUP(A3317,Produtos!A:B,2,FALSE),"")</f>
        <v/>
      </c>
      <c r="D3317" s="10" t="n"/>
      <c r="E3317" s="10" t="n"/>
    </row>
    <row r="3318">
      <c r="B3318">
        <f>IFERROR(VLOOKUP(A3318,Produtos!A:B,2,FALSE),"")</f>
        <v/>
      </c>
      <c r="D3318" s="10" t="n"/>
      <c r="E3318" s="10" t="n"/>
    </row>
    <row r="3319">
      <c r="B3319">
        <f>IFERROR(VLOOKUP(A3319,Produtos!A:B,2,FALSE),"")</f>
        <v/>
      </c>
      <c r="D3319" s="10" t="n"/>
      <c r="E3319" s="10" t="n"/>
    </row>
    <row r="3320">
      <c r="B3320">
        <f>IFERROR(VLOOKUP(A3320,Produtos!A:B,2,FALSE),"")</f>
        <v/>
      </c>
      <c r="D3320" s="10" t="n"/>
      <c r="E3320" s="10" t="n"/>
    </row>
    <row r="3321">
      <c r="B3321">
        <f>IFERROR(VLOOKUP(A3321,Produtos!A:B,2,FALSE),"")</f>
        <v/>
      </c>
      <c r="D3321" s="10" t="n"/>
      <c r="E3321" s="10" t="n"/>
    </row>
    <row r="3322">
      <c r="B3322">
        <f>IFERROR(VLOOKUP(A3322,Produtos!A:B,2,FALSE),"")</f>
        <v/>
      </c>
      <c r="D3322" s="10" t="n"/>
      <c r="E3322" s="10" t="n"/>
    </row>
    <row r="3323">
      <c r="B3323">
        <f>IFERROR(VLOOKUP(A3323,Produtos!A:B,2,FALSE),"")</f>
        <v/>
      </c>
      <c r="D3323" s="10" t="n"/>
      <c r="E3323" s="10" t="n"/>
    </row>
    <row r="3324">
      <c r="B3324">
        <f>IFERROR(VLOOKUP(A3324,Produtos!A:B,2,FALSE),"")</f>
        <v/>
      </c>
      <c r="D3324" s="10" t="n"/>
      <c r="E3324" s="10" t="n"/>
    </row>
    <row r="3325">
      <c r="B3325">
        <f>IFERROR(VLOOKUP(A3325,Produtos!A:B,2,FALSE),"")</f>
        <v/>
      </c>
      <c r="D3325" s="10" t="n"/>
      <c r="E3325" s="10" t="n"/>
    </row>
    <row r="3326">
      <c r="B3326">
        <f>IFERROR(VLOOKUP(A3326,Produtos!A:B,2,FALSE),"")</f>
        <v/>
      </c>
      <c r="D3326" s="10" t="n"/>
      <c r="E3326" s="10" t="n"/>
    </row>
    <row r="3327">
      <c r="B3327">
        <f>IFERROR(VLOOKUP(A3327,Produtos!A:B,2,FALSE),"")</f>
        <v/>
      </c>
      <c r="D3327" s="10" t="n"/>
      <c r="E3327" s="10" t="n"/>
    </row>
    <row r="3328">
      <c r="B3328">
        <f>IFERROR(VLOOKUP(A3328,Produtos!A:B,2,FALSE),"")</f>
        <v/>
      </c>
      <c r="D3328" s="10" t="n"/>
      <c r="E3328" s="10" t="n"/>
    </row>
    <row r="3329">
      <c r="B3329">
        <f>IFERROR(VLOOKUP(A3329,Produtos!A:B,2,FALSE),"")</f>
        <v/>
      </c>
      <c r="D3329" s="10" t="n"/>
      <c r="E3329" s="10" t="n"/>
    </row>
    <row r="3330">
      <c r="B3330">
        <f>IFERROR(VLOOKUP(A3330,Produtos!A:B,2,FALSE),"")</f>
        <v/>
      </c>
      <c r="D3330" s="10" t="n"/>
      <c r="E3330" s="10" t="n"/>
    </row>
    <row r="3331">
      <c r="B3331">
        <f>IFERROR(VLOOKUP(A3331,Produtos!A:B,2,FALSE),"")</f>
        <v/>
      </c>
      <c r="D3331" s="10" t="n"/>
      <c r="E3331" s="10" t="n"/>
    </row>
    <row r="3332">
      <c r="B3332">
        <f>IFERROR(VLOOKUP(A3332,Produtos!A:B,2,FALSE),"")</f>
        <v/>
      </c>
      <c r="D3332" s="10" t="n"/>
      <c r="E3332" s="10" t="n"/>
    </row>
    <row r="3333">
      <c r="B3333">
        <f>IFERROR(VLOOKUP(A3333,Produtos!A:B,2,FALSE),"")</f>
        <v/>
      </c>
      <c r="D3333" s="10" t="n"/>
      <c r="E3333" s="10" t="n"/>
    </row>
    <row r="3334">
      <c r="B3334">
        <f>IFERROR(VLOOKUP(A3334,Produtos!A:B,2,FALSE),"")</f>
        <v/>
      </c>
      <c r="D3334" s="10" t="n"/>
      <c r="E3334" s="10" t="n"/>
    </row>
    <row r="3335">
      <c r="B3335">
        <f>IFERROR(VLOOKUP(A3335,Produtos!A:B,2,FALSE),"")</f>
        <v/>
      </c>
      <c r="D3335" s="10" t="n"/>
      <c r="E3335" s="10" t="n"/>
    </row>
    <row r="3336">
      <c r="B3336">
        <f>IFERROR(VLOOKUP(A3336,Produtos!A:B,2,FALSE),"")</f>
        <v/>
      </c>
      <c r="D3336" s="10" t="n"/>
      <c r="E3336" s="10" t="n"/>
    </row>
    <row r="3337">
      <c r="B3337">
        <f>IFERROR(VLOOKUP(A3337,Produtos!A:B,2,FALSE),"")</f>
        <v/>
      </c>
      <c r="D3337" s="10" t="n"/>
      <c r="E3337" s="10" t="n"/>
    </row>
    <row r="3338">
      <c r="B3338">
        <f>IFERROR(VLOOKUP(A3338,Produtos!A:B,2,FALSE),"")</f>
        <v/>
      </c>
      <c r="D3338" s="10" t="n"/>
      <c r="E3338" s="10" t="n"/>
    </row>
    <row r="3339">
      <c r="B3339">
        <f>IFERROR(VLOOKUP(A3339,Produtos!A:B,2,FALSE),"")</f>
        <v/>
      </c>
      <c r="D3339" s="10" t="n"/>
      <c r="E3339" s="10" t="n"/>
    </row>
    <row r="3340">
      <c r="B3340">
        <f>IFERROR(VLOOKUP(A3340,Produtos!A:B,2,FALSE),"")</f>
        <v/>
      </c>
      <c r="D3340" s="10" t="n"/>
      <c r="E3340" s="10" t="n"/>
    </row>
    <row r="3341">
      <c r="B3341">
        <f>IFERROR(VLOOKUP(A3341,Produtos!A:B,2,FALSE),"")</f>
        <v/>
      </c>
      <c r="D3341" s="10" t="n"/>
      <c r="E3341" s="10" t="n"/>
    </row>
    <row r="3342">
      <c r="B3342">
        <f>IFERROR(VLOOKUP(A3342,Produtos!A:B,2,FALSE),"")</f>
        <v/>
      </c>
      <c r="D3342" s="10" t="n"/>
      <c r="E3342" s="10" t="n"/>
    </row>
    <row r="3343">
      <c r="B3343">
        <f>IFERROR(VLOOKUP(A3343,Produtos!A:B,2,FALSE),"")</f>
        <v/>
      </c>
      <c r="D3343" s="10" t="n"/>
      <c r="E3343" s="10" t="n"/>
    </row>
    <row r="3344">
      <c r="B3344">
        <f>IFERROR(VLOOKUP(A3344,Produtos!A:B,2,FALSE),"")</f>
        <v/>
      </c>
      <c r="D3344" s="10" t="n"/>
      <c r="E3344" s="10" t="n"/>
    </row>
    <row r="3345">
      <c r="B3345">
        <f>IFERROR(VLOOKUP(A3345,Produtos!A:B,2,FALSE),"")</f>
        <v/>
      </c>
      <c r="D3345" s="10" t="n"/>
      <c r="E3345" s="10" t="n"/>
    </row>
    <row r="3346">
      <c r="B3346">
        <f>IFERROR(VLOOKUP(A3346,Produtos!A:B,2,FALSE),"")</f>
        <v/>
      </c>
      <c r="D3346" s="10" t="n"/>
      <c r="E3346" s="10" t="n"/>
    </row>
    <row r="3347">
      <c r="B3347">
        <f>IFERROR(VLOOKUP(A3347,Produtos!A:B,2,FALSE),"")</f>
        <v/>
      </c>
      <c r="D3347" s="10" t="n"/>
      <c r="E3347" s="10" t="n"/>
    </row>
    <row r="3348">
      <c r="B3348">
        <f>IFERROR(VLOOKUP(A3348,Produtos!A:B,2,FALSE),"")</f>
        <v/>
      </c>
      <c r="D3348" s="10" t="n"/>
      <c r="E3348" s="10" t="n"/>
    </row>
    <row r="3349">
      <c r="B3349">
        <f>IFERROR(VLOOKUP(A3349,Produtos!A:B,2,FALSE),"")</f>
        <v/>
      </c>
      <c r="D3349" s="10" t="n"/>
      <c r="E3349" s="10" t="n"/>
    </row>
    <row r="3350">
      <c r="B3350">
        <f>IFERROR(VLOOKUP(A3350,Produtos!A:B,2,FALSE),"")</f>
        <v/>
      </c>
      <c r="D3350" s="10" t="n"/>
      <c r="E3350" s="10" t="n"/>
    </row>
    <row r="3351">
      <c r="B3351">
        <f>IFERROR(VLOOKUP(A3351,Produtos!A:B,2,FALSE),"")</f>
        <v/>
      </c>
      <c r="D3351" s="10" t="n"/>
      <c r="E3351" s="10" t="n"/>
    </row>
    <row r="3352">
      <c r="B3352">
        <f>IFERROR(VLOOKUP(A3352,Produtos!A:B,2,FALSE),"")</f>
        <v/>
      </c>
      <c r="D3352" s="10" t="n"/>
      <c r="E3352" s="10" t="n"/>
    </row>
    <row r="3353">
      <c r="B3353">
        <f>IFERROR(VLOOKUP(A3353,Produtos!A:B,2,FALSE),"")</f>
        <v/>
      </c>
      <c r="D3353" s="10" t="n"/>
      <c r="E3353" s="10" t="n"/>
    </row>
    <row r="3354">
      <c r="B3354">
        <f>IFERROR(VLOOKUP(A3354,Produtos!A:B,2,FALSE),"")</f>
        <v/>
      </c>
      <c r="D3354" s="10" t="n"/>
      <c r="E3354" s="10" t="n"/>
    </row>
    <row r="3355">
      <c r="B3355">
        <f>IFERROR(VLOOKUP(A3355,Produtos!A:B,2,FALSE),"")</f>
        <v/>
      </c>
      <c r="D3355" s="10" t="n"/>
      <c r="E3355" s="10" t="n"/>
    </row>
    <row r="3356">
      <c r="B3356">
        <f>IFERROR(VLOOKUP(A3356,Produtos!A:B,2,FALSE),"")</f>
        <v/>
      </c>
      <c r="D3356" s="10" t="n"/>
      <c r="E3356" s="10" t="n"/>
    </row>
    <row r="3357">
      <c r="B3357">
        <f>IFERROR(VLOOKUP(A3357,Produtos!A:B,2,FALSE),"")</f>
        <v/>
      </c>
      <c r="D3357" s="10" t="n"/>
      <c r="E3357" s="10" t="n"/>
    </row>
    <row r="3358">
      <c r="B3358">
        <f>IFERROR(VLOOKUP(A3358,Produtos!A:B,2,FALSE),"")</f>
        <v/>
      </c>
      <c r="D3358" s="10" t="n"/>
      <c r="E3358" s="10" t="n"/>
    </row>
    <row r="3359">
      <c r="B3359">
        <f>IFERROR(VLOOKUP(A3359,Produtos!A:B,2,FALSE),"")</f>
        <v/>
      </c>
      <c r="D3359" s="10" t="n"/>
      <c r="E3359" s="10" t="n"/>
    </row>
    <row r="3360">
      <c r="B3360">
        <f>IFERROR(VLOOKUP(A3360,Produtos!A:B,2,FALSE),"")</f>
        <v/>
      </c>
      <c r="D3360" s="10" t="n"/>
      <c r="E3360" s="10" t="n"/>
    </row>
    <row r="3361">
      <c r="B3361">
        <f>IFERROR(VLOOKUP(A3361,Produtos!A:B,2,FALSE),"")</f>
        <v/>
      </c>
      <c r="D3361" s="10" t="n"/>
      <c r="E3361" s="10" t="n"/>
    </row>
    <row r="3362">
      <c r="B3362">
        <f>IFERROR(VLOOKUP(A3362,Produtos!A:B,2,FALSE),"")</f>
        <v/>
      </c>
      <c r="D3362" s="10" t="n"/>
      <c r="E3362" s="10" t="n"/>
    </row>
    <row r="3363">
      <c r="B3363">
        <f>IFERROR(VLOOKUP(A3363,Produtos!A:B,2,FALSE),"")</f>
        <v/>
      </c>
      <c r="D3363" s="10" t="n"/>
      <c r="E3363" s="10" t="n"/>
    </row>
    <row r="3364">
      <c r="B3364">
        <f>IFERROR(VLOOKUP(A3364,Produtos!A:B,2,FALSE),"")</f>
        <v/>
      </c>
      <c r="D3364" s="10" t="n"/>
      <c r="E3364" s="10" t="n"/>
    </row>
    <row r="3365">
      <c r="B3365">
        <f>IFERROR(VLOOKUP(A3365,Produtos!A:B,2,FALSE),"")</f>
        <v/>
      </c>
      <c r="D3365" s="10" t="n"/>
      <c r="E3365" s="10" t="n"/>
    </row>
    <row r="3366">
      <c r="B3366">
        <f>IFERROR(VLOOKUP(A3366,Produtos!A:B,2,FALSE),"")</f>
        <v/>
      </c>
      <c r="D3366" s="10" t="n"/>
      <c r="E3366" s="10" t="n"/>
    </row>
    <row r="3367">
      <c r="B3367">
        <f>IFERROR(VLOOKUP(A3367,Produtos!A:B,2,FALSE),"")</f>
        <v/>
      </c>
      <c r="D3367" s="10" t="n"/>
      <c r="E3367" s="10" t="n"/>
    </row>
    <row r="3368">
      <c r="B3368">
        <f>IFERROR(VLOOKUP(A3368,Produtos!A:B,2,FALSE),"")</f>
        <v/>
      </c>
      <c r="D3368" s="10" t="n"/>
      <c r="E3368" s="10" t="n"/>
    </row>
    <row r="3369">
      <c r="B3369">
        <f>IFERROR(VLOOKUP(A3369,Produtos!A:B,2,FALSE),"")</f>
        <v/>
      </c>
      <c r="D3369" s="10" t="n"/>
      <c r="E3369" s="10" t="n"/>
    </row>
    <row r="3370">
      <c r="B3370">
        <f>IFERROR(VLOOKUP(A3370,Produtos!A:B,2,FALSE),"")</f>
        <v/>
      </c>
      <c r="D3370" s="10" t="n"/>
      <c r="E3370" s="10" t="n"/>
    </row>
    <row r="3371">
      <c r="B3371">
        <f>IFERROR(VLOOKUP(A3371,Produtos!A:B,2,FALSE),"")</f>
        <v/>
      </c>
      <c r="D3371" s="10" t="n"/>
      <c r="E3371" s="10" t="n"/>
    </row>
    <row r="3372">
      <c r="B3372">
        <f>IFERROR(VLOOKUP(A3372,Produtos!A:B,2,FALSE),"")</f>
        <v/>
      </c>
      <c r="D3372" s="10" t="n"/>
      <c r="E3372" s="10" t="n"/>
    </row>
    <row r="3373">
      <c r="B3373">
        <f>IFERROR(VLOOKUP(A3373,Produtos!A:B,2,FALSE),"")</f>
        <v/>
      </c>
      <c r="D3373" s="10" t="n"/>
      <c r="E3373" s="10" t="n"/>
    </row>
    <row r="3374">
      <c r="B3374">
        <f>IFERROR(VLOOKUP(A3374,Produtos!A:B,2,FALSE),"")</f>
        <v/>
      </c>
      <c r="D3374" s="10" t="n"/>
      <c r="E3374" s="10" t="n"/>
    </row>
    <row r="3375">
      <c r="B3375">
        <f>IFERROR(VLOOKUP(A3375,Produtos!A:B,2,FALSE),"")</f>
        <v/>
      </c>
      <c r="D3375" s="10" t="n"/>
      <c r="E3375" s="10" t="n"/>
    </row>
    <row r="3376">
      <c r="B3376">
        <f>IFERROR(VLOOKUP(A3376,Produtos!A:B,2,FALSE),"")</f>
        <v/>
      </c>
      <c r="D3376" s="10" t="n"/>
      <c r="E3376" s="10" t="n"/>
    </row>
    <row r="3377">
      <c r="B3377">
        <f>IFERROR(VLOOKUP(A3377,Produtos!A:B,2,FALSE),"")</f>
        <v/>
      </c>
      <c r="D3377" s="10" t="n"/>
      <c r="E3377" s="10" t="n"/>
    </row>
    <row r="3378">
      <c r="B3378">
        <f>IFERROR(VLOOKUP(A3378,Produtos!A:B,2,FALSE),"")</f>
        <v/>
      </c>
      <c r="D3378" s="10" t="n"/>
      <c r="E3378" s="10" t="n"/>
    </row>
    <row r="3379">
      <c r="B3379">
        <f>IFERROR(VLOOKUP(A3379,Produtos!A:B,2,FALSE),"")</f>
        <v/>
      </c>
      <c r="D3379" s="10" t="n"/>
      <c r="E3379" s="10" t="n"/>
    </row>
    <row r="3380">
      <c r="B3380">
        <f>IFERROR(VLOOKUP(A3380,Produtos!A:B,2,FALSE),"")</f>
        <v/>
      </c>
      <c r="D3380" s="10" t="n"/>
      <c r="E3380" s="10" t="n"/>
    </row>
    <row r="3381">
      <c r="B3381">
        <f>IFERROR(VLOOKUP(A3381,Produtos!A:B,2,FALSE),"")</f>
        <v/>
      </c>
      <c r="D3381" s="10" t="n"/>
      <c r="E3381" s="10" t="n"/>
    </row>
    <row r="3382">
      <c r="B3382">
        <f>IFERROR(VLOOKUP(A3382,Produtos!A:B,2,FALSE),"")</f>
        <v/>
      </c>
      <c r="D3382" s="10" t="n"/>
      <c r="E3382" s="10" t="n"/>
    </row>
    <row r="3383">
      <c r="B3383">
        <f>IFERROR(VLOOKUP(A3383,Produtos!A:B,2,FALSE),"")</f>
        <v/>
      </c>
      <c r="D3383" s="10" t="n"/>
      <c r="E3383" s="10" t="n"/>
    </row>
    <row r="3384">
      <c r="B3384">
        <f>IFERROR(VLOOKUP(A3384,Produtos!A:B,2,FALSE),"")</f>
        <v/>
      </c>
      <c r="D3384" s="10" t="n"/>
      <c r="E3384" s="10" t="n"/>
    </row>
    <row r="3385">
      <c r="B3385">
        <f>IFERROR(VLOOKUP(A3385,Produtos!A:B,2,FALSE),"")</f>
        <v/>
      </c>
      <c r="D3385" s="10" t="n"/>
      <c r="E3385" s="10" t="n"/>
    </row>
    <row r="3386">
      <c r="B3386">
        <f>IFERROR(VLOOKUP(A3386,Produtos!A:B,2,FALSE),"")</f>
        <v/>
      </c>
      <c r="D3386" s="10" t="n"/>
      <c r="E3386" s="10" t="n"/>
    </row>
    <row r="3387">
      <c r="B3387">
        <f>IFERROR(VLOOKUP(A3387,Produtos!A:B,2,FALSE),"")</f>
        <v/>
      </c>
      <c r="D3387" s="10" t="n"/>
      <c r="E3387" s="10" t="n"/>
    </row>
    <row r="3388">
      <c r="B3388">
        <f>IFERROR(VLOOKUP(A3388,Produtos!A:B,2,FALSE),"")</f>
        <v/>
      </c>
      <c r="D3388" s="10" t="n"/>
      <c r="E3388" s="10" t="n"/>
    </row>
    <row r="3389">
      <c r="B3389">
        <f>IFERROR(VLOOKUP(A3389,Produtos!A:B,2,FALSE),"")</f>
        <v/>
      </c>
      <c r="D3389" s="10" t="n"/>
      <c r="E3389" s="10" t="n"/>
    </row>
    <row r="3390">
      <c r="B3390">
        <f>IFERROR(VLOOKUP(A3390,Produtos!A:B,2,FALSE),"")</f>
        <v/>
      </c>
      <c r="D3390" s="10" t="n"/>
      <c r="E3390" s="10" t="n"/>
    </row>
    <row r="3391">
      <c r="B3391">
        <f>IFERROR(VLOOKUP(A3391,Produtos!A:B,2,FALSE),"")</f>
        <v/>
      </c>
      <c r="D3391" s="10" t="n"/>
      <c r="E3391" s="10" t="n"/>
    </row>
    <row r="3392">
      <c r="B3392">
        <f>IFERROR(VLOOKUP(A3392,Produtos!A:B,2,FALSE),"")</f>
        <v/>
      </c>
      <c r="D3392" s="10" t="n"/>
      <c r="E3392" s="10" t="n"/>
    </row>
    <row r="3393">
      <c r="B3393">
        <f>IFERROR(VLOOKUP(A3393,Produtos!A:B,2,FALSE),"")</f>
        <v/>
      </c>
      <c r="D3393" s="10" t="n"/>
      <c r="E3393" s="10" t="n"/>
    </row>
    <row r="3394">
      <c r="B3394">
        <f>IFERROR(VLOOKUP(A3394,Produtos!A:B,2,FALSE),"")</f>
        <v/>
      </c>
      <c r="D3394" s="10" t="n"/>
      <c r="E3394" s="10" t="n"/>
    </row>
    <row r="3395">
      <c r="B3395">
        <f>IFERROR(VLOOKUP(A3395,Produtos!A:B,2,FALSE),"")</f>
        <v/>
      </c>
      <c r="D3395" s="10" t="n"/>
      <c r="E3395" s="10" t="n"/>
    </row>
    <row r="3396">
      <c r="B3396">
        <f>IFERROR(VLOOKUP(A3396,Produtos!A:B,2,FALSE),"")</f>
        <v/>
      </c>
      <c r="D3396" s="10" t="n"/>
      <c r="E3396" s="10" t="n"/>
    </row>
    <row r="3397">
      <c r="B3397">
        <f>IFERROR(VLOOKUP(A3397,Produtos!A:B,2,FALSE),"")</f>
        <v/>
      </c>
      <c r="D3397" s="10" t="n"/>
      <c r="E3397" s="10" t="n"/>
    </row>
    <row r="3398">
      <c r="B3398">
        <f>IFERROR(VLOOKUP(A3398,Produtos!A:B,2,FALSE),"")</f>
        <v/>
      </c>
      <c r="D3398" s="10" t="n"/>
      <c r="E3398" s="10" t="n"/>
    </row>
    <row r="3399">
      <c r="B3399">
        <f>IFERROR(VLOOKUP(A3399,Produtos!A:B,2,FALSE),"")</f>
        <v/>
      </c>
      <c r="D3399" s="10" t="n"/>
      <c r="E3399" s="10" t="n"/>
    </row>
    <row r="3400">
      <c r="B3400">
        <f>IFERROR(VLOOKUP(A3400,Produtos!A:B,2,FALSE),"")</f>
        <v/>
      </c>
      <c r="D3400" s="10" t="n"/>
      <c r="E3400" s="10" t="n"/>
    </row>
    <row r="3401">
      <c r="B3401">
        <f>IFERROR(VLOOKUP(A3401,Produtos!A:B,2,FALSE),"")</f>
        <v/>
      </c>
      <c r="D3401" s="10" t="n"/>
      <c r="E3401" s="10" t="n"/>
    </row>
    <row r="3402">
      <c r="B3402">
        <f>IFERROR(VLOOKUP(A3402,Produtos!A:B,2,FALSE),"")</f>
        <v/>
      </c>
      <c r="D3402" s="10" t="n"/>
      <c r="E3402" s="10" t="n"/>
    </row>
    <row r="3403">
      <c r="B3403">
        <f>IFERROR(VLOOKUP(A3403,Produtos!A:B,2,FALSE),"")</f>
        <v/>
      </c>
      <c r="D3403" s="10" t="n"/>
      <c r="E3403" s="10" t="n"/>
    </row>
    <row r="3404">
      <c r="B3404">
        <f>IFERROR(VLOOKUP(A3404,Produtos!A:B,2,FALSE),"")</f>
        <v/>
      </c>
      <c r="D3404" s="10" t="n"/>
      <c r="E3404" s="10" t="n"/>
    </row>
    <row r="3405">
      <c r="B3405">
        <f>IFERROR(VLOOKUP(A3405,Produtos!A:B,2,FALSE),"")</f>
        <v/>
      </c>
      <c r="D3405" s="10" t="n"/>
      <c r="E3405" s="10" t="n"/>
    </row>
    <row r="3406">
      <c r="B3406">
        <f>IFERROR(VLOOKUP(A3406,Produtos!A:B,2,FALSE),"")</f>
        <v/>
      </c>
      <c r="D3406" s="10" t="n"/>
      <c r="E3406" s="10" t="n"/>
    </row>
    <row r="3407">
      <c r="B3407">
        <f>IFERROR(VLOOKUP(A3407,Produtos!A:B,2,FALSE),"")</f>
        <v/>
      </c>
      <c r="D3407" s="10" t="n"/>
      <c r="E3407" s="10" t="n"/>
    </row>
    <row r="3408">
      <c r="B3408">
        <f>IFERROR(VLOOKUP(A3408,Produtos!A:B,2,FALSE),"")</f>
        <v/>
      </c>
      <c r="D3408" s="10" t="n"/>
      <c r="E3408" s="10" t="n"/>
    </row>
    <row r="3409">
      <c r="B3409">
        <f>IFERROR(VLOOKUP(A3409,Produtos!A:B,2,FALSE),"")</f>
        <v/>
      </c>
      <c r="D3409" s="10" t="n"/>
      <c r="E3409" s="10" t="n"/>
    </row>
    <row r="3410">
      <c r="B3410">
        <f>IFERROR(VLOOKUP(A3410,Produtos!A:B,2,FALSE),"")</f>
        <v/>
      </c>
      <c r="D3410" s="10" t="n"/>
      <c r="E3410" s="10" t="n"/>
    </row>
    <row r="3411">
      <c r="B3411">
        <f>IFERROR(VLOOKUP(A3411,Produtos!A:B,2,FALSE),"")</f>
        <v/>
      </c>
      <c r="D3411" s="10" t="n"/>
      <c r="E3411" s="10" t="n"/>
    </row>
    <row r="3412">
      <c r="B3412">
        <f>IFERROR(VLOOKUP(A3412,Produtos!A:B,2,FALSE),"")</f>
        <v/>
      </c>
      <c r="D3412" s="10" t="n"/>
      <c r="E3412" s="10" t="n"/>
    </row>
    <row r="3413">
      <c r="B3413">
        <f>IFERROR(VLOOKUP(A3413,Produtos!A:B,2,FALSE),"")</f>
        <v/>
      </c>
      <c r="D3413" s="10" t="n"/>
      <c r="E3413" s="10" t="n"/>
    </row>
    <row r="3414">
      <c r="B3414">
        <f>IFERROR(VLOOKUP(A3414,Produtos!A:B,2,FALSE),"")</f>
        <v/>
      </c>
      <c r="D3414" s="10" t="n"/>
      <c r="E3414" s="10" t="n"/>
    </row>
    <row r="3415">
      <c r="B3415">
        <f>IFERROR(VLOOKUP(A3415,Produtos!A:B,2,FALSE),"")</f>
        <v/>
      </c>
      <c r="D3415" s="10" t="n"/>
      <c r="E3415" s="10" t="n"/>
    </row>
    <row r="3416">
      <c r="B3416">
        <f>IFERROR(VLOOKUP(A3416,Produtos!A:B,2,FALSE),"")</f>
        <v/>
      </c>
      <c r="D3416" s="10" t="n"/>
      <c r="E3416" s="10" t="n"/>
    </row>
    <row r="3417">
      <c r="B3417">
        <f>IFERROR(VLOOKUP(A3417,Produtos!A:B,2,FALSE),"")</f>
        <v/>
      </c>
      <c r="D3417" s="10" t="n"/>
      <c r="E3417" s="10" t="n"/>
    </row>
    <row r="3418">
      <c r="B3418">
        <f>IFERROR(VLOOKUP(A3418,Produtos!A:B,2,FALSE),"")</f>
        <v/>
      </c>
      <c r="D3418" s="10" t="n"/>
      <c r="E3418" s="10" t="n"/>
    </row>
    <row r="3419">
      <c r="B3419">
        <f>IFERROR(VLOOKUP(A3419,Produtos!A:B,2,FALSE),"")</f>
        <v/>
      </c>
      <c r="D3419" s="10" t="n"/>
      <c r="E3419" s="10" t="n"/>
    </row>
    <row r="3420">
      <c r="B3420">
        <f>IFERROR(VLOOKUP(A3420,Produtos!A:B,2,FALSE),"")</f>
        <v/>
      </c>
      <c r="D3420" s="10" t="n"/>
      <c r="E3420" s="10" t="n"/>
    </row>
    <row r="3421">
      <c r="B3421">
        <f>IFERROR(VLOOKUP(A3421,Produtos!A:B,2,FALSE),"")</f>
        <v/>
      </c>
      <c r="D3421" s="10" t="n"/>
      <c r="E3421" s="10" t="n"/>
    </row>
    <row r="3422">
      <c r="B3422">
        <f>IFERROR(VLOOKUP(A3422,Produtos!A:B,2,FALSE),"")</f>
        <v/>
      </c>
      <c r="D3422" s="10" t="n"/>
      <c r="E3422" s="10" t="n"/>
    </row>
    <row r="3423">
      <c r="B3423">
        <f>IFERROR(VLOOKUP(A3423,Produtos!A:B,2,FALSE),"")</f>
        <v/>
      </c>
      <c r="D3423" s="10" t="n"/>
      <c r="E3423" s="10" t="n"/>
    </row>
    <row r="3424">
      <c r="B3424">
        <f>IFERROR(VLOOKUP(A3424,Produtos!A:B,2,FALSE),"")</f>
        <v/>
      </c>
      <c r="D3424" s="10" t="n"/>
      <c r="E3424" s="10" t="n"/>
    </row>
    <row r="3425">
      <c r="B3425">
        <f>IFERROR(VLOOKUP(A3425,Produtos!A:B,2,FALSE),"")</f>
        <v/>
      </c>
      <c r="D3425" s="10" t="n"/>
      <c r="E3425" s="10" t="n"/>
    </row>
    <row r="3426">
      <c r="B3426">
        <f>IFERROR(VLOOKUP(A3426,Produtos!A:B,2,FALSE),"")</f>
        <v/>
      </c>
      <c r="D3426" s="10" t="n"/>
      <c r="E3426" s="10" t="n"/>
    </row>
    <row r="3427">
      <c r="B3427">
        <f>IFERROR(VLOOKUP(A3427,Produtos!A:B,2,FALSE),"")</f>
        <v/>
      </c>
      <c r="D3427" s="10" t="n"/>
      <c r="E3427" s="10" t="n"/>
    </row>
    <row r="3428">
      <c r="B3428">
        <f>IFERROR(VLOOKUP(A3428,Produtos!A:B,2,FALSE),"")</f>
        <v/>
      </c>
      <c r="D3428" s="10" t="n"/>
      <c r="E3428" s="10" t="n"/>
    </row>
    <row r="3429">
      <c r="B3429">
        <f>IFERROR(VLOOKUP(A3429,Produtos!A:B,2,FALSE),"")</f>
        <v/>
      </c>
      <c r="D3429" s="10" t="n"/>
      <c r="E3429" s="10" t="n"/>
    </row>
    <row r="3430">
      <c r="B3430">
        <f>IFERROR(VLOOKUP(A3430,Produtos!A:B,2,FALSE),"")</f>
        <v/>
      </c>
      <c r="D3430" s="10" t="n"/>
      <c r="E3430" s="10" t="n"/>
    </row>
    <row r="3431">
      <c r="B3431">
        <f>IFERROR(VLOOKUP(A3431,Produtos!A:B,2,FALSE),"")</f>
        <v/>
      </c>
      <c r="D3431" s="10" t="n"/>
      <c r="E3431" s="10" t="n"/>
    </row>
    <row r="3432">
      <c r="B3432">
        <f>IFERROR(VLOOKUP(A3432,Produtos!A:B,2,FALSE),"")</f>
        <v/>
      </c>
      <c r="D3432" s="10" t="n"/>
      <c r="E3432" s="10" t="n"/>
    </row>
    <row r="3433">
      <c r="B3433">
        <f>IFERROR(VLOOKUP(A3433,Produtos!A:B,2,FALSE),"")</f>
        <v/>
      </c>
      <c r="D3433" s="10" t="n"/>
      <c r="E3433" s="10" t="n"/>
    </row>
    <row r="3434">
      <c r="B3434">
        <f>IFERROR(VLOOKUP(A3434,Produtos!A:B,2,FALSE),"")</f>
        <v/>
      </c>
      <c r="D3434" s="10" t="n"/>
      <c r="E3434" s="10" t="n"/>
    </row>
    <row r="3435">
      <c r="B3435">
        <f>IFERROR(VLOOKUP(A3435,Produtos!A:B,2,FALSE),"")</f>
        <v/>
      </c>
      <c r="D3435" s="10" t="n"/>
      <c r="E3435" s="10" t="n"/>
    </row>
    <row r="3436">
      <c r="B3436">
        <f>IFERROR(VLOOKUP(A3436,Produtos!A:B,2,FALSE),"")</f>
        <v/>
      </c>
      <c r="D3436" s="10" t="n"/>
      <c r="E3436" s="10" t="n"/>
    </row>
    <row r="3437">
      <c r="B3437">
        <f>IFERROR(VLOOKUP(A3437,Produtos!A:B,2,FALSE),"")</f>
        <v/>
      </c>
      <c r="D3437" s="10" t="n"/>
      <c r="E3437" s="10" t="n"/>
    </row>
    <row r="3438">
      <c r="B3438">
        <f>IFERROR(VLOOKUP(A3438,Produtos!A:B,2,FALSE),"")</f>
        <v/>
      </c>
      <c r="D3438" s="10" t="n"/>
      <c r="E3438" s="10" t="n"/>
    </row>
    <row r="3439">
      <c r="B3439">
        <f>IFERROR(VLOOKUP(A3439,Produtos!A:B,2,FALSE),"")</f>
        <v/>
      </c>
      <c r="D3439" s="10" t="n"/>
      <c r="E3439" s="10" t="n"/>
    </row>
    <row r="3440">
      <c r="B3440">
        <f>IFERROR(VLOOKUP(A3440,Produtos!A:B,2,FALSE),"")</f>
        <v/>
      </c>
      <c r="D3440" s="10" t="n"/>
      <c r="E3440" s="10" t="n"/>
    </row>
    <row r="3441">
      <c r="B3441">
        <f>IFERROR(VLOOKUP(A3441,Produtos!A:B,2,FALSE),"")</f>
        <v/>
      </c>
      <c r="D3441" s="10" t="n"/>
      <c r="E3441" s="10" t="n"/>
    </row>
    <row r="3442">
      <c r="B3442">
        <f>IFERROR(VLOOKUP(A3442,Produtos!A:B,2,FALSE),"")</f>
        <v/>
      </c>
      <c r="D3442" s="10" t="n"/>
      <c r="E3442" s="10" t="n"/>
    </row>
    <row r="3443">
      <c r="B3443">
        <f>IFERROR(VLOOKUP(A3443,Produtos!A:B,2,FALSE),"")</f>
        <v/>
      </c>
      <c r="D3443" s="10" t="n"/>
      <c r="E3443" s="10" t="n"/>
    </row>
    <row r="3444">
      <c r="B3444">
        <f>IFERROR(VLOOKUP(A3444,Produtos!A:B,2,FALSE),"")</f>
        <v/>
      </c>
      <c r="D3444" s="10" t="n"/>
      <c r="E3444" s="10" t="n"/>
    </row>
    <row r="3445">
      <c r="B3445">
        <f>IFERROR(VLOOKUP(A3445,Produtos!A:B,2,FALSE),"")</f>
        <v/>
      </c>
      <c r="D3445" s="10" t="n"/>
      <c r="E3445" s="10" t="n"/>
    </row>
    <row r="3446">
      <c r="B3446">
        <f>IFERROR(VLOOKUP(A3446,Produtos!A:B,2,FALSE),"")</f>
        <v/>
      </c>
      <c r="D3446" s="10" t="n"/>
      <c r="E3446" s="10" t="n"/>
    </row>
    <row r="3447">
      <c r="B3447">
        <f>IFERROR(VLOOKUP(A3447,Produtos!A:B,2,FALSE),"")</f>
        <v/>
      </c>
      <c r="D3447" s="10" t="n"/>
      <c r="E3447" s="10" t="n"/>
    </row>
    <row r="3448">
      <c r="B3448">
        <f>IFERROR(VLOOKUP(A3448,Produtos!A:B,2,FALSE),"")</f>
        <v/>
      </c>
      <c r="D3448" s="10" t="n"/>
      <c r="E3448" s="10" t="n"/>
    </row>
    <row r="3449">
      <c r="B3449">
        <f>IFERROR(VLOOKUP(A3449,Produtos!A:B,2,FALSE),"")</f>
        <v/>
      </c>
      <c r="D3449" s="10" t="n"/>
      <c r="E3449" s="10" t="n"/>
    </row>
    <row r="3450">
      <c r="B3450">
        <f>IFERROR(VLOOKUP(A3450,Produtos!A:B,2,FALSE),"")</f>
        <v/>
      </c>
      <c r="D3450" s="10" t="n"/>
      <c r="E3450" s="10" t="n"/>
    </row>
    <row r="3451">
      <c r="B3451">
        <f>IFERROR(VLOOKUP(A3451,Produtos!A:B,2,FALSE),"")</f>
        <v/>
      </c>
      <c r="D3451" s="10" t="n"/>
      <c r="E3451" s="10" t="n"/>
    </row>
    <row r="3452">
      <c r="B3452">
        <f>IFERROR(VLOOKUP(A3452,Produtos!A:B,2,FALSE),"")</f>
        <v/>
      </c>
      <c r="D3452" s="10" t="n"/>
      <c r="E3452" s="10" t="n"/>
    </row>
    <row r="3453">
      <c r="B3453">
        <f>IFERROR(VLOOKUP(A3453,Produtos!A:B,2,FALSE),"")</f>
        <v/>
      </c>
      <c r="D3453" s="10" t="n"/>
      <c r="E3453" s="10" t="n"/>
    </row>
    <row r="3454">
      <c r="B3454">
        <f>IFERROR(VLOOKUP(A3454,Produtos!A:B,2,FALSE),"")</f>
        <v/>
      </c>
      <c r="D3454" s="10" t="n"/>
      <c r="E3454" s="10" t="n"/>
    </row>
    <row r="3455">
      <c r="B3455">
        <f>IFERROR(VLOOKUP(A3455,Produtos!A:B,2,FALSE),"")</f>
        <v/>
      </c>
      <c r="D3455" s="10" t="n"/>
      <c r="E3455" s="10" t="n"/>
    </row>
    <row r="3456">
      <c r="B3456">
        <f>IFERROR(VLOOKUP(A3456,Produtos!A:B,2,FALSE),"")</f>
        <v/>
      </c>
      <c r="D3456" s="10" t="n"/>
      <c r="E3456" s="10" t="n"/>
    </row>
    <row r="3457">
      <c r="B3457">
        <f>IFERROR(VLOOKUP(A3457,Produtos!A:B,2,FALSE),"")</f>
        <v/>
      </c>
      <c r="D3457" s="10" t="n"/>
      <c r="E3457" s="10" t="n"/>
    </row>
    <row r="3458">
      <c r="B3458">
        <f>IFERROR(VLOOKUP(A3458,Produtos!A:B,2,FALSE),"")</f>
        <v/>
      </c>
      <c r="D3458" s="10" t="n"/>
      <c r="E3458" s="10" t="n"/>
    </row>
    <row r="3459">
      <c r="B3459">
        <f>IFERROR(VLOOKUP(A3459,Produtos!A:B,2,FALSE),"")</f>
        <v/>
      </c>
      <c r="D3459" s="10" t="n"/>
      <c r="E3459" s="10" t="n"/>
    </row>
    <row r="3460">
      <c r="B3460">
        <f>IFERROR(VLOOKUP(A3460,Produtos!A:B,2,FALSE),"")</f>
        <v/>
      </c>
      <c r="D3460" s="10" t="n"/>
      <c r="E3460" s="10" t="n"/>
    </row>
    <row r="3461">
      <c r="B3461">
        <f>IFERROR(VLOOKUP(A3461,Produtos!A:B,2,FALSE),"")</f>
        <v/>
      </c>
      <c r="D3461" s="10" t="n"/>
      <c r="E3461" s="10" t="n"/>
    </row>
    <row r="3462">
      <c r="B3462">
        <f>IFERROR(VLOOKUP(A3462,Produtos!A:B,2,FALSE),"")</f>
        <v/>
      </c>
      <c r="D3462" s="10" t="n"/>
      <c r="E3462" s="10" t="n"/>
    </row>
    <row r="3463">
      <c r="B3463">
        <f>IFERROR(VLOOKUP(A3463,Produtos!A:B,2,FALSE),"")</f>
        <v/>
      </c>
      <c r="D3463" s="10" t="n"/>
      <c r="E3463" s="10" t="n"/>
    </row>
    <row r="3464">
      <c r="B3464">
        <f>IFERROR(VLOOKUP(A3464,Produtos!A:B,2,FALSE),"")</f>
        <v/>
      </c>
      <c r="D3464" s="10" t="n"/>
      <c r="E3464" s="10" t="n"/>
    </row>
    <row r="3465">
      <c r="B3465">
        <f>IFERROR(VLOOKUP(A3465,Produtos!A:B,2,FALSE),"")</f>
        <v/>
      </c>
      <c r="D3465" s="10" t="n"/>
      <c r="E3465" s="10" t="n"/>
    </row>
    <row r="3466">
      <c r="B3466">
        <f>IFERROR(VLOOKUP(A3466,Produtos!A:B,2,FALSE),"")</f>
        <v/>
      </c>
      <c r="D3466" s="10" t="n"/>
      <c r="E3466" s="10" t="n"/>
    </row>
    <row r="3467">
      <c r="B3467">
        <f>IFERROR(VLOOKUP(A3467,Produtos!A:B,2,FALSE),"")</f>
        <v/>
      </c>
      <c r="D3467" s="10" t="n"/>
      <c r="E3467" s="10" t="n"/>
    </row>
    <row r="3468">
      <c r="B3468">
        <f>IFERROR(VLOOKUP(A3468,Produtos!A:B,2,FALSE),"")</f>
        <v/>
      </c>
      <c r="D3468" s="10" t="n"/>
      <c r="E3468" s="10" t="n"/>
    </row>
    <row r="3469">
      <c r="B3469">
        <f>IFERROR(VLOOKUP(A3469,Produtos!A:B,2,FALSE),"")</f>
        <v/>
      </c>
      <c r="D3469" s="10" t="n"/>
      <c r="E3469" s="10" t="n"/>
    </row>
    <row r="3470">
      <c r="B3470">
        <f>IFERROR(VLOOKUP(A3470,Produtos!A:B,2,FALSE),"")</f>
        <v/>
      </c>
      <c r="D3470" s="10" t="n"/>
      <c r="E3470" s="10" t="n"/>
    </row>
    <row r="3471">
      <c r="B3471">
        <f>IFERROR(VLOOKUP(A3471,Produtos!A:B,2,FALSE),"")</f>
        <v/>
      </c>
      <c r="D3471" s="10" t="n"/>
      <c r="E3471" s="10" t="n"/>
    </row>
    <row r="3472">
      <c r="B3472">
        <f>IFERROR(VLOOKUP(A3472,Produtos!A:B,2,FALSE),"")</f>
        <v/>
      </c>
      <c r="D3472" s="10" t="n"/>
      <c r="E3472" s="10" t="n"/>
    </row>
    <row r="3473">
      <c r="B3473">
        <f>IFERROR(VLOOKUP(A3473,Produtos!A:B,2,FALSE),"")</f>
        <v/>
      </c>
      <c r="D3473" s="10" t="n"/>
      <c r="E3473" s="10" t="n"/>
    </row>
    <row r="3474">
      <c r="B3474">
        <f>IFERROR(VLOOKUP(A3474,Produtos!A:B,2,FALSE),"")</f>
        <v/>
      </c>
      <c r="D3474" s="10" t="n"/>
      <c r="E3474" s="10" t="n"/>
    </row>
    <row r="3475">
      <c r="B3475">
        <f>IFERROR(VLOOKUP(A3475,Produtos!A:B,2,FALSE),"")</f>
        <v/>
      </c>
      <c r="D3475" s="10" t="n"/>
      <c r="E3475" s="10" t="n"/>
    </row>
    <row r="3476">
      <c r="B3476">
        <f>IFERROR(VLOOKUP(A3476,Produtos!A:B,2,FALSE),"")</f>
        <v/>
      </c>
      <c r="D3476" s="10" t="n"/>
      <c r="E3476" s="10" t="n"/>
    </row>
    <row r="3477">
      <c r="B3477">
        <f>IFERROR(VLOOKUP(A3477,Produtos!A:B,2,FALSE),"")</f>
        <v/>
      </c>
      <c r="D3477" s="10" t="n"/>
      <c r="E3477" s="10" t="n"/>
    </row>
    <row r="3478">
      <c r="B3478">
        <f>IFERROR(VLOOKUP(A3478,Produtos!A:B,2,FALSE),"")</f>
        <v/>
      </c>
      <c r="D3478" s="10" t="n"/>
      <c r="E3478" s="10" t="n"/>
    </row>
    <row r="3479">
      <c r="B3479">
        <f>IFERROR(VLOOKUP(A3479,Produtos!A:B,2,FALSE),"")</f>
        <v/>
      </c>
      <c r="D3479" s="10" t="n"/>
      <c r="E3479" s="10" t="n"/>
    </row>
    <row r="3480">
      <c r="B3480">
        <f>IFERROR(VLOOKUP(A3480,Produtos!A:B,2,FALSE),"")</f>
        <v/>
      </c>
      <c r="D3480" s="10" t="n"/>
      <c r="E3480" s="10" t="n"/>
    </row>
    <row r="3481">
      <c r="B3481">
        <f>IFERROR(VLOOKUP(A3481,Produtos!A:B,2,FALSE),"")</f>
        <v/>
      </c>
      <c r="D3481" s="10" t="n"/>
      <c r="E3481" s="10" t="n"/>
    </row>
    <row r="3482">
      <c r="B3482">
        <f>IFERROR(VLOOKUP(A3482,Produtos!A:B,2,FALSE),"")</f>
        <v/>
      </c>
      <c r="D3482" s="10" t="n"/>
      <c r="E3482" s="10" t="n"/>
    </row>
    <row r="3483">
      <c r="B3483">
        <f>IFERROR(VLOOKUP(A3483,Produtos!A:B,2,FALSE),"")</f>
        <v/>
      </c>
      <c r="D3483" s="10" t="n"/>
      <c r="E3483" s="10" t="n"/>
    </row>
    <row r="3484">
      <c r="B3484">
        <f>IFERROR(VLOOKUP(A3484,Produtos!A:B,2,FALSE),"")</f>
        <v/>
      </c>
      <c r="D3484" s="10" t="n"/>
      <c r="E3484" s="10" t="n"/>
    </row>
    <row r="3485">
      <c r="B3485">
        <f>IFERROR(VLOOKUP(A3485,Produtos!A:B,2,FALSE),"")</f>
        <v/>
      </c>
      <c r="D3485" s="10" t="n"/>
      <c r="E3485" s="10" t="n"/>
    </row>
    <row r="3486">
      <c r="B3486">
        <f>IFERROR(VLOOKUP(A3486,Produtos!A:B,2,FALSE),"")</f>
        <v/>
      </c>
      <c r="D3486" s="10" t="n"/>
      <c r="E3486" s="10" t="n"/>
    </row>
    <row r="3487">
      <c r="B3487">
        <f>IFERROR(VLOOKUP(A3487,Produtos!A:B,2,FALSE),"")</f>
        <v/>
      </c>
      <c r="D3487" s="10" t="n"/>
      <c r="E3487" s="10" t="n"/>
    </row>
    <row r="3488">
      <c r="B3488">
        <f>IFERROR(VLOOKUP(A3488,Produtos!A:B,2,FALSE),"")</f>
        <v/>
      </c>
      <c r="D3488" s="10" t="n"/>
      <c r="E3488" s="10" t="n"/>
    </row>
    <row r="3489">
      <c r="B3489">
        <f>IFERROR(VLOOKUP(A3489,Produtos!A:B,2,FALSE),"")</f>
        <v/>
      </c>
      <c r="D3489" s="10" t="n"/>
      <c r="E3489" s="10" t="n"/>
    </row>
    <row r="3490">
      <c r="B3490">
        <f>IFERROR(VLOOKUP(A3490,Produtos!A:B,2,FALSE),"")</f>
        <v/>
      </c>
      <c r="D3490" s="10" t="n"/>
      <c r="E3490" s="10" t="n"/>
    </row>
    <row r="3491">
      <c r="B3491">
        <f>IFERROR(VLOOKUP(A3491,Produtos!A:B,2,FALSE),"")</f>
        <v/>
      </c>
      <c r="D3491" s="10" t="n"/>
      <c r="E3491" s="10" t="n"/>
    </row>
    <row r="3492">
      <c r="B3492">
        <f>IFERROR(VLOOKUP(A3492,Produtos!A:B,2,FALSE),"")</f>
        <v/>
      </c>
      <c r="D3492" s="10" t="n"/>
      <c r="E3492" s="10" t="n"/>
    </row>
    <row r="3493">
      <c r="B3493">
        <f>IFERROR(VLOOKUP(A3493,Produtos!A:B,2,FALSE),"")</f>
        <v/>
      </c>
      <c r="D3493" s="10" t="n"/>
      <c r="E3493" s="10" t="n"/>
    </row>
    <row r="3494">
      <c r="B3494">
        <f>IFERROR(VLOOKUP(A3494,Produtos!A:B,2,FALSE),"")</f>
        <v/>
      </c>
      <c r="D3494" s="10" t="n"/>
      <c r="E3494" s="10" t="n"/>
    </row>
    <row r="3495">
      <c r="B3495">
        <f>IFERROR(VLOOKUP(A3495,Produtos!A:B,2,FALSE),"")</f>
        <v/>
      </c>
      <c r="D3495" s="10" t="n"/>
      <c r="E3495" s="10" t="n"/>
    </row>
    <row r="3496">
      <c r="B3496">
        <f>IFERROR(VLOOKUP(A3496,Produtos!A:B,2,FALSE),"")</f>
        <v/>
      </c>
      <c r="D3496" s="10" t="n"/>
      <c r="E3496" s="10" t="n"/>
    </row>
    <row r="3497">
      <c r="B3497">
        <f>IFERROR(VLOOKUP(A3497,Produtos!A:B,2,FALSE),"")</f>
        <v/>
      </c>
      <c r="D3497" s="10" t="n"/>
      <c r="E3497" s="10" t="n"/>
    </row>
    <row r="3498">
      <c r="B3498">
        <f>IFERROR(VLOOKUP(A3498,Produtos!A:B,2,FALSE),"")</f>
        <v/>
      </c>
      <c r="D3498" s="10" t="n"/>
      <c r="E3498" s="10" t="n"/>
    </row>
    <row r="3499">
      <c r="B3499">
        <f>IFERROR(VLOOKUP(A3499,Produtos!A:B,2,FALSE),"")</f>
        <v/>
      </c>
      <c r="D3499" s="10" t="n"/>
      <c r="E3499" s="10" t="n"/>
    </row>
    <row r="3500">
      <c r="B3500">
        <f>IFERROR(VLOOKUP(A3500,Produtos!A:B,2,FALSE),"")</f>
        <v/>
      </c>
      <c r="D3500" s="10" t="n"/>
      <c r="E3500" s="10" t="n"/>
    </row>
    <row r="3501">
      <c r="B3501">
        <f>IFERROR(VLOOKUP(A3501,Produtos!A:B,2,FALSE),"")</f>
        <v/>
      </c>
      <c r="D3501" s="10" t="n"/>
      <c r="E3501" s="10" t="n"/>
    </row>
    <row r="3502">
      <c r="B3502">
        <f>IFERROR(VLOOKUP(A3502,Produtos!A:B,2,FALSE),"")</f>
        <v/>
      </c>
      <c r="D3502" s="10" t="n"/>
      <c r="E3502" s="10" t="n"/>
    </row>
    <row r="3503">
      <c r="B3503">
        <f>IFERROR(VLOOKUP(A3503,Produtos!A:B,2,FALSE),"")</f>
        <v/>
      </c>
      <c r="D3503" s="10" t="n"/>
      <c r="E3503" s="10" t="n"/>
    </row>
    <row r="3504">
      <c r="B3504">
        <f>IFERROR(VLOOKUP(A3504,Produtos!A:B,2,FALSE),"")</f>
        <v/>
      </c>
      <c r="D3504" s="10" t="n"/>
      <c r="E3504" s="10" t="n"/>
    </row>
    <row r="3505">
      <c r="B3505">
        <f>IFERROR(VLOOKUP(A3505,Produtos!A:B,2,FALSE),"")</f>
        <v/>
      </c>
      <c r="D3505" s="10" t="n"/>
      <c r="E3505" s="10" t="n"/>
    </row>
    <row r="3506">
      <c r="B3506">
        <f>IFERROR(VLOOKUP(A3506,Produtos!A:B,2,FALSE),"")</f>
        <v/>
      </c>
      <c r="D3506" s="10" t="n"/>
      <c r="E3506" s="10" t="n"/>
    </row>
    <row r="3507">
      <c r="B3507">
        <f>IFERROR(VLOOKUP(A3507,Produtos!A:B,2,FALSE),"")</f>
        <v/>
      </c>
      <c r="D3507" s="10" t="n"/>
      <c r="E3507" s="10" t="n"/>
    </row>
    <row r="3508">
      <c r="B3508">
        <f>IFERROR(VLOOKUP(A3508,Produtos!A:B,2,FALSE),"")</f>
        <v/>
      </c>
      <c r="D3508" s="10" t="n"/>
      <c r="E3508" s="10" t="n"/>
    </row>
    <row r="3509">
      <c r="B3509">
        <f>IFERROR(VLOOKUP(A3509,Produtos!A:B,2,FALSE),"")</f>
        <v/>
      </c>
      <c r="D3509" s="10" t="n"/>
      <c r="E3509" s="10" t="n"/>
    </row>
    <row r="3510">
      <c r="B3510">
        <f>IFERROR(VLOOKUP(A3510,Produtos!A:B,2,FALSE),"")</f>
        <v/>
      </c>
      <c r="D3510" s="10" t="n"/>
      <c r="E3510" s="10" t="n"/>
    </row>
    <row r="3511">
      <c r="B3511">
        <f>IFERROR(VLOOKUP(A3511,Produtos!A:B,2,FALSE),"")</f>
        <v/>
      </c>
      <c r="D3511" s="10" t="n"/>
      <c r="E3511" s="10" t="n"/>
    </row>
    <row r="3512">
      <c r="B3512">
        <f>IFERROR(VLOOKUP(A3512,Produtos!A:B,2,FALSE),"")</f>
        <v/>
      </c>
      <c r="D3512" s="10" t="n"/>
      <c r="E3512" s="10" t="n"/>
    </row>
    <row r="3513">
      <c r="B3513">
        <f>IFERROR(VLOOKUP(A3513,Produtos!A:B,2,FALSE),"")</f>
        <v/>
      </c>
      <c r="D3513" s="10" t="n"/>
      <c r="E3513" s="10" t="n"/>
    </row>
    <row r="3514">
      <c r="B3514">
        <f>IFERROR(VLOOKUP(A3514,Produtos!A:B,2,FALSE),"")</f>
        <v/>
      </c>
      <c r="D3514" s="10" t="n"/>
      <c r="E3514" s="10" t="n"/>
    </row>
    <row r="3515">
      <c r="B3515">
        <f>IFERROR(VLOOKUP(A3515,Produtos!A:B,2,FALSE),"")</f>
        <v/>
      </c>
      <c r="D3515" s="10" t="n"/>
      <c r="E3515" s="10" t="n"/>
    </row>
    <row r="3516">
      <c r="B3516">
        <f>IFERROR(VLOOKUP(A3516,Produtos!A:B,2,FALSE),"")</f>
        <v/>
      </c>
      <c r="D3516" s="10" t="n"/>
      <c r="E3516" s="10" t="n"/>
    </row>
    <row r="3517">
      <c r="B3517">
        <f>IFERROR(VLOOKUP(A3517,Produtos!A:B,2,FALSE),"")</f>
        <v/>
      </c>
      <c r="D3517" s="10" t="n"/>
      <c r="E3517" s="10" t="n"/>
    </row>
    <row r="3518">
      <c r="B3518">
        <f>IFERROR(VLOOKUP(A3518,Produtos!A:B,2,FALSE),"")</f>
        <v/>
      </c>
      <c r="D3518" s="10" t="n"/>
      <c r="E3518" s="10" t="n"/>
    </row>
    <row r="3519">
      <c r="B3519">
        <f>IFERROR(VLOOKUP(A3519,Produtos!A:B,2,FALSE),"")</f>
        <v/>
      </c>
      <c r="D3519" s="10" t="n"/>
      <c r="E3519" s="10" t="n"/>
    </row>
    <row r="3520">
      <c r="B3520">
        <f>IFERROR(VLOOKUP(A3520,Produtos!A:B,2,FALSE),"")</f>
        <v/>
      </c>
      <c r="D3520" s="10" t="n"/>
      <c r="E3520" s="10" t="n"/>
    </row>
    <row r="3521">
      <c r="B3521">
        <f>IFERROR(VLOOKUP(A3521,Produtos!A:B,2,FALSE),"")</f>
        <v/>
      </c>
      <c r="D3521" s="10" t="n"/>
      <c r="E3521" s="10" t="n"/>
    </row>
    <row r="3522">
      <c r="B3522">
        <f>IFERROR(VLOOKUP(A3522,Produtos!A:B,2,FALSE),"")</f>
        <v/>
      </c>
      <c r="D3522" s="10" t="n"/>
      <c r="E3522" s="10" t="n"/>
    </row>
    <row r="3523">
      <c r="B3523">
        <f>IFERROR(VLOOKUP(A3523,Produtos!A:B,2,FALSE),"")</f>
        <v/>
      </c>
      <c r="D3523" s="10" t="n"/>
      <c r="E3523" s="10" t="n"/>
    </row>
    <row r="3524">
      <c r="B3524">
        <f>IFERROR(VLOOKUP(A3524,Produtos!A:B,2,FALSE),"")</f>
        <v/>
      </c>
      <c r="D3524" s="10" t="n"/>
      <c r="E3524" s="10" t="n"/>
    </row>
    <row r="3525">
      <c r="B3525">
        <f>IFERROR(VLOOKUP(A3525,Produtos!A:B,2,FALSE),"")</f>
        <v/>
      </c>
      <c r="D3525" s="10" t="n"/>
      <c r="E3525" s="10" t="n"/>
    </row>
    <row r="3526">
      <c r="B3526">
        <f>IFERROR(VLOOKUP(A3526,Produtos!A:B,2,FALSE),"")</f>
        <v/>
      </c>
      <c r="D3526" s="10" t="n"/>
      <c r="E3526" s="10" t="n"/>
    </row>
    <row r="3527">
      <c r="B3527">
        <f>IFERROR(VLOOKUP(A3527,Produtos!A:B,2,FALSE),"")</f>
        <v/>
      </c>
      <c r="D3527" s="10" t="n"/>
      <c r="E3527" s="10" t="n"/>
    </row>
    <row r="3528">
      <c r="B3528">
        <f>IFERROR(VLOOKUP(A3528,Produtos!A:B,2,FALSE),"")</f>
        <v/>
      </c>
      <c r="D3528" s="10" t="n"/>
      <c r="E3528" s="10" t="n"/>
    </row>
    <row r="3529">
      <c r="B3529">
        <f>IFERROR(VLOOKUP(A3529,Produtos!A:B,2,FALSE),"")</f>
        <v/>
      </c>
      <c r="D3529" s="10" t="n"/>
      <c r="E3529" s="10" t="n"/>
    </row>
    <row r="3530">
      <c r="B3530">
        <f>IFERROR(VLOOKUP(A3530,Produtos!A:B,2,FALSE),"")</f>
        <v/>
      </c>
      <c r="D3530" s="10" t="n"/>
      <c r="E3530" s="10" t="n"/>
    </row>
    <row r="3531">
      <c r="B3531">
        <f>IFERROR(VLOOKUP(A3531,Produtos!A:B,2,FALSE),"")</f>
        <v/>
      </c>
      <c r="D3531" s="10" t="n"/>
      <c r="E3531" s="10" t="n"/>
    </row>
    <row r="3532">
      <c r="B3532">
        <f>IFERROR(VLOOKUP(A3532,Produtos!A:B,2,FALSE),"")</f>
        <v/>
      </c>
      <c r="D3532" s="10" t="n"/>
      <c r="E3532" s="10" t="n"/>
    </row>
    <row r="3533">
      <c r="B3533">
        <f>IFERROR(VLOOKUP(A3533,Produtos!A:B,2,FALSE),"")</f>
        <v/>
      </c>
      <c r="D3533" s="10" t="n"/>
      <c r="E3533" s="10" t="n"/>
    </row>
    <row r="3534">
      <c r="B3534">
        <f>IFERROR(VLOOKUP(A3534,Produtos!A:B,2,FALSE),"")</f>
        <v/>
      </c>
      <c r="D3534" s="10" t="n"/>
      <c r="E3534" s="10" t="n"/>
    </row>
    <row r="3535">
      <c r="B3535">
        <f>IFERROR(VLOOKUP(A3535,Produtos!A:B,2,FALSE),"")</f>
        <v/>
      </c>
      <c r="D3535" s="10" t="n"/>
      <c r="E3535" s="10" t="n"/>
    </row>
    <row r="3536">
      <c r="B3536">
        <f>IFERROR(VLOOKUP(A3536,Produtos!A:B,2,FALSE),"")</f>
        <v/>
      </c>
      <c r="D3536" s="10" t="n"/>
      <c r="E3536" s="10" t="n"/>
    </row>
    <row r="3537">
      <c r="B3537">
        <f>IFERROR(VLOOKUP(A3537,Produtos!A:B,2,FALSE),"")</f>
        <v/>
      </c>
      <c r="D3537" s="10" t="n"/>
      <c r="E3537" s="10" t="n"/>
    </row>
    <row r="3538">
      <c r="B3538">
        <f>IFERROR(VLOOKUP(A3538,Produtos!A:B,2,FALSE),"")</f>
        <v/>
      </c>
      <c r="D3538" s="10" t="n"/>
      <c r="E3538" s="10" t="n"/>
    </row>
    <row r="3539">
      <c r="B3539">
        <f>IFERROR(VLOOKUP(A3539,Produtos!A:B,2,FALSE),"")</f>
        <v/>
      </c>
      <c r="D3539" s="10" t="n"/>
      <c r="E3539" s="10" t="n"/>
    </row>
    <row r="3540">
      <c r="B3540">
        <f>IFERROR(VLOOKUP(A3540,Produtos!A:B,2,FALSE),"")</f>
        <v/>
      </c>
      <c r="D3540" s="10" t="n"/>
      <c r="E3540" s="10" t="n"/>
    </row>
    <row r="3541">
      <c r="B3541">
        <f>IFERROR(VLOOKUP(A3541,Produtos!A:B,2,FALSE),"")</f>
        <v/>
      </c>
      <c r="D3541" s="10" t="n"/>
      <c r="E3541" s="10" t="n"/>
    </row>
    <row r="3542">
      <c r="B3542">
        <f>IFERROR(VLOOKUP(A3542,Produtos!A:B,2,FALSE),"")</f>
        <v/>
      </c>
      <c r="D3542" s="10" t="n"/>
      <c r="E3542" s="10" t="n"/>
    </row>
    <row r="3543">
      <c r="B3543">
        <f>IFERROR(VLOOKUP(A3543,Produtos!A:B,2,FALSE),"")</f>
        <v/>
      </c>
      <c r="D3543" s="10" t="n"/>
      <c r="E3543" s="10" t="n"/>
    </row>
    <row r="3544">
      <c r="B3544">
        <f>IFERROR(VLOOKUP(A3544,Produtos!A:B,2,FALSE),"")</f>
        <v/>
      </c>
      <c r="D3544" s="10" t="n"/>
      <c r="E3544" s="10" t="n"/>
    </row>
    <row r="3545">
      <c r="B3545">
        <f>IFERROR(VLOOKUP(A3545,Produtos!A:B,2,FALSE),"")</f>
        <v/>
      </c>
      <c r="D3545" s="10" t="n"/>
      <c r="E3545" s="10" t="n"/>
    </row>
    <row r="3546">
      <c r="B3546">
        <f>IFERROR(VLOOKUP(A3546,Produtos!A:B,2,FALSE),"")</f>
        <v/>
      </c>
      <c r="D3546" s="10" t="n"/>
      <c r="E3546" s="10" t="n"/>
    </row>
    <row r="3547">
      <c r="B3547">
        <f>IFERROR(VLOOKUP(A3547,Produtos!A:B,2,FALSE),"")</f>
        <v/>
      </c>
      <c r="D3547" s="10" t="n"/>
      <c r="E3547" s="10" t="n"/>
    </row>
    <row r="3548">
      <c r="B3548">
        <f>IFERROR(VLOOKUP(A3548,Produtos!A:B,2,FALSE),"")</f>
        <v/>
      </c>
      <c r="D3548" s="10" t="n"/>
      <c r="E3548" s="10" t="n"/>
    </row>
    <row r="3549">
      <c r="B3549">
        <f>IFERROR(VLOOKUP(A3549,Produtos!A:B,2,FALSE),"")</f>
        <v/>
      </c>
      <c r="D3549" s="10" t="n"/>
      <c r="E3549" s="10" t="n"/>
    </row>
    <row r="3550">
      <c r="B3550">
        <f>IFERROR(VLOOKUP(A3550,Produtos!A:B,2,FALSE),"")</f>
        <v/>
      </c>
      <c r="D3550" s="10" t="n"/>
      <c r="E3550" s="10" t="n"/>
    </row>
    <row r="3551">
      <c r="B3551">
        <f>IFERROR(VLOOKUP(A3551,Produtos!A:B,2,FALSE),"")</f>
        <v/>
      </c>
      <c r="D3551" s="10" t="n"/>
      <c r="E3551" s="10" t="n"/>
    </row>
    <row r="3552">
      <c r="B3552">
        <f>IFERROR(VLOOKUP(A3552,Produtos!A:B,2,FALSE),"")</f>
        <v/>
      </c>
      <c r="D3552" s="10" t="n"/>
      <c r="E3552" s="10" t="n"/>
    </row>
    <row r="3553">
      <c r="B3553">
        <f>IFERROR(VLOOKUP(A3553,Produtos!A:B,2,FALSE),"")</f>
        <v/>
      </c>
      <c r="D3553" s="10" t="n"/>
      <c r="E3553" s="10" t="n"/>
    </row>
    <row r="3554">
      <c r="B3554">
        <f>IFERROR(VLOOKUP(A3554,Produtos!A:B,2,FALSE),"")</f>
        <v/>
      </c>
      <c r="D3554" s="10" t="n"/>
      <c r="E3554" s="10" t="n"/>
    </row>
    <row r="3555">
      <c r="B3555">
        <f>IFERROR(VLOOKUP(A3555,Produtos!A:B,2,FALSE),"")</f>
        <v/>
      </c>
      <c r="D3555" s="10" t="n"/>
      <c r="E3555" s="10" t="n"/>
    </row>
    <row r="3556">
      <c r="B3556">
        <f>IFERROR(VLOOKUP(A3556,Produtos!A:B,2,FALSE),"")</f>
        <v/>
      </c>
      <c r="D3556" s="10" t="n"/>
      <c r="E3556" s="10" t="n"/>
    </row>
    <row r="3557">
      <c r="B3557">
        <f>IFERROR(VLOOKUP(A3557,Produtos!A:B,2,FALSE),"")</f>
        <v/>
      </c>
      <c r="D3557" s="10" t="n"/>
      <c r="E3557" s="10" t="n"/>
    </row>
    <row r="3558">
      <c r="B3558">
        <f>IFERROR(VLOOKUP(A3558,Produtos!A:B,2,FALSE),"")</f>
        <v/>
      </c>
      <c r="D3558" s="10" t="n"/>
      <c r="E3558" s="10" t="n"/>
    </row>
    <row r="3559">
      <c r="B3559">
        <f>IFERROR(VLOOKUP(A3559,Produtos!A:B,2,FALSE),"")</f>
        <v/>
      </c>
      <c r="D3559" s="10" t="n"/>
      <c r="E3559" s="10" t="n"/>
    </row>
    <row r="3560">
      <c r="B3560">
        <f>IFERROR(VLOOKUP(A3560,Produtos!A:B,2,FALSE),"")</f>
        <v/>
      </c>
      <c r="D3560" s="10" t="n"/>
      <c r="E3560" s="10" t="n"/>
    </row>
    <row r="3561">
      <c r="B3561">
        <f>IFERROR(VLOOKUP(A3561,Produtos!A:B,2,FALSE),"")</f>
        <v/>
      </c>
      <c r="D3561" s="10" t="n"/>
      <c r="E3561" s="10" t="n"/>
    </row>
    <row r="3562">
      <c r="B3562">
        <f>IFERROR(VLOOKUP(A3562,Produtos!A:B,2,FALSE),"")</f>
        <v/>
      </c>
      <c r="D3562" s="10" t="n"/>
      <c r="E3562" s="10" t="n"/>
    </row>
    <row r="3563">
      <c r="B3563">
        <f>IFERROR(VLOOKUP(A3563,Produtos!A:B,2,FALSE),"")</f>
        <v/>
      </c>
      <c r="D3563" s="10" t="n"/>
      <c r="E3563" s="10" t="n"/>
    </row>
    <row r="3564">
      <c r="B3564">
        <f>IFERROR(VLOOKUP(A3564,Produtos!A:B,2,FALSE),"")</f>
        <v/>
      </c>
      <c r="D3564" s="10" t="n"/>
      <c r="E3564" s="10" t="n"/>
    </row>
    <row r="3565">
      <c r="B3565">
        <f>IFERROR(VLOOKUP(A3565,Produtos!A:B,2,FALSE),"")</f>
        <v/>
      </c>
      <c r="D3565" s="10" t="n"/>
      <c r="E3565" s="10" t="n"/>
    </row>
    <row r="3566">
      <c r="B3566">
        <f>IFERROR(VLOOKUP(A3566,Produtos!A:B,2,FALSE),"")</f>
        <v/>
      </c>
      <c r="D3566" s="10" t="n"/>
      <c r="E3566" s="10" t="n"/>
    </row>
    <row r="3567">
      <c r="B3567">
        <f>IFERROR(VLOOKUP(A3567,Produtos!A:B,2,FALSE),"")</f>
        <v/>
      </c>
      <c r="D3567" s="10" t="n"/>
      <c r="E3567" s="10" t="n"/>
    </row>
    <row r="3568">
      <c r="B3568">
        <f>IFERROR(VLOOKUP(A3568,Produtos!A:B,2,FALSE),"")</f>
        <v/>
      </c>
      <c r="D3568" s="10" t="n"/>
      <c r="E3568" s="10" t="n"/>
    </row>
    <row r="3569">
      <c r="B3569">
        <f>IFERROR(VLOOKUP(A3569,Produtos!A:B,2,FALSE),"")</f>
        <v/>
      </c>
      <c r="D3569" s="10" t="n"/>
      <c r="E3569" s="10" t="n"/>
    </row>
    <row r="3570">
      <c r="B3570">
        <f>IFERROR(VLOOKUP(A3570,Produtos!A:B,2,FALSE),"")</f>
        <v/>
      </c>
      <c r="D3570" s="10" t="n"/>
      <c r="E3570" s="10" t="n"/>
    </row>
    <row r="3571">
      <c r="B3571">
        <f>IFERROR(VLOOKUP(A3571,Produtos!A:B,2,FALSE),"")</f>
        <v/>
      </c>
      <c r="D3571" s="10" t="n"/>
      <c r="E3571" s="10" t="n"/>
    </row>
    <row r="3572">
      <c r="B3572">
        <f>IFERROR(VLOOKUP(A3572,Produtos!A:B,2,FALSE),"")</f>
        <v/>
      </c>
      <c r="D3572" s="10" t="n"/>
      <c r="E3572" s="10" t="n"/>
    </row>
    <row r="3573">
      <c r="B3573">
        <f>IFERROR(VLOOKUP(A3573,Produtos!A:B,2,FALSE),"")</f>
        <v/>
      </c>
      <c r="D3573" s="10" t="n"/>
      <c r="E3573" s="10" t="n"/>
    </row>
    <row r="3574">
      <c r="B3574">
        <f>IFERROR(VLOOKUP(A3574,Produtos!A:B,2,FALSE),"")</f>
        <v/>
      </c>
      <c r="D3574" s="10" t="n"/>
      <c r="E3574" s="10" t="n"/>
    </row>
    <row r="3575">
      <c r="B3575">
        <f>IFERROR(VLOOKUP(A3575,Produtos!A:B,2,FALSE),"")</f>
        <v/>
      </c>
      <c r="D3575" s="10" t="n"/>
      <c r="E3575" s="10" t="n"/>
    </row>
    <row r="3576">
      <c r="B3576">
        <f>IFERROR(VLOOKUP(A3576,Produtos!A:B,2,FALSE),"")</f>
        <v/>
      </c>
      <c r="D3576" s="10" t="n"/>
      <c r="E3576" s="10" t="n"/>
    </row>
    <row r="3577">
      <c r="B3577">
        <f>IFERROR(VLOOKUP(A3577,Produtos!A:B,2,FALSE),"")</f>
        <v/>
      </c>
      <c r="D3577" s="10" t="n"/>
      <c r="E3577" s="10" t="n"/>
    </row>
    <row r="3578">
      <c r="B3578">
        <f>IFERROR(VLOOKUP(A3578,Produtos!A:B,2,FALSE),"")</f>
        <v/>
      </c>
      <c r="D3578" s="10" t="n"/>
      <c r="E3578" s="10" t="n"/>
    </row>
    <row r="3579">
      <c r="B3579">
        <f>IFERROR(VLOOKUP(A3579,Produtos!A:B,2,FALSE),"")</f>
        <v/>
      </c>
      <c r="D3579" s="10" t="n"/>
      <c r="E3579" s="10" t="n"/>
    </row>
    <row r="3580">
      <c r="B3580">
        <f>IFERROR(VLOOKUP(A3580,Produtos!A:B,2,FALSE),"")</f>
        <v/>
      </c>
      <c r="D3580" s="10" t="n"/>
      <c r="E3580" s="10" t="n"/>
    </row>
    <row r="3581">
      <c r="B3581">
        <f>IFERROR(VLOOKUP(A3581,Produtos!A:B,2,FALSE),"")</f>
        <v/>
      </c>
      <c r="D3581" s="10" t="n"/>
      <c r="E3581" s="10" t="n"/>
    </row>
    <row r="3582">
      <c r="B3582">
        <f>IFERROR(VLOOKUP(A3582,Produtos!A:B,2,FALSE),"")</f>
        <v/>
      </c>
      <c r="D3582" s="10" t="n"/>
      <c r="E3582" s="10" t="n"/>
    </row>
    <row r="3583">
      <c r="B3583">
        <f>IFERROR(VLOOKUP(A3583,Produtos!A:B,2,FALSE),"")</f>
        <v/>
      </c>
      <c r="D3583" s="10" t="n"/>
      <c r="E3583" s="10" t="n"/>
    </row>
    <row r="3584">
      <c r="B3584">
        <f>IFERROR(VLOOKUP(A3584,Produtos!A:B,2,FALSE),"")</f>
        <v/>
      </c>
      <c r="D3584" s="10" t="n"/>
      <c r="E3584" s="10" t="n"/>
    </row>
    <row r="3585">
      <c r="B3585">
        <f>IFERROR(VLOOKUP(A3585,Produtos!A:B,2,FALSE),"")</f>
        <v/>
      </c>
      <c r="D3585" s="10" t="n"/>
      <c r="E3585" s="10" t="n"/>
    </row>
    <row r="3586">
      <c r="B3586">
        <f>IFERROR(VLOOKUP(A3586,Produtos!A:B,2,FALSE),"")</f>
        <v/>
      </c>
      <c r="D3586" s="10" t="n"/>
      <c r="E3586" s="10" t="n"/>
    </row>
    <row r="3587">
      <c r="B3587">
        <f>IFERROR(VLOOKUP(A3587,Produtos!A:B,2,FALSE),"")</f>
        <v/>
      </c>
      <c r="D3587" s="10" t="n"/>
      <c r="E3587" s="10" t="n"/>
    </row>
    <row r="3588">
      <c r="B3588">
        <f>IFERROR(VLOOKUP(A3588,Produtos!A:B,2,FALSE),"")</f>
        <v/>
      </c>
      <c r="D3588" s="10" t="n"/>
      <c r="E3588" s="10" t="n"/>
    </row>
    <row r="3589">
      <c r="B3589">
        <f>IFERROR(VLOOKUP(A3589,Produtos!A:B,2,FALSE),"")</f>
        <v/>
      </c>
      <c r="D3589" s="10" t="n"/>
      <c r="E3589" s="10" t="n"/>
    </row>
    <row r="3590">
      <c r="B3590">
        <f>IFERROR(VLOOKUP(A3590,Produtos!A:B,2,FALSE),"")</f>
        <v/>
      </c>
      <c r="D3590" s="10" t="n"/>
      <c r="E3590" s="10" t="n"/>
    </row>
    <row r="3591">
      <c r="B3591">
        <f>IFERROR(VLOOKUP(A3591,Produtos!A:B,2,FALSE),"")</f>
        <v/>
      </c>
      <c r="D3591" s="10" t="n"/>
      <c r="E3591" s="10" t="n"/>
    </row>
    <row r="3592">
      <c r="B3592">
        <f>IFERROR(VLOOKUP(A3592,Produtos!A:B,2,FALSE),"")</f>
        <v/>
      </c>
      <c r="D3592" s="10" t="n"/>
      <c r="E3592" s="10" t="n"/>
    </row>
    <row r="3593">
      <c r="B3593">
        <f>IFERROR(VLOOKUP(A3593,Produtos!A:B,2,FALSE),"")</f>
        <v/>
      </c>
      <c r="D3593" s="10" t="n"/>
      <c r="E3593" s="10" t="n"/>
    </row>
    <row r="3594">
      <c r="B3594">
        <f>IFERROR(VLOOKUP(A3594,Produtos!A:B,2,FALSE),"")</f>
        <v/>
      </c>
      <c r="D3594" s="10" t="n"/>
      <c r="E3594" s="10" t="n"/>
    </row>
    <row r="3595">
      <c r="B3595">
        <f>IFERROR(VLOOKUP(A3595,Produtos!A:B,2,FALSE),"")</f>
        <v/>
      </c>
      <c r="D3595" s="10" t="n"/>
      <c r="E3595" s="10" t="n"/>
    </row>
    <row r="3596">
      <c r="B3596">
        <f>IFERROR(VLOOKUP(A3596,Produtos!A:B,2,FALSE),"")</f>
        <v/>
      </c>
      <c r="D3596" s="10" t="n"/>
      <c r="E3596" s="10" t="n"/>
    </row>
    <row r="3597">
      <c r="B3597">
        <f>IFERROR(VLOOKUP(A3597,Produtos!A:B,2,FALSE),"")</f>
        <v/>
      </c>
      <c r="D3597" s="10" t="n"/>
      <c r="E3597" s="10" t="n"/>
    </row>
    <row r="3598">
      <c r="B3598">
        <f>IFERROR(VLOOKUP(A3598,Produtos!A:B,2,FALSE),"")</f>
        <v/>
      </c>
      <c r="D3598" s="10" t="n"/>
      <c r="E3598" s="10" t="n"/>
    </row>
    <row r="3599">
      <c r="B3599">
        <f>IFERROR(VLOOKUP(A3599,Produtos!A:B,2,FALSE),"")</f>
        <v/>
      </c>
      <c r="D3599" s="10" t="n"/>
      <c r="E3599" s="10" t="n"/>
    </row>
    <row r="3600">
      <c r="B3600">
        <f>IFERROR(VLOOKUP(A3600,Produtos!A:B,2,FALSE),"")</f>
        <v/>
      </c>
      <c r="D3600" s="10" t="n"/>
      <c r="E3600" s="10" t="n"/>
    </row>
    <row r="3601">
      <c r="B3601">
        <f>IFERROR(VLOOKUP(A3601,Produtos!A:B,2,FALSE),"")</f>
        <v/>
      </c>
      <c r="D3601" s="10" t="n"/>
      <c r="E3601" s="10" t="n"/>
    </row>
    <row r="3602">
      <c r="B3602">
        <f>IFERROR(VLOOKUP(A3602,Produtos!A:B,2,FALSE),"")</f>
        <v/>
      </c>
      <c r="D3602" s="10" t="n"/>
      <c r="E3602" s="10" t="n"/>
    </row>
    <row r="3603">
      <c r="B3603">
        <f>IFERROR(VLOOKUP(A3603,Produtos!A:B,2,FALSE),"")</f>
        <v/>
      </c>
      <c r="D3603" s="10" t="n"/>
      <c r="E3603" s="10" t="n"/>
    </row>
    <row r="3604">
      <c r="B3604">
        <f>IFERROR(VLOOKUP(A3604,Produtos!A:B,2,FALSE),"")</f>
        <v/>
      </c>
      <c r="D3604" s="10" t="n"/>
      <c r="E3604" s="10" t="n"/>
    </row>
    <row r="3605">
      <c r="B3605">
        <f>IFERROR(VLOOKUP(A3605,Produtos!A:B,2,FALSE),"")</f>
        <v/>
      </c>
      <c r="D3605" s="10" t="n"/>
      <c r="E3605" s="10" t="n"/>
    </row>
    <row r="3606">
      <c r="B3606">
        <f>IFERROR(VLOOKUP(A3606,Produtos!A:B,2,FALSE),"")</f>
        <v/>
      </c>
      <c r="D3606" s="10" t="n"/>
      <c r="E3606" s="10" t="n"/>
    </row>
    <row r="3607">
      <c r="B3607">
        <f>IFERROR(VLOOKUP(A3607,Produtos!A:B,2,FALSE),"")</f>
        <v/>
      </c>
      <c r="D3607" s="10" t="n"/>
      <c r="E3607" s="10" t="n"/>
    </row>
    <row r="3608">
      <c r="B3608">
        <f>IFERROR(VLOOKUP(A3608,Produtos!A:B,2,FALSE),"")</f>
        <v/>
      </c>
      <c r="D3608" s="10" t="n"/>
      <c r="E3608" s="10" t="n"/>
    </row>
    <row r="3609">
      <c r="B3609">
        <f>IFERROR(VLOOKUP(A3609,Produtos!A:B,2,FALSE),"")</f>
        <v/>
      </c>
      <c r="D3609" s="10" t="n"/>
      <c r="E3609" s="10" t="n"/>
    </row>
    <row r="3610">
      <c r="B3610">
        <f>IFERROR(VLOOKUP(A3610,Produtos!A:B,2,FALSE),"")</f>
        <v/>
      </c>
      <c r="D3610" s="10" t="n"/>
      <c r="E3610" s="10" t="n"/>
    </row>
    <row r="3611">
      <c r="B3611">
        <f>IFERROR(VLOOKUP(A3611,Produtos!A:B,2,FALSE),"")</f>
        <v/>
      </c>
      <c r="D3611" s="10" t="n"/>
      <c r="E3611" s="10" t="n"/>
    </row>
    <row r="3612">
      <c r="B3612">
        <f>IFERROR(VLOOKUP(A3612,Produtos!A:B,2,FALSE),"")</f>
        <v/>
      </c>
      <c r="D3612" s="10" t="n"/>
      <c r="E3612" s="10" t="n"/>
    </row>
    <row r="3613">
      <c r="B3613">
        <f>IFERROR(VLOOKUP(A3613,Produtos!A:B,2,FALSE),"")</f>
        <v/>
      </c>
      <c r="D3613" s="10" t="n"/>
      <c r="E3613" s="10" t="n"/>
    </row>
    <row r="3614">
      <c r="B3614">
        <f>IFERROR(VLOOKUP(A3614,Produtos!A:B,2,FALSE),"")</f>
        <v/>
      </c>
      <c r="D3614" s="10" t="n"/>
      <c r="E3614" s="10" t="n"/>
    </row>
    <row r="3615">
      <c r="B3615">
        <f>IFERROR(VLOOKUP(A3615,Produtos!A:B,2,FALSE),"")</f>
        <v/>
      </c>
      <c r="D3615" s="10" t="n"/>
      <c r="E3615" s="10" t="n"/>
    </row>
    <row r="3616">
      <c r="B3616">
        <f>IFERROR(VLOOKUP(A3616,Produtos!A:B,2,FALSE),"")</f>
        <v/>
      </c>
      <c r="D3616" s="10" t="n"/>
      <c r="E3616" s="10" t="n"/>
    </row>
    <row r="3617">
      <c r="B3617">
        <f>IFERROR(VLOOKUP(A3617,Produtos!A:B,2,FALSE),"")</f>
        <v/>
      </c>
      <c r="D3617" s="10" t="n"/>
      <c r="E3617" s="10" t="n"/>
    </row>
    <row r="3618">
      <c r="B3618">
        <f>IFERROR(VLOOKUP(A3618,Produtos!A:B,2,FALSE),"")</f>
        <v/>
      </c>
      <c r="D3618" s="10" t="n"/>
      <c r="E3618" s="10" t="n"/>
    </row>
    <row r="3619">
      <c r="B3619">
        <f>IFERROR(VLOOKUP(A3619,Produtos!A:B,2,FALSE),"")</f>
        <v/>
      </c>
      <c r="D3619" s="10" t="n"/>
      <c r="E3619" s="10" t="n"/>
    </row>
    <row r="3620">
      <c r="B3620">
        <f>IFERROR(VLOOKUP(A3620,Produtos!A:B,2,FALSE),"")</f>
        <v/>
      </c>
      <c r="D3620" s="10" t="n"/>
      <c r="E3620" s="10" t="n"/>
    </row>
    <row r="3621">
      <c r="B3621">
        <f>IFERROR(VLOOKUP(A3621,Produtos!A:B,2,FALSE),"")</f>
        <v/>
      </c>
      <c r="D3621" s="10" t="n"/>
      <c r="E3621" s="10" t="n"/>
    </row>
    <row r="3622">
      <c r="B3622">
        <f>IFERROR(VLOOKUP(A3622,Produtos!A:B,2,FALSE),"")</f>
        <v/>
      </c>
      <c r="D3622" s="10" t="n"/>
      <c r="E3622" s="10" t="n"/>
    </row>
    <row r="3623">
      <c r="B3623">
        <f>IFERROR(VLOOKUP(A3623,Produtos!A:B,2,FALSE),"")</f>
        <v/>
      </c>
      <c r="D3623" s="10" t="n"/>
      <c r="E3623" s="10" t="n"/>
    </row>
    <row r="3624">
      <c r="B3624">
        <f>IFERROR(VLOOKUP(A3624,Produtos!A:B,2,FALSE),"")</f>
        <v/>
      </c>
      <c r="D3624" s="10" t="n"/>
      <c r="E3624" s="10" t="n"/>
    </row>
    <row r="3625">
      <c r="B3625">
        <f>IFERROR(VLOOKUP(A3625,Produtos!A:B,2,FALSE),"")</f>
        <v/>
      </c>
      <c r="D3625" s="10" t="n"/>
      <c r="E3625" s="10" t="n"/>
    </row>
    <row r="3626">
      <c r="B3626">
        <f>IFERROR(VLOOKUP(A3626,Produtos!A:B,2,FALSE),"")</f>
        <v/>
      </c>
      <c r="D3626" s="10" t="n"/>
      <c r="E3626" s="10" t="n"/>
    </row>
    <row r="3627">
      <c r="B3627">
        <f>IFERROR(VLOOKUP(A3627,Produtos!A:B,2,FALSE),"")</f>
        <v/>
      </c>
      <c r="D3627" s="10" t="n"/>
      <c r="E3627" s="10" t="n"/>
    </row>
    <row r="3628">
      <c r="B3628">
        <f>IFERROR(VLOOKUP(A3628,Produtos!A:B,2,FALSE),"")</f>
        <v/>
      </c>
      <c r="D3628" s="10" t="n"/>
      <c r="E3628" s="10" t="n"/>
    </row>
    <row r="3629">
      <c r="B3629">
        <f>IFERROR(VLOOKUP(A3629,Produtos!A:B,2,FALSE),"")</f>
        <v/>
      </c>
      <c r="D3629" s="10" t="n"/>
      <c r="E3629" s="10" t="n"/>
    </row>
    <row r="3630">
      <c r="B3630">
        <f>IFERROR(VLOOKUP(A3630,Produtos!A:B,2,FALSE),"")</f>
        <v/>
      </c>
      <c r="D3630" s="10" t="n"/>
      <c r="E3630" s="10" t="n"/>
    </row>
    <row r="3631">
      <c r="B3631">
        <f>IFERROR(VLOOKUP(A3631,Produtos!A:B,2,FALSE),"")</f>
        <v/>
      </c>
      <c r="D3631" s="10" t="n"/>
      <c r="E3631" s="10" t="n"/>
    </row>
    <row r="3632">
      <c r="B3632">
        <f>IFERROR(VLOOKUP(A3632,Produtos!A:B,2,FALSE),"")</f>
        <v/>
      </c>
      <c r="D3632" s="10" t="n"/>
      <c r="E3632" s="10" t="n"/>
    </row>
    <row r="3633">
      <c r="B3633">
        <f>IFERROR(VLOOKUP(A3633,Produtos!A:B,2,FALSE),"")</f>
        <v/>
      </c>
      <c r="D3633" s="10" t="n"/>
      <c r="E3633" s="10" t="n"/>
    </row>
    <row r="3634">
      <c r="B3634">
        <f>IFERROR(VLOOKUP(A3634,Produtos!A:B,2,FALSE),"")</f>
        <v/>
      </c>
      <c r="D3634" s="10" t="n"/>
      <c r="E3634" s="10" t="n"/>
    </row>
    <row r="3635">
      <c r="B3635">
        <f>IFERROR(VLOOKUP(A3635,Produtos!A:B,2,FALSE),"")</f>
        <v/>
      </c>
      <c r="D3635" s="10" t="n"/>
      <c r="E3635" s="10" t="n"/>
    </row>
    <row r="3636">
      <c r="B3636">
        <f>IFERROR(VLOOKUP(A3636,Produtos!A:B,2,FALSE),"")</f>
        <v/>
      </c>
      <c r="D3636" s="10" t="n"/>
      <c r="E3636" s="10" t="n"/>
    </row>
    <row r="3637">
      <c r="B3637">
        <f>IFERROR(VLOOKUP(A3637,Produtos!A:B,2,FALSE),"")</f>
        <v/>
      </c>
      <c r="D3637" s="10" t="n"/>
      <c r="E3637" s="10" t="n"/>
    </row>
    <row r="3638">
      <c r="B3638">
        <f>IFERROR(VLOOKUP(A3638,Produtos!A:B,2,FALSE),"")</f>
        <v/>
      </c>
      <c r="D3638" s="10" t="n"/>
      <c r="E3638" s="10" t="n"/>
    </row>
    <row r="3639">
      <c r="B3639">
        <f>IFERROR(VLOOKUP(A3639,Produtos!A:B,2,FALSE),"")</f>
        <v/>
      </c>
      <c r="D3639" s="10" t="n"/>
      <c r="E3639" s="10" t="n"/>
    </row>
    <row r="3640">
      <c r="B3640">
        <f>IFERROR(VLOOKUP(A3640,Produtos!A:B,2,FALSE),"")</f>
        <v/>
      </c>
      <c r="D3640" s="10" t="n"/>
      <c r="E3640" s="10" t="n"/>
    </row>
    <row r="3641">
      <c r="B3641">
        <f>IFERROR(VLOOKUP(A3641,Produtos!A:B,2,FALSE),"")</f>
        <v/>
      </c>
      <c r="D3641" s="10" t="n"/>
      <c r="E3641" s="10" t="n"/>
    </row>
    <row r="3642">
      <c r="B3642">
        <f>IFERROR(VLOOKUP(A3642,Produtos!A:B,2,FALSE),"")</f>
        <v/>
      </c>
      <c r="D3642" s="10" t="n"/>
      <c r="E3642" s="10" t="n"/>
    </row>
    <row r="3643">
      <c r="B3643">
        <f>IFERROR(VLOOKUP(A3643,Produtos!A:B,2,FALSE),"")</f>
        <v/>
      </c>
      <c r="D3643" s="10" t="n"/>
      <c r="E3643" s="10" t="n"/>
    </row>
    <row r="3644">
      <c r="B3644">
        <f>IFERROR(VLOOKUP(A3644,Produtos!A:B,2,FALSE),"")</f>
        <v/>
      </c>
      <c r="D3644" s="10" t="n"/>
      <c r="E3644" s="10" t="n"/>
    </row>
    <row r="3645">
      <c r="B3645">
        <f>IFERROR(VLOOKUP(A3645,Produtos!A:B,2,FALSE),"")</f>
        <v/>
      </c>
      <c r="D3645" s="10" t="n"/>
      <c r="E3645" s="10" t="n"/>
    </row>
    <row r="3646">
      <c r="B3646">
        <f>IFERROR(VLOOKUP(A3646,Produtos!A:B,2,FALSE),"")</f>
        <v/>
      </c>
      <c r="D3646" s="10" t="n"/>
      <c r="E3646" s="10" t="n"/>
    </row>
    <row r="3647">
      <c r="B3647">
        <f>IFERROR(VLOOKUP(A3647,Produtos!A:B,2,FALSE),"")</f>
        <v/>
      </c>
      <c r="D3647" s="10" t="n"/>
      <c r="E3647" s="10" t="n"/>
    </row>
    <row r="3648">
      <c r="B3648">
        <f>IFERROR(VLOOKUP(A3648,Produtos!A:B,2,FALSE),"")</f>
        <v/>
      </c>
      <c r="D3648" s="10" t="n"/>
      <c r="E3648" s="10" t="n"/>
    </row>
    <row r="3649">
      <c r="B3649">
        <f>IFERROR(VLOOKUP(A3649,Produtos!A:B,2,FALSE),"")</f>
        <v/>
      </c>
      <c r="D3649" s="10" t="n"/>
      <c r="E3649" s="10" t="n"/>
    </row>
    <row r="3650">
      <c r="B3650">
        <f>IFERROR(VLOOKUP(A3650,Produtos!A:B,2,FALSE),"")</f>
        <v/>
      </c>
      <c r="D3650" s="10" t="n"/>
      <c r="E3650" s="10" t="n"/>
    </row>
    <row r="3651">
      <c r="B3651">
        <f>IFERROR(VLOOKUP(A3651,Produtos!A:B,2,FALSE),"")</f>
        <v/>
      </c>
      <c r="D3651" s="10" t="n"/>
      <c r="E3651" s="10" t="n"/>
    </row>
    <row r="3652">
      <c r="B3652">
        <f>IFERROR(VLOOKUP(A3652,Produtos!A:B,2,FALSE),"")</f>
        <v/>
      </c>
      <c r="D3652" s="10" t="n"/>
      <c r="E3652" s="10" t="n"/>
    </row>
    <row r="3653">
      <c r="B3653">
        <f>IFERROR(VLOOKUP(A3653,Produtos!A:B,2,FALSE),"")</f>
        <v/>
      </c>
      <c r="D3653" s="10" t="n"/>
      <c r="E3653" s="10" t="n"/>
    </row>
    <row r="3654">
      <c r="B3654">
        <f>IFERROR(VLOOKUP(A3654,Produtos!A:B,2,FALSE),"")</f>
        <v/>
      </c>
      <c r="D3654" s="10" t="n"/>
      <c r="E3654" s="10" t="n"/>
    </row>
    <row r="3655">
      <c r="B3655">
        <f>IFERROR(VLOOKUP(A3655,Produtos!A:B,2,FALSE),"")</f>
        <v/>
      </c>
      <c r="D3655" s="10" t="n"/>
      <c r="E3655" s="10" t="n"/>
    </row>
    <row r="3656">
      <c r="B3656">
        <f>IFERROR(VLOOKUP(A3656,Produtos!A:B,2,FALSE),"")</f>
        <v/>
      </c>
      <c r="D3656" s="10" t="n"/>
      <c r="E3656" s="10" t="n"/>
    </row>
    <row r="3657">
      <c r="B3657">
        <f>IFERROR(VLOOKUP(A3657,Produtos!A:B,2,FALSE),"")</f>
        <v/>
      </c>
      <c r="D3657" s="10" t="n"/>
      <c r="E3657" s="10" t="n"/>
    </row>
    <row r="3658">
      <c r="B3658">
        <f>IFERROR(VLOOKUP(A3658,Produtos!A:B,2,FALSE),"")</f>
        <v/>
      </c>
      <c r="D3658" s="10" t="n"/>
      <c r="E3658" s="10" t="n"/>
    </row>
    <row r="3659">
      <c r="B3659">
        <f>IFERROR(VLOOKUP(A3659,Produtos!A:B,2,FALSE),"")</f>
        <v/>
      </c>
      <c r="D3659" s="10" t="n"/>
      <c r="E3659" s="10" t="n"/>
    </row>
    <row r="3660">
      <c r="B3660">
        <f>IFERROR(VLOOKUP(A3660,Produtos!A:B,2,FALSE),"")</f>
        <v/>
      </c>
      <c r="D3660" s="10" t="n"/>
      <c r="E3660" s="10" t="n"/>
    </row>
    <row r="3661">
      <c r="B3661">
        <f>IFERROR(VLOOKUP(A3661,Produtos!A:B,2,FALSE),"")</f>
        <v/>
      </c>
      <c r="D3661" s="10" t="n"/>
      <c r="E3661" s="10" t="n"/>
    </row>
    <row r="3662">
      <c r="B3662">
        <f>IFERROR(VLOOKUP(A3662,Produtos!A:B,2,FALSE),"")</f>
        <v/>
      </c>
      <c r="D3662" s="10" t="n"/>
      <c r="E3662" s="10" t="n"/>
    </row>
    <row r="3663">
      <c r="B3663">
        <f>IFERROR(VLOOKUP(A3663,Produtos!A:B,2,FALSE),"")</f>
        <v/>
      </c>
      <c r="D3663" s="10" t="n"/>
      <c r="E3663" s="10" t="n"/>
    </row>
    <row r="3664">
      <c r="B3664">
        <f>IFERROR(VLOOKUP(A3664,Produtos!A:B,2,FALSE),"")</f>
        <v/>
      </c>
      <c r="D3664" s="10" t="n"/>
      <c r="E3664" s="10" t="n"/>
    </row>
    <row r="3665">
      <c r="B3665">
        <f>IFERROR(VLOOKUP(A3665,Produtos!A:B,2,FALSE),"")</f>
        <v/>
      </c>
      <c r="D3665" s="10" t="n"/>
      <c r="E3665" s="10" t="n"/>
    </row>
    <row r="3666">
      <c r="B3666">
        <f>IFERROR(VLOOKUP(A3666,Produtos!A:B,2,FALSE),"")</f>
        <v/>
      </c>
      <c r="D3666" s="10" t="n"/>
      <c r="E3666" s="10" t="n"/>
    </row>
    <row r="3667">
      <c r="B3667">
        <f>IFERROR(VLOOKUP(A3667,Produtos!A:B,2,FALSE),"")</f>
        <v/>
      </c>
      <c r="D3667" s="10" t="n"/>
      <c r="E3667" s="10" t="n"/>
    </row>
    <row r="3668">
      <c r="B3668">
        <f>IFERROR(VLOOKUP(A3668,Produtos!A:B,2,FALSE),"")</f>
        <v/>
      </c>
      <c r="D3668" s="10" t="n"/>
      <c r="E3668" s="10" t="n"/>
    </row>
    <row r="3669">
      <c r="B3669">
        <f>IFERROR(VLOOKUP(A3669,Produtos!A:B,2,FALSE),"")</f>
        <v/>
      </c>
      <c r="D3669" s="10" t="n"/>
      <c r="E3669" s="10" t="n"/>
    </row>
    <row r="3670">
      <c r="B3670">
        <f>IFERROR(VLOOKUP(A3670,Produtos!A:B,2,FALSE),"")</f>
        <v/>
      </c>
      <c r="D3670" s="10" t="n"/>
      <c r="E3670" s="10" t="n"/>
    </row>
    <row r="3671">
      <c r="B3671">
        <f>IFERROR(VLOOKUP(A3671,Produtos!A:B,2,FALSE),"")</f>
        <v/>
      </c>
      <c r="D3671" s="10" t="n"/>
      <c r="E3671" s="10" t="n"/>
    </row>
    <row r="3672">
      <c r="B3672">
        <f>IFERROR(VLOOKUP(A3672,Produtos!A:B,2,FALSE),"")</f>
        <v/>
      </c>
      <c r="D3672" s="10" t="n"/>
      <c r="E3672" s="10" t="n"/>
    </row>
    <row r="3673">
      <c r="B3673">
        <f>IFERROR(VLOOKUP(A3673,Produtos!A:B,2,FALSE),"")</f>
        <v/>
      </c>
      <c r="D3673" s="10" t="n"/>
      <c r="E3673" s="10" t="n"/>
    </row>
    <row r="3674">
      <c r="B3674">
        <f>IFERROR(VLOOKUP(A3674,Produtos!A:B,2,FALSE),"")</f>
        <v/>
      </c>
      <c r="D3674" s="10" t="n"/>
      <c r="E3674" s="10" t="n"/>
    </row>
    <row r="3675">
      <c r="B3675">
        <f>IFERROR(VLOOKUP(A3675,Produtos!A:B,2,FALSE),"")</f>
        <v/>
      </c>
      <c r="D3675" s="10" t="n"/>
      <c r="E3675" s="10" t="n"/>
    </row>
    <row r="3676">
      <c r="B3676">
        <f>IFERROR(VLOOKUP(A3676,Produtos!A:B,2,FALSE),"")</f>
        <v/>
      </c>
      <c r="D3676" s="10" t="n"/>
      <c r="E3676" s="10" t="n"/>
    </row>
    <row r="3677">
      <c r="B3677">
        <f>IFERROR(VLOOKUP(A3677,Produtos!A:B,2,FALSE),"")</f>
        <v/>
      </c>
      <c r="D3677" s="10" t="n"/>
      <c r="E3677" s="10" t="n"/>
    </row>
    <row r="3678">
      <c r="B3678">
        <f>IFERROR(VLOOKUP(A3678,Produtos!A:B,2,FALSE),"")</f>
        <v/>
      </c>
      <c r="D3678" s="10" t="n"/>
      <c r="E3678" s="10" t="n"/>
    </row>
    <row r="3679">
      <c r="B3679">
        <f>IFERROR(VLOOKUP(A3679,Produtos!A:B,2,FALSE),"")</f>
        <v/>
      </c>
      <c r="D3679" s="10" t="n"/>
      <c r="E3679" s="10" t="n"/>
    </row>
    <row r="3680">
      <c r="B3680">
        <f>IFERROR(VLOOKUP(A3680,Produtos!A:B,2,FALSE),"")</f>
        <v/>
      </c>
      <c r="D3680" s="10" t="n"/>
      <c r="E3680" s="10" t="n"/>
    </row>
    <row r="3681">
      <c r="B3681">
        <f>IFERROR(VLOOKUP(A3681,Produtos!A:B,2,FALSE),"")</f>
        <v/>
      </c>
      <c r="D3681" s="10" t="n"/>
      <c r="E3681" s="10" t="n"/>
    </row>
    <row r="3682">
      <c r="B3682">
        <f>IFERROR(VLOOKUP(A3682,Produtos!A:B,2,FALSE),"")</f>
        <v/>
      </c>
      <c r="D3682" s="10" t="n"/>
      <c r="E3682" s="10" t="n"/>
    </row>
    <row r="3683">
      <c r="B3683">
        <f>IFERROR(VLOOKUP(A3683,Produtos!A:B,2,FALSE),"")</f>
        <v/>
      </c>
      <c r="D3683" s="10" t="n"/>
      <c r="E3683" s="10" t="n"/>
    </row>
    <row r="3684">
      <c r="B3684">
        <f>IFERROR(VLOOKUP(A3684,Produtos!A:B,2,FALSE),"")</f>
        <v/>
      </c>
      <c r="D3684" s="10" t="n"/>
      <c r="E3684" s="10" t="n"/>
    </row>
    <row r="3685">
      <c r="B3685">
        <f>IFERROR(VLOOKUP(A3685,Produtos!A:B,2,FALSE),"")</f>
        <v/>
      </c>
      <c r="D3685" s="10" t="n"/>
      <c r="E3685" s="10" t="n"/>
    </row>
    <row r="3686">
      <c r="B3686">
        <f>IFERROR(VLOOKUP(A3686,Produtos!A:B,2,FALSE),"")</f>
        <v/>
      </c>
      <c r="D3686" s="10" t="n"/>
      <c r="E3686" s="10" t="n"/>
    </row>
    <row r="3687">
      <c r="B3687">
        <f>IFERROR(VLOOKUP(A3687,Produtos!A:B,2,FALSE),"")</f>
        <v/>
      </c>
      <c r="D3687" s="10" t="n"/>
      <c r="E3687" s="10" t="n"/>
    </row>
    <row r="3688">
      <c r="B3688">
        <f>IFERROR(VLOOKUP(A3688,Produtos!A:B,2,FALSE),"")</f>
        <v/>
      </c>
      <c r="D3688" s="10" t="n"/>
      <c r="E3688" s="10" t="n"/>
    </row>
    <row r="3689">
      <c r="B3689">
        <f>IFERROR(VLOOKUP(A3689,Produtos!A:B,2,FALSE),"")</f>
        <v/>
      </c>
      <c r="D3689" s="10" t="n"/>
      <c r="E3689" s="10" t="n"/>
    </row>
    <row r="3690">
      <c r="B3690">
        <f>IFERROR(VLOOKUP(A3690,Produtos!A:B,2,FALSE),"")</f>
        <v/>
      </c>
      <c r="D3690" s="10" t="n"/>
      <c r="E3690" s="10" t="n"/>
    </row>
    <row r="3691">
      <c r="B3691">
        <f>IFERROR(VLOOKUP(A3691,Produtos!A:B,2,FALSE),"")</f>
        <v/>
      </c>
      <c r="D3691" s="10" t="n"/>
      <c r="E3691" s="10" t="n"/>
    </row>
    <row r="3692">
      <c r="B3692">
        <f>IFERROR(VLOOKUP(A3692,Produtos!A:B,2,FALSE),"")</f>
        <v/>
      </c>
      <c r="D3692" s="10" t="n"/>
      <c r="E3692" s="10" t="n"/>
    </row>
    <row r="3693">
      <c r="B3693">
        <f>IFERROR(VLOOKUP(A3693,Produtos!A:B,2,FALSE),"")</f>
        <v/>
      </c>
      <c r="D3693" s="10" t="n"/>
      <c r="E3693" s="10" t="n"/>
    </row>
    <row r="3694">
      <c r="B3694">
        <f>IFERROR(VLOOKUP(A3694,Produtos!A:B,2,FALSE),"")</f>
        <v/>
      </c>
      <c r="D3694" s="10" t="n"/>
      <c r="E3694" s="10" t="n"/>
    </row>
    <row r="3695">
      <c r="B3695">
        <f>IFERROR(VLOOKUP(A3695,Produtos!A:B,2,FALSE),"")</f>
        <v/>
      </c>
      <c r="D3695" s="10" t="n"/>
      <c r="E3695" s="10" t="n"/>
    </row>
    <row r="3696">
      <c r="B3696">
        <f>IFERROR(VLOOKUP(A3696,Produtos!A:B,2,FALSE),"")</f>
        <v/>
      </c>
      <c r="D3696" s="10" t="n"/>
      <c r="E3696" s="10" t="n"/>
    </row>
    <row r="3697">
      <c r="B3697">
        <f>IFERROR(VLOOKUP(A3697,Produtos!A:B,2,FALSE),"")</f>
        <v/>
      </c>
      <c r="D3697" s="10" t="n"/>
      <c r="E3697" s="10" t="n"/>
    </row>
    <row r="3698">
      <c r="B3698">
        <f>IFERROR(VLOOKUP(A3698,Produtos!A:B,2,FALSE),"")</f>
        <v/>
      </c>
      <c r="D3698" s="10" t="n"/>
      <c r="E3698" s="10" t="n"/>
    </row>
    <row r="3699">
      <c r="B3699">
        <f>IFERROR(VLOOKUP(A3699,Produtos!A:B,2,FALSE),"")</f>
        <v/>
      </c>
      <c r="D3699" s="10" t="n"/>
      <c r="E3699" s="10" t="n"/>
    </row>
    <row r="3700">
      <c r="B3700">
        <f>IFERROR(VLOOKUP(A3700,Produtos!A:B,2,FALSE),"")</f>
        <v/>
      </c>
      <c r="D3700" s="10" t="n"/>
      <c r="E3700" s="10" t="n"/>
    </row>
    <row r="3701">
      <c r="B3701">
        <f>IFERROR(VLOOKUP(A3701,Produtos!A:B,2,FALSE),"")</f>
        <v/>
      </c>
      <c r="D3701" s="10" t="n"/>
      <c r="E3701" s="10" t="n"/>
    </row>
    <row r="3702">
      <c r="B3702">
        <f>IFERROR(VLOOKUP(A3702,Produtos!A:B,2,FALSE),"")</f>
        <v/>
      </c>
      <c r="D3702" s="10" t="n"/>
      <c r="E3702" s="10" t="n"/>
    </row>
    <row r="3703">
      <c r="B3703">
        <f>IFERROR(VLOOKUP(A3703,Produtos!A:B,2,FALSE),"")</f>
        <v/>
      </c>
      <c r="D3703" s="10" t="n"/>
      <c r="E3703" s="10" t="n"/>
    </row>
    <row r="3704">
      <c r="B3704">
        <f>IFERROR(VLOOKUP(A3704,Produtos!A:B,2,FALSE),"")</f>
        <v/>
      </c>
      <c r="D3704" s="10" t="n"/>
      <c r="E3704" s="10" t="n"/>
    </row>
    <row r="3705">
      <c r="B3705">
        <f>IFERROR(VLOOKUP(A3705,Produtos!A:B,2,FALSE),"")</f>
        <v/>
      </c>
      <c r="D3705" s="10" t="n"/>
      <c r="E3705" s="10" t="n"/>
    </row>
    <row r="3706">
      <c r="B3706">
        <f>IFERROR(VLOOKUP(A3706,Produtos!A:B,2,FALSE),"")</f>
        <v/>
      </c>
      <c r="D3706" s="10" t="n"/>
      <c r="E3706" s="10" t="n"/>
    </row>
    <row r="3707">
      <c r="B3707">
        <f>IFERROR(VLOOKUP(A3707,Produtos!A:B,2,FALSE),"")</f>
        <v/>
      </c>
      <c r="D3707" s="10" t="n"/>
      <c r="E3707" s="10" t="n"/>
    </row>
    <row r="3708">
      <c r="B3708">
        <f>IFERROR(VLOOKUP(A3708,Produtos!A:B,2,FALSE),"")</f>
        <v/>
      </c>
      <c r="D3708" s="10" t="n"/>
      <c r="E3708" s="10" t="n"/>
    </row>
    <row r="3709">
      <c r="B3709">
        <f>IFERROR(VLOOKUP(A3709,Produtos!A:B,2,FALSE),"")</f>
        <v/>
      </c>
      <c r="D3709" s="10" t="n"/>
      <c r="E3709" s="10" t="n"/>
    </row>
    <row r="3710">
      <c r="B3710">
        <f>IFERROR(VLOOKUP(A3710,Produtos!A:B,2,FALSE),"")</f>
        <v/>
      </c>
      <c r="D3710" s="10" t="n"/>
      <c r="E3710" s="10" t="n"/>
    </row>
    <row r="3711">
      <c r="B3711">
        <f>IFERROR(VLOOKUP(A3711,Produtos!A:B,2,FALSE),"")</f>
        <v/>
      </c>
      <c r="D3711" s="10" t="n"/>
      <c r="E3711" s="10" t="n"/>
    </row>
    <row r="3712">
      <c r="B3712">
        <f>IFERROR(VLOOKUP(A3712,Produtos!A:B,2,FALSE),"")</f>
        <v/>
      </c>
      <c r="D3712" s="10" t="n"/>
      <c r="E3712" s="10" t="n"/>
    </row>
    <row r="3713">
      <c r="B3713">
        <f>IFERROR(VLOOKUP(A3713,Produtos!A:B,2,FALSE),"")</f>
        <v/>
      </c>
      <c r="D3713" s="10" t="n"/>
      <c r="E3713" s="10" t="n"/>
    </row>
    <row r="3714">
      <c r="B3714">
        <f>IFERROR(VLOOKUP(A3714,Produtos!A:B,2,FALSE),"")</f>
        <v/>
      </c>
      <c r="D3714" s="10" t="n"/>
      <c r="E3714" s="10" t="n"/>
    </row>
    <row r="3715">
      <c r="B3715">
        <f>IFERROR(VLOOKUP(A3715,Produtos!A:B,2,FALSE),"")</f>
        <v/>
      </c>
      <c r="D3715" s="10" t="n"/>
      <c r="E3715" s="10" t="n"/>
    </row>
    <row r="3716">
      <c r="B3716">
        <f>IFERROR(VLOOKUP(A3716,Produtos!A:B,2,FALSE),"")</f>
        <v/>
      </c>
      <c r="D3716" s="10" t="n"/>
      <c r="E3716" s="10" t="n"/>
    </row>
    <row r="3717">
      <c r="B3717">
        <f>IFERROR(VLOOKUP(A3717,Produtos!A:B,2,FALSE),"")</f>
        <v/>
      </c>
      <c r="D3717" s="10" t="n"/>
      <c r="E3717" s="10" t="n"/>
    </row>
    <row r="3718">
      <c r="B3718">
        <f>IFERROR(VLOOKUP(A3718,Produtos!A:B,2,FALSE),"")</f>
        <v/>
      </c>
      <c r="D3718" s="10" t="n"/>
      <c r="E3718" s="10" t="n"/>
    </row>
    <row r="3719">
      <c r="B3719">
        <f>IFERROR(VLOOKUP(A3719,Produtos!A:B,2,FALSE),"")</f>
        <v/>
      </c>
      <c r="D3719" s="10" t="n"/>
      <c r="E3719" s="10" t="n"/>
    </row>
    <row r="3720">
      <c r="B3720">
        <f>IFERROR(VLOOKUP(A3720,Produtos!A:B,2,FALSE),"")</f>
        <v/>
      </c>
      <c r="D3720" s="10" t="n"/>
      <c r="E3720" s="10" t="n"/>
    </row>
    <row r="3721">
      <c r="B3721">
        <f>IFERROR(VLOOKUP(A3721,Produtos!A:B,2,FALSE),"")</f>
        <v/>
      </c>
      <c r="D3721" s="10" t="n"/>
      <c r="E3721" s="10" t="n"/>
    </row>
    <row r="3722">
      <c r="B3722">
        <f>IFERROR(VLOOKUP(A3722,Produtos!A:B,2,FALSE),"")</f>
        <v/>
      </c>
      <c r="D3722" s="10" t="n"/>
      <c r="E3722" s="10" t="n"/>
    </row>
    <row r="3723">
      <c r="B3723">
        <f>IFERROR(VLOOKUP(A3723,Produtos!A:B,2,FALSE),"")</f>
        <v/>
      </c>
      <c r="D3723" s="10" t="n"/>
      <c r="E3723" s="10" t="n"/>
    </row>
    <row r="3724">
      <c r="B3724">
        <f>IFERROR(VLOOKUP(A3724,Produtos!A:B,2,FALSE),"")</f>
        <v/>
      </c>
      <c r="D3724" s="10" t="n"/>
      <c r="E3724" s="10" t="n"/>
    </row>
    <row r="3725">
      <c r="B3725">
        <f>IFERROR(VLOOKUP(A3725,Produtos!A:B,2,FALSE),"")</f>
        <v/>
      </c>
      <c r="D3725" s="10" t="n"/>
      <c r="E3725" s="10" t="n"/>
    </row>
    <row r="3726">
      <c r="B3726">
        <f>IFERROR(VLOOKUP(A3726,Produtos!A:B,2,FALSE),"")</f>
        <v/>
      </c>
      <c r="D3726" s="10" t="n"/>
      <c r="E3726" s="10" t="n"/>
    </row>
    <row r="3727">
      <c r="B3727">
        <f>IFERROR(VLOOKUP(A3727,Produtos!A:B,2,FALSE),"")</f>
        <v/>
      </c>
      <c r="D3727" s="10" t="n"/>
      <c r="E3727" s="10" t="n"/>
    </row>
    <row r="3728">
      <c r="B3728">
        <f>IFERROR(VLOOKUP(A3728,Produtos!A:B,2,FALSE),"")</f>
        <v/>
      </c>
      <c r="D3728" s="10" t="n"/>
      <c r="E3728" s="10" t="n"/>
    </row>
    <row r="3729">
      <c r="B3729">
        <f>IFERROR(VLOOKUP(A3729,Produtos!A:B,2,FALSE),"")</f>
        <v/>
      </c>
      <c r="D3729" s="10" t="n"/>
      <c r="E3729" s="10" t="n"/>
    </row>
    <row r="3730">
      <c r="B3730">
        <f>IFERROR(VLOOKUP(A3730,Produtos!A:B,2,FALSE),"")</f>
        <v/>
      </c>
      <c r="D3730" s="10" t="n"/>
      <c r="E3730" s="10" t="n"/>
    </row>
    <row r="3731">
      <c r="B3731">
        <f>IFERROR(VLOOKUP(A3731,Produtos!A:B,2,FALSE),"")</f>
        <v/>
      </c>
      <c r="D3731" s="10" t="n"/>
      <c r="E3731" s="10" t="n"/>
    </row>
    <row r="3732">
      <c r="B3732">
        <f>IFERROR(VLOOKUP(A3732,Produtos!A:B,2,FALSE),"")</f>
        <v/>
      </c>
      <c r="D3732" s="10" t="n"/>
      <c r="E3732" s="10" t="n"/>
    </row>
    <row r="3733">
      <c r="B3733">
        <f>IFERROR(VLOOKUP(A3733,Produtos!A:B,2,FALSE),"")</f>
        <v/>
      </c>
      <c r="D3733" s="10" t="n"/>
      <c r="E3733" s="10" t="n"/>
    </row>
    <row r="3734">
      <c r="B3734">
        <f>IFERROR(VLOOKUP(A3734,Produtos!A:B,2,FALSE),"")</f>
        <v/>
      </c>
      <c r="D3734" s="10" t="n"/>
      <c r="E3734" s="10" t="n"/>
    </row>
    <row r="3735">
      <c r="B3735">
        <f>IFERROR(VLOOKUP(A3735,Produtos!A:B,2,FALSE),"")</f>
        <v/>
      </c>
      <c r="D3735" s="10" t="n"/>
      <c r="E3735" s="10" t="n"/>
    </row>
    <row r="3736">
      <c r="B3736">
        <f>IFERROR(VLOOKUP(A3736,Produtos!A:B,2,FALSE),"")</f>
        <v/>
      </c>
      <c r="D3736" s="10" t="n"/>
      <c r="E3736" s="10" t="n"/>
    </row>
    <row r="3737">
      <c r="B3737">
        <f>IFERROR(VLOOKUP(A3737,Produtos!A:B,2,FALSE),"")</f>
        <v/>
      </c>
      <c r="D3737" s="10" t="n"/>
      <c r="E3737" s="10" t="n"/>
    </row>
    <row r="3738">
      <c r="B3738">
        <f>IFERROR(VLOOKUP(A3738,Produtos!A:B,2,FALSE),"")</f>
        <v/>
      </c>
      <c r="D3738" s="10" t="n"/>
      <c r="E3738" s="10" t="n"/>
    </row>
    <row r="3739">
      <c r="B3739">
        <f>IFERROR(VLOOKUP(A3739,Produtos!A:B,2,FALSE),"")</f>
        <v/>
      </c>
      <c r="D3739" s="10" t="n"/>
      <c r="E3739" s="10" t="n"/>
    </row>
    <row r="3740">
      <c r="B3740">
        <f>IFERROR(VLOOKUP(A3740,Produtos!A:B,2,FALSE),"")</f>
        <v/>
      </c>
      <c r="D3740" s="10" t="n"/>
      <c r="E3740" s="10" t="n"/>
    </row>
    <row r="3741">
      <c r="B3741">
        <f>IFERROR(VLOOKUP(A3741,Produtos!A:B,2,FALSE),"")</f>
        <v/>
      </c>
      <c r="D3741" s="10" t="n"/>
      <c r="E3741" s="10" t="n"/>
    </row>
    <row r="3742">
      <c r="B3742">
        <f>IFERROR(VLOOKUP(A3742,Produtos!A:B,2,FALSE),"")</f>
        <v/>
      </c>
      <c r="D3742" s="10" t="n"/>
      <c r="E3742" s="10" t="n"/>
    </row>
    <row r="3743">
      <c r="B3743">
        <f>IFERROR(VLOOKUP(A3743,Produtos!A:B,2,FALSE),"")</f>
        <v/>
      </c>
      <c r="D3743" s="10" t="n"/>
      <c r="E3743" s="10" t="n"/>
    </row>
    <row r="3744">
      <c r="B3744">
        <f>IFERROR(VLOOKUP(A3744,Produtos!A:B,2,FALSE),"")</f>
        <v/>
      </c>
      <c r="D3744" s="10" t="n"/>
      <c r="E3744" s="10" t="n"/>
    </row>
    <row r="3745">
      <c r="B3745">
        <f>IFERROR(VLOOKUP(A3745,Produtos!A:B,2,FALSE),"")</f>
        <v/>
      </c>
      <c r="D3745" s="10" t="n"/>
      <c r="E3745" s="10" t="n"/>
    </row>
    <row r="3746">
      <c r="B3746">
        <f>IFERROR(VLOOKUP(A3746,Produtos!A:B,2,FALSE),"")</f>
        <v/>
      </c>
      <c r="D3746" s="10" t="n"/>
      <c r="E3746" s="10" t="n"/>
    </row>
    <row r="3747">
      <c r="B3747">
        <f>IFERROR(VLOOKUP(A3747,Produtos!A:B,2,FALSE),"")</f>
        <v/>
      </c>
      <c r="D3747" s="10" t="n"/>
      <c r="E3747" s="10" t="n"/>
    </row>
    <row r="3748">
      <c r="B3748">
        <f>IFERROR(VLOOKUP(A3748,Produtos!A:B,2,FALSE),"")</f>
        <v/>
      </c>
      <c r="D3748" s="10" t="n"/>
      <c r="E3748" s="10" t="n"/>
    </row>
    <row r="3749">
      <c r="B3749">
        <f>IFERROR(VLOOKUP(A3749,Produtos!A:B,2,FALSE),"")</f>
        <v/>
      </c>
      <c r="D3749" s="10" t="n"/>
      <c r="E3749" s="10" t="n"/>
    </row>
    <row r="3750">
      <c r="B3750">
        <f>IFERROR(VLOOKUP(A3750,Produtos!A:B,2,FALSE),"")</f>
        <v/>
      </c>
      <c r="D3750" s="10" t="n"/>
      <c r="E3750" s="10" t="n"/>
    </row>
    <row r="3751">
      <c r="B3751">
        <f>IFERROR(VLOOKUP(A3751,Produtos!A:B,2,FALSE),"")</f>
        <v/>
      </c>
      <c r="D3751" s="10" t="n"/>
      <c r="E3751" s="10" t="n"/>
    </row>
    <row r="3752">
      <c r="B3752">
        <f>IFERROR(VLOOKUP(A3752,Produtos!A:B,2,FALSE),"")</f>
        <v/>
      </c>
      <c r="D3752" s="10" t="n"/>
      <c r="E3752" s="10" t="n"/>
    </row>
    <row r="3753">
      <c r="B3753">
        <f>IFERROR(VLOOKUP(A3753,Produtos!A:B,2,FALSE),"")</f>
        <v/>
      </c>
      <c r="D3753" s="10" t="n"/>
      <c r="E3753" s="10" t="n"/>
    </row>
    <row r="3754">
      <c r="B3754">
        <f>IFERROR(VLOOKUP(A3754,Produtos!A:B,2,FALSE),"")</f>
        <v/>
      </c>
      <c r="D3754" s="10" t="n"/>
      <c r="E3754" s="10" t="n"/>
    </row>
    <row r="3755">
      <c r="B3755">
        <f>IFERROR(VLOOKUP(A3755,Produtos!A:B,2,FALSE),"")</f>
        <v/>
      </c>
      <c r="D3755" s="10" t="n"/>
      <c r="E3755" s="10" t="n"/>
    </row>
    <row r="3756">
      <c r="B3756">
        <f>IFERROR(VLOOKUP(A3756,Produtos!A:B,2,FALSE),"")</f>
        <v/>
      </c>
      <c r="D3756" s="10" t="n"/>
      <c r="E3756" s="10" t="n"/>
    </row>
    <row r="3757">
      <c r="B3757">
        <f>IFERROR(VLOOKUP(A3757,Produtos!A:B,2,FALSE),"")</f>
        <v/>
      </c>
      <c r="D3757" s="10" t="n"/>
      <c r="E3757" s="10" t="n"/>
    </row>
    <row r="3758">
      <c r="B3758">
        <f>IFERROR(VLOOKUP(A3758,Produtos!A:B,2,FALSE),"")</f>
        <v/>
      </c>
      <c r="D3758" s="10" t="n"/>
      <c r="E3758" s="10" t="n"/>
    </row>
    <row r="3759">
      <c r="B3759">
        <f>IFERROR(VLOOKUP(A3759,Produtos!A:B,2,FALSE),"")</f>
        <v/>
      </c>
      <c r="D3759" s="10" t="n"/>
      <c r="E3759" s="10" t="n"/>
    </row>
    <row r="3760">
      <c r="B3760">
        <f>IFERROR(VLOOKUP(A3760,Produtos!A:B,2,FALSE),"")</f>
        <v/>
      </c>
      <c r="D3760" s="10" t="n"/>
      <c r="E3760" s="10" t="n"/>
    </row>
    <row r="3761">
      <c r="B3761">
        <f>IFERROR(VLOOKUP(A3761,Produtos!A:B,2,FALSE),"")</f>
        <v/>
      </c>
      <c r="D3761" s="10" t="n"/>
      <c r="E3761" s="10" t="n"/>
    </row>
    <row r="3762">
      <c r="B3762">
        <f>IFERROR(VLOOKUP(A3762,Produtos!A:B,2,FALSE),"")</f>
        <v/>
      </c>
      <c r="D3762" s="10" t="n"/>
      <c r="E3762" s="10" t="n"/>
    </row>
    <row r="3763">
      <c r="B3763">
        <f>IFERROR(VLOOKUP(A3763,Produtos!A:B,2,FALSE),"")</f>
        <v/>
      </c>
      <c r="D3763" s="10" t="n"/>
      <c r="E3763" s="10" t="n"/>
    </row>
    <row r="3764">
      <c r="B3764">
        <f>IFERROR(VLOOKUP(A3764,Produtos!A:B,2,FALSE),"")</f>
        <v/>
      </c>
      <c r="D3764" s="10" t="n"/>
      <c r="E3764" s="10" t="n"/>
    </row>
    <row r="3765">
      <c r="B3765">
        <f>IFERROR(VLOOKUP(A3765,Produtos!A:B,2,FALSE),"")</f>
        <v/>
      </c>
      <c r="D3765" s="10" t="n"/>
      <c r="E3765" s="10" t="n"/>
    </row>
    <row r="3766">
      <c r="B3766">
        <f>IFERROR(VLOOKUP(A3766,Produtos!A:B,2,FALSE),"")</f>
        <v/>
      </c>
      <c r="D3766" s="10" t="n"/>
      <c r="E3766" s="10" t="n"/>
    </row>
    <row r="3767">
      <c r="B3767">
        <f>IFERROR(VLOOKUP(A3767,Produtos!A:B,2,FALSE),"")</f>
        <v/>
      </c>
      <c r="D3767" s="10" t="n"/>
      <c r="E3767" s="10" t="n"/>
    </row>
    <row r="3768">
      <c r="B3768">
        <f>IFERROR(VLOOKUP(A3768,Produtos!A:B,2,FALSE),"")</f>
        <v/>
      </c>
      <c r="D3768" s="10" t="n"/>
      <c r="E3768" s="10" t="n"/>
    </row>
    <row r="3769">
      <c r="B3769">
        <f>IFERROR(VLOOKUP(A3769,Produtos!A:B,2,FALSE),"")</f>
        <v/>
      </c>
      <c r="D3769" s="10" t="n"/>
      <c r="E3769" s="10" t="n"/>
    </row>
    <row r="3770">
      <c r="B3770">
        <f>IFERROR(VLOOKUP(A3770,Produtos!A:B,2,FALSE),"")</f>
        <v/>
      </c>
      <c r="D3770" s="10" t="n"/>
      <c r="E3770" s="10" t="n"/>
    </row>
    <row r="3771">
      <c r="B3771">
        <f>IFERROR(VLOOKUP(A3771,Produtos!A:B,2,FALSE),"")</f>
        <v/>
      </c>
      <c r="D3771" s="10" t="n"/>
      <c r="E3771" s="10" t="n"/>
    </row>
    <row r="3772">
      <c r="B3772">
        <f>IFERROR(VLOOKUP(A3772,Produtos!A:B,2,FALSE),"")</f>
        <v/>
      </c>
      <c r="D3772" s="10" t="n"/>
      <c r="E3772" s="10" t="n"/>
    </row>
    <row r="3773">
      <c r="B3773">
        <f>IFERROR(VLOOKUP(A3773,Produtos!A:B,2,FALSE),"")</f>
        <v/>
      </c>
      <c r="D3773" s="10" t="n"/>
      <c r="E3773" s="10" t="n"/>
    </row>
    <row r="3774">
      <c r="B3774">
        <f>IFERROR(VLOOKUP(A3774,Produtos!A:B,2,FALSE),"")</f>
        <v/>
      </c>
      <c r="D3774" s="10" t="n"/>
      <c r="E3774" s="10" t="n"/>
    </row>
    <row r="3775">
      <c r="B3775">
        <f>IFERROR(VLOOKUP(A3775,Produtos!A:B,2,FALSE),"")</f>
        <v/>
      </c>
      <c r="D3775" s="10" t="n"/>
      <c r="E3775" s="10" t="n"/>
    </row>
    <row r="3776">
      <c r="B3776">
        <f>IFERROR(VLOOKUP(A3776,Produtos!A:B,2,FALSE),"")</f>
        <v/>
      </c>
      <c r="D3776" s="10" t="n"/>
      <c r="E3776" s="10" t="n"/>
    </row>
    <row r="3777">
      <c r="B3777">
        <f>IFERROR(VLOOKUP(A3777,Produtos!A:B,2,FALSE),"")</f>
        <v/>
      </c>
      <c r="D3777" s="10" t="n"/>
      <c r="E3777" s="10" t="n"/>
    </row>
    <row r="3778">
      <c r="B3778">
        <f>IFERROR(VLOOKUP(A3778,Produtos!A:B,2,FALSE),"")</f>
        <v/>
      </c>
      <c r="D3778" s="10" t="n"/>
      <c r="E3778" s="10" t="n"/>
    </row>
    <row r="3779">
      <c r="B3779">
        <f>IFERROR(VLOOKUP(A3779,Produtos!A:B,2,FALSE),"")</f>
        <v/>
      </c>
      <c r="D3779" s="10" t="n"/>
      <c r="E3779" s="10" t="n"/>
    </row>
    <row r="3780">
      <c r="B3780">
        <f>IFERROR(VLOOKUP(A3780,Produtos!A:B,2,FALSE),"")</f>
        <v/>
      </c>
      <c r="D3780" s="10" t="n"/>
      <c r="E3780" s="10" t="n"/>
    </row>
    <row r="3781">
      <c r="B3781">
        <f>IFERROR(VLOOKUP(A3781,Produtos!A:B,2,FALSE),"")</f>
        <v/>
      </c>
      <c r="D3781" s="10" t="n"/>
      <c r="E3781" s="10" t="n"/>
    </row>
    <row r="3782">
      <c r="B3782">
        <f>IFERROR(VLOOKUP(A3782,Produtos!A:B,2,FALSE),"")</f>
        <v/>
      </c>
      <c r="D3782" s="10" t="n"/>
      <c r="E3782" s="10" t="n"/>
    </row>
    <row r="3783">
      <c r="B3783">
        <f>IFERROR(VLOOKUP(A3783,Produtos!A:B,2,FALSE),"")</f>
        <v/>
      </c>
      <c r="D3783" s="10" t="n"/>
      <c r="E3783" s="10" t="n"/>
    </row>
    <row r="3784">
      <c r="B3784">
        <f>IFERROR(VLOOKUP(A3784,Produtos!A:B,2,FALSE),"")</f>
        <v/>
      </c>
      <c r="D3784" s="10" t="n"/>
      <c r="E3784" s="10" t="n"/>
    </row>
    <row r="3785">
      <c r="B3785">
        <f>IFERROR(VLOOKUP(A3785,Produtos!A:B,2,FALSE),"")</f>
        <v/>
      </c>
      <c r="D3785" s="10" t="n"/>
      <c r="E3785" s="10" t="n"/>
    </row>
    <row r="3786">
      <c r="B3786">
        <f>IFERROR(VLOOKUP(A3786,Produtos!A:B,2,FALSE),"")</f>
        <v/>
      </c>
      <c r="D3786" s="10" t="n"/>
      <c r="E3786" s="10" t="n"/>
    </row>
    <row r="3787">
      <c r="B3787">
        <f>IFERROR(VLOOKUP(A3787,Produtos!A:B,2,FALSE),"")</f>
        <v/>
      </c>
      <c r="D3787" s="10" t="n"/>
      <c r="E3787" s="10" t="n"/>
    </row>
    <row r="3788">
      <c r="B3788">
        <f>IFERROR(VLOOKUP(A3788,Produtos!A:B,2,FALSE),"")</f>
        <v/>
      </c>
      <c r="D3788" s="10" t="n"/>
      <c r="E3788" s="10" t="n"/>
    </row>
    <row r="3789">
      <c r="B3789">
        <f>IFERROR(VLOOKUP(A3789,Produtos!A:B,2,FALSE),"")</f>
        <v/>
      </c>
      <c r="D3789" s="10" t="n"/>
      <c r="E3789" s="10" t="n"/>
    </row>
    <row r="3790">
      <c r="B3790">
        <f>IFERROR(VLOOKUP(A3790,Produtos!A:B,2,FALSE),"")</f>
        <v/>
      </c>
      <c r="D3790" s="10" t="n"/>
      <c r="E3790" s="10" t="n"/>
    </row>
    <row r="3791">
      <c r="B3791">
        <f>IFERROR(VLOOKUP(A3791,Produtos!A:B,2,FALSE),"")</f>
        <v/>
      </c>
      <c r="D3791" s="10" t="n"/>
      <c r="E3791" s="10" t="n"/>
    </row>
    <row r="3792">
      <c r="B3792">
        <f>IFERROR(VLOOKUP(A3792,Produtos!A:B,2,FALSE),"")</f>
        <v/>
      </c>
      <c r="D3792" s="10" t="n"/>
      <c r="E3792" s="10" t="n"/>
    </row>
    <row r="3793">
      <c r="B3793">
        <f>IFERROR(VLOOKUP(A3793,Produtos!A:B,2,FALSE),"")</f>
        <v/>
      </c>
      <c r="D3793" s="10" t="n"/>
      <c r="E3793" s="10" t="n"/>
    </row>
    <row r="3794">
      <c r="B3794">
        <f>IFERROR(VLOOKUP(A3794,Produtos!A:B,2,FALSE),"")</f>
        <v/>
      </c>
      <c r="D3794" s="10" t="n"/>
      <c r="E3794" s="10" t="n"/>
    </row>
    <row r="3795">
      <c r="B3795">
        <f>IFERROR(VLOOKUP(A3795,Produtos!A:B,2,FALSE),"")</f>
        <v/>
      </c>
      <c r="D3795" s="10" t="n"/>
      <c r="E3795" s="10" t="n"/>
    </row>
    <row r="3796">
      <c r="B3796">
        <f>IFERROR(VLOOKUP(A3796,Produtos!A:B,2,FALSE),"")</f>
        <v/>
      </c>
      <c r="D3796" s="10" t="n"/>
      <c r="E3796" s="10" t="n"/>
    </row>
    <row r="3797">
      <c r="B3797">
        <f>IFERROR(VLOOKUP(A3797,Produtos!A:B,2,FALSE),"")</f>
        <v/>
      </c>
      <c r="D3797" s="10" t="n"/>
      <c r="E3797" s="10" t="n"/>
    </row>
    <row r="3798">
      <c r="B3798">
        <f>IFERROR(VLOOKUP(A3798,Produtos!A:B,2,FALSE),"")</f>
        <v/>
      </c>
      <c r="D3798" s="10" t="n"/>
      <c r="E3798" s="10" t="n"/>
    </row>
    <row r="3799">
      <c r="B3799">
        <f>IFERROR(VLOOKUP(A3799,Produtos!A:B,2,FALSE),"")</f>
        <v/>
      </c>
      <c r="D3799" s="10" t="n"/>
      <c r="E3799" s="10" t="n"/>
    </row>
    <row r="3800">
      <c r="B3800">
        <f>IFERROR(VLOOKUP(A3800,Produtos!A:B,2,FALSE),"")</f>
        <v/>
      </c>
      <c r="D3800" s="10" t="n"/>
      <c r="E3800" s="10" t="n"/>
    </row>
    <row r="3801">
      <c r="B3801">
        <f>IFERROR(VLOOKUP(A3801,Produtos!A:B,2,FALSE),"")</f>
        <v/>
      </c>
      <c r="D3801" s="10" t="n"/>
      <c r="E3801" s="10" t="n"/>
    </row>
    <row r="3802">
      <c r="B3802">
        <f>IFERROR(VLOOKUP(A3802,Produtos!A:B,2,FALSE),"")</f>
        <v/>
      </c>
      <c r="D3802" s="10" t="n"/>
      <c r="E3802" s="10" t="n"/>
    </row>
    <row r="3803">
      <c r="B3803">
        <f>IFERROR(VLOOKUP(A3803,Produtos!A:B,2,FALSE),"")</f>
        <v/>
      </c>
      <c r="D3803" s="10" t="n"/>
      <c r="E3803" s="10" t="n"/>
    </row>
    <row r="3804">
      <c r="B3804">
        <f>IFERROR(VLOOKUP(A3804,Produtos!A:B,2,FALSE),"")</f>
        <v/>
      </c>
      <c r="D3804" s="10" t="n"/>
      <c r="E3804" s="10" t="n"/>
    </row>
    <row r="3805">
      <c r="B3805">
        <f>IFERROR(VLOOKUP(A3805,Produtos!A:B,2,FALSE),"")</f>
        <v/>
      </c>
      <c r="D3805" s="10" t="n"/>
      <c r="E3805" s="10" t="n"/>
    </row>
    <row r="3806">
      <c r="B3806">
        <f>IFERROR(VLOOKUP(A3806,Produtos!A:B,2,FALSE),"")</f>
        <v/>
      </c>
      <c r="D3806" s="10" t="n"/>
      <c r="E3806" s="10" t="n"/>
    </row>
    <row r="3807">
      <c r="B3807">
        <f>IFERROR(VLOOKUP(A3807,Produtos!A:B,2,FALSE),"")</f>
        <v/>
      </c>
      <c r="D3807" s="10" t="n"/>
      <c r="E3807" s="10" t="n"/>
    </row>
    <row r="3808">
      <c r="B3808">
        <f>IFERROR(VLOOKUP(A3808,Produtos!A:B,2,FALSE),"")</f>
        <v/>
      </c>
      <c r="D3808" s="10" t="n"/>
      <c r="E3808" s="10" t="n"/>
    </row>
    <row r="3809">
      <c r="B3809">
        <f>IFERROR(VLOOKUP(A3809,Produtos!A:B,2,FALSE),"")</f>
        <v/>
      </c>
      <c r="D3809" s="10" t="n"/>
      <c r="E3809" s="10" t="n"/>
    </row>
    <row r="3810">
      <c r="B3810">
        <f>IFERROR(VLOOKUP(A3810,Produtos!A:B,2,FALSE),"")</f>
        <v/>
      </c>
      <c r="D3810" s="10" t="n"/>
      <c r="E3810" s="10" t="n"/>
    </row>
    <row r="3811">
      <c r="B3811">
        <f>IFERROR(VLOOKUP(A3811,Produtos!A:B,2,FALSE),"")</f>
        <v/>
      </c>
      <c r="D3811" s="10" t="n"/>
      <c r="E3811" s="10" t="n"/>
    </row>
    <row r="3812">
      <c r="B3812">
        <f>IFERROR(VLOOKUP(A3812,Produtos!A:B,2,FALSE),"")</f>
        <v/>
      </c>
      <c r="D3812" s="10" t="n"/>
      <c r="E3812" s="10" t="n"/>
    </row>
    <row r="3813">
      <c r="B3813">
        <f>IFERROR(VLOOKUP(A3813,Produtos!A:B,2,FALSE),"")</f>
        <v/>
      </c>
      <c r="D3813" s="10" t="n"/>
      <c r="E3813" s="10" t="n"/>
    </row>
    <row r="3814">
      <c r="B3814">
        <f>IFERROR(VLOOKUP(A3814,Produtos!A:B,2,FALSE),"")</f>
        <v/>
      </c>
      <c r="D3814" s="10" t="n"/>
      <c r="E3814" s="10" t="n"/>
    </row>
    <row r="3815">
      <c r="B3815">
        <f>IFERROR(VLOOKUP(A3815,Produtos!A:B,2,FALSE),"")</f>
        <v/>
      </c>
      <c r="D3815" s="10" t="n"/>
      <c r="E3815" s="10" t="n"/>
    </row>
    <row r="3816">
      <c r="B3816">
        <f>IFERROR(VLOOKUP(A3816,Produtos!A:B,2,FALSE),"")</f>
        <v/>
      </c>
      <c r="D3816" s="10" t="n"/>
      <c r="E3816" s="10" t="n"/>
    </row>
    <row r="3817">
      <c r="B3817">
        <f>IFERROR(VLOOKUP(A3817,Produtos!A:B,2,FALSE),"")</f>
        <v/>
      </c>
      <c r="D3817" s="10" t="n"/>
      <c r="E3817" s="10" t="n"/>
    </row>
    <row r="3818">
      <c r="B3818">
        <f>IFERROR(VLOOKUP(A3818,Produtos!A:B,2,FALSE),"")</f>
        <v/>
      </c>
      <c r="D3818" s="10" t="n"/>
      <c r="E3818" s="10" t="n"/>
    </row>
    <row r="3819">
      <c r="B3819">
        <f>IFERROR(VLOOKUP(A3819,Produtos!A:B,2,FALSE),"")</f>
        <v/>
      </c>
      <c r="D3819" s="10" t="n"/>
      <c r="E3819" s="10" t="n"/>
    </row>
    <row r="3820">
      <c r="B3820">
        <f>IFERROR(VLOOKUP(A3820,Produtos!A:B,2,FALSE),"")</f>
        <v/>
      </c>
      <c r="D3820" s="10" t="n"/>
      <c r="E3820" s="10" t="n"/>
    </row>
    <row r="3821">
      <c r="B3821">
        <f>IFERROR(VLOOKUP(A3821,Produtos!A:B,2,FALSE),"")</f>
        <v/>
      </c>
      <c r="D3821" s="10" t="n"/>
      <c r="E3821" s="10" t="n"/>
    </row>
    <row r="3822">
      <c r="B3822">
        <f>IFERROR(VLOOKUP(A3822,Produtos!A:B,2,FALSE),"")</f>
        <v/>
      </c>
      <c r="D3822" s="10" t="n"/>
      <c r="E3822" s="10" t="n"/>
    </row>
    <row r="3823">
      <c r="B3823">
        <f>IFERROR(VLOOKUP(A3823,Produtos!A:B,2,FALSE),"")</f>
        <v/>
      </c>
      <c r="D3823" s="10" t="n"/>
      <c r="E3823" s="10" t="n"/>
    </row>
    <row r="3824">
      <c r="B3824">
        <f>IFERROR(VLOOKUP(A3824,Produtos!A:B,2,FALSE),"")</f>
        <v/>
      </c>
      <c r="D3824" s="10" t="n"/>
      <c r="E3824" s="10" t="n"/>
    </row>
    <row r="3825">
      <c r="B3825">
        <f>IFERROR(VLOOKUP(A3825,Produtos!A:B,2,FALSE),"")</f>
        <v/>
      </c>
      <c r="D3825" s="10" t="n"/>
      <c r="E3825" s="10" t="n"/>
    </row>
    <row r="3826">
      <c r="B3826">
        <f>IFERROR(VLOOKUP(A3826,Produtos!A:B,2,FALSE),"")</f>
        <v/>
      </c>
      <c r="D3826" s="10" t="n"/>
      <c r="E3826" s="10" t="n"/>
    </row>
    <row r="3827">
      <c r="B3827">
        <f>IFERROR(VLOOKUP(A3827,Produtos!A:B,2,FALSE),"")</f>
        <v/>
      </c>
      <c r="D3827" s="10" t="n"/>
      <c r="E3827" s="10" t="n"/>
    </row>
    <row r="3828">
      <c r="B3828">
        <f>IFERROR(VLOOKUP(A3828,Produtos!A:B,2,FALSE),"")</f>
        <v/>
      </c>
      <c r="D3828" s="10" t="n"/>
      <c r="E3828" s="10" t="n"/>
    </row>
    <row r="3829">
      <c r="B3829">
        <f>IFERROR(VLOOKUP(A3829,Produtos!A:B,2,FALSE),"")</f>
        <v/>
      </c>
      <c r="D3829" s="10" t="n"/>
      <c r="E3829" s="10" t="n"/>
    </row>
    <row r="3830">
      <c r="B3830">
        <f>IFERROR(VLOOKUP(A3830,Produtos!A:B,2,FALSE),"")</f>
        <v/>
      </c>
      <c r="D3830" s="10" t="n"/>
      <c r="E3830" s="10" t="n"/>
    </row>
    <row r="3831">
      <c r="B3831">
        <f>IFERROR(VLOOKUP(A3831,Produtos!A:B,2,FALSE),"")</f>
        <v/>
      </c>
      <c r="D3831" s="10" t="n"/>
      <c r="E3831" s="10" t="n"/>
    </row>
    <row r="3832">
      <c r="B3832">
        <f>IFERROR(VLOOKUP(A3832,Produtos!A:B,2,FALSE),"")</f>
        <v/>
      </c>
      <c r="D3832" s="10" t="n"/>
      <c r="E3832" s="10" t="n"/>
    </row>
    <row r="3833">
      <c r="B3833">
        <f>IFERROR(VLOOKUP(A3833,Produtos!A:B,2,FALSE),"")</f>
        <v/>
      </c>
      <c r="D3833" s="10" t="n"/>
      <c r="E3833" s="10" t="n"/>
    </row>
    <row r="3834">
      <c r="B3834">
        <f>IFERROR(VLOOKUP(A3834,Produtos!A:B,2,FALSE),"")</f>
        <v/>
      </c>
      <c r="D3834" s="10" t="n"/>
      <c r="E3834" s="10" t="n"/>
    </row>
    <row r="3835">
      <c r="B3835">
        <f>IFERROR(VLOOKUP(A3835,Produtos!A:B,2,FALSE),"")</f>
        <v/>
      </c>
      <c r="D3835" s="10" t="n"/>
      <c r="E3835" s="10" t="n"/>
    </row>
    <row r="3836">
      <c r="B3836">
        <f>IFERROR(VLOOKUP(A3836,Produtos!A:B,2,FALSE),"")</f>
        <v/>
      </c>
      <c r="D3836" s="10" t="n"/>
      <c r="E3836" s="10" t="n"/>
    </row>
    <row r="3837">
      <c r="B3837">
        <f>IFERROR(VLOOKUP(A3837,Produtos!A:B,2,FALSE),"")</f>
        <v/>
      </c>
      <c r="D3837" s="10" t="n"/>
      <c r="E3837" s="10" t="n"/>
    </row>
    <row r="3838">
      <c r="B3838">
        <f>IFERROR(VLOOKUP(A3838,Produtos!A:B,2,FALSE),"")</f>
        <v/>
      </c>
      <c r="D3838" s="10" t="n"/>
      <c r="E3838" s="10" t="n"/>
    </row>
    <row r="3839">
      <c r="B3839">
        <f>IFERROR(VLOOKUP(A3839,Produtos!A:B,2,FALSE),"")</f>
        <v/>
      </c>
      <c r="D3839" s="10" t="n"/>
      <c r="E3839" s="10" t="n"/>
    </row>
    <row r="3840">
      <c r="B3840">
        <f>IFERROR(VLOOKUP(A3840,Produtos!A:B,2,FALSE),"")</f>
        <v/>
      </c>
      <c r="D3840" s="10" t="n"/>
      <c r="E3840" s="10" t="n"/>
    </row>
    <row r="3841">
      <c r="B3841">
        <f>IFERROR(VLOOKUP(A3841,Produtos!A:B,2,FALSE),"")</f>
        <v/>
      </c>
      <c r="D3841" s="10" t="n"/>
      <c r="E3841" s="10" t="n"/>
    </row>
    <row r="3842">
      <c r="B3842">
        <f>IFERROR(VLOOKUP(A3842,Produtos!A:B,2,FALSE),"")</f>
        <v/>
      </c>
      <c r="D3842" s="10" t="n"/>
      <c r="E3842" s="10" t="n"/>
    </row>
    <row r="3843">
      <c r="B3843">
        <f>IFERROR(VLOOKUP(A3843,Produtos!A:B,2,FALSE),"")</f>
        <v/>
      </c>
      <c r="D3843" s="10" t="n"/>
      <c r="E3843" s="10" t="n"/>
    </row>
    <row r="3844">
      <c r="B3844">
        <f>IFERROR(VLOOKUP(A3844,Produtos!A:B,2,FALSE),"")</f>
        <v/>
      </c>
      <c r="D3844" s="10" t="n"/>
      <c r="E3844" s="10" t="n"/>
    </row>
    <row r="3845">
      <c r="B3845">
        <f>IFERROR(VLOOKUP(A3845,Produtos!A:B,2,FALSE),"")</f>
        <v/>
      </c>
      <c r="D3845" s="10" t="n"/>
      <c r="E3845" s="10" t="n"/>
    </row>
    <row r="3846">
      <c r="B3846">
        <f>IFERROR(VLOOKUP(A3846,Produtos!A:B,2,FALSE),"")</f>
        <v/>
      </c>
      <c r="D3846" s="10" t="n"/>
      <c r="E3846" s="10" t="n"/>
    </row>
    <row r="3847">
      <c r="B3847">
        <f>IFERROR(VLOOKUP(A3847,Produtos!A:B,2,FALSE),"")</f>
        <v/>
      </c>
      <c r="D3847" s="10" t="n"/>
      <c r="E3847" s="10" t="n"/>
    </row>
    <row r="3848">
      <c r="B3848">
        <f>IFERROR(VLOOKUP(A3848,Produtos!A:B,2,FALSE),"")</f>
        <v/>
      </c>
      <c r="D3848" s="10" t="n"/>
      <c r="E3848" s="10" t="n"/>
    </row>
    <row r="3849">
      <c r="B3849">
        <f>IFERROR(VLOOKUP(A3849,Produtos!A:B,2,FALSE),"")</f>
        <v/>
      </c>
      <c r="D3849" s="10" t="n"/>
      <c r="E3849" s="10" t="n"/>
    </row>
    <row r="3850">
      <c r="B3850">
        <f>IFERROR(VLOOKUP(A3850,Produtos!A:B,2,FALSE),"")</f>
        <v/>
      </c>
      <c r="D3850" s="10" t="n"/>
      <c r="E3850" s="10" t="n"/>
    </row>
    <row r="3851">
      <c r="B3851">
        <f>IFERROR(VLOOKUP(A3851,Produtos!A:B,2,FALSE),"")</f>
        <v/>
      </c>
      <c r="D3851" s="10" t="n"/>
      <c r="E3851" s="10" t="n"/>
    </row>
    <row r="3852">
      <c r="B3852">
        <f>IFERROR(VLOOKUP(A3852,Produtos!A:B,2,FALSE),"")</f>
        <v/>
      </c>
      <c r="D3852" s="10" t="n"/>
      <c r="E3852" s="10" t="n"/>
    </row>
    <row r="3853">
      <c r="B3853">
        <f>IFERROR(VLOOKUP(A3853,Produtos!A:B,2,FALSE),"")</f>
        <v/>
      </c>
      <c r="D3853" s="10" t="n"/>
      <c r="E3853" s="10" t="n"/>
    </row>
    <row r="3854">
      <c r="B3854">
        <f>IFERROR(VLOOKUP(A3854,Produtos!A:B,2,FALSE),"")</f>
        <v/>
      </c>
      <c r="D3854" s="10" t="n"/>
      <c r="E3854" s="10" t="n"/>
    </row>
    <row r="3855">
      <c r="B3855">
        <f>IFERROR(VLOOKUP(A3855,Produtos!A:B,2,FALSE),"")</f>
        <v/>
      </c>
      <c r="D3855" s="10" t="n"/>
      <c r="E3855" s="10" t="n"/>
    </row>
    <row r="3856">
      <c r="B3856">
        <f>IFERROR(VLOOKUP(A3856,Produtos!A:B,2,FALSE),"")</f>
        <v/>
      </c>
      <c r="D3856" s="10" t="n"/>
      <c r="E3856" s="10" t="n"/>
    </row>
    <row r="3857">
      <c r="B3857">
        <f>IFERROR(VLOOKUP(A3857,Produtos!A:B,2,FALSE),"")</f>
        <v/>
      </c>
      <c r="D3857" s="10" t="n"/>
      <c r="E3857" s="10" t="n"/>
    </row>
    <row r="3858">
      <c r="B3858">
        <f>IFERROR(VLOOKUP(A3858,Produtos!A:B,2,FALSE),"")</f>
        <v/>
      </c>
      <c r="D3858" s="10" t="n"/>
      <c r="E3858" s="10" t="n"/>
    </row>
    <row r="3859">
      <c r="B3859">
        <f>IFERROR(VLOOKUP(A3859,Produtos!A:B,2,FALSE),"")</f>
        <v/>
      </c>
      <c r="D3859" s="10" t="n"/>
      <c r="E3859" s="10" t="n"/>
    </row>
    <row r="3860">
      <c r="B3860">
        <f>IFERROR(VLOOKUP(A3860,Produtos!A:B,2,FALSE),"")</f>
        <v/>
      </c>
      <c r="D3860" s="10" t="n"/>
      <c r="E3860" s="10" t="n"/>
    </row>
    <row r="3861">
      <c r="B3861">
        <f>IFERROR(VLOOKUP(A3861,Produtos!A:B,2,FALSE),"")</f>
        <v/>
      </c>
      <c r="D3861" s="10" t="n"/>
      <c r="E3861" s="10" t="n"/>
    </row>
    <row r="3862">
      <c r="B3862">
        <f>IFERROR(VLOOKUP(A3862,Produtos!A:B,2,FALSE),"")</f>
        <v/>
      </c>
      <c r="D3862" s="10" t="n"/>
      <c r="E3862" s="10" t="n"/>
    </row>
    <row r="3863">
      <c r="B3863">
        <f>IFERROR(VLOOKUP(A3863,Produtos!A:B,2,FALSE),"")</f>
        <v/>
      </c>
      <c r="D3863" s="10" t="n"/>
      <c r="E3863" s="10" t="n"/>
    </row>
    <row r="3864">
      <c r="B3864">
        <f>IFERROR(VLOOKUP(A3864,Produtos!A:B,2,FALSE),"")</f>
        <v/>
      </c>
      <c r="D3864" s="10" t="n"/>
      <c r="E3864" s="10" t="n"/>
    </row>
    <row r="3865">
      <c r="B3865">
        <f>IFERROR(VLOOKUP(A3865,Produtos!A:B,2,FALSE),"")</f>
        <v/>
      </c>
      <c r="D3865" s="10" t="n"/>
      <c r="E3865" s="10" t="n"/>
    </row>
    <row r="3866">
      <c r="B3866">
        <f>IFERROR(VLOOKUP(A3866,Produtos!A:B,2,FALSE),"")</f>
        <v/>
      </c>
      <c r="D3866" s="10" t="n"/>
      <c r="E3866" s="10" t="n"/>
    </row>
    <row r="3867">
      <c r="B3867">
        <f>IFERROR(VLOOKUP(A3867,Produtos!A:B,2,FALSE),"")</f>
        <v/>
      </c>
      <c r="D3867" s="10" t="n"/>
      <c r="E3867" s="10" t="n"/>
    </row>
    <row r="3868">
      <c r="B3868">
        <f>IFERROR(VLOOKUP(A3868,Produtos!A:B,2,FALSE),"")</f>
        <v/>
      </c>
      <c r="D3868" s="10" t="n"/>
      <c r="E3868" s="10" t="n"/>
    </row>
    <row r="3869">
      <c r="B3869">
        <f>IFERROR(VLOOKUP(A3869,Produtos!A:B,2,FALSE),"")</f>
        <v/>
      </c>
      <c r="D3869" s="10" t="n"/>
      <c r="E3869" s="10" t="n"/>
    </row>
    <row r="3870">
      <c r="B3870">
        <f>IFERROR(VLOOKUP(A3870,Produtos!A:B,2,FALSE),"")</f>
        <v/>
      </c>
      <c r="D3870" s="10" t="n"/>
      <c r="E3870" s="10" t="n"/>
    </row>
    <row r="3871">
      <c r="B3871">
        <f>IFERROR(VLOOKUP(A3871,Produtos!A:B,2,FALSE),"")</f>
        <v/>
      </c>
      <c r="D3871" s="10" t="n"/>
      <c r="E3871" s="10" t="n"/>
    </row>
    <row r="3872">
      <c r="B3872">
        <f>IFERROR(VLOOKUP(A3872,Produtos!A:B,2,FALSE),"")</f>
        <v/>
      </c>
      <c r="D3872" s="10" t="n"/>
      <c r="E3872" s="10" t="n"/>
    </row>
    <row r="3873">
      <c r="B3873">
        <f>IFERROR(VLOOKUP(A3873,Produtos!A:B,2,FALSE),"")</f>
        <v/>
      </c>
      <c r="D3873" s="10" t="n"/>
      <c r="E3873" s="10" t="n"/>
    </row>
    <row r="3874">
      <c r="B3874">
        <f>IFERROR(VLOOKUP(A3874,Produtos!A:B,2,FALSE),"")</f>
        <v/>
      </c>
      <c r="D3874" s="10" t="n"/>
      <c r="E3874" s="10" t="n"/>
    </row>
    <row r="3875">
      <c r="B3875">
        <f>IFERROR(VLOOKUP(A3875,Produtos!A:B,2,FALSE),"")</f>
        <v/>
      </c>
      <c r="D3875" s="10" t="n"/>
      <c r="E3875" s="10" t="n"/>
    </row>
    <row r="3876">
      <c r="B3876">
        <f>IFERROR(VLOOKUP(A3876,Produtos!A:B,2,FALSE),"")</f>
        <v/>
      </c>
      <c r="D3876" s="10" t="n"/>
      <c r="E3876" s="10" t="n"/>
    </row>
    <row r="3877">
      <c r="B3877">
        <f>IFERROR(VLOOKUP(A3877,Produtos!A:B,2,FALSE),"")</f>
        <v/>
      </c>
      <c r="D3877" s="10" t="n"/>
      <c r="E3877" s="10" t="n"/>
    </row>
    <row r="3878">
      <c r="B3878">
        <f>IFERROR(VLOOKUP(A3878,Produtos!A:B,2,FALSE),"")</f>
        <v/>
      </c>
      <c r="D3878" s="10" t="n"/>
      <c r="E3878" s="10" t="n"/>
    </row>
    <row r="3879">
      <c r="B3879">
        <f>IFERROR(VLOOKUP(A3879,Produtos!A:B,2,FALSE),"")</f>
        <v/>
      </c>
      <c r="D3879" s="10" t="n"/>
      <c r="E3879" s="10" t="n"/>
    </row>
    <row r="3880">
      <c r="B3880">
        <f>IFERROR(VLOOKUP(A3880,Produtos!A:B,2,FALSE),"")</f>
        <v/>
      </c>
      <c r="D3880" s="10" t="n"/>
      <c r="E3880" s="10" t="n"/>
    </row>
    <row r="3881">
      <c r="B3881">
        <f>IFERROR(VLOOKUP(A3881,Produtos!A:B,2,FALSE),"")</f>
        <v/>
      </c>
      <c r="D3881" s="10" t="n"/>
      <c r="E3881" s="10" t="n"/>
    </row>
    <row r="3882">
      <c r="B3882">
        <f>IFERROR(VLOOKUP(A3882,Produtos!A:B,2,FALSE),"")</f>
        <v/>
      </c>
      <c r="D3882" s="10" t="n"/>
      <c r="E3882" s="10" t="n"/>
    </row>
    <row r="3883">
      <c r="B3883">
        <f>IFERROR(VLOOKUP(A3883,Produtos!A:B,2,FALSE),"")</f>
        <v/>
      </c>
      <c r="D3883" s="10" t="n"/>
      <c r="E3883" s="10" t="n"/>
    </row>
    <row r="3884">
      <c r="B3884">
        <f>IFERROR(VLOOKUP(A3884,Produtos!A:B,2,FALSE),"")</f>
        <v/>
      </c>
      <c r="D3884" s="10" t="n"/>
      <c r="E3884" s="10" t="n"/>
    </row>
    <row r="3885">
      <c r="B3885">
        <f>IFERROR(VLOOKUP(A3885,Produtos!A:B,2,FALSE),"")</f>
        <v/>
      </c>
      <c r="D3885" s="10" t="n"/>
      <c r="E3885" s="10" t="n"/>
    </row>
    <row r="3886">
      <c r="B3886">
        <f>IFERROR(VLOOKUP(A3886,Produtos!A:B,2,FALSE),"")</f>
        <v/>
      </c>
      <c r="D3886" s="10" t="n"/>
      <c r="E3886" s="10" t="n"/>
    </row>
    <row r="3887">
      <c r="B3887">
        <f>IFERROR(VLOOKUP(A3887,Produtos!A:B,2,FALSE),"")</f>
        <v/>
      </c>
      <c r="D3887" s="10" t="n"/>
      <c r="E3887" s="10" t="n"/>
    </row>
    <row r="3888">
      <c r="B3888">
        <f>IFERROR(VLOOKUP(A3888,Produtos!A:B,2,FALSE),"")</f>
        <v/>
      </c>
      <c r="D3888" s="10" t="n"/>
      <c r="E3888" s="10" t="n"/>
    </row>
    <row r="3889">
      <c r="B3889">
        <f>IFERROR(VLOOKUP(A3889,Produtos!A:B,2,FALSE),"")</f>
        <v/>
      </c>
      <c r="D3889" s="10" t="n"/>
      <c r="E3889" s="10" t="n"/>
    </row>
    <row r="3890">
      <c r="B3890">
        <f>IFERROR(VLOOKUP(A3890,Produtos!A:B,2,FALSE),"")</f>
        <v/>
      </c>
      <c r="D3890" s="10" t="n"/>
      <c r="E3890" s="10" t="n"/>
    </row>
    <row r="3891">
      <c r="B3891">
        <f>IFERROR(VLOOKUP(A3891,Produtos!A:B,2,FALSE),"")</f>
        <v/>
      </c>
      <c r="D3891" s="10" t="n"/>
      <c r="E3891" s="10" t="n"/>
    </row>
    <row r="3892">
      <c r="B3892">
        <f>IFERROR(VLOOKUP(A3892,Produtos!A:B,2,FALSE),"")</f>
        <v/>
      </c>
      <c r="D3892" s="10" t="n"/>
      <c r="E3892" s="10" t="n"/>
    </row>
    <row r="3893">
      <c r="B3893">
        <f>IFERROR(VLOOKUP(A3893,Produtos!A:B,2,FALSE),"")</f>
        <v/>
      </c>
      <c r="D3893" s="10" t="n"/>
      <c r="E3893" s="10" t="n"/>
    </row>
    <row r="3894">
      <c r="B3894">
        <f>IFERROR(VLOOKUP(A3894,Produtos!A:B,2,FALSE),"")</f>
        <v/>
      </c>
      <c r="D3894" s="10" t="n"/>
      <c r="E3894" s="10" t="n"/>
    </row>
    <row r="3895">
      <c r="B3895">
        <f>IFERROR(VLOOKUP(A3895,Produtos!A:B,2,FALSE),"")</f>
        <v/>
      </c>
      <c r="D3895" s="10" t="n"/>
      <c r="E3895" s="10" t="n"/>
    </row>
    <row r="3896">
      <c r="B3896">
        <f>IFERROR(VLOOKUP(A3896,Produtos!A:B,2,FALSE),"")</f>
        <v/>
      </c>
      <c r="D3896" s="10" t="n"/>
      <c r="E3896" s="10" t="n"/>
    </row>
    <row r="3897">
      <c r="B3897">
        <f>IFERROR(VLOOKUP(A3897,Produtos!A:B,2,FALSE),"")</f>
        <v/>
      </c>
      <c r="D3897" s="10" t="n"/>
      <c r="E3897" s="10" t="n"/>
    </row>
    <row r="3898">
      <c r="B3898">
        <f>IFERROR(VLOOKUP(A3898,Produtos!A:B,2,FALSE),"")</f>
        <v/>
      </c>
      <c r="D3898" s="10" t="n"/>
      <c r="E3898" s="10" t="n"/>
    </row>
    <row r="3899">
      <c r="B3899">
        <f>IFERROR(VLOOKUP(A3899,Produtos!A:B,2,FALSE),"")</f>
        <v/>
      </c>
      <c r="D3899" s="10" t="n"/>
      <c r="E3899" s="10" t="n"/>
    </row>
    <row r="3900">
      <c r="B3900">
        <f>IFERROR(VLOOKUP(A3900,Produtos!A:B,2,FALSE),"")</f>
        <v/>
      </c>
      <c r="D3900" s="10" t="n"/>
      <c r="E3900" s="10" t="n"/>
    </row>
    <row r="3901">
      <c r="B3901">
        <f>IFERROR(VLOOKUP(A3901,Produtos!A:B,2,FALSE),"")</f>
        <v/>
      </c>
      <c r="D3901" s="10" t="n"/>
      <c r="E3901" s="10" t="n"/>
    </row>
    <row r="3902">
      <c r="B3902">
        <f>IFERROR(VLOOKUP(A3902,Produtos!A:B,2,FALSE),"")</f>
        <v/>
      </c>
      <c r="D3902" s="10" t="n"/>
      <c r="E3902" s="10" t="n"/>
    </row>
    <row r="3903">
      <c r="B3903">
        <f>IFERROR(VLOOKUP(A3903,Produtos!A:B,2,FALSE),"")</f>
        <v/>
      </c>
      <c r="D3903" s="10" t="n"/>
      <c r="E3903" s="10" t="n"/>
    </row>
    <row r="3904">
      <c r="B3904">
        <f>IFERROR(VLOOKUP(A3904,Produtos!A:B,2,FALSE),"")</f>
        <v/>
      </c>
      <c r="D3904" s="10" t="n"/>
      <c r="E3904" s="10" t="n"/>
    </row>
    <row r="3905">
      <c r="B3905">
        <f>IFERROR(VLOOKUP(A3905,Produtos!A:B,2,FALSE),"")</f>
        <v/>
      </c>
      <c r="D3905" s="10" t="n"/>
      <c r="E3905" s="10" t="n"/>
    </row>
    <row r="3906">
      <c r="B3906">
        <f>IFERROR(VLOOKUP(A3906,Produtos!A:B,2,FALSE),"")</f>
        <v/>
      </c>
      <c r="D3906" s="10" t="n"/>
      <c r="E3906" s="10" t="n"/>
    </row>
    <row r="3907">
      <c r="B3907">
        <f>IFERROR(VLOOKUP(A3907,Produtos!A:B,2,FALSE),"")</f>
        <v/>
      </c>
      <c r="D3907" s="10" t="n"/>
      <c r="E3907" s="10" t="n"/>
    </row>
    <row r="3908">
      <c r="B3908">
        <f>IFERROR(VLOOKUP(A3908,Produtos!A:B,2,FALSE),"")</f>
        <v/>
      </c>
      <c r="D3908" s="10" t="n"/>
      <c r="E3908" s="10" t="n"/>
    </row>
    <row r="3909">
      <c r="B3909">
        <f>IFERROR(VLOOKUP(A3909,Produtos!A:B,2,FALSE),"")</f>
        <v/>
      </c>
      <c r="D3909" s="10" t="n"/>
      <c r="E3909" s="10" t="n"/>
    </row>
    <row r="3910">
      <c r="B3910">
        <f>IFERROR(VLOOKUP(A3910,Produtos!A:B,2,FALSE),"")</f>
        <v/>
      </c>
      <c r="D3910" s="10" t="n"/>
      <c r="E3910" s="10" t="n"/>
    </row>
    <row r="3911">
      <c r="B3911">
        <f>IFERROR(VLOOKUP(A3911,Produtos!A:B,2,FALSE),"")</f>
        <v/>
      </c>
      <c r="D3911" s="10" t="n"/>
      <c r="E3911" s="10" t="n"/>
    </row>
    <row r="3912">
      <c r="B3912">
        <f>IFERROR(VLOOKUP(A3912,Produtos!A:B,2,FALSE),"")</f>
        <v/>
      </c>
      <c r="D3912" s="10" t="n"/>
      <c r="E3912" s="10" t="n"/>
    </row>
    <row r="3913">
      <c r="B3913">
        <f>IFERROR(VLOOKUP(A3913,Produtos!A:B,2,FALSE),"")</f>
        <v/>
      </c>
      <c r="D3913" s="10" t="n"/>
      <c r="E3913" s="10" t="n"/>
    </row>
    <row r="3914">
      <c r="B3914">
        <f>IFERROR(VLOOKUP(A3914,Produtos!A:B,2,FALSE),"")</f>
        <v/>
      </c>
      <c r="D3914" s="10" t="n"/>
      <c r="E3914" s="10" t="n"/>
    </row>
    <row r="3915">
      <c r="B3915">
        <f>IFERROR(VLOOKUP(A3915,Produtos!A:B,2,FALSE),"")</f>
        <v/>
      </c>
      <c r="D3915" s="10" t="n"/>
      <c r="E3915" s="10" t="n"/>
    </row>
    <row r="3916">
      <c r="B3916">
        <f>IFERROR(VLOOKUP(A3916,Produtos!A:B,2,FALSE),"")</f>
        <v/>
      </c>
      <c r="D3916" s="10" t="n"/>
      <c r="E3916" s="10" t="n"/>
    </row>
    <row r="3917">
      <c r="B3917">
        <f>IFERROR(VLOOKUP(A3917,Produtos!A:B,2,FALSE),"")</f>
        <v/>
      </c>
      <c r="D3917" s="10" t="n"/>
      <c r="E3917" s="10" t="n"/>
    </row>
    <row r="3918">
      <c r="B3918">
        <f>IFERROR(VLOOKUP(A3918,Produtos!A:B,2,FALSE),"")</f>
        <v/>
      </c>
      <c r="D3918" s="10" t="n"/>
      <c r="E3918" s="10" t="n"/>
    </row>
    <row r="3919">
      <c r="B3919">
        <f>IFERROR(VLOOKUP(A3919,Produtos!A:B,2,FALSE),"")</f>
        <v/>
      </c>
      <c r="D3919" s="10" t="n"/>
      <c r="E3919" s="10" t="n"/>
    </row>
    <row r="3920">
      <c r="B3920">
        <f>IFERROR(VLOOKUP(A3920,Produtos!A:B,2,FALSE),"")</f>
        <v/>
      </c>
      <c r="D3920" s="10" t="n"/>
      <c r="E3920" s="10" t="n"/>
    </row>
    <row r="3921">
      <c r="B3921">
        <f>IFERROR(VLOOKUP(A3921,Produtos!A:B,2,FALSE),"")</f>
        <v/>
      </c>
      <c r="D3921" s="10" t="n"/>
      <c r="E3921" s="10" t="n"/>
    </row>
    <row r="3922">
      <c r="B3922">
        <f>IFERROR(VLOOKUP(A3922,Produtos!A:B,2,FALSE),"")</f>
        <v/>
      </c>
      <c r="D3922" s="10" t="n"/>
      <c r="E3922" s="10" t="n"/>
    </row>
    <row r="3923">
      <c r="B3923">
        <f>IFERROR(VLOOKUP(A3923,Produtos!A:B,2,FALSE),"")</f>
        <v/>
      </c>
      <c r="D3923" s="10" t="n"/>
      <c r="E3923" s="10" t="n"/>
    </row>
    <row r="3924">
      <c r="B3924">
        <f>IFERROR(VLOOKUP(A3924,Produtos!A:B,2,FALSE),"")</f>
        <v/>
      </c>
      <c r="D3924" s="10" t="n"/>
      <c r="E3924" s="10" t="n"/>
    </row>
    <row r="3925">
      <c r="B3925">
        <f>IFERROR(VLOOKUP(A3925,Produtos!A:B,2,FALSE),"")</f>
        <v/>
      </c>
      <c r="D3925" s="10" t="n"/>
      <c r="E3925" s="10" t="n"/>
    </row>
    <row r="3926">
      <c r="B3926">
        <f>IFERROR(VLOOKUP(A3926,Produtos!A:B,2,FALSE),"")</f>
        <v/>
      </c>
      <c r="D3926" s="10" t="n"/>
      <c r="E3926" s="10" t="n"/>
    </row>
    <row r="3927">
      <c r="B3927">
        <f>IFERROR(VLOOKUP(A3927,Produtos!A:B,2,FALSE),"")</f>
        <v/>
      </c>
      <c r="D3927" s="10" t="n"/>
      <c r="E3927" s="10" t="n"/>
    </row>
    <row r="3928">
      <c r="B3928">
        <f>IFERROR(VLOOKUP(A3928,Produtos!A:B,2,FALSE),"")</f>
        <v/>
      </c>
      <c r="D3928" s="10" t="n"/>
      <c r="E3928" s="10" t="n"/>
    </row>
    <row r="3929">
      <c r="B3929">
        <f>IFERROR(VLOOKUP(A3929,Produtos!A:B,2,FALSE),"")</f>
        <v/>
      </c>
      <c r="D3929" s="10" t="n"/>
      <c r="E3929" s="10" t="n"/>
    </row>
    <row r="3930">
      <c r="B3930">
        <f>IFERROR(VLOOKUP(A3930,Produtos!A:B,2,FALSE),"")</f>
        <v/>
      </c>
      <c r="D3930" s="10" t="n"/>
      <c r="E3930" s="10" t="n"/>
    </row>
    <row r="3931">
      <c r="B3931">
        <f>IFERROR(VLOOKUP(A3931,Produtos!A:B,2,FALSE),"")</f>
        <v/>
      </c>
      <c r="D3931" s="10" t="n"/>
      <c r="E3931" s="10" t="n"/>
    </row>
    <row r="3932">
      <c r="B3932">
        <f>IFERROR(VLOOKUP(A3932,Produtos!A:B,2,FALSE),"")</f>
        <v/>
      </c>
      <c r="D3932" s="10" t="n"/>
      <c r="E3932" s="10" t="n"/>
    </row>
    <row r="3933">
      <c r="B3933">
        <f>IFERROR(VLOOKUP(A3933,Produtos!A:B,2,FALSE),"")</f>
        <v/>
      </c>
      <c r="D3933" s="10" t="n"/>
      <c r="E3933" s="10" t="n"/>
    </row>
    <row r="3934">
      <c r="B3934">
        <f>IFERROR(VLOOKUP(A3934,Produtos!A:B,2,FALSE),"")</f>
        <v/>
      </c>
      <c r="D3934" s="10" t="n"/>
      <c r="E3934" s="10" t="n"/>
    </row>
    <row r="3935">
      <c r="B3935">
        <f>IFERROR(VLOOKUP(A3935,Produtos!A:B,2,FALSE),"")</f>
        <v/>
      </c>
      <c r="D3935" s="10" t="n"/>
      <c r="E3935" s="10" t="n"/>
    </row>
    <row r="3936">
      <c r="B3936">
        <f>IFERROR(VLOOKUP(A3936,Produtos!A:B,2,FALSE),"")</f>
        <v/>
      </c>
      <c r="D3936" s="10" t="n"/>
      <c r="E3936" s="10" t="n"/>
    </row>
    <row r="3937">
      <c r="B3937">
        <f>IFERROR(VLOOKUP(A3937,Produtos!A:B,2,FALSE),"")</f>
        <v/>
      </c>
      <c r="D3937" s="10" t="n"/>
      <c r="E3937" s="10" t="n"/>
    </row>
    <row r="3938">
      <c r="B3938">
        <f>IFERROR(VLOOKUP(A3938,Produtos!A:B,2,FALSE),"")</f>
        <v/>
      </c>
      <c r="D3938" s="10" t="n"/>
      <c r="E3938" s="10" t="n"/>
    </row>
    <row r="3939">
      <c r="B3939">
        <f>IFERROR(VLOOKUP(A3939,Produtos!A:B,2,FALSE),"")</f>
        <v/>
      </c>
      <c r="D3939" s="10" t="n"/>
      <c r="E3939" s="10" t="n"/>
    </row>
    <row r="3940">
      <c r="B3940">
        <f>IFERROR(VLOOKUP(A3940,Produtos!A:B,2,FALSE),"")</f>
        <v/>
      </c>
      <c r="D3940" s="10" t="n"/>
      <c r="E3940" s="10" t="n"/>
    </row>
    <row r="3941">
      <c r="B3941">
        <f>IFERROR(VLOOKUP(A3941,Produtos!A:B,2,FALSE),"")</f>
        <v/>
      </c>
      <c r="D3941" s="10" t="n"/>
      <c r="E3941" s="10" t="n"/>
    </row>
    <row r="3942">
      <c r="B3942">
        <f>IFERROR(VLOOKUP(A3942,Produtos!A:B,2,FALSE),"")</f>
        <v/>
      </c>
      <c r="D3942" s="10" t="n"/>
      <c r="E3942" s="10" t="n"/>
    </row>
    <row r="3943">
      <c r="B3943">
        <f>IFERROR(VLOOKUP(A3943,Produtos!A:B,2,FALSE),"")</f>
        <v/>
      </c>
      <c r="D3943" s="10" t="n"/>
      <c r="E3943" s="10" t="n"/>
    </row>
    <row r="3944">
      <c r="B3944">
        <f>IFERROR(VLOOKUP(A3944,Produtos!A:B,2,FALSE),"")</f>
        <v/>
      </c>
      <c r="D3944" s="10" t="n"/>
      <c r="E3944" s="10" t="n"/>
    </row>
    <row r="3945">
      <c r="B3945">
        <f>IFERROR(VLOOKUP(A3945,Produtos!A:B,2,FALSE),"")</f>
        <v/>
      </c>
      <c r="D3945" s="10" t="n"/>
      <c r="E3945" s="10" t="n"/>
    </row>
    <row r="3946">
      <c r="B3946">
        <f>IFERROR(VLOOKUP(A3946,Produtos!A:B,2,FALSE),"")</f>
        <v/>
      </c>
      <c r="D3946" s="10" t="n"/>
      <c r="E3946" s="10" t="n"/>
    </row>
    <row r="3947">
      <c r="B3947">
        <f>IFERROR(VLOOKUP(A3947,Produtos!A:B,2,FALSE),"")</f>
        <v/>
      </c>
      <c r="D3947" s="10" t="n"/>
      <c r="E3947" s="10" t="n"/>
    </row>
    <row r="3948">
      <c r="B3948">
        <f>IFERROR(VLOOKUP(A3948,Produtos!A:B,2,FALSE),"")</f>
        <v/>
      </c>
      <c r="D3948" s="10" t="n"/>
      <c r="E3948" s="10" t="n"/>
    </row>
    <row r="3949">
      <c r="B3949">
        <f>IFERROR(VLOOKUP(A3949,Produtos!A:B,2,FALSE),"")</f>
        <v/>
      </c>
      <c r="D3949" s="10" t="n"/>
      <c r="E3949" s="10" t="n"/>
    </row>
    <row r="3950">
      <c r="B3950">
        <f>IFERROR(VLOOKUP(A3950,Produtos!A:B,2,FALSE),"")</f>
        <v/>
      </c>
      <c r="D3950" s="10" t="n"/>
      <c r="E3950" s="10" t="n"/>
    </row>
    <row r="3951">
      <c r="B3951">
        <f>IFERROR(VLOOKUP(A3951,Produtos!A:B,2,FALSE),"")</f>
        <v/>
      </c>
      <c r="D3951" s="10" t="n"/>
      <c r="E3951" s="10" t="n"/>
    </row>
    <row r="3952">
      <c r="B3952">
        <f>IFERROR(VLOOKUP(A3952,Produtos!A:B,2,FALSE),"")</f>
        <v/>
      </c>
      <c r="D3952" s="10" t="n"/>
      <c r="E3952" s="10" t="n"/>
    </row>
    <row r="3953">
      <c r="B3953">
        <f>IFERROR(VLOOKUP(A3953,Produtos!A:B,2,FALSE),"")</f>
        <v/>
      </c>
      <c r="D3953" s="10" t="n"/>
      <c r="E3953" s="10" t="n"/>
    </row>
    <row r="3954">
      <c r="B3954">
        <f>IFERROR(VLOOKUP(A3954,Produtos!A:B,2,FALSE),"")</f>
        <v/>
      </c>
      <c r="D3954" s="10" t="n"/>
      <c r="E3954" s="10" t="n"/>
    </row>
    <row r="3955">
      <c r="B3955">
        <f>IFERROR(VLOOKUP(A3955,Produtos!A:B,2,FALSE),"")</f>
        <v/>
      </c>
      <c r="D3955" s="10" t="n"/>
      <c r="E3955" s="10" t="n"/>
    </row>
    <row r="3956">
      <c r="B3956">
        <f>IFERROR(VLOOKUP(A3956,Produtos!A:B,2,FALSE),"")</f>
        <v/>
      </c>
      <c r="D3956" s="10" t="n"/>
      <c r="E3956" s="10" t="n"/>
    </row>
    <row r="3957">
      <c r="B3957">
        <f>IFERROR(VLOOKUP(A3957,Produtos!A:B,2,FALSE),"")</f>
        <v/>
      </c>
      <c r="D3957" s="10" t="n"/>
      <c r="E3957" s="10" t="n"/>
    </row>
    <row r="3958">
      <c r="B3958">
        <f>IFERROR(VLOOKUP(A3958,Produtos!A:B,2,FALSE),"")</f>
        <v/>
      </c>
      <c r="D3958" s="10" t="n"/>
      <c r="E3958" s="10" t="n"/>
    </row>
    <row r="3959">
      <c r="B3959">
        <f>IFERROR(VLOOKUP(A3959,Produtos!A:B,2,FALSE),"")</f>
        <v/>
      </c>
      <c r="D3959" s="10" t="n"/>
      <c r="E3959" s="10" t="n"/>
    </row>
    <row r="3960">
      <c r="B3960">
        <f>IFERROR(VLOOKUP(A3960,Produtos!A:B,2,FALSE),"")</f>
        <v/>
      </c>
      <c r="D3960" s="10" t="n"/>
      <c r="E3960" s="10" t="n"/>
    </row>
    <row r="3961">
      <c r="B3961">
        <f>IFERROR(VLOOKUP(A3961,Produtos!A:B,2,FALSE),"")</f>
        <v/>
      </c>
      <c r="D3961" s="10" t="n"/>
      <c r="E3961" s="10" t="n"/>
    </row>
    <row r="3962">
      <c r="B3962">
        <f>IFERROR(VLOOKUP(A3962,Produtos!A:B,2,FALSE),"")</f>
        <v/>
      </c>
      <c r="D3962" s="10" t="n"/>
      <c r="E3962" s="10" t="n"/>
    </row>
    <row r="3963">
      <c r="B3963">
        <f>IFERROR(VLOOKUP(A3963,Produtos!A:B,2,FALSE),"")</f>
        <v/>
      </c>
      <c r="D3963" s="10" t="n"/>
      <c r="E3963" s="10" t="n"/>
    </row>
    <row r="3964">
      <c r="B3964">
        <f>IFERROR(VLOOKUP(A3964,Produtos!A:B,2,FALSE),"")</f>
        <v/>
      </c>
      <c r="D3964" s="10" t="n"/>
      <c r="E3964" s="10" t="n"/>
    </row>
    <row r="3965">
      <c r="B3965">
        <f>IFERROR(VLOOKUP(A3965,Produtos!A:B,2,FALSE),"")</f>
        <v/>
      </c>
      <c r="D3965" s="10" t="n"/>
      <c r="E3965" s="10" t="n"/>
    </row>
    <row r="3966">
      <c r="B3966">
        <f>IFERROR(VLOOKUP(A3966,Produtos!A:B,2,FALSE),"")</f>
        <v/>
      </c>
      <c r="D3966" s="10" t="n"/>
      <c r="E3966" s="10" t="n"/>
    </row>
    <row r="3967">
      <c r="B3967">
        <f>IFERROR(VLOOKUP(A3967,Produtos!A:B,2,FALSE),"")</f>
        <v/>
      </c>
      <c r="D3967" s="10" t="n"/>
      <c r="E3967" s="10" t="n"/>
    </row>
    <row r="3968">
      <c r="B3968">
        <f>IFERROR(VLOOKUP(A3968,Produtos!A:B,2,FALSE),"")</f>
        <v/>
      </c>
      <c r="D3968" s="10" t="n"/>
      <c r="E3968" s="10" t="n"/>
    </row>
    <row r="3969">
      <c r="B3969">
        <f>IFERROR(VLOOKUP(A3969,Produtos!A:B,2,FALSE),"")</f>
        <v/>
      </c>
      <c r="D3969" s="10" t="n"/>
      <c r="E3969" s="10" t="n"/>
    </row>
    <row r="3970">
      <c r="B3970">
        <f>IFERROR(VLOOKUP(A3970,Produtos!A:B,2,FALSE),"")</f>
        <v/>
      </c>
      <c r="D3970" s="10" t="n"/>
      <c r="E3970" s="10" t="n"/>
    </row>
    <row r="3971">
      <c r="B3971">
        <f>IFERROR(VLOOKUP(A3971,Produtos!A:B,2,FALSE),"")</f>
        <v/>
      </c>
      <c r="D3971" s="10" t="n"/>
      <c r="E3971" s="10" t="n"/>
    </row>
    <row r="3972">
      <c r="B3972">
        <f>IFERROR(VLOOKUP(A3972,Produtos!A:B,2,FALSE),"")</f>
        <v/>
      </c>
      <c r="D3972" s="10" t="n"/>
      <c r="E3972" s="10" t="n"/>
    </row>
    <row r="3973">
      <c r="B3973">
        <f>IFERROR(VLOOKUP(A3973,Produtos!A:B,2,FALSE),"")</f>
        <v/>
      </c>
      <c r="D3973" s="10" t="n"/>
      <c r="E3973" s="10" t="n"/>
    </row>
    <row r="3974">
      <c r="B3974">
        <f>IFERROR(VLOOKUP(A3974,Produtos!A:B,2,FALSE),"")</f>
        <v/>
      </c>
      <c r="D3974" s="10" t="n"/>
      <c r="E3974" s="10" t="n"/>
    </row>
    <row r="3975">
      <c r="B3975">
        <f>IFERROR(VLOOKUP(A3975,Produtos!A:B,2,FALSE),"")</f>
        <v/>
      </c>
      <c r="D3975" s="10" t="n"/>
      <c r="E3975" s="10" t="n"/>
    </row>
    <row r="3976">
      <c r="B3976">
        <f>IFERROR(VLOOKUP(A3976,Produtos!A:B,2,FALSE),"")</f>
        <v/>
      </c>
      <c r="D3976" s="10" t="n"/>
      <c r="E3976" s="10" t="n"/>
    </row>
    <row r="3977">
      <c r="B3977">
        <f>IFERROR(VLOOKUP(A3977,Produtos!A:B,2,FALSE),"")</f>
        <v/>
      </c>
      <c r="D3977" s="10" t="n"/>
      <c r="E3977" s="10" t="n"/>
    </row>
    <row r="3978">
      <c r="B3978">
        <f>IFERROR(VLOOKUP(A3978,Produtos!A:B,2,FALSE),"")</f>
        <v/>
      </c>
      <c r="D3978" s="10" t="n"/>
      <c r="E3978" s="10" t="n"/>
    </row>
    <row r="3979">
      <c r="B3979">
        <f>IFERROR(VLOOKUP(A3979,Produtos!A:B,2,FALSE),"")</f>
        <v/>
      </c>
      <c r="D3979" s="10" t="n"/>
      <c r="E3979" s="10" t="n"/>
    </row>
    <row r="3980">
      <c r="B3980">
        <f>IFERROR(VLOOKUP(A3980,Produtos!A:B,2,FALSE),"")</f>
        <v/>
      </c>
      <c r="D3980" s="10" t="n"/>
      <c r="E3980" s="10" t="n"/>
    </row>
    <row r="3981">
      <c r="B3981">
        <f>IFERROR(VLOOKUP(A3981,Produtos!A:B,2,FALSE),"")</f>
        <v/>
      </c>
      <c r="D3981" s="10" t="n"/>
      <c r="E3981" s="10" t="n"/>
    </row>
    <row r="3982">
      <c r="B3982">
        <f>IFERROR(VLOOKUP(A3982,Produtos!A:B,2,FALSE),"")</f>
        <v/>
      </c>
      <c r="D3982" s="10" t="n"/>
      <c r="E3982" s="10" t="n"/>
    </row>
    <row r="3983">
      <c r="B3983">
        <f>IFERROR(VLOOKUP(A3983,Produtos!A:B,2,FALSE),"")</f>
        <v/>
      </c>
      <c r="D3983" s="10" t="n"/>
      <c r="E3983" s="10" t="n"/>
    </row>
    <row r="3984">
      <c r="B3984">
        <f>IFERROR(VLOOKUP(A3984,Produtos!A:B,2,FALSE),"")</f>
        <v/>
      </c>
      <c r="D3984" s="10" t="n"/>
      <c r="E3984" s="10" t="n"/>
    </row>
    <row r="3985">
      <c r="B3985">
        <f>IFERROR(VLOOKUP(A3985,Produtos!A:B,2,FALSE),"")</f>
        <v/>
      </c>
      <c r="D3985" s="10" t="n"/>
      <c r="E3985" s="10" t="n"/>
    </row>
    <row r="3986">
      <c r="B3986">
        <f>IFERROR(VLOOKUP(A3986,Produtos!A:B,2,FALSE),"")</f>
        <v/>
      </c>
      <c r="D3986" s="10" t="n"/>
      <c r="E3986" s="10" t="n"/>
    </row>
    <row r="3987">
      <c r="B3987">
        <f>IFERROR(VLOOKUP(A3987,Produtos!A:B,2,FALSE),"")</f>
        <v/>
      </c>
      <c r="D3987" s="10" t="n"/>
      <c r="E3987" s="10" t="n"/>
    </row>
    <row r="3988">
      <c r="B3988">
        <f>IFERROR(VLOOKUP(A3988,Produtos!A:B,2,FALSE),"")</f>
        <v/>
      </c>
      <c r="D3988" s="10" t="n"/>
      <c r="E3988" s="10" t="n"/>
    </row>
    <row r="3989">
      <c r="B3989">
        <f>IFERROR(VLOOKUP(A3989,Produtos!A:B,2,FALSE),"")</f>
        <v/>
      </c>
      <c r="D3989" s="10" t="n"/>
      <c r="E3989" s="10" t="n"/>
    </row>
    <row r="3990">
      <c r="B3990">
        <f>IFERROR(VLOOKUP(A3990,Produtos!A:B,2,FALSE),"")</f>
        <v/>
      </c>
      <c r="D3990" s="10" t="n"/>
      <c r="E3990" s="10" t="n"/>
    </row>
    <row r="3991">
      <c r="B3991">
        <f>IFERROR(VLOOKUP(A3991,Produtos!A:B,2,FALSE),"")</f>
        <v/>
      </c>
      <c r="D3991" s="10" t="n"/>
      <c r="E3991" s="10" t="n"/>
    </row>
    <row r="3992">
      <c r="B3992">
        <f>IFERROR(VLOOKUP(A3992,Produtos!A:B,2,FALSE),"")</f>
        <v/>
      </c>
      <c r="D3992" s="10" t="n"/>
      <c r="E3992" s="10" t="n"/>
    </row>
    <row r="3993">
      <c r="B3993">
        <f>IFERROR(VLOOKUP(A3993,Produtos!A:B,2,FALSE),"")</f>
        <v/>
      </c>
      <c r="D3993" s="10" t="n"/>
      <c r="E3993" s="10" t="n"/>
    </row>
    <row r="3994">
      <c r="B3994">
        <f>IFERROR(VLOOKUP(A3994,Produtos!A:B,2,FALSE),"")</f>
        <v/>
      </c>
      <c r="D3994" s="10" t="n"/>
      <c r="E3994" s="10" t="n"/>
    </row>
    <row r="3995">
      <c r="B3995">
        <f>IFERROR(VLOOKUP(A3995,Produtos!A:B,2,FALSE),"")</f>
        <v/>
      </c>
      <c r="D3995" s="10" t="n"/>
      <c r="E3995" s="10" t="n"/>
    </row>
    <row r="3996">
      <c r="B3996">
        <f>IFERROR(VLOOKUP(A3996,Produtos!A:B,2,FALSE),"")</f>
        <v/>
      </c>
      <c r="D3996" s="10" t="n"/>
      <c r="E3996" s="10" t="n"/>
    </row>
    <row r="3997">
      <c r="B3997">
        <f>IFERROR(VLOOKUP(A3997,Produtos!A:B,2,FALSE),"")</f>
        <v/>
      </c>
      <c r="D3997" s="10" t="n"/>
      <c r="E3997" s="10" t="n"/>
    </row>
    <row r="3998">
      <c r="B3998">
        <f>IFERROR(VLOOKUP(A3998,Produtos!A:B,2,FALSE),"")</f>
        <v/>
      </c>
      <c r="D3998" s="10" t="n"/>
      <c r="E3998" s="10" t="n"/>
    </row>
    <row r="3999">
      <c r="B3999">
        <f>IFERROR(VLOOKUP(A3999,Produtos!A:B,2,FALSE),"")</f>
        <v/>
      </c>
      <c r="D3999" s="10" t="n"/>
      <c r="E3999" s="10" t="n"/>
    </row>
    <row r="4000">
      <c r="B4000">
        <f>IFERROR(VLOOKUP(A4000,Produtos!A:B,2,FALSE),"")</f>
        <v/>
      </c>
      <c r="D4000" s="10" t="n"/>
      <c r="E4000" s="10" t="n"/>
    </row>
    <row r="4001">
      <c r="B4001">
        <f>IFERROR(VLOOKUP(A4001,Produtos!A:B,2,FALSE),"")</f>
        <v/>
      </c>
      <c r="D4001" s="10" t="n"/>
      <c r="E4001" s="10" t="n"/>
    </row>
    <row r="4002">
      <c r="B4002">
        <f>IFERROR(VLOOKUP(A4002,Produtos!A:B,2,FALSE),"")</f>
        <v/>
      </c>
      <c r="D4002" s="10" t="n"/>
      <c r="E4002" s="10" t="n"/>
    </row>
    <row r="4003">
      <c r="B4003">
        <f>IFERROR(VLOOKUP(A4003,Produtos!A:B,2,FALSE),"")</f>
        <v/>
      </c>
      <c r="D4003" s="10" t="n"/>
      <c r="E4003" s="10" t="n"/>
    </row>
    <row r="4004">
      <c r="B4004">
        <f>IFERROR(VLOOKUP(A4004,Produtos!A:B,2,FALSE),"")</f>
        <v/>
      </c>
      <c r="D4004" s="10" t="n"/>
      <c r="E4004" s="10" t="n"/>
    </row>
    <row r="4005">
      <c r="B4005">
        <f>IFERROR(VLOOKUP(A4005,Produtos!A:B,2,FALSE),"")</f>
        <v/>
      </c>
      <c r="D4005" s="10" t="n"/>
      <c r="E4005" s="10" t="n"/>
    </row>
    <row r="4006">
      <c r="B4006">
        <f>IFERROR(VLOOKUP(A4006,Produtos!A:B,2,FALSE),"")</f>
        <v/>
      </c>
      <c r="D4006" s="10" t="n"/>
      <c r="E4006" s="10" t="n"/>
    </row>
    <row r="4007">
      <c r="B4007">
        <f>IFERROR(VLOOKUP(A4007,Produtos!A:B,2,FALSE),"")</f>
        <v/>
      </c>
      <c r="D4007" s="10" t="n"/>
      <c r="E4007" s="10" t="n"/>
    </row>
    <row r="4008">
      <c r="B4008">
        <f>IFERROR(VLOOKUP(A4008,Produtos!A:B,2,FALSE),"")</f>
        <v/>
      </c>
      <c r="D4008" s="10" t="n"/>
      <c r="E4008" s="10" t="n"/>
    </row>
    <row r="4009">
      <c r="B4009">
        <f>IFERROR(VLOOKUP(A4009,Produtos!A:B,2,FALSE),"")</f>
        <v/>
      </c>
      <c r="D4009" s="10" t="n"/>
      <c r="E4009" s="10" t="n"/>
    </row>
    <row r="4010">
      <c r="B4010">
        <f>IFERROR(VLOOKUP(A4010,Produtos!A:B,2,FALSE),"")</f>
        <v/>
      </c>
      <c r="D4010" s="10" t="n"/>
      <c r="E4010" s="10" t="n"/>
    </row>
    <row r="4011">
      <c r="B4011">
        <f>IFERROR(VLOOKUP(A4011,Produtos!A:B,2,FALSE),"")</f>
        <v/>
      </c>
      <c r="D4011" s="10" t="n"/>
      <c r="E4011" s="10" t="n"/>
    </row>
    <row r="4012">
      <c r="B4012">
        <f>IFERROR(VLOOKUP(A4012,Produtos!A:B,2,FALSE),"")</f>
        <v/>
      </c>
      <c r="D4012" s="10" t="n"/>
      <c r="E4012" s="10" t="n"/>
    </row>
    <row r="4013">
      <c r="B4013">
        <f>IFERROR(VLOOKUP(A4013,Produtos!A:B,2,FALSE),"")</f>
        <v/>
      </c>
      <c r="D4013" s="10" t="n"/>
      <c r="E4013" s="10" t="n"/>
    </row>
    <row r="4014">
      <c r="B4014">
        <f>IFERROR(VLOOKUP(A4014,Produtos!A:B,2,FALSE),"")</f>
        <v/>
      </c>
      <c r="D4014" s="10" t="n"/>
      <c r="E4014" s="10" t="n"/>
    </row>
    <row r="4015">
      <c r="B4015">
        <f>IFERROR(VLOOKUP(A4015,Produtos!A:B,2,FALSE),"")</f>
        <v/>
      </c>
      <c r="D4015" s="10" t="n"/>
      <c r="E4015" s="10" t="n"/>
    </row>
    <row r="4016">
      <c r="B4016">
        <f>IFERROR(VLOOKUP(A4016,Produtos!A:B,2,FALSE),"")</f>
        <v/>
      </c>
      <c r="D4016" s="10" t="n"/>
      <c r="E4016" s="10" t="n"/>
    </row>
    <row r="4017">
      <c r="B4017">
        <f>IFERROR(VLOOKUP(A4017,Produtos!A:B,2,FALSE),"")</f>
        <v/>
      </c>
      <c r="D4017" s="10" t="n"/>
      <c r="E4017" s="10" t="n"/>
    </row>
    <row r="4018">
      <c r="B4018">
        <f>IFERROR(VLOOKUP(A4018,Produtos!A:B,2,FALSE),"")</f>
        <v/>
      </c>
      <c r="D4018" s="10" t="n"/>
      <c r="E4018" s="10" t="n"/>
    </row>
    <row r="4019">
      <c r="B4019">
        <f>IFERROR(VLOOKUP(A4019,Produtos!A:B,2,FALSE),"")</f>
        <v/>
      </c>
      <c r="D4019" s="10" t="n"/>
      <c r="E4019" s="10" t="n"/>
    </row>
    <row r="4020">
      <c r="B4020">
        <f>IFERROR(VLOOKUP(A4020,Produtos!A:B,2,FALSE),"")</f>
        <v/>
      </c>
      <c r="D4020" s="10" t="n"/>
      <c r="E4020" s="10" t="n"/>
    </row>
    <row r="4021">
      <c r="B4021">
        <f>IFERROR(VLOOKUP(A4021,Produtos!A:B,2,FALSE),"")</f>
        <v/>
      </c>
      <c r="D4021" s="10" t="n"/>
      <c r="E4021" s="10" t="n"/>
    </row>
    <row r="4022">
      <c r="B4022">
        <f>IFERROR(VLOOKUP(A4022,Produtos!A:B,2,FALSE),"")</f>
        <v/>
      </c>
      <c r="D4022" s="10" t="n"/>
      <c r="E4022" s="10" t="n"/>
    </row>
    <row r="4023">
      <c r="B4023">
        <f>IFERROR(VLOOKUP(A4023,Produtos!A:B,2,FALSE),"")</f>
        <v/>
      </c>
      <c r="D4023" s="10" t="n"/>
      <c r="E4023" s="10" t="n"/>
    </row>
    <row r="4024">
      <c r="B4024">
        <f>IFERROR(VLOOKUP(A4024,Produtos!A:B,2,FALSE),"")</f>
        <v/>
      </c>
      <c r="D4024" s="10" t="n"/>
      <c r="E4024" s="10" t="n"/>
    </row>
    <row r="4025">
      <c r="B4025">
        <f>IFERROR(VLOOKUP(A4025,Produtos!A:B,2,FALSE),"")</f>
        <v/>
      </c>
      <c r="D4025" s="10" t="n"/>
      <c r="E4025" s="10" t="n"/>
    </row>
    <row r="4026">
      <c r="B4026">
        <f>IFERROR(VLOOKUP(A4026,Produtos!A:B,2,FALSE),"")</f>
        <v/>
      </c>
      <c r="D4026" s="10" t="n"/>
      <c r="E4026" s="10" t="n"/>
    </row>
    <row r="4027">
      <c r="B4027">
        <f>IFERROR(VLOOKUP(A4027,Produtos!A:B,2,FALSE),"")</f>
        <v/>
      </c>
      <c r="D4027" s="10" t="n"/>
      <c r="E4027" s="10" t="n"/>
    </row>
    <row r="4028">
      <c r="B4028">
        <f>IFERROR(VLOOKUP(A4028,Produtos!A:B,2,FALSE),"")</f>
        <v/>
      </c>
      <c r="D4028" s="10" t="n"/>
      <c r="E4028" s="10" t="n"/>
    </row>
    <row r="4029">
      <c r="B4029">
        <f>IFERROR(VLOOKUP(A4029,Produtos!A:B,2,FALSE),"")</f>
        <v/>
      </c>
      <c r="D4029" s="10" t="n"/>
      <c r="E4029" s="10" t="n"/>
    </row>
    <row r="4030">
      <c r="B4030">
        <f>IFERROR(VLOOKUP(A4030,Produtos!A:B,2,FALSE),"")</f>
        <v/>
      </c>
      <c r="D4030" s="10" t="n"/>
      <c r="E4030" s="10" t="n"/>
    </row>
    <row r="4031">
      <c r="B4031">
        <f>IFERROR(VLOOKUP(A4031,Produtos!A:B,2,FALSE),"")</f>
        <v/>
      </c>
      <c r="D4031" s="10" t="n"/>
      <c r="E4031" s="10" t="n"/>
    </row>
    <row r="4032">
      <c r="B4032">
        <f>IFERROR(VLOOKUP(A4032,Produtos!A:B,2,FALSE),"")</f>
        <v/>
      </c>
      <c r="D4032" s="10" t="n"/>
      <c r="E4032" s="10" t="n"/>
    </row>
    <row r="4033">
      <c r="B4033">
        <f>IFERROR(VLOOKUP(A4033,Produtos!A:B,2,FALSE),"")</f>
        <v/>
      </c>
      <c r="D4033" s="10" t="n"/>
      <c r="E4033" s="10" t="n"/>
    </row>
    <row r="4034">
      <c r="B4034">
        <f>IFERROR(VLOOKUP(A4034,Produtos!A:B,2,FALSE),"")</f>
        <v/>
      </c>
      <c r="D4034" s="10" t="n"/>
      <c r="E4034" s="10" t="n"/>
    </row>
    <row r="4035">
      <c r="B4035">
        <f>IFERROR(VLOOKUP(A4035,Produtos!A:B,2,FALSE),"")</f>
        <v/>
      </c>
      <c r="D4035" s="10" t="n"/>
      <c r="E4035" s="10" t="n"/>
    </row>
    <row r="4036">
      <c r="B4036">
        <f>IFERROR(VLOOKUP(A4036,Produtos!A:B,2,FALSE),"")</f>
        <v/>
      </c>
      <c r="D4036" s="10" t="n"/>
      <c r="E4036" s="10" t="n"/>
    </row>
    <row r="4037">
      <c r="B4037">
        <f>IFERROR(VLOOKUP(A4037,Produtos!A:B,2,FALSE),"")</f>
        <v/>
      </c>
      <c r="D4037" s="10" t="n"/>
      <c r="E4037" s="10" t="n"/>
    </row>
    <row r="4038">
      <c r="B4038">
        <f>IFERROR(VLOOKUP(A4038,Produtos!A:B,2,FALSE),"")</f>
        <v/>
      </c>
      <c r="D4038" s="10" t="n"/>
      <c r="E4038" s="10" t="n"/>
    </row>
    <row r="4039">
      <c r="B4039">
        <f>IFERROR(VLOOKUP(A4039,Produtos!A:B,2,FALSE),"")</f>
        <v/>
      </c>
      <c r="D4039" s="10" t="n"/>
      <c r="E4039" s="10" t="n"/>
    </row>
    <row r="4040">
      <c r="B4040">
        <f>IFERROR(VLOOKUP(A4040,Produtos!A:B,2,FALSE),"")</f>
        <v/>
      </c>
      <c r="D4040" s="10" t="n"/>
      <c r="E4040" s="10" t="n"/>
    </row>
    <row r="4041">
      <c r="B4041">
        <f>IFERROR(VLOOKUP(A4041,Produtos!A:B,2,FALSE),"")</f>
        <v/>
      </c>
      <c r="D4041" s="10" t="n"/>
      <c r="E4041" s="10" t="n"/>
    </row>
    <row r="4042">
      <c r="B4042">
        <f>IFERROR(VLOOKUP(A4042,Produtos!A:B,2,FALSE),"")</f>
        <v/>
      </c>
      <c r="D4042" s="10" t="n"/>
      <c r="E4042" s="10" t="n"/>
    </row>
    <row r="4043">
      <c r="B4043">
        <f>IFERROR(VLOOKUP(A4043,Produtos!A:B,2,FALSE),"")</f>
        <v/>
      </c>
      <c r="D4043" s="10" t="n"/>
      <c r="E4043" s="10" t="n"/>
    </row>
    <row r="4044">
      <c r="B4044">
        <f>IFERROR(VLOOKUP(A4044,Produtos!A:B,2,FALSE),"")</f>
        <v/>
      </c>
      <c r="D4044" s="10" t="n"/>
      <c r="E4044" s="10" t="n"/>
    </row>
    <row r="4045">
      <c r="B4045">
        <f>IFERROR(VLOOKUP(A4045,Produtos!A:B,2,FALSE),"")</f>
        <v/>
      </c>
      <c r="D4045" s="10" t="n"/>
      <c r="E4045" s="10" t="n"/>
    </row>
    <row r="4046">
      <c r="B4046">
        <f>IFERROR(VLOOKUP(A4046,Produtos!A:B,2,FALSE),"")</f>
        <v/>
      </c>
      <c r="D4046" s="10" t="n"/>
      <c r="E4046" s="10" t="n"/>
    </row>
    <row r="4047">
      <c r="B4047">
        <f>IFERROR(VLOOKUP(A4047,Produtos!A:B,2,FALSE),"")</f>
        <v/>
      </c>
      <c r="D4047" s="10" t="n"/>
      <c r="E4047" s="10" t="n"/>
    </row>
    <row r="4048">
      <c r="B4048">
        <f>IFERROR(VLOOKUP(A4048,Produtos!A:B,2,FALSE),"")</f>
        <v/>
      </c>
      <c r="D4048" s="10" t="n"/>
      <c r="E4048" s="10" t="n"/>
    </row>
    <row r="4049">
      <c r="B4049">
        <f>IFERROR(VLOOKUP(A4049,Produtos!A:B,2,FALSE),"")</f>
        <v/>
      </c>
      <c r="D4049" s="10" t="n"/>
      <c r="E4049" s="10" t="n"/>
    </row>
    <row r="4050">
      <c r="B4050">
        <f>IFERROR(VLOOKUP(A4050,Produtos!A:B,2,FALSE),"")</f>
        <v/>
      </c>
      <c r="D4050" s="10" t="n"/>
      <c r="E4050" s="10" t="n"/>
    </row>
    <row r="4051">
      <c r="B4051">
        <f>IFERROR(VLOOKUP(A4051,Produtos!A:B,2,FALSE),"")</f>
        <v/>
      </c>
      <c r="D4051" s="10" t="n"/>
      <c r="E4051" s="10" t="n"/>
    </row>
    <row r="4052">
      <c r="B4052">
        <f>IFERROR(VLOOKUP(A4052,Produtos!A:B,2,FALSE),"")</f>
        <v/>
      </c>
      <c r="D4052" s="10" t="n"/>
      <c r="E4052" s="10" t="n"/>
    </row>
    <row r="4053">
      <c r="B4053">
        <f>IFERROR(VLOOKUP(A4053,Produtos!A:B,2,FALSE),"")</f>
        <v/>
      </c>
      <c r="D4053" s="10" t="n"/>
      <c r="E4053" s="10" t="n"/>
    </row>
    <row r="4054">
      <c r="B4054">
        <f>IFERROR(VLOOKUP(A4054,Produtos!A:B,2,FALSE),"")</f>
        <v/>
      </c>
      <c r="D4054" s="10" t="n"/>
      <c r="E4054" s="10" t="n"/>
    </row>
    <row r="4055">
      <c r="B4055">
        <f>IFERROR(VLOOKUP(A4055,Produtos!A:B,2,FALSE),"")</f>
        <v/>
      </c>
      <c r="D4055" s="10" t="n"/>
      <c r="E4055" s="10" t="n"/>
    </row>
    <row r="4056">
      <c r="B4056">
        <f>IFERROR(VLOOKUP(A4056,Produtos!A:B,2,FALSE),"")</f>
        <v/>
      </c>
      <c r="D4056" s="10" t="n"/>
      <c r="E4056" s="10" t="n"/>
    </row>
    <row r="4057">
      <c r="B4057">
        <f>IFERROR(VLOOKUP(A4057,Produtos!A:B,2,FALSE),"")</f>
        <v/>
      </c>
      <c r="D4057" s="10" t="n"/>
      <c r="E4057" s="10" t="n"/>
    </row>
    <row r="4058">
      <c r="B4058">
        <f>IFERROR(VLOOKUP(A4058,Produtos!A:B,2,FALSE),"")</f>
        <v/>
      </c>
      <c r="D4058" s="10" t="n"/>
      <c r="E4058" s="10" t="n"/>
    </row>
    <row r="4059">
      <c r="B4059">
        <f>IFERROR(VLOOKUP(A4059,Produtos!A:B,2,FALSE),"")</f>
        <v/>
      </c>
      <c r="D4059" s="10" t="n"/>
      <c r="E4059" s="10" t="n"/>
    </row>
    <row r="4060">
      <c r="B4060">
        <f>IFERROR(VLOOKUP(A4060,Produtos!A:B,2,FALSE),"")</f>
        <v/>
      </c>
      <c r="D4060" s="10" t="n"/>
      <c r="E4060" s="10" t="n"/>
    </row>
    <row r="4061">
      <c r="B4061">
        <f>IFERROR(VLOOKUP(A4061,Produtos!A:B,2,FALSE),"")</f>
        <v/>
      </c>
      <c r="D4061" s="10" t="n"/>
      <c r="E4061" s="10" t="n"/>
    </row>
    <row r="4062">
      <c r="B4062">
        <f>IFERROR(VLOOKUP(A4062,Produtos!A:B,2,FALSE),"")</f>
        <v/>
      </c>
      <c r="D4062" s="10" t="n"/>
      <c r="E4062" s="10" t="n"/>
    </row>
    <row r="4063">
      <c r="B4063">
        <f>IFERROR(VLOOKUP(A4063,Produtos!A:B,2,FALSE),"")</f>
        <v/>
      </c>
      <c r="D4063" s="10" t="n"/>
      <c r="E4063" s="10" t="n"/>
    </row>
    <row r="4064">
      <c r="B4064">
        <f>IFERROR(VLOOKUP(A4064,Produtos!A:B,2,FALSE),"")</f>
        <v/>
      </c>
      <c r="D4064" s="10" t="n"/>
      <c r="E4064" s="10" t="n"/>
    </row>
    <row r="4065">
      <c r="B4065">
        <f>IFERROR(VLOOKUP(A4065,Produtos!A:B,2,FALSE),"")</f>
        <v/>
      </c>
      <c r="D4065" s="10" t="n"/>
      <c r="E4065" s="10" t="n"/>
    </row>
    <row r="4066">
      <c r="B4066">
        <f>IFERROR(VLOOKUP(A4066,Produtos!A:B,2,FALSE),"")</f>
        <v/>
      </c>
      <c r="D4066" s="10" t="n"/>
      <c r="E4066" s="10" t="n"/>
    </row>
    <row r="4067">
      <c r="B4067">
        <f>IFERROR(VLOOKUP(A4067,Produtos!A:B,2,FALSE),"")</f>
        <v/>
      </c>
      <c r="D4067" s="10" t="n"/>
      <c r="E4067" s="10" t="n"/>
    </row>
    <row r="4068">
      <c r="B4068">
        <f>IFERROR(VLOOKUP(A4068,Produtos!A:B,2,FALSE),"")</f>
        <v/>
      </c>
      <c r="D4068" s="10" t="n"/>
      <c r="E4068" s="10" t="n"/>
    </row>
    <row r="4069">
      <c r="B4069">
        <f>IFERROR(VLOOKUP(A4069,Produtos!A:B,2,FALSE),"")</f>
        <v/>
      </c>
      <c r="D4069" s="10" t="n"/>
      <c r="E4069" s="10" t="n"/>
    </row>
    <row r="4070">
      <c r="B4070">
        <f>IFERROR(VLOOKUP(A4070,Produtos!A:B,2,FALSE),"")</f>
        <v/>
      </c>
      <c r="D4070" s="10" t="n"/>
      <c r="E4070" s="10" t="n"/>
    </row>
    <row r="4071">
      <c r="B4071">
        <f>IFERROR(VLOOKUP(A4071,Produtos!A:B,2,FALSE),"")</f>
        <v/>
      </c>
      <c r="D4071" s="10" t="n"/>
      <c r="E4071" s="10" t="n"/>
    </row>
    <row r="4072">
      <c r="B4072">
        <f>IFERROR(VLOOKUP(A4072,Produtos!A:B,2,FALSE),"")</f>
        <v/>
      </c>
      <c r="D4072" s="10" t="n"/>
      <c r="E4072" s="10" t="n"/>
    </row>
    <row r="4073">
      <c r="B4073">
        <f>IFERROR(VLOOKUP(A4073,Produtos!A:B,2,FALSE),"")</f>
        <v/>
      </c>
      <c r="D4073" s="10" t="n"/>
      <c r="E4073" s="10" t="n"/>
    </row>
    <row r="4074">
      <c r="B4074">
        <f>IFERROR(VLOOKUP(A4074,Produtos!A:B,2,FALSE),"")</f>
        <v/>
      </c>
      <c r="D4074" s="10" t="n"/>
      <c r="E4074" s="10" t="n"/>
    </row>
    <row r="4075">
      <c r="B4075">
        <f>IFERROR(VLOOKUP(A4075,Produtos!A:B,2,FALSE),"")</f>
        <v/>
      </c>
      <c r="D4075" s="10" t="n"/>
      <c r="E4075" s="10" t="n"/>
    </row>
    <row r="4076">
      <c r="B4076">
        <f>IFERROR(VLOOKUP(A4076,Produtos!A:B,2,FALSE),"")</f>
        <v/>
      </c>
      <c r="D4076" s="10" t="n"/>
      <c r="E4076" s="10" t="n"/>
    </row>
    <row r="4077">
      <c r="B4077">
        <f>IFERROR(VLOOKUP(A4077,Produtos!A:B,2,FALSE),"")</f>
        <v/>
      </c>
      <c r="D4077" s="10" t="n"/>
      <c r="E4077" s="10" t="n"/>
    </row>
    <row r="4078">
      <c r="B4078">
        <f>IFERROR(VLOOKUP(A4078,Produtos!A:B,2,FALSE),"")</f>
        <v/>
      </c>
      <c r="D4078" s="10" t="n"/>
      <c r="E4078" s="10" t="n"/>
    </row>
    <row r="4079">
      <c r="B4079">
        <f>IFERROR(VLOOKUP(A4079,Produtos!A:B,2,FALSE),"")</f>
        <v/>
      </c>
      <c r="D4079" s="10" t="n"/>
      <c r="E4079" s="10" t="n"/>
    </row>
    <row r="4080">
      <c r="B4080">
        <f>IFERROR(VLOOKUP(A4080,Produtos!A:B,2,FALSE),"")</f>
        <v/>
      </c>
      <c r="D4080" s="10" t="n"/>
      <c r="E4080" s="10" t="n"/>
    </row>
    <row r="4081">
      <c r="B4081">
        <f>IFERROR(VLOOKUP(A4081,Produtos!A:B,2,FALSE),"")</f>
        <v/>
      </c>
      <c r="D4081" s="10" t="n"/>
      <c r="E4081" s="10" t="n"/>
    </row>
    <row r="4082">
      <c r="B4082">
        <f>IFERROR(VLOOKUP(A4082,Produtos!A:B,2,FALSE),"")</f>
        <v/>
      </c>
      <c r="D4082" s="10" t="n"/>
      <c r="E4082" s="10" t="n"/>
    </row>
    <row r="4083">
      <c r="B4083">
        <f>IFERROR(VLOOKUP(A4083,Produtos!A:B,2,FALSE),"")</f>
        <v/>
      </c>
      <c r="D4083" s="10" t="n"/>
      <c r="E4083" s="10" t="n"/>
    </row>
    <row r="4084">
      <c r="B4084">
        <f>IFERROR(VLOOKUP(A4084,Produtos!A:B,2,FALSE),"")</f>
        <v/>
      </c>
      <c r="D4084" s="10" t="n"/>
      <c r="E4084" s="10" t="n"/>
    </row>
    <row r="4085">
      <c r="B4085">
        <f>IFERROR(VLOOKUP(A4085,Produtos!A:B,2,FALSE),"")</f>
        <v/>
      </c>
      <c r="D4085" s="10" t="n"/>
      <c r="E4085" s="10" t="n"/>
    </row>
    <row r="4086">
      <c r="B4086">
        <f>IFERROR(VLOOKUP(A4086,Produtos!A:B,2,FALSE),"")</f>
        <v/>
      </c>
      <c r="D4086" s="10" t="n"/>
      <c r="E4086" s="10" t="n"/>
    </row>
    <row r="4087">
      <c r="B4087">
        <f>IFERROR(VLOOKUP(A4087,Produtos!A:B,2,FALSE),"")</f>
        <v/>
      </c>
      <c r="D4087" s="10" t="n"/>
      <c r="E4087" s="10" t="n"/>
    </row>
    <row r="4088">
      <c r="B4088">
        <f>IFERROR(VLOOKUP(A4088,Produtos!A:B,2,FALSE),"")</f>
        <v/>
      </c>
      <c r="D4088" s="10" t="n"/>
      <c r="E4088" s="10" t="n"/>
    </row>
    <row r="4089">
      <c r="B4089">
        <f>IFERROR(VLOOKUP(A4089,Produtos!A:B,2,FALSE),"")</f>
        <v/>
      </c>
      <c r="D4089" s="10" t="n"/>
      <c r="E4089" s="10" t="n"/>
    </row>
    <row r="4090">
      <c r="B4090">
        <f>IFERROR(VLOOKUP(A4090,Produtos!A:B,2,FALSE),"")</f>
        <v/>
      </c>
      <c r="D4090" s="10" t="n"/>
      <c r="E4090" s="10" t="n"/>
    </row>
    <row r="4091">
      <c r="B4091">
        <f>IFERROR(VLOOKUP(A4091,Produtos!A:B,2,FALSE),"")</f>
        <v/>
      </c>
      <c r="D4091" s="10" t="n"/>
      <c r="E4091" s="10" t="n"/>
    </row>
    <row r="4092">
      <c r="B4092">
        <f>IFERROR(VLOOKUP(A4092,Produtos!A:B,2,FALSE),"")</f>
        <v/>
      </c>
      <c r="D4092" s="10" t="n"/>
      <c r="E4092" s="10" t="n"/>
    </row>
    <row r="4093">
      <c r="B4093">
        <f>IFERROR(VLOOKUP(A4093,Produtos!A:B,2,FALSE),"")</f>
        <v/>
      </c>
      <c r="D4093" s="10" t="n"/>
      <c r="E4093" s="10" t="n"/>
    </row>
    <row r="4094">
      <c r="B4094">
        <f>IFERROR(VLOOKUP(A4094,Produtos!A:B,2,FALSE),"")</f>
        <v/>
      </c>
      <c r="D4094" s="10" t="n"/>
      <c r="E4094" s="10" t="n"/>
    </row>
    <row r="4095">
      <c r="B4095">
        <f>IFERROR(VLOOKUP(A4095,Produtos!A:B,2,FALSE),"")</f>
        <v/>
      </c>
      <c r="D4095" s="10" t="n"/>
      <c r="E4095" s="10" t="n"/>
    </row>
    <row r="4096">
      <c r="B4096">
        <f>IFERROR(VLOOKUP(A4096,Produtos!A:B,2,FALSE),"")</f>
        <v/>
      </c>
      <c r="D4096" s="10" t="n"/>
      <c r="E4096" s="10" t="n"/>
    </row>
    <row r="4097">
      <c r="B4097">
        <f>IFERROR(VLOOKUP(A4097,Produtos!A:B,2,FALSE),"")</f>
        <v/>
      </c>
      <c r="D4097" s="10" t="n"/>
      <c r="E4097" s="10" t="n"/>
    </row>
    <row r="4098">
      <c r="B4098">
        <f>IFERROR(VLOOKUP(A4098,Produtos!A:B,2,FALSE),"")</f>
        <v/>
      </c>
      <c r="D4098" s="10" t="n"/>
      <c r="E4098" s="10" t="n"/>
    </row>
    <row r="4099">
      <c r="B4099">
        <f>IFERROR(VLOOKUP(A4099,Produtos!A:B,2,FALSE),"")</f>
        <v/>
      </c>
      <c r="D4099" s="10" t="n"/>
      <c r="E4099" s="10" t="n"/>
    </row>
    <row r="4100">
      <c r="B4100">
        <f>IFERROR(VLOOKUP(A4100,Produtos!A:B,2,FALSE),"")</f>
        <v/>
      </c>
      <c r="D4100" s="10" t="n"/>
      <c r="E4100" s="10" t="n"/>
    </row>
    <row r="4101">
      <c r="B4101">
        <f>IFERROR(VLOOKUP(A4101,Produtos!A:B,2,FALSE),"")</f>
        <v/>
      </c>
      <c r="D4101" s="10" t="n"/>
      <c r="E4101" s="10" t="n"/>
    </row>
    <row r="4102">
      <c r="B4102">
        <f>IFERROR(VLOOKUP(A4102,Produtos!A:B,2,FALSE),"")</f>
        <v/>
      </c>
      <c r="D4102" s="10" t="n"/>
      <c r="E4102" s="10" t="n"/>
    </row>
    <row r="4103">
      <c r="B4103">
        <f>IFERROR(VLOOKUP(A4103,Produtos!A:B,2,FALSE),"")</f>
        <v/>
      </c>
      <c r="D4103" s="10" t="n"/>
      <c r="E4103" s="10" t="n"/>
    </row>
    <row r="4104">
      <c r="B4104">
        <f>IFERROR(VLOOKUP(A4104,Produtos!A:B,2,FALSE),"")</f>
        <v/>
      </c>
      <c r="D4104" s="10" t="n"/>
      <c r="E4104" s="10" t="n"/>
    </row>
    <row r="4105">
      <c r="B4105">
        <f>IFERROR(VLOOKUP(A4105,Produtos!A:B,2,FALSE),"")</f>
        <v/>
      </c>
      <c r="D4105" s="10" t="n"/>
      <c r="E4105" s="10" t="n"/>
    </row>
    <row r="4106">
      <c r="B4106">
        <f>IFERROR(VLOOKUP(A4106,Produtos!A:B,2,FALSE),"")</f>
        <v/>
      </c>
      <c r="D4106" s="10" t="n"/>
      <c r="E4106" s="10" t="n"/>
    </row>
    <row r="4107">
      <c r="B4107">
        <f>IFERROR(VLOOKUP(A4107,Produtos!A:B,2,FALSE),"")</f>
        <v/>
      </c>
      <c r="D4107" s="10" t="n"/>
      <c r="E4107" s="10" t="n"/>
    </row>
    <row r="4108">
      <c r="B4108">
        <f>IFERROR(VLOOKUP(A4108,Produtos!A:B,2,FALSE),"")</f>
        <v/>
      </c>
      <c r="D4108" s="10" t="n"/>
      <c r="E4108" s="10" t="n"/>
    </row>
    <row r="4109">
      <c r="B4109">
        <f>IFERROR(VLOOKUP(A4109,Produtos!A:B,2,FALSE),"")</f>
        <v/>
      </c>
      <c r="D4109" s="10" t="n"/>
      <c r="E4109" s="10" t="n"/>
    </row>
    <row r="4110">
      <c r="B4110">
        <f>IFERROR(VLOOKUP(A4110,Produtos!A:B,2,FALSE),"")</f>
        <v/>
      </c>
      <c r="D4110" s="10" t="n"/>
      <c r="E4110" s="10" t="n"/>
    </row>
    <row r="4111">
      <c r="B4111">
        <f>IFERROR(VLOOKUP(A4111,Produtos!A:B,2,FALSE),"")</f>
        <v/>
      </c>
      <c r="D4111" s="10" t="n"/>
      <c r="E4111" s="10" t="n"/>
    </row>
    <row r="4112">
      <c r="B4112">
        <f>IFERROR(VLOOKUP(A4112,Produtos!A:B,2,FALSE),"")</f>
        <v/>
      </c>
      <c r="D4112" s="10" t="n"/>
      <c r="E4112" s="10" t="n"/>
    </row>
    <row r="4113">
      <c r="B4113">
        <f>IFERROR(VLOOKUP(A4113,Produtos!A:B,2,FALSE),"")</f>
        <v/>
      </c>
      <c r="D4113" s="10" t="n"/>
      <c r="E4113" s="10" t="n"/>
    </row>
    <row r="4114">
      <c r="B4114">
        <f>IFERROR(VLOOKUP(A4114,Produtos!A:B,2,FALSE),"")</f>
        <v/>
      </c>
      <c r="D4114" s="10" t="n"/>
      <c r="E4114" s="10" t="n"/>
    </row>
    <row r="4115">
      <c r="B4115">
        <f>IFERROR(VLOOKUP(A4115,Produtos!A:B,2,FALSE),"")</f>
        <v/>
      </c>
      <c r="D4115" s="10" t="n"/>
      <c r="E4115" s="10" t="n"/>
    </row>
    <row r="4116">
      <c r="B4116">
        <f>IFERROR(VLOOKUP(A4116,Produtos!A:B,2,FALSE),"")</f>
        <v/>
      </c>
      <c r="D4116" s="10" t="n"/>
      <c r="E4116" s="10" t="n"/>
    </row>
    <row r="4117">
      <c r="B4117">
        <f>IFERROR(VLOOKUP(A4117,Produtos!A:B,2,FALSE),"")</f>
        <v/>
      </c>
      <c r="D4117" s="10" t="n"/>
      <c r="E4117" s="10" t="n"/>
    </row>
    <row r="4118">
      <c r="B4118">
        <f>IFERROR(VLOOKUP(A4118,Produtos!A:B,2,FALSE),"")</f>
        <v/>
      </c>
      <c r="D4118" s="10" t="n"/>
      <c r="E4118" s="10" t="n"/>
    </row>
    <row r="4119">
      <c r="B4119">
        <f>IFERROR(VLOOKUP(A4119,Produtos!A:B,2,FALSE),"")</f>
        <v/>
      </c>
      <c r="D4119" s="10" t="n"/>
      <c r="E4119" s="10" t="n"/>
    </row>
    <row r="4120">
      <c r="B4120">
        <f>IFERROR(VLOOKUP(A4120,Produtos!A:B,2,FALSE),"")</f>
        <v/>
      </c>
      <c r="D4120" s="10" t="n"/>
      <c r="E4120" s="10" t="n"/>
    </row>
    <row r="4121">
      <c r="B4121">
        <f>IFERROR(VLOOKUP(A4121,Produtos!A:B,2,FALSE),"")</f>
        <v/>
      </c>
      <c r="D4121" s="10" t="n"/>
      <c r="E4121" s="10" t="n"/>
    </row>
    <row r="4122">
      <c r="B4122">
        <f>IFERROR(VLOOKUP(A4122,Produtos!A:B,2,FALSE),"")</f>
        <v/>
      </c>
      <c r="D4122" s="10" t="n"/>
      <c r="E4122" s="10" t="n"/>
    </row>
    <row r="4123">
      <c r="B4123">
        <f>IFERROR(VLOOKUP(A4123,Produtos!A:B,2,FALSE),"")</f>
        <v/>
      </c>
      <c r="D4123" s="10" t="n"/>
      <c r="E4123" s="10" t="n"/>
    </row>
    <row r="4124">
      <c r="B4124">
        <f>IFERROR(VLOOKUP(A4124,Produtos!A:B,2,FALSE),"")</f>
        <v/>
      </c>
      <c r="D4124" s="10" t="n"/>
      <c r="E4124" s="10" t="n"/>
    </row>
    <row r="4125">
      <c r="B4125">
        <f>IFERROR(VLOOKUP(A4125,Produtos!A:B,2,FALSE),"")</f>
        <v/>
      </c>
      <c r="D4125" s="10" t="n"/>
      <c r="E4125" s="10" t="n"/>
    </row>
    <row r="4126">
      <c r="B4126">
        <f>IFERROR(VLOOKUP(A4126,Produtos!A:B,2,FALSE),"")</f>
        <v/>
      </c>
      <c r="D4126" s="10" t="n"/>
      <c r="E4126" s="10" t="n"/>
    </row>
    <row r="4127">
      <c r="B4127">
        <f>IFERROR(VLOOKUP(A4127,Produtos!A:B,2,FALSE),"")</f>
        <v/>
      </c>
      <c r="D4127" s="10" t="n"/>
      <c r="E4127" s="10" t="n"/>
    </row>
    <row r="4128">
      <c r="B4128">
        <f>IFERROR(VLOOKUP(A4128,Produtos!A:B,2,FALSE),"")</f>
        <v/>
      </c>
      <c r="D4128" s="10" t="n"/>
      <c r="E4128" s="10" t="n"/>
    </row>
    <row r="4129">
      <c r="B4129">
        <f>IFERROR(VLOOKUP(A4129,Produtos!A:B,2,FALSE),"")</f>
        <v/>
      </c>
      <c r="D4129" s="10" t="n"/>
      <c r="E4129" s="10" t="n"/>
    </row>
    <row r="4130">
      <c r="B4130">
        <f>IFERROR(VLOOKUP(A4130,Produtos!A:B,2,FALSE),"")</f>
        <v/>
      </c>
      <c r="D4130" s="10" t="n"/>
      <c r="E4130" s="10" t="n"/>
    </row>
    <row r="4131">
      <c r="B4131">
        <f>IFERROR(VLOOKUP(A4131,Produtos!A:B,2,FALSE),"")</f>
        <v/>
      </c>
      <c r="D4131" s="10" t="n"/>
      <c r="E4131" s="10" t="n"/>
    </row>
    <row r="4132">
      <c r="B4132">
        <f>IFERROR(VLOOKUP(A4132,Produtos!A:B,2,FALSE),"")</f>
        <v/>
      </c>
      <c r="D4132" s="10" t="n"/>
      <c r="E4132" s="10" t="n"/>
    </row>
    <row r="4133">
      <c r="B4133">
        <f>IFERROR(VLOOKUP(A4133,Produtos!A:B,2,FALSE),"")</f>
        <v/>
      </c>
      <c r="D4133" s="10" t="n"/>
      <c r="E4133" s="10" t="n"/>
    </row>
    <row r="4134">
      <c r="B4134">
        <f>IFERROR(VLOOKUP(A4134,Produtos!A:B,2,FALSE),"")</f>
        <v/>
      </c>
      <c r="D4134" s="10" t="n"/>
      <c r="E4134" s="10" t="n"/>
    </row>
    <row r="4135">
      <c r="B4135">
        <f>IFERROR(VLOOKUP(A4135,Produtos!A:B,2,FALSE),"")</f>
        <v/>
      </c>
      <c r="D4135" s="10" t="n"/>
      <c r="E4135" s="10" t="n"/>
    </row>
    <row r="4136">
      <c r="B4136">
        <f>IFERROR(VLOOKUP(A4136,Produtos!A:B,2,FALSE),"")</f>
        <v/>
      </c>
      <c r="D4136" s="10" t="n"/>
      <c r="E4136" s="10" t="n"/>
    </row>
    <row r="4137">
      <c r="B4137">
        <f>IFERROR(VLOOKUP(A4137,Produtos!A:B,2,FALSE),"")</f>
        <v/>
      </c>
      <c r="D4137" s="10" t="n"/>
      <c r="E4137" s="10" t="n"/>
    </row>
    <row r="4138">
      <c r="B4138">
        <f>IFERROR(VLOOKUP(A4138,Produtos!A:B,2,FALSE),"")</f>
        <v/>
      </c>
      <c r="D4138" s="10" t="n"/>
      <c r="E4138" s="10" t="n"/>
    </row>
    <row r="4139">
      <c r="B4139">
        <f>IFERROR(VLOOKUP(A4139,Produtos!A:B,2,FALSE),"")</f>
        <v/>
      </c>
      <c r="D4139" s="10" t="n"/>
      <c r="E4139" s="10" t="n"/>
    </row>
    <row r="4140">
      <c r="B4140">
        <f>IFERROR(VLOOKUP(A4140,Produtos!A:B,2,FALSE),"")</f>
        <v/>
      </c>
      <c r="D4140" s="10" t="n"/>
      <c r="E4140" s="10" t="n"/>
    </row>
    <row r="4141">
      <c r="B4141">
        <f>IFERROR(VLOOKUP(A4141,Produtos!A:B,2,FALSE),"")</f>
        <v/>
      </c>
      <c r="D4141" s="10" t="n"/>
      <c r="E4141" s="10" t="n"/>
    </row>
    <row r="4142">
      <c r="B4142">
        <f>IFERROR(VLOOKUP(A4142,Produtos!A:B,2,FALSE),"")</f>
        <v/>
      </c>
      <c r="D4142" s="10" t="n"/>
      <c r="E4142" s="10" t="n"/>
    </row>
    <row r="4143">
      <c r="B4143">
        <f>IFERROR(VLOOKUP(A4143,Produtos!A:B,2,FALSE),"")</f>
        <v/>
      </c>
      <c r="D4143" s="10" t="n"/>
      <c r="E4143" s="10" t="n"/>
    </row>
    <row r="4144">
      <c r="B4144">
        <f>IFERROR(VLOOKUP(A4144,Produtos!A:B,2,FALSE),"")</f>
        <v/>
      </c>
      <c r="D4144" s="10" t="n"/>
      <c r="E4144" s="10" t="n"/>
    </row>
    <row r="4145">
      <c r="B4145">
        <f>IFERROR(VLOOKUP(A4145,Produtos!A:B,2,FALSE),"")</f>
        <v/>
      </c>
      <c r="D4145" s="10" t="n"/>
      <c r="E4145" s="10" t="n"/>
    </row>
    <row r="4146">
      <c r="B4146">
        <f>IFERROR(VLOOKUP(A4146,Produtos!A:B,2,FALSE),"")</f>
        <v/>
      </c>
      <c r="D4146" s="10" t="n"/>
      <c r="E4146" s="10" t="n"/>
    </row>
    <row r="4147">
      <c r="B4147">
        <f>IFERROR(VLOOKUP(A4147,Produtos!A:B,2,FALSE),"")</f>
        <v/>
      </c>
      <c r="D4147" s="10" t="n"/>
      <c r="E4147" s="10" t="n"/>
    </row>
    <row r="4148">
      <c r="B4148">
        <f>IFERROR(VLOOKUP(A4148,Produtos!A:B,2,FALSE),"")</f>
        <v/>
      </c>
      <c r="D4148" s="10" t="n"/>
      <c r="E4148" s="10" t="n"/>
    </row>
    <row r="4149">
      <c r="B4149">
        <f>IFERROR(VLOOKUP(A4149,Produtos!A:B,2,FALSE),"")</f>
        <v/>
      </c>
      <c r="D4149" s="10" t="n"/>
      <c r="E4149" s="10" t="n"/>
    </row>
    <row r="4150">
      <c r="B4150">
        <f>IFERROR(VLOOKUP(A4150,Produtos!A:B,2,FALSE),"")</f>
        <v/>
      </c>
      <c r="D4150" s="10" t="n"/>
      <c r="E4150" s="10" t="n"/>
    </row>
    <row r="4151">
      <c r="B4151">
        <f>IFERROR(VLOOKUP(A4151,Produtos!A:B,2,FALSE),"")</f>
        <v/>
      </c>
      <c r="D4151" s="10" t="n"/>
      <c r="E4151" s="10" t="n"/>
    </row>
    <row r="4152">
      <c r="B4152">
        <f>IFERROR(VLOOKUP(A4152,Produtos!A:B,2,FALSE),"")</f>
        <v/>
      </c>
      <c r="D4152" s="10" t="n"/>
      <c r="E4152" s="10" t="n"/>
    </row>
    <row r="4153">
      <c r="B4153">
        <f>IFERROR(VLOOKUP(A4153,Produtos!A:B,2,FALSE),"")</f>
        <v/>
      </c>
      <c r="D4153" s="10" t="n"/>
      <c r="E4153" s="10" t="n"/>
    </row>
    <row r="4154">
      <c r="B4154">
        <f>IFERROR(VLOOKUP(A4154,Produtos!A:B,2,FALSE),"")</f>
        <v/>
      </c>
      <c r="D4154" s="10" t="n"/>
      <c r="E4154" s="10" t="n"/>
    </row>
    <row r="4155">
      <c r="B4155">
        <f>IFERROR(VLOOKUP(A4155,Produtos!A:B,2,FALSE),"")</f>
        <v/>
      </c>
      <c r="D4155" s="10" t="n"/>
      <c r="E4155" s="10" t="n"/>
    </row>
    <row r="4156">
      <c r="B4156">
        <f>IFERROR(VLOOKUP(A4156,Produtos!A:B,2,FALSE),"")</f>
        <v/>
      </c>
      <c r="D4156" s="10" t="n"/>
      <c r="E4156" s="10" t="n"/>
    </row>
    <row r="4157">
      <c r="B4157">
        <f>IFERROR(VLOOKUP(A4157,Produtos!A:B,2,FALSE),"")</f>
        <v/>
      </c>
      <c r="D4157" s="10" t="n"/>
      <c r="E4157" s="10" t="n"/>
    </row>
    <row r="4158">
      <c r="B4158">
        <f>IFERROR(VLOOKUP(A4158,Produtos!A:B,2,FALSE),"")</f>
        <v/>
      </c>
      <c r="D4158" s="10" t="n"/>
      <c r="E4158" s="10" t="n"/>
    </row>
    <row r="4159">
      <c r="B4159">
        <f>IFERROR(VLOOKUP(A4159,Produtos!A:B,2,FALSE),"")</f>
        <v/>
      </c>
      <c r="D4159" s="10" t="n"/>
      <c r="E4159" s="10" t="n"/>
    </row>
    <row r="4160">
      <c r="B4160">
        <f>IFERROR(VLOOKUP(A4160,Produtos!A:B,2,FALSE),"")</f>
        <v/>
      </c>
      <c r="D4160" s="10" t="n"/>
      <c r="E4160" s="10" t="n"/>
    </row>
    <row r="4161">
      <c r="B4161">
        <f>IFERROR(VLOOKUP(A4161,Produtos!A:B,2,FALSE),"")</f>
        <v/>
      </c>
      <c r="D4161" s="10" t="n"/>
      <c r="E4161" s="10" t="n"/>
    </row>
    <row r="4162">
      <c r="B4162">
        <f>IFERROR(VLOOKUP(A4162,Produtos!A:B,2,FALSE),"")</f>
        <v/>
      </c>
      <c r="D4162" s="10" t="n"/>
      <c r="E4162" s="10" t="n"/>
    </row>
    <row r="4163">
      <c r="B4163">
        <f>IFERROR(VLOOKUP(A4163,Produtos!A:B,2,FALSE),"")</f>
        <v/>
      </c>
      <c r="D4163" s="10" t="n"/>
      <c r="E4163" s="10" t="n"/>
    </row>
    <row r="4164">
      <c r="B4164">
        <f>IFERROR(VLOOKUP(A4164,Produtos!A:B,2,FALSE),"")</f>
        <v/>
      </c>
      <c r="D4164" s="10" t="n"/>
      <c r="E4164" s="10" t="n"/>
    </row>
    <row r="4165">
      <c r="B4165">
        <f>IFERROR(VLOOKUP(A4165,Produtos!A:B,2,FALSE),"")</f>
        <v/>
      </c>
      <c r="D4165" s="10" t="n"/>
      <c r="E4165" s="10" t="n"/>
    </row>
    <row r="4166">
      <c r="B4166">
        <f>IFERROR(VLOOKUP(A4166,Produtos!A:B,2,FALSE),"")</f>
        <v/>
      </c>
      <c r="D4166" s="10" t="n"/>
      <c r="E4166" s="10" t="n"/>
    </row>
    <row r="4167">
      <c r="B4167">
        <f>IFERROR(VLOOKUP(A4167,Produtos!A:B,2,FALSE),"")</f>
        <v/>
      </c>
      <c r="D4167" s="10" t="n"/>
      <c r="E4167" s="10" t="n"/>
    </row>
    <row r="4168">
      <c r="B4168">
        <f>IFERROR(VLOOKUP(A4168,Produtos!A:B,2,FALSE),"")</f>
        <v/>
      </c>
      <c r="D4168" s="10" t="n"/>
      <c r="E4168" s="10" t="n"/>
    </row>
    <row r="4169">
      <c r="B4169">
        <f>IFERROR(VLOOKUP(A4169,Produtos!A:B,2,FALSE),"")</f>
        <v/>
      </c>
      <c r="D4169" s="10" t="n"/>
      <c r="E4169" s="10" t="n"/>
    </row>
    <row r="4170">
      <c r="B4170">
        <f>IFERROR(VLOOKUP(A4170,Produtos!A:B,2,FALSE),"")</f>
        <v/>
      </c>
      <c r="D4170" s="10" t="n"/>
      <c r="E4170" s="10" t="n"/>
    </row>
    <row r="4171">
      <c r="B4171">
        <f>IFERROR(VLOOKUP(A4171,Produtos!A:B,2,FALSE),"")</f>
        <v/>
      </c>
      <c r="D4171" s="10" t="n"/>
      <c r="E4171" s="10" t="n"/>
    </row>
    <row r="4172">
      <c r="B4172">
        <f>IFERROR(VLOOKUP(A4172,Produtos!A:B,2,FALSE),"")</f>
        <v/>
      </c>
      <c r="D4172" s="10" t="n"/>
      <c r="E4172" s="10" t="n"/>
    </row>
    <row r="4173">
      <c r="B4173">
        <f>IFERROR(VLOOKUP(A4173,Produtos!A:B,2,FALSE),"")</f>
        <v/>
      </c>
      <c r="D4173" s="10" t="n"/>
      <c r="E4173" s="10" t="n"/>
    </row>
    <row r="4174">
      <c r="B4174">
        <f>IFERROR(VLOOKUP(A4174,Produtos!A:B,2,FALSE),"")</f>
        <v/>
      </c>
      <c r="D4174" s="10" t="n"/>
      <c r="E4174" s="10" t="n"/>
    </row>
    <row r="4175">
      <c r="B4175">
        <f>IFERROR(VLOOKUP(A4175,Produtos!A:B,2,FALSE),"")</f>
        <v/>
      </c>
      <c r="D4175" s="10" t="n"/>
      <c r="E4175" s="10" t="n"/>
    </row>
    <row r="4176">
      <c r="B4176">
        <f>IFERROR(VLOOKUP(A4176,Produtos!A:B,2,FALSE),"")</f>
        <v/>
      </c>
      <c r="D4176" s="10" t="n"/>
      <c r="E4176" s="10" t="n"/>
    </row>
    <row r="4177">
      <c r="B4177">
        <f>IFERROR(VLOOKUP(A4177,Produtos!A:B,2,FALSE),"")</f>
        <v/>
      </c>
      <c r="D4177" s="10" t="n"/>
      <c r="E4177" s="10" t="n"/>
    </row>
    <row r="4178">
      <c r="B4178">
        <f>IFERROR(VLOOKUP(A4178,Produtos!A:B,2,FALSE),"")</f>
        <v/>
      </c>
      <c r="D4178" s="10" t="n"/>
      <c r="E4178" s="10" t="n"/>
    </row>
    <row r="4179">
      <c r="B4179">
        <f>IFERROR(VLOOKUP(A4179,Produtos!A:B,2,FALSE),"")</f>
        <v/>
      </c>
      <c r="D4179" s="10" t="n"/>
      <c r="E4179" s="10" t="n"/>
    </row>
    <row r="4180">
      <c r="B4180">
        <f>IFERROR(VLOOKUP(A4180,Produtos!A:B,2,FALSE),"")</f>
        <v/>
      </c>
      <c r="D4180" s="10" t="n"/>
      <c r="E4180" s="10" t="n"/>
    </row>
    <row r="4181">
      <c r="B4181">
        <f>IFERROR(VLOOKUP(A4181,Produtos!A:B,2,FALSE),"")</f>
        <v/>
      </c>
      <c r="D4181" s="10" t="n"/>
      <c r="E4181" s="10" t="n"/>
    </row>
    <row r="4182">
      <c r="B4182">
        <f>IFERROR(VLOOKUP(A4182,Produtos!A:B,2,FALSE),"")</f>
        <v/>
      </c>
      <c r="D4182" s="10" t="n"/>
      <c r="E4182" s="10" t="n"/>
    </row>
    <row r="4183">
      <c r="B4183">
        <f>IFERROR(VLOOKUP(A4183,Produtos!A:B,2,FALSE),"")</f>
        <v/>
      </c>
      <c r="D4183" s="10" t="n"/>
      <c r="E4183" s="10" t="n"/>
    </row>
    <row r="4184">
      <c r="B4184">
        <f>IFERROR(VLOOKUP(A4184,Produtos!A:B,2,FALSE),"")</f>
        <v/>
      </c>
      <c r="D4184" s="10" t="n"/>
      <c r="E4184" s="10" t="n"/>
    </row>
    <row r="4185">
      <c r="B4185">
        <f>IFERROR(VLOOKUP(A4185,Produtos!A:B,2,FALSE),"")</f>
        <v/>
      </c>
      <c r="D4185" s="10" t="n"/>
      <c r="E4185" s="10" t="n"/>
    </row>
    <row r="4186">
      <c r="B4186">
        <f>IFERROR(VLOOKUP(A4186,Produtos!A:B,2,FALSE),"")</f>
        <v/>
      </c>
      <c r="D4186" s="10" t="n"/>
      <c r="E4186" s="10" t="n"/>
    </row>
    <row r="4187">
      <c r="B4187">
        <f>IFERROR(VLOOKUP(A4187,Produtos!A:B,2,FALSE),"")</f>
        <v/>
      </c>
      <c r="D4187" s="10" t="n"/>
      <c r="E4187" s="10" t="n"/>
    </row>
    <row r="4188">
      <c r="B4188">
        <f>IFERROR(VLOOKUP(A4188,Produtos!A:B,2,FALSE),"")</f>
        <v/>
      </c>
      <c r="D4188" s="10" t="n"/>
      <c r="E4188" s="10" t="n"/>
    </row>
    <row r="4189">
      <c r="B4189">
        <f>IFERROR(VLOOKUP(A4189,Produtos!A:B,2,FALSE),"")</f>
        <v/>
      </c>
      <c r="D4189" s="10" t="n"/>
      <c r="E4189" s="10" t="n"/>
    </row>
    <row r="4190">
      <c r="B4190">
        <f>IFERROR(VLOOKUP(A4190,Produtos!A:B,2,FALSE),"")</f>
        <v/>
      </c>
      <c r="D4190" s="10" t="n"/>
      <c r="E4190" s="10" t="n"/>
    </row>
    <row r="4191">
      <c r="B4191">
        <f>IFERROR(VLOOKUP(A4191,Produtos!A:B,2,FALSE),"")</f>
        <v/>
      </c>
      <c r="D4191" s="10" t="n"/>
      <c r="E4191" s="10" t="n"/>
    </row>
    <row r="4192">
      <c r="B4192">
        <f>IFERROR(VLOOKUP(A4192,Produtos!A:B,2,FALSE),"")</f>
        <v/>
      </c>
      <c r="D4192" s="10" t="n"/>
      <c r="E4192" s="10" t="n"/>
    </row>
    <row r="4193">
      <c r="B4193">
        <f>IFERROR(VLOOKUP(A4193,Produtos!A:B,2,FALSE),"")</f>
        <v/>
      </c>
      <c r="D4193" s="10" t="n"/>
      <c r="E4193" s="10" t="n"/>
    </row>
    <row r="4194">
      <c r="B4194">
        <f>IFERROR(VLOOKUP(A4194,Produtos!A:B,2,FALSE),"")</f>
        <v/>
      </c>
      <c r="D4194" s="10" t="n"/>
      <c r="E4194" s="10" t="n"/>
    </row>
    <row r="4195">
      <c r="B4195">
        <f>IFERROR(VLOOKUP(A4195,Produtos!A:B,2,FALSE),"")</f>
        <v/>
      </c>
      <c r="D4195" s="10" t="n"/>
      <c r="E4195" s="10" t="n"/>
    </row>
    <row r="4196">
      <c r="B4196">
        <f>IFERROR(VLOOKUP(A4196,Produtos!A:B,2,FALSE),"")</f>
        <v/>
      </c>
      <c r="D4196" s="10" t="n"/>
      <c r="E4196" s="10" t="n"/>
    </row>
    <row r="4197">
      <c r="B4197">
        <f>IFERROR(VLOOKUP(A4197,Produtos!A:B,2,FALSE),"")</f>
        <v/>
      </c>
      <c r="D4197" s="10" t="n"/>
      <c r="E4197" s="10" t="n"/>
    </row>
    <row r="4198">
      <c r="B4198">
        <f>IFERROR(VLOOKUP(A4198,Produtos!A:B,2,FALSE),"")</f>
        <v/>
      </c>
      <c r="D4198" s="10" t="n"/>
      <c r="E4198" s="10" t="n"/>
    </row>
    <row r="4199">
      <c r="B4199">
        <f>IFERROR(VLOOKUP(A4199,Produtos!A:B,2,FALSE),"")</f>
        <v/>
      </c>
      <c r="D4199" s="10" t="n"/>
      <c r="E4199" s="10" t="n"/>
    </row>
    <row r="4200">
      <c r="B4200">
        <f>IFERROR(VLOOKUP(A4200,Produtos!A:B,2,FALSE),"")</f>
        <v/>
      </c>
      <c r="D4200" s="10" t="n"/>
      <c r="E4200" s="10" t="n"/>
    </row>
    <row r="4201">
      <c r="B4201">
        <f>IFERROR(VLOOKUP(A4201,Produtos!A:B,2,FALSE),"")</f>
        <v/>
      </c>
      <c r="D4201" s="10" t="n"/>
      <c r="E4201" s="10" t="n"/>
    </row>
    <row r="4202">
      <c r="B4202">
        <f>IFERROR(VLOOKUP(A4202,Produtos!A:B,2,FALSE),"")</f>
        <v/>
      </c>
      <c r="D4202" s="10" t="n"/>
      <c r="E4202" s="10" t="n"/>
    </row>
    <row r="4203">
      <c r="B4203">
        <f>IFERROR(VLOOKUP(A4203,Produtos!A:B,2,FALSE),"")</f>
        <v/>
      </c>
      <c r="D4203" s="10" t="n"/>
      <c r="E4203" s="10" t="n"/>
    </row>
    <row r="4204">
      <c r="B4204">
        <f>IFERROR(VLOOKUP(A4204,Produtos!A:B,2,FALSE),"")</f>
        <v/>
      </c>
      <c r="D4204" s="10" t="n"/>
      <c r="E4204" s="10" t="n"/>
    </row>
    <row r="4205">
      <c r="B4205">
        <f>IFERROR(VLOOKUP(A4205,Produtos!A:B,2,FALSE),"")</f>
        <v/>
      </c>
      <c r="D4205" s="10" t="n"/>
      <c r="E4205" s="10" t="n"/>
    </row>
    <row r="4206">
      <c r="B4206">
        <f>IFERROR(VLOOKUP(A4206,Produtos!A:B,2,FALSE),"")</f>
        <v/>
      </c>
      <c r="D4206" s="10" t="n"/>
      <c r="E4206" s="10" t="n"/>
    </row>
    <row r="4207">
      <c r="B4207">
        <f>IFERROR(VLOOKUP(A4207,Produtos!A:B,2,FALSE),"")</f>
        <v/>
      </c>
      <c r="D4207" s="10" t="n"/>
      <c r="E4207" s="10" t="n"/>
    </row>
    <row r="4208">
      <c r="B4208">
        <f>IFERROR(VLOOKUP(A4208,Produtos!A:B,2,FALSE),"")</f>
        <v/>
      </c>
      <c r="D4208" s="10" t="n"/>
      <c r="E4208" s="10" t="n"/>
    </row>
    <row r="4209">
      <c r="B4209">
        <f>IFERROR(VLOOKUP(A4209,Produtos!A:B,2,FALSE),"")</f>
        <v/>
      </c>
      <c r="D4209" s="10" t="n"/>
      <c r="E4209" s="10" t="n"/>
    </row>
    <row r="4210">
      <c r="B4210">
        <f>IFERROR(VLOOKUP(A4210,Produtos!A:B,2,FALSE),"")</f>
        <v/>
      </c>
      <c r="D4210" s="10" t="n"/>
      <c r="E4210" s="10" t="n"/>
    </row>
    <row r="4211">
      <c r="B4211">
        <f>IFERROR(VLOOKUP(A4211,Produtos!A:B,2,FALSE),"")</f>
        <v/>
      </c>
      <c r="D4211" s="10" t="n"/>
      <c r="E4211" s="10" t="n"/>
    </row>
    <row r="4212">
      <c r="B4212">
        <f>IFERROR(VLOOKUP(A4212,Produtos!A:B,2,FALSE),"")</f>
        <v/>
      </c>
      <c r="D4212" s="10" t="n"/>
      <c r="E4212" s="10" t="n"/>
    </row>
    <row r="4213">
      <c r="B4213">
        <f>IFERROR(VLOOKUP(A4213,Produtos!A:B,2,FALSE),"")</f>
        <v/>
      </c>
      <c r="D4213" s="10" t="n"/>
      <c r="E4213" s="10" t="n"/>
    </row>
    <row r="4214">
      <c r="B4214">
        <f>IFERROR(VLOOKUP(A4214,Produtos!A:B,2,FALSE),"")</f>
        <v/>
      </c>
      <c r="D4214" s="10" t="n"/>
      <c r="E4214" s="10" t="n"/>
    </row>
    <row r="4215">
      <c r="B4215">
        <f>IFERROR(VLOOKUP(A4215,Produtos!A:B,2,FALSE),"")</f>
        <v/>
      </c>
      <c r="D4215" s="10" t="n"/>
      <c r="E4215" s="10" t="n"/>
    </row>
    <row r="4216">
      <c r="B4216">
        <f>IFERROR(VLOOKUP(A4216,Produtos!A:B,2,FALSE),"")</f>
        <v/>
      </c>
      <c r="D4216" s="10" t="n"/>
      <c r="E4216" s="10" t="n"/>
    </row>
    <row r="4217">
      <c r="B4217">
        <f>IFERROR(VLOOKUP(A4217,Produtos!A:B,2,FALSE),"")</f>
        <v/>
      </c>
      <c r="D4217" s="10" t="n"/>
      <c r="E4217" s="10" t="n"/>
    </row>
    <row r="4218">
      <c r="B4218">
        <f>IFERROR(VLOOKUP(A4218,Produtos!A:B,2,FALSE),"")</f>
        <v/>
      </c>
      <c r="D4218" s="10" t="n"/>
      <c r="E4218" s="10" t="n"/>
    </row>
    <row r="4219">
      <c r="B4219">
        <f>IFERROR(VLOOKUP(A4219,Produtos!A:B,2,FALSE),"")</f>
        <v/>
      </c>
      <c r="D4219" s="10" t="n"/>
      <c r="E4219" s="10" t="n"/>
    </row>
    <row r="4220">
      <c r="B4220">
        <f>IFERROR(VLOOKUP(A4220,Produtos!A:B,2,FALSE),"")</f>
        <v/>
      </c>
      <c r="D4220" s="10" t="n"/>
      <c r="E4220" s="10" t="n"/>
    </row>
    <row r="4221">
      <c r="B4221">
        <f>IFERROR(VLOOKUP(A4221,Produtos!A:B,2,FALSE),"")</f>
        <v/>
      </c>
      <c r="D4221" s="10" t="n"/>
      <c r="E4221" s="10" t="n"/>
    </row>
    <row r="4222">
      <c r="B4222">
        <f>IFERROR(VLOOKUP(A4222,Produtos!A:B,2,FALSE),"")</f>
        <v/>
      </c>
      <c r="D4222" s="10" t="n"/>
      <c r="E4222" s="10" t="n"/>
    </row>
    <row r="4223">
      <c r="B4223">
        <f>IFERROR(VLOOKUP(A4223,Produtos!A:B,2,FALSE),"")</f>
        <v/>
      </c>
      <c r="D4223" s="10" t="n"/>
      <c r="E4223" s="10" t="n"/>
    </row>
    <row r="4224">
      <c r="B4224">
        <f>IFERROR(VLOOKUP(A4224,Produtos!A:B,2,FALSE),"")</f>
        <v/>
      </c>
      <c r="D4224" s="10" t="n"/>
      <c r="E4224" s="10" t="n"/>
    </row>
    <row r="4225">
      <c r="B4225">
        <f>IFERROR(VLOOKUP(A4225,Produtos!A:B,2,FALSE),"")</f>
        <v/>
      </c>
      <c r="D4225" s="10" t="n"/>
      <c r="E4225" s="10" t="n"/>
    </row>
    <row r="4226">
      <c r="B4226">
        <f>IFERROR(VLOOKUP(A4226,Produtos!A:B,2,FALSE),"")</f>
        <v/>
      </c>
      <c r="D4226" s="10" t="n"/>
      <c r="E4226" s="10" t="n"/>
    </row>
    <row r="4227">
      <c r="B4227">
        <f>IFERROR(VLOOKUP(A4227,Produtos!A:B,2,FALSE),"")</f>
        <v/>
      </c>
      <c r="D4227" s="10" t="n"/>
      <c r="E4227" s="10" t="n"/>
    </row>
    <row r="4228">
      <c r="B4228">
        <f>IFERROR(VLOOKUP(A4228,Produtos!A:B,2,FALSE),"")</f>
        <v/>
      </c>
      <c r="D4228" s="10" t="n"/>
      <c r="E4228" s="10" t="n"/>
    </row>
    <row r="4229">
      <c r="B4229">
        <f>IFERROR(VLOOKUP(A4229,Produtos!A:B,2,FALSE),"")</f>
        <v/>
      </c>
      <c r="D4229" s="10" t="n"/>
      <c r="E4229" s="10" t="n"/>
    </row>
    <row r="4230">
      <c r="B4230">
        <f>IFERROR(VLOOKUP(A4230,Produtos!A:B,2,FALSE),"")</f>
        <v/>
      </c>
      <c r="D4230" s="10" t="n"/>
      <c r="E4230" s="10" t="n"/>
    </row>
    <row r="4231">
      <c r="B4231">
        <f>IFERROR(VLOOKUP(A4231,Produtos!A:B,2,FALSE),"")</f>
        <v/>
      </c>
      <c r="D4231" s="10" t="n"/>
      <c r="E4231" s="10" t="n"/>
    </row>
    <row r="4232">
      <c r="B4232">
        <f>IFERROR(VLOOKUP(A4232,Produtos!A:B,2,FALSE),"")</f>
        <v/>
      </c>
      <c r="D4232" s="10" t="n"/>
      <c r="E4232" s="10" t="n"/>
    </row>
    <row r="4233">
      <c r="B4233">
        <f>IFERROR(VLOOKUP(A4233,Produtos!A:B,2,FALSE),"")</f>
        <v/>
      </c>
      <c r="D4233" s="10" t="n"/>
      <c r="E4233" s="10" t="n"/>
    </row>
    <row r="4234">
      <c r="B4234">
        <f>IFERROR(VLOOKUP(A4234,Produtos!A:B,2,FALSE),"")</f>
        <v/>
      </c>
      <c r="D4234" s="10" t="n"/>
      <c r="E4234" s="10" t="n"/>
    </row>
    <row r="4235">
      <c r="B4235">
        <f>IFERROR(VLOOKUP(A4235,Produtos!A:B,2,FALSE),"")</f>
        <v/>
      </c>
      <c r="D4235" s="10" t="n"/>
      <c r="E4235" s="10" t="n"/>
    </row>
    <row r="4236">
      <c r="B4236">
        <f>IFERROR(VLOOKUP(A4236,Produtos!A:B,2,FALSE),"")</f>
        <v/>
      </c>
      <c r="D4236" s="10" t="n"/>
      <c r="E4236" s="10" t="n"/>
    </row>
    <row r="4237">
      <c r="B4237">
        <f>IFERROR(VLOOKUP(A4237,Produtos!A:B,2,FALSE),"")</f>
        <v/>
      </c>
      <c r="D4237" s="10" t="n"/>
      <c r="E4237" s="10" t="n"/>
    </row>
    <row r="4238">
      <c r="B4238">
        <f>IFERROR(VLOOKUP(A4238,Produtos!A:B,2,FALSE),"")</f>
        <v/>
      </c>
      <c r="D4238" s="10" t="n"/>
      <c r="E4238" s="10" t="n"/>
    </row>
    <row r="4239">
      <c r="B4239">
        <f>IFERROR(VLOOKUP(A4239,Produtos!A:B,2,FALSE),"")</f>
        <v/>
      </c>
      <c r="D4239" s="10" t="n"/>
      <c r="E4239" s="10" t="n"/>
    </row>
    <row r="4240">
      <c r="B4240">
        <f>IFERROR(VLOOKUP(A4240,Produtos!A:B,2,FALSE),"")</f>
        <v/>
      </c>
      <c r="D4240" s="10" t="n"/>
      <c r="E4240" s="10" t="n"/>
    </row>
    <row r="4241">
      <c r="B4241">
        <f>IFERROR(VLOOKUP(A4241,Produtos!A:B,2,FALSE),"")</f>
        <v/>
      </c>
      <c r="D4241" s="10" t="n"/>
      <c r="E4241" s="10" t="n"/>
    </row>
    <row r="4242">
      <c r="B4242">
        <f>IFERROR(VLOOKUP(A4242,Produtos!A:B,2,FALSE),"")</f>
        <v/>
      </c>
      <c r="D4242" s="10" t="n"/>
      <c r="E4242" s="10" t="n"/>
    </row>
    <row r="4243">
      <c r="B4243">
        <f>IFERROR(VLOOKUP(A4243,Produtos!A:B,2,FALSE),"")</f>
        <v/>
      </c>
      <c r="D4243" s="10" t="n"/>
      <c r="E4243" s="10" t="n"/>
    </row>
    <row r="4244">
      <c r="B4244">
        <f>IFERROR(VLOOKUP(A4244,Produtos!A:B,2,FALSE),"")</f>
        <v/>
      </c>
      <c r="D4244" s="10" t="n"/>
      <c r="E4244" s="10" t="n"/>
    </row>
    <row r="4245">
      <c r="B4245">
        <f>IFERROR(VLOOKUP(A4245,Produtos!A:B,2,FALSE),"")</f>
        <v/>
      </c>
      <c r="D4245" s="10" t="n"/>
      <c r="E4245" s="10" t="n"/>
    </row>
    <row r="4246">
      <c r="B4246">
        <f>IFERROR(VLOOKUP(A4246,Produtos!A:B,2,FALSE),"")</f>
        <v/>
      </c>
      <c r="D4246" s="10" t="n"/>
      <c r="E4246" s="10" t="n"/>
    </row>
    <row r="4247">
      <c r="B4247">
        <f>IFERROR(VLOOKUP(A4247,Produtos!A:B,2,FALSE),"")</f>
        <v/>
      </c>
      <c r="D4247" s="10" t="n"/>
      <c r="E4247" s="10" t="n"/>
    </row>
    <row r="4248">
      <c r="B4248">
        <f>IFERROR(VLOOKUP(A4248,Produtos!A:B,2,FALSE),"")</f>
        <v/>
      </c>
      <c r="D4248" s="10" t="n"/>
      <c r="E4248" s="10" t="n"/>
    </row>
    <row r="4249">
      <c r="B4249">
        <f>IFERROR(VLOOKUP(A4249,Produtos!A:B,2,FALSE),"")</f>
        <v/>
      </c>
      <c r="D4249" s="10" t="n"/>
      <c r="E4249" s="10" t="n"/>
    </row>
    <row r="4250">
      <c r="B4250">
        <f>IFERROR(VLOOKUP(A4250,Produtos!A:B,2,FALSE),"")</f>
        <v/>
      </c>
      <c r="D4250" s="10" t="n"/>
      <c r="E4250" s="10" t="n"/>
    </row>
    <row r="4251">
      <c r="B4251">
        <f>IFERROR(VLOOKUP(A4251,Produtos!A:B,2,FALSE),"")</f>
        <v/>
      </c>
      <c r="D4251" s="10" t="n"/>
      <c r="E4251" s="10" t="n"/>
    </row>
    <row r="4252">
      <c r="B4252">
        <f>IFERROR(VLOOKUP(A4252,Produtos!A:B,2,FALSE),"")</f>
        <v/>
      </c>
      <c r="D4252" s="10" t="n"/>
      <c r="E4252" s="10" t="n"/>
    </row>
    <row r="4253">
      <c r="B4253">
        <f>IFERROR(VLOOKUP(A4253,Produtos!A:B,2,FALSE),"")</f>
        <v/>
      </c>
      <c r="D4253" s="10" t="n"/>
      <c r="E4253" s="10" t="n"/>
    </row>
    <row r="4254">
      <c r="B4254">
        <f>IFERROR(VLOOKUP(A4254,Produtos!A:B,2,FALSE),"")</f>
        <v/>
      </c>
      <c r="D4254" s="10" t="n"/>
      <c r="E4254" s="10" t="n"/>
    </row>
    <row r="4255">
      <c r="B4255">
        <f>IFERROR(VLOOKUP(A4255,Produtos!A:B,2,FALSE),"")</f>
        <v/>
      </c>
      <c r="D4255" s="10" t="n"/>
      <c r="E4255" s="10" t="n"/>
    </row>
    <row r="4256">
      <c r="B4256">
        <f>IFERROR(VLOOKUP(A4256,Produtos!A:B,2,FALSE),"")</f>
        <v/>
      </c>
      <c r="D4256" s="10" t="n"/>
      <c r="E4256" s="10" t="n"/>
    </row>
    <row r="4257">
      <c r="B4257">
        <f>IFERROR(VLOOKUP(A4257,Produtos!A:B,2,FALSE),"")</f>
        <v/>
      </c>
      <c r="D4257" s="10" t="n"/>
      <c r="E4257" s="10" t="n"/>
    </row>
    <row r="4258">
      <c r="B4258">
        <f>IFERROR(VLOOKUP(A4258,Produtos!A:B,2,FALSE),"")</f>
        <v/>
      </c>
      <c r="D4258" s="10" t="n"/>
      <c r="E4258" s="10" t="n"/>
    </row>
    <row r="4259">
      <c r="B4259">
        <f>IFERROR(VLOOKUP(A4259,Produtos!A:B,2,FALSE),"")</f>
        <v/>
      </c>
      <c r="D4259" s="10" t="n"/>
      <c r="E4259" s="10" t="n"/>
    </row>
    <row r="4260">
      <c r="B4260">
        <f>IFERROR(VLOOKUP(A4260,Produtos!A:B,2,FALSE),"")</f>
        <v/>
      </c>
      <c r="D4260" s="10" t="n"/>
      <c r="E4260" s="10" t="n"/>
    </row>
    <row r="4261">
      <c r="B4261">
        <f>IFERROR(VLOOKUP(A4261,Produtos!A:B,2,FALSE),"")</f>
        <v/>
      </c>
      <c r="D4261" s="10" t="n"/>
      <c r="E4261" s="10" t="n"/>
    </row>
    <row r="4262">
      <c r="B4262">
        <f>IFERROR(VLOOKUP(A4262,Produtos!A:B,2,FALSE),"")</f>
        <v/>
      </c>
      <c r="D4262" s="10" t="n"/>
      <c r="E4262" s="10" t="n"/>
    </row>
    <row r="4263">
      <c r="B4263">
        <f>IFERROR(VLOOKUP(A4263,Produtos!A:B,2,FALSE),"")</f>
        <v/>
      </c>
      <c r="D4263" s="10" t="n"/>
      <c r="E4263" s="10" t="n"/>
    </row>
    <row r="4264">
      <c r="B4264">
        <f>IFERROR(VLOOKUP(A4264,Produtos!A:B,2,FALSE),"")</f>
        <v/>
      </c>
      <c r="D4264" s="10" t="n"/>
      <c r="E4264" s="10" t="n"/>
    </row>
    <row r="4265">
      <c r="B4265">
        <f>IFERROR(VLOOKUP(A4265,Produtos!A:B,2,FALSE),"")</f>
        <v/>
      </c>
      <c r="D4265" s="10" t="n"/>
      <c r="E4265" s="10" t="n"/>
    </row>
    <row r="4266">
      <c r="B4266">
        <f>IFERROR(VLOOKUP(A4266,Produtos!A:B,2,FALSE),"")</f>
        <v/>
      </c>
      <c r="D4266" s="10" t="n"/>
      <c r="E4266" s="10" t="n"/>
    </row>
    <row r="4267">
      <c r="B4267">
        <f>IFERROR(VLOOKUP(A4267,Produtos!A:B,2,FALSE),"")</f>
        <v/>
      </c>
      <c r="D4267" s="10" t="n"/>
      <c r="E4267" s="10" t="n"/>
    </row>
    <row r="4268">
      <c r="B4268">
        <f>IFERROR(VLOOKUP(A4268,Produtos!A:B,2,FALSE),"")</f>
        <v/>
      </c>
      <c r="D4268" s="10" t="n"/>
      <c r="E4268" s="10" t="n"/>
    </row>
    <row r="4269">
      <c r="B4269">
        <f>IFERROR(VLOOKUP(A4269,Produtos!A:B,2,FALSE),"")</f>
        <v/>
      </c>
      <c r="D4269" s="10" t="n"/>
      <c r="E4269" s="10" t="n"/>
    </row>
    <row r="4270">
      <c r="B4270">
        <f>IFERROR(VLOOKUP(A4270,Produtos!A:B,2,FALSE),"")</f>
        <v/>
      </c>
      <c r="D4270" s="10" t="n"/>
      <c r="E4270" s="10" t="n"/>
    </row>
    <row r="4271">
      <c r="B4271">
        <f>IFERROR(VLOOKUP(A4271,Produtos!A:B,2,FALSE),"")</f>
        <v/>
      </c>
      <c r="D4271" s="10" t="n"/>
      <c r="E4271" s="10" t="n"/>
    </row>
    <row r="4272">
      <c r="B4272">
        <f>IFERROR(VLOOKUP(A4272,Produtos!A:B,2,FALSE),"")</f>
        <v/>
      </c>
      <c r="D4272" s="10" t="n"/>
      <c r="E4272" s="10" t="n"/>
    </row>
    <row r="4273">
      <c r="B4273">
        <f>IFERROR(VLOOKUP(A4273,Produtos!A:B,2,FALSE),"")</f>
        <v/>
      </c>
      <c r="D4273" s="10" t="n"/>
      <c r="E4273" s="10" t="n"/>
    </row>
    <row r="4274">
      <c r="B4274">
        <f>IFERROR(VLOOKUP(A4274,Produtos!A:B,2,FALSE),"")</f>
        <v/>
      </c>
      <c r="D4274" s="10" t="n"/>
      <c r="E4274" s="10" t="n"/>
    </row>
    <row r="4275">
      <c r="B4275">
        <f>IFERROR(VLOOKUP(A4275,Produtos!A:B,2,FALSE),"")</f>
        <v/>
      </c>
      <c r="D4275" s="10" t="n"/>
      <c r="E4275" s="10" t="n"/>
    </row>
    <row r="4276">
      <c r="B4276">
        <f>IFERROR(VLOOKUP(A4276,Produtos!A:B,2,FALSE),"")</f>
        <v/>
      </c>
      <c r="D4276" s="10" t="n"/>
      <c r="E4276" s="10" t="n"/>
    </row>
    <row r="4277">
      <c r="B4277">
        <f>IFERROR(VLOOKUP(A4277,Produtos!A:B,2,FALSE),"")</f>
        <v/>
      </c>
      <c r="D4277" s="10" t="n"/>
      <c r="E4277" s="10" t="n"/>
    </row>
    <row r="4278">
      <c r="B4278">
        <f>IFERROR(VLOOKUP(A4278,Produtos!A:B,2,FALSE),"")</f>
        <v/>
      </c>
      <c r="D4278" s="10" t="n"/>
      <c r="E4278" s="10" t="n"/>
    </row>
    <row r="4279">
      <c r="B4279">
        <f>IFERROR(VLOOKUP(A4279,Produtos!A:B,2,FALSE),"")</f>
        <v/>
      </c>
      <c r="D4279" s="10" t="n"/>
      <c r="E4279" s="10" t="n"/>
    </row>
    <row r="4280">
      <c r="B4280">
        <f>IFERROR(VLOOKUP(A4280,Produtos!A:B,2,FALSE),"")</f>
        <v/>
      </c>
      <c r="D4280" s="10" t="n"/>
      <c r="E4280" s="10" t="n"/>
    </row>
    <row r="4281">
      <c r="B4281">
        <f>IFERROR(VLOOKUP(A4281,Produtos!A:B,2,FALSE),"")</f>
        <v/>
      </c>
      <c r="D4281" s="10" t="n"/>
      <c r="E4281" s="10" t="n"/>
    </row>
    <row r="4282">
      <c r="B4282">
        <f>IFERROR(VLOOKUP(A4282,Produtos!A:B,2,FALSE),"")</f>
        <v/>
      </c>
      <c r="D4282" s="10" t="n"/>
      <c r="E4282" s="10" t="n"/>
    </row>
    <row r="4283">
      <c r="B4283">
        <f>IFERROR(VLOOKUP(A4283,Produtos!A:B,2,FALSE),"")</f>
        <v/>
      </c>
      <c r="D4283" s="10" t="n"/>
      <c r="E4283" s="10" t="n"/>
    </row>
    <row r="4284">
      <c r="B4284">
        <f>IFERROR(VLOOKUP(A4284,Produtos!A:B,2,FALSE),"")</f>
        <v/>
      </c>
      <c r="D4284" s="10" t="n"/>
      <c r="E4284" s="10" t="n"/>
    </row>
    <row r="4285">
      <c r="B4285">
        <f>IFERROR(VLOOKUP(A4285,Produtos!A:B,2,FALSE),"")</f>
        <v/>
      </c>
      <c r="D4285" s="10" t="n"/>
      <c r="E4285" s="10" t="n"/>
    </row>
    <row r="4286">
      <c r="B4286">
        <f>IFERROR(VLOOKUP(A4286,Produtos!A:B,2,FALSE),"")</f>
        <v/>
      </c>
      <c r="D4286" s="10" t="n"/>
      <c r="E4286" s="10" t="n"/>
    </row>
    <row r="4287">
      <c r="B4287">
        <f>IFERROR(VLOOKUP(A4287,Produtos!A:B,2,FALSE),"")</f>
        <v/>
      </c>
      <c r="D4287" s="10" t="n"/>
      <c r="E4287" s="10" t="n"/>
    </row>
    <row r="4288">
      <c r="B4288">
        <f>IFERROR(VLOOKUP(A4288,Produtos!A:B,2,FALSE),"")</f>
        <v/>
      </c>
      <c r="D4288" s="10" t="n"/>
      <c r="E4288" s="10" t="n"/>
    </row>
    <row r="4289">
      <c r="B4289">
        <f>IFERROR(VLOOKUP(A4289,Produtos!A:B,2,FALSE),"")</f>
        <v/>
      </c>
      <c r="D4289" s="10" t="n"/>
      <c r="E4289" s="10" t="n"/>
    </row>
    <row r="4290">
      <c r="B4290">
        <f>IFERROR(VLOOKUP(A4290,Produtos!A:B,2,FALSE),"")</f>
        <v/>
      </c>
      <c r="D4290" s="10" t="n"/>
      <c r="E4290" s="10" t="n"/>
    </row>
    <row r="4291">
      <c r="B4291">
        <f>IFERROR(VLOOKUP(A4291,Produtos!A:B,2,FALSE),"")</f>
        <v/>
      </c>
      <c r="D4291" s="10" t="n"/>
      <c r="E4291" s="10" t="n"/>
    </row>
    <row r="4292">
      <c r="B4292">
        <f>IFERROR(VLOOKUP(A4292,Produtos!A:B,2,FALSE),"")</f>
        <v/>
      </c>
      <c r="D4292" s="10" t="n"/>
      <c r="E4292" s="10" t="n"/>
    </row>
    <row r="4293">
      <c r="B4293">
        <f>IFERROR(VLOOKUP(A4293,Produtos!A:B,2,FALSE),"")</f>
        <v/>
      </c>
      <c r="D4293" s="10" t="n"/>
      <c r="E4293" s="10" t="n"/>
    </row>
    <row r="4294">
      <c r="B4294">
        <f>IFERROR(VLOOKUP(A4294,Produtos!A:B,2,FALSE),"")</f>
        <v/>
      </c>
      <c r="D4294" s="10" t="n"/>
      <c r="E4294" s="10" t="n"/>
    </row>
    <row r="4295">
      <c r="B4295">
        <f>IFERROR(VLOOKUP(A4295,Produtos!A:B,2,FALSE),"")</f>
        <v/>
      </c>
      <c r="D4295" s="10" t="n"/>
      <c r="E4295" s="10" t="n"/>
    </row>
    <row r="4296">
      <c r="B4296">
        <f>IFERROR(VLOOKUP(A4296,Produtos!A:B,2,FALSE),"")</f>
        <v/>
      </c>
      <c r="D4296" s="10" t="n"/>
      <c r="E4296" s="10" t="n"/>
    </row>
    <row r="4297">
      <c r="B4297">
        <f>IFERROR(VLOOKUP(A4297,Produtos!A:B,2,FALSE),"")</f>
        <v/>
      </c>
      <c r="D4297" s="10" t="n"/>
      <c r="E4297" s="10" t="n"/>
    </row>
    <row r="4298">
      <c r="B4298">
        <f>IFERROR(VLOOKUP(A4298,Produtos!A:B,2,FALSE),"")</f>
        <v/>
      </c>
      <c r="D4298" s="10" t="n"/>
      <c r="E4298" s="10" t="n"/>
    </row>
    <row r="4299">
      <c r="B4299">
        <f>IFERROR(VLOOKUP(A4299,Produtos!A:B,2,FALSE),"")</f>
        <v/>
      </c>
      <c r="D4299" s="10" t="n"/>
      <c r="E4299" s="10" t="n"/>
    </row>
    <row r="4300">
      <c r="B4300">
        <f>IFERROR(VLOOKUP(A4300,Produtos!A:B,2,FALSE),"")</f>
        <v/>
      </c>
      <c r="D4300" s="10" t="n"/>
      <c r="E4300" s="10" t="n"/>
    </row>
    <row r="4301">
      <c r="B4301">
        <f>IFERROR(VLOOKUP(A4301,Produtos!A:B,2,FALSE),"")</f>
        <v/>
      </c>
      <c r="D4301" s="10" t="n"/>
      <c r="E4301" s="10" t="n"/>
    </row>
    <row r="4302">
      <c r="B4302">
        <f>IFERROR(VLOOKUP(A4302,Produtos!A:B,2,FALSE),"")</f>
        <v/>
      </c>
      <c r="D4302" s="10" t="n"/>
      <c r="E4302" s="10" t="n"/>
    </row>
    <row r="4303">
      <c r="B4303">
        <f>IFERROR(VLOOKUP(A4303,Produtos!A:B,2,FALSE),"")</f>
        <v/>
      </c>
      <c r="D4303" s="10" t="n"/>
      <c r="E4303" s="10" t="n"/>
    </row>
    <row r="4304">
      <c r="B4304">
        <f>IFERROR(VLOOKUP(A4304,Produtos!A:B,2,FALSE),"")</f>
        <v/>
      </c>
      <c r="D4304" s="10" t="n"/>
      <c r="E4304" s="10" t="n"/>
    </row>
    <row r="4305">
      <c r="B4305">
        <f>IFERROR(VLOOKUP(A4305,Produtos!A:B,2,FALSE),"")</f>
        <v/>
      </c>
      <c r="D4305" s="10" t="n"/>
      <c r="E4305" s="10" t="n"/>
    </row>
    <row r="4306">
      <c r="B4306">
        <f>IFERROR(VLOOKUP(A4306,Produtos!A:B,2,FALSE),"")</f>
        <v/>
      </c>
      <c r="D4306" s="10" t="n"/>
      <c r="E4306" s="10" t="n"/>
    </row>
    <row r="4307">
      <c r="B4307">
        <f>IFERROR(VLOOKUP(A4307,Produtos!A:B,2,FALSE),"")</f>
        <v/>
      </c>
      <c r="D4307" s="10" t="n"/>
      <c r="E4307" s="10" t="n"/>
    </row>
    <row r="4308">
      <c r="B4308">
        <f>IFERROR(VLOOKUP(A4308,Produtos!A:B,2,FALSE),"")</f>
        <v/>
      </c>
      <c r="D4308" s="10" t="n"/>
      <c r="E4308" s="10" t="n"/>
    </row>
    <row r="4309">
      <c r="B4309">
        <f>IFERROR(VLOOKUP(A4309,Produtos!A:B,2,FALSE),"")</f>
        <v/>
      </c>
      <c r="D4309" s="10" t="n"/>
      <c r="E4309" s="10" t="n"/>
    </row>
    <row r="4310">
      <c r="B4310">
        <f>IFERROR(VLOOKUP(A4310,Produtos!A:B,2,FALSE),"")</f>
        <v/>
      </c>
      <c r="D4310" s="10" t="n"/>
      <c r="E4310" s="10" t="n"/>
    </row>
    <row r="4311">
      <c r="B4311">
        <f>IFERROR(VLOOKUP(A4311,Produtos!A:B,2,FALSE),"")</f>
        <v/>
      </c>
      <c r="D4311" s="10" t="n"/>
      <c r="E4311" s="10" t="n"/>
    </row>
    <row r="4312">
      <c r="B4312">
        <f>IFERROR(VLOOKUP(A4312,Produtos!A:B,2,FALSE),"")</f>
        <v/>
      </c>
      <c r="D4312" s="10" t="n"/>
      <c r="E4312" s="10" t="n"/>
    </row>
    <row r="4313">
      <c r="B4313">
        <f>IFERROR(VLOOKUP(A4313,Produtos!A:B,2,FALSE),"")</f>
        <v/>
      </c>
      <c r="D4313" s="10" t="n"/>
      <c r="E4313" s="10" t="n"/>
    </row>
    <row r="4314">
      <c r="B4314">
        <f>IFERROR(VLOOKUP(A4314,Produtos!A:B,2,FALSE),"")</f>
        <v/>
      </c>
      <c r="D4314" s="10" t="n"/>
      <c r="E4314" s="10" t="n"/>
    </row>
    <row r="4315">
      <c r="B4315">
        <f>IFERROR(VLOOKUP(A4315,Produtos!A:B,2,FALSE),"")</f>
        <v/>
      </c>
      <c r="D4315" s="10" t="n"/>
      <c r="E4315" s="10" t="n"/>
    </row>
    <row r="4316">
      <c r="B4316">
        <f>IFERROR(VLOOKUP(A4316,Produtos!A:B,2,FALSE),"")</f>
        <v/>
      </c>
      <c r="D4316" s="10" t="n"/>
      <c r="E4316" s="10" t="n"/>
    </row>
    <row r="4317">
      <c r="B4317">
        <f>IFERROR(VLOOKUP(A4317,Produtos!A:B,2,FALSE),"")</f>
        <v/>
      </c>
      <c r="D4317" s="10" t="n"/>
      <c r="E4317" s="10" t="n"/>
    </row>
    <row r="4318">
      <c r="B4318">
        <f>IFERROR(VLOOKUP(A4318,Produtos!A:B,2,FALSE),"")</f>
        <v/>
      </c>
      <c r="D4318" s="10" t="n"/>
      <c r="E4318" s="10" t="n"/>
    </row>
    <row r="4319">
      <c r="B4319">
        <f>IFERROR(VLOOKUP(A4319,Produtos!A:B,2,FALSE),"")</f>
        <v/>
      </c>
      <c r="D4319" s="10" t="n"/>
      <c r="E4319" s="10" t="n"/>
    </row>
    <row r="4320">
      <c r="B4320">
        <f>IFERROR(VLOOKUP(A4320,Produtos!A:B,2,FALSE),"")</f>
        <v/>
      </c>
      <c r="D4320" s="10" t="n"/>
      <c r="E4320" s="10" t="n"/>
    </row>
    <row r="4321">
      <c r="B4321">
        <f>IFERROR(VLOOKUP(A4321,Produtos!A:B,2,FALSE),"")</f>
        <v/>
      </c>
      <c r="D4321" s="10" t="n"/>
      <c r="E4321" s="10" t="n"/>
    </row>
    <row r="4322">
      <c r="B4322">
        <f>IFERROR(VLOOKUP(A4322,Produtos!A:B,2,FALSE),"")</f>
        <v/>
      </c>
      <c r="D4322" s="10" t="n"/>
      <c r="E4322" s="10" t="n"/>
    </row>
    <row r="4323">
      <c r="B4323">
        <f>IFERROR(VLOOKUP(A4323,Produtos!A:B,2,FALSE),"")</f>
        <v/>
      </c>
      <c r="D4323" s="10" t="n"/>
      <c r="E4323" s="10" t="n"/>
    </row>
    <row r="4324">
      <c r="B4324">
        <f>IFERROR(VLOOKUP(A4324,Produtos!A:B,2,FALSE),"")</f>
        <v/>
      </c>
      <c r="D4324" s="10" t="n"/>
      <c r="E4324" s="10" t="n"/>
    </row>
    <row r="4325">
      <c r="B4325">
        <f>IFERROR(VLOOKUP(A4325,Produtos!A:B,2,FALSE),"")</f>
        <v/>
      </c>
      <c r="D4325" s="10" t="n"/>
      <c r="E4325" s="10" t="n"/>
    </row>
    <row r="4326">
      <c r="B4326">
        <f>IFERROR(VLOOKUP(A4326,Produtos!A:B,2,FALSE),"")</f>
        <v/>
      </c>
      <c r="D4326" s="10" t="n"/>
      <c r="E4326" s="10" t="n"/>
    </row>
    <row r="4327">
      <c r="B4327">
        <f>IFERROR(VLOOKUP(A4327,Produtos!A:B,2,FALSE),"")</f>
        <v/>
      </c>
      <c r="D4327" s="10" t="n"/>
      <c r="E4327" s="10" t="n"/>
    </row>
    <row r="4328">
      <c r="B4328">
        <f>IFERROR(VLOOKUP(A4328,Produtos!A:B,2,FALSE),"")</f>
        <v/>
      </c>
      <c r="D4328" s="10" t="n"/>
      <c r="E4328" s="10" t="n"/>
    </row>
    <row r="4329">
      <c r="B4329">
        <f>IFERROR(VLOOKUP(A4329,Produtos!A:B,2,FALSE),"")</f>
        <v/>
      </c>
      <c r="D4329" s="10" t="n"/>
      <c r="E4329" s="10" t="n"/>
    </row>
    <row r="4330">
      <c r="B4330">
        <f>IFERROR(VLOOKUP(A4330,Produtos!A:B,2,FALSE),"")</f>
        <v/>
      </c>
      <c r="D4330" s="10" t="n"/>
      <c r="E4330" s="10" t="n"/>
    </row>
    <row r="4331">
      <c r="B4331">
        <f>IFERROR(VLOOKUP(A4331,Produtos!A:B,2,FALSE),"")</f>
        <v/>
      </c>
      <c r="D4331" s="10" t="n"/>
      <c r="E4331" s="10" t="n"/>
    </row>
    <row r="4332">
      <c r="B4332">
        <f>IFERROR(VLOOKUP(A4332,Produtos!A:B,2,FALSE),"")</f>
        <v/>
      </c>
      <c r="D4332" s="10" t="n"/>
      <c r="E4332" s="10" t="n"/>
    </row>
    <row r="4333">
      <c r="B4333">
        <f>IFERROR(VLOOKUP(A4333,Produtos!A:B,2,FALSE),"")</f>
        <v/>
      </c>
      <c r="D4333" s="10" t="n"/>
      <c r="E4333" s="10" t="n"/>
    </row>
    <row r="4334">
      <c r="B4334">
        <f>IFERROR(VLOOKUP(A4334,Produtos!A:B,2,FALSE),"")</f>
        <v/>
      </c>
      <c r="D4334" s="10" t="n"/>
      <c r="E4334" s="10" t="n"/>
    </row>
    <row r="4335">
      <c r="B4335">
        <f>IFERROR(VLOOKUP(A4335,Produtos!A:B,2,FALSE),"")</f>
        <v/>
      </c>
      <c r="D4335" s="10" t="n"/>
      <c r="E4335" s="10" t="n"/>
    </row>
    <row r="4336">
      <c r="B4336">
        <f>IFERROR(VLOOKUP(A4336,Produtos!A:B,2,FALSE),"")</f>
        <v/>
      </c>
      <c r="D4336" s="10" t="n"/>
      <c r="E4336" s="10" t="n"/>
    </row>
    <row r="4337">
      <c r="B4337">
        <f>IFERROR(VLOOKUP(A4337,Produtos!A:B,2,FALSE),"")</f>
        <v/>
      </c>
      <c r="D4337" s="10" t="n"/>
      <c r="E4337" s="10" t="n"/>
    </row>
    <row r="4338">
      <c r="B4338">
        <f>IFERROR(VLOOKUP(A4338,Produtos!A:B,2,FALSE),"")</f>
        <v/>
      </c>
      <c r="D4338" s="10" t="n"/>
      <c r="E4338" s="10" t="n"/>
    </row>
    <row r="4339">
      <c r="B4339">
        <f>IFERROR(VLOOKUP(A4339,Produtos!A:B,2,FALSE),"")</f>
        <v/>
      </c>
      <c r="D4339" s="10" t="n"/>
      <c r="E4339" s="10" t="n"/>
    </row>
    <row r="4340">
      <c r="B4340">
        <f>IFERROR(VLOOKUP(A4340,Produtos!A:B,2,FALSE),"")</f>
        <v/>
      </c>
      <c r="D4340" s="10" t="n"/>
      <c r="E4340" s="10" t="n"/>
    </row>
    <row r="4341">
      <c r="B4341">
        <f>IFERROR(VLOOKUP(A4341,Produtos!A:B,2,FALSE),"")</f>
        <v/>
      </c>
      <c r="D4341" s="10" t="n"/>
      <c r="E4341" s="10" t="n"/>
    </row>
    <row r="4342">
      <c r="B4342">
        <f>IFERROR(VLOOKUP(A4342,Produtos!A:B,2,FALSE),"")</f>
        <v/>
      </c>
      <c r="D4342" s="10" t="n"/>
      <c r="E4342" s="10" t="n"/>
    </row>
    <row r="4343">
      <c r="B4343">
        <f>IFERROR(VLOOKUP(A4343,Produtos!A:B,2,FALSE),"")</f>
        <v/>
      </c>
      <c r="D4343" s="10" t="n"/>
      <c r="E4343" s="10" t="n"/>
    </row>
    <row r="4344">
      <c r="B4344">
        <f>IFERROR(VLOOKUP(A4344,Produtos!A:B,2,FALSE),"")</f>
        <v/>
      </c>
      <c r="D4344" s="10" t="n"/>
      <c r="E4344" s="10" t="n"/>
    </row>
    <row r="4345">
      <c r="B4345">
        <f>IFERROR(VLOOKUP(A4345,Produtos!A:B,2,FALSE),"")</f>
        <v/>
      </c>
      <c r="D4345" s="10" t="n"/>
      <c r="E4345" s="10" t="n"/>
    </row>
    <row r="4346">
      <c r="B4346">
        <f>IFERROR(VLOOKUP(A4346,Produtos!A:B,2,FALSE),"")</f>
        <v/>
      </c>
      <c r="D4346" s="10" t="n"/>
      <c r="E4346" s="10" t="n"/>
    </row>
    <row r="4347">
      <c r="B4347">
        <f>IFERROR(VLOOKUP(A4347,Produtos!A:B,2,FALSE),"")</f>
        <v/>
      </c>
      <c r="D4347" s="10" t="n"/>
      <c r="E4347" s="10" t="n"/>
    </row>
    <row r="4348">
      <c r="B4348">
        <f>IFERROR(VLOOKUP(A4348,Produtos!A:B,2,FALSE),"")</f>
        <v/>
      </c>
      <c r="D4348" s="10" t="n"/>
      <c r="E4348" s="10" t="n"/>
    </row>
    <row r="4349">
      <c r="B4349">
        <f>IFERROR(VLOOKUP(A4349,Produtos!A:B,2,FALSE),"")</f>
        <v/>
      </c>
      <c r="D4349" s="10" t="n"/>
      <c r="E4349" s="10" t="n"/>
    </row>
    <row r="4350">
      <c r="B4350">
        <f>IFERROR(VLOOKUP(A4350,Produtos!A:B,2,FALSE),"")</f>
        <v/>
      </c>
      <c r="D4350" s="10" t="n"/>
      <c r="E4350" s="10" t="n"/>
    </row>
    <row r="4351">
      <c r="B4351">
        <f>IFERROR(VLOOKUP(A4351,Produtos!A:B,2,FALSE),"")</f>
        <v/>
      </c>
      <c r="D4351" s="10" t="n"/>
      <c r="E4351" s="10" t="n"/>
    </row>
    <row r="4352">
      <c r="B4352">
        <f>IFERROR(VLOOKUP(A4352,Produtos!A:B,2,FALSE),"")</f>
        <v/>
      </c>
      <c r="D4352" s="10" t="n"/>
      <c r="E4352" s="10" t="n"/>
    </row>
    <row r="4353">
      <c r="B4353">
        <f>IFERROR(VLOOKUP(A4353,Produtos!A:B,2,FALSE),"")</f>
        <v/>
      </c>
      <c r="D4353" s="10" t="n"/>
      <c r="E4353" s="10" t="n"/>
    </row>
    <row r="4354">
      <c r="B4354">
        <f>IFERROR(VLOOKUP(A4354,Produtos!A:B,2,FALSE),"")</f>
        <v/>
      </c>
      <c r="D4354" s="10" t="n"/>
      <c r="E4354" s="10" t="n"/>
    </row>
    <row r="4355">
      <c r="B4355">
        <f>IFERROR(VLOOKUP(A4355,Produtos!A:B,2,FALSE),"")</f>
        <v/>
      </c>
      <c r="D4355" s="10" t="n"/>
      <c r="E4355" s="10" t="n"/>
    </row>
    <row r="4356">
      <c r="B4356">
        <f>IFERROR(VLOOKUP(A4356,Produtos!A:B,2,FALSE),"")</f>
        <v/>
      </c>
      <c r="D4356" s="10" t="n"/>
      <c r="E4356" s="10" t="n"/>
    </row>
    <row r="4357">
      <c r="B4357">
        <f>IFERROR(VLOOKUP(A4357,Produtos!A:B,2,FALSE),"")</f>
        <v/>
      </c>
      <c r="D4357" s="10" t="n"/>
      <c r="E4357" s="10" t="n"/>
    </row>
    <row r="4358">
      <c r="B4358">
        <f>IFERROR(VLOOKUP(A4358,Produtos!A:B,2,FALSE),"")</f>
        <v/>
      </c>
      <c r="D4358" s="10" t="n"/>
      <c r="E4358" s="10" t="n"/>
    </row>
    <row r="4359">
      <c r="B4359">
        <f>IFERROR(VLOOKUP(A4359,Produtos!A:B,2,FALSE),"")</f>
        <v/>
      </c>
      <c r="D4359" s="10" t="n"/>
      <c r="E4359" s="10" t="n"/>
    </row>
    <row r="4360">
      <c r="B4360">
        <f>IFERROR(VLOOKUP(A4360,Produtos!A:B,2,FALSE),"")</f>
        <v/>
      </c>
      <c r="D4360" s="10" t="n"/>
      <c r="E4360" s="10" t="n"/>
    </row>
    <row r="4361">
      <c r="B4361">
        <f>IFERROR(VLOOKUP(A4361,Produtos!A:B,2,FALSE),"")</f>
        <v/>
      </c>
      <c r="D4361" s="10" t="n"/>
      <c r="E4361" s="10" t="n"/>
    </row>
    <row r="4362">
      <c r="B4362">
        <f>IFERROR(VLOOKUP(A4362,Produtos!A:B,2,FALSE),"")</f>
        <v/>
      </c>
      <c r="D4362" s="10" t="n"/>
      <c r="E4362" s="10" t="n"/>
    </row>
    <row r="4363">
      <c r="B4363">
        <f>IFERROR(VLOOKUP(A4363,Produtos!A:B,2,FALSE),"")</f>
        <v/>
      </c>
      <c r="D4363" s="10" t="n"/>
      <c r="E4363" s="10" t="n"/>
    </row>
    <row r="4364">
      <c r="B4364">
        <f>IFERROR(VLOOKUP(A4364,Produtos!A:B,2,FALSE),"")</f>
        <v/>
      </c>
      <c r="D4364" s="10" t="n"/>
      <c r="E4364" s="10" t="n"/>
    </row>
    <row r="4365">
      <c r="B4365">
        <f>IFERROR(VLOOKUP(A4365,Produtos!A:B,2,FALSE),"")</f>
        <v/>
      </c>
      <c r="D4365" s="10" t="n"/>
      <c r="E4365" s="10" t="n"/>
    </row>
    <row r="4366">
      <c r="B4366">
        <f>IFERROR(VLOOKUP(A4366,Produtos!A:B,2,FALSE),"")</f>
        <v/>
      </c>
      <c r="D4366" s="10" t="n"/>
      <c r="E4366" s="10" t="n"/>
    </row>
    <row r="4367">
      <c r="B4367">
        <f>IFERROR(VLOOKUP(A4367,Produtos!A:B,2,FALSE),"")</f>
        <v/>
      </c>
      <c r="D4367" s="10" t="n"/>
      <c r="E4367" s="10" t="n"/>
    </row>
    <row r="4368">
      <c r="B4368">
        <f>IFERROR(VLOOKUP(A4368,Produtos!A:B,2,FALSE),"")</f>
        <v/>
      </c>
      <c r="D4368" s="10" t="n"/>
      <c r="E4368" s="10" t="n"/>
    </row>
    <row r="4369">
      <c r="B4369">
        <f>IFERROR(VLOOKUP(A4369,Produtos!A:B,2,FALSE),"")</f>
        <v/>
      </c>
      <c r="D4369" s="10" t="n"/>
      <c r="E4369" s="10" t="n"/>
    </row>
    <row r="4370">
      <c r="B4370">
        <f>IFERROR(VLOOKUP(A4370,Produtos!A:B,2,FALSE),"")</f>
        <v/>
      </c>
      <c r="D4370" s="10" t="n"/>
      <c r="E4370" s="10" t="n"/>
    </row>
    <row r="4371">
      <c r="B4371">
        <f>IFERROR(VLOOKUP(A4371,Produtos!A:B,2,FALSE),"")</f>
        <v/>
      </c>
      <c r="D4371" s="10" t="n"/>
      <c r="E4371" s="10" t="n"/>
    </row>
    <row r="4372">
      <c r="B4372">
        <f>IFERROR(VLOOKUP(A4372,Produtos!A:B,2,FALSE),"")</f>
        <v/>
      </c>
      <c r="D4372" s="10" t="n"/>
      <c r="E4372" s="10" t="n"/>
    </row>
    <row r="4373">
      <c r="B4373">
        <f>IFERROR(VLOOKUP(A4373,Produtos!A:B,2,FALSE),"")</f>
        <v/>
      </c>
      <c r="D4373" s="10" t="n"/>
      <c r="E4373" s="10" t="n"/>
    </row>
    <row r="4374">
      <c r="B4374">
        <f>IFERROR(VLOOKUP(A4374,Produtos!A:B,2,FALSE),"")</f>
        <v/>
      </c>
      <c r="D4374" s="10" t="n"/>
      <c r="E4374" s="10" t="n"/>
    </row>
    <row r="4375">
      <c r="B4375">
        <f>IFERROR(VLOOKUP(A4375,Produtos!A:B,2,FALSE),"")</f>
        <v/>
      </c>
      <c r="D4375" s="10" t="n"/>
      <c r="E4375" s="10" t="n"/>
    </row>
    <row r="4376">
      <c r="B4376">
        <f>IFERROR(VLOOKUP(A4376,Produtos!A:B,2,FALSE),"")</f>
        <v/>
      </c>
      <c r="D4376" s="10" t="n"/>
      <c r="E4376" s="10" t="n"/>
    </row>
    <row r="4377">
      <c r="B4377">
        <f>IFERROR(VLOOKUP(A4377,Produtos!A:B,2,FALSE),"")</f>
        <v/>
      </c>
      <c r="D4377" s="10" t="n"/>
      <c r="E4377" s="10" t="n"/>
    </row>
    <row r="4378">
      <c r="B4378">
        <f>IFERROR(VLOOKUP(A4378,Produtos!A:B,2,FALSE),"")</f>
        <v/>
      </c>
      <c r="D4378" s="10" t="n"/>
      <c r="E4378" s="10" t="n"/>
    </row>
    <row r="4379">
      <c r="B4379">
        <f>IFERROR(VLOOKUP(A4379,Produtos!A:B,2,FALSE),"")</f>
        <v/>
      </c>
      <c r="D4379" s="10" t="n"/>
      <c r="E4379" s="10" t="n"/>
    </row>
    <row r="4380">
      <c r="B4380">
        <f>IFERROR(VLOOKUP(A4380,Produtos!A:B,2,FALSE),"")</f>
        <v/>
      </c>
      <c r="D4380" s="10" t="n"/>
      <c r="E4380" s="10" t="n"/>
    </row>
    <row r="4381">
      <c r="B4381">
        <f>IFERROR(VLOOKUP(A4381,Produtos!A:B,2,FALSE),"")</f>
        <v/>
      </c>
      <c r="D4381" s="10" t="n"/>
      <c r="E4381" s="10" t="n"/>
    </row>
    <row r="4382">
      <c r="B4382">
        <f>IFERROR(VLOOKUP(A4382,Produtos!A:B,2,FALSE),"")</f>
        <v/>
      </c>
      <c r="D4382" s="10" t="n"/>
      <c r="E4382" s="10" t="n"/>
    </row>
    <row r="4383">
      <c r="B4383">
        <f>IFERROR(VLOOKUP(A4383,Produtos!A:B,2,FALSE),"")</f>
        <v/>
      </c>
      <c r="D4383" s="10" t="n"/>
      <c r="E4383" s="10" t="n"/>
    </row>
    <row r="4384">
      <c r="B4384">
        <f>IFERROR(VLOOKUP(A4384,Produtos!A:B,2,FALSE),"")</f>
        <v/>
      </c>
      <c r="D4384" s="10" t="n"/>
      <c r="E4384" s="10" t="n"/>
    </row>
    <row r="4385">
      <c r="B4385">
        <f>IFERROR(VLOOKUP(A4385,Produtos!A:B,2,FALSE),"")</f>
        <v/>
      </c>
      <c r="D4385" s="10" t="n"/>
      <c r="E4385" s="10" t="n"/>
    </row>
    <row r="4386">
      <c r="B4386">
        <f>IFERROR(VLOOKUP(A4386,Produtos!A:B,2,FALSE),"")</f>
        <v/>
      </c>
      <c r="D4386" s="10" t="n"/>
      <c r="E4386" s="10" t="n"/>
    </row>
    <row r="4387">
      <c r="B4387">
        <f>IFERROR(VLOOKUP(A4387,Produtos!A:B,2,FALSE),"")</f>
        <v/>
      </c>
      <c r="D4387" s="10" t="n"/>
      <c r="E4387" s="10" t="n"/>
    </row>
    <row r="4388">
      <c r="B4388">
        <f>IFERROR(VLOOKUP(A4388,Produtos!A:B,2,FALSE),"")</f>
        <v/>
      </c>
      <c r="D4388" s="10" t="n"/>
      <c r="E4388" s="10" t="n"/>
    </row>
    <row r="4389">
      <c r="B4389">
        <f>IFERROR(VLOOKUP(A4389,Produtos!A:B,2,FALSE),"")</f>
        <v/>
      </c>
      <c r="D4389" s="10" t="n"/>
      <c r="E4389" s="10" t="n"/>
    </row>
    <row r="4390">
      <c r="B4390">
        <f>IFERROR(VLOOKUP(A4390,Produtos!A:B,2,FALSE),"")</f>
        <v/>
      </c>
      <c r="D4390" s="10" t="n"/>
      <c r="E4390" s="10" t="n"/>
    </row>
    <row r="4391">
      <c r="B4391">
        <f>IFERROR(VLOOKUP(A4391,Produtos!A:B,2,FALSE),"")</f>
        <v/>
      </c>
      <c r="D4391" s="10" t="n"/>
      <c r="E4391" s="10" t="n"/>
    </row>
    <row r="4392">
      <c r="B4392">
        <f>IFERROR(VLOOKUP(A4392,Produtos!A:B,2,FALSE),"")</f>
        <v/>
      </c>
      <c r="D4392" s="10" t="n"/>
      <c r="E4392" s="10" t="n"/>
    </row>
    <row r="4393">
      <c r="B4393">
        <f>IFERROR(VLOOKUP(A4393,Produtos!A:B,2,FALSE),"")</f>
        <v/>
      </c>
      <c r="D4393" s="10" t="n"/>
      <c r="E4393" s="10" t="n"/>
    </row>
    <row r="4394">
      <c r="B4394">
        <f>IFERROR(VLOOKUP(A4394,Produtos!A:B,2,FALSE),"")</f>
        <v/>
      </c>
      <c r="D4394" s="10" t="n"/>
      <c r="E4394" s="10" t="n"/>
    </row>
    <row r="4395">
      <c r="B4395">
        <f>IFERROR(VLOOKUP(A4395,Produtos!A:B,2,FALSE),"")</f>
        <v/>
      </c>
      <c r="D4395" s="10" t="n"/>
      <c r="E4395" s="10" t="n"/>
    </row>
    <row r="4396">
      <c r="B4396">
        <f>IFERROR(VLOOKUP(A4396,Produtos!A:B,2,FALSE),"")</f>
        <v/>
      </c>
      <c r="D4396" s="10" t="n"/>
      <c r="E4396" s="10" t="n"/>
    </row>
    <row r="4397">
      <c r="B4397">
        <f>IFERROR(VLOOKUP(A4397,Produtos!A:B,2,FALSE),"")</f>
        <v/>
      </c>
      <c r="D4397" s="10" t="n"/>
      <c r="E4397" s="10" t="n"/>
    </row>
    <row r="4398">
      <c r="B4398">
        <f>IFERROR(VLOOKUP(A4398,Produtos!A:B,2,FALSE),"")</f>
        <v/>
      </c>
      <c r="D4398" s="10" t="n"/>
      <c r="E4398" s="10" t="n"/>
    </row>
    <row r="4399">
      <c r="B4399">
        <f>IFERROR(VLOOKUP(A4399,Produtos!A:B,2,FALSE),"")</f>
        <v/>
      </c>
      <c r="D4399" s="10" t="n"/>
      <c r="E4399" s="10" t="n"/>
    </row>
    <row r="4400">
      <c r="B4400">
        <f>IFERROR(VLOOKUP(A4400,Produtos!A:B,2,FALSE),"")</f>
        <v/>
      </c>
      <c r="D4400" s="10" t="n"/>
      <c r="E4400" s="10" t="n"/>
    </row>
    <row r="4401">
      <c r="B4401">
        <f>IFERROR(VLOOKUP(A4401,Produtos!A:B,2,FALSE),"")</f>
        <v/>
      </c>
      <c r="D4401" s="10" t="n"/>
      <c r="E4401" s="10" t="n"/>
    </row>
    <row r="4402">
      <c r="B4402">
        <f>IFERROR(VLOOKUP(A4402,Produtos!A:B,2,FALSE),"")</f>
        <v/>
      </c>
      <c r="D4402" s="10" t="n"/>
      <c r="E4402" s="10" t="n"/>
    </row>
    <row r="4403">
      <c r="B4403">
        <f>IFERROR(VLOOKUP(A4403,Produtos!A:B,2,FALSE),"")</f>
        <v/>
      </c>
      <c r="D4403" s="10" t="n"/>
      <c r="E4403" s="10" t="n"/>
    </row>
    <row r="4404">
      <c r="B4404">
        <f>IFERROR(VLOOKUP(A4404,Produtos!A:B,2,FALSE),"")</f>
        <v/>
      </c>
      <c r="D4404" s="10" t="n"/>
      <c r="E4404" s="10" t="n"/>
    </row>
    <row r="4405">
      <c r="B4405">
        <f>IFERROR(VLOOKUP(A4405,Produtos!A:B,2,FALSE),"")</f>
        <v/>
      </c>
      <c r="D4405" s="10" t="n"/>
      <c r="E4405" s="10" t="n"/>
    </row>
    <row r="4406">
      <c r="B4406">
        <f>IFERROR(VLOOKUP(A4406,Produtos!A:B,2,FALSE),"")</f>
        <v/>
      </c>
      <c r="D4406" s="10" t="n"/>
      <c r="E4406" s="10" t="n"/>
    </row>
    <row r="4407">
      <c r="B4407">
        <f>IFERROR(VLOOKUP(A4407,Produtos!A:B,2,FALSE),"")</f>
        <v/>
      </c>
      <c r="D4407" s="10" t="n"/>
      <c r="E4407" s="10" t="n"/>
    </row>
    <row r="4408">
      <c r="B4408">
        <f>IFERROR(VLOOKUP(A4408,Produtos!A:B,2,FALSE),"")</f>
        <v/>
      </c>
      <c r="D4408" s="10" t="n"/>
      <c r="E4408" s="10" t="n"/>
    </row>
    <row r="4409">
      <c r="B4409">
        <f>IFERROR(VLOOKUP(A4409,Produtos!A:B,2,FALSE),"")</f>
        <v/>
      </c>
      <c r="D4409" s="10" t="n"/>
      <c r="E4409" s="10" t="n"/>
    </row>
    <row r="4410">
      <c r="B4410">
        <f>IFERROR(VLOOKUP(A4410,Produtos!A:B,2,FALSE),"")</f>
        <v/>
      </c>
      <c r="D4410" s="10" t="n"/>
      <c r="E4410" s="10" t="n"/>
    </row>
    <row r="4411">
      <c r="B4411">
        <f>IFERROR(VLOOKUP(A4411,Produtos!A:B,2,FALSE),"")</f>
        <v/>
      </c>
      <c r="D4411" s="10" t="n"/>
      <c r="E4411" s="10" t="n"/>
    </row>
    <row r="4412">
      <c r="B4412">
        <f>IFERROR(VLOOKUP(A4412,Produtos!A:B,2,FALSE),"")</f>
        <v/>
      </c>
      <c r="D4412" s="10" t="n"/>
      <c r="E4412" s="10" t="n"/>
    </row>
    <row r="4413">
      <c r="B4413">
        <f>IFERROR(VLOOKUP(A4413,Produtos!A:B,2,FALSE),"")</f>
        <v/>
      </c>
      <c r="D4413" s="10" t="n"/>
      <c r="E4413" s="10" t="n"/>
    </row>
    <row r="4414">
      <c r="B4414">
        <f>IFERROR(VLOOKUP(A4414,Produtos!A:B,2,FALSE),"")</f>
        <v/>
      </c>
      <c r="D4414" s="10" t="n"/>
      <c r="E4414" s="10" t="n"/>
    </row>
    <row r="4415">
      <c r="B4415">
        <f>IFERROR(VLOOKUP(A4415,Produtos!A:B,2,FALSE),"")</f>
        <v/>
      </c>
      <c r="D4415" s="10" t="n"/>
      <c r="E4415" s="10" t="n"/>
    </row>
    <row r="4416">
      <c r="B4416">
        <f>IFERROR(VLOOKUP(A4416,Produtos!A:B,2,FALSE),"")</f>
        <v/>
      </c>
      <c r="D4416" s="10" t="n"/>
      <c r="E4416" s="10" t="n"/>
    </row>
    <row r="4417">
      <c r="B4417">
        <f>IFERROR(VLOOKUP(A4417,Produtos!A:B,2,FALSE),"")</f>
        <v/>
      </c>
      <c r="D4417" s="10" t="n"/>
      <c r="E4417" s="10" t="n"/>
    </row>
    <row r="4418">
      <c r="B4418">
        <f>IFERROR(VLOOKUP(A4418,Produtos!A:B,2,FALSE),"")</f>
        <v/>
      </c>
      <c r="D4418" s="10" t="n"/>
      <c r="E4418" s="10" t="n"/>
    </row>
    <row r="4419">
      <c r="B4419">
        <f>IFERROR(VLOOKUP(A4419,Produtos!A:B,2,FALSE),"")</f>
        <v/>
      </c>
      <c r="D4419" s="10" t="n"/>
      <c r="E4419" s="10" t="n"/>
    </row>
    <row r="4420">
      <c r="B4420">
        <f>IFERROR(VLOOKUP(A4420,Produtos!A:B,2,FALSE),"")</f>
        <v/>
      </c>
      <c r="D4420" s="10" t="n"/>
      <c r="E4420" s="10" t="n"/>
    </row>
    <row r="4421">
      <c r="B4421">
        <f>IFERROR(VLOOKUP(A4421,Produtos!A:B,2,FALSE),"")</f>
        <v/>
      </c>
      <c r="D4421" s="10" t="n"/>
      <c r="E4421" s="10" t="n"/>
    </row>
    <row r="4422">
      <c r="B4422">
        <f>IFERROR(VLOOKUP(A4422,Produtos!A:B,2,FALSE),"")</f>
        <v/>
      </c>
      <c r="D4422" s="10" t="n"/>
      <c r="E4422" s="10" t="n"/>
    </row>
    <row r="4423">
      <c r="B4423">
        <f>IFERROR(VLOOKUP(A4423,Produtos!A:B,2,FALSE),"")</f>
        <v/>
      </c>
      <c r="D4423" s="10" t="n"/>
      <c r="E4423" s="10" t="n"/>
    </row>
    <row r="4424">
      <c r="B4424">
        <f>IFERROR(VLOOKUP(A4424,Produtos!A:B,2,FALSE),"")</f>
        <v/>
      </c>
      <c r="D4424" s="10" t="n"/>
      <c r="E4424" s="10" t="n"/>
    </row>
    <row r="4425">
      <c r="B4425">
        <f>IFERROR(VLOOKUP(A4425,Produtos!A:B,2,FALSE),"")</f>
        <v/>
      </c>
      <c r="D4425" s="10" t="n"/>
      <c r="E4425" s="10" t="n"/>
    </row>
    <row r="4426">
      <c r="B4426">
        <f>IFERROR(VLOOKUP(A4426,Produtos!A:B,2,FALSE),"")</f>
        <v/>
      </c>
      <c r="D4426" s="10" t="n"/>
      <c r="E4426" s="10" t="n"/>
    </row>
    <row r="4427">
      <c r="B4427">
        <f>IFERROR(VLOOKUP(A4427,Produtos!A:B,2,FALSE),"")</f>
        <v/>
      </c>
      <c r="D4427" s="10" t="n"/>
      <c r="E4427" s="10" t="n"/>
    </row>
    <row r="4428">
      <c r="B4428">
        <f>IFERROR(VLOOKUP(A4428,Produtos!A:B,2,FALSE),"")</f>
        <v/>
      </c>
      <c r="D4428" s="10" t="n"/>
      <c r="E4428" s="10" t="n"/>
    </row>
    <row r="4429">
      <c r="B4429">
        <f>IFERROR(VLOOKUP(A4429,Produtos!A:B,2,FALSE),"")</f>
        <v/>
      </c>
      <c r="D4429" s="10" t="n"/>
      <c r="E4429" s="10" t="n"/>
    </row>
    <row r="4430">
      <c r="B4430">
        <f>IFERROR(VLOOKUP(A4430,Produtos!A:B,2,FALSE),"")</f>
        <v/>
      </c>
      <c r="D4430" s="10" t="n"/>
      <c r="E4430" s="10" t="n"/>
    </row>
    <row r="4431">
      <c r="B4431">
        <f>IFERROR(VLOOKUP(A4431,Produtos!A:B,2,FALSE),"")</f>
        <v/>
      </c>
      <c r="D4431" s="10" t="n"/>
      <c r="E4431" s="10" t="n"/>
    </row>
    <row r="4432">
      <c r="B4432">
        <f>IFERROR(VLOOKUP(A4432,Produtos!A:B,2,FALSE),"")</f>
        <v/>
      </c>
      <c r="D4432" s="10" t="n"/>
      <c r="E4432" s="10" t="n"/>
    </row>
    <row r="4433">
      <c r="B4433">
        <f>IFERROR(VLOOKUP(A4433,Produtos!A:B,2,FALSE),"")</f>
        <v/>
      </c>
      <c r="D4433" s="10" t="n"/>
      <c r="E4433" s="10" t="n"/>
    </row>
    <row r="4434">
      <c r="B4434">
        <f>IFERROR(VLOOKUP(A4434,Produtos!A:B,2,FALSE),"")</f>
        <v/>
      </c>
      <c r="D4434" s="10" t="n"/>
      <c r="E4434" s="10" t="n"/>
    </row>
    <row r="4435">
      <c r="B4435">
        <f>IFERROR(VLOOKUP(A4435,Produtos!A:B,2,FALSE),"")</f>
        <v/>
      </c>
      <c r="D4435" s="10" t="n"/>
      <c r="E4435" s="10" t="n"/>
    </row>
    <row r="4436">
      <c r="B4436">
        <f>IFERROR(VLOOKUP(A4436,Produtos!A:B,2,FALSE),"")</f>
        <v/>
      </c>
      <c r="D4436" s="10" t="n"/>
      <c r="E4436" s="10" t="n"/>
    </row>
    <row r="4437">
      <c r="B4437">
        <f>IFERROR(VLOOKUP(A4437,Produtos!A:B,2,FALSE),"")</f>
        <v/>
      </c>
      <c r="D4437" s="10" t="n"/>
      <c r="E4437" s="10" t="n"/>
    </row>
    <row r="4438">
      <c r="B4438">
        <f>IFERROR(VLOOKUP(A4438,Produtos!A:B,2,FALSE),"")</f>
        <v/>
      </c>
      <c r="D4438" s="10" t="n"/>
      <c r="E4438" s="10" t="n"/>
    </row>
    <row r="4439">
      <c r="B4439">
        <f>IFERROR(VLOOKUP(A4439,Produtos!A:B,2,FALSE),"")</f>
        <v/>
      </c>
      <c r="D4439" s="10" t="n"/>
      <c r="E4439" s="10" t="n"/>
    </row>
    <row r="4440">
      <c r="B4440">
        <f>IFERROR(VLOOKUP(A4440,Produtos!A:B,2,FALSE),"")</f>
        <v/>
      </c>
      <c r="D4440" s="10" t="n"/>
      <c r="E4440" s="10" t="n"/>
    </row>
    <row r="4441">
      <c r="B4441">
        <f>IFERROR(VLOOKUP(A4441,Produtos!A:B,2,FALSE),"")</f>
        <v/>
      </c>
      <c r="D4441" s="10" t="n"/>
      <c r="E4441" s="10" t="n"/>
    </row>
    <row r="4442">
      <c r="B4442">
        <f>IFERROR(VLOOKUP(A4442,Produtos!A:B,2,FALSE),"")</f>
        <v/>
      </c>
      <c r="D4442" s="10" t="n"/>
      <c r="E4442" s="10" t="n"/>
    </row>
    <row r="4443">
      <c r="B4443">
        <f>IFERROR(VLOOKUP(A4443,Produtos!A:B,2,FALSE),"")</f>
        <v/>
      </c>
      <c r="D4443" s="10" t="n"/>
      <c r="E4443" s="10" t="n"/>
    </row>
    <row r="4444">
      <c r="B4444">
        <f>IFERROR(VLOOKUP(A4444,Produtos!A:B,2,FALSE),"")</f>
        <v/>
      </c>
      <c r="D4444" s="10" t="n"/>
      <c r="E4444" s="10" t="n"/>
    </row>
    <row r="4445">
      <c r="B4445">
        <f>IFERROR(VLOOKUP(A4445,Produtos!A:B,2,FALSE),"")</f>
        <v/>
      </c>
      <c r="D4445" s="10" t="n"/>
      <c r="E4445" s="10" t="n"/>
    </row>
    <row r="4446">
      <c r="B4446">
        <f>IFERROR(VLOOKUP(A4446,Produtos!A:B,2,FALSE),"")</f>
        <v/>
      </c>
      <c r="D4446" s="10" t="n"/>
      <c r="E4446" s="10" t="n"/>
    </row>
    <row r="4447">
      <c r="B4447">
        <f>IFERROR(VLOOKUP(A4447,Produtos!A:B,2,FALSE),"")</f>
        <v/>
      </c>
      <c r="D4447" s="10" t="n"/>
      <c r="E4447" s="10" t="n"/>
    </row>
    <row r="4448">
      <c r="B4448">
        <f>IFERROR(VLOOKUP(A4448,Produtos!A:B,2,FALSE),"")</f>
        <v/>
      </c>
      <c r="D4448" s="10" t="n"/>
      <c r="E4448" s="10" t="n"/>
    </row>
    <row r="4449">
      <c r="B4449">
        <f>IFERROR(VLOOKUP(A4449,Produtos!A:B,2,FALSE),"")</f>
        <v/>
      </c>
      <c r="D4449" s="10" t="n"/>
      <c r="E4449" s="10" t="n"/>
    </row>
    <row r="4450">
      <c r="B4450">
        <f>IFERROR(VLOOKUP(A4450,Produtos!A:B,2,FALSE),"")</f>
        <v/>
      </c>
      <c r="D4450" s="10" t="n"/>
      <c r="E4450" s="10" t="n"/>
    </row>
    <row r="4451">
      <c r="B4451">
        <f>IFERROR(VLOOKUP(A4451,Produtos!A:B,2,FALSE),"")</f>
        <v/>
      </c>
      <c r="D4451" s="10" t="n"/>
      <c r="E4451" s="10" t="n"/>
    </row>
    <row r="4452">
      <c r="B4452">
        <f>IFERROR(VLOOKUP(A4452,Produtos!A:B,2,FALSE),"")</f>
        <v/>
      </c>
      <c r="D4452" s="10" t="n"/>
      <c r="E4452" s="10" t="n"/>
    </row>
    <row r="4453">
      <c r="B4453">
        <f>IFERROR(VLOOKUP(A4453,Produtos!A:B,2,FALSE),"")</f>
        <v/>
      </c>
      <c r="D4453" s="10" t="n"/>
      <c r="E4453" s="10" t="n"/>
    </row>
    <row r="4454">
      <c r="B4454">
        <f>IFERROR(VLOOKUP(A4454,Produtos!A:B,2,FALSE),"")</f>
        <v/>
      </c>
      <c r="D4454" s="10" t="n"/>
      <c r="E4454" s="10" t="n"/>
    </row>
    <row r="4455">
      <c r="B4455">
        <f>IFERROR(VLOOKUP(A4455,Produtos!A:B,2,FALSE),"")</f>
        <v/>
      </c>
      <c r="D4455" s="10" t="n"/>
      <c r="E4455" s="10" t="n"/>
    </row>
    <row r="4456">
      <c r="B4456">
        <f>IFERROR(VLOOKUP(A4456,Produtos!A:B,2,FALSE),"")</f>
        <v/>
      </c>
      <c r="D4456" s="10" t="n"/>
      <c r="E4456" s="10" t="n"/>
    </row>
    <row r="4457">
      <c r="B4457">
        <f>IFERROR(VLOOKUP(A4457,Produtos!A:B,2,FALSE),"")</f>
        <v/>
      </c>
      <c r="D4457" s="10" t="n"/>
      <c r="E4457" s="10" t="n"/>
    </row>
    <row r="4458">
      <c r="B4458">
        <f>IFERROR(VLOOKUP(A4458,Produtos!A:B,2,FALSE),"")</f>
        <v/>
      </c>
      <c r="D4458" s="10" t="n"/>
      <c r="E4458" s="10" t="n"/>
    </row>
    <row r="4459">
      <c r="B4459">
        <f>IFERROR(VLOOKUP(A4459,Produtos!A:B,2,FALSE),"")</f>
        <v/>
      </c>
      <c r="D4459" s="10" t="n"/>
      <c r="E4459" s="10" t="n"/>
    </row>
    <row r="4460">
      <c r="B4460">
        <f>IFERROR(VLOOKUP(A4460,Produtos!A:B,2,FALSE),"")</f>
        <v/>
      </c>
      <c r="D4460" s="10" t="n"/>
      <c r="E4460" s="10" t="n"/>
    </row>
    <row r="4461">
      <c r="B4461">
        <f>IFERROR(VLOOKUP(A4461,Produtos!A:B,2,FALSE),"")</f>
        <v/>
      </c>
      <c r="D4461" s="10" t="n"/>
      <c r="E4461" s="10" t="n"/>
    </row>
    <row r="4462">
      <c r="B4462">
        <f>IFERROR(VLOOKUP(A4462,Produtos!A:B,2,FALSE),"")</f>
        <v/>
      </c>
      <c r="D4462" s="10" t="n"/>
      <c r="E4462" s="10" t="n"/>
    </row>
    <row r="4463">
      <c r="B4463">
        <f>IFERROR(VLOOKUP(A4463,Produtos!A:B,2,FALSE),"")</f>
        <v/>
      </c>
      <c r="D4463" s="10" t="n"/>
      <c r="E4463" s="10" t="n"/>
    </row>
    <row r="4464">
      <c r="B4464">
        <f>IFERROR(VLOOKUP(A4464,Produtos!A:B,2,FALSE),"")</f>
        <v/>
      </c>
      <c r="D4464" s="10" t="n"/>
      <c r="E4464" s="10" t="n"/>
    </row>
    <row r="4465">
      <c r="B4465">
        <f>IFERROR(VLOOKUP(A4465,Produtos!A:B,2,FALSE),"")</f>
        <v/>
      </c>
      <c r="D4465" s="10" t="n"/>
      <c r="E4465" s="10" t="n"/>
    </row>
    <row r="4466">
      <c r="B4466">
        <f>IFERROR(VLOOKUP(A4466,Produtos!A:B,2,FALSE),"")</f>
        <v/>
      </c>
      <c r="D4466" s="10" t="n"/>
      <c r="E4466" s="10" t="n"/>
    </row>
    <row r="4467">
      <c r="B4467">
        <f>IFERROR(VLOOKUP(A4467,Produtos!A:B,2,FALSE),"")</f>
        <v/>
      </c>
      <c r="D4467" s="10" t="n"/>
      <c r="E4467" s="10" t="n"/>
    </row>
    <row r="4468">
      <c r="B4468">
        <f>IFERROR(VLOOKUP(A4468,Produtos!A:B,2,FALSE),"")</f>
        <v/>
      </c>
      <c r="D4468" s="10" t="n"/>
      <c r="E4468" s="10" t="n"/>
    </row>
    <row r="4469">
      <c r="B4469">
        <f>IFERROR(VLOOKUP(A4469,Produtos!A:B,2,FALSE),"")</f>
        <v/>
      </c>
      <c r="D4469" s="10" t="n"/>
      <c r="E4469" s="10" t="n"/>
    </row>
    <row r="4470">
      <c r="B4470">
        <f>IFERROR(VLOOKUP(A4470,Produtos!A:B,2,FALSE),"")</f>
        <v/>
      </c>
      <c r="D4470" s="10" t="n"/>
      <c r="E4470" s="10" t="n"/>
    </row>
    <row r="4471">
      <c r="B4471">
        <f>IFERROR(VLOOKUP(A4471,Produtos!A:B,2,FALSE),"")</f>
        <v/>
      </c>
      <c r="D4471" s="10" t="n"/>
      <c r="E4471" s="10" t="n"/>
    </row>
    <row r="4472">
      <c r="B4472">
        <f>IFERROR(VLOOKUP(A4472,Produtos!A:B,2,FALSE),"")</f>
        <v/>
      </c>
      <c r="D4472" s="10" t="n"/>
      <c r="E4472" s="10" t="n"/>
    </row>
    <row r="4473">
      <c r="B4473">
        <f>IFERROR(VLOOKUP(A4473,Produtos!A:B,2,FALSE),"")</f>
        <v/>
      </c>
      <c r="D4473" s="10" t="n"/>
      <c r="E4473" s="10" t="n"/>
    </row>
    <row r="4474">
      <c r="B4474">
        <f>IFERROR(VLOOKUP(A4474,Produtos!A:B,2,FALSE),"")</f>
        <v/>
      </c>
      <c r="D4474" s="10" t="n"/>
      <c r="E4474" s="10" t="n"/>
    </row>
    <row r="4475">
      <c r="B4475">
        <f>IFERROR(VLOOKUP(A4475,Produtos!A:B,2,FALSE),"")</f>
        <v/>
      </c>
      <c r="D4475" s="10" t="n"/>
      <c r="E4475" s="10" t="n"/>
    </row>
    <row r="4476">
      <c r="B4476">
        <f>IFERROR(VLOOKUP(A4476,Produtos!A:B,2,FALSE),"")</f>
        <v/>
      </c>
      <c r="D4476" s="10" t="n"/>
      <c r="E4476" s="10" t="n"/>
    </row>
    <row r="4477">
      <c r="B4477">
        <f>IFERROR(VLOOKUP(A4477,Produtos!A:B,2,FALSE),"")</f>
        <v/>
      </c>
      <c r="D4477" s="10" t="n"/>
      <c r="E4477" s="10" t="n"/>
    </row>
    <row r="4478">
      <c r="B4478">
        <f>IFERROR(VLOOKUP(A4478,Produtos!A:B,2,FALSE),"")</f>
        <v/>
      </c>
      <c r="D4478" s="10" t="n"/>
      <c r="E4478" s="10" t="n"/>
    </row>
    <row r="4479">
      <c r="B4479">
        <f>IFERROR(VLOOKUP(A4479,Produtos!A:B,2,FALSE),"")</f>
        <v/>
      </c>
      <c r="D4479" s="10" t="n"/>
      <c r="E4479" s="10" t="n"/>
    </row>
    <row r="4480">
      <c r="B4480">
        <f>IFERROR(VLOOKUP(A4480,Produtos!A:B,2,FALSE),"")</f>
        <v/>
      </c>
      <c r="D4480" s="10" t="n"/>
      <c r="E4480" s="10" t="n"/>
    </row>
    <row r="4481">
      <c r="B4481">
        <f>IFERROR(VLOOKUP(A4481,Produtos!A:B,2,FALSE),"")</f>
        <v/>
      </c>
      <c r="D4481" s="10" t="n"/>
      <c r="E4481" s="10" t="n"/>
    </row>
    <row r="4482">
      <c r="B4482">
        <f>IFERROR(VLOOKUP(A4482,Produtos!A:B,2,FALSE),"")</f>
        <v/>
      </c>
      <c r="D4482" s="10" t="n"/>
      <c r="E4482" s="10" t="n"/>
    </row>
    <row r="4483">
      <c r="B4483">
        <f>IFERROR(VLOOKUP(A4483,Produtos!A:B,2,FALSE),"")</f>
        <v/>
      </c>
      <c r="D4483" s="10" t="n"/>
      <c r="E4483" s="10" t="n"/>
    </row>
    <row r="4484">
      <c r="B4484">
        <f>IFERROR(VLOOKUP(A4484,Produtos!A:B,2,FALSE),"")</f>
        <v/>
      </c>
      <c r="D4484" s="10" t="n"/>
      <c r="E4484" s="10" t="n"/>
    </row>
    <row r="4485">
      <c r="B4485">
        <f>IFERROR(VLOOKUP(A4485,Produtos!A:B,2,FALSE),"")</f>
        <v/>
      </c>
      <c r="D4485" s="10" t="n"/>
      <c r="E4485" s="10" t="n"/>
    </row>
    <row r="4486">
      <c r="B4486">
        <f>IFERROR(VLOOKUP(A4486,Produtos!A:B,2,FALSE),"")</f>
        <v/>
      </c>
      <c r="D4486" s="10" t="n"/>
      <c r="E4486" s="10" t="n"/>
    </row>
    <row r="4487">
      <c r="B4487">
        <f>IFERROR(VLOOKUP(A4487,Produtos!A:B,2,FALSE),"")</f>
        <v/>
      </c>
      <c r="D4487" s="10" t="n"/>
      <c r="E4487" s="10" t="n"/>
    </row>
    <row r="4488">
      <c r="B4488">
        <f>IFERROR(VLOOKUP(A4488,Produtos!A:B,2,FALSE),"")</f>
        <v/>
      </c>
      <c r="D4488" s="10" t="n"/>
      <c r="E4488" s="10" t="n"/>
    </row>
    <row r="4489">
      <c r="B4489">
        <f>IFERROR(VLOOKUP(A4489,Produtos!A:B,2,FALSE),"")</f>
        <v/>
      </c>
      <c r="D4489" s="10" t="n"/>
      <c r="E4489" s="10" t="n"/>
    </row>
    <row r="4490">
      <c r="B4490">
        <f>IFERROR(VLOOKUP(A4490,Produtos!A:B,2,FALSE),"")</f>
        <v/>
      </c>
      <c r="D4490" s="10" t="n"/>
      <c r="E4490" s="10" t="n"/>
    </row>
    <row r="4491">
      <c r="B4491">
        <f>IFERROR(VLOOKUP(A4491,Produtos!A:B,2,FALSE),"")</f>
        <v/>
      </c>
      <c r="D4491" s="10" t="n"/>
      <c r="E4491" s="10" t="n"/>
    </row>
    <row r="4492">
      <c r="B4492">
        <f>IFERROR(VLOOKUP(A4492,Produtos!A:B,2,FALSE),"")</f>
        <v/>
      </c>
      <c r="D4492" s="10" t="n"/>
      <c r="E4492" s="10" t="n"/>
    </row>
    <row r="4493">
      <c r="B4493">
        <f>IFERROR(VLOOKUP(A4493,Produtos!A:B,2,FALSE),"")</f>
        <v/>
      </c>
      <c r="D4493" s="10" t="n"/>
      <c r="E4493" s="10" t="n"/>
    </row>
    <row r="4494">
      <c r="B4494">
        <f>IFERROR(VLOOKUP(A4494,Produtos!A:B,2,FALSE),"")</f>
        <v/>
      </c>
      <c r="D4494" s="10" t="n"/>
      <c r="E4494" s="10" t="n"/>
    </row>
    <row r="4495">
      <c r="B4495">
        <f>IFERROR(VLOOKUP(A4495,Produtos!A:B,2,FALSE),"")</f>
        <v/>
      </c>
      <c r="D4495" s="10" t="n"/>
      <c r="E4495" s="10" t="n"/>
    </row>
    <row r="4496">
      <c r="B4496">
        <f>IFERROR(VLOOKUP(A4496,Produtos!A:B,2,FALSE),"")</f>
        <v/>
      </c>
      <c r="D4496" s="10" t="n"/>
      <c r="E4496" s="10" t="n"/>
    </row>
    <row r="4497">
      <c r="B4497">
        <f>IFERROR(VLOOKUP(A4497,Produtos!A:B,2,FALSE),"")</f>
        <v/>
      </c>
      <c r="D4497" s="10" t="n"/>
      <c r="E4497" s="10" t="n"/>
    </row>
    <row r="4498">
      <c r="B4498">
        <f>IFERROR(VLOOKUP(A4498,Produtos!A:B,2,FALSE),"")</f>
        <v/>
      </c>
      <c r="D4498" s="10" t="n"/>
      <c r="E4498" s="10" t="n"/>
    </row>
    <row r="4499">
      <c r="B4499">
        <f>IFERROR(VLOOKUP(A4499,Produtos!A:B,2,FALSE),"")</f>
        <v/>
      </c>
      <c r="D4499" s="10" t="n"/>
      <c r="E4499" s="10" t="n"/>
    </row>
    <row r="4500">
      <c r="B4500">
        <f>IFERROR(VLOOKUP(A4500,Produtos!A:B,2,FALSE),"")</f>
        <v/>
      </c>
      <c r="D4500" s="10" t="n"/>
      <c r="E4500" s="10" t="n"/>
    </row>
    <row r="4501">
      <c r="B4501">
        <f>IFERROR(VLOOKUP(A4501,Produtos!A:B,2,FALSE),"")</f>
        <v/>
      </c>
      <c r="D4501" s="10" t="n"/>
      <c r="E4501" s="10" t="n"/>
    </row>
    <row r="4502">
      <c r="B4502">
        <f>IFERROR(VLOOKUP(A4502,Produtos!A:B,2,FALSE),"")</f>
        <v/>
      </c>
      <c r="D4502" s="10" t="n"/>
      <c r="E4502" s="10" t="n"/>
    </row>
    <row r="4503">
      <c r="B4503">
        <f>IFERROR(VLOOKUP(A4503,Produtos!A:B,2,FALSE),"")</f>
        <v/>
      </c>
      <c r="D4503" s="10" t="n"/>
      <c r="E4503" s="10" t="n"/>
    </row>
    <row r="4504">
      <c r="B4504">
        <f>IFERROR(VLOOKUP(A4504,Produtos!A:B,2,FALSE),"")</f>
        <v/>
      </c>
      <c r="D4504" s="10" t="n"/>
      <c r="E4504" s="10" t="n"/>
    </row>
    <row r="4505">
      <c r="B4505">
        <f>IFERROR(VLOOKUP(A4505,Produtos!A:B,2,FALSE),"")</f>
        <v/>
      </c>
      <c r="D4505" s="10" t="n"/>
      <c r="E4505" s="10" t="n"/>
    </row>
    <row r="4506">
      <c r="B4506">
        <f>IFERROR(VLOOKUP(A4506,Produtos!A:B,2,FALSE),"")</f>
        <v/>
      </c>
      <c r="D4506" s="10" t="n"/>
      <c r="E4506" s="10" t="n"/>
    </row>
    <row r="4507">
      <c r="B4507">
        <f>IFERROR(VLOOKUP(A4507,Produtos!A:B,2,FALSE),"")</f>
        <v/>
      </c>
      <c r="D4507" s="10" t="n"/>
      <c r="E4507" s="10" t="n"/>
    </row>
    <row r="4508">
      <c r="B4508">
        <f>IFERROR(VLOOKUP(A4508,Produtos!A:B,2,FALSE),"")</f>
        <v/>
      </c>
      <c r="D4508" s="10" t="n"/>
      <c r="E4508" s="10" t="n"/>
    </row>
    <row r="4509">
      <c r="B4509">
        <f>IFERROR(VLOOKUP(A4509,Produtos!A:B,2,FALSE),"")</f>
        <v/>
      </c>
      <c r="D4509" s="10" t="n"/>
      <c r="E4509" s="10" t="n"/>
    </row>
    <row r="4510">
      <c r="B4510">
        <f>IFERROR(VLOOKUP(A4510,Produtos!A:B,2,FALSE),"")</f>
        <v/>
      </c>
      <c r="D4510" s="10" t="n"/>
      <c r="E4510" s="10" t="n"/>
    </row>
    <row r="4511">
      <c r="B4511">
        <f>IFERROR(VLOOKUP(A4511,Produtos!A:B,2,FALSE),"")</f>
        <v/>
      </c>
      <c r="D4511" s="10" t="n"/>
      <c r="E4511" s="10" t="n"/>
    </row>
    <row r="4512">
      <c r="B4512">
        <f>IFERROR(VLOOKUP(A4512,Produtos!A:B,2,FALSE),"")</f>
        <v/>
      </c>
      <c r="D4512" s="10" t="n"/>
      <c r="E4512" s="10" t="n"/>
    </row>
    <row r="4513">
      <c r="B4513">
        <f>IFERROR(VLOOKUP(A4513,Produtos!A:B,2,FALSE),"")</f>
        <v/>
      </c>
      <c r="D4513" s="10" t="n"/>
      <c r="E4513" s="10" t="n"/>
    </row>
    <row r="4514">
      <c r="B4514">
        <f>IFERROR(VLOOKUP(A4514,Produtos!A:B,2,FALSE),"")</f>
        <v/>
      </c>
      <c r="D4514" s="10" t="n"/>
      <c r="E4514" s="10" t="n"/>
    </row>
    <row r="4515">
      <c r="B4515">
        <f>IFERROR(VLOOKUP(A4515,Produtos!A:B,2,FALSE),"")</f>
        <v/>
      </c>
      <c r="D4515" s="10" t="n"/>
      <c r="E4515" s="10" t="n"/>
    </row>
    <row r="4516">
      <c r="B4516">
        <f>IFERROR(VLOOKUP(A4516,Produtos!A:B,2,FALSE),"")</f>
        <v/>
      </c>
      <c r="D4516" s="10" t="n"/>
      <c r="E4516" s="10" t="n"/>
    </row>
    <row r="4517">
      <c r="B4517">
        <f>IFERROR(VLOOKUP(A4517,Produtos!A:B,2,FALSE),"")</f>
        <v/>
      </c>
      <c r="D4517" s="10" t="n"/>
      <c r="E4517" s="10" t="n"/>
    </row>
    <row r="4518">
      <c r="B4518">
        <f>IFERROR(VLOOKUP(A4518,Produtos!A:B,2,FALSE),"")</f>
        <v/>
      </c>
      <c r="D4518" s="10" t="n"/>
      <c r="E4518" s="10" t="n"/>
    </row>
    <row r="4519">
      <c r="B4519">
        <f>IFERROR(VLOOKUP(A4519,Produtos!A:B,2,FALSE),"")</f>
        <v/>
      </c>
      <c r="D4519" s="10" t="n"/>
      <c r="E4519" s="10" t="n"/>
    </row>
    <row r="4520">
      <c r="B4520">
        <f>IFERROR(VLOOKUP(A4520,Produtos!A:B,2,FALSE),"")</f>
        <v/>
      </c>
      <c r="D4520" s="10" t="n"/>
      <c r="E4520" s="10" t="n"/>
    </row>
    <row r="4521">
      <c r="B4521">
        <f>IFERROR(VLOOKUP(A4521,Produtos!A:B,2,FALSE),"")</f>
        <v/>
      </c>
      <c r="D4521" s="10" t="n"/>
      <c r="E4521" s="10" t="n"/>
    </row>
    <row r="4522">
      <c r="B4522">
        <f>IFERROR(VLOOKUP(A4522,Produtos!A:B,2,FALSE),"")</f>
        <v/>
      </c>
      <c r="D4522" s="10" t="n"/>
      <c r="E4522" s="10" t="n"/>
    </row>
    <row r="4523">
      <c r="B4523">
        <f>IFERROR(VLOOKUP(A4523,Produtos!A:B,2,FALSE),"")</f>
        <v/>
      </c>
      <c r="D4523" s="10" t="n"/>
      <c r="E4523" s="10" t="n"/>
    </row>
    <row r="4524">
      <c r="B4524">
        <f>IFERROR(VLOOKUP(A4524,Produtos!A:B,2,FALSE),"")</f>
        <v/>
      </c>
      <c r="D4524" s="10" t="n"/>
      <c r="E4524" s="10" t="n"/>
    </row>
    <row r="4525">
      <c r="B4525">
        <f>IFERROR(VLOOKUP(A4525,Produtos!A:B,2,FALSE),"")</f>
        <v/>
      </c>
      <c r="D4525" s="10" t="n"/>
      <c r="E4525" s="10" t="n"/>
    </row>
    <row r="4526">
      <c r="B4526">
        <f>IFERROR(VLOOKUP(A4526,Produtos!A:B,2,FALSE),"")</f>
        <v/>
      </c>
      <c r="D4526" s="10" t="n"/>
      <c r="E4526" s="10" t="n"/>
    </row>
    <row r="4527">
      <c r="B4527">
        <f>IFERROR(VLOOKUP(A4527,Produtos!A:B,2,FALSE),"")</f>
        <v/>
      </c>
      <c r="D4527" s="10" t="n"/>
      <c r="E4527" s="10" t="n"/>
    </row>
    <row r="4528">
      <c r="B4528">
        <f>IFERROR(VLOOKUP(A4528,Produtos!A:B,2,FALSE),"")</f>
        <v/>
      </c>
      <c r="D4528" s="10" t="n"/>
      <c r="E4528" s="10" t="n"/>
    </row>
    <row r="4529">
      <c r="B4529">
        <f>IFERROR(VLOOKUP(A4529,Produtos!A:B,2,FALSE),"")</f>
        <v/>
      </c>
      <c r="D4529" s="10" t="n"/>
      <c r="E4529" s="10" t="n"/>
    </row>
    <row r="4530">
      <c r="B4530">
        <f>IFERROR(VLOOKUP(A4530,Produtos!A:B,2,FALSE),"")</f>
        <v/>
      </c>
      <c r="D4530" s="10" t="n"/>
      <c r="E4530" s="10" t="n"/>
    </row>
    <row r="4531">
      <c r="B4531">
        <f>IFERROR(VLOOKUP(A4531,Produtos!A:B,2,FALSE),"")</f>
        <v/>
      </c>
      <c r="D4531" s="10" t="n"/>
      <c r="E4531" s="10" t="n"/>
    </row>
    <row r="4532">
      <c r="B4532">
        <f>IFERROR(VLOOKUP(A4532,Produtos!A:B,2,FALSE),"")</f>
        <v/>
      </c>
      <c r="D4532" s="10" t="n"/>
      <c r="E4532" s="10" t="n"/>
    </row>
    <row r="4533">
      <c r="B4533">
        <f>IFERROR(VLOOKUP(A4533,Produtos!A:B,2,FALSE),"")</f>
        <v/>
      </c>
      <c r="D4533" s="10" t="n"/>
      <c r="E4533" s="10" t="n"/>
    </row>
    <row r="4534">
      <c r="B4534">
        <f>IFERROR(VLOOKUP(A4534,Produtos!A:B,2,FALSE),"")</f>
        <v/>
      </c>
      <c r="D4534" s="10" t="n"/>
      <c r="E4534" s="10" t="n"/>
    </row>
    <row r="4535">
      <c r="B4535">
        <f>IFERROR(VLOOKUP(A4535,Produtos!A:B,2,FALSE),"")</f>
        <v/>
      </c>
      <c r="D4535" s="10" t="n"/>
      <c r="E4535" s="10" t="n"/>
    </row>
    <row r="4536">
      <c r="B4536">
        <f>IFERROR(VLOOKUP(A4536,Produtos!A:B,2,FALSE),"")</f>
        <v/>
      </c>
      <c r="D4536" s="10" t="n"/>
      <c r="E4536" s="10" t="n"/>
    </row>
    <row r="4537">
      <c r="B4537">
        <f>IFERROR(VLOOKUP(A4537,Produtos!A:B,2,FALSE),"")</f>
        <v/>
      </c>
      <c r="D4537" s="10" t="n"/>
      <c r="E4537" s="10" t="n"/>
    </row>
    <row r="4538">
      <c r="B4538">
        <f>IFERROR(VLOOKUP(A4538,Produtos!A:B,2,FALSE),"")</f>
        <v/>
      </c>
      <c r="D4538" s="10" t="n"/>
      <c r="E4538" s="10" t="n"/>
    </row>
    <row r="4539">
      <c r="B4539">
        <f>IFERROR(VLOOKUP(A4539,Produtos!A:B,2,FALSE),"")</f>
        <v/>
      </c>
      <c r="D4539" s="10" t="n"/>
      <c r="E4539" s="10" t="n"/>
    </row>
    <row r="4540">
      <c r="B4540">
        <f>IFERROR(VLOOKUP(A4540,Produtos!A:B,2,FALSE),"")</f>
        <v/>
      </c>
      <c r="D4540" s="10" t="n"/>
      <c r="E4540" s="10" t="n"/>
    </row>
    <row r="4541">
      <c r="B4541">
        <f>IFERROR(VLOOKUP(A4541,Produtos!A:B,2,FALSE),"")</f>
        <v/>
      </c>
      <c r="D4541" s="10" t="n"/>
      <c r="E4541" s="10" t="n"/>
    </row>
    <row r="4542">
      <c r="B4542">
        <f>IFERROR(VLOOKUP(A4542,Produtos!A:B,2,FALSE),"")</f>
        <v/>
      </c>
      <c r="D4542" s="10" t="n"/>
      <c r="E4542" s="10" t="n"/>
    </row>
    <row r="4543">
      <c r="B4543">
        <f>IFERROR(VLOOKUP(A4543,Produtos!A:B,2,FALSE),"")</f>
        <v/>
      </c>
      <c r="D4543" s="10" t="n"/>
      <c r="E4543" s="10" t="n"/>
    </row>
    <row r="4544">
      <c r="B4544">
        <f>IFERROR(VLOOKUP(A4544,Produtos!A:B,2,FALSE),"")</f>
        <v/>
      </c>
      <c r="D4544" s="10" t="n"/>
      <c r="E4544" s="10" t="n"/>
    </row>
    <row r="4545">
      <c r="B4545">
        <f>IFERROR(VLOOKUP(A4545,Produtos!A:B,2,FALSE),"")</f>
        <v/>
      </c>
      <c r="D4545" s="10" t="n"/>
      <c r="E4545" s="10" t="n"/>
    </row>
    <row r="4546">
      <c r="B4546">
        <f>IFERROR(VLOOKUP(A4546,Produtos!A:B,2,FALSE),"")</f>
        <v/>
      </c>
      <c r="D4546" s="10" t="n"/>
      <c r="E4546" s="10" t="n"/>
    </row>
    <row r="4547">
      <c r="B4547">
        <f>IFERROR(VLOOKUP(A4547,Produtos!A:B,2,FALSE),"")</f>
        <v/>
      </c>
      <c r="D4547" s="10" t="n"/>
      <c r="E4547" s="10" t="n"/>
    </row>
    <row r="4548">
      <c r="B4548">
        <f>IFERROR(VLOOKUP(A4548,Produtos!A:B,2,FALSE),"")</f>
        <v/>
      </c>
      <c r="D4548" s="10" t="n"/>
      <c r="E4548" s="10" t="n"/>
    </row>
    <row r="4549">
      <c r="B4549">
        <f>IFERROR(VLOOKUP(A4549,Produtos!A:B,2,FALSE),"")</f>
        <v/>
      </c>
      <c r="D4549" s="10" t="n"/>
      <c r="E4549" s="10" t="n"/>
    </row>
    <row r="4550">
      <c r="B4550">
        <f>IFERROR(VLOOKUP(A4550,Produtos!A:B,2,FALSE),"")</f>
        <v/>
      </c>
      <c r="D4550" s="10" t="n"/>
      <c r="E4550" s="10" t="n"/>
    </row>
    <row r="4551">
      <c r="B4551">
        <f>IFERROR(VLOOKUP(A4551,Produtos!A:B,2,FALSE),"")</f>
        <v/>
      </c>
      <c r="D4551" s="10" t="n"/>
      <c r="E4551" s="10" t="n"/>
    </row>
    <row r="4552">
      <c r="B4552">
        <f>IFERROR(VLOOKUP(A4552,Produtos!A:B,2,FALSE),"")</f>
        <v/>
      </c>
      <c r="D4552" s="10" t="n"/>
      <c r="E4552" s="10" t="n"/>
    </row>
    <row r="4553">
      <c r="B4553">
        <f>IFERROR(VLOOKUP(A4553,Produtos!A:B,2,FALSE),"")</f>
        <v/>
      </c>
      <c r="D4553" s="10" t="n"/>
      <c r="E4553" s="10" t="n"/>
    </row>
    <row r="4554">
      <c r="B4554">
        <f>IFERROR(VLOOKUP(A4554,Produtos!A:B,2,FALSE),"")</f>
        <v/>
      </c>
      <c r="D4554" s="10" t="n"/>
      <c r="E4554" s="10" t="n"/>
    </row>
    <row r="4555">
      <c r="B4555">
        <f>IFERROR(VLOOKUP(A4555,Produtos!A:B,2,FALSE),"")</f>
        <v/>
      </c>
      <c r="D4555" s="10" t="n"/>
      <c r="E4555" s="10" t="n"/>
    </row>
    <row r="4556">
      <c r="B4556">
        <f>IFERROR(VLOOKUP(A4556,Produtos!A:B,2,FALSE),"")</f>
        <v/>
      </c>
      <c r="D4556" s="10" t="n"/>
      <c r="E4556" s="10" t="n"/>
    </row>
    <row r="4557">
      <c r="B4557">
        <f>IFERROR(VLOOKUP(A4557,Produtos!A:B,2,FALSE),"")</f>
        <v/>
      </c>
      <c r="D4557" s="10" t="n"/>
      <c r="E4557" s="10" t="n"/>
    </row>
    <row r="4558">
      <c r="B4558">
        <f>IFERROR(VLOOKUP(A4558,Produtos!A:B,2,FALSE),"")</f>
        <v/>
      </c>
      <c r="D4558" s="10" t="n"/>
      <c r="E4558" s="10" t="n"/>
    </row>
    <row r="4559">
      <c r="B4559">
        <f>IFERROR(VLOOKUP(A4559,Produtos!A:B,2,FALSE),"")</f>
        <v/>
      </c>
      <c r="D4559" s="10" t="n"/>
      <c r="E4559" s="10" t="n"/>
    </row>
    <row r="4560">
      <c r="B4560">
        <f>IFERROR(VLOOKUP(A4560,Produtos!A:B,2,FALSE),"")</f>
        <v/>
      </c>
      <c r="D4560" s="10" t="n"/>
      <c r="E4560" s="10" t="n"/>
    </row>
    <row r="4561">
      <c r="B4561">
        <f>IFERROR(VLOOKUP(A4561,Produtos!A:B,2,FALSE),"")</f>
        <v/>
      </c>
      <c r="D4561" s="10" t="n"/>
      <c r="E4561" s="10" t="n"/>
    </row>
    <row r="4562">
      <c r="B4562">
        <f>IFERROR(VLOOKUP(A4562,Produtos!A:B,2,FALSE),"")</f>
        <v/>
      </c>
      <c r="D4562" s="10" t="n"/>
      <c r="E4562" s="10" t="n"/>
    </row>
    <row r="4563">
      <c r="B4563">
        <f>IFERROR(VLOOKUP(A4563,Produtos!A:B,2,FALSE),"")</f>
        <v/>
      </c>
      <c r="D4563" s="10" t="n"/>
      <c r="E4563" s="10" t="n"/>
    </row>
    <row r="4564">
      <c r="B4564">
        <f>IFERROR(VLOOKUP(A4564,Produtos!A:B,2,FALSE),"")</f>
        <v/>
      </c>
      <c r="D4564" s="10" t="n"/>
      <c r="E4564" s="10" t="n"/>
    </row>
    <row r="4565">
      <c r="B4565">
        <f>IFERROR(VLOOKUP(A4565,Produtos!A:B,2,FALSE),"")</f>
        <v/>
      </c>
      <c r="D4565" s="10" t="n"/>
      <c r="E4565" s="10" t="n"/>
    </row>
    <row r="4566">
      <c r="B4566">
        <f>IFERROR(VLOOKUP(A4566,Produtos!A:B,2,FALSE),"")</f>
        <v/>
      </c>
      <c r="D4566" s="10" t="n"/>
      <c r="E4566" s="10" t="n"/>
    </row>
    <row r="4567">
      <c r="B4567">
        <f>IFERROR(VLOOKUP(A4567,Produtos!A:B,2,FALSE),"")</f>
        <v/>
      </c>
      <c r="D4567" s="10" t="n"/>
      <c r="E4567" s="10" t="n"/>
    </row>
    <row r="4568">
      <c r="B4568">
        <f>IFERROR(VLOOKUP(A4568,Produtos!A:B,2,FALSE),"")</f>
        <v/>
      </c>
      <c r="D4568" s="10" t="n"/>
      <c r="E4568" s="10" t="n"/>
    </row>
    <row r="4569">
      <c r="B4569">
        <f>IFERROR(VLOOKUP(A4569,Produtos!A:B,2,FALSE),"")</f>
        <v/>
      </c>
      <c r="D4569" s="10" t="n"/>
      <c r="E4569" s="10" t="n"/>
    </row>
    <row r="4570">
      <c r="B4570">
        <f>IFERROR(VLOOKUP(A4570,Produtos!A:B,2,FALSE),"")</f>
        <v/>
      </c>
      <c r="D4570" s="10" t="n"/>
      <c r="E4570" s="10" t="n"/>
    </row>
    <row r="4571">
      <c r="B4571">
        <f>IFERROR(VLOOKUP(A4571,Produtos!A:B,2,FALSE),"")</f>
        <v/>
      </c>
      <c r="D4571" s="10" t="n"/>
      <c r="E4571" s="10" t="n"/>
    </row>
    <row r="4572">
      <c r="B4572">
        <f>IFERROR(VLOOKUP(A4572,Produtos!A:B,2,FALSE),"")</f>
        <v/>
      </c>
      <c r="D4572" s="10" t="n"/>
      <c r="E4572" s="10" t="n"/>
    </row>
    <row r="4573">
      <c r="B4573">
        <f>IFERROR(VLOOKUP(A4573,Produtos!A:B,2,FALSE),"")</f>
        <v/>
      </c>
      <c r="D4573" s="10" t="n"/>
      <c r="E4573" s="10" t="n"/>
    </row>
    <row r="4574">
      <c r="B4574">
        <f>IFERROR(VLOOKUP(A4574,Produtos!A:B,2,FALSE),"")</f>
        <v/>
      </c>
      <c r="D4574" s="10" t="n"/>
      <c r="E4574" s="10" t="n"/>
    </row>
    <row r="4575">
      <c r="B4575">
        <f>IFERROR(VLOOKUP(A4575,Produtos!A:B,2,FALSE),"")</f>
        <v/>
      </c>
      <c r="D4575" s="10" t="n"/>
      <c r="E4575" s="10" t="n"/>
    </row>
    <row r="4576">
      <c r="B4576">
        <f>IFERROR(VLOOKUP(A4576,Produtos!A:B,2,FALSE),"")</f>
        <v/>
      </c>
      <c r="D4576" s="10" t="n"/>
      <c r="E4576" s="10" t="n"/>
    </row>
    <row r="4577">
      <c r="B4577">
        <f>IFERROR(VLOOKUP(A4577,Produtos!A:B,2,FALSE),"")</f>
        <v/>
      </c>
      <c r="D4577" s="10" t="n"/>
      <c r="E4577" s="10" t="n"/>
    </row>
    <row r="4578">
      <c r="B4578">
        <f>IFERROR(VLOOKUP(A4578,Produtos!A:B,2,FALSE),"")</f>
        <v/>
      </c>
      <c r="D4578" s="10" t="n"/>
      <c r="E4578" s="10" t="n"/>
    </row>
    <row r="4579">
      <c r="B4579">
        <f>IFERROR(VLOOKUP(A4579,Produtos!A:B,2,FALSE),"")</f>
        <v/>
      </c>
      <c r="D4579" s="10" t="n"/>
      <c r="E4579" s="10" t="n"/>
    </row>
    <row r="4580">
      <c r="B4580">
        <f>IFERROR(VLOOKUP(A4580,Produtos!A:B,2,FALSE),"")</f>
        <v/>
      </c>
      <c r="D4580" s="10" t="n"/>
      <c r="E4580" s="10" t="n"/>
    </row>
    <row r="4581">
      <c r="B4581">
        <f>IFERROR(VLOOKUP(A4581,Produtos!A:B,2,FALSE),"")</f>
        <v/>
      </c>
      <c r="D4581" s="10" t="n"/>
      <c r="E4581" s="10" t="n"/>
    </row>
    <row r="4582">
      <c r="B4582">
        <f>IFERROR(VLOOKUP(A4582,Produtos!A:B,2,FALSE),"")</f>
        <v/>
      </c>
      <c r="D4582" s="10" t="n"/>
      <c r="E4582" s="10" t="n"/>
    </row>
    <row r="4583">
      <c r="B4583">
        <f>IFERROR(VLOOKUP(A4583,Produtos!A:B,2,FALSE),"")</f>
        <v/>
      </c>
      <c r="D4583" s="10" t="n"/>
      <c r="E4583" s="10" t="n"/>
    </row>
    <row r="4584">
      <c r="B4584">
        <f>IFERROR(VLOOKUP(A4584,Produtos!A:B,2,FALSE),"")</f>
        <v/>
      </c>
      <c r="D4584" s="10" t="n"/>
      <c r="E4584" s="10" t="n"/>
    </row>
    <row r="4585">
      <c r="B4585">
        <f>IFERROR(VLOOKUP(A4585,Produtos!A:B,2,FALSE),"")</f>
        <v/>
      </c>
      <c r="D4585" s="10" t="n"/>
      <c r="E4585" s="10" t="n"/>
    </row>
    <row r="4586">
      <c r="B4586">
        <f>IFERROR(VLOOKUP(A4586,Produtos!A:B,2,FALSE),"")</f>
        <v/>
      </c>
      <c r="D4586" s="10" t="n"/>
      <c r="E4586" s="10" t="n"/>
    </row>
    <row r="4587">
      <c r="B4587">
        <f>IFERROR(VLOOKUP(A4587,Produtos!A:B,2,FALSE),"")</f>
        <v/>
      </c>
      <c r="D4587" s="10" t="n"/>
      <c r="E4587" s="10" t="n"/>
    </row>
    <row r="4588">
      <c r="B4588">
        <f>IFERROR(VLOOKUP(A4588,Produtos!A:B,2,FALSE),"")</f>
        <v/>
      </c>
      <c r="D4588" s="10" t="n"/>
      <c r="E4588" s="10" t="n"/>
    </row>
    <row r="4589">
      <c r="B4589">
        <f>IFERROR(VLOOKUP(A4589,Produtos!A:B,2,FALSE),"")</f>
        <v/>
      </c>
      <c r="D4589" s="10" t="n"/>
      <c r="E4589" s="10" t="n"/>
    </row>
    <row r="4590">
      <c r="B4590">
        <f>IFERROR(VLOOKUP(A4590,Produtos!A:B,2,FALSE),"")</f>
        <v/>
      </c>
      <c r="D4590" s="10" t="n"/>
      <c r="E4590" s="10" t="n"/>
    </row>
    <row r="4591">
      <c r="B4591">
        <f>IFERROR(VLOOKUP(A4591,Produtos!A:B,2,FALSE),"")</f>
        <v/>
      </c>
      <c r="D4591" s="10" t="n"/>
      <c r="E4591" s="10" t="n"/>
    </row>
    <row r="4592">
      <c r="B4592">
        <f>IFERROR(VLOOKUP(A4592,Produtos!A:B,2,FALSE),"")</f>
        <v/>
      </c>
      <c r="D4592" s="10" t="n"/>
      <c r="E4592" s="10" t="n"/>
    </row>
    <row r="4593">
      <c r="B4593">
        <f>IFERROR(VLOOKUP(A4593,Produtos!A:B,2,FALSE),"")</f>
        <v/>
      </c>
      <c r="D4593" s="10" t="n"/>
      <c r="E4593" s="10" t="n"/>
    </row>
    <row r="4594">
      <c r="B4594">
        <f>IFERROR(VLOOKUP(A4594,Produtos!A:B,2,FALSE),"")</f>
        <v/>
      </c>
      <c r="D4594" s="10" t="n"/>
      <c r="E4594" s="10" t="n"/>
    </row>
    <row r="4595">
      <c r="B4595">
        <f>IFERROR(VLOOKUP(A4595,Produtos!A:B,2,FALSE),"")</f>
        <v/>
      </c>
      <c r="D4595" s="10" t="n"/>
      <c r="E4595" s="10" t="n"/>
    </row>
    <row r="4596">
      <c r="B4596">
        <f>IFERROR(VLOOKUP(A4596,Produtos!A:B,2,FALSE),"")</f>
        <v/>
      </c>
      <c r="D4596" s="10" t="n"/>
      <c r="E4596" s="10" t="n"/>
    </row>
    <row r="4597">
      <c r="B4597">
        <f>IFERROR(VLOOKUP(A4597,Produtos!A:B,2,FALSE),"")</f>
        <v/>
      </c>
      <c r="D4597" s="10" t="n"/>
      <c r="E4597" s="10" t="n"/>
    </row>
    <row r="4598">
      <c r="B4598">
        <f>IFERROR(VLOOKUP(A4598,Produtos!A:B,2,FALSE),"")</f>
        <v/>
      </c>
      <c r="D4598" s="10" t="n"/>
      <c r="E4598" s="10" t="n"/>
    </row>
    <row r="4599">
      <c r="B4599">
        <f>IFERROR(VLOOKUP(A4599,Produtos!A:B,2,FALSE),"")</f>
        <v/>
      </c>
      <c r="D4599" s="10" t="n"/>
      <c r="E4599" s="10" t="n"/>
    </row>
    <row r="4600">
      <c r="B4600">
        <f>IFERROR(VLOOKUP(A4600,Produtos!A:B,2,FALSE),"")</f>
        <v/>
      </c>
      <c r="D4600" s="10" t="n"/>
      <c r="E4600" s="10" t="n"/>
    </row>
    <row r="4601">
      <c r="B4601">
        <f>IFERROR(VLOOKUP(A4601,Produtos!A:B,2,FALSE),"")</f>
        <v/>
      </c>
      <c r="D4601" s="10" t="n"/>
      <c r="E4601" s="10" t="n"/>
    </row>
    <row r="4602">
      <c r="B4602">
        <f>IFERROR(VLOOKUP(A4602,Produtos!A:B,2,FALSE),"")</f>
        <v/>
      </c>
      <c r="D4602" s="10" t="n"/>
      <c r="E4602" s="10" t="n"/>
    </row>
    <row r="4603">
      <c r="B4603">
        <f>IFERROR(VLOOKUP(A4603,Produtos!A:B,2,FALSE),"")</f>
        <v/>
      </c>
      <c r="D4603" s="10" t="n"/>
      <c r="E4603" s="10" t="n"/>
    </row>
    <row r="4604">
      <c r="B4604">
        <f>IFERROR(VLOOKUP(A4604,Produtos!A:B,2,FALSE),"")</f>
        <v/>
      </c>
      <c r="D4604" s="10" t="n"/>
      <c r="E4604" s="10" t="n"/>
    </row>
    <row r="4605">
      <c r="B4605">
        <f>IFERROR(VLOOKUP(A4605,Produtos!A:B,2,FALSE),"")</f>
        <v/>
      </c>
      <c r="D4605" s="10" t="n"/>
      <c r="E4605" s="10" t="n"/>
    </row>
    <row r="4606">
      <c r="B4606">
        <f>IFERROR(VLOOKUP(A4606,Produtos!A:B,2,FALSE),"")</f>
        <v/>
      </c>
      <c r="D4606" s="10" t="n"/>
      <c r="E4606" s="10" t="n"/>
    </row>
    <row r="4607">
      <c r="B4607">
        <f>IFERROR(VLOOKUP(A4607,Produtos!A:B,2,FALSE),"")</f>
        <v/>
      </c>
      <c r="D4607" s="10" t="n"/>
      <c r="E4607" s="10" t="n"/>
    </row>
    <row r="4608">
      <c r="B4608">
        <f>IFERROR(VLOOKUP(A4608,Produtos!A:B,2,FALSE),"")</f>
        <v/>
      </c>
      <c r="D4608" s="10" t="n"/>
      <c r="E4608" s="10" t="n"/>
    </row>
    <row r="4609">
      <c r="B4609">
        <f>IFERROR(VLOOKUP(A4609,Produtos!A:B,2,FALSE),"")</f>
        <v/>
      </c>
      <c r="D4609" s="10" t="n"/>
      <c r="E4609" s="10" t="n"/>
    </row>
    <row r="4610">
      <c r="B4610">
        <f>IFERROR(VLOOKUP(A4610,Produtos!A:B,2,FALSE),"")</f>
        <v/>
      </c>
      <c r="D4610" s="10" t="n"/>
      <c r="E4610" s="10" t="n"/>
    </row>
    <row r="4611">
      <c r="B4611">
        <f>IFERROR(VLOOKUP(A4611,Produtos!A:B,2,FALSE),"")</f>
        <v/>
      </c>
      <c r="D4611" s="10" t="n"/>
      <c r="E4611" s="10" t="n"/>
    </row>
    <row r="4612">
      <c r="B4612">
        <f>IFERROR(VLOOKUP(A4612,Produtos!A:B,2,FALSE),"")</f>
        <v/>
      </c>
      <c r="D4612" s="10" t="n"/>
      <c r="E4612" s="10" t="n"/>
    </row>
    <row r="4613">
      <c r="B4613">
        <f>IFERROR(VLOOKUP(A4613,Produtos!A:B,2,FALSE),"")</f>
        <v/>
      </c>
      <c r="D4613" s="10" t="n"/>
      <c r="E4613" s="10" t="n"/>
    </row>
    <row r="4614">
      <c r="B4614">
        <f>IFERROR(VLOOKUP(A4614,Produtos!A:B,2,FALSE),"")</f>
        <v/>
      </c>
      <c r="D4614" s="10" t="n"/>
      <c r="E4614" s="10" t="n"/>
    </row>
    <row r="4615">
      <c r="B4615">
        <f>IFERROR(VLOOKUP(A4615,Produtos!A:B,2,FALSE),"")</f>
        <v/>
      </c>
      <c r="D4615" s="10" t="n"/>
      <c r="E4615" s="10" t="n"/>
    </row>
    <row r="4616">
      <c r="B4616">
        <f>IFERROR(VLOOKUP(A4616,Produtos!A:B,2,FALSE),"")</f>
        <v/>
      </c>
      <c r="D4616" s="10" t="n"/>
      <c r="E4616" s="10" t="n"/>
    </row>
    <row r="4617">
      <c r="B4617">
        <f>IFERROR(VLOOKUP(A4617,Produtos!A:B,2,FALSE),"")</f>
        <v/>
      </c>
      <c r="D4617" s="10" t="n"/>
      <c r="E4617" s="10" t="n"/>
    </row>
    <row r="4618">
      <c r="B4618">
        <f>IFERROR(VLOOKUP(A4618,Produtos!A:B,2,FALSE),"")</f>
        <v/>
      </c>
      <c r="D4618" s="10" t="n"/>
      <c r="E4618" s="10" t="n"/>
    </row>
    <row r="4619">
      <c r="B4619">
        <f>IFERROR(VLOOKUP(A4619,Produtos!A:B,2,FALSE),"")</f>
        <v/>
      </c>
      <c r="D4619" s="10" t="n"/>
      <c r="E4619" s="10" t="n"/>
    </row>
    <row r="4620">
      <c r="B4620">
        <f>IFERROR(VLOOKUP(A4620,Produtos!A:B,2,FALSE),"")</f>
        <v/>
      </c>
      <c r="D4620" s="10" t="n"/>
      <c r="E4620" s="10" t="n"/>
    </row>
    <row r="4621">
      <c r="B4621">
        <f>IFERROR(VLOOKUP(A4621,Produtos!A:B,2,FALSE),"")</f>
        <v/>
      </c>
      <c r="D4621" s="10" t="n"/>
      <c r="E4621" s="10" t="n"/>
    </row>
    <row r="4622">
      <c r="B4622">
        <f>IFERROR(VLOOKUP(A4622,Produtos!A:B,2,FALSE),"")</f>
        <v/>
      </c>
      <c r="D4622" s="10" t="n"/>
      <c r="E4622" s="10" t="n"/>
    </row>
    <row r="4623">
      <c r="B4623">
        <f>IFERROR(VLOOKUP(A4623,Produtos!A:B,2,FALSE),"")</f>
        <v/>
      </c>
      <c r="D4623" s="10" t="n"/>
      <c r="E4623" s="10" t="n"/>
    </row>
    <row r="4624">
      <c r="B4624">
        <f>IFERROR(VLOOKUP(A4624,Produtos!A:B,2,FALSE),"")</f>
        <v/>
      </c>
      <c r="D4624" s="10" t="n"/>
      <c r="E4624" s="10" t="n"/>
    </row>
    <row r="4625">
      <c r="B4625">
        <f>IFERROR(VLOOKUP(A4625,Produtos!A:B,2,FALSE),"")</f>
        <v/>
      </c>
      <c r="D4625" s="10" t="n"/>
      <c r="E4625" s="10" t="n"/>
    </row>
    <row r="4626">
      <c r="B4626">
        <f>IFERROR(VLOOKUP(A4626,Produtos!A:B,2,FALSE),"")</f>
        <v/>
      </c>
      <c r="D4626" s="10" t="n"/>
      <c r="E4626" s="10" t="n"/>
    </row>
    <row r="4627">
      <c r="B4627">
        <f>IFERROR(VLOOKUP(A4627,Produtos!A:B,2,FALSE),"")</f>
        <v/>
      </c>
      <c r="D4627" s="10" t="n"/>
      <c r="E4627" s="10" t="n"/>
    </row>
    <row r="4628">
      <c r="B4628">
        <f>IFERROR(VLOOKUP(A4628,Produtos!A:B,2,FALSE),"")</f>
        <v/>
      </c>
      <c r="D4628" s="10" t="n"/>
      <c r="E4628" s="10" t="n"/>
    </row>
    <row r="4629">
      <c r="B4629">
        <f>IFERROR(VLOOKUP(A4629,Produtos!A:B,2,FALSE),"")</f>
        <v/>
      </c>
      <c r="D4629" s="10" t="n"/>
      <c r="E4629" s="10" t="n"/>
    </row>
    <row r="4630">
      <c r="B4630">
        <f>IFERROR(VLOOKUP(A4630,Produtos!A:B,2,FALSE),"")</f>
        <v/>
      </c>
      <c r="D4630" s="10" t="n"/>
      <c r="E4630" s="10" t="n"/>
    </row>
    <row r="4631">
      <c r="B4631">
        <f>IFERROR(VLOOKUP(A4631,Produtos!A:B,2,FALSE),"")</f>
        <v/>
      </c>
      <c r="D4631" s="10" t="n"/>
      <c r="E4631" s="10" t="n"/>
    </row>
    <row r="4632">
      <c r="B4632">
        <f>IFERROR(VLOOKUP(A4632,Produtos!A:B,2,FALSE),"")</f>
        <v/>
      </c>
      <c r="D4632" s="10" t="n"/>
      <c r="E4632" s="10" t="n"/>
    </row>
    <row r="4633">
      <c r="B4633">
        <f>IFERROR(VLOOKUP(A4633,Produtos!A:B,2,FALSE),"")</f>
        <v/>
      </c>
      <c r="D4633" s="10" t="n"/>
      <c r="E4633" s="10" t="n"/>
    </row>
    <row r="4634">
      <c r="B4634">
        <f>IFERROR(VLOOKUP(A4634,Produtos!A:B,2,FALSE),"")</f>
        <v/>
      </c>
      <c r="D4634" s="10" t="n"/>
      <c r="E4634" s="10" t="n"/>
    </row>
    <row r="4635">
      <c r="B4635">
        <f>IFERROR(VLOOKUP(A4635,Produtos!A:B,2,FALSE),"")</f>
        <v/>
      </c>
      <c r="D4635" s="10" t="n"/>
      <c r="E4635" s="10" t="n"/>
    </row>
    <row r="4636">
      <c r="B4636">
        <f>IFERROR(VLOOKUP(A4636,Produtos!A:B,2,FALSE),"")</f>
        <v/>
      </c>
      <c r="D4636" s="10" t="n"/>
      <c r="E4636" s="10" t="n"/>
    </row>
    <row r="4637">
      <c r="B4637">
        <f>IFERROR(VLOOKUP(A4637,Produtos!A:B,2,FALSE),"")</f>
        <v/>
      </c>
      <c r="D4637" s="10" t="n"/>
      <c r="E4637" s="10" t="n"/>
    </row>
    <row r="4638">
      <c r="B4638">
        <f>IFERROR(VLOOKUP(A4638,Produtos!A:B,2,FALSE),"")</f>
        <v/>
      </c>
      <c r="D4638" s="10" t="n"/>
      <c r="E4638" s="10" t="n"/>
    </row>
    <row r="4639">
      <c r="B4639">
        <f>IFERROR(VLOOKUP(A4639,Produtos!A:B,2,FALSE),"")</f>
        <v/>
      </c>
      <c r="D4639" s="10" t="n"/>
      <c r="E4639" s="10" t="n"/>
    </row>
    <row r="4640">
      <c r="B4640">
        <f>IFERROR(VLOOKUP(A4640,Produtos!A:B,2,FALSE),"")</f>
        <v/>
      </c>
      <c r="D4640" s="10" t="n"/>
      <c r="E4640" s="10" t="n"/>
    </row>
    <row r="4641">
      <c r="B4641">
        <f>IFERROR(VLOOKUP(A4641,Produtos!A:B,2,FALSE),"")</f>
        <v/>
      </c>
      <c r="D4641" s="10" t="n"/>
      <c r="E4641" s="10" t="n"/>
    </row>
    <row r="4642">
      <c r="B4642">
        <f>IFERROR(VLOOKUP(A4642,Produtos!A:B,2,FALSE),"")</f>
        <v/>
      </c>
      <c r="D4642" s="10" t="n"/>
      <c r="E4642" s="10" t="n"/>
    </row>
    <row r="4643">
      <c r="B4643">
        <f>IFERROR(VLOOKUP(A4643,Produtos!A:B,2,FALSE),"")</f>
        <v/>
      </c>
      <c r="D4643" s="10" t="n"/>
      <c r="E4643" s="10" t="n"/>
    </row>
    <row r="4644">
      <c r="B4644">
        <f>IFERROR(VLOOKUP(A4644,Produtos!A:B,2,FALSE),"")</f>
        <v/>
      </c>
      <c r="D4644" s="10" t="n"/>
      <c r="E4644" s="10" t="n"/>
    </row>
    <row r="4645">
      <c r="B4645">
        <f>IFERROR(VLOOKUP(A4645,Produtos!A:B,2,FALSE),"")</f>
        <v/>
      </c>
      <c r="D4645" s="10" t="n"/>
      <c r="E4645" s="10" t="n"/>
    </row>
    <row r="4646">
      <c r="B4646">
        <f>IFERROR(VLOOKUP(A4646,Produtos!A:B,2,FALSE),"")</f>
        <v/>
      </c>
      <c r="D4646" s="10" t="n"/>
      <c r="E4646" s="10" t="n"/>
    </row>
    <row r="4647">
      <c r="B4647">
        <f>IFERROR(VLOOKUP(A4647,Produtos!A:B,2,FALSE),"")</f>
        <v/>
      </c>
      <c r="D4647" s="10" t="n"/>
      <c r="E4647" s="10" t="n"/>
    </row>
    <row r="4648">
      <c r="B4648">
        <f>IFERROR(VLOOKUP(A4648,Produtos!A:B,2,FALSE),"")</f>
        <v/>
      </c>
      <c r="D4648" s="10" t="n"/>
      <c r="E4648" s="10" t="n"/>
    </row>
    <row r="4649">
      <c r="B4649">
        <f>IFERROR(VLOOKUP(A4649,Produtos!A:B,2,FALSE),"")</f>
        <v/>
      </c>
      <c r="D4649" s="10" t="n"/>
      <c r="E4649" s="10" t="n"/>
    </row>
    <row r="4650">
      <c r="B4650">
        <f>IFERROR(VLOOKUP(A4650,Produtos!A:B,2,FALSE),"")</f>
        <v/>
      </c>
      <c r="D4650" s="10" t="n"/>
      <c r="E4650" s="10" t="n"/>
    </row>
    <row r="4651">
      <c r="B4651">
        <f>IFERROR(VLOOKUP(A4651,Produtos!A:B,2,FALSE),"")</f>
        <v/>
      </c>
      <c r="D4651" s="10" t="n"/>
      <c r="E4651" s="10" t="n"/>
    </row>
    <row r="4652">
      <c r="B4652">
        <f>IFERROR(VLOOKUP(A4652,Produtos!A:B,2,FALSE),"")</f>
        <v/>
      </c>
      <c r="D4652" s="10" t="n"/>
      <c r="E4652" s="10" t="n"/>
    </row>
    <row r="4653">
      <c r="B4653">
        <f>IFERROR(VLOOKUP(A4653,Produtos!A:B,2,FALSE),"")</f>
        <v/>
      </c>
      <c r="D4653" s="10" t="n"/>
      <c r="E4653" s="10" t="n"/>
    </row>
    <row r="4654">
      <c r="B4654">
        <f>IFERROR(VLOOKUP(A4654,Produtos!A:B,2,FALSE),"")</f>
        <v/>
      </c>
      <c r="D4654" s="10" t="n"/>
      <c r="E4654" s="10" t="n"/>
    </row>
    <row r="4655">
      <c r="B4655">
        <f>IFERROR(VLOOKUP(A4655,Produtos!A:B,2,FALSE),"")</f>
        <v/>
      </c>
      <c r="D4655" s="10" t="n"/>
      <c r="E4655" s="10" t="n"/>
    </row>
    <row r="4656">
      <c r="B4656">
        <f>IFERROR(VLOOKUP(A4656,Produtos!A:B,2,FALSE),"")</f>
        <v/>
      </c>
      <c r="D4656" s="10" t="n"/>
      <c r="E4656" s="10" t="n"/>
    </row>
    <row r="4657">
      <c r="B4657">
        <f>IFERROR(VLOOKUP(A4657,Produtos!A:B,2,FALSE),"")</f>
        <v/>
      </c>
      <c r="D4657" s="10" t="n"/>
      <c r="E4657" s="10" t="n"/>
    </row>
    <row r="4658">
      <c r="B4658">
        <f>IFERROR(VLOOKUP(A4658,Produtos!A:B,2,FALSE),"")</f>
        <v/>
      </c>
      <c r="D4658" s="10" t="n"/>
      <c r="E4658" s="10" t="n"/>
    </row>
    <row r="4659">
      <c r="B4659">
        <f>IFERROR(VLOOKUP(A4659,Produtos!A:B,2,FALSE),"")</f>
        <v/>
      </c>
      <c r="D4659" s="10" t="n"/>
      <c r="E4659" s="10" t="n"/>
    </row>
    <row r="4660">
      <c r="B4660">
        <f>IFERROR(VLOOKUP(A4660,Produtos!A:B,2,FALSE),"")</f>
        <v/>
      </c>
      <c r="D4660" s="10" t="n"/>
      <c r="E4660" s="10" t="n"/>
    </row>
    <row r="4661">
      <c r="B4661">
        <f>IFERROR(VLOOKUP(A4661,Produtos!A:B,2,FALSE),"")</f>
        <v/>
      </c>
      <c r="D4661" s="10" t="n"/>
      <c r="E4661" s="10" t="n"/>
    </row>
    <row r="4662">
      <c r="B4662">
        <f>IFERROR(VLOOKUP(A4662,Produtos!A:B,2,FALSE),"")</f>
        <v/>
      </c>
      <c r="D4662" s="10" t="n"/>
      <c r="E4662" s="10" t="n"/>
    </row>
    <row r="4663">
      <c r="B4663">
        <f>IFERROR(VLOOKUP(A4663,Produtos!A:B,2,FALSE),"")</f>
        <v/>
      </c>
      <c r="D4663" s="10" t="n"/>
      <c r="E4663" s="10" t="n"/>
    </row>
    <row r="4664">
      <c r="B4664">
        <f>IFERROR(VLOOKUP(A4664,Produtos!A:B,2,FALSE),"")</f>
        <v/>
      </c>
      <c r="D4664" s="10" t="n"/>
      <c r="E4664" s="10" t="n"/>
    </row>
    <row r="4665">
      <c r="B4665">
        <f>IFERROR(VLOOKUP(A4665,Produtos!A:B,2,FALSE),"")</f>
        <v/>
      </c>
      <c r="D4665" s="10" t="n"/>
      <c r="E4665" s="10" t="n"/>
    </row>
    <row r="4666">
      <c r="B4666">
        <f>IFERROR(VLOOKUP(A4666,Produtos!A:B,2,FALSE),"")</f>
        <v/>
      </c>
      <c r="D4666" s="10" t="n"/>
      <c r="E4666" s="10" t="n"/>
    </row>
    <row r="4667">
      <c r="B4667">
        <f>IFERROR(VLOOKUP(A4667,Produtos!A:B,2,FALSE),"")</f>
        <v/>
      </c>
      <c r="D4667" s="10" t="n"/>
      <c r="E4667" s="10" t="n"/>
    </row>
    <row r="4668">
      <c r="B4668">
        <f>IFERROR(VLOOKUP(A4668,Produtos!A:B,2,FALSE),"")</f>
        <v/>
      </c>
      <c r="D4668" s="10" t="n"/>
      <c r="E4668" s="10" t="n"/>
    </row>
    <row r="4669">
      <c r="B4669">
        <f>IFERROR(VLOOKUP(A4669,Produtos!A:B,2,FALSE),"")</f>
        <v/>
      </c>
      <c r="D4669" s="10" t="n"/>
      <c r="E4669" s="10" t="n"/>
    </row>
    <row r="4670">
      <c r="B4670">
        <f>IFERROR(VLOOKUP(A4670,Produtos!A:B,2,FALSE),"")</f>
        <v/>
      </c>
      <c r="D4670" s="10" t="n"/>
      <c r="E4670" s="10" t="n"/>
    </row>
    <row r="4671">
      <c r="B4671">
        <f>IFERROR(VLOOKUP(A4671,Produtos!A:B,2,FALSE),"")</f>
        <v/>
      </c>
      <c r="D4671" s="10" t="n"/>
      <c r="E4671" s="10" t="n"/>
    </row>
    <row r="4672">
      <c r="B4672">
        <f>IFERROR(VLOOKUP(A4672,Produtos!A:B,2,FALSE),"")</f>
        <v/>
      </c>
      <c r="D4672" s="10" t="n"/>
      <c r="E4672" s="10" t="n"/>
    </row>
    <row r="4673">
      <c r="B4673">
        <f>IFERROR(VLOOKUP(A4673,Produtos!A:B,2,FALSE),"")</f>
        <v/>
      </c>
      <c r="D4673" s="10" t="n"/>
      <c r="E4673" s="10" t="n"/>
    </row>
    <row r="4674">
      <c r="B4674">
        <f>IFERROR(VLOOKUP(A4674,Produtos!A:B,2,FALSE),"")</f>
        <v/>
      </c>
      <c r="D4674" s="10" t="n"/>
      <c r="E4674" s="10" t="n"/>
    </row>
    <row r="4675">
      <c r="B4675">
        <f>IFERROR(VLOOKUP(A4675,Produtos!A:B,2,FALSE),"")</f>
        <v/>
      </c>
      <c r="D4675" s="10" t="n"/>
      <c r="E4675" s="10" t="n"/>
    </row>
    <row r="4676">
      <c r="B4676">
        <f>IFERROR(VLOOKUP(A4676,Produtos!A:B,2,FALSE),"")</f>
        <v/>
      </c>
      <c r="D4676" s="10" t="n"/>
      <c r="E4676" s="10" t="n"/>
    </row>
    <row r="4677">
      <c r="B4677">
        <f>IFERROR(VLOOKUP(A4677,Produtos!A:B,2,FALSE),"")</f>
        <v/>
      </c>
      <c r="D4677" s="10" t="n"/>
      <c r="E4677" s="10" t="n"/>
    </row>
    <row r="4678">
      <c r="B4678">
        <f>IFERROR(VLOOKUP(A4678,Produtos!A:B,2,FALSE),"")</f>
        <v/>
      </c>
      <c r="D4678" s="10" t="n"/>
      <c r="E4678" s="10" t="n"/>
    </row>
    <row r="4679">
      <c r="B4679">
        <f>IFERROR(VLOOKUP(A4679,Produtos!A:B,2,FALSE),"")</f>
        <v/>
      </c>
      <c r="D4679" s="10" t="n"/>
      <c r="E4679" s="10" t="n"/>
    </row>
    <row r="4680">
      <c r="B4680">
        <f>IFERROR(VLOOKUP(A4680,Produtos!A:B,2,FALSE),"")</f>
        <v/>
      </c>
      <c r="D4680" s="10" t="n"/>
      <c r="E4680" s="10" t="n"/>
    </row>
    <row r="4681">
      <c r="B4681">
        <f>IFERROR(VLOOKUP(A4681,Produtos!A:B,2,FALSE),"")</f>
        <v/>
      </c>
      <c r="D4681" s="10" t="n"/>
      <c r="E4681" s="10" t="n"/>
    </row>
    <row r="4682">
      <c r="B4682">
        <f>IFERROR(VLOOKUP(A4682,Produtos!A:B,2,FALSE),"")</f>
        <v/>
      </c>
      <c r="D4682" s="10" t="n"/>
      <c r="E4682" s="10" t="n"/>
    </row>
    <row r="4683">
      <c r="B4683">
        <f>IFERROR(VLOOKUP(A4683,Produtos!A:B,2,FALSE),"")</f>
        <v/>
      </c>
      <c r="D4683" s="10" t="n"/>
      <c r="E4683" s="10" t="n"/>
    </row>
    <row r="4684">
      <c r="B4684">
        <f>IFERROR(VLOOKUP(A4684,Produtos!A:B,2,FALSE),"")</f>
        <v/>
      </c>
      <c r="D4684" s="10" t="n"/>
      <c r="E4684" s="10" t="n"/>
    </row>
    <row r="4685">
      <c r="B4685">
        <f>IFERROR(VLOOKUP(A4685,Produtos!A:B,2,FALSE),"")</f>
        <v/>
      </c>
      <c r="D4685" s="10" t="n"/>
      <c r="E4685" s="10" t="n"/>
    </row>
    <row r="4686">
      <c r="B4686">
        <f>IFERROR(VLOOKUP(A4686,Produtos!A:B,2,FALSE),"")</f>
        <v/>
      </c>
      <c r="D4686" s="10" t="n"/>
      <c r="E4686" s="10" t="n"/>
    </row>
    <row r="4687">
      <c r="B4687">
        <f>IFERROR(VLOOKUP(A4687,Produtos!A:B,2,FALSE),"")</f>
        <v/>
      </c>
      <c r="D4687" s="10" t="n"/>
      <c r="E4687" s="10" t="n"/>
    </row>
    <row r="4688">
      <c r="B4688">
        <f>IFERROR(VLOOKUP(A4688,Produtos!A:B,2,FALSE),"")</f>
        <v/>
      </c>
      <c r="D4688" s="10" t="n"/>
      <c r="E4688" s="10" t="n"/>
    </row>
    <row r="4689">
      <c r="B4689">
        <f>IFERROR(VLOOKUP(A4689,Produtos!A:B,2,FALSE),"")</f>
        <v/>
      </c>
      <c r="D4689" s="10" t="n"/>
      <c r="E4689" s="10" t="n"/>
    </row>
    <row r="4690">
      <c r="B4690">
        <f>IFERROR(VLOOKUP(A4690,Produtos!A:B,2,FALSE),"")</f>
        <v/>
      </c>
      <c r="D4690" s="10" t="n"/>
      <c r="E4690" s="10" t="n"/>
    </row>
    <row r="4691">
      <c r="B4691">
        <f>IFERROR(VLOOKUP(A4691,Produtos!A:B,2,FALSE),"")</f>
        <v/>
      </c>
      <c r="D4691" s="10" t="n"/>
      <c r="E4691" s="10" t="n"/>
    </row>
    <row r="4692">
      <c r="B4692">
        <f>IFERROR(VLOOKUP(A4692,Produtos!A:B,2,FALSE),"")</f>
        <v/>
      </c>
      <c r="D4692" s="10" t="n"/>
      <c r="E4692" s="10" t="n"/>
    </row>
    <row r="4693">
      <c r="B4693">
        <f>IFERROR(VLOOKUP(A4693,Produtos!A:B,2,FALSE),"")</f>
        <v/>
      </c>
      <c r="D4693" s="10" t="n"/>
      <c r="E4693" s="10" t="n"/>
    </row>
    <row r="4694">
      <c r="B4694">
        <f>IFERROR(VLOOKUP(A4694,Produtos!A:B,2,FALSE),"")</f>
        <v/>
      </c>
      <c r="D4694" s="10" t="n"/>
      <c r="E4694" s="10" t="n"/>
    </row>
    <row r="4695">
      <c r="B4695">
        <f>IFERROR(VLOOKUP(A4695,Produtos!A:B,2,FALSE),"")</f>
        <v/>
      </c>
      <c r="D4695" s="10" t="n"/>
      <c r="E4695" s="10" t="n"/>
    </row>
    <row r="4696">
      <c r="B4696">
        <f>IFERROR(VLOOKUP(A4696,Produtos!A:B,2,FALSE),"")</f>
        <v/>
      </c>
      <c r="D4696" s="10" t="n"/>
      <c r="E4696" s="10" t="n"/>
    </row>
    <row r="4697">
      <c r="B4697">
        <f>IFERROR(VLOOKUP(A4697,Produtos!A:B,2,FALSE),"")</f>
        <v/>
      </c>
      <c r="D4697" s="10" t="n"/>
      <c r="E4697" s="10" t="n"/>
    </row>
    <row r="4698">
      <c r="B4698">
        <f>IFERROR(VLOOKUP(A4698,Produtos!A:B,2,FALSE),"")</f>
        <v/>
      </c>
      <c r="D4698" s="10" t="n"/>
      <c r="E4698" s="10" t="n"/>
    </row>
    <row r="4699">
      <c r="B4699">
        <f>IFERROR(VLOOKUP(A4699,Produtos!A:B,2,FALSE),"")</f>
        <v/>
      </c>
      <c r="D4699" s="10" t="n"/>
      <c r="E4699" s="10" t="n"/>
    </row>
    <row r="4700">
      <c r="B4700">
        <f>IFERROR(VLOOKUP(A4700,Produtos!A:B,2,FALSE),"")</f>
        <v/>
      </c>
      <c r="D4700" s="10" t="n"/>
      <c r="E4700" s="10" t="n"/>
    </row>
    <row r="4701">
      <c r="B4701">
        <f>IFERROR(VLOOKUP(A4701,Produtos!A:B,2,FALSE),"")</f>
        <v/>
      </c>
      <c r="D4701" s="10" t="n"/>
      <c r="E4701" s="10" t="n"/>
    </row>
    <row r="4702">
      <c r="B4702">
        <f>IFERROR(VLOOKUP(A4702,Produtos!A:B,2,FALSE),"")</f>
        <v/>
      </c>
      <c r="D4702" s="10" t="n"/>
      <c r="E4702" s="10" t="n"/>
    </row>
    <row r="4703">
      <c r="B4703">
        <f>IFERROR(VLOOKUP(A4703,Produtos!A:B,2,FALSE),"")</f>
        <v/>
      </c>
      <c r="D4703" s="10" t="n"/>
      <c r="E4703" s="10" t="n"/>
    </row>
    <row r="4704">
      <c r="B4704">
        <f>IFERROR(VLOOKUP(A4704,Produtos!A:B,2,FALSE),"")</f>
        <v/>
      </c>
      <c r="D4704" s="10" t="n"/>
      <c r="E4704" s="10" t="n"/>
    </row>
    <row r="4705">
      <c r="B4705">
        <f>IFERROR(VLOOKUP(A4705,Produtos!A:B,2,FALSE),"")</f>
        <v/>
      </c>
      <c r="D4705" s="10" t="n"/>
      <c r="E4705" s="10" t="n"/>
    </row>
    <row r="4706">
      <c r="B4706">
        <f>IFERROR(VLOOKUP(A4706,Produtos!A:B,2,FALSE),"")</f>
        <v/>
      </c>
      <c r="D4706" s="10" t="n"/>
      <c r="E4706" s="10" t="n"/>
    </row>
    <row r="4707">
      <c r="B4707">
        <f>IFERROR(VLOOKUP(A4707,Produtos!A:B,2,FALSE),"")</f>
        <v/>
      </c>
      <c r="D4707" s="10" t="n"/>
      <c r="E4707" s="10" t="n"/>
    </row>
    <row r="4708">
      <c r="B4708">
        <f>IFERROR(VLOOKUP(A4708,Produtos!A:B,2,FALSE),"")</f>
        <v/>
      </c>
      <c r="D4708" s="10" t="n"/>
      <c r="E4708" s="10" t="n"/>
    </row>
    <row r="4709">
      <c r="B4709">
        <f>IFERROR(VLOOKUP(A4709,Produtos!A:B,2,FALSE),"")</f>
        <v/>
      </c>
      <c r="D4709" s="10" t="n"/>
      <c r="E4709" s="10" t="n"/>
    </row>
    <row r="4710">
      <c r="B4710">
        <f>IFERROR(VLOOKUP(A4710,Produtos!A:B,2,FALSE),"")</f>
        <v/>
      </c>
      <c r="D4710" s="10" t="n"/>
      <c r="E4710" s="10" t="n"/>
    </row>
    <row r="4711">
      <c r="B4711">
        <f>IFERROR(VLOOKUP(A4711,Produtos!A:B,2,FALSE),"")</f>
        <v/>
      </c>
      <c r="D4711" s="10" t="n"/>
      <c r="E4711" s="10" t="n"/>
    </row>
    <row r="4712">
      <c r="B4712">
        <f>IFERROR(VLOOKUP(A4712,Produtos!A:B,2,FALSE),"")</f>
        <v/>
      </c>
      <c r="D4712" s="10" t="n"/>
      <c r="E4712" s="10" t="n"/>
    </row>
    <row r="4713">
      <c r="B4713">
        <f>IFERROR(VLOOKUP(A4713,Produtos!A:B,2,FALSE),"")</f>
        <v/>
      </c>
      <c r="D4713" s="10" t="n"/>
      <c r="E4713" s="10" t="n"/>
    </row>
    <row r="4714">
      <c r="B4714">
        <f>IFERROR(VLOOKUP(A4714,Produtos!A:B,2,FALSE),"")</f>
        <v/>
      </c>
      <c r="D4714" s="10" t="n"/>
      <c r="E4714" s="10" t="n"/>
    </row>
    <row r="4715">
      <c r="B4715">
        <f>IFERROR(VLOOKUP(A4715,Produtos!A:B,2,FALSE),"")</f>
        <v/>
      </c>
      <c r="D4715" s="10" t="n"/>
      <c r="E4715" s="10" t="n"/>
    </row>
    <row r="4716">
      <c r="B4716">
        <f>IFERROR(VLOOKUP(A4716,Produtos!A:B,2,FALSE),"")</f>
        <v/>
      </c>
      <c r="D4716" s="10" t="n"/>
      <c r="E4716" s="10" t="n"/>
    </row>
    <row r="4717">
      <c r="B4717">
        <f>IFERROR(VLOOKUP(A4717,Produtos!A:B,2,FALSE),"")</f>
        <v/>
      </c>
      <c r="D4717" s="10" t="n"/>
      <c r="E4717" s="10" t="n"/>
    </row>
    <row r="4718">
      <c r="B4718">
        <f>IFERROR(VLOOKUP(A4718,Produtos!A:B,2,FALSE),"")</f>
        <v/>
      </c>
      <c r="D4718" s="10" t="n"/>
      <c r="E4718" s="10" t="n"/>
    </row>
    <row r="4719">
      <c r="B4719">
        <f>IFERROR(VLOOKUP(A4719,Produtos!A:B,2,FALSE),"")</f>
        <v/>
      </c>
      <c r="D4719" s="10" t="n"/>
      <c r="E4719" s="10" t="n"/>
    </row>
    <row r="4720">
      <c r="B4720">
        <f>IFERROR(VLOOKUP(A4720,Produtos!A:B,2,FALSE),"")</f>
        <v/>
      </c>
      <c r="D4720" s="10" t="n"/>
      <c r="E4720" s="10" t="n"/>
    </row>
    <row r="4721">
      <c r="B4721">
        <f>IFERROR(VLOOKUP(A4721,Produtos!A:B,2,FALSE),"")</f>
        <v/>
      </c>
      <c r="D4721" s="10" t="n"/>
      <c r="E4721" s="10" t="n"/>
    </row>
    <row r="4722">
      <c r="B4722">
        <f>IFERROR(VLOOKUP(A4722,Produtos!A:B,2,FALSE),"")</f>
        <v/>
      </c>
      <c r="D4722" s="10" t="n"/>
      <c r="E4722" s="10" t="n"/>
    </row>
    <row r="4723">
      <c r="B4723">
        <f>IFERROR(VLOOKUP(A4723,Produtos!A:B,2,FALSE),"")</f>
        <v/>
      </c>
      <c r="D4723" s="10" t="n"/>
      <c r="E4723" s="10" t="n"/>
    </row>
    <row r="4724">
      <c r="B4724">
        <f>IFERROR(VLOOKUP(A4724,Produtos!A:B,2,FALSE),"")</f>
        <v/>
      </c>
      <c r="D4724" s="10" t="n"/>
      <c r="E4724" s="10" t="n"/>
    </row>
    <row r="4725">
      <c r="B4725">
        <f>IFERROR(VLOOKUP(A4725,Produtos!A:B,2,FALSE),"")</f>
        <v/>
      </c>
      <c r="D4725" s="10" t="n"/>
      <c r="E4725" s="10" t="n"/>
    </row>
    <row r="4726">
      <c r="B4726">
        <f>IFERROR(VLOOKUP(A4726,Produtos!A:B,2,FALSE),"")</f>
        <v/>
      </c>
      <c r="D4726" s="10" t="n"/>
      <c r="E4726" s="10" t="n"/>
    </row>
    <row r="4727">
      <c r="B4727">
        <f>IFERROR(VLOOKUP(A4727,Produtos!A:B,2,FALSE),"")</f>
        <v/>
      </c>
      <c r="D4727" s="10" t="n"/>
      <c r="E4727" s="10" t="n"/>
    </row>
    <row r="4728">
      <c r="B4728">
        <f>IFERROR(VLOOKUP(A4728,Produtos!A:B,2,FALSE),"")</f>
        <v/>
      </c>
      <c r="D4728" s="10" t="n"/>
      <c r="E4728" s="10" t="n"/>
    </row>
    <row r="4729">
      <c r="B4729">
        <f>IFERROR(VLOOKUP(A4729,Produtos!A:B,2,FALSE),"")</f>
        <v/>
      </c>
      <c r="D4729" s="10" t="n"/>
      <c r="E4729" s="10" t="n"/>
    </row>
    <row r="4730">
      <c r="B4730">
        <f>IFERROR(VLOOKUP(A4730,Produtos!A:B,2,FALSE),"")</f>
        <v/>
      </c>
      <c r="D4730" s="10" t="n"/>
      <c r="E4730" s="10" t="n"/>
    </row>
    <row r="4731">
      <c r="B4731">
        <f>IFERROR(VLOOKUP(A4731,Produtos!A:B,2,FALSE),"")</f>
        <v/>
      </c>
      <c r="D4731" s="10" t="n"/>
      <c r="E4731" s="10" t="n"/>
    </row>
    <row r="4732">
      <c r="B4732">
        <f>IFERROR(VLOOKUP(A4732,Produtos!A:B,2,FALSE),"")</f>
        <v/>
      </c>
      <c r="D4732" s="10" t="n"/>
      <c r="E4732" s="10" t="n"/>
    </row>
    <row r="4733">
      <c r="B4733">
        <f>IFERROR(VLOOKUP(A4733,Produtos!A:B,2,FALSE),"")</f>
        <v/>
      </c>
      <c r="D4733" s="10" t="n"/>
      <c r="E4733" s="10" t="n"/>
    </row>
    <row r="4734">
      <c r="B4734">
        <f>IFERROR(VLOOKUP(A4734,Produtos!A:B,2,FALSE),"")</f>
        <v/>
      </c>
      <c r="D4734" s="10" t="n"/>
      <c r="E4734" s="10" t="n"/>
    </row>
    <row r="4735">
      <c r="B4735">
        <f>IFERROR(VLOOKUP(A4735,Produtos!A:B,2,FALSE),"")</f>
        <v/>
      </c>
      <c r="D4735" s="10" t="n"/>
      <c r="E4735" s="10" t="n"/>
    </row>
    <row r="4736">
      <c r="B4736">
        <f>IFERROR(VLOOKUP(A4736,Produtos!A:B,2,FALSE),"")</f>
        <v/>
      </c>
      <c r="D4736" s="10" t="n"/>
      <c r="E4736" s="10" t="n"/>
    </row>
    <row r="4737">
      <c r="B4737">
        <f>IFERROR(VLOOKUP(A4737,Produtos!A:B,2,FALSE),"")</f>
        <v/>
      </c>
      <c r="D4737" s="10" t="n"/>
      <c r="E4737" s="10" t="n"/>
    </row>
    <row r="4738">
      <c r="B4738">
        <f>IFERROR(VLOOKUP(A4738,Produtos!A:B,2,FALSE),"")</f>
        <v/>
      </c>
      <c r="D4738" s="10" t="n"/>
      <c r="E4738" s="10" t="n"/>
    </row>
    <row r="4739">
      <c r="B4739">
        <f>IFERROR(VLOOKUP(A4739,Produtos!A:B,2,FALSE),"")</f>
        <v/>
      </c>
      <c r="D4739" s="10" t="n"/>
      <c r="E4739" s="10" t="n"/>
    </row>
    <row r="4740">
      <c r="B4740">
        <f>IFERROR(VLOOKUP(A4740,Produtos!A:B,2,FALSE),"")</f>
        <v/>
      </c>
      <c r="D4740" s="10" t="n"/>
      <c r="E4740" s="10" t="n"/>
    </row>
    <row r="4741">
      <c r="B4741">
        <f>IFERROR(VLOOKUP(A4741,Produtos!A:B,2,FALSE),"")</f>
        <v/>
      </c>
      <c r="D4741" s="10" t="n"/>
      <c r="E4741" s="10" t="n"/>
    </row>
    <row r="4742">
      <c r="B4742">
        <f>IFERROR(VLOOKUP(A4742,Produtos!A:B,2,FALSE),"")</f>
        <v/>
      </c>
      <c r="D4742" s="10" t="n"/>
      <c r="E4742" s="10" t="n"/>
    </row>
    <row r="4743">
      <c r="B4743">
        <f>IFERROR(VLOOKUP(A4743,Produtos!A:B,2,FALSE),"")</f>
        <v/>
      </c>
      <c r="D4743" s="10" t="n"/>
      <c r="E4743" s="10" t="n"/>
    </row>
    <row r="4744">
      <c r="B4744">
        <f>IFERROR(VLOOKUP(A4744,Produtos!A:B,2,FALSE),"")</f>
        <v/>
      </c>
      <c r="D4744" s="10" t="n"/>
      <c r="E4744" s="10" t="n"/>
    </row>
    <row r="4745">
      <c r="B4745">
        <f>IFERROR(VLOOKUP(A4745,Produtos!A:B,2,FALSE),"")</f>
        <v/>
      </c>
      <c r="D4745" s="10" t="n"/>
      <c r="E4745" s="10" t="n"/>
    </row>
    <row r="4746">
      <c r="B4746">
        <f>IFERROR(VLOOKUP(A4746,Produtos!A:B,2,FALSE),"")</f>
        <v/>
      </c>
      <c r="D4746" s="10" t="n"/>
      <c r="E4746" s="10" t="n"/>
    </row>
    <row r="4747">
      <c r="B4747">
        <f>IFERROR(VLOOKUP(A4747,Produtos!A:B,2,FALSE),"")</f>
        <v/>
      </c>
      <c r="D4747" s="10" t="n"/>
      <c r="E4747" s="10" t="n"/>
    </row>
    <row r="4748">
      <c r="B4748">
        <f>IFERROR(VLOOKUP(A4748,Produtos!A:B,2,FALSE),"")</f>
        <v/>
      </c>
      <c r="D4748" s="10" t="n"/>
      <c r="E4748" s="10" t="n"/>
    </row>
    <row r="4749">
      <c r="B4749">
        <f>IFERROR(VLOOKUP(A4749,Produtos!A:B,2,FALSE),"")</f>
        <v/>
      </c>
      <c r="D4749" s="10" t="n"/>
      <c r="E4749" s="10" t="n"/>
    </row>
    <row r="4750">
      <c r="B4750">
        <f>IFERROR(VLOOKUP(A4750,Produtos!A:B,2,FALSE),"")</f>
        <v/>
      </c>
      <c r="D4750" s="10" t="n"/>
      <c r="E4750" s="10" t="n"/>
    </row>
    <row r="4751">
      <c r="B4751">
        <f>IFERROR(VLOOKUP(A4751,Produtos!A:B,2,FALSE),"")</f>
        <v/>
      </c>
      <c r="D4751" s="10" t="n"/>
      <c r="E4751" s="10" t="n"/>
    </row>
    <row r="4752">
      <c r="B4752">
        <f>IFERROR(VLOOKUP(A4752,Produtos!A:B,2,FALSE),"")</f>
        <v/>
      </c>
      <c r="D4752" s="10" t="n"/>
      <c r="E4752" s="10" t="n"/>
    </row>
    <row r="4753">
      <c r="B4753">
        <f>IFERROR(VLOOKUP(A4753,Produtos!A:B,2,FALSE),"")</f>
        <v/>
      </c>
      <c r="D4753" s="10" t="n"/>
      <c r="E4753" s="10" t="n"/>
    </row>
    <row r="4754">
      <c r="B4754">
        <f>IFERROR(VLOOKUP(A4754,Produtos!A:B,2,FALSE),"")</f>
        <v/>
      </c>
      <c r="D4754" s="10" t="n"/>
      <c r="E4754" s="10" t="n"/>
    </row>
    <row r="4755">
      <c r="B4755">
        <f>IFERROR(VLOOKUP(A4755,Produtos!A:B,2,FALSE),"")</f>
        <v/>
      </c>
      <c r="D4755" s="10" t="n"/>
      <c r="E4755" s="10" t="n"/>
    </row>
    <row r="4756">
      <c r="B4756">
        <f>IFERROR(VLOOKUP(A4756,Produtos!A:B,2,FALSE),"")</f>
        <v/>
      </c>
      <c r="D4756" s="10" t="n"/>
      <c r="E4756" s="10" t="n"/>
    </row>
    <row r="4757">
      <c r="B4757">
        <f>IFERROR(VLOOKUP(A4757,Produtos!A:B,2,FALSE),"")</f>
        <v/>
      </c>
      <c r="D4757" s="10" t="n"/>
      <c r="E4757" s="10" t="n"/>
    </row>
    <row r="4758">
      <c r="B4758">
        <f>IFERROR(VLOOKUP(A4758,Produtos!A:B,2,FALSE),"")</f>
        <v/>
      </c>
      <c r="D4758" s="10" t="n"/>
      <c r="E4758" s="10" t="n"/>
    </row>
    <row r="4759">
      <c r="B4759">
        <f>IFERROR(VLOOKUP(A4759,Produtos!A:B,2,FALSE),"")</f>
        <v/>
      </c>
      <c r="D4759" s="10" t="n"/>
      <c r="E4759" s="10" t="n"/>
    </row>
    <row r="4760">
      <c r="B4760">
        <f>IFERROR(VLOOKUP(A4760,Produtos!A:B,2,FALSE),"")</f>
        <v/>
      </c>
      <c r="D4760" s="10" t="n"/>
      <c r="E4760" s="10" t="n"/>
    </row>
    <row r="4761">
      <c r="B4761">
        <f>IFERROR(VLOOKUP(A4761,Produtos!A:B,2,FALSE),"")</f>
        <v/>
      </c>
      <c r="D4761" s="10" t="n"/>
      <c r="E4761" s="10" t="n"/>
    </row>
    <row r="4762">
      <c r="B4762">
        <f>IFERROR(VLOOKUP(A4762,Produtos!A:B,2,FALSE),"")</f>
        <v/>
      </c>
      <c r="D4762" s="10" t="n"/>
      <c r="E4762" s="10" t="n"/>
    </row>
    <row r="4763">
      <c r="B4763">
        <f>IFERROR(VLOOKUP(A4763,Produtos!A:B,2,FALSE),"")</f>
        <v/>
      </c>
      <c r="D4763" s="10" t="n"/>
      <c r="E4763" s="10" t="n"/>
    </row>
    <row r="4764">
      <c r="B4764">
        <f>IFERROR(VLOOKUP(A4764,Produtos!A:B,2,FALSE),"")</f>
        <v/>
      </c>
      <c r="D4764" s="10" t="n"/>
      <c r="E4764" s="10" t="n"/>
    </row>
    <row r="4765">
      <c r="B4765">
        <f>IFERROR(VLOOKUP(A4765,Produtos!A:B,2,FALSE),"")</f>
        <v/>
      </c>
      <c r="D4765" s="10" t="n"/>
      <c r="E4765" s="10" t="n"/>
    </row>
    <row r="4766">
      <c r="B4766">
        <f>IFERROR(VLOOKUP(A4766,Produtos!A:B,2,FALSE),"")</f>
        <v/>
      </c>
      <c r="D4766" s="10" t="n"/>
      <c r="E4766" s="10" t="n"/>
    </row>
    <row r="4767">
      <c r="B4767">
        <f>IFERROR(VLOOKUP(A4767,Produtos!A:B,2,FALSE),"")</f>
        <v/>
      </c>
      <c r="D4767" s="10" t="n"/>
      <c r="E4767" s="10" t="n"/>
    </row>
    <row r="4768">
      <c r="B4768">
        <f>IFERROR(VLOOKUP(A4768,Produtos!A:B,2,FALSE),"")</f>
        <v/>
      </c>
      <c r="D4768" s="10" t="n"/>
      <c r="E4768" s="10" t="n"/>
    </row>
    <row r="4769">
      <c r="B4769">
        <f>IFERROR(VLOOKUP(A4769,Produtos!A:B,2,FALSE),"")</f>
        <v/>
      </c>
      <c r="D4769" s="10" t="n"/>
      <c r="E4769" s="10" t="n"/>
    </row>
    <row r="4770">
      <c r="B4770">
        <f>IFERROR(VLOOKUP(A4770,Produtos!A:B,2,FALSE),"")</f>
        <v/>
      </c>
      <c r="D4770" s="10" t="n"/>
      <c r="E4770" s="10" t="n"/>
    </row>
    <row r="4771">
      <c r="B4771">
        <f>IFERROR(VLOOKUP(A4771,Produtos!A:B,2,FALSE),"")</f>
        <v/>
      </c>
      <c r="D4771" s="10" t="n"/>
      <c r="E4771" s="10" t="n"/>
    </row>
    <row r="4772">
      <c r="B4772">
        <f>IFERROR(VLOOKUP(A4772,Produtos!A:B,2,FALSE),"")</f>
        <v/>
      </c>
      <c r="D4772" s="10" t="n"/>
      <c r="E4772" s="10" t="n"/>
    </row>
    <row r="4773">
      <c r="B4773">
        <f>IFERROR(VLOOKUP(A4773,Produtos!A:B,2,FALSE),"")</f>
        <v/>
      </c>
      <c r="D4773" s="10" t="n"/>
      <c r="E4773" s="10" t="n"/>
    </row>
    <row r="4774">
      <c r="B4774">
        <f>IFERROR(VLOOKUP(A4774,Produtos!A:B,2,FALSE),"")</f>
        <v/>
      </c>
      <c r="D4774" s="10" t="n"/>
      <c r="E4774" s="10" t="n"/>
    </row>
    <row r="4775">
      <c r="B4775">
        <f>IFERROR(VLOOKUP(A4775,Produtos!A:B,2,FALSE),"")</f>
        <v/>
      </c>
      <c r="D4775" s="10" t="n"/>
      <c r="E4775" s="10" t="n"/>
    </row>
    <row r="4776">
      <c r="B4776">
        <f>IFERROR(VLOOKUP(A4776,Produtos!A:B,2,FALSE),"")</f>
        <v/>
      </c>
      <c r="D4776" s="10" t="n"/>
      <c r="E4776" s="10" t="n"/>
    </row>
    <row r="4777">
      <c r="B4777">
        <f>IFERROR(VLOOKUP(A4777,Produtos!A:B,2,FALSE),"")</f>
        <v/>
      </c>
      <c r="D4777" s="10" t="n"/>
      <c r="E4777" s="10" t="n"/>
    </row>
    <row r="4778">
      <c r="B4778">
        <f>IFERROR(VLOOKUP(A4778,Produtos!A:B,2,FALSE),"")</f>
        <v/>
      </c>
      <c r="D4778" s="10" t="n"/>
      <c r="E4778" s="10" t="n"/>
    </row>
    <row r="4779">
      <c r="B4779">
        <f>IFERROR(VLOOKUP(A4779,Produtos!A:B,2,FALSE),"")</f>
        <v/>
      </c>
      <c r="D4779" s="10" t="n"/>
      <c r="E4779" s="10" t="n"/>
    </row>
    <row r="4780">
      <c r="B4780">
        <f>IFERROR(VLOOKUP(A4780,Produtos!A:B,2,FALSE),"")</f>
        <v/>
      </c>
      <c r="D4780" s="10" t="n"/>
      <c r="E4780" s="10" t="n"/>
    </row>
    <row r="4781">
      <c r="B4781">
        <f>IFERROR(VLOOKUP(A4781,Produtos!A:B,2,FALSE),"")</f>
        <v/>
      </c>
      <c r="D4781" s="10" t="n"/>
      <c r="E4781" s="10" t="n"/>
    </row>
    <row r="4782">
      <c r="B4782">
        <f>IFERROR(VLOOKUP(A4782,Produtos!A:B,2,FALSE),"")</f>
        <v/>
      </c>
      <c r="D4782" s="10" t="n"/>
      <c r="E4782" s="10" t="n"/>
    </row>
    <row r="4783">
      <c r="B4783">
        <f>IFERROR(VLOOKUP(A4783,Produtos!A:B,2,FALSE),"")</f>
        <v/>
      </c>
      <c r="D4783" s="10" t="n"/>
      <c r="E4783" s="10" t="n"/>
    </row>
    <row r="4784">
      <c r="B4784">
        <f>IFERROR(VLOOKUP(A4784,Produtos!A:B,2,FALSE),"")</f>
        <v/>
      </c>
      <c r="D4784" s="10" t="n"/>
      <c r="E4784" s="10" t="n"/>
    </row>
    <row r="4785">
      <c r="B4785">
        <f>IFERROR(VLOOKUP(A4785,Produtos!A:B,2,FALSE),"")</f>
        <v/>
      </c>
      <c r="D4785" s="10" t="n"/>
      <c r="E4785" s="10" t="n"/>
    </row>
    <row r="4786">
      <c r="B4786">
        <f>IFERROR(VLOOKUP(A4786,Produtos!A:B,2,FALSE),"")</f>
        <v/>
      </c>
      <c r="D4786" s="10" t="n"/>
      <c r="E4786" s="10" t="n"/>
    </row>
    <row r="4787">
      <c r="B4787">
        <f>IFERROR(VLOOKUP(A4787,Produtos!A:B,2,FALSE),"")</f>
        <v/>
      </c>
      <c r="D4787" s="10" t="n"/>
      <c r="E4787" s="10" t="n"/>
    </row>
    <row r="4788">
      <c r="B4788">
        <f>IFERROR(VLOOKUP(A4788,Produtos!A:B,2,FALSE),"")</f>
        <v/>
      </c>
      <c r="D4788" s="10" t="n"/>
      <c r="E4788" s="10" t="n"/>
    </row>
    <row r="4789">
      <c r="B4789">
        <f>IFERROR(VLOOKUP(A4789,Produtos!A:B,2,FALSE),"")</f>
        <v/>
      </c>
      <c r="D4789" s="10" t="n"/>
      <c r="E4789" s="10" t="n"/>
    </row>
    <row r="4790">
      <c r="B4790">
        <f>IFERROR(VLOOKUP(A4790,Produtos!A:B,2,FALSE),"")</f>
        <v/>
      </c>
      <c r="D4790" s="10" t="n"/>
      <c r="E4790" s="10" t="n"/>
    </row>
    <row r="4791">
      <c r="B4791">
        <f>IFERROR(VLOOKUP(A4791,Produtos!A:B,2,FALSE),"")</f>
        <v/>
      </c>
      <c r="D4791" s="10" t="n"/>
      <c r="E4791" s="10" t="n"/>
    </row>
    <row r="4792">
      <c r="B4792">
        <f>IFERROR(VLOOKUP(A4792,Produtos!A:B,2,FALSE),"")</f>
        <v/>
      </c>
      <c r="D4792" s="10" t="n"/>
      <c r="E4792" s="10" t="n"/>
    </row>
    <row r="4793">
      <c r="B4793">
        <f>IFERROR(VLOOKUP(A4793,Produtos!A:B,2,FALSE),"")</f>
        <v/>
      </c>
      <c r="D4793" s="10" t="n"/>
      <c r="E4793" s="10" t="n"/>
    </row>
    <row r="4794">
      <c r="B4794">
        <f>IFERROR(VLOOKUP(A4794,Produtos!A:B,2,FALSE),"")</f>
        <v/>
      </c>
      <c r="D4794" s="10" t="n"/>
      <c r="E4794" s="10" t="n"/>
    </row>
    <row r="4795">
      <c r="B4795">
        <f>IFERROR(VLOOKUP(A4795,Produtos!A:B,2,FALSE),"")</f>
        <v/>
      </c>
      <c r="D4795" s="10" t="n"/>
      <c r="E4795" s="10" t="n"/>
    </row>
    <row r="4796">
      <c r="B4796">
        <f>IFERROR(VLOOKUP(A4796,Produtos!A:B,2,FALSE),"")</f>
        <v/>
      </c>
      <c r="D4796" s="10" t="n"/>
      <c r="E4796" s="10" t="n"/>
    </row>
    <row r="4797">
      <c r="B4797">
        <f>IFERROR(VLOOKUP(A4797,Produtos!A:B,2,FALSE),"")</f>
        <v/>
      </c>
      <c r="D4797" s="10" t="n"/>
      <c r="E4797" s="10" t="n"/>
    </row>
    <row r="4798">
      <c r="B4798">
        <f>IFERROR(VLOOKUP(A4798,Produtos!A:B,2,FALSE),"")</f>
        <v/>
      </c>
      <c r="D4798" s="10" t="n"/>
      <c r="E4798" s="10" t="n"/>
    </row>
    <row r="4799">
      <c r="B4799">
        <f>IFERROR(VLOOKUP(A4799,Produtos!A:B,2,FALSE),"")</f>
        <v/>
      </c>
      <c r="D4799" s="10" t="n"/>
      <c r="E4799" s="10" t="n"/>
    </row>
    <row r="4800">
      <c r="B4800">
        <f>IFERROR(VLOOKUP(A4800,Produtos!A:B,2,FALSE),"")</f>
        <v/>
      </c>
      <c r="D4800" s="10" t="n"/>
      <c r="E4800" s="10" t="n"/>
    </row>
    <row r="4801">
      <c r="B4801">
        <f>IFERROR(VLOOKUP(A4801,Produtos!A:B,2,FALSE),"")</f>
        <v/>
      </c>
      <c r="D4801" s="10" t="n"/>
      <c r="E4801" s="10" t="n"/>
    </row>
    <row r="4802">
      <c r="B4802">
        <f>IFERROR(VLOOKUP(A4802,Produtos!A:B,2,FALSE),"")</f>
        <v/>
      </c>
      <c r="D4802" s="10" t="n"/>
      <c r="E4802" s="10" t="n"/>
    </row>
    <row r="4803">
      <c r="B4803">
        <f>IFERROR(VLOOKUP(A4803,Produtos!A:B,2,FALSE),"")</f>
        <v/>
      </c>
      <c r="D4803" s="10" t="n"/>
      <c r="E4803" s="10" t="n"/>
    </row>
    <row r="4804">
      <c r="B4804">
        <f>IFERROR(VLOOKUP(A4804,Produtos!A:B,2,FALSE),"")</f>
        <v/>
      </c>
      <c r="D4804" s="10" t="n"/>
      <c r="E4804" s="10" t="n"/>
    </row>
    <row r="4805">
      <c r="B4805">
        <f>IFERROR(VLOOKUP(A4805,Produtos!A:B,2,FALSE),"")</f>
        <v/>
      </c>
      <c r="D4805" s="10" t="n"/>
      <c r="E4805" s="10" t="n"/>
    </row>
    <row r="4806">
      <c r="B4806">
        <f>IFERROR(VLOOKUP(A4806,Produtos!A:B,2,FALSE),"")</f>
        <v/>
      </c>
      <c r="D4806" s="10" t="n"/>
      <c r="E4806" s="10" t="n"/>
    </row>
    <row r="4807">
      <c r="B4807">
        <f>IFERROR(VLOOKUP(A4807,Produtos!A:B,2,FALSE),"")</f>
        <v/>
      </c>
      <c r="D4807" s="10" t="n"/>
      <c r="E4807" s="10" t="n"/>
    </row>
    <row r="4808">
      <c r="B4808">
        <f>IFERROR(VLOOKUP(A4808,Produtos!A:B,2,FALSE),"")</f>
        <v/>
      </c>
      <c r="D4808" s="10" t="n"/>
      <c r="E4808" s="10" t="n"/>
    </row>
    <row r="4809">
      <c r="B4809">
        <f>IFERROR(VLOOKUP(A4809,Produtos!A:B,2,FALSE),"")</f>
        <v/>
      </c>
      <c r="D4809" s="10" t="n"/>
      <c r="E4809" s="10" t="n"/>
    </row>
    <row r="4810">
      <c r="B4810">
        <f>IFERROR(VLOOKUP(A4810,Produtos!A:B,2,FALSE),"")</f>
        <v/>
      </c>
      <c r="D4810" s="10" t="n"/>
      <c r="E4810" s="10" t="n"/>
    </row>
    <row r="4811">
      <c r="B4811">
        <f>IFERROR(VLOOKUP(A4811,Produtos!A:B,2,FALSE),"")</f>
        <v/>
      </c>
      <c r="D4811" s="10" t="n"/>
      <c r="E4811" s="10" t="n"/>
    </row>
    <row r="4812">
      <c r="B4812">
        <f>IFERROR(VLOOKUP(A4812,Produtos!A:B,2,FALSE),"")</f>
        <v/>
      </c>
      <c r="D4812" s="10" t="n"/>
      <c r="E4812" s="10" t="n"/>
    </row>
    <row r="4813">
      <c r="B4813">
        <f>IFERROR(VLOOKUP(A4813,Produtos!A:B,2,FALSE),"")</f>
        <v/>
      </c>
      <c r="D4813" s="10" t="n"/>
      <c r="E4813" s="10" t="n"/>
    </row>
    <row r="4814">
      <c r="B4814">
        <f>IFERROR(VLOOKUP(A4814,Produtos!A:B,2,FALSE),"")</f>
        <v/>
      </c>
      <c r="D4814" s="10" t="n"/>
      <c r="E4814" s="10" t="n"/>
    </row>
    <row r="4815">
      <c r="B4815">
        <f>IFERROR(VLOOKUP(A4815,Produtos!A:B,2,FALSE),"")</f>
        <v/>
      </c>
      <c r="D4815" s="10" t="n"/>
      <c r="E4815" s="10" t="n"/>
    </row>
    <row r="4816">
      <c r="B4816">
        <f>IFERROR(VLOOKUP(A4816,Produtos!A:B,2,FALSE),"")</f>
        <v/>
      </c>
      <c r="D4816" s="10" t="n"/>
      <c r="E4816" s="10" t="n"/>
    </row>
    <row r="4817">
      <c r="B4817">
        <f>IFERROR(VLOOKUP(A4817,Produtos!A:B,2,FALSE),"")</f>
        <v/>
      </c>
      <c r="D4817" s="10" t="n"/>
      <c r="E4817" s="10" t="n"/>
    </row>
    <row r="4818">
      <c r="B4818">
        <f>IFERROR(VLOOKUP(A4818,Produtos!A:B,2,FALSE),"")</f>
        <v/>
      </c>
      <c r="D4818" s="10" t="n"/>
      <c r="E4818" s="10" t="n"/>
    </row>
    <row r="4819">
      <c r="B4819">
        <f>IFERROR(VLOOKUP(A4819,Produtos!A:B,2,FALSE),"")</f>
        <v/>
      </c>
      <c r="D4819" s="10" t="n"/>
      <c r="E4819" s="10" t="n"/>
    </row>
    <row r="4820">
      <c r="B4820">
        <f>IFERROR(VLOOKUP(A4820,Produtos!A:B,2,FALSE),"")</f>
        <v/>
      </c>
      <c r="D4820" s="10" t="n"/>
      <c r="E4820" s="10" t="n"/>
    </row>
    <row r="4821">
      <c r="B4821">
        <f>IFERROR(VLOOKUP(A4821,Produtos!A:B,2,FALSE),"")</f>
        <v/>
      </c>
      <c r="D4821" s="10" t="n"/>
      <c r="E4821" s="10" t="n"/>
    </row>
    <row r="4822">
      <c r="B4822">
        <f>IFERROR(VLOOKUP(A4822,Produtos!A:B,2,FALSE),"")</f>
        <v/>
      </c>
      <c r="D4822" s="10" t="n"/>
      <c r="E4822" s="10" t="n"/>
    </row>
    <row r="4823">
      <c r="B4823">
        <f>IFERROR(VLOOKUP(A4823,Produtos!A:B,2,FALSE),"")</f>
        <v/>
      </c>
      <c r="D4823" s="10" t="n"/>
      <c r="E4823" s="10" t="n"/>
    </row>
    <row r="4824">
      <c r="B4824">
        <f>IFERROR(VLOOKUP(A4824,Produtos!A:B,2,FALSE),"")</f>
        <v/>
      </c>
      <c r="D4824" s="10" t="n"/>
      <c r="E4824" s="10" t="n"/>
    </row>
    <row r="4825">
      <c r="B4825">
        <f>IFERROR(VLOOKUP(A4825,Produtos!A:B,2,FALSE),"")</f>
        <v/>
      </c>
      <c r="D4825" s="10" t="n"/>
      <c r="E4825" s="10" t="n"/>
    </row>
    <row r="4826">
      <c r="B4826">
        <f>IFERROR(VLOOKUP(A4826,Produtos!A:B,2,FALSE),"")</f>
        <v/>
      </c>
      <c r="D4826" s="10" t="n"/>
      <c r="E4826" s="10" t="n"/>
    </row>
    <row r="4827">
      <c r="B4827">
        <f>IFERROR(VLOOKUP(A4827,Produtos!A:B,2,FALSE),"")</f>
        <v/>
      </c>
      <c r="D4827" s="10" t="n"/>
      <c r="E4827" s="10" t="n"/>
    </row>
    <row r="4828">
      <c r="B4828">
        <f>IFERROR(VLOOKUP(A4828,Produtos!A:B,2,FALSE),"")</f>
        <v/>
      </c>
      <c r="D4828" s="10" t="n"/>
      <c r="E4828" s="10" t="n"/>
    </row>
    <row r="4829">
      <c r="B4829">
        <f>IFERROR(VLOOKUP(A4829,Produtos!A:B,2,FALSE),"")</f>
        <v/>
      </c>
      <c r="D4829" s="10" t="n"/>
      <c r="E4829" s="10" t="n"/>
    </row>
    <row r="4830">
      <c r="B4830">
        <f>IFERROR(VLOOKUP(A4830,Produtos!A:B,2,FALSE),"")</f>
        <v/>
      </c>
      <c r="D4830" s="10" t="n"/>
      <c r="E4830" s="10" t="n"/>
    </row>
    <row r="4831">
      <c r="B4831">
        <f>IFERROR(VLOOKUP(A4831,Produtos!A:B,2,FALSE),"")</f>
        <v/>
      </c>
      <c r="D4831" s="10" t="n"/>
      <c r="E4831" s="10" t="n"/>
    </row>
    <row r="4832">
      <c r="B4832">
        <f>IFERROR(VLOOKUP(A4832,Produtos!A:B,2,FALSE),"")</f>
        <v/>
      </c>
      <c r="D4832" s="10" t="n"/>
      <c r="E4832" s="10" t="n"/>
    </row>
    <row r="4833">
      <c r="B4833">
        <f>IFERROR(VLOOKUP(A4833,Produtos!A:B,2,FALSE),"")</f>
        <v/>
      </c>
      <c r="D4833" s="10" t="n"/>
      <c r="E4833" s="10" t="n"/>
    </row>
    <row r="4834">
      <c r="B4834">
        <f>IFERROR(VLOOKUP(A4834,Produtos!A:B,2,FALSE),"")</f>
        <v/>
      </c>
      <c r="D4834" s="10" t="n"/>
      <c r="E4834" s="10" t="n"/>
    </row>
    <row r="4835">
      <c r="B4835">
        <f>IFERROR(VLOOKUP(A4835,Produtos!A:B,2,FALSE),"")</f>
        <v/>
      </c>
      <c r="D4835" s="10" t="n"/>
      <c r="E4835" s="10" t="n"/>
    </row>
    <row r="4836">
      <c r="B4836">
        <f>IFERROR(VLOOKUP(A4836,Produtos!A:B,2,FALSE),"")</f>
        <v/>
      </c>
      <c r="D4836" s="10" t="n"/>
      <c r="E4836" s="10" t="n"/>
    </row>
    <row r="4837">
      <c r="B4837">
        <f>IFERROR(VLOOKUP(A4837,Produtos!A:B,2,FALSE),"")</f>
        <v/>
      </c>
      <c r="D4837" s="10" t="n"/>
      <c r="E4837" s="10" t="n"/>
    </row>
    <row r="4838">
      <c r="B4838">
        <f>IFERROR(VLOOKUP(A4838,Produtos!A:B,2,FALSE),"")</f>
        <v/>
      </c>
      <c r="D4838" s="10" t="n"/>
      <c r="E4838" s="10" t="n"/>
    </row>
    <row r="4839">
      <c r="B4839">
        <f>IFERROR(VLOOKUP(A4839,Produtos!A:B,2,FALSE),"")</f>
        <v/>
      </c>
      <c r="D4839" s="10" t="n"/>
      <c r="E4839" s="10" t="n"/>
    </row>
    <row r="4840">
      <c r="B4840">
        <f>IFERROR(VLOOKUP(A4840,Produtos!A:B,2,FALSE),"")</f>
        <v/>
      </c>
      <c r="D4840" s="10" t="n"/>
      <c r="E4840" s="10" t="n"/>
    </row>
    <row r="4841">
      <c r="B4841">
        <f>IFERROR(VLOOKUP(A4841,Produtos!A:B,2,FALSE),"")</f>
        <v/>
      </c>
      <c r="D4841" s="10" t="n"/>
      <c r="E4841" s="10" t="n"/>
    </row>
    <row r="4842">
      <c r="B4842">
        <f>IFERROR(VLOOKUP(A4842,Produtos!A:B,2,FALSE),"")</f>
        <v/>
      </c>
      <c r="D4842" s="10" t="n"/>
      <c r="E4842" s="10" t="n"/>
    </row>
    <row r="4843">
      <c r="B4843">
        <f>IFERROR(VLOOKUP(A4843,Produtos!A:B,2,FALSE),"")</f>
        <v/>
      </c>
      <c r="D4843" s="10" t="n"/>
      <c r="E4843" s="10" t="n"/>
    </row>
    <row r="4844">
      <c r="B4844">
        <f>IFERROR(VLOOKUP(A4844,Produtos!A:B,2,FALSE),"")</f>
        <v/>
      </c>
      <c r="D4844" s="10" t="n"/>
      <c r="E4844" s="10" t="n"/>
    </row>
    <row r="4845">
      <c r="B4845">
        <f>IFERROR(VLOOKUP(A4845,Produtos!A:B,2,FALSE),"")</f>
        <v/>
      </c>
      <c r="D4845" s="10" t="n"/>
      <c r="E4845" s="10" t="n"/>
    </row>
    <row r="4846">
      <c r="B4846">
        <f>IFERROR(VLOOKUP(A4846,Produtos!A:B,2,FALSE),"")</f>
        <v/>
      </c>
      <c r="D4846" s="10" t="n"/>
      <c r="E4846" s="10" t="n"/>
    </row>
    <row r="4847">
      <c r="B4847">
        <f>IFERROR(VLOOKUP(A4847,Produtos!A:B,2,FALSE),"")</f>
        <v/>
      </c>
      <c r="D4847" s="10" t="n"/>
      <c r="E4847" s="10" t="n"/>
    </row>
    <row r="4848">
      <c r="B4848">
        <f>IFERROR(VLOOKUP(A4848,Produtos!A:B,2,FALSE),"")</f>
        <v/>
      </c>
      <c r="D4848" s="10" t="n"/>
      <c r="E4848" s="10" t="n"/>
    </row>
    <row r="4849">
      <c r="B4849">
        <f>IFERROR(VLOOKUP(A4849,Produtos!A:B,2,FALSE),"")</f>
        <v/>
      </c>
      <c r="D4849" s="10" t="n"/>
      <c r="E4849" s="10" t="n"/>
    </row>
    <row r="4850">
      <c r="B4850">
        <f>IFERROR(VLOOKUP(A4850,Produtos!A:B,2,FALSE),"")</f>
        <v/>
      </c>
      <c r="D4850" s="10" t="n"/>
      <c r="E4850" s="10" t="n"/>
    </row>
    <row r="4851">
      <c r="B4851">
        <f>IFERROR(VLOOKUP(A4851,Produtos!A:B,2,FALSE),"")</f>
        <v/>
      </c>
      <c r="D4851" s="10" t="n"/>
      <c r="E4851" s="10" t="n"/>
    </row>
    <row r="4852">
      <c r="B4852">
        <f>IFERROR(VLOOKUP(A4852,Produtos!A:B,2,FALSE),"")</f>
        <v/>
      </c>
      <c r="D4852" s="10" t="n"/>
      <c r="E4852" s="10" t="n"/>
    </row>
    <row r="4853">
      <c r="B4853">
        <f>IFERROR(VLOOKUP(A4853,Produtos!A:B,2,FALSE),"")</f>
        <v/>
      </c>
      <c r="D4853" s="10" t="n"/>
      <c r="E4853" s="10" t="n"/>
    </row>
    <row r="4854">
      <c r="B4854">
        <f>IFERROR(VLOOKUP(A4854,Produtos!A:B,2,FALSE),"")</f>
        <v/>
      </c>
      <c r="D4854" s="10" t="n"/>
      <c r="E4854" s="10" t="n"/>
    </row>
    <row r="4855">
      <c r="B4855">
        <f>IFERROR(VLOOKUP(A4855,Produtos!A:B,2,FALSE),"")</f>
        <v/>
      </c>
      <c r="D4855" s="10" t="n"/>
      <c r="E4855" s="10" t="n"/>
    </row>
    <row r="4856">
      <c r="B4856">
        <f>IFERROR(VLOOKUP(A4856,Produtos!A:B,2,FALSE),"")</f>
        <v/>
      </c>
      <c r="D4856" s="10" t="n"/>
      <c r="E4856" s="10" t="n"/>
    </row>
    <row r="4857">
      <c r="B4857">
        <f>IFERROR(VLOOKUP(A4857,Produtos!A:B,2,FALSE),"")</f>
        <v/>
      </c>
      <c r="D4857" s="10" t="n"/>
      <c r="E4857" s="10" t="n"/>
    </row>
    <row r="4858">
      <c r="B4858">
        <f>IFERROR(VLOOKUP(A4858,Produtos!A:B,2,FALSE),"")</f>
        <v/>
      </c>
      <c r="D4858" s="10" t="n"/>
      <c r="E4858" s="10" t="n"/>
    </row>
    <row r="4859">
      <c r="B4859">
        <f>IFERROR(VLOOKUP(A4859,Produtos!A:B,2,FALSE),"")</f>
        <v/>
      </c>
      <c r="D4859" s="10" t="n"/>
      <c r="E4859" s="10" t="n"/>
    </row>
    <row r="4860">
      <c r="B4860">
        <f>IFERROR(VLOOKUP(A4860,Produtos!A:B,2,FALSE),"")</f>
        <v/>
      </c>
      <c r="D4860" s="10" t="n"/>
      <c r="E4860" s="10" t="n"/>
    </row>
    <row r="4861">
      <c r="B4861">
        <f>IFERROR(VLOOKUP(A4861,Produtos!A:B,2,FALSE),"")</f>
        <v/>
      </c>
      <c r="D4861" s="10" t="n"/>
      <c r="E4861" s="10" t="n"/>
    </row>
    <row r="4862">
      <c r="B4862">
        <f>IFERROR(VLOOKUP(A4862,Produtos!A:B,2,FALSE),"")</f>
        <v/>
      </c>
      <c r="D4862" s="10" t="n"/>
      <c r="E4862" s="10" t="n"/>
    </row>
    <row r="4863">
      <c r="B4863">
        <f>IFERROR(VLOOKUP(A4863,Produtos!A:B,2,FALSE),"")</f>
        <v/>
      </c>
      <c r="D4863" s="10" t="n"/>
      <c r="E4863" s="10" t="n"/>
    </row>
    <row r="4864">
      <c r="B4864">
        <f>IFERROR(VLOOKUP(A4864,Produtos!A:B,2,FALSE),"")</f>
        <v/>
      </c>
      <c r="D4864" s="10" t="n"/>
      <c r="E4864" s="10" t="n"/>
    </row>
    <row r="4865">
      <c r="B4865">
        <f>IFERROR(VLOOKUP(A4865,Produtos!A:B,2,FALSE),"")</f>
        <v/>
      </c>
      <c r="D4865" s="10" t="n"/>
      <c r="E4865" s="10" t="n"/>
    </row>
    <row r="4866">
      <c r="B4866">
        <f>IFERROR(VLOOKUP(A4866,Produtos!A:B,2,FALSE),"")</f>
        <v/>
      </c>
      <c r="D4866" s="10" t="n"/>
      <c r="E4866" s="10" t="n"/>
    </row>
    <row r="4867">
      <c r="B4867">
        <f>IFERROR(VLOOKUP(A4867,Produtos!A:B,2,FALSE),"")</f>
        <v/>
      </c>
      <c r="D4867" s="10" t="n"/>
      <c r="E4867" s="10" t="n"/>
    </row>
    <row r="4868">
      <c r="B4868">
        <f>IFERROR(VLOOKUP(A4868,Produtos!A:B,2,FALSE),"")</f>
        <v/>
      </c>
      <c r="D4868" s="10" t="n"/>
      <c r="E4868" s="10" t="n"/>
    </row>
    <row r="4869">
      <c r="B4869">
        <f>IFERROR(VLOOKUP(A4869,Produtos!A:B,2,FALSE),"")</f>
        <v/>
      </c>
      <c r="D4869" s="10" t="n"/>
      <c r="E4869" s="10" t="n"/>
    </row>
    <row r="4870">
      <c r="B4870">
        <f>IFERROR(VLOOKUP(A4870,Produtos!A:B,2,FALSE),"")</f>
        <v/>
      </c>
      <c r="D4870" s="10" t="n"/>
      <c r="E4870" s="10" t="n"/>
    </row>
    <row r="4871">
      <c r="B4871">
        <f>IFERROR(VLOOKUP(A4871,Produtos!A:B,2,FALSE),"")</f>
        <v/>
      </c>
      <c r="D4871" s="10" t="n"/>
      <c r="E4871" s="10" t="n"/>
    </row>
    <row r="4872">
      <c r="B4872">
        <f>IFERROR(VLOOKUP(A4872,Produtos!A:B,2,FALSE),"")</f>
        <v/>
      </c>
      <c r="D4872" s="10" t="n"/>
      <c r="E4872" s="10" t="n"/>
    </row>
    <row r="4873">
      <c r="B4873">
        <f>IFERROR(VLOOKUP(A4873,Produtos!A:B,2,FALSE),"")</f>
        <v/>
      </c>
      <c r="D4873" s="10" t="n"/>
      <c r="E4873" s="10" t="n"/>
    </row>
    <row r="4874">
      <c r="B4874">
        <f>IFERROR(VLOOKUP(A4874,Produtos!A:B,2,FALSE),"")</f>
        <v/>
      </c>
      <c r="D4874" s="10" t="n"/>
      <c r="E4874" s="10" t="n"/>
    </row>
    <row r="4875">
      <c r="B4875">
        <f>IFERROR(VLOOKUP(A4875,Produtos!A:B,2,FALSE),"")</f>
        <v/>
      </c>
      <c r="D4875" s="10" t="n"/>
      <c r="E4875" s="10" t="n"/>
    </row>
    <row r="4876">
      <c r="B4876">
        <f>IFERROR(VLOOKUP(A4876,Produtos!A:B,2,FALSE),"")</f>
        <v/>
      </c>
      <c r="D4876" s="10" t="n"/>
      <c r="E4876" s="10" t="n"/>
    </row>
    <row r="4877">
      <c r="B4877">
        <f>IFERROR(VLOOKUP(A4877,Produtos!A:B,2,FALSE),"")</f>
        <v/>
      </c>
      <c r="D4877" s="10" t="n"/>
      <c r="E4877" s="10" t="n"/>
    </row>
    <row r="4878">
      <c r="B4878">
        <f>IFERROR(VLOOKUP(A4878,Produtos!A:B,2,FALSE),"")</f>
        <v/>
      </c>
      <c r="D4878" s="10" t="n"/>
      <c r="E4878" s="10" t="n"/>
    </row>
    <row r="4879">
      <c r="B4879">
        <f>IFERROR(VLOOKUP(A4879,Produtos!A:B,2,FALSE),"")</f>
        <v/>
      </c>
      <c r="D4879" s="10" t="n"/>
      <c r="E4879" s="10" t="n"/>
    </row>
    <row r="4880">
      <c r="B4880">
        <f>IFERROR(VLOOKUP(A4880,Produtos!A:B,2,FALSE),"")</f>
        <v/>
      </c>
      <c r="D4880" s="10" t="n"/>
      <c r="E4880" s="10" t="n"/>
    </row>
    <row r="4881">
      <c r="B4881">
        <f>IFERROR(VLOOKUP(A4881,Produtos!A:B,2,FALSE),"")</f>
        <v/>
      </c>
      <c r="D4881" s="10" t="n"/>
      <c r="E4881" s="10" t="n"/>
    </row>
    <row r="4882">
      <c r="B4882">
        <f>IFERROR(VLOOKUP(A4882,Produtos!A:B,2,FALSE),"")</f>
        <v/>
      </c>
      <c r="D4882" s="10" t="n"/>
      <c r="E4882" s="10" t="n"/>
    </row>
    <row r="4883">
      <c r="B4883">
        <f>IFERROR(VLOOKUP(A4883,Produtos!A:B,2,FALSE),"")</f>
        <v/>
      </c>
      <c r="D4883" s="10" t="n"/>
      <c r="E4883" s="10" t="n"/>
    </row>
    <row r="4884">
      <c r="B4884">
        <f>IFERROR(VLOOKUP(A4884,Produtos!A:B,2,FALSE),"")</f>
        <v/>
      </c>
      <c r="D4884" s="10" t="n"/>
      <c r="E4884" s="10" t="n"/>
    </row>
    <row r="4885">
      <c r="B4885">
        <f>IFERROR(VLOOKUP(A4885,Produtos!A:B,2,FALSE),"")</f>
        <v/>
      </c>
      <c r="D4885" s="10" t="n"/>
      <c r="E4885" s="10" t="n"/>
    </row>
    <row r="4886">
      <c r="B4886">
        <f>IFERROR(VLOOKUP(A4886,Produtos!A:B,2,FALSE),"")</f>
        <v/>
      </c>
      <c r="D4886" s="10" t="n"/>
      <c r="E4886" s="10" t="n"/>
    </row>
    <row r="4887">
      <c r="B4887">
        <f>IFERROR(VLOOKUP(A4887,Produtos!A:B,2,FALSE),"")</f>
        <v/>
      </c>
      <c r="D4887" s="10" t="n"/>
      <c r="E4887" s="10" t="n"/>
    </row>
    <row r="4888">
      <c r="B4888">
        <f>IFERROR(VLOOKUP(A4888,Produtos!A:B,2,FALSE),"")</f>
        <v/>
      </c>
      <c r="D4888" s="10" t="n"/>
      <c r="E4888" s="10" t="n"/>
    </row>
    <row r="4889">
      <c r="B4889">
        <f>IFERROR(VLOOKUP(A4889,Produtos!A:B,2,FALSE),"")</f>
        <v/>
      </c>
      <c r="D4889" s="10" t="n"/>
      <c r="E4889" s="10" t="n"/>
    </row>
    <row r="4890">
      <c r="B4890">
        <f>IFERROR(VLOOKUP(A4890,Produtos!A:B,2,FALSE),"")</f>
        <v/>
      </c>
      <c r="D4890" s="10" t="n"/>
      <c r="E4890" s="10" t="n"/>
    </row>
    <row r="4891">
      <c r="B4891">
        <f>IFERROR(VLOOKUP(A4891,Produtos!A:B,2,FALSE),"")</f>
        <v/>
      </c>
      <c r="D4891" s="10" t="n"/>
      <c r="E4891" s="10" t="n"/>
    </row>
    <row r="4892">
      <c r="B4892">
        <f>IFERROR(VLOOKUP(A4892,Produtos!A:B,2,FALSE),"")</f>
        <v/>
      </c>
      <c r="D4892" s="10" t="n"/>
      <c r="E4892" s="10" t="n"/>
    </row>
    <row r="4893">
      <c r="B4893">
        <f>IFERROR(VLOOKUP(A4893,Produtos!A:B,2,FALSE),"")</f>
        <v/>
      </c>
      <c r="D4893" s="10" t="n"/>
      <c r="E4893" s="10" t="n"/>
    </row>
    <row r="4894">
      <c r="B4894">
        <f>IFERROR(VLOOKUP(A4894,Produtos!A:B,2,FALSE),"")</f>
        <v/>
      </c>
      <c r="D4894" s="10" t="n"/>
      <c r="E4894" s="10" t="n"/>
    </row>
    <row r="4895">
      <c r="B4895">
        <f>IFERROR(VLOOKUP(A4895,Produtos!A:B,2,FALSE),"")</f>
        <v/>
      </c>
      <c r="D4895" s="10" t="n"/>
      <c r="E4895" s="10" t="n"/>
    </row>
    <row r="4896">
      <c r="B4896">
        <f>IFERROR(VLOOKUP(A4896,Produtos!A:B,2,FALSE),"")</f>
        <v/>
      </c>
      <c r="D4896" s="10" t="n"/>
      <c r="E4896" s="10" t="n"/>
    </row>
    <row r="4897">
      <c r="B4897">
        <f>IFERROR(VLOOKUP(A4897,Produtos!A:B,2,FALSE),"")</f>
        <v/>
      </c>
      <c r="D4897" s="10" t="n"/>
      <c r="E4897" s="10" t="n"/>
    </row>
    <row r="4898">
      <c r="B4898">
        <f>IFERROR(VLOOKUP(A4898,Produtos!A:B,2,FALSE),"")</f>
        <v/>
      </c>
      <c r="D4898" s="10" t="n"/>
      <c r="E4898" s="10" t="n"/>
    </row>
    <row r="4899">
      <c r="B4899">
        <f>IFERROR(VLOOKUP(A4899,Produtos!A:B,2,FALSE),"")</f>
        <v/>
      </c>
      <c r="D4899" s="10" t="n"/>
      <c r="E4899" s="10" t="n"/>
    </row>
    <row r="4900">
      <c r="B4900">
        <f>IFERROR(VLOOKUP(A4900,Produtos!A:B,2,FALSE),"")</f>
        <v/>
      </c>
      <c r="D4900" s="10" t="n"/>
      <c r="E4900" s="10" t="n"/>
    </row>
    <row r="4901">
      <c r="B4901">
        <f>IFERROR(VLOOKUP(A4901,Produtos!A:B,2,FALSE),"")</f>
        <v/>
      </c>
      <c r="D4901" s="10" t="n"/>
      <c r="E4901" s="10" t="n"/>
    </row>
    <row r="4902">
      <c r="B4902">
        <f>IFERROR(VLOOKUP(A4902,Produtos!A:B,2,FALSE),"")</f>
        <v/>
      </c>
      <c r="D4902" s="10" t="n"/>
      <c r="E4902" s="10" t="n"/>
    </row>
    <row r="4903">
      <c r="B4903">
        <f>IFERROR(VLOOKUP(A4903,Produtos!A:B,2,FALSE),"")</f>
        <v/>
      </c>
      <c r="D4903" s="10" t="n"/>
      <c r="E4903" s="10" t="n"/>
    </row>
    <row r="4904">
      <c r="B4904">
        <f>IFERROR(VLOOKUP(A4904,Produtos!A:B,2,FALSE),"")</f>
        <v/>
      </c>
      <c r="D4904" s="10" t="n"/>
      <c r="E4904" s="10" t="n"/>
    </row>
    <row r="4905">
      <c r="B4905">
        <f>IFERROR(VLOOKUP(A4905,Produtos!A:B,2,FALSE),"")</f>
        <v/>
      </c>
      <c r="D4905" s="10" t="n"/>
      <c r="E4905" s="10" t="n"/>
    </row>
    <row r="4906">
      <c r="B4906">
        <f>IFERROR(VLOOKUP(A4906,Produtos!A:B,2,FALSE),"")</f>
        <v/>
      </c>
      <c r="D4906" s="10" t="n"/>
      <c r="E4906" s="10" t="n"/>
    </row>
    <row r="4907">
      <c r="B4907">
        <f>IFERROR(VLOOKUP(A4907,Produtos!A:B,2,FALSE),"")</f>
        <v/>
      </c>
      <c r="D4907" s="10" t="n"/>
      <c r="E4907" s="10" t="n"/>
    </row>
    <row r="4908">
      <c r="B4908">
        <f>IFERROR(VLOOKUP(A4908,Produtos!A:B,2,FALSE),"")</f>
        <v/>
      </c>
      <c r="D4908" s="10" t="n"/>
      <c r="E4908" s="10" t="n"/>
    </row>
    <row r="4909">
      <c r="B4909">
        <f>IFERROR(VLOOKUP(A4909,Produtos!A:B,2,FALSE),"")</f>
        <v/>
      </c>
      <c r="D4909" s="10" t="n"/>
      <c r="E4909" s="10" t="n"/>
    </row>
    <row r="4910">
      <c r="B4910">
        <f>IFERROR(VLOOKUP(A4910,Produtos!A:B,2,FALSE),"")</f>
        <v/>
      </c>
      <c r="D4910" s="10" t="n"/>
      <c r="E4910" s="10" t="n"/>
    </row>
    <row r="4911">
      <c r="B4911">
        <f>IFERROR(VLOOKUP(A4911,Produtos!A:B,2,FALSE),"")</f>
        <v/>
      </c>
      <c r="D4911" s="10" t="n"/>
      <c r="E4911" s="10" t="n"/>
    </row>
    <row r="4912">
      <c r="B4912">
        <f>IFERROR(VLOOKUP(A4912,Produtos!A:B,2,FALSE),"")</f>
        <v/>
      </c>
      <c r="D4912" s="10" t="n"/>
      <c r="E4912" s="10" t="n"/>
    </row>
    <row r="4913">
      <c r="B4913">
        <f>IFERROR(VLOOKUP(A4913,Produtos!A:B,2,FALSE),"")</f>
        <v/>
      </c>
      <c r="D4913" s="10" t="n"/>
      <c r="E4913" s="10" t="n"/>
    </row>
    <row r="4914">
      <c r="B4914">
        <f>IFERROR(VLOOKUP(A4914,Produtos!A:B,2,FALSE),"")</f>
        <v/>
      </c>
      <c r="D4914" s="10" t="n"/>
      <c r="E4914" s="10" t="n"/>
    </row>
    <row r="4915">
      <c r="B4915">
        <f>IFERROR(VLOOKUP(A4915,Produtos!A:B,2,FALSE),"")</f>
        <v/>
      </c>
      <c r="D4915" s="10" t="n"/>
      <c r="E4915" s="10" t="n"/>
    </row>
    <row r="4916">
      <c r="B4916">
        <f>IFERROR(VLOOKUP(A4916,Produtos!A:B,2,FALSE),"")</f>
        <v/>
      </c>
      <c r="D4916" s="10" t="n"/>
      <c r="E4916" s="10" t="n"/>
    </row>
    <row r="4917">
      <c r="B4917">
        <f>IFERROR(VLOOKUP(A4917,Produtos!A:B,2,FALSE),"")</f>
        <v/>
      </c>
      <c r="D4917" s="10" t="n"/>
      <c r="E4917" s="10" t="n"/>
    </row>
    <row r="4918">
      <c r="B4918">
        <f>IFERROR(VLOOKUP(A4918,Produtos!A:B,2,FALSE),"")</f>
        <v/>
      </c>
      <c r="D4918" s="10" t="n"/>
      <c r="E4918" s="10" t="n"/>
    </row>
    <row r="4919">
      <c r="B4919">
        <f>IFERROR(VLOOKUP(A4919,Produtos!A:B,2,FALSE),"")</f>
        <v/>
      </c>
      <c r="D4919" s="10" t="n"/>
      <c r="E4919" s="10" t="n"/>
    </row>
    <row r="4920">
      <c r="B4920">
        <f>IFERROR(VLOOKUP(A4920,Produtos!A:B,2,FALSE),"")</f>
        <v/>
      </c>
      <c r="D4920" s="10" t="n"/>
      <c r="E4920" s="10" t="n"/>
    </row>
    <row r="4921">
      <c r="B4921">
        <f>IFERROR(VLOOKUP(A4921,Produtos!A:B,2,FALSE),"")</f>
        <v/>
      </c>
      <c r="D4921" s="10" t="n"/>
      <c r="E4921" s="10" t="n"/>
    </row>
    <row r="4922">
      <c r="B4922">
        <f>IFERROR(VLOOKUP(A4922,Produtos!A:B,2,FALSE),"")</f>
        <v/>
      </c>
      <c r="D4922" s="10" t="n"/>
      <c r="E4922" s="10" t="n"/>
    </row>
    <row r="4923">
      <c r="B4923">
        <f>IFERROR(VLOOKUP(A4923,Produtos!A:B,2,FALSE),"")</f>
        <v/>
      </c>
      <c r="D4923" s="10" t="n"/>
      <c r="E4923" s="10" t="n"/>
    </row>
    <row r="4924">
      <c r="B4924">
        <f>IFERROR(VLOOKUP(A4924,Produtos!A:B,2,FALSE),"")</f>
        <v/>
      </c>
      <c r="D4924" s="10" t="n"/>
      <c r="E4924" s="10" t="n"/>
    </row>
    <row r="4925">
      <c r="B4925">
        <f>IFERROR(VLOOKUP(A4925,Produtos!A:B,2,FALSE),"")</f>
        <v/>
      </c>
      <c r="D4925" s="10" t="n"/>
      <c r="E4925" s="10" t="n"/>
    </row>
    <row r="4926">
      <c r="B4926">
        <f>IFERROR(VLOOKUP(A4926,Produtos!A:B,2,FALSE),"")</f>
        <v/>
      </c>
      <c r="D4926" s="10" t="n"/>
      <c r="E4926" s="10" t="n"/>
    </row>
    <row r="4927">
      <c r="B4927">
        <f>IFERROR(VLOOKUP(A4927,Produtos!A:B,2,FALSE),"")</f>
        <v/>
      </c>
      <c r="D4927" s="10" t="n"/>
      <c r="E4927" s="10" t="n"/>
    </row>
    <row r="4928">
      <c r="B4928">
        <f>IFERROR(VLOOKUP(A4928,Produtos!A:B,2,FALSE),"")</f>
        <v/>
      </c>
      <c r="D4928" s="10" t="n"/>
      <c r="E4928" s="10" t="n"/>
    </row>
    <row r="4929">
      <c r="B4929">
        <f>IFERROR(VLOOKUP(A4929,Produtos!A:B,2,FALSE),"")</f>
        <v/>
      </c>
      <c r="D4929" s="10" t="n"/>
      <c r="E4929" s="10" t="n"/>
    </row>
    <row r="4930">
      <c r="B4930">
        <f>IFERROR(VLOOKUP(A4930,Produtos!A:B,2,FALSE),"")</f>
        <v/>
      </c>
      <c r="D4930" s="10" t="n"/>
      <c r="E4930" s="10" t="n"/>
    </row>
    <row r="4931">
      <c r="B4931">
        <f>IFERROR(VLOOKUP(A4931,Produtos!A:B,2,FALSE),"")</f>
        <v/>
      </c>
      <c r="D4931" s="10" t="n"/>
      <c r="E4931" s="10" t="n"/>
    </row>
    <row r="4932">
      <c r="B4932">
        <f>IFERROR(VLOOKUP(A4932,Produtos!A:B,2,FALSE),"")</f>
        <v/>
      </c>
      <c r="D4932" s="10" t="n"/>
      <c r="E4932" s="10" t="n"/>
    </row>
    <row r="4933">
      <c r="B4933">
        <f>IFERROR(VLOOKUP(A4933,Produtos!A:B,2,FALSE),"")</f>
        <v/>
      </c>
      <c r="D4933" s="10" t="n"/>
      <c r="E4933" s="10" t="n"/>
    </row>
    <row r="4934">
      <c r="B4934">
        <f>IFERROR(VLOOKUP(A4934,Produtos!A:B,2,FALSE),"")</f>
        <v/>
      </c>
      <c r="D4934" s="10" t="n"/>
      <c r="E4934" s="10" t="n"/>
    </row>
    <row r="4935">
      <c r="B4935">
        <f>IFERROR(VLOOKUP(A4935,Produtos!A:B,2,FALSE),"")</f>
        <v/>
      </c>
      <c r="D4935" s="10" t="n"/>
      <c r="E4935" s="10" t="n"/>
    </row>
    <row r="4936">
      <c r="B4936">
        <f>IFERROR(VLOOKUP(A4936,Produtos!A:B,2,FALSE),"")</f>
        <v/>
      </c>
      <c r="D4936" s="10" t="n"/>
      <c r="E4936" s="10" t="n"/>
    </row>
    <row r="4937">
      <c r="B4937">
        <f>IFERROR(VLOOKUP(A4937,Produtos!A:B,2,FALSE),"")</f>
        <v/>
      </c>
      <c r="D4937" s="10" t="n"/>
      <c r="E4937" s="10" t="n"/>
    </row>
    <row r="4938">
      <c r="B4938">
        <f>IFERROR(VLOOKUP(A4938,Produtos!A:B,2,FALSE),"")</f>
        <v/>
      </c>
      <c r="D4938" s="10" t="n"/>
      <c r="E4938" s="10" t="n"/>
    </row>
    <row r="4939">
      <c r="B4939">
        <f>IFERROR(VLOOKUP(A4939,Produtos!A:B,2,FALSE),"")</f>
        <v/>
      </c>
      <c r="D4939" s="10" t="n"/>
      <c r="E4939" s="10" t="n"/>
    </row>
    <row r="4940">
      <c r="B4940">
        <f>IFERROR(VLOOKUP(A4940,Produtos!A:B,2,FALSE),"")</f>
        <v/>
      </c>
      <c r="D4940" s="10" t="n"/>
      <c r="E4940" s="10" t="n"/>
    </row>
    <row r="4941">
      <c r="B4941">
        <f>IFERROR(VLOOKUP(A4941,Produtos!A:B,2,FALSE),"")</f>
        <v/>
      </c>
      <c r="D4941" s="10" t="n"/>
      <c r="E4941" s="10" t="n"/>
    </row>
    <row r="4942">
      <c r="B4942">
        <f>IFERROR(VLOOKUP(A4942,Produtos!A:B,2,FALSE),"")</f>
        <v/>
      </c>
      <c r="D4942" s="10" t="n"/>
      <c r="E4942" s="10" t="n"/>
    </row>
    <row r="4943">
      <c r="B4943">
        <f>IFERROR(VLOOKUP(A4943,Produtos!A:B,2,FALSE),"")</f>
        <v/>
      </c>
      <c r="D4943" s="10" t="n"/>
      <c r="E4943" s="10" t="n"/>
    </row>
    <row r="4944">
      <c r="B4944">
        <f>IFERROR(VLOOKUP(A4944,Produtos!A:B,2,FALSE),"")</f>
        <v/>
      </c>
      <c r="D4944" s="10" t="n"/>
      <c r="E4944" s="10" t="n"/>
    </row>
    <row r="4945">
      <c r="B4945">
        <f>IFERROR(VLOOKUP(A4945,Produtos!A:B,2,FALSE),"")</f>
        <v/>
      </c>
      <c r="D4945" s="10" t="n"/>
      <c r="E4945" s="10" t="n"/>
    </row>
    <row r="4946">
      <c r="B4946">
        <f>IFERROR(VLOOKUP(A4946,Produtos!A:B,2,FALSE),"")</f>
        <v/>
      </c>
      <c r="D4946" s="10" t="n"/>
      <c r="E4946" s="10" t="n"/>
    </row>
    <row r="4947">
      <c r="B4947">
        <f>IFERROR(VLOOKUP(A4947,Produtos!A:B,2,FALSE),"")</f>
        <v/>
      </c>
      <c r="D4947" s="10" t="n"/>
      <c r="E4947" s="10" t="n"/>
    </row>
    <row r="4948">
      <c r="B4948">
        <f>IFERROR(VLOOKUP(A4948,Produtos!A:B,2,FALSE),"")</f>
        <v/>
      </c>
      <c r="D4948" s="10" t="n"/>
      <c r="E4948" s="10" t="n"/>
    </row>
    <row r="4949">
      <c r="B4949">
        <f>IFERROR(VLOOKUP(A4949,Produtos!A:B,2,FALSE),"")</f>
        <v/>
      </c>
      <c r="D4949" s="10" t="n"/>
      <c r="E4949" s="10" t="n"/>
    </row>
    <row r="4950">
      <c r="B4950">
        <f>IFERROR(VLOOKUP(A4950,Produtos!A:B,2,FALSE),"")</f>
        <v/>
      </c>
      <c r="D4950" s="10" t="n"/>
      <c r="E4950" s="10" t="n"/>
    </row>
    <row r="4951">
      <c r="B4951">
        <f>IFERROR(VLOOKUP(A4951,Produtos!A:B,2,FALSE),"")</f>
        <v/>
      </c>
      <c r="D4951" s="10" t="n"/>
      <c r="E4951" s="10" t="n"/>
    </row>
    <row r="4952">
      <c r="B4952">
        <f>IFERROR(VLOOKUP(A4952,Produtos!A:B,2,FALSE),"")</f>
        <v/>
      </c>
      <c r="D4952" s="10" t="n"/>
      <c r="E4952" s="10" t="n"/>
    </row>
    <row r="4953">
      <c r="B4953">
        <f>IFERROR(VLOOKUP(A4953,Produtos!A:B,2,FALSE),"")</f>
        <v/>
      </c>
      <c r="D4953" s="10" t="n"/>
      <c r="E4953" s="10" t="n"/>
    </row>
    <row r="4954">
      <c r="B4954">
        <f>IFERROR(VLOOKUP(A4954,Produtos!A:B,2,FALSE),"")</f>
        <v/>
      </c>
      <c r="D4954" s="10" t="n"/>
      <c r="E4954" s="10" t="n"/>
    </row>
    <row r="4955">
      <c r="B4955">
        <f>IFERROR(VLOOKUP(A4955,Produtos!A:B,2,FALSE),"")</f>
        <v/>
      </c>
      <c r="D4955" s="10" t="n"/>
      <c r="E4955" s="10" t="n"/>
    </row>
    <row r="4956">
      <c r="B4956">
        <f>IFERROR(VLOOKUP(A4956,Produtos!A:B,2,FALSE),"")</f>
        <v/>
      </c>
      <c r="D4956" s="10" t="n"/>
      <c r="E4956" s="10" t="n"/>
    </row>
    <row r="4957">
      <c r="B4957">
        <f>IFERROR(VLOOKUP(A4957,Produtos!A:B,2,FALSE),"")</f>
        <v/>
      </c>
      <c r="D4957" s="10" t="n"/>
      <c r="E4957" s="10" t="n"/>
    </row>
    <row r="4958">
      <c r="B4958">
        <f>IFERROR(VLOOKUP(A4958,Produtos!A:B,2,FALSE),"")</f>
        <v/>
      </c>
      <c r="D4958" s="10" t="n"/>
      <c r="E4958" s="10" t="n"/>
    </row>
    <row r="4959">
      <c r="B4959">
        <f>IFERROR(VLOOKUP(A4959,Produtos!A:B,2,FALSE),"")</f>
        <v/>
      </c>
      <c r="D4959" s="10" t="n"/>
      <c r="E4959" s="10" t="n"/>
    </row>
    <row r="4960">
      <c r="B4960">
        <f>IFERROR(VLOOKUP(A4960,Produtos!A:B,2,FALSE),"")</f>
        <v/>
      </c>
      <c r="D4960" s="10" t="n"/>
      <c r="E4960" s="10" t="n"/>
    </row>
    <row r="4961">
      <c r="B4961">
        <f>IFERROR(VLOOKUP(A4961,Produtos!A:B,2,FALSE),"")</f>
        <v/>
      </c>
      <c r="D4961" s="10" t="n"/>
      <c r="E4961" s="10" t="n"/>
    </row>
    <row r="4962">
      <c r="B4962">
        <f>IFERROR(VLOOKUP(A4962,Produtos!A:B,2,FALSE),"")</f>
        <v/>
      </c>
      <c r="D4962" s="10" t="n"/>
      <c r="E4962" s="10" t="n"/>
    </row>
    <row r="4963">
      <c r="B4963">
        <f>IFERROR(VLOOKUP(A4963,Produtos!A:B,2,FALSE),"")</f>
        <v/>
      </c>
      <c r="D4963" s="10" t="n"/>
      <c r="E4963" s="10" t="n"/>
    </row>
    <row r="4964">
      <c r="B4964">
        <f>IFERROR(VLOOKUP(A4964,Produtos!A:B,2,FALSE),"")</f>
        <v/>
      </c>
      <c r="D4964" s="10" t="n"/>
      <c r="E4964" s="10" t="n"/>
    </row>
    <row r="4965">
      <c r="B4965">
        <f>IFERROR(VLOOKUP(A4965,Produtos!A:B,2,FALSE),"")</f>
        <v/>
      </c>
      <c r="D4965" s="10" t="n"/>
      <c r="E4965" s="10" t="n"/>
    </row>
    <row r="4966">
      <c r="B4966">
        <f>IFERROR(VLOOKUP(A4966,Produtos!A:B,2,FALSE),"")</f>
        <v/>
      </c>
      <c r="D4966" s="10" t="n"/>
      <c r="E4966" s="10" t="n"/>
    </row>
    <row r="4967">
      <c r="B4967">
        <f>IFERROR(VLOOKUP(A4967,Produtos!A:B,2,FALSE),"")</f>
        <v/>
      </c>
      <c r="D4967" s="10" t="n"/>
      <c r="E4967" s="10" t="n"/>
    </row>
    <row r="4968">
      <c r="B4968">
        <f>IFERROR(VLOOKUP(A4968,Produtos!A:B,2,FALSE),"")</f>
        <v/>
      </c>
      <c r="D4968" s="10" t="n"/>
      <c r="E4968" s="10" t="n"/>
    </row>
    <row r="4969">
      <c r="B4969">
        <f>IFERROR(VLOOKUP(A4969,Produtos!A:B,2,FALSE),"")</f>
        <v/>
      </c>
      <c r="D4969" s="10" t="n"/>
      <c r="E4969" s="10" t="n"/>
    </row>
    <row r="4970">
      <c r="B4970">
        <f>IFERROR(VLOOKUP(A4970,Produtos!A:B,2,FALSE),"")</f>
        <v/>
      </c>
      <c r="D4970" s="10" t="n"/>
      <c r="E4970" s="10" t="n"/>
    </row>
    <row r="4971">
      <c r="B4971">
        <f>IFERROR(VLOOKUP(A4971,Produtos!A:B,2,FALSE),"")</f>
        <v/>
      </c>
      <c r="D4971" s="10" t="n"/>
      <c r="E4971" s="10" t="n"/>
    </row>
    <row r="4972">
      <c r="B4972">
        <f>IFERROR(VLOOKUP(A4972,Produtos!A:B,2,FALSE),"")</f>
        <v/>
      </c>
      <c r="D4972" s="10" t="n"/>
      <c r="E4972" s="10" t="n"/>
    </row>
    <row r="4973">
      <c r="B4973">
        <f>IFERROR(VLOOKUP(A4973,Produtos!A:B,2,FALSE),"")</f>
        <v/>
      </c>
      <c r="D4973" s="10" t="n"/>
      <c r="E4973" s="10" t="n"/>
    </row>
    <row r="4974">
      <c r="B4974">
        <f>IFERROR(VLOOKUP(A4974,Produtos!A:B,2,FALSE),"")</f>
        <v/>
      </c>
      <c r="D4974" s="10" t="n"/>
      <c r="E4974" s="10" t="n"/>
    </row>
    <row r="4975">
      <c r="B4975">
        <f>IFERROR(VLOOKUP(A4975,Produtos!A:B,2,FALSE),"")</f>
        <v/>
      </c>
      <c r="D4975" s="10" t="n"/>
      <c r="E4975" s="10" t="n"/>
    </row>
    <row r="4976">
      <c r="B4976">
        <f>IFERROR(VLOOKUP(A4976,Produtos!A:B,2,FALSE),"")</f>
        <v/>
      </c>
      <c r="D4976" s="10" t="n"/>
      <c r="E4976" s="10" t="n"/>
    </row>
    <row r="4977">
      <c r="B4977">
        <f>IFERROR(VLOOKUP(A4977,Produtos!A:B,2,FALSE),"")</f>
        <v/>
      </c>
      <c r="D4977" s="10" t="n"/>
      <c r="E4977" s="10" t="n"/>
    </row>
    <row r="4978">
      <c r="B4978">
        <f>IFERROR(VLOOKUP(A4978,Produtos!A:B,2,FALSE),"")</f>
        <v/>
      </c>
      <c r="D4978" s="10" t="n"/>
      <c r="E4978" s="10" t="n"/>
    </row>
    <row r="4979">
      <c r="B4979">
        <f>IFERROR(VLOOKUP(A4979,Produtos!A:B,2,FALSE),"")</f>
        <v/>
      </c>
      <c r="D4979" s="10" t="n"/>
      <c r="E4979" s="10" t="n"/>
    </row>
    <row r="4980">
      <c r="B4980">
        <f>IFERROR(VLOOKUP(A4980,Produtos!A:B,2,FALSE),"")</f>
        <v/>
      </c>
      <c r="D4980" s="10" t="n"/>
      <c r="E4980" s="10" t="n"/>
    </row>
    <row r="4981">
      <c r="B4981">
        <f>IFERROR(VLOOKUP(A4981,Produtos!A:B,2,FALSE),"")</f>
        <v/>
      </c>
      <c r="D4981" s="10" t="n"/>
      <c r="E4981" s="10" t="n"/>
    </row>
    <row r="4982">
      <c r="B4982">
        <f>IFERROR(VLOOKUP(A4982,Produtos!A:B,2,FALSE),"")</f>
        <v/>
      </c>
      <c r="D4982" s="10" t="n"/>
      <c r="E4982" s="10" t="n"/>
    </row>
    <row r="4983">
      <c r="B4983">
        <f>IFERROR(VLOOKUP(A4983,Produtos!A:B,2,FALSE),"")</f>
        <v/>
      </c>
      <c r="D4983" s="10" t="n"/>
      <c r="E4983" s="10" t="n"/>
    </row>
    <row r="4984">
      <c r="B4984">
        <f>IFERROR(VLOOKUP(A4984,Produtos!A:B,2,FALSE),"")</f>
        <v/>
      </c>
      <c r="D4984" s="10" t="n"/>
      <c r="E4984" s="10" t="n"/>
    </row>
    <row r="4985">
      <c r="B4985">
        <f>IFERROR(VLOOKUP(A4985,Produtos!A:B,2,FALSE),"")</f>
        <v/>
      </c>
      <c r="D4985" s="10" t="n"/>
      <c r="E4985" s="10" t="n"/>
    </row>
    <row r="4986">
      <c r="B4986">
        <f>IFERROR(VLOOKUP(A4986,Produtos!A:B,2,FALSE),"")</f>
        <v/>
      </c>
      <c r="D4986" s="10" t="n"/>
      <c r="E4986" s="10" t="n"/>
    </row>
    <row r="4987">
      <c r="B4987">
        <f>IFERROR(VLOOKUP(A4987,Produtos!A:B,2,FALSE),"")</f>
        <v/>
      </c>
      <c r="D4987" s="10" t="n"/>
      <c r="E4987" s="10" t="n"/>
    </row>
    <row r="4988">
      <c r="B4988">
        <f>IFERROR(VLOOKUP(A4988,Produtos!A:B,2,FALSE),"")</f>
        <v/>
      </c>
      <c r="D4988" s="10" t="n"/>
      <c r="E4988" s="10" t="n"/>
    </row>
    <row r="4989">
      <c r="B4989">
        <f>IFERROR(VLOOKUP(A4989,Produtos!A:B,2,FALSE),"")</f>
        <v/>
      </c>
      <c r="D4989" s="10" t="n"/>
      <c r="E4989" s="10" t="n"/>
    </row>
    <row r="4990">
      <c r="B4990">
        <f>IFERROR(VLOOKUP(A4990,Produtos!A:B,2,FALSE),"")</f>
        <v/>
      </c>
      <c r="D4990" s="10" t="n"/>
      <c r="E4990" s="10" t="n"/>
    </row>
    <row r="4991">
      <c r="B4991">
        <f>IFERROR(VLOOKUP(A4991,Produtos!A:B,2,FALSE),"")</f>
        <v/>
      </c>
      <c r="D4991" s="10" t="n"/>
      <c r="E4991" s="10" t="n"/>
    </row>
    <row r="4992">
      <c r="B4992">
        <f>IFERROR(VLOOKUP(A4992,Produtos!A:B,2,FALSE),"")</f>
        <v/>
      </c>
      <c r="D4992" s="10" t="n"/>
      <c r="E4992" s="10" t="n"/>
    </row>
    <row r="4993">
      <c r="B4993">
        <f>IFERROR(VLOOKUP(A4993,Produtos!A:B,2,FALSE),"")</f>
        <v/>
      </c>
      <c r="D4993" s="10" t="n"/>
      <c r="E4993" s="10" t="n"/>
    </row>
    <row r="4994">
      <c r="B4994">
        <f>IFERROR(VLOOKUP(A4994,Produtos!A:B,2,FALSE),"")</f>
        <v/>
      </c>
      <c r="D4994" s="10" t="n"/>
      <c r="E4994" s="10" t="n"/>
    </row>
    <row r="4995">
      <c r="B4995">
        <f>IFERROR(VLOOKUP(A4995,Produtos!A:B,2,FALSE),"")</f>
        <v/>
      </c>
      <c r="D4995" s="10" t="n"/>
      <c r="E4995" s="10" t="n"/>
    </row>
    <row r="4996">
      <c r="B4996">
        <f>IFERROR(VLOOKUP(A4996,Produtos!A:B,2,FALSE),"")</f>
        <v/>
      </c>
      <c r="D4996" s="10" t="n"/>
      <c r="E4996" s="10" t="n"/>
    </row>
    <row r="4997">
      <c r="B4997">
        <f>IFERROR(VLOOKUP(A4997,Produtos!A:B,2,FALSE),"")</f>
        <v/>
      </c>
      <c r="D4997" s="10" t="n"/>
      <c r="E4997" s="10" t="n"/>
    </row>
    <row r="4998">
      <c r="B4998">
        <f>IFERROR(VLOOKUP(A4998,Produtos!A:B,2,FALSE),"")</f>
        <v/>
      </c>
      <c r="D4998" s="10" t="n"/>
      <c r="E4998" s="10" t="n"/>
    </row>
    <row r="4999">
      <c r="B4999">
        <f>IFERROR(VLOOKUP(A4999,Produtos!A:B,2,FALSE),"")</f>
        <v/>
      </c>
      <c r="D4999" s="10" t="n"/>
      <c r="E4999" s="10" t="n"/>
    </row>
    <row r="5000">
      <c r="B5000">
        <f>IFERROR(VLOOKUP(A5000,Produtos!A:B,2,FALSE),"")</f>
        <v/>
      </c>
      <c r="D5000" s="10" t="n"/>
      <c r="E5000" s="10" t="n"/>
    </row>
    <row r="5001">
      <c r="B5001">
        <f>IFERROR(VLOOKUP(A5001,Produtos!A:B,2,FALSE),"")</f>
        <v/>
      </c>
      <c r="D5001" s="10" t="n"/>
      <c r="E5001" s="10" t="n"/>
    </row>
    <row r="5002">
      <c r="B5002">
        <f>IFERROR(VLOOKUP(A5002,Produtos!A:B,2,FALSE),"")</f>
        <v/>
      </c>
      <c r="D5002" s="10" t="n"/>
      <c r="E5002" s="10" t="n"/>
    </row>
    <row r="5003">
      <c r="B5003">
        <f>IFERROR(VLOOKUP(A5003,Produtos!A:B,2,FALSE),"")</f>
        <v/>
      </c>
      <c r="D5003" s="10" t="n"/>
      <c r="E5003" s="10" t="n"/>
    </row>
    <row r="5004">
      <c r="B5004">
        <f>IFERROR(VLOOKUP(A5004,Produtos!A:B,2,FALSE),"")</f>
        <v/>
      </c>
      <c r="D5004" s="10" t="n"/>
      <c r="E5004" s="10" t="n"/>
    </row>
    <row r="5005">
      <c r="B5005">
        <f>IFERROR(VLOOKUP(A5005,Produtos!A:B,2,FALSE),"")</f>
        <v/>
      </c>
      <c r="D5005" s="10" t="n"/>
      <c r="E5005" s="10" t="n"/>
    </row>
    <row r="5006">
      <c r="B5006">
        <f>IFERROR(VLOOKUP(A5006,Produtos!A:B,2,FALSE),"")</f>
        <v/>
      </c>
      <c r="D5006" s="10" t="n"/>
      <c r="E5006" s="10" t="n"/>
    </row>
    <row r="5007">
      <c r="B5007">
        <f>IFERROR(VLOOKUP(A5007,Produtos!A:B,2,FALSE),"")</f>
        <v/>
      </c>
      <c r="D5007" s="10" t="n"/>
      <c r="E5007" s="10" t="n"/>
    </row>
    <row r="5008">
      <c r="B5008">
        <f>IFERROR(VLOOKUP(A5008,Produtos!A:B,2,FALSE),"")</f>
        <v/>
      </c>
      <c r="D5008" s="10" t="n"/>
      <c r="E5008" s="10" t="n"/>
    </row>
    <row r="5009">
      <c r="B5009">
        <f>IFERROR(VLOOKUP(A5009,Produtos!A:B,2,FALSE),"")</f>
        <v/>
      </c>
      <c r="D5009" s="10" t="n"/>
      <c r="E5009" s="10" t="n"/>
    </row>
    <row r="5010">
      <c r="B5010">
        <f>IFERROR(VLOOKUP(A5010,Produtos!A:B,2,FALSE),"")</f>
        <v/>
      </c>
      <c r="D5010" s="10" t="n"/>
      <c r="E5010" s="10" t="n"/>
    </row>
    <row r="5011">
      <c r="B5011">
        <f>IFERROR(VLOOKUP(A5011,Produtos!A:B,2,FALSE),"")</f>
        <v/>
      </c>
      <c r="D5011" s="10" t="n"/>
      <c r="E5011" s="10" t="n"/>
    </row>
    <row r="5012">
      <c r="B5012">
        <f>IFERROR(VLOOKUP(A5012,Produtos!A:B,2,FALSE),"")</f>
        <v/>
      </c>
      <c r="D5012" s="10" t="n"/>
      <c r="E5012" s="10" t="n"/>
    </row>
    <row r="5013">
      <c r="B5013">
        <f>IFERROR(VLOOKUP(A5013,Produtos!A:B,2,FALSE),"")</f>
        <v/>
      </c>
      <c r="D5013" s="10" t="n"/>
      <c r="E5013" s="10" t="n"/>
    </row>
    <row r="5014">
      <c r="B5014">
        <f>IFERROR(VLOOKUP(A5014,Produtos!A:B,2,FALSE),"")</f>
        <v/>
      </c>
      <c r="D5014" s="10" t="n"/>
      <c r="E5014" s="10" t="n"/>
    </row>
    <row r="5015">
      <c r="B5015">
        <f>IFERROR(VLOOKUP(A5015,Produtos!A:B,2,FALSE),"")</f>
        <v/>
      </c>
      <c r="D5015" s="10" t="n"/>
      <c r="E5015" s="10" t="n"/>
    </row>
    <row r="5016">
      <c r="B5016">
        <f>IFERROR(VLOOKUP(A5016,Produtos!A:B,2,FALSE),"")</f>
        <v/>
      </c>
      <c r="D5016" s="10" t="n"/>
      <c r="E5016" s="10" t="n"/>
    </row>
    <row r="5017">
      <c r="B5017">
        <f>IFERROR(VLOOKUP(A5017,Produtos!A:B,2,FALSE),"")</f>
        <v/>
      </c>
      <c r="D5017" s="10" t="n"/>
      <c r="E5017" s="10" t="n"/>
    </row>
    <row r="5018">
      <c r="B5018">
        <f>IFERROR(VLOOKUP(A5018,Produtos!A:B,2,FALSE),"")</f>
        <v/>
      </c>
      <c r="D5018" s="10" t="n"/>
      <c r="E5018" s="10" t="n"/>
    </row>
    <row r="5019">
      <c r="B5019">
        <f>IFERROR(VLOOKUP(A5019,Produtos!A:B,2,FALSE),"")</f>
        <v/>
      </c>
      <c r="D5019" s="10" t="n"/>
      <c r="E5019" s="10" t="n"/>
    </row>
    <row r="5020">
      <c r="B5020">
        <f>IFERROR(VLOOKUP(A5020,Produtos!A:B,2,FALSE),"")</f>
        <v/>
      </c>
      <c r="D5020" s="10" t="n"/>
      <c r="E5020" s="10" t="n"/>
    </row>
    <row r="5021">
      <c r="B5021">
        <f>IFERROR(VLOOKUP(A5021,Produtos!A:B,2,FALSE),"")</f>
        <v/>
      </c>
      <c r="D5021" s="10" t="n"/>
      <c r="E5021" s="10" t="n"/>
    </row>
    <row r="5022">
      <c r="B5022">
        <f>IFERROR(VLOOKUP(A5022,Produtos!A:B,2,FALSE),"")</f>
        <v/>
      </c>
      <c r="D5022" s="10" t="n"/>
      <c r="E5022" s="10" t="n"/>
    </row>
    <row r="5023">
      <c r="B5023">
        <f>IFERROR(VLOOKUP(A5023,Produtos!A:B,2,FALSE),"")</f>
        <v/>
      </c>
      <c r="D5023" s="10" t="n"/>
      <c r="E5023" s="10" t="n"/>
    </row>
    <row r="5024">
      <c r="B5024">
        <f>IFERROR(VLOOKUP(A5024,Produtos!A:B,2,FALSE),"")</f>
        <v/>
      </c>
      <c r="D5024" s="10" t="n"/>
      <c r="E5024" s="10" t="n"/>
    </row>
    <row r="5025">
      <c r="B5025">
        <f>IFERROR(VLOOKUP(A5025,Produtos!A:B,2,FALSE),"")</f>
        <v/>
      </c>
      <c r="D5025" s="10" t="n"/>
      <c r="E5025" s="10" t="n"/>
    </row>
    <row r="5026">
      <c r="B5026">
        <f>IFERROR(VLOOKUP(A5026,Produtos!A:B,2,FALSE),"")</f>
        <v/>
      </c>
      <c r="D5026" s="10" t="n"/>
      <c r="E5026" s="10" t="n"/>
    </row>
    <row r="5027">
      <c r="B5027">
        <f>IFERROR(VLOOKUP(A5027,Produtos!A:B,2,FALSE),"")</f>
        <v/>
      </c>
      <c r="D5027" s="10" t="n"/>
      <c r="E5027" s="10" t="n"/>
    </row>
    <row r="5028">
      <c r="B5028">
        <f>IFERROR(VLOOKUP(A5028,Produtos!A:B,2,FALSE),"")</f>
        <v/>
      </c>
      <c r="D5028" s="10" t="n"/>
      <c r="E5028" s="10" t="n"/>
    </row>
    <row r="5029">
      <c r="B5029">
        <f>IFERROR(VLOOKUP(A5029,Produtos!A:B,2,FALSE),"")</f>
        <v/>
      </c>
      <c r="D5029" s="10" t="n"/>
      <c r="E5029" s="10" t="n"/>
    </row>
    <row r="5030">
      <c r="B5030">
        <f>IFERROR(VLOOKUP(A5030,Produtos!A:B,2,FALSE),"")</f>
        <v/>
      </c>
      <c r="D5030" s="10" t="n"/>
      <c r="E5030" s="10" t="n"/>
    </row>
    <row r="5031">
      <c r="B5031">
        <f>IFERROR(VLOOKUP(A5031,Produtos!A:B,2,FALSE),"")</f>
        <v/>
      </c>
      <c r="D5031" s="10" t="n"/>
      <c r="E5031" s="10" t="n"/>
    </row>
    <row r="5032">
      <c r="B5032">
        <f>IFERROR(VLOOKUP(A5032,Produtos!A:B,2,FALSE),"")</f>
        <v/>
      </c>
      <c r="D5032" s="10" t="n"/>
      <c r="E5032" s="10" t="n"/>
    </row>
    <row r="5033">
      <c r="B5033">
        <f>IFERROR(VLOOKUP(A5033,Produtos!A:B,2,FALSE),"")</f>
        <v/>
      </c>
      <c r="D5033" s="10" t="n"/>
      <c r="E5033" s="10" t="n"/>
    </row>
    <row r="5034">
      <c r="B5034">
        <f>IFERROR(VLOOKUP(A5034,Produtos!A:B,2,FALSE),"")</f>
        <v/>
      </c>
      <c r="D5034" s="10" t="n"/>
      <c r="E5034" s="10" t="n"/>
    </row>
    <row r="5035">
      <c r="B5035">
        <f>IFERROR(VLOOKUP(A5035,Produtos!A:B,2,FALSE),"")</f>
        <v/>
      </c>
      <c r="D5035" s="10" t="n"/>
      <c r="E5035" s="10" t="n"/>
    </row>
    <row r="5036">
      <c r="B5036">
        <f>IFERROR(VLOOKUP(A5036,Produtos!A:B,2,FALSE),"")</f>
        <v/>
      </c>
      <c r="D5036" s="10" t="n"/>
      <c r="E5036" s="10" t="n"/>
    </row>
    <row r="5037">
      <c r="B5037">
        <f>IFERROR(VLOOKUP(A5037,Produtos!A:B,2,FALSE),"")</f>
        <v/>
      </c>
      <c r="D5037" s="10" t="n"/>
      <c r="E5037" s="10" t="n"/>
    </row>
    <row r="5038">
      <c r="B5038">
        <f>IFERROR(VLOOKUP(A5038,Produtos!A:B,2,FALSE),"")</f>
        <v/>
      </c>
      <c r="D5038" s="10" t="n"/>
      <c r="E5038" s="10" t="n"/>
    </row>
    <row r="5039">
      <c r="B5039">
        <f>IFERROR(VLOOKUP(A5039,Produtos!A:B,2,FALSE),"")</f>
        <v/>
      </c>
      <c r="D5039" s="10" t="n"/>
      <c r="E5039" s="10" t="n"/>
    </row>
    <row r="5040">
      <c r="B5040">
        <f>IFERROR(VLOOKUP(A5040,Produtos!A:B,2,FALSE),"")</f>
        <v/>
      </c>
      <c r="D5040" s="10" t="n"/>
      <c r="E5040" s="10" t="n"/>
    </row>
    <row r="5041">
      <c r="B5041">
        <f>IFERROR(VLOOKUP(A5041,Produtos!A:B,2,FALSE),"")</f>
        <v/>
      </c>
      <c r="D5041" s="10" t="n"/>
      <c r="E5041" s="10" t="n"/>
    </row>
    <row r="5042">
      <c r="B5042">
        <f>IFERROR(VLOOKUP(A5042,Produtos!A:B,2,FALSE),"")</f>
        <v/>
      </c>
      <c r="D5042" s="10" t="n"/>
      <c r="E5042" s="10" t="n"/>
    </row>
    <row r="5043">
      <c r="B5043">
        <f>IFERROR(VLOOKUP(A5043,Produtos!A:B,2,FALSE),"")</f>
        <v/>
      </c>
      <c r="D5043" s="10" t="n"/>
      <c r="E5043" s="10" t="n"/>
    </row>
    <row r="5044">
      <c r="B5044">
        <f>IFERROR(VLOOKUP(A5044,Produtos!A:B,2,FALSE),"")</f>
        <v/>
      </c>
      <c r="D5044" s="10" t="n"/>
      <c r="E5044" s="10" t="n"/>
    </row>
    <row r="5045">
      <c r="B5045">
        <f>IFERROR(VLOOKUP(A5045,Produtos!A:B,2,FALSE),"")</f>
        <v/>
      </c>
      <c r="D5045" s="10" t="n"/>
      <c r="E5045" s="10" t="n"/>
    </row>
    <row r="5046">
      <c r="B5046">
        <f>IFERROR(VLOOKUP(A5046,Produtos!A:B,2,FALSE),"")</f>
        <v/>
      </c>
      <c r="D5046" s="10" t="n"/>
      <c r="E5046" s="10" t="n"/>
    </row>
    <row r="5047">
      <c r="B5047">
        <f>IFERROR(VLOOKUP(A5047,Produtos!A:B,2,FALSE),"")</f>
        <v/>
      </c>
      <c r="D5047" s="10" t="n"/>
      <c r="E5047" s="10" t="n"/>
    </row>
    <row r="5048">
      <c r="B5048">
        <f>IFERROR(VLOOKUP(A5048,Produtos!A:B,2,FALSE),"")</f>
        <v/>
      </c>
      <c r="D5048" s="10" t="n"/>
      <c r="E5048" s="10" t="n"/>
    </row>
    <row r="5049">
      <c r="B5049">
        <f>IFERROR(VLOOKUP(A5049,Produtos!A:B,2,FALSE),"")</f>
        <v/>
      </c>
      <c r="D5049" s="10" t="n"/>
      <c r="E5049" s="10" t="n"/>
    </row>
    <row r="5050">
      <c r="B5050">
        <f>IFERROR(VLOOKUP(A5050,Produtos!A:B,2,FALSE),"")</f>
        <v/>
      </c>
      <c r="D5050" s="10" t="n"/>
      <c r="E5050" s="10" t="n"/>
    </row>
    <row r="5051">
      <c r="B5051">
        <f>IFERROR(VLOOKUP(A5051,Produtos!A:B,2,FALSE),"")</f>
        <v/>
      </c>
      <c r="D5051" s="10" t="n"/>
      <c r="E5051" s="10" t="n"/>
    </row>
    <row r="5052">
      <c r="B5052">
        <f>IFERROR(VLOOKUP(A5052,Produtos!A:B,2,FALSE),"")</f>
        <v/>
      </c>
      <c r="D5052" s="10" t="n"/>
      <c r="E5052" s="10" t="n"/>
    </row>
    <row r="5053">
      <c r="B5053">
        <f>IFERROR(VLOOKUP(A5053,Produtos!A:B,2,FALSE),"")</f>
        <v/>
      </c>
      <c r="D5053" s="10" t="n"/>
      <c r="E5053" s="10" t="n"/>
    </row>
    <row r="5054">
      <c r="B5054">
        <f>IFERROR(VLOOKUP(A5054,Produtos!A:B,2,FALSE),"")</f>
        <v/>
      </c>
      <c r="D5054" s="10" t="n"/>
      <c r="E5054" s="10" t="n"/>
    </row>
    <row r="5055">
      <c r="B5055">
        <f>IFERROR(VLOOKUP(A5055,Produtos!A:B,2,FALSE),"")</f>
        <v/>
      </c>
      <c r="D5055" s="10" t="n"/>
      <c r="E5055" s="10" t="n"/>
    </row>
    <row r="5056">
      <c r="B5056">
        <f>IFERROR(VLOOKUP(A5056,Produtos!A:B,2,FALSE),"")</f>
        <v/>
      </c>
      <c r="D5056" s="10" t="n"/>
      <c r="E5056" s="10" t="n"/>
    </row>
    <row r="5057">
      <c r="B5057">
        <f>IFERROR(VLOOKUP(A5057,Produtos!A:B,2,FALSE),"")</f>
        <v/>
      </c>
      <c r="D5057" s="10" t="n"/>
      <c r="E5057" s="10" t="n"/>
    </row>
    <row r="5058">
      <c r="B5058">
        <f>IFERROR(VLOOKUP(A5058,Produtos!A:B,2,FALSE),"")</f>
        <v/>
      </c>
      <c r="D5058" s="10" t="n"/>
      <c r="E5058" s="10" t="n"/>
    </row>
    <row r="5059">
      <c r="B5059">
        <f>IFERROR(VLOOKUP(A5059,Produtos!A:B,2,FALSE),"")</f>
        <v/>
      </c>
      <c r="D5059" s="10" t="n"/>
      <c r="E5059" s="10" t="n"/>
    </row>
    <row r="5060">
      <c r="B5060">
        <f>IFERROR(VLOOKUP(A5060,Produtos!A:B,2,FALSE),"")</f>
        <v/>
      </c>
      <c r="D5060" s="10" t="n"/>
      <c r="E5060" s="10" t="n"/>
    </row>
    <row r="5061">
      <c r="B5061">
        <f>IFERROR(VLOOKUP(A5061,Produtos!A:B,2,FALSE),"")</f>
        <v/>
      </c>
      <c r="D5061" s="10" t="n"/>
      <c r="E5061" s="10" t="n"/>
    </row>
    <row r="5062">
      <c r="B5062">
        <f>IFERROR(VLOOKUP(A5062,Produtos!A:B,2,FALSE),"")</f>
        <v/>
      </c>
      <c r="D5062" s="10" t="n"/>
      <c r="E5062" s="10" t="n"/>
    </row>
    <row r="5063">
      <c r="B5063">
        <f>IFERROR(VLOOKUP(A5063,Produtos!A:B,2,FALSE),"")</f>
        <v/>
      </c>
      <c r="D5063" s="10" t="n"/>
      <c r="E5063" s="10" t="n"/>
    </row>
    <row r="5064">
      <c r="B5064">
        <f>IFERROR(VLOOKUP(A5064,Produtos!A:B,2,FALSE),"")</f>
        <v/>
      </c>
      <c r="D5064" s="10" t="n"/>
      <c r="E5064" s="10" t="n"/>
    </row>
    <row r="5065">
      <c r="B5065">
        <f>IFERROR(VLOOKUP(A5065,Produtos!A:B,2,FALSE),"")</f>
        <v/>
      </c>
      <c r="D5065" s="10" t="n"/>
      <c r="E5065" s="10" t="n"/>
    </row>
    <row r="5066">
      <c r="B5066">
        <f>IFERROR(VLOOKUP(A5066,Produtos!A:B,2,FALSE),"")</f>
        <v/>
      </c>
      <c r="D5066" s="10" t="n"/>
      <c r="E5066" s="10" t="n"/>
    </row>
    <row r="5067">
      <c r="B5067">
        <f>IFERROR(VLOOKUP(A5067,Produtos!A:B,2,FALSE),"")</f>
        <v/>
      </c>
      <c r="D5067" s="10" t="n"/>
      <c r="E5067" s="10" t="n"/>
    </row>
    <row r="5068">
      <c r="B5068">
        <f>IFERROR(VLOOKUP(A5068,Produtos!A:B,2,FALSE),"")</f>
        <v/>
      </c>
      <c r="D5068" s="10" t="n"/>
      <c r="E5068" s="10" t="n"/>
    </row>
    <row r="5069">
      <c r="B5069">
        <f>IFERROR(VLOOKUP(A5069,Produtos!A:B,2,FALSE),"")</f>
        <v/>
      </c>
      <c r="D5069" s="10" t="n"/>
      <c r="E5069" s="10" t="n"/>
    </row>
    <row r="5070">
      <c r="B5070">
        <f>IFERROR(VLOOKUP(A5070,Produtos!A:B,2,FALSE),"")</f>
        <v/>
      </c>
      <c r="D5070" s="10" t="n"/>
      <c r="E5070" s="10" t="n"/>
    </row>
    <row r="5071">
      <c r="B5071">
        <f>IFERROR(VLOOKUP(A5071,Produtos!A:B,2,FALSE),"")</f>
        <v/>
      </c>
      <c r="D5071" s="10" t="n"/>
      <c r="E5071" s="10" t="n"/>
    </row>
    <row r="5072">
      <c r="B5072">
        <f>IFERROR(VLOOKUP(A5072,Produtos!A:B,2,FALSE),"")</f>
        <v/>
      </c>
      <c r="D5072" s="10" t="n"/>
      <c r="E5072" s="10" t="n"/>
    </row>
    <row r="5073">
      <c r="B5073">
        <f>IFERROR(VLOOKUP(A5073,Produtos!A:B,2,FALSE),"")</f>
        <v/>
      </c>
      <c r="D5073" s="10" t="n"/>
      <c r="E5073" s="10" t="n"/>
    </row>
    <row r="5074">
      <c r="B5074">
        <f>IFERROR(VLOOKUP(A5074,Produtos!A:B,2,FALSE),"")</f>
        <v/>
      </c>
      <c r="D5074" s="10" t="n"/>
      <c r="E5074" s="10" t="n"/>
    </row>
    <row r="5075">
      <c r="B5075">
        <f>IFERROR(VLOOKUP(A5075,Produtos!A:B,2,FALSE),"")</f>
        <v/>
      </c>
      <c r="D5075" s="10" t="n"/>
      <c r="E5075" s="10" t="n"/>
    </row>
    <row r="5076">
      <c r="B5076">
        <f>IFERROR(VLOOKUP(A5076,Produtos!A:B,2,FALSE),"")</f>
        <v/>
      </c>
      <c r="D5076" s="10" t="n"/>
      <c r="E5076" s="10" t="n"/>
    </row>
    <row r="5077">
      <c r="B5077">
        <f>IFERROR(VLOOKUP(A5077,Produtos!A:B,2,FALSE),"")</f>
        <v/>
      </c>
      <c r="D5077" s="10" t="n"/>
      <c r="E5077" s="10" t="n"/>
    </row>
    <row r="5078">
      <c r="B5078">
        <f>IFERROR(VLOOKUP(A5078,Produtos!A:B,2,FALSE),"")</f>
        <v/>
      </c>
      <c r="D5078" s="10" t="n"/>
      <c r="E5078" s="10" t="n"/>
    </row>
    <row r="5079">
      <c r="B5079">
        <f>IFERROR(VLOOKUP(A5079,Produtos!A:B,2,FALSE),"")</f>
        <v/>
      </c>
      <c r="D5079" s="10" t="n"/>
      <c r="E5079" s="10" t="n"/>
    </row>
    <row r="5080">
      <c r="B5080">
        <f>IFERROR(VLOOKUP(A5080,Produtos!A:B,2,FALSE),"")</f>
        <v/>
      </c>
      <c r="D5080" s="10" t="n"/>
      <c r="E5080" s="10" t="n"/>
    </row>
    <row r="5081">
      <c r="B5081">
        <f>IFERROR(VLOOKUP(A5081,Produtos!A:B,2,FALSE),"")</f>
        <v/>
      </c>
      <c r="D5081" s="10" t="n"/>
      <c r="E5081" s="10" t="n"/>
    </row>
    <row r="5082">
      <c r="B5082">
        <f>IFERROR(VLOOKUP(A5082,Produtos!A:B,2,FALSE),"")</f>
        <v/>
      </c>
      <c r="D5082" s="10" t="n"/>
      <c r="E5082" s="10" t="n"/>
    </row>
    <row r="5083">
      <c r="B5083">
        <f>IFERROR(VLOOKUP(A5083,Produtos!A:B,2,FALSE),"")</f>
        <v/>
      </c>
      <c r="D5083" s="10" t="n"/>
      <c r="E5083" s="10" t="n"/>
    </row>
    <row r="5084">
      <c r="B5084">
        <f>IFERROR(VLOOKUP(A5084,Produtos!A:B,2,FALSE),"")</f>
        <v/>
      </c>
      <c r="D5084" s="10" t="n"/>
      <c r="E5084" s="10" t="n"/>
    </row>
    <row r="5085">
      <c r="B5085">
        <f>IFERROR(VLOOKUP(A5085,Produtos!A:B,2,FALSE),"")</f>
        <v/>
      </c>
      <c r="D5085" s="10" t="n"/>
      <c r="E5085" s="10" t="n"/>
    </row>
    <row r="5086">
      <c r="B5086">
        <f>IFERROR(VLOOKUP(A5086,Produtos!A:B,2,FALSE),"")</f>
        <v/>
      </c>
      <c r="D5086" s="10" t="n"/>
      <c r="E5086" s="10" t="n"/>
    </row>
    <row r="5087">
      <c r="B5087">
        <f>IFERROR(VLOOKUP(A5087,Produtos!A:B,2,FALSE),"")</f>
        <v/>
      </c>
      <c r="D5087" s="10" t="n"/>
      <c r="E5087" s="10" t="n"/>
    </row>
    <row r="5088">
      <c r="B5088">
        <f>IFERROR(VLOOKUP(A5088,Produtos!A:B,2,FALSE),"")</f>
        <v/>
      </c>
      <c r="D5088" s="10" t="n"/>
      <c r="E5088" s="10" t="n"/>
    </row>
    <row r="5089">
      <c r="B5089">
        <f>IFERROR(VLOOKUP(A5089,Produtos!A:B,2,FALSE),"")</f>
        <v/>
      </c>
      <c r="D5089" s="10" t="n"/>
      <c r="E5089" s="10" t="n"/>
    </row>
    <row r="5090">
      <c r="B5090">
        <f>IFERROR(VLOOKUP(A5090,Produtos!A:B,2,FALSE),"")</f>
        <v/>
      </c>
      <c r="D5090" s="10" t="n"/>
      <c r="E5090" s="10" t="n"/>
    </row>
    <row r="5091">
      <c r="B5091">
        <f>IFERROR(VLOOKUP(A5091,Produtos!A:B,2,FALSE),"")</f>
        <v/>
      </c>
      <c r="D5091" s="10" t="n"/>
      <c r="E5091" s="10" t="n"/>
    </row>
    <row r="5092">
      <c r="B5092">
        <f>IFERROR(VLOOKUP(A5092,Produtos!A:B,2,FALSE),"")</f>
        <v/>
      </c>
      <c r="D5092" s="10" t="n"/>
      <c r="E5092" s="10" t="n"/>
    </row>
    <row r="5093">
      <c r="B5093">
        <f>IFERROR(VLOOKUP(A5093,Produtos!A:B,2,FALSE),"")</f>
        <v/>
      </c>
      <c r="D5093" s="10" t="n"/>
      <c r="E5093" s="10" t="n"/>
    </row>
    <row r="5094">
      <c r="B5094">
        <f>IFERROR(VLOOKUP(A5094,Produtos!A:B,2,FALSE),"")</f>
        <v/>
      </c>
      <c r="D5094" s="10" t="n"/>
      <c r="E5094" s="10" t="n"/>
    </row>
    <row r="5095">
      <c r="B5095">
        <f>IFERROR(VLOOKUP(A5095,Produtos!A:B,2,FALSE),"")</f>
        <v/>
      </c>
      <c r="D5095" s="10" t="n"/>
      <c r="E5095" s="10" t="n"/>
    </row>
    <row r="5096">
      <c r="B5096">
        <f>IFERROR(VLOOKUP(A5096,Produtos!A:B,2,FALSE),"")</f>
        <v/>
      </c>
      <c r="D5096" s="10" t="n"/>
      <c r="E5096" s="10" t="n"/>
    </row>
    <row r="5097">
      <c r="B5097">
        <f>IFERROR(VLOOKUP(A5097,Produtos!A:B,2,FALSE),"")</f>
        <v/>
      </c>
      <c r="D5097" s="10" t="n"/>
      <c r="E5097" s="10" t="n"/>
    </row>
    <row r="5098">
      <c r="B5098">
        <f>IFERROR(VLOOKUP(A5098,Produtos!A:B,2,FALSE),"")</f>
        <v/>
      </c>
      <c r="D5098" s="10" t="n"/>
      <c r="E5098" s="10" t="n"/>
    </row>
    <row r="5099">
      <c r="B5099">
        <f>IFERROR(VLOOKUP(A5099,Produtos!A:B,2,FALSE),"")</f>
        <v/>
      </c>
      <c r="D5099" s="10" t="n"/>
      <c r="E5099" s="10" t="n"/>
    </row>
    <row r="5100">
      <c r="B5100">
        <f>IFERROR(VLOOKUP(A5100,Produtos!A:B,2,FALSE),"")</f>
        <v/>
      </c>
      <c r="D5100" s="10" t="n"/>
      <c r="E5100" s="10" t="n"/>
    </row>
    <row r="5101">
      <c r="B5101">
        <f>IFERROR(VLOOKUP(A5101,Produtos!A:B,2,FALSE),"")</f>
        <v/>
      </c>
      <c r="D5101" s="10" t="n"/>
      <c r="E5101" s="10" t="n"/>
    </row>
    <row r="5102">
      <c r="B5102">
        <f>IFERROR(VLOOKUP(A5102,Produtos!A:B,2,FALSE),"")</f>
        <v/>
      </c>
      <c r="D5102" s="10" t="n"/>
      <c r="E5102" s="10" t="n"/>
    </row>
    <row r="5103">
      <c r="B5103">
        <f>IFERROR(VLOOKUP(A5103,Produtos!A:B,2,FALSE),"")</f>
        <v/>
      </c>
      <c r="D5103" s="10" t="n"/>
      <c r="E5103" s="10" t="n"/>
    </row>
    <row r="5104">
      <c r="B5104">
        <f>IFERROR(VLOOKUP(A5104,Produtos!A:B,2,FALSE),"")</f>
        <v/>
      </c>
      <c r="D5104" s="10" t="n"/>
      <c r="E5104" s="10" t="n"/>
    </row>
    <row r="5105">
      <c r="B5105">
        <f>IFERROR(VLOOKUP(A5105,Produtos!A:B,2,FALSE),"")</f>
        <v/>
      </c>
      <c r="D5105" s="10" t="n"/>
      <c r="E5105" s="10" t="n"/>
    </row>
    <row r="5106">
      <c r="B5106">
        <f>IFERROR(VLOOKUP(A5106,Produtos!A:B,2,FALSE),"")</f>
        <v/>
      </c>
      <c r="D5106" s="10" t="n"/>
      <c r="E5106" s="10" t="n"/>
    </row>
    <row r="5107">
      <c r="B5107">
        <f>IFERROR(VLOOKUP(A5107,Produtos!A:B,2,FALSE),"")</f>
        <v/>
      </c>
      <c r="D5107" s="10" t="n"/>
      <c r="E5107" s="10" t="n"/>
    </row>
    <row r="5108">
      <c r="B5108">
        <f>IFERROR(VLOOKUP(A5108,Produtos!A:B,2,FALSE),"")</f>
        <v/>
      </c>
      <c r="D5108" s="10" t="n"/>
      <c r="E5108" s="10" t="n"/>
    </row>
    <row r="5109">
      <c r="B5109">
        <f>IFERROR(VLOOKUP(A5109,Produtos!A:B,2,FALSE),"")</f>
        <v/>
      </c>
      <c r="D5109" s="10" t="n"/>
      <c r="E5109" s="10" t="n"/>
    </row>
    <row r="5110">
      <c r="B5110">
        <f>IFERROR(VLOOKUP(A5110,Produtos!A:B,2,FALSE),"")</f>
        <v/>
      </c>
      <c r="D5110" s="10" t="n"/>
      <c r="E5110" s="10" t="n"/>
    </row>
    <row r="5111">
      <c r="B5111">
        <f>IFERROR(VLOOKUP(A5111,Produtos!A:B,2,FALSE),"")</f>
        <v/>
      </c>
      <c r="D5111" s="10" t="n"/>
      <c r="E5111" s="10" t="n"/>
    </row>
    <row r="5112">
      <c r="B5112">
        <f>IFERROR(VLOOKUP(A5112,Produtos!A:B,2,FALSE),"")</f>
        <v/>
      </c>
      <c r="D5112" s="10" t="n"/>
      <c r="E5112" s="10" t="n"/>
    </row>
    <row r="5113">
      <c r="B5113">
        <f>IFERROR(VLOOKUP(A5113,Produtos!A:B,2,FALSE),"")</f>
        <v/>
      </c>
      <c r="D5113" s="10" t="n"/>
      <c r="E5113" s="10" t="n"/>
    </row>
    <row r="5114">
      <c r="B5114">
        <f>IFERROR(VLOOKUP(A5114,Produtos!A:B,2,FALSE),"")</f>
        <v/>
      </c>
      <c r="D5114" s="10" t="n"/>
      <c r="E5114" s="10" t="n"/>
    </row>
    <row r="5115">
      <c r="B5115">
        <f>IFERROR(VLOOKUP(A5115,Produtos!A:B,2,FALSE),"")</f>
        <v/>
      </c>
      <c r="D5115" s="10" t="n"/>
      <c r="E5115" s="10" t="n"/>
    </row>
    <row r="5116">
      <c r="B5116">
        <f>IFERROR(VLOOKUP(A5116,Produtos!A:B,2,FALSE),"")</f>
        <v/>
      </c>
      <c r="D5116" s="10" t="n"/>
      <c r="E5116" s="10" t="n"/>
    </row>
    <row r="5117">
      <c r="B5117">
        <f>IFERROR(VLOOKUP(A5117,Produtos!A:B,2,FALSE),"")</f>
        <v/>
      </c>
      <c r="D5117" s="10" t="n"/>
      <c r="E5117" s="10" t="n"/>
    </row>
    <row r="5118">
      <c r="B5118">
        <f>IFERROR(VLOOKUP(A5118,Produtos!A:B,2,FALSE),"")</f>
        <v/>
      </c>
      <c r="D5118" s="10" t="n"/>
      <c r="E5118" s="10" t="n"/>
    </row>
    <row r="5119">
      <c r="B5119">
        <f>IFERROR(VLOOKUP(A5119,Produtos!A:B,2,FALSE),"")</f>
        <v/>
      </c>
      <c r="D5119" s="10" t="n"/>
      <c r="E5119" s="10" t="n"/>
    </row>
    <row r="5120">
      <c r="B5120">
        <f>IFERROR(VLOOKUP(A5120,Produtos!A:B,2,FALSE),"")</f>
        <v/>
      </c>
      <c r="D5120" s="10" t="n"/>
      <c r="E5120" s="10" t="n"/>
    </row>
    <row r="5121">
      <c r="B5121">
        <f>IFERROR(VLOOKUP(A5121,Produtos!A:B,2,FALSE),"")</f>
        <v/>
      </c>
      <c r="D5121" s="10" t="n"/>
      <c r="E5121" s="10" t="n"/>
    </row>
    <row r="5122">
      <c r="B5122">
        <f>IFERROR(VLOOKUP(A5122,Produtos!A:B,2,FALSE),"")</f>
        <v/>
      </c>
      <c r="D5122" s="10" t="n"/>
      <c r="E5122" s="10" t="n"/>
    </row>
    <row r="5123">
      <c r="B5123">
        <f>IFERROR(VLOOKUP(A5123,Produtos!A:B,2,FALSE),"")</f>
        <v/>
      </c>
      <c r="D5123" s="10" t="n"/>
      <c r="E5123" s="10" t="n"/>
    </row>
    <row r="5124">
      <c r="B5124">
        <f>IFERROR(VLOOKUP(A5124,Produtos!A:B,2,FALSE),"")</f>
        <v/>
      </c>
      <c r="D5124" s="10" t="n"/>
      <c r="E5124" s="10" t="n"/>
    </row>
    <row r="5125">
      <c r="B5125">
        <f>IFERROR(VLOOKUP(A5125,Produtos!A:B,2,FALSE),"")</f>
        <v/>
      </c>
      <c r="D5125" s="10" t="n"/>
      <c r="E5125" s="10" t="n"/>
    </row>
    <row r="5126">
      <c r="B5126">
        <f>IFERROR(VLOOKUP(A5126,Produtos!A:B,2,FALSE),"")</f>
        <v/>
      </c>
      <c r="D5126" s="10" t="n"/>
      <c r="E5126" s="10" t="n"/>
    </row>
    <row r="5127">
      <c r="B5127">
        <f>IFERROR(VLOOKUP(A5127,Produtos!A:B,2,FALSE),"")</f>
        <v/>
      </c>
      <c r="D5127" s="10" t="n"/>
      <c r="E5127" s="10" t="n"/>
    </row>
    <row r="5128">
      <c r="B5128">
        <f>IFERROR(VLOOKUP(A5128,Produtos!A:B,2,FALSE),"")</f>
        <v/>
      </c>
      <c r="D5128" s="10" t="n"/>
      <c r="E5128" s="10" t="n"/>
    </row>
    <row r="5129">
      <c r="B5129">
        <f>IFERROR(VLOOKUP(A5129,Produtos!A:B,2,FALSE),"")</f>
        <v/>
      </c>
      <c r="D5129" s="10" t="n"/>
      <c r="E5129" s="10" t="n"/>
    </row>
    <row r="5130">
      <c r="B5130">
        <f>IFERROR(VLOOKUP(A5130,Produtos!A:B,2,FALSE),"")</f>
        <v/>
      </c>
      <c r="D5130" s="10" t="n"/>
      <c r="E5130" s="10" t="n"/>
    </row>
    <row r="5131">
      <c r="B5131">
        <f>IFERROR(VLOOKUP(A5131,Produtos!A:B,2,FALSE),"")</f>
        <v/>
      </c>
      <c r="D5131" s="10" t="n"/>
      <c r="E5131" s="10" t="n"/>
    </row>
    <row r="5132">
      <c r="B5132">
        <f>IFERROR(VLOOKUP(A5132,Produtos!A:B,2,FALSE),"")</f>
        <v/>
      </c>
      <c r="D5132" s="10" t="n"/>
      <c r="E5132" s="10" t="n"/>
    </row>
    <row r="5133">
      <c r="B5133">
        <f>IFERROR(VLOOKUP(A5133,Produtos!A:B,2,FALSE),"")</f>
        <v/>
      </c>
      <c r="D5133" s="10" t="n"/>
      <c r="E5133" s="10" t="n"/>
    </row>
    <row r="5134">
      <c r="B5134">
        <f>IFERROR(VLOOKUP(A5134,Produtos!A:B,2,FALSE),"")</f>
        <v/>
      </c>
      <c r="D5134" s="10" t="n"/>
      <c r="E5134" s="10" t="n"/>
    </row>
    <row r="5135">
      <c r="B5135">
        <f>IFERROR(VLOOKUP(A5135,Produtos!A:B,2,FALSE),"")</f>
        <v/>
      </c>
      <c r="D5135" s="10" t="n"/>
      <c r="E5135" s="10" t="n"/>
    </row>
    <row r="5136">
      <c r="B5136">
        <f>IFERROR(VLOOKUP(A5136,Produtos!A:B,2,FALSE),"")</f>
        <v/>
      </c>
      <c r="D5136" s="10" t="n"/>
      <c r="E5136" s="10" t="n"/>
    </row>
    <row r="5137">
      <c r="B5137">
        <f>IFERROR(VLOOKUP(A5137,Produtos!A:B,2,FALSE),"")</f>
        <v/>
      </c>
      <c r="D5137" s="10" t="n"/>
      <c r="E5137" s="10" t="n"/>
    </row>
    <row r="5138">
      <c r="B5138">
        <f>IFERROR(VLOOKUP(A5138,Produtos!A:B,2,FALSE),"")</f>
        <v/>
      </c>
      <c r="D5138" s="10" t="n"/>
      <c r="E5138" s="10" t="n"/>
    </row>
    <row r="5139">
      <c r="B5139">
        <f>IFERROR(VLOOKUP(A5139,Produtos!A:B,2,FALSE),"")</f>
        <v/>
      </c>
      <c r="D5139" s="10" t="n"/>
      <c r="E5139" s="10" t="n"/>
    </row>
    <row r="5140">
      <c r="B5140">
        <f>IFERROR(VLOOKUP(A5140,Produtos!A:B,2,FALSE),"")</f>
        <v/>
      </c>
      <c r="D5140" s="10" t="n"/>
      <c r="E5140" s="10" t="n"/>
    </row>
    <row r="5141">
      <c r="B5141">
        <f>IFERROR(VLOOKUP(A5141,Produtos!A:B,2,FALSE),"")</f>
        <v/>
      </c>
      <c r="D5141" s="10" t="n"/>
      <c r="E5141" s="10" t="n"/>
    </row>
    <row r="5142">
      <c r="B5142">
        <f>IFERROR(VLOOKUP(A5142,Produtos!A:B,2,FALSE),"")</f>
        <v/>
      </c>
      <c r="D5142" s="10" t="n"/>
      <c r="E5142" s="10" t="n"/>
    </row>
    <row r="5143">
      <c r="B5143">
        <f>IFERROR(VLOOKUP(A5143,Produtos!A:B,2,FALSE),"")</f>
        <v/>
      </c>
      <c r="D5143" s="10" t="n"/>
      <c r="E5143" s="10" t="n"/>
    </row>
    <row r="5144">
      <c r="B5144">
        <f>IFERROR(VLOOKUP(A5144,Produtos!A:B,2,FALSE),"")</f>
        <v/>
      </c>
      <c r="D5144" s="10" t="n"/>
      <c r="E5144" s="10" t="n"/>
    </row>
    <row r="5145">
      <c r="B5145">
        <f>IFERROR(VLOOKUP(A5145,Produtos!A:B,2,FALSE),"")</f>
        <v/>
      </c>
      <c r="D5145" s="10" t="n"/>
      <c r="E5145" s="10" t="n"/>
    </row>
    <row r="5146">
      <c r="B5146">
        <f>IFERROR(VLOOKUP(A5146,Produtos!A:B,2,FALSE),"")</f>
        <v/>
      </c>
      <c r="D5146" s="10" t="n"/>
      <c r="E5146" s="10" t="n"/>
    </row>
    <row r="5147">
      <c r="B5147">
        <f>IFERROR(VLOOKUP(A5147,Produtos!A:B,2,FALSE),"")</f>
        <v/>
      </c>
      <c r="D5147" s="10" t="n"/>
      <c r="E5147" s="10" t="n"/>
    </row>
    <row r="5148">
      <c r="B5148">
        <f>IFERROR(VLOOKUP(A5148,Produtos!A:B,2,FALSE),"")</f>
        <v/>
      </c>
      <c r="D5148" s="10" t="n"/>
      <c r="E5148" s="10" t="n"/>
    </row>
    <row r="5149">
      <c r="B5149">
        <f>IFERROR(VLOOKUP(A5149,Produtos!A:B,2,FALSE),"")</f>
        <v/>
      </c>
      <c r="D5149" s="10" t="n"/>
      <c r="E5149" s="10" t="n"/>
    </row>
    <row r="5150">
      <c r="B5150">
        <f>IFERROR(VLOOKUP(A5150,Produtos!A:B,2,FALSE),"")</f>
        <v/>
      </c>
      <c r="D5150" s="10" t="n"/>
      <c r="E5150" s="10" t="n"/>
    </row>
    <row r="5151">
      <c r="B5151">
        <f>IFERROR(VLOOKUP(A5151,Produtos!A:B,2,FALSE),"")</f>
        <v/>
      </c>
      <c r="D5151" s="10" t="n"/>
      <c r="E5151" s="10" t="n"/>
    </row>
    <row r="5152">
      <c r="B5152">
        <f>IFERROR(VLOOKUP(A5152,Produtos!A:B,2,FALSE),"")</f>
        <v/>
      </c>
      <c r="D5152" s="10" t="n"/>
      <c r="E5152" s="10" t="n"/>
    </row>
    <row r="5153">
      <c r="B5153">
        <f>IFERROR(VLOOKUP(A5153,Produtos!A:B,2,FALSE),"")</f>
        <v/>
      </c>
      <c r="D5153" s="10" t="n"/>
      <c r="E5153" s="10" t="n"/>
    </row>
    <row r="5154">
      <c r="B5154">
        <f>IFERROR(VLOOKUP(A5154,Produtos!A:B,2,FALSE),"")</f>
        <v/>
      </c>
      <c r="D5154" s="10" t="n"/>
      <c r="E5154" s="10" t="n"/>
    </row>
    <row r="5155">
      <c r="B5155">
        <f>IFERROR(VLOOKUP(A5155,Produtos!A:B,2,FALSE),"")</f>
        <v/>
      </c>
      <c r="D5155" s="10" t="n"/>
      <c r="E5155" s="10" t="n"/>
    </row>
    <row r="5156">
      <c r="B5156">
        <f>IFERROR(VLOOKUP(A5156,Produtos!A:B,2,FALSE),"")</f>
        <v/>
      </c>
      <c r="D5156" s="10" t="n"/>
      <c r="E5156" s="10" t="n"/>
    </row>
    <row r="5157">
      <c r="B5157">
        <f>IFERROR(VLOOKUP(A5157,Produtos!A:B,2,FALSE),"")</f>
        <v/>
      </c>
      <c r="D5157" s="10" t="n"/>
      <c r="E5157" s="10" t="n"/>
    </row>
    <row r="5158">
      <c r="B5158">
        <f>IFERROR(VLOOKUP(A5158,Produtos!A:B,2,FALSE),"")</f>
        <v/>
      </c>
      <c r="D5158" s="10" t="n"/>
      <c r="E5158" s="10" t="n"/>
    </row>
    <row r="5159">
      <c r="B5159">
        <f>IFERROR(VLOOKUP(A5159,Produtos!A:B,2,FALSE),"")</f>
        <v/>
      </c>
      <c r="D5159" s="10" t="n"/>
      <c r="E5159" s="10" t="n"/>
    </row>
    <row r="5160">
      <c r="B5160">
        <f>IFERROR(VLOOKUP(A5160,Produtos!A:B,2,FALSE),"")</f>
        <v/>
      </c>
      <c r="D5160" s="10" t="n"/>
      <c r="E5160" s="10" t="n"/>
    </row>
    <row r="5161">
      <c r="B5161">
        <f>IFERROR(VLOOKUP(A5161,Produtos!A:B,2,FALSE),"")</f>
        <v/>
      </c>
      <c r="D5161" s="10" t="n"/>
      <c r="E5161" s="10" t="n"/>
    </row>
    <row r="5162">
      <c r="B5162">
        <f>IFERROR(VLOOKUP(A5162,Produtos!A:B,2,FALSE),"")</f>
        <v/>
      </c>
      <c r="D5162" s="10" t="n"/>
      <c r="E5162" s="10" t="n"/>
    </row>
    <row r="5163">
      <c r="B5163">
        <f>IFERROR(VLOOKUP(A5163,Produtos!A:B,2,FALSE),"")</f>
        <v/>
      </c>
      <c r="D5163" s="10" t="n"/>
      <c r="E5163" s="10" t="n"/>
    </row>
    <row r="5164">
      <c r="B5164">
        <f>IFERROR(VLOOKUP(A5164,Produtos!A:B,2,FALSE),"")</f>
        <v/>
      </c>
      <c r="D5164" s="10" t="n"/>
      <c r="E5164" s="10" t="n"/>
    </row>
    <row r="5165">
      <c r="B5165">
        <f>IFERROR(VLOOKUP(A5165,Produtos!A:B,2,FALSE),"")</f>
        <v/>
      </c>
      <c r="D5165" s="10" t="n"/>
      <c r="E5165" s="10" t="n"/>
    </row>
    <row r="5166">
      <c r="B5166">
        <f>IFERROR(VLOOKUP(A5166,Produtos!A:B,2,FALSE),"")</f>
        <v/>
      </c>
      <c r="D5166" s="10" t="n"/>
      <c r="E5166" s="10" t="n"/>
    </row>
    <row r="5167">
      <c r="B5167">
        <f>IFERROR(VLOOKUP(A5167,Produtos!A:B,2,FALSE),"")</f>
        <v/>
      </c>
      <c r="D5167" s="10" t="n"/>
      <c r="E5167" s="10" t="n"/>
    </row>
    <row r="5168">
      <c r="B5168">
        <f>IFERROR(VLOOKUP(A5168,Produtos!A:B,2,FALSE),"")</f>
        <v/>
      </c>
      <c r="D5168" s="10" t="n"/>
      <c r="E5168" s="10" t="n"/>
    </row>
    <row r="5169">
      <c r="B5169">
        <f>IFERROR(VLOOKUP(A5169,Produtos!A:B,2,FALSE),"")</f>
        <v/>
      </c>
      <c r="D5169" s="10" t="n"/>
      <c r="E5169" s="10" t="n"/>
    </row>
    <row r="5170">
      <c r="B5170">
        <f>IFERROR(VLOOKUP(A5170,Produtos!A:B,2,FALSE),"")</f>
        <v/>
      </c>
      <c r="D5170" s="10" t="n"/>
      <c r="E5170" s="10" t="n"/>
    </row>
    <row r="5171">
      <c r="B5171">
        <f>IFERROR(VLOOKUP(A5171,Produtos!A:B,2,FALSE),"")</f>
        <v/>
      </c>
      <c r="D5171" s="10" t="n"/>
      <c r="E5171" s="10" t="n"/>
    </row>
    <row r="5172">
      <c r="B5172">
        <f>IFERROR(VLOOKUP(A5172,Produtos!A:B,2,FALSE),"")</f>
        <v/>
      </c>
      <c r="D5172" s="10" t="n"/>
      <c r="E5172" s="10" t="n"/>
    </row>
    <row r="5173">
      <c r="B5173">
        <f>IFERROR(VLOOKUP(A5173,Produtos!A:B,2,FALSE),"")</f>
        <v/>
      </c>
      <c r="D5173" s="10" t="n"/>
      <c r="E5173" s="10" t="n"/>
    </row>
    <row r="5174">
      <c r="B5174">
        <f>IFERROR(VLOOKUP(A5174,Produtos!A:B,2,FALSE),"")</f>
        <v/>
      </c>
      <c r="D5174" s="10" t="n"/>
      <c r="E5174" s="10" t="n"/>
    </row>
    <row r="5175">
      <c r="B5175">
        <f>IFERROR(VLOOKUP(A5175,Produtos!A:B,2,FALSE),"")</f>
        <v/>
      </c>
      <c r="D5175" s="10" t="n"/>
      <c r="E5175" s="10" t="n"/>
    </row>
    <row r="5176">
      <c r="B5176">
        <f>IFERROR(VLOOKUP(A5176,Produtos!A:B,2,FALSE),"")</f>
        <v/>
      </c>
      <c r="D5176" s="10" t="n"/>
      <c r="E5176" s="10" t="n"/>
    </row>
    <row r="5177">
      <c r="B5177">
        <f>IFERROR(VLOOKUP(A5177,Produtos!A:B,2,FALSE),"")</f>
        <v/>
      </c>
      <c r="D5177" s="10" t="n"/>
      <c r="E5177" s="10" t="n"/>
    </row>
    <row r="5178">
      <c r="B5178">
        <f>IFERROR(VLOOKUP(A5178,Produtos!A:B,2,FALSE),"")</f>
        <v/>
      </c>
      <c r="D5178" s="10" t="n"/>
      <c r="E5178" s="10" t="n"/>
    </row>
    <row r="5179">
      <c r="B5179">
        <f>IFERROR(VLOOKUP(A5179,Produtos!A:B,2,FALSE),"")</f>
        <v/>
      </c>
      <c r="D5179" s="10" t="n"/>
      <c r="E5179" s="10" t="n"/>
    </row>
    <row r="5180">
      <c r="B5180">
        <f>IFERROR(VLOOKUP(A5180,Produtos!A:B,2,FALSE),"")</f>
        <v/>
      </c>
      <c r="D5180" s="10" t="n"/>
      <c r="E5180" s="10" t="n"/>
    </row>
    <row r="5181">
      <c r="B5181">
        <f>IFERROR(VLOOKUP(A5181,Produtos!A:B,2,FALSE),"")</f>
        <v/>
      </c>
      <c r="D5181" s="10" t="n"/>
      <c r="E5181" s="10" t="n"/>
    </row>
    <row r="5182">
      <c r="B5182">
        <f>IFERROR(VLOOKUP(A5182,Produtos!A:B,2,FALSE),"")</f>
        <v/>
      </c>
      <c r="D5182" s="10" t="n"/>
      <c r="E5182" s="10" t="n"/>
    </row>
    <row r="5183">
      <c r="B5183">
        <f>IFERROR(VLOOKUP(A5183,Produtos!A:B,2,FALSE),"")</f>
        <v/>
      </c>
      <c r="D5183" s="10" t="n"/>
      <c r="E5183" s="10" t="n"/>
    </row>
    <row r="5184">
      <c r="B5184">
        <f>IFERROR(VLOOKUP(A5184,Produtos!A:B,2,FALSE),"")</f>
        <v/>
      </c>
      <c r="D5184" s="10" t="n"/>
      <c r="E5184" s="10" t="n"/>
    </row>
    <row r="5185">
      <c r="B5185">
        <f>IFERROR(VLOOKUP(A5185,Produtos!A:B,2,FALSE),"")</f>
        <v/>
      </c>
      <c r="D5185" s="10" t="n"/>
      <c r="E5185" s="10" t="n"/>
    </row>
    <row r="5186">
      <c r="B5186">
        <f>IFERROR(VLOOKUP(A5186,Produtos!A:B,2,FALSE),"")</f>
        <v/>
      </c>
      <c r="D5186" s="10" t="n"/>
      <c r="E5186" s="10" t="n"/>
    </row>
    <row r="5187">
      <c r="B5187">
        <f>IFERROR(VLOOKUP(A5187,Produtos!A:B,2,FALSE),"")</f>
        <v/>
      </c>
      <c r="D5187" s="10" t="n"/>
      <c r="E5187" s="10" t="n"/>
    </row>
    <row r="5188">
      <c r="B5188">
        <f>IFERROR(VLOOKUP(A5188,Produtos!A:B,2,FALSE),"")</f>
        <v/>
      </c>
      <c r="D5188" s="10" t="n"/>
      <c r="E5188" s="10" t="n"/>
    </row>
    <row r="5189">
      <c r="B5189">
        <f>IFERROR(VLOOKUP(A5189,Produtos!A:B,2,FALSE),"")</f>
        <v/>
      </c>
      <c r="D5189" s="10" t="n"/>
      <c r="E5189" s="10" t="n"/>
    </row>
    <row r="5190">
      <c r="B5190">
        <f>IFERROR(VLOOKUP(A5190,Produtos!A:B,2,FALSE),"")</f>
        <v/>
      </c>
      <c r="D5190" s="10" t="n"/>
      <c r="E5190" s="10" t="n"/>
    </row>
    <row r="5191">
      <c r="B5191">
        <f>IFERROR(VLOOKUP(A5191,Produtos!A:B,2,FALSE),"")</f>
        <v/>
      </c>
      <c r="D5191" s="10" t="n"/>
      <c r="E5191" s="10" t="n"/>
    </row>
    <row r="5192">
      <c r="B5192">
        <f>IFERROR(VLOOKUP(A5192,Produtos!A:B,2,FALSE),"")</f>
        <v/>
      </c>
      <c r="D5192" s="10" t="n"/>
      <c r="E5192" s="10" t="n"/>
    </row>
    <row r="5193">
      <c r="B5193">
        <f>IFERROR(VLOOKUP(A5193,Produtos!A:B,2,FALSE),"")</f>
        <v/>
      </c>
      <c r="D5193" s="10" t="n"/>
      <c r="E5193" s="10" t="n"/>
    </row>
    <row r="5194">
      <c r="B5194">
        <f>IFERROR(VLOOKUP(A5194,Produtos!A:B,2,FALSE),"")</f>
        <v/>
      </c>
      <c r="D5194" s="10" t="n"/>
      <c r="E5194" s="10" t="n"/>
    </row>
    <row r="5195">
      <c r="B5195">
        <f>IFERROR(VLOOKUP(A5195,Produtos!A:B,2,FALSE),"")</f>
        <v/>
      </c>
      <c r="D5195" s="10" t="n"/>
      <c r="E5195" s="10" t="n"/>
    </row>
    <row r="5196">
      <c r="B5196">
        <f>IFERROR(VLOOKUP(A5196,Produtos!A:B,2,FALSE),"")</f>
        <v/>
      </c>
      <c r="D5196" s="10" t="n"/>
      <c r="E5196" s="10" t="n"/>
    </row>
    <row r="5197">
      <c r="B5197">
        <f>IFERROR(VLOOKUP(A5197,Produtos!A:B,2,FALSE),"")</f>
        <v/>
      </c>
      <c r="D5197" s="10" t="n"/>
      <c r="E5197" s="10" t="n"/>
    </row>
    <row r="5198">
      <c r="B5198">
        <f>IFERROR(VLOOKUP(A5198,Produtos!A:B,2,FALSE),"")</f>
        <v/>
      </c>
      <c r="D5198" s="10" t="n"/>
      <c r="E5198" s="10" t="n"/>
    </row>
    <row r="5199">
      <c r="B5199">
        <f>IFERROR(VLOOKUP(A5199,Produtos!A:B,2,FALSE),"")</f>
        <v/>
      </c>
      <c r="D5199" s="10" t="n"/>
      <c r="E5199" s="10" t="n"/>
    </row>
    <row r="5200">
      <c r="B5200">
        <f>IFERROR(VLOOKUP(A5200,Produtos!A:B,2,FALSE),"")</f>
        <v/>
      </c>
      <c r="D5200" s="10" t="n"/>
      <c r="E5200" s="10" t="n"/>
    </row>
    <row r="5201">
      <c r="B5201">
        <f>IFERROR(VLOOKUP(A5201,Produtos!A:B,2,FALSE),"")</f>
        <v/>
      </c>
      <c r="D5201" s="10" t="n"/>
      <c r="E5201" s="10" t="n"/>
    </row>
    <row r="5202">
      <c r="B5202">
        <f>IFERROR(VLOOKUP(A5202,Produtos!A:B,2,FALSE),"")</f>
        <v/>
      </c>
      <c r="D5202" s="10" t="n"/>
      <c r="E5202" s="10" t="n"/>
    </row>
    <row r="5203">
      <c r="B5203">
        <f>IFERROR(VLOOKUP(A5203,Produtos!A:B,2,FALSE),"")</f>
        <v/>
      </c>
      <c r="D5203" s="10" t="n"/>
      <c r="E5203" s="10" t="n"/>
    </row>
    <row r="5204">
      <c r="B5204">
        <f>IFERROR(VLOOKUP(A5204,Produtos!A:B,2,FALSE),"")</f>
        <v/>
      </c>
      <c r="D5204" s="10" t="n"/>
      <c r="E5204" s="10" t="n"/>
    </row>
    <row r="5205">
      <c r="B5205">
        <f>IFERROR(VLOOKUP(A5205,Produtos!A:B,2,FALSE),"")</f>
        <v/>
      </c>
      <c r="D5205" s="10" t="n"/>
      <c r="E5205" s="10" t="n"/>
    </row>
    <row r="5206">
      <c r="B5206">
        <f>IFERROR(VLOOKUP(A5206,Produtos!A:B,2,FALSE),"")</f>
        <v/>
      </c>
      <c r="D5206" s="10" t="n"/>
      <c r="E5206" s="10" t="n"/>
    </row>
    <row r="5207">
      <c r="B5207">
        <f>IFERROR(VLOOKUP(A5207,Produtos!A:B,2,FALSE),"")</f>
        <v/>
      </c>
      <c r="D5207" s="10" t="n"/>
      <c r="E5207" s="10" t="n"/>
    </row>
    <row r="5208">
      <c r="B5208">
        <f>IFERROR(VLOOKUP(A5208,Produtos!A:B,2,FALSE),"")</f>
        <v/>
      </c>
      <c r="D5208" s="10" t="n"/>
      <c r="E5208" s="10" t="n"/>
    </row>
    <row r="5209">
      <c r="B5209">
        <f>IFERROR(VLOOKUP(A5209,Produtos!A:B,2,FALSE),"")</f>
        <v/>
      </c>
      <c r="D5209" s="10" t="n"/>
      <c r="E5209" s="10" t="n"/>
    </row>
    <row r="5210">
      <c r="B5210">
        <f>IFERROR(VLOOKUP(A5210,Produtos!A:B,2,FALSE),"")</f>
        <v/>
      </c>
      <c r="D5210" s="10" t="n"/>
      <c r="E5210" s="10" t="n"/>
    </row>
    <row r="5211">
      <c r="B5211">
        <f>IFERROR(VLOOKUP(A5211,Produtos!A:B,2,FALSE),"")</f>
        <v/>
      </c>
      <c r="D5211" s="10" t="n"/>
      <c r="E5211" s="10" t="n"/>
    </row>
    <row r="5212">
      <c r="B5212">
        <f>IFERROR(VLOOKUP(A5212,Produtos!A:B,2,FALSE),"")</f>
        <v/>
      </c>
      <c r="D5212" s="10" t="n"/>
      <c r="E5212" s="10" t="n"/>
    </row>
    <row r="5213">
      <c r="B5213">
        <f>IFERROR(VLOOKUP(A5213,Produtos!A:B,2,FALSE),"")</f>
        <v/>
      </c>
      <c r="D5213" s="10" t="n"/>
      <c r="E5213" s="10" t="n"/>
    </row>
    <row r="5214">
      <c r="B5214">
        <f>IFERROR(VLOOKUP(A5214,Produtos!A:B,2,FALSE),"")</f>
        <v/>
      </c>
      <c r="D5214" s="10" t="n"/>
      <c r="E5214" s="10" t="n"/>
    </row>
    <row r="5215">
      <c r="B5215">
        <f>IFERROR(VLOOKUP(A5215,Produtos!A:B,2,FALSE),"")</f>
        <v/>
      </c>
      <c r="D5215" s="10" t="n"/>
      <c r="E5215" s="10" t="n"/>
    </row>
    <row r="5216">
      <c r="B5216">
        <f>IFERROR(VLOOKUP(A5216,Produtos!A:B,2,FALSE),"")</f>
        <v/>
      </c>
      <c r="D5216" s="10" t="n"/>
      <c r="E5216" s="10" t="n"/>
    </row>
    <row r="5217">
      <c r="B5217">
        <f>IFERROR(VLOOKUP(A5217,Produtos!A:B,2,FALSE),"")</f>
        <v/>
      </c>
      <c r="D5217" s="10" t="n"/>
      <c r="E5217" s="10" t="n"/>
    </row>
    <row r="5218">
      <c r="B5218">
        <f>IFERROR(VLOOKUP(A5218,Produtos!A:B,2,FALSE),"")</f>
        <v/>
      </c>
      <c r="D5218" s="10" t="n"/>
      <c r="E5218" s="10" t="n"/>
    </row>
    <row r="5219">
      <c r="B5219">
        <f>IFERROR(VLOOKUP(A5219,Produtos!A:B,2,FALSE),"")</f>
        <v/>
      </c>
      <c r="D5219" s="10" t="n"/>
      <c r="E5219" s="10" t="n"/>
    </row>
    <row r="5220">
      <c r="B5220">
        <f>IFERROR(VLOOKUP(A5220,Produtos!A:B,2,FALSE),"")</f>
        <v/>
      </c>
      <c r="D5220" s="10" t="n"/>
      <c r="E5220" s="10" t="n"/>
    </row>
    <row r="5221">
      <c r="B5221">
        <f>IFERROR(VLOOKUP(A5221,Produtos!A:B,2,FALSE),"")</f>
        <v/>
      </c>
      <c r="D5221" s="10" t="n"/>
      <c r="E5221" s="10" t="n"/>
    </row>
    <row r="5222">
      <c r="B5222">
        <f>IFERROR(VLOOKUP(A5222,Produtos!A:B,2,FALSE),"")</f>
        <v/>
      </c>
      <c r="D5222" s="10" t="n"/>
      <c r="E5222" s="10" t="n"/>
    </row>
    <row r="5223">
      <c r="B5223">
        <f>IFERROR(VLOOKUP(A5223,Produtos!A:B,2,FALSE),"")</f>
        <v/>
      </c>
      <c r="D5223" s="10" t="n"/>
      <c r="E5223" s="10" t="n"/>
    </row>
    <row r="5224">
      <c r="B5224">
        <f>IFERROR(VLOOKUP(A5224,Produtos!A:B,2,FALSE),"")</f>
        <v/>
      </c>
      <c r="D5224" s="10" t="n"/>
      <c r="E5224" s="10" t="n"/>
    </row>
    <row r="5225">
      <c r="B5225">
        <f>IFERROR(VLOOKUP(A5225,Produtos!A:B,2,FALSE),"")</f>
        <v/>
      </c>
      <c r="D5225" s="10" t="n"/>
      <c r="E5225" s="10" t="n"/>
    </row>
    <row r="5226">
      <c r="B5226">
        <f>IFERROR(VLOOKUP(A5226,Produtos!A:B,2,FALSE),"")</f>
        <v/>
      </c>
      <c r="D5226" s="10" t="n"/>
      <c r="E5226" s="10" t="n"/>
    </row>
    <row r="5227">
      <c r="B5227">
        <f>IFERROR(VLOOKUP(A5227,Produtos!A:B,2,FALSE),"")</f>
        <v/>
      </c>
      <c r="D5227" s="10" t="n"/>
      <c r="E5227" s="10" t="n"/>
    </row>
    <row r="5228">
      <c r="B5228">
        <f>IFERROR(VLOOKUP(A5228,Produtos!A:B,2,FALSE),"")</f>
        <v/>
      </c>
      <c r="D5228" s="10" t="n"/>
      <c r="E5228" s="10" t="n"/>
    </row>
    <row r="5229">
      <c r="B5229">
        <f>IFERROR(VLOOKUP(A5229,Produtos!A:B,2,FALSE),"")</f>
        <v/>
      </c>
      <c r="D5229" s="10" t="n"/>
      <c r="E5229" s="10" t="n"/>
    </row>
    <row r="5230">
      <c r="B5230">
        <f>IFERROR(VLOOKUP(A5230,Produtos!A:B,2,FALSE),"")</f>
        <v/>
      </c>
      <c r="D5230" s="10" t="n"/>
      <c r="E5230" s="10" t="n"/>
    </row>
    <row r="5231">
      <c r="B5231">
        <f>IFERROR(VLOOKUP(A5231,Produtos!A:B,2,FALSE),"")</f>
        <v/>
      </c>
      <c r="D5231" s="10" t="n"/>
      <c r="E5231" s="10" t="n"/>
    </row>
    <row r="5232">
      <c r="B5232">
        <f>IFERROR(VLOOKUP(A5232,Produtos!A:B,2,FALSE),"")</f>
        <v/>
      </c>
      <c r="D5232" s="10" t="n"/>
      <c r="E5232" s="10" t="n"/>
    </row>
    <row r="5233">
      <c r="B5233">
        <f>IFERROR(VLOOKUP(A5233,Produtos!A:B,2,FALSE),"")</f>
        <v/>
      </c>
      <c r="D5233" s="10" t="n"/>
      <c r="E5233" s="10" t="n"/>
    </row>
    <row r="5234">
      <c r="B5234">
        <f>IFERROR(VLOOKUP(A5234,Produtos!A:B,2,FALSE),"")</f>
        <v/>
      </c>
      <c r="D5234" s="10" t="n"/>
      <c r="E5234" s="10" t="n"/>
    </row>
    <row r="5235">
      <c r="B5235">
        <f>IFERROR(VLOOKUP(A5235,Produtos!A:B,2,FALSE),"")</f>
        <v/>
      </c>
      <c r="D5235" s="10" t="n"/>
      <c r="E5235" s="10" t="n"/>
    </row>
    <row r="5236">
      <c r="B5236">
        <f>IFERROR(VLOOKUP(A5236,Produtos!A:B,2,FALSE),"")</f>
        <v/>
      </c>
      <c r="D5236" s="10" t="n"/>
      <c r="E5236" s="10" t="n"/>
    </row>
    <row r="5237">
      <c r="B5237">
        <f>IFERROR(VLOOKUP(A5237,Produtos!A:B,2,FALSE),"")</f>
        <v/>
      </c>
      <c r="D5237" s="10" t="n"/>
      <c r="E5237" s="10" t="n"/>
    </row>
    <row r="5238">
      <c r="B5238">
        <f>IFERROR(VLOOKUP(A5238,Produtos!A:B,2,FALSE),"")</f>
        <v/>
      </c>
      <c r="D5238" s="10" t="n"/>
      <c r="E5238" s="10" t="n"/>
    </row>
    <row r="5239">
      <c r="B5239">
        <f>IFERROR(VLOOKUP(A5239,Produtos!A:B,2,FALSE),"")</f>
        <v/>
      </c>
      <c r="D5239" s="10" t="n"/>
      <c r="E5239" s="10" t="n"/>
    </row>
    <row r="5240">
      <c r="B5240">
        <f>IFERROR(VLOOKUP(A5240,Produtos!A:B,2,FALSE),"")</f>
        <v/>
      </c>
      <c r="D5240" s="10" t="n"/>
      <c r="E5240" s="10" t="n"/>
    </row>
    <row r="5241">
      <c r="B5241">
        <f>IFERROR(VLOOKUP(A5241,Produtos!A:B,2,FALSE),"")</f>
        <v/>
      </c>
      <c r="D5241" s="10" t="n"/>
      <c r="E5241" s="10" t="n"/>
    </row>
    <row r="5242">
      <c r="B5242">
        <f>IFERROR(VLOOKUP(A5242,Produtos!A:B,2,FALSE),"")</f>
        <v/>
      </c>
      <c r="D5242" s="10" t="n"/>
      <c r="E5242" s="10" t="n"/>
    </row>
    <row r="5243">
      <c r="B5243">
        <f>IFERROR(VLOOKUP(A5243,Produtos!A:B,2,FALSE),"")</f>
        <v/>
      </c>
      <c r="D5243" s="10" t="n"/>
      <c r="E5243" s="10" t="n"/>
    </row>
    <row r="5244">
      <c r="B5244">
        <f>IFERROR(VLOOKUP(A5244,Produtos!A:B,2,FALSE),"")</f>
        <v/>
      </c>
      <c r="D5244" s="10" t="n"/>
      <c r="E5244" s="10" t="n"/>
    </row>
    <row r="5245">
      <c r="B5245">
        <f>IFERROR(VLOOKUP(A5245,Produtos!A:B,2,FALSE),"")</f>
        <v/>
      </c>
      <c r="D5245" s="10" t="n"/>
      <c r="E5245" s="10" t="n"/>
    </row>
    <row r="5246">
      <c r="B5246">
        <f>IFERROR(VLOOKUP(A5246,Produtos!A:B,2,FALSE),"")</f>
        <v/>
      </c>
      <c r="D5246" s="10" t="n"/>
      <c r="E5246" s="10" t="n"/>
    </row>
    <row r="5247">
      <c r="B5247">
        <f>IFERROR(VLOOKUP(A5247,Produtos!A:B,2,FALSE),"")</f>
        <v/>
      </c>
      <c r="D5247" s="10" t="n"/>
      <c r="E5247" s="10" t="n"/>
    </row>
    <row r="5248">
      <c r="B5248">
        <f>IFERROR(VLOOKUP(A5248,Produtos!A:B,2,FALSE),"")</f>
        <v/>
      </c>
      <c r="D5248" s="10" t="n"/>
      <c r="E5248" s="10" t="n"/>
    </row>
    <row r="5249">
      <c r="B5249">
        <f>IFERROR(VLOOKUP(A5249,Produtos!A:B,2,FALSE),"")</f>
        <v/>
      </c>
      <c r="D5249" s="10" t="n"/>
      <c r="E5249" s="10" t="n"/>
    </row>
    <row r="5250">
      <c r="B5250">
        <f>IFERROR(VLOOKUP(A5250,Produtos!A:B,2,FALSE),"")</f>
        <v/>
      </c>
      <c r="D5250" s="10" t="n"/>
      <c r="E5250" s="10" t="n"/>
    </row>
    <row r="5251">
      <c r="B5251">
        <f>IFERROR(VLOOKUP(A5251,Produtos!A:B,2,FALSE),"")</f>
        <v/>
      </c>
      <c r="D5251" s="10" t="n"/>
      <c r="E5251" s="10" t="n"/>
    </row>
    <row r="5252">
      <c r="B5252">
        <f>IFERROR(VLOOKUP(A5252,Produtos!A:B,2,FALSE),"")</f>
        <v/>
      </c>
      <c r="D5252" s="10" t="n"/>
      <c r="E5252" s="10" t="n"/>
    </row>
    <row r="5253">
      <c r="B5253">
        <f>IFERROR(VLOOKUP(A5253,Produtos!A:B,2,FALSE),"")</f>
        <v/>
      </c>
      <c r="D5253" s="10" t="n"/>
      <c r="E5253" s="10" t="n"/>
    </row>
    <row r="5254">
      <c r="B5254">
        <f>IFERROR(VLOOKUP(A5254,Produtos!A:B,2,FALSE),"")</f>
        <v/>
      </c>
      <c r="D5254" s="10" t="n"/>
      <c r="E5254" s="10" t="n"/>
    </row>
    <row r="5255">
      <c r="B5255">
        <f>IFERROR(VLOOKUP(A5255,Produtos!A:B,2,FALSE),"")</f>
        <v/>
      </c>
      <c r="D5255" s="10" t="n"/>
      <c r="E5255" s="10" t="n"/>
    </row>
    <row r="5256">
      <c r="B5256">
        <f>IFERROR(VLOOKUP(A5256,Produtos!A:B,2,FALSE),"")</f>
        <v/>
      </c>
      <c r="D5256" s="10" t="n"/>
      <c r="E5256" s="10" t="n"/>
    </row>
    <row r="5257">
      <c r="B5257">
        <f>IFERROR(VLOOKUP(A5257,Produtos!A:B,2,FALSE),"")</f>
        <v/>
      </c>
      <c r="D5257" s="10" t="n"/>
      <c r="E5257" s="10" t="n"/>
    </row>
    <row r="5258">
      <c r="B5258">
        <f>IFERROR(VLOOKUP(A5258,Produtos!A:B,2,FALSE),"")</f>
        <v/>
      </c>
      <c r="D5258" s="10" t="n"/>
      <c r="E5258" s="10" t="n"/>
    </row>
    <row r="5259">
      <c r="B5259">
        <f>IFERROR(VLOOKUP(A5259,Produtos!A:B,2,FALSE),"")</f>
        <v/>
      </c>
      <c r="D5259" s="10" t="n"/>
      <c r="E5259" s="10" t="n"/>
    </row>
    <row r="5260">
      <c r="B5260">
        <f>IFERROR(VLOOKUP(A5260,Produtos!A:B,2,FALSE),"")</f>
        <v/>
      </c>
      <c r="D5260" s="10" t="n"/>
      <c r="E5260" s="10" t="n"/>
    </row>
    <row r="5261">
      <c r="B5261">
        <f>IFERROR(VLOOKUP(A5261,Produtos!A:B,2,FALSE),"")</f>
        <v/>
      </c>
      <c r="D5261" s="10" t="n"/>
      <c r="E5261" s="10" t="n"/>
    </row>
    <row r="5262">
      <c r="B5262">
        <f>IFERROR(VLOOKUP(A5262,Produtos!A:B,2,FALSE),"")</f>
        <v/>
      </c>
      <c r="D5262" s="10" t="n"/>
      <c r="E5262" s="10" t="n"/>
    </row>
    <row r="5263">
      <c r="B5263">
        <f>IFERROR(VLOOKUP(A5263,Produtos!A:B,2,FALSE),"")</f>
        <v/>
      </c>
      <c r="D5263" s="10" t="n"/>
      <c r="E5263" s="10" t="n"/>
    </row>
    <row r="5264">
      <c r="B5264">
        <f>IFERROR(VLOOKUP(A5264,Produtos!A:B,2,FALSE),"")</f>
        <v/>
      </c>
      <c r="D5264" s="10" t="n"/>
      <c r="E5264" s="10" t="n"/>
    </row>
    <row r="5265">
      <c r="B5265">
        <f>IFERROR(VLOOKUP(A5265,Produtos!A:B,2,FALSE),"")</f>
        <v/>
      </c>
      <c r="D5265" s="10" t="n"/>
      <c r="E5265" s="10" t="n"/>
    </row>
    <row r="5266">
      <c r="B5266">
        <f>IFERROR(VLOOKUP(A5266,Produtos!A:B,2,FALSE),"")</f>
        <v/>
      </c>
      <c r="D5266" s="10" t="n"/>
      <c r="E5266" s="10" t="n"/>
    </row>
    <row r="5267">
      <c r="B5267">
        <f>IFERROR(VLOOKUP(A5267,Produtos!A:B,2,FALSE),"")</f>
        <v/>
      </c>
      <c r="D5267" s="10" t="n"/>
      <c r="E5267" s="10" t="n"/>
    </row>
    <row r="5268">
      <c r="B5268">
        <f>IFERROR(VLOOKUP(A5268,Produtos!A:B,2,FALSE),"")</f>
        <v/>
      </c>
      <c r="D5268" s="10" t="n"/>
      <c r="E5268" s="10" t="n"/>
    </row>
    <row r="5269">
      <c r="B5269">
        <f>IFERROR(VLOOKUP(A5269,Produtos!A:B,2,FALSE),"")</f>
        <v/>
      </c>
      <c r="D5269" s="10" t="n"/>
      <c r="E5269" s="10" t="n"/>
    </row>
    <row r="5270">
      <c r="B5270">
        <f>IFERROR(VLOOKUP(A5270,Produtos!A:B,2,FALSE),"")</f>
        <v/>
      </c>
      <c r="D5270" s="10" t="n"/>
      <c r="E5270" s="10" t="n"/>
    </row>
    <row r="5271">
      <c r="B5271">
        <f>IFERROR(VLOOKUP(A5271,Produtos!A:B,2,FALSE),"")</f>
        <v/>
      </c>
      <c r="D5271" s="10" t="n"/>
      <c r="E5271" s="10" t="n"/>
    </row>
    <row r="5272">
      <c r="B5272">
        <f>IFERROR(VLOOKUP(A5272,Produtos!A:B,2,FALSE),"")</f>
        <v/>
      </c>
      <c r="D5272" s="10" t="n"/>
      <c r="E5272" s="10" t="n"/>
    </row>
    <row r="5273">
      <c r="B5273">
        <f>IFERROR(VLOOKUP(A5273,Produtos!A:B,2,FALSE),"")</f>
        <v/>
      </c>
      <c r="D5273" s="10" t="n"/>
      <c r="E5273" s="10" t="n"/>
    </row>
    <row r="5274">
      <c r="B5274">
        <f>IFERROR(VLOOKUP(A5274,Produtos!A:B,2,FALSE),"")</f>
        <v/>
      </c>
      <c r="D5274" s="10" t="n"/>
      <c r="E5274" s="10" t="n"/>
    </row>
    <row r="5275">
      <c r="B5275">
        <f>IFERROR(VLOOKUP(A5275,Produtos!A:B,2,FALSE),"")</f>
        <v/>
      </c>
      <c r="D5275" s="10" t="n"/>
      <c r="E5275" s="10" t="n"/>
    </row>
    <row r="5276">
      <c r="B5276">
        <f>IFERROR(VLOOKUP(A5276,Produtos!A:B,2,FALSE),"")</f>
        <v/>
      </c>
      <c r="D5276" s="10" t="n"/>
      <c r="E5276" s="10" t="n"/>
    </row>
    <row r="5277">
      <c r="B5277">
        <f>IFERROR(VLOOKUP(A5277,Produtos!A:B,2,FALSE),"")</f>
        <v/>
      </c>
      <c r="D5277" s="10" t="n"/>
      <c r="E5277" s="10" t="n"/>
    </row>
    <row r="5278">
      <c r="B5278">
        <f>IFERROR(VLOOKUP(A5278,Produtos!A:B,2,FALSE),"")</f>
        <v/>
      </c>
      <c r="D5278" s="10" t="n"/>
      <c r="E5278" s="10" t="n"/>
    </row>
    <row r="5279">
      <c r="B5279">
        <f>IFERROR(VLOOKUP(A5279,Produtos!A:B,2,FALSE),"")</f>
        <v/>
      </c>
      <c r="D5279" s="10" t="n"/>
      <c r="E5279" s="10" t="n"/>
    </row>
    <row r="5280">
      <c r="B5280">
        <f>IFERROR(VLOOKUP(A5280,Produtos!A:B,2,FALSE),"")</f>
        <v/>
      </c>
      <c r="D5280" s="10" t="n"/>
      <c r="E5280" s="10" t="n"/>
    </row>
    <row r="5281">
      <c r="B5281">
        <f>IFERROR(VLOOKUP(A5281,Produtos!A:B,2,FALSE),"")</f>
        <v/>
      </c>
      <c r="D5281" s="10" t="n"/>
      <c r="E5281" s="10" t="n"/>
    </row>
    <row r="5282">
      <c r="B5282">
        <f>IFERROR(VLOOKUP(A5282,Produtos!A:B,2,FALSE),"")</f>
        <v/>
      </c>
      <c r="D5282" s="10" t="n"/>
      <c r="E5282" s="10" t="n"/>
    </row>
    <row r="5283">
      <c r="B5283">
        <f>IFERROR(VLOOKUP(A5283,Produtos!A:B,2,FALSE),"")</f>
        <v/>
      </c>
      <c r="D5283" s="10" t="n"/>
      <c r="E5283" s="10" t="n"/>
    </row>
    <row r="5284">
      <c r="B5284">
        <f>IFERROR(VLOOKUP(A5284,Produtos!A:B,2,FALSE),"")</f>
        <v/>
      </c>
      <c r="D5284" s="10" t="n"/>
      <c r="E5284" s="10" t="n"/>
    </row>
    <row r="5285">
      <c r="B5285">
        <f>IFERROR(VLOOKUP(A5285,Produtos!A:B,2,FALSE),"")</f>
        <v/>
      </c>
      <c r="D5285" s="10" t="n"/>
      <c r="E5285" s="10" t="n"/>
    </row>
    <row r="5286">
      <c r="B5286">
        <f>IFERROR(VLOOKUP(A5286,Produtos!A:B,2,FALSE),"")</f>
        <v/>
      </c>
      <c r="D5286" s="10" t="n"/>
      <c r="E5286" s="10" t="n"/>
    </row>
    <row r="5287">
      <c r="B5287">
        <f>IFERROR(VLOOKUP(A5287,Produtos!A:B,2,FALSE),"")</f>
        <v/>
      </c>
      <c r="D5287" s="10" t="n"/>
      <c r="E5287" s="10" t="n"/>
    </row>
    <row r="5288">
      <c r="B5288">
        <f>IFERROR(VLOOKUP(A5288,Produtos!A:B,2,FALSE),"")</f>
        <v/>
      </c>
      <c r="D5288" s="10" t="n"/>
      <c r="E5288" s="10" t="n"/>
    </row>
    <row r="5289">
      <c r="B5289">
        <f>IFERROR(VLOOKUP(A5289,Produtos!A:B,2,FALSE),"")</f>
        <v/>
      </c>
      <c r="D5289" s="10" t="n"/>
      <c r="E5289" s="10" t="n"/>
    </row>
    <row r="5290">
      <c r="B5290">
        <f>IFERROR(VLOOKUP(A5290,Produtos!A:B,2,FALSE),"")</f>
        <v/>
      </c>
      <c r="D5290" s="10" t="n"/>
      <c r="E5290" s="10" t="n"/>
    </row>
    <row r="5291">
      <c r="B5291">
        <f>IFERROR(VLOOKUP(A5291,Produtos!A:B,2,FALSE),"")</f>
        <v/>
      </c>
      <c r="D5291" s="10" t="n"/>
      <c r="E5291" s="10" t="n"/>
    </row>
    <row r="5292">
      <c r="B5292">
        <f>IFERROR(VLOOKUP(A5292,Produtos!A:B,2,FALSE),"")</f>
        <v/>
      </c>
      <c r="D5292" s="10" t="n"/>
      <c r="E5292" s="10" t="n"/>
    </row>
    <row r="5293">
      <c r="B5293">
        <f>IFERROR(VLOOKUP(A5293,Produtos!A:B,2,FALSE),"")</f>
        <v/>
      </c>
      <c r="D5293" s="10" t="n"/>
      <c r="E5293" s="10" t="n"/>
    </row>
    <row r="5294">
      <c r="B5294">
        <f>IFERROR(VLOOKUP(A5294,Produtos!A:B,2,FALSE),"")</f>
        <v/>
      </c>
      <c r="D5294" s="10" t="n"/>
      <c r="E5294" s="10" t="n"/>
    </row>
    <row r="5295">
      <c r="B5295">
        <f>IFERROR(VLOOKUP(A5295,Produtos!A:B,2,FALSE),"")</f>
        <v/>
      </c>
      <c r="D5295" s="10" t="n"/>
      <c r="E5295" s="10" t="n"/>
    </row>
    <row r="5296">
      <c r="B5296">
        <f>IFERROR(VLOOKUP(A5296,Produtos!A:B,2,FALSE),"")</f>
        <v/>
      </c>
      <c r="D5296" s="10" t="n"/>
      <c r="E5296" s="10" t="n"/>
    </row>
    <row r="5297">
      <c r="B5297">
        <f>IFERROR(VLOOKUP(A5297,Produtos!A:B,2,FALSE),"")</f>
        <v/>
      </c>
      <c r="D5297" s="10" t="n"/>
      <c r="E5297" s="10" t="n"/>
    </row>
    <row r="5298">
      <c r="B5298">
        <f>IFERROR(VLOOKUP(A5298,Produtos!A:B,2,FALSE),"")</f>
        <v/>
      </c>
      <c r="D5298" s="10" t="n"/>
      <c r="E5298" s="10" t="n"/>
    </row>
    <row r="5299">
      <c r="B5299">
        <f>IFERROR(VLOOKUP(A5299,Produtos!A:B,2,FALSE),"")</f>
        <v/>
      </c>
      <c r="D5299" s="10" t="n"/>
      <c r="E5299" s="10" t="n"/>
    </row>
    <row r="5300">
      <c r="B5300">
        <f>IFERROR(VLOOKUP(A5300,Produtos!A:B,2,FALSE),"")</f>
        <v/>
      </c>
      <c r="D5300" s="10" t="n"/>
      <c r="E5300" s="10" t="n"/>
    </row>
    <row r="5301">
      <c r="B5301">
        <f>IFERROR(VLOOKUP(A5301,Produtos!A:B,2,FALSE),"")</f>
        <v/>
      </c>
      <c r="D5301" s="10" t="n"/>
      <c r="E5301" s="10" t="n"/>
    </row>
    <row r="5302">
      <c r="B5302">
        <f>IFERROR(VLOOKUP(A5302,Produtos!A:B,2,FALSE),"")</f>
        <v/>
      </c>
      <c r="D5302" s="10" t="n"/>
      <c r="E5302" s="10" t="n"/>
    </row>
    <row r="5303">
      <c r="B5303">
        <f>IFERROR(VLOOKUP(A5303,Produtos!A:B,2,FALSE),"")</f>
        <v/>
      </c>
      <c r="D5303" s="10" t="n"/>
      <c r="E5303" s="10" t="n"/>
    </row>
    <row r="5304">
      <c r="B5304">
        <f>IFERROR(VLOOKUP(A5304,Produtos!A:B,2,FALSE),"")</f>
        <v/>
      </c>
      <c r="D5304" s="10" t="n"/>
      <c r="E5304" s="10" t="n"/>
    </row>
    <row r="5305">
      <c r="B5305">
        <f>IFERROR(VLOOKUP(A5305,Produtos!A:B,2,FALSE),"")</f>
        <v/>
      </c>
      <c r="D5305" s="10" t="n"/>
      <c r="E5305" s="10" t="n"/>
    </row>
    <row r="5306">
      <c r="B5306">
        <f>IFERROR(VLOOKUP(A5306,Produtos!A:B,2,FALSE),"")</f>
        <v/>
      </c>
      <c r="D5306" s="10" t="n"/>
      <c r="E5306" s="10" t="n"/>
    </row>
    <row r="5307">
      <c r="B5307">
        <f>IFERROR(VLOOKUP(A5307,Produtos!A:B,2,FALSE),"")</f>
        <v/>
      </c>
      <c r="D5307" s="10" t="n"/>
      <c r="E5307" s="10" t="n"/>
    </row>
    <row r="5308">
      <c r="B5308">
        <f>IFERROR(VLOOKUP(A5308,Produtos!A:B,2,FALSE),"")</f>
        <v/>
      </c>
      <c r="D5308" s="10" t="n"/>
      <c r="E5308" s="10" t="n"/>
    </row>
    <row r="5309">
      <c r="B5309">
        <f>IFERROR(VLOOKUP(A5309,Produtos!A:B,2,FALSE),"")</f>
        <v/>
      </c>
      <c r="D5309" s="10" t="n"/>
      <c r="E5309" s="10" t="n"/>
    </row>
    <row r="5310">
      <c r="B5310">
        <f>IFERROR(VLOOKUP(A5310,Produtos!A:B,2,FALSE),"")</f>
        <v/>
      </c>
      <c r="D5310" s="10" t="n"/>
      <c r="E5310" s="10" t="n"/>
    </row>
    <row r="5311">
      <c r="B5311">
        <f>IFERROR(VLOOKUP(A5311,Produtos!A:B,2,FALSE),"")</f>
        <v/>
      </c>
      <c r="D5311" s="10" t="n"/>
      <c r="E5311" s="10" t="n"/>
    </row>
    <row r="5312">
      <c r="B5312">
        <f>IFERROR(VLOOKUP(A5312,Produtos!A:B,2,FALSE),"")</f>
        <v/>
      </c>
      <c r="D5312" s="10" t="n"/>
      <c r="E5312" s="10" t="n"/>
    </row>
    <row r="5313">
      <c r="B5313">
        <f>IFERROR(VLOOKUP(A5313,Produtos!A:B,2,FALSE),"")</f>
        <v/>
      </c>
      <c r="D5313" s="10" t="n"/>
      <c r="E5313" s="10" t="n"/>
    </row>
    <row r="5314">
      <c r="B5314">
        <f>IFERROR(VLOOKUP(A5314,Produtos!A:B,2,FALSE),"")</f>
        <v/>
      </c>
      <c r="D5314" s="10" t="n"/>
      <c r="E5314" s="10" t="n"/>
    </row>
    <row r="5315">
      <c r="B5315">
        <f>IFERROR(VLOOKUP(A5315,Produtos!A:B,2,FALSE),"")</f>
        <v/>
      </c>
      <c r="D5315" s="10" t="n"/>
      <c r="E5315" s="10" t="n"/>
    </row>
    <row r="5316">
      <c r="B5316">
        <f>IFERROR(VLOOKUP(A5316,Produtos!A:B,2,FALSE),"")</f>
        <v/>
      </c>
      <c r="D5316" s="10" t="n"/>
      <c r="E5316" s="10" t="n"/>
    </row>
    <row r="5317">
      <c r="B5317">
        <f>IFERROR(VLOOKUP(A5317,Produtos!A:B,2,FALSE),"")</f>
        <v/>
      </c>
      <c r="D5317" s="10" t="n"/>
      <c r="E5317" s="10" t="n"/>
    </row>
    <row r="5318">
      <c r="B5318">
        <f>IFERROR(VLOOKUP(A5318,Produtos!A:B,2,FALSE),"")</f>
        <v/>
      </c>
      <c r="D5318" s="10" t="n"/>
      <c r="E5318" s="10" t="n"/>
    </row>
    <row r="5319">
      <c r="B5319">
        <f>IFERROR(VLOOKUP(A5319,Produtos!A:B,2,FALSE),"")</f>
        <v/>
      </c>
      <c r="D5319" s="10" t="n"/>
      <c r="E5319" s="10" t="n"/>
    </row>
    <row r="5320">
      <c r="B5320">
        <f>IFERROR(VLOOKUP(A5320,Produtos!A:B,2,FALSE),"")</f>
        <v/>
      </c>
      <c r="D5320" s="10" t="n"/>
      <c r="E5320" s="10" t="n"/>
    </row>
    <row r="5321">
      <c r="B5321">
        <f>IFERROR(VLOOKUP(A5321,Produtos!A:B,2,FALSE),"")</f>
        <v/>
      </c>
      <c r="D5321" s="10" t="n"/>
      <c r="E5321" s="10" t="n"/>
    </row>
    <row r="5322">
      <c r="B5322">
        <f>IFERROR(VLOOKUP(A5322,Produtos!A:B,2,FALSE),"")</f>
        <v/>
      </c>
      <c r="D5322" s="10" t="n"/>
      <c r="E5322" s="10" t="n"/>
    </row>
    <row r="5323">
      <c r="B5323">
        <f>IFERROR(VLOOKUP(A5323,Produtos!A:B,2,FALSE),"")</f>
        <v/>
      </c>
      <c r="D5323" s="10" t="n"/>
      <c r="E5323" s="10" t="n"/>
    </row>
    <row r="5324">
      <c r="B5324">
        <f>IFERROR(VLOOKUP(A5324,Produtos!A:B,2,FALSE),"")</f>
        <v/>
      </c>
      <c r="D5324" s="10" t="n"/>
      <c r="E5324" s="10" t="n"/>
    </row>
    <row r="5325">
      <c r="B5325">
        <f>IFERROR(VLOOKUP(A5325,Produtos!A:B,2,FALSE),"")</f>
        <v/>
      </c>
      <c r="D5325" s="10" t="n"/>
      <c r="E5325" s="10" t="n"/>
    </row>
    <row r="5326">
      <c r="B5326">
        <f>IFERROR(VLOOKUP(A5326,Produtos!A:B,2,FALSE),"")</f>
        <v/>
      </c>
      <c r="D5326" s="10" t="n"/>
      <c r="E5326" s="10" t="n"/>
    </row>
    <row r="5327">
      <c r="B5327">
        <f>IFERROR(VLOOKUP(A5327,Produtos!A:B,2,FALSE),"")</f>
        <v/>
      </c>
      <c r="D5327" s="10" t="n"/>
      <c r="E5327" s="10" t="n"/>
    </row>
    <row r="5328">
      <c r="B5328">
        <f>IFERROR(VLOOKUP(A5328,Produtos!A:B,2,FALSE),"")</f>
        <v/>
      </c>
      <c r="D5328" s="10" t="n"/>
      <c r="E5328" s="10" t="n"/>
    </row>
    <row r="5329">
      <c r="B5329">
        <f>IFERROR(VLOOKUP(A5329,Produtos!A:B,2,FALSE),"")</f>
        <v/>
      </c>
      <c r="D5329" s="10" t="n"/>
      <c r="E5329" s="10" t="n"/>
    </row>
    <row r="5330">
      <c r="B5330">
        <f>IFERROR(VLOOKUP(A5330,Produtos!A:B,2,FALSE),"")</f>
        <v/>
      </c>
      <c r="D5330" s="10" t="n"/>
      <c r="E5330" s="10" t="n"/>
    </row>
    <row r="5331">
      <c r="B5331">
        <f>IFERROR(VLOOKUP(A5331,Produtos!A:B,2,FALSE),"")</f>
        <v/>
      </c>
      <c r="D5331" s="10" t="n"/>
      <c r="E5331" s="10" t="n"/>
    </row>
    <row r="5332">
      <c r="B5332">
        <f>IFERROR(VLOOKUP(A5332,Produtos!A:B,2,FALSE),"")</f>
        <v/>
      </c>
      <c r="D5332" s="10" t="n"/>
      <c r="E5332" s="10" t="n"/>
    </row>
    <row r="5333">
      <c r="B5333">
        <f>IFERROR(VLOOKUP(A5333,Produtos!A:B,2,FALSE),"")</f>
        <v/>
      </c>
      <c r="D5333" s="10" t="n"/>
      <c r="E5333" s="10" t="n"/>
    </row>
    <row r="5334">
      <c r="B5334">
        <f>IFERROR(VLOOKUP(A5334,Produtos!A:B,2,FALSE),"")</f>
        <v/>
      </c>
      <c r="D5334" s="10" t="n"/>
      <c r="E5334" s="10" t="n"/>
    </row>
    <row r="5335">
      <c r="B5335">
        <f>IFERROR(VLOOKUP(A5335,Produtos!A:B,2,FALSE),"")</f>
        <v/>
      </c>
      <c r="D5335" s="10" t="n"/>
      <c r="E5335" s="10" t="n"/>
    </row>
    <row r="5336">
      <c r="B5336">
        <f>IFERROR(VLOOKUP(A5336,Produtos!A:B,2,FALSE),"")</f>
        <v/>
      </c>
      <c r="D5336" s="10" t="n"/>
      <c r="E5336" s="10" t="n"/>
    </row>
    <row r="5337">
      <c r="B5337">
        <f>IFERROR(VLOOKUP(A5337,Produtos!A:B,2,FALSE),"")</f>
        <v/>
      </c>
      <c r="D5337" s="10" t="n"/>
      <c r="E5337" s="10" t="n"/>
    </row>
    <row r="5338">
      <c r="B5338">
        <f>IFERROR(VLOOKUP(A5338,Produtos!A:B,2,FALSE),"")</f>
        <v/>
      </c>
      <c r="D5338" s="10" t="n"/>
      <c r="E5338" s="10" t="n"/>
    </row>
    <row r="5339">
      <c r="B5339">
        <f>IFERROR(VLOOKUP(A5339,Produtos!A:B,2,FALSE),"")</f>
        <v/>
      </c>
      <c r="D5339" s="10" t="n"/>
      <c r="E5339" s="10" t="n"/>
    </row>
    <row r="5340">
      <c r="B5340">
        <f>IFERROR(VLOOKUP(A5340,Produtos!A:B,2,FALSE),"")</f>
        <v/>
      </c>
      <c r="D5340" s="10" t="n"/>
      <c r="E5340" s="10" t="n"/>
    </row>
    <row r="5341">
      <c r="B5341">
        <f>IFERROR(VLOOKUP(A5341,Produtos!A:B,2,FALSE),"")</f>
        <v/>
      </c>
      <c r="D5341" s="10" t="n"/>
      <c r="E5341" s="10" t="n"/>
    </row>
    <row r="5342">
      <c r="B5342">
        <f>IFERROR(VLOOKUP(A5342,Produtos!A:B,2,FALSE),"")</f>
        <v/>
      </c>
      <c r="D5342" s="10" t="n"/>
      <c r="E5342" s="10" t="n"/>
    </row>
    <row r="5343">
      <c r="B5343">
        <f>IFERROR(VLOOKUP(A5343,Produtos!A:B,2,FALSE),"")</f>
        <v/>
      </c>
      <c r="D5343" s="10" t="n"/>
      <c r="E5343" s="10" t="n"/>
    </row>
    <row r="5344">
      <c r="B5344">
        <f>IFERROR(VLOOKUP(A5344,Produtos!A:B,2,FALSE),"")</f>
        <v/>
      </c>
      <c r="D5344" s="10" t="n"/>
      <c r="E5344" s="10" t="n"/>
    </row>
    <row r="5345">
      <c r="B5345">
        <f>IFERROR(VLOOKUP(A5345,Produtos!A:B,2,FALSE),"")</f>
        <v/>
      </c>
      <c r="D5345" s="10" t="n"/>
      <c r="E5345" s="10" t="n"/>
    </row>
    <row r="5346">
      <c r="B5346">
        <f>IFERROR(VLOOKUP(A5346,Produtos!A:B,2,FALSE),"")</f>
        <v/>
      </c>
      <c r="D5346" s="10" t="n"/>
      <c r="E5346" s="10" t="n"/>
    </row>
    <row r="5347">
      <c r="B5347">
        <f>IFERROR(VLOOKUP(A5347,Produtos!A:B,2,FALSE),"")</f>
        <v/>
      </c>
      <c r="D5347" s="10" t="n"/>
      <c r="E5347" s="10" t="n"/>
    </row>
    <row r="5348">
      <c r="B5348">
        <f>IFERROR(VLOOKUP(A5348,Produtos!A:B,2,FALSE),"")</f>
        <v/>
      </c>
      <c r="D5348" s="10" t="n"/>
      <c r="E5348" s="10" t="n"/>
    </row>
    <row r="5349">
      <c r="B5349">
        <f>IFERROR(VLOOKUP(A5349,Produtos!A:B,2,FALSE),"")</f>
        <v/>
      </c>
      <c r="D5349" s="10" t="n"/>
      <c r="E5349" s="10" t="n"/>
    </row>
    <row r="5350">
      <c r="B5350">
        <f>IFERROR(VLOOKUP(A5350,Produtos!A:B,2,FALSE),"")</f>
        <v/>
      </c>
      <c r="D5350" s="10" t="n"/>
      <c r="E5350" s="10" t="n"/>
    </row>
    <row r="5351">
      <c r="B5351">
        <f>IFERROR(VLOOKUP(A5351,Produtos!A:B,2,FALSE),"")</f>
        <v/>
      </c>
      <c r="D5351" s="10" t="n"/>
      <c r="E5351" s="10" t="n"/>
    </row>
    <row r="5352">
      <c r="B5352">
        <f>IFERROR(VLOOKUP(A5352,Produtos!A:B,2,FALSE),"")</f>
        <v/>
      </c>
      <c r="D5352" s="10" t="n"/>
      <c r="E5352" s="10" t="n"/>
    </row>
    <row r="5353">
      <c r="B5353">
        <f>IFERROR(VLOOKUP(A5353,Produtos!A:B,2,FALSE),"")</f>
        <v/>
      </c>
      <c r="D5353" s="10" t="n"/>
      <c r="E5353" s="10" t="n"/>
    </row>
    <row r="5354">
      <c r="B5354">
        <f>IFERROR(VLOOKUP(A5354,Produtos!A:B,2,FALSE),"")</f>
        <v/>
      </c>
      <c r="D5354" s="10" t="n"/>
      <c r="E5354" s="10" t="n"/>
    </row>
    <row r="5355">
      <c r="B5355">
        <f>IFERROR(VLOOKUP(A5355,Produtos!A:B,2,FALSE),"")</f>
        <v/>
      </c>
      <c r="D5355" s="10" t="n"/>
      <c r="E5355" s="10" t="n"/>
    </row>
    <row r="5356">
      <c r="B5356">
        <f>IFERROR(VLOOKUP(A5356,Produtos!A:B,2,FALSE),"")</f>
        <v/>
      </c>
      <c r="D5356" s="10" t="n"/>
      <c r="E5356" s="10" t="n"/>
    </row>
    <row r="5357">
      <c r="B5357">
        <f>IFERROR(VLOOKUP(A5357,Produtos!A:B,2,FALSE),"")</f>
        <v/>
      </c>
      <c r="D5357" s="10" t="n"/>
      <c r="E5357" s="10" t="n"/>
    </row>
    <row r="5358">
      <c r="B5358">
        <f>IFERROR(VLOOKUP(A5358,Produtos!A:B,2,FALSE),"")</f>
        <v/>
      </c>
      <c r="D5358" s="10" t="n"/>
      <c r="E5358" s="10" t="n"/>
    </row>
    <row r="5359">
      <c r="B5359">
        <f>IFERROR(VLOOKUP(A5359,Produtos!A:B,2,FALSE),"")</f>
        <v/>
      </c>
      <c r="D5359" s="10" t="n"/>
      <c r="E5359" s="10" t="n"/>
    </row>
    <row r="5360">
      <c r="B5360">
        <f>IFERROR(VLOOKUP(A5360,Produtos!A:B,2,FALSE),"")</f>
        <v/>
      </c>
      <c r="D5360" s="10" t="n"/>
      <c r="E5360" s="10" t="n"/>
    </row>
    <row r="5361">
      <c r="B5361">
        <f>IFERROR(VLOOKUP(A5361,Produtos!A:B,2,FALSE),"")</f>
        <v/>
      </c>
      <c r="D5361" s="10" t="n"/>
      <c r="E5361" s="10" t="n"/>
    </row>
    <row r="5362">
      <c r="B5362">
        <f>IFERROR(VLOOKUP(A5362,Produtos!A:B,2,FALSE),"")</f>
        <v/>
      </c>
      <c r="D5362" s="10" t="n"/>
      <c r="E5362" s="10" t="n"/>
    </row>
    <row r="5363">
      <c r="B5363">
        <f>IFERROR(VLOOKUP(A5363,Produtos!A:B,2,FALSE),"")</f>
        <v/>
      </c>
      <c r="D5363" s="10" t="n"/>
      <c r="E5363" s="10" t="n"/>
    </row>
    <row r="5364">
      <c r="B5364">
        <f>IFERROR(VLOOKUP(A5364,Produtos!A:B,2,FALSE),"")</f>
        <v/>
      </c>
      <c r="D5364" s="10" t="n"/>
      <c r="E5364" s="10" t="n"/>
    </row>
    <row r="5365">
      <c r="B5365">
        <f>IFERROR(VLOOKUP(A5365,Produtos!A:B,2,FALSE),"")</f>
        <v/>
      </c>
      <c r="D5365" s="10" t="n"/>
      <c r="E5365" s="10" t="n"/>
    </row>
    <row r="5366">
      <c r="B5366">
        <f>IFERROR(VLOOKUP(A5366,Produtos!A:B,2,FALSE),"")</f>
        <v/>
      </c>
      <c r="D5366" s="10" t="n"/>
      <c r="E5366" s="10" t="n"/>
    </row>
    <row r="5367">
      <c r="B5367">
        <f>IFERROR(VLOOKUP(A5367,Produtos!A:B,2,FALSE),"")</f>
        <v/>
      </c>
      <c r="D5367" s="10" t="n"/>
      <c r="E5367" s="10" t="n"/>
    </row>
    <row r="5368">
      <c r="B5368">
        <f>IFERROR(VLOOKUP(A5368,Produtos!A:B,2,FALSE),"")</f>
        <v/>
      </c>
      <c r="D5368" s="10" t="n"/>
      <c r="E5368" s="10" t="n"/>
    </row>
    <row r="5369">
      <c r="B5369">
        <f>IFERROR(VLOOKUP(A5369,Produtos!A:B,2,FALSE),"")</f>
        <v/>
      </c>
      <c r="D5369" s="10" t="n"/>
      <c r="E5369" s="10" t="n"/>
    </row>
    <row r="5370">
      <c r="B5370">
        <f>IFERROR(VLOOKUP(A5370,Produtos!A:B,2,FALSE),"")</f>
        <v/>
      </c>
      <c r="D5370" s="10" t="n"/>
      <c r="E5370" s="10" t="n"/>
    </row>
    <row r="5371">
      <c r="B5371">
        <f>IFERROR(VLOOKUP(A5371,Produtos!A:B,2,FALSE),"")</f>
        <v/>
      </c>
      <c r="D5371" s="10" t="n"/>
      <c r="E5371" s="10" t="n"/>
    </row>
    <row r="5372">
      <c r="B5372">
        <f>IFERROR(VLOOKUP(A5372,Produtos!A:B,2,FALSE),"")</f>
        <v/>
      </c>
      <c r="D5372" s="10" t="n"/>
      <c r="E5372" s="10" t="n"/>
    </row>
    <row r="5373">
      <c r="B5373">
        <f>IFERROR(VLOOKUP(A5373,Produtos!A:B,2,FALSE),"")</f>
        <v/>
      </c>
      <c r="D5373" s="10" t="n"/>
      <c r="E5373" s="10" t="n"/>
    </row>
    <row r="5374">
      <c r="B5374">
        <f>IFERROR(VLOOKUP(A5374,Produtos!A:B,2,FALSE),"")</f>
        <v/>
      </c>
      <c r="D5374" s="10" t="n"/>
      <c r="E5374" s="10" t="n"/>
    </row>
    <row r="5375">
      <c r="B5375">
        <f>IFERROR(VLOOKUP(A5375,Produtos!A:B,2,FALSE),"")</f>
        <v/>
      </c>
      <c r="D5375" s="10" t="n"/>
      <c r="E5375" s="10" t="n"/>
    </row>
    <row r="5376">
      <c r="B5376">
        <f>IFERROR(VLOOKUP(A5376,Produtos!A:B,2,FALSE),"")</f>
        <v/>
      </c>
      <c r="D5376" s="10" t="n"/>
      <c r="E5376" s="10" t="n"/>
    </row>
    <row r="5377">
      <c r="B5377">
        <f>IFERROR(VLOOKUP(A5377,Produtos!A:B,2,FALSE),"")</f>
        <v/>
      </c>
      <c r="D5377" s="10" t="n"/>
      <c r="E5377" s="10" t="n"/>
    </row>
    <row r="5378">
      <c r="B5378">
        <f>IFERROR(VLOOKUP(A5378,Produtos!A:B,2,FALSE),"")</f>
        <v/>
      </c>
      <c r="D5378" s="10" t="n"/>
      <c r="E5378" s="10" t="n"/>
    </row>
    <row r="5379">
      <c r="B5379">
        <f>IFERROR(VLOOKUP(A5379,Produtos!A:B,2,FALSE),"")</f>
        <v/>
      </c>
      <c r="D5379" s="10" t="n"/>
      <c r="E5379" s="10" t="n"/>
    </row>
    <row r="5380">
      <c r="B5380">
        <f>IFERROR(VLOOKUP(A5380,Produtos!A:B,2,FALSE),"")</f>
        <v/>
      </c>
      <c r="D5380" s="10" t="n"/>
      <c r="E5380" s="10" t="n"/>
    </row>
    <row r="5381">
      <c r="B5381">
        <f>IFERROR(VLOOKUP(A5381,Produtos!A:B,2,FALSE),"")</f>
        <v/>
      </c>
      <c r="D5381" s="10" t="n"/>
      <c r="E5381" s="10" t="n"/>
    </row>
    <row r="5382">
      <c r="B5382">
        <f>IFERROR(VLOOKUP(A5382,Produtos!A:B,2,FALSE),"")</f>
        <v/>
      </c>
      <c r="D5382" s="10" t="n"/>
      <c r="E5382" s="10" t="n"/>
    </row>
    <row r="5383">
      <c r="B5383">
        <f>IFERROR(VLOOKUP(A5383,Produtos!A:B,2,FALSE),"")</f>
        <v/>
      </c>
      <c r="D5383" s="10" t="n"/>
      <c r="E5383" s="10" t="n"/>
    </row>
    <row r="5384">
      <c r="B5384">
        <f>IFERROR(VLOOKUP(A5384,Produtos!A:B,2,FALSE),"")</f>
        <v/>
      </c>
      <c r="D5384" s="10" t="n"/>
      <c r="E5384" s="10" t="n"/>
    </row>
    <row r="5385">
      <c r="B5385">
        <f>IFERROR(VLOOKUP(A5385,Produtos!A:B,2,FALSE),"")</f>
        <v/>
      </c>
      <c r="D5385" s="10" t="n"/>
      <c r="E5385" s="10" t="n"/>
    </row>
    <row r="5386">
      <c r="B5386">
        <f>IFERROR(VLOOKUP(A5386,Produtos!A:B,2,FALSE),"")</f>
        <v/>
      </c>
      <c r="D5386" s="10" t="n"/>
      <c r="E5386" s="10" t="n"/>
    </row>
    <row r="5387">
      <c r="B5387">
        <f>IFERROR(VLOOKUP(A5387,Produtos!A:B,2,FALSE),"")</f>
        <v/>
      </c>
      <c r="D5387" s="10" t="n"/>
      <c r="E5387" s="10" t="n"/>
    </row>
    <row r="5388">
      <c r="B5388">
        <f>IFERROR(VLOOKUP(A5388,Produtos!A:B,2,FALSE),"")</f>
        <v/>
      </c>
      <c r="D5388" s="10" t="n"/>
      <c r="E5388" s="10" t="n"/>
    </row>
    <row r="5389">
      <c r="B5389">
        <f>IFERROR(VLOOKUP(A5389,Produtos!A:B,2,FALSE),"")</f>
        <v/>
      </c>
      <c r="D5389" s="10" t="n"/>
      <c r="E5389" s="10" t="n"/>
    </row>
    <row r="5390">
      <c r="B5390">
        <f>IFERROR(VLOOKUP(A5390,Produtos!A:B,2,FALSE),"")</f>
        <v/>
      </c>
      <c r="D5390" s="10" t="n"/>
      <c r="E5390" s="10" t="n"/>
    </row>
    <row r="5391">
      <c r="B5391">
        <f>IFERROR(VLOOKUP(A5391,Produtos!A:B,2,FALSE),"")</f>
        <v/>
      </c>
      <c r="D5391" s="10" t="n"/>
      <c r="E5391" s="10" t="n"/>
    </row>
    <row r="5392">
      <c r="B5392">
        <f>IFERROR(VLOOKUP(A5392,Produtos!A:B,2,FALSE),"")</f>
        <v/>
      </c>
      <c r="D5392" s="10" t="n"/>
      <c r="E5392" s="10" t="n"/>
    </row>
    <row r="5393">
      <c r="B5393">
        <f>IFERROR(VLOOKUP(A5393,Produtos!A:B,2,FALSE),"")</f>
        <v/>
      </c>
      <c r="D5393" s="10" t="n"/>
      <c r="E5393" s="10" t="n"/>
    </row>
    <row r="5394">
      <c r="B5394">
        <f>IFERROR(VLOOKUP(A5394,Produtos!A:B,2,FALSE),"")</f>
        <v/>
      </c>
      <c r="D5394" s="10" t="n"/>
      <c r="E5394" s="10" t="n"/>
    </row>
    <row r="5395">
      <c r="B5395">
        <f>IFERROR(VLOOKUP(A5395,Produtos!A:B,2,FALSE),"")</f>
        <v/>
      </c>
      <c r="D5395" s="10" t="n"/>
      <c r="E5395" s="10" t="n"/>
    </row>
    <row r="5396">
      <c r="B5396">
        <f>IFERROR(VLOOKUP(A5396,Produtos!A:B,2,FALSE),"")</f>
        <v/>
      </c>
      <c r="D5396" s="10" t="n"/>
      <c r="E5396" s="10" t="n"/>
    </row>
    <row r="5397">
      <c r="B5397">
        <f>IFERROR(VLOOKUP(A5397,Produtos!A:B,2,FALSE),"")</f>
        <v/>
      </c>
      <c r="D5397" s="10" t="n"/>
      <c r="E5397" s="10" t="n"/>
    </row>
    <row r="5398">
      <c r="B5398">
        <f>IFERROR(VLOOKUP(A5398,Produtos!A:B,2,FALSE),"")</f>
        <v/>
      </c>
      <c r="D5398" s="10" t="n"/>
      <c r="E5398" s="10" t="n"/>
    </row>
    <row r="5399">
      <c r="B5399">
        <f>IFERROR(VLOOKUP(A5399,Produtos!A:B,2,FALSE),"")</f>
        <v/>
      </c>
      <c r="D5399" s="10" t="n"/>
      <c r="E5399" s="10" t="n"/>
    </row>
    <row r="5400">
      <c r="B5400">
        <f>IFERROR(VLOOKUP(A5400,Produtos!A:B,2,FALSE),"")</f>
        <v/>
      </c>
      <c r="D5400" s="10" t="n"/>
      <c r="E5400" s="10" t="n"/>
    </row>
    <row r="5401">
      <c r="B5401">
        <f>IFERROR(VLOOKUP(A5401,Produtos!A:B,2,FALSE),"")</f>
        <v/>
      </c>
      <c r="D5401" s="10" t="n"/>
      <c r="E5401" s="10" t="n"/>
    </row>
    <row r="5402">
      <c r="B5402">
        <f>IFERROR(VLOOKUP(A5402,Produtos!A:B,2,FALSE),"")</f>
        <v/>
      </c>
      <c r="D5402" s="10" t="n"/>
      <c r="E5402" s="10" t="n"/>
    </row>
    <row r="5403">
      <c r="B5403">
        <f>IFERROR(VLOOKUP(A5403,Produtos!A:B,2,FALSE),"")</f>
        <v/>
      </c>
      <c r="D5403" s="10" t="n"/>
      <c r="E5403" s="10" t="n"/>
    </row>
    <row r="5404">
      <c r="B5404">
        <f>IFERROR(VLOOKUP(A5404,Produtos!A:B,2,FALSE),"")</f>
        <v/>
      </c>
      <c r="D5404" s="10" t="n"/>
      <c r="E5404" s="10" t="n"/>
    </row>
    <row r="5405">
      <c r="B5405">
        <f>IFERROR(VLOOKUP(A5405,Produtos!A:B,2,FALSE),"")</f>
        <v/>
      </c>
      <c r="D5405" s="10" t="n"/>
      <c r="E5405" s="10" t="n"/>
    </row>
    <row r="5406">
      <c r="B5406">
        <f>IFERROR(VLOOKUP(A5406,Produtos!A:B,2,FALSE),"")</f>
        <v/>
      </c>
      <c r="D5406" s="10" t="n"/>
      <c r="E5406" s="10" t="n"/>
    </row>
    <row r="5407">
      <c r="B5407">
        <f>IFERROR(VLOOKUP(A5407,Produtos!A:B,2,FALSE),"")</f>
        <v/>
      </c>
      <c r="D5407" s="10" t="n"/>
      <c r="E5407" s="10" t="n"/>
    </row>
    <row r="5408">
      <c r="B5408">
        <f>IFERROR(VLOOKUP(A5408,Produtos!A:B,2,FALSE),"")</f>
        <v/>
      </c>
      <c r="D5408" s="10" t="n"/>
      <c r="E5408" s="10" t="n"/>
    </row>
    <row r="5409">
      <c r="B5409">
        <f>IFERROR(VLOOKUP(A5409,Produtos!A:B,2,FALSE),"")</f>
        <v/>
      </c>
      <c r="D5409" s="10" t="n"/>
      <c r="E5409" s="10" t="n"/>
    </row>
    <row r="5410">
      <c r="B5410">
        <f>IFERROR(VLOOKUP(A5410,Produtos!A:B,2,FALSE),"")</f>
        <v/>
      </c>
      <c r="D5410" s="10" t="n"/>
      <c r="E5410" s="10" t="n"/>
    </row>
    <row r="5411">
      <c r="B5411">
        <f>IFERROR(VLOOKUP(A5411,Produtos!A:B,2,FALSE),"")</f>
        <v/>
      </c>
      <c r="D5411" s="10" t="n"/>
      <c r="E5411" s="10" t="n"/>
    </row>
    <row r="5412">
      <c r="B5412">
        <f>IFERROR(VLOOKUP(A5412,Produtos!A:B,2,FALSE),"")</f>
        <v/>
      </c>
      <c r="D5412" s="10" t="n"/>
      <c r="E5412" s="10" t="n"/>
    </row>
    <row r="5413">
      <c r="B5413">
        <f>IFERROR(VLOOKUP(A5413,Produtos!A:B,2,FALSE),"")</f>
        <v/>
      </c>
      <c r="D5413" s="10" t="n"/>
      <c r="E5413" s="10" t="n"/>
    </row>
    <row r="5414">
      <c r="B5414">
        <f>IFERROR(VLOOKUP(A5414,Produtos!A:B,2,FALSE),"")</f>
        <v/>
      </c>
      <c r="D5414" s="10" t="n"/>
      <c r="E5414" s="10" t="n"/>
    </row>
    <row r="5415">
      <c r="B5415">
        <f>IFERROR(VLOOKUP(A5415,Produtos!A:B,2,FALSE),"")</f>
        <v/>
      </c>
      <c r="D5415" s="10" t="n"/>
      <c r="E5415" s="10" t="n"/>
    </row>
    <row r="5416">
      <c r="B5416">
        <f>IFERROR(VLOOKUP(A5416,Produtos!A:B,2,FALSE),"")</f>
        <v/>
      </c>
      <c r="D5416" s="10" t="n"/>
      <c r="E5416" s="10" t="n"/>
    </row>
    <row r="5417">
      <c r="B5417">
        <f>IFERROR(VLOOKUP(A5417,Produtos!A:B,2,FALSE),"")</f>
        <v/>
      </c>
      <c r="D5417" s="10" t="n"/>
      <c r="E5417" s="10" t="n"/>
    </row>
    <row r="5418">
      <c r="B5418">
        <f>IFERROR(VLOOKUP(A5418,Produtos!A:B,2,FALSE),"")</f>
        <v/>
      </c>
      <c r="D5418" s="10" t="n"/>
      <c r="E5418" s="10" t="n"/>
    </row>
    <row r="5419">
      <c r="B5419">
        <f>IFERROR(VLOOKUP(A5419,Produtos!A:B,2,FALSE),"")</f>
        <v/>
      </c>
      <c r="D5419" s="10" t="n"/>
      <c r="E5419" s="10" t="n"/>
    </row>
    <row r="5420">
      <c r="B5420">
        <f>IFERROR(VLOOKUP(A5420,Produtos!A:B,2,FALSE),"")</f>
        <v/>
      </c>
      <c r="D5420" s="10" t="n"/>
      <c r="E5420" s="10" t="n"/>
    </row>
    <row r="5421">
      <c r="B5421">
        <f>IFERROR(VLOOKUP(A5421,Produtos!A:B,2,FALSE),"")</f>
        <v/>
      </c>
      <c r="D5421" s="10" t="n"/>
      <c r="E5421" s="10" t="n"/>
    </row>
    <row r="5422">
      <c r="B5422">
        <f>IFERROR(VLOOKUP(A5422,Produtos!A:B,2,FALSE),"")</f>
        <v/>
      </c>
      <c r="D5422" s="10" t="n"/>
      <c r="E5422" s="10" t="n"/>
    </row>
    <row r="5423">
      <c r="B5423">
        <f>IFERROR(VLOOKUP(A5423,Produtos!A:B,2,FALSE),"")</f>
        <v/>
      </c>
      <c r="D5423" s="10" t="n"/>
      <c r="E5423" s="10" t="n"/>
    </row>
    <row r="5424">
      <c r="B5424">
        <f>IFERROR(VLOOKUP(A5424,Produtos!A:B,2,FALSE),"")</f>
        <v/>
      </c>
      <c r="D5424" s="10" t="n"/>
      <c r="E5424" s="10" t="n"/>
    </row>
    <row r="5425">
      <c r="B5425">
        <f>IFERROR(VLOOKUP(A5425,Produtos!A:B,2,FALSE),"")</f>
        <v/>
      </c>
      <c r="D5425" s="10" t="n"/>
      <c r="E5425" s="10" t="n"/>
    </row>
    <row r="5426">
      <c r="B5426">
        <f>IFERROR(VLOOKUP(A5426,Produtos!A:B,2,FALSE),"")</f>
        <v/>
      </c>
      <c r="D5426" s="10" t="n"/>
      <c r="E5426" s="10" t="n"/>
    </row>
    <row r="5427">
      <c r="B5427">
        <f>IFERROR(VLOOKUP(A5427,Produtos!A:B,2,FALSE),"")</f>
        <v/>
      </c>
      <c r="D5427" s="10" t="n"/>
      <c r="E5427" s="10" t="n"/>
    </row>
    <row r="5428">
      <c r="B5428">
        <f>IFERROR(VLOOKUP(A5428,Produtos!A:B,2,FALSE),"")</f>
        <v/>
      </c>
      <c r="D5428" s="10" t="n"/>
      <c r="E5428" s="10" t="n"/>
    </row>
    <row r="5429">
      <c r="B5429">
        <f>IFERROR(VLOOKUP(A5429,Produtos!A:B,2,FALSE),"")</f>
        <v/>
      </c>
      <c r="D5429" s="10" t="n"/>
      <c r="E5429" s="10" t="n"/>
    </row>
    <row r="5430">
      <c r="B5430">
        <f>IFERROR(VLOOKUP(A5430,Produtos!A:B,2,FALSE),"")</f>
        <v/>
      </c>
      <c r="D5430" s="10" t="n"/>
      <c r="E5430" s="10" t="n"/>
    </row>
    <row r="5431">
      <c r="B5431">
        <f>IFERROR(VLOOKUP(A5431,Produtos!A:B,2,FALSE),"")</f>
        <v/>
      </c>
      <c r="D5431" s="10" t="n"/>
      <c r="E5431" s="10" t="n"/>
    </row>
    <row r="5432">
      <c r="B5432">
        <f>IFERROR(VLOOKUP(A5432,Produtos!A:B,2,FALSE),"")</f>
        <v/>
      </c>
      <c r="D5432" s="10" t="n"/>
      <c r="E5432" s="10" t="n"/>
    </row>
    <row r="5433">
      <c r="B5433">
        <f>IFERROR(VLOOKUP(A5433,Produtos!A:B,2,FALSE),"")</f>
        <v/>
      </c>
      <c r="D5433" s="10" t="n"/>
      <c r="E5433" s="10" t="n"/>
    </row>
    <row r="5434">
      <c r="B5434">
        <f>IFERROR(VLOOKUP(A5434,Produtos!A:B,2,FALSE),"")</f>
        <v/>
      </c>
      <c r="D5434" s="10" t="n"/>
      <c r="E5434" s="10" t="n"/>
    </row>
    <row r="5435">
      <c r="B5435">
        <f>IFERROR(VLOOKUP(A5435,Produtos!A:B,2,FALSE),"")</f>
        <v/>
      </c>
      <c r="D5435" s="10" t="n"/>
      <c r="E5435" s="10" t="n"/>
    </row>
    <row r="5436">
      <c r="B5436">
        <f>IFERROR(VLOOKUP(A5436,Produtos!A:B,2,FALSE),"")</f>
        <v/>
      </c>
      <c r="D5436" s="10" t="n"/>
      <c r="E5436" s="10" t="n"/>
    </row>
    <row r="5437">
      <c r="B5437">
        <f>IFERROR(VLOOKUP(A5437,Produtos!A:B,2,FALSE),"")</f>
        <v/>
      </c>
      <c r="D5437" s="10" t="n"/>
      <c r="E5437" s="10" t="n"/>
    </row>
    <row r="5438">
      <c r="B5438">
        <f>IFERROR(VLOOKUP(A5438,Produtos!A:B,2,FALSE),"")</f>
        <v/>
      </c>
      <c r="D5438" s="10" t="n"/>
      <c r="E5438" s="10" t="n"/>
    </row>
    <row r="5439">
      <c r="B5439">
        <f>IFERROR(VLOOKUP(A5439,Produtos!A:B,2,FALSE),"")</f>
        <v/>
      </c>
      <c r="D5439" s="10" t="n"/>
      <c r="E5439" s="10" t="n"/>
    </row>
    <row r="5440">
      <c r="B5440">
        <f>IFERROR(VLOOKUP(A5440,Produtos!A:B,2,FALSE),"")</f>
        <v/>
      </c>
      <c r="D5440" s="10" t="n"/>
      <c r="E5440" s="10" t="n"/>
    </row>
    <row r="5441">
      <c r="B5441">
        <f>IFERROR(VLOOKUP(A5441,Produtos!A:B,2,FALSE),"")</f>
        <v/>
      </c>
      <c r="D5441" s="10" t="n"/>
      <c r="E5441" s="10" t="n"/>
    </row>
    <row r="5442">
      <c r="B5442">
        <f>IFERROR(VLOOKUP(A5442,Produtos!A:B,2,FALSE),"")</f>
        <v/>
      </c>
      <c r="D5442" s="10" t="n"/>
      <c r="E5442" s="10" t="n"/>
    </row>
    <row r="5443">
      <c r="B5443">
        <f>IFERROR(VLOOKUP(A5443,Produtos!A:B,2,FALSE),"")</f>
        <v/>
      </c>
      <c r="D5443" s="10" t="n"/>
      <c r="E5443" s="10" t="n"/>
    </row>
    <row r="5444">
      <c r="B5444">
        <f>IFERROR(VLOOKUP(A5444,Produtos!A:B,2,FALSE),"")</f>
        <v/>
      </c>
      <c r="D5444" s="10" t="n"/>
      <c r="E5444" s="10" t="n"/>
    </row>
    <row r="5445">
      <c r="B5445">
        <f>IFERROR(VLOOKUP(A5445,Produtos!A:B,2,FALSE),"")</f>
        <v/>
      </c>
      <c r="D5445" s="10" t="n"/>
      <c r="E5445" s="10" t="n"/>
    </row>
    <row r="5446">
      <c r="B5446">
        <f>IFERROR(VLOOKUP(A5446,Produtos!A:B,2,FALSE),"")</f>
        <v/>
      </c>
      <c r="D5446" s="10" t="n"/>
      <c r="E5446" s="10" t="n"/>
    </row>
    <row r="5447">
      <c r="B5447">
        <f>IFERROR(VLOOKUP(A5447,Produtos!A:B,2,FALSE),"")</f>
        <v/>
      </c>
      <c r="D5447" s="10" t="n"/>
      <c r="E5447" s="10" t="n"/>
    </row>
    <row r="5448">
      <c r="B5448">
        <f>IFERROR(VLOOKUP(A5448,Produtos!A:B,2,FALSE),"")</f>
        <v/>
      </c>
      <c r="D5448" s="10" t="n"/>
      <c r="E5448" s="10" t="n"/>
    </row>
    <row r="5449">
      <c r="B5449">
        <f>IFERROR(VLOOKUP(A5449,Produtos!A:B,2,FALSE),"")</f>
        <v/>
      </c>
      <c r="D5449" s="10" t="n"/>
      <c r="E5449" s="10" t="n"/>
    </row>
    <row r="5450">
      <c r="B5450">
        <f>IFERROR(VLOOKUP(A5450,Produtos!A:B,2,FALSE),"")</f>
        <v/>
      </c>
      <c r="D5450" s="10" t="n"/>
      <c r="E5450" s="10" t="n"/>
    </row>
    <row r="5451">
      <c r="B5451">
        <f>IFERROR(VLOOKUP(A5451,Produtos!A:B,2,FALSE),"")</f>
        <v/>
      </c>
      <c r="D5451" s="10" t="n"/>
      <c r="E5451" s="10" t="n"/>
    </row>
    <row r="5452">
      <c r="B5452">
        <f>IFERROR(VLOOKUP(A5452,Produtos!A:B,2,FALSE),"")</f>
        <v/>
      </c>
      <c r="D5452" s="10" t="n"/>
      <c r="E5452" s="10" t="n"/>
    </row>
    <row r="5453">
      <c r="B5453">
        <f>IFERROR(VLOOKUP(A5453,Produtos!A:B,2,FALSE),"")</f>
        <v/>
      </c>
      <c r="D5453" s="10" t="n"/>
      <c r="E5453" s="10" t="n"/>
    </row>
    <row r="5454">
      <c r="B5454">
        <f>IFERROR(VLOOKUP(A5454,Produtos!A:B,2,FALSE),"")</f>
        <v/>
      </c>
      <c r="D5454" s="10" t="n"/>
      <c r="E5454" s="10" t="n"/>
    </row>
    <row r="5455">
      <c r="B5455">
        <f>IFERROR(VLOOKUP(A5455,Produtos!A:B,2,FALSE),"")</f>
        <v/>
      </c>
      <c r="D5455" s="10" t="n"/>
      <c r="E5455" s="10" t="n"/>
    </row>
    <row r="5456">
      <c r="B5456">
        <f>IFERROR(VLOOKUP(A5456,Produtos!A:B,2,FALSE),"")</f>
        <v/>
      </c>
      <c r="D5456" s="10" t="n"/>
      <c r="E5456" s="10" t="n"/>
    </row>
    <row r="5457">
      <c r="B5457">
        <f>IFERROR(VLOOKUP(A5457,Produtos!A:B,2,FALSE),"")</f>
        <v/>
      </c>
      <c r="D5457" s="10" t="n"/>
      <c r="E5457" s="10" t="n"/>
    </row>
    <row r="5458">
      <c r="B5458">
        <f>IFERROR(VLOOKUP(A5458,Produtos!A:B,2,FALSE),"")</f>
        <v/>
      </c>
      <c r="D5458" s="10" t="n"/>
      <c r="E5458" s="10" t="n"/>
    </row>
    <row r="5459">
      <c r="B5459">
        <f>IFERROR(VLOOKUP(A5459,Produtos!A:B,2,FALSE),"")</f>
        <v/>
      </c>
      <c r="D5459" s="10" t="n"/>
      <c r="E5459" s="10" t="n"/>
    </row>
    <row r="5460">
      <c r="B5460">
        <f>IFERROR(VLOOKUP(A5460,Produtos!A:B,2,FALSE),"")</f>
        <v/>
      </c>
      <c r="D5460" s="10" t="n"/>
      <c r="E5460" s="10" t="n"/>
    </row>
    <row r="5461">
      <c r="B5461">
        <f>IFERROR(VLOOKUP(A5461,Produtos!A:B,2,FALSE),"")</f>
        <v/>
      </c>
      <c r="D5461" s="10" t="n"/>
      <c r="E5461" s="10" t="n"/>
    </row>
    <row r="5462">
      <c r="B5462">
        <f>IFERROR(VLOOKUP(A5462,Produtos!A:B,2,FALSE),"")</f>
        <v/>
      </c>
      <c r="D5462" s="10" t="n"/>
      <c r="E5462" s="10" t="n"/>
    </row>
    <row r="5463">
      <c r="B5463">
        <f>IFERROR(VLOOKUP(A5463,Produtos!A:B,2,FALSE),"")</f>
        <v/>
      </c>
      <c r="D5463" s="10" t="n"/>
      <c r="E5463" s="10" t="n"/>
    </row>
    <row r="5464">
      <c r="B5464">
        <f>IFERROR(VLOOKUP(A5464,Produtos!A:B,2,FALSE),"")</f>
        <v/>
      </c>
      <c r="D5464" s="10" t="n"/>
      <c r="E5464" s="10" t="n"/>
    </row>
    <row r="5465">
      <c r="B5465">
        <f>IFERROR(VLOOKUP(A5465,Produtos!A:B,2,FALSE),"")</f>
        <v/>
      </c>
      <c r="D5465" s="10" t="n"/>
      <c r="E5465" s="10" t="n"/>
    </row>
    <row r="5466">
      <c r="B5466">
        <f>IFERROR(VLOOKUP(A5466,Produtos!A:B,2,FALSE),"")</f>
        <v/>
      </c>
      <c r="D5466" s="10" t="n"/>
      <c r="E5466" s="10" t="n"/>
    </row>
    <row r="5467">
      <c r="B5467">
        <f>IFERROR(VLOOKUP(A5467,Produtos!A:B,2,FALSE),"")</f>
        <v/>
      </c>
      <c r="D5467" s="10" t="n"/>
      <c r="E5467" s="10" t="n"/>
    </row>
    <row r="5468">
      <c r="B5468">
        <f>IFERROR(VLOOKUP(A5468,Produtos!A:B,2,FALSE),"")</f>
        <v/>
      </c>
      <c r="D5468" s="10" t="n"/>
      <c r="E5468" s="10" t="n"/>
    </row>
    <row r="5469">
      <c r="B5469">
        <f>IFERROR(VLOOKUP(A5469,Produtos!A:B,2,FALSE),"")</f>
        <v/>
      </c>
      <c r="D5469" s="10" t="n"/>
      <c r="E5469" s="10" t="n"/>
    </row>
    <row r="5470">
      <c r="B5470">
        <f>IFERROR(VLOOKUP(A5470,Produtos!A:B,2,FALSE),"")</f>
        <v/>
      </c>
      <c r="D5470" s="10" t="n"/>
      <c r="E5470" s="10" t="n"/>
    </row>
    <row r="5471">
      <c r="B5471">
        <f>IFERROR(VLOOKUP(A5471,Produtos!A:B,2,FALSE),"")</f>
        <v/>
      </c>
      <c r="D5471" s="10" t="n"/>
      <c r="E5471" s="10" t="n"/>
    </row>
    <row r="5472">
      <c r="B5472">
        <f>IFERROR(VLOOKUP(A5472,Produtos!A:B,2,FALSE),"")</f>
        <v/>
      </c>
      <c r="D5472" s="10" t="n"/>
      <c r="E5472" s="10" t="n"/>
    </row>
    <row r="5473">
      <c r="B5473">
        <f>IFERROR(VLOOKUP(A5473,Produtos!A:B,2,FALSE),"")</f>
        <v/>
      </c>
      <c r="D5473" s="10" t="n"/>
      <c r="E5473" s="10" t="n"/>
    </row>
    <row r="5474">
      <c r="B5474">
        <f>IFERROR(VLOOKUP(A5474,Produtos!A:B,2,FALSE),"")</f>
        <v/>
      </c>
      <c r="D5474" s="10" t="n"/>
      <c r="E5474" s="10" t="n"/>
    </row>
    <row r="5475">
      <c r="B5475">
        <f>IFERROR(VLOOKUP(A5475,Produtos!A:B,2,FALSE),"")</f>
        <v/>
      </c>
      <c r="D5475" s="10" t="n"/>
      <c r="E5475" s="10" t="n"/>
    </row>
    <row r="5476">
      <c r="B5476">
        <f>IFERROR(VLOOKUP(A5476,Produtos!A:B,2,FALSE),"")</f>
        <v/>
      </c>
      <c r="D5476" s="10" t="n"/>
      <c r="E5476" s="10" t="n"/>
    </row>
    <row r="5477">
      <c r="B5477">
        <f>IFERROR(VLOOKUP(A5477,Produtos!A:B,2,FALSE),"")</f>
        <v/>
      </c>
      <c r="D5477" s="10" t="n"/>
      <c r="E5477" s="10" t="n"/>
    </row>
    <row r="5478">
      <c r="B5478">
        <f>IFERROR(VLOOKUP(A5478,Produtos!A:B,2,FALSE),"")</f>
        <v/>
      </c>
      <c r="D5478" s="10" t="n"/>
      <c r="E5478" s="10" t="n"/>
    </row>
    <row r="5479">
      <c r="B5479">
        <f>IFERROR(VLOOKUP(A5479,Produtos!A:B,2,FALSE),"")</f>
        <v/>
      </c>
      <c r="D5479" s="10" t="n"/>
      <c r="E5479" s="10" t="n"/>
    </row>
    <row r="5480">
      <c r="B5480">
        <f>IFERROR(VLOOKUP(A5480,Produtos!A:B,2,FALSE),"")</f>
        <v/>
      </c>
      <c r="D5480" s="10" t="n"/>
      <c r="E5480" s="10" t="n"/>
    </row>
    <row r="5481">
      <c r="B5481">
        <f>IFERROR(VLOOKUP(A5481,Produtos!A:B,2,FALSE),"")</f>
        <v/>
      </c>
      <c r="D5481" s="10" t="n"/>
      <c r="E5481" s="10" t="n"/>
    </row>
    <row r="5482">
      <c r="B5482">
        <f>IFERROR(VLOOKUP(A5482,Produtos!A:B,2,FALSE),"")</f>
        <v/>
      </c>
      <c r="D5482" s="10" t="n"/>
      <c r="E5482" s="10" t="n"/>
    </row>
    <row r="5483">
      <c r="B5483">
        <f>IFERROR(VLOOKUP(A5483,Produtos!A:B,2,FALSE),"")</f>
        <v/>
      </c>
      <c r="D5483" s="10" t="n"/>
      <c r="E5483" s="10" t="n"/>
    </row>
    <row r="5484">
      <c r="B5484">
        <f>IFERROR(VLOOKUP(A5484,Produtos!A:B,2,FALSE),"")</f>
        <v/>
      </c>
      <c r="D5484" s="10" t="n"/>
      <c r="E5484" s="10" t="n"/>
    </row>
    <row r="5485">
      <c r="B5485">
        <f>IFERROR(VLOOKUP(A5485,Produtos!A:B,2,FALSE),"")</f>
        <v/>
      </c>
      <c r="D5485" s="10" t="n"/>
      <c r="E5485" s="10" t="n"/>
    </row>
    <row r="5486">
      <c r="B5486">
        <f>IFERROR(VLOOKUP(A5486,Produtos!A:B,2,FALSE),"")</f>
        <v/>
      </c>
      <c r="D5486" s="10" t="n"/>
      <c r="E5486" s="10" t="n"/>
    </row>
    <row r="5487">
      <c r="B5487">
        <f>IFERROR(VLOOKUP(A5487,Produtos!A:B,2,FALSE),"")</f>
        <v/>
      </c>
      <c r="D5487" s="10" t="n"/>
      <c r="E5487" s="10" t="n"/>
    </row>
    <row r="5488">
      <c r="B5488">
        <f>IFERROR(VLOOKUP(A5488,Produtos!A:B,2,FALSE),"")</f>
        <v/>
      </c>
      <c r="D5488" s="10" t="n"/>
      <c r="E5488" s="10" t="n"/>
    </row>
    <row r="5489">
      <c r="B5489">
        <f>IFERROR(VLOOKUP(A5489,Produtos!A:B,2,FALSE),"")</f>
        <v/>
      </c>
      <c r="D5489" s="10" t="n"/>
      <c r="E5489" s="10" t="n"/>
    </row>
    <row r="5490">
      <c r="B5490">
        <f>IFERROR(VLOOKUP(A5490,Produtos!A:B,2,FALSE),"")</f>
        <v/>
      </c>
      <c r="D5490" s="10" t="n"/>
      <c r="E5490" s="10" t="n"/>
    </row>
    <row r="5491">
      <c r="B5491">
        <f>IFERROR(VLOOKUP(A5491,Produtos!A:B,2,FALSE),"")</f>
        <v/>
      </c>
      <c r="D5491" s="10" t="n"/>
      <c r="E5491" s="10" t="n"/>
    </row>
    <row r="5492">
      <c r="B5492">
        <f>IFERROR(VLOOKUP(A5492,Produtos!A:B,2,FALSE),"")</f>
        <v/>
      </c>
      <c r="D5492" s="10" t="n"/>
      <c r="E5492" s="10" t="n"/>
    </row>
    <row r="5493">
      <c r="B5493">
        <f>IFERROR(VLOOKUP(A5493,Produtos!A:B,2,FALSE),"")</f>
        <v/>
      </c>
      <c r="D5493" s="10" t="n"/>
      <c r="E5493" s="10" t="n"/>
    </row>
    <row r="5494">
      <c r="B5494">
        <f>IFERROR(VLOOKUP(A5494,Produtos!A:B,2,FALSE),"")</f>
        <v/>
      </c>
      <c r="D5494" s="10" t="n"/>
      <c r="E5494" s="10" t="n"/>
    </row>
    <row r="5495">
      <c r="B5495">
        <f>IFERROR(VLOOKUP(A5495,Produtos!A:B,2,FALSE),"")</f>
        <v/>
      </c>
      <c r="D5495" s="10" t="n"/>
      <c r="E5495" s="10" t="n"/>
    </row>
    <row r="5496">
      <c r="B5496">
        <f>IFERROR(VLOOKUP(A5496,Produtos!A:B,2,FALSE),"")</f>
        <v/>
      </c>
      <c r="D5496" s="10" t="n"/>
      <c r="E5496" s="10" t="n"/>
    </row>
    <row r="5497">
      <c r="B5497">
        <f>IFERROR(VLOOKUP(A5497,Produtos!A:B,2,FALSE),"")</f>
        <v/>
      </c>
      <c r="D5497" s="10" t="n"/>
      <c r="E5497" s="10" t="n"/>
    </row>
    <row r="5498">
      <c r="B5498">
        <f>IFERROR(VLOOKUP(A5498,Produtos!A:B,2,FALSE),"")</f>
        <v/>
      </c>
      <c r="D5498" s="10" t="n"/>
      <c r="E5498" s="10" t="n"/>
    </row>
    <row r="5499">
      <c r="B5499">
        <f>IFERROR(VLOOKUP(A5499,Produtos!A:B,2,FALSE),"")</f>
        <v/>
      </c>
      <c r="D5499" s="10" t="n"/>
      <c r="E5499" s="10" t="n"/>
    </row>
    <row r="5500">
      <c r="B5500">
        <f>IFERROR(VLOOKUP(A5500,Produtos!A:B,2,FALSE),"")</f>
        <v/>
      </c>
      <c r="D5500" s="10" t="n"/>
      <c r="E5500" s="10" t="n"/>
    </row>
    <row r="5501">
      <c r="B5501">
        <f>IFERROR(VLOOKUP(A5501,Produtos!A:B,2,FALSE),"")</f>
        <v/>
      </c>
      <c r="D5501" s="10" t="n"/>
      <c r="E5501" s="10" t="n"/>
    </row>
    <row r="5502">
      <c r="B5502">
        <f>IFERROR(VLOOKUP(A5502,Produtos!A:B,2,FALSE),"")</f>
        <v/>
      </c>
      <c r="D5502" s="10" t="n"/>
      <c r="E5502" s="10" t="n"/>
    </row>
    <row r="5503">
      <c r="B5503">
        <f>IFERROR(VLOOKUP(A5503,Produtos!A:B,2,FALSE),"")</f>
        <v/>
      </c>
      <c r="D5503" s="10" t="n"/>
      <c r="E5503" s="10" t="n"/>
    </row>
    <row r="5504">
      <c r="B5504">
        <f>IFERROR(VLOOKUP(A5504,Produtos!A:B,2,FALSE),"")</f>
        <v/>
      </c>
      <c r="D5504" s="10" t="n"/>
      <c r="E5504" s="10" t="n"/>
    </row>
    <row r="5505">
      <c r="B5505">
        <f>IFERROR(VLOOKUP(A5505,Produtos!A:B,2,FALSE),"")</f>
        <v/>
      </c>
      <c r="D5505" s="10" t="n"/>
      <c r="E5505" s="10" t="n"/>
    </row>
    <row r="5506">
      <c r="B5506">
        <f>IFERROR(VLOOKUP(A5506,Produtos!A:B,2,FALSE),"")</f>
        <v/>
      </c>
      <c r="D5506" s="10" t="n"/>
      <c r="E5506" s="10" t="n"/>
    </row>
    <row r="5507">
      <c r="B5507">
        <f>IFERROR(VLOOKUP(A5507,Produtos!A:B,2,FALSE),"")</f>
        <v/>
      </c>
      <c r="D5507" s="10" t="n"/>
      <c r="E5507" s="10" t="n"/>
    </row>
    <row r="5508">
      <c r="B5508">
        <f>IFERROR(VLOOKUP(A5508,Produtos!A:B,2,FALSE),"")</f>
        <v/>
      </c>
      <c r="D5508" s="10" t="n"/>
      <c r="E5508" s="10" t="n"/>
    </row>
    <row r="5509">
      <c r="B5509">
        <f>IFERROR(VLOOKUP(A5509,Produtos!A:B,2,FALSE),"")</f>
        <v/>
      </c>
      <c r="D5509" s="10" t="n"/>
      <c r="E5509" s="10" t="n"/>
    </row>
    <row r="5510">
      <c r="B5510">
        <f>IFERROR(VLOOKUP(A5510,Produtos!A:B,2,FALSE),"")</f>
        <v/>
      </c>
      <c r="D5510" s="10" t="n"/>
      <c r="E5510" s="10" t="n"/>
    </row>
    <row r="5511">
      <c r="B5511">
        <f>IFERROR(VLOOKUP(A5511,Produtos!A:B,2,FALSE),"")</f>
        <v/>
      </c>
      <c r="D5511" s="10" t="n"/>
      <c r="E5511" s="10" t="n"/>
    </row>
    <row r="5512">
      <c r="B5512">
        <f>IFERROR(VLOOKUP(A5512,Produtos!A:B,2,FALSE),"")</f>
        <v/>
      </c>
      <c r="D5512" s="10" t="n"/>
      <c r="E5512" s="10" t="n"/>
    </row>
    <row r="5513">
      <c r="B5513">
        <f>IFERROR(VLOOKUP(A5513,Produtos!A:B,2,FALSE),"")</f>
        <v/>
      </c>
      <c r="D5513" s="10" t="n"/>
      <c r="E5513" s="10" t="n"/>
    </row>
    <row r="5514">
      <c r="B5514">
        <f>IFERROR(VLOOKUP(A5514,Produtos!A:B,2,FALSE),"")</f>
        <v/>
      </c>
      <c r="D5514" s="10" t="n"/>
      <c r="E5514" s="10" t="n"/>
    </row>
    <row r="5515">
      <c r="B5515">
        <f>IFERROR(VLOOKUP(A5515,Produtos!A:B,2,FALSE),"")</f>
        <v/>
      </c>
      <c r="D5515" s="10" t="n"/>
      <c r="E5515" s="10" t="n"/>
    </row>
    <row r="5516">
      <c r="B5516">
        <f>IFERROR(VLOOKUP(A5516,Produtos!A:B,2,FALSE),"")</f>
        <v/>
      </c>
      <c r="D5516" s="10" t="n"/>
      <c r="E5516" s="10" t="n"/>
    </row>
    <row r="5517">
      <c r="B5517">
        <f>IFERROR(VLOOKUP(A5517,Produtos!A:B,2,FALSE),"")</f>
        <v/>
      </c>
      <c r="D5517" s="10" t="n"/>
      <c r="E5517" s="10" t="n"/>
    </row>
    <row r="5518">
      <c r="B5518">
        <f>IFERROR(VLOOKUP(A5518,Produtos!A:B,2,FALSE),"")</f>
        <v/>
      </c>
      <c r="D5518" s="10" t="n"/>
      <c r="E5518" s="10" t="n"/>
    </row>
    <row r="5519">
      <c r="B5519">
        <f>IFERROR(VLOOKUP(A5519,Produtos!A:B,2,FALSE),"")</f>
        <v/>
      </c>
      <c r="D5519" s="10" t="n"/>
      <c r="E5519" s="10" t="n"/>
    </row>
    <row r="5520">
      <c r="B5520">
        <f>IFERROR(VLOOKUP(A5520,Produtos!A:B,2,FALSE),"")</f>
        <v/>
      </c>
      <c r="D5520" s="10" t="n"/>
      <c r="E5520" s="10" t="n"/>
    </row>
    <row r="5521">
      <c r="B5521">
        <f>IFERROR(VLOOKUP(A5521,Produtos!A:B,2,FALSE),"")</f>
        <v/>
      </c>
      <c r="D5521" s="10" t="n"/>
      <c r="E5521" s="10" t="n"/>
    </row>
    <row r="5522">
      <c r="B5522">
        <f>IFERROR(VLOOKUP(A5522,Produtos!A:B,2,FALSE),"")</f>
        <v/>
      </c>
      <c r="D5522" s="10" t="n"/>
      <c r="E5522" s="10" t="n"/>
    </row>
    <row r="5523">
      <c r="B5523">
        <f>IFERROR(VLOOKUP(A5523,Produtos!A:B,2,FALSE),"")</f>
        <v/>
      </c>
      <c r="D5523" s="10" t="n"/>
      <c r="E5523" s="10" t="n"/>
    </row>
    <row r="5524">
      <c r="B5524">
        <f>IFERROR(VLOOKUP(A5524,Produtos!A:B,2,FALSE),"")</f>
        <v/>
      </c>
      <c r="D5524" s="10" t="n"/>
      <c r="E5524" s="10" t="n"/>
    </row>
    <row r="5525">
      <c r="B5525">
        <f>IFERROR(VLOOKUP(A5525,Produtos!A:B,2,FALSE),"")</f>
        <v/>
      </c>
      <c r="D5525" s="10" t="n"/>
      <c r="E5525" s="10" t="n"/>
    </row>
    <row r="5526">
      <c r="B5526">
        <f>IFERROR(VLOOKUP(A5526,Produtos!A:B,2,FALSE),"")</f>
        <v/>
      </c>
      <c r="D5526" s="10" t="n"/>
      <c r="E5526" s="10" t="n"/>
    </row>
    <row r="5527">
      <c r="B5527">
        <f>IFERROR(VLOOKUP(A5527,Produtos!A:B,2,FALSE),"")</f>
        <v/>
      </c>
      <c r="D5527" s="10" t="n"/>
      <c r="E5527" s="10" t="n"/>
    </row>
    <row r="5528">
      <c r="B5528">
        <f>IFERROR(VLOOKUP(A5528,Produtos!A:B,2,FALSE),"")</f>
        <v/>
      </c>
      <c r="D5528" s="10" t="n"/>
      <c r="E5528" s="10" t="n"/>
    </row>
    <row r="5529">
      <c r="B5529">
        <f>IFERROR(VLOOKUP(A5529,Produtos!A:B,2,FALSE),"")</f>
        <v/>
      </c>
      <c r="D5529" s="10" t="n"/>
      <c r="E5529" s="10" t="n"/>
    </row>
    <row r="5530">
      <c r="B5530">
        <f>IFERROR(VLOOKUP(A5530,Produtos!A:B,2,FALSE),"")</f>
        <v/>
      </c>
      <c r="D5530" s="10" t="n"/>
      <c r="E5530" s="10" t="n"/>
    </row>
    <row r="5531">
      <c r="B5531">
        <f>IFERROR(VLOOKUP(A5531,Produtos!A:B,2,FALSE),"")</f>
        <v/>
      </c>
      <c r="D5531" s="10" t="n"/>
      <c r="E5531" s="10" t="n"/>
    </row>
    <row r="5532">
      <c r="B5532">
        <f>IFERROR(VLOOKUP(A5532,Produtos!A:B,2,FALSE),"")</f>
        <v/>
      </c>
      <c r="D5532" s="10" t="n"/>
      <c r="E5532" s="10" t="n"/>
    </row>
    <row r="5533">
      <c r="B5533">
        <f>IFERROR(VLOOKUP(A5533,Produtos!A:B,2,FALSE),"")</f>
        <v/>
      </c>
      <c r="D5533" s="10" t="n"/>
      <c r="E5533" s="10" t="n"/>
    </row>
    <row r="5534">
      <c r="B5534">
        <f>IFERROR(VLOOKUP(A5534,Produtos!A:B,2,FALSE),"")</f>
        <v/>
      </c>
      <c r="D5534" s="10" t="n"/>
      <c r="E5534" s="10" t="n"/>
    </row>
    <row r="5535">
      <c r="B5535">
        <f>IFERROR(VLOOKUP(A5535,Produtos!A:B,2,FALSE),"")</f>
        <v/>
      </c>
      <c r="D5535" s="10" t="n"/>
      <c r="E5535" s="10" t="n"/>
    </row>
    <row r="5536">
      <c r="B5536">
        <f>IFERROR(VLOOKUP(A5536,Produtos!A:B,2,FALSE),"")</f>
        <v/>
      </c>
      <c r="D5536" s="10" t="n"/>
      <c r="E5536" s="10" t="n"/>
    </row>
    <row r="5537">
      <c r="B5537">
        <f>IFERROR(VLOOKUP(A5537,Produtos!A:B,2,FALSE),"")</f>
        <v/>
      </c>
      <c r="D5537" s="10" t="n"/>
      <c r="E5537" s="10" t="n"/>
    </row>
    <row r="5538">
      <c r="B5538">
        <f>IFERROR(VLOOKUP(A5538,Produtos!A:B,2,FALSE),"")</f>
        <v/>
      </c>
      <c r="D5538" s="10" t="n"/>
      <c r="E5538" s="10" t="n"/>
    </row>
    <row r="5539">
      <c r="B5539">
        <f>IFERROR(VLOOKUP(A5539,Produtos!A:B,2,FALSE),"")</f>
        <v/>
      </c>
      <c r="D5539" s="10" t="n"/>
      <c r="E5539" s="10" t="n"/>
    </row>
    <row r="5540">
      <c r="B5540">
        <f>IFERROR(VLOOKUP(A5540,Produtos!A:B,2,FALSE),"")</f>
        <v/>
      </c>
      <c r="D5540" s="10" t="n"/>
      <c r="E5540" s="10" t="n"/>
    </row>
    <row r="5541">
      <c r="B5541">
        <f>IFERROR(VLOOKUP(A5541,Produtos!A:B,2,FALSE),"")</f>
        <v/>
      </c>
      <c r="D5541" s="10" t="n"/>
      <c r="E5541" s="10" t="n"/>
    </row>
    <row r="5542">
      <c r="B5542">
        <f>IFERROR(VLOOKUP(A5542,Produtos!A:B,2,FALSE),"")</f>
        <v/>
      </c>
      <c r="D5542" s="10" t="n"/>
      <c r="E5542" s="10" t="n"/>
    </row>
    <row r="5543">
      <c r="B5543">
        <f>IFERROR(VLOOKUP(A5543,Produtos!A:B,2,FALSE),"")</f>
        <v/>
      </c>
      <c r="D5543" s="10" t="n"/>
      <c r="E5543" s="10" t="n"/>
    </row>
    <row r="5544">
      <c r="B5544">
        <f>IFERROR(VLOOKUP(A5544,Produtos!A:B,2,FALSE),"")</f>
        <v/>
      </c>
      <c r="D5544" s="10" t="n"/>
      <c r="E5544" s="10" t="n"/>
    </row>
    <row r="5545">
      <c r="B5545">
        <f>IFERROR(VLOOKUP(A5545,Produtos!A:B,2,FALSE),"")</f>
        <v/>
      </c>
      <c r="D5545" s="10" t="n"/>
      <c r="E5545" s="10" t="n"/>
    </row>
    <row r="5546">
      <c r="B5546">
        <f>IFERROR(VLOOKUP(A5546,Produtos!A:B,2,FALSE),"")</f>
        <v/>
      </c>
      <c r="D5546" s="10" t="n"/>
      <c r="E5546" s="10" t="n"/>
    </row>
    <row r="5547">
      <c r="B5547">
        <f>IFERROR(VLOOKUP(A5547,Produtos!A:B,2,FALSE),"")</f>
        <v/>
      </c>
      <c r="D5547" s="10" t="n"/>
      <c r="E5547" s="10" t="n"/>
    </row>
    <row r="5548">
      <c r="B5548">
        <f>IFERROR(VLOOKUP(A5548,Produtos!A:B,2,FALSE),"")</f>
        <v/>
      </c>
      <c r="D5548" s="10" t="n"/>
      <c r="E5548" s="10" t="n"/>
    </row>
    <row r="5549">
      <c r="B5549">
        <f>IFERROR(VLOOKUP(A5549,Produtos!A:B,2,FALSE),"")</f>
        <v/>
      </c>
      <c r="D5549" s="10" t="n"/>
      <c r="E5549" s="10" t="n"/>
    </row>
    <row r="5550">
      <c r="B5550">
        <f>IFERROR(VLOOKUP(A5550,Produtos!A:B,2,FALSE),"")</f>
        <v/>
      </c>
      <c r="D5550" s="10" t="n"/>
      <c r="E5550" s="10" t="n"/>
    </row>
    <row r="5551">
      <c r="B5551">
        <f>IFERROR(VLOOKUP(A5551,Produtos!A:B,2,FALSE),"")</f>
        <v/>
      </c>
      <c r="D5551" s="10" t="n"/>
      <c r="E5551" s="10" t="n"/>
    </row>
    <row r="5552">
      <c r="B5552">
        <f>IFERROR(VLOOKUP(A5552,Produtos!A:B,2,FALSE),"")</f>
        <v/>
      </c>
      <c r="D5552" s="10" t="n"/>
      <c r="E5552" s="10" t="n"/>
    </row>
    <row r="5553">
      <c r="B5553">
        <f>IFERROR(VLOOKUP(A5553,Produtos!A:B,2,FALSE),"")</f>
        <v/>
      </c>
      <c r="D5553" s="10" t="n"/>
      <c r="E5553" s="10" t="n"/>
    </row>
    <row r="5554">
      <c r="B5554">
        <f>IFERROR(VLOOKUP(A5554,Produtos!A:B,2,FALSE),"")</f>
        <v/>
      </c>
      <c r="D5554" s="10" t="n"/>
      <c r="E5554" s="10" t="n"/>
    </row>
    <row r="5555">
      <c r="B5555">
        <f>IFERROR(VLOOKUP(A5555,Produtos!A:B,2,FALSE),"")</f>
        <v/>
      </c>
      <c r="D5555" s="10" t="n"/>
      <c r="E5555" s="10" t="n"/>
    </row>
    <row r="5556">
      <c r="B5556">
        <f>IFERROR(VLOOKUP(A5556,Produtos!A:B,2,FALSE),"")</f>
        <v/>
      </c>
      <c r="D5556" s="10" t="n"/>
      <c r="E5556" s="10" t="n"/>
    </row>
    <row r="5557">
      <c r="B5557">
        <f>IFERROR(VLOOKUP(A5557,Produtos!A:B,2,FALSE),"")</f>
        <v/>
      </c>
      <c r="D5557" s="10" t="n"/>
      <c r="E5557" s="10" t="n"/>
    </row>
    <row r="5558">
      <c r="B5558">
        <f>IFERROR(VLOOKUP(A5558,Produtos!A:B,2,FALSE),"")</f>
        <v/>
      </c>
      <c r="D5558" s="10" t="n"/>
      <c r="E5558" s="10" t="n"/>
    </row>
    <row r="5559">
      <c r="B5559">
        <f>IFERROR(VLOOKUP(A5559,Produtos!A:B,2,FALSE),"")</f>
        <v/>
      </c>
      <c r="D5559" s="10" t="n"/>
      <c r="E5559" s="10" t="n"/>
    </row>
    <row r="5560">
      <c r="B5560">
        <f>IFERROR(VLOOKUP(A5560,Produtos!A:B,2,FALSE),"")</f>
        <v/>
      </c>
      <c r="D5560" s="10" t="n"/>
      <c r="E5560" s="10" t="n"/>
    </row>
    <row r="5561">
      <c r="B5561">
        <f>IFERROR(VLOOKUP(A5561,Produtos!A:B,2,FALSE),"")</f>
        <v/>
      </c>
      <c r="D5561" s="10" t="n"/>
      <c r="E5561" s="10" t="n"/>
    </row>
    <row r="5562">
      <c r="B5562">
        <f>IFERROR(VLOOKUP(A5562,Produtos!A:B,2,FALSE),"")</f>
        <v/>
      </c>
      <c r="D5562" s="10" t="n"/>
      <c r="E5562" s="10" t="n"/>
    </row>
    <row r="5563">
      <c r="B5563">
        <f>IFERROR(VLOOKUP(A5563,Produtos!A:B,2,FALSE),"")</f>
        <v/>
      </c>
      <c r="D5563" s="10" t="n"/>
      <c r="E5563" s="10" t="n"/>
    </row>
    <row r="5564">
      <c r="B5564">
        <f>IFERROR(VLOOKUP(A5564,Produtos!A:B,2,FALSE),"")</f>
        <v/>
      </c>
      <c r="D5564" s="10" t="n"/>
      <c r="E5564" s="10" t="n"/>
    </row>
    <row r="5565">
      <c r="B5565">
        <f>IFERROR(VLOOKUP(A5565,Produtos!A:B,2,FALSE),"")</f>
        <v/>
      </c>
      <c r="D5565" s="10" t="n"/>
      <c r="E5565" s="10" t="n"/>
    </row>
    <row r="5566">
      <c r="B5566">
        <f>IFERROR(VLOOKUP(A5566,Produtos!A:B,2,FALSE),"")</f>
        <v/>
      </c>
      <c r="D5566" s="10" t="n"/>
      <c r="E5566" s="10" t="n"/>
    </row>
    <row r="5567">
      <c r="B5567">
        <f>IFERROR(VLOOKUP(A5567,Produtos!A:B,2,FALSE),"")</f>
        <v/>
      </c>
      <c r="D5567" s="10" t="n"/>
      <c r="E5567" s="10" t="n"/>
    </row>
    <row r="5568">
      <c r="B5568">
        <f>IFERROR(VLOOKUP(A5568,Produtos!A:B,2,FALSE),"")</f>
        <v/>
      </c>
      <c r="D5568" s="10" t="n"/>
      <c r="E5568" s="10" t="n"/>
    </row>
    <row r="5569">
      <c r="B5569">
        <f>IFERROR(VLOOKUP(A5569,Produtos!A:B,2,FALSE),"")</f>
        <v/>
      </c>
      <c r="D5569" s="10" t="n"/>
      <c r="E5569" s="10" t="n"/>
    </row>
    <row r="5570">
      <c r="B5570">
        <f>IFERROR(VLOOKUP(A5570,Produtos!A:B,2,FALSE),"")</f>
        <v/>
      </c>
      <c r="D5570" s="10" t="n"/>
      <c r="E5570" s="10" t="n"/>
    </row>
    <row r="5571">
      <c r="B5571">
        <f>IFERROR(VLOOKUP(A5571,Produtos!A:B,2,FALSE),"")</f>
        <v/>
      </c>
      <c r="D5571" s="10" t="n"/>
      <c r="E5571" s="10" t="n"/>
    </row>
    <row r="5572">
      <c r="B5572">
        <f>IFERROR(VLOOKUP(A5572,Produtos!A:B,2,FALSE),"")</f>
        <v/>
      </c>
      <c r="D5572" s="10" t="n"/>
      <c r="E5572" s="10" t="n"/>
    </row>
    <row r="5573">
      <c r="B5573">
        <f>IFERROR(VLOOKUP(A5573,Produtos!A:B,2,FALSE),"")</f>
        <v/>
      </c>
      <c r="D5573" s="10" t="n"/>
      <c r="E5573" s="10" t="n"/>
    </row>
    <row r="5574">
      <c r="B5574">
        <f>IFERROR(VLOOKUP(A5574,Produtos!A:B,2,FALSE),"")</f>
        <v/>
      </c>
      <c r="D5574" s="10" t="n"/>
      <c r="E5574" s="10" t="n"/>
    </row>
    <row r="5575">
      <c r="B5575">
        <f>IFERROR(VLOOKUP(A5575,Produtos!A:B,2,FALSE),"")</f>
        <v/>
      </c>
      <c r="D5575" s="10" t="n"/>
      <c r="E5575" s="10" t="n"/>
    </row>
    <row r="5576">
      <c r="B5576">
        <f>IFERROR(VLOOKUP(A5576,Produtos!A:B,2,FALSE),"")</f>
        <v/>
      </c>
      <c r="D5576" s="10" t="n"/>
      <c r="E5576" s="10" t="n"/>
    </row>
    <row r="5577">
      <c r="B5577">
        <f>IFERROR(VLOOKUP(A5577,Produtos!A:B,2,FALSE),"")</f>
        <v/>
      </c>
      <c r="D5577" s="10" t="n"/>
      <c r="E5577" s="10" t="n"/>
    </row>
    <row r="5578">
      <c r="B5578">
        <f>IFERROR(VLOOKUP(A5578,Produtos!A:B,2,FALSE),"")</f>
        <v/>
      </c>
      <c r="D5578" s="10" t="n"/>
      <c r="E5578" s="10" t="n"/>
    </row>
    <row r="5579">
      <c r="B5579">
        <f>IFERROR(VLOOKUP(A5579,Produtos!A:B,2,FALSE),"")</f>
        <v/>
      </c>
      <c r="D5579" s="10" t="n"/>
      <c r="E5579" s="10" t="n"/>
    </row>
    <row r="5580">
      <c r="B5580">
        <f>IFERROR(VLOOKUP(A5580,Produtos!A:B,2,FALSE),"")</f>
        <v/>
      </c>
      <c r="D5580" s="10" t="n"/>
      <c r="E5580" s="10" t="n"/>
    </row>
    <row r="5581">
      <c r="B5581">
        <f>IFERROR(VLOOKUP(A5581,Produtos!A:B,2,FALSE),"")</f>
        <v/>
      </c>
      <c r="D5581" s="10" t="n"/>
      <c r="E5581" s="10" t="n"/>
    </row>
    <row r="5582">
      <c r="B5582">
        <f>IFERROR(VLOOKUP(A5582,Produtos!A:B,2,FALSE),"")</f>
        <v/>
      </c>
      <c r="D5582" s="10" t="n"/>
      <c r="E5582" s="10" t="n"/>
    </row>
    <row r="5583">
      <c r="B5583">
        <f>IFERROR(VLOOKUP(A5583,Produtos!A:B,2,FALSE),"")</f>
        <v/>
      </c>
      <c r="D5583" s="10" t="n"/>
      <c r="E5583" s="10" t="n"/>
    </row>
    <row r="5584">
      <c r="B5584">
        <f>IFERROR(VLOOKUP(A5584,Produtos!A:B,2,FALSE),"")</f>
        <v/>
      </c>
      <c r="D5584" s="10" t="n"/>
      <c r="E5584" s="10" t="n"/>
    </row>
    <row r="5585">
      <c r="B5585">
        <f>IFERROR(VLOOKUP(A5585,Produtos!A:B,2,FALSE),"")</f>
        <v/>
      </c>
      <c r="D5585" s="10" t="n"/>
      <c r="E5585" s="10" t="n"/>
    </row>
    <row r="5586">
      <c r="B5586">
        <f>IFERROR(VLOOKUP(A5586,Produtos!A:B,2,FALSE),"")</f>
        <v/>
      </c>
      <c r="D5586" s="10" t="n"/>
      <c r="E5586" s="10" t="n"/>
    </row>
    <row r="5587">
      <c r="B5587">
        <f>IFERROR(VLOOKUP(A5587,Produtos!A:B,2,FALSE),"")</f>
        <v/>
      </c>
      <c r="D5587" s="10" t="n"/>
      <c r="E5587" s="10" t="n"/>
    </row>
    <row r="5588">
      <c r="B5588">
        <f>IFERROR(VLOOKUP(A5588,Produtos!A:B,2,FALSE),"")</f>
        <v/>
      </c>
      <c r="D5588" s="10" t="n"/>
      <c r="E5588" s="10" t="n"/>
    </row>
    <row r="5589">
      <c r="B5589">
        <f>IFERROR(VLOOKUP(A5589,Produtos!A:B,2,FALSE),"")</f>
        <v/>
      </c>
      <c r="D5589" s="10" t="n"/>
      <c r="E5589" s="10" t="n"/>
    </row>
    <row r="5590">
      <c r="B5590">
        <f>IFERROR(VLOOKUP(A5590,Produtos!A:B,2,FALSE),"")</f>
        <v/>
      </c>
      <c r="D5590" s="10" t="n"/>
      <c r="E5590" s="10" t="n"/>
    </row>
    <row r="5591">
      <c r="B5591">
        <f>IFERROR(VLOOKUP(A5591,Produtos!A:B,2,FALSE),"")</f>
        <v/>
      </c>
      <c r="D5591" s="10" t="n"/>
      <c r="E5591" s="10" t="n"/>
    </row>
    <row r="5592">
      <c r="B5592">
        <f>IFERROR(VLOOKUP(A5592,Produtos!A:B,2,FALSE),"")</f>
        <v/>
      </c>
      <c r="D5592" s="10" t="n"/>
      <c r="E5592" s="10" t="n"/>
    </row>
    <row r="5593">
      <c r="B5593">
        <f>IFERROR(VLOOKUP(A5593,Produtos!A:B,2,FALSE),"")</f>
        <v/>
      </c>
      <c r="D5593" s="10" t="n"/>
      <c r="E5593" s="10" t="n"/>
    </row>
    <row r="5594">
      <c r="B5594">
        <f>IFERROR(VLOOKUP(A5594,Produtos!A:B,2,FALSE),"")</f>
        <v/>
      </c>
      <c r="D5594" s="10" t="n"/>
      <c r="E5594" s="10" t="n"/>
    </row>
    <row r="5595">
      <c r="B5595">
        <f>IFERROR(VLOOKUP(A5595,Produtos!A:B,2,FALSE),"")</f>
        <v/>
      </c>
      <c r="D5595" s="10" t="n"/>
      <c r="E5595" s="10" t="n"/>
    </row>
    <row r="5596">
      <c r="B5596">
        <f>IFERROR(VLOOKUP(A5596,Produtos!A:B,2,FALSE),"")</f>
        <v/>
      </c>
      <c r="D5596" s="10" t="n"/>
      <c r="E5596" s="10" t="n"/>
    </row>
    <row r="5597">
      <c r="B5597">
        <f>IFERROR(VLOOKUP(A5597,Produtos!A:B,2,FALSE),"")</f>
        <v/>
      </c>
      <c r="D5597" s="10" t="n"/>
      <c r="E5597" s="10" t="n"/>
    </row>
    <row r="5598">
      <c r="B5598">
        <f>IFERROR(VLOOKUP(A5598,Produtos!A:B,2,FALSE),"")</f>
        <v/>
      </c>
      <c r="D5598" s="10" t="n"/>
      <c r="E5598" s="10" t="n"/>
    </row>
    <row r="5599">
      <c r="B5599">
        <f>IFERROR(VLOOKUP(A5599,Produtos!A:B,2,FALSE),"")</f>
        <v/>
      </c>
      <c r="D5599" s="10" t="n"/>
      <c r="E5599" s="10" t="n"/>
    </row>
    <row r="5600">
      <c r="B5600">
        <f>IFERROR(VLOOKUP(A5600,Produtos!A:B,2,FALSE),"")</f>
        <v/>
      </c>
      <c r="D5600" s="10" t="n"/>
      <c r="E5600" s="10" t="n"/>
    </row>
    <row r="5601">
      <c r="B5601">
        <f>IFERROR(VLOOKUP(A5601,Produtos!A:B,2,FALSE),"")</f>
        <v/>
      </c>
      <c r="D5601" s="10" t="n"/>
      <c r="E5601" s="10" t="n"/>
    </row>
    <row r="5602">
      <c r="B5602">
        <f>IFERROR(VLOOKUP(A5602,Produtos!A:B,2,FALSE),"")</f>
        <v/>
      </c>
      <c r="D5602" s="10" t="n"/>
      <c r="E5602" s="10" t="n"/>
    </row>
    <row r="5603">
      <c r="B5603">
        <f>IFERROR(VLOOKUP(A5603,Produtos!A:B,2,FALSE),"")</f>
        <v/>
      </c>
      <c r="D5603" s="10" t="n"/>
      <c r="E5603" s="10" t="n"/>
    </row>
    <row r="5604">
      <c r="B5604">
        <f>IFERROR(VLOOKUP(A5604,Produtos!A:B,2,FALSE),"")</f>
        <v/>
      </c>
      <c r="D5604" s="10" t="n"/>
      <c r="E5604" s="10" t="n"/>
    </row>
    <row r="5605">
      <c r="B5605">
        <f>IFERROR(VLOOKUP(A5605,Produtos!A:B,2,FALSE),"")</f>
        <v/>
      </c>
      <c r="D5605" s="10" t="n"/>
      <c r="E5605" s="10" t="n"/>
    </row>
    <row r="5606">
      <c r="B5606">
        <f>IFERROR(VLOOKUP(A5606,Produtos!A:B,2,FALSE),"")</f>
        <v/>
      </c>
      <c r="D5606" s="10" t="n"/>
      <c r="E5606" s="10" t="n"/>
    </row>
    <row r="5607">
      <c r="B5607">
        <f>IFERROR(VLOOKUP(A5607,Produtos!A:B,2,FALSE),"")</f>
        <v/>
      </c>
      <c r="D5607" s="10" t="n"/>
      <c r="E5607" s="10" t="n"/>
    </row>
    <row r="5608">
      <c r="B5608">
        <f>IFERROR(VLOOKUP(A5608,Produtos!A:B,2,FALSE),"")</f>
        <v/>
      </c>
      <c r="D5608" s="10" t="n"/>
      <c r="E5608" s="10" t="n"/>
    </row>
    <row r="5609">
      <c r="B5609">
        <f>IFERROR(VLOOKUP(A5609,Produtos!A:B,2,FALSE),"")</f>
        <v/>
      </c>
      <c r="D5609" s="10" t="n"/>
      <c r="E5609" s="10" t="n"/>
    </row>
    <row r="5610">
      <c r="B5610">
        <f>IFERROR(VLOOKUP(A5610,Produtos!A:B,2,FALSE),"")</f>
        <v/>
      </c>
      <c r="D5610" s="10" t="n"/>
      <c r="E5610" s="10" t="n"/>
    </row>
    <row r="5611">
      <c r="B5611">
        <f>IFERROR(VLOOKUP(A5611,Produtos!A:B,2,FALSE),"")</f>
        <v/>
      </c>
      <c r="D5611" s="10" t="n"/>
      <c r="E5611" s="10" t="n"/>
    </row>
    <row r="5612">
      <c r="B5612">
        <f>IFERROR(VLOOKUP(A5612,Produtos!A:B,2,FALSE),"")</f>
        <v/>
      </c>
      <c r="D5612" s="10" t="n"/>
      <c r="E5612" s="10" t="n"/>
    </row>
    <row r="5613">
      <c r="B5613">
        <f>IFERROR(VLOOKUP(A5613,Produtos!A:B,2,FALSE),"")</f>
        <v/>
      </c>
      <c r="D5613" s="10" t="n"/>
      <c r="E5613" s="10" t="n"/>
    </row>
    <row r="5614">
      <c r="B5614">
        <f>IFERROR(VLOOKUP(A5614,Produtos!A:B,2,FALSE),"")</f>
        <v/>
      </c>
      <c r="D5614" s="10" t="n"/>
      <c r="E5614" s="10" t="n"/>
    </row>
    <row r="5615">
      <c r="B5615">
        <f>IFERROR(VLOOKUP(A5615,Produtos!A:B,2,FALSE),"")</f>
        <v/>
      </c>
      <c r="D5615" s="10" t="n"/>
      <c r="E5615" s="10" t="n"/>
    </row>
    <row r="5616">
      <c r="B5616">
        <f>IFERROR(VLOOKUP(A5616,Produtos!A:B,2,FALSE),"")</f>
        <v/>
      </c>
      <c r="D5616" s="10" t="n"/>
      <c r="E5616" s="10" t="n"/>
    </row>
    <row r="5617">
      <c r="B5617">
        <f>IFERROR(VLOOKUP(A5617,Produtos!A:B,2,FALSE),"")</f>
        <v/>
      </c>
      <c r="D5617" s="10" t="n"/>
      <c r="E5617" s="10" t="n"/>
    </row>
    <row r="5618">
      <c r="B5618">
        <f>IFERROR(VLOOKUP(A5618,Produtos!A:B,2,FALSE),"")</f>
        <v/>
      </c>
      <c r="D5618" s="10" t="n"/>
      <c r="E5618" s="10" t="n"/>
    </row>
    <row r="5619">
      <c r="B5619">
        <f>IFERROR(VLOOKUP(A5619,Produtos!A:B,2,FALSE),"")</f>
        <v/>
      </c>
      <c r="D5619" s="10" t="n"/>
      <c r="E5619" s="10" t="n"/>
    </row>
    <row r="5620">
      <c r="B5620">
        <f>IFERROR(VLOOKUP(A5620,Produtos!A:B,2,FALSE),"")</f>
        <v/>
      </c>
      <c r="D5620" s="10" t="n"/>
      <c r="E5620" s="10" t="n"/>
    </row>
    <row r="5621">
      <c r="B5621">
        <f>IFERROR(VLOOKUP(A5621,Produtos!A:B,2,FALSE),"")</f>
        <v/>
      </c>
      <c r="D5621" s="10" t="n"/>
      <c r="E5621" s="10" t="n"/>
    </row>
    <row r="5622">
      <c r="B5622">
        <f>IFERROR(VLOOKUP(A5622,Produtos!A:B,2,FALSE),"")</f>
        <v/>
      </c>
      <c r="D5622" s="10" t="n"/>
      <c r="E5622" s="10" t="n"/>
    </row>
    <row r="5623">
      <c r="B5623">
        <f>IFERROR(VLOOKUP(A5623,Produtos!A:B,2,FALSE),"")</f>
        <v/>
      </c>
      <c r="D5623" s="10" t="n"/>
      <c r="E5623" s="10" t="n"/>
    </row>
    <row r="5624">
      <c r="B5624">
        <f>IFERROR(VLOOKUP(A5624,Produtos!A:B,2,FALSE),"")</f>
        <v/>
      </c>
      <c r="D5624" s="10" t="n"/>
      <c r="E5624" s="10" t="n"/>
    </row>
    <row r="5625">
      <c r="B5625">
        <f>IFERROR(VLOOKUP(A5625,Produtos!A:B,2,FALSE),"")</f>
        <v/>
      </c>
      <c r="D5625" s="10" t="n"/>
      <c r="E5625" s="10" t="n"/>
    </row>
    <row r="5626">
      <c r="B5626">
        <f>IFERROR(VLOOKUP(A5626,Produtos!A:B,2,FALSE),"")</f>
        <v/>
      </c>
      <c r="D5626" s="10" t="n"/>
      <c r="E5626" s="10" t="n"/>
    </row>
    <row r="5627">
      <c r="B5627">
        <f>IFERROR(VLOOKUP(A5627,Produtos!A:B,2,FALSE),"")</f>
        <v/>
      </c>
      <c r="D5627" s="10" t="n"/>
      <c r="E5627" s="10" t="n"/>
    </row>
    <row r="5628">
      <c r="B5628">
        <f>IFERROR(VLOOKUP(A5628,Produtos!A:B,2,FALSE),"")</f>
        <v/>
      </c>
      <c r="D5628" s="10" t="n"/>
      <c r="E5628" s="10" t="n"/>
    </row>
    <row r="5629">
      <c r="B5629">
        <f>IFERROR(VLOOKUP(A5629,Produtos!A:B,2,FALSE),"")</f>
        <v/>
      </c>
      <c r="D5629" s="10" t="n"/>
      <c r="E5629" s="10" t="n"/>
    </row>
    <row r="5630">
      <c r="B5630">
        <f>IFERROR(VLOOKUP(A5630,Produtos!A:B,2,FALSE),"")</f>
        <v/>
      </c>
      <c r="D5630" s="10" t="n"/>
      <c r="E5630" s="10" t="n"/>
    </row>
    <row r="5631">
      <c r="B5631">
        <f>IFERROR(VLOOKUP(A5631,Produtos!A:B,2,FALSE),"")</f>
        <v/>
      </c>
      <c r="D5631" s="10" t="n"/>
      <c r="E5631" s="10" t="n"/>
    </row>
    <row r="5632">
      <c r="B5632">
        <f>IFERROR(VLOOKUP(A5632,Produtos!A:B,2,FALSE),"")</f>
        <v/>
      </c>
      <c r="D5632" s="10" t="n"/>
      <c r="E5632" s="10" t="n"/>
    </row>
    <row r="5633">
      <c r="B5633">
        <f>IFERROR(VLOOKUP(A5633,Produtos!A:B,2,FALSE),"")</f>
        <v/>
      </c>
      <c r="D5633" s="10" t="n"/>
      <c r="E5633" s="10" t="n"/>
    </row>
    <row r="5634">
      <c r="B5634">
        <f>IFERROR(VLOOKUP(A5634,Produtos!A:B,2,FALSE),"")</f>
        <v/>
      </c>
      <c r="D5634" s="10" t="n"/>
      <c r="E5634" s="10" t="n"/>
    </row>
    <row r="5635">
      <c r="B5635">
        <f>IFERROR(VLOOKUP(A5635,Produtos!A:B,2,FALSE),"")</f>
        <v/>
      </c>
      <c r="D5635" s="10" t="n"/>
      <c r="E5635" s="10" t="n"/>
    </row>
    <row r="5636">
      <c r="B5636">
        <f>IFERROR(VLOOKUP(A5636,Produtos!A:B,2,FALSE),"")</f>
        <v/>
      </c>
      <c r="D5636" s="10" t="n"/>
      <c r="E5636" s="10" t="n"/>
    </row>
    <row r="5637">
      <c r="B5637">
        <f>IFERROR(VLOOKUP(A5637,Produtos!A:B,2,FALSE),"")</f>
        <v/>
      </c>
      <c r="D5637" s="10" t="n"/>
      <c r="E5637" s="10" t="n"/>
    </row>
    <row r="5638">
      <c r="B5638">
        <f>IFERROR(VLOOKUP(A5638,Produtos!A:B,2,FALSE),"")</f>
        <v/>
      </c>
      <c r="D5638" s="10" t="n"/>
      <c r="E5638" s="10" t="n"/>
    </row>
    <row r="5639">
      <c r="B5639">
        <f>IFERROR(VLOOKUP(A5639,Produtos!A:B,2,FALSE),"")</f>
        <v/>
      </c>
      <c r="D5639" s="10" t="n"/>
      <c r="E5639" s="10" t="n"/>
    </row>
    <row r="5640">
      <c r="B5640">
        <f>IFERROR(VLOOKUP(A5640,Produtos!A:B,2,FALSE),"")</f>
        <v/>
      </c>
      <c r="D5640" s="10" t="n"/>
      <c r="E5640" s="10" t="n"/>
    </row>
    <row r="5641">
      <c r="B5641">
        <f>IFERROR(VLOOKUP(A5641,Produtos!A:B,2,FALSE),"")</f>
        <v/>
      </c>
      <c r="D5641" s="10" t="n"/>
      <c r="E5641" s="10" t="n"/>
    </row>
    <row r="5642">
      <c r="B5642">
        <f>IFERROR(VLOOKUP(A5642,Produtos!A:B,2,FALSE),"")</f>
        <v/>
      </c>
      <c r="D5642" s="10" t="n"/>
      <c r="E5642" s="10" t="n"/>
    </row>
    <row r="5643">
      <c r="B5643">
        <f>IFERROR(VLOOKUP(A5643,Produtos!A:B,2,FALSE),"")</f>
        <v/>
      </c>
      <c r="D5643" s="10" t="n"/>
      <c r="E5643" s="10" t="n"/>
    </row>
    <row r="5644">
      <c r="B5644">
        <f>IFERROR(VLOOKUP(A5644,Produtos!A:B,2,FALSE),"")</f>
        <v/>
      </c>
      <c r="D5644" s="10" t="n"/>
      <c r="E5644" s="10" t="n"/>
    </row>
    <row r="5645">
      <c r="B5645">
        <f>IFERROR(VLOOKUP(A5645,Produtos!A:B,2,FALSE),"")</f>
        <v/>
      </c>
      <c r="D5645" s="10" t="n"/>
      <c r="E5645" s="10" t="n"/>
    </row>
    <row r="5646">
      <c r="B5646">
        <f>IFERROR(VLOOKUP(A5646,Produtos!A:B,2,FALSE),"")</f>
        <v/>
      </c>
      <c r="D5646" s="10" t="n"/>
      <c r="E5646" s="10" t="n"/>
    </row>
    <row r="5647">
      <c r="B5647">
        <f>IFERROR(VLOOKUP(A5647,Produtos!A:B,2,FALSE),"")</f>
        <v/>
      </c>
      <c r="D5647" s="10" t="n"/>
      <c r="E5647" s="10" t="n"/>
    </row>
    <row r="5648">
      <c r="B5648">
        <f>IFERROR(VLOOKUP(A5648,Produtos!A:B,2,FALSE),"")</f>
        <v/>
      </c>
      <c r="D5648" s="10" t="n"/>
      <c r="E5648" s="10" t="n"/>
    </row>
    <row r="5649">
      <c r="B5649">
        <f>IFERROR(VLOOKUP(A5649,Produtos!A:B,2,FALSE),"")</f>
        <v/>
      </c>
      <c r="D5649" s="10" t="n"/>
      <c r="E5649" s="10" t="n"/>
    </row>
    <row r="5650">
      <c r="B5650">
        <f>IFERROR(VLOOKUP(A5650,Produtos!A:B,2,FALSE),"")</f>
        <v/>
      </c>
      <c r="D5650" s="10" t="n"/>
      <c r="E5650" s="10" t="n"/>
    </row>
    <row r="5651">
      <c r="B5651">
        <f>IFERROR(VLOOKUP(A5651,Produtos!A:B,2,FALSE),"")</f>
        <v/>
      </c>
      <c r="D5651" s="10" t="n"/>
      <c r="E5651" s="10" t="n"/>
    </row>
    <row r="5652">
      <c r="B5652">
        <f>IFERROR(VLOOKUP(A5652,Produtos!A:B,2,FALSE),"")</f>
        <v/>
      </c>
      <c r="D5652" s="10" t="n"/>
      <c r="E5652" s="10" t="n"/>
    </row>
    <row r="5653">
      <c r="B5653">
        <f>IFERROR(VLOOKUP(A5653,Produtos!A:B,2,FALSE),"")</f>
        <v/>
      </c>
      <c r="D5653" s="10" t="n"/>
      <c r="E5653" s="10" t="n"/>
    </row>
    <row r="5654">
      <c r="B5654">
        <f>IFERROR(VLOOKUP(A5654,Produtos!A:B,2,FALSE),"")</f>
        <v/>
      </c>
      <c r="D5654" s="10" t="n"/>
      <c r="E5654" s="10" t="n"/>
    </row>
    <row r="5655">
      <c r="B5655">
        <f>IFERROR(VLOOKUP(A5655,Produtos!A:B,2,FALSE),"")</f>
        <v/>
      </c>
      <c r="D5655" s="10" t="n"/>
      <c r="E5655" s="10" t="n"/>
    </row>
    <row r="5656">
      <c r="B5656">
        <f>IFERROR(VLOOKUP(A5656,Produtos!A:B,2,FALSE),"")</f>
        <v/>
      </c>
      <c r="D5656" s="10" t="n"/>
      <c r="E5656" s="10" t="n"/>
    </row>
    <row r="5657">
      <c r="B5657">
        <f>IFERROR(VLOOKUP(A5657,Produtos!A:B,2,FALSE),"")</f>
        <v/>
      </c>
      <c r="D5657" s="10" t="n"/>
      <c r="E5657" s="10" t="n"/>
    </row>
    <row r="5658">
      <c r="B5658">
        <f>IFERROR(VLOOKUP(A5658,Produtos!A:B,2,FALSE),"")</f>
        <v/>
      </c>
      <c r="D5658" s="10" t="n"/>
      <c r="E5658" s="10" t="n"/>
    </row>
    <row r="5659">
      <c r="B5659">
        <f>IFERROR(VLOOKUP(A5659,Produtos!A:B,2,FALSE),"")</f>
        <v/>
      </c>
      <c r="D5659" s="10" t="n"/>
      <c r="E5659" s="10" t="n"/>
    </row>
    <row r="5660">
      <c r="B5660">
        <f>IFERROR(VLOOKUP(A5660,Produtos!A:B,2,FALSE),"")</f>
        <v/>
      </c>
      <c r="D5660" s="10" t="n"/>
      <c r="E5660" s="10" t="n"/>
    </row>
    <row r="5661">
      <c r="B5661">
        <f>IFERROR(VLOOKUP(A5661,Produtos!A:B,2,FALSE),"")</f>
        <v/>
      </c>
      <c r="D5661" s="10" t="n"/>
      <c r="E5661" s="10" t="n"/>
    </row>
    <row r="5662">
      <c r="B5662">
        <f>IFERROR(VLOOKUP(A5662,Produtos!A:B,2,FALSE),"")</f>
        <v/>
      </c>
      <c r="D5662" s="10" t="n"/>
      <c r="E5662" s="10" t="n"/>
    </row>
    <row r="5663">
      <c r="B5663">
        <f>IFERROR(VLOOKUP(A5663,Produtos!A:B,2,FALSE),"")</f>
        <v/>
      </c>
      <c r="D5663" s="10" t="n"/>
      <c r="E5663" s="10" t="n"/>
    </row>
    <row r="5664">
      <c r="B5664">
        <f>IFERROR(VLOOKUP(A5664,Produtos!A:B,2,FALSE),"")</f>
        <v/>
      </c>
      <c r="D5664" s="10" t="n"/>
      <c r="E5664" s="10" t="n"/>
    </row>
    <row r="5665">
      <c r="B5665">
        <f>IFERROR(VLOOKUP(A5665,Produtos!A:B,2,FALSE),"")</f>
        <v/>
      </c>
      <c r="D5665" s="10" t="n"/>
      <c r="E5665" s="10" t="n"/>
    </row>
    <row r="5666">
      <c r="B5666">
        <f>IFERROR(VLOOKUP(A5666,Produtos!A:B,2,FALSE),"")</f>
        <v/>
      </c>
      <c r="D5666" s="10" t="n"/>
      <c r="E5666" s="10" t="n"/>
    </row>
    <row r="5667">
      <c r="B5667">
        <f>IFERROR(VLOOKUP(A5667,Produtos!A:B,2,FALSE),"")</f>
        <v/>
      </c>
      <c r="D5667" s="10" t="n"/>
      <c r="E5667" s="10" t="n"/>
    </row>
    <row r="5668">
      <c r="B5668">
        <f>IFERROR(VLOOKUP(A5668,Produtos!A:B,2,FALSE),"")</f>
        <v/>
      </c>
      <c r="D5668" s="10" t="n"/>
      <c r="E5668" s="10" t="n"/>
    </row>
    <row r="5669">
      <c r="B5669">
        <f>IFERROR(VLOOKUP(A5669,Produtos!A:B,2,FALSE),"")</f>
        <v/>
      </c>
      <c r="D5669" s="10" t="n"/>
      <c r="E5669" s="10" t="n"/>
    </row>
    <row r="5670">
      <c r="B5670">
        <f>IFERROR(VLOOKUP(A5670,Produtos!A:B,2,FALSE),"")</f>
        <v/>
      </c>
      <c r="D5670" s="10" t="n"/>
      <c r="E5670" s="10" t="n"/>
    </row>
    <row r="5671">
      <c r="B5671">
        <f>IFERROR(VLOOKUP(A5671,Produtos!A:B,2,FALSE),"")</f>
        <v/>
      </c>
      <c r="D5671" s="10" t="n"/>
      <c r="E5671" s="10" t="n"/>
    </row>
    <row r="5672">
      <c r="B5672">
        <f>IFERROR(VLOOKUP(A5672,Produtos!A:B,2,FALSE),"")</f>
        <v/>
      </c>
      <c r="D5672" s="10" t="n"/>
      <c r="E5672" s="10" t="n"/>
    </row>
    <row r="5673">
      <c r="B5673">
        <f>IFERROR(VLOOKUP(A5673,Produtos!A:B,2,FALSE),"")</f>
        <v/>
      </c>
      <c r="D5673" s="10" t="n"/>
      <c r="E5673" s="10" t="n"/>
    </row>
    <row r="5674">
      <c r="B5674">
        <f>IFERROR(VLOOKUP(A5674,Produtos!A:B,2,FALSE),"")</f>
        <v/>
      </c>
      <c r="D5674" s="10" t="n"/>
      <c r="E5674" s="10" t="n"/>
    </row>
    <row r="5675">
      <c r="B5675">
        <f>IFERROR(VLOOKUP(A5675,Produtos!A:B,2,FALSE),"")</f>
        <v/>
      </c>
      <c r="D5675" s="10" t="n"/>
      <c r="E5675" s="10" t="n"/>
    </row>
    <row r="5676">
      <c r="B5676">
        <f>IFERROR(VLOOKUP(A5676,Produtos!A:B,2,FALSE),"")</f>
        <v/>
      </c>
      <c r="D5676" s="10" t="n"/>
      <c r="E5676" s="10" t="n"/>
    </row>
    <row r="5677">
      <c r="B5677">
        <f>IFERROR(VLOOKUP(A5677,Produtos!A:B,2,FALSE),"")</f>
        <v/>
      </c>
      <c r="D5677" s="10" t="n"/>
      <c r="E5677" s="10" t="n"/>
    </row>
    <row r="5678">
      <c r="B5678">
        <f>IFERROR(VLOOKUP(A5678,Produtos!A:B,2,FALSE),"")</f>
        <v/>
      </c>
      <c r="D5678" s="10" t="n"/>
      <c r="E5678" s="10" t="n"/>
    </row>
    <row r="5679">
      <c r="B5679">
        <f>IFERROR(VLOOKUP(A5679,Produtos!A:B,2,FALSE),"")</f>
        <v/>
      </c>
      <c r="D5679" s="10" t="n"/>
      <c r="E5679" s="10" t="n"/>
    </row>
    <row r="5680">
      <c r="B5680">
        <f>IFERROR(VLOOKUP(A5680,Produtos!A:B,2,FALSE),"")</f>
        <v/>
      </c>
      <c r="D5680" s="10" t="n"/>
      <c r="E5680" s="10" t="n"/>
    </row>
    <row r="5681">
      <c r="B5681">
        <f>IFERROR(VLOOKUP(A5681,Produtos!A:B,2,FALSE),"")</f>
        <v/>
      </c>
      <c r="D5681" s="10" t="n"/>
      <c r="E5681" s="10" t="n"/>
    </row>
    <row r="5682">
      <c r="B5682">
        <f>IFERROR(VLOOKUP(A5682,Produtos!A:B,2,FALSE),"")</f>
        <v/>
      </c>
      <c r="D5682" s="10" t="n"/>
      <c r="E5682" s="10" t="n"/>
    </row>
    <row r="5683">
      <c r="B5683">
        <f>IFERROR(VLOOKUP(A5683,Produtos!A:B,2,FALSE),"")</f>
        <v/>
      </c>
      <c r="D5683" s="10" t="n"/>
      <c r="E5683" s="10" t="n"/>
    </row>
    <row r="5684">
      <c r="B5684">
        <f>IFERROR(VLOOKUP(A5684,Produtos!A:B,2,FALSE),"")</f>
        <v/>
      </c>
      <c r="D5684" s="10" t="n"/>
      <c r="E5684" s="10" t="n"/>
    </row>
    <row r="5685">
      <c r="B5685">
        <f>IFERROR(VLOOKUP(A5685,Produtos!A:B,2,FALSE),"")</f>
        <v/>
      </c>
      <c r="D5685" s="10" t="n"/>
      <c r="E5685" s="10" t="n"/>
    </row>
    <row r="5686">
      <c r="B5686">
        <f>IFERROR(VLOOKUP(A5686,Produtos!A:B,2,FALSE),"")</f>
        <v/>
      </c>
      <c r="D5686" s="10" t="n"/>
      <c r="E5686" s="10" t="n"/>
    </row>
    <row r="5687">
      <c r="B5687">
        <f>IFERROR(VLOOKUP(A5687,Produtos!A:B,2,FALSE),"")</f>
        <v/>
      </c>
      <c r="D5687" s="10" t="n"/>
      <c r="E5687" s="10" t="n"/>
    </row>
    <row r="5688">
      <c r="B5688">
        <f>IFERROR(VLOOKUP(A5688,Produtos!A:B,2,FALSE),"")</f>
        <v/>
      </c>
      <c r="D5688" s="10" t="n"/>
      <c r="E5688" s="10" t="n"/>
    </row>
    <row r="5689">
      <c r="B5689">
        <f>IFERROR(VLOOKUP(A5689,Produtos!A:B,2,FALSE),"")</f>
        <v/>
      </c>
      <c r="D5689" s="10" t="n"/>
      <c r="E5689" s="10" t="n"/>
    </row>
    <row r="5690">
      <c r="B5690">
        <f>IFERROR(VLOOKUP(A5690,Produtos!A:B,2,FALSE),"")</f>
        <v/>
      </c>
      <c r="D5690" s="10" t="n"/>
      <c r="E5690" s="10" t="n"/>
    </row>
    <row r="5691">
      <c r="B5691">
        <f>IFERROR(VLOOKUP(A5691,Produtos!A:B,2,FALSE),"")</f>
        <v/>
      </c>
      <c r="D5691" s="10" t="n"/>
      <c r="E5691" s="10" t="n"/>
    </row>
    <row r="5692">
      <c r="B5692">
        <f>IFERROR(VLOOKUP(A5692,Produtos!A:B,2,FALSE),"")</f>
        <v/>
      </c>
      <c r="D5692" s="10" t="n"/>
      <c r="E5692" s="10" t="n"/>
    </row>
    <row r="5693">
      <c r="B5693">
        <f>IFERROR(VLOOKUP(A5693,Produtos!A:B,2,FALSE),"")</f>
        <v/>
      </c>
      <c r="D5693" s="10" t="n"/>
      <c r="E5693" s="10" t="n"/>
    </row>
    <row r="5694">
      <c r="B5694">
        <f>IFERROR(VLOOKUP(A5694,Produtos!A:B,2,FALSE),"")</f>
        <v/>
      </c>
      <c r="D5694" s="10" t="n"/>
      <c r="E5694" s="10" t="n"/>
    </row>
    <row r="5695">
      <c r="B5695">
        <f>IFERROR(VLOOKUP(A5695,Produtos!A:B,2,FALSE),"")</f>
        <v/>
      </c>
      <c r="D5695" s="10" t="n"/>
      <c r="E5695" s="10" t="n"/>
    </row>
    <row r="5696">
      <c r="B5696">
        <f>IFERROR(VLOOKUP(A5696,Produtos!A:B,2,FALSE),"")</f>
        <v/>
      </c>
      <c r="D5696" s="10" t="n"/>
      <c r="E5696" s="10" t="n"/>
    </row>
    <row r="5697">
      <c r="B5697">
        <f>IFERROR(VLOOKUP(A5697,Produtos!A:B,2,FALSE),"")</f>
        <v/>
      </c>
      <c r="D5697" s="10" t="n"/>
      <c r="E5697" s="10" t="n"/>
    </row>
    <row r="5698">
      <c r="B5698">
        <f>IFERROR(VLOOKUP(A5698,Produtos!A:B,2,FALSE),"")</f>
        <v/>
      </c>
      <c r="D5698" s="10" t="n"/>
      <c r="E5698" s="10" t="n"/>
    </row>
    <row r="5699">
      <c r="B5699">
        <f>IFERROR(VLOOKUP(A5699,Produtos!A:B,2,FALSE),"")</f>
        <v/>
      </c>
      <c r="D5699" s="10" t="n"/>
      <c r="E5699" s="10" t="n"/>
    </row>
    <row r="5700">
      <c r="B5700">
        <f>IFERROR(VLOOKUP(A5700,Produtos!A:B,2,FALSE),"")</f>
        <v/>
      </c>
      <c r="D5700" s="10" t="n"/>
      <c r="E5700" s="10" t="n"/>
    </row>
    <row r="5701">
      <c r="B5701">
        <f>IFERROR(VLOOKUP(A5701,Produtos!A:B,2,FALSE),"")</f>
        <v/>
      </c>
      <c r="D5701" s="10" t="n"/>
      <c r="E5701" s="10" t="n"/>
    </row>
    <row r="5702">
      <c r="B5702">
        <f>IFERROR(VLOOKUP(A5702,Produtos!A:B,2,FALSE),"")</f>
        <v/>
      </c>
      <c r="D5702" s="10" t="n"/>
      <c r="E5702" s="10" t="n"/>
    </row>
    <row r="5703">
      <c r="B5703">
        <f>IFERROR(VLOOKUP(A5703,Produtos!A:B,2,FALSE),"")</f>
        <v/>
      </c>
      <c r="D5703" s="10" t="n"/>
      <c r="E5703" s="10" t="n"/>
    </row>
    <row r="5704">
      <c r="B5704">
        <f>IFERROR(VLOOKUP(A5704,Produtos!A:B,2,FALSE),"")</f>
        <v/>
      </c>
      <c r="D5704" s="10" t="n"/>
      <c r="E5704" s="10" t="n"/>
    </row>
    <row r="5705">
      <c r="B5705">
        <f>IFERROR(VLOOKUP(A5705,Produtos!A:B,2,FALSE),"")</f>
        <v/>
      </c>
      <c r="D5705" s="10" t="n"/>
      <c r="E5705" s="10" t="n"/>
    </row>
    <row r="5706">
      <c r="B5706">
        <f>IFERROR(VLOOKUP(A5706,Produtos!A:B,2,FALSE),"")</f>
        <v/>
      </c>
      <c r="D5706" s="10" t="n"/>
      <c r="E5706" s="10" t="n"/>
    </row>
    <row r="5707">
      <c r="B5707">
        <f>IFERROR(VLOOKUP(A5707,Produtos!A:B,2,FALSE),"")</f>
        <v/>
      </c>
      <c r="D5707" s="10" t="n"/>
      <c r="E5707" s="10" t="n"/>
    </row>
    <row r="5708">
      <c r="B5708">
        <f>IFERROR(VLOOKUP(A5708,Produtos!A:B,2,FALSE),"")</f>
        <v/>
      </c>
      <c r="D5708" s="10" t="n"/>
      <c r="E5708" s="10" t="n"/>
    </row>
    <row r="5709">
      <c r="B5709">
        <f>IFERROR(VLOOKUP(A5709,Produtos!A:B,2,FALSE),"")</f>
        <v/>
      </c>
      <c r="D5709" s="10" t="n"/>
      <c r="E5709" s="10" t="n"/>
    </row>
    <row r="5710">
      <c r="B5710">
        <f>IFERROR(VLOOKUP(A5710,Produtos!A:B,2,FALSE),"")</f>
        <v/>
      </c>
      <c r="D5710" s="10" t="n"/>
      <c r="E5710" s="10" t="n"/>
    </row>
    <row r="5711">
      <c r="B5711">
        <f>IFERROR(VLOOKUP(A5711,Produtos!A:B,2,FALSE),"")</f>
        <v/>
      </c>
      <c r="D5711" s="10" t="n"/>
      <c r="E5711" s="10" t="n"/>
    </row>
    <row r="5712">
      <c r="B5712">
        <f>IFERROR(VLOOKUP(A5712,Produtos!A:B,2,FALSE),"")</f>
        <v/>
      </c>
      <c r="D5712" s="10" t="n"/>
      <c r="E5712" s="10" t="n"/>
    </row>
    <row r="5713">
      <c r="B5713">
        <f>IFERROR(VLOOKUP(A5713,Produtos!A:B,2,FALSE),"")</f>
        <v/>
      </c>
      <c r="D5713" s="10" t="n"/>
      <c r="E5713" s="10" t="n"/>
    </row>
    <row r="5714">
      <c r="B5714">
        <f>IFERROR(VLOOKUP(A5714,Produtos!A:B,2,FALSE),"")</f>
        <v/>
      </c>
      <c r="D5714" s="10" t="n"/>
      <c r="E5714" s="10" t="n"/>
    </row>
    <row r="5715">
      <c r="B5715">
        <f>IFERROR(VLOOKUP(A5715,Produtos!A:B,2,FALSE),"")</f>
        <v/>
      </c>
      <c r="D5715" s="10" t="n"/>
      <c r="E5715" s="10" t="n"/>
    </row>
    <row r="5716">
      <c r="B5716">
        <f>IFERROR(VLOOKUP(A5716,Produtos!A:B,2,FALSE),"")</f>
        <v/>
      </c>
      <c r="D5716" s="10" t="n"/>
      <c r="E5716" s="10" t="n"/>
    </row>
    <row r="5717">
      <c r="B5717">
        <f>IFERROR(VLOOKUP(A5717,Produtos!A:B,2,FALSE),"")</f>
        <v/>
      </c>
      <c r="D5717" s="10" t="n"/>
      <c r="E5717" s="10" t="n"/>
    </row>
    <row r="5718">
      <c r="B5718">
        <f>IFERROR(VLOOKUP(A5718,Produtos!A:B,2,FALSE),"")</f>
        <v/>
      </c>
      <c r="D5718" s="10" t="n"/>
      <c r="E5718" s="10" t="n"/>
    </row>
    <row r="5719">
      <c r="B5719">
        <f>IFERROR(VLOOKUP(A5719,Produtos!A:B,2,FALSE),"")</f>
        <v/>
      </c>
      <c r="D5719" s="10" t="n"/>
      <c r="E5719" s="10" t="n"/>
    </row>
    <row r="5720">
      <c r="B5720">
        <f>IFERROR(VLOOKUP(A5720,Produtos!A:B,2,FALSE),"")</f>
        <v/>
      </c>
      <c r="D5720" s="10" t="n"/>
      <c r="E5720" s="10" t="n"/>
    </row>
    <row r="5721">
      <c r="B5721">
        <f>IFERROR(VLOOKUP(A5721,Produtos!A:B,2,FALSE),"")</f>
        <v/>
      </c>
      <c r="D5721" s="10" t="n"/>
      <c r="E5721" s="10" t="n"/>
    </row>
    <row r="5722">
      <c r="B5722">
        <f>IFERROR(VLOOKUP(A5722,Produtos!A:B,2,FALSE),"")</f>
        <v/>
      </c>
      <c r="D5722" s="10" t="n"/>
      <c r="E5722" s="10" t="n"/>
    </row>
    <row r="5723">
      <c r="B5723">
        <f>IFERROR(VLOOKUP(A5723,Produtos!A:B,2,FALSE),"")</f>
        <v/>
      </c>
      <c r="D5723" s="10" t="n"/>
      <c r="E5723" s="10" t="n"/>
    </row>
    <row r="5724">
      <c r="B5724">
        <f>IFERROR(VLOOKUP(A5724,Produtos!A:B,2,FALSE),"")</f>
        <v/>
      </c>
      <c r="D5724" s="10" t="n"/>
      <c r="E5724" s="10" t="n"/>
    </row>
    <row r="5725">
      <c r="B5725">
        <f>IFERROR(VLOOKUP(A5725,Produtos!A:B,2,FALSE),"")</f>
        <v/>
      </c>
      <c r="D5725" s="10" t="n"/>
      <c r="E5725" s="10" t="n"/>
    </row>
    <row r="5726">
      <c r="B5726">
        <f>IFERROR(VLOOKUP(A5726,Produtos!A:B,2,FALSE),"")</f>
        <v/>
      </c>
      <c r="D5726" s="10" t="n"/>
      <c r="E5726" s="10" t="n"/>
    </row>
    <row r="5727">
      <c r="B5727">
        <f>IFERROR(VLOOKUP(A5727,Produtos!A:B,2,FALSE),"")</f>
        <v/>
      </c>
      <c r="D5727" s="10" t="n"/>
      <c r="E5727" s="10" t="n"/>
    </row>
    <row r="5728">
      <c r="B5728">
        <f>IFERROR(VLOOKUP(A5728,Produtos!A:B,2,FALSE),"")</f>
        <v/>
      </c>
      <c r="D5728" s="10" t="n"/>
      <c r="E5728" s="10" t="n"/>
    </row>
    <row r="5729">
      <c r="B5729">
        <f>IFERROR(VLOOKUP(A5729,Produtos!A:B,2,FALSE),"")</f>
        <v/>
      </c>
      <c r="D5729" s="10" t="n"/>
      <c r="E5729" s="10" t="n"/>
    </row>
    <row r="5730">
      <c r="B5730">
        <f>IFERROR(VLOOKUP(A5730,Produtos!A:B,2,FALSE),"")</f>
        <v/>
      </c>
      <c r="D5730" s="10" t="n"/>
      <c r="E5730" s="10" t="n"/>
    </row>
    <row r="5731">
      <c r="B5731">
        <f>IFERROR(VLOOKUP(A5731,Produtos!A:B,2,FALSE),"")</f>
        <v/>
      </c>
      <c r="D5731" s="10" t="n"/>
      <c r="E5731" s="10" t="n"/>
    </row>
    <row r="5732">
      <c r="B5732">
        <f>IFERROR(VLOOKUP(A5732,Produtos!A:B,2,FALSE),"")</f>
        <v/>
      </c>
      <c r="D5732" s="10" t="n"/>
      <c r="E5732" s="10" t="n"/>
    </row>
    <row r="5733">
      <c r="B5733">
        <f>IFERROR(VLOOKUP(A5733,Produtos!A:B,2,FALSE),"")</f>
        <v/>
      </c>
      <c r="D5733" s="10" t="n"/>
      <c r="E5733" s="10" t="n"/>
    </row>
    <row r="5734">
      <c r="B5734">
        <f>IFERROR(VLOOKUP(A5734,Produtos!A:B,2,FALSE),"")</f>
        <v/>
      </c>
      <c r="D5734" s="10" t="n"/>
      <c r="E5734" s="10" t="n"/>
    </row>
    <row r="5735">
      <c r="B5735">
        <f>IFERROR(VLOOKUP(A5735,Produtos!A:B,2,FALSE),"")</f>
        <v/>
      </c>
      <c r="D5735" s="10" t="n"/>
      <c r="E5735" s="10" t="n"/>
    </row>
    <row r="5736">
      <c r="B5736">
        <f>IFERROR(VLOOKUP(A5736,Produtos!A:B,2,FALSE),"")</f>
        <v/>
      </c>
      <c r="D5736" s="10" t="n"/>
      <c r="E5736" s="10" t="n"/>
    </row>
    <row r="5737">
      <c r="B5737">
        <f>IFERROR(VLOOKUP(A5737,Produtos!A:B,2,FALSE),"")</f>
        <v/>
      </c>
      <c r="D5737" s="10" t="n"/>
      <c r="E5737" s="10" t="n"/>
    </row>
    <row r="5738">
      <c r="B5738">
        <f>IFERROR(VLOOKUP(A5738,Produtos!A:B,2,FALSE),"")</f>
        <v/>
      </c>
      <c r="D5738" s="10" t="n"/>
      <c r="E5738" s="10" t="n"/>
    </row>
    <row r="5739">
      <c r="B5739">
        <f>IFERROR(VLOOKUP(A5739,Produtos!A:B,2,FALSE),"")</f>
        <v/>
      </c>
      <c r="D5739" s="10" t="n"/>
      <c r="E5739" s="10" t="n"/>
    </row>
    <row r="5740">
      <c r="B5740">
        <f>IFERROR(VLOOKUP(A5740,Produtos!A:B,2,FALSE),"")</f>
        <v/>
      </c>
      <c r="D5740" s="10" t="n"/>
      <c r="E5740" s="10" t="n"/>
    </row>
    <row r="5741">
      <c r="B5741">
        <f>IFERROR(VLOOKUP(A5741,Produtos!A:B,2,FALSE),"")</f>
        <v/>
      </c>
      <c r="D5741" s="10" t="n"/>
      <c r="E5741" s="10" t="n"/>
    </row>
    <row r="5742">
      <c r="B5742">
        <f>IFERROR(VLOOKUP(A5742,Produtos!A:B,2,FALSE),"")</f>
        <v/>
      </c>
      <c r="D5742" s="10" t="n"/>
      <c r="E5742" s="10" t="n"/>
    </row>
    <row r="5743">
      <c r="B5743">
        <f>IFERROR(VLOOKUP(A5743,Produtos!A:B,2,FALSE),"")</f>
        <v/>
      </c>
      <c r="D5743" s="10" t="n"/>
      <c r="E5743" s="10" t="n"/>
    </row>
    <row r="5744">
      <c r="B5744">
        <f>IFERROR(VLOOKUP(A5744,Produtos!A:B,2,FALSE),"")</f>
        <v/>
      </c>
      <c r="D5744" s="10" t="n"/>
      <c r="E5744" s="10" t="n"/>
    </row>
    <row r="5745">
      <c r="B5745">
        <f>IFERROR(VLOOKUP(A5745,Produtos!A:B,2,FALSE),"")</f>
        <v/>
      </c>
      <c r="D5745" s="10" t="n"/>
      <c r="E5745" s="10" t="n"/>
    </row>
    <row r="5746">
      <c r="B5746">
        <f>IFERROR(VLOOKUP(A5746,Produtos!A:B,2,FALSE),"")</f>
        <v/>
      </c>
      <c r="D5746" s="10" t="n"/>
      <c r="E5746" s="10" t="n"/>
    </row>
    <row r="5747">
      <c r="B5747">
        <f>IFERROR(VLOOKUP(A5747,Produtos!A:B,2,FALSE),"")</f>
        <v/>
      </c>
      <c r="D5747" s="10" t="n"/>
      <c r="E5747" s="10" t="n"/>
    </row>
    <row r="5748">
      <c r="B5748">
        <f>IFERROR(VLOOKUP(A5748,Produtos!A:B,2,FALSE),"")</f>
        <v/>
      </c>
      <c r="D5748" s="10" t="n"/>
      <c r="E5748" s="10" t="n"/>
    </row>
    <row r="5749">
      <c r="B5749">
        <f>IFERROR(VLOOKUP(A5749,Produtos!A:B,2,FALSE),"")</f>
        <v/>
      </c>
      <c r="D5749" s="10" t="n"/>
      <c r="E5749" s="10" t="n"/>
    </row>
    <row r="5750">
      <c r="B5750">
        <f>IFERROR(VLOOKUP(A5750,Produtos!A:B,2,FALSE),"")</f>
        <v/>
      </c>
      <c r="D5750" s="10" t="n"/>
      <c r="E5750" s="10" t="n"/>
    </row>
    <row r="5751">
      <c r="B5751">
        <f>IFERROR(VLOOKUP(A5751,Produtos!A:B,2,FALSE),"")</f>
        <v/>
      </c>
      <c r="D5751" s="10" t="n"/>
      <c r="E5751" s="10" t="n"/>
    </row>
    <row r="5752">
      <c r="B5752">
        <f>IFERROR(VLOOKUP(A5752,Produtos!A:B,2,FALSE),"")</f>
        <v/>
      </c>
      <c r="D5752" s="10" t="n"/>
      <c r="E5752" s="10" t="n"/>
    </row>
    <row r="5753">
      <c r="B5753">
        <f>IFERROR(VLOOKUP(A5753,Produtos!A:B,2,FALSE),"")</f>
        <v/>
      </c>
      <c r="D5753" s="10" t="n"/>
      <c r="E5753" s="10" t="n"/>
    </row>
    <row r="5754">
      <c r="B5754">
        <f>IFERROR(VLOOKUP(A5754,Produtos!A:B,2,FALSE),"")</f>
        <v/>
      </c>
      <c r="D5754" s="10" t="n"/>
      <c r="E5754" s="10" t="n"/>
    </row>
    <row r="5755">
      <c r="B5755">
        <f>IFERROR(VLOOKUP(A5755,Produtos!A:B,2,FALSE),"")</f>
        <v/>
      </c>
      <c r="D5755" s="10" t="n"/>
      <c r="E5755" s="10" t="n"/>
    </row>
    <row r="5756">
      <c r="B5756">
        <f>IFERROR(VLOOKUP(A5756,Produtos!A:B,2,FALSE),"")</f>
        <v/>
      </c>
      <c r="D5756" s="10" t="n"/>
      <c r="E5756" s="10" t="n"/>
    </row>
    <row r="5757">
      <c r="B5757">
        <f>IFERROR(VLOOKUP(A5757,Produtos!A:B,2,FALSE),"")</f>
        <v/>
      </c>
      <c r="D5757" s="10" t="n"/>
      <c r="E5757" s="10" t="n"/>
    </row>
    <row r="5758">
      <c r="B5758">
        <f>IFERROR(VLOOKUP(A5758,Produtos!A:B,2,FALSE),"")</f>
        <v/>
      </c>
      <c r="D5758" s="10" t="n"/>
      <c r="E5758" s="10" t="n"/>
    </row>
    <row r="5759">
      <c r="B5759">
        <f>IFERROR(VLOOKUP(A5759,Produtos!A:B,2,FALSE),"")</f>
        <v/>
      </c>
      <c r="D5759" s="10" t="n"/>
      <c r="E5759" s="10" t="n"/>
    </row>
    <row r="5760">
      <c r="B5760">
        <f>IFERROR(VLOOKUP(A5760,Produtos!A:B,2,FALSE),"")</f>
        <v/>
      </c>
      <c r="D5760" s="10" t="n"/>
      <c r="E5760" s="10" t="n"/>
    </row>
    <row r="5761">
      <c r="B5761">
        <f>IFERROR(VLOOKUP(A5761,Produtos!A:B,2,FALSE),"")</f>
        <v/>
      </c>
      <c r="D5761" s="10" t="n"/>
      <c r="E5761" s="10" t="n"/>
    </row>
    <row r="5762">
      <c r="B5762">
        <f>IFERROR(VLOOKUP(A5762,Produtos!A:B,2,FALSE),"")</f>
        <v/>
      </c>
      <c r="D5762" s="10" t="n"/>
      <c r="E5762" s="10" t="n"/>
    </row>
    <row r="5763">
      <c r="B5763">
        <f>IFERROR(VLOOKUP(A5763,Produtos!A:B,2,FALSE),"")</f>
        <v/>
      </c>
      <c r="D5763" s="10" t="n"/>
      <c r="E5763" s="10" t="n"/>
    </row>
    <row r="5764">
      <c r="B5764">
        <f>IFERROR(VLOOKUP(A5764,Produtos!A:B,2,FALSE),"")</f>
        <v/>
      </c>
      <c r="D5764" s="10" t="n"/>
      <c r="E5764" s="10" t="n"/>
    </row>
    <row r="5765">
      <c r="B5765">
        <f>IFERROR(VLOOKUP(A5765,Produtos!A:B,2,FALSE),"")</f>
        <v/>
      </c>
      <c r="D5765" s="10" t="n"/>
      <c r="E5765" s="10" t="n"/>
    </row>
    <row r="5766">
      <c r="B5766">
        <f>IFERROR(VLOOKUP(A5766,Produtos!A:B,2,FALSE),"")</f>
        <v/>
      </c>
      <c r="D5766" s="10" t="n"/>
      <c r="E5766" s="10" t="n"/>
    </row>
    <row r="5767">
      <c r="B5767">
        <f>IFERROR(VLOOKUP(A5767,Produtos!A:B,2,FALSE),"")</f>
        <v/>
      </c>
      <c r="D5767" s="10" t="n"/>
      <c r="E5767" s="10" t="n"/>
    </row>
    <row r="5768">
      <c r="B5768">
        <f>IFERROR(VLOOKUP(A5768,Produtos!A:B,2,FALSE),"")</f>
        <v/>
      </c>
      <c r="D5768" s="10" t="n"/>
      <c r="E5768" s="10" t="n"/>
    </row>
    <row r="5769">
      <c r="B5769">
        <f>IFERROR(VLOOKUP(A5769,Produtos!A:B,2,FALSE),"")</f>
        <v/>
      </c>
      <c r="D5769" s="10" t="n"/>
      <c r="E5769" s="10" t="n"/>
    </row>
    <row r="5770">
      <c r="B5770">
        <f>IFERROR(VLOOKUP(A5770,Produtos!A:B,2,FALSE),"")</f>
        <v/>
      </c>
      <c r="D5770" s="10" t="n"/>
      <c r="E5770" s="10" t="n"/>
    </row>
    <row r="5771">
      <c r="B5771">
        <f>IFERROR(VLOOKUP(A5771,Produtos!A:B,2,FALSE),"")</f>
        <v/>
      </c>
      <c r="D5771" s="10" t="n"/>
      <c r="E5771" s="10" t="n"/>
    </row>
    <row r="5772">
      <c r="B5772">
        <f>IFERROR(VLOOKUP(A5772,Produtos!A:B,2,FALSE),"")</f>
        <v/>
      </c>
      <c r="D5772" s="10" t="n"/>
      <c r="E5772" s="10" t="n"/>
    </row>
    <row r="5773">
      <c r="B5773">
        <f>IFERROR(VLOOKUP(A5773,Produtos!A:B,2,FALSE),"")</f>
        <v/>
      </c>
      <c r="D5773" s="10" t="n"/>
      <c r="E5773" s="10" t="n"/>
    </row>
    <row r="5774">
      <c r="B5774">
        <f>IFERROR(VLOOKUP(A5774,Produtos!A:B,2,FALSE),"")</f>
        <v/>
      </c>
      <c r="D5774" s="10" t="n"/>
      <c r="E5774" s="10" t="n"/>
    </row>
    <row r="5775">
      <c r="B5775">
        <f>IFERROR(VLOOKUP(A5775,Produtos!A:B,2,FALSE),"")</f>
        <v/>
      </c>
      <c r="D5775" s="10" t="n"/>
      <c r="E5775" s="10" t="n"/>
    </row>
    <row r="5776">
      <c r="B5776">
        <f>IFERROR(VLOOKUP(A5776,Produtos!A:B,2,FALSE),"")</f>
        <v/>
      </c>
      <c r="D5776" s="10" t="n"/>
      <c r="E5776" s="10" t="n"/>
    </row>
    <row r="5777">
      <c r="B5777">
        <f>IFERROR(VLOOKUP(A5777,Produtos!A:B,2,FALSE),"")</f>
        <v/>
      </c>
      <c r="D5777" s="10" t="n"/>
      <c r="E5777" s="10" t="n"/>
    </row>
    <row r="5778">
      <c r="B5778">
        <f>IFERROR(VLOOKUP(A5778,Produtos!A:B,2,FALSE),"")</f>
        <v/>
      </c>
      <c r="D5778" s="10" t="n"/>
      <c r="E5778" s="10" t="n"/>
    </row>
    <row r="5779">
      <c r="B5779">
        <f>IFERROR(VLOOKUP(A5779,Produtos!A:B,2,FALSE),"")</f>
        <v/>
      </c>
      <c r="D5779" s="10" t="n"/>
      <c r="E5779" s="10" t="n"/>
    </row>
    <row r="5780">
      <c r="B5780">
        <f>IFERROR(VLOOKUP(A5780,Produtos!A:B,2,FALSE),"")</f>
        <v/>
      </c>
      <c r="D5780" s="10" t="n"/>
      <c r="E5780" s="10" t="n"/>
    </row>
    <row r="5781">
      <c r="B5781">
        <f>IFERROR(VLOOKUP(A5781,Produtos!A:B,2,FALSE),"")</f>
        <v/>
      </c>
      <c r="D5781" s="10" t="n"/>
      <c r="E5781" s="10" t="n"/>
    </row>
    <row r="5782">
      <c r="B5782">
        <f>IFERROR(VLOOKUP(A5782,Produtos!A:B,2,FALSE),"")</f>
        <v/>
      </c>
      <c r="D5782" s="10" t="n"/>
      <c r="E5782" s="10" t="n"/>
    </row>
    <row r="5783">
      <c r="B5783">
        <f>IFERROR(VLOOKUP(A5783,Produtos!A:B,2,FALSE),"")</f>
        <v/>
      </c>
      <c r="D5783" s="10" t="n"/>
      <c r="E5783" s="10" t="n"/>
    </row>
    <row r="5784">
      <c r="B5784">
        <f>IFERROR(VLOOKUP(A5784,Produtos!A:B,2,FALSE),"")</f>
        <v/>
      </c>
      <c r="D5784" s="10" t="n"/>
      <c r="E5784" s="10" t="n"/>
    </row>
    <row r="5785">
      <c r="B5785">
        <f>IFERROR(VLOOKUP(A5785,Produtos!A:B,2,FALSE),"")</f>
        <v/>
      </c>
      <c r="D5785" s="10" t="n"/>
      <c r="E5785" s="10" t="n"/>
    </row>
    <row r="5786">
      <c r="B5786">
        <f>IFERROR(VLOOKUP(A5786,Produtos!A:B,2,FALSE),"")</f>
        <v/>
      </c>
      <c r="D5786" s="10" t="n"/>
      <c r="E5786" s="10" t="n"/>
    </row>
    <row r="5787">
      <c r="B5787">
        <f>IFERROR(VLOOKUP(A5787,Produtos!A:B,2,FALSE),"")</f>
        <v/>
      </c>
      <c r="D5787" s="10" t="n"/>
      <c r="E5787" s="10" t="n"/>
    </row>
    <row r="5788">
      <c r="B5788">
        <f>IFERROR(VLOOKUP(A5788,Produtos!A:B,2,FALSE),"")</f>
        <v/>
      </c>
      <c r="D5788" s="10" t="n"/>
      <c r="E5788" s="10" t="n"/>
    </row>
    <row r="5789">
      <c r="B5789">
        <f>IFERROR(VLOOKUP(A5789,Produtos!A:B,2,FALSE),"")</f>
        <v/>
      </c>
      <c r="D5789" s="10" t="n"/>
      <c r="E5789" s="10" t="n"/>
    </row>
    <row r="5790">
      <c r="B5790">
        <f>IFERROR(VLOOKUP(A5790,Produtos!A:B,2,FALSE),"")</f>
        <v/>
      </c>
      <c r="D5790" s="10" t="n"/>
      <c r="E5790" s="10" t="n"/>
    </row>
    <row r="5791">
      <c r="B5791">
        <f>IFERROR(VLOOKUP(A5791,Produtos!A:B,2,FALSE),"")</f>
        <v/>
      </c>
      <c r="D5791" s="10" t="n"/>
      <c r="E5791" s="10" t="n"/>
    </row>
    <row r="5792">
      <c r="B5792">
        <f>IFERROR(VLOOKUP(A5792,Produtos!A:B,2,FALSE),"")</f>
        <v/>
      </c>
      <c r="D5792" s="10" t="n"/>
      <c r="E5792" s="10" t="n"/>
    </row>
    <row r="5793">
      <c r="B5793">
        <f>IFERROR(VLOOKUP(A5793,Produtos!A:B,2,FALSE),"")</f>
        <v/>
      </c>
      <c r="D5793" s="10" t="n"/>
      <c r="E5793" s="10" t="n"/>
    </row>
    <row r="5794">
      <c r="B5794">
        <f>IFERROR(VLOOKUP(A5794,Produtos!A:B,2,FALSE),"")</f>
        <v/>
      </c>
      <c r="D5794" s="10" t="n"/>
      <c r="E5794" s="10" t="n"/>
    </row>
    <row r="5795">
      <c r="B5795">
        <f>IFERROR(VLOOKUP(A5795,Produtos!A:B,2,FALSE),"")</f>
        <v/>
      </c>
      <c r="D5795" s="10" t="n"/>
      <c r="E5795" s="10" t="n"/>
    </row>
    <row r="5796">
      <c r="B5796">
        <f>IFERROR(VLOOKUP(A5796,Produtos!A:B,2,FALSE),"")</f>
        <v/>
      </c>
      <c r="D5796" s="10" t="n"/>
      <c r="E5796" s="10" t="n"/>
    </row>
    <row r="5797">
      <c r="B5797">
        <f>IFERROR(VLOOKUP(A5797,Produtos!A:B,2,FALSE),"")</f>
        <v/>
      </c>
      <c r="D5797" s="10" t="n"/>
      <c r="E5797" s="10" t="n"/>
    </row>
    <row r="5798">
      <c r="B5798">
        <f>IFERROR(VLOOKUP(A5798,Produtos!A:B,2,FALSE),"")</f>
        <v/>
      </c>
      <c r="D5798" s="10" t="n"/>
      <c r="E5798" s="10" t="n"/>
    </row>
    <row r="5799">
      <c r="B5799">
        <f>IFERROR(VLOOKUP(A5799,Produtos!A:B,2,FALSE),"")</f>
        <v/>
      </c>
      <c r="D5799" s="10" t="n"/>
      <c r="E5799" s="10" t="n"/>
    </row>
    <row r="5800">
      <c r="B5800">
        <f>IFERROR(VLOOKUP(A5800,Produtos!A:B,2,FALSE),"")</f>
        <v/>
      </c>
      <c r="D5800" s="10" t="n"/>
      <c r="E5800" s="10" t="n"/>
    </row>
    <row r="5801">
      <c r="B5801">
        <f>IFERROR(VLOOKUP(A5801,Produtos!A:B,2,FALSE),"")</f>
        <v/>
      </c>
      <c r="D5801" s="10" t="n"/>
      <c r="E5801" s="10" t="n"/>
    </row>
    <row r="5802">
      <c r="B5802">
        <f>IFERROR(VLOOKUP(A5802,Produtos!A:B,2,FALSE),"")</f>
        <v/>
      </c>
      <c r="D5802" s="10" t="n"/>
      <c r="E5802" s="10" t="n"/>
    </row>
    <row r="5803">
      <c r="B5803">
        <f>IFERROR(VLOOKUP(A5803,Produtos!A:B,2,FALSE),"")</f>
        <v/>
      </c>
      <c r="D5803" s="10" t="n"/>
      <c r="E5803" s="10" t="n"/>
    </row>
    <row r="5804">
      <c r="B5804">
        <f>IFERROR(VLOOKUP(A5804,Produtos!A:B,2,FALSE),"")</f>
        <v/>
      </c>
      <c r="D5804" s="10" t="n"/>
      <c r="E5804" s="10" t="n"/>
    </row>
    <row r="5805">
      <c r="B5805">
        <f>IFERROR(VLOOKUP(A5805,Produtos!A:B,2,FALSE),"")</f>
        <v/>
      </c>
      <c r="D5805" s="10" t="n"/>
      <c r="E5805" s="10" t="n"/>
    </row>
    <row r="5806">
      <c r="B5806">
        <f>IFERROR(VLOOKUP(A5806,Produtos!A:B,2,FALSE),"")</f>
        <v/>
      </c>
      <c r="D5806" s="10" t="n"/>
      <c r="E5806" s="10" t="n"/>
    </row>
    <row r="5807">
      <c r="B5807">
        <f>IFERROR(VLOOKUP(A5807,Produtos!A:B,2,FALSE),"")</f>
        <v/>
      </c>
      <c r="D5807" s="10" t="n"/>
      <c r="E5807" s="10" t="n"/>
    </row>
    <row r="5808">
      <c r="B5808">
        <f>IFERROR(VLOOKUP(A5808,Produtos!A:B,2,FALSE),"")</f>
        <v/>
      </c>
      <c r="D5808" s="10" t="n"/>
      <c r="E5808" s="10" t="n"/>
    </row>
    <row r="5809">
      <c r="B5809">
        <f>IFERROR(VLOOKUP(A5809,Produtos!A:B,2,FALSE),"")</f>
        <v/>
      </c>
      <c r="D5809" s="10" t="n"/>
      <c r="E5809" s="10" t="n"/>
    </row>
    <row r="5810">
      <c r="B5810">
        <f>IFERROR(VLOOKUP(A5810,Produtos!A:B,2,FALSE),"")</f>
        <v/>
      </c>
      <c r="D5810" s="10" t="n"/>
      <c r="E5810" s="10" t="n"/>
    </row>
    <row r="5811">
      <c r="B5811">
        <f>IFERROR(VLOOKUP(A5811,Produtos!A:B,2,FALSE),"")</f>
        <v/>
      </c>
      <c r="D5811" s="10" t="n"/>
      <c r="E5811" s="10" t="n"/>
    </row>
    <row r="5812">
      <c r="B5812">
        <f>IFERROR(VLOOKUP(A5812,Produtos!A:B,2,FALSE),"")</f>
        <v/>
      </c>
      <c r="D5812" s="10" t="n"/>
      <c r="E5812" s="10" t="n"/>
    </row>
    <row r="5813">
      <c r="B5813">
        <f>IFERROR(VLOOKUP(A5813,Produtos!A:B,2,FALSE),"")</f>
        <v/>
      </c>
      <c r="D5813" s="10" t="n"/>
      <c r="E5813" s="10" t="n"/>
    </row>
    <row r="5814">
      <c r="B5814">
        <f>IFERROR(VLOOKUP(A5814,Produtos!A:B,2,FALSE),"")</f>
        <v/>
      </c>
      <c r="D5814" s="10" t="n"/>
      <c r="E5814" s="10" t="n"/>
    </row>
    <row r="5815">
      <c r="B5815">
        <f>IFERROR(VLOOKUP(A5815,Produtos!A:B,2,FALSE),"")</f>
        <v/>
      </c>
      <c r="D5815" s="10" t="n"/>
      <c r="E5815" s="10" t="n"/>
    </row>
    <row r="5816">
      <c r="B5816">
        <f>IFERROR(VLOOKUP(A5816,Produtos!A:B,2,FALSE),"")</f>
        <v/>
      </c>
      <c r="D5816" s="10" t="n"/>
      <c r="E5816" s="10" t="n"/>
    </row>
    <row r="5817">
      <c r="B5817">
        <f>IFERROR(VLOOKUP(A5817,Produtos!A:B,2,FALSE),"")</f>
        <v/>
      </c>
      <c r="D5817" s="10" t="n"/>
      <c r="E5817" s="10" t="n"/>
    </row>
    <row r="5818">
      <c r="B5818">
        <f>IFERROR(VLOOKUP(A5818,Produtos!A:B,2,FALSE),"")</f>
        <v/>
      </c>
      <c r="D5818" s="10" t="n"/>
      <c r="E5818" s="10" t="n"/>
    </row>
    <row r="5819">
      <c r="B5819">
        <f>IFERROR(VLOOKUP(A5819,Produtos!A:B,2,FALSE),"")</f>
        <v/>
      </c>
      <c r="D5819" s="10" t="n"/>
      <c r="E5819" s="10" t="n"/>
    </row>
    <row r="5820">
      <c r="B5820">
        <f>IFERROR(VLOOKUP(A5820,Produtos!A:B,2,FALSE),"")</f>
        <v/>
      </c>
      <c r="D5820" s="10" t="n"/>
      <c r="E5820" s="10" t="n"/>
    </row>
    <row r="5821">
      <c r="B5821">
        <f>IFERROR(VLOOKUP(A5821,Produtos!A:B,2,FALSE),"")</f>
        <v/>
      </c>
      <c r="D5821" s="10" t="n"/>
      <c r="E5821" s="10" t="n"/>
    </row>
    <row r="5822">
      <c r="B5822">
        <f>IFERROR(VLOOKUP(A5822,Produtos!A:B,2,FALSE),"")</f>
        <v/>
      </c>
      <c r="D5822" s="10" t="n"/>
      <c r="E5822" s="10" t="n"/>
    </row>
    <row r="5823">
      <c r="B5823">
        <f>IFERROR(VLOOKUP(A5823,Produtos!A:B,2,FALSE),"")</f>
        <v/>
      </c>
      <c r="D5823" s="10" t="n"/>
      <c r="E5823" s="10" t="n"/>
    </row>
    <row r="5824">
      <c r="B5824">
        <f>IFERROR(VLOOKUP(A5824,Produtos!A:B,2,FALSE),"")</f>
        <v/>
      </c>
      <c r="D5824" s="10" t="n"/>
      <c r="E5824" s="10" t="n"/>
    </row>
    <row r="5825">
      <c r="B5825">
        <f>IFERROR(VLOOKUP(A5825,Produtos!A:B,2,FALSE),"")</f>
        <v/>
      </c>
      <c r="D5825" s="10" t="n"/>
      <c r="E5825" s="10" t="n"/>
    </row>
    <row r="5826">
      <c r="B5826">
        <f>IFERROR(VLOOKUP(A5826,Produtos!A:B,2,FALSE),"")</f>
        <v/>
      </c>
      <c r="D5826" s="10" t="n"/>
      <c r="E5826" s="10" t="n"/>
    </row>
    <row r="5827">
      <c r="B5827">
        <f>IFERROR(VLOOKUP(A5827,Produtos!A:B,2,FALSE),"")</f>
        <v/>
      </c>
      <c r="D5827" s="10" t="n"/>
      <c r="E5827" s="10" t="n"/>
    </row>
    <row r="5828">
      <c r="B5828">
        <f>IFERROR(VLOOKUP(A5828,Produtos!A:B,2,FALSE),"")</f>
        <v/>
      </c>
      <c r="D5828" s="10" t="n"/>
      <c r="E5828" s="10" t="n"/>
    </row>
    <row r="5829">
      <c r="B5829">
        <f>IFERROR(VLOOKUP(A5829,Produtos!A:B,2,FALSE),"")</f>
        <v/>
      </c>
      <c r="D5829" s="10" t="n"/>
      <c r="E5829" s="10" t="n"/>
    </row>
    <row r="5830">
      <c r="B5830">
        <f>IFERROR(VLOOKUP(A5830,Produtos!A:B,2,FALSE),"")</f>
        <v/>
      </c>
      <c r="D5830" s="10" t="n"/>
      <c r="E5830" s="10" t="n"/>
    </row>
    <row r="5831">
      <c r="B5831">
        <f>IFERROR(VLOOKUP(A5831,Produtos!A:B,2,FALSE),"")</f>
        <v/>
      </c>
      <c r="D5831" s="10" t="n"/>
      <c r="E5831" s="10" t="n"/>
    </row>
    <row r="5832">
      <c r="B5832">
        <f>IFERROR(VLOOKUP(A5832,Produtos!A:B,2,FALSE),"")</f>
        <v/>
      </c>
      <c r="D5832" s="10" t="n"/>
      <c r="E5832" s="10" t="n"/>
    </row>
    <row r="5833">
      <c r="B5833">
        <f>IFERROR(VLOOKUP(A5833,Produtos!A:B,2,FALSE),"")</f>
        <v/>
      </c>
      <c r="D5833" s="10" t="n"/>
      <c r="E5833" s="10" t="n"/>
    </row>
    <row r="5834">
      <c r="B5834">
        <f>IFERROR(VLOOKUP(A5834,Produtos!A:B,2,FALSE),"")</f>
        <v/>
      </c>
      <c r="D5834" s="10" t="n"/>
      <c r="E5834" s="10" t="n"/>
    </row>
    <row r="5835">
      <c r="B5835">
        <f>IFERROR(VLOOKUP(A5835,Produtos!A:B,2,FALSE),"")</f>
        <v/>
      </c>
      <c r="D5835" s="10" t="n"/>
      <c r="E5835" s="10" t="n"/>
    </row>
    <row r="5836">
      <c r="B5836">
        <f>IFERROR(VLOOKUP(A5836,Produtos!A:B,2,FALSE),"")</f>
        <v/>
      </c>
      <c r="D5836" s="10" t="n"/>
      <c r="E5836" s="10" t="n"/>
    </row>
    <row r="5837">
      <c r="B5837">
        <f>IFERROR(VLOOKUP(A5837,Produtos!A:B,2,FALSE),"")</f>
        <v/>
      </c>
      <c r="D5837" s="10" t="n"/>
      <c r="E5837" s="10" t="n"/>
    </row>
    <row r="5838">
      <c r="B5838">
        <f>IFERROR(VLOOKUP(A5838,Produtos!A:B,2,FALSE),"")</f>
        <v/>
      </c>
      <c r="D5838" s="10" t="n"/>
      <c r="E5838" s="10" t="n"/>
    </row>
    <row r="5839">
      <c r="B5839">
        <f>IFERROR(VLOOKUP(A5839,Produtos!A:B,2,FALSE),"")</f>
        <v/>
      </c>
      <c r="D5839" s="10" t="n"/>
      <c r="E5839" s="10" t="n"/>
    </row>
    <row r="5840">
      <c r="B5840">
        <f>IFERROR(VLOOKUP(A5840,Produtos!A:B,2,FALSE),"")</f>
        <v/>
      </c>
      <c r="D5840" s="10" t="n"/>
      <c r="E5840" s="10" t="n"/>
    </row>
    <row r="5841">
      <c r="B5841">
        <f>IFERROR(VLOOKUP(A5841,Produtos!A:B,2,FALSE),"")</f>
        <v/>
      </c>
      <c r="D5841" s="10" t="n"/>
      <c r="E5841" s="10" t="n"/>
    </row>
    <row r="5842">
      <c r="B5842">
        <f>IFERROR(VLOOKUP(A5842,Produtos!A:B,2,FALSE),"")</f>
        <v/>
      </c>
      <c r="D5842" s="10" t="n"/>
      <c r="E5842" s="10" t="n"/>
    </row>
    <row r="5843">
      <c r="B5843">
        <f>IFERROR(VLOOKUP(A5843,Produtos!A:B,2,FALSE),"")</f>
        <v/>
      </c>
      <c r="D5843" s="10" t="n"/>
      <c r="E5843" s="10" t="n"/>
    </row>
    <row r="5844">
      <c r="B5844">
        <f>IFERROR(VLOOKUP(A5844,Produtos!A:B,2,FALSE),"")</f>
        <v/>
      </c>
      <c r="D5844" s="10" t="n"/>
      <c r="E5844" s="10" t="n"/>
    </row>
    <row r="5845">
      <c r="B5845">
        <f>IFERROR(VLOOKUP(A5845,Produtos!A:B,2,FALSE),"")</f>
        <v/>
      </c>
      <c r="D5845" s="10" t="n"/>
      <c r="E5845" s="10" t="n"/>
    </row>
    <row r="5846">
      <c r="B5846">
        <f>IFERROR(VLOOKUP(A5846,Produtos!A:B,2,FALSE),"")</f>
        <v/>
      </c>
      <c r="D5846" s="10" t="n"/>
      <c r="E5846" s="10" t="n"/>
    </row>
    <row r="5847">
      <c r="B5847">
        <f>IFERROR(VLOOKUP(A5847,Produtos!A:B,2,FALSE),"")</f>
        <v/>
      </c>
      <c r="D5847" s="10" t="n"/>
      <c r="E5847" s="10" t="n"/>
    </row>
    <row r="5848">
      <c r="B5848">
        <f>IFERROR(VLOOKUP(A5848,Produtos!A:B,2,FALSE),"")</f>
        <v/>
      </c>
      <c r="D5848" s="10" t="n"/>
      <c r="E5848" s="10" t="n"/>
    </row>
    <row r="5849">
      <c r="B5849">
        <f>IFERROR(VLOOKUP(A5849,Produtos!A:B,2,FALSE),"")</f>
        <v/>
      </c>
      <c r="D5849" s="10" t="n"/>
      <c r="E5849" s="10" t="n"/>
    </row>
    <row r="5850">
      <c r="B5850">
        <f>IFERROR(VLOOKUP(A5850,Produtos!A:B,2,FALSE),"")</f>
        <v/>
      </c>
      <c r="D5850" s="10" t="n"/>
      <c r="E5850" s="10" t="n"/>
    </row>
    <row r="5851">
      <c r="B5851">
        <f>IFERROR(VLOOKUP(A5851,Produtos!A:B,2,FALSE),"")</f>
        <v/>
      </c>
      <c r="D5851" s="10" t="n"/>
      <c r="E5851" s="10" t="n"/>
    </row>
    <row r="5852">
      <c r="B5852">
        <f>IFERROR(VLOOKUP(A5852,Produtos!A:B,2,FALSE),"")</f>
        <v/>
      </c>
      <c r="D5852" s="10" t="n"/>
      <c r="E5852" s="10" t="n"/>
    </row>
    <row r="5853">
      <c r="B5853">
        <f>IFERROR(VLOOKUP(A5853,Produtos!A:B,2,FALSE),"")</f>
        <v/>
      </c>
      <c r="D5853" s="10" t="n"/>
      <c r="E5853" s="10" t="n"/>
    </row>
    <row r="5854">
      <c r="B5854">
        <f>IFERROR(VLOOKUP(A5854,Produtos!A:B,2,FALSE),"")</f>
        <v/>
      </c>
      <c r="D5854" s="10" t="n"/>
      <c r="E5854" s="10" t="n"/>
    </row>
    <row r="5855">
      <c r="B5855">
        <f>IFERROR(VLOOKUP(A5855,Produtos!A:B,2,FALSE),"")</f>
        <v/>
      </c>
      <c r="D5855" s="10" t="n"/>
      <c r="E5855" s="10" t="n"/>
    </row>
    <row r="5856">
      <c r="B5856">
        <f>IFERROR(VLOOKUP(A5856,Produtos!A:B,2,FALSE),"")</f>
        <v/>
      </c>
      <c r="D5856" s="10" t="n"/>
      <c r="E5856" s="10" t="n"/>
    </row>
    <row r="5857">
      <c r="B5857">
        <f>IFERROR(VLOOKUP(A5857,Produtos!A:B,2,FALSE),"")</f>
        <v/>
      </c>
      <c r="D5857" s="10" t="n"/>
      <c r="E5857" s="10" t="n"/>
    </row>
    <row r="5858">
      <c r="B5858">
        <f>IFERROR(VLOOKUP(A5858,Produtos!A:B,2,FALSE),"")</f>
        <v/>
      </c>
      <c r="D5858" s="10" t="n"/>
      <c r="E5858" s="10" t="n"/>
    </row>
    <row r="5859">
      <c r="B5859">
        <f>IFERROR(VLOOKUP(A5859,Produtos!A:B,2,FALSE),"")</f>
        <v/>
      </c>
      <c r="D5859" s="10" t="n"/>
      <c r="E5859" s="10" t="n"/>
    </row>
    <row r="5860">
      <c r="B5860">
        <f>IFERROR(VLOOKUP(A5860,Produtos!A:B,2,FALSE),"")</f>
        <v/>
      </c>
      <c r="D5860" s="10" t="n"/>
      <c r="E5860" s="10" t="n"/>
    </row>
    <row r="5861">
      <c r="B5861">
        <f>IFERROR(VLOOKUP(A5861,Produtos!A:B,2,FALSE),"")</f>
        <v/>
      </c>
      <c r="D5861" s="10" t="n"/>
      <c r="E5861" s="10" t="n"/>
    </row>
    <row r="5862">
      <c r="B5862">
        <f>IFERROR(VLOOKUP(A5862,Produtos!A:B,2,FALSE),"")</f>
        <v/>
      </c>
      <c r="D5862" s="10" t="n"/>
      <c r="E5862" s="10" t="n"/>
    </row>
    <row r="5863">
      <c r="B5863">
        <f>IFERROR(VLOOKUP(A5863,Produtos!A:B,2,FALSE),"")</f>
        <v/>
      </c>
      <c r="D5863" s="10" t="n"/>
      <c r="E5863" s="10" t="n"/>
    </row>
    <row r="5864">
      <c r="B5864">
        <f>IFERROR(VLOOKUP(A5864,Produtos!A:B,2,FALSE),"")</f>
        <v/>
      </c>
      <c r="D5864" s="10" t="n"/>
      <c r="E5864" s="10" t="n"/>
    </row>
    <row r="5865">
      <c r="B5865">
        <f>IFERROR(VLOOKUP(A5865,Produtos!A:B,2,FALSE),"")</f>
        <v/>
      </c>
      <c r="D5865" s="10" t="n"/>
      <c r="E5865" s="10" t="n"/>
    </row>
    <row r="5866">
      <c r="B5866">
        <f>IFERROR(VLOOKUP(A5866,Produtos!A:B,2,FALSE),"")</f>
        <v/>
      </c>
      <c r="D5866" s="10" t="n"/>
      <c r="E5866" s="10" t="n"/>
    </row>
    <row r="5867">
      <c r="B5867">
        <f>IFERROR(VLOOKUP(A5867,Produtos!A:B,2,FALSE),"")</f>
        <v/>
      </c>
      <c r="D5867" s="10" t="n"/>
      <c r="E5867" s="10" t="n"/>
    </row>
    <row r="5868">
      <c r="B5868">
        <f>IFERROR(VLOOKUP(A5868,Produtos!A:B,2,FALSE),"")</f>
        <v/>
      </c>
      <c r="D5868" s="10" t="n"/>
      <c r="E5868" s="10" t="n"/>
    </row>
    <row r="5869">
      <c r="B5869">
        <f>IFERROR(VLOOKUP(A5869,Produtos!A:B,2,FALSE),"")</f>
        <v/>
      </c>
      <c r="D5869" s="10" t="n"/>
      <c r="E5869" s="10" t="n"/>
    </row>
    <row r="5870">
      <c r="B5870">
        <f>IFERROR(VLOOKUP(A5870,Produtos!A:B,2,FALSE),"")</f>
        <v/>
      </c>
      <c r="D5870" s="10" t="n"/>
      <c r="E5870" s="10" t="n"/>
    </row>
    <row r="5871">
      <c r="B5871">
        <f>IFERROR(VLOOKUP(A5871,Produtos!A:B,2,FALSE),"")</f>
        <v/>
      </c>
      <c r="D5871" s="10" t="n"/>
      <c r="E5871" s="10" t="n"/>
    </row>
    <row r="5872">
      <c r="B5872">
        <f>IFERROR(VLOOKUP(A5872,Produtos!A:B,2,FALSE),"")</f>
        <v/>
      </c>
      <c r="D5872" s="10" t="n"/>
      <c r="E5872" s="10" t="n"/>
    </row>
    <row r="5873">
      <c r="B5873">
        <f>IFERROR(VLOOKUP(A5873,Produtos!A:B,2,FALSE),"")</f>
        <v/>
      </c>
      <c r="D5873" s="10" t="n"/>
      <c r="E5873" s="10" t="n"/>
    </row>
    <row r="5874">
      <c r="B5874">
        <f>IFERROR(VLOOKUP(A5874,Produtos!A:B,2,FALSE),"")</f>
        <v/>
      </c>
      <c r="D5874" s="10" t="n"/>
      <c r="E5874" s="10" t="n"/>
    </row>
    <row r="5875">
      <c r="B5875">
        <f>IFERROR(VLOOKUP(A5875,Produtos!A:B,2,FALSE),"")</f>
        <v/>
      </c>
      <c r="D5875" s="10" t="n"/>
      <c r="E5875" s="10" t="n"/>
    </row>
    <row r="5876">
      <c r="B5876">
        <f>IFERROR(VLOOKUP(A5876,Produtos!A:B,2,FALSE),"")</f>
        <v/>
      </c>
      <c r="D5876" s="10" t="n"/>
      <c r="E5876" s="10" t="n"/>
    </row>
    <row r="5877">
      <c r="B5877">
        <f>IFERROR(VLOOKUP(A5877,Produtos!A:B,2,FALSE),"")</f>
        <v/>
      </c>
      <c r="D5877" s="10" t="n"/>
      <c r="E5877" s="10" t="n"/>
    </row>
    <row r="5878">
      <c r="B5878">
        <f>IFERROR(VLOOKUP(A5878,Produtos!A:B,2,FALSE),"")</f>
        <v/>
      </c>
      <c r="D5878" s="10" t="n"/>
      <c r="E5878" s="10" t="n"/>
    </row>
    <row r="5879">
      <c r="B5879">
        <f>IFERROR(VLOOKUP(A5879,Produtos!A:B,2,FALSE),"")</f>
        <v/>
      </c>
      <c r="D5879" s="10" t="n"/>
      <c r="E5879" s="10" t="n"/>
    </row>
    <row r="5880">
      <c r="B5880">
        <f>IFERROR(VLOOKUP(A5880,Produtos!A:B,2,FALSE),"")</f>
        <v/>
      </c>
      <c r="D5880" s="10" t="n"/>
      <c r="E5880" s="10" t="n"/>
    </row>
    <row r="5881">
      <c r="B5881">
        <f>IFERROR(VLOOKUP(A5881,Produtos!A:B,2,FALSE),"")</f>
        <v/>
      </c>
      <c r="D5881" s="10" t="n"/>
      <c r="E5881" s="10" t="n"/>
    </row>
    <row r="5882">
      <c r="B5882">
        <f>IFERROR(VLOOKUP(A5882,Produtos!A:B,2,FALSE),"")</f>
        <v/>
      </c>
      <c r="D5882" s="10" t="n"/>
      <c r="E5882" s="10" t="n"/>
    </row>
    <row r="5883">
      <c r="B5883">
        <f>IFERROR(VLOOKUP(A5883,Produtos!A:B,2,FALSE),"")</f>
        <v/>
      </c>
      <c r="D5883" s="10" t="n"/>
      <c r="E5883" s="10" t="n"/>
    </row>
    <row r="5884">
      <c r="B5884">
        <f>IFERROR(VLOOKUP(A5884,Produtos!A:B,2,FALSE),"")</f>
        <v/>
      </c>
      <c r="D5884" s="10" t="n"/>
      <c r="E5884" s="10" t="n"/>
    </row>
    <row r="5885">
      <c r="B5885">
        <f>IFERROR(VLOOKUP(A5885,Produtos!A:B,2,FALSE),"")</f>
        <v/>
      </c>
      <c r="D5885" s="10" t="n"/>
      <c r="E5885" s="10" t="n"/>
    </row>
    <row r="5886">
      <c r="B5886">
        <f>IFERROR(VLOOKUP(A5886,Produtos!A:B,2,FALSE),"")</f>
        <v/>
      </c>
      <c r="D5886" s="10" t="n"/>
      <c r="E5886" s="10" t="n"/>
    </row>
    <row r="5887">
      <c r="B5887">
        <f>IFERROR(VLOOKUP(A5887,Produtos!A:B,2,FALSE),"")</f>
        <v/>
      </c>
      <c r="D5887" s="10" t="n"/>
      <c r="E5887" s="10" t="n"/>
    </row>
    <row r="5888">
      <c r="B5888">
        <f>IFERROR(VLOOKUP(A5888,Produtos!A:B,2,FALSE),"")</f>
        <v/>
      </c>
      <c r="D5888" s="10" t="n"/>
      <c r="E5888" s="10" t="n"/>
    </row>
    <row r="5889">
      <c r="B5889">
        <f>IFERROR(VLOOKUP(A5889,Produtos!A:B,2,FALSE),"")</f>
        <v/>
      </c>
      <c r="D5889" s="10" t="n"/>
      <c r="E5889" s="10" t="n"/>
    </row>
    <row r="5890">
      <c r="B5890">
        <f>IFERROR(VLOOKUP(A5890,Produtos!A:B,2,FALSE),"")</f>
        <v/>
      </c>
      <c r="D5890" s="10" t="n"/>
      <c r="E5890" s="10" t="n"/>
    </row>
    <row r="5891">
      <c r="B5891">
        <f>IFERROR(VLOOKUP(A5891,Produtos!A:B,2,FALSE),"")</f>
        <v/>
      </c>
      <c r="D5891" s="10" t="n"/>
      <c r="E5891" s="10" t="n"/>
    </row>
    <row r="5892">
      <c r="B5892">
        <f>IFERROR(VLOOKUP(A5892,Produtos!A:B,2,FALSE),"")</f>
        <v/>
      </c>
      <c r="D5892" s="10" t="n"/>
      <c r="E5892" s="10" t="n"/>
    </row>
    <row r="5893">
      <c r="B5893">
        <f>IFERROR(VLOOKUP(A5893,Produtos!A:B,2,FALSE),"")</f>
        <v/>
      </c>
      <c r="D5893" s="10" t="n"/>
      <c r="E5893" s="10" t="n"/>
    </row>
    <row r="5894">
      <c r="B5894">
        <f>IFERROR(VLOOKUP(A5894,Produtos!A:B,2,FALSE),"")</f>
        <v/>
      </c>
      <c r="D5894" s="10" t="n"/>
      <c r="E5894" s="10" t="n"/>
    </row>
    <row r="5895">
      <c r="B5895">
        <f>IFERROR(VLOOKUP(A5895,Produtos!A:B,2,FALSE),"")</f>
        <v/>
      </c>
      <c r="D5895" s="10" t="n"/>
      <c r="E5895" s="10" t="n"/>
    </row>
    <row r="5896">
      <c r="B5896">
        <f>IFERROR(VLOOKUP(A5896,Produtos!A:B,2,FALSE),"")</f>
        <v/>
      </c>
      <c r="D5896" s="10" t="n"/>
      <c r="E5896" s="10" t="n"/>
    </row>
    <row r="5897">
      <c r="B5897">
        <f>IFERROR(VLOOKUP(A5897,Produtos!A:B,2,FALSE),"")</f>
        <v/>
      </c>
      <c r="D5897" s="10" t="n"/>
      <c r="E5897" s="10" t="n"/>
    </row>
    <row r="5898">
      <c r="B5898">
        <f>IFERROR(VLOOKUP(A5898,Produtos!A:B,2,FALSE),"")</f>
        <v/>
      </c>
      <c r="D5898" s="10" t="n"/>
      <c r="E5898" s="10" t="n"/>
    </row>
    <row r="5899">
      <c r="B5899">
        <f>IFERROR(VLOOKUP(A5899,Produtos!A:B,2,FALSE),"")</f>
        <v/>
      </c>
      <c r="D5899" s="10" t="n"/>
      <c r="E5899" s="10" t="n"/>
    </row>
    <row r="5900">
      <c r="B5900">
        <f>IFERROR(VLOOKUP(A5900,Produtos!A:B,2,FALSE),"")</f>
        <v/>
      </c>
      <c r="D5900" s="10" t="n"/>
      <c r="E5900" s="10" t="n"/>
    </row>
    <row r="5901">
      <c r="B5901">
        <f>IFERROR(VLOOKUP(A5901,Produtos!A:B,2,FALSE),"")</f>
        <v/>
      </c>
      <c r="D5901" s="10" t="n"/>
      <c r="E5901" s="10" t="n"/>
    </row>
    <row r="5902">
      <c r="B5902">
        <f>IFERROR(VLOOKUP(A5902,Produtos!A:B,2,FALSE),"")</f>
        <v/>
      </c>
      <c r="D5902" s="10" t="n"/>
      <c r="E5902" s="10" t="n"/>
    </row>
    <row r="5903">
      <c r="B5903">
        <f>IFERROR(VLOOKUP(A5903,Produtos!A:B,2,FALSE),"")</f>
        <v/>
      </c>
      <c r="D5903" s="10" t="n"/>
      <c r="E5903" s="10" t="n"/>
    </row>
    <row r="5904">
      <c r="B5904">
        <f>IFERROR(VLOOKUP(A5904,Produtos!A:B,2,FALSE),"")</f>
        <v/>
      </c>
      <c r="D5904" s="10" t="n"/>
      <c r="E5904" s="10" t="n"/>
    </row>
    <row r="5905">
      <c r="B5905">
        <f>IFERROR(VLOOKUP(A5905,Produtos!A:B,2,FALSE),"")</f>
        <v/>
      </c>
      <c r="D5905" s="10" t="n"/>
      <c r="E5905" s="10" t="n"/>
    </row>
    <row r="5906">
      <c r="B5906">
        <f>IFERROR(VLOOKUP(A5906,Produtos!A:B,2,FALSE),"")</f>
        <v/>
      </c>
      <c r="D5906" s="10" t="n"/>
      <c r="E5906" s="10" t="n"/>
    </row>
    <row r="5907">
      <c r="B5907">
        <f>IFERROR(VLOOKUP(A5907,Produtos!A:B,2,FALSE),"")</f>
        <v/>
      </c>
      <c r="D5907" s="10" t="n"/>
      <c r="E5907" s="10" t="n"/>
    </row>
    <row r="5908">
      <c r="B5908">
        <f>IFERROR(VLOOKUP(A5908,Produtos!A:B,2,FALSE),"")</f>
        <v/>
      </c>
      <c r="D5908" s="10" t="n"/>
      <c r="E5908" s="10" t="n"/>
    </row>
    <row r="5909">
      <c r="B5909">
        <f>IFERROR(VLOOKUP(A5909,Produtos!A:B,2,FALSE),"")</f>
        <v/>
      </c>
      <c r="D5909" s="10" t="n"/>
      <c r="E5909" s="10" t="n"/>
    </row>
    <row r="5910">
      <c r="B5910">
        <f>IFERROR(VLOOKUP(A5910,Produtos!A:B,2,FALSE),"")</f>
        <v/>
      </c>
      <c r="D5910" s="10" t="n"/>
      <c r="E5910" s="10" t="n"/>
    </row>
    <row r="5911">
      <c r="B5911">
        <f>IFERROR(VLOOKUP(A5911,Produtos!A:B,2,FALSE),"")</f>
        <v/>
      </c>
      <c r="D5911" s="10" t="n"/>
      <c r="E5911" s="10" t="n"/>
    </row>
    <row r="5912">
      <c r="B5912">
        <f>IFERROR(VLOOKUP(A5912,Produtos!A:B,2,FALSE),"")</f>
        <v/>
      </c>
      <c r="D5912" s="10" t="n"/>
      <c r="E5912" s="10" t="n"/>
    </row>
    <row r="5913">
      <c r="B5913">
        <f>IFERROR(VLOOKUP(A5913,Produtos!A:B,2,FALSE),"")</f>
        <v/>
      </c>
      <c r="D5913" s="10" t="n"/>
      <c r="E5913" s="10" t="n"/>
    </row>
    <row r="5914">
      <c r="B5914">
        <f>IFERROR(VLOOKUP(A5914,Produtos!A:B,2,FALSE),"")</f>
        <v/>
      </c>
      <c r="D5914" s="10" t="n"/>
      <c r="E5914" s="10" t="n"/>
    </row>
    <row r="5915">
      <c r="B5915">
        <f>IFERROR(VLOOKUP(A5915,Produtos!A:B,2,FALSE),"")</f>
        <v/>
      </c>
      <c r="D5915" s="10" t="n"/>
      <c r="E5915" s="10" t="n"/>
    </row>
    <row r="5916">
      <c r="B5916">
        <f>IFERROR(VLOOKUP(A5916,Produtos!A:B,2,FALSE),"")</f>
        <v/>
      </c>
      <c r="D5916" s="10" t="n"/>
      <c r="E5916" s="10" t="n"/>
    </row>
    <row r="5917">
      <c r="B5917">
        <f>IFERROR(VLOOKUP(A5917,Produtos!A:B,2,FALSE),"")</f>
        <v/>
      </c>
      <c r="D5917" s="10" t="n"/>
      <c r="E5917" s="10" t="n"/>
    </row>
    <row r="5918">
      <c r="B5918">
        <f>IFERROR(VLOOKUP(A5918,Produtos!A:B,2,FALSE),"")</f>
        <v/>
      </c>
      <c r="D5918" s="10" t="n"/>
      <c r="E5918" s="10" t="n"/>
    </row>
    <row r="5919">
      <c r="B5919">
        <f>IFERROR(VLOOKUP(A5919,Produtos!A:B,2,FALSE),"")</f>
        <v/>
      </c>
      <c r="D5919" s="10" t="n"/>
      <c r="E5919" s="10" t="n"/>
    </row>
    <row r="5920">
      <c r="B5920">
        <f>IFERROR(VLOOKUP(A5920,Produtos!A:B,2,FALSE),"")</f>
        <v/>
      </c>
      <c r="D5920" s="10" t="n"/>
      <c r="E5920" s="10" t="n"/>
    </row>
    <row r="5921">
      <c r="B5921">
        <f>IFERROR(VLOOKUP(A5921,Produtos!A:B,2,FALSE),"")</f>
        <v/>
      </c>
      <c r="D5921" s="10" t="n"/>
      <c r="E5921" s="10" t="n"/>
    </row>
    <row r="5922">
      <c r="B5922">
        <f>IFERROR(VLOOKUP(A5922,Produtos!A:B,2,FALSE),"")</f>
        <v/>
      </c>
      <c r="D5922" s="10" t="n"/>
      <c r="E5922" s="10" t="n"/>
    </row>
    <row r="5923">
      <c r="B5923">
        <f>IFERROR(VLOOKUP(A5923,Produtos!A:B,2,FALSE),"")</f>
        <v/>
      </c>
      <c r="D5923" s="10" t="n"/>
      <c r="E5923" s="10" t="n"/>
    </row>
    <row r="5924">
      <c r="B5924">
        <f>IFERROR(VLOOKUP(A5924,Produtos!A:B,2,FALSE),"")</f>
        <v/>
      </c>
      <c r="D5924" s="10" t="n"/>
      <c r="E5924" s="10" t="n"/>
    </row>
    <row r="5925">
      <c r="B5925">
        <f>IFERROR(VLOOKUP(A5925,Produtos!A:B,2,FALSE),"")</f>
        <v/>
      </c>
      <c r="D5925" s="10" t="n"/>
      <c r="E5925" s="10" t="n"/>
    </row>
    <row r="5926">
      <c r="B5926">
        <f>IFERROR(VLOOKUP(A5926,Produtos!A:B,2,FALSE),"")</f>
        <v/>
      </c>
      <c r="D5926" s="10" t="n"/>
      <c r="E5926" s="10" t="n"/>
    </row>
    <row r="5927">
      <c r="B5927">
        <f>IFERROR(VLOOKUP(A5927,Produtos!A:B,2,FALSE),"")</f>
        <v/>
      </c>
      <c r="D5927" s="10" t="n"/>
      <c r="E5927" s="10" t="n"/>
    </row>
    <row r="5928">
      <c r="B5928">
        <f>IFERROR(VLOOKUP(A5928,Produtos!A:B,2,FALSE),"")</f>
        <v/>
      </c>
      <c r="D5928" s="10" t="n"/>
      <c r="E5928" s="10" t="n"/>
    </row>
    <row r="5929">
      <c r="B5929">
        <f>IFERROR(VLOOKUP(A5929,Produtos!A:B,2,FALSE),"")</f>
        <v/>
      </c>
      <c r="D5929" s="10" t="n"/>
      <c r="E5929" s="10" t="n"/>
    </row>
    <row r="5930">
      <c r="B5930">
        <f>IFERROR(VLOOKUP(A5930,Produtos!A:B,2,FALSE),"")</f>
        <v/>
      </c>
      <c r="D5930" s="10" t="n"/>
      <c r="E5930" s="10" t="n"/>
    </row>
    <row r="5931">
      <c r="B5931">
        <f>IFERROR(VLOOKUP(A5931,Produtos!A:B,2,FALSE),"")</f>
        <v/>
      </c>
      <c r="D5931" s="10" t="n"/>
      <c r="E5931" s="10" t="n"/>
    </row>
    <row r="5932">
      <c r="B5932">
        <f>IFERROR(VLOOKUP(A5932,Produtos!A:B,2,FALSE),"")</f>
        <v/>
      </c>
      <c r="D5932" s="10" t="n"/>
      <c r="E5932" s="10" t="n"/>
    </row>
    <row r="5933">
      <c r="B5933">
        <f>IFERROR(VLOOKUP(A5933,Produtos!A:B,2,FALSE),"")</f>
        <v/>
      </c>
      <c r="D5933" s="10" t="n"/>
      <c r="E5933" s="10" t="n"/>
    </row>
    <row r="5934">
      <c r="B5934">
        <f>IFERROR(VLOOKUP(A5934,Produtos!A:B,2,FALSE),"")</f>
        <v/>
      </c>
      <c r="D5934" s="10" t="n"/>
      <c r="E5934" s="10" t="n"/>
    </row>
    <row r="5935">
      <c r="B5935">
        <f>IFERROR(VLOOKUP(A5935,Produtos!A:B,2,FALSE),"")</f>
        <v/>
      </c>
      <c r="D5935" s="10" t="n"/>
      <c r="E5935" s="10" t="n"/>
    </row>
    <row r="5936">
      <c r="B5936">
        <f>IFERROR(VLOOKUP(A5936,Produtos!A:B,2,FALSE),"")</f>
        <v/>
      </c>
      <c r="D5936" s="10" t="n"/>
      <c r="E5936" s="10" t="n"/>
    </row>
    <row r="5937">
      <c r="B5937">
        <f>IFERROR(VLOOKUP(A5937,Produtos!A:B,2,FALSE),"")</f>
        <v/>
      </c>
      <c r="D5937" s="10" t="n"/>
      <c r="E5937" s="10" t="n"/>
    </row>
    <row r="5938">
      <c r="B5938">
        <f>IFERROR(VLOOKUP(A5938,Produtos!A:B,2,FALSE),"")</f>
        <v/>
      </c>
      <c r="D5938" s="10" t="n"/>
      <c r="E5938" s="10" t="n"/>
    </row>
    <row r="5939">
      <c r="B5939">
        <f>IFERROR(VLOOKUP(A5939,Produtos!A:B,2,FALSE),"")</f>
        <v/>
      </c>
      <c r="D5939" s="10" t="n"/>
      <c r="E5939" s="10" t="n"/>
    </row>
    <row r="5940">
      <c r="B5940">
        <f>IFERROR(VLOOKUP(A5940,Produtos!A:B,2,FALSE),"")</f>
        <v/>
      </c>
      <c r="D5940" s="10" t="n"/>
      <c r="E5940" s="10" t="n"/>
    </row>
    <row r="5941">
      <c r="B5941">
        <f>IFERROR(VLOOKUP(A5941,Produtos!A:B,2,FALSE),"")</f>
        <v/>
      </c>
      <c r="D5941" s="10" t="n"/>
      <c r="E5941" s="10" t="n"/>
    </row>
    <row r="5942">
      <c r="B5942">
        <f>IFERROR(VLOOKUP(A5942,Produtos!A:B,2,FALSE),"")</f>
        <v/>
      </c>
      <c r="D5942" s="10" t="n"/>
      <c r="E5942" s="10" t="n"/>
    </row>
    <row r="5943">
      <c r="B5943">
        <f>IFERROR(VLOOKUP(A5943,Produtos!A:B,2,FALSE),"")</f>
        <v/>
      </c>
      <c r="D5943" s="10" t="n"/>
      <c r="E5943" s="10" t="n"/>
    </row>
    <row r="5944">
      <c r="B5944">
        <f>IFERROR(VLOOKUP(A5944,Produtos!A:B,2,FALSE),"")</f>
        <v/>
      </c>
      <c r="D5944" s="10" t="n"/>
      <c r="E5944" s="10" t="n"/>
    </row>
    <row r="5945">
      <c r="B5945">
        <f>IFERROR(VLOOKUP(A5945,Produtos!A:B,2,FALSE),"")</f>
        <v/>
      </c>
      <c r="D5945" s="10" t="n"/>
      <c r="E5945" s="10" t="n"/>
    </row>
    <row r="5946">
      <c r="B5946">
        <f>IFERROR(VLOOKUP(A5946,Produtos!A:B,2,FALSE),"")</f>
        <v/>
      </c>
      <c r="D5946" s="10" t="n"/>
      <c r="E5946" s="10" t="n"/>
    </row>
    <row r="5947">
      <c r="B5947">
        <f>IFERROR(VLOOKUP(A5947,Produtos!A:B,2,FALSE),"")</f>
        <v/>
      </c>
      <c r="D5947" s="10" t="n"/>
      <c r="E5947" s="10" t="n"/>
    </row>
    <row r="5948">
      <c r="B5948">
        <f>IFERROR(VLOOKUP(A5948,Produtos!A:B,2,FALSE),"")</f>
        <v/>
      </c>
      <c r="D5948" s="10" t="n"/>
      <c r="E5948" s="10" t="n"/>
    </row>
    <row r="5949">
      <c r="B5949">
        <f>IFERROR(VLOOKUP(A5949,Produtos!A:B,2,FALSE),"")</f>
        <v/>
      </c>
      <c r="D5949" s="10" t="n"/>
      <c r="E5949" s="10" t="n"/>
    </row>
    <row r="5950">
      <c r="B5950">
        <f>IFERROR(VLOOKUP(A5950,Produtos!A:B,2,FALSE),"")</f>
        <v/>
      </c>
      <c r="D5950" s="10" t="n"/>
      <c r="E5950" s="10" t="n"/>
    </row>
    <row r="5951">
      <c r="B5951">
        <f>IFERROR(VLOOKUP(A5951,Produtos!A:B,2,FALSE),"")</f>
        <v/>
      </c>
      <c r="D5951" s="10" t="n"/>
      <c r="E5951" s="10" t="n"/>
    </row>
    <row r="5952">
      <c r="B5952">
        <f>IFERROR(VLOOKUP(A5952,Produtos!A:B,2,FALSE),"")</f>
        <v/>
      </c>
      <c r="D5952" s="10" t="n"/>
      <c r="E5952" s="10" t="n"/>
    </row>
    <row r="5953">
      <c r="B5953">
        <f>IFERROR(VLOOKUP(A5953,Produtos!A:B,2,FALSE),"")</f>
        <v/>
      </c>
      <c r="D5953" s="10" t="n"/>
      <c r="E5953" s="10" t="n"/>
    </row>
    <row r="5954">
      <c r="B5954">
        <f>IFERROR(VLOOKUP(A5954,Produtos!A:B,2,FALSE),"")</f>
        <v/>
      </c>
      <c r="D5954" s="10" t="n"/>
      <c r="E5954" s="10" t="n"/>
    </row>
    <row r="5955">
      <c r="B5955">
        <f>IFERROR(VLOOKUP(A5955,Produtos!A:B,2,FALSE),"")</f>
        <v/>
      </c>
      <c r="D5955" s="10" t="n"/>
      <c r="E5955" s="10" t="n"/>
    </row>
    <row r="5956">
      <c r="B5956">
        <f>IFERROR(VLOOKUP(A5956,Produtos!A:B,2,FALSE),"")</f>
        <v/>
      </c>
      <c r="D5956" s="10" t="n"/>
      <c r="E5956" s="10" t="n"/>
    </row>
    <row r="5957">
      <c r="B5957">
        <f>IFERROR(VLOOKUP(A5957,Produtos!A:B,2,FALSE),"")</f>
        <v/>
      </c>
      <c r="D5957" s="10" t="n"/>
      <c r="E5957" s="10" t="n"/>
    </row>
    <row r="5958">
      <c r="B5958">
        <f>IFERROR(VLOOKUP(A5958,Produtos!A:B,2,FALSE),"")</f>
        <v/>
      </c>
      <c r="D5958" s="10" t="n"/>
      <c r="E5958" s="10" t="n"/>
    </row>
    <row r="5959">
      <c r="B5959">
        <f>IFERROR(VLOOKUP(A5959,Produtos!A:B,2,FALSE),"")</f>
        <v/>
      </c>
      <c r="D5959" s="10" t="n"/>
      <c r="E5959" s="10" t="n"/>
    </row>
    <row r="5960">
      <c r="B5960">
        <f>IFERROR(VLOOKUP(A5960,Produtos!A:B,2,FALSE),"")</f>
        <v/>
      </c>
      <c r="D5960" s="10" t="n"/>
      <c r="E5960" s="10" t="n"/>
    </row>
    <row r="5961">
      <c r="B5961">
        <f>IFERROR(VLOOKUP(A5961,Produtos!A:B,2,FALSE),"")</f>
        <v/>
      </c>
      <c r="D5961" s="10" t="n"/>
      <c r="E5961" s="10" t="n"/>
    </row>
    <row r="5962">
      <c r="B5962">
        <f>IFERROR(VLOOKUP(A5962,Produtos!A:B,2,FALSE),"")</f>
        <v/>
      </c>
      <c r="D5962" s="10" t="n"/>
      <c r="E5962" s="10" t="n"/>
    </row>
    <row r="5963">
      <c r="B5963">
        <f>IFERROR(VLOOKUP(A5963,Produtos!A:B,2,FALSE),"")</f>
        <v/>
      </c>
      <c r="D5963" s="10" t="n"/>
      <c r="E5963" s="10" t="n"/>
    </row>
    <row r="5964">
      <c r="B5964">
        <f>IFERROR(VLOOKUP(A5964,Produtos!A:B,2,FALSE),"")</f>
        <v/>
      </c>
      <c r="D5964" s="10" t="n"/>
      <c r="E5964" s="10" t="n"/>
    </row>
    <row r="5965">
      <c r="B5965">
        <f>IFERROR(VLOOKUP(A5965,Produtos!A:B,2,FALSE),"")</f>
        <v/>
      </c>
      <c r="D5965" s="10" t="n"/>
      <c r="E5965" s="10" t="n"/>
    </row>
    <row r="5966">
      <c r="B5966">
        <f>IFERROR(VLOOKUP(A5966,Produtos!A:B,2,FALSE),"")</f>
        <v/>
      </c>
      <c r="D5966" s="10" t="n"/>
      <c r="E5966" s="10" t="n"/>
    </row>
    <row r="5967">
      <c r="B5967">
        <f>IFERROR(VLOOKUP(A5967,Produtos!A:B,2,FALSE),"")</f>
        <v/>
      </c>
      <c r="D5967" s="10" t="n"/>
      <c r="E5967" s="10" t="n"/>
    </row>
    <row r="5968">
      <c r="B5968">
        <f>IFERROR(VLOOKUP(A5968,Produtos!A:B,2,FALSE),"")</f>
        <v/>
      </c>
      <c r="D5968" s="10" t="n"/>
      <c r="E5968" s="10" t="n"/>
    </row>
    <row r="5969">
      <c r="B5969">
        <f>IFERROR(VLOOKUP(A5969,Produtos!A:B,2,FALSE),"")</f>
        <v/>
      </c>
      <c r="D5969" s="10" t="n"/>
      <c r="E5969" s="10" t="n"/>
    </row>
    <row r="5970">
      <c r="B5970">
        <f>IFERROR(VLOOKUP(A5970,Produtos!A:B,2,FALSE),"")</f>
        <v/>
      </c>
      <c r="D5970" s="10" t="n"/>
      <c r="E5970" s="10" t="n"/>
    </row>
    <row r="5971">
      <c r="B5971">
        <f>IFERROR(VLOOKUP(A5971,Produtos!A:B,2,FALSE),"")</f>
        <v/>
      </c>
      <c r="D5971" s="10" t="n"/>
      <c r="E5971" s="10" t="n"/>
    </row>
    <row r="5972">
      <c r="B5972">
        <f>IFERROR(VLOOKUP(A5972,Produtos!A:B,2,FALSE),"")</f>
        <v/>
      </c>
      <c r="D5972" s="10" t="n"/>
      <c r="E5972" s="10" t="n"/>
    </row>
    <row r="5973">
      <c r="B5973">
        <f>IFERROR(VLOOKUP(A5973,Produtos!A:B,2,FALSE),"")</f>
        <v/>
      </c>
      <c r="D5973" s="10" t="n"/>
      <c r="E5973" s="10" t="n"/>
    </row>
    <row r="5974">
      <c r="B5974">
        <f>IFERROR(VLOOKUP(A5974,Produtos!A:B,2,FALSE),"")</f>
        <v/>
      </c>
      <c r="D5974" s="10" t="n"/>
      <c r="E5974" s="10" t="n"/>
    </row>
    <row r="5975">
      <c r="B5975">
        <f>IFERROR(VLOOKUP(A5975,Produtos!A:B,2,FALSE),"")</f>
        <v/>
      </c>
      <c r="D5975" s="10" t="n"/>
      <c r="E5975" s="10" t="n"/>
    </row>
    <row r="5976">
      <c r="B5976">
        <f>IFERROR(VLOOKUP(A5976,Produtos!A:B,2,FALSE),"")</f>
        <v/>
      </c>
      <c r="D5976" s="10" t="n"/>
      <c r="E5976" s="10" t="n"/>
    </row>
    <row r="5977">
      <c r="B5977">
        <f>IFERROR(VLOOKUP(A5977,Produtos!A:B,2,FALSE),"")</f>
        <v/>
      </c>
      <c r="D5977" s="10" t="n"/>
      <c r="E5977" s="10" t="n"/>
    </row>
    <row r="5978">
      <c r="B5978">
        <f>IFERROR(VLOOKUP(A5978,Produtos!A:B,2,FALSE),"")</f>
        <v/>
      </c>
      <c r="D5978" s="10" t="n"/>
      <c r="E5978" s="10" t="n"/>
    </row>
    <row r="5979">
      <c r="B5979">
        <f>IFERROR(VLOOKUP(A5979,Produtos!A:B,2,FALSE),"")</f>
        <v/>
      </c>
      <c r="D5979" s="10" t="n"/>
      <c r="E5979" s="10" t="n"/>
    </row>
    <row r="5980">
      <c r="B5980">
        <f>IFERROR(VLOOKUP(A5980,Produtos!A:B,2,FALSE),"")</f>
        <v/>
      </c>
      <c r="D5980" s="10" t="n"/>
      <c r="E5980" s="10" t="n"/>
    </row>
    <row r="5981">
      <c r="B5981">
        <f>IFERROR(VLOOKUP(A5981,Produtos!A:B,2,FALSE),"")</f>
        <v/>
      </c>
      <c r="D5981" s="10" t="n"/>
      <c r="E5981" s="10" t="n"/>
    </row>
    <row r="5982">
      <c r="B5982">
        <f>IFERROR(VLOOKUP(A5982,Produtos!A:B,2,FALSE),"")</f>
        <v/>
      </c>
      <c r="D5982" s="10" t="n"/>
      <c r="E5982" s="10" t="n"/>
    </row>
    <row r="5983">
      <c r="B5983">
        <f>IFERROR(VLOOKUP(A5983,Produtos!A:B,2,FALSE),"")</f>
        <v/>
      </c>
      <c r="D5983" s="10" t="n"/>
      <c r="E5983" s="10" t="n"/>
    </row>
    <row r="5984">
      <c r="B5984">
        <f>IFERROR(VLOOKUP(A5984,Produtos!A:B,2,FALSE),"")</f>
        <v/>
      </c>
      <c r="D5984" s="10" t="n"/>
      <c r="E5984" s="10" t="n"/>
    </row>
    <row r="5985">
      <c r="B5985">
        <f>IFERROR(VLOOKUP(A5985,Produtos!A:B,2,FALSE),"")</f>
        <v/>
      </c>
      <c r="D5985" s="10" t="n"/>
      <c r="E5985" s="10" t="n"/>
    </row>
    <row r="5986">
      <c r="B5986">
        <f>IFERROR(VLOOKUP(A5986,Produtos!A:B,2,FALSE),"")</f>
        <v/>
      </c>
      <c r="D5986" s="10" t="n"/>
      <c r="E5986" s="10" t="n"/>
    </row>
    <row r="5987">
      <c r="B5987">
        <f>IFERROR(VLOOKUP(A5987,Produtos!A:B,2,FALSE),"")</f>
        <v/>
      </c>
      <c r="D5987" s="10" t="n"/>
      <c r="E5987" s="10" t="n"/>
    </row>
    <row r="5988">
      <c r="B5988">
        <f>IFERROR(VLOOKUP(A5988,Produtos!A:B,2,FALSE),"")</f>
        <v/>
      </c>
      <c r="D5988" s="10" t="n"/>
      <c r="E5988" s="10" t="n"/>
    </row>
    <row r="5989">
      <c r="B5989">
        <f>IFERROR(VLOOKUP(A5989,Produtos!A:B,2,FALSE),"")</f>
        <v/>
      </c>
      <c r="D5989" s="10" t="n"/>
      <c r="E5989" s="10" t="n"/>
    </row>
    <row r="5990">
      <c r="B5990">
        <f>IFERROR(VLOOKUP(A5990,Produtos!A:B,2,FALSE),"")</f>
        <v/>
      </c>
      <c r="D5990" s="10" t="n"/>
      <c r="E5990" s="10" t="n"/>
    </row>
    <row r="5991">
      <c r="B5991">
        <f>IFERROR(VLOOKUP(A5991,Produtos!A:B,2,FALSE),"")</f>
        <v/>
      </c>
      <c r="D5991" s="10" t="n"/>
      <c r="E5991" s="10" t="n"/>
    </row>
    <row r="5992">
      <c r="B5992">
        <f>IFERROR(VLOOKUP(A5992,Produtos!A:B,2,FALSE),"")</f>
        <v/>
      </c>
      <c r="D5992" s="10" t="n"/>
      <c r="E5992" s="10" t="n"/>
    </row>
    <row r="5993">
      <c r="B5993">
        <f>IFERROR(VLOOKUP(A5993,Produtos!A:B,2,FALSE),"")</f>
        <v/>
      </c>
      <c r="D5993" s="10" t="n"/>
      <c r="E5993" s="10" t="n"/>
    </row>
    <row r="5994">
      <c r="B5994">
        <f>IFERROR(VLOOKUP(A5994,Produtos!A:B,2,FALSE),"")</f>
        <v/>
      </c>
      <c r="D5994" s="10" t="n"/>
      <c r="E5994" s="10" t="n"/>
    </row>
    <row r="5995">
      <c r="B5995">
        <f>IFERROR(VLOOKUP(A5995,Produtos!A:B,2,FALSE),"")</f>
        <v/>
      </c>
      <c r="D5995" s="10" t="n"/>
      <c r="E5995" s="10" t="n"/>
    </row>
    <row r="5996">
      <c r="B5996">
        <f>IFERROR(VLOOKUP(A5996,Produtos!A:B,2,FALSE),"")</f>
        <v/>
      </c>
      <c r="D5996" s="10" t="n"/>
      <c r="E5996" s="10" t="n"/>
    </row>
    <row r="5997">
      <c r="B5997">
        <f>IFERROR(VLOOKUP(A5997,Produtos!A:B,2,FALSE),"")</f>
        <v/>
      </c>
      <c r="D5997" s="10" t="n"/>
      <c r="E5997" s="10" t="n"/>
    </row>
    <row r="5998">
      <c r="B5998">
        <f>IFERROR(VLOOKUP(A5998,Produtos!A:B,2,FALSE),"")</f>
        <v/>
      </c>
      <c r="D5998" s="10" t="n"/>
      <c r="E5998" s="10" t="n"/>
    </row>
    <row r="5999">
      <c r="B5999">
        <f>IFERROR(VLOOKUP(A5999,Produtos!A:B,2,FALSE),"")</f>
        <v/>
      </c>
      <c r="D5999" s="10" t="n"/>
      <c r="E5999" s="10" t="n"/>
    </row>
    <row r="6000">
      <c r="B6000">
        <f>IFERROR(VLOOKUP(A6000,Produtos!A:B,2,FALSE),"")</f>
        <v/>
      </c>
      <c r="D6000" s="10" t="n"/>
      <c r="E6000" s="10" t="n"/>
    </row>
    <row r="6001">
      <c r="B6001">
        <f>IFERROR(VLOOKUP(A6001,Produtos!A:B,2,FALSE),"")</f>
        <v/>
      </c>
      <c r="D6001" s="10" t="n"/>
      <c r="E6001" s="10" t="n"/>
    </row>
    <row r="6002">
      <c r="B6002">
        <f>IFERROR(VLOOKUP(A6002,Produtos!A:B,2,FALSE),"")</f>
        <v/>
      </c>
      <c r="D6002" s="10" t="n"/>
      <c r="E6002" s="10" t="n"/>
    </row>
    <row r="6003">
      <c r="B6003">
        <f>IFERROR(VLOOKUP(A6003,Produtos!A:B,2,FALSE),"")</f>
        <v/>
      </c>
      <c r="D6003" s="10" t="n"/>
      <c r="E6003" s="10" t="n"/>
    </row>
    <row r="6004">
      <c r="B6004">
        <f>IFERROR(VLOOKUP(A6004,Produtos!A:B,2,FALSE),"")</f>
        <v/>
      </c>
      <c r="D6004" s="10" t="n"/>
      <c r="E6004" s="10" t="n"/>
    </row>
    <row r="6005">
      <c r="B6005">
        <f>IFERROR(VLOOKUP(A6005,Produtos!A:B,2,FALSE),"")</f>
        <v/>
      </c>
      <c r="D6005" s="10" t="n"/>
      <c r="E6005" s="10" t="n"/>
    </row>
    <row r="6006">
      <c r="B6006">
        <f>IFERROR(VLOOKUP(A6006,Produtos!A:B,2,FALSE),"")</f>
        <v/>
      </c>
      <c r="D6006" s="10" t="n"/>
      <c r="E6006" s="10" t="n"/>
    </row>
    <row r="6007">
      <c r="B6007">
        <f>IFERROR(VLOOKUP(A6007,Produtos!A:B,2,FALSE),"")</f>
        <v/>
      </c>
      <c r="D6007" s="10" t="n"/>
      <c r="E6007" s="10" t="n"/>
    </row>
    <row r="6008">
      <c r="B6008">
        <f>IFERROR(VLOOKUP(A6008,Produtos!A:B,2,FALSE),"")</f>
        <v/>
      </c>
      <c r="D6008" s="10" t="n"/>
      <c r="E6008" s="10" t="n"/>
    </row>
    <row r="6009">
      <c r="B6009">
        <f>IFERROR(VLOOKUP(A6009,Produtos!A:B,2,FALSE),"")</f>
        <v/>
      </c>
      <c r="D6009" s="10" t="n"/>
      <c r="E6009" s="10" t="n"/>
    </row>
    <row r="6010">
      <c r="B6010">
        <f>IFERROR(VLOOKUP(A6010,Produtos!A:B,2,FALSE),"")</f>
        <v/>
      </c>
      <c r="D6010" s="10" t="n"/>
      <c r="E6010" s="10" t="n"/>
    </row>
    <row r="6011">
      <c r="B6011">
        <f>IFERROR(VLOOKUP(A6011,Produtos!A:B,2,FALSE),"")</f>
        <v/>
      </c>
      <c r="D6011" s="10" t="n"/>
      <c r="E6011" s="10" t="n"/>
    </row>
    <row r="6012">
      <c r="B6012">
        <f>IFERROR(VLOOKUP(A6012,Produtos!A:B,2,FALSE),"")</f>
        <v/>
      </c>
      <c r="D6012" s="10" t="n"/>
      <c r="E6012" s="10" t="n"/>
    </row>
    <row r="6013">
      <c r="B6013">
        <f>IFERROR(VLOOKUP(A6013,Produtos!A:B,2,FALSE),"")</f>
        <v/>
      </c>
      <c r="D6013" s="10" t="n"/>
      <c r="E6013" s="10" t="n"/>
    </row>
    <row r="6014">
      <c r="B6014">
        <f>IFERROR(VLOOKUP(A6014,Produtos!A:B,2,FALSE),"")</f>
        <v/>
      </c>
      <c r="D6014" s="10" t="n"/>
      <c r="E6014" s="10" t="n"/>
    </row>
    <row r="6015">
      <c r="B6015">
        <f>IFERROR(VLOOKUP(A6015,Produtos!A:B,2,FALSE),"")</f>
        <v/>
      </c>
      <c r="D6015" s="10" t="n"/>
      <c r="E6015" s="10" t="n"/>
    </row>
    <row r="6016">
      <c r="B6016">
        <f>IFERROR(VLOOKUP(A6016,Produtos!A:B,2,FALSE),"")</f>
        <v/>
      </c>
      <c r="D6016" s="10" t="n"/>
      <c r="E6016" s="10" t="n"/>
    </row>
    <row r="6017">
      <c r="B6017">
        <f>IFERROR(VLOOKUP(A6017,Produtos!A:B,2,FALSE),"")</f>
        <v/>
      </c>
      <c r="D6017" s="10" t="n"/>
      <c r="E6017" s="10" t="n"/>
    </row>
    <row r="6018">
      <c r="B6018">
        <f>IFERROR(VLOOKUP(A6018,Produtos!A:B,2,FALSE),"")</f>
        <v/>
      </c>
      <c r="D6018" s="10" t="n"/>
      <c r="E6018" s="10" t="n"/>
    </row>
    <row r="6019">
      <c r="B6019">
        <f>IFERROR(VLOOKUP(A6019,Produtos!A:B,2,FALSE),"")</f>
        <v/>
      </c>
      <c r="D6019" s="10" t="n"/>
      <c r="E6019" s="10" t="n"/>
    </row>
    <row r="6020">
      <c r="B6020">
        <f>IFERROR(VLOOKUP(A6020,Produtos!A:B,2,FALSE),"")</f>
        <v/>
      </c>
      <c r="D6020" s="10" t="n"/>
      <c r="E6020" s="10" t="n"/>
    </row>
    <row r="6021">
      <c r="B6021">
        <f>IFERROR(VLOOKUP(A6021,Produtos!A:B,2,FALSE),"")</f>
        <v/>
      </c>
      <c r="D6021" s="10" t="n"/>
      <c r="E6021" s="10" t="n"/>
    </row>
    <row r="6022">
      <c r="B6022">
        <f>IFERROR(VLOOKUP(A6022,Produtos!A:B,2,FALSE),"")</f>
        <v/>
      </c>
      <c r="D6022" s="10" t="n"/>
      <c r="E6022" s="10" t="n"/>
    </row>
    <row r="6023">
      <c r="B6023">
        <f>IFERROR(VLOOKUP(A6023,Produtos!A:B,2,FALSE),"")</f>
        <v/>
      </c>
      <c r="D6023" s="10" t="n"/>
      <c r="E6023" s="10" t="n"/>
    </row>
    <row r="6024">
      <c r="B6024">
        <f>IFERROR(VLOOKUP(A6024,Produtos!A:B,2,FALSE),"")</f>
        <v/>
      </c>
      <c r="D6024" s="10" t="n"/>
      <c r="E6024" s="10" t="n"/>
    </row>
    <row r="6025">
      <c r="B6025">
        <f>IFERROR(VLOOKUP(A6025,Produtos!A:B,2,FALSE),"")</f>
        <v/>
      </c>
      <c r="D6025" s="10" t="n"/>
      <c r="E6025" s="10" t="n"/>
    </row>
    <row r="6026">
      <c r="B6026">
        <f>IFERROR(VLOOKUP(A6026,Produtos!A:B,2,FALSE),"")</f>
        <v/>
      </c>
      <c r="D6026" s="10" t="n"/>
      <c r="E6026" s="10" t="n"/>
    </row>
    <row r="6027">
      <c r="B6027">
        <f>IFERROR(VLOOKUP(A6027,Produtos!A:B,2,FALSE),"")</f>
        <v/>
      </c>
      <c r="D6027" s="10" t="n"/>
      <c r="E6027" s="10" t="n"/>
    </row>
    <row r="6028">
      <c r="B6028">
        <f>IFERROR(VLOOKUP(A6028,Produtos!A:B,2,FALSE),"")</f>
        <v/>
      </c>
      <c r="D6028" s="10" t="n"/>
      <c r="E6028" s="10" t="n"/>
    </row>
    <row r="6029">
      <c r="B6029">
        <f>IFERROR(VLOOKUP(A6029,Produtos!A:B,2,FALSE),"")</f>
        <v/>
      </c>
      <c r="D6029" s="10" t="n"/>
      <c r="E6029" s="10" t="n"/>
    </row>
    <row r="6030">
      <c r="B6030">
        <f>IFERROR(VLOOKUP(A6030,Produtos!A:B,2,FALSE),"")</f>
        <v/>
      </c>
      <c r="D6030" s="10" t="n"/>
      <c r="E6030" s="10" t="n"/>
    </row>
    <row r="6031">
      <c r="B6031">
        <f>IFERROR(VLOOKUP(A6031,Produtos!A:B,2,FALSE),"")</f>
        <v/>
      </c>
      <c r="D6031" s="10" t="n"/>
      <c r="E6031" s="10" t="n"/>
    </row>
    <row r="6032">
      <c r="B6032">
        <f>IFERROR(VLOOKUP(A6032,Produtos!A:B,2,FALSE),"")</f>
        <v/>
      </c>
      <c r="D6032" s="10" t="n"/>
      <c r="E6032" s="10" t="n"/>
    </row>
    <row r="6033">
      <c r="B6033">
        <f>IFERROR(VLOOKUP(A6033,Produtos!A:B,2,FALSE),"")</f>
        <v/>
      </c>
      <c r="D6033" s="10" t="n"/>
      <c r="E6033" s="10" t="n"/>
    </row>
    <row r="6034">
      <c r="B6034">
        <f>IFERROR(VLOOKUP(A6034,Produtos!A:B,2,FALSE),"")</f>
        <v/>
      </c>
      <c r="D6034" s="10" t="n"/>
      <c r="E6034" s="10" t="n"/>
    </row>
    <row r="6035">
      <c r="B6035">
        <f>IFERROR(VLOOKUP(A6035,Produtos!A:B,2,FALSE),"")</f>
        <v/>
      </c>
      <c r="D6035" s="10" t="n"/>
      <c r="E6035" s="10" t="n"/>
    </row>
    <row r="6036">
      <c r="B6036">
        <f>IFERROR(VLOOKUP(A6036,Produtos!A:B,2,FALSE),"")</f>
        <v/>
      </c>
      <c r="D6036" s="10" t="n"/>
      <c r="E6036" s="10" t="n"/>
    </row>
    <row r="6037">
      <c r="B6037">
        <f>IFERROR(VLOOKUP(A6037,Produtos!A:B,2,FALSE),"")</f>
        <v/>
      </c>
      <c r="D6037" s="10" t="n"/>
      <c r="E6037" s="10" t="n"/>
    </row>
    <row r="6038">
      <c r="B6038">
        <f>IFERROR(VLOOKUP(A6038,Produtos!A:B,2,FALSE),"")</f>
        <v/>
      </c>
      <c r="D6038" s="10" t="n"/>
      <c r="E6038" s="10" t="n"/>
    </row>
    <row r="6039">
      <c r="B6039">
        <f>IFERROR(VLOOKUP(A6039,Produtos!A:B,2,FALSE),"")</f>
        <v/>
      </c>
      <c r="D6039" s="10" t="n"/>
      <c r="E6039" s="10" t="n"/>
    </row>
    <row r="6040">
      <c r="B6040">
        <f>IFERROR(VLOOKUP(A6040,Produtos!A:B,2,FALSE),"")</f>
        <v/>
      </c>
      <c r="D6040" s="10" t="n"/>
      <c r="E6040" s="10" t="n"/>
    </row>
    <row r="6041">
      <c r="B6041">
        <f>IFERROR(VLOOKUP(A6041,Produtos!A:B,2,FALSE),"")</f>
        <v/>
      </c>
      <c r="D6041" s="10" t="n"/>
      <c r="E6041" s="10" t="n"/>
    </row>
    <row r="6042">
      <c r="B6042">
        <f>IFERROR(VLOOKUP(A6042,Produtos!A:B,2,FALSE),"")</f>
        <v/>
      </c>
      <c r="D6042" s="10" t="n"/>
      <c r="E6042" s="10" t="n"/>
    </row>
    <row r="6043">
      <c r="B6043">
        <f>IFERROR(VLOOKUP(A6043,Produtos!A:B,2,FALSE),"")</f>
        <v/>
      </c>
      <c r="D6043" s="10" t="n"/>
      <c r="E6043" s="10" t="n"/>
    </row>
    <row r="6044">
      <c r="B6044">
        <f>IFERROR(VLOOKUP(A6044,Produtos!A:B,2,FALSE),"")</f>
        <v/>
      </c>
      <c r="D6044" s="10" t="n"/>
      <c r="E6044" s="10" t="n"/>
    </row>
    <row r="6045">
      <c r="B6045">
        <f>IFERROR(VLOOKUP(A6045,Produtos!A:B,2,FALSE),"")</f>
        <v/>
      </c>
      <c r="D6045" s="10" t="n"/>
      <c r="E6045" s="10" t="n"/>
    </row>
    <row r="6046">
      <c r="B6046">
        <f>IFERROR(VLOOKUP(A6046,Produtos!A:B,2,FALSE),"")</f>
        <v/>
      </c>
      <c r="D6046" s="10" t="n"/>
      <c r="E6046" s="10" t="n"/>
    </row>
    <row r="6047">
      <c r="B6047">
        <f>IFERROR(VLOOKUP(A6047,Produtos!A:B,2,FALSE),"")</f>
        <v/>
      </c>
      <c r="D6047" s="10" t="n"/>
      <c r="E6047" s="10" t="n"/>
    </row>
    <row r="6048">
      <c r="B6048">
        <f>IFERROR(VLOOKUP(A6048,Produtos!A:B,2,FALSE),"")</f>
        <v/>
      </c>
      <c r="D6048" s="10" t="n"/>
      <c r="E6048" s="10" t="n"/>
    </row>
    <row r="6049">
      <c r="B6049">
        <f>IFERROR(VLOOKUP(A6049,Produtos!A:B,2,FALSE),"")</f>
        <v/>
      </c>
      <c r="D6049" s="10" t="n"/>
      <c r="E6049" s="10" t="n"/>
    </row>
    <row r="6050">
      <c r="B6050">
        <f>IFERROR(VLOOKUP(A6050,Produtos!A:B,2,FALSE),"")</f>
        <v/>
      </c>
      <c r="D6050" s="10" t="n"/>
      <c r="E6050" s="10" t="n"/>
    </row>
    <row r="6051">
      <c r="B6051">
        <f>IFERROR(VLOOKUP(A6051,Produtos!A:B,2,FALSE),"")</f>
        <v/>
      </c>
      <c r="D6051" s="10" t="n"/>
      <c r="E6051" s="10" t="n"/>
    </row>
    <row r="6052">
      <c r="B6052">
        <f>IFERROR(VLOOKUP(A6052,Produtos!A:B,2,FALSE),"")</f>
        <v/>
      </c>
      <c r="D6052" s="10" t="n"/>
      <c r="E6052" s="10" t="n"/>
    </row>
    <row r="6053">
      <c r="B6053">
        <f>IFERROR(VLOOKUP(A6053,Produtos!A:B,2,FALSE),"")</f>
        <v/>
      </c>
      <c r="D6053" s="10" t="n"/>
      <c r="E6053" s="10" t="n"/>
    </row>
    <row r="6054">
      <c r="B6054">
        <f>IFERROR(VLOOKUP(A6054,Produtos!A:B,2,FALSE),"")</f>
        <v/>
      </c>
      <c r="D6054" s="10" t="n"/>
      <c r="E6054" s="10" t="n"/>
    </row>
    <row r="6055">
      <c r="B6055">
        <f>IFERROR(VLOOKUP(A6055,Produtos!A:B,2,FALSE),"")</f>
        <v/>
      </c>
      <c r="D6055" s="10" t="n"/>
      <c r="E6055" s="10" t="n"/>
    </row>
    <row r="6056">
      <c r="B6056">
        <f>IFERROR(VLOOKUP(A6056,Produtos!A:B,2,FALSE),"")</f>
        <v/>
      </c>
      <c r="D6056" s="10" t="n"/>
      <c r="E6056" s="10" t="n"/>
    </row>
    <row r="6057">
      <c r="B6057">
        <f>IFERROR(VLOOKUP(A6057,Produtos!A:B,2,FALSE),"")</f>
        <v/>
      </c>
      <c r="D6057" s="10" t="n"/>
      <c r="E6057" s="10" t="n"/>
    </row>
    <row r="6058">
      <c r="B6058">
        <f>IFERROR(VLOOKUP(A6058,Produtos!A:B,2,FALSE),"")</f>
        <v/>
      </c>
      <c r="D6058" s="10" t="n"/>
      <c r="E6058" s="10" t="n"/>
    </row>
    <row r="6059">
      <c r="B6059">
        <f>IFERROR(VLOOKUP(A6059,Produtos!A:B,2,FALSE),"")</f>
        <v/>
      </c>
      <c r="D6059" s="10" t="n"/>
      <c r="E6059" s="10" t="n"/>
    </row>
    <row r="6060">
      <c r="B6060">
        <f>IFERROR(VLOOKUP(A6060,Produtos!A:B,2,FALSE),"")</f>
        <v/>
      </c>
      <c r="D6060" s="10" t="n"/>
      <c r="E6060" s="10" t="n"/>
    </row>
    <row r="6061">
      <c r="B6061">
        <f>IFERROR(VLOOKUP(A6061,Produtos!A:B,2,FALSE),"")</f>
        <v/>
      </c>
      <c r="D6061" s="10" t="n"/>
      <c r="E6061" s="10" t="n"/>
    </row>
    <row r="6062">
      <c r="B6062">
        <f>IFERROR(VLOOKUP(A6062,Produtos!A:B,2,FALSE),"")</f>
        <v/>
      </c>
      <c r="D6062" s="10" t="n"/>
      <c r="E6062" s="10" t="n"/>
    </row>
    <row r="6063">
      <c r="B6063">
        <f>IFERROR(VLOOKUP(A6063,Produtos!A:B,2,FALSE),"")</f>
        <v/>
      </c>
      <c r="D6063" s="10" t="n"/>
      <c r="E6063" s="10" t="n"/>
    </row>
    <row r="6064">
      <c r="B6064">
        <f>IFERROR(VLOOKUP(A6064,Produtos!A:B,2,FALSE),"")</f>
        <v/>
      </c>
      <c r="D6064" s="10" t="n"/>
      <c r="E6064" s="10" t="n"/>
    </row>
    <row r="6065">
      <c r="B6065">
        <f>IFERROR(VLOOKUP(A6065,Produtos!A:B,2,FALSE),"")</f>
        <v/>
      </c>
      <c r="D6065" s="10" t="n"/>
      <c r="E6065" s="10" t="n"/>
    </row>
    <row r="6066">
      <c r="B6066">
        <f>IFERROR(VLOOKUP(A6066,Produtos!A:B,2,FALSE),"")</f>
        <v/>
      </c>
      <c r="D6066" s="10" t="n"/>
      <c r="E6066" s="10" t="n"/>
    </row>
    <row r="6067">
      <c r="B6067">
        <f>IFERROR(VLOOKUP(A6067,Produtos!A:B,2,FALSE),"")</f>
        <v/>
      </c>
      <c r="D6067" s="10" t="n"/>
      <c r="E6067" s="10" t="n"/>
    </row>
    <row r="6068">
      <c r="B6068">
        <f>IFERROR(VLOOKUP(A6068,Produtos!A:B,2,FALSE),"")</f>
        <v/>
      </c>
      <c r="D6068" s="10" t="n"/>
      <c r="E6068" s="10" t="n"/>
    </row>
    <row r="6069">
      <c r="B6069">
        <f>IFERROR(VLOOKUP(A6069,Produtos!A:B,2,FALSE),"")</f>
        <v/>
      </c>
      <c r="D6069" s="10" t="n"/>
      <c r="E6069" s="10" t="n"/>
    </row>
    <row r="6070">
      <c r="B6070">
        <f>IFERROR(VLOOKUP(A6070,Produtos!A:B,2,FALSE),"")</f>
        <v/>
      </c>
      <c r="D6070" s="10" t="n"/>
      <c r="E6070" s="10" t="n"/>
    </row>
    <row r="6071">
      <c r="B6071">
        <f>IFERROR(VLOOKUP(A6071,Produtos!A:B,2,FALSE),"")</f>
        <v/>
      </c>
      <c r="D6071" s="10" t="n"/>
      <c r="E6071" s="10" t="n"/>
    </row>
    <row r="6072">
      <c r="B6072">
        <f>IFERROR(VLOOKUP(A6072,Produtos!A:B,2,FALSE),"")</f>
        <v/>
      </c>
      <c r="D6072" s="10" t="n"/>
      <c r="E6072" s="10" t="n"/>
    </row>
    <row r="6073">
      <c r="B6073">
        <f>IFERROR(VLOOKUP(A6073,Produtos!A:B,2,FALSE),"")</f>
        <v/>
      </c>
      <c r="D6073" s="10" t="n"/>
      <c r="E6073" s="10" t="n"/>
    </row>
    <row r="6074">
      <c r="B6074">
        <f>IFERROR(VLOOKUP(A6074,Produtos!A:B,2,FALSE),"")</f>
        <v/>
      </c>
      <c r="D6074" s="10" t="n"/>
      <c r="E6074" s="10" t="n"/>
    </row>
    <row r="6075">
      <c r="B6075">
        <f>IFERROR(VLOOKUP(A6075,Produtos!A:B,2,FALSE),"")</f>
        <v/>
      </c>
      <c r="D6075" s="10" t="n"/>
      <c r="E6075" s="10" t="n"/>
    </row>
    <row r="6076">
      <c r="B6076">
        <f>IFERROR(VLOOKUP(A6076,Produtos!A:B,2,FALSE),"")</f>
        <v/>
      </c>
      <c r="D6076" s="10" t="n"/>
      <c r="E6076" s="10" t="n"/>
    </row>
    <row r="6077">
      <c r="B6077">
        <f>IFERROR(VLOOKUP(A6077,Produtos!A:B,2,FALSE),"")</f>
        <v/>
      </c>
      <c r="D6077" s="10" t="n"/>
      <c r="E6077" s="10" t="n"/>
    </row>
    <row r="6078">
      <c r="B6078">
        <f>IFERROR(VLOOKUP(A6078,Produtos!A:B,2,FALSE),"")</f>
        <v/>
      </c>
      <c r="D6078" s="10" t="n"/>
      <c r="E6078" s="10" t="n"/>
    </row>
    <row r="6079">
      <c r="B6079">
        <f>IFERROR(VLOOKUP(A6079,Produtos!A:B,2,FALSE),"")</f>
        <v/>
      </c>
      <c r="D6079" s="10" t="n"/>
      <c r="E6079" s="10" t="n"/>
    </row>
    <row r="6080">
      <c r="B6080">
        <f>IFERROR(VLOOKUP(A6080,Produtos!A:B,2,FALSE),"")</f>
        <v/>
      </c>
      <c r="D6080" s="10" t="n"/>
      <c r="E6080" s="10" t="n"/>
    </row>
    <row r="6081">
      <c r="B6081">
        <f>IFERROR(VLOOKUP(A6081,Produtos!A:B,2,FALSE),"")</f>
        <v/>
      </c>
      <c r="D6081" s="10" t="n"/>
      <c r="E6081" s="10" t="n"/>
    </row>
    <row r="6082">
      <c r="B6082">
        <f>IFERROR(VLOOKUP(A6082,Produtos!A:B,2,FALSE),"")</f>
        <v/>
      </c>
      <c r="D6082" s="10" t="n"/>
      <c r="E6082" s="10" t="n"/>
    </row>
    <row r="6083">
      <c r="B6083">
        <f>IFERROR(VLOOKUP(A6083,Produtos!A:B,2,FALSE),"")</f>
        <v/>
      </c>
      <c r="D6083" s="10" t="n"/>
      <c r="E6083" s="10" t="n"/>
    </row>
    <row r="6084">
      <c r="B6084">
        <f>IFERROR(VLOOKUP(A6084,Produtos!A:B,2,FALSE),"")</f>
        <v/>
      </c>
      <c r="D6084" s="10" t="n"/>
      <c r="E6084" s="10" t="n"/>
    </row>
    <row r="6085">
      <c r="B6085">
        <f>IFERROR(VLOOKUP(A6085,Produtos!A:B,2,FALSE),"")</f>
        <v/>
      </c>
      <c r="D6085" s="10" t="n"/>
      <c r="E6085" s="10" t="n"/>
    </row>
    <row r="6086">
      <c r="B6086">
        <f>IFERROR(VLOOKUP(A6086,Produtos!A:B,2,FALSE),"")</f>
        <v/>
      </c>
      <c r="D6086" s="10" t="n"/>
      <c r="E6086" s="10" t="n"/>
    </row>
    <row r="6087">
      <c r="B6087">
        <f>IFERROR(VLOOKUP(A6087,Produtos!A:B,2,FALSE),"")</f>
        <v/>
      </c>
      <c r="D6087" s="10" t="n"/>
      <c r="E6087" s="10" t="n"/>
    </row>
    <row r="6088">
      <c r="B6088">
        <f>IFERROR(VLOOKUP(A6088,Produtos!A:B,2,FALSE),"")</f>
        <v/>
      </c>
      <c r="D6088" s="10" t="n"/>
      <c r="E6088" s="10" t="n"/>
    </row>
    <row r="6089">
      <c r="B6089">
        <f>IFERROR(VLOOKUP(A6089,Produtos!A:B,2,FALSE),"")</f>
        <v/>
      </c>
      <c r="D6089" s="10" t="n"/>
      <c r="E6089" s="10" t="n"/>
    </row>
    <row r="6090">
      <c r="B6090">
        <f>IFERROR(VLOOKUP(A6090,Produtos!A:B,2,FALSE),"")</f>
        <v/>
      </c>
      <c r="D6090" s="10" t="n"/>
      <c r="E6090" s="10" t="n"/>
    </row>
    <row r="6091">
      <c r="B6091">
        <f>IFERROR(VLOOKUP(A6091,Produtos!A:B,2,FALSE),"")</f>
        <v/>
      </c>
      <c r="D6091" s="10" t="n"/>
      <c r="E6091" s="10" t="n"/>
    </row>
    <row r="6092">
      <c r="B6092">
        <f>IFERROR(VLOOKUP(A6092,Produtos!A:B,2,FALSE),"")</f>
        <v/>
      </c>
      <c r="D6092" s="10" t="n"/>
      <c r="E6092" s="10" t="n"/>
    </row>
    <row r="6093">
      <c r="B6093">
        <f>IFERROR(VLOOKUP(A6093,Produtos!A:B,2,FALSE),"")</f>
        <v/>
      </c>
      <c r="D6093" s="10" t="n"/>
      <c r="E6093" s="10" t="n"/>
    </row>
    <row r="6094">
      <c r="B6094">
        <f>IFERROR(VLOOKUP(A6094,Produtos!A:B,2,FALSE),"")</f>
        <v/>
      </c>
      <c r="D6094" s="10" t="n"/>
      <c r="E6094" s="10" t="n"/>
    </row>
    <row r="6095">
      <c r="B6095">
        <f>IFERROR(VLOOKUP(A6095,Produtos!A:B,2,FALSE),"")</f>
        <v/>
      </c>
      <c r="D6095" s="10" t="n"/>
      <c r="E6095" s="10" t="n"/>
    </row>
    <row r="6096">
      <c r="B6096">
        <f>IFERROR(VLOOKUP(A6096,Produtos!A:B,2,FALSE),"")</f>
        <v/>
      </c>
      <c r="D6096" s="10" t="n"/>
      <c r="E6096" s="10" t="n"/>
    </row>
    <row r="6097">
      <c r="B6097">
        <f>IFERROR(VLOOKUP(A6097,Produtos!A:B,2,FALSE),"")</f>
        <v/>
      </c>
      <c r="D6097" s="10" t="n"/>
      <c r="E6097" s="10" t="n"/>
    </row>
    <row r="6098">
      <c r="B6098">
        <f>IFERROR(VLOOKUP(A6098,Produtos!A:B,2,FALSE),"")</f>
        <v/>
      </c>
      <c r="D6098" s="10" t="n"/>
      <c r="E6098" s="10" t="n"/>
    </row>
    <row r="6099">
      <c r="B6099">
        <f>IFERROR(VLOOKUP(A6099,Produtos!A:B,2,FALSE),"")</f>
        <v/>
      </c>
      <c r="D6099" s="10" t="n"/>
      <c r="E6099" s="10" t="n"/>
    </row>
    <row r="6100">
      <c r="B6100">
        <f>IFERROR(VLOOKUP(A6100,Produtos!A:B,2,FALSE),"")</f>
        <v/>
      </c>
      <c r="D6100" s="10" t="n"/>
      <c r="E6100" s="10" t="n"/>
    </row>
    <row r="6101">
      <c r="B6101">
        <f>IFERROR(VLOOKUP(A6101,Produtos!A:B,2,FALSE),"")</f>
        <v/>
      </c>
      <c r="D6101" s="10" t="n"/>
      <c r="E6101" s="10" t="n"/>
    </row>
    <row r="6102">
      <c r="B6102">
        <f>IFERROR(VLOOKUP(A6102,Produtos!A:B,2,FALSE),"")</f>
        <v/>
      </c>
      <c r="D6102" s="10" t="n"/>
      <c r="E6102" s="10" t="n"/>
    </row>
    <row r="6103">
      <c r="B6103">
        <f>IFERROR(VLOOKUP(A6103,Produtos!A:B,2,FALSE),"")</f>
        <v/>
      </c>
      <c r="D6103" s="10" t="n"/>
      <c r="E6103" s="10" t="n"/>
    </row>
    <row r="6104">
      <c r="B6104">
        <f>IFERROR(VLOOKUP(A6104,Produtos!A:B,2,FALSE),"")</f>
        <v/>
      </c>
      <c r="D6104" s="10" t="n"/>
      <c r="E6104" s="10" t="n"/>
    </row>
    <row r="6105">
      <c r="B6105">
        <f>IFERROR(VLOOKUP(A6105,Produtos!A:B,2,FALSE),"")</f>
        <v/>
      </c>
      <c r="D6105" s="10" t="n"/>
      <c r="E6105" s="10" t="n"/>
    </row>
    <row r="6106">
      <c r="B6106">
        <f>IFERROR(VLOOKUP(A6106,Produtos!A:B,2,FALSE),"")</f>
        <v/>
      </c>
      <c r="D6106" s="10" t="n"/>
      <c r="E6106" s="10" t="n"/>
    </row>
    <row r="6107">
      <c r="B6107">
        <f>IFERROR(VLOOKUP(A6107,Produtos!A:B,2,FALSE),"")</f>
        <v/>
      </c>
      <c r="D6107" s="10" t="n"/>
      <c r="E6107" s="10" t="n"/>
    </row>
    <row r="6108">
      <c r="B6108">
        <f>IFERROR(VLOOKUP(A6108,Produtos!A:B,2,FALSE),"")</f>
        <v/>
      </c>
      <c r="D6108" s="10" t="n"/>
      <c r="E6108" s="10" t="n"/>
    </row>
    <row r="6109">
      <c r="B6109">
        <f>IFERROR(VLOOKUP(A6109,Produtos!A:B,2,FALSE),"")</f>
        <v/>
      </c>
      <c r="D6109" s="10" t="n"/>
      <c r="E6109" s="10" t="n"/>
    </row>
    <row r="6110">
      <c r="B6110">
        <f>IFERROR(VLOOKUP(A6110,Produtos!A:B,2,FALSE),"")</f>
        <v/>
      </c>
      <c r="D6110" s="10" t="n"/>
      <c r="E6110" s="10" t="n"/>
    </row>
    <row r="6111">
      <c r="B6111">
        <f>IFERROR(VLOOKUP(A6111,Produtos!A:B,2,FALSE),"")</f>
        <v/>
      </c>
      <c r="D6111" s="10" t="n"/>
      <c r="E6111" s="10" t="n"/>
    </row>
    <row r="6112">
      <c r="B6112">
        <f>IFERROR(VLOOKUP(A6112,Produtos!A:B,2,FALSE),"")</f>
        <v/>
      </c>
      <c r="D6112" s="10" t="n"/>
      <c r="E6112" s="10" t="n"/>
    </row>
    <row r="6113">
      <c r="B6113">
        <f>IFERROR(VLOOKUP(A6113,Produtos!A:B,2,FALSE),"")</f>
        <v/>
      </c>
      <c r="D6113" s="10" t="n"/>
      <c r="E6113" s="10" t="n"/>
    </row>
    <row r="6114">
      <c r="B6114">
        <f>IFERROR(VLOOKUP(A6114,Produtos!A:B,2,FALSE),"")</f>
        <v/>
      </c>
      <c r="D6114" s="10" t="n"/>
      <c r="E6114" s="10" t="n"/>
    </row>
    <row r="6115">
      <c r="B6115">
        <f>IFERROR(VLOOKUP(A6115,Produtos!A:B,2,FALSE),"")</f>
        <v/>
      </c>
      <c r="D6115" s="10" t="n"/>
      <c r="E6115" s="10" t="n"/>
    </row>
    <row r="6116">
      <c r="B6116">
        <f>IFERROR(VLOOKUP(A6116,Produtos!A:B,2,FALSE),"")</f>
        <v/>
      </c>
      <c r="D6116" s="10" t="n"/>
      <c r="E6116" s="10" t="n"/>
    </row>
    <row r="6117">
      <c r="B6117">
        <f>IFERROR(VLOOKUP(A6117,Produtos!A:B,2,FALSE),"")</f>
        <v/>
      </c>
      <c r="D6117" s="10" t="n"/>
      <c r="E6117" s="10" t="n"/>
    </row>
    <row r="6118">
      <c r="B6118">
        <f>IFERROR(VLOOKUP(A6118,Produtos!A:B,2,FALSE),"")</f>
        <v/>
      </c>
      <c r="D6118" s="10" t="n"/>
      <c r="E6118" s="10" t="n"/>
    </row>
    <row r="6119">
      <c r="B6119">
        <f>IFERROR(VLOOKUP(A6119,Produtos!A:B,2,FALSE),"")</f>
        <v/>
      </c>
      <c r="D6119" s="10" t="n"/>
      <c r="E6119" s="10" t="n"/>
    </row>
    <row r="6120">
      <c r="B6120">
        <f>IFERROR(VLOOKUP(A6120,Produtos!A:B,2,FALSE),"")</f>
        <v/>
      </c>
      <c r="D6120" s="10" t="n"/>
      <c r="E6120" s="10" t="n"/>
    </row>
    <row r="6121">
      <c r="B6121">
        <f>IFERROR(VLOOKUP(A6121,Produtos!A:B,2,FALSE),"")</f>
        <v/>
      </c>
      <c r="D6121" s="10" t="n"/>
      <c r="E6121" s="10" t="n"/>
    </row>
    <row r="6122">
      <c r="B6122">
        <f>IFERROR(VLOOKUP(A6122,Produtos!A:B,2,FALSE),"")</f>
        <v/>
      </c>
      <c r="D6122" s="10" t="n"/>
      <c r="E6122" s="10" t="n"/>
    </row>
    <row r="6123">
      <c r="B6123">
        <f>IFERROR(VLOOKUP(A6123,Produtos!A:B,2,FALSE),"")</f>
        <v/>
      </c>
      <c r="D6123" s="10" t="n"/>
      <c r="E6123" s="10" t="n"/>
    </row>
    <row r="6124">
      <c r="B6124">
        <f>IFERROR(VLOOKUP(A6124,Produtos!A:B,2,FALSE),"")</f>
        <v/>
      </c>
      <c r="D6124" s="10" t="n"/>
      <c r="E6124" s="10" t="n"/>
    </row>
    <row r="6125">
      <c r="B6125">
        <f>IFERROR(VLOOKUP(A6125,Produtos!A:B,2,FALSE),"")</f>
        <v/>
      </c>
      <c r="D6125" s="10" t="n"/>
      <c r="E6125" s="10" t="n"/>
    </row>
    <row r="6126">
      <c r="B6126">
        <f>IFERROR(VLOOKUP(A6126,Produtos!A:B,2,FALSE),"")</f>
        <v/>
      </c>
      <c r="D6126" s="10" t="n"/>
      <c r="E6126" s="10" t="n"/>
    </row>
    <row r="6127">
      <c r="B6127">
        <f>IFERROR(VLOOKUP(A6127,Produtos!A:B,2,FALSE),"")</f>
        <v/>
      </c>
      <c r="D6127" s="10" t="n"/>
      <c r="E6127" s="10" t="n"/>
    </row>
    <row r="6128">
      <c r="B6128">
        <f>IFERROR(VLOOKUP(A6128,Produtos!A:B,2,FALSE),"")</f>
        <v/>
      </c>
      <c r="D6128" s="10" t="n"/>
      <c r="E6128" s="10" t="n"/>
    </row>
    <row r="6129">
      <c r="B6129">
        <f>IFERROR(VLOOKUP(A6129,Produtos!A:B,2,FALSE),"")</f>
        <v/>
      </c>
      <c r="D6129" s="10" t="n"/>
      <c r="E6129" s="10" t="n"/>
    </row>
    <row r="6130">
      <c r="B6130">
        <f>IFERROR(VLOOKUP(A6130,Produtos!A:B,2,FALSE),"")</f>
        <v/>
      </c>
      <c r="D6130" s="10" t="n"/>
      <c r="E6130" s="10" t="n"/>
    </row>
    <row r="6131">
      <c r="B6131">
        <f>IFERROR(VLOOKUP(A6131,Produtos!A:B,2,FALSE),"")</f>
        <v/>
      </c>
      <c r="D6131" s="10" t="n"/>
      <c r="E6131" s="10" t="n"/>
    </row>
    <row r="6132">
      <c r="B6132">
        <f>IFERROR(VLOOKUP(A6132,Produtos!A:B,2,FALSE),"")</f>
        <v/>
      </c>
      <c r="D6132" s="10" t="n"/>
      <c r="E6132" s="10" t="n"/>
    </row>
    <row r="6133">
      <c r="B6133">
        <f>IFERROR(VLOOKUP(A6133,Produtos!A:B,2,FALSE),"")</f>
        <v/>
      </c>
      <c r="D6133" s="10" t="n"/>
      <c r="E6133" s="10" t="n"/>
    </row>
    <row r="6134">
      <c r="B6134">
        <f>IFERROR(VLOOKUP(A6134,Produtos!A:B,2,FALSE),"")</f>
        <v/>
      </c>
      <c r="D6134" s="10" t="n"/>
      <c r="E6134" s="10" t="n"/>
    </row>
    <row r="6135">
      <c r="B6135">
        <f>IFERROR(VLOOKUP(A6135,Produtos!A:B,2,FALSE),"")</f>
        <v/>
      </c>
      <c r="D6135" s="10" t="n"/>
      <c r="E6135" s="10" t="n"/>
    </row>
    <row r="6136">
      <c r="B6136">
        <f>IFERROR(VLOOKUP(A6136,Produtos!A:B,2,FALSE),"")</f>
        <v/>
      </c>
      <c r="D6136" s="10" t="n"/>
      <c r="E6136" s="10" t="n"/>
    </row>
    <row r="6137">
      <c r="B6137">
        <f>IFERROR(VLOOKUP(A6137,Produtos!A:B,2,FALSE),"")</f>
        <v/>
      </c>
      <c r="D6137" s="10" t="n"/>
      <c r="E6137" s="10" t="n"/>
    </row>
    <row r="6138">
      <c r="B6138">
        <f>IFERROR(VLOOKUP(A6138,Produtos!A:B,2,FALSE),"")</f>
        <v/>
      </c>
      <c r="D6138" s="10" t="n"/>
      <c r="E6138" s="10" t="n"/>
    </row>
    <row r="6139">
      <c r="B6139">
        <f>IFERROR(VLOOKUP(A6139,Produtos!A:B,2,FALSE),"")</f>
        <v/>
      </c>
      <c r="D6139" s="10" t="n"/>
      <c r="E6139" s="10" t="n"/>
    </row>
    <row r="6140">
      <c r="B6140">
        <f>IFERROR(VLOOKUP(A6140,Produtos!A:B,2,FALSE),"")</f>
        <v/>
      </c>
      <c r="D6140" s="10" t="n"/>
      <c r="E6140" s="10" t="n"/>
    </row>
    <row r="6141">
      <c r="B6141">
        <f>IFERROR(VLOOKUP(A6141,Produtos!A:B,2,FALSE),"")</f>
        <v/>
      </c>
      <c r="D6141" s="10" t="n"/>
      <c r="E6141" s="10" t="n"/>
    </row>
    <row r="6142">
      <c r="B6142">
        <f>IFERROR(VLOOKUP(A6142,Produtos!A:B,2,FALSE),"")</f>
        <v/>
      </c>
      <c r="D6142" s="10" t="n"/>
      <c r="E6142" s="10" t="n"/>
    </row>
    <row r="6143">
      <c r="B6143">
        <f>IFERROR(VLOOKUP(A6143,Produtos!A:B,2,FALSE),"")</f>
        <v/>
      </c>
      <c r="D6143" s="10" t="n"/>
      <c r="E6143" s="10" t="n"/>
    </row>
    <row r="6144">
      <c r="B6144">
        <f>IFERROR(VLOOKUP(A6144,Produtos!A:B,2,FALSE),"")</f>
        <v/>
      </c>
      <c r="D6144" s="10" t="n"/>
      <c r="E6144" s="10" t="n"/>
    </row>
    <row r="6145">
      <c r="B6145">
        <f>IFERROR(VLOOKUP(A6145,Produtos!A:B,2,FALSE),"")</f>
        <v/>
      </c>
      <c r="D6145" s="10" t="n"/>
      <c r="E6145" s="10" t="n"/>
    </row>
    <row r="6146">
      <c r="B6146">
        <f>IFERROR(VLOOKUP(A6146,Produtos!A:B,2,FALSE),"")</f>
        <v/>
      </c>
      <c r="D6146" s="10" t="n"/>
      <c r="E6146" s="10" t="n"/>
    </row>
    <row r="6147">
      <c r="B6147">
        <f>IFERROR(VLOOKUP(A6147,Produtos!A:B,2,FALSE),"")</f>
        <v/>
      </c>
      <c r="D6147" s="10" t="n"/>
      <c r="E6147" s="10" t="n"/>
    </row>
    <row r="6148">
      <c r="B6148">
        <f>IFERROR(VLOOKUP(A6148,Produtos!A:B,2,FALSE),"")</f>
        <v/>
      </c>
      <c r="D6148" s="10" t="n"/>
      <c r="E6148" s="10" t="n"/>
    </row>
    <row r="6149">
      <c r="B6149">
        <f>IFERROR(VLOOKUP(A6149,Produtos!A:B,2,FALSE),"")</f>
        <v/>
      </c>
      <c r="D6149" s="10" t="n"/>
      <c r="E6149" s="10" t="n"/>
    </row>
    <row r="6150">
      <c r="B6150">
        <f>IFERROR(VLOOKUP(A6150,Produtos!A:B,2,FALSE),"")</f>
        <v/>
      </c>
      <c r="D6150" s="10" t="n"/>
      <c r="E6150" s="10" t="n"/>
    </row>
    <row r="6151">
      <c r="B6151">
        <f>IFERROR(VLOOKUP(A6151,Produtos!A:B,2,FALSE),"")</f>
        <v/>
      </c>
      <c r="D6151" s="10" t="n"/>
      <c r="E6151" s="10" t="n"/>
    </row>
    <row r="6152">
      <c r="B6152">
        <f>IFERROR(VLOOKUP(A6152,Produtos!A:B,2,FALSE),"")</f>
        <v/>
      </c>
      <c r="D6152" s="10" t="n"/>
      <c r="E6152" s="10" t="n"/>
    </row>
    <row r="6153">
      <c r="B6153">
        <f>IFERROR(VLOOKUP(A6153,Produtos!A:B,2,FALSE),"")</f>
        <v/>
      </c>
      <c r="D6153" s="10" t="n"/>
      <c r="E6153" s="10" t="n"/>
    </row>
    <row r="6154">
      <c r="B6154">
        <f>IFERROR(VLOOKUP(A6154,Produtos!A:B,2,FALSE),"")</f>
        <v/>
      </c>
      <c r="D6154" s="10" t="n"/>
      <c r="E6154" s="10" t="n"/>
    </row>
    <row r="6155">
      <c r="B6155">
        <f>IFERROR(VLOOKUP(A6155,Produtos!A:B,2,FALSE),"")</f>
        <v/>
      </c>
      <c r="D6155" s="10" t="n"/>
      <c r="E6155" s="10" t="n"/>
    </row>
    <row r="6156">
      <c r="B6156">
        <f>IFERROR(VLOOKUP(A6156,Produtos!A:B,2,FALSE),"")</f>
        <v/>
      </c>
      <c r="D6156" s="10" t="n"/>
      <c r="E6156" s="10" t="n"/>
    </row>
    <row r="6157">
      <c r="B6157">
        <f>IFERROR(VLOOKUP(A6157,Produtos!A:B,2,FALSE),"")</f>
        <v/>
      </c>
      <c r="D6157" s="10" t="n"/>
      <c r="E6157" s="10" t="n"/>
    </row>
    <row r="6158">
      <c r="B6158">
        <f>IFERROR(VLOOKUP(A6158,Produtos!A:B,2,FALSE),"")</f>
        <v/>
      </c>
      <c r="D6158" s="10" t="n"/>
      <c r="E6158" s="10" t="n"/>
    </row>
    <row r="6159">
      <c r="B6159">
        <f>IFERROR(VLOOKUP(A6159,Produtos!A:B,2,FALSE),"")</f>
        <v/>
      </c>
      <c r="D6159" s="10" t="n"/>
      <c r="E6159" s="10" t="n"/>
    </row>
    <row r="6160">
      <c r="B6160">
        <f>IFERROR(VLOOKUP(A6160,Produtos!A:B,2,FALSE),"")</f>
        <v/>
      </c>
      <c r="D6160" s="10" t="n"/>
      <c r="E6160" s="10" t="n"/>
    </row>
    <row r="6161">
      <c r="B6161">
        <f>IFERROR(VLOOKUP(A6161,Produtos!A:B,2,FALSE),"")</f>
        <v/>
      </c>
      <c r="D6161" s="10" t="n"/>
      <c r="E6161" s="10" t="n"/>
    </row>
    <row r="6162">
      <c r="B6162">
        <f>IFERROR(VLOOKUP(A6162,Produtos!A:B,2,FALSE),"")</f>
        <v/>
      </c>
      <c r="D6162" s="10" t="n"/>
      <c r="E6162" s="10" t="n"/>
    </row>
    <row r="6163">
      <c r="B6163">
        <f>IFERROR(VLOOKUP(A6163,Produtos!A:B,2,FALSE),"")</f>
        <v/>
      </c>
      <c r="D6163" s="10" t="n"/>
      <c r="E6163" s="10" t="n"/>
    </row>
    <row r="6164">
      <c r="B6164">
        <f>IFERROR(VLOOKUP(A6164,Produtos!A:B,2,FALSE),"")</f>
        <v/>
      </c>
      <c r="D6164" s="10" t="n"/>
      <c r="E6164" s="10" t="n"/>
    </row>
    <row r="6165">
      <c r="B6165">
        <f>IFERROR(VLOOKUP(A6165,Produtos!A:B,2,FALSE),"")</f>
        <v/>
      </c>
      <c r="D6165" s="10" t="n"/>
      <c r="E6165" s="10" t="n"/>
    </row>
    <row r="6166">
      <c r="B6166">
        <f>IFERROR(VLOOKUP(A6166,Produtos!A:B,2,FALSE),"")</f>
        <v/>
      </c>
      <c r="D6166" s="10" t="n"/>
      <c r="E6166" s="10" t="n"/>
    </row>
    <row r="6167">
      <c r="B6167">
        <f>IFERROR(VLOOKUP(A6167,Produtos!A:B,2,FALSE),"")</f>
        <v/>
      </c>
      <c r="D6167" s="10" t="n"/>
      <c r="E6167" s="10" t="n"/>
    </row>
    <row r="6168">
      <c r="B6168">
        <f>IFERROR(VLOOKUP(A6168,Produtos!A:B,2,FALSE),"")</f>
        <v/>
      </c>
      <c r="D6168" s="10" t="n"/>
      <c r="E6168" s="10" t="n"/>
    </row>
    <row r="6169">
      <c r="B6169">
        <f>IFERROR(VLOOKUP(A6169,Produtos!A:B,2,FALSE),"")</f>
        <v/>
      </c>
      <c r="D6169" s="10" t="n"/>
      <c r="E6169" s="10" t="n"/>
    </row>
    <row r="6170">
      <c r="B6170">
        <f>IFERROR(VLOOKUP(A6170,Produtos!A:B,2,FALSE),"")</f>
        <v/>
      </c>
      <c r="D6170" s="10" t="n"/>
      <c r="E6170" s="10" t="n"/>
    </row>
    <row r="6171">
      <c r="B6171">
        <f>IFERROR(VLOOKUP(A6171,Produtos!A:B,2,FALSE),"")</f>
        <v/>
      </c>
      <c r="D6171" s="10" t="n"/>
      <c r="E6171" s="10" t="n"/>
    </row>
    <row r="6172">
      <c r="B6172">
        <f>IFERROR(VLOOKUP(A6172,Produtos!A:B,2,FALSE),"")</f>
        <v/>
      </c>
      <c r="D6172" s="10" t="n"/>
      <c r="E6172" s="10" t="n"/>
    </row>
    <row r="6173">
      <c r="B6173">
        <f>IFERROR(VLOOKUP(A6173,Produtos!A:B,2,FALSE),"")</f>
        <v/>
      </c>
      <c r="D6173" s="10" t="n"/>
      <c r="E6173" s="10" t="n"/>
    </row>
    <row r="6174">
      <c r="B6174">
        <f>IFERROR(VLOOKUP(A6174,Produtos!A:B,2,FALSE),"")</f>
        <v/>
      </c>
      <c r="D6174" s="10" t="n"/>
      <c r="E6174" s="10" t="n"/>
    </row>
    <row r="6175">
      <c r="B6175">
        <f>IFERROR(VLOOKUP(A6175,Produtos!A:B,2,FALSE),"")</f>
        <v/>
      </c>
      <c r="D6175" s="10" t="n"/>
      <c r="E6175" s="10" t="n"/>
    </row>
    <row r="6176">
      <c r="B6176">
        <f>IFERROR(VLOOKUP(A6176,Produtos!A:B,2,FALSE),"")</f>
        <v/>
      </c>
      <c r="D6176" s="10" t="n"/>
      <c r="E6176" s="10" t="n"/>
    </row>
    <row r="6177">
      <c r="B6177">
        <f>IFERROR(VLOOKUP(A6177,Produtos!A:B,2,FALSE),"")</f>
        <v/>
      </c>
      <c r="D6177" s="10" t="n"/>
      <c r="E6177" s="10" t="n"/>
    </row>
    <row r="6178">
      <c r="B6178">
        <f>IFERROR(VLOOKUP(A6178,Produtos!A:B,2,FALSE),"")</f>
        <v/>
      </c>
      <c r="D6178" s="10" t="n"/>
      <c r="E6178" s="10" t="n"/>
    </row>
    <row r="6179">
      <c r="B6179">
        <f>IFERROR(VLOOKUP(A6179,Produtos!A:B,2,FALSE),"")</f>
        <v/>
      </c>
      <c r="D6179" s="10" t="n"/>
      <c r="E6179" s="10" t="n"/>
    </row>
    <row r="6180">
      <c r="B6180">
        <f>IFERROR(VLOOKUP(A6180,Produtos!A:B,2,FALSE),"")</f>
        <v/>
      </c>
      <c r="D6180" s="10" t="n"/>
      <c r="E6180" s="10" t="n"/>
    </row>
    <row r="6181">
      <c r="B6181">
        <f>IFERROR(VLOOKUP(A6181,Produtos!A:B,2,FALSE),"")</f>
        <v/>
      </c>
      <c r="D6181" s="10" t="n"/>
      <c r="E6181" s="10" t="n"/>
    </row>
    <row r="6182">
      <c r="B6182">
        <f>IFERROR(VLOOKUP(A6182,Produtos!A:B,2,FALSE),"")</f>
        <v/>
      </c>
      <c r="D6182" s="10" t="n"/>
      <c r="E6182" s="10" t="n"/>
    </row>
    <row r="6183">
      <c r="B6183">
        <f>IFERROR(VLOOKUP(A6183,Produtos!A:B,2,FALSE),"")</f>
        <v/>
      </c>
      <c r="D6183" s="10" t="n"/>
      <c r="E6183" s="10" t="n"/>
    </row>
    <row r="6184">
      <c r="B6184">
        <f>IFERROR(VLOOKUP(A6184,Produtos!A:B,2,FALSE),"")</f>
        <v/>
      </c>
      <c r="D6184" s="10" t="n"/>
      <c r="E6184" s="10" t="n"/>
    </row>
    <row r="6185">
      <c r="B6185">
        <f>IFERROR(VLOOKUP(A6185,Produtos!A:B,2,FALSE),"")</f>
        <v/>
      </c>
      <c r="D6185" s="10" t="n"/>
      <c r="E6185" s="10" t="n"/>
    </row>
    <row r="6186">
      <c r="B6186">
        <f>IFERROR(VLOOKUP(A6186,Produtos!A:B,2,FALSE),"")</f>
        <v/>
      </c>
      <c r="D6186" s="10" t="n"/>
      <c r="E6186" s="10" t="n"/>
    </row>
    <row r="6187">
      <c r="B6187">
        <f>IFERROR(VLOOKUP(A6187,Produtos!A:B,2,FALSE),"")</f>
        <v/>
      </c>
      <c r="D6187" s="10" t="n"/>
      <c r="E6187" s="10" t="n"/>
    </row>
    <row r="6188">
      <c r="B6188">
        <f>IFERROR(VLOOKUP(A6188,Produtos!A:B,2,FALSE),"")</f>
        <v/>
      </c>
      <c r="D6188" s="10" t="n"/>
      <c r="E6188" s="10" t="n"/>
    </row>
    <row r="6189">
      <c r="B6189">
        <f>IFERROR(VLOOKUP(A6189,Produtos!A:B,2,FALSE),"")</f>
        <v/>
      </c>
      <c r="D6189" s="10" t="n"/>
      <c r="E6189" s="10" t="n"/>
    </row>
    <row r="6190">
      <c r="B6190">
        <f>IFERROR(VLOOKUP(A6190,Produtos!A:B,2,FALSE),"")</f>
        <v/>
      </c>
      <c r="D6190" s="10" t="n"/>
      <c r="E6190" s="10" t="n"/>
    </row>
    <row r="6191">
      <c r="B6191">
        <f>IFERROR(VLOOKUP(A6191,Produtos!A:B,2,FALSE),"")</f>
        <v/>
      </c>
      <c r="D6191" s="10" t="n"/>
      <c r="E6191" s="10" t="n"/>
    </row>
    <row r="6192">
      <c r="B6192">
        <f>IFERROR(VLOOKUP(A6192,Produtos!A:B,2,FALSE),"")</f>
        <v/>
      </c>
      <c r="D6192" s="10" t="n"/>
      <c r="E6192" s="10" t="n"/>
    </row>
    <row r="6193">
      <c r="B6193">
        <f>IFERROR(VLOOKUP(A6193,Produtos!A:B,2,FALSE),"")</f>
        <v/>
      </c>
      <c r="D6193" s="10" t="n"/>
      <c r="E6193" s="10" t="n"/>
    </row>
    <row r="6194">
      <c r="B6194">
        <f>IFERROR(VLOOKUP(A6194,Produtos!A:B,2,FALSE),"")</f>
        <v/>
      </c>
      <c r="D6194" s="10" t="n"/>
      <c r="E6194" s="10" t="n"/>
    </row>
    <row r="6195">
      <c r="B6195">
        <f>IFERROR(VLOOKUP(A6195,Produtos!A:B,2,FALSE),"")</f>
        <v/>
      </c>
      <c r="D6195" s="10" t="n"/>
      <c r="E6195" s="10" t="n"/>
    </row>
    <row r="6196">
      <c r="B6196">
        <f>IFERROR(VLOOKUP(A6196,Produtos!A:B,2,FALSE),"")</f>
        <v/>
      </c>
      <c r="D6196" s="10" t="n"/>
      <c r="E6196" s="10" t="n"/>
    </row>
    <row r="6197">
      <c r="B6197">
        <f>IFERROR(VLOOKUP(A6197,Produtos!A:B,2,FALSE),"")</f>
        <v/>
      </c>
      <c r="D6197" s="10" t="n"/>
      <c r="E6197" s="10" t="n"/>
    </row>
    <row r="6198">
      <c r="B6198">
        <f>IFERROR(VLOOKUP(A6198,Produtos!A:B,2,FALSE),"")</f>
        <v/>
      </c>
      <c r="D6198" s="10" t="n"/>
      <c r="E6198" s="10" t="n"/>
    </row>
    <row r="6199">
      <c r="B6199">
        <f>IFERROR(VLOOKUP(A6199,Produtos!A:B,2,FALSE),"")</f>
        <v/>
      </c>
      <c r="D6199" s="10" t="n"/>
      <c r="E6199" s="10" t="n"/>
    </row>
    <row r="6200">
      <c r="B6200">
        <f>IFERROR(VLOOKUP(A6200,Produtos!A:B,2,FALSE),"")</f>
        <v/>
      </c>
      <c r="D6200" s="10" t="n"/>
      <c r="E6200" s="10" t="n"/>
    </row>
    <row r="6201">
      <c r="B6201">
        <f>IFERROR(VLOOKUP(A6201,Produtos!A:B,2,FALSE),"")</f>
        <v/>
      </c>
      <c r="D6201" s="10" t="n"/>
      <c r="E6201" s="10" t="n"/>
    </row>
    <row r="6202">
      <c r="B6202">
        <f>IFERROR(VLOOKUP(A6202,Produtos!A:B,2,FALSE),"")</f>
        <v/>
      </c>
      <c r="D6202" s="10" t="n"/>
      <c r="E6202" s="10" t="n"/>
    </row>
    <row r="6203">
      <c r="B6203">
        <f>IFERROR(VLOOKUP(A6203,Produtos!A:B,2,FALSE),"")</f>
        <v/>
      </c>
      <c r="D6203" s="10" t="n"/>
      <c r="E6203" s="10" t="n"/>
    </row>
    <row r="6204">
      <c r="B6204">
        <f>IFERROR(VLOOKUP(A6204,Produtos!A:B,2,FALSE),"")</f>
        <v/>
      </c>
      <c r="D6204" s="10" t="n"/>
      <c r="E6204" s="10" t="n"/>
    </row>
    <row r="6205">
      <c r="B6205">
        <f>IFERROR(VLOOKUP(A6205,Produtos!A:B,2,FALSE),"")</f>
        <v/>
      </c>
      <c r="D6205" s="10" t="n"/>
      <c r="E6205" s="10" t="n"/>
    </row>
    <row r="6206">
      <c r="B6206">
        <f>IFERROR(VLOOKUP(A6206,Produtos!A:B,2,FALSE),"")</f>
        <v/>
      </c>
      <c r="D6206" s="10" t="n"/>
      <c r="E6206" s="10" t="n"/>
    </row>
    <row r="6207">
      <c r="B6207">
        <f>IFERROR(VLOOKUP(A6207,Produtos!A:B,2,FALSE),"")</f>
        <v/>
      </c>
      <c r="D6207" s="10" t="n"/>
      <c r="E6207" s="10" t="n"/>
    </row>
    <row r="6208">
      <c r="B6208">
        <f>IFERROR(VLOOKUP(A6208,Produtos!A:B,2,FALSE),"")</f>
        <v/>
      </c>
      <c r="D6208" s="10" t="n"/>
      <c r="E6208" s="10" t="n"/>
    </row>
    <row r="6209">
      <c r="B6209">
        <f>IFERROR(VLOOKUP(A6209,Produtos!A:B,2,FALSE),"")</f>
        <v/>
      </c>
      <c r="D6209" s="10" t="n"/>
      <c r="E6209" s="10" t="n"/>
    </row>
    <row r="6210">
      <c r="B6210">
        <f>IFERROR(VLOOKUP(A6210,Produtos!A:B,2,FALSE),"")</f>
        <v/>
      </c>
      <c r="D6210" s="10" t="n"/>
      <c r="E6210" s="10" t="n"/>
    </row>
    <row r="6211">
      <c r="B6211">
        <f>IFERROR(VLOOKUP(A6211,Produtos!A:B,2,FALSE),"")</f>
        <v/>
      </c>
      <c r="D6211" s="10" t="n"/>
      <c r="E6211" s="10" t="n"/>
    </row>
    <row r="6212">
      <c r="B6212">
        <f>IFERROR(VLOOKUP(A6212,Produtos!A:B,2,FALSE),"")</f>
        <v/>
      </c>
      <c r="D6212" s="10" t="n"/>
      <c r="E6212" s="10" t="n"/>
    </row>
    <row r="6213">
      <c r="B6213">
        <f>IFERROR(VLOOKUP(A6213,Produtos!A:B,2,FALSE),"")</f>
        <v/>
      </c>
      <c r="D6213" s="10" t="n"/>
      <c r="E6213" s="10" t="n"/>
    </row>
    <row r="6214">
      <c r="B6214">
        <f>IFERROR(VLOOKUP(A6214,Produtos!A:B,2,FALSE),"")</f>
        <v/>
      </c>
      <c r="D6214" s="10" t="n"/>
      <c r="E6214" s="10" t="n"/>
    </row>
    <row r="6215">
      <c r="B6215">
        <f>IFERROR(VLOOKUP(A6215,Produtos!A:B,2,FALSE),"")</f>
        <v/>
      </c>
      <c r="D6215" s="10" t="n"/>
      <c r="E6215" s="10" t="n"/>
    </row>
    <row r="6216">
      <c r="B6216">
        <f>IFERROR(VLOOKUP(A6216,Produtos!A:B,2,FALSE),"")</f>
        <v/>
      </c>
      <c r="D6216" s="10" t="n"/>
      <c r="E6216" s="10" t="n"/>
    </row>
    <row r="6217">
      <c r="B6217">
        <f>IFERROR(VLOOKUP(A6217,Produtos!A:B,2,FALSE),"")</f>
        <v/>
      </c>
      <c r="D6217" s="10" t="n"/>
      <c r="E6217" s="10" t="n"/>
    </row>
    <row r="6218">
      <c r="B6218">
        <f>IFERROR(VLOOKUP(A6218,Produtos!A:B,2,FALSE),"")</f>
        <v/>
      </c>
      <c r="D6218" s="10" t="n"/>
      <c r="E6218" s="10" t="n"/>
    </row>
    <row r="6219">
      <c r="B6219">
        <f>IFERROR(VLOOKUP(A6219,Produtos!A:B,2,FALSE),"")</f>
        <v/>
      </c>
      <c r="D6219" s="10" t="n"/>
      <c r="E6219" s="10" t="n"/>
    </row>
    <row r="6220">
      <c r="B6220">
        <f>IFERROR(VLOOKUP(A6220,Produtos!A:B,2,FALSE),"")</f>
        <v/>
      </c>
      <c r="D6220" s="10" t="n"/>
      <c r="E6220" s="10" t="n"/>
    </row>
    <row r="6221">
      <c r="B6221">
        <f>IFERROR(VLOOKUP(A6221,Produtos!A:B,2,FALSE),"")</f>
        <v/>
      </c>
      <c r="D6221" s="10" t="n"/>
      <c r="E6221" s="10" t="n"/>
    </row>
    <row r="6222">
      <c r="B6222">
        <f>IFERROR(VLOOKUP(A6222,Produtos!A:B,2,FALSE),"")</f>
        <v/>
      </c>
      <c r="D6222" s="10" t="n"/>
      <c r="E6222" s="10" t="n"/>
    </row>
    <row r="6223">
      <c r="B6223">
        <f>IFERROR(VLOOKUP(A6223,Produtos!A:B,2,FALSE),"")</f>
        <v/>
      </c>
      <c r="D6223" s="10" t="n"/>
      <c r="E6223" s="10" t="n"/>
    </row>
    <row r="6224">
      <c r="B6224">
        <f>IFERROR(VLOOKUP(A6224,Produtos!A:B,2,FALSE),"")</f>
        <v/>
      </c>
      <c r="D6224" s="10" t="n"/>
      <c r="E6224" s="10" t="n"/>
    </row>
    <row r="6225">
      <c r="B6225">
        <f>IFERROR(VLOOKUP(A6225,Produtos!A:B,2,FALSE),"")</f>
        <v/>
      </c>
      <c r="D6225" s="10" t="n"/>
      <c r="E6225" s="10" t="n"/>
    </row>
    <row r="6226">
      <c r="B6226">
        <f>IFERROR(VLOOKUP(A6226,Produtos!A:B,2,FALSE),"")</f>
        <v/>
      </c>
      <c r="D6226" s="10" t="n"/>
      <c r="E6226" s="10" t="n"/>
    </row>
    <row r="6227">
      <c r="B6227">
        <f>IFERROR(VLOOKUP(A6227,Produtos!A:B,2,FALSE),"")</f>
        <v/>
      </c>
      <c r="D6227" s="10" t="n"/>
      <c r="E6227" s="10" t="n"/>
    </row>
    <row r="6228">
      <c r="B6228">
        <f>IFERROR(VLOOKUP(A6228,Produtos!A:B,2,FALSE),"")</f>
        <v/>
      </c>
      <c r="D6228" s="10" t="n"/>
      <c r="E6228" s="10" t="n"/>
    </row>
    <row r="6229">
      <c r="B6229">
        <f>IFERROR(VLOOKUP(A6229,Produtos!A:B,2,FALSE),"")</f>
        <v/>
      </c>
      <c r="D6229" s="10" t="n"/>
      <c r="E6229" s="10" t="n"/>
    </row>
    <row r="6230">
      <c r="B6230">
        <f>IFERROR(VLOOKUP(A6230,Produtos!A:B,2,FALSE),"")</f>
        <v/>
      </c>
      <c r="D6230" s="10" t="n"/>
      <c r="E6230" s="10" t="n"/>
    </row>
    <row r="6231">
      <c r="B6231">
        <f>IFERROR(VLOOKUP(A6231,Produtos!A:B,2,FALSE),"")</f>
        <v/>
      </c>
      <c r="D6231" s="10" t="n"/>
      <c r="E6231" s="10" t="n"/>
    </row>
    <row r="6232">
      <c r="B6232">
        <f>IFERROR(VLOOKUP(A6232,Produtos!A:B,2,FALSE),"")</f>
        <v/>
      </c>
      <c r="D6232" s="10" t="n"/>
      <c r="E6232" s="10" t="n"/>
    </row>
    <row r="6233">
      <c r="B6233">
        <f>IFERROR(VLOOKUP(A6233,Produtos!A:B,2,FALSE),"")</f>
        <v/>
      </c>
      <c r="D6233" s="10" t="n"/>
      <c r="E6233" s="10" t="n"/>
    </row>
    <row r="6234">
      <c r="B6234">
        <f>IFERROR(VLOOKUP(A6234,Produtos!A:B,2,FALSE),"")</f>
        <v/>
      </c>
      <c r="D6234" s="10" t="n"/>
      <c r="E6234" s="10" t="n"/>
    </row>
    <row r="6235">
      <c r="B6235">
        <f>IFERROR(VLOOKUP(A6235,Produtos!A:B,2,FALSE),"")</f>
        <v/>
      </c>
      <c r="D6235" s="10" t="n"/>
      <c r="E6235" s="10" t="n"/>
    </row>
    <row r="6236">
      <c r="B6236">
        <f>IFERROR(VLOOKUP(A6236,Produtos!A:B,2,FALSE),"")</f>
        <v/>
      </c>
      <c r="D6236" s="10" t="n"/>
      <c r="E6236" s="10" t="n"/>
    </row>
    <row r="6237">
      <c r="B6237">
        <f>IFERROR(VLOOKUP(A6237,Produtos!A:B,2,FALSE),"")</f>
        <v/>
      </c>
      <c r="D6237" s="10" t="n"/>
      <c r="E6237" s="10" t="n"/>
    </row>
    <row r="6238">
      <c r="B6238">
        <f>IFERROR(VLOOKUP(A6238,Produtos!A:B,2,FALSE),"")</f>
        <v/>
      </c>
      <c r="D6238" s="10" t="n"/>
      <c r="E6238" s="10" t="n"/>
    </row>
    <row r="6239">
      <c r="B6239">
        <f>IFERROR(VLOOKUP(A6239,Produtos!A:B,2,FALSE),"")</f>
        <v/>
      </c>
      <c r="D6239" s="10" t="n"/>
      <c r="E6239" s="10" t="n"/>
    </row>
    <row r="6240">
      <c r="B6240">
        <f>IFERROR(VLOOKUP(A6240,Produtos!A:B,2,FALSE),"")</f>
        <v/>
      </c>
      <c r="D6240" s="10" t="n"/>
      <c r="E6240" s="10" t="n"/>
    </row>
    <row r="6241">
      <c r="B6241">
        <f>IFERROR(VLOOKUP(A6241,Produtos!A:B,2,FALSE),"")</f>
        <v/>
      </c>
      <c r="D6241" s="10" t="n"/>
      <c r="E6241" s="10" t="n"/>
    </row>
    <row r="6242">
      <c r="B6242">
        <f>IFERROR(VLOOKUP(A6242,Produtos!A:B,2,FALSE),"")</f>
        <v/>
      </c>
      <c r="D6242" s="10" t="n"/>
      <c r="E6242" s="10" t="n"/>
    </row>
    <row r="6243">
      <c r="B6243">
        <f>IFERROR(VLOOKUP(A6243,Produtos!A:B,2,FALSE),"")</f>
        <v/>
      </c>
      <c r="D6243" s="10" t="n"/>
      <c r="E6243" s="10" t="n"/>
    </row>
    <row r="6244">
      <c r="B6244">
        <f>IFERROR(VLOOKUP(A6244,Produtos!A:B,2,FALSE),"")</f>
        <v/>
      </c>
      <c r="D6244" s="10" t="n"/>
      <c r="E6244" s="10" t="n"/>
    </row>
    <row r="6245">
      <c r="B6245">
        <f>IFERROR(VLOOKUP(A6245,Produtos!A:B,2,FALSE),"")</f>
        <v/>
      </c>
      <c r="D6245" s="10" t="n"/>
      <c r="E6245" s="10" t="n"/>
    </row>
    <row r="6246">
      <c r="B6246">
        <f>IFERROR(VLOOKUP(A6246,Produtos!A:B,2,FALSE),"")</f>
        <v/>
      </c>
      <c r="D6246" s="10" t="n"/>
      <c r="E6246" s="10" t="n"/>
    </row>
    <row r="6247">
      <c r="B6247">
        <f>IFERROR(VLOOKUP(A6247,Produtos!A:B,2,FALSE),"")</f>
        <v/>
      </c>
      <c r="D6247" s="10" t="n"/>
      <c r="E6247" s="10" t="n"/>
    </row>
    <row r="6248">
      <c r="B6248">
        <f>IFERROR(VLOOKUP(A6248,Produtos!A:B,2,FALSE),"")</f>
        <v/>
      </c>
      <c r="D6248" s="10" t="n"/>
      <c r="E6248" s="10" t="n"/>
    </row>
    <row r="6249">
      <c r="B6249">
        <f>IFERROR(VLOOKUP(A6249,Produtos!A:B,2,FALSE),"")</f>
        <v/>
      </c>
      <c r="D6249" s="10" t="n"/>
      <c r="E6249" s="10" t="n"/>
    </row>
    <row r="6250">
      <c r="B6250">
        <f>IFERROR(VLOOKUP(A6250,Produtos!A:B,2,FALSE),"")</f>
        <v/>
      </c>
      <c r="D6250" s="10" t="n"/>
      <c r="E6250" s="10" t="n"/>
    </row>
    <row r="6251">
      <c r="B6251">
        <f>IFERROR(VLOOKUP(A6251,Produtos!A:B,2,FALSE),"")</f>
        <v/>
      </c>
      <c r="D6251" s="10" t="n"/>
      <c r="E6251" s="10" t="n"/>
    </row>
    <row r="6252">
      <c r="B6252">
        <f>IFERROR(VLOOKUP(A6252,Produtos!A:B,2,FALSE),"")</f>
        <v/>
      </c>
      <c r="D6252" s="10" t="n"/>
      <c r="E6252" s="10" t="n"/>
    </row>
    <row r="6253">
      <c r="B6253">
        <f>IFERROR(VLOOKUP(A6253,Produtos!A:B,2,FALSE),"")</f>
        <v/>
      </c>
      <c r="D6253" s="10" t="n"/>
      <c r="E6253" s="10" t="n"/>
    </row>
    <row r="6254">
      <c r="B6254">
        <f>IFERROR(VLOOKUP(A6254,Produtos!A:B,2,FALSE),"")</f>
        <v/>
      </c>
      <c r="D6254" s="10" t="n"/>
      <c r="E6254" s="10" t="n"/>
    </row>
    <row r="6255">
      <c r="B6255">
        <f>IFERROR(VLOOKUP(A6255,Produtos!A:B,2,FALSE),"")</f>
        <v/>
      </c>
      <c r="D6255" s="10" t="n"/>
      <c r="E6255" s="10" t="n"/>
    </row>
    <row r="6256">
      <c r="B6256">
        <f>IFERROR(VLOOKUP(A6256,Produtos!A:B,2,FALSE),"")</f>
        <v/>
      </c>
      <c r="D6256" s="10" t="n"/>
      <c r="E6256" s="10" t="n"/>
    </row>
    <row r="6257">
      <c r="B6257">
        <f>IFERROR(VLOOKUP(A6257,Produtos!A:B,2,FALSE),"")</f>
        <v/>
      </c>
      <c r="D6257" s="10" t="n"/>
      <c r="E6257" s="10" t="n"/>
    </row>
    <row r="6258">
      <c r="B6258">
        <f>IFERROR(VLOOKUP(A6258,Produtos!A:B,2,FALSE),"")</f>
        <v/>
      </c>
      <c r="D6258" s="10" t="n"/>
      <c r="E6258" s="10" t="n"/>
    </row>
    <row r="6259">
      <c r="B6259">
        <f>IFERROR(VLOOKUP(A6259,Produtos!A:B,2,FALSE),"")</f>
        <v/>
      </c>
      <c r="D6259" s="10" t="n"/>
      <c r="E6259" s="10" t="n"/>
    </row>
    <row r="6260">
      <c r="B6260">
        <f>IFERROR(VLOOKUP(A6260,Produtos!A:B,2,FALSE),"")</f>
        <v/>
      </c>
      <c r="D6260" s="10" t="n"/>
      <c r="E6260" s="10" t="n"/>
    </row>
    <row r="6261">
      <c r="B6261">
        <f>IFERROR(VLOOKUP(A6261,Produtos!A:B,2,FALSE),"")</f>
        <v/>
      </c>
      <c r="D6261" s="10" t="n"/>
      <c r="E6261" s="10" t="n"/>
    </row>
    <row r="6262">
      <c r="B6262">
        <f>IFERROR(VLOOKUP(A6262,Produtos!A:B,2,FALSE),"")</f>
        <v/>
      </c>
      <c r="D6262" s="10" t="n"/>
      <c r="E6262" s="10" t="n"/>
    </row>
    <row r="6263">
      <c r="B6263">
        <f>IFERROR(VLOOKUP(A6263,Produtos!A:B,2,FALSE),"")</f>
        <v/>
      </c>
      <c r="D6263" s="10" t="n"/>
      <c r="E6263" s="10" t="n"/>
    </row>
    <row r="6264">
      <c r="B6264">
        <f>IFERROR(VLOOKUP(A6264,Produtos!A:B,2,FALSE),"")</f>
        <v/>
      </c>
      <c r="D6264" s="10" t="n"/>
      <c r="E6264" s="10" t="n"/>
    </row>
    <row r="6265">
      <c r="B6265">
        <f>IFERROR(VLOOKUP(A6265,Produtos!A:B,2,FALSE),"")</f>
        <v/>
      </c>
      <c r="D6265" s="10" t="n"/>
      <c r="E6265" s="10" t="n"/>
    </row>
    <row r="6266">
      <c r="B6266">
        <f>IFERROR(VLOOKUP(A6266,Produtos!A:B,2,FALSE),"")</f>
        <v/>
      </c>
      <c r="D6266" s="10" t="n"/>
      <c r="E6266" s="10" t="n"/>
    </row>
    <row r="6267">
      <c r="B6267">
        <f>IFERROR(VLOOKUP(A6267,Produtos!A:B,2,FALSE),"")</f>
        <v/>
      </c>
      <c r="D6267" s="10" t="n"/>
      <c r="E6267" s="10" t="n"/>
    </row>
    <row r="6268">
      <c r="B6268">
        <f>IFERROR(VLOOKUP(A6268,Produtos!A:B,2,FALSE),"")</f>
        <v/>
      </c>
      <c r="D6268" s="10" t="n"/>
      <c r="E6268" s="10" t="n"/>
    </row>
    <row r="6269">
      <c r="B6269">
        <f>IFERROR(VLOOKUP(A6269,Produtos!A:B,2,FALSE),"")</f>
        <v/>
      </c>
      <c r="D6269" s="10" t="n"/>
      <c r="E6269" s="10" t="n"/>
    </row>
    <row r="6270">
      <c r="B6270">
        <f>IFERROR(VLOOKUP(A6270,Produtos!A:B,2,FALSE),"")</f>
        <v/>
      </c>
      <c r="D6270" s="10" t="n"/>
      <c r="E6270" s="10" t="n"/>
    </row>
    <row r="6271">
      <c r="B6271">
        <f>IFERROR(VLOOKUP(A6271,Produtos!A:B,2,FALSE),"")</f>
        <v/>
      </c>
      <c r="D6271" s="10" t="n"/>
      <c r="E6271" s="10" t="n"/>
    </row>
    <row r="6272">
      <c r="B6272">
        <f>IFERROR(VLOOKUP(A6272,Produtos!A:B,2,FALSE),"")</f>
        <v/>
      </c>
      <c r="D6272" s="10" t="n"/>
      <c r="E6272" s="10" t="n"/>
    </row>
    <row r="6273">
      <c r="B6273">
        <f>IFERROR(VLOOKUP(A6273,Produtos!A:B,2,FALSE),"")</f>
        <v/>
      </c>
      <c r="D6273" s="10" t="n"/>
      <c r="E6273" s="10" t="n"/>
    </row>
    <row r="6274">
      <c r="B6274">
        <f>IFERROR(VLOOKUP(A6274,Produtos!A:B,2,FALSE),"")</f>
        <v/>
      </c>
      <c r="D6274" s="10" t="n"/>
      <c r="E6274" s="10" t="n"/>
    </row>
    <row r="6275">
      <c r="B6275">
        <f>IFERROR(VLOOKUP(A6275,Produtos!A:B,2,FALSE),"")</f>
        <v/>
      </c>
      <c r="D6275" s="10" t="n"/>
      <c r="E6275" s="10" t="n"/>
    </row>
    <row r="6276">
      <c r="B6276">
        <f>IFERROR(VLOOKUP(A6276,Produtos!A:B,2,FALSE),"")</f>
        <v/>
      </c>
      <c r="D6276" s="10" t="n"/>
      <c r="E6276" s="10" t="n"/>
    </row>
    <row r="6277">
      <c r="B6277">
        <f>IFERROR(VLOOKUP(A6277,Produtos!A:B,2,FALSE),"")</f>
        <v/>
      </c>
      <c r="D6277" s="10" t="n"/>
      <c r="E6277" s="10" t="n"/>
    </row>
    <row r="6278">
      <c r="B6278">
        <f>IFERROR(VLOOKUP(A6278,Produtos!A:B,2,FALSE),"")</f>
        <v/>
      </c>
      <c r="D6278" s="10" t="n"/>
      <c r="E6278" s="10" t="n"/>
    </row>
    <row r="6279">
      <c r="B6279">
        <f>IFERROR(VLOOKUP(A6279,Produtos!A:B,2,FALSE),"")</f>
        <v/>
      </c>
      <c r="D6279" s="10" t="n"/>
      <c r="E6279" s="10" t="n"/>
    </row>
    <row r="6280">
      <c r="B6280">
        <f>IFERROR(VLOOKUP(A6280,Produtos!A:B,2,FALSE),"")</f>
        <v/>
      </c>
      <c r="D6280" s="10" t="n"/>
      <c r="E6280" s="10" t="n"/>
    </row>
    <row r="6281">
      <c r="B6281">
        <f>IFERROR(VLOOKUP(A6281,Produtos!A:B,2,FALSE),"")</f>
        <v/>
      </c>
      <c r="D6281" s="10" t="n"/>
      <c r="E6281" s="10" t="n"/>
    </row>
    <row r="6282">
      <c r="B6282">
        <f>IFERROR(VLOOKUP(A6282,Produtos!A:B,2,FALSE),"")</f>
        <v/>
      </c>
      <c r="D6282" s="10" t="n"/>
      <c r="E6282" s="10" t="n"/>
    </row>
    <row r="6283">
      <c r="B6283">
        <f>IFERROR(VLOOKUP(A6283,Produtos!A:B,2,FALSE),"")</f>
        <v/>
      </c>
      <c r="D6283" s="10" t="n"/>
      <c r="E6283" s="10" t="n"/>
    </row>
    <row r="6284">
      <c r="B6284">
        <f>IFERROR(VLOOKUP(A6284,Produtos!A:B,2,FALSE),"")</f>
        <v/>
      </c>
      <c r="D6284" s="10" t="n"/>
      <c r="E6284" s="10" t="n"/>
    </row>
    <row r="6285">
      <c r="B6285">
        <f>IFERROR(VLOOKUP(A6285,Produtos!A:B,2,FALSE),"")</f>
        <v/>
      </c>
      <c r="D6285" s="10" t="n"/>
      <c r="E6285" s="10" t="n"/>
    </row>
    <row r="6286">
      <c r="B6286">
        <f>IFERROR(VLOOKUP(A6286,Produtos!A:B,2,FALSE),"")</f>
        <v/>
      </c>
      <c r="D6286" s="10" t="n"/>
      <c r="E6286" s="10" t="n"/>
    </row>
    <row r="6287">
      <c r="B6287">
        <f>IFERROR(VLOOKUP(A6287,Produtos!A:B,2,FALSE),"")</f>
        <v/>
      </c>
      <c r="D6287" s="10" t="n"/>
      <c r="E6287" s="10" t="n"/>
    </row>
    <row r="6288">
      <c r="B6288">
        <f>IFERROR(VLOOKUP(A6288,Produtos!A:B,2,FALSE),"")</f>
        <v/>
      </c>
      <c r="D6288" s="10" t="n"/>
      <c r="E6288" s="10" t="n"/>
    </row>
    <row r="6289">
      <c r="B6289">
        <f>IFERROR(VLOOKUP(A6289,Produtos!A:B,2,FALSE),"")</f>
        <v/>
      </c>
      <c r="D6289" s="10" t="n"/>
      <c r="E6289" s="10" t="n"/>
    </row>
    <row r="6290">
      <c r="B6290">
        <f>IFERROR(VLOOKUP(A6290,Produtos!A:B,2,FALSE),"")</f>
        <v/>
      </c>
      <c r="D6290" s="10" t="n"/>
      <c r="E6290" s="10" t="n"/>
    </row>
    <row r="6291">
      <c r="B6291">
        <f>IFERROR(VLOOKUP(A6291,Produtos!A:B,2,FALSE),"")</f>
        <v/>
      </c>
      <c r="D6291" s="10" t="n"/>
      <c r="E6291" s="10" t="n"/>
    </row>
    <row r="6292">
      <c r="B6292">
        <f>IFERROR(VLOOKUP(A6292,Produtos!A:B,2,FALSE),"")</f>
        <v/>
      </c>
      <c r="D6292" s="10" t="n"/>
      <c r="E6292" s="10" t="n"/>
    </row>
    <row r="6293">
      <c r="B6293">
        <f>IFERROR(VLOOKUP(A6293,Produtos!A:B,2,FALSE),"")</f>
        <v/>
      </c>
      <c r="D6293" s="10" t="n"/>
      <c r="E6293" s="10" t="n"/>
    </row>
    <row r="6294">
      <c r="B6294">
        <f>IFERROR(VLOOKUP(A6294,Produtos!A:B,2,FALSE),"")</f>
        <v/>
      </c>
      <c r="D6294" s="10" t="n"/>
      <c r="E6294" s="10" t="n"/>
    </row>
    <row r="6295">
      <c r="B6295">
        <f>IFERROR(VLOOKUP(A6295,Produtos!A:B,2,FALSE),"")</f>
        <v/>
      </c>
      <c r="D6295" s="10" t="n"/>
      <c r="E6295" s="10" t="n"/>
    </row>
    <row r="6296">
      <c r="B6296">
        <f>IFERROR(VLOOKUP(A6296,Produtos!A:B,2,FALSE),"")</f>
        <v/>
      </c>
      <c r="D6296" s="10" t="n"/>
      <c r="E6296" s="10" t="n"/>
    </row>
    <row r="6297">
      <c r="B6297">
        <f>IFERROR(VLOOKUP(A6297,Produtos!A:B,2,FALSE),"")</f>
        <v/>
      </c>
      <c r="D6297" s="10" t="n"/>
      <c r="E6297" s="10" t="n"/>
    </row>
    <row r="6298">
      <c r="B6298">
        <f>IFERROR(VLOOKUP(A6298,Produtos!A:B,2,FALSE),"")</f>
        <v/>
      </c>
      <c r="D6298" s="10" t="n"/>
      <c r="E6298" s="10" t="n"/>
    </row>
    <row r="6299">
      <c r="B6299">
        <f>IFERROR(VLOOKUP(A6299,Produtos!A:B,2,FALSE),"")</f>
        <v/>
      </c>
      <c r="D6299" s="10" t="n"/>
      <c r="E6299" s="10" t="n"/>
    </row>
    <row r="6300">
      <c r="B6300">
        <f>IFERROR(VLOOKUP(A6300,Produtos!A:B,2,FALSE),"")</f>
        <v/>
      </c>
      <c r="D6300" s="10" t="n"/>
      <c r="E6300" s="10" t="n"/>
    </row>
    <row r="6301">
      <c r="B6301">
        <f>IFERROR(VLOOKUP(A6301,Produtos!A:B,2,FALSE),"")</f>
        <v/>
      </c>
      <c r="D6301" s="10" t="n"/>
      <c r="E6301" s="10" t="n"/>
    </row>
    <row r="6302">
      <c r="B6302">
        <f>IFERROR(VLOOKUP(A6302,Produtos!A:B,2,FALSE),"")</f>
        <v/>
      </c>
      <c r="D6302" s="10" t="n"/>
      <c r="E6302" s="10" t="n"/>
    </row>
    <row r="6303">
      <c r="B6303">
        <f>IFERROR(VLOOKUP(A6303,Produtos!A:B,2,FALSE),"")</f>
        <v/>
      </c>
      <c r="D6303" s="10" t="n"/>
      <c r="E6303" s="10" t="n"/>
    </row>
    <row r="6304">
      <c r="B6304">
        <f>IFERROR(VLOOKUP(A6304,Produtos!A:B,2,FALSE),"")</f>
        <v/>
      </c>
      <c r="D6304" s="10" t="n"/>
      <c r="E6304" s="10" t="n"/>
    </row>
    <row r="6305">
      <c r="B6305">
        <f>IFERROR(VLOOKUP(A6305,Produtos!A:B,2,FALSE),"")</f>
        <v/>
      </c>
      <c r="D6305" s="10" t="n"/>
      <c r="E6305" s="10" t="n"/>
    </row>
    <row r="6306">
      <c r="B6306">
        <f>IFERROR(VLOOKUP(A6306,Produtos!A:B,2,FALSE),"")</f>
        <v/>
      </c>
      <c r="D6306" s="10" t="n"/>
      <c r="E6306" s="10" t="n"/>
    </row>
    <row r="6307">
      <c r="B6307">
        <f>IFERROR(VLOOKUP(A6307,Produtos!A:B,2,FALSE),"")</f>
        <v/>
      </c>
      <c r="D6307" s="10" t="n"/>
      <c r="E6307" s="10" t="n"/>
    </row>
    <row r="6308">
      <c r="B6308">
        <f>IFERROR(VLOOKUP(A6308,Produtos!A:B,2,FALSE),"")</f>
        <v/>
      </c>
      <c r="D6308" s="10" t="n"/>
      <c r="E6308" s="10" t="n"/>
    </row>
    <row r="6309">
      <c r="B6309">
        <f>IFERROR(VLOOKUP(A6309,Produtos!A:B,2,FALSE),"")</f>
        <v/>
      </c>
      <c r="D6309" s="10" t="n"/>
      <c r="E6309" s="10" t="n"/>
    </row>
    <row r="6310">
      <c r="B6310">
        <f>IFERROR(VLOOKUP(A6310,Produtos!A:B,2,FALSE),"")</f>
        <v/>
      </c>
      <c r="D6310" s="10" t="n"/>
      <c r="E6310" s="10" t="n"/>
    </row>
    <row r="6311">
      <c r="B6311">
        <f>IFERROR(VLOOKUP(A6311,Produtos!A:B,2,FALSE),"")</f>
        <v/>
      </c>
      <c r="D6311" s="10" t="n"/>
      <c r="E6311" s="10" t="n"/>
    </row>
    <row r="6312">
      <c r="B6312">
        <f>IFERROR(VLOOKUP(A6312,Produtos!A:B,2,FALSE),"")</f>
        <v/>
      </c>
      <c r="D6312" s="10" t="n"/>
      <c r="E6312" s="10" t="n"/>
    </row>
    <row r="6313">
      <c r="B6313">
        <f>IFERROR(VLOOKUP(A6313,Produtos!A:B,2,FALSE),"")</f>
        <v/>
      </c>
      <c r="D6313" s="10" t="n"/>
      <c r="E6313" s="10" t="n"/>
    </row>
    <row r="6314">
      <c r="B6314">
        <f>IFERROR(VLOOKUP(A6314,Produtos!A:B,2,FALSE),"")</f>
        <v/>
      </c>
      <c r="D6314" s="10" t="n"/>
      <c r="E6314" s="10" t="n"/>
    </row>
    <row r="6315">
      <c r="B6315">
        <f>IFERROR(VLOOKUP(A6315,Produtos!A:B,2,FALSE),"")</f>
        <v/>
      </c>
      <c r="D6315" s="10" t="n"/>
      <c r="E6315" s="10" t="n"/>
    </row>
    <row r="6316">
      <c r="B6316">
        <f>IFERROR(VLOOKUP(A6316,Produtos!A:B,2,FALSE),"")</f>
        <v/>
      </c>
      <c r="D6316" s="10" t="n"/>
      <c r="E6316" s="10" t="n"/>
    </row>
    <row r="6317">
      <c r="B6317">
        <f>IFERROR(VLOOKUP(A6317,Produtos!A:B,2,FALSE),"")</f>
        <v/>
      </c>
      <c r="D6317" s="10" t="n"/>
      <c r="E6317" s="10" t="n"/>
    </row>
    <row r="6318">
      <c r="B6318">
        <f>IFERROR(VLOOKUP(A6318,Produtos!A:B,2,FALSE),"")</f>
        <v/>
      </c>
      <c r="D6318" s="10" t="n"/>
      <c r="E6318" s="10" t="n"/>
    </row>
    <row r="6319">
      <c r="B6319">
        <f>IFERROR(VLOOKUP(A6319,Produtos!A:B,2,FALSE),"")</f>
        <v/>
      </c>
      <c r="D6319" s="10" t="n"/>
      <c r="E6319" s="10" t="n"/>
    </row>
    <row r="6320">
      <c r="B6320">
        <f>IFERROR(VLOOKUP(A6320,Produtos!A:B,2,FALSE),"")</f>
        <v/>
      </c>
      <c r="D6320" s="10" t="n"/>
      <c r="E6320" s="10" t="n"/>
    </row>
    <row r="6321">
      <c r="B6321">
        <f>IFERROR(VLOOKUP(A6321,Produtos!A:B,2,FALSE),"")</f>
        <v/>
      </c>
      <c r="D6321" s="10" t="n"/>
      <c r="E6321" s="10" t="n"/>
    </row>
    <row r="6322">
      <c r="B6322">
        <f>IFERROR(VLOOKUP(A6322,Produtos!A:B,2,FALSE),"")</f>
        <v/>
      </c>
      <c r="D6322" s="10" t="n"/>
      <c r="E6322" s="10" t="n"/>
    </row>
    <row r="6323">
      <c r="B6323">
        <f>IFERROR(VLOOKUP(A6323,Produtos!A:B,2,FALSE),"")</f>
        <v/>
      </c>
      <c r="D6323" s="10" t="n"/>
      <c r="E6323" s="10" t="n"/>
    </row>
    <row r="6324">
      <c r="B6324">
        <f>IFERROR(VLOOKUP(A6324,Produtos!A:B,2,FALSE),"")</f>
        <v/>
      </c>
      <c r="D6324" s="10" t="n"/>
      <c r="E6324" s="10" t="n"/>
    </row>
    <row r="6325">
      <c r="B6325">
        <f>IFERROR(VLOOKUP(A6325,Produtos!A:B,2,FALSE),"")</f>
        <v/>
      </c>
      <c r="D6325" s="10" t="n"/>
      <c r="E6325" s="10" t="n"/>
    </row>
    <row r="6326">
      <c r="B6326">
        <f>IFERROR(VLOOKUP(A6326,Produtos!A:B,2,FALSE),"")</f>
        <v/>
      </c>
      <c r="D6326" s="10" t="n"/>
      <c r="E6326" s="10" t="n"/>
    </row>
    <row r="6327">
      <c r="B6327">
        <f>IFERROR(VLOOKUP(A6327,Produtos!A:B,2,FALSE),"")</f>
        <v/>
      </c>
      <c r="D6327" s="10" t="n"/>
      <c r="E6327" s="10" t="n"/>
    </row>
    <row r="6328">
      <c r="B6328">
        <f>IFERROR(VLOOKUP(A6328,Produtos!A:B,2,FALSE),"")</f>
        <v/>
      </c>
      <c r="D6328" s="10" t="n"/>
      <c r="E6328" s="10" t="n"/>
    </row>
    <row r="6329">
      <c r="B6329">
        <f>IFERROR(VLOOKUP(A6329,Produtos!A:B,2,FALSE),"")</f>
        <v/>
      </c>
      <c r="D6329" s="10" t="n"/>
      <c r="E6329" s="10" t="n"/>
    </row>
    <row r="6330">
      <c r="B6330">
        <f>IFERROR(VLOOKUP(A6330,Produtos!A:B,2,FALSE),"")</f>
        <v/>
      </c>
      <c r="D6330" s="10" t="n"/>
      <c r="E6330" s="10" t="n"/>
    </row>
    <row r="6331">
      <c r="B6331">
        <f>IFERROR(VLOOKUP(A6331,Produtos!A:B,2,FALSE),"")</f>
        <v/>
      </c>
      <c r="D6331" s="10" t="n"/>
      <c r="E6331" s="10" t="n"/>
    </row>
    <row r="6332">
      <c r="B6332">
        <f>IFERROR(VLOOKUP(A6332,Produtos!A:B,2,FALSE),"")</f>
        <v/>
      </c>
      <c r="D6332" s="10" t="n"/>
      <c r="E6332" s="10" t="n"/>
    </row>
    <row r="6333">
      <c r="B6333">
        <f>IFERROR(VLOOKUP(A6333,Produtos!A:B,2,FALSE),"")</f>
        <v/>
      </c>
      <c r="D6333" s="10" t="n"/>
      <c r="E6333" s="10" t="n"/>
    </row>
    <row r="6334">
      <c r="B6334">
        <f>IFERROR(VLOOKUP(A6334,Produtos!A:B,2,FALSE),"")</f>
        <v/>
      </c>
      <c r="D6334" s="10" t="n"/>
      <c r="E6334" s="10" t="n"/>
    </row>
    <row r="6335">
      <c r="B6335">
        <f>IFERROR(VLOOKUP(A6335,Produtos!A:B,2,FALSE),"")</f>
        <v/>
      </c>
      <c r="D6335" s="10" t="n"/>
      <c r="E6335" s="10" t="n"/>
    </row>
    <row r="6336">
      <c r="B6336">
        <f>IFERROR(VLOOKUP(A6336,Produtos!A:B,2,FALSE),"")</f>
        <v/>
      </c>
      <c r="D6336" s="10" t="n"/>
      <c r="E6336" s="10" t="n"/>
    </row>
    <row r="6337">
      <c r="B6337">
        <f>IFERROR(VLOOKUP(A6337,Produtos!A:B,2,FALSE),"")</f>
        <v/>
      </c>
      <c r="D6337" s="10" t="n"/>
      <c r="E6337" s="10" t="n"/>
    </row>
    <row r="6338">
      <c r="B6338">
        <f>IFERROR(VLOOKUP(A6338,Produtos!A:B,2,FALSE),"")</f>
        <v/>
      </c>
      <c r="D6338" s="10" t="n"/>
      <c r="E6338" s="10" t="n"/>
    </row>
    <row r="6339">
      <c r="B6339">
        <f>IFERROR(VLOOKUP(A6339,Produtos!A:B,2,FALSE),"")</f>
        <v/>
      </c>
      <c r="D6339" s="10" t="n"/>
      <c r="E6339" s="10" t="n"/>
    </row>
    <row r="6340">
      <c r="B6340">
        <f>IFERROR(VLOOKUP(A6340,Produtos!A:B,2,FALSE),"")</f>
        <v/>
      </c>
      <c r="D6340" s="10" t="n"/>
      <c r="E6340" s="10" t="n"/>
    </row>
    <row r="6341">
      <c r="B6341">
        <f>IFERROR(VLOOKUP(A6341,Produtos!A:B,2,FALSE),"")</f>
        <v/>
      </c>
      <c r="D6341" s="10" t="n"/>
      <c r="E6341" s="10" t="n"/>
    </row>
    <row r="6342">
      <c r="B6342">
        <f>IFERROR(VLOOKUP(A6342,Produtos!A:B,2,FALSE),"")</f>
        <v/>
      </c>
      <c r="D6342" s="10" t="n"/>
      <c r="E6342" s="10" t="n"/>
    </row>
    <row r="6343">
      <c r="B6343">
        <f>IFERROR(VLOOKUP(A6343,Produtos!A:B,2,FALSE),"")</f>
        <v/>
      </c>
      <c r="D6343" s="10" t="n"/>
      <c r="E6343" s="10" t="n"/>
    </row>
    <row r="6344">
      <c r="B6344">
        <f>IFERROR(VLOOKUP(A6344,Produtos!A:B,2,FALSE),"")</f>
        <v/>
      </c>
      <c r="D6344" s="10" t="n"/>
      <c r="E6344" s="10" t="n"/>
    </row>
    <row r="6345">
      <c r="B6345">
        <f>IFERROR(VLOOKUP(A6345,Produtos!A:B,2,FALSE),"")</f>
        <v/>
      </c>
      <c r="D6345" s="10" t="n"/>
      <c r="E6345" s="10" t="n"/>
    </row>
    <row r="6346">
      <c r="B6346">
        <f>IFERROR(VLOOKUP(A6346,Produtos!A:B,2,FALSE),"")</f>
        <v/>
      </c>
      <c r="D6346" s="10" t="n"/>
      <c r="E6346" s="10" t="n"/>
    </row>
    <row r="6347">
      <c r="B6347">
        <f>IFERROR(VLOOKUP(A6347,Produtos!A:B,2,FALSE),"")</f>
        <v/>
      </c>
      <c r="D6347" s="10" t="n"/>
      <c r="E6347" s="10" t="n"/>
    </row>
    <row r="6348">
      <c r="B6348">
        <f>IFERROR(VLOOKUP(A6348,Produtos!A:B,2,FALSE),"")</f>
        <v/>
      </c>
      <c r="D6348" s="10" t="n"/>
      <c r="E6348" s="10" t="n"/>
    </row>
    <row r="6349">
      <c r="B6349">
        <f>IFERROR(VLOOKUP(A6349,Produtos!A:B,2,FALSE),"")</f>
        <v/>
      </c>
      <c r="D6349" s="10" t="n"/>
      <c r="E6349" s="10" t="n"/>
    </row>
    <row r="6350">
      <c r="B6350">
        <f>IFERROR(VLOOKUP(A6350,Produtos!A:B,2,FALSE),"")</f>
        <v/>
      </c>
      <c r="D6350" s="10" t="n"/>
      <c r="E6350" s="10" t="n"/>
    </row>
    <row r="6351">
      <c r="B6351">
        <f>IFERROR(VLOOKUP(A6351,Produtos!A:B,2,FALSE),"")</f>
        <v/>
      </c>
      <c r="D6351" s="10" t="n"/>
      <c r="E6351" s="10" t="n"/>
    </row>
    <row r="6352">
      <c r="B6352">
        <f>IFERROR(VLOOKUP(A6352,Produtos!A:B,2,FALSE),"")</f>
        <v/>
      </c>
      <c r="D6352" s="10" t="n"/>
      <c r="E6352" s="10" t="n"/>
    </row>
    <row r="6353">
      <c r="B6353">
        <f>IFERROR(VLOOKUP(A6353,Produtos!A:B,2,FALSE),"")</f>
        <v/>
      </c>
      <c r="D6353" s="10" t="n"/>
      <c r="E6353" s="10" t="n"/>
    </row>
    <row r="6354">
      <c r="B6354">
        <f>IFERROR(VLOOKUP(A6354,Produtos!A:B,2,FALSE),"")</f>
        <v/>
      </c>
      <c r="D6354" s="10" t="n"/>
      <c r="E6354" s="10" t="n"/>
    </row>
    <row r="6355">
      <c r="B6355">
        <f>IFERROR(VLOOKUP(A6355,Produtos!A:B,2,FALSE),"")</f>
        <v/>
      </c>
      <c r="D6355" s="10" t="n"/>
      <c r="E6355" s="10" t="n"/>
    </row>
    <row r="6356">
      <c r="B6356">
        <f>IFERROR(VLOOKUP(A6356,Produtos!A:B,2,FALSE),"")</f>
        <v/>
      </c>
      <c r="D6356" s="10" t="n"/>
      <c r="E6356" s="10" t="n"/>
    </row>
    <row r="6357">
      <c r="B6357">
        <f>IFERROR(VLOOKUP(A6357,Produtos!A:B,2,FALSE),"")</f>
        <v/>
      </c>
      <c r="D6357" s="10" t="n"/>
      <c r="E6357" s="10" t="n"/>
    </row>
    <row r="6358">
      <c r="B6358">
        <f>IFERROR(VLOOKUP(A6358,Produtos!A:B,2,FALSE),"")</f>
        <v/>
      </c>
      <c r="D6358" s="10" t="n"/>
      <c r="E6358" s="10" t="n"/>
    </row>
    <row r="6359">
      <c r="B6359">
        <f>IFERROR(VLOOKUP(A6359,Produtos!A:B,2,FALSE),"")</f>
        <v/>
      </c>
      <c r="D6359" s="10" t="n"/>
      <c r="E6359" s="10" t="n"/>
    </row>
    <row r="6360">
      <c r="B6360">
        <f>IFERROR(VLOOKUP(A6360,Produtos!A:B,2,FALSE),"")</f>
        <v/>
      </c>
      <c r="D6360" s="10" t="n"/>
      <c r="E6360" s="10" t="n"/>
    </row>
    <row r="6361">
      <c r="B6361">
        <f>IFERROR(VLOOKUP(A6361,Produtos!A:B,2,FALSE),"")</f>
        <v/>
      </c>
      <c r="D6361" s="10" t="n"/>
      <c r="E6361" s="10" t="n"/>
    </row>
    <row r="6362">
      <c r="B6362">
        <f>IFERROR(VLOOKUP(A6362,Produtos!A:B,2,FALSE),"")</f>
        <v/>
      </c>
      <c r="D6362" s="10" t="n"/>
      <c r="E6362" s="10" t="n"/>
    </row>
    <row r="6363">
      <c r="B6363">
        <f>IFERROR(VLOOKUP(A6363,Produtos!A:B,2,FALSE),"")</f>
        <v/>
      </c>
      <c r="D6363" s="10" t="n"/>
      <c r="E6363" s="10" t="n"/>
    </row>
    <row r="6364">
      <c r="B6364">
        <f>IFERROR(VLOOKUP(A6364,Produtos!A:B,2,FALSE),"")</f>
        <v/>
      </c>
      <c r="D6364" s="10" t="n"/>
      <c r="E6364" s="10" t="n"/>
    </row>
    <row r="6365">
      <c r="B6365">
        <f>IFERROR(VLOOKUP(A6365,Produtos!A:B,2,FALSE),"")</f>
        <v/>
      </c>
      <c r="D6365" s="10" t="n"/>
      <c r="E6365" s="10" t="n"/>
    </row>
    <row r="6366">
      <c r="B6366">
        <f>IFERROR(VLOOKUP(A6366,Produtos!A:B,2,FALSE),"")</f>
        <v/>
      </c>
      <c r="D6366" s="10" t="n"/>
      <c r="E6366" s="10" t="n"/>
    </row>
    <row r="6367">
      <c r="B6367">
        <f>IFERROR(VLOOKUP(A6367,Produtos!A:B,2,FALSE),"")</f>
        <v/>
      </c>
      <c r="D6367" s="10" t="n"/>
      <c r="E6367" s="10" t="n"/>
    </row>
    <row r="6368">
      <c r="B6368">
        <f>IFERROR(VLOOKUP(A6368,Produtos!A:B,2,FALSE),"")</f>
        <v/>
      </c>
      <c r="D6368" s="10" t="n"/>
      <c r="E6368" s="10" t="n"/>
    </row>
    <row r="6369">
      <c r="B6369">
        <f>IFERROR(VLOOKUP(A6369,Produtos!A:B,2,FALSE),"")</f>
        <v/>
      </c>
      <c r="D6369" s="10" t="n"/>
      <c r="E6369" s="10" t="n"/>
    </row>
    <row r="6370">
      <c r="B6370">
        <f>IFERROR(VLOOKUP(A6370,Produtos!A:B,2,FALSE),"")</f>
        <v/>
      </c>
      <c r="D6370" s="10" t="n"/>
      <c r="E6370" s="10" t="n"/>
    </row>
    <row r="6371">
      <c r="B6371">
        <f>IFERROR(VLOOKUP(A6371,Produtos!A:B,2,FALSE),"")</f>
        <v/>
      </c>
      <c r="D6371" s="10" t="n"/>
      <c r="E6371" s="10" t="n"/>
    </row>
    <row r="6372">
      <c r="B6372">
        <f>IFERROR(VLOOKUP(A6372,Produtos!A:B,2,FALSE),"")</f>
        <v/>
      </c>
      <c r="D6372" s="10" t="n"/>
      <c r="E6372" s="10" t="n"/>
    </row>
    <row r="6373">
      <c r="B6373">
        <f>IFERROR(VLOOKUP(A6373,Produtos!A:B,2,FALSE),"")</f>
        <v/>
      </c>
      <c r="D6373" s="10" t="n"/>
      <c r="E6373" s="10" t="n"/>
    </row>
    <row r="6374">
      <c r="B6374">
        <f>IFERROR(VLOOKUP(A6374,Produtos!A:B,2,FALSE),"")</f>
        <v/>
      </c>
      <c r="D6374" s="10" t="n"/>
      <c r="E6374" s="10" t="n"/>
    </row>
    <row r="6375">
      <c r="B6375">
        <f>IFERROR(VLOOKUP(A6375,Produtos!A:B,2,FALSE),"")</f>
        <v/>
      </c>
      <c r="D6375" s="10" t="n"/>
      <c r="E6375" s="10" t="n"/>
    </row>
    <row r="6376">
      <c r="B6376">
        <f>IFERROR(VLOOKUP(A6376,Produtos!A:B,2,FALSE),"")</f>
        <v/>
      </c>
      <c r="D6376" s="10" t="n"/>
      <c r="E6376" s="10" t="n"/>
    </row>
    <row r="6377">
      <c r="B6377">
        <f>IFERROR(VLOOKUP(A6377,Produtos!A:B,2,FALSE),"")</f>
        <v/>
      </c>
      <c r="D6377" s="10" t="n"/>
      <c r="E6377" s="10" t="n"/>
    </row>
    <row r="6378">
      <c r="B6378">
        <f>IFERROR(VLOOKUP(A6378,Produtos!A:B,2,FALSE),"")</f>
        <v/>
      </c>
      <c r="D6378" s="10" t="n"/>
      <c r="E6378" s="10" t="n"/>
    </row>
    <row r="6379">
      <c r="B6379">
        <f>IFERROR(VLOOKUP(A6379,Produtos!A:B,2,FALSE),"")</f>
        <v/>
      </c>
      <c r="D6379" s="10" t="n"/>
      <c r="E6379" s="10" t="n"/>
    </row>
    <row r="6380">
      <c r="B6380">
        <f>IFERROR(VLOOKUP(A6380,Produtos!A:B,2,FALSE),"")</f>
        <v/>
      </c>
      <c r="D6380" s="10" t="n"/>
      <c r="E6380" s="10" t="n"/>
    </row>
    <row r="6381">
      <c r="B6381">
        <f>IFERROR(VLOOKUP(A6381,Produtos!A:B,2,FALSE),"")</f>
        <v/>
      </c>
      <c r="D6381" s="10" t="n"/>
      <c r="E6381" s="10" t="n"/>
    </row>
    <row r="6382">
      <c r="B6382">
        <f>IFERROR(VLOOKUP(A6382,Produtos!A:B,2,FALSE),"")</f>
        <v/>
      </c>
      <c r="D6382" s="10" t="n"/>
      <c r="E6382" s="10" t="n"/>
    </row>
    <row r="6383">
      <c r="B6383">
        <f>IFERROR(VLOOKUP(A6383,Produtos!A:B,2,FALSE),"")</f>
        <v/>
      </c>
      <c r="D6383" s="10" t="n"/>
      <c r="E6383" s="10" t="n"/>
    </row>
    <row r="6384">
      <c r="B6384">
        <f>IFERROR(VLOOKUP(A6384,Produtos!A:B,2,FALSE),"")</f>
        <v/>
      </c>
      <c r="D6384" s="10" t="n"/>
      <c r="E6384" s="10" t="n"/>
    </row>
    <row r="6385">
      <c r="B6385">
        <f>IFERROR(VLOOKUP(A6385,Produtos!A:B,2,FALSE),"")</f>
        <v/>
      </c>
      <c r="D6385" s="10" t="n"/>
      <c r="E6385" s="10" t="n"/>
    </row>
    <row r="6386">
      <c r="B6386">
        <f>IFERROR(VLOOKUP(A6386,Produtos!A:B,2,FALSE),"")</f>
        <v/>
      </c>
      <c r="D6386" s="10" t="n"/>
      <c r="E6386" s="10" t="n"/>
    </row>
    <row r="6387">
      <c r="B6387">
        <f>IFERROR(VLOOKUP(A6387,Produtos!A:B,2,FALSE),"")</f>
        <v/>
      </c>
      <c r="D6387" s="10" t="n"/>
      <c r="E6387" s="10" t="n"/>
    </row>
    <row r="6388">
      <c r="B6388">
        <f>IFERROR(VLOOKUP(A6388,Produtos!A:B,2,FALSE),"")</f>
        <v/>
      </c>
      <c r="D6388" s="10" t="n"/>
      <c r="E6388" s="10" t="n"/>
    </row>
    <row r="6389">
      <c r="B6389">
        <f>IFERROR(VLOOKUP(A6389,Produtos!A:B,2,FALSE),"")</f>
        <v/>
      </c>
      <c r="D6389" s="10" t="n"/>
      <c r="E6389" s="10" t="n"/>
    </row>
    <row r="6390">
      <c r="B6390">
        <f>IFERROR(VLOOKUP(A6390,Produtos!A:B,2,FALSE),"")</f>
        <v/>
      </c>
      <c r="D6390" s="10" t="n"/>
      <c r="E6390" s="10" t="n"/>
    </row>
    <row r="6391">
      <c r="B6391">
        <f>IFERROR(VLOOKUP(A6391,Produtos!A:B,2,FALSE),"")</f>
        <v/>
      </c>
      <c r="D6391" s="10" t="n"/>
      <c r="E6391" s="10" t="n"/>
    </row>
    <row r="6392">
      <c r="B6392">
        <f>IFERROR(VLOOKUP(A6392,Produtos!A:B,2,FALSE),"")</f>
        <v/>
      </c>
      <c r="D6392" s="10" t="n"/>
      <c r="E6392" s="10" t="n"/>
    </row>
    <row r="6393">
      <c r="B6393">
        <f>IFERROR(VLOOKUP(A6393,Produtos!A:B,2,FALSE),"")</f>
        <v/>
      </c>
      <c r="D6393" s="10" t="n"/>
      <c r="E6393" s="10" t="n"/>
    </row>
    <row r="6394">
      <c r="B6394">
        <f>IFERROR(VLOOKUP(A6394,Produtos!A:B,2,FALSE),"")</f>
        <v/>
      </c>
      <c r="D6394" s="10" t="n"/>
      <c r="E6394" s="10" t="n"/>
    </row>
    <row r="6395">
      <c r="B6395">
        <f>IFERROR(VLOOKUP(A6395,Produtos!A:B,2,FALSE),"")</f>
        <v/>
      </c>
      <c r="D6395" s="10" t="n"/>
      <c r="E6395" s="10" t="n"/>
    </row>
    <row r="6396">
      <c r="B6396">
        <f>IFERROR(VLOOKUP(A6396,Produtos!A:B,2,FALSE),"")</f>
        <v/>
      </c>
      <c r="D6396" s="10" t="n"/>
      <c r="E6396" s="10" t="n"/>
    </row>
    <row r="6397">
      <c r="B6397">
        <f>IFERROR(VLOOKUP(A6397,Produtos!A:B,2,FALSE),"")</f>
        <v/>
      </c>
      <c r="D6397" s="10" t="n"/>
      <c r="E6397" s="10" t="n"/>
    </row>
    <row r="6398">
      <c r="B6398">
        <f>IFERROR(VLOOKUP(A6398,Produtos!A:B,2,FALSE),"")</f>
        <v/>
      </c>
      <c r="D6398" s="10" t="n"/>
      <c r="E6398" s="10" t="n"/>
    </row>
    <row r="6399">
      <c r="B6399">
        <f>IFERROR(VLOOKUP(A6399,Produtos!A:B,2,FALSE),"")</f>
        <v/>
      </c>
      <c r="D6399" s="10" t="n"/>
      <c r="E6399" s="10" t="n"/>
    </row>
    <row r="6400">
      <c r="B6400">
        <f>IFERROR(VLOOKUP(A6400,Produtos!A:B,2,FALSE),"")</f>
        <v/>
      </c>
      <c r="D6400" s="10" t="n"/>
      <c r="E6400" s="10" t="n"/>
    </row>
    <row r="6401">
      <c r="B6401">
        <f>IFERROR(VLOOKUP(A6401,Produtos!A:B,2,FALSE),"")</f>
        <v/>
      </c>
      <c r="D6401" s="10" t="n"/>
      <c r="E6401" s="10" t="n"/>
    </row>
    <row r="6402">
      <c r="B6402">
        <f>IFERROR(VLOOKUP(A6402,Produtos!A:B,2,FALSE),"")</f>
        <v/>
      </c>
      <c r="D6402" s="10" t="n"/>
      <c r="E6402" s="10" t="n"/>
    </row>
    <row r="6403">
      <c r="B6403">
        <f>IFERROR(VLOOKUP(A6403,Produtos!A:B,2,FALSE),"")</f>
        <v/>
      </c>
      <c r="D6403" s="10" t="n"/>
      <c r="E6403" s="10" t="n"/>
    </row>
    <row r="6404">
      <c r="B6404">
        <f>IFERROR(VLOOKUP(A6404,Produtos!A:B,2,FALSE),"")</f>
        <v/>
      </c>
      <c r="D6404" s="10" t="n"/>
      <c r="E6404" s="10" t="n"/>
    </row>
    <row r="6405">
      <c r="B6405">
        <f>IFERROR(VLOOKUP(A6405,Produtos!A:B,2,FALSE),"")</f>
        <v/>
      </c>
      <c r="D6405" s="10" t="n"/>
      <c r="E6405" s="10" t="n"/>
    </row>
    <row r="6406">
      <c r="B6406">
        <f>IFERROR(VLOOKUP(A6406,Produtos!A:B,2,FALSE),"")</f>
        <v/>
      </c>
      <c r="D6406" s="10" t="n"/>
      <c r="E6406" s="10" t="n"/>
    </row>
    <row r="6407">
      <c r="B6407">
        <f>IFERROR(VLOOKUP(A6407,Produtos!A:B,2,FALSE),"")</f>
        <v/>
      </c>
      <c r="D6407" s="10" t="n"/>
      <c r="E6407" s="10" t="n"/>
    </row>
    <row r="6408">
      <c r="B6408">
        <f>IFERROR(VLOOKUP(A6408,Produtos!A:B,2,FALSE),"")</f>
        <v/>
      </c>
      <c r="D6408" s="10" t="n"/>
      <c r="E6408" s="10" t="n"/>
    </row>
    <row r="6409">
      <c r="B6409">
        <f>IFERROR(VLOOKUP(A6409,Produtos!A:B,2,FALSE),"")</f>
        <v/>
      </c>
      <c r="D6409" s="10" t="n"/>
      <c r="E6409" s="10" t="n"/>
    </row>
    <row r="6410">
      <c r="B6410">
        <f>IFERROR(VLOOKUP(A6410,Produtos!A:B,2,FALSE),"")</f>
        <v/>
      </c>
      <c r="D6410" s="10" t="n"/>
      <c r="E6410" s="10" t="n"/>
    </row>
    <row r="6411">
      <c r="B6411">
        <f>IFERROR(VLOOKUP(A6411,Produtos!A:B,2,FALSE),"")</f>
        <v/>
      </c>
      <c r="D6411" s="10" t="n"/>
      <c r="E6411" s="10" t="n"/>
    </row>
    <row r="6412">
      <c r="B6412">
        <f>IFERROR(VLOOKUP(A6412,Produtos!A:B,2,FALSE),"")</f>
        <v/>
      </c>
      <c r="D6412" s="10" t="n"/>
      <c r="E6412" s="10" t="n"/>
    </row>
    <row r="6413">
      <c r="B6413">
        <f>IFERROR(VLOOKUP(A6413,Produtos!A:B,2,FALSE),"")</f>
        <v/>
      </c>
      <c r="D6413" s="10" t="n"/>
      <c r="E6413" s="10" t="n"/>
    </row>
    <row r="6414">
      <c r="B6414">
        <f>IFERROR(VLOOKUP(A6414,Produtos!A:B,2,FALSE),"")</f>
        <v/>
      </c>
      <c r="D6414" s="10" t="n"/>
      <c r="E6414" s="10" t="n"/>
    </row>
    <row r="6415">
      <c r="B6415">
        <f>IFERROR(VLOOKUP(A6415,Produtos!A:B,2,FALSE),"")</f>
        <v/>
      </c>
      <c r="D6415" s="10" t="n"/>
      <c r="E6415" s="10" t="n"/>
    </row>
    <row r="6416">
      <c r="B6416">
        <f>IFERROR(VLOOKUP(A6416,Produtos!A:B,2,FALSE),"")</f>
        <v/>
      </c>
      <c r="D6416" s="10" t="n"/>
      <c r="E6416" s="10" t="n"/>
    </row>
    <row r="6417">
      <c r="B6417">
        <f>IFERROR(VLOOKUP(A6417,Produtos!A:B,2,FALSE),"")</f>
        <v/>
      </c>
      <c r="D6417" s="10" t="n"/>
      <c r="E6417" s="10" t="n"/>
    </row>
    <row r="6418">
      <c r="B6418">
        <f>IFERROR(VLOOKUP(A6418,Produtos!A:B,2,FALSE),"")</f>
        <v/>
      </c>
      <c r="D6418" s="10" t="n"/>
      <c r="E6418" s="10" t="n"/>
    </row>
    <row r="6419">
      <c r="B6419">
        <f>IFERROR(VLOOKUP(A6419,Produtos!A:B,2,FALSE),"")</f>
        <v/>
      </c>
      <c r="D6419" s="10" t="n"/>
      <c r="E6419" s="10" t="n"/>
    </row>
    <row r="6420">
      <c r="B6420">
        <f>IFERROR(VLOOKUP(A6420,Produtos!A:B,2,FALSE),"")</f>
        <v/>
      </c>
      <c r="D6420" s="10" t="n"/>
      <c r="E6420" s="10" t="n"/>
    </row>
    <row r="6421">
      <c r="B6421">
        <f>IFERROR(VLOOKUP(A6421,Produtos!A:B,2,FALSE),"")</f>
        <v/>
      </c>
      <c r="D6421" s="10" t="n"/>
      <c r="E6421" s="10" t="n"/>
    </row>
    <row r="6422">
      <c r="B6422">
        <f>IFERROR(VLOOKUP(A6422,Produtos!A:B,2,FALSE),"")</f>
        <v/>
      </c>
      <c r="D6422" s="10" t="n"/>
      <c r="E6422" s="10" t="n"/>
    </row>
    <row r="6423">
      <c r="B6423">
        <f>IFERROR(VLOOKUP(A6423,Produtos!A:B,2,FALSE),"")</f>
        <v/>
      </c>
      <c r="D6423" s="10" t="n"/>
      <c r="E6423" s="10" t="n"/>
    </row>
    <row r="6424">
      <c r="B6424">
        <f>IFERROR(VLOOKUP(A6424,Produtos!A:B,2,FALSE),"")</f>
        <v/>
      </c>
      <c r="D6424" s="10" t="n"/>
      <c r="E6424" s="10" t="n"/>
    </row>
    <row r="6425">
      <c r="B6425">
        <f>IFERROR(VLOOKUP(A6425,Produtos!A:B,2,FALSE),"")</f>
        <v/>
      </c>
      <c r="D6425" s="10" t="n"/>
      <c r="E6425" s="10" t="n"/>
    </row>
    <row r="6426">
      <c r="B6426">
        <f>IFERROR(VLOOKUP(A6426,Produtos!A:B,2,FALSE),"")</f>
        <v/>
      </c>
      <c r="D6426" s="10" t="n"/>
      <c r="E6426" s="10" t="n"/>
    </row>
    <row r="6427">
      <c r="B6427">
        <f>IFERROR(VLOOKUP(A6427,Produtos!A:B,2,FALSE),"")</f>
        <v/>
      </c>
      <c r="D6427" s="10" t="n"/>
      <c r="E6427" s="10" t="n"/>
    </row>
    <row r="6428">
      <c r="B6428">
        <f>IFERROR(VLOOKUP(A6428,Produtos!A:B,2,FALSE),"")</f>
        <v/>
      </c>
      <c r="D6428" s="10" t="n"/>
      <c r="E6428" s="10" t="n"/>
    </row>
    <row r="6429">
      <c r="B6429">
        <f>IFERROR(VLOOKUP(A6429,Produtos!A:B,2,FALSE),"")</f>
        <v/>
      </c>
      <c r="D6429" s="10" t="n"/>
      <c r="E6429" s="10" t="n"/>
    </row>
    <row r="6430">
      <c r="B6430">
        <f>IFERROR(VLOOKUP(A6430,Produtos!A:B,2,FALSE),"")</f>
        <v/>
      </c>
      <c r="D6430" s="10" t="n"/>
      <c r="E6430" s="10" t="n"/>
    </row>
    <row r="6431">
      <c r="B6431">
        <f>IFERROR(VLOOKUP(A6431,Produtos!A:B,2,FALSE),"")</f>
        <v/>
      </c>
      <c r="D6431" s="10" t="n"/>
      <c r="E6431" s="10" t="n"/>
    </row>
    <row r="6432">
      <c r="B6432">
        <f>IFERROR(VLOOKUP(A6432,Produtos!A:B,2,FALSE),"")</f>
        <v/>
      </c>
      <c r="D6432" s="10" t="n"/>
      <c r="E6432" s="10" t="n"/>
    </row>
    <row r="6433">
      <c r="B6433">
        <f>IFERROR(VLOOKUP(A6433,Produtos!A:B,2,FALSE),"")</f>
        <v/>
      </c>
      <c r="D6433" s="10" t="n"/>
      <c r="E6433" s="10" t="n"/>
    </row>
    <row r="6434">
      <c r="B6434">
        <f>IFERROR(VLOOKUP(A6434,Produtos!A:B,2,FALSE),"")</f>
        <v/>
      </c>
      <c r="D6434" s="10" t="n"/>
      <c r="E6434" s="10" t="n"/>
    </row>
    <row r="6435">
      <c r="B6435">
        <f>IFERROR(VLOOKUP(A6435,Produtos!A:B,2,FALSE),"")</f>
        <v/>
      </c>
      <c r="D6435" s="10" t="n"/>
      <c r="E6435" s="10" t="n"/>
    </row>
    <row r="6436">
      <c r="B6436">
        <f>IFERROR(VLOOKUP(A6436,Produtos!A:B,2,FALSE),"")</f>
        <v/>
      </c>
      <c r="D6436" s="10" t="n"/>
      <c r="E6436" s="10" t="n"/>
    </row>
    <row r="6437">
      <c r="B6437">
        <f>IFERROR(VLOOKUP(A6437,Produtos!A:B,2,FALSE),"")</f>
        <v/>
      </c>
      <c r="D6437" s="10" t="n"/>
      <c r="E6437" s="10" t="n"/>
    </row>
    <row r="6438">
      <c r="B6438">
        <f>IFERROR(VLOOKUP(A6438,Produtos!A:B,2,FALSE),"")</f>
        <v/>
      </c>
      <c r="D6438" s="10" t="n"/>
      <c r="E6438" s="10" t="n"/>
    </row>
    <row r="6439">
      <c r="B6439">
        <f>IFERROR(VLOOKUP(A6439,Produtos!A:B,2,FALSE),"")</f>
        <v/>
      </c>
      <c r="D6439" s="10" t="n"/>
      <c r="E6439" s="10" t="n"/>
    </row>
    <row r="6440">
      <c r="B6440">
        <f>IFERROR(VLOOKUP(A6440,Produtos!A:B,2,FALSE),"")</f>
        <v/>
      </c>
      <c r="D6440" s="10" t="n"/>
      <c r="E6440" s="10" t="n"/>
    </row>
    <row r="6441">
      <c r="B6441">
        <f>IFERROR(VLOOKUP(A6441,Produtos!A:B,2,FALSE),"")</f>
        <v/>
      </c>
      <c r="D6441" s="10" t="n"/>
      <c r="E6441" s="10" t="n"/>
    </row>
    <row r="6442">
      <c r="B6442">
        <f>IFERROR(VLOOKUP(A6442,Produtos!A:B,2,FALSE),"")</f>
        <v/>
      </c>
      <c r="D6442" s="10" t="n"/>
      <c r="E6442" s="10" t="n"/>
    </row>
    <row r="6443">
      <c r="B6443">
        <f>IFERROR(VLOOKUP(A6443,Produtos!A:B,2,FALSE),"")</f>
        <v/>
      </c>
      <c r="D6443" s="10" t="n"/>
      <c r="E6443" s="10" t="n"/>
    </row>
    <row r="6444">
      <c r="B6444">
        <f>IFERROR(VLOOKUP(A6444,Produtos!A:B,2,FALSE),"")</f>
        <v/>
      </c>
      <c r="D6444" s="10" t="n"/>
      <c r="E6444" s="10" t="n"/>
    </row>
    <row r="6445">
      <c r="B6445">
        <f>IFERROR(VLOOKUP(A6445,Produtos!A:B,2,FALSE),"")</f>
        <v/>
      </c>
      <c r="D6445" s="10" t="n"/>
      <c r="E6445" s="10" t="n"/>
    </row>
    <row r="6446">
      <c r="B6446">
        <f>IFERROR(VLOOKUP(A6446,Produtos!A:B,2,FALSE),"")</f>
        <v/>
      </c>
      <c r="D6446" s="10" t="n"/>
      <c r="E6446" s="10" t="n"/>
    </row>
    <row r="6447">
      <c r="B6447">
        <f>IFERROR(VLOOKUP(A6447,Produtos!A:B,2,FALSE),"")</f>
        <v/>
      </c>
      <c r="D6447" s="10" t="n"/>
      <c r="E6447" s="10" t="n"/>
    </row>
    <row r="6448">
      <c r="B6448">
        <f>IFERROR(VLOOKUP(A6448,Produtos!A:B,2,FALSE),"")</f>
        <v/>
      </c>
      <c r="D6448" s="10" t="n"/>
      <c r="E6448" s="10" t="n"/>
    </row>
    <row r="6449">
      <c r="B6449">
        <f>IFERROR(VLOOKUP(A6449,Produtos!A:B,2,FALSE),"")</f>
        <v/>
      </c>
      <c r="D6449" s="10" t="n"/>
      <c r="E6449" s="10" t="n"/>
    </row>
    <row r="6450">
      <c r="B6450">
        <f>IFERROR(VLOOKUP(A6450,Produtos!A:B,2,FALSE),"")</f>
        <v/>
      </c>
      <c r="D6450" s="10" t="n"/>
      <c r="E6450" s="10" t="n"/>
    </row>
    <row r="6451">
      <c r="B6451">
        <f>IFERROR(VLOOKUP(A6451,Produtos!A:B,2,FALSE),"")</f>
        <v/>
      </c>
      <c r="D6451" s="10" t="n"/>
      <c r="E6451" s="10" t="n"/>
    </row>
    <row r="6452">
      <c r="B6452">
        <f>IFERROR(VLOOKUP(A6452,Produtos!A:B,2,FALSE),"")</f>
        <v/>
      </c>
      <c r="D6452" s="10" t="n"/>
      <c r="E6452" s="10" t="n"/>
    </row>
    <row r="6453">
      <c r="B6453">
        <f>IFERROR(VLOOKUP(A6453,Produtos!A:B,2,FALSE),"")</f>
        <v/>
      </c>
      <c r="D6453" s="10" t="n"/>
      <c r="E6453" s="10" t="n"/>
    </row>
    <row r="6454">
      <c r="B6454">
        <f>IFERROR(VLOOKUP(A6454,Produtos!A:B,2,FALSE),"")</f>
        <v/>
      </c>
      <c r="D6454" s="10" t="n"/>
      <c r="E6454" s="10" t="n"/>
    </row>
    <row r="6455">
      <c r="B6455">
        <f>IFERROR(VLOOKUP(A6455,Produtos!A:B,2,FALSE),"")</f>
        <v/>
      </c>
      <c r="D6455" s="10" t="n"/>
      <c r="E6455" s="10" t="n"/>
    </row>
    <row r="6456">
      <c r="B6456">
        <f>IFERROR(VLOOKUP(A6456,Produtos!A:B,2,FALSE),"")</f>
        <v/>
      </c>
      <c r="D6456" s="10" t="n"/>
      <c r="E6456" s="10" t="n"/>
    </row>
    <row r="6457">
      <c r="B6457">
        <f>IFERROR(VLOOKUP(A6457,Produtos!A:B,2,FALSE),"")</f>
        <v/>
      </c>
      <c r="D6457" s="10" t="n"/>
      <c r="E6457" s="10" t="n"/>
    </row>
    <row r="6458">
      <c r="B6458">
        <f>IFERROR(VLOOKUP(A6458,Produtos!A:B,2,FALSE),"")</f>
        <v/>
      </c>
      <c r="D6458" s="10" t="n"/>
      <c r="E6458" s="10" t="n"/>
    </row>
    <row r="6459">
      <c r="B6459">
        <f>IFERROR(VLOOKUP(A6459,Produtos!A:B,2,FALSE),"")</f>
        <v/>
      </c>
      <c r="D6459" s="10" t="n"/>
      <c r="E6459" s="10" t="n"/>
    </row>
    <row r="6460">
      <c r="B6460">
        <f>IFERROR(VLOOKUP(A6460,Produtos!A:B,2,FALSE),"")</f>
        <v/>
      </c>
      <c r="D6460" s="10" t="n"/>
      <c r="E6460" s="10" t="n"/>
    </row>
    <row r="6461">
      <c r="B6461">
        <f>IFERROR(VLOOKUP(A6461,Produtos!A:B,2,FALSE),"")</f>
        <v/>
      </c>
      <c r="D6461" s="10" t="n"/>
      <c r="E6461" s="10" t="n"/>
    </row>
    <row r="6462">
      <c r="B6462">
        <f>IFERROR(VLOOKUP(A6462,Produtos!A:B,2,FALSE),"")</f>
        <v/>
      </c>
      <c r="D6462" s="10" t="n"/>
      <c r="E6462" s="10" t="n"/>
    </row>
    <row r="6463">
      <c r="B6463">
        <f>IFERROR(VLOOKUP(A6463,Produtos!A:B,2,FALSE),"")</f>
        <v/>
      </c>
      <c r="D6463" s="10" t="n"/>
      <c r="E6463" s="10" t="n"/>
    </row>
    <row r="6464">
      <c r="B6464">
        <f>IFERROR(VLOOKUP(A6464,Produtos!A:B,2,FALSE),"")</f>
        <v/>
      </c>
      <c r="D6464" s="10" t="n"/>
      <c r="E6464" s="10" t="n"/>
    </row>
    <row r="6465">
      <c r="B6465">
        <f>IFERROR(VLOOKUP(A6465,Produtos!A:B,2,FALSE),"")</f>
        <v/>
      </c>
      <c r="D6465" s="10" t="n"/>
      <c r="E6465" s="10" t="n"/>
    </row>
    <row r="6466">
      <c r="B6466">
        <f>IFERROR(VLOOKUP(A6466,Produtos!A:B,2,FALSE),"")</f>
        <v/>
      </c>
      <c r="D6466" s="10" t="n"/>
      <c r="E6466" s="10" t="n"/>
    </row>
    <row r="6467">
      <c r="B6467">
        <f>IFERROR(VLOOKUP(A6467,Produtos!A:B,2,FALSE),"")</f>
        <v/>
      </c>
      <c r="D6467" s="10" t="n"/>
      <c r="E6467" s="10" t="n"/>
    </row>
    <row r="6468">
      <c r="B6468">
        <f>IFERROR(VLOOKUP(A6468,Produtos!A:B,2,FALSE),"")</f>
        <v/>
      </c>
      <c r="D6468" s="10" t="n"/>
      <c r="E6468" s="10" t="n"/>
    </row>
    <row r="6469">
      <c r="B6469">
        <f>IFERROR(VLOOKUP(A6469,Produtos!A:B,2,FALSE),"")</f>
        <v/>
      </c>
      <c r="D6469" s="10" t="n"/>
      <c r="E6469" s="10" t="n"/>
    </row>
    <row r="6470">
      <c r="B6470">
        <f>IFERROR(VLOOKUP(A6470,Produtos!A:B,2,FALSE),"")</f>
        <v/>
      </c>
      <c r="D6470" s="10" t="n"/>
      <c r="E6470" s="10" t="n"/>
    </row>
    <row r="6471">
      <c r="B6471">
        <f>IFERROR(VLOOKUP(A6471,Produtos!A:B,2,FALSE),"")</f>
        <v/>
      </c>
      <c r="D6471" s="10" t="n"/>
      <c r="E6471" s="10" t="n"/>
    </row>
    <row r="6472">
      <c r="B6472">
        <f>IFERROR(VLOOKUP(A6472,Produtos!A:B,2,FALSE),"")</f>
        <v/>
      </c>
      <c r="D6472" s="10" t="n"/>
      <c r="E6472" s="10" t="n"/>
    </row>
    <row r="6473">
      <c r="B6473">
        <f>IFERROR(VLOOKUP(A6473,Produtos!A:B,2,FALSE),"")</f>
        <v/>
      </c>
      <c r="D6473" s="10" t="n"/>
      <c r="E6473" s="10" t="n"/>
    </row>
    <row r="6474">
      <c r="B6474">
        <f>IFERROR(VLOOKUP(A6474,Produtos!A:B,2,FALSE),"")</f>
        <v/>
      </c>
      <c r="D6474" s="10" t="n"/>
      <c r="E6474" s="10" t="n"/>
    </row>
    <row r="6475">
      <c r="B6475">
        <f>IFERROR(VLOOKUP(A6475,Produtos!A:B,2,FALSE),"")</f>
        <v/>
      </c>
      <c r="D6475" s="10" t="n"/>
      <c r="E6475" s="10" t="n"/>
    </row>
    <row r="6476">
      <c r="B6476">
        <f>IFERROR(VLOOKUP(A6476,Produtos!A:B,2,FALSE),"")</f>
        <v/>
      </c>
      <c r="D6476" s="10" t="n"/>
      <c r="E6476" s="10" t="n"/>
    </row>
    <row r="6477">
      <c r="B6477">
        <f>IFERROR(VLOOKUP(A6477,Produtos!A:B,2,FALSE),"")</f>
        <v/>
      </c>
      <c r="D6477" s="10" t="n"/>
      <c r="E6477" s="10" t="n"/>
    </row>
    <row r="6478">
      <c r="B6478">
        <f>IFERROR(VLOOKUP(A6478,Produtos!A:B,2,FALSE),"")</f>
        <v/>
      </c>
      <c r="D6478" s="10" t="n"/>
      <c r="E6478" s="10" t="n"/>
    </row>
    <row r="6479">
      <c r="B6479">
        <f>IFERROR(VLOOKUP(A6479,Produtos!A:B,2,FALSE),"")</f>
        <v/>
      </c>
      <c r="D6479" s="10" t="n"/>
      <c r="E6479" s="10" t="n"/>
    </row>
    <row r="6480">
      <c r="B6480">
        <f>IFERROR(VLOOKUP(A6480,Produtos!A:B,2,FALSE),"")</f>
        <v/>
      </c>
      <c r="D6480" s="10" t="n"/>
      <c r="E6480" s="10" t="n"/>
    </row>
    <row r="6481">
      <c r="B6481">
        <f>IFERROR(VLOOKUP(A6481,Produtos!A:B,2,FALSE),"")</f>
        <v/>
      </c>
      <c r="D6481" s="10" t="n"/>
      <c r="E6481" s="10" t="n"/>
    </row>
    <row r="6482">
      <c r="B6482">
        <f>IFERROR(VLOOKUP(A6482,Produtos!A:B,2,FALSE),"")</f>
        <v/>
      </c>
      <c r="D6482" s="10" t="n"/>
      <c r="E6482" s="10" t="n"/>
    </row>
    <row r="6483">
      <c r="B6483">
        <f>IFERROR(VLOOKUP(A6483,Produtos!A:B,2,FALSE),"")</f>
        <v/>
      </c>
      <c r="D6483" s="10" t="n"/>
      <c r="E6483" s="10" t="n"/>
    </row>
    <row r="6484">
      <c r="B6484">
        <f>IFERROR(VLOOKUP(A6484,Produtos!A:B,2,FALSE),"")</f>
        <v/>
      </c>
      <c r="D6484" s="10" t="n"/>
      <c r="E6484" s="10" t="n"/>
    </row>
    <row r="6485">
      <c r="B6485">
        <f>IFERROR(VLOOKUP(A6485,Produtos!A:B,2,FALSE),"")</f>
        <v/>
      </c>
      <c r="D6485" s="10" t="n"/>
      <c r="E6485" s="10" t="n"/>
    </row>
    <row r="6486">
      <c r="B6486">
        <f>IFERROR(VLOOKUP(A6486,Produtos!A:B,2,FALSE),"")</f>
        <v/>
      </c>
      <c r="D6486" s="10" t="n"/>
      <c r="E6486" s="10" t="n"/>
    </row>
    <row r="6487">
      <c r="B6487">
        <f>IFERROR(VLOOKUP(A6487,Produtos!A:B,2,FALSE),"")</f>
        <v/>
      </c>
      <c r="D6487" s="10" t="n"/>
      <c r="E6487" s="10" t="n"/>
    </row>
    <row r="6488">
      <c r="B6488">
        <f>IFERROR(VLOOKUP(A6488,Produtos!A:B,2,FALSE),"")</f>
        <v/>
      </c>
      <c r="D6488" s="10" t="n"/>
      <c r="E6488" s="10" t="n"/>
    </row>
    <row r="6489">
      <c r="B6489">
        <f>IFERROR(VLOOKUP(A6489,Produtos!A:B,2,FALSE),"")</f>
        <v/>
      </c>
      <c r="D6489" s="10" t="n"/>
      <c r="E6489" s="10" t="n"/>
    </row>
    <row r="6490">
      <c r="B6490">
        <f>IFERROR(VLOOKUP(A6490,Produtos!A:B,2,FALSE),"")</f>
        <v/>
      </c>
      <c r="D6490" s="10" t="n"/>
      <c r="E6490" s="10" t="n"/>
    </row>
    <row r="6491">
      <c r="B6491">
        <f>IFERROR(VLOOKUP(A6491,Produtos!A:B,2,FALSE),"")</f>
        <v/>
      </c>
      <c r="D6491" s="10" t="n"/>
      <c r="E6491" s="10" t="n"/>
    </row>
    <row r="6492">
      <c r="B6492">
        <f>IFERROR(VLOOKUP(A6492,Produtos!A:B,2,FALSE),"")</f>
        <v/>
      </c>
      <c r="D6492" s="10" t="n"/>
      <c r="E6492" s="10" t="n"/>
    </row>
    <row r="6493">
      <c r="B6493">
        <f>IFERROR(VLOOKUP(A6493,Produtos!A:B,2,FALSE),"")</f>
        <v/>
      </c>
      <c r="D6493" s="10" t="n"/>
      <c r="E6493" s="10" t="n"/>
    </row>
    <row r="6494">
      <c r="B6494">
        <f>IFERROR(VLOOKUP(A6494,Produtos!A:B,2,FALSE),"")</f>
        <v/>
      </c>
      <c r="D6494" s="10" t="n"/>
      <c r="E6494" s="10" t="n"/>
    </row>
    <row r="6495">
      <c r="B6495">
        <f>IFERROR(VLOOKUP(A6495,Produtos!A:B,2,FALSE),"")</f>
        <v/>
      </c>
      <c r="D6495" s="10" t="n"/>
      <c r="E6495" s="10" t="n"/>
    </row>
    <row r="6496">
      <c r="B6496">
        <f>IFERROR(VLOOKUP(A6496,Produtos!A:B,2,FALSE),"")</f>
        <v/>
      </c>
      <c r="D6496" s="10" t="n"/>
      <c r="E6496" s="10" t="n"/>
    </row>
    <row r="6497">
      <c r="B6497">
        <f>IFERROR(VLOOKUP(A6497,Produtos!A:B,2,FALSE),"")</f>
        <v/>
      </c>
      <c r="D6497" s="10" t="n"/>
      <c r="E6497" s="10" t="n"/>
    </row>
    <row r="6498">
      <c r="B6498">
        <f>IFERROR(VLOOKUP(A6498,Produtos!A:B,2,FALSE),"")</f>
        <v/>
      </c>
      <c r="D6498" s="10" t="n"/>
      <c r="E6498" s="10" t="n"/>
    </row>
    <row r="6499">
      <c r="B6499">
        <f>IFERROR(VLOOKUP(A6499,Produtos!A:B,2,FALSE),"")</f>
        <v/>
      </c>
      <c r="D6499" s="10" t="n"/>
      <c r="E6499" s="10" t="n"/>
    </row>
    <row r="6500">
      <c r="B6500">
        <f>IFERROR(VLOOKUP(A6500,Produtos!A:B,2,FALSE),"")</f>
        <v/>
      </c>
      <c r="D6500" s="10" t="n"/>
      <c r="E6500" s="10" t="n"/>
    </row>
    <row r="6501">
      <c r="B6501">
        <f>IFERROR(VLOOKUP(A6501,Produtos!A:B,2,FALSE),"")</f>
        <v/>
      </c>
      <c r="D6501" s="10" t="n"/>
      <c r="E6501" s="10" t="n"/>
    </row>
    <row r="6502">
      <c r="B6502">
        <f>IFERROR(VLOOKUP(A6502,Produtos!A:B,2,FALSE),"")</f>
        <v/>
      </c>
      <c r="D6502" s="10" t="n"/>
      <c r="E6502" s="10" t="n"/>
    </row>
    <row r="6503">
      <c r="B6503">
        <f>IFERROR(VLOOKUP(A6503,Produtos!A:B,2,FALSE),"")</f>
        <v/>
      </c>
      <c r="D6503" s="10" t="n"/>
      <c r="E6503" s="10" t="n"/>
    </row>
    <row r="6504">
      <c r="B6504">
        <f>IFERROR(VLOOKUP(A6504,Produtos!A:B,2,FALSE),"")</f>
        <v/>
      </c>
      <c r="D6504" s="10" t="n"/>
      <c r="E6504" s="10" t="n"/>
    </row>
    <row r="6505">
      <c r="B6505">
        <f>IFERROR(VLOOKUP(A6505,Produtos!A:B,2,FALSE),"")</f>
        <v/>
      </c>
      <c r="D6505" s="10" t="n"/>
      <c r="E6505" s="10" t="n"/>
    </row>
    <row r="6506">
      <c r="B6506">
        <f>IFERROR(VLOOKUP(A6506,Produtos!A:B,2,FALSE),"")</f>
        <v/>
      </c>
      <c r="D6506" s="10" t="n"/>
      <c r="E6506" s="10" t="n"/>
    </row>
    <row r="6507">
      <c r="B6507">
        <f>IFERROR(VLOOKUP(A6507,Produtos!A:B,2,FALSE),"")</f>
        <v/>
      </c>
      <c r="D6507" s="10" t="n"/>
      <c r="E6507" s="10" t="n"/>
    </row>
    <row r="6508">
      <c r="B6508">
        <f>IFERROR(VLOOKUP(A6508,Produtos!A:B,2,FALSE),"")</f>
        <v/>
      </c>
      <c r="D6508" s="10" t="n"/>
      <c r="E6508" s="10" t="n"/>
    </row>
    <row r="6509">
      <c r="B6509">
        <f>IFERROR(VLOOKUP(A6509,Produtos!A:B,2,FALSE),"")</f>
        <v/>
      </c>
      <c r="D6509" s="10" t="n"/>
      <c r="E6509" s="10" t="n"/>
    </row>
    <row r="6510">
      <c r="B6510">
        <f>IFERROR(VLOOKUP(A6510,Produtos!A:B,2,FALSE),"")</f>
        <v/>
      </c>
      <c r="D6510" s="10" t="n"/>
      <c r="E6510" s="10" t="n"/>
    </row>
    <row r="6511">
      <c r="B6511">
        <f>IFERROR(VLOOKUP(A6511,Produtos!A:B,2,FALSE),"")</f>
        <v/>
      </c>
      <c r="D6511" s="10" t="n"/>
      <c r="E6511" s="10" t="n"/>
    </row>
    <row r="6512">
      <c r="B6512">
        <f>IFERROR(VLOOKUP(A6512,Produtos!A:B,2,FALSE),"")</f>
        <v/>
      </c>
      <c r="D6512" s="10" t="n"/>
      <c r="E6512" s="10" t="n"/>
    </row>
    <row r="6513">
      <c r="B6513">
        <f>IFERROR(VLOOKUP(A6513,Produtos!A:B,2,FALSE),"")</f>
        <v/>
      </c>
      <c r="D6513" s="10" t="n"/>
      <c r="E6513" s="10" t="n"/>
    </row>
    <row r="6514">
      <c r="B6514">
        <f>IFERROR(VLOOKUP(A6514,Produtos!A:B,2,FALSE),"")</f>
        <v/>
      </c>
      <c r="D6514" s="10" t="n"/>
      <c r="E6514" s="10" t="n"/>
    </row>
    <row r="6515">
      <c r="B6515">
        <f>IFERROR(VLOOKUP(A6515,Produtos!A:B,2,FALSE),"")</f>
        <v/>
      </c>
      <c r="D6515" s="10" t="n"/>
      <c r="E6515" s="10" t="n"/>
    </row>
    <row r="6516">
      <c r="B6516">
        <f>IFERROR(VLOOKUP(A6516,Produtos!A:B,2,FALSE),"")</f>
        <v/>
      </c>
      <c r="D6516" s="10" t="n"/>
      <c r="E6516" s="10" t="n"/>
    </row>
    <row r="6517">
      <c r="B6517">
        <f>IFERROR(VLOOKUP(A6517,Produtos!A:B,2,FALSE),"")</f>
        <v/>
      </c>
      <c r="D6517" s="10" t="n"/>
      <c r="E6517" s="10" t="n"/>
    </row>
    <row r="6518">
      <c r="B6518">
        <f>IFERROR(VLOOKUP(A6518,Produtos!A:B,2,FALSE),"")</f>
        <v/>
      </c>
      <c r="D6518" s="10" t="n"/>
      <c r="E6518" s="10" t="n"/>
    </row>
    <row r="6519">
      <c r="B6519">
        <f>IFERROR(VLOOKUP(A6519,Produtos!A:B,2,FALSE),"")</f>
        <v/>
      </c>
      <c r="D6519" s="10" t="n"/>
      <c r="E6519" s="10" t="n"/>
    </row>
    <row r="6520">
      <c r="B6520">
        <f>IFERROR(VLOOKUP(A6520,Produtos!A:B,2,FALSE),"")</f>
        <v/>
      </c>
      <c r="D6520" s="10" t="n"/>
      <c r="E6520" s="10" t="n"/>
    </row>
    <row r="6521">
      <c r="B6521">
        <f>IFERROR(VLOOKUP(A6521,Produtos!A:B,2,FALSE),"")</f>
        <v/>
      </c>
      <c r="D6521" s="10" t="n"/>
      <c r="E6521" s="10" t="n"/>
    </row>
    <row r="6522">
      <c r="B6522">
        <f>IFERROR(VLOOKUP(A6522,Produtos!A:B,2,FALSE),"")</f>
        <v/>
      </c>
      <c r="D6522" s="10" t="n"/>
      <c r="E6522" s="10" t="n"/>
    </row>
    <row r="6523">
      <c r="B6523">
        <f>IFERROR(VLOOKUP(A6523,Produtos!A:B,2,FALSE),"")</f>
        <v/>
      </c>
      <c r="D6523" s="10" t="n"/>
      <c r="E6523" s="10" t="n"/>
    </row>
    <row r="6524">
      <c r="B6524">
        <f>IFERROR(VLOOKUP(A6524,Produtos!A:B,2,FALSE),"")</f>
        <v/>
      </c>
      <c r="D6524" s="10" t="n"/>
      <c r="E6524" s="10" t="n"/>
    </row>
    <row r="6525">
      <c r="B6525">
        <f>IFERROR(VLOOKUP(A6525,Produtos!A:B,2,FALSE),"")</f>
        <v/>
      </c>
      <c r="D6525" s="10" t="n"/>
      <c r="E6525" s="10" t="n"/>
    </row>
    <row r="6526">
      <c r="B6526">
        <f>IFERROR(VLOOKUP(A6526,Produtos!A:B,2,FALSE),"")</f>
        <v/>
      </c>
      <c r="D6526" s="10" t="n"/>
      <c r="E6526" s="10" t="n"/>
    </row>
    <row r="6527">
      <c r="B6527">
        <f>IFERROR(VLOOKUP(A6527,Produtos!A:B,2,FALSE),"")</f>
        <v/>
      </c>
      <c r="D6527" s="10" t="n"/>
      <c r="E6527" s="10" t="n"/>
    </row>
    <row r="6528">
      <c r="B6528">
        <f>IFERROR(VLOOKUP(A6528,Produtos!A:B,2,FALSE),"")</f>
        <v/>
      </c>
      <c r="D6528" s="10" t="n"/>
      <c r="E6528" s="10" t="n"/>
    </row>
    <row r="6529">
      <c r="B6529">
        <f>IFERROR(VLOOKUP(A6529,Produtos!A:B,2,FALSE),"")</f>
        <v/>
      </c>
      <c r="D6529" s="10" t="n"/>
      <c r="E6529" s="10" t="n"/>
    </row>
    <row r="6530">
      <c r="B6530">
        <f>IFERROR(VLOOKUP(A6530,Produtos!A:B,2,FALSE),"")</f>
        <v/>
      </c>
      <c r="D6530" s="10" t="n"/>
      <c r="E6530" s="10" t="n"/>
    </row>
    <row r="6531">
      <c r="B6531">
        <f>IFERROR(VLOOKUP(A6531,Produtos!A:B,2,FALSE),"")</f>
        <v/>
      </c>
      <c r="D6531" s="10" t="n"/>
      <c r="E6531" s="10" t="n"/>
    </row>
    <row r="6532">
      <c r="B6532">
        <f>IFERROR(VLOOKUP(A6532,Produtos!A:B,2,FALSE),"")</f>
        <v/>
      </c>
      <c r="D6532" s="10" t="n"/>
      <c r="E6532" s="10" t="n"/>
    </row>
    <row r="6533">
      <c r="B6533">
        <f>IFERROR(VLOOKUP(A6533,Produtos!A:B,2,FALSE),"")</f>
        <v/>
      </c>
      <c r="D6533" s="10" t="n"/>
      <c r="E6533" s="10" t="n"/>
    </row>
    <row r="6534">
      <c r="B6534">
        <f>IFERROR(VLOOKUP(A6534,Produtos!A:B,2,FALSE),"")</f>
        <v/>
      </c>
      <c r="D6534" s="10" t="n"/>
      <c r="E6534" s="10" t="n"/>
    </row>
    <row r="6535">
      <c r="B6535">
        <f>IFERROR(VLOOKUP(A6535,Produtos!A:B,2,FALSE),"")</f>
        <v/>
      </c>
      <c r="D6535" s="10" t="n"/>
      <c r="E6535" s="10" t="n"/>
    </row>
    <row r="6536">
      <c r="B6536">
        <f>IFERROR(VLOOKUP(A6536,Produtos!A:B,2,FALSE),"")</f>
        <v/>
      </c>
      <c r="D6536" s="10" t="n"/>
      <c r="E6536" s="10" t="n"/>
    </row>
    <row r="6537">
      <c r="B6537">
        <f>IFERROR(VLOOKUP(A6537,Produtos!A:B,2,FALSE),"")</f>
        <v/>
      </c>
      <c r="D6537" s="10" t="n"/>
      <c r="E6537" s="10" t="n"/>
    </row>
    <row r="6538">
      <c r="B6538">
        <f>IFERROR(VLOOKUP(A6538,Produtos!A:B,2,FALSE),"")</f>
        <v/>
      </c>
      <c r="D6538" s="10" t="n"/>
      <c r="E6538" s="10" t="n"/>
    </row>
    <row r="6539">
      <c r="B6539">
        <f>IFERROR(VLOOKUP(A6539,Produtos!A:B,2,FALSE),"")</f>
        <v/>
      </c>
      <c r="D6539" s="10" t="n"/>
      <c r="E6539" s="10" t="n"/>
    </row>
    <row r="6540">
      <c r="B6540">
        <f>IFERROR(VLOOKUP(A6540,Produtos!A:B,2,FALSE),"")</f>
        <v/>
      </c>
      <c r="D6540" s="10" t="n"/>
      <c r="E6540" s="10" t="n"/>
    </row>
    <row r="6541">
      <c r="B6541">
        <f>IFERROR(VLOOKUP(A6541,Produtos!A:B,2,FALSE),"")</f>
        <v/>
      </c>
      <c r="D6541" s="10" t="n"/>
      <c r="E6541" s="10" t="n"/>
    </row>
    <row r="6542">
      <c r="B6542">
        <f>IFERROR(VLOOKUP(A6542,Produtos!A:B,2,FALSE),"")</f>
        <v/>
      </c>
      <c r="D6542" s="10" t="n"/>
      <c r="E6542" s="10" t="n"/>
    </row>
    <row r="6543">
      <c r="B6543">
        <f>IFERROR(VLOOKUP(A6543,Produtos!A:B,2,FALSE),"")</f>
        <v/>
      </c>
      <c r="D6543" s="10" t="n"/>
      <c r="E6543" s="10" t="n"/>
    </row>
    <row r="6544">
      <c r="B6544">
        <f>IFERROR(VLOOKUP(A6544,Produtos!A:B,2,FALSE),"")</f>
        <v/>
      </c>
      <c r="D6544" s="10" t="n"/>
      <c r="E6544" s="10" t="n"/>
    </row>
    <row r="6545">
      <c r="B6545">
        <f>IFERROR(VLOOKUP(A6545,Produtos!A:B,2,FALSE),"")</f>
        <v/>
      </c>
      <c r="D6545" s="10" t="n"/>
      <c r="E6545" s="10" t="n"/>
    </row>
    <row r="6546">
      <c r="B6546">
        <f>IFERROR(VLOOKUP(A6546,Produtos!A:B,2,FALSE),"")</f>
        <v/>
      </c>
      <c r="D6546" s="10" t="n"/>
      <c r="E6546" s="10" t="n"/>
    </row>
    <row r="6547">
      <c r="B6547">
        <f>IFERROR(VLOOKUP(A6547,Produtos!A:B,2,FALSE),"")</f>
        <v/>
      </c>
      <c r="D6547" s="10" t="n"/>
      <c r="E6547" s="10" t="n"/>
    </row>
    <row r="6548">
      <c r="B6548">
        <f>IFERROR(VLOOKUP(A6548,Produtos!A:B,2,FALSE),"")</f>
        <v/>
      </c>
      <c r="D6548" s="10" t="n"/>
      <c r="E6548" s="10" t="n"/>
    </row>
    <row r="6549">
      <c r="B6549">
        <f>IFERROR(VLOOKUP(A6549,Produtos!A:B,2,FALSE),"")</f>
        <v/>
      </c>
      <c r="D6549" s="10" t="n"/>
      <c r="E6549" s="10" t="n"/>
    </row>
    <row r="6550">
      <c r="B6550">
        <f>IFERROR(VLOOKUP(A6550,Produtos!A:B,2,FALSE),"")</f>
        <v/>
      </c>
      <c r="D6550" s="10" t="n"/>
      <c r="E6550" s="10" t="n"/>
    </row>
    <row r="6551">
      <c r="B6551">
        <f>IFERROR(VLOOKUP(A6551,Produtos!A:B,2,FALSE),"")</f>
        <v/>
      </c>
      <c r="D6551" s="10" t="n"/>
      <c r="E6551" s="10" t="n"/>
    </row>
    <row r="6552">
      <c r="B6552">
        <f>IFERROR(VLOOKUP(A6552,Produtos!A:B,2,FALSE),"")</f>
        <v/>
      </c>
      <c r="D6552" s="10" t="n"/>
      <c r="E6552" s="10" t="n"/>
    </row>
    <row r="6553">
      <c r="B6553">
        <f>IFERROR(VLOOKUP(A6553,Produtos!A:B,2,FALSE),"")</f>
        <v/>
      </c>
      <c r="D6553" s="10" t="n"/>
      <c r="E6553" s="10" t="n"/>
    </row>
    <row r="6554">
      <c r="B6554">
        <f>IFERROR(VLOOKUP(A6554,Produtos!A:B,2,FALSE),"")</f>
        <v/>
      </c>
      <c r="D6554" s="10" t="n"/>
      <c r="E6554" s="10" t="n"/>
    </row>
    <row r="6555">
      <c r="B6555">
        <f>IFERROR(VLOOKUP(A6555,Produtos!A:B,2,FALSE),"")</f>
        <v/>
      </c>
      <c r="D6555" s="10" t="n"/>
      <c r="E6555" s="10" t="n"/>
    </row>
    <row r="6556">
      <c r="B6556">
        <f>IFERROR(VLOOKUP(A6556,Produtos!A:B,2,FALSE),"")</f>
        <v/>
      </c>
      <c r="D6556" s="10" t="n"/>
      <c r="E6556" s="10" t="n"/>
    </row>
    <row r="6557">
      <c r="B6557">
        <f>IFERROR(VLOOKUP(A6557,Produtos!A:B,2,FALSE),"")</f>
        <v/>
      </c>
      <c r="D6557" s="10" t="n"/>
      <c r="E6557" s="10" t="n"/>
    </row>
    <row r="6558">
      <c r="B6558">
        <f>IFERROR(VLOOKUP(A6558,Produtos!A:B,2,FALSE),"")</f>
        <v/>
      </c>
      <c r="D6558" s="10" t="n"/>
      <c r="E6558" s="10" t="n"/>
    </row>
    <row r="6559">
      <c r="B6559">
        <f>IFERROR(VLOOKUP(A6559,Produtos!A:B,2,FALSE),"")</f>
        <v/>
      </c>
      <c r="D6559" s="10" t="n"/>
      <c r="E6559" s="10" t="n"/>
    </row>
    <row r="6560">
      <c r="B6560">
        <f>IFERROR(VLOOKUP(A6560,Produtos!A:B,2,FALSE),"")</f>
        <v/>
      </c>
      <c r="D6560" s="10" t="n"/>
      <c r="E6560" s="10" t="n"/>
    </row>
    <row r="6561">
      <c r="B6561">
        <f>IFERROR(VLOOKUP(A6561,Produtos!A:B,2,FALSE),"")</f>
        <v/>
      </c>
      <c r="D6561" s="10" t="n"/>
      <c r="E6561" s="10" t="n"/>
    </row>
    <row r="6562">
      <c r="B6562">
        <f>IFERROR(VLOOKUP(A6562,Produtos!A:B,2,FALSE),"")</f>
        <v/>
      </c>
      <c r="D6562" s="10" t="n"/>
      <c r="E6562" s="10" t="n"/>
    </row>
    <row r="6563">
      <c r="B6563">
        <f>IFERROR(VLOOKUP(A6563,Produtos!A:B,2,FALSE),"")</f>
        <v/>
      </c>
      <c r="D6563" s="10" t="n"/>
      <c r="E6563" s="10" t="n"/>
    </row>
    <row r="6564">
      <c r="B6564">
        <f>IFERROR(VLOOKUP(A6564,Produtos!A:B,2,FALSE),"")</f>
        <v/>
      </c>
      <c r="D6564" s="10" t="n"/>
      <c r="E6564" s="10" t="n"/>
    </row>
    <row r="6565">
      <c r="B6565">
        <f>IFERROR(VLOOKUP(A6565,Produtos!A:B,2,FALSE),"")</f>
        <v/>
      </c>
      <c r="D6565" s="10" t="n"/>
      <c r="E6565" s="10" t="n"/>
    </row>
    <row r="6566">
      <c r="B6566">
        <f>IFERROR(VLOOKUP(A6566,Produtos!A:B,2,FALSE),"")</f>
        <v/>
      </c>
      <c r="D6566" s="10" t="n"/>
      <c r="E6566" s="10" t="n"/>
    </row>
    <row r="6567">
      <c r="B6567">
        <f>IFERROR(VLOOKUP(A6567,Produtos!A:B,2,FALSE),"")</f>
        <v/>
      </c>
      <c r="D6567" s="10" t="n"/>
      <c r="E6567" s="10" t="n"/>
    </row>
    <row r="6568">
      <c r="B6568">
        <f>IFERROR(VLOOKUP(A6568,Produtos!A:B,2,FALSE),"")</f>
        <v/>
      </c>
      <c r="D6568" s="10" t="n"/>
      <c r="E6568" s="10" t="n"/>
    </row>
    <row r="6569">
      <c r="B6569">
        <f>IFERROR(VLOOKUP(A6569,Produtos!A:B,2,FALSE),"")</f>
        <v/>
      </c>
      <c r="D6569" s="10" t="n"/>
      <c r="E6569" s="10" t="n"/>
    </row>
    <row r="6570">
      <c r="B6570">
        <f>IFERROR(VLOOKUP(A6570,Produtos!A:B,2,FALSE),"")</f>
        <v/>
      </c>
      <c r="D6570" s="10" t="n"/>
      <c r="E6570" s="10" t="n"/>
    </row>
    <row r="6571">
      <c r="B6571">
        <f>IFERROR(VLOOKUP(A6571,Produtos!A:B,2,FALSE),"")</f>
        <v/>
      </c>
      <c r="D6571" s="10" t="n"/>
      <c r="E6571" s="10" t="n"/>
    </row>
    <row r="6572">
      <c r="B6572">
        <f>IFERROR(VLOOKUP(A6572,Produtos!A:B,2,FALSE),"")</f>
        <v/>
      </c>
      <c r="D6572" s="10" t="n"/>
      <c r="E6572" s="10" t="n"/>
    </row>
    <row r="6573">
      <c r="B6573">
        <f>IFERROR(VLOOKUP(A6573,Produtos!A:B,2,FALSE),"")</f>
        <v/>
      </c>
      <c r="D6573" s="10" t="n"/>
      <c r="E6573" s="10" t="n"/>
    </row>
    <row r="6574">
      <c r="B6574">
        <f>IFERROR(VLOOKUP(A6574,Produtos!A:B,2,FALSE),"")</f>
        <v/>
      </c>
      <c r="D6574" s="10" t="n"/>
      <c r="E6574" s="10" t="n"/>
    </row>
    <row r="6575">
      <c r="B6575">
        <f>IFERROR(VLOOKUP(A6575,Produtos!A:B,2,FALSE),"")</f>
        <v/>
      </c>
      <c r="D6575" s="10" t="n"/>
      <c r="E6575" s="10" t="n"/>
    </row>
    <row r="6576">
      <c r="B6576">
        <f>IFERROR(VLOOKUP(A6576,Produtos!A:B,2,FALSE),"")</f>
        <v/>
      </c>
      <c r="D6576" s="10" t="n"/>
      <c r="E6576" s="10" t="n"/>
    </row>
    <row r="6577">
      <c r="B6577">
        <f>IFERROR(VLOOKUP(A6577,Produtos!A:B,2,FALSE),"")</f>
        <v/>
      </c>
      <c r="D6577" s="10" t="n"/>
      <c r="E6577" s="10" t="n"/>
    </row>
    <row r="6578">
      <c r="B6578">
        <f>IFERROR(VLOOKUP(A6578,Produtos!A:B,2,FALSE),"")</f>
        <v/>
      </c>
      <c r="D6578" s="10" t="n"/>
      <c r="E6578" s="10" t="n"/>
    </row>
    <row r="6579">
      <c r="B6579">
        <f>IFERROR(VLOOKUP(A6579,Produtos!A:B,2,FALSE),"")</f>
        <v/>
      </c>
      <c r="D6579" s="10" t="n"/>
      <c r="E6579" s="10" t="n"/>
    </row>
    <row r="6580">
      <c r="B6580">
        <f>IFERROR(VLOOKUP(A6580,Produtos!A:B,2,FALSE),"")</f>
        <v/>
      </c>
      <c r="D6580" s="10" t="n"/>
      <c r="E6580" s="10" t="n"/>
    </row>
    <row r="6581">
      <c r="B6581">
        <f>IFERROR(VLOOKUP(A6581,Produtos!A:B,2,FALSE),"")</f>
        <v/>
      </c>
      <c r="D6581" s="10" t="n"/>
      <c r="E6581" s="10" t="n"/>
    </row>
    <row r="6582">
      <c r="B6582">
        <f>IFERROR(VLOOKUP(A6582,Produtos!A:B,2,FALSE),"")</f>
        <v/>
      </c>
      <c r="D6582" s="10" t="n"/>
      <c r="E6582" s="10" t="n"/>
    </row>
    <row r="6583">
      <c r="B6583">
        <f>IFERROR(VLOOKUP(A6583,Produtos!A:B,2,FALSE),"")</f>
        <v/>
      </c>
      <c r="D6583" s="10" t="n"/>
      <c r="E6583" s="10" t="n"/>
    </row>
    <row r="6584">
      <c r="B6584">
        <f>IFERROR(VLOOKUP(A6584,Produtos!A:B,2,FALSE),"")</f>
        <v/>
      </c>
      <c r="D6584" s="10" t="n"/>
      <c r="E6584" s="10" t="n"/>
    </row>
    <row r="6585">
      <c r="B6585">
        <f>IFERROR(VLOOKUP(A6585,Produtos!A:B,2,FALSE),"")</f>
        <v/>
      </c>
      <c r="D6585" s="10" t="n"/>
      <c r="E6585" s="10" t="n"/>
    </row>
    <row r="6586">
      <c r="B6586">
        <f>IFERROR(VLOOKUP(A6586,Produtos!A:B,2,FALSE),"")</f>
        <v/>
      </c>
      <c r="D6586" s="10" t="n"/>
      <c r="E6586" s="10" t="n"/>
    </row>
    <row r="6587">
      <c r="B6587">
        <f>IFERROR(VLOOKUP(A6587,Produtos!A:B,2,FALSE),"")</f>
        <v/>
      </c>
      <c r="D6587" s="10" t="n"/>
      <c r="E6587" s="10" t="n"/>
    </row>
    <row r="6588">
      <c r="B6588">
        <f>IFERROR(VLOOKUP(A6588,Produtos!A:B,2,FALSE),"")</f>
        <v/>
      </c>
      <c r="D6588" s="10" t="n"/>
      <c r="E6588" s="10" t="n"/>
    </row>
    <row r="6589">
      <c r="B6589">
        <f>IFERROR(VLOOKUP(A6589,Produtos!A:B,2,FALSE),"")</f>
        <v/>
      </c>
      <c r="D6589" s="10" t="n"/>
      <c r="E6589" s="10" t="n"/>
    </row>
    <row r="6590">
      <c r="B6590">
        <f>IFERROR(VLOOKUP(A6590,Produtos!A:B,2,FALSE),"")</f>
        <v/>
      </c>
      <c r="D6590" s="10" t="n"/>
      <c r="E6590" s="10" t="n"/>
    </row>
    <row r="6591">
      <c r="B6591">
        <f>IFERROR(VLOOKUP(A6591,Produtos!A:B,2,FALSE),"")</f>
        <v/>
      </c>
      <c r="D6591" s="10" t="n"/>
      <c r="E6591" s="10" t="n"/>
    </row>
    <row r="6592">
      <c r="B6592">
        <f>IFERROR(VLOOKUP(A6592,Produtos!A:B,2,FALSE),"")</f>
        <v/>
      </c>
      <c r="D6592" s="10" t="n"/>
      <c r="E6592" s="10" t="n"/>
    </row>
    <row r="6593">
      <c r="B6593">
        <f>IFERROR(VLOOKUP(A6593,Produtos!A:B,2,FALSE),"")</f>
        <v/>
      </c>
      <c r="D6593" s="10" t="n"/>
      <c r="E6593" s="10" t="n"/>
    </row>
    <row r="6594">
      <c r="B6594">
        <f>IFERROR(VLOOKUP(A6594,Produtos!A:B,2,FALSE),"")</f>
        <v/>
      </c>
      <c r="D6594" s="10" t="n"/>
      <c r="E6594" s="10" t="n"/>
    </row>
    <row r="6595">
      <c r="B6595">
        <f>IFERROR(VLOOKUP(A6595,Produtos!A:B,2,FALSE),"")</f>
        <v/>
      </c>
      <c r="D6595" s="10" t="n"/>
      <c r="E6595" s="10" t="n"/>
    </row>
    <row r="6596">
      <c r="B6596">
        <f>IFERROR(VLOOKUP(A6596,Produtos!A:B,2,FALSE),"")</f>
        <v/>
      </c>
      <c r="D6596" s="10" t="n"/>
      <c r="E6596" s="10" t="n"/>
    </row>
    <row r="6597">
      <c r="B6597">
        <f>IFERROR(VLOOKUP(A6597,Produtos!A:B,2,FALSE),"")</f>
        <v/>
      </c>
      <c r="D6597" s="10" t="n"/>
      <c r="E6597" s="10" t="n"/>
    </row>
    <row r="6598">
      <c r="B6598">
        <f>IFERROR(VLOOKUP(A6598,Produtos!A:B,2,FALSE),"")</f>
        <v/>
      </c>
      <c r="D6598" s="10" t="n"/>
      <c r="E6598" s="10" t="n"/>
    </row>
    <row r="6599">
      <c r="B6599">
        <f>IFERROR(VLOOKUP(A6599,Produtos!A:B,2,FALSE),"")</f>
        <v/>
      </c>
      <c r="D6599" s="10" t="n"/>
      <c r="E6599" s="10" t="n"/>
    </row>
    <row r="6600">
      <c r="B6600">
        <f>IFERROR(VLOOKUP(A6600,Produtos!A:B,2,FALSE),"")</f>
        <v/>
      </c>
      <c r="D6600" s="10" t="n"/>
      <c r="E6600" s="10" t="n"/>
    </row>
    <row r="6601">
      <c r="B6601">
        <f>IFERROR(VLOOKUP(A6601,Produtos!A:B,2,FALSE),"")</f>
        <v/>
      </c>
      <c r="D6601" s="10" t="n"/>
      <c r="E6601" s="10" t="n"/>
    </row>
    <row r="6602">
      <c r="B6602">
        <f>IFERROR(VLOOKUP(A6602,Produtos!A:B,2,FALSE),"")</f>
        <v/>
      </c>
      <c r="D6602" s="10" t="n"/>
      <c r="E6602" s="10" t="n"/>
    </row>
    <row r="6603">
      <c r="B6603">
        <f>IFERROR(VLOOKUP(A6603,Produtos!A:B,2,FALSE),"")</f>
        <v/>
      </c>
      <c r="D6603" s="10" t="n"/>
      <c r="E6603" s="10" t="n"/>
    </row>
    <row r="6604">
      <c r="B6604">
        <f>IFERROR(VLOOKUP(A6604,Produtos!A:B,2,FALSE),"")</f>
        <v/>
      </c>
      <c r="D6604" s="10" t="n"/>
      <c r="E6604" s="10" t="n"/>
    </row>
    <row r="6605">
      <c r="B6605">
        <f>IFERROR(VLOOKUP(A6605,Produtos!A:B,2,FALSE),"")</f>
        <v/>
      </c>
      <c r="D6605" s="10" t="n"/>
      <c r="E6605" s="10" t="n"/>
    </row>
    <row r="6606">
      <c r="B6606">
        <f>IFERROR(VLOOKUP(A6606,Produtos!A:B,2,FALSE),"")</f>
        <v/>
      </c>
      <c r="D6606" s="10" t="n"/>
      <c r="E6606" s="10" t="n"/>
    </row>
    <row r="6607">
      <c r="B6607">
        <f>IFERROR(VLOOKUP(A6607,Produtos!A:B,2,FALSE),"")</f>
        <v/>
      </c>
      <c r="D6607" s="10" t="n"/>
      <c r="E6607" s="10" t="n"/>
    </row>
    <row r="6608">
      <c r="B6608">
        <f>IFERROR(VLOOKUP(A6608,Produtos!A:B,2,FALSE),"")</f>
        <v/>
      </c>
      <c r="D6608" s="10" t="n"/>
      <c r="E6608" s="10" t="n"/>
    </row>
    <row r="6609">
      <c r="B6609">
        <f>IFERROR(VLOOKUP(A6609,Produtos!A:B,2,FALSE),"")</f>
        <v/>
      </c>
      <c r="D6609" s="10" t="n"/>
      <c r="E6609" s="10" t="n"/>
    </row>
    <row r="6610">
      <c r="B6610">
        <f>IFERROR(VLOOKUP(A6610,Produtos!A:B,2,FALSE),"")</f>
        <v/>
      </c>
      <c r="D6610" s="10" t="n"/>
      <c r="E6610" s="10" t="n"/>
    </row>
    <row r="6611">
      <c r="B6611">
        <f>IFERROR(VLOOKUP(A6611,Produtos!A:B,2,FALSE),"")</f>
        <v/>
      </c>
      <c r="D6611" s="10" t="n"/>
      <c r="E6611" s="10" t="n"/>
    </row>
    <row r="6612">
      <c r="B6612">
        <f>IFERROR(VLOOKUP(A6612,Produtos!A:B,2,FALSE),"")</f>
        <v/>
      </c>
      <c r="D6612" s="10" t="n"/>
      <c r="E6612" s="10" t="n"/>
    </row>
    <row r="6613">
      <c r="B6613">
        <f>IFERROR(VLOOKUP(A6613,Produtos!A:B,2,FALSE),"")</f>
        <v/>
      </c>
      <c r="D6613" s="10" t="n"/>
      <c r="E6613" s="10" t="n"/>
    </row>
    <row r="6614">
      <c r="B6614">
        <f>IFERROR(VLOOKUP(A6614,Produtos!A:B,2,FALSE),"")</f>
        <v/>
      </c>
      <c r="D6614" s="10" t="n"/>
      <c r="E6614" s="10" t="n"/>
    </row>
    <row r="6615">
      <c r="B6615">
        <f>IFERROR(VLOOKUP(A6615,Produtos!A:B,2,FALSE),"")</f>
        <v/>
      </c>
      <c r="D6615" s="10" t="n"/>
      <c r="E6615" s="10" t="n"/>
    </row>
    <row r="6616">
      <c r="B6616">
        <f>IFERROR(VLOOKUP(A6616,Produtos!A:B,2,FALSE),"")</f>
        <v/>
      </c>
      <c r="D6616" s="10" t="n"/>
      <c r="E6616" s="10" t="n"/>
    </row>
    <row r="6617">
      <c r="B6617">
        <f>IFERROR(VLOOKUP(A6617,Produtos!A:B,2,FALSE),"")</f>
        <v/>
      </c>
      <c r="D6617" s="10" t="n"/>
      <c r="E6617" s="10" t="n"/>
    </row>
    <row r="6618">
      <c r="B6618">
        <f>IFERROR(VLOOKUP(A6618,Produtos!A:B,2,FALSE),"")</f>
        <v/>
      </c>
      <c r="D6618" s="10" t="n"/>
      <c r="E6618" s="10" t="n"/>
    </row>
    <row r="6619">
      <c r="B6619">
        <f>IFERROR(VLOOKUP(A6619,Produtos!A:B,2,FALSE),"")</f>
        <v/>
      </c>
      <c r="D6619" s="10" t="n"/>
      <c r="E6619" s="10" t="n"/>
    </row>
    <row r="6620">
      <c r="B6620">
        <f>IFERROR(VLOOKUP(A6620,Produtos!A:B,2,FALSE),"")</f>
        <v/>
      </c>
      <c r="D6620" s="10" t="n"/>
      <c r="E6620" s="10" t="n"/>
    </row>
    <row r="6621">
      <c r="B6621">
        <f>IFERROR(VLOOKUP(A6621,Produtos!A:B,2,FALSE),"")</f>
        <v/>
      </c>
      <c r="D6621" s="10" t="n"/>
      <c r="E6621" s="10" t="n"/>
    </row>
    <row r="6622">
      <c r="B6622">
        <f>IFERROR(VLOOKUP(A6622,Produtos!A:B,2,FALSE),"")</f>
        <v/>
      </c>
      <c r="D6622" s="10" t="n"/>
      <c r="E6622" s="10" t="n"/>
    </row>
    <row r="6623">
      <c r="B6623">
        <f>IFERROR(VLOOKUP(A6623,Produtos!A:B,2,FALSE),"")</f>
        <v/>
      </c>
      <c r="D6623" s="10" t="n"/>
      <c r="E6623" s="10" t="n"/>
    </row>
    <row r="6624">
      <c r="B6624">
        <f>IFERROR(VLOOKUP(A6624,Produtos!A:B,2,FALSE),"")</f>
        <v/>
      </c>
      <c r="D6624" s="10" t="n"/>
      <c r="E6624" s="10" t="n"/>
    </row>
    <row r="6625">
      <c r="B6625">
        <f>IFERROR(VLOOKUP(A6625,Produtos!A:B,2,FALSE),"")</f>
        <v/>
      </c>
      <c r="D6625" s="10" t="n"/>
      <c r="E6625" s="10" t="n"/>
    </row>
    <row r="6626">
      <c r="B6626">
        <f>IFERROR(VLOOKUP(A6626,Produtos!A:B,2,FALSE),"")</f>
        <v/>
      </c>
      <c r="D6626" s="10" t="n"/>
      <c r="E6626" s="10" t="n"/>
    </row>
    <row r="6627">
      <c r="B6627">
        <f>IFERROR(VLOOKUP(A6627,Produtos!A:B,2,FALSE),"")</f>
        <v/>
      </c>
      <c r="D6627" s="10" t="n"/>
      <c r="E6627" s="10" t="n"/>
    </row>
    <row r="6628">
      <c r="B6628">
        <f>IFERROR(VLOOKUP(A6628,Produtos!A:B,2,FALSE),"")</f>
        <v/>
      </c>
      <c r="D6628" s="10" t="n"/>
      <c r="E6628" s="10" t="n"/>
    </row>
    <row r="6629">
      <c r="B6629">
        <f>IFERROR(VLOOKUP(A6629,Produtos!A:B,2,FALSE),"")</f>
        <v/>
      </c>
      <c r="D6629" s="10" t="n"/>
      <c r="E6629" s="10" t="n"/>
    </row>
    <row r="6630">
      <c r="B6630">
        <f>IFERROR(VLOOKUP(A6630,Produtos!A:B,2,FALSE),"")</f>
        <v/>
      </c>
      <c r="D6630" s="10" t="n"/>
      <c r="E6630" s="10" t="n"/>
    </row>
    <row r="6631">
      <c r="B6631">
        <f>IFERROR(VLOOKUP(A6631,Produtos!A:B,2,FALSE),"")</f>
        <v/>
      </c>
      <c r="D6631" s="10" t="n"/>
      <c r="E6631" s="10" t="n"/>
    </row>
    <row r="6632">
      <c r="B6632">
        <f>IFERROR(VLOOKUP(A6632,Produtos!A:B,2,FALSE),"")</f>
        <v/>
      </c>
      <c r="D6632" s="10" t="n"/>
      <c r="E6632" s="10" t="n"/>
    </row>
    <row r="6633">
      <c r="B6633">
        <f>IFERROR(VLOOKUP(A6633,Produtos!A:B,2,FALSE),"")</f>
        <v/>
      </c>
      <c r="D6633" s="10" t="n"/>
      <c r="E6633" s="10" t="n"/>
    </row>
    <row r="6634">
      <c r="B6634">
        <f>IFERROR(VLOOKUP(A6634,Produtos!A:B,2,FALSE),"")</f>
        <v/>
      </c>
      <c r="D6634" s="10" t="n"/>
      <c r="E6634" s="10" t="n"/>
    </row>
    <row r="6635">
      <c r="B6635">
        <f>IFERROR(VLOOKUP(A6635,Produtos!A:B,2,FALSE),"")</f>
        <v/>
      </c>
      <c r="D6635" s="10" t="n"/>
      <c r="E6635" s="10" t="n"/>
    </row>
    <row r="6636">
      <c r="B6636">
        <f>IFERROR(VLOOKUP(A6636,Produtos!A:B,2,FALSE),"")</f>
        <v/>
      </c>
      <c r="D6636" s="10" t="n"/>
      <c r="E6636" s="10" t="n"/>
    </row>
    <row r="6637">
      <c r="B6637">
        <f>IFERROR(VLOOKUP(A6637,Produtos!A:B,2,FALSE),"")</f>
        <v/>
      </c>
      <c r="D6637" s="10" t="n"/>
      <c r="E6637" s="10" t="n"/>
    </row>
    <row r="6638">
      <c r="B6638">
        <f>IFERROR(VLOOKUP(A6638,Produtos!A:B,2,FALSE),"")</f>
        <v/>
      </c>
      <c r="D6638" s="10" t="n"/>
      <c r="E6638" s="10" t="n"/>
    </row>
    <row r="6639">
      <c r="B6639">
        <f>IFERROR(VLOOKUP(A6639,Produtos!A:B,2,FALSE),"")</f>
        <v/>
      </c>
      <c r="D6639" s="10" t="n"/>
      <c r="E6639" s="10" t="n"/>
    </row>
    <row r="6640">
      <c r="B6640">
        <f>IFERROR(VLOOKUP(A6640,Produtos!A:B,2,FALSE),"")</f>
        <v/>
      </c>
      <c r="D6640" s="10" t="n"/>
      <c r="E6640" s="10" t="n"/>
    </row>
    <row r="6641">
      <c r="B6641">
        <f>IFERROR(VLOOKUP(A6641,Produtos!A:B,2,FALSE),"")</f>
        <v/>
      </c>
      <c r="D6641" s="10" t="n"/>
      <c r="E6641" s="10" t="n"/>
    </row>
    <row r="6642">
      <c r="B6642">
        <f>IFERROR(VLOOKUP(A6642,Produtos!A:B,2,FALSE),"")</f>
        <v/>
      </c>
      <c r="D6642" s="10" t="n"/>
      <c r="E6642" s="10" t="n"/>
    </row>
    <row r="6643">
      <c r="B6643">
        <f>IFERROR(VLOOKUP(A6643,Produtos!A:B,2,FALSE),"")</f>
        <v/>
      </c>
      <c r="D6643" s="10" t="n"/>
      <c r="E6643" s="10" t="n"/>
    </row>
    <row r="6644">
      <c r="B6644">
        <f>IFERROR(VLOOKUP(A6644,Produtos!A:B,2,FALSE),"")</f>
        <v/>
      </c>
      <c r="D6644" s="10" t="n"/>
      <c r="E6644" s="10" t="n"/>
    </row>
    <row r="6645">
      <c r="B6645">
        <f>IFERROR(VLOOKUP(A6645,Produtos!A:B,2,FALSE),"")</f>
        <v/>
      </c>
      <c r="D6645" s="10" t="n"/>
      <c r="E6645" s="10" t="n"/>
    </row>
    <row r="6646">
      <c r="B6646">
        <f>IFERROR(VLOOKUP(A6646,Produtos!A:B,2,FALSE),"")</f>
        <v/>
      </c>
      <c r="D6646" s="10" t="n"/>
      <c r="E6646" s="10" t="n"/>
    </row>
    <row r="6647">
      <c r="B6647">
        <f>IFERROR(VLOOKUP(A6647,Produtos!A:B,2,FALSE),"")</f>
        <v/>
      </c>
      <c r="D6647" s="10" t="n"/>
      <c r="E6647" s="10" t="n"/>
    </row>
    <row r="6648">
      <c r="B6648">
        <f>IFERROR(VLOOKUP(A6648,Produtos!A:B,2,FALSE),"")</f>
        <v/>
      </c>
      <c r="D6648" s="10" t="n"/>
      <c r="E6648" s="10" t="n"/>
    </row>
    <row r="6649">
      <c r="B6649">
        <f>IFERROR(VLOOKUP(A6649,Produtos!A:B,2,FALSE),"")</f>
        <v/>
      </c>
      <c r="D6649" s="10" t="n"/>
      <c r="E6649" s="10" t="n"/>
    </row>
    <row r="6650">
      <c r="B6650">
        <f>IFERROR(VLOOKUP(A6650,Produtos!A:B,2,FALSE),"")</f>
        <v/>
      </c>
      <c r="D6650" s="10" t="n"/>
      <c r="E6650" s="10" t="n"/>
    </row>
    <row r="6651">
      <c r="B6651">
        <f>IFERROR(VLOOKUP(A6651,Produtos!A:B,2,FALSE),"")</f>
        <v/>
      </c>
      <c r="D6651" s="10" t="n"/>
      <c r="E6651" s="10" t="n"/>
    </row>
    <row r="6652">
      <c r="B6652">
        <f>IFERROR(VLOOKUP(A6652,Produtos!A:B,2,FALSE),"")</f>
        <v/>
      </c>
      <c r="D6652" s="10" t="n"/>
      <c r="E6652" s="10" t="n"/>
    </row>
    <row r="6653">
      <c r="B6653">
        <f>IFERROR(VLOOKUP(A6653,Produtos!A:B,2,FALSE),"")</f>
        <v/>
      </c>
      <c r="D6653" s="10" t="n"/>
      <c r="E6653" s="10" t="n"/>
    </row>
    <row r="6654">
      <c r="B6654">
        <f>IFERROR(VLOOKUP(A6654,Produtos!A:B,2,FALSE),"")</f>
        <v/>
      </c>
      <c r="D6654" s="10" t="n"/>
      <c r="E6654" s="10" t="n"/>
    </row>
    <row r="6655">
      <c r="B6655">
        <f>IFERROR(VLOOKUP(A6655,Produtos!A:B,2,FALSE),"")</f>
        <v/>
      </c>
      <c r="D6655" s="10" t="n"/>
      <c r="E6655" s="10" t="n"/>
    </row>
    <row r="6656">
      <c r="B6656">
        <f>IFERROR(VLOOKUP(A6656,Produtos!A:B,2,FALSE),"")</f>
        <v/>
      </c>
      <c r="D6656" s="10" t="n"/>
      <c r="E6656" s="10" t="n"/>
    </row>
    <row r="6657">
      <c r="B6657">
        <f>IFERROR(VLOOKUP(A6657,Produtos!A:B,2,FALSE),"")</f>
        <v/>
      </c>
      <c r="D6657" s="10" t="n"/>
      <c r="E6657" s="10" t="n"/>
    </row>
    <row r="6658">
      <c r="B6658">
        <f>IFERROR(VLOOKUP(A6658,Produtos!A:B,2,FALSE),"")</f>
        <v/>
      </c>
      <c r="D6658" s="10" t="n"/>
      <c r="E6658" s="10" t="n"/>
    </row>
    <row r="6659">
      <c r="B6659">
        <f>IFERROR(VLOOKUP(A6659,Produtos!A:B,2,FALSE),"")</f>
        <v/>
      </c>
      <c r="D6659" s="10" t="n"/>
      <c r="E6659" s="10" t="n"/>
    </row>
    <row r="6660">
      <c r="B6660">
        <f>IFERROR(VLOOKUP(A6660,Produtos!A:B,2,FALSE),"")</f>
        <v/>
      </c>
      <c r="D6660" s="10" t="n"/>
      <c r="E6660" s="10" t="n"/>
    </row>
    <row r="6661">
      <c r="B6661">
        <f>IFERROR(VLOOKUP(A6661,Produtos!A:B,2,FALSE),"")</f>
        <v/>
      </c>
      <c r="D6661" s="10" t="n"/>
      <c r="E6661" s="10" t="n"/>
    </row>
    <row r="6662">
      <c r="B6662">
        <f>IFERROR(VLOOKUP(A6662,Produtos!A:B,2,FALSE),"")</f>
        <v/>
      </c>
      <c r="D6662" s="10" t="n"/>
      <c r="E6662" s="10" t="n"/>
    </row>
    <row r="6663">
      <c r="B6663">
        <f>IFERROR(VLOOKUP(A6663,Produtos!A:B,2,FALSE),"")</f>
        <v/>
      </c>
      <c r="D6663" s="10" t="n"/>
      <c r="E6663" s="10" t="n"/>
    </row>
    <row r="6664">
      <c r="B6664">
        <f>IFERROR(VLOOKUP(A6664,Produtos!A:B,2,FALSE),"")</f>
        <v/>
      </c>
      <c r="D6664" s="10" t="n"/>
      <c r="E6664" s="10" t="n"/>
    </row>
    <row r="6665">
      <c r="B6665">
        <f>IFERROR(VLOOKUP(A6665,Produtos!A:B,2,FALSE),"")</f>
        <v/>
      </c>
      <c r="D6665" s="10" t="n"/>
      <c r="E6665" s="10" t="n"/>
    </row>
    <row r="6666">
      <c r="B6666">
        <f>IFERROR(VLOOKUP(A6666,Produtos!A:B,2,FALSE),"")</f>
        <v/>
      </c>
      <c r="D6666" s="10" t="n"/>
      <c r="E6666" s="10" t="n"/>
    </row>
    <row r="6667">
      <c r="B6667">
        <f>IFERROR(VLOOKUP(A6667,Produtos!A:B,2,FALSE),"")</f>
        <v/>
      </c>
      <c r="D6667" s="10" t="n"/>
      <c r="E6667" s="10" t="n"/>
    </row>
    <row r="6668">
      <c r="B6668">
        <f>IFERROR(VLOOKUP(A6668,Produtos!A:B,2,FALSE),"")</f>
        <v/>
      </c>
      <c r="D6668" s="10" t="n"/>
      <c r="E6668" s="10" t="n"/>
    </row>
    <row r="6669">
      <c r="B6669">
        <f>IFERROR(VLOOKUP(A6669,Produtos!A:B,2,FALSE),"")</f>
        <v/>
      </c>
      <c r="D6669" s="10" t="n"/>
      <c r="E6669" s="10" t="n"/>
    </row>
    <row r="6670">
      <c r="B6670">
        <f>IFERROR(VLOOKUP(A6670,Produtos!A:B,2,FALSE),"")</f>
        <v/>
      </c>
      <c r="D6670" s="10" t="n"/>
      <c r="E6670" s="10" t="n"/>
    </row>
    <row r="6671">
      <c r="B6671">
        <f>IFERROR(VLOOKUP(A6671,Produtos!A:B,2,FALSE),"")</f>
        <v/>
      </c>
      <c r="D6671" s="10" t="n"/>
      <c r="E6671" s="10" t="n"/>
    </row>
    <row r="6672">
      <c r="B6672">
        <f>IFERROR(VLOOKUP(A6672,Produtos!A:B,2,FALSE),"")</f>
        <v/>
      </c>
      <c r="D6672" s="10" t="n"/>
      <c r="E6672" s="10" t="n"/>
    </row>
    <row r="6673">
      <c r="B6673">
        <f>IFERROR(VLOOKUP(A6673,Produtos!A:B,2,FALSE),"")</f>
        <v/>
      </c>
      <c r="D6673" s="10" t="n"/>
      <c r="E6673" s="10" t="n"/>
    </row>
    <row r="6674">
      <c r="B6674">
        <f>IFERROR(VLOOKUP(A6674,Produtos!A:B,2,FALSE),"")</f>
        <v/>
      </c>
      <c r="D6674" s="10" t="n"/>
      <c r="E6674" s="10" t="n"/>
    </row>
    <row r="6675">
      <c r="B6675">
        <f>IFERROR(VLOOKUP(A6675,Produtos!A:B,2,FALSE),"")</f>
        <v/>
      </c>
      <c r="D6675" s="10" t="n"/>
      <c r="E6675" s="10" t="n"/>
    </row>
    <row r="6676">
      <c r="B6676">
        <f>IFERROR(VLOOKUP(A6676,Produtos!A:B,2,FALSE),"")</f>
        <v/>
      </c>
      <c r="D6676" s="10" t="n"/>
      <c r="E6676" s="10" t="n"/>
    </row>
    <row r="6677">
      <c r="B6677">
        <f>IFERROR(VLOOKUP(A6677,Produtos!A:B,2,FALSE),"")</f>
        <v/>
      </c>
      <c r="D6677" s="10" t="n"/>
      <c r="E6677" s="10" t="n"/>
    </row>
    <row r="6678">
      <c r="B6678">
        <f>IFERROR(VLOOKUP(A6678,Produtos!A:B,2,FALSE),"")</f>
        <v/>
      </c>
      <c r="D6678" s="10" t="n"/>
      <c r="E6678" s="10" t="n"/>
    </row>
    <row r="6679">
      <c r="B6679">
        <f>IFERROR(VLOOKUP(A6679,Produtos!A:B,2,FALSE),"")</f>
        <v/>
      </c>
      <c r="D6679" s="10" t="n"/>
      <c r="E6679" s="10" t="n"/>
    </row>
    <row r="6680">
      <c r="B6680">
        <f>IFERROR(VLOOKUP(A6680,Produtos!A:B,2,FALSE),"")</f>
        <v/>
      </c>
      <c r="D6680" s="10" t="n"/>
      <c r="E6680" s="10" t="n"/>
    </row>
    <row r="6681">
      <c r="B6681">
        <f>IFERROR(VLOOKUP(A6681,Produtos!A:B,2,FALSE),"")</f>
        <v/>
      </c>
      <c r="D6681" s="10" t="n"/>
      <c r="E6681" s="10" t="n"/>
    </row>
    <row r="6682">
      <c r="B6682">
        <f>IFERROR(VLOOKUP(A6682,Produtos!A:B,2,FALSE),"")</f>
        <v/>
      </c>
      <c r="D6682" s="10" t="n"/>
      <c r="E6682" s="10" t="n"/>
    </row>
    <row r="6683">
      <c r="B6683">
        <f>IFERROR(VLOOKUP(A6683,Produtos!A:B,2,FALSE),"")</f>
        <v/>
      </c>
      <c r="D6683" s="10" t="n"/>
      <c r="E6683" s="10" t="n"/>
    </row>
    <row r="6684">
      <c r="B6684">
        <f>IFERROR(VLOOKUP(A6684,Produtos!A:B,2,FALSE),"")</f>
        <v/>
      </c>
      <c r="D6684" s="10" t="n"/>
      <c r="E6684" s="10" t="n"/>
    </row>
    <row r="6685">
      <c r="B6685">
        <f>IFERROR(VLOOKUP(A6685,Produtos!A:B,2,FALSE),"")</f>
        <v/>
      </c>
      <c r="D6685" s="10" t="n"/>
      <c r="E6685" s="10" t="n"/>
    </row>
    <row r="6686">
      <c r="B6686">
        <f>IFERROR(VLOOKUP(A6686,Produtos!A:B,2,FALSE),"")</f>
        <v/>
      </c>
      <c r="D6686" s="10" t="n"/>
      <c r="E6686" s="10" t="n"/>
    </row>
    <row r="6687">
      <c r="B6687">
        <f>IFERROR(VLOOKUP(A6687,Produtos!A:B,2,FALSE),"")</f>
        <v/>
      </c>
      <c r="D6687" s="10" t="n"/>
      <c r="E6687" s="10" t="n"/>
    </row>
    <row r="6688">
      <c r="B6688">
        <f>IFERROR(VLOOKUP(A6688,Produtos!A:B,2,FALSE),"")</f>
        <v/>
      </c>
      <c r="D6688" s="10" t="n"/>
      <c r="E6688" s="10" t="n"/>
    </row>
    <row r="6689">
      <c r="B6689">
        <f>IFERROR(VLOOKUP(A6689,Produtos!A:B,2,FALSE),"")</f>
        <v/>
      </c>
      <c r="D6689" s="10" t="n"/>
      <c r="E6689" s="10" t="n"/>
    </row>
    <row r="6690">
      <c r="B6690">
        <f>IFERROR(VLOOKUP(A6690,Produtos!A:B,2,FALSE),"")</f>
        <v/>
      </c>
      <c r="D6690" s="10" t="n"/>
      <c r="E6690" s="10" t="n"/>
    </row>
    <row r="6691">
      <c r="B6691">
        <f>IFERROR(VLOOKUP(A6691,Produtos!A:B,2,FALSE),"")</f>
        <v/>
      </c>
      <c r="D6691" s="10" t="n"/>
      <c r="E6691" s="10" t="n"/>
    </row>
    <row r="6692">
      <c r="B6692">
        <f>IFERROR(VLOOKUP(A6692,Produtos!A:B,2,FALSE),"")</f>
        <v/>
      </c>
      <c r="D6692" s="10" t="n"/>
      <c r="E6692" s="10" t="n"/>
    </row>
    <row r="6693">
      <c r="B6693">
        <f>IFERROR(VLOOKUP(A6693,Produtos!A:B,2,FALSE),"")</f>
        <v/>
      </c>
      <c r="D6693" s="10" t="n"/>
      <c r="E6693" s="10" t="n"/>
    </row>
    <row r="6694">
      <c r="B6694">
        <f>IFERROR(VLOOKUP(A6694,Produtos!A:B,2,FALSE),"")</f>
        <v/>
      </c>
      <c r="D6694" s="10" t="n"/>
      <c r="E6694" s="10" t="n"/>
    </row>
    <row r="6695">
      <c r="B6695">
        <f>IFERROR(VLOOKUP(A6695,Produtos!A:B,2,FALSE),"")</f>
        <v/>
      </c>
      <c r="D6695" s="10" t="n"/>
      <c r="E6695" s="10" t="n"/>
    </row>
    <row r="6696">
      <c r="B6696">
        <f>IFERROR(VLOOKUP(A6696,Produtos!A:B,2,FALSE),"")</f>
        <v/>
      </c>
      <c r="D6696" s="10" t="n"/>
      <c r="E6696" s="10" t="n"/>
    </row>
    <row r="6697">
      <c r="B6697">
        <f>IFERROR(VLOOKUP(A6697,Produtos!A:B,2,FALSE),"")</f>
        <v/>
      </c>
      <c r="D6697" s="10" t="n"/>
      <c r="E6697" s="10" t="n"/>
    </row>
    <row r="6698">
      <c r="B6698">
        <f>IFERROR(VLOOKUP(A6698,Produtos!A:B,2,FALSE),"")</f>
        <v/>
      </c>
      <c r="D6698" s="10" t="n"/>
      <c r="E6698" s="10" t="n"/>
    </row>
    <row r="6699">
      <c r="B6699">
        <f>IFERROR(VLOOKUP(A6699,Produtos!A:B,2,FALSE),"")</f>
        <v/>
      </c>
      <c r="D6699" s="10" t="n"/>
      <c r="E6699" s="10" t="n"/>
    </row>
    <row r="6700">
      <c r="B6700">
        <f>IFERROR(VLOOKUP(A6700,Produtos!A:B,2,FALSE),"")</f>
        <v/>
      </c>
      <c r="D6700" s="10" t="n"/>
      <c r="E6700" s="10" t="n"/>
    </row>
    <row r="6701">
      <c r="B6701">
        <f>IFERROR(VLOOKUP(A6701,Produtos!A:B,2,FALSE),"")</f>
        <v/>
      </c>
      <c r="D6701" s="10" t="n"/>
      <c r="E6701" s="10" t="n"/>
    </row>
    <row r="6702">
      <c r="B6702">
        <f>IFERROR(VLOOKUP(A6702,Produtos!A:B,2,FALSE),"")</f>
        <v/>
      </c>
      <c r="D6702" s="10" t="n"/>
      <c r="E6702" s="10" t="n"/>
    </row>
    <row r="6703">
      <c r="B6703">
        <f>IFERROR(VLOOKUP(A6703,Produtos!A:B,2,FALSE),"")</f>
        <v/>
      </c>
      <c r="D6703" s="10" t="n"/>
      <c r="E6703" s="10" t="n"/>
    </row>
    <row r="6704">
      <c r="B6704">
        <f>IFERROR(VLOOKUP(A6704,Produtos!A:B,2,FALSE),"")</f>
        <v/>
      </c>
      <c r="D6704" s="10" t="n"/>
      <c r="E6704" s="10" t="n"/>
    </row>
    <row r="6705">
      <c r="B6705">
        <f>IFERROR(VLOOKUP(A6705,Produtos!A:B,2,FALSE),"")</f>
        <v/>
      </c>
      <c r="D6705" s="10" t="n"/>
      <c r="E6705" s="10" t="n"/>
    </row>
    <row r="6706">
      <c r="B6706">
        <f>IFERROR(VLOOKUP(A6706,Produtos!A:B,2,FALSE),"")</f>
        <v/>
      </c>
      <c r="D6706" s="10" t="n"/>
      <c r="E6706" s="10" t="n"/>
    </row>
    <row r="6707">
      <c r="B6707">
        <f>IFERROR(VLOOKUP(A6707,Produtos!A:B,2,FALSE),"")</f>
        <v/>
      </c>
      <c r="D6707" s="10" t="n"/>
      <c r="E6707" s="10" t="n"/>
    </row>
    <row r="6708">
      <c r="B6708">
        <f>IFERROR(VLOOKUP(A6708,Produtos!A:B,2,FALSE),"")</f>
        <v/>
      </c>
      <c r="D6708" s="10" t="n"/>
      <c r="E6708" s="10" t="n"/>
    </row>
    <row r="6709">
      <c r="B6709">
        <f>IFERROR(VLOOKUP(A6709,Produtos!A:B,2,FALSE),"")</f>
        <v/>
      </c>
      <c r="D6709" s="10" t="n"/>
      <c r="E6709" s="10" t="n"/>
    </row>
    <row r="6710">
      <c r="B6710">
        <f>IFERROR(VLOOKUP(A6710,Produtos!A:B,2,FALSE),"")</f>
        <v/>
      </c>
      <c r="D6710" s="10" t="n"/>
      <c r="E6710" s="10" t="n"/>
    </row>
    <row r="6711">
      <c r="B6711">
        <f>IFERROR(VLOOKUP(A6711,Produtos!A:B,2,FALSE),"")</f>
        <v/>
      </c>
      <c r="D6711" s="10" t="n"/>
      <c r="E6711" s="10" t="n"/>
    </row>
    <row r="6712">
      <c r="B6712">
        <f>IFERROR(VLOOKUP(A6712,Produtos!A:B,2,FALSE),"")</f>
        <v/>
      </c>
      <c r="D6712" s="10" t="n"/>
      <c r="E6712" s="10" t="n"/>
    </row>
    <row r="6713">
      <c r="B6713">
        <f>IFERROR(VLOOKUP(A6713,Produtos!A:B,2,FALSE),"")</f>
        <v/>
      </c>
      <c r="D6713" s="10" t="n"/>
      <c r="E6713" s="10" t="n"/>
    </row>
    <row r="6714">
      <c r="B6714">
        <f>IFERROR(VLOOKUP(A6714,Produtos!A:B,2,FALSE),"")</f>
        <v/>
      </c>
      <c r="D6714" s="10" t="n"/>
      <c r="E6714" s="10" t="n"/>
    </row>
    <row r="6715">
      <c r="B6715">
        <f>IFERROR(VLOOKUP(A6715,Produtos!A:B,2,FALSE),"")</f>
        <v/>
      </c>
      <c r="D6715" s="10" t="n"/>
      <c r="E6715" s="10" t="n"/>
    </row>
    <row r="6716">
      <c r="B6716">
        <f>IFERROR(VLOOKUP(A6716,Produtos!A:B,2,FALSE),"")</f>
        <v/>
      </c>
      <c r="D6716" s="10" t="n"/>
      <c r="E6716" s="10" t="n"/>
    </row>
    <row r="6717">
      <c r="B6717">
        <f>IFERROR(VLOOKUP(A6717,Produtos!A:B,2,FALSE),"")</f>
        <v/>
      </c>
      <c r="D6717" s="10" t="n"/>
      <c r="E6717" s="10" t="n"/>
    </row>
    <row r="6718">
      <c r="B6718">
        <f>IFERROR(VLOOKUP(A6718,Produtos!A:B,2,FALSE),"")</f>
        <v/>
      </c>
      <c r="D6718" s="10" t="n"/>
      <c r="E6718" s="10" t="n"/>
    </row>
    <row r="6719">
      <c r="B6719">
        <f>IFERROR(VLOOKUP(A6719,Produtos!A:B,2,FALSE),"")</f>
        <v/>
      </c>
      <c r="D6719" s="10" t="n"/>
      <c r="E6719" s="10" t="n"/>
    </row>
    <row r="6720">
      <c r="B6720">
        <f>IFERROR(VLOOKUP(A6720,Produtos!A:B,2,FALSE),"")</f>
        <v/>
      </c>
      <c r="D6720" s="10" t="n"/>
      <c r="E6720" s="10" t="n"/>
    </row>
    <row r="6721">
      <c r="B6721">
        <f>IFERROR(VLOOKUP(A6721,Produtos!A:B,2,FALSE),"")</f>
        <v/>
      </c>
      <c r="D6721" s="10" t="n"/>
      <c r="E6721" s="10" t="n"/>
    </row>
    <row r="6722">
      <c r="B6722">
        <f>IFERROR(VLOOKUP(A6722,Produtos!A:B,2,FALSE),"")</f>
        <v/>
      </c>
      <c r="D6722" s="10" t="n"/>
      <c r="E6722" s="10" t="n"/>
    </row>
    <row r="6723">
      <c r="B6723">
        <f>IFERROR(VLOOKUP(A6723,Produtos!A:B,2,FALSE),"")</f>
        <v/>
      </c>
      <c r="D6723" s="10" t="n"/>
      <c r="E6723" s="10" t="n"/>
    </row>
    <row r="6724">
      <c r="B6724">
        <f>IFERROR(VLOOKUP(A6724,Produtos!A:B,2,FALSE),"")</f>
        <v/>
      </c>
      <c r="D6724" s="10" t="n"/>
      <c r="E6724" s="10" t="n"/>
    </row>
    <row r="6725">
      <c r="B6725">
        <f>IFERROR(VLOOKUP(A6725,Produtos!A:B,2,FALSE),"")</f>
        <v/>
      </c>
      <c r="D6725" s="10" t="n"/>
      <c r="E6725" s="10" t="n"/>
    </row>
    <row r="6726">
      <c r="B6726">
        <f>IFERROR(VLOOKUP(A6726,Produtos!A:B,2,FALSE),"")</f>
        <v/>
      </c>
      <c r="D6726" s="10" t="n"/>
      <c r="E6726" s="10" t="n"/>
    </row>
    <row r="6727">
      <c r="B6727">
        <f>IFERROR(VLOOKUP(A6727,Produtos!A:B,2,FALSE),"")</f>
        <v/>
      </c>
      <c r="D6727" s="10" t="n"/>
      <c r="E6727" s="10" t="n"/>
    </row>
    <row r="6728">
      <c r="B6728">
        <f>IFERROR(VLOOKUP(A6728,Produtos!A:B,2,FALSE),"")</f>
        <v/>
      </c>
      <c r="D6728" s="10" t="n"/>
      <c r="E6728" s="10" t="n"/>
    </row>
    <row r="6729">
      <c r="B6729">
        <f>IFERROR(VLOOKUP(A6729,Produtos!A:B,2,FALSE),"")</f>
        <v/>
      </c>
      <c r="D6729" s="10" t="n"/>
      <c r="E6729" s="10" t="n"/>
    </row>
    <row r="6730">
      <c r="B6730">
        <f>IFERROR(VLOOKUP(A6730,Produtos!A:B,2,FALSE),"")</f>
        <v/>
      </c>
      <c r="D6730" s="10" t="n"/>
      <c r="E6730" s="10" t="n"/>
    </row>
    <row r="6731">
      <c r="B6731">
        <f>IFERROR(VLOOKUP(A6731,Produtos!A:B,2,FALSE),"")</f>
        <v/>
      </c>
      <c r="D6731" s="10" t="n"/>
      <c r="E6731" s="10" t="n"/>
    </row>
    <row r="6732">
      <c r="B6732">
        <f>IFERROR(VLOOKUP(A6732,Produtos!A:B,2,FALSE),"")</f>
        <v/>
      </c>
      <c r="D6732" s="10" t="n"/>
      <c r="E6732" s="10" t="n"/>
    </row>
    <row r="6733">
      <c r="B6733">
        <f>IFERROR(VLOOKUP(A6733,Produtos!A:B,2,FALSE),"")</f>
        <v/>
      </c>
      <c r="D6733" s="10" t="n"/>
      <c r="E6733" s="10" t="n"/>
    </row>
    <row r="6734">
      <c r="B6734">
        <f>IFERROR(VLOOKUP(A6734,Produtos!A:B,2,FALSE),"")</f>
        <v/>
      </c>
      <c r="D6734" s="10" t="n"/>
      <c r="E6734" s="10" t="n"/>
    </row>
    <row r="6735">
      <c r="B6735">
        <f>IFERROR(VLOOKUP(A6735,Produtos!A:B,2,FALSE),"")</f>
        <v/>
      </c>
      <c r="D6735" s="10" t="n"/>
      <c r="E6735" s="10" t="n"/>
    </row>
    <row r="6736">
      <c r="B6736">
        <f>IFERROR(VLOOKUP(A6736,Produtos!A:B,2,FALSE),"")</f>
        <v/>
      </c>
      <c r="D6736" s="10" t="n"/>
      <c r="E6736" s="10" t="n"/>
    </row>
    <row r="6737">
      <c r="B6737">
        <f>IFERROR(VLOOKUP(A6737,Produtos!A:B,2,FALSE),"")</f>
        <v/>
      </c>
      <c r="D6737" s="10" t="n"/>
      <c r="E6737" s="10" t="n"/>
    </row>
    <row r="6738">
      <c r="B6738">
        <f>IFERROR(VLOOKUP(A6738,Produtos!A:B,2,FALSE),"")</f>
        <v/>
      </c>
      <c r="D6738" s="10" t="n"/>
      <c r="E6738" s="10" t="n"/>
    </row>
    <row r="6739">
      <c r="B6739">
        <f>IFERROR(VLOOKUP(A6739,Produtos!A:B,2,FALSE),"")</f>
        <v/>
      </c>
      <c r="D6739" s="10" t="n"/>
      <c r="E6739" s="10" t="n"/>
    </row>
    <row r="6740">
      <c r="B6740">
        <f>IFERROR(VLOOKUP(A6740,Produtos!A:B,2,FALSE),"")</f>
        <v/>
      </c>
      <c r="D6740" s="10" t="n"/>
      <c r="E6740" s="10" t="n"/>
    </row>
    <row r="6741">
      <c r="B6741">
        <f>IFERROR(VLOOKUP(A6741,Produtos!A:B,2,FALSE),"")</f>
        <v/>
      </c>
      <c r="D6741" s="10" t="n"/>
      <c r="E6741" s="10" t="n"/>
    </row>
    <row r="6742">
      <c r="B6742">
        <f>IFERROR(VLOOKUP(A6742,Produtos!A:B,2,FALSE),"")</f>
        <v/>
      </c>
      <c r="D6742" s="10" t="n"/>
      <c r="E6742" s="10" t="n"/>
    </row>
    <row r="6743">
      <c r="B6743">
        <f>IFERROR(VLOOKUP(A6743,Produtos!A:B,2,FALSE),"")</f>
        <v/>
      </c>
      <c r="D6743" s="10" t="n"/>
      <c r="E6743" s="10" t="n"/>
    </row>
    <row r="6744">
      <c r="B6744">
        <f>IFERROR(VLOOKUP(A6744,Produtos!A:B,2,FALSE),"")</f>
        <v/>
      </c>
      <c r="D6744" s="10" t="n"/>
      <c r="E6744" s="10" t="n"/>
    </row>
    <row r="6745">
      <c r="B6745">
        <f>IFERROR(VLOOKUP(A6745,Produtos!A:B,2,FALSE),"")</f>
        <v/>
      </c>
      <c r="D6745" s="10" t="n"/>
      <c r="E6745" s="10" t="n"/>
    </row>
    <row r="6746">
      <c r="B6746">
        <f>IFERROR(VLOOKUP(A6746,Produtos!A:B,2,FALSE),"")</f>
        <v/>
      </c>
      <c r="D6746" s="10" t="n"/>
      <c r="E6746" s="10" t="n"/>
    </row>
    <row r="6747">
      <c r="B6747">
        <f>IFERROR(VLOOKUP(A6747,Produtos!A:B,2,FALSE),"")</f>
        <v/>
      </c>
      <c r="D6747" s="10" t="n"/>
      <c r="E6747" s="10" t="n"/>
    </row>
    <row r="6748">
      <c r="B6748">
        <f>IFERROR(VLOOKUP(A6748,Produtos!A:B,2,FALSE),"")</f>
        <v/>
      </c>
      <c r="D6748" s="10" t="n"/>
      <c r="E6748" s="10" t="n"/>
    </row>
    <row r="6749">
      <c r="B6749">
        <f>IFERROR(VLOOKUP(A6749,Produtos!A:B,2,FALSE),"")</f>
        <v/>
      </c>
      <c r="D6749" s="10" t="n"/>
      <c r="E6749" s="10" t="n"/>
    </row>
    <row r="6750">
      <c r="B6750">
        <f>IFERROR(VLOOKUP(A6750,Produtos!A:B,2,FALSE),"")</f>
        <v/>
      </c>
      <c r="D6750" s="10" t="n"/>
      <c r="E6750" s="10" t="n"/>
    </row>
    <row r="6751">
      <c r="B6751">
        <f>IFERROR(VLOOKUP(A6751,Produtos!A:B,2,FALSE),"")</f>
        <v/>
      </c>
      <c r="D6751" s="10" t="n"/>
      <c r="E6751" s="10" t="n"/>
    </row>
    <row r="6752">
      <c r="B6752">
        <f>IFERROR(VLOOKUP(A6752,Produtos!A:B,2,FALSE),"")</f>
        <v/>
      </c>
      <c r="D6752" s="10" t="n"/>
      <c r="E6752" s="10" t="n"/>
    </row>
    <row r="6753">
      <c r="B6753">
        <f>IFERROR(VLOOKUP(A6753,Produtos!A:B,2,FALSE),"")</f>
        <v/>
      </c>
      <c r="D6753" s="10" t="n"/>
      <c r="E6753" s="10" t="n"/>
    </row>
    <row r="6754">
      <c r="B6754">
        <f>IFERROR(VLOOKUP(A6754,Produtos!A:B,2,FALSE),"")</f>
        <v/>
      </c>
      <c r="D6754" s="10" t="n"/>
      <c r="E6754" s="10" t="n"/>
    </row>
    <row r="6755">
      <c r="B6755">
        <f>IFERROR(VLOOKUP(A6755,Produtos!A:B,2,FALSE),"")</f>
        <v/>
      </c>
      <c r="D6755" s="10" t="n"/>
      <c r="E6755" s="10" t="n"/>
    </row>
    <row r="6756">
      <c r="B6756">
        <f>IFERROR(VLOOKUP(A6756,Produtos!A:B,2,FALSE),"")</f>
        <v/>
      </c>
      <c r="D6756" s="10" t="n"/>
      <c r="E6756" s="10" t="n"/>
    </row>
    <row r="6757">
      <c r="B6757">
        <f>IFERROR(VLOOKUP(A6757,Produtos!A:B,2,FALSE),"")</f>
        <v/>
      </c>
      <c r="D6757" s="10" t="n"/>
      <c r="E6757" s="10" t="n"/>
    </row>
    <row r="6758">
      <c r="B6758">
        <f>IFERROR(VLOOKUP(A6758,Produtos!A:B,2,FALSE),"")</f>
        <v/>
      </c>
      <c r="D6758" s="10" t="n"/>
      <c r="E6758" s="10" t="n"/>
    </row>
    <row r="6759">
      <c r="B6759">
        <f>IFERROR(VLOOKUP(A6759,Produtos!A:B,2,FALSE),"")</f>
        <v/>
      </c>
      <c r="D6759" s="10" t="n"/>
      <c r="E6759" s="10" t="n"/>
    </row>
    <row r="6760">
      <c r="B6760">
        <f>IFERROR(VLOOKUP(A6760,Produtos!A:B,2,FALSE),"")</f>
        <v/>
      </c>
      <c r="D6760" s="10" t="n"/>
      <c r="E6760" s="10" t="n"/>
    </row>
    <row r="6761">
      <c r="B6761">
        <f>IFERROR(VLOOKUP(A6761,Produtos!A:B,2,FALSE),"")</f>
        <v/>
      </c>
      <c r="D6761" s="10" t="n"/>
      <c r="E6761" s="10" t="n"/>
    </row>
    <row r="6762">
      <c r="B6762">
        <f>IFERROR(VLOOKUP(A6762,Produtos!A:B,2,FALSE),"")</f>
        <v/>
      </c>
      <c r="D6762" s="10" t="n"/>
      <c r="E6762" s="10" t="n"/>
    </row>
    <row r="6763">
      <c r="B6763">
        <f>IFERROR(VLOOKUP(A6763,Produtos!A:B,2,FALSE),"")</f>
        <v/>
      </c>
      <c r="D6763" s="10" t="n"/>
      <c r="E6763" s="10" t="n"/>
    </row>
    <row r="6764">
      <c r="B6764">
        <f>IFERROR(VLOOKUP(A6764,Produtos!A:B,2,FALSE),"")</f>
        <v/>
      </c>
      <c r="D6764" s="10" t="n"/>
      <c r="E6764" s="10" t="n"/>
    </row>
    <row r="6765">
      <c r="B6765">
        <f>IFERROR(VLOOKUP(A6765,Produtos!A:B,2,FALSE),"")</f>
        <v/>
      </c>
      <c r="D6765" s="10" t="n"/>
      <c r="E6765" s="10" t="n"/>
    </row>
    <row r="6766">
      <c r="B6766">
        <f>IFERROR(VLOOKUP(A6766,Produtos!A:B,2,FALSE),"")</f>
        <v/>
      </c>
      <c r="D6766" s="10" t="n"/>
      <c r="E6766" s="10" t="n"/>
    </row>
    <row r="6767">
      <c r="B6767">
        <f>IFERROR(VLOOKUP(A6767,Produtos!A:B,2,FALSE),"")</f>
        <v/>
      </c>
      <c r="D6767" s="10" t="n"/>
      <c r="E6767" s="10" t="n"/>
    </row>
    <row r="6768">
      <c r="B6768">
        <f>IFERROR(VLOOKUP(A6768,Produtos!A:B,2,FALSE),"")</f>
        <v/>
      </c>
      <c r="D6768" s="10" t="n"/>
      <c r="E6768" s="10" t="n"/>
    </row>
    <row r="6769">
      <c r="B6769">
        <f>IFERROR(VLOOKUP(A6769,Produtos!A:B,2,FALSE),"")</f>
        <v/>
      </c>
      <c r="D6769" s="10" t="n"/>
      <c r="E6769" s="10" t="n"/>
    </row>
    <row r="6770">
      <c r="B6770">
        <f>IFERROR(VLOOKUP(A6770,Produtos!A:B,2,FALSE),"")</f>
        <v/>
      </c>
      <c r="D6770" s="10" t="n"/>
      <c r="E6770" s="10" t="n"/>
    </row>
    <row r="6771">
      <c r="B6771">
        <f>IFERROR(VLOOKUP(A6771,Produtos!A:B,2,FALSE),"")</f>
        <v/>
      </c>
      <c r="D6771" s="10" t="n"/>
      <c r="E6771" s="10" t="n"/>
    </row>
    <row r="6772">
      <c r="B6772">
        <f>IFERROR(VLOOKUP(A6772,Produtos!A:B,2,FALSE),"")</f>
        <v/>
      </c>
      <c r="D6772" s="10" t="n"/>
      <c r="E6772" s="10" t="n"/>
    </row>
    <row r="6773">
      <c r="B6773">
        <f>IFERROR(VLOOKUP(A6773,Produtos!A:B,2,FALSE),"")</f>
        <v/>
      </c>
      <c r="D6773" s="10" t="n"/>
      <c r="E6773" s="10" t="n"/>
    </row>
    <row r="6774">
      <c r="B6774">
        <f>IFERROR(VLOOKUP(A6774,Produtos!A:B,2,FALSE),"")</f>
        <v/>
      </c>
      <c r="D6774" s="10" t="n"/>
      <c r="E6774" s="10" t="n"/>
    </row>
    <row r="6775">
      <c r="B6775">
        <f>IFERROR(VLOOKUP(A6775,Produtos!A:B,2,FALSE),"")</f>
        <v/>
      </c>
      <c r="D6775" s="10" t="n"/>
      <c r="E6775" s="10" t="n"/>
    </row>
    <row r="6776">
      <c r="B6776">
        <f>IFERROR(VLOOKUP(A6776,Produtos!A:B,2,FALSE),"")</f>
        <v/>
      </c>
      <c r="D6776" s="10" t="n"/>
      <c r="E6776" s="10" t="n"/>
    </row>
    <row r="6777">
      <c r="B6777">
        <f>IFERROR(VLOOKUP(A6777,Produtos!A:B,2,FALSE),"")</f>
        <v/>
      </c>
      <c r="D6777" s="10" t="n"/>
      <c r="E6777" s="10" t="n"/>
    </row>
    <row r="6778">
      <c r="B6778">
        <f>IFERROR(VLOOKUP(A6778,Produtos!A:B,2,FALSE),"")</f>
        <v/>
      </c>
      <c r="D6778" s="10" t="n"/>
      <c r="E6778" s="10" t="n"/>
    </row>
    <row r="6779">
      <c r="B6779">
        <f>IFERROR(VLOOKUP(A6779,Produtos!A:B,2,FALSE),"")</f>
        <v/>
      </c>
      <c r="D6779" s="10" t="n"/>
      <c r="E6779" s="10" t="n"/>
    </row>
    <row r="6780">
      <c r="B6780">
        <f>IFERROR(VLOOKUP(A6780,Produtos!A:B,2,FALSE),"")</f>
        <v/>
      </c>
      <c r="D6780" s="10" t="n"/>
      <c r="E6780" s="10" t="n"/>
    </row>
    <row r="6781">
      <c r="B6781">
        <f>IFERROR(VLOOKUP(A6781,Produtos!A:B,2,FALSE),"")</f>
        <v/>
      </c>
      <c r="D6781" s="10" t="n"/>
      <c r="E6781" s="10" t="n"/>
    </row>
    <row r="6782">
      <c r="B6782">
        <f>IFERROR(VLOOKUP(A6782,Produtos!A:B,2,FALSE),"")</f>
        <v/>
      </c>
      <c r="D6782" s="10" t="n"/>
      <c r="E6782" s="10" t="n"/>
    </row>
    <row r="6783">
      <c r="B6783">
        <f>IFERROR(VLOOKUP(A6783,Produtos!A:B,2,FALSE),"")</f>
        <v/>
      </c>
      <c r="D6783" s="10" t="n"/>
      <c r="E6783" s="10" t="n"/>
    </row>
    <row r="6784">
      <c r="B6784">
        <f>IFERROR(VLOOKUP(A6784,Produtos!A:B,2,FALSE),"")</f>
        <v/>
      </c>
      <c r="D6784" s="10" t="n"/>
      <c r="E6784" s="10" t="n"/>
    </row>
    <row r="6785">
      <c r="B6785">
        <f>IFERROR(VLOOKUP(A6785,Produtos!A:B,2,FALSE),"")</f>
        <v/>
      </c>
      <c r="D6785" s="10" t="n"/>
      <c r="E6785" s="10" t="n"/>
    </row>
    <row r="6786">
      <c r="B6786">
        <f>IFERROR(VLOOKUP(A6786,Produtos!A:B,2,FALSE),"")</f>
        <v/>
      </c>
      <c r="D6786" s="10" t="n"/>
      <c r="E6786" s="10" t="n"/>
    </row>
    <row r="6787">
      <c r="B6787">
        <f>IFERROR(VLOOKUP(A6787,Produtos!A:B,2,FALSE),"")</f>
        <v/>
      </c>
      <c r="D6787" s="10" t="n"/>
      <c r="E6787" s="10" t="n"/>
    </row>
    <row r="6788">
      <c r="B6788">
        <f>IFERROR(VLOOKUP(A6788,Produtos!A:B,2,FALSE),"")</f>
        <v/>
      </c>
      <c r="D6788" s="10" t="n"/>
      <c r="E6788" s="10" t="n"/>
    </row>
    <row r="6789">
      <c r="B6789">
        <f>IFERROR(VLOOKUP(A6789,Produtos!A:B,2,FALSE),"")</f>
        <v/>
      </c>
      <c r="D6789" s="10" t="n"/>
      <c r="E6789" s="10" t="n"/>
    </row>
    <row r="6790">
      <c r="B6790">
        <f>IFERROR(VLOOKUP(A6790,Produtos!A:B,2,FALSE),"")</f>
        <v/>
      </c>
      <c r="D6790" s="10" t="n"/>
      <c r="E6790" s="10" t="n"/>
    </row>
    <row r="6791">
      <c r="B6791">
        <f>IFERROR(VLOOKUP(A6791,Produtos!A:B,2,FALSE),"")</f>
        <v/>
      </c>
      <c r="D6791" s="10" t="n"/>
      <c r="E6791" s="10" t="n"/>
    </row>
    <row r="6792">
      <c r="B6792">
        <f>IFERROR(VLOOKUP(A6792,Produtos!A:B,2,FALSE),"")</f>
        <v/>
      </c>
      <c r="D6792" s="10" t="n"/>
      <c r="E6792" s="10" t="n"/>
    </row>
    <row r="6793">
      <c r="B6793">
        <f>IFERROR(VLOOKUP(A6793,Produtos!A:B,2,FALSE),"")</f>
        <v/>
      </c>
      <c r="D6793" s="10" t="n"/>
      <c r="E6793" s="10" t="n"/>
    </row>
    <row r="6794">
      <c r="B6794">
        <f>IFERROR(VLOOKUP(A6794,Produtos!A:B,2,FALSE),"")</f>
        <v/>
      </c>
      <c r="D6794" s="10" t="n"/>
      <c r="E6794" s="10" t="n"/>
    </row>
    <row r="6795">
      <c r="B6795">
        <f>IFERROR(VLOOKUP(A6795,Produtos!A:B,2,FALSE),"")</f>
        <v/>
      </c>
      <c r="D6795" s="10" t="n"/>
      <c r="E6795" s="10" t="n"/>
    </row>
    <row r="6796">
      <c r="B6796">
        <f>IFERROR(VLOOKUP(A6796,Produtos!A:B,2,FALSE),"")</f>
        <v/>
      </c>
      <c r="D6796" s="10" t="n"/>
      <c r="E6796" s="10" t="n"/>
    </row>
    <row r="6797">
      <c r="B6797">
        <f>IFERROR(VLOOKUP(A6797,Produtos!A:B,2,FALSE),"")</f>
        <v/>
      </c>
      <c r="D6797" s="10" t="n"/>
      <c r="E6797" s="10" t="n"/>
    </row>
    <row r="6798">
      <c r="B6798">
        <f>IFERROR(VLOOKUP(A6798,Produtos!A:B,2,FALSE),"")</f>
        <v/>
      </c>
      <c r="D6798" s="10" t="n"/>
      <c r="E6798" s="10" t="n"/>
    </row>
    <row r="6799">
      <c r="B6799">
        <f>IFERROR(VLOOKUP(A6799,Produtos!A:B,2,FALSE),"")</f>
        <v/>
      </c>
      <c r="D6799" s="10" t="n"/>
      <c r="E6799" s="10" t="n"/>
    </row>
    <row r="6800">
      <c r="B6800">
        <f>IFERROR(VLOOKUP(A6800,Produtos!A:B,2,FALSE),"")</f>
        <v/>
      </c>
      <c r="D6800" s="10" t="n"/>
      <c r="E6800" s="10" t="n"/>
    </row>
    <row r="6801">
      <c r="B6801">
        <f>IFERROR(VLOOKUP(A6801,Produtos!A:B,2,FALSE),"")</f>
        <v/>
      </c>
      <c r="D6801" s="10" t="n"/>
      <c r="E6801" s="10" t="n"/>
    </row>
    <row r="6802">
      <c r="B6802">
        <f>IFERROR(VLOOKUP(A6802,Produtos!A:B,2,FALSE),"")</f>
        <v/>
      </c>
      <c r="D6802" s="10" t="n"/>
      <c r="E6802" s="10" t="n"/>
    </row>
    <row r="6803">
      <c r="B6803">
        <f>IFERROR(VLOOKUP(A6803,Produtos!A:B,2,FALSE),"")</f>
        <v/>
      </c>
      <c r="D6803" s="10" t="n"/>
      <c r="E6803" s="10" t="n"/>
    </row>
    <row r="6804">
      <c r="B6804">
        <f>IFERROR(VLOOKUP(A6804,Produtos!A:B,2,FALSE),"")</f>
        <v/>
      </c>
      <c r="D6804" s="10" t="n"/>
      <c r="E6804" s="10" t="n"/>
    </row>
    <row r="6805">
      <c r="B6805">
        <f>IFERROR(VLOOKUP(A6805,Produtos!A:B,2,FALSE),"")</f>
        <v/>
      </c>
      <c r="D6805" s="10" t="n"/>
      <c r="E6805" s="10" t="n"/>
    </row>
    <row r="6806">
      <c r="B6806">
        <f>IFERROR(VLOOKUP(A6806,Produtos!A:B,2,FALSE),"")</f>
        <v/>
      </c>
      <c r="D6806" s="10" t="n"/>
      <c r="E6806" s="10" t="n"/>
    </row>
    <row r="6807">
      <c r="B6807">
        <f>IFERROR(VLOOKUP(A6807,Produtos!A:B,2,FALSE),"")</f>
        <v/>
      </c>
      <c r="D6807" s="10" t="n"/>
      <c r="E6807" s="10" t="n"/>
    </row>
    <row r="6808">
      <c r="B6808">
        <f>IFERROR(VLOOKUP(A6808,Produtos!A:B,2,FALSE),"")</f>
        <v/>
      </c>
      <c r="D6808" s="10" t="n"/>
      <c r="E6808" s="10" t="n"/>
    </row>
    <row r="6809">
      <c r="B6809">
        <f>IFERROR(VLOOKUP(A6809,Produtos!A:B,2,FALSE),"")</f>
        <v/>
      </c>
      <c r="D6809" s="10" t="n"/>
      <c r="E6809" s="10" t="n"/>
    </row>
    <row r="6810">
      <c r="B6810">
        <f>IFERROR(VLOOKUP(A6810,Produtos!A:B,2,FALSE),"")</f>
        <v/>
      </c>
      <c r="D6810" s="10" t="n"/>
      <c r="E6810" s="10" t="n"/>
    </row>
    <row r="6811">
      <c r="B6811">
        <f>IFERROR(VLOOKUP(A6811,Produtos!A:B,2,FALSE),"")</f>
        <v/>
      </c>
      <c r="D6811" s="10" t="n"/>
      <c r="E6811" s="10" t="n"/>
    </row>
    <row r="6812">
      <c r="B6812">
        <f>IFERROR(VLOOKUP(A6812,Produtos!A:B,2,FALSE),"")</f>
        <v/>
      </c>
      <c r="D6812" s="10" t="n"/>
      <c r="E6812" s="10" t="n"/>
    </row>
    <row r="6813">
      <c r="B6813">
        <f>IFERROR(VLOOKUP(A6813,Produtos!A:B,2,FALSE),"")</f>
        <v/>
      </c>
      <c r="D6813" s="10" t="n"/>
      <c r="E6813" s="10" t="n"/>
    </row>
    <row r="6814">
      <c r="B6814">
        <f>IFERROR(VLOOKUP(A6814,Produtos!A:B,2,FALSE),"")</f>
        <v/>
      </c>
      <c r="D6814" s="10" t="n"/>
      <c r="E6814" s="10" t="n"/>
    </row>
    <row r="6815">
      <c r="B6815">
        <f>IFERROR(VLOOKUP(A6815,Produtos!A:B,2,FALSE),"")</f>
        <v/>
      </c>
      <c r="D6815" s="10" t="n"/>
      <c r="E6815" s="10" t="n"/>
    </row>
    <row r="6816">
      <c r="B6816">
        <f>IFERROR(VLOOKUP(A6816,Produtos!A:B,2,FALSE),"")</f>
        <v/>
      </c>
      <c r="D6816" s="10" t="n"/>
      <c r="E6816" s="10" t="n"/>
    </row>
    <row r="6817">
      <c r="B6817">
        <f>IFERROR(VLOOKUP(A6817,Produtos!A:B,2,FALSE),"")</f>
        <v/>
      </c>
      <c r="D6817" s="10" t="n"/>
      <c r="E6817" s="10" t="n"/>
    </row>
    <row r="6818">
      <c r="B6818">
        <f>IFERROR(VLOOKUP(A6818,Produtos!A:B,2,FALSE),"")</f>
        <v/>
      </c>
      <c r="D6818" s="10" t="n"/>
      <c r="E6818" s="10" t="n"/>
    </row>
    <row r="6819">
      <c r="B6819">
        <f>IFERROR(VLOOKUP(A6819,Produtos!A:B,2,FALSE),"")</f>
        <v/>
      </c>
      <c r="D6819" s="10" t="n"/>
      <c r="E6819" s="10" t="n"/>
    </row>
    <row r="6820">
      <c r="B6820">
        <f>IFERROR(VLOOKUP(A6820,Produtos!A:B,2,FALSE),"")</f>
        <v/>
      </c>
      <c r="D6820" s="10" t="n"/>
      <c r="E6820" s="10" t="n"/>
    </row>
    <row r="6821">
      <c r="B6821">
        <f>IFERROR(VLOOKUP(A6821,Produtos!A:B,2,FALSE),"")</f>
        <v/>
      </c>
      <c r="D6821" s="10" t="n"/>
      <c r="E6821" s="10" t="n"/>
    </row>
    <row r="6822">
      <c r="B6822">
        <f>IFERROR(VLOOKUP(A6822,Produtos!A:B,2,FALSE),"")</f>
        <v/>
      </c>
      <c r="D6822" s="10" t="n"/>
      <c r="E6822" s="10" t="n"/>
    </row>
    <row r="6823">
      <c r="B6823">
        <f>IFERROR(VLOOKUP(A6823,Produtos!A:B,2,FALSE),"")</f>
        <v/>
      </c>
      <c r="D6823" s="10" t="n"/>
      <c r="E6823" s="10" t="n"/>
    </row>
    <row r="6824">
      <c r="B6824">
        <f>IFERROR(VLOOKUP(A6824,Produtos!A:B,2,FALSE),"")</f>
        <v/>
      </c>
      <c r="D6824" s="10" t="n"/>
      <c r="E6824" s="10" t="n"/>
    </row>
    <row r="6825">
      <c r="B6825">
        <f>IFERROR(VLOOKUP(A6825,Produtos!A:B,2,FALSE),"")</f>
        <v/>
      </c>
      <c r="D6825" s="10" t="n"/>
      <c r="E6825" s="10" t="n"/>
    </row>
    <row r="6826">
      <c r="B6826">
        <f>IFERROR(VLOOKUP(A6826,Produtos!A:B,2,FALSE),"")</f>
        <v/>
      </c>
      <c r="D6826" s="10" t="n"/>
      <c r="E6826" s="10" t="n"/>
    </row>
    <row r="6827">
      <c r="B6827">
        <f>IFERROR(VLOOKUP(A6827,Produtos!A:B,2,FALSE),"")</f>
        <v/>
      </c>
      <c r="D6827" s="10" t="n"/>
      <c r="E6827" s="10" t="n"/>
    </row>
    <row r="6828">
      <c r="B6828">
        <f>IFERROR(VLOOKUP(A6828,Produtos!A:B,2,FALSE),"")</f>
        <v/>
      </c>
      <c r="D6828" s="10" t="n"/>
      <c r="E6828" s="10" t="n"/>
    </row>
    <row r="6829">
      <c r="B6829">
        <f>IFERROR(VLOOKUP(A6829,Produtos!A:B,2,FALSE),"")</f>
        <v/>
      </c>
      <c r="D6829" s="10" t="n"/>
      <c r="E6829" s="10" t="n"/>
    </row>
    <row r="6830">
      <c r="B6830">
        <f>IFERROR(VLOOKUP(A6830,Produtos!A:B,2,FALSE),"")</f>
        <v/>
      </c>
      <c r="D6830" s="10" t="n"/>
      <c r="E6830" s="10" t="n"/>
    </row>
    <row r="6831">
      <c r="B6831">
        <f>IFERROR(VLOOKUP(A6831,Produtos!A:B,2,FALSE),"")</f>
        <v/>
      </c>
      <c r="D6831" s="10" t="n"/>
      <c r="E6831" s="10" t="n"/>
    </row>
    <row r="6832">
      <c r="B6832">
        <f>IFERROR(VLOOKUP(A6832,Produtos!A:B,2,FALSE),"")</f>
        <v/>
      </c>
      <c r="D6832" s="10" t="n"/>
      <c r="E6832" s="10" t="n"/>
    </row>
    <row r="6833">
      <c r="B6833">
        <f>IFERROR(VLOOKUP(A6833,Produtos!A:B,2,FALSE),"")</f>
        <v/>
      </c>
      <c r="D6833" s="10" t="n"/>
      <c r="E6833" s="10" t="n"/>
    </row>
    <row r="6834">
      <c r="B6834">
        <f>IFERROR(VLOOKUP(A6834,Produtos!A:B,2,FALSE),"")</f>
        <v/>
      </c>
      <c r="D6834" s="10" t="n"/>
      <c r="E6834" s="10" t="n"/>
    </row>
    <row r="6835">
      <c r="B6835">
        <f>IFERROR(VLOOKUP(A6835,Produtos!A:B,2,FALSE),"")</f>
        <v/>
      </c>
      <c r="D6835" s="10" t="n"/>
      <c r="E6835" s="10" t="n"/>
    </row>
    <row r="6836">
      <c r="B6836">
        <f>IFERROR(VLOOKUP(A6836,Produtos!A:B,2,FALSE),"")</f>
        <v/>
      </c>
      <c r="D6836" s="10" t="n"/>
      <c r="E6836" s="10" t="n"/>
    </row>
    <row r="6837">
      <c r="B6837">
        <f>IFERROR(VLOOKUP(A6837,Produtos!A:B,2,FALSE),"")</f>
        <v/>
      </c>
      <c r="D6837" s="10" t="n"/>
      <c r="E6837" s="10" t="n"/>
    </row>
    <row r="6838">
      <c r="B6838">
        <f>IFERROR(VLOOKUP(A6838,Produtos!A:B,2,FALSE),"")</f>
        <v/>
      </c>
      <c r="D6838" s="10" t="n"/>
      <c r="E6838" s="10" t="n"/>
    </row>
    <row r="6839">
      <c r="B6839">
        <f>IFERROR(VLOOKUP(A6839,Produtos!A:B,2,FALSE),"")</f>
        <v/>
      </c>
      <c r="D6839" s="10" t="n"/>
      <c r="E6839" s="10" t="n"/>
    </row>
    <row r="6840">
      <c r="B6840">
        <f>IFERROR(VLOOKUP(A6840,Produtos!A:B,2,FALSE),"")</f>
        <v/>
      </c>
      <c r="D6840" s="10" t="n"/>
      <c r="E6840" s="10" t="n"/>
    </row>
    <row r="6841">
      <c r="B6841">
        <f>IFERROR(VLOOKUP(A6841,Produtos!A:B,2,FALSE),"")</f>
        <v/>
      </c>
      <c r="D6841" s="10" t="n"/>
      <c r="E6841" s="10" t="n"/>
    </row>
    <row r="6842">
      <c r="B6842">
        <f>IFERROR(VLOOKUP(A6842,Produtos!A:B,2,FALSE),"")</f>
        <v/>
      </c>
      <c r="D6842" s="10" t="n"/>
      <c r="E6842" s="10" t="n"/>
    </row>
    <row r="6843">
      <c r="B6843">
        <f>IFERROR(VLOOKUP(A6843,Produtos!A:B,2,FALSE),"")</f>
        <v/>
      </c>
      <c r="D6843" s="10" t="n"/>
      <c r="E6843" s="10" t="n"/>
    </row>
    <row r="6844">
      <c r="B6844">
        <f>IFERROR(VLOOKUP(A6844,Produtos!A:B,2,FALSE),"")</f>
        <v/>
      </c>
      <c r="D6844" s="10" t="n"/>
      <c r="E6844" s="10" t="n"/>
    </row>
    <row r="6845">
      <c r="B6845">
        <f>IFERROR(VLOOKUP(A6845,Produtos!A:B,2,FALSE),"")</f>
        <v/>
      </c>
      <c r="D6845" s="10" t="n"/>
      <c r="E6845" s="10" t="n"/>
    </row>
    <row r="6846">
      <c r="B6846">
        <f>IFERROR(VLOOKUP(A6846,Produtos!A:B,2,FALSE),"")</f>
        <v/>
      </c>
      <c r="D6846" s="10" t="n"/>
      <c r="E6846" s="10" t="n"/>
    </row>
    <row r="6847">
      <c r="B6847">
        <f>IFERROR(VLOOKUP(A6847,Produtos!A:B,2,FALSE),"")</f>
        <v/>
      </c>
      <c r="D6847" s="10" t="n"/>
      <c r="E6847" s="10" t="n"/>
    </row>
    <row r="6848">
      <c r="B6848">
        <f>IFERROR(VLOOKUP(A6848,Produtos!A:B,2,FALSE),"")</f>
        <v/>
      </c>
      <c r="D6848" s="10" t="n"/>
      <c r="E6848" s="10" t="n"/>
    </row>
    <row r="6849">
      <c r="B6849">
        <f>IFERROR(VLOOKUP(A6849,Produtos!A:B,2,FALSE),"")</f>
        <v/>
      </c>
      <c r="D6849" s="10" t="n"/>
      <c r="E6849" s="10" t="n"/>
    </row>
    <row r="6850">
      <c r="B6850">
        <f>IFERROR(VLOOKUP(A6850,Produtos!A:B,2,FALSE),"")</f>
        <v/>
      </c>
      <c r="D6850" s="10" t="n"/>
      <c r="E6850" s="10" t="n"/>
    </row>
    <row r="6851">
      <c r="B6851">
        <f>IFERROR(VLOOKUP(A6851,Produtos!A:B,2,FALSE),"")</f>
        <v/>
      </c>
      <c r="D6851" s="10" t="n"/>
      <c r="E6851" s="10" t="n"/>
    </row>
    <row r="6852">
      <c r="B6852">
        <f>IFERROR(VLOOKUP(A6852,Produtos!A:B,2,FALSE),"")</f>
        <v/>
      </c>
      <c r="D6852" s="10" t="n"/>
      <c r="E6852" s="10" t="n"/>
    </row>
    <row r="6853">
      <c r="B6853">
        <f>IFERROR(VLOOKUP(A6853,Produtos!A:B,2,FALSE),"")</f>
        <v/>
      </c>
      <c r="D6853" s="10" t="n"/>
      <c r="E6853" s="10" t="n"/>
    </row>
    <row r="6854">
      <c r="B6854">
        <f>IFERROR(VLOOKUP(A6854,Produtos!A:B,2,FALSE),"")</f>
        <v/>
      </c>
      <c r="D6854" s="10" t="n"/>
      <c r="E6854" s="10" t="n"/>
    </row>
    <row r="6855">
      <c r="B6855">
        <f>IFERROR(VLOOKUP(A6855,Produtos!A:B,2,FALSE),"")</f>
        <v/>
      </c>
      <c r="D6855" s="10" t="n"/>
      <c r="E6855" s="10" t="n"/>
    </row>
    <row r="6856">
      <c r="B6856">
        <f>IFERROR(VLOOKUP(A6856,Produtos!A:B,2,FALSE),"")</f>
        <v/>
      </c>
      <c r="D6856" s="10" t="n"/>
      <c r="E6856" s="10" t="n"/>
    </row>
    <row r="6857">
      <c r="B6857">
        <f>IFERROR(VLOOKUP(A6857,Produtos!A:B,2,FALSE),"")</f>
        <v/>
      </c>
      <c r="D6857" s="10" t="n"/>
      <c r="E6857" s="10" t="n"/>
    </row>
    <row r="6858">
      <c r="B6858">
        <f>IFERROR(VLOOKUP(A6858,Produtos!A:B,2,FALSE),"")</f>
        <v/>
      </c>
      <c r="D6858" s="10" t="n"/>
      <c r="E6858" s="10" t="n"/>
    </row>
    <row r="6859">
      <c r="B6859">
        <f>IFERROR(VLOOKUP(A6859,Produtos!A:B,2,FALSE),"")</f>
        <v/>
      </c>
      <c r="D6859" s="10" t="n"/>
      <c r="E6859" s="10" t="n"/>
    </row>
    <row r="6860">
      <c r="B6860">
        <f>IFERROR(VLOOKUP(A6860,Produtos!A:B,2,FALSE),"")</f>
        <v/>
      </c>
      <c r="D6860" s="10" t="n"/>
      <c r="E6860" s="10" t="n"/>
    </row>
    <row r="6861">
      <c r="B6861">
        <f>IFERROR(VLOOKUP(A6861,Produtos!A:B,2,FALSE),"")</f>
        <v/>
      </c>
      <c r="D6861" s="10" t="n"/>
      <c r="E6861" s="10" t="n"/>
    </row>
    <row r="6862">
      <c r="B6862">
        <f>IFERROR(VLOOKUP(A6862,Produtos!A:B,2,FALSE),"")</f>
        <v/>
      </c>
      <c r="D6862" s="10" t="n"/>
      <c r="E6862" s="10" t="n"/>
    </row>
    <row r="6863">
      <c r="B6863">
        <f>IFERROR(VLOOKUP(A6863,Produtos!A:B,2,FALSE),"")</f>
        <v/>
      </c>
      <c r="D6863" s="10" t="n"/>
      <c r="E6863" s="10" t="n"/>
    </row>
    <row r="6864">
      <c r="B6864">
        <f>IFERROR(VLOOKUP(A6864,Produtos!A:B,2,FALSE),"")</f>
        <v/>
      </c>
      <c r="D6864" s="10" t="n"/>
      <c r="E6864" s="10" t="n"/>
    </row>
    <row r="6865">
      <c r="B6865">
        <f>IFERROR(VLOOKUP(A6865,Produtos!A:B,2,FALSE),"")</f>
        <v/>
      </c>
      <c r="D6865" s="10" t="n"/>
      <c r="E6865" s="10" t="n"/>
    </row>
    <row r="6866">
      <c r="B6866">
        <f>IFERROR(VLOOKUP(A6866,Produtos!A:B,2,FALSE),"")</f>
        <v/>
      </c>
      <c r="D6866" s="10" t="n"/>
      <c r="E6866" s="10" t="n"/>
    </row>
    <row r="6867">
      <c r="B6867">
        <f>IFERROR(VLOOKUP(A6867,Produtos!A:B,2,FALSE),"")</f>
        <v/>
      </c>
      <c r="D6867" s="10" t="n"/>
      <c r="E6867" s="10" t="n"/>
    </row>
    <row r="6868">
      <c r="B6868">
        <f>IFERROR(VLOOKUP(A6868,Produtos!A:B,2,FALSE),"")</f>
        <v/>
      </c>
      <c r="D6868" s="10" t="n"/>
      <c r="E6868" s="10" t="n"/>
    </row>
    <row r="6869">
      <c r="B6869">
        <f>IFERROR(VLOOKUP(A6869,Produtos!A:B,2,FALSE),"")</f>
        <v/>
      </c>
      <c r="D6869" s="10" t="n"/>
      <c r="E6869" s="10" t="n"/>
    </row>
    <row r="6870">
      <c r="B6870">
        <f>IFERROR(VLOOKUP(A6870,Produtos!A:B,2,FALSE),"")</f>
        <v/>
      </c>
      <c r="D6870" s="10" t="n"/>
      <c r="E6870" s="10" t="n"/>
    </row>
    <row r="6871">
      <c r="B6871">
        <f>IFERROR(VLOOKUP(A6871,Produtos!A:B,2,FALSE),"")</f>
        <v/>
      </c>
      <c r="D6871" s="10" t="n"/>
      <c r="E6871" s="10" t="n"/>
    </row>
    <row r="6872">
      <c r="B6872">
        <f>IFERROR(VLOOKUP(A6872,Produtos!A:B,2,FALSE),"")</f>
        <v/>
      </c>
      <c r="D6872" s="10" t="n"/>
      <c r="E6872" s="10" t="n"/>
    </row>
    <row r="6873">
      <c r="B6873">
        <f>IFERROR(VLOOKUP(A6873,Produtos!A:B,2,FALSE),"")</f>
        <v/>
      </c>
      <c r="D6873" s="10" t="n"/>
      <c r="E6873" s="10" t="n"/>
    </row>
    <row r="6874">
      <c r="B6874">
        <f>IFERROR(VLOOKUP(A6874,Produtos!A:B,2,FALSE),"")</f>
        <v/>
      </c>
      <c r="D6874" s="10" t="n"/>
      <c r="E6874" s="10" t="n"/>
    </row>
    <row r="6875">
      <c r="B6875">
        <f>IFERROR(VLOOKUP(A6875,Produtos!A:B,2,FALSE),"")</f>
        <v/>
      </c>
      <c r="D6875" s="10" t="n"/>
      <c r="E6875" s="10" t="n"/>
    </row>
    <row r="6876">
      <c r="B6876">
        <f>IFERROR(VLOOKUP(A6876,Produtos!A:B,2,FALSE),"")</f>
        <v/>
      </c>
      <c r="D6876" s="10" t="n"/>
      <c r="E6876" s="10" t="n"/>
    </row>
    <row r="6877">
      <c r="B6877">
        <f>IFERROR(VLOOKUP(A6877,Produtos!A:B,2,FALSE),"")</f>
        <v/>
      </c>
      <c r="D6877" s="10" t="n"/>
      <c r="E6877" s="10" t="n"/>
    </row>
    <row r="6878">
      <c r="B6878">
        <f>IFERROR(VLOOKUP(A6878,Produtos!A:B,2,FALSE),"")</f>
        <v/>
      </c>
      <c r="D6878" s="10" t="n"/>
      <c r="E6878" s="10" t="n"/>
    </row>
    <row r="6879">
      <c r="B6879">
        <f>IFERROR(VLOOKUP(A6879,Produtos!A:B,2,FALSE),"")</f>
        <v/>
      </c>
      <c r="D6879" s="10" t="n"/>
      <c r="E6879" s="10" t="n"/>
    </row>
    <row r="6880">
      <c r="B6880">
        <f>IFERROR(VLOOKUP(A6880,Produtos!A:B,2,FALSE),"")</f>
        <v/>
      </c>
      <c r="D6880" s="10" t="n"/>
      <c r="E6880" s="10" t="n"/>
    </row>
    <row r="6881">
      <c r="B6881">
        <f>IFERROR(VLOOKUP(A6881,Produtos!A:B,2,FALSE),"")</f>
        <v/>
      </c>
      <c r="D6881" s="10" t="n"/>
      <c r="E6881" s="10" t="n"/>
    </row>
    <row r="6882">
      <c r="B6882">
        <f>IFERROR(VLOOKUP(A6882,Produtos!A:B,2,FALSE),"")</f>
        <v/>
      </c>
      <c r="D6882" s="10" t="n"/>
      <c r="E6882" s="10" t="n"/>
    </row>
    <row r="6883">
      <c r="B6883">
        <f>IFERROR(VLOOKUP(A6883,Produtos!A:B,2,FALSE),"")</f>
        <v/>
      </c>
      <c r="D6883" s="10" t="n"/>
      <c r="E6883" s="10" t="n"/>
    </row>
    <row r="6884">
      <c r="B6884">
        <f>IFERROR(VLOOKUP(A6884,Produtos!A:B,2,FALSE),"")</f>
        <v/>
      </c>
      <c r="D6884" s="10" t="n"/>
      <c r="E6884" s="10" t="n"/>
    </row>
    <row r="6885">
      <c r="B6885">
        <f>IFERROR(VLOOKUP(A6885,Produtos!A:B,2,FALSE),"")</f>
        <v/>
      </c>
      <c r="D6885" s="10" t="n"/>
      <c r="E6885" s="10" t="n"/>
    </row>
    <row r="6886">
      <c r="B6886">
        <f>IFERROR(VLOOKUP(A6886,Produtos!A:B,2,FALSE),"")</f>
        <v/>
      </c>
      <c r="D6886" s="10" t="n"/>
      <c r="E6886" s="10" t="n"/>
    </row>
    <row r="6887">
      <c r="B6887">
        <f>IFERROR(VLOOKUP(A6887,Produtos!A:B,2,FALSE),"")</f>
        <v/>
      </c>
      <c r="D6887" s="10" t="n"/>
      <c r="E6887" s="10" t="n"/>
    </row>
    <row r="6888">
      <c r="B6888">
        <f>IFERROR(VLOOKUP(A6888,Produtos!A:B,2,FALSE),"")</f>
        <v/>
      </c>
      <c r="D6888" s="10" t="n"/>
      <c r="E6888" s="10" t="n"/>
    </row>
    <row r="6889">
      <c r="B6889">
        <f>IFERROR(VLOOKUP(A6889,Produtos!A:B,2,FALSE),"")</f>
        <v/>
      </c>
      <c r="D6889" s="10" t="n"/>
      <c r="E6889" s="10" t="n"/>
    </row>
    <row r="6890">
      <c r="B6890">
        <f>IFERROR(VLOOKUP(A6890,Produtos!A:B,2,FALSE),"")</f>
        <v/>
      </c>
      <c r="D6890" s="10" t="n"/>
      <c r="E6890" s="10" t="n"/>
    </row>
    <row r="6891">
      <c r="B6891">
        <f>IFERROR(VLOOKUP(A6891,Produtos!A:B,2,FALSE),"")</f>
        <v/>
      </c>
      <c r="D6891" s="10" t="n"/>
      <c r="E6891" s="10" t="n"/>
    </row>
    <row r="6892">
      <c r="B6892">
        <f>IFERROR(VLOOKUP(A6892,Produtos!A:B,2,FALSE),"")</f>
        <v/>
      </c>
      <c r="D6892" s="10" t="n"/>
      <c r="E6892" s="10" t="n"/>
    </row>
    <row r="6893">
      <c r="B6893">
        <f>IFERROR(VLOOKUP(A6893,Produtos!A:B,2,FALSE),"")</f>
        <v/>
      </c>
      <c r="D6893" s="10" t="n"/>
      <c r="E6893" s="10" t="n"/>
    </row>
    <row r="6894">
      <c r="B6894">
        <f>IFERROR(VLOOKUP(A6894,Produtos!A:B,2,FALSE),"")</f>
        <v/>
      </c>
      <c r="D6894" s="10" t="n"/>
      <c r="E6894" s="10" t="n"/>
    </row>
    <row r="6895">
      <c r="B6895">
        <f>IFERROR(VLOOKUP(A6895,Produtos!A:B,2,FALSE),"")</f>
        <v/>
      </c>
      <c r="D6895" s="10" t="n"/>
      <c r="E6895" s="10" t="n"/>
    </row>
    <row r="6896">
      <c r="B6896">
        <f>IFERROR(VLOOKUP(A6896,Produtos!A:B,2,FALSE),"")</f>
        <v/>
      </c>
      <c r="D6896" s="10" t="n"/>
      <c r="E6896" s="10" t="n"/>
    </row>
    <row r="6897">
      <c r="B6897">
        <f>IFERROR(VLOOKUP(A6897,Produtos!A:B,2,FALSE),"")</f>
        <v/>
      </c>
      <c r="D6897" s="10" t="n"/>
      <c r="E6897" s="10" t="n"/>
    </row>
    <row r="6898">
      <c r="B6898">
        <f>IFERROR(VLOOKUP(A6898,Produtos!A:B,2,FALSE),"")</f>
        <v/>
      </c>
      <c r="D6898" s="10" t="n"/>
      <c r="E6898" s="10" t="n"/>
    </row>
    <row r="6899">
      <c r="B6899">
        <f>IFERROR(VLOOKUP(A6899,Produtos!A:B,2,FALSE),"")</f>
        <v/>
      </c>
      <c r="D6899" s="10" t="n"/>
      <c r="E6899" s="10" t="n"/>
    </row>
    <row r="6900">
      <c r="B6900">
        <f>IFERROR(VLOOKUP(A6900,Produtos!A:B,2,FALSE),"")</f>
        <v/>
      </c>
      <c r="D6900" s="10" t="n"/>
      <c r="E6900" s="10" t="n"/>
    </row>
    <row r="6901">
      <c r="B6901">
        <f>IFERROR(VLOOKUP(A6901,Produtos!A:B,2,FALSE),"")</f>
        <v/>
      </c>
      <c r="D6901" s="10" t="n"/>
      <c r="E6901" s="10" t="n"/>
    </row>
    <row r="6902">
      <c r="B6902">
        <f>IFERROR(VLOOKUP(A6902,Produtos!A:B,2,FALSE),"")</f>
        <v/>
      </c>
      <c r="D6902" s="10" t="n"/>
      <c r="E6902" s="10" t="n"/>
    </row>
    <row r="6903">
      <c r="B6903">
        <f>IFERROR(VLOOKUP(A6903,Produtos!A:B,2,FALSE),"")</f>
        <v/>
      </c>
      <c r="D6903" s="10" t="n"/>
      <c r="E6903" s="10" t="n"/>
    </row>
    <row r="6904">
      <c r="B6904">
        <f>IFERROR(VLOOKUP(A6904,Produtos!A:B,2,FALSE),"")</f>
        <v/>
      </c>
      <c r="D6904" s="10" t="n"/>
      <c r="E6904" s="10" t="n"/>
    </row>
    <row r="6905">
      <c r="B6905">
        <f>IFERROR(VLOOKUP(A6905,Produtos!A:B,2,FALSE),"")</f>
        <v/>
      </c>
      <c r="D6905" s="10" t="n"/>
      <c r="E6905" s="10" t="n"/>
    </row>
    <row r="6906">
      <c r="B6906">
        <f>IFERROR(VLOOKUP(A6906,Produtos!A:B,2,FALSE),"")</f>
        <v/>
      </c>
      <c r="D6906" s="10" t="n"/>
      <c r="E6906" s="10" t="n"/>
    </row>
    <row r="6907">
      <c r="B6907">
        <f>IFERROR(VLOOKUP(A6907,Produtos!A:B,2,FALSE),"")</f>
        <v/>
      </c>
      <c r="D6907" s="10" t="n"/>
      <c r="E6907" s="10" t="n"/>
    </row>
    <row r="6908">
      <c r="B6908">
        <f>IFERROR(VLOOKUP(A6908,Produtos!A:B,2,FALSE),"")</f>
        <v/>
      </c>
      <c r="D6908" s="10" t="n"/>
      <c r="E6908" s="10" t="n"/>
    </row>
    <row r="6909">
      <c r="B6909">
        <f>IFERROR(VLOOKUP(A6909,Produtos!A:B,2,FALSE),"")</f>
        <v/>
      </c>
      <c r="D6909" s="10" t="n"/>
      <c r="E6909" s="10" t="n"/>
    </row>
    <row r="6910">
      <c r="B6910">
        <f>IFERROR(VLOOKUP(A6910,Produtos!A:B,2,FALSE),"")</f>
        <v/>
      </c>
      <c r="D6910" s="10" t="n"/>
      <c r="E6910" s="10" t="n"/>
    </row>
    <row r="6911">
      <c r="B6911">
        <f>IFERROR(VLOOKUP(A6911,Produtos!A:B,2,FALSE),"")</f>
        <v/>
      </c>
      <c r="D6911" s="10" t="n"/>
      <c r="E6911" s="10" t="n"/>
    </row>
    <row r="6912">
      <c r="B6912">
        <f>IFERROR(VLOOKUP(A6912,Produtos!A:B,2,FALSE),"")</f>
        <v/>
      </c>
      <c r="D6912" s="10" t="n"/>
      <c r="E6912" s="10" t="n"/>
    </row>
    <row r="6913">
      <c r="B6913">
        <f>IFERROR(VLOOKUP(A6913,Produtos!A:B,2,FALSE),"")</f>
        <v/>
      </c>
      <c r="D6913" s="10" t="n"/>
      <c r="E6913" s="10" t="n"/>
    </row>
    <row r="6914">
      <c r="B6914">
        <f>IFERROR(VLOOKUP(A6914,Produtos!A:B,2,FALSE),"")</f>
        <v/>
      </c>
      <c r="D6914" s="10" t="n"/>
      <c r="E6914" s="10" t="n"/>
    </row>
    <row r="6915">
      <c r="B6915">
        <f>IFERROR(VLOOKUP(A6915,Produtos!A:B,2,FALSE),"")</f>
        <v/>
      </c>
      <c r="D6915" s="10" t="n"/>
      <c r="E6915" s="10" t="n"/>
    </row>
    <row r="6916">
      <c r="B6916">
        <f>IFERROR(VLOOKUP(A6916,Produtos!A:B,2,FALSE),"")</f>
        <v/>
      </c>
      <c r="D6916" s="10" t="n"/>
      <c r="E6916" s="10" t="n"/>
    </row>
    <row r="6917">
      <c r="B6917">
        <f>IFERROR(VLOOKUP(A6917,Produtos!A:B,2,FALSE),"")</f>
        <v/>
      </c>
      <c r="D6917" s="10" t="n"/>
      <c r="E6917" s="10" t="n"/>
    </row>
    <row r="6918">
      <c r="B6918">
        <f>IFERROR(VLOOKUP(A6918,Produtos!A:B,2,FALSE),"")</f>
        <v/>
      </c>
      <c r="D6918" s="10" t="n"/>
      <c r="E6918" s="10" t="n"/>
    </row>
    <row r="6919">
      <c r="B6919">
        <f>IFERROR(VLOOKUP(A6919,Produtos!A:B,2,FALSE),"")</f>
        <v/>
      </c>
      <c r="D6919" s="10" t="n"/>
      <c r="E6919" s="10" t="n"/>
    </row>
    <row r="6920">
      <c r="B6920">
        <f>IFERROR(VLOOKUP(A6920,Produtos!A:B,2,FALSE),"")</f>
        <v/>
      </c>
      <c r="D6920" s="10" t="n"/>
      <c r="E6920" s="10" t="n"/>
    </row>
    <row r="6921">
      <c r="B6921">
        <f>IFERROR(VLOOKUP(A6921,Produtos!A:B,2,FALSE),"")</f>
        <v/>
      </c>
      <c r="D6921" s="10" t="n"/>
      <c r="E6921" s="10" t="n"/>
    </row>
    <row r="6922">
      <c r="B6922">
        <f>IFERROR(VLOOKUP(A6922,Produtos!A:B,2,FALSE),"")</f>
        <v/>
      </c>
      <c r="D6922" s="10" t="n"/>
      <c r="E6922" s="10" t="n"/>
    </row>
    <row r="6923">
      <c r="B6923">
        <f>IFERROR(VLOOKUP(A6923,Produtos!A:B,2,FALSE),"")</f>
        <v/>
      </c>
      <c r="D6923" s="10" t="n"/>
      <c r="E6923" s="10" t="n"/>
    </row>
    <row r="6924">
      <c r="B6924">
        <f>IFERROR(VLOOKUP(A6924,Produtos!A:B,2,FALSE),"")</f>
        <v/>
      </c>
      <c r="D6924" s="10" t="n"/>
      <c r="E6924" s="10" t="n"/>
    </row>
    <row r="6925">
      <c r="B6925">
        <f>IFERROR(VLOOKUP(A6925,Produtos!A:B,2,FALSE),"")</f>
        <v/>
      </c>
      <c r="D6925" s="10" t="n"/>
      <c r="E6925" s="10" t="n"/>
    </row>
    <row r="6926">
      <c r="B6926">
        <f>IFERROR(VLOOKUP(A6926,Produtos!A:B,2,FALSE),"")</f>
        <v/>
      </c>
      <c r="D6926" s="10" t="n"/>
      <c r="E6926" s="10" t="n"/>
    </row>
    <row r="6927">
      <c r="B6927">
        <f>IFERROR(VLOOKUP(A6927,Produtos!A:B,2,FALSE),"")</f>
        <v/>
      </c>
      <c r="D6927" s="10" t="n"/>
      <c r="E6927" s="10" t="n"/>
    </row>
    <row r="6928">
      <c r="B6928">
        <f>IFERROR(VLOOKUP(A6928,Produtos!A:B,2,FALSE),"")</f>
        <v/>
      </c>
      <c r="D6928" s="10" t="n"/>
      <c r="E6928" s="10" t="n"/>
    </row>
    <row r="6929">
      <c r="B6929">
        <f>IFERROR(VLOOKUP(A6929,Produtos!A:B,2,FALSE),"")</f>
        <v/>
      </c>
      <c r="D6929" s="10" t="n"/>
      <c r="E6929" s="10" t="n"/>
    </row>
    <row r="6930">
      <c r="B6930">
        <f>IFERROR(VLOOKUP(A6930,Produtos!A:B,2,FALSE),"")</f>
        <v/>
      </c>
      <c r="D6930" s="10" t="n"/>
      <c r="E6930" s="10" t="n"/>
    </row>
    <row r="6931">
      <c r="B6931">
        <f>IFERROR(VLOOKUP(A6931,Produtos!A:B,2,FALSE),"")</f>
        <v/>
      </c>
      <c r="D6931" s="10" t="n"/>
      <c r="E6931" s="10" t="n"/>
    </row>
    <row r="6932">
      <c r="B6932">
        <f>IFERROR(VLOOKUP(A6932,Produtos!A:B,2,FALSE),"")</f>
        <v/>
      </c>
      <c r="D6932" s="10" t="n"/>
      <c r="E6932" s="10" t="n"/>
    </row>
    <row r="6933">
      <c r="B6933">
        <f>IFERROR(VLOOKUP(A6933,Produtos!A:B,2,FALSE),"")</f>
        <v/>
      </c>
      <c r="D6933" s="10" t="n"/>
      <c r="E6933" s="10" t="n"/>
    </row>
    <row r="6934">
      <c r="B6934">
        <f>IFERROR(VLOOKUP(A6934,Produtos!A:B,2,FALSE),"")</f>
        <v/>
      </c>
      <c r="D6934" s="10" t="n"/>
      <c r="E6934" s="10" t="n"/>
    </row>
    <row r="6935">
      <c r="B6935">
        <f>IFERROR(VLOOKUP(A6935,Produtos!A:B,2,FALSE),"")</f>
        <v/>
      </c>
      <c r="D6935" s="10" t="n"/>
      <c r="E6935" s="10" t="n"/>
    </row>
    <row r="6936">
      <c r="B6936">
        <f>IFERROR(VLOOKUP(A6936,Produtos!A:B,2,FALSE),"")</f>
        <v/>
      </c>
      <c r="D6936" s="10" t="n"/>
      <c r="E6936" s="10" t="n"/>
    </row>
    <row r="6937">
      <c r="B6937">
        <f>IFERROR(VLOOKUP(A6937,Produtos!A:B,2,FALSE),"")</f>
        <v/>
      </c>
      <c r="D6937" s="10" t="n"/>
      <c r="E6937" s="10" t="n"/>
    </row>
    <row r="6938">
      <c r="B6938">
        <f>IFERROR(VLOOKUP(A6938,Produtos!A:B,2,FALSE),"")</f>
        <v/>
      </c>
      <c r="D6938" s="10" t="n"/>
      <c r="E6938" s="10" t="n"/>
    </row>
    <row r="6939">
      <c r="B6939">
        <f>IFERROR(VLOOKUP(A6939,Produtos!A:B,2,FALSE),"")</f>
        <v/>
      </c>
      <c r="D6939" s="10" t="n"/>
      <c r="E6939" s="10" t="n"/>
    </row>
    <row r="6940">
      <c r="B6940">
        <f>IFERROR(VLOOKUP(A6940,Produtos!A:B,2,FALSE),"")</f>
        <v/>
      </c>
      <c r="D6940" s="10" t="n"/>
      <c r="E6940" s="10" t="n"/>
    </row>
    <row r="6941">
      <c r="B6941">
        <f>IFERROR(VLOOKUP(A6941,Produtos!A:B,2,FALSE),"")</f>
        <v/>
      </c>
      <c r="D6941" s="10" t="n"/>
      <c r="E6941" s="10" t="n"/>
    </row>
    <row r="6942">
      <c r="B6942">
        <f>IFERROR(VLOOKUP(A6942,Produtos!A:B,2,FALSE),"")</f>
        <v/>
      </c>
      <c r="D6942" s="10" t="n"/>
      <c r="E6942" s="10" t="n"/>
    </row>
    <row r="6943">
      <c r="B6943">
        <f>IFERROR(VLOOKUP(A6943,Produtos!A:B,2,FALSE),"")</f>
        <v/>
      </c>
      <c r="D6943" s="10" t="n"/>
      <c r="E6943" s="10" t="n"/>
    </row>
    <row r="6944">
      <c r="B6944">
        <f>IFERROR(VLOOKUP(A6944,Produtos!A:B,2,FALSE),"")</f>
        <v/>
      </c>
      <c r="D6944" s="10" t="n"/>
      <c r="E6944" s="10" t="n"/>
    </row>
    <row r="6945">
      <c r="B6945">
        <f>IFERROR(VLOOKUP(A6945,Produtos!A:B,2,FALSE),"")</f>
        <v/>
      </c>
      <c r="D6945" s="10" t="n"/>
      <c r="E6945" s="10" t="n"/>
    </row>
    <row r="6946">
      <c r="B6946">
        <f>IFERROR(VLOOKUP(A6946,Produtos!A:B,2,FALSE),"")</f>
        <v/>
      </c>
      <c r="D6946" s="10" t="n"/>
      <c r="E6946" s="10" t="n"/>
    </row>
    <row r="6947">
      <c r="B6947">
        <f>IFERROR(VLOOKUP(A6947,Produtos!A:B,2,FALSE),"")</f>
        <v/>
      </c>
      <c r="D6947" s="10" t="n"/>
      <c r="E6947" s="10" t="n"/>
    </row>
    <row r="6948">
      <c r="B6948">
        <f>IFERROR(VLOOKUP(A6948,Produtos!A:B,2,FALSE),"")</f>
        <v/>
      </c>
      <c r="D6948" s="10" t="n"/>
      <c r="E6948" s="10" t="n"/>
    </row>
    <row r="6949">
      <c r="B6949">
        <f>IFERROR(VLOOKUP(A6949,Produtos!A:B,2,FALSE),"")</f>
        <v/>
      </c>
      <c r="D6949" s="10" t="n"/>
      <c r="E6949" s="10" t="n"/>
    </row>
    <row r="6950">
      <c r="B6950">
        <f>IFERROR(VLOOKUP(A6950,Produtos!A:B,2,FALSE),"")</f>
        <v/>
      </c>
      <c r="D6950" s="10" t="n"/>
      <c r="E6950" s="10" t="n"/>
    </row>
    <row r="6951">
      <c r="B6951">
        <f>IFERROR(VLOOKUP(A6951,Produtos!A:B,2,FALSE),"")</f>
        <v/>
      </c>
      <c r="D6951" s="10" t="n"/>
      <c r="E6951" s="10" t="n"/>
    </row>
    <row r="6952">
      <c r="B6952">
        <f>IFERROR(VLOOKUP(A6952,Produtos!A:B,2,FALSE),"")</f>
        <v/>
      </c>
      <c r="D6952" s="10" t="n"/>
      <c r="E6952" s="10" t="n"/>
    </row>
    <row r="6953">
      <c r="B6953">
        <f>IFERROR(VLOOKUP(A6953,Produtos!A:B,2,FALSE),"")</f>
        <v/>
      </c>
      <c r="D6953" s="10" t="n"/>
      <c r="E6953" s="10" t="n"/>
    </row>
    <row r="6954">
      <c r="B6954">
        <f>IFERROR(VLOOKUP(A6954,Produtos!A:B,2,FALSE),"")</f>
        <v/>
      </c>
      <c r="D6954" s="10" t="n"/>
      <c r="E6954" s="10" t="n"/>
    </row>
    <row r="6955">
      <c r="B6955">
        <f>IFERROR(VLOOKUP(A6955,Produtos!A:B,2,FALSE),"")</f>
        <v/>
      </c>
      <c r="D6955" s="10" t="n"/>
      <c r="E6955" s="10" t="n"/>
    </row>
    <row r="6956">
      <c r="B6956">
        <f>IFERROR(VLOOKUP(A6956,Produtos!A:B,2,FALSE),"")</f>
        <v/>
      </c>
      <c r="D6956" s="10" t="n"/>
      <c r="E6956" s="10" t="n"/>
    </row>
    <row r="6957">
      <c r="B6957">
        <f>IFERROR(VLOOKUP(A6957,Produtos!A:B,2,FALSE),"")</f>
        <v/>
      </c>
      <c r="D6957" s="10" t="n"/>
      <c r="E6957" s="10" t="n"/>
    </row>
    <row r="6958">
      <c r="B6958">
        <f>IFERROR(VLOOKUP(A6958,Produtos!A:B,2,FALSE),"")</f>
        <v/>
      </c>
      <c r="D6958" s="10" t="n"/>
      <c r="E6958" s="10" t="n"/>
    </row>
    <row r="6959">
      <c r="B6959">
        <f>IFERROR(VLOOKUP(A6959,Produtos!A:B,2,FALSE),"")</f>
        <v/>
      </c>
      <c r="D6959" s="10" t="n"/>
      <c r="E6959" s="10" t="n"/>
    </row>
    <row r="6960">
      <c r="B6960">
        <f>IFERROR(VLOOKUP(A6960,Produtos!A:B,2,FALSE),"")</f>
        <v/>
      </c>
      <c r="D6960" s="10" t="n"/>
      <c r="E6960" s="10" t="n"/>
    </row>
    <row r="6961">
      <c r="B6961">
        <f>IFERROR(VLOOKUP(A6961,Produtos!A:B,2,FALSE),"")</f>
        <v/>
      </c>
      <c r="D6961" s="10" t="n"/>
      <c r="E6961" s="10" t="n"/>
    </row>
    <row r="6962">
      <c r="B6962">
        <f>IFERROR(VLOOKUP(A6962,Produtos!A:B,2,FALSE),"")</f>
        <v/>
      </c>
      <c r="D6962" s="10" t="n"/>
      <c r="E6962" s="10" t="n"/>
    </row>
    <row r="6963">
      <c r="B6963">
        <f>IFERROR(VLOOKUP(A6963,Produtos!A:B,2,FALSE),"")</f>
        <v/>
      </c>
      <c r="D6963" s="10" t="n"/>
      <c r="E6963" s="10" t="n"/>
    </row>
    <row r="6964">
      <c r="B6964">
        <f>IFERROR(VLOOKUP(A6964,Produtos!A:B,2,FALSE),"")</f>
        <v/>
      </c>
      <c r="D6964" s="10" t="n"/>
      <c r="E6964" s="10" t="n"/>
    </row>
    <row r="6965">
      <c r="B6965">
        <f>IFERROR(VLOOKUP(A6965,Produtos!A:B,2,FALSE),"")</f>
        <v/>
      </c>
      <c r="D6965" s="10" t="n"/>
      <c r="E6965" s="10" t="n"/>
    </row>
    <row r="6966">
      <c r="B6966">
        <f>IFERROR(VLOOKUP(A6966,Produtos!A:B,2,FALSE),"")</f>
        <v/>
      </c>
      <c r="D6966" s="10" t="n"/>
      <c r="E6966" s="10" t="n"/>
    </row>
    <row r="6967">
      <c r="B6967">
        <f>IFERROR(VLOOKUP(A6967,Produtos!A:B,2,FALSE),"")</f>
        <v/>
      </c>
      <c r="D6967" s="10" t="n"/>
      <c r="E6967" s="10" t="n"/>
    </row>
    <row r="6968">
      <c r="B6968">
        <f>IFERROR(VLOOKUP(A6968,Produtos!A:B,2,FALSE),"")</f>
        <v/>
      </c>
      <c r="D6968" s="10" t="n"/>
      <c r="E6968" s="10" t="n"/>
    </row>
    <row r="6969">
      <c r="B6969">
        <f>IFERROR(VLOOKUP(A6969,Produtos!A:B,2,FALSE),"")</f>
        <v/>
      </c>
      <c r="D6969" s="10" t="n"/>
      <c r="E6969" s="10" t="n"/>
    </row>
    <row r="6970">
      <c r="B6970">
        <f>IFERROR(VLOOKUP(A6970,Produtos!A:B,2,FALSE),"")</f>
        <v/>
      </c>
      <c r="D6970" s="10" t="n"/>
      <c r="E6970" s="10" t="n"/>
    </row>
    <row r="6971">
      <c r="B6971">
        <f>IFERROR(VLOOKUP(A6971,Produtos!A:B,2,FALSE),"")</f>
        <v/>
      </c>
      <c r="D6971" s="10" t="n"/>
      <c r="E6971" s="10" t="n"/>
    </row>
    <row r="6972">
      <c r="B6972">
        <f>IFERROR(VLOOKUP(A6972,Produtos!A:B,2,FALSE),"")</f>
        <v/>
      </c>
      <c r="D6972" s="10" t="n"/>
      <c r="E6972" s="10" t="n"/>
    </row>
    <row r="6973">
      <c r="B6973">
        <f>IFERROR(VLOOKUP(A6973,Produtos!A:B,2,FALSE),"")</f>
        <v/>
      </c>
      <c r="D6973" s="10" t="n"/>
      <c r="E6973" s="10" t="n"/>
    </row>
    <row r="6974">
      <c r="B6974">
        <f>IFERROR(VLOOKUP(A6974,Produtos!A:B,2,FALSE),"")</f>
        <v/>
      </c>
      <c r="D6974" s="10" t="n"/>
      <c r="E6974" s="10" t="n"/>
    </row>
    <row r="6975">
      <c r="B6975">
        <f>IFERROR(VLOOKUP(A6975,Produtos!A:B,2,FALSE),"")</f>
        <v/>
      </c>
      <c r="D6975" s="10" t="n"/>
      <c r="E6975" s="10" t="n"/>
    </row>
    <row r="6976">
      <c r="B6976">
        <f>IFERROR(VLOOKUP(A6976,Produtos!A:B,2,FALSE),"")</f>
        <v/>
      </c>
      <c r="D6976" s="10" t="n"/>
      <c r="E6976" s="10" t="n"/>
    </row>
    <row r="6977">
      <c r="B6977">
        <f>IFERROR(VLOOKUP(A6977,Produtos!A:B,2,FALSE),"")</f>
        <v/>
      </c>
      <c r="D6977" s="10" t="n"/>
      <c r="E6977" s="10" t="n"/>
    </row>
    <row r="6978">
      <c r="B6978">
        <f>IFERROR(VLOOKUP(A6978,Produtos!A:B,2,FALSE),"")</f>
        <v/>
      </c>
      <c r="D6978" s="10" t="n"/>
      <c r="E6978" s="10" t="n"/>
    </row>
    <row r="6979">
      <c r="B6979">
        <f>IFERROR(VLOOKUP(A6979,Produtos!A:B,2,FALSE),"")</f>
        <v/>
      </c>
      <c r="D6979" s="10" t="n"/>
      <c r="E6979" s="10" t="n"/>
    </row>
    <row r="6980">
      <c r="B6980">
        <f>IFERROR(VLOOKUP(A6980,Produtos!A:B,2,FALSE),"")</f>
        <v/>
      </c>
      <c r="D6980" s="10" t="n"/>
      <c r="E6980" s="10" t="n"/>
    </row>
    <row r="6981">
      <c r="B6981">
        <f>IFERROR(VLOOKUP(A6981,Produtos!A:B,2,FALSE),"")</f>
        <v/>
      </c>
      <c r="D6981" s="10" t="n"/>
      <c r="E6981" s="10" t="n"/>
    </row>
    <row r="6982">
      <c r="B6982">
        <f>IFERROR(VLOOKUP(A6982,Produtos!A:B,2,FALSE),"")</f>
        <v/>
      </c>
      <c r="D6982" s="10" t="n"/>
      <c r="E6982" s="10" t="n"/>
    </row>
    <row r="6983">
      <c r="B6983">
        <f>IFERROR(VLOOKUP(A6983,Produtos!A:B,2,FALSE),"")</f>
        <v/>
      </c>
      <c r="D6983" s="10" t="n"/>
      <c r="E6983" s="10" t="n"/>
    </row>
    <row r="6984">
      <c r="B6984">
        <f>IFERROR(VLOOKUP(A6984,Produtos!A:B,2,FALSE),"")</f>
        <v/>
      </c>
      <c r="D6984" s="10" t="n"/>
      <c r="E6984" s="10" t="n"/>
    </row>
    <row r="6985">
      <c r="B6985">
        <f>IFERROR(VLOOKUP(A6985,Produtos!A:B,2,FALSE),"")</f>
        <v/>
      </c>
      <c r="D6985" s="10" t="n"/>
      <c r="E6985" s="10" t="n"/>
    </row>
    <row r="6986">
      <c r="B6986">
        <f>IFERROR(VLOOKUP(A6986,Produtos!A:B,2,FALSE),"")</f>
        <v/>
      </c>
      <c r="D6986" s="10" t="n"/>
      <c r="E6986" s="10" t="n"/>
    </row>
    <row r="6987">
      <c r="B6987">
        <f>IFERROR(VLOOKUP(A6987,Produtos!A:B,2,FALSE),"")</f>
        <v/>
      </c>
      <c r="D6987" s="10" t="n"/>
      <c r="E6987" s="10" t="n"/>
    </row>
    <row r="6988">
      <c r="B6988">
        <f>IFERROR(VLOOKUP(A6988,Produtos!A:B,2,FALSE),"")</f>
        <v/>
      </c>
      <c r="D6988" s="10" t="n"/>
      <c r="E6988" s="10" t="n"/>
    </row>
    <row r="6989">
      <c r="B6989">
        <f>IFERROR(VLOOKUP(A6989,Produtos!A:B,2,FALSE),"")</f>
        <v/>
      </c>
      <c r="D6989" s="10" t="n"/>
      <c r="E6989" s="10" t="n"/>
    </row>
    <row r="6990">
      <c r="B6990">
        <f>IFERROR(VLOOKUP(A6990,Produtos!A:B,2,FALSE),"")</f>
        <v/>
      </c>
      <c r="D6990" s="10" t="n"/>
      <c r="E6990" s="10" t="n"/>
    </row>
    <row r="6991">
      <c r="B6991">
        <f>IFERROR(VLOOKUP(A6991,Produtos!A:B,2,FALSE),"")</f>
        <v/>
      </c>
      <c r="D6991" s="10" t="n"/>
      <c r="E6991" s="10" t="n"/>
    </row>
    <row r="6992">
      <c r="B6992">
        <f>IFERROR(VLOOKUP(A6992,Produtos!A:B,2,FALSE),"")</f>
        <v/>
      </c>
      <c r="D6992" s="10" t="n"/>
      <c r="E6992" s="10" t="n"/>
    </row>
    <row r="6993">
      <c r="B6993">
        <f>IFERROR(VLOOKUP(A6993,Produtos!A:B,2,FALSE),"")</f>
        <v/>
      </c>
      <c r="D6993" s="10" t="n"/>
      <c r="E6993" s="10" t="n"/>
    </row>
    <row r="6994">
      <c r="B6994">
        <f>IFERROR(VLOOKUP(A6994,Produtos!A:B,2,FALSE),"")</f>
        <v/>
      </c>
      <c r="D6994" s="10" t="n"/>
      <c r="E6994" s="10" t="n"/>
    </row>
    <row r="6995">
      <c r="B6995">
        <f>IFERROR(VLOOKUP(A6995,Produtos!A:B,2,FALSE),"")</f>
        <v/>
      </c>
      <c r="D6995" s="10" t="n"/>
      <c r="E6995" s="10" t="n"/>
    </row>
    <row r="6996">
      <c r="B6996">
        <f>IFERROR(VLOOKUP(A6996,Produtos!A:B,2,FALSE),"")</f>
        <v/>
      </c>
      <c r="D6996" s="10" t="n"/>
      <c r="E6996" s="10" t="n"/>
    </row>
    <row r="6997">
      <c r="B6997">
        <f>IFERROR(VLOOKUP(A6997,Produtos!A:B,2,FALSE),"")</f>
        <v/>
      </c>
      <c r="D6997" s="10" t="n"/>
      <c r="E6997" s="10" t="n"/>
    </row>
    <row r="6998">
      <c r="B6998">
        <f>IFERROR(VLOOKUP(A6998,Produtos!A:B,2,FALSE),"")</f>
        <v/>
      </c>
      <c r="D6998" s="10" t="n"/>
      <c r="E6998" s="10" t="n"/>
    </row>
    <row r="6999">
      <c r="B6999">
        <f>IFERROR(VLOOKUP(A6999,Produtos!A:B,2,FALSE),"")</f>
        <v/>
      </c>
      <c r="D6999" s="10" t="n"/>
      <c r="E6999" s="10" t="n"/>
    </row>
    <row r="7000">
      <c r="B7000">
        <f>IFERROR(VLOOKUP(A7000,Produtos!A:B,2,FALSE),"")</f>
        <v/>
      </c>
      <c r="D7000" s="10" t="n"/>
      <c r="E7000" s="10" t="n"/>
    </row>
    <row r="7001">
      <c r="B7001">
        <f>IFERROR(VLOOKUP(A7001,Produtos!A:B,2,FALSE),"")</f>
        <v/>
      </c>
      <c r="D7001" s="10" t="n"/>
      <c r="E7001" s="10" t="n"/>
    </row>
    <row r="7002">
      <c r="B7002">
        <f>IFERROR(VLOOKUP(A7002,Produtos!A:B,2,FALSE),"")</f>
        <v/>
      </c>
      <c r="D7002" s="10" t="n"/>
      <c r="E7002" s="10" t="n"/>
    </row>
    <row r="7003">
      <c r="B7003">
        <f>IFERROR(VLOOKUP(A7003,Produtos!A:B,2,FALSE),"")</f>
        <v/>
      </c>
      <c r="D7003" s="10" t="n"/>
      <c r="E7003" s="10" t="n"/>
    </row>
    <row r="7004">
      <c r="B7004">
        <f>IFERROR(VLOOKUP(A7004,Produtos!A:B,2,FALSE),"")</f>
        <v/>
      </c>
      <c r="D7004" s="10" t="n"/>
      <c r="E7004" s="10" t="n"/>
    </row>
    <row r="7005">
      <c r="B7005">
        <f>IFERROR(VLOOKUP(A7005,Produtos!A:B,2,FALSE),"")</f>
        <v/>
      </c>
      <c r="D7005" s="10" t="n"/>
      <c r="E7005" s="10" t="n"/>
    </row>
    <row r="7006">
      <c r="B7006">
        <f>IFERROR(VLOOKUP(A7006,Produtos!A:B,2,FALSE),"")</f>
        <v/>
      </c>
      <c r="D7006" s="10" t="n"/>
      <c r="E7006" s="10" t="n"/>
    </row>
    <row r="7007">
      <c r="B7007">
        <f>IFERROR(VLOOKUP(A7007,Produtos!A:B,2,FALSE),"")</f>
        <v/>
      </c>
      <c r="D7007" s="10" t="n"/>
      <c r="E7007" s="10" t="n"/>
    </row>
    <row r="7008">
      <c r="B7008">
        <f>IFERROR(VLOOKUP(A7008,Produtos!A:B,2,FALSE),"")</f>
        <v/>
      </c>
      <c r="D7008" s="10" t="n"/>
      <c r="E7008" s="10" t="n"/>
    </row>
    <row r="7009">
      <c r="B7009">
        <f>IFERROR(VLOOKUP(A7009,Produtos!A:B,2,FALSE),"")</f>
        <v/>
      </c>
      <c r="D7009" s="10" t="n"/>
      <c r="E7009" s="10" t="n"/>
    </row>
    <row r="7010">
      <c r="B7010">
        <f>IFERROR(VLOOKUP(A7010,Produtos!A:B,2,FALSE),"")</f>
        <v/>
      </c>
      <c r="D7010" s="10" t="n"/>
      <c r="E7010" s="10" t="n"/>
    </row>
    <row r="7011">
      <c r="B7011">
        <f>IFERROR(VLOOKUP(A7011,Produtos!A:B,2,FALSE),"")</f>
        <v/>
      </c>
      <c r="D7011" s="10" t="n"/>
      <c r="E7011" s="10" t="n"/>
    </row>
    <row r="7012">
      <c r="B7012">
        <f>IFERROR(VLOOKUP(A7012,Produtos!A:B,2,FALSE),"")</f>
        <v/>
      </c>
      <c r="D7012" s="10" t="n"/>
      <c r="E7012" s="10" t="n"/>
    </row>
    <row r="7013">
      <c r="B7013">
        <f>IFERROR(VLOOKUP(A7013,Produtos!A:B,2,FALSE),"")</f>
        <v/>
      </c>
      <c r="D7013" s="10" t="n"/>
      <c r="E7013" s="10" t="n"/>
    </row>
    <row r="7014">
      <c r="B7014">
        <f>IFERROR(VLOOKUP(A7014,Produtos!A:B,2,FALSE),"")</f>
        <v/>
      </c>
      <c r="D7014" s="10" t="n"/>
      <c r="E7014" s="10" t="n"/>
    </row>
    <row r="7015">
      <c r="B7015">
        <f>IFERROR(VLOOKUP(A7015,Produtos!A:B,2,FALSE),"")</f>
        <v/>
      </c>
      <c r="D7015" s="10" t="n"/>
      <c r="E7015" s="10" t="n"/>
    </row>
    <row r="7016">
      <c r="B7016">
        <f>IFERROR(VLOOKUP(A7016,Produtos!A:B,2,FALSE),"")</f>
        <v/>
      </c>
      <c r="D7016" s="10" t="n"/>
      <c r="E7016" s="10" t="n"/>
    </row>
    <row r="7017">
      <c r="B7017">
        <f>IFERROR(VLOOKUP(A7017,Produtos!A:B,2,FALSE),"")</f>
        <v/>
      </c>
      <c r="D7017" s="10" t="n"/>
      <c r="E7017" s="10" t="n"/>
    </row>
    <row r="7018">
      <c r="B7018">
        <f>IFERROR(VLOOKUP(A7018,Produtos!A:B,2,FALSE),"")</f>
        <v/>
      </c>
      <c r="D7018" s="10" t="n"/>
      <c r="E7018" s="10" t="n"/>
    </row>
    <row r="7019">
      <c r="B7019">
        <f>IFERROR(VLOOKUP(A7019,Produtos!A:B,2,FALSE),"")</f>
        <v/>
      </c>
      <c r="D7019" s="10" t="n"/>
      <c r="E7019" s="10" t="n"/>
    </row>
    <row r="7020">
      <c r="B7020">
        <f>IFERROR(VLOOKUP(A7020,Produtos!A:B,2,FALSE),"")</f>
        <v/>
      </c>
      <c r="D7020" s="10" t="n"/>
      <c r="E7020" s="10" t="n"/>
    </row>
    <row r="7021">
      <c r="B7021">
        <f>IFERROR(VLOOKUP(A7021,Produtos!A:B,2,FALSE),"")</f>
        <v/>
      </c>
      <c r="D7021" s="10" t="n"/>
      <c r="E7021" s="10" t="n"/>
    </row>
    <row r="7022">
      <c r="B7022">
        <f>IFERROR(VLOOKUP(A7022,Produtos!A:B,2,FALSE),"")</f>
        <v/>
      </c>
      <c r="D7022" s="10" t="n"/>
      <c r="E7022" s="10" t="n"/>
    </row>
    <row r="7023">
      <c r="B7023">
        <f>IFERROR(VLOOKUP(A7023,Produtos!A:B,2,FALSE),"")</f>
        <v/>
      </c>
      <c r="D7023" s="10" t="n"/>
      <c r="E7023" s="10" t="n"/>
    </row>
    <row r="7024">
      <c r="B7024">
        <f>IFERROR(VLOOKUP(A7024,Produtos!A:B,2,FALSE),"")</f>
        <v/>
      </c>
      <c r="D7024" s="10" t="n"/>
      <c r="E7024" s="10" t="n"/>
    </row>
    <row r="7025">
      <c r="B7025">
        <f>IFERROR(VLOOKUP(A7025,Produtos!A:B,2,FALSE),"")</f>
        <v/>
      </c>
      <c r="D7025" s="10" t="n"/>
      <c r="E7025" s="10" t="n"/>
    </row>
    <row r="7026">
      <c r="B7026">
        <f>IFERROR(VLOOKUP(A7026,Produtos!A:B,2,FALSE),"")</f>
        <v/>
      </c>
      <c r="D7026" s="10" t="n"/>
      <c r="E7026" s="10" t="n"/>
    </row>
    <row r="7027">
      <c r="B7027">
        <f>IFERROR(VLOOKUP(A7027,Produtos!A:B,2,FALSE),"")</f>
        <v/>
      </c>
      <c r="D7027" s="10" t="n"/>
      <c r="E7027" s="10" t="n"/>
    </row>
    <row r="7028">
      <c r="B7028">
        <f>IFERROR(VLOOKUP(A7028,Produtos!A:B,2,FALSE),"")</f>
        <v/>
      </c>
      <c r="D7028" s="10" t="n"/>
      <c r="E7028" s="10" t="n"/>
    </row>
    <row r="7029">
      <c r="B7029">
        <f>IFERROR(VLOOKUP(A7029,Produtos!A:B,2,FALSE),"")</f>
        <v/>
      </c>
      <c r="D7029" s="10" t="n"/>
      <c r="E7029" s="10" t="n"/>
    </row>
    <row r="7030">
      <c r="B7030">
        <f>IFERROR(VLOOKUP(A7030,Produtos!A:B,2,FALSE),"")</f>
        <v/>
      </c>
      <c r="D7030" s="10" t="n"/>
      <c r="E7030" s="10" t="n"/>
    </row>
    <row r="7031">
      <c r="B7031">
        <f>IFERROR(VLOOKUP(A7031,Produtos!A:B,2,FALSE),"")</f>
        <v/>
      </c>
      <c r="D7031" s="10" t="n"/>
      <c r="E7031" s="10" t="n"/>
    </row>
    <row r="7032">
      <c r="B7032">
        <f>IFERROR(VLOOKUP(A7032,Produtos!A:B,2,FALSE),"")</f>
        <v/>
      </c>
      <c r="D7032" s="10" t="n"/>
      <c r="E7032" s="10" t="n"/>
    </row>
    <row r="7033">
      <c r="B7033">
        <f>IFERROR(VLOOKUP(A7033,Produtos!A:B,2,FALSE),"")</f>
        <v/>
      </c>
      <c r="D7033" s="10" t="n"/>
      <c r="E7033" s="10" t="n"/>
    </row>
    <row r="7034">
      <c r="B7034">
        <f>IFERROR(VLOOKUP(A7034,Produtos!A:B,2,FALSE),"")</f>
        <v/>
      </c>
      <c r="D7034" s="10" t="n"/>
      <c r="E7034" s="10" t="n"/>
    </row>
    <row r="7035">
      <c r="B7035">
        <f>IFERROR(VLOOKUP(A7035,Produtos!A:B,2,FALSE),"")</f>
        <v/>
      </c>
      <c r="D7035" s="10" t="n"/>
      <c r="E7035" s="10" t="n"/>
    </row>
    <row r="7036">
      <c r="B7036">
        <f>IFERROR(VLOOKUP(A7036,Produtos!A:B,2,FALSE),"")</f>
        <v/>
      </c>
      <c r="D7036" s="10" t="n"/>
      <c r="E7036" s="10" t="n"/>
    </row>
    <row r="7037">
      <c r="B7037">
        <f>IFERROR(VLOOKUP(A7037,Produtos!A:B,2,FALSE),"")</f>
        <v/>
      </c>
      <c r="D7037" s="10" t="n"/>
      <c r="E7037" s="10" t="n"/>
    </row>
    <row r="7038">
      <c r="B7038">
        <f>IFERROR(VLOOKUP(A7038,Produtos!A:B,2,FALSE),"")</f>
        <v/>
      </c>
      <c r="D7038" s="10" t="n"/>
      <c r="E7038" s="10" t="n"/>
    </row>
    <row r="7039">
      <c r="B7039">
        <f>IFERROR(VLOOKUP(A7039,Produtos!A:B,2,FALSE),"")</f>
        <v/>
      </c>
      <c r="D7039" s="10" t="n"/>
      <c r="E7039" s="10" t="n"/>
    </row>
    <row r="7040">
      <c r="B7040">
        <f>IFERROR(VLOOKUP(A7040,Produtos!A:B,2,FALSE),"")</f>
        <v/>
      </c>
      <c r="D7040" s="10" t="n"/>
      <c r="E7040" s="10" t="n"/>
    </row>
    <row r="7041">
      <c r="B7041">
        <f>IFERROR(VLOOKUP(A7041,Produtos!A:B,2,FALSE),"")</f>
        <v/>
      </c>
      <c r="D7041" s="10" t="n"/>
      <c r="E7041" s="10" t="n"/>
    </row>
    <row r="7042">
      <c r="B7042">
        <f>IFERROR(VLOOKUP(A7042,Produtos!A:B,2,FALSE),"")</f>
        <v/>
      </c>
      <c r="D7042" s="10" t="n"/>
      <c r="E7042" s="10" t="n"/>
    </row>
    <row r="7043">
      <c r="B7043">
        <f>IFERROR(VLOOKUP(A7043,Produtos!A:B,2,FALSE),"")</f>
        <v/>
      </c>
      <c r="D7043" s="10" t="n"/>
      <c r="E7043" s="10" t="n"/>
    </row>
    <row r="7044">
      <c r="B7044">
        <f>IFERROR(VLOOKUP(A7044,Produtos!A:B,2,FALSE),"")</f>
        <v/>
      </c>
      <c r="D7044" s="10" t="n"/>
      <c r="E7044" s="10" t="n"/>
    </row>
    <row r="7045">
      <c r="B7045">
        <f>IFERROR(VLOOKUP(A7045,Produtos!A:B,2,FALSE),"")</f>
        <v/>
      </c>
      <c r="D7045" s="10" t="n"/>
      <c r="E7045" s="10" t="n"/>
    </row>
    <row r="7046">
      <c r="B7046">
        <f>IFERROR(VLOOKUP(A7046,Produtos!A:B,2,FALSE),"")</f>
        <v/>
      </c>
      <c r="D7046" s="10" t="n"/>
      <c r="E7046" s="10" t="n"/>
    </row>
    <row r="7047">
      <c r="B7047">
        <f>IFERROR(VLOOKUP(A7047,Produtos!A:B,2,FALSE),"")</f>
        <v/>
      </c>
      <c r="D7047" s="10" t="n"/>
      <c r="E7047" s="10" t="n"/>
    </row>
    <row r="7048">
      <c r="B7048">
        <f>IFERROR(VLOOKUP(A7048,Produtos!A:B,2,FALSE),"")</f>
        <v/>
      </c>
      <c r="D7048" s="10" t="n"/>
      <c r="E7048" s="10" t="n"/>
    </row>
    <row r="7049">
      <c r="B7049">
        <f>IFERROR(VLOOKUP(A7049,Produtos!A:B,2,FALSE),"")</f>
        <v/>
      </c>
      <c r="D7049" s="10" t="n"/>
      <c r="E7049" s="10" t="n"/>
    </row>
    <row r="7050">
      <c r="B7050">
        <f>IFERROR(VLOOKUP(A7050,Produtos!A:B,2,FALSE),"")</f>
        <v/>
      </c>
      <c r="D7050" s="10" t="n"/>
      <c r="E7050" s="10" t="n"/>
    </row>
    <row r="7051">
      <c r="B7051">
        <f>IFERROR(VLOOKUP(A7051,Produtos!A:B,2,FALSE),"")</f>
        <v/>
      </c>
      <c r="D7051" s="10" t="n"/>
      <c r="E7051" s="10" t="n"/>
    </row>
    <row r="7052">
      <c r="B7052">
        <f>IFERROR(VLOOKUP(A7052,Produtos!A:B,2,FALSE),"")</f>
        <v/>
      </c>
      <c r="D7052" s="10" t="n"/>
      <c r="E7052" s="10" t="n"/>
    </row>
    <row r="7053">
      <c r="B7053">
        <f>IFERROR(VLOOKUP(A7053,Produtos!A:B,2,FALSE),"")</f>
        <v/>
      </c>
      <c r="D7053" s="10" t="n"/>
      <c r="E7053" s="10" t="n"/>
    </row>
    <row r="7054">
      <c r="B7054">
        <f>IFERROR(VLOOKUP(A7054,Produtos!A:B,2,FALSE),"")</f>
        <v/>
      </c>
      <c r="D7054" s="10" t="n"/>
      <c r="E7054" s="10" t="n"/>
    </row>
    <row r="7055">
      <c r="B7055">
        <f>IFERROR(VLOOKUP(A7055,Produtos!A:B,2,FALSE),"")</f>
        <v/>
      </c>
      <c r="D7055" s="10" t="n"/>
      <c r="E7055" s="10" t="n"/>
    </row>
    <row r="7056">
      <c r="B7056">
        <f>IFERROR(VLOOKUP(A7056,Produtos!A:B,2,FALSE),"")</f>
        <v/>
      </c>
      <c r="D7056" s="10" t="n"/>
      <c r="E7056" s="10" t="n"/>
    </row>
    <row r="7057">
      <c r="B7057">
        <f>IFERROR(VLOOKUP(A7057,Produtos!A:B,2,FALSE),"")</f>
        <v/>
      </c>
      <c r="D7057" s="10" t="n"/>
      <c r="E7057" s="10" t="n"/>
    </row>
    <row r="7058">
      <c r="B7058">
        <f>IFERROR(VLOOKUP(A7058,Produtos!A:B,2,FALSE),"")</f>
        <v/>
      </c>
      <c r="D7058" s="10" t="n"/>
      <c r="E7058" s="10" t="n"/>
    </row>
    <row r="7059">
      <c r="B7059">
        <f>IFERROR(VLOOKUP(A7059,Produtos!A:B,2,FALSE),"")</f>
        <v/>
      </c>
      <c r="D7059" s="10" t="n"/>
      <c r="E7059" s="10" t="n"/>
    </row>
    <row r="7060">
      <c r="B7060">
        <f>IFERROR(VLOOKUP(A7060,Produtos!A:B,2,FALSE),"")</f>
        <v/>
      </c>
      <c r="D7060" s="10" t="n"/>
      <c r="E7060" s="10" t="n"/>
    </row>
    <row r="7061">
      <c r="B7061">
        <f>IFERROR(VLOOKUP(A7061,Produtos!A:B,2,FALSE),"")</f>
        <v/>
      </c>
      <c r="D7061" s="10" t="n"/>
      <c r="E7061" s="10" t="n"/>
    </row>
    <row r="7062">
      <c r="B7062">
        <f>IFERROR(VLOOKUP(A7062,Produtos!A:B,2,FALSE),"")</f>
        <v/>
      </c>
      <c r="D7062" s="10" t="n"/>
      <c r="E7062" s="10" t="n"/>
    </row>
    <row r="7063">
      <c r="B7063">
        <f>IFERROR(VLOOKUP(A7063,Produtos!A:B,2,FALSE),"")</f>
        <v/>
      </c>
      <c r="D7063" s="10" t="n"/>
      <c r="E7063" s="10" t="n"/>
    </row>
    <row r="7064">
      <c r="B7064">
        <f>IFERROR(VLOOKUP(A7064,Produtos!A:B,2,FALSE),"")</f>
        <v/>
      </c>
      <c r="D7064" s="10" t="n"/>
      <c r="E7064" s="10" t="n"/>
    </row>
    <row r="7065">
      <c r="B7065">
        <f>IFERROR(VLOOKUP(A7065,Produtos!A:B,2,FALSE),"")</f>
        <v/>
      </c>
      <c r="D7065" s="10" t="n"/>
      <c r="E7065" s="10" t="n"/>
    </row>
    <row r="7066">
      <c r="B7066">
        <f>IFERROR(VLOOKUP(A7066,Produtos!A:B,2,FALSE),"")</f>
        <v/>
      </c>
      <c r="D7066" s="10" t="n"/>
      <c r="E7066" s="10" t="n"/>
    </row>
    <row r="7067">
      <c r="B7067">
        <f>IFERROR(VLOOKUP(A7067,Produtos!A:B,2,FALSE),"")</f>
        <v/>
      </c>
      <c r="D7067" s="10" t="n"/>
      <c r="E7067" s="10" t="n"/>
    </row>
    <row r="7068">
      <c r="B7068">
        <f>IFERROR(VLOOKUP(A7068,Produtos!A:B,2,FALSE),"")</f>
        <v/>
      </c>
      <c r="D7068" s="10" t="n"/>
      <c r="E7068" s="10" t="n"/>
    </row>
    <row r="7069">
      <c r="B7069">
        <f>IFERROR(VLOOKUP(A7069,Produtos!A:B,2,FALSE),"")</f>
        <v/>
      </c>
      <c r="D7069" s="10" t="n"/>
      <c r="E7069" s="10" t="n"/>
    </row>
    <row r="7070">
      <c r="B7070">
        <f>IFERROR(VLOOKUP(A7070,Produtos!A:B,2,FALSE),"")</f>
        <v/>
      </c>
      <c r="D7070" s="10" t="n"/>
      <c r="E7070" s="10" t="n"/>
    </row>
    <row r="7071">
      <c r="B7071">
        <f>IFERROR(VLOOKUP(A7071,Produtos!A:B,2,FALSE),"")</f>
        <v/>
      </c>
      <c r="D7071" s="10" t="n"/>
      <c r="E7071" s="10" t="n"/>
    </row>
    <row r="7072">
      <c r="B7072">
        <f>IFERROR(VLOOKUP(A7072,Produtos!A:B,2,FALSE),"")</f>
        <v/>
      </c>
      <c r="D7072" s="10" t="n"/>
      <c r="E7072" s="10" t="n"/>
    </row>
    <row r="7073">
      <c r="B7073">
        <f>IFERROR(VLOOKUP(A7073,Produtos!A:B,2,FALSE),"")</f>
        <v/>
      </c>
      <c r="D7073" s="10" t="n"/>
      <c r="E7073" s="10" t="n"/>
    </row>
    <row r="7074">
      <c r="B7074">
        <f>IFERROR(VLOOKUP(A7074,Produtos!A:B,2,FALSE),"")</f>
        <v/>
      </c>
      <c r="D7074" s="10" t="n"/>
      <c r="E7074" s="10" t="n"/>
    </row>
    <row r="7075">
      <c r="B7075">
        <f>IFERROR(VLOOKUP(A7075,Produtos!A:B,2,FALSE),"")</f>
        <v/>
      </c>
      <c r="D7075" s="10" t="n"/>
      <c r="E7075" s="10" t="n"/>
    </row>
    <row r="7076">
      <c r="B7076">
        <f>IFERROR(VLOOKUP(A7076,Produtos!A:B,2,FALSE),"")</f>
        <v/>
      </c>
      <c r="D7076" s="10" t="n"/>
      <c r="E7076" s="10" t="n"/>
    </row>
    <row r="7077">
      <c r="B7077">
        <f>IFERROR(VLOOKUP(A7077,Produtos!A:B,2,FALSE),"")</f>
        <v/>
      </c>
      <c r="D7077" s="10" t="n"/>
      <c r="E7077" s="10" t="n"/>
    </row>
    <row r="7078">
      <c r="B7078">
        <f>IFERROR(VLOOKUP(A7078,Produtos!A:B,2,FALSE),"")</f>
        <v/>
      </c>
      <c r="D7078" s="10" t="n"/>
      <c r="E7078" s="10" t="n"/>
    </row>
    <row r="7079">
      <c r="B7079">
        <f>IFERROR(VLOOKUP(A7079,Produtos!A:B,2,FALSE),"")</f>
        <v/>
      </c>
      <c r="D7079" s="10" t="n"/>
      <c r="E7079" s="10" t="n"/>
    </row>
    <row r="7080">
      <c r="B7080">
        <f>IFERROR(VLOOKUP(A7080,Produtos!A:B,2,FALSE),"")</f>
        <v/>
      </c>
      <c r="D7080" s="10" t="n"/>
      <c r="E7080" s="10" t="n"/>
    </row>
    <row r="7081">
      <c r="B7081">
        <f>IFERROR(VLOOKUP(A7081,Produtos!A:B,2,FALSE),"")</f>
        <v/>
      </c>
      <c r="D7081" s="10" t="n"/>
      <c r="E7081" s="10" t="n"/>
    </row>
    <row r="7082">
      <c r="B7082">
        <f>IFERROR(VLOOKUP(A7082,Produtos!A:B,2,FALSE),"")</f>
        <v/>
      </c>
      <c r="D7082" s="10" t="n"/>
      <c r="E7082" s="10" t="n"/>
    </row>
    <row r="7083">
      <c r="B7083">
        <f>IFERROR(VLOOKUP(A7083,Produtos!A:B,2,FALSE),"")</f>
        <v/>
      </c>
      <c r="D7083" s="10" t="n"/>
      <c r="E7083" s="10" t="n"/>
    </row>
    <row r="7084">
      <c r="B7084">
        <f>IFERROR(VLOOKUP(A7084,Produtos!A:B,2,FALSE),"")</f>
        <v/>
      </c>
      <c r="D7084" s="10" t="n"/>
      <c r="E7084" s="10" t="n"/>
    </row>
    <row r="7085">
      <c r="B7085">
        <f>IFERROR(VLOOKUP(A7085,Produtos!A:B,2,FALSE),"")</f>
        <v/>
      </c>
      <c r="D7085" s="10" t="n"/>
      <c r="E7085" s="10" t="n"/>
    </row>
    <row r="7086">
      <c r="B7086">
        <f>IFERROR(VLOOKUP(A7086,Produtos!A:B,2,FALSE),"")</f>
        <v/>
      </c>
      <c r="D7086" s="10" t="n"/>
      <c r="E7086" s="10" t="n"/>
    </row>
    <row r="7087">
      <c r="B7087">
        <f>IFERROR(VLOOKUP(A7087,Produtos!A:B,2,FALSE),"")</f>
        <v/>
      </c>
      <c r="D7087" s="10" t="n"/>
      <c r="E7087" s="10" t="n"/>
    </row>
    <row r="7088">
      <c r="B7088">
        <f>IFERROR(VLOOKUP(A7088,Produtos!A:B,2,FALSE),"")</f>
        <v/>
      </c>
      <c r="D7088" s="10" t="n"/>
      <c r="E7088" s="10" t="n"/>
    </row>
    <row r="7089">
      <c r="B7089">
        <f>IFERROR(VLOOKUP(A7089,Produtos!A:B,2,FALSE),"")</f>
        <v/>
      </c>
      <c r="D7089" s="10" t="n"/>
      <c r="E7089" s="10" t="n"/>
    </row>
    <row r="7090">
      <c r="B7090">
        <f>IFERROR(VLOOKUP(A7090,Produtos!A:B,2,FALSE),"")</f>
        <v/>
      </c>
      <c r="D7090" s="10" t="n"/>
      <c r="E7090" s="10" t="n"/>
    </row>
    <row r="7091">
      <c r="B7091">
        <f>IFERROR(VLOOKUP(A7091,Produtos!A:B,2,FALSE),"")</f>
        <v/>
      </c>
      <c r="D7091" s="10" t="n"/>
      <c r="E7091" s="10" t="n"/>
    </row>
    <row r="7092">
      <c r="B7092">
        <f>IFERROR(VLOOKUP(A7092,Produtos!A:B,2,FALSE),"")</f>
        <v/>
      </c>
      <c r="D7092" s="10" t="n"/>
      <c r="E7092" s="10" t="n"/>
    </row>
    <row r="7093">
      <c r="B7093">
        <f>IFERROR(VLOOKUP(A7093,Produtos!A:B,2,FALSE),"")</f>
        <v/>
      </c>
      <c r="D7093" s="10" t="n"/>
      <c r="E7093" s="10" t="n"/>
    </row>
    <row r="7094">
      <c r="B7094">
        <f>IFERROR(VLOOKUP(A7094,Produtos!A:B,2,FALSE),"")</f>
        <v/>
      </c>
      <c r="D7094" s="10" t="n"/>
      <c r="E7094" s="10" t="n"/>
    </row>
    <row r="7095">
      <c r="B7095">
        <f>IFERROR(VLOOKUP(A7095,Produtos!A:B,2,FALSE),"")</f>
        <v/>
      </c>
      <c r="D7095" s="10" t="n"/>
      <c r="E7095" s="10" t="n"/>
    </row>
    <row r="7096">
      <c r="B7096">
        <f>IFERROR(VLOOKUP(A7096,Produtos!A:B,2,FALSE),"")</f>
        <v/>
      </c>
      <c r="D7096" s="10" t="n"/>
      <c r="E7096" s="10" t="n"/>
    </row>
    <row r="7097">
      <c r="B7097">
        <f>IFERROR(VLOOKUP(A7097,Produtos!A:B,2,FALSE),"")</f>
        <v/>
      </c>
      <c r="D7097" s="10" t="n"/>
      <c r="E7097" s="10" t="n"/>
    </row>
    <row r="7098">
      <c r="B7098">
        <f>IFERROR(VLOOKUP(A7098,Produtos!A:B,2,FALSE),"")</f>
        <v/>
      </c>
      <c r="D7098" s="10" t="n"/>
      <c r="E7098" s="10" t="n"/>
    </row>
    <row r="7099">
      <c r="B7099">
        <f>IFERROR(VLOOKUP(A7099,Produtos!A:B,2,FALSE),"")</f>
        <v/>
      </c>
      <c r="D7099" s="10" t="n"/>
      <c r="E7099" s="10" t="n"/>
    </row>
    <row r="7100">
      <c r="B7100">
        <f>IFERROR(VLOOKUP(A7100,Produtos!A:B,2,FALSE),"")</f>
        <v/>
      </c>
      <c r="D7100" s="10" t="n"/>
      <c r="E7100" s="10" t="n"/>
    </row>
    <row r="7101">
      <c r="B7101">
        <f>IFERROR(VLOOKUP(A7101,Produtos!A:B,2,FALSE),"")</f>
        <v/>
      </c>
      <c r="D7101" s="10" t="n"/>
      <c r="E7101" s="10" t="n"/>
    </row>
    <row r="7102">
      <c r="B7102">
        <f>IFERROR(VLOOKUP(A7102,Produtos!A:B,2,FALSE),"")</f>
        <v/>
      </c>
      <c r="D7102" s="10" t="n"/>
      <c r="E7102" s="10" t="n"/>
    </row>
    <row r="7103">
      <c r="B7103">
        <f>IFERROR(VLOOKUP(A7103,Produtos!A:B,2,FALSE),"")</f>
        <v/>
      </c>
      <c r="D7103" s="10" t="n"/>
      <c r="E7103" s="10" t="n"/>
    </row>
    <row r="7104">
      <c r="B7104">
        <f>IFERROR(VLOOKUP(A7104,Produtos!A:B,2,FALSE),"")</f>
        <v/>
      </c>
      <c r="D7104" s="10" t="n"/>
      <c r="E7104" s="10" t="n"/>
    </row>
    <row r="7105">
      <c r="B7105">
        <f>IFERROR(VLOOKUP(A7105,Produtos!A:B,2,FALSE),"")</f>
        <v/>
      </c>
      <c r="D7105" s="10" t="n"/>
      <c r="E7105" s="10" t="n"/>
    </row>
    <row r="7106">
      <c r="B7106">
        <f>IFERROR(VLOOKUP(A7106,Produtos!A:B,2,FALSE),"")</f>
        <v/>
      </c>
      <c r="D7106" s="10" t="n"/>
      <c r="E7106" s="10" t="n"/>
    </row>
    <row r="7107">
      <c r="B7107">
        <f>IFERROR(VLOOKUP(A7107,Produtos!A:B,2,FALSE),"")</f>
        <v/>
      </c>
      <c r="D7107" s="10" t="n"/>
      <c r="E7107" s="10" t="n"/>
    </row>
    <row r="7108">
      <c r="B7108">
        <f>IFERROR(VLOOKUP(A7108,Produtos!A:B,2,FALSE),"")</f>
        <v/>
      </c>
      <c r="D7108" s="10" t="n"/>
      <c r="E7108" s="10" t="n"/>
    </row>
    <row r="7109">
      <c r="B7109">
        <f>IFERROR(VLOOKUP(A7109,Produtos!A:B,2,FALSE),"")</f>
        <v/>
      </c>
      <c r="D7109" s="10" t="n"/>
      <c r="E7109" s="10" t="n"/>
    </row>
    <row r="7110">
      <c r="B7110">
        <f>IFERROR(VLOOKUP(A7110,Produtos!A:B,2,FALSE),"")</f>
        <v/>
      </c>
      <c r="D7110" s="10" t="n"/>
      <c r="E7110" s="10" t="n"/>
    </row>
    <row r="7111">
      <c r="B7111">
        <f>IFERROR(VLOOKUP(A7111,Produtos!A:B,2,FALSE),"")</f>
        <v/>
      </c>
      <c r="D7111" s="10" t="n"/>
      <c r="E7111" s="10" t="n"/>
    </row>
    <row r="7112">
      <c r="B7112">
        <f>IFERROR(VLOOKUP(A7112,Produtos!A:B,2,FALSE),"")</f>
        <v/>
      </c>
      <c r="D7112" s="10" t="n"/>
      <c r="E7112" s="10" t="n"/>
    </row>
    <row r="7113">
      <c r="B7113">
        <f>IFERROR(VLOOKUP(A7113,Produtos!A:B,2,FALSE),"")</f>
        <v/>
      </c>
      <c r="D7113" s="10" t="n"/>
      <c r="E7113" s="10" t="n"/>
    </row>
    <row r="7114">
      <c r="B7114">
        <f>IFERROR(VLOOKUP(A7114,Produtos!A:B,2,FALSE),"")</f>
        <v/>
      </c>
      <c r="D7114" s="10" t="n"/>
      <c r="E7114" s="10" t="n"/>
    </row>
    <row r="7115">
      <c r="B7115">
        <f>IFERROR(VLOOKUP(A7115,Produtos!A:B,2,FALSE),"")</f>
        <v/>
      </c>
      <c r="D7115" s="10" t="n"/>
      <c r="E7115" s="10" t="n"/>
    </row>
    <row r="7116">
      <c r="B7116">
        <f>IFERROR(VLOOKUP(A7116,Produtos!A:B,2,FALSE),"")</f>
        <v/>
      </c>
      <c r="D7116" s="10" t="n"/>
      <c r="E7116" s="10" t="n"/>
    </row>
    <row r="7117">
      <c r="B7117">
        <f>IFERROR(VLOOKUP(A7117,Produtos!A:B,2,FALSE),"")</f>
        <v/>
      </c>
      <c r="D7117" s="10" t="n"/>
      <c r="E7117" s="10" t="n"/>
    </row>
    <row r="7118">
      <c r="B7118">
        <f>IFERROR(VLOOKUP(A7118,Produtos!A:B,2,FALSE),"")</f>
        <v/>
      </c>
      <c r="D7118" s="10" t="n"/>
      <c r="E7118" s="10" t="n"/>
    </row>
    <row r="7119">
      <c r="B7119">
        <f>IFERROR(VLOOKUP(A7119,Produtos!A:B,2,FALSE),"")</f>
        <v/>
      </c>
      <c r="D7119" s="10" t="n"/>
      <c r="E7119" s="10" t="n"/>
    </row>
    <row r="7120">
      <c r="B7120">
        <f>IFERROR(VLOOKUP(A7120,Produtos!A:B,2,FALSE),"")</f>
        <v/>
      </c>
      <c r="D7120" s="10" t="n"/>
      <c r="E7120" s="10" t="n"/>
    </row>
    <row r="7121">
      <c r="B7121">
        <f>IFERROR(VLOOKUP(A7121,Produtos!A:B,2,FALSE),"")</f>
        <v/>
      </c>
      <c r="D7121" s="10" t="n"/>
      <c r="E7121" s="10" t="n"/>
    </row>
    <row r="7122">
      <c r="B7122">
        <f>IFERROR(VLOOKUP(A7122,Produtos!A:B,2,FALSE),"")</f>
        <v/>
      </c>
      <c r="D7122" s="10" t="n"/>
      <c r="E7122" s="10" t="n"/>
    </row>
    <row r="7123">
      <c r="B7123">
        <f>IFERROR(VLOOKUP(A7123,Produtos!A:B,2,FALSE),"")</f>
        <v/>
      </c>
      <c r="D7123" s="10" t="n"/>
      <c r="E7123" s="10" t="n"/>
    </row>
    <row r="7124">
      <c r="B7124">
        <f>IFERROR(VLOOKUP(A7124,Produtos!A:B,2,FALSE),"")</f>
        <v/>
      </c>
      <c r="D7124" s="10" t="n"/>
      <c r="E7124" s="10" t="n"/>
    </row>
    <row r="7125">
      <c r="B7125">
        <f>IFERROR(VLOOKUP(A7125,Produtos!A:B,2,FALSE),"")</f>
        <v/>
      </c>
      <c r="D7125" s="10" t="n"/>
      <c r="E7125" s="10" t="n"/>
    </row>
    <row r="7126">
      <c r="B7126">
        <f>IFERROR(VLOOKUP(A7126,Produtos!A:B,2,FALSE),"")</f>
        <v/>
      </c>
      <c r="D7126" s="10" t="n"/>
      <c r="E7126" s="10" t="n"/>
    </row>
    <row r="7127">
      <c r="B7127">
        <f>IFERROR(VLOOKUP(A7127,Produtos!A:B,2,FALSE),"")</f>
        <v/>
      </c>
      <c r="D7127" s="10" t="n"/>
      <c r="E7127" s="10" t="n"/>
    </row>
    <row r="7128">
      <c r="B7128">
        <f>IFERROR(VLOOKUP(A7128,Produtos!A:B,2,FALSE),"")</f>
        <v/>
      </c>
      <c r="D7128" s="10" t="n"/>
      <c r="E7128" s="10" t="n"/>
    </row>
    <row r="7129">
      <c r="B7129">
        <f>IFERROR(VLOOKUP(A7129,Produtos!A:B,2,FALSE),"")</f>
        <v/>
      </c>
      <c r="D7129" s="10" t="n"/>
      <c r="E7129" s="10" t="n"/>
    </row>
    <row r="7130">
      <c r="B7130">
        <f>IFERROR(VLOOKUP(A7130,Produtos!A:B,2,FALSE),"")</f>
        <v/>
      </c>
      <c r="D7130" s="10" t="n"/>
      <c r="E7130" s="10" t="n"/>
    </row>
    <row r="7131">
      <c r="B7131">
        <f>IFERROR(VLOOKUP(A7131,Produtos!A:B,2,FALSE),"")</f>
        <v/>
      </c>
      <c r="D7131" s="10" t="n"/>
      <c r="E7131" s="10" t="n"/>
    </row>
    <row r="7132">
      <c r="B7132">
        <f>IFERROR(VLOOKUP(A7132,Produtos!A:B,2,FALSE),"")</f>
        <v/>
      </c>
      <c r="D7132" s="10" t="n"/>
      <c r="E7132" s="10" t="n"/>
    </row>
    <row r="7133">
      <c r="B7133">
        <f>IFERROR(VLOOKUP(A7133,Produtos!A:B,2,FALSE),"")</f>
        <v/>
      </c>
      <c r="D7133" s="10" t="n"/>
      <c r="E7133" s="10" t="n"/>
    </row>
    <row r="7134">
      <c r="B7134">
        <f>IFERROR(VLOOKUP(A7134,Produtos!A:B,2,FALSE),"")</f>
        <v/>
      </c>
      <c r="D7134" s="10" t="n"/>
      <c r="E7134" s="10" t="n"/>
    </row>
    <row r="7135">
      <c r="B7135">
        <f>IFERROR(VLOOKUP(A7135,Produtos!A:B,2,FALSE),"")</f>
        <v/>
      </c>
      <c r="D7135" s="10" t="n"/>
      <c r="E7135" s="10" t="n"/>
    </row>
    <row r="7136">
      <c r="B7136">
        <f>IFERROR(VLOOKUP(A7136,Produtos!A:B,2,FALSE),"")</f>
        <v/>
      </c>
      <c r="D7136" s="10" t="n"/>
      <c r="E7136" s="10" t="n"/>
    </row>
    <row r="7137">
      <c r="B7137">
        <f>IFERROR(VLOOKUP(A7137,Produtos!A:B,2,FALSE),"")</f>
        <v/>
      </c>
      <c r="D7137" s="10" t="n"/>
      <c r="E7137" s="10" t="n"/>
    </row>
    <row r="7138">
      <c r="B7138">
        <f>IFERROR(VLOOKUP(A7138,Produtos!A:B,2,FALSE),"")</f>
        <v/>
      </c>
      <c r="D7138" s="10" t="n"/>
      <c r="E7138" s="10" t="n"/>
    </row>
    <row r="7139">
      <c r="B7139">
        <f>IFERROR(VLOOKUP(A7139,Produtos!A:B,2,FALSE),"")</f>
        <v/>
      </c>
      <c r="D7139" s="10" t="n"/>
      <c r="E7139" s="10" t="n"/>
    </row>
    <row r="7140">
      <c r="B7140">
        <f>IFERROR(VLOOKUP(A7140,Produtos!A:B,2,FALSE),"")</f>
        <v/>
      </c>
      <c r="D7140" s="10" t="n"/>
      <c r="E7140" s="10" t="n"/>
    </row>
    <row r="7141">
      <c r="B7141">
        <f>IFERROR(VLOOKUP(A7141,Produtos!A:B,2,FALSE),"")</f>
        <v/>
      </c>
      <c r="D7141" s="10" t="n"/>
      <c r="E7141" s="10" t="n"/>
    </row>
    <row r="7142">
      <c r="B7142">
        <f>IFERROR(VLOOKUP(A7142,Produtos!A:B,2,FALSE),"")</f>
        <v/>
      </c>
      <c r="D7142" s="10" t="n"/>
      <c r="E7142" s="10" t="n"/>
    </row>
    <row r="7143">
      <c r="B7143">
        <f>IFERROR(VLOOKUP(A7143,Produtos!A:B,2,FALSE),"")</f>
        <v/>
      </c>
      <c r="D7143" s="10" t="n"/>
      <c r="E7143" s="10" t="n"/>
    </row>
    <row r="7144">
      <c r="B7144">
        <f>IFERROR(VLOOKUP(A7144,Produtos!A:B,2,FALSE),"")</f>
        <v/>
      </c>
      <c r="D7144" s="10" t="n"/>
      <c r="E7144" s="10" t="n"/>
    </row>
    <row r="7145">
      <c r="B7145">
        <f>IFERROR(VLOOKUP(A7145,Produtos!A:B,2,FALSE),"")</f>
        <v/>
      </c>
      <c r="D7145" s="10" t="n"/>
      <c r="E7145" s="10" t="n"/>
    </row>
    <row r="7146">
      <c r="B7146">
        <f>IFERROR(VLOOKUP(A7146,Produtos!A:B,2,FALSE),"")</f>
        <v/>
      </c>
      <c r="D7146" s="10" t="n"/>
      <c r="E7146" s="10" t="n"/>
    </row>
    <row r="7147">
      <c r="B7147">
        <f>IFERROR(VLOOKUP(A7147,Produtos!A:B,2,FALSE),"")</f>
        <v/>
      </c>
      <c r="D7147" s="10" t="n"/>
      <c r="E7147" s="10" t="n"/>
    </row>
    <row r="7148">
      <c r="B7148">
        <f>IFERROR(VLOOKUP(A7148,Produtos!A:B,2,FALSE),"")</f>
        <v/>
      </c>
      <c r="D7148" s="10" t="n"/>
      <c r="E7148" s="10" t="n"/>
    </row>
    <row r="7149">
      <c r="B7149">
        <f>IFERROR(VLOOKUP(A7149,Produtos!A:B,2,FALSE),"")</f>
        <v/>
      </c>
      <c r="D7149" s="10" t="n"/>
      <c r="E7149" s="10" t="n"/>
    </row>
    <row r="7150">
      <c r="B7150">
        <f>IFERROR(VLOOKUP(A7150,Produtos!A:B,2,FALSE),"")</f>
        <v/>
      </c>
      <c r="D7150" s="10" t="n"/>
      <c r="E7150" s="10" t="n"/>
    </row>
    <row r="7151">
      <c r="B7151">
        <f>IFERROR(VLOOKUP(A7151,Produtos!A:B,2,FALSE),"")</f>
        <v/>
      </c>
      <c r="D7151" s="10" t="n"/>
      <c r="E7151" s="10" t="n"/>
    </row>
    <row r="7152">
      <c r="B7152">
        <f>IFERROR(VLOOKUP(A7152,Produtos!A:B,2,FALSE),"")</f>
        <v/>
      </c>
      <c r="D7152" s="10" t="n"/>
      <c r="E7152" s="10" t="n"/>
    </row>
    <row r="7153">
      <c r="B7153">
        <f>IFERROR(VLOOKUP(A7153,Produtos!A:B,2,FALSE),"")</f>
        <v/>
      </c>
      <c r="D7153" s="10" t="n"/>
      <c r="E7153" s="10" t="n"/>
    </row>
    <row r="7154">
      <c r="B7154">
        <f>IFERROR(VLOOKUP(A7154,Produtos!A:B,2,FALSE),"")</f>
        <v/>
      </c>
      <c r="D7154" s="10" t="n"/>
      <c r="E7154" s="10" t="n"/>
    </row>
    <row r="7155">
      <c r="B7155">
        <f>IFERROR(VLOOKUP(A7155,Produtos!A:B,2,FALSE),"")</f>
        <v/>
      </c>
      <c r="D7155" s="10" t="n"/>
      <c r="E7155" s="10" t="n"/>
    </row>
    <row r="7156">
      <c r="B7156">
        <f>IFERROR(VLOOKUP(A7156,Produtos!A:B,2,FALSE),"")</f>
        <v/>
      </c>
      <c r="D7156" s="10" t="n"/>
      <c r="E7156" s="10" t="n"/>
    </row>
    <row r="7157">
      <c r="B7157">
        <f>IFERROR(VLOOKUP(A7157,Produtos!A:B,2,FALSE),"")</f>
        <v/>
      </c>
      <c r="D7157" s="10" t="n"/>
      <c r="E7157" s="10" t="n"/>
    </row>
    <row r="7158">
      <c r="B7158">
        <f>IFERROR(VLOOKUP(A7158,Produtos!A:B,2,FALSE),"")</f>
        <v/>
      </c>
      <c r="D7158" s="10" t="n"/>
      <c r="E7158" s="10" t="n"/>
    </row>
    <row r="7159">
      <c r="B7159">
        <f>IFERROR(VLOOKUP(A7159,Produtos!A:B,2,FALSE),"")</f>
        <v/>
      </c>
      <c r="D7159" s="10" t="n"/>
      <c r="E7159" s="10" t="n"/>
    </row>
    <row r="7160">
      <c r="B7160">
        <f>IFERROR(VLOOKUP(A7160,Produtos!A:B,2,FALSE),"")</f>
        <v/>
      </c>
      <c r="D7160" s="10" t="n"/>
      <c r="E7160" s="10" t="n"/>
    </row>
    <row r="7161">
      <c r="B7161">
        <f>IFERROR(VLOOKUP(A7161,Produtos!A:B,2,FALSE),"")</f>
        <v/>
      </c>
      <c r="D7161" s="10" t="n"/>
      <c r="E7161" s="10" t="n"/>
    </row>
    <row r="7162">
      <c r="B7162">
        <f>IFERROR(VLOOKUP(A7162,Produtos!A:B,2,FALSE),"")</f>
        <v/>
      </c>
      <c r="D7162" s="10" t="n"/>
      <c r="E7162" s="10" t="n"/>
    </row>
    <row r="7163">
      <c r="B7163">
        <f>IFERROR(VLOOKUP(A7163,Produtos!A:B,2,FALSE),"")</f>
        <v/>
      </c>
      <c r="D7163" s="10" t="n"/>
      <c r="E7163" s="10" t="n"/>
    </row>
    <row r="7164">
      <c r="B7164">
        <f>IFERROR(VLOOKUP(A7164,Produtos!A:B,2,FALSE),"")</f>
        <v/>
      </c>
      <c r="D7164" s="10" t="n"/>
      <c r="E7164" s="10" t="n"/>
    </row>
    <row r="7165">
      <c r="B7165">
        <f>IFERROR(VLOOKUP(A7165,Produtos!A:B,2,FALSE),"")</f>
        <v/>
      </c>
      <c r="D7165" s="10" t="n"/>
      <c r="E7165" s="10" t="n"/>
    </row>
    <row r="7166">
      <c r="B7166">
        <f>IFERROR(VLOOKUP(A7166,Produtos!A:B,2,FALSE),"")</f>
        <v/>
      </c>
      <c r="D7166" s="10" t="n"/>
      <c r="E7166" s="10" t="n"/>
    </row>
    <row r="7167">
      <c r="B7167">
        <f>IFERROR(VLOOKUP(A7167,Produtos!A:B,2,FALSE),"")</f>
        <v/>
      </c>
      <c r="D7167" s="10" t="n"/>
      <c r="E7167" s="10" t="n"/>
    </row>
    <row r="7168">
      <c r="B7168">
        <f>IFERROR(VLOOKUP(A7168,Produtos!A:B,2,FALSE),"")</f>
        <v/>
      </c>
      <c r="D7168" s="10" t="n"/>
      <c r="E7168" s="10" t="n"/>
    </row>
    <row r="7169">
      <c r="B7169">
        <f>IFERROR(VLOOKUP(A7169,Produtos!A:B,2,FALSE),"")</f>
        <v/>
      </c>
      <c r="D7169" s="10" t="n"/>
      <c r="E7169" s="10" t="n"/>
    </row>
    <row r="7170">
      <c r="B7170">
        <f>IFERROR(VLOOKUP(A7170,Produtos!A:B,2,FALSE),"")</f>
        <v/>
      </c>
      <c r="D7170" s="10" t="n"/>
      <c r="E7170" s="10" t="n"/>
    </row>
    <row r="7171">
      <c r="B7171">
        <f>IFERROR(VLOOKUP(A7171,Produtos!A:B,2,FALSE),"")</f>
        <v/>
      </c>
      <c r="D7171" s="10" t="n"/>
      <c r="E7171" s="10" t="n"/>
    </row>
    <row r="7172">
      <c r="B7172">
        <f>IFERROR(VLOOKUP(A7172,Produtos!A:B,2,FALSE),"")</f>
        <v/>
      </c>
      <c r="D7172" s="10" t="n"/>
      <c r="E7172" s="10" t="n"/>
    </row>
    <row r="7173">
      <c r="B7173">
        <f>IFERROR(VLOOKUP(A7173,Produtos!A:B,2,FALSE),"")</f>
        <v/>
      </c>
      <c r="D7173" s="10" t="n"/>
      <c r="E7173" s="10" t="n"/>
    </row>
    <row r="7174">
      <c r="B7174">
        <f>IFERROR(VLOOKUP(A7174,Produtos!A:B,2,FALSE),"")</f>
        <v/>
      </c>
      <c r="D7174" s="10" t="n"/>
      <c r="E7174" s="10" t="n"/>
    </row>
    <row r="7175">
      <c r="B7175">
        <f>IFERROR(VLOOKUP(A7175,Produtos!A:B,2,FALSE),"")</f>
        <v/>
      </c>
      <c r="D7175" s="10" t="n"/>
      <c r="E7175" s="10" t="n"/>
    </row>
    <row r="7176">
      <c r="B7176">
        <f>IFERROR(VLOOKUP(A7176,Produtos!A:B,2,FALSE),"")</f>
        <v/>
      </c>
      <c r="D7176" s="10" t="n"/>
      <c r="E7176" s="10" t="n"/>
    </row>
    <row r="7177">
      <c r="B7177">
        <f>IFERROR(VLOOKUP(A7177,Produtos!A:B,2,FALSE),"")</f>
        <v/>
      </c>
      <c r="D7177" s="10" t="n"/>
      <c r="E7177" s="10" t="n"/>
    </row>
    <row r="7178">
      <c r="B7178">
        <f>IFERROR(VLOOKUP(A7178,Produtos!A:B,2,FALSE),"")</f>
        <v/>
      </c>
      <c r="D7178" s="10" t="n"/>
      <c r="E7178" s="10" t="n"/>
    </row>
    <row r="7179">
      <c r="B7179">
        <f>IFERROR(VLOOKUP(A7179,Produtos!A:B,2,FALSE),"")</f>
        <v/>
      </c>
      <c r="D7179" s="10" t="n"/>
      <c r="E7179" s="10" t="n"/>
    </row>
    <row r="7180">
      <c r="B7180">
        <f>IFERROR(VLOOKUP(A7180,Produtos!A:B,2,FALSE),"")</f>
        <v/>
      </c>
      <c r="D7180" s="10" t="n"/>
      <c r="E7180" s="10" t="n"/>
    </row>
    <row r="7181">
      <c r="B7181">
        <f>IFERROR(VLOOKUP(A7181,Produtos!A:B,2,FALSE),"")</f>
        <v/>
      </c>
      <c r="D7181" s="10" t="n"/>
      <c r="E7181" s="10" t="n"/>
    </row>
    <row r="7182">
      <c r="B7182">
        <f>IFERROR(VLOOKUP(A7182,Produtos!A:B,2,FALSE),"")</f>
        <v/>
      </c>
      <c r="D7182" s="10" t="n"/>
      <c r="E7182" s="10" t="n"/>
    </row>
    <row r="7183">
      <c r="B7183">
        <f>IFERROR(VLOOKUP(A7183,Produtos!A:B,2,FALSE),"")</f>
        <v/>
      </c>
      <c r="D7183" s="10" t="n"/>
      <c r="E7183" s="10" t="n"/>
    </row>
    <row r="7184">
      <c r="B7184">
        <f>IFERROR(VLOOKUP(A7184,Produtos!A:B,2,FALSE),"")</f>
        <v/>
      </c>
      <c r="D7184" s="10" t="n"/>
      <c r="E7184" s="10" t="n"/>
    </row>
    <row r="7185">
      <c r="B7185">
        <f>IFERROR(VLOOKUP(A7185,Produtos!A:B,2,FALSE),"")</f>
        <v/>
      </c>
      <c r="D7185" s="10" t="n"/>
      <c r="E7185" s="10" t="n"/>
    </row>
    <row r="7186">
      <c r="B7186">
        <f>IFERROR(VLOOKUP(A7186,Produtos!A:B,2,FALSE),"")</f>
        <v/>
      </c>
      <c r="D7186" s="10" t="n"/>
      <c r="E7186" s="10" t="n"/>
    </row>
    <row r="7187">
      <c r="B7187">
        <f>IFERROR(VLOOKUP(A7187,Produtos!A:B,2,FALSE),"")</f>
        <v/>
      </c>
      <c r="D7187" s="10" t="n"/>
      <c r="E7187" s="10" t="n"/>
    </row>
    <row r="7188">
      <c r="B7188">
        <f>IFERROR(VLOOKUP(A7188,Produtos!A:B,2,FALSE),"")</f>
        <v/>
      </c>
      <c r="D7188" s="10" t="n"/>
      <c r="E7188" s="10" t="n"/>
    </row>
    <row r="7189">
      <c r="B7189">
        <f>IFERROR(VLOOKUP(A7189,Produtos!A:B,2,FALSE),"")</f>
        <v/>
      </c>
      <c r="D7189" s="10" t="n"/>
      <c r="E7189" s="10" t="n"/>
    </row>
    <row r="7190">
      <c r="B7190">
        <f>IFERROR(VLOOKUP(A7190,Produtos!A:B,2,FALSE),"")</f>
        <v/>
      </c>
      <c r="D7190" s="10" t="n"/>
      <c r="E7190" s="10" t="n"/>
    </row>
    <row r="7191">
      <c r="B7191">
        <f>IFERROR(VLOOKUP(A7191,Produtos!A:B,2,FALSE),"")</f>
        <v/>
      </c>
      <c r="D7191" s="10" t="n"/>
      <c r="E7191" s="10" t="n"/>
    </row>
    <row r="7192">
      <c r="B7192">
        <f>IFERROR(VLOOKUP(A7192,Produtos!A:B,2,FALSE),"")</f>
        <v/>
      </c>
      <c r="D7192" s="10" t="n"/>
      <c r="E7192" s="10" t="n"/>
    </row>
    <row r="7193">
      <c r="B7193">
        <f>IFERROR(VLOOKUP(A7193,Produtos!A:B,2,FALSE),"")</f>
        <v/>
      </c>
      <c r="D7193" s="10" t="n"/>
      <c r="E7193" s="10" t="n"/>
    </row>
    <row r="7194">
      <c r="B7194">
        <f>IFERROR(VLOOKUP(A7194,Produtos!A:B,2,FALSE),"")</f>
        <v/>
      </c>
      <c r="D7194" s="10" t="n"/>
      <c r="E7194" s="10" t="n"/>
    </row>
    <row r="7195">
      <c r="B7195">
        <f>IFERROR(VLOOKUP(A7195,Produtos!A:B,2,FALSE),"")</f>
        <v/>
      </c>
      <c r="D7195" s="10" t="n"/>
      <c r="E7195" s="10" t="n"/>
    </row>
    <row r="7196">
      <c r="B7196">
        <f>IFERROR(VLOOKUP(A7196,Produtos!A:B,2,FALSE),"")</f>
        <v/>
      </c>
      <c r="D7196" s="10" t="n"/>
      <c r="E7196" s="10" t="n"/>
    </row>
    <row r="7197">
      <c r="B7197">
        <f>IFERROR(VLOOKUP(A7197,Produtos!A:B,2,FALSE),"")</f>
        <v/>
      </c>
      <c r="D7197" s="10" t="n"/>
      <c r="E7197" s="10" t="n"/>
    </row>
    <row r="7198">
      <c r="B7198">
        <f>IFERROR(VLOOKUP(A7198,Produtos!A:B,2,FALSE),"")</f>
        <v/>
      </c>
      <c r="D7198" s="10" t="n"/>
      <c r="E7198" s="10" t="n"/>
    </row>
    <row r="7199">
      <c r="B7199">
        <f>IFERROR(VLOOKUP(A7199,Produtos!A:B,2,FALSE),"")</f>
        <v/>
      </c>
      <c r="D7199" s="10" t="n"/>
      <c r="E7199" s="10" t="n"/>
    </row>
    <row r="7200">
      <c r="B7200">
        <f>IFERROR(VLOOKUP(A7200,Produtos!A:B,2,FALSE),"")</f>
        <v/>
      </c>
      <c r="D7200" s="10" t="n"/>
      <c r="E7200" s="10" t="n"/>
    </row>
    <row r="7201">
      <c r="B7201">
        <f>IFERROR(VLOOKUP(A7201,Produtos!A:B,2,FALSE),"")</f>
        <v/>
      </c>
      <c r="D7201" s="10" t="n"/>
      <c r="E7201" s="10" t="n"/>
    </row>
    <row r="7202">
      <c r="B7202">
        <f>IFERROR(VLOOKUP(A7202,Produtos!A:B,2,FALSE),"")</f>
        <v/>
      </c>
      <c r="D7202" s="10" t="n"/>
      <c r="E7202" s="10" t="n"/>
    </row>
    <row r="7203">
      <c r="B7203">
        <f>IFERROR(VLOOKUP(A7203,Produtos!A:B,2,FALSE),"")</f>
        <v/>
      </c>
      <c r="D7203" s="10" t="n"/>
      <c r="E7203" s="10" t="n"/>
    </row>
    <row r="7204">
      <c r="B7204">
        <f>IFERROR(VLOOKUP(A7204,Produtos!A:B,2,FALSE),"")</f>
        <v/>
      </c>
      <c r="D7204" s="10" t="n"/>
      <c r="E7204" s="10" t="n"/>
    </row>
    <row r="7205">
      <c r="B7205">
        <f>IFERROR(VLOOKUP(A7205,Produtos!A:B,2,FALSE),"")</f>
        <v/>
      </c>
      <c r="D7205" s="10" t="n"/>
      <c r="E7205" s="10" t="n"/>
    </row>
    <row r="7206">
      <c r="B7206">
        <f>IFERROR(VLOOKUP(A7206,Produtos!A:B,2,FALSE),"")</f>
        <v/>
      </c>
      <c r="D7206" s="10" t="n"/>
      <c r="E7206" s="10" t="n"/>
    </row>
    <row r="7207">
      <c r="B7207">
        <f>IFERROR(VLOOKUP(A7207,Produtos!A:B,2,FALSE),"")</f>
        <v/>
      </c>
      <c r="D7207" s="10" t="n"/>
      <c r="E7207" s="10" t="n"/>
    </row>
    <row r="7208">
      <c r="B7208">
        <f>IFERROR(VLOOKUP(A7208,Produtos!A:B,2,FALSE),"")</f>
        <v/>
      </c>
      <c r="D7208" s="10" t="n"/>
      <c r="E7208" s="10" t="n"/>
    </row>
    <row r="7209">
      <c r="B7209">
        <f>IFERROR(VLOOKUP(A7209,Produtos!A:B,2,FALSE),"")</f>
        <v/>
      </c>
      <c r="D7209" s="10" t="n"/>
      <c r="E7209" s="10" t="n"/>
    </row>
    <row r="7210">
      <c r="B7210">
        <f>IFERROR(VLOOKUP(A7210,Produtos!A:B,2,FALSE),"")</f>
        <v/>
      </c>
      <c r="D7210" s="10" t="n"/>
      <c r="E7210" s="10" t="n"/>
    </row>
    <row r="7211">
      <c r="B7211">
        <f>IFERROR(VLOOKUP(A7211,Produtos!A:B,2,FALSE),"")</f>
        <v/>
      </c>
      <c r="D7211" s="10" t="n"/>
      <c r="E7211" s="10" t="n"/>
    </row>
    <row r="7212">
      <c r="B7212">
        <f>IFERROR(VLOOKUP(A7212,Produtos!A:B,2,FALSE),"")</f>
        <v/>
      </c>
      <c r="D7212" s="10" t="n"/>
      <c r="E7212" s="10" t="n"/>
    </row>
    <row r="7213">
      <c r="B7213">
        <f>IFERROR(VLOOKUP(A7213,Produtos!A:B,2,FALSE),"")</f>
        <v/>
      </c>
      <c r="D7213" s="10" t="n"/>
      <c r="E7213" s="10" t="n"/>
    </row>
    <row r="7214">
      <c r="B7214">
        <f>IFERROR(VLOOKUP(A7214,Produtos!A:B,2,FALSE),"")</f>
        <v/>
      </c>
      <c r="D7214" s="10" t="n"/>
      <c r="E7214" s="10" t="n"/>
    </row>
    <row r="7215">
      <c r="B7215">
        <f>IFERROR(VLOOKUP(A7215,Produtos!A:B,2,FALSE),"")</f>
        <v/>
      </c>
      <c r="D7215" s="10" t="n"/>
      <c r="E7215" s="10" t="n"/>
    </row>
    <row r="7216">
      <c r="B7216">
        <f>IFERROR(VLOOKUP(A7216,Produtos!A:B,2,FALSE),"")</f>
        <v/>
      </c>
      <c r="D7216" s="10" t="n"/>
      <c r="E7216" s="10" t="n"/>
    </row>
    <row r="7217">
      <c r="B7217">
        <f>IFERROR(VLOOKUP(A7217,Produtos!A:B,2,FALSE),"")</f>
        <v/>
      </c>
      <c r="D7217" s="10" t="n"/>
      <c r="E7217" s="10" t="n"/>
    </row>
    <row r="7218">
      <c r="B7218">
        <f>IFERROR(VLOOKUP(A7218,Produtos!A:B,2,FALSE),"")</f>
        <v/>
      </c>
      <c r="D7218" s="10" t="n"/>
      <c r="E7218" s="10" t="n"/>
    </row>
    <row r="7219">
      <c r="B7219">
        <f>IFERROR(VLOOKUP(A7219,Produtos!A:B,2,FALSE),"")</f>
        <v/>
      </c>
      <c r="D7219" s="10" t="n"/>
      <c r="E7219" s="10" t="n"/>
    </row>
    <row r="7220">
      <c r="B7220">
        <f>IFERROR(VLOOKUP(A7220,Produtos!A:B,2,FALSE),"")</f>
        <v/>
      </c>
      <c r="D7220" s="10" t="n"/>
      <c r="E7220" s="10" t="n"/>
    </row>
    <row r="7221">
      <c r="B7221">
        <f>IFERROR(VLOOKUP(A7221,Produtos!A:B,2,FALSE),"")</f>
        <v/>
      </c>
      <c r="D7221" s="10" t="n"/>
      <c r="E7221" s="10" t="n"/>
    </row>
    <row r="7222">
      <c r="B7222">
        <f>IFERROR(VLOOKUP(A7222,Produtos!A:B,2,FALSE),"")</f>
        <v/>
      </c>
      <c r="D7222" s="10" t="n"/>
      <c r="E7222" s="10" t="n"/>
    </row>
    <row r="7223">
      <c r="B7223">
        <f>IFERROR(VLOOKUP(A7223,Produtos!A:B,2,FALSE),"")</f>
        <v/>
      </c>
      <c r="D7223" s="10" t="n"/>
      <c r="E7223" s="10" t="n"/>
    </row>
    <row r="7224">
      <c r="B7224">
        <f>IFERROR(VLOOKUP(A7224,Produtos!A:B,2,FALSE),"")</f>
        <v/>
      </c>
      <c r="D7224" s="10" t="n"/>
      <c r="E7224" s="10" t="n"/>
    </row>
    <row r="7225">
      <c r="B7225">
        <f>IFERROR(VLOOKUP(A7225,Produtos!A:B,2,FALSE),"")</f>
        <v/>
      </c>
      <c r="D7225" s="10" t="n"/>
      <c r="E7225" s="10" t="n"/>
    </row>
    <row r="7226">
      <c r="B7226">
        <f>IFERROR(VLOOKUP(A7226,Produtos!A:B,2,FALSE),"")</f>
        <v/>
      </c>
      <c r="D7226" s="10" t="n"/>
      <c r="E7226" s="10" t="n"/>
    </row>
    <row r="7227">
      <c r="B7227">
        <f>IFERROR(VLOOKUP(A7227,Produtos!A:B,2,FALSE),"")</f>
        <v/>
      </c>
      <c r="D7227" s="10" t="n"/>
      <c r="E7227" s="10" t="n"/>
    </row>
    <row r="7228">
      <c r="B7228">
        <f>IFERROR(VLOOKUP(A7228,Produtos!A:B,2,FALSE),"")</f>
        <v/>
      </c>
      <c r="D7228" s="10" t="n"/>
      <c r="E7228" s="10" t="n"/>
    </row>
    <row r="7229">
      <c r="B7229">
        <f>IFERROR(VLOOKUP(A7229,Produtos!A:B,2,FALSE),"")</f>
        <v/>
      </c>
      <c r="D7229" s="10" t="n"/>
      <c r="E7229" s="10" t="n"/>
    </row>
    <row r="7230">
      <c r="B7230">
        <f>IFERROR(VLOOKUP(A7230,Produtos!A:B,2,FALSE),"")</f>
        <v/>
      </c>
      <c r="D7230" s="10" t="n"/>
      <c r="E7230" s="10" t="n"/>
    </row>
    <row r="7231">
      <c r="B7231">
        <f>IFERROR(VLOOKUP(A7231,Produtos!A:B,2,FALSE),"")</f>
        <v/>
      </c>
      <c r="D7231" s="10" t="n"/>
      <c r="E7231" s="10" t="n"/>
    </row>
    <row r="7232">
      <c r="B7232">
        <f>IFERROR(VLOOKUP(A7232,Produtos!A:B,2,FALSE),"")</f>
        <v/>
      </c>
      <c r="D7232" s="10" t="n"/>
      <c r="E7232" s="10" t="n"/>
    </row>
    <row r="7233">
      <c r="B7233">
        <f>IFERROR(VLOOKUP(A7233,Produtos!A:B,2,FALSE),"")</f>
        <v/>
      </c>
      <c r="D7233" s="10" t="n"/>
      <c r="E7233" s="10" t="n"/>
    </row>
    <row r="7234">
      <c r="B7234">
        <f>IFERROR(VLOOKUP(A7234,Produtos!A:B,2,FALSE),"")</f>
        <v/>
      </c>
      <c r="D7234" s="10" t="n"/>
      <c r="E7234" s="10" t="n"/>
    </row>
    <row r="7235">
      <c r="B7235">
        <f>IFERROR(VLOOKUP(A7235,Produtos!A:B,2,FALSE),"")</f>
        <v/>
      </c>
      <c r="D7235" s="10" t="n"/>
      <c r="E7235" s="10" t="n"/>
    </row>
    <row r="7236">
      <c r="B7236">
        <f>IFERROR(VLOOKUP(A7236,Produtos!A:B,2,FALSE),"")</f>
        <v/>
      </c>
      <c r="D7236" s="10" t="n"/>
      <c r="E7236" s="10" t="n"/>
    </row>
    <row r="7237">
      <c r="B7237">
        <f>IFERROR(VLOOKUP(A7237,Produtos!A:B,2,FALSE),"")</f>
        <v/>
      </c>
      <c r="D7237" s="10" t="n"/>
      <c r="E7237" s="10" t="n"/>
    </row>
    <row r="7238">
      <c r="B7238">
        <f>IFERROR(VLOOKUP(A7238,Produtos!A:B,2,FALSE),"")</f>
        <v/>
      </c>
      <c r="D7238" s="10" t="n"/>
      <c r="E7238" s="10" t="n"/>
    </row>
    <row r="7239">
      <c r="B7239">
        <f>IFERROR(VLOOKUP(A7239,Produtos!A:B,2,FALSE),"")</f>
        <v/>
      </c>
      <c r="D7239" s="10" t="n"/>
      <c r="E7239" s="10" t="n"/>
    </row>
    <row r="7240">
      <c r="B7240">
        <f>IFERROR(VLOOKUP(A7240,Produtos!A:B,2,FALSE),"")</f>
        <v/>
      </c>
      <c r="D7240" s="10" t="n"/>
      <c r="E7240" s="10" t="n"/>
    </row>
    <row r="7241">
      <c r="B7241">
        <f>IFERROR(VLOOKUP(A7241,Produtos!A:B,2,FALSE),"")</f>
        <v/>
      </c>
      <c r="D7241" s="10" t="n"/>
      <c r="E7241" s="10" t="n"/>
    </row>
    <row r="7242">
      <c r="B7242">
        <f>IFERROR(VLOOKUP(A7242,Produtos!A:B,2,FALSE),"")</f>
        <v/>
      </c>
      <c r="D7242" s="10" t="n"/>
      <c r="E7242" s="10" t="n"/>
    </row>
    <row r="7243">
      <c r="B7243">
        <f>IFERROR(VLOOKUP(A7243,Produtos!A:B,2,FALSE),"")</f>
        <v/>
      </c>
      <c r="D7243" s="10" t="n"/>
      <c r="E7243" s="10" t="n"/>
    </row>
    <row r="7244">
      <c r="B7244">
        <f>IFERROR(VLOOKUP(A7244,Produtos!A:B,2,FALSE),"")</f>
        <v/>
      </c>
      <c r="D7244" s="10" t="n"/>
      <c r="E7244" s="10" t="n"/>
    </row>
    <row r="7245">
      <c r="B7245">
        <f>IFERROR(VLOOKUP(A7245,Produtos!A:B,2,FALSE),"")</f>
        <v/>
      </c>
      <c r="D7245" s="10" t="n"/>
      <c r="E7245" s="10" t="n"/>
    </row>
    <row r="7246">
      <c r="B7246">
        <f>IFERROR(VLOOKUP(A7246,Produtos!A:B,2,FALSE),"")</f>
        <v/>
      </c>
      <c r="D7246" s="10" t="n"/>
      <c r="E7246" s="10" t="n"/>
    </row>
    <row r="7247">
      <c r="B7247">
        <f>IFERROR(VLOOKUP(A7247,Produtos!A:B,2,FALSE),"")</f>
        <v/>
      </c>
      <c r="D7247" s="10" t="n"/>
      <c r="E7247" s="10" t="n"/>
    </row>
    <row r="7248">
      <c r="B7248">
        <f>IFERROR(VLOOKUP(A7248,Produtos!A:B,2,FALSE),"")</f>
        <v/>
      </c>
      <c r="D7248" s="10" t="n"/>
      <c r="E7248" s="10" t="n"/>
    </row>
    <row r="7249">
      <c r="B7249">
        <f>IFERROR(VLOOKUP(A7249,Produtos!A:B,2,FALSE),"")</f>
        <v/>
      </c>
      <c r="D7249" s="10" t="n"/>
      <c r="E7249" s="10" t="n"/>
    </row>
    <row r="7250">
      <c r="B7250">
        <f>IFERROR(VLOOKUP(A7250,Produtos!A:B,2,FALSE),"")</f>
        <v/>
      </c>
      <c r="D7250" s="10" t="n"/>
      <c r="E7250" s="10" t="n"/>
    </row>
    <row r="7251">
      <c r="B7251">
        <f>IFERROR(VLOOKUP(A7251,Produtos!A:B,2,FALSE),"")</f>
        <v/>
      </c>
      <c r="D7251" s="10" t="n"/>
      <c r="E7251" s="10" t="n"/>
    </row>
    <row r="7252">
      <c r="B7252">
        <f>IFERROR(VLOOKUP(A7252,Produtos!A:B,2,FALSE),"")</f>
        <v/>
      </c>
      <c r="D7252" s="10" t="n"/>
      <c r="E7252" s="10" t="n"/>
    </row>
    <row r="7253">
      <c r="B7253">
        <f>IFERROR(VLOOKUP(A7253,Produtos!A:B,2,FALSE),"")</f>
        <v/>
      </c>
      <c r="D7253" s="10" t="n"/>
      <c r="E7253" s="10" t="n"/>
    </row>
    <row r="7254">
      <c r="B7254">
        <f>IFERROR(VLOOKUP(A7254,Produtos!A:B,2,FALSE),"")</f>
        <v/>
      </c>
      <c r="D7254" s="10" t="n"/>
      <c r="E7254" s="10" t="n"/>
    </row>
    <row r="7255">
      <c r="B7255">
        <f>IFERROR(VLOOKUP(A7255,Produtos!A:B,2,FALSE),"")</f>
        <v/>
      </c>
      <c r="D7255" s="10" t="n"/>
      <c r="E7255" s="10" t="n"/>
    </row>
    <row r="7256">
      <c r="B7256">
        <f>IFERROR(VLOOKUP(A7256,Produtos!A:B,2,FALSE),"")</f>
        <v/>
      </c>
      <c r="D7256" s="10" t="n"/>
      <c r="E7256" s="10" t="n"/>
    </row>
    <row r="7257">
      <c r="B7257">
        <f>IFERROR(VLOOKUP(A7257,Produtos!A:B,2,FALSE),"")</f>
        <v/>
      </c>
      <c r="D7257" s="10" t="n"/>
      <c r="E7257" s="10" t="n"/>
    </row>
    <row r="7258">
      <c r="B7258">
        <f>IFERROR(VLOOKUP(A7258,Produtos!A:B,2,FALSE),"")</f>
        <v/>
      </c>
      <c r="D7258" s="10" t="n"/>
      <c r="E7258" s="10" t="n"/>
    </row>
    <row r="7259">
      <c r="B7259">
        <f>IFERROR(VLOOKUP(A7259,Produtos!A:B,2,FALSE),"")</f>
        <v/>
      </c>
      <c r="D7259" s="10" t="n"/>
      <c r="E7259" s="10" t="n"/>
    </row>
    <row r="7260">
      <c r="B7260">
        <f>IFERROR(VLOOKUP(A7260,Produtos!A:B,2,FALSE),"")</f>
        <v/>
      </c>
      <c r="D7260" s="10" t="n"/>
      <c r="E7260" s="10" t="n"/>
    </row>
    <row r="7261">
      <c r="B7261">
        <f>IFERROR(VLOOKUP(A7261,Produtos!A:B,2,FALSE),"")</f>
        <v/>
      </c>
      <c r="D7261" s="10" t="n"/>
      <c r="E7261" s="10" t="n"/>
    </row>
    <row r="7262">
      <c r="B7262">
        <f>IFERROR(VLOOKUP(A7262,Produtos!A:B,2,FALSE),"")</f>
        <v/>
      </c>
      <c r="D7262" s="10" t="n"/>
      <c r="E7262" s="10" t="n"/>
    </row>
    <row r="7263">
      <c r="B7263">
        <f>IFERROR(VLOOKUP(A7263,Produtos!A:B,2,FALSE),"")</f>
        <v/>
      </c>
      <c r="D7263" s="10" t="n"/>
      <c r="E7263" s="10" t="n"/>
    </row>
    <row r="7264">
      <c r="B7264">
        <f>IFERROR(VLOOKUP(A7264,Produtos!A:B,2,FALSE),"")</f>
        <v/>
      </c>
      <c r="D7264" s="10" t="n"/>
      <c r="E7264" s="10" t="n"/>
    </row>
    <row r="7265">
      <c r="B7265">
        <f>IFERROR(VLOOKUP(A7265,Produtos!A:B,2,FALSE),"")</f>
        <v/>
      </c>
      <c r="D7265" s="10" t="n"/>
      <c r="E7265" s="10" t="n"/>
    </row>
    <row r="7266">
      <c r="B7266">
        <f>IFERROR(VLOOKUP(A7266,Produtos!A:B,2,FALSE),"")</f>
        <v/>
      </c>
      <c r="D7266" s="10" t="n"/>
      <c r="E7266" s="10" t="n"/>
    </row>
    <row r="7267">
      <c r="B7267">
        <f>IFERROR(VLOOKUP(A7267,Produtos!A:B,2,FALSE),"")</f>
        <v/>
      </c>
      <c r="D7267" s="10" t="n"/>
      <c r="E7267" s="10" t="n"/>
    </row>
    <row r="7268">
      <c r="B7268">
        <f>IFERROR(VLOOKUP(A7268,Produtos!A:B,2,FALSE),"")</f>
        <v/>
      </c>
      <c r="D7268" s="10" t="n"/>
      <c r="E7268" s="10" t="n"/>
    </row>
    <row r="7269">
      <c r="B7269">
        <f>IFERROR(VLOOKUP(A7269,Produtos!A:B,2,FALSE),"")</f>
        <v/>
      </c>
      <c r="D7269" s="10" t="n"/>
      <c r="E7269" s="10" t="n"/>
    </row>
    <row r="7270">
      <c r="B7270">
        <f>IFERROR(VLOOKUP(A7270,Produtos!A:B,2,FALSE),"")</f>
        <v/>
      </c>
      <c r="D7270" s="10" t="n"/>
      <c r="E7270" s="10" t="n"/>
    </row>
    <row r="7271">
      <c r="B7271">
        <f>IFERROR(VLOOKUP(A7271,Produtos!A:B,2,FALSE),"")</f>
        <v/>
      </c>
      <c r="D7271" s="10" t="n"/>
      <c r="E7271" s="10" t="n"/>
    </row>
    <row r="7272">
      <c r="B7272">
        <f>IFERROR(VLOOKUP(A7272,Produtos!A:B,2,FALSE),"")</f>
        <v/>
      </c>
      <c r="D7272" s="10" t="n"/>
      <c r="E7272" s="10" t="n"/>
    </row>
    <row r="7273">
      <c r="B7273">
        <f>IFERROR(VLOOKUP(A7273,Produtos!A:B,2,FALSE),"")</f>
        <v/>
      </c>
      <c r="D7273" s="10" t="n"/>
      <c r="E7273" s="10" t="n"/>
    </row>
    <row r="7274">
      <c r="B7274">
        <f>IFERROR(VLOOKUP(A7274,Produtos!A:B,2,FALSE),"")</f>
        <v/>
      </c>
      <c r="D7274" s="10" t="n"/>
      <c r="E7274" s="10" t="n"/>
    </row>
    <row r="7275">
      <c r="B7275">
        <f>IFERROR(VLOOKUP(A7275,Produtos!A:B,2,FALSE),"")</f>
        <v/>
      </c>
      <c r="D7275" s="10" t="n"/>
      <c r="E7275" s="10" t="n"/>
    </row>
    <row r="7276">
      <c r="B7276">
        <f>IFERROR(VLOOKUP(A7276,Produtos!A:B,2,FALSE),"")</f>
        <v/>
      </c>
      <c r="D7276" s="10" t="n"/>
      <c r="E7276" s="10" t="n"/>
    </row>
    <row r="7277">
      <c r="B7277">
        <f>IFERROR(VLOOKUP(A7277,Produtos!A:B,2,FALSE),"")</f>
        <v/>
      </c>
      <c r="D7277" s="10" t="n"/>
      <c r="E7277" s="10" t="n"/>
    </row>
    <row r="7278">
      <c r="B7278">
        <f>IFERROR(VLOOKUP(A7278,Produtos!A:B,2,FALSE),"")</f>
        <v/>
      </c>
      <c r="D7278" s="10" t="n"/>
      <c r="E7278" s="10" t="n"/>
    </row>
    <row r="7279">
      <c r="B7279">
        <f>IFERROR(VLOOKUP(A7279,Produtos!A:B,2,FALSE),"")</f>
        <v/>
      </c>
      <c r="D7279" s="10" t="n"/>
      <c r="E7279" s="10" t="n"/>
    </row>
    <row r="7280">
      <c r="B7280">
        <f>IFERROR(VLOOKUP(A7280,Produtos!A:B,2,FALSE),"")</f>
        <v/>
      </c>
      <c r="D7280" s="10" t="n"/>
      <c r="E7280" s="10" t="n"/>
    </row>
    <row r="7281">
      <c r="B7281">
        <f>IFERROR(VLOOKUP(A7281,Produtos!A:B,2,FALSE),"")</f>
        <v/>
      </c>
      <c r="D7281" s="10" t="n"/>
      <c r="E7281" s="10" t="n"/>
    </row>
    <row r="7282">
      <c r="B7282">
        <f>IFERROR(VLOOKUP(A7282,Produtos!A:B,2,FALSE),"")</f>
        <v/>
      </c>
      <c r="D7282" s="10" t="n"/>
      <c r="E7282" s="10" t="n"/>
    </row>
    <row r="7283">
      <c r="B7283">
        <f>IFERROR(VLOOKUP(A7283,Produtos!A:B,2,FALSE),"")</f>
        <v/>
      </c>
      <c r="D7283" s="10" t="n"/>
      <c r="E7283" s="10" t="n"/>
    </row>
    <row r="7284">
      <c r="B7284">
        <f>IFERROR(VLOOKUP(A7284,Produtos!A:B,2,FALSE),"")</f>
        <v/>
      </c>
      <c r="D7284" s="10" t="n"/>
      <c r="E7284" s="10" t="n"/>
    </row>
    <row r="7285">
      <c r="B7285">
        <f>IFERROR(VLOOKUP(A7285,Produtos!A:B,2,FALSE),"")</f>
        <v/>
      </c>
      <c r="D7285" s="10" t="n"/>
      <c r="E7285" s="10" t="n"/>
    </row>
    <row r="7286">
      <c r="B7286">
        <f>IFERROR(VLOOKUP(A7286,Produtos!A:B,2,FALSE),"")</f>
        <v/>
      </c>
      <c r="D7286" s="10" t="n"/>
      <c r="E7286" s="10" t="n"/>
    </row>
    <row r="7287">
      <c r="B7287">
        <f>IFERROR(VLOOKUP(A7287,Produtos!A:B,2,FALSE),"")</f>
        <v/>
      </c>
      <c r="D7287" s="10" t="n"/>
      <c r="E7287" s="10" t="n"/>
    </row>
    <row r="7288">
      <c r="B7288">
        <f>IFERROR(VLOOKUP(A7288,Produtos!A:B,2,FALSE),"")</f>
        <v/>
      </c>
      <c r="D7288" s="10" t="n"/>
      <c r="E7288" s="10" t="n"/>
    </row>
    <row r="7289">
      <c r="B7289">
        <f>IFERROR(VLOOKUP(A7289,Produtos!A:B,2,FALSE),"")</f>
        <v/>
      </c>
      <c r="D7289" s="10" t="n"/>
      <c r="E7289" s="10" t="n"/>
    </row>
    <row r="7290">
      <c r="B7290">
        <f>IFERROR(VLOOKUP(A7290,Produtos!A:B,2,FALSE),"")</f>
        <v/>
      </c>
      <c r="D7290" s="10" t="n"/>
      <c r="E7290" s="10" t="n"/>
    </row>
    <row r="7291">
      <c r="B7291">
        <f>IFERROR(VLOOKUP(A7291,Produtos!A:B,2,FALSE),"")</f>
        <v/>
      </c>
      <c r="D7291" s="10" t="n"/>
      <c r="E7291" s="10" t="n"/>
    </row>
    <row r="7292">
      <c r="B7292">
        <f>IFERROR(VLOOKUP(A7292,Produtos!A:B,2,FALSE),"")</f>
        <v/>
      </c>
      <c r="D7292" s="10" t="n"/>
      <c r="E7292" s="10" t="n"/>
    </row>
    <row r="7293">
      <c r="B7293">
        <f>IFERROR(VLOOKUP(A7293,Produtos!A:B,2,FALSE),"")</f>
        <v/>
      </c>
      <c r="D7293" s="10" t="n"/>
      <c r="E7293" s="10" t="n"/>
    </row>
    <row r="7294">
      <c r="B7294">
        <f>IFERROR(VLOOKUP(A7294,Produtos!A:B,2,FALSE),"")</f>
        <v/>
      </c>
      <c r="D7294" s="10" t="n"/>
      <c r="E7294" s="10" t="n"/>
    </row>
    <row r="7295">
      <c r="B7295">
        <f>IFERROR(VLOOKUP(A7295,Produtos!A:B,2,FALSE),"")</f>
        <v/>
      </c>
      <c r="D7295" s="10" t="n"/>
      <c r="E7295" s="10" t="n"/>
    </row>
    <row r="7296">
      <c r="B7296">
        <f>IFERROR(VLOOKUP(A7296,Produtos!A:B,2,FALSE),"")</f>
        <v/>
      </c>
      <c r="D7296" s="10" t="n"/>
      <c r="E7296" s="10" t="n"/>
    </row>
    <row r="7297">
      <c r="B7297">
        <f>IFERROR(VLOOKUP(A7297,Produtos!A:B,2,FALSE),"")</f>
        <v/>
      </c>
      <c r="D7297" s="10" t="n"/>
      <c r="E7297" s="10" t="n"/>
    </row>
    <row r="7298">
      <c r="B7298">
        <f>IFERROR(VLOOKUP(A7298,Produtos!A:B,2,FALSE),"")</f>
        <v/>
      </c>
      <c r="D7298" s="10" t="n"/>
      <c r="E7298" s="10" t="n"/>
    </row>
    <row r="7299">
      <c r="B7299">
        <f>IFERROR(VLOOKUP(A7299,Produtos!A:B,2,FALSE),"")</f>
        <v/>
      </c>
      <c r="D7299" s="10" t="n"/>
      <c r="E7299" s="10" t="n"/>
    </row>
    <row r="7300">
      <c r="B7300">
        <f>IFERROR(VLOOKUP(A7300,Produtos!A:B,2,FALSE),"")</f>
        <v/>
      </c>
      <c r="D7300" s="10" t="n"/>
      <c r="E7300" s="10" t="n"/>
    </row>
    <row r="7301">
      <c r="B7301">
        <f>IFERROR(VLOOKUP(A7301,Produtos!A:B,2,FALSE),"")</f>
        <v/>
      </c>
      <c r="D7301" s="10" t="n"/>
      <c r="E7301" s="10" t="n"/>
    </row>
    <row r="7302">
      <c r="B7302">
        <f>IFERROR(VLOOKUP(A7302,Produtos!A:B,2,FALSE),"")</f>
        <v/>
      </c>
      <c r="D7302" s="10" t="n"/>
      <c r="E7302" s="10" t="n"/>
    </row>
    <row r="7303">
      <c r="B7303">
        <f>IFERROR(VLOOKUP(A7303,Produtos!A:B,2,FALSE),"")</f>
        <v/>
      </c>
      <c r="D7303" s="10" t="n"/>
      <c r="E7303" s="10" t="n"/>
    </row>
    <row r="7304">
      <c r="B7304">
        <f>IFERROR(VLOOKUP(A7304,Produtos!A:B,2,FALSE),"")</f>
        <v/>
      </c>
      <c r="D7304" s="10" t="n"/>
      <c r="E7304" s="10" t="n"/>
    </row>
    <row r="7305">
      <c r="B7305">
        <f>IFERROR(VLOOKUP(A7305,Produtos!A:B,2,FALSE),"")</f>
        <v/>
      </c>
      <c r="D7305" s="10" t="n"/>
      <c r="E7305" s="10" t="n"/>
    </row>
    <row r="7306">
      <c r="B7306">
        <f>IFERROR(VLOOKUP(A7306,Produtos!A:B,2,FALSE),"")</f>
        <v/>
      </c>
      <c r="D7306" s="10" t="n"/>
      <c r="E7306" s="10" t="n"/>
    </row>
    <row r="7307">
      <c r="B7307">
        <f>IFERROR(VLOOKUP(A7307,Produtos!A:B,2,FALSE),"")</f>
        <v/>
      </c>
      <c r="D7307" s="10" t="n"/>
      <c r="E7307" s="10" t="n"/>
    </row>
    <row r="7308">
      <c r="B7308">
        <f>IFERROR(VLOOKUP(A7308,Produtos!A:B,2,FALSE),"")</f>
        <v/>
      </c>
      <c r="D7308" s="10" t="n"/>
      <c r="E7308" s="10" t="n"/>
    </row>
    <row r="7309">
      <c r="B7309">
        <f>IFERROR(VLOOKUP(A7309,Produtos!A:B,2,FALSE),"")</f>
        <v/>
      </c>
      <c r="D7309" s="10" t="n"/>
      <c r="E7309" s="10" t="n"/>
    </row>
    <row r="7310">
      <c r="B7310">
        <f>IFERROR(VLOOKUP(A7310,Produtos!A:B,2,FALSE),"")</f>
        <v/>
      </c>
      <c r="D7310" s="10" t="n"/>
      <c r="E7310" s="10" t="n"/>
    </row>
    <row r="7311">
      <c r="B7311">
        <f>IFERROR(VLOOKUP(A7311,Produtos!A:B,2,FALSE),"")</f>
        <v/>
      </c>
      <c r="D7311" s="10" t="n"/>
      <c r="E7311" s="10" t="n"/>
    </row>
    <row r="7312">
      <c r="B7312">
        <f>IFERROR(VLOOKUP(A7312,Produtos!A:B,2,FALSE),"")</f>
        <v/>
      </c>
      <c r="D7312" s="10" t="n"/>
      <c r="E7312" s="10" t="n"/>
    </row>
    <row r="7313">
      <c r="B7313">
        <f>IFERROR(VLOOKUP(A7313,Produtos!A:B,2,FALSE),"")</f>
        <v/>
      </c>
      <c r="D7313" s="10" t="n"/>
      <c r="E7313" s="10" t="n"/>
    </row>
    <row r="7314">
      <c r="B7314">
        <f>IFERROR(VLOOKUP(A7314,Produtos!A:B,2,FALSE),"")</f>
        <v/>
      </c>
      <c r="D7314" s="10" t="n"/>
      <c r="E7314" s="10" t="n"/>
    </row>
    <row r="7315">
      <c r="B7315">
        <f>IFERROR(VLOOKUP(A7315,Produtos!A:B,2,FALSE),"")</f>
        <v/>
      </c>
      <c r="D7315" s="10" t="n"/>
      <c r="E7315" s="10" t="n"/>
    </row>
    <row r="7316">
      <c r="B7316">
        <f>IFERROR(VLOOKUP(A7316,Produtos!A:B,2,FALSE),"")</f>
        <v/>
      </c>
      <c r="D7316" s="10" t="n"/>
      <c r="E7316" s="10" t="n"/>
    </row>
    <row r="7317">
      <c r="B7317">
        <f>IFERROR(VLOOKUP(A7317,Produtos!A:B,2,FALSE),"")</f>
        <v/>
      </c>
      <c r="D7317" s="10" t="n"/>
      <c r="E7317" s="10" t="n"/>
    </row>
    <row r="7318">
      <c r="B7318">
        <f>IFERROR(VLOOKUP(A7318,Produtos!A:B,2,FALSE),"")</f>
        <v/>
      </c>
      <c r="D7318" s="10" t="n"/>
      <c r="E7318" s="10" t="n"/>
    </row>
    <row r="7319">
      <c r="B7319">
        <f>IFERROR(VLOOKUP(A7319,Produtos!A:B,2,FALSE),"")</f>
        <v/>
      </c>
      <c r="D7319" s="10" t="n"/>
      <c r="E7319" s="10" t="n"/>
    </row>
    <row r="7320">
      <c r="B7320">
        <f>IFERROR(VLOOKUP(A7320,Produtos!A:B,2,FALSE),"")</f>
        <v/>
      </c>
      <c r="D7320" s="10" t="n"/>
      <c r="E7320" s="10" t="n"/>
    </row>
    <row r="7321">
      <c r="B7321">
        <f>IFERROR(VLOOKUP(A7321,Produtos!A:B,2,FALSE),"")</f>
        <v/>
      </c>
      <c r="D7321" s="10" t="n"/>
      <c r="E7321" s="10" t="n"/>
    </row>
    <row r="7322">
      <c r="B7322">
        <f>IFERROR(VLOOKUP(A7322,Produtos!A:B,2,FALSE),"")</f>
        <v/>
      </c>
      <c r="D7322" s="10" t="n"/>
      <c r="E7322" s="10" t="n"/>
    </row>
    <row r="7323">
      <c r="B7323">
        <f>IFERROR(VLOOKUP(A7323,Produtos!A:B,2,FALSE),"")</f>
        <v/>
      </c>
      <c r="D7323" s="10" t="n"/>
      <c r="E7323" s="10" t="n"/>
    </row>
    <row r="7324">
      <c r="B7324">
        <f>IFERROR(VLOOKUP(A7324,Produtos!A:B,2,FALSE),"")</f>
        <v/>
      </c>
      <c r="D7324" s="10" t="n"/>
      <c r="E7324" s="10" t="n"/>
    </row>
    <row r="7325">
      <c r="B7325">
        <f>IFERROR(VLOOKUP(A7325,Produtos!A:B,2,FALSE),"")</f>
        <v/>
      </c>
      <c r="D7325" s="10" t="n"/>
      <c r="E7325" s="10" t="n"/>
    </row>
    <row r="7326">
      <c r="B7326">
        <f>IFERROR(VLOOKUP(A7326,Produtos!A:B,2,FALSE),"")</f>
        <v/>
      </c>
      <c r="D7326" s="10" t="n"/>
      <c r="E7326" s="10" t="n"/>
    </row>
    <row r="7327">
      <c r="B7327">
        <f>IFERROR(VLOOKUP(A7327,Produtos!A:B,2,FALSE),"")</f>
        <v/>
      </c>
      <c r="D7327" s="10" t="n"/>
      <c r="E7327" s="10" t="n"/>
    </row>
    <row r="7328">
      <c r="B7328">
        <f>IFERROR(VLOOKUP(A7328,Produtos!A:B,2,FALSE),"")</f>
        <v/>
      </c>
      <c r="D7328" s="10" t="n"/>
      <c r="E7328" s="10" t="n"/>
    </row>
    <row r="7329">
      <c r="B7329">
        <f>IFERROR(VLOOKUP(A7329,Produtos!A:B,2,FALSE),"")</f>
        <v/>
      </c>
      <c r="D7329" s="10" t="n"/>
      <c r="E7329" s="10" t="n"/>
    </row>
    <row r="7330">
      <c r="B7330">
        <f>IFERROR(VLOOKUP(A7330,Produtos!A:B,2,FALSE),"")</f>
        <v/>
      </c>
      <c r="D7330" s="10" t="n"/>
      <c r="E7330" s="10" t="n"/>
    </row>
    <row r="7331">
      <c r="B7331">
        <f>IFERROR(VLOOKUP(A7331,Produtos!A:B,2,FALSE),"")</f>
        <v/>
      </c>
      <c r="D7331" s="10" t="n"/>
      <c r="E7331" s="10" t="n"/>
    </row>
    <row r="7332">
      <c r="B7332">
        <f>IFERROR(VLOOKUP(A7332,Produtos!A:B,2,FALSE),"")</f>
        <v/>
      </c>
      <c r="D7332" s="10" t="n"/>
      <c r="E7332" s="10" t="n"/>
    </row>
    <row r="7333">
      <c r="B7333">
        <f>IFERROR(VLOOKUP(A7333,Produtos!A:B,2,FALSE),"")</f>
        <v/>
      </c>
      <c r="D7333" s="10" t="n"/>
      <c r="E7333" s="10" t="n"/>
    </row>
    <row r="7334">
      <c r="B7334">
        <f>IFERROR(VLOOKUP(A7334,Produtos!A:B,2,FALSE),"")</f>
        <v/>
      </c>
      <c r="D7334" s="10" t="n"/>
      <c r="E7334" s="10" t="n"/>
    </row>
    <row r="7335">
      <c r="B7335">
        <f>IFERROR(VLOOKUP(A7335,Produtos!A:B,2,FALSE),"")</f>
        <v/>
      </c>
      <c r="D7335" s="10" t="n"/>
      <c r="E7335" s="10" t="n"/>
    </row>
    <row r="7336">
      <c r="B7336">
        <f>IFERROR(VLOOKUP(A7336,Produtos!A:B,2,FALSE),"")</f>
        <v/>
      </c>
      <c r="D7336" s="10" t="n"/>
      <c r="E7336" s="10" t="n"/>
    </row>
    <row r="7337">
      <c r="B7337">
        <f>IFERROR(VLOOKUP(A7337,Produtos!A:B,2,FALSE),"")</f>
        <v/>
      </c>
      <c r="D7337" s="10" t="n"/>
      <c r="E7337" s="10" t="n"/>
    </row>
    <row r="7338">
      <c r="B7338">
        <f>IFERROR(VLOOKUP(A7338,Produtos!A:B,2,FALSE),"")</f>
        <v/>
      </c>
      <c r="D7338" s="10" t="n"/>
      <c r="E7338" s="10" t="n"/>
    </row>
    <row r="7339">
      <c r="B7339">
        <f>IFERROR(VLOOKUP(A7339,Produtos!A:B,2,FALSE),"")</f>
        <v/>
      </c>
      <c r="D7339" s="10" t="n"/>
      <c r="E7339" s="10" t="n"/>
    </row>
    <row r="7340">
      <c r="B7340">
        <f>IFERROR(VLOOKUP(A7340,Produtos!A:B,2,FALSE),"")</f>
        <v/>
      </c>
      <c r="D7340" s="10" t="n"/>
      <c r="E7340" s="10" t="n"/>
    </row>
    <row r="7341">
      <c r="B7341">
        <f>IFERROR(VLOOKUP(A7341,Produtos!A:B,2,FALSE),"")</f>
        <v/>
      </c>
      <c r="D7341" s="10" t="n"/>
      <c r="E7341" s="10" t="n"/>
    </row>
    <row r="7342">
      <c r="B7342">
        <f>IFERROR(VLOOKUP(A7342,Produtos!A:B,2,FALSE),"")</f>
        <v/>
      </c>
      <c r="D7342" s="10" t="n"/>
      <c r="E7342" s="10" t="n"/>
    </row>
    <row r="7343">
      <c r="B7343">
        <f>IFERROR(VLOOKUP(A7343,Produtos!A:B,2,FALSE),"")</f>
        <v/>
      </c>
      <c r="D7343" s="10" t="n"/>
      <c r="E7343" s="10" t="n"/>
    </row>
    <row r="7344">
      <c r="B7344">
        <f>IFERROR(VLOOKUP(A7344,Produtos!A:B,2,FALSE),"")</f>
        <v/>
      </c>
      <c r="D7344" s="10" t="n"/>
      <c r="E7344" s="10" t="n"/>
    </row>
    <row r="7345">
      <c r="B7345">
        <f>IFERROR(VLOOKUP(A7345,Produtos!A:B,2,FALSE),"")</f>
        <v/>
      </c>
      <c r="D7345" s="10" t="n"/>
      <c r="E7345" s="10" t="n"/>
    </row>
    <row r="7346">
      <c r="B7346">
        <f>IFERROR(VLOOKUP(A7346,Produtos!A:B,2,FALSE),"")</f>
        <v/>
      </c>
      <c r="D7346" s="10" t="n"/>
      <c r="E7346" s="10" t="n"/>
    </row>
    <row r="7347">
      <c r="B7347">
        <f>IFERROR(VLOOKUP(A7347,Produtos!A:B,2,FALSE),"")</f>
        <v/>
      </c>
      <c r="D7347" s="10" t="n"/>
      <c r="E7347" s="10" t="n"/>
    </row>
    <row r="7348">
      <c r="B7348">
        <f>IFERROR(VLOOKUP(A7348,Produtos!A:B,2,FALSE),"")</f>
        <v/>
      </c>
      <c r="D7348" s="10" t="n"/>
      <c r="E7348" s="10" t="n"/>
    </row>
    <row r="7349">
      <c r="B7349">
        <f>IFERROR(VLOOKUP(A7349,Produtos!A:B,2,FALSE),"")</f>
        <v/>
      </c>
      <c r="D7349" s="10" t="n"/>
      <c r="E7349" s="10" t="n"/>
    </row>
    <row r="7350">
      <c r="B7350">
        <f>IFERROR(VLOOKUP(A7350,Produtos!A:B,2,FALSE),"")</f>
        <v/>
      </c>
      <c r="D7350" s="10" t="n"/>
      <c r="E7350" s="10" t="n"/>
    </row>
    <row r="7351">
      <c r="B7351">
        <f>IFERROR(VLOOKUP(A7351,Produtos!A:B,2,FALSE),"")</f>
        <v/>
      </c>
      <c r="D7351" s="10" t="n"/>
      <c r="E7351" s="10" t="n"/>
    </row>
    <row r="7352">
      <c r="B7352">
        <f>IFERROR(VLOOKUP(A7352,Produtos!A:B,2,FALSE),"")</f>
        <v/>
      </c>
      <c r="D7352" s="10" t="n"/>
      <c r="E7352" s="10" t="n"/>
    </row>
    <row r="7353">
      <c r="B7353">
        <f>IFERROR(VLOOKUP(A7353,Produtos!A:B,2,FALSE),"")</f>
        <v/>
      </c>
      <c r="D7353" s="10" t="n"/>
      <c r="E7353" s="10" t="n"/>
    </row>
    <row r="7354">
      <c r="B7354">
        <f>IFERROR(VLOOKUP(A7354,Produtos!A:B,2,FALSE),"")</f>
        <v/>
      </c>
      <c r="D7354" s="10" t="n"/>
      <c r="E7354" s="10" t="n"/>
    </row>
    <row r="7355">
      <c r="B7355">
        <f>IFERROR(VLOOKUP(A7355,Produtos!A:B,2,FALSE),"")</f>
        <v/>
      </c>
      <c r="D7355" s="10" t="n"/>
      <c r="E7355" s="10" t="n"/>
    </row>
    <row r="7356">
      <c r="B7356">
        <f>IFERROR(VLOOKUP(A7356,Produtos!A:B,2,FALSE),"")</f>
        <v/>
      </c>
      <c r="D7356" s="10" t="n"/>
      <c r="E7356" s="10" t="n"/>
    </row>
    <row r="7357">
      <c r="B7357">
        <f>IFERROR(VLOOKUP(A7357,Produtos!A:B,2,FALSE),"")</f>
        <v/>
      </c>
      <c r="D7357" s="10" t="n"/>
      <c r="E7357" s="10" t="n"/>
    </row>
    <row r="7358">
      <c r="B7358">
        <f>IFERROR(VLOOKUP(A7358,Produtos!A:B,2,FALSE),"")</f>
        <v/>
      </c>
      <c r="D7358" s="10" t="n"/>
      <c r="E7358" s="10" t="n"/>
    </row>
    <row r="7359">
      <c r="B7359">
        <f>IFERROR(VLOOKUP(A7359,Produtos!A:B,2,FALSE),"")</f>
        <v/>
      </c>
      <c r="D7359" s="10" t="n"/>
      <c r="E7359" s="10" t="n"/>
    </row>
    <row r="7360">
      <c r="B7360">
        <f>IFERROR(VLOOKUP(A7360,Produtos!A:B,2,FALSE),"")</f>
        <v/>
      </c>
      <c r="D7360" s="10" t="n"/>
      <c r="E7360" s="10" t="n"/>
    </row>
    <row r="7361">
      <c r="B7361">
        <f>IFERROR(VLOOKUP(A7361,Produtos!A:B,2,FALSE),"")</f>
        <v/>
      </c>
      <c r="D7361" s="10" t="n"/>
      <c r="E7361" s="10" t="n"/>
    </row>
    <row r="7362">
      <c r="B7362">
        <f>IFERROR(VLOOKUP(A7362,Produtos!A:B,2,FALSE),"")</f>
        <v/>
      </c>
      <c r="D7362" s="10" t="n"/>
      <c r="E7362" s="10" t="n"/>
    </row>
    <row r="7363">
      <c r="B7363">
        <f>IFERROR(VLOOKUP(A7363,Produtos!A:B,2,FALSE),"")</f>
        <v/>
      </c>
      <c r="D7363" s="10" t="n"/>
      <c r="E7363" s="10" t="n"/>
    </row>
    <row r="7364">
      <c r="B7364">
        <f>IFERROR(VLOOKUP(A7364,Produtos!A:B,2,FALSE),"")</f>
        <v/>
      </c>
      <c r="D7364" s="10" t="n"/>
      <c r="E7364" s="10" t="n"/>
    </row>
    <row r="7365">
      <c r="B7365">
        <f>IFERROR(VLOOKUP(A7365,Produtos!A:B,2,FALSE),"")</f>
        <v/>
      </c>
      <c r="D7365" s="10" t="n"/>
      <c r="E7365" s="10" t="n"/>
    </row>
    <row r="7366">
      <c r="B7366">
        <f>IFERROR(VLOOKUP(A7366,Produtos!A:B,2,FALSE),"")</f>
        <v/>
      </c>
      <c r="D7366" s="10" t="n"/>
      <c r="E7366" s="10" t="n"/>
    </row>
    <row r="7367">
      <c r="B7367">
        <f>IFERROR(VLOOKUP(A7367,Produtos!A:B,2,FALSE),"")</f>
        <v/>
      </c>
      <c r="D7367" s="10" t="n"/>
      <c r="E7367" s="10" t="n"/>
    </row>
    <row r="7368">
      <c r="B7368">
        <f>IFERROR(VLOOKUP(A7368,Produtos!A:B,2,FALSE),"")</f>
        <v/>
      </c>
      <c r="D7368" s="10" t="n"/>
      <c r="E7368" s="10" t="n"/>
    </row>
    <row r="7369">
      <c r="B7369">
        <f>IFERROR(VLOOKUP(A7369,Produtos!A:B,2,FALSE),"")</f>
        <v/>
      </c>
      <c r="D7369" s="10" t="n"/>
      <c r="E7369" s="10" t="n"/>
    </row>
    <row r="7370">
      <c r="B7370">
        <f>IFERROR(VLOOKUP(A7370,Produtos!A:B,2,FALSE),"")</f>
        <v/>
      </c>
      <c r="D7370" s="10" t="n"/>
      <c r="E7370" s="10" t="n"/>
    </row>
    <row r="7371">
      <c r="B7371">
        <f>IFERROR(VLOOKUP(A7371,Produtos!A:B,2,FALSE),"")</f>
        <v/>
      </c>
      <c r="D7371" s="10" t="n"/>
      <c r="E7371" s="10" t="n"/>
    </row>
    <row r="7372">
      <c r="B7372">
        <f>IFERROR(VLOOKUP(A7372,Produtos!A:B,2,FALSE),"")</f>
        <v/>
      </c>
      <c r="D7372" s="10" t="n"/>
      <c r="E7372" s="10" t="n"/>
    </row>
    <row r="7373">
      <c r="B7373">
        <f>IFERROR(VLOOKUP(A7373,Produtos!A:B,2,FALSE),"")</f>
        <v/>
      </c>
      <c r="D7373" s="10" t="n"/>
      <c r="E7373" s="10" t="n"/>
    </row>
    <row r="7374">
      <c r="B7374">
        <f>IFERROR(VLOOKUP(A7374,Produtos!A:B,2,FALSE),"")</f>
        <v/>
      </c>
      <c r="D7374" s="10" t="n"/>
      <c r="E7374" s="10" t="n"/>
    </row>
    <row r="7375">
      <c r="B7375">
        <f>IFERROR(VLOOKUP(A7375,Produtos!A:B,2,FALSE),"")</f>
        <v/>
      </c>
      <c r="D7375" s="10" t="n"/>
      <c r="E7375" s="10" t="n"/>
    </row>
    <row r="7376">
      <c r="B7376">
        <f>IFERROR(VLOOKUP(A7376,Produtos!A:B,2,FALSE),"")</f>
        <v/>
      </c>
      <c r="D7376" s="10" t="n"/>
      <c r="E7376" s="10" t="n"/>
    </row>
    <row r="7377">
      <c r="B7377">
        <f>IFERROR(VLOOKUP(A7377,Produtos!A:B,2,FALSE),"")</f>
        <v/>
      </c>
      <c r="D7377" s="10" t="n"/>
      <c r="E7377" s="10" t="n"/>
    </row>
    <row r="7378">
      <c r="B7378">
        <f>IFERROR(VLOOKUP(A7378,Produtos!A:B,2,FALSE),"")</f>
        <v/>
      </c>
      <c r="D7378" s="10" t="n"/>
      <c r="E7378" s="10" t="n"/>
    </row>
    <row r="7379">
      <c r="B7379">
        <f>IFERROR(VLOOKUP(A7379,Produtos!A:B,2,FALSE),"")</f>
        <v/>
      </c>
      <c r="D7379" s="10" t="n"/>
      <c r="E7379" s="10" t="n"/>
    </row>
    <row r="7380">
      <c r="B7380">
        <f>IFERROR(VLOOKUP(A7380,Produtos!A:B,2,FALSE),"")</f>
        <v/>
      </c>
      <c r="D7380" s="10" t="n"/>
      <c r="E7380" s="10" t="n"/>
    </row>
    <row r="7381">
      <c r="B7381">
        <f>IFERROR(VLOOKUP(A7381,Produtos!A:B,2,FALSE),"")</f>
        <v/>
      </c>
      <c r="D7381" s="10" t="n"/>
      <c r="E7381" s="10" t="n"/>
    </row>
    <row r="7382">
      <c r="B7382">
        <f>IFERROR(VLOOKUP(A7382,Produtos!A:B,2,FALSE),"")</f>
        <v/>
      </c>
      <c r="D7382" s="10" t="n"/>
      <c r="E7382" s="10" t="n"/>
    </row>
    <row r="7383">
      <c r="B7383">
        <f>IFERROR(VLOOKUP(A7383,Produtos!A:B,2,FALSE),"")</f>
        <v/>
      </c>
      <c r="D7383" s="10" t="n"/>
      <c r="E7383" s="10" t="n"/>
    </row>
    <row r="7384">
      <c r="B7384">
        <f>IFERROR(VLOOKUP(A7384,Produtos!A:B,2,FALSE),"")</f>
        <v/>
      </c>
      <c r="D7384" s="10" t="n"/>
      <c r="E7384" s="10" t="n"/>
    </row>
    <row r="7385">
      <c r="B7385">
        <f>IFERROR(VLOOKUP(A7385,Produtos!A:B,2,FALSE),"")</f>
        <v/>
      </c>
      <c r="D7385" s="10" t="n"/>
      <c r="E7385" s="10" t="n"/>
    </row>
    <row r="7386">
      <c r="B7386">
        <f>IFERROR(VLOOKUP(A7386,Produtos!A:B,2,FALSE),"")</f>
        <v/>
      </c>
      <c r="D7386" s="10" t="n"/>
      <c r="E7386" s="10" t="n"/>
    </row>
    <row r="7387">
      <c r="B7387">
        <f>IFERROR(VLOOKUP(A7387,Produtos!A:B,2,FALSE),"")</f>
        <v/>
      </c>
      <c r="D7387" s="10" t="n"/>
      <c r="E7387" s="10" t="n"/>
    </row>
    <row r="7388">
      <c r="B7388">
        <f>IFERROR(VLOOKUP(A7388,Produtos!A:B,2,FALSE),"")</f>
        <v/>
      </c>
      <c r="D7388" s="10" t="n"/>
      <c r="E7388" s="10" t="n"/>
    </row>
    <row r="7389">
      <c r="B7389">
        <f>IFERROR(VLOOKUP(A7389,Produtos!A:B,2,FALSE),"")</f>
        <v/>
      </c>
      <c r="D7389" s="10" t="n"/>
      <c r="E7389" s="10" t="n"/>
    </row>
    <row r="7390">
      <c r="B7390">
        <f>IFERROR(VLOOKUP(A7390,Produtos!A:B,2,FALSE),"")</f>
        <v/>
      </c>
      <c r="D7390" s="10" t="n"/>
      <c r="E7390" s="10" t="n"/>
    </row>
    <row r="7391">
      <c r="B7391">
        <f>IFERROR(VLOOKUP(A7391,Produtos!A:B,2,FALSE),"")</f>
        <v/>
      </c>
      <c r="D7391" s="10" t="n"/>
      <c r="E7391" s="10" t="n"/>
    </row>
    <row r="7392">
      <c r="B7392">
        <f>IFERROR(VLOOKUP(A7392,Produtos!A:B,2,FALSE),"")</f>
        <v/>
      </c>
      <c r="D7392" s="10" t="n"/>
      <c r="E7392" s="10" t="n"/>
    </row>
    <row r="7393">
      <c r="B7393">
        <f>IFERROR(VLOOKUP(A7393,Produtos!A:B,2,FALSE),"")</f>
        <v/>
      </c>
      <c r="D7393" s="10" t="n"/>
      <c r="E7393" s="10" t="n"/>
    </row>
    <row r="7394">
      <c r="B7394">
        <f>IFERROR(VLOOKUP(A7394,Produtos!A:B,2,FALSE),"")</f>
        <v/>
      </c>
      <c r="D7394" s="10" t="n"/>
      <c r="E7394" s="10" t="n"/>
    </row>
    <row r="7395">
      <c r="B7395">
        <f>IFERROR(VLOOKUP(A7395,Produtos!A:B,2,FALSE),"")</f>
        <v/>
      </c>
      <c r="D7395" s="10" t="n"/>
      <c r="E7395" s="10" t="n"/>
    </row>
    <row r="7396">
      <c r="B7396">
        <f>IFERROR(VLOOKUP(A7396,Produtos!A:B,2,FALSE),"")</f>
        <v/>
      </c>
      <c r="D7396" s="10" t="n"/>
      <c r="E7396" s="10" t="n"/>
    </row>
    <row r="7397">
      <c r="B7397">
        <f>IFERROR(VLOOKUP(A7397,Produtos!A:B,2,FALSE),"")</f>
        <v/>
      </c>
      <c r="D7397" s="10" t="n"/>
      <c r="E7397" s="10" t="n"/>
    </row>
    <row r="7398">
      <c r="B7398">
        <f>IFERROR(VLOOKUP(A7398,Produtos!A:B,2,FALSE),"")</f>
        <v/>
      </c>
      <c r="D7398" s="10" t="n"/>
      <c r="E7398" s="10" t="n"/>
    </row>
    <row r="7399">
      <c r="B7399">
        <f>IFERROR(VLOOKUP(A7399,Produtos!A:B,2,FALSE),"")</f>
        <v/>
      </c>
      <c r="D7399" s="10" t="n"/>
      <c r="E7399" s="10" t="n"/>
    </row>
    <row r="7400">
      <c r="B7400">
        <f>IFERROR(VLOOKUP(A7400,Produtos!A:B,2,FALSE),"")</f>
        <v/>
      </c>
      <c r="D7400" s="10" t="n"/>
      <c r="E7400" s="10" t="n"/>
    </row>
    <row r="7401">
      <c r="B7401">
        <f>IFERROR(VLOOKUP(A7401,Produtos!A:B,2,FALSE),"")</f>
        <v/>
      </c>
      <c r="D7401" s="10" t="n"/>
      <c r="E7401" s="10" t="n"/>
    </row>
    <row r="7402">
      <c r="B7402">
        <f>IFERROR(VLOOKUP(A7402,Produtos!A:B,2,FALSE),"")</f>
        <v/>
      </c>
      <c r="D7402" s="10" t="n"/>
      <c r="E7402" s="10" t="n"/>
    </row>
    <row r="7403">
      <c r="B7403">
        <f>IFERROR(VLOOKUP(A7403,Produtos!A:B,2,FALSE),"")</f>
        <v/>
      </c>
      <c r="D7403" s="10" t="n"/>
      <c r="E7403" s="10" t="n"/>
    </row>
    <row r="7404">
      <c r="B7404">
        <f>IFERROR(VLOOKUP(A7404,Produtos!A:B,2,FALSE),"")</f>
        <v/>
      </c>
      <c r="D7404" s="10" t="n"/>
      <c r="E7404" s="10" t="n"/>
    </row>
    <row r="7405">
      <c r="B7405">
        <f>IFERROR(VLOOKUP(A7405,Produtos!A:B,2,FALSE),"")</f>
        <v/>
      </c>
      <c r="D7405" s="10" t="n"/>
      <c r="E7405" s="10" t="n"/>
    </row>
    <row r="7406">
      <c r="B7406">
        <f>IFERROR(VLOOKUP(A7406,Produtos!A:B,2,FALSE),"")</f>
        <v/>
      </c>
      <c r="D7406" s="10" t="n"/>
      <c r="E7406" s="10" t="n"/>
    </row>
    <row r="7407">
      <c r="B7407">
        <f>IFERROR(VLOOKUP(A7407,Produtos!A:B,2,FALSE),"")</f>
        <v/>
      </c>
      <c r="D7407" s="10" t="n"/>
      <c r="E7407" s="10" t="n"/>
    </row>
    <row r="7408">
      <c r="B7408">
        <f>IFERROR(VLOOKUP(A7408,Produtos!A:B,2,FALSE),"")</f>
        <v/>
      </c>
      <c r="D7408" s="10" t="n"/>
      <c r="E7408" s="10" t="n"/>
    </row>
    <row r="7409">
      <c r="B7409">
        <f>IFERROR(VLOOKUP(A7409,Produtos!A:B,2,FALSE),"")</f>
        <v/>
      </c>
      <c r="D7409" s="10" t="n"/>
      <c r="E7409" s="10" t="n"/>
    </row>
    <row r="7410">
      <c r="B7410">
        <f>IFERROR(VLOOKUP(A7410,Produtos!A:B,2,FALSE),"")</f>
        <v/>
      </c>
      <c r="D7410" s="10" t="n"/>
      <c r="E7410" s="10" t="n"/>
    </row>
    <row r="7411">
      <c r="B7411">
        <f>IFERROR(VLOOKUP(A7411,Produtos!A:B,2,FALSE),"")</f>
        <v/>
      </c>
      <c r="D7411" s="10" t="n"/>
      <c r="E7411" s="10" t="n"/>
    </row>
    <row r="7412">
      <c r="B7412">
        <f>IFERROR(VLOOKUP(A7412,Produtos!A:B,2,FALSE),"")</f>
        <v/>
      </c>
      <c r="D7412" s="10" t="n"/>
      <c r="E7412" s="10" t="n"/>
    </row>
    <row r="7413">
      <c r="B7413">
        <f>IFERROR(VLOOKUP(A7413,Produtos!A:B,2,FALSE),"")</f>
        <v/>
      </c>
      <c r="D7413" s="10" t="n"/>
      <c r="E7413" s="10" t="n"/>
    </row>
    <row r="7414">
      <c r="B7414">
        <f>IFERROR(VLOOKUP(A7414,Produtos!A:B,2,FALSE),"")</f>
        <v/>
      </c>
      <c r="D7414" s="10" t="n"/>
      <c r="E7414" s="10" t="n"/>
    </row>
    <row r="7415">
      <c r="B7415">
        <f>IFERROR(VLOOKUP(A7415,Produtos!A:B,2,FALSE),"")</f>
        <v/>
      </c>
      <c r="D7415" s="10" t="n"/>
      <c r="E7415" s="10" t="n"/>
    </row>
    <row r="7416">
      <c r="B7416">
        <f>IFERROR(VLOOKUP(A7416,Produtos!A:B,2,FALSE),"")</f>
        <v/>
      </c>
      <c r="D7416" s="10" t="n"/>
      <c r="E7416" s="10" t="n"/>
    </row>
    <row r="7417">
      <c r="B7417">
        <f>IFERROR(VLOOKUP(A7417,Produtos!A:B,2,FALSE),"")</f>
        <v/>
      </c>
      <c r="D7417" s="10" t="n"/>
      <c r="E7417" s="10" t="n"/>
    </row>
    <row r="7418">
      <c r="B7418">
        <f>IFERROR(VLOOKUP(A7418,Produtos!A:B,2,FALSE),"")</f>
        <v/>
      </c>
      <c r="D7418" s="10" t="n"/>
      <c r="E7418" s="10" t="n"/>
    </row>
    <row r="7419">
      <c r="B7419">
        <f>IFERROR(VLOOKUP(A7419,Produtos!A:B,2,FALSE),"")</f>
        <v/>
      </c>
      <c r="D7419" s="10" t="n"/>
      <c r="E7419" s="10" t="n"/>
    </row>
    <row r="7420">
      <c r="B7420">
        <f>IFERROR(VLOOKUP(A7420,Produtos!A:B,2,FALSE),"")</f>
        <v/>
      </c>
      <c r="D7420" s="10" t="n"/>
      <c r="E7420" s="10" t="n"/>
    </row>
    <row r="7421">
      <c r="B7421">
        <f>IFERROR(VLOOKUP(A7421,Produtos!A:B,2,FALSE),"")</f>
        <v/>
      </c>
      <c r="D7421" s="10" t="n"/>
      <c r="E7421" s="10" t="n"/>
    </row>
    <row r="7422">
      <c r="B7422">
        <f>IFERROR(VLOOKUP(A7422,Produtos!A:B,2,FALSE),"")</f>
        <v/>
      </c>
      <c r="D7422" s="10" t="n"/>
      <c r="E7422" s="10" t="n"/>
    </row>
    <row r="7423">
      <c r="B7423">
        <f>IFERROR(VLOOKUP(A7423,Produtos!A:B,2,FALSE),"")</f>
        <v/>
      </c>
      <c r="D7423" s="10" t="n"/>
      <c r="E7423" s="10" t="n"/>
    </row>
    <row r="7424">
      <c r="B7424">
        <f>IFERROR(VLOOKUP(A7424,Produtos!A:B,2,FALSE),"")</f>
        <v/>
      </c>
      <c r="D7424" s="10" t="n"/>
      <c r="E7424" s="10" t="n"/>
    </row>
    <row r="7425">
      <c r="B7425">
        <f>IFERROR(VLOOKUP(A7425,Produtos!A:B,2,FALSE),"")</f>
        <v/>
      </c>
      <c r="D7425" s="10" t="n"/>
      <c r="E7425" s="10" t="n"/>
    </row>
    <row r="7426">
      <c r="B7426">
        <f>IFERROR(VLOOKUP(A7426,Produtos!A:B,2,FALSE),"")</f>
        <v/>
      </c>
      <c r="D7426" s="10" t="n"/>
      <c r="E7426" s="10" t="n"/>
    </row>
    <row r="7427">
      <c r="B7427">
        <f>IFERROR(VLOOKUP(A7427,Produtos!A:B,2,FALSE),"")</f>
        <v/>
      </c>
      <c r="D7427" s="10" t="n"/>
      <c r="E7427" s="10" t="n"/>
    </row>
    <row r="7428">
      <c r="B7428">
        <f>IFERROR(VLOOKUP(A7428,Produtos!A:B,2,FALSE),"")</f>
        <v/>
      </c>
      <c r="D7428" s="10" t="n"/>
      <c r="E7428" s="10" t="n"/>
    </row>
    <row r="7429">
      <c r="B7429">
        <f>IFERROR(VLOOKUP(A7429,Produtos!A:B,2,FALSE),"")</f>
        <v/>
      </c>
      <c r="D7429" s="10" t="n"/>
      <c r="E7429" s="10" t="n"/>
    </row>
    <row r="7430">
      <c r="B7430">
        <f>IFERROR(VLOOKUP(A7430,Produtos!A:B,2,FALSE),"")</f>
        <v/>
      </c>
      <c r="D7430" s="10" t="n"/>
      <c r="E7430" s="10" t="n"/>
    </row>
    <row r="7431">
      <c r="B7431">
        <f>IFERROR(VLOOKUP(A7431,Produtos!A:B,2,FALSE),"")</f>
        <v/>
      </c>
      <c r="D7431" s="10" t="n"/>
      <c r="E7431" s="10" t="n"/>
    </row>
    <row r="7432">
      <c r="B7432">
        <f>IFERROR(VLOOKUP(A7432,Produtos!A:B,2,FALSE),"")</f>
        <v/>
      </c>
      <c r="D7432" s="10" t="n"/>
      <c r="E7432" s="10" t="n"/>
    </row>
    <row r="7433">
      <c r="B7433">
        <f>IFERROR(VLOOKUP(A7433,Produtos!A:B,2,FALSE),"")</f>
        <v/>
      </c>
      <c r="D7433" s="10" t="n"/>
      <c r="E7433" s="10" t="n"/>
    </row>
    <row r="7434">
      <c r="B7434">
        <f>IFERROR(VLOOKUP(A7434,Produtos!A:B,2,FALSE),"")</f>
        <v/>
      </c>
      <c r="D7434" s="10" t="n"/>
      <c r="E7434" s="10" t="n"/>
    </row>
    <row r="7435">
      <c r="B7435">
        <f>IFERROR(VLOOKUP(A7435,Produtos!A:B,2,FALSE),"")</f>
        <v/>
      </c>
      <c r="D7435" s="10" t="n"/>
      <c r="E7435" s="10" t="n"/>
    </row>
    <row r="7436">
      <c r="B7436">
        <f>IFERROR(VLOOKUP(A7436,Produtos!A:B,2,FALSE),"")</f>
        <v/>
      </c>
      <c r="D7436" s="10" t="n"/>
      <c r="E7436" s="10" t="n"/>
    </row>
    <row r="7437">
      <c r="B7437">
        <f>IFERROR(VLOOKUP(A7437,Produtos!A:B,2,FALSE),"")</f>
        <v/>
      </c>
      <c r="D7437" s="10" t="n"/>
      <c r="E7437" s="10" t="n"/>
    </row>
    <row r="7438">
      <c r="B7438">
        <f>IFERROR(VLOOKUP(A7438,Produtos!A:B,2,FALSE),"")</f>
        <v/>
      </c>
      <c r="D7438" s="10" t="n"/>
      <c r="E7438" s="10" t="n"/>
    </row>
    <row r="7439">
      <c r="B7439">
        <f>IFERROR(VLOOKUP(A7439,Produtos!A:B,2,FALSE),"")</f>
        <v/>
      </c>
      <c r="D7439" s="10" t="n"/>
      <c r="E7439" s="10" t="n"/>
    </row>
    <row r="7440">
      <c r="B7440">
        <f>IFERROR(VLOOKUP(A7440,Produtos!A:B,2,FALSE),"")</f>
        <v/>
      </c>
      <c r="D7440" s="10" t="n"/>
      <c r="E7440" s="10" t="n"/>
    </row>
    <row r="7441">
      <c r="B7441">
        <f>IFERROR(VLOOKUP(A7441,Produtos!A:B,2,FALSE),"")</f>
        <v/>
      </c>
      <c r="D7441" s="10" t="n"/>
      <c r="E7441" s="10" t="n"/>
    </row>
    <row r="7442">
      <c r="B7442">
        <f>IFERROR(VLOOKUP(A7442,Produtos!A:B,2,FALSE),"")</f>
        <v/>
      </c>
      <c r="D7442" s="10" t="n"/>
      <c r="E7442" s="10" t="n"/>
    </row>
    <row r="7443">
      <c r="B7443">
        <f>IFERROR(VLOOKUP(A7443,Produtos!A:B,2,FALSE),"")</f>
        <v/>
      </c>
      <c r="D7443" s="10" t="n"/>
      <c r="E7443" s="10" t="n"/>
    </row>
    <row r="7444">
      <c r="B7444">
        <f>IFERROR(VLOOKUP(A7444,Produtos!A:B,2,FALSE),"")</f>
        <v/>
      </c>
      <c r="D7444" s="10" t="n"/>
      <c r="E7444" s="10" t="n"/>
    </row>
    <row r="7445">
      <c r="B7445">
        <f>IFERROR(VLOOKUP(A7445,Produtos!A:B,2,FALSE),"")</f>
        <v/>
      </c>
      <c r="D7445" s="10" t="n"/>
      <c r="E7445" s="10" t="n"/>
    </row>
    <row r="7446">
      <c r="B7446">
        <f>IFERROR(VLOOKUP(A7446,Produtos!A:B,2,FALSE),"")</f>
        <v/>
      </c>
      <c r="D7446" s="10" t="n"/>
      <c r="E7446" s="10" t="n"/>
    </row>
    <row r="7447">
      <c r="B7447">
        <f>IFERROR(VLOOKUP(A7447,Produtos!A:B,2,FALSE),"")</f>
        <v/>
      </c>
      <c r="D7447" s="10" t="n"/>
      <c r="E7447" s="10" t="n"/>
    </row>
    <row r="7448">
      <c r="B7448">
        <f>IFERROR(VLOOKUP(A7448,Produtos!A:B,2,FALSE),"")</f>
        <v/>
      </c>
      <c r="D7448" s="10" t="n"/>
      <c r="E7448" s="10" t="n"/>
    </row>
    <row r="7449">
      <c r="B7449">
        <f>IFERROR(VLOOKUP(A7449,Produtos!A:B,2,FALSE),"")</f>
        <v/>
      </c>
      <c r="D7449" s="10" t="n"/>
      <c r="E7449" s="10" t="n"/>
    </row>
    <row r="7450">
      <c r="B7450">
        <f>IFERROR(VLOOKUP(A7450,Produtos!A:B,2,FALSE),"")</f>
        <v/>
      </c>
      <c r="D7450" s="10" t="n"/>
      <c r="E7450" s="10" t="n"/>
    </row>
    <row r="7451">
      <c r="B7451">
        <f>IFERROR(VLOOKUP(A7451,Produtos!A:B,2,FALSE),"")</f>
        <v/>
      </c>
      <c r="D7451" s="10" t="n"/>
      <c r="E7451" s="10" t="n"/>
    </row>
    <row r="7452">
      <c r="B7452">
        <f>IFERROR(VLOOKUP(A7452,Produtos!A:B,2,FALSE),"")</f>
        <v/>
      </c>
      <c r="D7452" s="10" t="n"/>
      <c r="E7452" s="10" t="n"/>
    </row>
    <row r="7453">
      <c r="B7453">
        <f>IFERROR(VLOOKUP(A7453,Produtos!A:B,2,FALSE),"")</f>
        <v/>
      </c>
      <c r="D7453" s="10" t="n"/>
      <c r="E7453" s="10" t="n"/>
    </row>
    <row r="7454">
      <c r="B7454">
        <f>IFERROR(VLOOKUP(A7454,Produtos!A:B,2,FALSE),"")</f>
        <v/>
      </c>
      <c r="D7454" s="10" t="n"/>
      <c r="E7454" s="10" t="n"/>
    </row>
    <row r="7455">
      <c r="B7455">
        <f>IFERROR(VLOOKUP(A7455,Produtos!A:B,2,FALSE),"")</f>
        <v/>
      </c>
      <c r="D7455" s="10" t="n"/>
      <c r="E7455" s="10" t="n"/>
    </row>
    <row r="7456">
      <c r="B7456">
        <f>IFERROR(VLOOKUP(A7456,Produtos!A:B,2,FALSE),"")</f>
        <v/>
      </c>
      <c r="D7456" s="10" t="n"/>
      <c r="E7456" s="10" t="n"/>
    </row>
    <row r="7457">
      <c r="B7457">
        <f>IFERROR(VLOOKUP(A7457,Produtos!A:B,2,FALSE),"")</f>
        <v/>
      </c>
      <c r="D7457" s="10" t="n"/>
      <c r="E7457" s="10" t="n"/>
    </row>
    <row r="7458">
      <c r="B7458">
        <f>IFERROR(VLOOKUP(A7458,Produtos!A:B,2,FALSE),"")</f>
        <v/>
      </c>
      <c r="D7458" s="10" t="n"/>
      <c r="E7458" s="10" t="n"/>
    </row>
    <row r="7459">
      <c r="B7459">
        <f>IFERROR(VLOOKUP(A7459,Produtos!A:B,2,FALSE),"")</f>
        <v/>
      </c>
      <c r="D7459" s="10" t="n"/>
      <c r="E7459" s="10" t="n"/>
    </row>
    <row r="7460">
      <c r="B7460">
        <f>IFERROR(VLOOKUP(A7460,Produtos!A:B,2,FALSE),"")</f>
        <v/>
      </c>
      <c r="D7460" s="10" t="n"/>
      <c r="E7460" s="10" t="n"/>
    </row>
    <row r="7461">
      <c r="B7461">
        <f>IFERROR(VLOOKUP(A7461,Produtos!A:B,2,FALSE),"")</f>
        <v/>
      </c>
      <c r="D7461" s="10" t="n"/>
      <c r="E7461" s="10" t="n"/>
    </row>
    <row r="7462">
      <c r="B7462">
        <f>IFERROR(VLOOKUP(A7462,Produtos!A:B,2,FALSE),"")</f>
        <v/>
      </c>
      <c r="D7462" s="10" t="n"/>
      <c r="E7462" s="10" t="n"/>
    </row>
    <row r="7463">
      <c r="B7463">
        <f>IFERROR(VLOOKUP(A7463,Produtos!A:B,2,FALSE),"")</f>
        <v/>
      </c>
      <c r="D7463" s="10" t="n"/>
      <c r="E7463" s="10" t="n"/>
    </row>
    <row r="7464">
      <c r="B7464">
        <f>IFERROR(VLOOKUP(A7464,Produtos!A:B,2,FALSE),"")</f>
        <v/>
      </c>
      <c r="D7464" s="10" t="n"/>
      <c r="E7464" s="10" t="n"/>
    </row>
    <row r="7465">
      <c r="B7465">
        <f>IFERROR(VLOOKUP(A7465,Produtos!A:B,2,FALSE),"")</f>
        <v/>
      </c>
      <c r="D7465" s="10" t="n"/>
      <c r="E7465" s="10" t="n"/>
    </row>
    <row r="7466">
      <c r="B7466">
        <f>IFERROR(VLOOKUP(A7466,Produtos!A:B,2,FALSE),"")</f>
        <v/>
      </c>
      <c r="D7466" s="10" t="n"/>
      <c r="E7466" s="10" t="n"/>
    </row>
    <row r="7467">
      <c r="B7467">
        <f>IFERROR(VLOOKUP(A7467,Produtos!A:B,2,FALSE),"")</f>
        <v/>
      </c>
      <c r="D7467" s="10" t="n"/>
      <c r="E7467" s="10" t="n"/>
    </row>
    <row r="7468">
      <c r="B7468">
        <f>IFERROR(VLOOKUP(A7468,Produtos!A:B,2,FALSE),"")</f>
        <v/>
      </c>
      <c r="D7468" s="10" t="n"/>
      <c r="E7468" s="10" t="n"/>
    </row>
    <row r="7469">
      <c r="B7469">
        <f>IFERROR(VLOOKUP(A7469,Produtos!A:B,2,FALSE),"")</f>
        <v/>
      </c>
      <c r="D7469" s="10" t="n"/>
      <c r="E7469" s="10" t="n"/>
    </row>
    <row r="7470">
      <c r="B7470">
        <f>IFERROR(VLOOKUP(A7470,Produtos!A:B,2,FALSE),"")</f>
        <v/>
      </c>
      <c r="D7470" s="10" t="n"/>
      <c r="E7470" s="10" t="n"/>
    </row>
    <row r="7471">
      <c r="B7471">
        <f>IFERROR(VLOOKUP(A7471,Produtos!A:B,2,FALSE),"")</f>
        <v/>
      </c>
      <c r="D7471" s="10" t="n"/>
      <c r="E7471" s="10" t="n"/>
    </row>
    <row r="7472">
      <c r="B7472">
        <f>IFERROR(VLOOKUP(A7472,Produtos!A:B,2,FALSE),"")</f>
        <v/>
      </c>
      <c r="D7472" s="10" t="n"/>
      <c r="E7472" s="10" t="n"/>
    </row>
    <row r="7473">
      <c r="B7473">
        <f>IFERROR(VLOOKUP(A7473,Produtos!A:B,2,FALSE),"")</f>
        <v/>
      </c>
      <c r="D7473" s="10" t="n"/>
      <c r="E7473" s="10" t="n"/>
    </row>
    <row r="7474">
      <c r="B7474">
        <f>IFERROR(VLOOKUP(A7474,Produtos!A:B,2,FALSE),"")</f>
        <v/>
      </c>
      <c r="D7474" s="10" t="n"/>
      <c r="E7474" s="10" t="n"/>
    </row>
    <row r="7475">
      <c r="B7475">
        <f>IFERROR(VLOOKUP(A7475,Produtos!A:B,2,FALSE),"")</f>
        <v/>
      </c>
      <c r="D7475" s="10" t="n"/>
      <c r="E7475" s="10" t="n"/>
    </row>
    <row r="7476">
      <c r="B7476">
        <f>IFERROR(VLOOKUP(A7476,Produtos!A:B,2,FALSE),"")</f>
        <v/>
      </c>
      <c r="D7476" s="10" t="n"/>
      <c r="E7476" s="10" t="n"/>
    </row>
    <row r="7477">
      <c r="B7477">
        <f>IFERROR(VLOOKUP(A7477,Produtos!A:B,2,FALSE),"")</f>
        <v/>
      </c>
      <c r="D7477" s="10" t="n"/>
      <c r="E7477" s="10" t="n"/>
    </row>
    <row r="7478">
      <c r="B7478">
        <f>IFERROR(VLOOKUP(A7478,Produtos!A:B,2,FALSE),"")</f>
        <v/>
      </c>
      <c r="D7478" s="10" t="n"/>
      <c r="E7478" s="10" t="n"/>
    </row>
    <row r="7479">
      <c r="B7479">
        <f>IFERROR(VLOOKUP(A7479,Produtos!A:B,2,FALSE),"")</f>
        <v/>
      </c>
      <c r="D7479" s="10" t="n"/>
      <c r="E7479" s="10" t="n"/>
    </row>
    <row r="7480">
      <c r="B7480">
        <f>IFERROR(VLOOKUP(A7480,Produtos!A:B,2,FALSE),"")</f>
        <v/>
      </c>
      <c r="D7480" s="10" t="n"/>
      <c r="E7480" s="10" t="n"/>
    </row>
    <row r="7481">
      <c r="B7481">
        <f>IFERROR(VLOOKUP(A7481,Produtos!A:B,2,FALSE),"")</f>
        <v/>
      </c>
      <c r="D7481" s="10" t="n"/>
      <c r="E7481" s="10" t="n"/>
    </row>
    <row r="7482">
      <c r="B7482">
        <f>IFERROR(VLOOKUP(A7482,Produtos!A:B,2,FALSE),"")</f>
        <v/>
      </c>
      <c r="D7482" s="10" t="n"/>
      <c r="E7482" s="10" t="n"/>
    </row>
    <row r="7483">
      <c r="B7483">
        <f>IFERROR(VLOOKUP(A7483,Produtos!A:B,2,FALSE),"")</f>
        <v/>
      </c>
      <c r="D7483" s="10" t="n"/>
      <c r="E7483" s="10" t="n"/>
    </row>
    <row r="7484">
      <c r="B7484">
        <f>IFERROR(VLOOKUP(A7484,Produtos!A:B,2,FALSE),"")</f>
        <v/>
      </c>
      <c r="D7484" s="10" t="n"/>
      <c r="E7484" s="10" t="n"/>
    </row>
    <row r="7485">
      <c r="B7485">
        <f>IFERROR(VLOOKUP(A7485,Produtos!A:B,2,FALSE),"")</f>
        <v/>
      </c>
      <c r="D7485" s="10" t="n"/>
      <c r="E7485" s="10" t="n"/>
    </row>
    <row r="7486">
      <c r="B7486">
        <f>IFERROR(VLOOKUP(A7486,Produtos!A:B,2,FALSE),"")</f>
        <v/>
      </c>
      <c r="D7486" s="10" t="n"/>
      <c r="E7486" s="10" t="n"/>
    </row>
    <row r="7487">
      <c r="B7487">
        <f>IFERROR(VLOOKUP(A7487,Produtos!A:B,2,FALSE),"")</f>
        <v/>
      </c>
      <c r="D7487" s="10" t="n"/>
      <c r="E7487" s="10" t="n"/>
    </row>
    <row r="7488">
      <c r="B7488">
        <f>IFERROR(VLOOKUP(A7488,Produtos!A:B,2,FALSE),"")</f>
        <v/>
      </c>
      <c r="D7488" s="10" t="n"/>
      <c r="E7488" s="10" t="n"/>
    </row>
    <row r="7489">
      <c r="B7489">
        <f>IFERROR(VLOOKUP(A7489,Produtos!A:B,2,FALSE),"")</f>
        <v/>
      </c>
      <c r="D7489" s="10" t="n"/>
      <c r="E7489" s="10" t="n"/>
    </row>
    <row r="7490">
      <c r="B7490">
        <f>IFERROR(VLOOKUP(A7490,Produtos!A:B,2,FALSE),"")</f>
        <v/>
      </c>
      <c r="D7490" s="10" t="n"/>
      <c r="E7490" s="10" t="n"/>
    </row>
    <row r="7491">
      <c r="B7491">
        <f>IFERROR(VLOOKUP(A7491,Produtos!A:B,2,FALSE),"")</f>
        <v/>
      </c>
      <c r="D7491" s="10" t="n"/>
      <c r="E7491" s="10" t="n"/>
    </row>
    <row r="7492">
      <c r="B7492">
        <f>IFERROR(VLOOKUP(A7492,Produtos!A:B,2,FALSE),"")</f>
        <v/>
      </c>
      <c r="D7492" s="10" t="n"/>
      <c r="E7492" s="10" t="n"/>
    </row>
    <row r="7493">
      <c r="B7493">
        <f>IFERROR(VLOOKUP(A7493,Produtos!A:B,2,FALSE),"")</f>
        <v/>
      </c>
      <c r="D7493" s="10" t="n"/>
      <c r="E7493" s="10" t="n"/>
    </row>
    <row r="7494">
      <c r="B7494">
        <f>IFERROR(VLOOKUP(A7494,Produtos!A:B,2,FALSE),"")</f>
        <v/>
      </c>
      <c r="D7494" s="10" t="n"/>
      <c r="E7494" s="10" t="n"/>
    </row>
    <row r="7495">
      <c r="B7495">
        <f>IFERROR(VLOOKUP(A7495,Produtos!A:B,2,FALSE),"")</f>
        <v/>
      </c>
      <c r="D7495" s="10" t="n"/>
      <c r="E7495" s="10" t="n"/>
    </row>
    <row r="7496">
      <c r="B7496">
        <f>IFERROR(VLOOKUP(A7496,Produtos!A:B,2,FALSE),"")</f>
        <v/>
      </c>
      <c r="D7496" s="10" t="n"/>
      <c r="E7496" s="10" t="n"/>
    </row>
    <row r="7497">
      <c r="B7497">
        <f>IFERROR(VLOOKUP(A7497,Produtos!A:B,2,FALSE),"")</f>
        <v/>
      </c>
      <c r="D7497" s="10" t="n"/>
      <c r="E7497" s="10" t="n"/>
    </row>
    <row r="7498">
      <c r="B7498">
        <f>IFERROR(VLOOKUP(A7498,Produtos!A:B,2,FALSE),"")</f>
        <v/>
      </c>
      <c r="D7498" s="10" t="n"/>
      <c r="E7498" s="10" t="n"/>
    </row>
    <row r="7499">
      <c r="B7499">
        <f>IFERROR(VLOOKUP(A7499,Produtos!A:B,2,FALSE),"")</f>
        <v/>
      </c>
      <c r="D7499" s="10" t="n"/>
      <c r="E7499" s="10" t="n"/>
    </row>
    <row r="7500">
      <c r="B7500">
        <f>IFERROR(VLOOKUP(A7500,Produtos!A:B,2,FALSE),"")</f>
        <v/>
      </c>
      <c r="D7500" s="10" t="n"/>
      <c r="E7500" s="10" t="n"/>
    </row>
    <row r="7501">
      <c r="B7501">
        <f>IFERROR(VLOOKUP(A7501,Produtos!A:B,2,FALSE),"")</f>
        <v/>
      </c>
      <c r="D7501" s="10" t="n"/>
      <c r="E7501" s="10" t="n"/>
    </row>
    <row r="7502">
      <c r="B7502">
        <f>IFERROR(VLOOKUP(A7502,Produtos!A:B,2,FALSE),"")</f>
        <v/>
      </c>
      <c r="D7502" s="10" t="n"/>
      <c r="E7502" s="10" t="n"/>
    </row>
    <row r="7503">
      <c r="B7503">
        <f>IFERROR(VLOOKUP(A7503,Produtos!A:B,2,FALSE),"")</f>
        <v/>
      </c>
      <c r="D7503" s="10" t="n"/>
      <c r="E7503" s="10" t="n"/>
    </row>
    <row r="7504">
      <c r="B7504">
        <f>IFERROR(VLOOKUP(A7504,Produtos!A:B,2,FALSE),"")</f>
        <v/>
      </c>
      <c r="D7504" s="10" t="n"/>
      <c r="E7504" s="10" t="n"/>
    </row>
    <row r="7505">
      <c r="B7505">
        <f>IFERROR(VLOOKUP(A7505,Produtos!A:B,2,FALSE),"")</f>
        <v/>
      </c>
      <c r="D7505" s="10" t="n"/>
      <c r="E7505" s="10" t="n"/>
    </row>
    <row r="7506">
      <c r="B7506">
        <f>IFERROR(VLOOKUP(A7506,Produtos!A:B,2,FALSE),"")</f>
        <v/>
      </c>
      <c r="D7506" s="10" t="n"/>
      <c r="E7506" s="10" t="n"/>
    </row>
    <row r="7507">
      <c r="B7507">
        <f>IFERROR(VLOOKUP(A7507,Produtos!A:B,2,FALSE),"")</f>
        <v/>
      </c>
      <c r="D7507" s="10" t="n"/>
      <c r="E7507" s="10" t="n"/>
    </row>
    <row r="7508">
      <c r="B7508">
        <f>IFERROR(VLOOKUP(A7508,Produtos!A:B,2,FALSE),"")</f>
        <v/>
      </c>
      <c r="D7508" s="10" t="n"/>
      <c r="E7508" s="10" t="n"/>
    </row>
    <row r="7509">
      <c r="B7509">
        <f>IFERROR(VLOOKUP(A7509,Produtos!A:B,2,FALSE),"")</f>
        <v/>
      </c>
      <c r="D7509" s="10" t="n"/>
      <c r="E7509" s="10" t="n"/>
    </row>
    <row r="7510">
      <c r="B7510">
        <f>IFERROR(VLOOKUP(A7510,Produtos!A:B,2,FALSE),"")</f>
        <v/>
      </c>
      <c r="D7510" s="10" t="n"/>
      <c r="E7510" s="10" t="n"/>
    </row>
    <row r="7511">
      <c r="B7511">
        <f>IFERROR(VLOOKUP(A7511,Produtos!A:B,2,FALSE),"")</f>
        <v/>
      </c>
      <c r="D7511" s="10" t="n"/>
      <c r="E7511" s="10" t="n"/>
    </row>
    <row r="7512">
      <c r="B7512">
        <f>IFERROR(VLOOKUP(A7512,Produtos!A:B,2,FALSE),"")</f>
        <v/>
      </c>
      <c r="D7512" s="10" t="n"/>
      <c r="E7512" s="10" t="n"/>
    </row>
    <row r="7513">
      <c r="B7513">
        <f>IFERROR(VLOOKUP(A7513,Produtos!A:B,2,FALSE),"")</f>
        <v/>
      </c>
      <c r="D7513" s="10" t="n"/>
      <c r="E7513" s="10" t="n"/>
    </row>
    <row r="7514">
      <c r="B7514">
        <f>IFERROR(VLOOKUP(A7514,Produtos!A:B,2,FALSE),"")</f>
        <v/>
      </c>
      <c r="D7514" s="10" t="n"/>
      <c r="E7514" s="10" t="n"/>
    </row>
    <row r="7515">
      <c r="B7515">
        <f>IFERROR(VLOOKUP(A7515,Produtos!A:B,2,FALSE),"")</f>
        <v/>
      </c>
      <c r="D7515" s="10" t="n"/>
      <c r="E7515" s="10" t="n"/>
    </row>
    <row r="7516">
      <c r="B7516">
        <f>IFERROR(VLOOKUP(A7516,Produtos!A:B,2,FALSE),"")</f>
        <v/>
      </c>
      <c r="D7516" s="10" t="n"/>
      <c r="E7516" s="10" t="n"/>
    </row>
    <row r="7517">
      <c r="B7517">
        <f>IFERROR(VLOOKUP(A7517,Produtos!A:B,2,FALSE),"")</f>
        <v/>
      </c>
      <c r="D7517" s="10" t="n"/>
      <c r="E7517" s="10" t="n"/>
    </row>
    <row r="7518">
      <c r="B7518">
        <f>IFERROR(VLOOKUP(A7518,Produtos!A:B,2,FALSE),"")</f>
        <v/>
      </c>
      <c r="D7518" s="10" t="n"/>
      <c r="E7518" s="10" t="n"/>
    </row>
    <row r="7519">
      <c r="B7519">
        <f>IFERROR(VLOOKUP(A7519,Produtos!A:B,2,FALSE),"")</f>
        <v/>
      </c>
      <c r="D7519" s="10" t="n"/>
      <c r="E7519" s="10" t="n"/>
    </row>
    <row r="7520">
      <c r="B7520">
        <f>IFERROR(VLOOKUP(A7520,Produtos!A:B,2,FALSE),"")</f>
        <v/>
      </c>
      <c r="D7520" s="10" t="n"/>
      <c r="E7520" s="10" t="n"/>
    </row>
    <row r="7521">
      <c r="B7521">
        <f>IFERROR(VLOOKUP(A7521,Produtos!A:B,2,FALSE),"")</f>
        <v/>
      </c>
      <c r="D7521" s="10" t="n"/>
      <c r="E7521" s="10" t="n"/>
    </row>
    <row r="7522">
      <c r="B7522">
        <f>IFERROR(VLOOKUP(A7522,Produtos!A:B,2,FALSE),"")</f>
        <v/>
      </c>
      <c r="D7522" s="10" t="n"/>
      <c r="E7522" s="10" t="n"/>
    </row>
    <row r="7523">
      <c r="B7523">
        <f>IFERROR(VLOOKUP(A7523,Produtos!A:B,2,FALSE),"")</f>
        <v/>
      </c>
      <c r="D7523" s="10" t="n"/>
      <c r="E7523" s="10" t="n"/>
    </row>
    <row r="7524">
      <c r="B7524">
        <f>IFERROR(VLOOKUP(A7524,Produtos!A:B,2,FALSE),"")</f>
        <v/>
      </c>
      <c r="D7524" s="10" t="n"/>
      <c r="E7524" s="10" t="n"/>
    </row>
    <row r="7525">
      <c r="B7525">
        <f>IFERROR(VLOOKUP(A7525,Produtos!A:B,2,FALSE),"")</f>
        <v/>
      </c>
      <c r="D7525" s="10" t="n"/>
      <c r="E7525" s="10" t="n"/>
    </row>
    <row r="7526">
      <c r="B7526">
        <f>IFERROR(VLOOKUP(A7526,Produtos!A:B,2,FALSE),"")</f>
        <v/>
      </c>
      <c r="D7526" s="10" t="n"/>
      <c r="E7526" s="10" t="n"/>
    </row>
    <row r="7527">
      <c r="B7527">
        <f>IFERROR(VLOOKUP(A7527,Produtos!A:B,2,FALSE),"")</f>
        <v/>
      </c>
      <c r="D7527" s="10" t="n"/>
      <c r="E7527" s="10" t="n"/>
    </row>
    <row r="7528">
      <c r="B7528">
        <f>IFERROR(VLOOKUP(A7528,Produtos!A:B,2,FALSE),"")</f>
        <v/>
      </c>
      <c r="D7528" s="10" t="n"/>
      <c r="E7528" s="10" t="n"/>
    </row>
    <row r="7529">
      <c r="B7529">
        <f>IFERROR(VLOOKUP(A7529,Produtos!A:B,2,FALSE),"")</f>
        <v/>
      </c>
      <c r="D7529" s="10" t="n"/>
      <c r="E7529" s="10" t="n"/>
    </row>
    <row r="7530">
      <c r="B7530">
        <f>IFERROR(VLOOKUP(A7530,Produtos!A:B,2,FALSE),"")</f>
        <v/>
      </c>
      <c r="D7530" s="10" t="n"/>
      <c r="E7530" s="10" t="n"/>
    </row>
    <row r="7531">
      <c r="B7531">
        <f>IFERROR(VLOOKUP(A7531,Produtos!A:B,2,FALSE),"")</f>
        <v/>
      </c>
      <c r="D7531" s="10" t="n"/>
      <c r="E7531" s="10" t="n"/>
    </row>
    <row r="7532">
      <c r="B7532">
        <f>IFERROR(VLOOKUP(A7532,Produtos!A:B,2,FALSE),"")</f>
        <v/>
      </c>
      <c r="D7532" s="10" t="n"/>
      <c r="E7532" s="10" t="n"/>
    </row>
    <row r="7533">
      <c r="B7533">
        <f>IFERROR(VLOOKUP(A7533,Produtos!A:B,2,FALSE),"")</f>
        <v/>
      </c>
      <c r="D7533" s="10" t="n"/>
      <c r="E7533" s="10" t="n"/>
    </row>
    <row r="7534">
      <c r="B7534">
        <f>IFERROR(VLOOKUP(A7534,Produtos!A:B,2,FALSE),"")</f>
        <v/>
      </c>
      <c r="D7534" s="10" t="n"/>
      <c r="E7534" s="10" t="n"/>
    </row>
    <row r="7535">
      <c r="B7535">
        <f>IFERROR(VLOOKUP(A7535,Produtos!A:B,2,FALSE),"")</f>
        <v/>
      </c>
      <c r="D7535" s="10" t="n"/>
      <c r="E7535" s="10" t="n"/>
    </row>
    <row r="7536">
      <c r="B7536">
        <f>IFERROR(VLOOKUP(A7536,Produtos!A:B,2,FALSE),"")</f>
        <v/>
      </c>
      <c r="D7536" s="10" t="n"/>
      <c r="E7536" s="10" t="n"/>
    </row>
    <row r="7537">
      <c r="B7537">
        <f>IFERROR(VLOOKUP(A7537,Produtos!A:B,2,FALSE),"")</f>
        <v/>
      </c>
      <c r="D7537" s="10" t="n"/>
      <c r="E7537" s="10" t="n"/>
    </row>
    <row r="7538">
      <c r="B7538">
        <f>IFERROR(VLOOKUP(A7538,Produtos!A:B,2,FALSE),"")</f>
        <v/>
      </c>
      <c r="D7538" s="10" t="n"/>
      <c r="E7538" s="10" t="n"/>
    </row>
    <row r="7539">
      <c r="B7539">
        <f>IFERROR(VLOOKUP(A7539,Produtos!A:B,2,FALSE),"")</f>
        <v/>
      </c>
      <c r="D7539" s="10" t="n"/>
      <c r="E7539" s="10" t="n"/>
    </row>
    <row r="7540">
      <c r="B7540">
        <f>IFERROR(VLOOKUP(A7540,Produtos!A:B,2,FALSE),"")</f>
        <v/>
      </c>
      <c r="D7540" s="10" t="n"/>
      <c r="E7540" s="10" t="n"/>
    </row>
    <row r="7541">
      <c r="B7541">
        <f>IFERROR(VLOOKUP(A7541,Produtos!A:B,2,FALSE),"")</f>
        <v/>
      </c>
      <c r="D7541" s="10" t="n"/>
      <c r="E7541" s="10" t="n"/>
    </row>
    <row r="7542">
      <c r="B7542">
        <f>IFERROR(VLOOKUP(A7542,Produtos!A:B,2,FALSE),"")</f>
        <v/>
      </c>
      <c r="D7542" s="10" t="n"/>
      <c r="E7542" s="10" t="n"/>
    </row>
    <row r="7543">
      <c r="B7543">
        <f>IFERROR(VLOOKUP(A7543,Produtos!A:B,2,FALSE),"")</f>
        <v/>
      </c>
      <c r="D7543" s="10" t="n"/>
      <c r="E7543" s="10" t="n"/>
    </row>
    <row r="7544">
      <c r="B7544">
        <f>IFERROR(VLOOKUP(A7544,Produtos!A:B,2,FALSE),"")</f>
        <v/>
      </c>
      <c r="D7544" s="10" t="n"/>
      <c r="E7544" s="10" t="n"/>
    </row>
    <row r="7545">
      <c r="B7545">
        <f>IFERROR(VLOOKUP(A7545,Produtos!A:B,2,FALSE),"")</f>
        <v/>
      </c>
      <c r="D7545" s="10" t="n"/>
      <c r="E7545" s="10" t="n"/>
    </row>
    <row r="7546">
      <c r="B7546">
        <f>IFERROR(VLOOKUP(A7546,Produtos!A:B,2,FALSE),"")</f>
        <v/>
      </c>
      <c r="D7546" s="10" t="n"/>
      <c r="E7546" s="10" t="n"/>
    </row>
    <row r="7547">
      <c r="B7547">
        <f>IFERROR(VLOOKUP(A7547,Produtos!A:B,2,FALSE),"")</f>
        <v/>
      </c>
      <c r="D7547" s="10" t="n"/>
      <c r="E7547" s="10" t="n"/>
    </row>
    <row r="7548">
      <c r="B7548">
        <f>IFERROR(VLOOKUP(A7548,Produtos!A:B,2,FALSE),"")</f>
        <v/>
      </c>
      <c r="D7548" s="10" t="n"/>
      <c r="E7548" s="10" t="n"/>
    </row>
    <row r="7549">
      <c r="B7549">
        <f>IFERROR(VLOOKUP(A7549,Produtos!A:B,2,FALSE),"")</f>
        <v/>
      </c>
      <c r="D7549" s="10" t="n"/>
      <c r="E7549" s="10" t="n"/>
    </row>
    <row r="7550">
      <c r="B7550">
        <f>IFERROR(VLOOKUP(A7550,Produtos!A:B,2,FALSE),"")</f>
        <v/>
      </c>
      <c r="D7550" s="10" t="n"/>
      <c r="E7550" s="10" t="n"/>
    </row>
    <row r="7551">
      <c r="B7551">
        <f>IFERROR(VLOOKUP(A7551,Produtos!A:B,2,FALSE),"")</f>
        <v/>
      </c>
      <c r="D7551" s="10" t="n"/>
      <c r="E7551" s="10" t="n"/>
    </row>
    <row r="7552">
      <c r="B7552">
        <f>IFERROR(VLOOKUP(A7552,Produtos!A:B,2,FALSE),"")</f>
        <v/>
      </c>
      <c r="D7552" s="10" t="n"/>
      <c r="E7552" s="10" t="n"/>
    </row>
    <row r="7553">
      <c r="B7553">
        <f>IFERROR(VLOOKUP(A7553,Produtos!A:B,2,FALSE),"")</f>
        <v/>
      </c>
      <c r="D7553" s="10" t="n"/>
      <c r="E7553" s="10" t="n"/>
    </row>
    <row r="7554">
      <c r="B7554">
        <f>IFERROR(VLOOKUP(A7554,Produtos!A:B,2,FALSE),"")</f>
        <v/>
      </c>
      <c r="D7554" s="10" t="n"/>
      <c r="E7554" s="10" t="n"/>
    </row>
    <row r="7555">
      <c r="B7555">
        <f>IFERROR(VLOOKUP(A7555,Produtos!A:B,2,FALSE),"")</f>
        <v/>
      </c>
      <c r="D7555" s="10" t="n"/>
      <c r="E7555" s="10" t="n"/>
    </row>
    <row r="7556">
      <c r="B7556">
        <f>IFERROR(VLOOKUP(A7556,Produtos!A:B,2,FALSE),"")</f>
        <v/>
      </c>
      <c r="D7556" s="10" t="n"/>
      <c r="E7556" s="10" t="n"/>
    </row>
    <row r="7557">
      <c r="B7557">
        <f>IFERROR(VLOOKUP(A7557,Produtos!A:B,2,FALSE),"")</f>
        <v/>
      </c>
      <c r="D7557" s="10" t="n"/>
      <c r="E7557" s="10" t="n"/>
    </row>
    <row r="7558">
      <c r="B7558">
        <f>IFERROR(VLOOKUP(A7558,Produtos!A:B,2,FALSE),"")</f>
        <v/>
      </c>
      <c r="D7558" s="10" t="n"/>
      <c r="E7558" s="10" t="n"/>
    </row>
    <row r="7559">
      <c r="B7559">
        <f>IFERROR(VLOOKUP(A7559,Produtos!A:B,2,FALSE),"")</f>
        <v/>
      </c>
      <c r="D7559" s="10" t="n"/>
      <c r="E7559" s="10" t="n"/>
    </row>
    <row r="7560">
      <c r="B7560">
        <f>IFERROR(VLOOKUP(A7560,Produtos!A:B,2,FALSE),"")</f>
        <v/>
      </c>
      <c r="D7560" s="10" t="n"/>
      <c r="E7560" s="10" t="n"/>
    </row>
    <row r="7561">
      <c r="B7561">
        <f>IFERROR(VLOOKUP(A7561,Produtos!A:B,2,FALSE),"")</f>
        <v/>
      </c>
      <c r="D7561" s="10" t="n"/>
      <c r="E7561" s="10" t="n"/>
    </row>
    <row r="7562">
      <c r="B7562">
        <f>IFERROR(VLOOKUP(A7562,Produtos!A:B,2,FALSE),"")</f>
        <v/>
      </c>
      <c r="D7562" s="10" t="n"/>
      <c r="E7562" s="10" t="n"/>
    </row>
    <row r="7563">
      <c r="B7563">
        <f>IFERROR(VLOOKUP(A7563,Produtos!A:B,2,FALSE),"")</f>
        <v/>
      </c>
      <c r="D7563" s="10" t="n"/>
      <c r="E7563" s="10" t="n"/>
    </row>
    <row r="7564">
      <c r="B7564">
        <f>IFERROR(VLOOKUP(A7564,Produtos!A:B,2,FALSE),"")</f>
        <v/>
      </c>
      <c r="D7564" s="10" t="n"/>
      <c r="E7564" s="10" t="n"/>
    </row>
    <row r="7565">
      <c r="B7565">
        <f>IFERROR(VLOOKUP(A7565,Produtos!A:B,2,FALSE),"")</f>
        <v/>
      </c>
      <c r="D7565" s="10" t="n"/>
      <c r="E7565" s="10" t="n"/>
    </row>
    <row r="7566">
      <c r="B7566">
        <f>IFERROR(VLOOKUP(A7566,Produtos!A:B,2,FALSE),"")</f>
        <v/>
      </c>
      <c r="D7566" s="10" t="n"/>
      <c r="E7566" s="10" t="n"/>
    </row>
    <row r="7567">
      <c r="B7567">
        <f>IFERROR(VLOOKUP(A7567,Produtos!A:B,2,FALSE),"")</f>
        <v/>
      </c>
      <c r="D7567" s="10" t="n"/>
      <c r="E7567" s="10" t="n"/>
    </row>
    <row r="7568">
      <c r="B7568">
        <f>IFERROR(VLOOKUP(A7568,Produtos!A:B,2,FALSE),"")</f>
        <v/>
      </c>
      <c r="D7568" s="10" t="n"/>
      <c r="E7568" s="10" t="n"/>
    </row>
    <row r="7569">
      <c r="B7569">
        <f>IFERROR(VLOOKUP(A7569,Produtos!A:B,2,FALSE),"")</f>
        <v/>
      </c>
      <c r="D7569" s="10" t="n"/>
      <c r="E7569" s="10" t="n"/>
    </row>
    <row r="7570">
      <c r="B7570">
        <f>IFERROR(VLOOKUP(A7570,Produtos!A:B,2,FALSE),"")</f>
        <v/>
      </c>
      <c r="D7570" s="10" t="n"/>
      <c r="E7570" s="10" t="n"/>
    </row>
    <row r="7571">
      <c r="B7571">
        <f>IFERROR(VLOOKUP(A7571,Produtos!A:B,2,FALSE),"")</f>
        <v/>
      </c>
      <c r="D7571" s="10" t="n"/>
      <c r="E7571" s="10" t="n"/>
    </row>
    <row r="7572">
      <c r="B7572">
        <f>IFERROR(VLOOKUP(A7572,Produtos!A:B,2,FALSE),"")</f>
        <v/>
      </c>
      <c r="D7572" s="10" t="n"/>
      <c r="E7572" s="10" t="n"/>
    </row>
    <row r="7573">
      <c r="B7573">
        <f>IFERROR(VLOOKUP(A7573,Produtos!A:B,2,FALSE),"")</f>
        <v/>
      </c>
      <c r="D7573" s="10" t="n"/>
      <c r="E7573" s="10" t="n"/>
    </row>
    <row r="7574">
      <c r="B7574">
        <f>IFERROR(VLOOKUP(A7574,Produtos!A:B,2,FALSE),"")</f>
        <v/>
      </c>
      <c r="D7574" s="10" t="n"/>
      <c r="E7574" s="10" t="n"/>
    </row>
    <row r="7575">
      <c r="B7575">
        <f>IFERROR(VLOOKUP(A7575,Produtos!A:B,2,FALSE),"")</f>
        <v/>
      </c>
      <c r="D7575" s="10" t="n"/>
      <c r="E7575" s="10" t="n"/>
    </row>
    <row r="7576">
      <c r="B7576">
        <f>IFERROR(VLOOKUP(A7576,Produtos!A:B,2,FALSE),"")</f>
        <v/>
      </c>
      <c r="D7576" s="10" t="n"/>
      <c r="E7576" s="10" t="n"/>
    </row>
    <row r="7577">
      <c r="B7577">
        <f>IFERROR(VLOOKUP(A7577,Produtos!A:B,2,FALSE),"")</f>
        <v/>
      </c>
      <c r="D7577" s="10" t="n"/>
      <c r="E7577" s="10" t="n"/>
    </row>
    <row r="7578">
      <c r="B7578">
        <f>IFERROR(VLOOKUP(A7578,Produtos!A:B,2,FALSE),"")</f>
        <v/>
      </c>
      <c r="D7578" s="10" t="n"/>
      <c r="E7578" s="10" t="n"/>
    </row>
    <row r="7579">
      <c r="B7579">
        <f>IFERROR(VLOOKUP(A7579,Produtos!A:B,2,FALSE),"")</f>
        <v/>
      </c>
      <c r="D7579" s="10" t="n"/>
      <c r="E7579" s="10" t="n"/>
    </row>
    <row r="7580">
      <c r="B7580">
        <f>IFERROR(VLOOKUP(A7580,Produtos!A:B,2,FALSE),"")</f>
        <v/>
      </c>
      <c r="D7580" s="10" t="n"/>
      <c r="E7580" s="10" t="n"/>
    </row>
    <row r="7581">
      <c r="B7581">
        <f>IFERROR(VLOOKUP(A7581,Produtos!A:B,2,FALSE),"")</f>
        <v/>
      </c>
      <c r="D7581" s="10" t="n"/>
      <c r="E7581" s="10" t="n"/>
    </row>
    <row r="7582">
      <c r="B7582">
        <f>IFERROR(VLOOKUP(A7582,Produtos!A:B,2,FALSE),"")</f>
        <v/>
      </c>
      <c r="D7582" s="10" t="n"/>
      <c r="E7582" s="10" t="n"/>
    </row>
    <row r="7583">
      <c r="B7583">
        <f>IFERROR(VLOOKUP(A7583,Produtos!A:B,2,FALSE),"")</f>
        <v/>
      </c>
      <c r="D7583" s="10" t="n"/>
      <c r="E7583" s="10" t="n"/>
    </row>
    <row r="7584">
      <c r="B7584">
        <f>IFERROR(VLOOKUP(A7584,Produtos!A:B,2,FALSE),"")</f>
        <v/>
      </c>
      <c r="D7584" s="10" t="n"/>
      <c r="E7584" s="10" t="n"/>
    </row>
    <row r="7585">
      <c r="B7585">
        <f>IFERROR(VLOOKUP(A7585,Produtos!A:B,2,FALSE),"")</f>
        <v/>
      </c>
      <c r="D7585" s="10" t="n"/>
      <c r="E7585" s="10" t="n"/>
    </row>
    <row r="7586">
      <c r="B7586">
        <f>IFERROR(VLOOKUP(A7586,Produtos!A:B,2,FALSE),"")</f>
        <v/>
      </c>
      <c r="D7586" s="10" t="n"/>
      <c r="E7586" s="10" t="n"/>
    </row>
    <row r="7587">
      <c r="B7587">
        <f>IFERROR(VLOOKUP(A7587,Produtos!A:B,2,FALSE),"")</f>
        <v/>
      </c>
      <c r="D7587" s="10" t="n"/>
      <c r="E7587" s="10" t="n"/>
    </row>
    <row r="7588">
      <c r="B7588">
        <f>IFERROR(VLOOKUP(A7588,Produtos!A:B,2,FALSE),"")</f>
        <v/>
      </c>
      <c r="D7588" s="10" t="n"/>
      <c r="E7588" s="10" t="n"/>
    </row>
    <row r="7589">
      <c r="B7589">
        <f>IFERROR(VLOOKUP(A7589,Produtos!A:B,2,FALSE),"")</f>
        <v/>
      </c>
      <c r="D7589" s="10" t="n"/>
      <c r="E7589" s="10" t="n"/>
    </row>
    <row r="7590">
      <c r="B7590">
        <f>IFERROR(VLOOKUP(A7590,Produtos!A:B,2,FALSE),"")</f>
        <v/>
      </c>
      <c r="D7590" s="10" t="n"/>
      <c r="E7590" s="10" t="n"/>
    </row>
    <row r="7591">
      <c r="B7591">
        <f>IFERROR(VLOOKUP(A7591,Produtos!A:B,2,FALSE),"")</f>
        <v/>
      </c>
      <c r="D7591" s="10" t="n"/>
      <c r="E7591" s="10" t="n"/>
    </row>
    <row r="7592">
      <c r="B7592">
        <f>IFERROR(VLOOKUP(A7592,Produtos!A:B,2,FALSE),"")</f>
        <v/>
      </c>
      <c r="D7592" s="10" t="n"/>
      <c r="E7592" s="10" t="n"/>
    </row>
    <row r="7593">
      <c r="B7593">
        <f>IFERROR(VLOOKUP(A7593,Produtos!A:B,2,FALSE),"")</f>
        <v/>
      </c>
      <c r="D7593" s="10" t="n"/>
      <c r="E7593" s="10" t="n"/>
    </row>
    <row r="7594">
      <c r="B7594">
        <f>IFERROR(VLOOKUP(A7594,Produtos!A:B,2,FALSE),"")</f>
        <v/>
      </c>
      <c r="D7594" s="10" t="n"/>
      <c r="E7594" s="10" t="n"/>
    </row>
    <row r="7595">
      <c r="B7595">
        <f>IFERROR(VLOOKUP(A7595,Produtos!A:B,2,FALSE),"")</f>
        <v/>
      </c>
      <c r="D7595" s="10" t="n"/>
      <c r="E7595" s="10" t="n"/>
    </row>
    <row r="7596">
      <c r="B7596">
        <f>IFERROR(VLOOKUP(A7596,Produtos!A:B,2,FALSE),"")</f>
        <v/>
      </c>
      <c r="D7596" s="10" t="n"/>
      <c r="E7596" s="10" t="n"/>
    </row>
    <row r="7597">
      <c r="B7597">
        <f>IFERROR(VLOOKUP(A7597,Produtos!A:B,2,FALSE),"")</f>
        <v/>
      </c>
      <c r="D7597" s="10" t="n"/>
      <c r="E7597" s="10" t="n"/>
    </row>
    <row r="7598">
      <c r="B7598">
        <f>IFERROR(VLOOKUP(A7598,Produtos!A:B,2,FALSE),"")</f>
        <v/>
      </c>
      <c r="D7598" s="10" t="n"/>
      <c r="E7598" s="10" t="n"/>
    </row>
    <row r="7599">
      <c r="B7599">
        <f>IFERROR(VLOOKUP(A7599,Produtos!A:B,2,FALSE),"")</f>
        <v/>
      </c>
      <c r="D7599" s="10" t="n"/>
      <c r="E7599" s="10" t="n"/>
    </row>
    <row r="7600">
      <c r="B7600">
        <f>IFERROR(VLOOKUP(A7600,Produtos!A:B,2,FALSE),"")</f>
        <v/>
      </c>
      <c r="D7600" s="10" t="n"/>
      <c r="E7600" s="10" t="n"/>
    </row>
    <row r="7601">
      <c r="B7601">
        <f>IFERROR(VLOOKUP(A7601,Produtos!A:B,2,FALSE),"")</f>
        <v/>
      </c>
      <c r="D7601" s="10" t="n"/>
      <c r="E7601" s="10" t="n"/>
    </row>
    <row r="7602">
      <c r="B7602">
        <f>IFERROR(VLOOKUP(A7602,Produtos!A:B,2,FALSE),"")</f>
        <v/>
      </c>
      <c r="D7602" s="10" t="n"/>
      <c r="E7602" s="10" t="n"/>
    </row>
    <row r="7603">
      <c r="B7603">
        <f>IFERROR(VLOOKUP(A7603,Produtos!A:B,2,FALSE),"")</f>
        <v/>
      </c>
      <c r="D7603" s="10" t="n"/>
      <c r="E7603" s="10" t="n"/>
    </row>
    <row r="7604">
      <c r="B7604">
        <f>IFERROR(VLOOKUP(A7604,Produtos!A:B,2,FALSE),"")</f>
        <v/>
      </c>
      <c r="D7604" s="10" t="n"/>
      <c r="E7604" s="10" t="n"/>
    </row>
    <row r="7605">
      <c r="B7605">
        <f>IFERROR(VLOOKUP(A7605,Produtos!A:B,2,FALSE),"")</f>
        <v/>
      </c>
      <c r="D7605" s="10" t="n"/>
      <c r="E7605" s="10" t="n"/>
    </row>
    <row r="7606">
      <c r="B7606">
        <f>IFERROR(VLOOKUP(A7606,Produtos!A:B,2,FALSE),"")</f>
        <v/>
      </c>
      <c r="D7606" s="10" t="n"/>
      <c r="E7606" s="10" t="n"/>
    </row>
    <row r="7607">
      <c r="B7607">
        <f>IFERROR(VLOOKUP(A7607,Produtos!A:B,2,FALSE),"")</f>
        <v/>
      </c>
      <c r="D7607" s="10" t="n"/>
      <c r="E7607" s="10" t="n"/>
    </row>
    <row r="7608">
      <c r="B7608">
        <f>IFERROR(VLOOKUP(A7608,Produtos!A:B,2,FALSE),"")</f>
        <v/>
      </c>
      <c r="D7608" s="10" t="n"/>
      <c r="E7608" s="10" t="n"/>
    </row>
    <row r="7609">
      <c r="B7609">
        <f>IFERROR(VLOOKUP(A7609,Produtos!A:B,2,FALSE),"")</f>
        <v/>
      </c>
      <c r="D7609" s="10" t="n"/>
      <c r="E7609" s="10" t="n"/>
    </row>
    <row r="7610">
      <c r="B7610">
        <f>IFERROR(VLOOKUP(A7610,Produtos!A:B,2,FALSE),"")</f>
        <v/>
      </c>
      <c r="D7610" s="10" t="n"/>
      <c r="E7610" s="10" t="n"/>
    </row>
    <row r="7611">
      <c r="B7611">
        <f>IFERROR(VLOOKUP(A7611,Produtos!A:B,2,FALSE),"")</f>
        <v/>
      </c>
      <c r="D7611" s="10" t="n"/>
      <c r="E7611" s="10" t="n"/>
    </row>
    <row r="7612">
      <c r="B7612">
        <f>IFERROR(VLOOKUP(A7612,Produtos!A:B,2,FALSE),"")</f>
        <v/>
      </c>
      <c r="D7612" s="10" t="n"/>
      <c r="E7612" s="10" t="n"/>
    </row>
    <row r="7613">
      <c r="B7613">
        <f>IFERROR(VLOOKUP(A7613,Produtos!A:B,2,FALSE),"")</f>
        <v/>
      </c>
      <c r="D7613" s="10" t="n"/>
      <c r="E7613" s="10" t="n"/>
    </row>
    <row r="7614">
      <c r="B7614">
        <f>IFERROR(VLOOKUP(A7614,Produtos!A:B,2,FALSE),"")</f>
        <v/>
      </c>
      <c r="D7614" s="10" t="n"/>
      <c r="E7614" s="10" t="n"/>
    </row>
    <row r="7615">
      <c r="B7615">
        <f>IFERROR(VLOOKUP(A7615,Produtos!A:B,2,FALSE),"")</f>
        <v/>
      </c>
      <c r="D7615" s="10" t="n"/>
      <c r="E7615" s="10" t="n"/>
    </row>
    <row r="7616">
      <c r="B7616">
        <f>IFERROR(VLOOKUP(A7616,Produtos!A:B,2,FALSE),"")</f>
        <v/>
      </c>
      <c r="D7616" s="10" t="n"/>
      <c r="E7616" s="10" t="n"/>
    </row>
    <row r="7617">
      <c r="B7617">
        <f>IFERROR(VLOOKUP(A7617,Produtos!A:B,2,FALSE),"")</f>
        <v/>
      </c>
      <c r="D7617" s="10" t="n"/>
      <c r="E7617" s="10" t="n"/>
    </row>
    <row r="7618">
      <c r="B7618">
        <f>IFERROR(VLOOKUP(A7618,Produtos!A:B,2,FALSE),"")</f>
        <v/>
      </c>
      <c r="D7618" s="10" t="n"/>
      <c r="E7618" s="10" t="n"/>
    </row>
    <row r="7619">
      <c r="B7619">
        <f>IFERROR(VLOOKUP(A7619,Produtos!A:B,2,FALSE),"")</f>
        <v/>
      </c>
      <c r="D7619" s="10" t="n"/>
      <c r="E7619" s="10" t="n"/>
    </row>
    <row r="7620">
      <c r="B7620">
        <f>IFERROR(VLOOKUP(A7620,Produtos!A:B,2,FALSE),"")</f>
        <v/>
      </c>
      <c r="D7620" s="10" t="n"/>
      <c r="E7620" s="10" t="n"/>
    </row>
    <row r="7621">
      <c r="B7621">
        <f>IFERROR(VLOOKUP(A7621,Produtos!A:B,2,FALSE),"")</f>
        <v/>
      </c>
      <c r="D7621" s="10" t="n"/>
      <c r="E7621" s="10" t="n"/>
    </row>
    <row r="7622">
      <c r="B7622">
        <f>IFERROR(VLOOKUP(A7622,Produtos!A:B,2,FALSE),"")</f>
        <v/>
      </c>
      <c r="D7622" s="10" t="n"/>
      <c r="E7622" s="10" t="n"/>
    </row>
    <row r="7623">
      <c r="B7623">
        <f>IFERROR(VLOOKUP(A7623,Produtos!A:B,2,FALSE),"")</f>
        <v/>
      </c>
      <c r="D7623" s="10" t="n"/>
      <c r="E7623" s="10" t="n"/>
    </row>
    <row r="7624">
      <c r="B7624">
        <f>IFERROR(VLOOKUP(A7624,Produtos!A:B,2,FALSE),"")</f>
        <v/>
      </c>
      <c r="D7624" s="10" t="n"/>
      <c r="E7624" s="10" t="n"/>
    </row>
    <row r="7625">
      <c r="B7625">
        <f>IFERROR(VLOOKUP(A7625,Produtos!A:B,2,FALSE),"")</f>
        <v/>
      </c>
      <c r="D7625" s="10" t="n"/>
      <c r="E7625" s="10" t="n"/>
    </row>
    <row r="7626">
      <c r="B7626">
        <f>IFERROR(VLOOKUP(A7626,Produtos!A:B,2,FALSE),"")</f>
        <v/>
      </c>
      <c r="D7626" s="10" t="n"/>
      <c r="E7626" s="10" t="n"/>
    </row>
    <row r="7627">
      <c r="B7627">
        <f>IFERROR(VLOOKUP(A7627,Produtos!A:B,2,FALSE),"")</f>
        <v/>
      </c>
      <c r="D7627" s="10" t="n"/>
      <c r="E7627" s="10" t="n"/>
    </row>
    <row r="7628">
      <c r="B7628">
        <f>IFERROR(VLOOKUP(A7628,Produtos!A:B,2,FALSE),"")</f>
        <v/>
      </c>
      <c r="D7628" s="10" t="n"/>
      <c r="E7628" s="10" t="n"/>
    </row>
    <row r="7629">
      <c r="B7629">
        <f>IFERROR(VLOOKUP(A7629,Produtos!A:B,2,FALSE),"")</f>
        <v/>
      </c>
      <c r="D7629" s="10" t="n"/>
      <c r="E7629" s="10" t="n"/>
    </row>
    <row r="7630">
      <c r="B7630">
        <f>IFERROR(VLOOKUP(A7630,Produtos!A:B,2,FALSE),"")</f>
        <v/>
      </c>
      <c r="D7630" s="10" t="n"/>
      <c r="E7630" s="10" t="n"/>
    </row>
    <row r="7631">
      <c r="B7631">
        <f>IFERROR(VLOOKUP(A7631,Produtos!A:B,2,FALSE),"")</f>
        <v/>
      </c>
      <c r="D7631" s="10" t="n"/>
      <c r="E7631" s="10" t="n"/>
    </row>
    <row r="7632">
      <c r="B7632">
        <f>IFERROR(VLOOKUP(A7632,Produtos!A:B,2,FALSE),"")</f>
        <v/>
      </c>
      <c r="D7632" s="10" t="n"/>
      <c r="E7632" s="10" t="n"/>
    </row>
    <row r="7633">
      <c r="B7633">
        <f>IFERROR(VLOOKUP(A7633,Produtos!A:B,2,FALSE),"")</f>
        <v/>
      </c>
      <c r="D7633" s="10" t="n"/>
      <c r="E7633" s="10" t="n"/>
    </row>
    <row r="7634">
      <c r="B7634">
        <f>IFERROR(VLOOKUP(A7634,Produtos!A:B,2,FALSE),"")</f>
        <v/>
      </c>
      <c r="D7634" s="10" t="n"/>
      <c r="E7634" s="10" t="n"/>
    </row>
    <row r="7635">
      <c r="B7635">
        <f>IFERROR(VLOOKUP(A7635,Produtos!A:B,2,FALSE),"")</f>
        <v/>
      </c>
      <c r="D7635" s="10" t="n"/>
      <c r="E7635" s="10" t="n"/>
    </row>
    <row r="7636">
      <c r="B7636">
        <f>IFERROR(VLOOKUP(A7636,Produtos!A:B,2,FALSE),"")</f>
        <v/>
      </c>
      <c r="D7636" s="10" t="n"/>
      <c r="E7636" s="10" t="n"/>
    </row>
    <row r="7637">
      <c r="B7637">
        <f>IFERROR(VLOOKUP(A7637,Produtos!A:B,2,FALSE),"")</f>
        <v/>
      </c>
      <c r="D7637" s="10" t="n"/>
      <c r="E7637" s="10" t="n"/>
    </row>
    <row r="7638">
      <c r="B7638">
        <f>IFERROR(VLOOKUP(A7638,Produtos!A:B,2,FALSE),"")</f>
        <v/>
      </c>
      <c r="D7638" s="10" t="n"/>
      <c r="E7638" s="10" t="n"/>
    </row>
    <row r="7639">
      <c r="B7639">
        <f>IFERROR(VLOOKUP(A7639,Produtos!A:B,2,FALSE),"")</f>
        <v/>
      </c>
      <c r="D7639" s="10" t="n"/>
      <c r="E7639" s="10" t="n"/>
    </row>
    <row r="7640">
      <c r="B7640">
        <f>IFERROR(VLOOKUP(A7640,Produtos!A:B,2,FALSE),"")</f>
        <v/>
      </c>
      <c r="D7640" s="10" t="n"/>
      <c r="E7640" s="10" t="n"/>
    </row>
    <row r="7641">
      <c r="B7641">
        <f>IFERROR(VLOOKUP(A7641,Produtos!A:B,2,FALSE),"")</f>
        <v/>
      </c>
      <c r="D7641" s="10" t="n"/>
      <c r="E7641" s="10" t="n"/>
    </row>
    <row r="7642">
      <c r="B7642">
        <f>IFERROR(VLOOKUP(A7642,Produtos!A:B,2,FALSE),"")</f>
        <v/>
      </c>
      <c r="D7642" s="10" t="n"/>
      <c r="E7642" s="10" t="n"/>
    </row>
    <row r="7643">
      <c r="B7643">
        <f>IFERROR(VLOOKUP(A7643,Produtos!A:B,2,FALSE),"")</f>
        <v/>
      </c>
      <c r="D7643" s="10" t="n"/>
      <c r="E7643" s="10" t="n"/>
    </row>
    <row r="7644">
      <c r="B7644">
        <f>IFERROR(VLOOKUP(A7644,Produtos!A:B,2,FALSE),"")</f>
        <v/>
      </c>
      <c r="D7644" s="10" t="n"/>
      <c r="E7644" s="10" t="n"/>
    </row>
    <row r="7645">
      <c r="B7645">
        <f>IFERROR(VLOOKUP(A7645,Produtos!A:B,2,FALSE),"")</f>
        <v/>
      </c>
      <c r="D7645" s="10" t="n"/>
      <c r="E7645" s="10" t="n"/>
    </row>
    <row r="7646">
      <c r="B7646">
        <f>IFERROR(VLOOKUP(A7646,Produtos!A:B,2,FALSE),"")</f>
        <v/>
      </c>
      <c r="D7646" s="10" t="n"/>
      <c r="E7646" s="10" t="n"/>
    </row>
    <row r="7647">
      <c r="B7647">
        <f>IFERROR(VLOOKUP(A7647,Produtos!A:B,2,FALSE),"")</f>
        <v/>
      </c>
      <c r="D7647" s="10" t="n"/>
      <c r="E7647" s="10" t="n"/>
    </row>
    <row r="7648">
      <c r="B7648">
        <f>IFERROR(VLOOKUP(A7648,Produtos!A:B,2,FALSE),"")</f>
        <v/>
      </c>
      <c r="D7648" s="10" t="n"/>
      <c r="E7648" s="10" t="n"/>
    </row>
    <row r="7649">
      <c r="B7649">
        <f>IFERROR(VLOOKUP(A7649,Produtos!A:B,2,FALSE),"")</f>
        <v/>
      </c>
      <c r="D7649" s="10" t="n"/>
      <c r="E7649" s="10" t="n"/>
    </row>
    <row r="7650">
      <c r="B7650">
        <f>IFERROR(VLOOKUP(A7650,Produtos!A:B,2,FALSE),"")</f>
        <v/>
      </c>
      <c r="D7650" s="10" t="n"/>
      <c r="E7650" s="10" t="n"/>
    </row>
    <row r="7651">
      <c r="B7651">
        <f>IFERROR(VLOOKUP(A7651,Produtos!A:B,2,FALSE),"")</f>
        <v/>
      </c>
      <c r="D7651" s="10" t="n"/>
      <c r="E7651" s="10" t="n"/>
    </row>
    <row r="7652">
      <c r="B7652">
        <f>IFERROR(VLOOKUP(A7652,Produtos!A:B,2,FALSE),"")</f>
        <v/>
      </c>
      <c r="D7652" s="10" t="n"/>
      <c r="E7652" s="10" t="n"/>
    </row>
    <row r="7653">
      <c r="B7653">
        <f>IFERROR(VLOOKUP(A7653,Produtos!A:B,2,FALSE),"")</f>
        <v/>
      </c>
      <c r="D7653" s="10" t="n"/>
      <c r="E7653" s="10" t="n"/>
    </row>
    <row r="7654">
      <c r="B7654">
        <f>IFERROR(VLOOKUP(A7654,Produtos!A:B,2,FALSE),"")</f>
        <v/>
      </c>
      <c r="D7654" s="10" t="n"/>
      <c r="E7654" s="10" t="n"/>
    </row>
    <row r="7655">
      <c r="B7655">
        <f>IFERROR(VLOOKUP(A7655,Produtos!A:B,2,FALSE),"")</f>
        <v/>
      </c>
      <c r="D7655" s="10" t="n"/>
      <c r="E7655" s="10" t="n"/>
    </row>
    <row r="7656">
      <c r="B7656">
        <f>IFERROR(VLOOKUP(A7656,Produtos!A:B,2,FALSE),"")</f>
        <v/>
      </c>
      <c r="D7656" s="10" t="n"/>
      <c r="E7656" s="10" t="n"/>
    </row>
    <row r="7657">
      <c r="B7657">
        <f>IFERROR(VLOOKUP(A7657,Produtos!A:B,2,FALSE),"")</f>
        <v/>
      </c>
      <c r="D7657" s="10" t="n"/>
      <c r="E7657" s="10" t="n"/>
    </row>
    <row r="7658">
      <c r="B7658">
        <f>IFERROR(VLOOKUP(A7658,Produtos!A:B,2,FALSE),"")</f>
        <v/>
      </c>
      <c r="D7658" s="10" t="n"/>
      <c r="E7658" s="10" t="n"/>
    </row>
    <row r="7659">
      <c r="B7659">
        <f>IFERROR(VLOOKUP(A7659,Produtos!A:B,2,FALSE),"")</f>
        <v/>
      </c>
      <c r="D7659" s="10" t="n"/>
      <c r="E7659" s="10" t="n"/>
    </row>
    <row r="7660">
      <c r="B7660">
        <f>IFERROR(VLOOKUP(A7660,Produtos!A:B,2,FALSE),"")</f>
        <v/>
      </c>
      <c r="D7660" s="10" t="n"/>
      <c r="E7660" s="10" t="n"/>
    </row>
    <row r="7661">
      <c r="B7661">
        <f>IFERROR(VLOOKUP(A7661,Produtos!A:B,2,FALSE),"")</f>
        <v/>
      </c>
      <c r="D7661" s="10" t="n"/>
      <c r="E7661" s="10" t="n"/>
    </row>
    <row r="7662">
      <c r="B7662">
        <f>IFERROR(VLOOKUP(A7662,Produtos!A:B,2,FALSE),"")</f>
        <v/>
      </c>
      <c r="D7662" s="10" t="n"/>
      <c r="E7662" s="10" t="n"/>
    </row>
    <row r="7663">
      <c r="B7663">
        <f>IFERROR(VLOOKUP(A7663,Produtos!A:B,2,FALSE),"")</f>
        <v/>
      </c>
      <c r="D7663" s="10" t="n"/>
      <c r="E7663" s="10" t="n"/>
    </row>
    <row r="7664">
      <c r="B7664">
        <f>IFERROR(VLOOKUP(A7664,Produtos!A:B,2,FALSE),"")</f>
        <v/>
      </c>
      <c r="D7664" s="10" t="n"/>
      <c r="E7664" s="10" t="n"/>
    </row>
    <row r="7665">
      <c r="B7665">
        <f>IFERROR(VLOOKUP(A7665,Produtos!A:B,2,FALSE),"")</f>
        <v/>
      </c>
      <c r="D7665" s="10" t="n"/>
      <c r="E7665" s="10" t="n"/>
    </row>
    <row r="7666">
      <c r="B7666">
        <f>IFERROR(VLOOKUP(A7666,Produtos!A:B,2,FALSE),"")</f>
        <v/>
      </c>
      <c r="D7666" s="10" t="n"/>
      <c r="E7666" s="10" t="n"/>
    </row>
    <row r="7667">
      <c r="B7667">
        <f>IFERROR(VLOOKUP(A7667,Produtos!A:B,2,FALSE),"")</f>
        <v/>
      </c>
      <c r="D7667" s="10" t="n"/>
      <c r="E7667" s="10" t="n"/>
    </row>
    <row r="7668">
      <c r="B7668">
        <f>IFERROR(VLOOKUP(A7668,Produtos!A:B,2,FALSE),"")</f>
        <v/>
      </c>
      <c r="D7668" s="10" t="n"/>
      <c r="E7668" s="10" t="n"/>
    </row>
    <row r="7669">
      <c r="B7669">
        <f>IFERROR(VLOOKUP(A7669,Produtos!A:B,2,FALSE),"")</f>
        <v/>
      </c>
      <c r="D7669" s="10" t="n"/>
      <c r="E7669" s="10" t="n"/>
    </row>
    <row r="7670">
      <c r="B7670">
        <f>IFERROR(VLOOKUP(A7670,Produtos!A:B,2,FALSE),"")</f>
        <v/>
      </c>
      <c r="D7670" s="10" t="n"/>
      <c r="E7670" s="10" t="n"/>
    </row>
    <row r="7671">
      <c r="B7671">
        <f>IFERROR(VLOOKUP(A7671,Produtos!A:B,2,FALSE),"")</f>
        <v/>
      </c>
      <c r="D7671" s="10" t="n"/>
      <c r="E7671" s="10" t="n"/>
    </row>
    <row r="7672">
      <c r="B7672">
        <f>IFERROR(VLOOKUP(A7672,Produtos!A:B,2,FALSE),"")</f>
        <v/>
      </c>
      <c r="D7672" s="10" t="n"/>
      <c r="E7672" s="10" t="n"/>
    </row>
    <row r="7673">
      <c r="B7673">
        <f>IFERROR(VLOOKUP(A7673,Produtos!A:B,2,FALSE),"")</f>
        <v/>
      </c>
      <c r="D7673" s="10" t="n"/>
      <c r="E7673" s="10" t="n"/>
    </row>
    <row r="7674">
      <c r="B7674">
        <f>IFERROR(VLOOKUP(A7674,Produtos!A:B,2,FALSE),"")</f>
        <v/>
      </c>
      <c r="D7674" s="10" t="n"/>
      <c r="E7674" s="10" t="n"/>
    </row>
    <row r="7675">
      <c r="B7675">
        <f>IFERROR(VLOOKUP(A7675,Produtos!A:B,2,FALSE),"")</f>
        <v/>
      </c>
      <c r="D7675" s="10" t="n"/>
      <c r="E7675" s="10" t="n"/>
    </row>
    <row r="7676">
      <c r="B7676">
        <f>IFERROR(VLOOKUP(A7676,Produtos!A:B,2,FALSE),"")</f>
        <v/>
      </c>
      <c r="D7676" s="10" t="n"/>
      <c r="E7676" s="10" t="n"/>
    </row>
    <row r="7677">
      <c r="B7677">
        <f>IFERROR(VLOOKUP(A7677,Produtos!A:B,2,FALSE),"")</f>
        <v/>
      </c>
      <c r="D7677" s="10" t="n"/>
      <c r="E7677" s="10" t="n"/>
    </row>
    <row r="7678">
      <c r="B7678">
        <f>IFERROR(VLOOKUP(A7678,Produtos!A:B,2,FALSE),"")</f>
        <v/>
      </c>
      <c r="D7678" s="10" t="n"/>
      <c r="E7678" s="10" t="n"/>
    </row>
    <row r="7679">
      <c r="B7679">
        <f>IFERROR(VLOOKUP(A7679,Produtos!A:B,2,FALSE),"")</f>
        <v/>
      </c>
      <c r="D7679" s="10" t="n"/>
      <c r="E7679" s="10" t="n"/>
    </row>
    <row r="7680">
      <c r="B7680">
        <f>IFERROR(VLOOKUP(A7680,Produtos!A:B,2,FALSE),"")</f>
        <v/>
      </c>
      <c r="D7680" s="10" t="n"/>
      <c r="E7680" s="10" t="n"/>
    </row>
    <row r="7681">
      <c r="B7681">
        <f>IFERROR(VLOOKUP(A7681,Produtos!A:B,2,FALSE),"")</f>
        <v/>
      </c>
      <c r="D7681" s="10" t="n"/>
      <c r="E7681" s="10" t="n"/>
    </row>
    <row r="7682">
      <c r="B7682">
        <f>IFERROR(VLOOKUP(A7682,Produtos!A:B,2,FALSE),"")</f>
        <v/>
      </c>
      <c r="D7682" s="10" t="n"/>
      <c r="E7682" s="10" t="n"/>
    </row>
    <row r="7683">
      <c r="B7683">
        <f>IFERROR(VLOOKUP(A7683,Produtos!A:B,2,FALSE),"")</f>
        <v/>
      </c>
      <c r="D7683" s="10" t="n"/>
      <c r="E7683" s="10" t="n"/>
    </row>
    <row r="7684">
      <c r="B7684">
        <f>IFERROR(VLOOKUP(A7684,Produtos!A:B,2,FALSE),"")</f>
        <v/>
      </c>
      <c r="D7684" s="10" t="n"/>
      <c r="E7684" s="10" t="n"/>
    </row>
    <row r="7685">
      <c r="B7685">
        <f>IFERROR(VLOOKUP(A7685,Produtos!A:B,2,FALSE),"")</f>
        <v/>
      </c>
      <c r="D7685" s="10" t="n"/>
      <c r="E7685" s="10" t="n"/>
    </row>
    <row r="7686">
      <c r="B7686">
        <f>IFERROR(VLOOKUP(A7686,Produtos!A:B,2,FALSE),"")</f>
        <v/>
      </c>
      <c r="D7686" s="10" t="n"/>
      <c r="E7686" s="10" t="n"/>
    </row>
    <row r="7687">
      <c r="B7687">
        <f>IFERROR(VLOOKUP(A7687,Produtos!A:B,2,FALSE),"")</f>
        <v/>
      </c>
      <c r="D7687" s="10" t="n"/>
      <c r="E7687" s="10" t="n"/>
    </row>
    <row r="7688">
      <c r="B7688">
        <f>IFERROR(VLOOKUP(A7688,Produtos!A:B,2,FALSE),"")</f>
        <v/>
      </c>
      <c r="D7688" s="10" t="n"/>
      <c r="E7688" s="10" t="n"/>
    </row>
    <row r="7689">
      <c r="B7689">
        <f>IFERROR(VLOOKUP(A7689,Produtos!A:B,2,FALSE),"")</f>
        <v/>
      </c>
      <c r="D7689" s="10" t="n"/>
      <c r="E7689" s="10" t="n"/>
    </row>
    <row r="7690">
      <c r="B7690">
        <f>IFERROR(VLOOKUP(A7690,Produtos!A:B,2,FALSE),"")</f>
        <v/>
      </c>
      <c r="D7690" s="10" t="n"/>
      <c r="E7690" s="10" t="n"/>
    </row>
    <row r="7691">
      <c r="B7691">
        <f>IFERROR(VLOOKUP(A7691,Produtos!A:B,2,FALSE),"")</f>
        <v/>
      </c>
      <c r="D7691" s="10" t="n"/>
      <c r="E7691" s="10" t="n"/>
    </row>
    <row r="7692">
      <c r="B7692">
        <f>IFERROR(VLOOKUP(A7692,Produtos!A:B,2,FALSE),"")</f>
        <v/>
      </c>
      <c r="D7692" s="10" t="n"/>
      <c r="E7692" s="10" t="n"/>
    </row>
    <row r="7693">
      <c r="B7693">
        <f>IFERROR(VLOOKUP(A7693,Produtos!A:B,2,FALSE),"")</f>
        <v/>
      </c>
      <c r="D7693" s="10" t="n"/>
      <c r="E7693" s="10" t="n"/>
    </row>
    <row r="7694">
      <c r="B7694">
        <f>IFERROR(VLOOKUP(A7694,Produtos!A:B,2,FALSE),"")</f>
        <v/>
      </c>
      <c r="D7694" s="10" t="n"/>
      <c r="E7694" s="10" t="n"/>
    </row>
    <row r="7695">
      <c r="B7695">
        <f>IFERROR(VLOOKUP(A7695,Produtos!A:B,2,FALSE),"")</f>
        <v/>
      </c>
      <c r="D7695" s="10" t="n"/>
      <c r="E7695" s="10" t="n"/>
    </row>
    <row r="7696">
      <c r="B7696">
        <f>IFERROR(VLOOKUP(A7696,Produtos!A:B,2,FALSE),"")</f>
        <v/>
      </c>
      <c r="D7696" s="10" t="n"/>
      <c r="E7696" s="10" t="n"/>
    </row>
    <row r="7697">
      <c r="B7697">
        <f>IFERROR(VLOOKUP(A7697,Produtos!A:B,2,FALSE),"")</f>
        <v/>
      </c>
      <c r="D7697" s="10" t="n"/>
      <c r="E7697" s="10" t="n"/>
    </row>
    <row r="7698">
      <c r="B7698">
        <f>IFERROR(VLOOKUP(A7698,Produtos!A:B,2,FALSE),"")</f>
        <v/>
      </c>
      <c r="D7698" s="10" t="n"/>
      <c r="E7698" s="10" t="n"/>
    </row>
    <row r="7699">
      <c r="B7699">
        <f>IFERROR(VLOOKUP(A7699,Produtos!A:B,2,FALSE),"")</f>
        <v/>
      </c>
      <c r="D7699" s="10" t="n"/>
      <c r="E7699" s="10" t="n"/>
    </row>
    <row r="7700">
      <c r="B7700">
        <f>IFERROR(VLOOKUP(A7700,Produtos!A:B,2,FALSE),"")</f>
        <v/>
      </c>
      <c r="D7700" s="10" t="n"/>
      <c r="E7700" s="10" t="n"/>
    </row>
    <row r="7701">
      <c r="B7701">
        <f>IFERROR(VLOOKUP(A7701,Produtos!A:B,2,FALSE),"")</f>
        <v/>
      </c>
      <c r="D7701" s="10" t="n"/>
      <c r="E7701" s="10" t="n"/>
    </row>
    <row r="7702">
      <c r="B7702">
        <f>IFERROR(VLOOKUP(A7702,Produtos!A:B,2,FALSE),"")</f>
        <v/>
      </c>
      <c r="D7702" s="10" t="n"/>
      <c r="E7702" s="10" t="n"/>
    </row>
    <row r="7703">
      <c r="B7703">
        <f>IFERROR(VLOOKUP(A7703,Produtos!A:B,2,FALSE),"")</f>
        <v/>
      </c>
      <c r="D7703" s="10" t="n"/>
      <c r="E7703" s="10" t="n"/>
    </row>
    <row r="7704">
      <c r="B7704">
        <f>IFERROR(VLOOKUP(A7704,Produtos!A:B,2,FALSE),"")</f>
        <v/>
      </c>
      <c r="D7704" s="10" t="n"/>
      <c r="E7704" s="10" t="n"/>
    </row>
    <row r="7705">
      <c r="B7705">
        <f>IFERROR(VLOOKUP(A7705,Produtos!A:B,2,FALSE),"")</f>
        <v/>
      </c>
      <c r="D7705" s="10" t="n"/>
      <c r="E7705" s="10" t="n"/>
    </row>
    <row r="7706">
      <c r="B7706">
        <f>IFERROR(VLOOKUP(A7706,Produtos!A:B,2,FALSE),"")</f>
        <v/>
      </c>
      <c r="D7706" s="10" t="n"/>
      <c r="E7706" s="10" t="n"/>
    </row>
    <row r="7707">
      <c r="B7707">
        <f>IFERROR(VLOOKUP(A7707,Produtos!A:B,2,FALSE),"")</f>
        <v/>
      </c>
      <c r="D7707" s="10" t="n"/>
      <c r="E7707" s="10" t="n"/>
    </row>
    <row r="7708">
      <c r="B7708">
        <f>IFERROR(VLOOKUP(A7708,Produtos!A:B,2,FALSE),"")</f>
        <v/>
      </c>
      <c r="D7708" s="10" t="n"/>
      <c r="E7708" s="10" t="n"/>
    </row>
    <row r="7709">
      <c r="B7709">
        <f>IFERROR(VLOOKUP(A7709,Produtos!A:B,2,FALSE),"")</f>
        <v/>
      </c>
      <c r="D7709" s="10" t="n"/>
      <c r="E7709" s="10" t="n"/>
    </row>
    <row r="7710">
      <c r="B7710">
        <f>IFERROR(VLOOKUP(A7710,Produtos!A:B,2,FALSE),"")</f>
        <v/>
      </c>
      <c r="D7710" s="10" t="n"/>
      <c r="E7710" s="10" t="n"/>
    </row>
    <row r="7711">
      <c r="B7711">
        <f>IFERROR(VLOOKUP(A7711,Produtos!A:B,2,FALSE),"")</f>
        <v/>
      </c>
      <c r="D7711" s="10" t="n"/>
      <c r="E7711" s="10" t="n"/>
    </row>
    <row r="7712">
      <c r="B7712">
        <f>IFERROR(VLOOKUP(A7712,Produtos!A:B,2,FALSE),"")</f>
        <v/>
      </c>
      <c r="D7712" s="10" t="n"/>
      <c r="E7712" s="10" t="n"/>
    </row>
    <row r="7713">
      <c r="B7713">
        <f>IFERROR(VLOOKUP(A7713,Produtos!A:B,2,FALSE),"")</f>
        <v/>
      </c>
      <c r="D7713" s="10" t="n"/>
      <c r="E7713" s="10" t="n"/>
    </row>
    <row r="7714">
      <c r="B7714">
        <f>IFERROR(VLOOKUP(A7714,Produtos!A:B,2,FALSE),"")</f>
        <v/>
      </c>
      <c r="D7714" s="10" t="n"/>
      <c r="E7714" s="10" t="n"/>
    </row>
    <row r="7715">
      <c r="B7715">
        <f>IFERROR(VLOOKUP(A7715,Produtos!A:B,2,FALSE),"")</f>
        <v/>
      </c>
      <c r="D7715" s="10" t="n"/>
      <c r="E7715" s="10" t="n"/>
    </row>
    <row r="7716">
      <c r="B7716">
        <f>IFERROR(VLOOKUP(A7716,Produtos!A:B,2,FALSE),"")</f>
        <v/>
      </c>
      <c r="D7716" s="10" t="n"/>
      <c r="E7716" s="10" t="n"/>
    </row>
    <row r="7717">
      <c r="B7717">
        <f>IFERROR(VLOOKUP(A7717,Produtos!A:B,2,FALSE),"")</f>
        <v/>
      </c>
      <c r="D7717" s="10" t="n"/>
      <c r="E7717" s="10" t="n"/>
    </row>
    <row r="7718">
      <c r="B7718">
        <f>IFERROR(VLOOKUP(A7718,Produtos!A:B,2,FALSE),"")</f>
        <v/>
      </c>
      <c r="D7718" s="10" t="n"/>
      <c r="E7718" s="10" t="n"/>
    </row>
    <row r="7719">
      <c r="B7719">
        <f>IFERROR(VLOOKUP(A7719,Produtos!A:B,2,FALSE),"")</f>
        <v/>
      </c>
      <c r="D7719" s="10" t="n"/>
      <c r="E7719" s="10" t="n"/>
    </row>
    <row r="7720">
      <c r="B7720">
        <f>IFERROR(VLOOKUP(A7720,Produtos!A:B,2,FALSE),"")</f>
        <v/>
      </c>
      <c r="D7720" s="10" t="n"/>
      <c r="E7720" s="10" t="n"/>
    </row>
    <row r="7721">
      <c r="B7721">
        <f>IFERROR(VLOOKUP(A7721,Produtos!A:B,2,FALSE),"")</f>
        <v/>
      </c>
      <c r="D7721" s="10" t="n"/>
      <c r="E7721" s="10" t="n"/>
    </row>
    <row r="7722">
      <c r="B7722">
        <f>IFERROR(VLOOKUP(A7722,Produtos!A:B,2,FALSE),"")</f>
        <v/>
      </c>
      <c r="D7722" s="10" t="n"/>
      <c r="E7722" s="10" t="n"/>
    </row>
    <row r="7723">
      <c r="B7723">
        <f>IFERROR(VLOOKUP(A7723,Produtos!A:B,2,FALSE),"")</f>
        <v/>
      </c>
      <c r="D7723" s="10" t="n"/>
      <c r="E7723" s="10" t="n"/>
    </row>
    <row r="7724">
      <c r="B7724">
        <f>IFERROR(VLOOKUP(A7724,Produtos!A:B,2,FALSE),"")</f>
        <v/>
      </c>
      <c r="D7724" s="10" t="n"/>
      <c r="E7724" s="10" t="n"/>
    </row>
    <row r="7725">
      <c r="B7725">
        <f>IFERROR(VLOOKUP(A7725,Produtos!A:B,2,FALSE),"")</f>
        <v/>
      </c>
      <c r="D7725" s="10" t="n"/>
      <c r="E7725" s="10" t="n"/>
    </row>
    <row r="7726">
      <c r="B7726">
        <f>IFERROR(VLOOKUP(A7726,Produtos!A:B,2,FALSE),"")</f>
        <v/>
      </c>
      <c r="D7726" s="10" t="n"/>
      <c r="E7726" s="10" t="n"/>
    </row>
    <row r="7727">
      <c r="B7727">
        <f>IFERROR(VLOOKUP(A7727,Produtos!A:B,2,FALSE),"")</f>
        <v/>
      </c>
      <c r="D7727" s="10" t="n"/>
      <c r="E7727" s="10" t="n"/>
    </row>
    <row r="7728">
      <c r="B7728">
        <f>IFERROR(VLOOKUP(A7728,Produtos!A:B,2,FALSE),"")</f>
        <v/>
      </c>
      <c r="D7728" s="10" t="n"/>
      <c r="E7728" s="10" t="n"/>
    </row>
    <row r="7729">
      <c r="B7729">
        <f>IFERROR(VLOOKUP(A7729,Produtos!A:B,2,FALSE),"")</f>
        <v/>
      </c>
      <c r="D7729" s="10" t="n"/>
      <c r="E7729" s="10" t="n"/>
    </row>
    <row r="7730">
      <c r="B7730">
        <f>IFERROR(VLOOKUP(A7730,Produtos!A:B,2,FALSE),"")</f>
        <v/>
      </c>
      <c r="D7730" s="10" t="n"/>
      <c r="E7730" s="10" t="n"/>
    </row>
    <row r="7731">
      <c r="B7731">
        <f>IFERROR(VLOOKUP(A7731,Produtos!A:B,2,FALSE),"")</f>
        <v/>
      </c>
      <c r="D7731" s="10" t="n"/>
      <c r="E7731" s="10" t="n"/>
    </row>
    <row r="7732">
      <c r="B7732">
        <f>IFERROR(VLOOKUP(A7732,Produtos!A:B,2,FALSE),"")</f>
        <v/>
      </c>
      <c r="D7732" s="10" t="n"/>
      <c r="E7732" s="10" t="n"/>
    </row>
    <row r="7733">
      <c r="B7733">
        <f>IFERROR(VLOOKUP(A7733,Produtos!A:B,2,FALSE),"")</f>
        <v/>
      </c>
      <c r="D7733" s="10" t="n"/>
      <c r="E7733" s="10" t="n"/>
    </row>
    <row r="7734">
      <c r="B7734">
        <f>IFERROR(VLOOKUP(A7734,Produtos!A:B,2,FALSE),"")</f>
        <v/>
      </c>
      <c r="D7734" s="10" t="n"/>
      <c r="E7734" s="10" t="n"/>
    </row>
    <row r="7735">
      <c r="B7735">
        <f>IFERROR(VLOOKUP(A7735,Produtos!A:B,2,FALSE),"")</f>
        <v/>
      </c>
      <c r="D7735" s="10" t="n"/>
      <c r="E7735" s="10" t="n"/>
    </row>
    <row r="7736">
      <c r="B7736">
        <f>IFERROR(VLOOKUP(A7736,Produtos!A:B,2,FALSE),"")</f>
        <v/>
      </c>
      <c r="D7736" s="10" t="n"/>
      <c r="E7736" s="10" t="n"/>
    </row>
    <row r="7737">
      <c r="B7737">
        <f>IFERROR(VLOOKUP(A7737,Produtos!A:B,2,FALSE),"")</f>
        <v/>
      </c>
      <c r="D7737" s="10" t="n"/>
      <c r="E7737" s="10" t="n"/>
    </row>
    <row r="7738">
      <c r="B7738">
        <f>IFERROR(VLOOKUP(A7738,Produtos!A:B,2,FALSE),"")</f>
        <v/>
      </c>
      <c r="D7738" s="10" t="n"/>
      <c r="E7738" s="10" t="n"/>
    </row>
    <row r="7739">
      <c r="B7739">
        <f>IFERROR(VLOOKUP(A7739,Produtos!A:B,2,FALSE),"")</f>
        <v/>
      </c>
      <c r="D7739" s="10" t="n"/>
      <c r="E7739" s="10" t="n"/>
    </row>
    <row r="7740">
      <c r="B7740">
        <f>IFERROR(VLOOKUP(A7740,Produtos!A:B,2,FALSE),"")</f>
        <v/>
      </c>
      <c r="D7740" s="10" t="n"/>
      <c r="E7740" s="10" t="n"/>
    </row>
    <row r="7741">
      <c r="B7741">
        <f>IFERROR(VLOOKUP(A7741,Produtos!A:B,2,FALSE),"")</f>
        <v/>
      </c>
      <c r="D7741" s="10" t="n"/>
      <c r="E7741" s="10" t="n"/>
    </row>
    <row r="7742">
      <c r="B7742">
        <f>IFERROR(VLOOKUP(A7742,Produtos!A:B,2,FALSE),"")</f>
        <v/>
      </c>
      <c r="D7742" s="10" t="n"/>
      <c r="E7742" s="10" t="n"/>
    </row>
    <row r="7743">
      <c r="B7743">
        <f>IFERROR(VLOOKUP(A7743,Produtos!A:B,2,FALSE),"")</f>
        <v/>
      </c>
      <c r="D7743" s="10" t="n"/>
      <c r="E7743" s="10" t="n"/>
    </row>
    <row r="7744">
      <c r="B7744">
        <f>IFERROR(VLOOKUP(A7744,Produtos!A:B,2,FALSE),"")</f>
        <v/>
      </c>
      <c r="D7744" s="10" t="n"/>
      <c r="E7744" s="10" t="n"/>
    </row>
    <row r="7745">
      <c r="B7745">
        <f>IFERROR(VLOOKUP(A7745,Produtos!A:B,2,FALSE),"")</f>
        <v/>
      </c>
      <c r="D7745" s="10" t="n"/>
      <c r="E7745" s="10" t="n"/>
    </row>
    <row r="7746">
      <c r="B7746">
        <f>IFERROR(VLOOKUP(A7746,Produtos!A:B,2,FALSE),"")</f>
        <v/>
      </c>
      <c r="D7746" s="10" t="n"/>
      <c r="E7746" s="10" t="n"/>
    </row>
    <row r="7747">
      <c r="B7747">
        <f>IFERROR(VLOOKUP(A7747,Produtos!A:B,2,FALSE),"")</f>
        <v/>
      </c>
      <c r="D7747" s="10" t="n"/>
      <c r="E7747" s="10" t="n"/>
    </row>
    <row r="7748">
      <c r="B7748">
        <f>IFERROR(VLOOKUP(A7748,Produtos!A:B,2,FALSE),"")</f>
        <v/>
      </c>
      <c r="D7748" s="10" t="n"/>
      <c r="E7748" s="10" t="n"/>
    </row>
    <row r="7749">
      <c r="B7749">
        <f>IFERROR(VLOOKUP(A7749,Produtos!A:B,2,FALSE),"")</f>
        <v/>
      </c>
      <c r="D7749" s="10" t="n"/>
      <c r="E7749" s="10" t="n"/>
    </row>
    <row r="7750">
      <c r="B7750">
        <f>IFERROR(VLOOKUP(A7750,Produtos!A:B,2,FALSE),"")</f>
        <v/>
      </c>
      <c r="D7750" s="10" t="n"/>
      <c r="E7750" s="10" t="n"/>
    </row>
    <row r="7751">
      <c r="B7751">
        <f>IFERROR(VLOOKUP(A7751,Produtos!A:B,2,FALSE),"")</f>
        <v/>
      </c>
      <c r="D7751" s="10" t="n"/>
      <c r="E7751" s="10" t="n"/>
    </row>
    <row r="7752">
      <c r="B7752">
        <f>IFERROR(VLOOKUP(A7752,Produtos!A:B,2,FALSE),"")</f>
        <v/>
      </c>
      <c r="D7752" s="10" t="n"/>
      <c r="E7752" s="10" t="n"/>
    </row>
    <row r="7753">
      <c r="B7753">
        <f>IFERROR(VLOOKUP(A7753,Produtos!A:B,2,FALSE),"")</f>
        <v/>
      </c>
      <c r="D7753" s="10" t="n"/>
      <c r="E7753" s="10" t="n"/>
    </row>
    <row r="7754">
      <c r="B7754">
        <f>IFERROR(VLOOKUP(A7754,Produtos!A:B,2,FALSE),"")</f>
        <v/>
      </c>
      <c r="D7754" s="10" t="n"/>
      <c r="E7754" s="10" t="n"/>
    </row>
    <row r="7755">
      <c r="B7755">
        <f>IFERROR(VLOOKUP(A7755,Produtos!A:B,2,FALSE),"")</f>
        <v/>
      </c>
      <c r="D7755" s="10" t="n"/>
      <c r="E7755" s="10" t="n"/>
    </row>
    <row r="7756">
      <c r="B7756">
        <f>IFERROR(VLOOKUP(A7756,Produtos!A:B,2,FALSE),"")</f>
        <v/>
      </c>
      <c r="D7756" s="10" t="n"/>
      <c r="E7756" s="10" t="n"/>
    </row>
    <row r="7757">
      <c r="B7757">
        <f>IFERROR(VLOOKUP(A7757,Produtos!A:B,2,FALSE),"")</f>
        <v/>
      </c>
      <c r="D7757" s="10" t="n"/>
      <c r="E7757" s="10" t="n"/>
    </row>
    <row r="7758">
      <c r="B7758">
        <f>IFERROR(VLOOKUP(A7758,Produtos!A:B,2,FALSE),"")</f>
        <v/>
      </c>
      <c r="D7758" s="10" t="n"/>
      <c r="E7758" s="10" t="n"/>
    </row>
    <row r="7759">
      <c r="B7759">
        <f>IFERROR(VLOOKUP(A7759,Produtos!A:B,2,FALSE),"")</f>
        <v/>
      </c>
      <c r="D7759" s="10" t="n"/>
      <c r="E7759" s="10" t="n"/>
    </row>
    <row r="7760">
      <c r="B7760">
        <f>IFERROR(VLOOKUP(A7760,Produtos!A:B,2,FALSE),"")</f>
        <v/>
      </c>
      <c r="D7760" s="10" t="n"/>
      <c r="E7760" s="10" t="n"/>
    </row>
    <row r="7761">
      <c r="B7761">
        <f>IFERROR(VLOOKUP(A7761,Produtos!A:B,2,FALSE),"")</f>
        <v/>
      </c>
      <c r="D7761" s="10" t="n"/>
      <c r="E7761" s="10" t="n"/>
    </row>
    <row r="7762">
      <c r="B7762">
        <f>IFERROR(VLOOKUP(A7762,Produtos!A:B,2,FALSE),"")</f>
        <v/>
      </c>
      <c r="D7762" s="10" t="n"/>
      <c r="E7762" s="10" t="n"/>
    </row>
    <row r="7763">
      <c r="B7763">
        <f>IFERROR(VLOOKUP(A7763,Produtos!A:B,2,FALSE),"")</f>
        <v/>
      </c>
      <c r="D7763" s="10" t="n"/>
      <c r="E7763" s="10" t="n"/>
    </row>
    <row r="7764">
      <c r="B7764">
        <f>IFERROR(VLOOKUP(A7764,Produtos!A:B,2,FALSE),"")</f>
        <v/>
      </c>
      <c r="D7764" s="10" t="n"/>
      <c r="E7764" s="10" t="n"/>
    </row>
    <row r="7765">
      <c r="B7765">
        <f>IFERROR(VLOOKUP(A7765,Produtos!A:B,2,FALSE),"")</f>
        <v/>
      </c>
      <c r="D7765" s="10" t="n"/>
      <c r="E7765" s="10" t="n"/>
    </row>
    <row r="7766">
      <c r="B7766">
        <f>IFERROR(VLOOKUP(A7766,Produtos!A:B,2,FALSE),"")</f>
        <v/>
      </c>
      <c r="D7766" s="10" t="n"/>
      <c r="E7766" s="10" t="n"/>
    </row>
    <row r="7767">
      <c r="B7767">
        <f>IFERROR(VLOOKUP(A7767,Produtos!A:B,2,FALSE),"")</f>
        <v/>
      </c>
      <c r="D7767" s="10" t="n"/>
      <c r="E7767" s="10" t="n"/>
    </row>
    <row r="7768">
      <c r="B7768">
        <f>IFERROR(VLOOKUP(A7768,Produtos!A:B,2,FALSE),"")</f>
        <v/>
      </c>
      <c r="D7768" s="10" t="n"/>
      <c r="E7768" s="10" t="n"/>
    </row>
    <row r="7769">
      <c r="B7769">
        <f>IFERROR(VLOOKUP(A7769,Produtos!A:B,2,FALSE),"")</f>
        <v/>
      </c>
      <c r="D7769" s="10" t="n"/>
      <c r="E7769" s="10" t="n"/>
    </row>
    <row r="7770">
      <c r="B7770">
        <f>IFERROR(VLOOKUP(A7770,Produtos!A:B,2,FALSE),"")</f>
        <v/>
      </c>
      <c r="D7770" s="10" t="n"/>
      <c r="E7770" s="10" t="n"/>
    </row>
    <row r="7771">
      <c r="B7771">
        <f>IFERROR(VLOOKUP(A7771,Produtos!A:B,2,FALSE),"")</f>
        <v/>
      </c>
      <c r="D7771" s="10" t="n"/>
      <c r="E7771" s="10" t="n"/>
    </row>
    <row r="7772">
      <c r="B7772">
        <f>IFERROR(VLOOKUP(A7772,Produtos!A:B,2,FALSE),"")</f>
        <v/>
      </c>
      <c r="D7772" s="10" t="n"/>
      <c r="E7772" s="10" t="n"/>
    </row>
    <row r="7773">
      <c r="B7773">
        <f>IFERROR(VLOOKUP(A7773,Produtos!A:B,2,FALSE),"")</f>
        <v/>
      </c>
      <c r="D7773" s="10" t="n"/>
      <c r="E7773" s="10" t="n"/>
    </row>
    <row r="7774">
      <c r="B7774">
        <f>IFERROR(VLOOKUP(A7774,Produtos!A:B,2,FALSE),"")</f>
        <v/>
      </c>
      <c r="D7774" s="10" t="n"/>
      <c r="E7774" s="10" t="n"/>
    </row>
    <row r="7775">
      <c r="B7775">
        <f>IFERROR(VLOOKUP(A7775,Produtos!A:B,2,FALSE),"")</f>
        <v/>
      </c>
      <c r="D7775" s="10" t="n"/>
      <c r="E7775" s="10" t="n"/>
    </row>
    <row r="7776">
      <c r="B7776">
        <f>IFERROR(VLOOKUP(A7776,Produtos!A:B,2,FALSE),"")</f>
        <v/>
      </c>
      <c r="D7776" s="10" t="n"/>
      <c r="E7776" s="10" t="n"/>
    </row>
    <row r="7777">
      <c r="B7777">
        <f>IFERROR(VLOOKUP(A7777,Produtos!A:B,2,FALSE),"")</f>
        <v/>
      </c>
      <c r="D7777" s="10" t="n"/>
      <c r="E7777" s="10" t="n"/>
    </row>
    <row r="7778">
      <c r="B7778">
        <f>IFERROR(VLOOKUP(A7778,Produtos!A:B,2,FALSE),"")</f>
        <v/>
      </c>
      <c r="D7778" s="10" t="n"/>
      <c r="E7778" s="10" t="n"/>
    </row>
    <row r="7779">
      <c r="B7779">
        <f>IFERROR(VLOOKUP(A7779,Produtos!A:B,2,FALSE),"")</f>
        <v/>
      </c>
      <c r="D7779" s="10" t="n"/>
      <c r="E7779" s="10" t="n"/>
    </row>
    <row r="7780">
      <c r="B7780">
        <f>IFERROR(VLOOKUP(A7780,Produtos!A:B,2,FALSE),"")</f>
        <v/>
      </c>
      <c r="D7780" s="10" t="n"/>
      <c r="E7780" s="10" t="n"/>
    </row>
    <row r="7781">
      <c r="B7781">
        <f>IFERROR(VLOOKUP(A7781,Produtos!A:B,2,FALSE),"")</f>
        <v/>
      </c>
      <c r="D7781" s="10" t="n"/>
      <c r="E7781" s="10" t="n"/>
    </row>
    <row r="7782">
      <c r="B7782">
        <f>IFERROR(VLOOKUP(A7782,Produtos!A:B,2,FALSE),"")</f>
        <v/>
      </c>
      <c r="D7782" s="10" t="n"/>
      <c r="E7782" s="10" t="n"/>
    </row>
    <row r="7783">
      <c r="B7783">
        <f>IFERROR(VLOOKUP(A7783,Produtos!A:B,2,FALSE),"")</f>
        <v/>
      </c>
      <c r="D7783" s="10" t="n"/>
      <c r="E7783" s="10" t="n"/>
    </row>
    <row r="7784">
      <c r="B7784">
        <f>IFERROR(VLOOKUP(A7784,Produtos!A:B,2,FALSE),"")</f>
        <v/>
      </c>
      <c r="D7784" s="10" t="n"/>
      <c r="E7784" s="10" t="n"/>
    </row>
    <row r="7785">
      <c r="B7785">
        <f>IFERROR(VLOOKUP(A7785,Produtos!A:B,2,FALSE),"")</f>
        <v/>
      </c>
      <c r="D7785" s="10" t="n"/>
      <c r="E7785" s="10" t="n"/>
    </row>
    <row r="7786">
      <c r="B7786">
        <f>IFERROR(VLOOKUP(A7786,Produtos!A:B,2,FALSE),"")</f>
        <v/>
      </c>
      <c r="D7786" s="10" t="n"/>
      <c r="E7786" s="10" t="n"/>
    </row>
    <row r="7787">
      <c r="B7787">
        <f>IFERROR(VLOOKUP(A7787,Produtos!A:B,2,FALSE),"")</f>
        <v/>
      </c>
      <c r="D7787" s="10" t="n"/>
      <c r="E7787" s="10" t="n"/>
    </row>
    <row r="7788">
      <c r="B7788">
        <f>IFERROR(VLOOKUP(A7788,Produtos!A:B,2,FALSE),"")</f>
        <v/>
      </c>
      <c r="D7788" s="10" t="n"/>
      <c r="E7788" s="10" t="n"/>
    </row>
    <row r="7789">
      <c r="B7789">
        <f>IFERROR(VLOOKUP(A7789,Produtos!A:B,2,FALSE),"")</f>
        <v/>
      </c>
      <c r="D7789" s="10" t="n"/>
      <c r="E7789" s="10" t="n"/>
    </row>
    <row r="7790">
      <c r="B7790">
        <f>IFERROR(VLOOKUP(A7790,Produtos!A:B,2,FALSE),"")</f>
        <v/>
      </c>
      <c r="D7790" s="10" t="n"/>
      <c r="E7790" s="10" t="n"/>
    </row>
    <row r="7791">
      <c r="B7791">
        <f>IFERROR(VLOOKUP(A7791,Produtos!A:B,2,FALSE),"")</f>
        <v/>
      </c>
      <c r="D7791" s="10" t="n"/>
      <c r="E7791" s="10" t="n"/>
    </row>
    <row r="7792">
      <c r="B7792">
        <f>IFERROR(VLOOKUP(A7792,Produtos!A:B,2,FALSE),"")</f>
        <v/>
      </c>
      <c r="D7792" s="10" t="n"/>
      <c r="E7792" s="10" t="n"/>
    </row>
    <row r="7793">
      <c r="B7793">
        <f>IFERROR(VLOOKUP(A7793,Produtos!A:B,2,FALSE),"")</f>
        <v/>
      </c>
      <c r="D7793" s="10" t="n"/>
      <c r="E7793" s="10" t="n"/>
    </row>
    <row r="7794">
      <c r="B7794">
        <f>IFERROR(VLOOKUP(A7794,Produtos!A:B,2,FALSE),"")</f>
        <v/>
      </c>
      <c r="D7794" s="10" t="n"/>
      <c r="E7794" s="10" t="n"/>
    </row>
    <row r="7795">
      <c r="B7795">
        <f>IFERROR(VLOOKUP(A7795,Produtos!A:B,2,FALSE),"")</f>
        <v/>
      </c>
      <c r="D7795" s="10" t="n"/>
      <c r="E7795" s="10" t="n"/>
    </row>
    <row r="7796">
      <c r="B7796">
        <f>IFERROR(VLOOKUP(A7796,Produtos!A:B,2,FALSE),"")</f>
        <v/>
      </c>
      <c r="D7796" s="10" t="n"/>
      <c r="E7796" s="10" t="n"/>
    </row>
    <row r="7797">
      <c r="B7797">
        <f>IFERROR(VLOOKUP(A7797,Produtos!A:B,2,FALSE),"")</f>
        <v/>
      </c>
      <c r="D7797" s="10" t="n"/>
      <c r="E7797" s="10" t="n"/>
    </row>
    <row r="7798">
      <c r="B7798">
        <f>IFERROR(VLOOKUP(A7798,Produtos!A:B,2,FALSE),"")</f>
        <v/>
      </c>
      <c r="D7798" s="10" t="n"/>
      <c r="E7798" s="10" t="n"/>
    </row>
    <row r="7799">
      <c r="B7799">
        <f>IFERROR(VLOOKUP(A7799,Produtos!A:B,2,FALSE),"")</f>
        <v/>
      </c>
      <c r="D7799" s="10" t="n"/>
      <c r="E7799" s="10" t="n"/>
    </row>
    <row r="7800">
      <c r="B7800">
        <f>IFERROR(VLOOKUP(A7800,Produtos!A:B,2,FALSE),"")</f>
        <v/>
      </c>
      <c r="D7800" s="10" t="n"/>
      <c r="E7800" s="10" t="n"/>
    </row>
    <row r="7801">
      <c r="B7801">
        <f>IFERROR(VLOOKUP(A7801,Produtos!A:B,2,FALSE),"")</f>
        <v/>
      </c>
      <c r="D7801" s="10" t="n"/>
      <c r="E7801" s="10" t="n"/>
    </row>
    <row r="7802">
      <c r="B7802">
        <f>IFERROR(VLOOKUP(A7802,Produtos!A:B,2,FALSE),"")</f>
        <v/>
      </c>
      <c r="D7802" s="10" t="n"/>
      <c r="E7802" s="10" t="n"/>
    </row>
    <row r="7803">
      <c r="B7803">
        <f>IFERROR(VLOOKUP(A7803,Produtos!A:B,2,FALSE),"")</f>
        <v/>
      </c>
      <c r="D7803" s="10" t="n"/>
      <c r="E7803" s="10" t="n"/>
    </row>
    <row r="7804">
      <c r="B7804">
        <f>IFERROR(VLOOKUP(A7804,Produtos!A:B,2,FALSE),"")</f>
        <v/>
      </c>
      <c r="D7804" s="10" t="n"/>
      <c r="E7804" s="10" t="n"/>
    </row>
    <row r="7805">
      <c r="B7805">
        <f>IFERROR(VLOOKUP(A7805,Produtos!A:B,2,FALSE),"")</f>
        <v/>
      </c>
      <c r="D7805" s="10" t="n"/>
      <c r="E7805" s="10" t="n"/>
    </row>
    <row r="7806">
      <c r="B7806">
        <f>IFERROR(VLOOKUP(A7806,Produtos!A:B,2,FALSE),"")</f>
        <v/>
      </c>
      <c r="D7806" s="10" t="n"/>
      <c r="E7806" s="10" t="n"/>
    </row>
    <row r="7807">
      <c r="B7807">
        <f>IFERROR(VLOOKUP(A7807,Produtos!A:B,2,FALSE),"")</f>
        <v/>
      </c>
      <c r="D7807" s="10" t="n"/>
      <c r="E7807" s="10" t="n"/>
    </row>
    <row r="7808">
      <c r="B7808">
        <f>IFERROR(VLOOKUP(A7808,Produtos!A:B,2,FALSE),"")</f>
        <v/>
      </c>
      <c r="D7808" s="10" t="n"/>
      <c r="E7808" s="10" t="n"/>
    </row>
    <row r="7809">
      <c r="B7809">
        <f>IFERROR(VLOOKUP(A7809,Produtos!A:B,2,FALSE),"")</f>
        <v/>
      </c>
      <c r="D7809" s="10" t="n"/>
      <c r="E7809" s="10" t="n"/>
    </row>
    <row r="7810">
      <c r="B7810">
        <f>IFERROR(VLOOKUP(A7810,Produtos!A:B,2,FALSE),"")</f>
        <v/>
      </c>
      <c r="D7810" s="10" t="n"/>
      <c r="E7810" s="10" t="n"/>
    </row>
    <row r="7811">
      <c r="B7811">
        <f>IFERROR(VLOOKUP(A7811,Produtos!A:B,2,FALSE),"")</f>
        <v/>
      </c>
      <c r="D7811" s="10" t="n"/>
      <c r="E7811" s="10" t="n"/>
    </row>
    <row r="7812">
      <c r="B7812">
        <f>IFERROR(VLOOKUP(A7812,Produtos!A:B,2,FALSE),"")</f>
        <v/>
      </c>
      <c r="D7812" s="10" t="n"/>
      <c r="E7812" s="10" t="n"/>
    </row>
    <row r="7813">
      <c r="B7813">
        <f>IFERROR(VLOOKUP(A7813,Produtos!A:B,2,FALSE),"")</f>
        <v/>
      </c>
      <c r="D7813" s="10" t="n"/>
      <c r="E7813" s="10" t="n"/>
    </row>
    <row r="7814">
      <c r="B7814">
        <f>IFERROR(VLOOKUP(A7814,Produtos!A:B,2,FALSE),"")</f>
        <v/>
      </c>
      <c r="D7814" s="10" t="n"/>
      <c r="E7814" s="10" t="n"/>
    </row>
    <row r="7815">
      <c r="B7815">
        <f>IFERROR(VLOOKUP(A7815,Produtos!A:B,2,FALSE),"")</f>
        <v/>
      </c>
      <c r="D7815" s="10" t="n"/>
      <c r="E7815" s="10" t="n"/>
    </row>
    <row r="7816">
      <c r="B7816">
        <f>IFERROR(VLOOKUP(A7816,Produtos!A:B,2,FALSE),"")</f>
        <v/>
      </c>
      <c r="D7816" s="10" t="n"/>
      <c r="E7816" s="10" t="n"/>
    </row>
    <row r="7817">
      <c r="B7817">
        <f>IFERROR(VLOOKUP(A7817,Produtos!A:B,2,FALSE),"")</f>
        <v/>
      </c>
      <c r="D7817" s="10" t="n"/>
      <c r="E7817" s="10" t="n"/>
    </row>
    <row r="7818">
      <c r="B7818">
        <f>IFERROR(VLOOKUP(A7818,Produtos!A:B,2,FALSE),"")</f>
        <v/>
      </c>
      <c r="D7818" s="10" t="n"/>
      <c r="E7818" s="10" t="n"/>
    </row>
    <row r="7819">
      <c r="B7819">
        <f>IFERROR(VLOOKUP(A7819,Produtos!A:B,2,FALSE),"")</f>
        <v/>
      </c>
      <c r="D7819" s="10" t="n"/>
      <c r="E7819" s="10" t="n"/>
    </row>
    <row r="7820">
      <c r="B7820">
        <f>IFERROR(VLOOKUP(A7820,Produtos!A:B,2,FALSE),"")</f>
        <v/>
      </c>
      <c r="D7820" s="10" t="n"/>
      <c r="E7820" s="10" t="n"/>
    </row>
    <row r="7821">
      <c r="B7821">
        <f>IFERROR(VLOOKUP(A7821,Produtos!A:B,2,FALSE),"")</f>
        <v/>
      </c>
      <c r="D7821" s="10" t="n"/>
      <c r="E7821" s="10" t="n"/>
    </row>
    <row r="7822">
      <c r="B7822">
        <f>IFERROR(VLOOKUP(A7822,Produtos!A:B,2,FALSE),"")</f>
        <v/>
      </c>
      <c r="D7822" s="10" t="n"/>
      <c r="E7822" s="10" t="n"/>
    </row>
    <row r="7823">
      <c r="B7823">
        <f>IFERROR(VLOOKUP(A7823,Produtos!A:B,2,FALSE),"")</f>
        <v/>
      </c>
      <c r="D7823" s="10" t="n"/>
      <c r="E7823" s="10" t="n"/>
    </row>
    <row r="7824">
      <c r="B7824">
        <f>IFERROR(VLOOKUP(A7824,Produtos!A:B,2,FALSE),"")</f>
        <v/>
      </c>
      <c r="D7824" s="10" t="n"/>
      <c r="E7824" s="10" t="n"/>
    </row>
    <row r="7825">
      <c r="B7825">
        <f>IFERROR(VLOOKUP(A7825,Produtos!A:B,2,FALSE),"")</f>
        <v/>
      </c>
      <c r="D7825" s="10" t="n"/>
      <c r="E7825" s="10" t="n"/>
    </row>
    <row r="7826">
      <c r="B7826">
        <f>IFERROR(VLOOKUP(A7826,Produtos!A:B,2,FALSE),"")</f>
        <v/>
      </c>
      <c r="D7826" s="10" t="n"/>
      <c r="E7826" s="10" t="n"/>
    </row>
    <row r="7827">
      <c r="B7827">
        <f>IFERROR(VLOOKUP(A7827,Produtos!A:B,2,FALSE),"")</f>
        <v/>
      </c>
      <c r="D7827" s="10" t="n"/>
      <c r="E7827" s="10" t="n"/>
    </row>
    <row r="7828">
      <c r="B7828">
        <f>IFERROR(VLOOKUP(A7828,Produtos!A:B,2,FALSE),"")</f>
        <v/>
      </c>
      <c r="D7828" s="10" t="n"/>
      <c r="E7828" s="10" t="n"/>
    </row>
    <row r="7829">
      <c r="B7829">
        <f>IFERROR(VLOOKUP(A7829,Produtos!A:B,2,FALSE),"")</f>
        <v/>
      </c>
      <c r="D7829" s="10" t="n"/>
      <c r="E7829" s="10" t="n"/>
    </row>
    <row r="7830">
      <c r="B7830">
        <f>IFERROR(VLOOKUP(A7830,Produtos!A:B,2,FALSE),"")</f>
        <v/>
      </c>
      <c r="D7830" s="10" t="n"/>
      <c r="E7830" s="10" t="n"/>
    </row>
    <row r="7831">
      <c r="B7831">
        <f>IFERROR(VLOOKUP(A7831,Produtos!A:B,2,FALSE),"")</f>
        <v/>
      </c>
      <c r="D7831" s="10" t="n"/>
      <c r="E7831" s="10" t="n"/>
    </row>
    <row r="7832">
      <c r="B7832">
        <f>IFERROR(VLOOKUP(A7832,Produtos!A:B,2,FALSE),"")</f>
        <v/>
      </c>
      <c r="D7832" s="10" t="n"/>
      <c r="E7832" s="10" t="n"/>
    </row>
    <row r="7833">
      <c r="B7833">
        <f>IFERROR(VLOOKUP(A7833,Produtos!A:B,2,FALSE),"")</f>
        <v/>
      </c>
      <c r="D7833" s="10" t="n"/>
      <c r="E7833" s="10" t="n"/>
    </row>
    <row r="7834">
      <c r="B7834">
        <f>IFERROR(VLOOKUP(A7834,Produtos!A:B,2,FALSE),"")</f>
        <v/>
      </c>
      <c r="D7834" s="10" t="n"/>
      <c r="E7834" s="10" t="n"/>
    </row>
    <row r="7835">
      <c r="B7835">
        <f>IFERROR(VLOOKUP(A7835,Produtos!A:B,2,FALSE),"")</f>
        <v/>
      </c>
      <c r="D7835" s="10" t="n"/>
      <c r="E7835" s="10" t="n"/>
    </row>
    <row r="7836">
      <c r="B7836">
        <f>IFERROR(VLOOKUP(A7836,Produtos!A:B,2,FALSE),"")</f>
        <v/>
      </c>
      <c r="D7836" s="10" t="n"/>
      <c r="E7836" s="10" t="n"/>
    </row>
    <row r="7837">
      <c r="B7837">
        <f>IFERROR(VLOOKUP(A7837,Produtos!A:B,2,FALSE),"")</f>
        <v/>
      </c>
      <c r="D7837" s="10" t="n"/>
      <c r="E7837" s="10" t="n"/>
    </row>
    <row r="7838">
      <c r="B7838">
        <f>IFERROR(VLOOKUP(A7838,Produtos!A:B,2,FALSE),"")</f>
        <v/>
      </c>
      <c r="D7838" s="10" t="n"/>
      <c r="E7838" s="10" t="n"/>
    </row>
    <row r="7839">
      <c r="B7839">
        <f>IFERROR(VLOOKUP(A7839,Produtos!A:B,2,FALSE),"")</f>
        <v/>
      </c>
      <c r="D7839" s="10" t="n"/>
      <c r="E7839" s="10" t="n"/>
    </row>
    <row r="7840">
      <c r="B7840">
        <f>IFERROR(VLOOKUP(A7840,Produtos!A:B,2,FALSE),"")</f>
        <v/>
      </c>
      <c r="D7840" s="10" t="n"/>
      <c r="E7840" s="10" t="n"/>
    </row>
    <row r="7841">
      <c r="B7841">
        <f>IFERROR(VLOOKUP(A7841,Produtos!A:B,2,FALSE),"")</f>
        <v/>
      </c>
      <c r="D7841" s="10" t="n"/>
      <c r="E7841" s="10" t="n"/>
    </row>
    <row r="7842">
      <c r="B7842">
        <f>IFERROR(VLOOKUP(A7842,Produtos!A:B,2,FALSE),"")</f>
        <v/>
      </c>
      <c r="D7842" s="10" t="n"/>
      <c r="E7842" s="10" t="n"/>
    </row>
    <row r="7843">
      <c r="B7843">
        <f>IFERROR(VLOOKUP(A7843,Produtos!A:B,2,FALSE),"")</f>
        <v/>
      </c>
      <c r="D7843" s="10" t="n"/>
      <c r="E7843" s="10" t="n"/>
    </row>
    <row r="7844">
      <c r="B7844">
        <f>IFERROR(VLOOKUP(A7844,Produtos!A:B,2,FALSE),"")</f>
        <v/>
      </c>
      <c r="D7844" s="10" t="n"/>
      <c r="E7844" s="10" t="n"/>
    </row>
    <row r="7845">
      <c r="B7845">
        <f>IFERROR(VLOOKUP(A7845,Produtos!A:B,2,FALSE),"")</f>
        <v/>
      </c>
      <c r="D7845" s="10" t="n"/>
      <c r="E7845" s="10" t="n"/>
    </row>
    <row r="7846">
      <c r="B7846">
        <f>IFERROR(VLOOKUP(A7846,Produtos!A:B,2,FALSE),"")</f>
        <v/>
      </c>
      <c r="D7846" s="10" t="n"/>
      <c r="E7846" s="10" t="n"/>
    </row>
    <row r="7847">
      <c r="B7847">
        <f>IFERROR(VLOOKUP(A7847,Produtos!A:B,2,FALSE),"")</f>
        <v/>
      </c>
      <c r="D7847" s="10" t="n"/>
      <c r="E7847" s="10" t="n"/>
    </row>
    <row r="7848">
      <c r="B7848">
        <f>IFERROR(VLOOKUP(A7848,Produtos!A:B,2,FALSE),"")</f>
        <v/>
      </c>
      <c r="D7848" s="10" t="n"/>
      <c r="E7848" s="10" t="n"/>
    </row>
    <row r="7849">
      <c r="B7849">
        <f>IFERROR(VLOOKUP(A7849,Produtos!A:B,2,FALSE),"")</f>
        <v/>
      </c>
      <c r="D7849" s="10" t="n"/>
      <c r="E7849" s="10" t="n"/>
    </row>
    <row r="7850">
      <c r="B7850">
        <f>IFERROR(VLOOKUP(A7850,Produtos!A:B,2,FALSE),"")</f>
        <v/>
      </c>
      <c r="D7850" s="10" t="n"/>
      <c r="E7850" s="10" t="n"/>
    </row>
    <row r="7851">
      <c r="B7851">
        <f>IFERROR(VLOOKUP(A7851,Produtos!A:B,2,FALSE),"")</f>
        <v/>
      </c>
      <c r="D7851" s="10" t="n"/>
      <c r="E7851" s="10" t="n"/>
    </row>
    <row r="7852">
      <c r="B7852">
        <f>IFERROR(VLOOKUP(A7852,Produtos!A:B,2,FALSE),"")</f>
        <v/>
      </c>
      <c r="D7852" s="10" t="n"/>
      <c r="E7852" s="10" t="n"/>
    </row>
    <row r="7853">
      <c r="B7853">
        <f>IFERROR(VLOOKUP(A7853,Produtos!A:B,2,FALSE),"")</f>
        <v/>
      </c>
      <c r="D7853" s="10" t="n"/>
      <c r="E7853" s="10" t="n"/>
    </row>
    <row r="7854">
      <c r="B7854">
        <f>IFERROR(VLOOKUP(A7854,Produtos!A:B,2,FALSE),"")</f>
        <v/>
      </c>
      <c r="D7854" s="10" t="n"/>
      <c r="E7854" s="10" t="n"/>
    </row>
    <row r="7855">
      <c r="B7855">
        <f>IFERROR(VLOOKUP(A7855,Produtos!A:B,2,FALSE),"")</f>
        <v/>
      </c>
      <c r="D7855" s="10" t="n"/>
      <c r="E7855" s="10" t="n"/>
    </row>
    <row r="7856">
      <c r="B7856">
        <f>IFERROR(VLOOKUP(A7856,Produtos!A:B,2,FALSE),"")</f>
        <v/>
      </c>
      <c r="D7856" s="10" t="n"/>
      <c r="E7856" s="10" t="n"/>
    </row>
    <row r="7857">
      <c r="B7857">
        <f>IFERROR(VLOOKUP(A7857,Produtos!A:B,2,FALSE),"")</f>
        <v/>
      </c>
      <c r="D7857" s="10" t="n"/>
      <c r="E7857" s="10" t="n"/>
    </row>
    <row r="7858">
      <c r="B7858">
        <f>IFERROR(VLOOKUP(A7858,Produtos!A:B,2,FALSE),"")</f>
        <v/>
      </c>
      <c r="D7858" s="10" t="n"/>
      <c r="E7858" s="10" t="n"/>
    </row>
    <row r="7859">
      <c r="B7859">
        <f>IFERROR(VLOOKUP(A7859,Produtos!A:B,2,FALSE),"")</f>
        <v/>
      </c>
      <c r="D7859" s="10" t="n"/>
      <c r="E7859" s="10" t="n"/>
    </row>
    <row r="7860">
      <c r="B7860">
        <f>IFERROR(VLOOKUP(A7860,Produtos!A:B,2,FALSE),"")</f>
        <v/>
      </c>
      <c r="D7860" s="10" t="n"/>
      <c r="E7860" s="10" t="n"/>
    </row>
    <row r="7861">
      <c r="B7861">
        <f>IFERROR(VLOOKUP(A7861,Produtos!A:B,2,FALSE),"")</f>
        <v/>
      </c>
      <c r="D7861" s="10" t="n"/>
      <c r="E7861" s="10" t="n"/>
    </row>
    <row r="7862">
      <c r="B7862">
        <f>IFERROR(VLOOKUP(A7862,Produtos!A:B,2,FALSE),"")</f>
        <v/>
      </c>
      <c r="D7862" s="10" t="n"/>
      <c r="E7862" s="10" t="n"/>
    </row>
    <row r="7863">
      <c r="B7863">
        <f>IFERROR(VLOOKUP(A7863,Produtos!A:B,2,FALSE),"")</f>
        <v/>
      </c>
      <c r="D7863" s="10" t="n"/>
      <c r="E7863" s="10" t="n"/>
    </row>
    <row r="7864">
      <c r="B7864">
        <f>IFERROR(VLOOKUP(A7864,Produtos!A:B,2,FALSE),"")</f>
        <v/>
      </c>
      <c r="D7864" s="10" t="n"/>
      <c r="E7864" s="10" t="n"/>
    </row>
    <row r="7865">
      <c r="B7865">
        <f>IFERROR(VLOOKUP(A7865,Produtos!A:B,2,FALSE),"")</f>
        <v/>
      </c>
      <c r="D7865" s="10" t="n"/>
      <c r="E7865" s="10" t="n"/>
    </row>
    <row r="7866">
      <c r="B7866">
        <f>IFERROR(VLOOKUP(A7866,Produtos!A:B,2,FALSE),"")</f>
        <v/>
      </c>
      <c r="D7866" s="10" t="n"/>
      <c r="E7866" s="10" t="n"/>
    </row>
    <row r="7867">
      <c r="B7867">
        <f>IFERROR(VLOOKUP(A7867,Produtos!A:B,2,FALSE),"")</f>
        <v/>
      </c>
      <c r="D7867" s="10" t="n"/>
      <c r="E7867" s="10" t="n"/>
    </row>
    <row r="7868">
      <c r="B7868">
        <f>IFERROR(VLOOKUP(A7868,Produtos!A:B,2,FALSE),"")</f>
        <v/>
      </c>
      <c r="D7868" s="10" t="n"/>
      <c r="E7868" s="10" t="n"/>
    </row>
    <row r="7869">
      <c r="B7869">
        <f>IFERROR(VLOOKUP(A7869,Produtos!A:B,2,FALSE),"")</f>
        <v/>
      </c>
      <c r="D7869" s="10" t="n"/>
      <c r="E7869" s="10" t="n"/>
    </row>
    <row r="7870">
      <c r="B7870">
        <f>IFERROR(VLOOKUP(A7870,Produtos!A:B,2,FALSE),"")</f>
        <v/>
      </c>
      <c r="D7870" s="10" t="n"/>
      <c r="E7870" s="10" t="n"/>
    </row>
    <row r="7871">
      <c r="B7871">
        <f>IFERROR(VLOOKUP(A7871,Produtos!A:B,2,FALSE),"")</f>
        <v/>
      </c>
      <c r="D7871" s="10" t="n"/>
      <c r="E7871" s="10" t="n"/>
    </row>
    <row r="7872">
      <c r="B7872">
        <f>IFERROR(VLOOKUP(A7872,Produtos!A:B,2,FALSE),"")</f>
        <v/>
      </c>
      <c r="D7872" s="10" t="n"/>
      <c r="E7872" s="10" t="n"/>
    </row>
    <row r="7873">
      <c r="B7873">
        <f>IFERROR(VLOOKUP(A7873,Produtos!A:B,2,FALSE),"")</f>
        <v/>
      </c>
      <c r="D7873" s="10" t="n"/>
      <c r="E7873" s="10" t="n"/>
    </row>
    <row r="7874">
      <c r="B7874">
        <f>IFERROR(VLOOKUP(A7874,Produtos!A:B,2,FALSE),"")</f>
        <v/>
      </c>
      <c r="D7874" s="10" t="n"/>
      <c r="E7874" s="10" t="n"/>
    </row>
    <row r="7875">
      <c r="B7875">
        <f>IFERROR(VLOOKUP(A7875,Produtos!A:B,2,FALSE),"")</f>
        <v/>
      </c>
      <c r="D7875" s="10" t="n"/>
      <c r="E7875" s="10" t="n"/>
    </row>
    <row r="7876">
      <c r="B7876">
        <f>IFERROR(VLOOKUP(A7876,Produtos!A:B,2,FALSE),"")</f>
        <v/>
      </c>
      <c r="D7876" s="10" t="n"/>
      <c r="E7876" s="10" t="n"/>
    </row>
    <row r="7877">
      <c r="B7877">
        <f>IFERROR(VLOOKUP(A7877,Produtos!A:B,2,FALSE),"")</f>
        <v/>
      </c>
      <c r="D7877" s="10" t="n"/>
      <c r="E7877" s="10" t="n"/>
    </row>
    <row r="7878">
      <c r="B7878">
        <f>IFERROR(VLOOKUP(A7878,Produtos!A:B,2,FALSE),"")</f>
        <v/>
      </c>
      <c r="D7878" s="10" t="n"/>
      <c r="E7878" s="10" t="n"/>
    </row>
    <row r="7879">
      <c r="B7879">
        <f>IFERROR(VLOOKUP(A7879,Produtos!A:B,2,FALSE),"")</f>
        <v/>
      </c>
      <c r="D7879" s="10" t="n"/>
      <c r="E7879" s="10" t="n"/>
    </row>
    <row r="7880">
      <c r="B7880">
        <f>IFERROR(VLOOKUP(A7880,Produtos!A:B,2,FALSE),"")</f>
        <v/>
      </c>
      <c r="D7880" s="10" t="n"/>
      <c r="E7880" s="10" t="n"/>
    </row>
    <row r="7881">
      <c r="B7881">
        <f>IFERROR(VLOOKUP(A7881,Produtos!A:B,2,FALSE),"")</f>
        <v/>
      </c>
      <c r="D7881" s="10" t="n"/>
      <c r="E7881" s="10" t="n"/>
    </row>
    <row r="7882">
      <c r="B7882">
        <f>IFERROR(VLOOKUP(A7882,Produtos!A:B,2,FALSE),"")</f>
        <v/>
      </c>
      <c r="D7882" s="10" t="n"/>
      <c r="E7882" s="10" t="n"/>
    </row>
    <row r="7883">
      <c r="B7883">
        <f>IFERROR(VLOOKUP(A7883,Produtos!A:B,2,FALSE),"")</f>
        <v/>
      </c>
      <c r="D7883" s="10" t="n"/>
      <c r="E7883" s="10" t="n"/>
    </row>
    <row r="7884">
      <c r="B7884">
        <f>IFERROR(VLOOKUP(A7884,Produtos!A:B,2,FALSE),"")</f>
        <v/>
      </c>
      <c r="D7884" s="10" t="n"/>
      <c r="E7884" s="10" t="n"/>
    </row>
    <row r="7885">
      <c r="B7885">
        <f>IFERROR(VLOOKUP(A7885,Produtos!A:B,2,FALSE),"")</f>
        <v/>
      </c>
      <c r="D7885" s="10" t="n"/>
      <c r="E7885" s="10" t="n"/>
    </row>
    <row r="7886">
      <c r="B7886">
        <f>IFERROR(VLOOKUP(A7886,Produtos!A:B,2,FALSE),"")</f>
        <v/>
      </c>
      <c r="D7886" s="10" t="n"/>
      <c r="E7886" s="10" t="n"/>
    </row>
    <row r="7887">
      <c r="B7887">
        <f>IFERROR(VLOOKUP(A7887,Produtos!A:B,2,FALSE),"")</f>
        <v/>
      </c>
      <c r="D7887" s="10" t="n"/>
      <c r="E7887" s="10" t="n"/>
    </row>
    <row r="7888">
      <c r="B7888">
        <f>IFERROR(VLOOKUP(A7888,Produtos!A:B,2,FALSE),"")</f>
        <v/>
      </c>
      <c r="D7888" s="10" t="n"/>
      <c r="E7888" s="10" t="n"/>
    </row>
    <row r="7889">
      <c r="B7889">
        <f>IFERROR(VLOOKUP(A7889,Produtos!A:B,2,FALSE),"")</f>
        <v/>
      </c>
      <c r="D7889" s="10" t="n"/>
      <c r="E7889" s="10" t="n"/>
    </row>
    <row r="7890">
      <c r="B7890">
        <f>IFERROR(VLOOKUP(A7890,Produtos!A:B,2,FALSE),"")</f>
        <v/>
      </c>
      <c r="D7890" s="10" t="n"/>
      <c r="E7890" s="10" t="n"/>
    </row>
    <row r="7891">
      <c r="B7891">
        <f>IFERROR(VLOOKUP(A7891,Produtos!A:B,2,FALSE),"")</f>
        <v/>
      </c>
      <c r="D7891" s="10" t="n"/>
      <c r="E7891" s="10" t="n"/>
    </row>
    <row r="7892">
      <c r="B7892">
        <f>IFERROR(VLOOKUP(A7892,Produtos!A:B,2,FALSE),"")</f>
        <v/>
      </c>
      <c r="D7892" s="10" t="n"/>
      <c r="E7892" s="10" t="n"/>
    </row>
    <row r="7893">
      <c r="B7893">
        <f>IFERROR(VLOOKUP(A7893,Produtos!A:B,2,FALSE),"")</f>
        <v/>
      </c>
      <c r="D7893" s="10" t="n"/>
      <c r="E7893" s="10" t="n"/>
    </row>
    <row r="7894">
      <c r="B7894">
        <f>IFERROR(VLOOKUP(A7894,Produtos!A:B,2,FALSE),"")</f>
        <v/>
      </c>
      <c r="D7894" s="10" t="n"/>
      <c r="E7894" s="10" t="n"/>
    </row>
    <row r="7895">
      <c r="B7895">
        <f>IFERROR(VLOOKUP(A7895,Produtos!A:B,2,FALSE),"")</f>
        <v/>
      </c>
      <c r="D7895" s="10" t="n"/>
      <c r="E7895" s="10" t="n"/>
    </row>
    <row r="7896">
      <c r="B7896">
        <f>IFERROR(VLOOKUP(A7896,Produtos!A:B,2,FALSE),"")</f>
        <v/>
      </c>
      <c r="D7896" s="10" t="n"/>
      <c r="E7896" s="10" t="n"/>
    </row>
    <row r="7897">
      <c r="B7897">
        <f>IFERROR(VLOOKUP(A7897,Produtos!A:B,2,FALSE),"")</f>
        <v/>
      </c>
      <c r="D7897" s="10" t="n"/>
      <c r="E7897" s="10" t="n"/>
    </row>
    <row r="7898">
      <c r="B7898">
        <f>IFERROR(VLOOKUP(A7898,Produtos!A:B,2,FALSE),"")</f>
        <v/>
      </c>
      <c r="D7898" s="10" t="n"/>
      <c r="E7898" s="10" t="n"/>
    </row>
    <row r="7899">
      <c r="B7899">
        <f>IFERROR(VLOOKUP(A7899,Produtos!A:B,2,FALSE),"")</f>
        <v/>
      </c>
      <c r="D7899" s="10" t="n"/>
      <c r="E7899" s="10" t="n"/>
    </row>
    <row r="7900">
      <c r="B7900">
        <f>IFERROR(VLOOKUP(A7900,Produtos!A:B,2,FALSE),"")</f>
        <v/>
      </c>
      <c r="D7900" s="10" t="n"/>
      <c r="E7900" s="10" t="n"/>
    </row>
    <row r="7901">
      <c r="B7901">
        <f>IFERROR(VLOOKUP(A7901,Produtos!A:B,2,FALSE),"")</f>
        <v/>
      </c>
      <c r="D7901" s="10" t="n"/>
      <c r="E7901" s="10" t="n"/>
    </row>
    <row r="7902">
      <c r="B7902">
        <f>IFERROR(VLOOKUP(A7902,Produtos!A:B,2,FALSE),"")</f>
        <v/>
      </c>
      <c r="D7902" s="10" t="n"/>
      <c r="E7902" s="10" t="n"/>
    </row>
    <row r="7903">
      <c r="B7903">
        <f>IFERROR(VLOOKUP(A7903,Produtos!A:B,2,FALSE),"")</f>
        <v/>
      </c>
      <c r="D7903" s="10" t="n"/>
      <c r="E7903" s="10" t="n"/>
    </row>
    <row r="7904">
      <c r="B7904">
        <f>IFERROR(VLOOKUP(A7904,Produtos!A:B,2,FALSE),"")</f>
        <v/>
      </c>
      <c r="D7904" s="10" t="n"/>
      <c r="E7904" s="10" t="n"/>
    </row>
    <row r="7905">
      <c r="B7905">
        <f>IFERROR(VLOOKUP(A7905,Produtos!A:B,2,FALSE),"")</f>
        <v/>
      </c>
      <c r="D7905" s="10" t="n"/>
      <c r="E7905" s="10" t="n"/>
    </row>
    <row r="7906">
      <c r="B7906">
        <f>IFERROR(VLOOKUP(A7906,Produtos!A:B,2,FALSE),"")</f>
        <v/>
      </c>
      <c r="D7906" s="10" t="n"/>
      <c r="E7906" s="10" t="n"/>
    </row>
    <row r="7907">
      <c r="B7907">
        <f>IFERROR(VLOOKUP(A7907,Produtos!A:B,2,FALSE),"")</f>
        <v/>
      </c>
      <c r="D7907" s="10" t="n"/>
      <c r="E7907" s="10" t="n"/>
    </row>
    <row r="7908">
      <c r="B7908">
        <f>IFERROR(VLOOKUP(A7908,Produtos!A:B,2,FALSE),"")</f>
        <v/>
      </c>
      <c r="D7908" s="10" t="n"/>
      <c r="E7908" s="10" t="n"/>
    </row>
    <row r="7909">
      <c r="B7909">
        <f>IFERROR(VLOOKUP(A7909,Produtos!A:B,2,FALSE),"")</f>
        <v/>
      </c>
      <c r="D7909" s="10" t="n"/>
      <c r="E7909" s="10" t="n"/>
    </row>
    <row r="7910">
      <c r="B7910">
        <f>IFERROR(VLOOKUP(A7910,Produtos!A:B,2,FALSE),"")</f>
        <v/>
      </c>
      <c r="D7910" s="10" t="n"/>
      <c r="E7910" s="10" t="n"/>
    </row>
    <row r="7911">
      <c r="B7911">
        <f>IFERROR(VLOOKUP(A7911,Produtos!A:B,2,FALSE),"")</f>
        <v/>
      </c>
      <c r="D7911" s="10" t="n"/>
      <c r="E7911" s="10" t="n"/>
    </row>
    <row r="7912">
      <c r="B7912">
        <f>IFERROR(VLOOKUP(A7912,Produtos!A:B,2,FALSE),"")</f>
        <v/>
      </c>
      <c r="D7912" s="10" t="n"/>
      <c r="E7912" s="10" t="n"/>
    </row>
    <row r="7913">
      <c r="B7913">
        <f>IFERROR(VLOOKUP(A7913,Produtos!A:B,2,FALSE),"")</f>
        <v/>
      </c>
      <c r="D7913" s="10" t="n"/>
      <c r="E7913" s="10" t="n"/>
    </row>
    <row r="7914">
      <c r="B7914">
        <f>IFERROR(VLOOKUP(A7914,Produtos!A:B,2,FALSE),"")</f>
        <v/>
      </c>
      <c r="D7914" s="10" t="n"/>
      <c r="E7914" s="10" t="n"/>
    </row>
    <row r="7915">
      <c r="B7915">
        <f>IFERROR(VLOOKUP(A7915,Produtos!A:B,2,FALSE),"")</f>
        <v/>
      </c>
      <c r="D7915" s="10" t="n"/>
      <c r="E7915" s="10" t="n"/>
    </row>
    <row r="7916">
      <c r="B7916">
        <f>IFERROR(VLOOKUP(A7916,Produtos!A:B,2,FALSE),"")</f>
        <v/>
      </c>
      <c r="D7916" s="10" t="n"/>
      <c r="E7916" s="10" t="n"/>
    </row>
    <row r="7917">
      <c r="B7917">
        <f>IFERROR(VLOOKUP(A7917,Produtos!A:B,2,FALSE),"")</f>
        <v/>
      </c>
      <c r="D7917" s="10" t="n"/>
      <c r="E7917" s="10" t="n"/>
    </row>
    <row r="7918">
      <c r="B7918">
        <f>IFERROR(VLOOKUP(A7918,Produtos!A:B,2,FALSE),"")</f>
        <v/>
      </c>
      <c r="D7918" s="10" t="n"/>
      <c r="E7918" s="10" t="n"/>
    </row>
    <row r="7919">
      <c r="B7919">
        <f>IFERROR(VLOOKUP(A7919,Produtos!A:B,2,FALSE),"")</f>
        <v/>
      </c>
      <c r="D7919" s="10" t="n"/>
      <c r="E7919" s="10" t="n"/>
    </row>
    <row r="7920">
      <c r="B7920">
        <f>IFERROR(VLOOKUP(A7920,Produtos!A:B,2,FALSE),"")</f>
        <v/>
      </c>
      <c r="D7920" s="10" t="n"/>
      <c r="E7920" s="10" t="n"/>
    </row>
    <row r="7921">
      <c r="B7921">
        <f>IFERROR(VLOOKUP(A7921,Produtos!A:B,2,FALSE),"")</f>
        <v/>
      </c>
      <c r="D7921" s="10" t="n"/>
      <c r="E7921" s="10" t="n"/>
    </row>
    <row r="7922">
      <c r="B7922">
        <f>IFERROR(VLOOKUP(A7922,Produtos!A:B,2,FALSE),"")</f>
        <v/>
      </c>
      <c r="D7922" s="10" t="n"/>
      <c r="E7922" s="10" t="n"/>
    </row>
    <row r="7923">
      <c r="B7923">
        <f>IFERROR(VLOOKUP(A7923,Produtos!A:B,2,FALSE),"")</f>
        <v/>
      </c>
      <c r="D7923" s="10" t="n"/>
      <c r="E7923" s="10" t="n"/>
    </row>
    <row r="7924">
      <c r="B7924">
        <f>IFERROR(VLOOKUP(A7924,Produtos!A:B,2,FALSE),"")</f>
        <v/>
      </c>
      <c r="D7924" s="10" t="n"/>
      <c r="E7924" s="10" t="n"/>
    </row>
    <row r="7925">
      <c r="B7925">
        <f>IFERROR(VLOOKUP(A7925,Produtos!A:B,2,FALSE),"")</f>
        <v/>
      </c>
      <c r="D7925" s="10" t="n"/>
      <c r="E7925" s="10" t="n"/>
    </row>
    <row r="7926">
      <c r="B7926">
        <f>IFERROR(VLOOKUP(A7926,Produtos!A:B,2,FALSE),"")</f>
        <v/>
      </c>
      <c r="D7926" s="10" t="n"/>
      <c r="E7926" s="10" t="n"/>
    </row>
    <row r="7927">
      <c r="B7927">
        <f>IFERROR(VLOOKUP(A7927,Produtos!A:B,2,FALSE),"")</f>
        <v/>
      </c>
      <c r="D7927" s="10" t="n"/>
      <c r="E7927" s="10" t="n"/>
    </row>
    <row r="7928">
      <c r="B7928">
        <f>IFERROR(VLOOKUP(A7928,Produtos!A:B,2,FALSE),"")</f>
        <v/>
      </c>
      <c r="D7928" s="10" t="n"/>
      <c r="E7928" s="10" t="n"/>
    </row>
    <row r="7929">
      <c r="B7929">
        <f>IFERROR(VLOOKUP(A7929,Produtos!A:B,2,FALSE),"")</f>
        <v/>
      </c>
      <c r="D7929" s="10" t="n"/>
      <c r="E7929" s="10" t="n"/>
    </row>
    <row r="7930">
      <c r="B7930">
        <f>IFERROR(VLOOKUP(A7930,Produtos!A:B,2,FALSE),"")</f>
        <v/>
      </c>
      <c r="D7930" s="10" t="n"/>
      <c r="E7930" s="10" t="n"/>
    </row>
    <row r="7931">
      <c r="B7931">
        <f>IFERROR(VLOOKUP(A7931,Produtos!A:B,2,FALSE),"")</f>
        <v/>
      </c>
      <c r="D7931" s="10" t="n"/>
      <c r="E7931" s="10" t="n"/>
    </row>
    <row r="7932">
      <c r="B7932">
        <f>IFERROR(VLOOKUP(A7932,Produtos!A:B,2,FALSE),"")</f>
        <v/>
      </c>
      <c r="D7932" s="10" t="n"/>
      <c r="E7932" s="10" t="n"/>
    </row>
    <row r="7933">
      <c r="B7933">
        <f>IFERROR(VLOOKUP(A7933,Produtos!A:B,2,FALSE),"")</f>
        <v/>
      </c>
      <c r="D7933" s="10" t="n"/>
      <c r="E7933" s="10" t="n"/>
    </row>
    <row r="7934">
      <c r="B7934">
        <f>IFERROR(VLOOKUP(A7934,Produtos!A:B,2,FALSE),"")</f>
        <v/>
      </c>
      <c r="D7934" s="10" t="n"/>
      <c r="E7934" s="10" t="n"/>
    </row>
    <row r="7935">
      <c r="B7935">
        <f>IFERROR(VLOOKUP(A7935,Produtos!A:B,2,FALSE),"")</f>
        <v/>
      </c>
      <c r="D7935" s="10" t="n"/>
      <c r="E7935" s="10" t="n"/>
    </row>
    <row r="7936">
      <c r="B7936">
        <f>IFERROR(VLOOKUP(A7936,Produtos!A:B,2,FALSE),"")</f>
        <v/>
      </c>
      <c r="D7936" s="10" t="n"/>
      <c r="E7936" s="10" t="n"/>
    </row>
    <row r="7937">
      <c r="B7937">
        <f>IFERROR(VLOOKUP(A7937,Produtos!A:B,2,FALSE),"")</f>
        <v/>
      </c>
      <c r="D7937" s="10" t="n"/>
      <c r="E7937" s="10" t="n"/>
    </row>
    <row r="7938">
      <c r="B7938">
        <f>IFERROR(VLOOKUP(A7938,Produtos!A:B,2,FALSE),"")</f>
        <v/>
      </c>
      <c r="D7938" s="10" t="n"/>
      <c r="E7938" s="10" t="n"/>
    </row>
    <row r="7939">
      <c r="B7939">
        <f>IFERROR(VLOOKUP(A7939,Produtos!A:B,2,FALSE),"")</f>
        <v/>
      </c>
      <c r="D7939" s="10" t="n"/>
      <c r="E7939" s="10" t="n"/>
    </row>
    <row r="7940">
      <c r="B7940">
        <f>IFERROR(VLOOKUP(A7940,Produtos!A:B,2,FALSE),"")</f>
        <v/>
      </c>
      <c r="D7940" s="10" t="n"/>
      <c r="E7940" s="10" t="n"/>
    </row>
    <row r="7941">
      <c r="B7941">
        <f>IFERROR(VLOOKUP(A7941,Produtos!A:B,2,FALSE),"")</f>
        <v/>
      </c>
      <c r="D7941" s="10" t="n"/>
      <c r="E7941" s="10" t="n"/>
    </row>
    <row r="7942">
      <c r="B7942">
        <f>IFERROR(VLOOKUP(A7942,Produtos!A:B,2,FALSE),"")</f>
        <v/>
      </c>
      <c r="D7942" s="10" t="n"/>
      <c r="E7942" s="10" t="n"/>
    </row>
    <row r="7943">
      <c r="B7943">
        <f>IFERROR(VLOOKUP(A7943,Produtos!A:B,2,FALSE),"")</f>
        <v/>
      </c>
      <c r="D7943" s="10" t="n"/>
      <c r="E7943" s="10" t="n"/>
    </row>
    <row r="7944">
      <c r="B7944">
        <f>IFERROR(VLOOKUP(A7944,Produtos!A:B,2,FALSE),"")</f>
        <v/>
      </c>
      <c r="D7944" s="10" t="n"/>
      <c r="E7944" s="10" t="n"/>
    </row>
    <row r="7945">
      <c r="B7945">
        <f>IFERROR(VLOOKUP(A7945,Produtos!A:B,2,FALSE),"")</f>
        <v/>
      </c>
      <c r="D7945" s="10" t="n"/>
      <c r="E7945" s="10" t="n"/>
    </row>
    <row r="7946">
      <c r="B7946">
        <f>IFERROR(VLOOKUP(A7946,Produtos!A:B,2,FALSE),"")</f>
        <v/>
      </c>
      <c r="D7946" s="10" t="n"/>
      <c r="E7946" s="10" t="n"/>
    </row>
    <row r="7947">
      <c r="B7947">
        <f>IFERROR(VLOOKUP(A7947,Produtos!A:B,2,FALSE),"")</f>
        <v/>
      </c>
      <c r="D7947" s="10" t="n"/>
      <c r="E7947" s="10" t="n"/>
    </row>
    <row r="7948">
      <c r="B7948">
        <f>IFERROR(VLOOKUP(A7948,Produtos!A:B,2,FALSE),"")</f>
        <v/>
      </c>
      <c r="D7948" s="10" t="n"/>
      <c r="E7948" s="10" t="n"/>
    </row>
    <row r="7949">
      <c r="B7949">
        <f>IFERROR(VLOOKUP(A7949,Produtos!A:B,2,FALSE),"")</f>
        <v/>
      </c>
      <c r="D7949" s="10" t="n"/>
      <c r="E7949" s="10" t="n"/>
    </row>
    <row r="7950">
      <c r="B7950">
        <f>IFERROR(VLOOKUP(A7950,Produtos!A:B,2,FALSE),"")</f>
        <v/>
      </c>
      <c r="D7950" s="10" t="n"/>
      <c r="E7950" s="10" t="n"/>
    </row>
    <row r="7951">
      <c r="B7951">
        <f>IFERROR(VLOOKUP(A7951,Produtos!A:B,2,FALSE),"")</f>
        <v/>
      </c>
      <c r="D7951" s="10" t="n"/>
      <c r="E7951" s="10" t="n"/>
    </row>
    <row r="7952">
      <c r="B7952">
        <f>IFERROR(VLOOKUP(A7952,Produtos!A:B,2,FALSE),"")</f>
        <v/>
      </c>
      <c r="D7952" s="10" t="n"/>
      <c r="E7952" s="10" t="n"/>
    </row>
    <row r="7953">
      <c r="B7953">
        <f>IFERROR(VLOOKUP(A7953,Produtos!A:B,2,FALSE),"")</f>
        <v/>
      </c>
      <c r="D7953" s="10" t="n"/>
      <c r="E7953" s="10" t="n"/>
    </row>
    <row r="7954">
      <c r="B7954">
        <f>IFERROR(VLOOKUP(A7954,Produtos!A:B,2,FALSE),"")</f>
        <v/>
      </c>
      <c r="D7954" s="10" t="n"/>
      <c r="E7954" s="10" t="n"/>
    </row>
    <row r="7955">
      <c r="B7955">
        <f>IFERROR(VLOOKUP(A7955,Produtos!A:B,2,FALSE),"")</f>
        <v/>
      </c>
      <c r="D7955" s="10" t="n"/>
      <c r="E7955" s="10" t="n"/>
    </row>
    <row r="7956">
      <c r="B7956">
        <f>IFERROR(VLOOKUP(A7956,Produtos!A:B,2,FALSE),"")</f>
        <v/>
      </c>
      <c r="D7956" s="10" t="n"/>
      <c r="E7956" s="10" t="n"/>
    </row>
    <row r="7957">
      <c r="B7957">
        <f>IFERROR(VLOOKUP(A7957,Produtos!A:B,2,FALSE),"")</f>
        <v/>
      </c>
      <c r="D7957" s="10" t="n"/>
      <c r="E7957" s="10" t="n"/>
    </row>
    <row r="7958">
      <c r="B7958">
        <f>IFERROR(VLOOKUP(A7958,Produtos!A:B,2,FALSE),"")</f>
        <v/>
      </c>
      <c r="D7958" s="10" t="n"/>
      <c r="E7958" s="10" t="n"/>
    </row>
    <row r="7959">
      <c r="B7959">
        <f>IFERROR(VLOOKUP(A7959,Produtos!A:B,2,FALSE),"")</f>
        <v/>
      </c>
      <c r="D7959" s="10" t="n"/>
      <c r="E7959" s="10" t="n"/>
    </row>
    <row r="7960">
      <c r="B7960">
        <f>IFERROR(VLOOKUP(A7960,Produtos!A:B,2,FALSE),"")</f>
        <v/>
      </c>
      <c r="D7960" s="10" t="n"/>
      <c r="E7960" s="10" t="n"/>
    </row>
    <row r="7961">
      <c r="B7961">
        <f>IFERROR(VLOOKUP(A7961,Produtos!A:B,2,FALSE),"")</f>
        <v/>
      </c>
      <c r="D7961" s="10" t="n"/>
      <c r="E7961" s="10" t="n"/>
    </row>
    <row r="7962">
      <c r="B7962">
        <f>IFERROR(VLOOKUP(A7962,Produtos!A:B,2,FALSE),"")</f>
        <v/>
      </c>
      <c r="D7962" s="10" t="n"/>
      <c r="E7962" s="10" t="n"/>
    </row>
    <row r="7963">
      <c r="B7963">
        <f>IFERROR(VLOOKUP(A7963,Produtos!A:B,2,FALSE),"")</f>
        <v/>
      </c>
      <c r="D7963" s="10" t="n"/>
      <c r="E7963" s="10" t="n"/>
    </row>
    <row r="7964">
      <c r="B7964">
        <f>IFERROR(VLOOKUP(A7964,Produtos!A:B,2,FALSE),"")</f>
        <v/>
      </c>
      <c r="D7964" s="10" t="n"/>
      <c r="E7964" s="10" t="n"/>
    </row>
    <row r="7965">
      <c r="B7965">
        <f>IFERROR(VLOOKUP(A7965,Produtos!A:B,2,FALSE),"")</f>
        <v/>
      </c>
      <c r="D7965" s="10" t="n"/>
      <c r="E7965" s="10" t="n"/>
    </row>
    <row r="7966">
      <c r="B7966">
        <f>IFERROR(VLOOKUP(A7966,Produtos!A:B,2,FALSE),"")</f>
        <v/>
      </c>
      <c r="D7966" s="10" t="n"/>
      <c r="E7966" s="10" t="n"/>
    </row>
    <row r="7967">
      <c r="B7967">
        <f>IFERROR(VLOOKUP(A7967,Produtos!A:B,2,FALSE),"")</f>
        <v/>
      </c>
      <c r="D7967" s="10" t="n"/>
      <c r="E7967" s="10" t="n"/>
    </row>
    <row r="7968">
      <c r="B7968">
        <f>IFERROR(VLOOKUP(A7968,Produtos!A:B,2,FALSE),"")</f>
        <v/>
      </c>
      <c r="D7968" s="10" t="n"/>
      <c r="E7968" s="10" t="n"/>
    </row>
    <row r="7969">
      <c r="B7969">
        <f>IFERROR(VLOOKUP(A7969,Produtos!A:B,2,FALSE),"")</f>
        <v/>
      </c>
      <c r="D7969" s="10" t="n"/>
      <c r="E7969" s="10" t="n"/>
    </row>
    <row r="7970">
      <c r="B7970">
        <f>IFERROR(VLOOKUP(A7970,Produtos!A:B,2,FALSE),"")</f>
        <v/>
      </c>
      <c r="D7970" s="10" t="n"/>
      <c r="E7970" s="10" t="n"/>
    </row>
    <row r="7971">
      <c r="B7971">
        <f>IFERROR(VLOOKUP(A7971,Produtos!A:B,2,FALSE),"")</f>
        <v/>
      </c>
      <c r="D7971" s="10" t="n"/>
      <c r="E7971" s="10" t="n"/>
    </row>
    <row r="7972">
      <c r="B7972">
        <f>IFERROR(VLOOKUP(A7972,Produtos!A:B,2,FALSE),"")</f>
        <v/>
      </c>
      <c r="D7972" s="10" t="n"/>
      <c r="E7972" s="10" t="n"/>
    </row>
    <row r="7973">
      <c r="B7973">
        <f>IFERROR(VLOOKUP(A7973,Produtos!A:B,2,FALSE),"")</f>
        <v/>
      </c>
      <c r="D7973" s="10" t="n"/>
      <c r="E7973" s="10" t="n"/>
    </row>
    <row r="7974">
      <c r="B7974">
        <f>IFERROR(VLOOKUP(A7974,Produtos!A:B,2,FALSE),"")</f>
        <v/>
      </c>
      <c r="D7974" s="10" t="n"/>
      <c r="E7974" s="10" t="n"/>
    </row>
    <row r="7975">
      <c r="B7975">
        <f>IFERROR(VLOOKUP(A7975,Produtos!A:B,2,FALSE),"")</f>
        <v/>
      </c>
      <c r="D7975" s="10" t="n"/>
      <c r="E7975" s="10" t="n"/>
    </row>
    <row r="7976">
      <c r="B7976">
        <f>IFERROR(VLOOKUP(A7976,Produtos!A:B,2,FALSE),"")</f>
        <v/>
      </c>
      <c r="D7976" s="10" t="n"/>
      <c r="E7976" s="10" t="n"/>
    </row>
    <row r="7977">
      <c r="B7977">
        <f>IFERROR(VLOOKUP(A7977,Produtos!A:B,2,FALSE),"")</f>
        <v/>
      </c>
      <c r="D7977" s="10" t="n"/>
      <c r="E7977" s="10" t="n"/>
    </row>
    <row r="7978">
      <c r="B7978">
        <f>IFERROR(VLOOKUP(A7978,Produtos!A:B,2,FALSE),"")</f>
        <v/>
      </c>
      <c r="D7978" s="10" t="n"/>
      <c r="E7978" s="10" t="n"/>
    </row>
    <row r="7979">
      <c r="B7979">
        <f>IFERROR(VLOOKUP(A7979,Produtos!A:B,2,FALSE),"")</f>
        <v/>
      </c>
      <c r="D7979" s="10" t="n"/>
      <c r="E7979" s="10" t="n"/>
    </row>
    <row r="7980">
      <c r="B7980">
        <f>IFERROR(VLOOKUP(A7980,Produtos!A:B,2,FALSE),"")</f>
        <v/>
      </c>
      <c r="D7980" s="10" t="n"/>
      <c r="E7980" s="10" t="n"/>
    </row>
    <row r="7981">
      <c r="B7981">
        <f>IFERROR(VLOOKUP(A7981,Produtos!A:B,2,FALSE),"")</f>
        <v/>
      </c>
      <c r="D7981" s="10" t="n"/>
      <c r="E7981" s="10" t="n"/>
    </row>
    <row r="7982">
      <c r="B7982">
        <f>IFERROR(VLOOKUP(A7982,Produtos!A:B,2,FALSE),"")</f>
        <v/>
      </c>
      <c r="D7982" s="10" t="n"/>
      <c r="E7982" s="10" t="n"/>
    </row>
    <row r="7983">
      <c r="B7983">
        <f>IFERROR(VLOOKUP(A7983,Produtos!A:B,2,FALSE),"")</f>
        <v/>
      </c>
      <c r="D7983" s="10" t="n"/>
      <c r="E7983" s="10" t="n"/>
    </row>
    <row r="7984">
      <c r="B7984">
        <f>IFERROR(VLOOKUP(A7984,Produtos!A:B,2,FALSE),"")</f>
        <v/>
      </c>
      <c r="D7984" s="10" t="n"/>
      <c r="E7984" s="10" t="n"/>
    </row>
    <row r="7985">
      <c r="B7985">
        <f>IFERROR(VLOOKUP(A7985,Produtos!A:B,2,FALSE),"")</f>
        <v/>
      </c>
      <c r="D7985" s="10" t="n"/>
      <c r="E7985" s="10" t="n"/>
    </row>
    <row r="7986">
      <c r="B7986">
        <f>IFERROR(VLOOKUP(A7986,Produtos!A:B,2,FALSE),"")</f>
        <v/>
      </c>
      <c r="D7986" s="10" t="n"/>
      <c r="E7986" s="10" t="n"/>
    </row>
    <row r="7987">
      <c r="B7987">
        <f>IFERROR(VLOOKUP(A7987,Produtos!A:B,2,FALSE),"")</f>
        <v/>
      </c>
      <c r="D7987" s="10" t="n"/>
      <c r="E7987" s="10" t="n"/>
    </row>
    <row r="7988">
      <c r="B7988">
        <f>IFERROR(VLOOKUP(A7988,Produtos!A:B,2,FALSE),"")</f>
        <v/>
      </c>
      <c r="D7988" s="10" t="n"/>
      <c r="E7988" s="10" t="n"/>
    </row>
    <row r="7989">
      <c r="B7989">
        <f>IFERROR(VLOOKUP(A7989,Produtos!A:B,2,FALSE),"")</f>
        <v/>
      </c>
      <c r="D7989" s="10" t="n"/>
      <c r="E7989" s="10" t="n"/>
    </row>
    <row r="7990">
      <c r="B7990">
        <f>IFERROR(VLOOKUP(A7990,Produtos!A:B,2,FALSE),"")</f>
        <v/>
      </c>
      <c r="D7990" s="10" t="n"/>
      <c r="E7990" s="10" t="n"/>
    </row>
    <row r="7991">
      <c r="B7991">
        <f>IFERROR(VLOOKUP(A7991,Produtos!A:B,2,FALSE),"")</f>
        <v/>
      </c>
      <c r="D7991" s="10" t="n"/>
      <c r="E7991" s="10" t="n"/>
    </row>
    <row r="7992">
      <c r="B7992">
        <f>IFERROR(VLOOKUP(A7992,Produtos!A:B,2,FALSE),"")</f>
        <v/>
      </c>
      <c r="D7992" s="10" t="n"/>
      <c r="E7992" s="10" t="n"/>
    </row>
    <row r="7993">
      <c r="B7993">
        <f>IFERROR(VLOOKUP(A7993,Produtos!A:B,2,FALSE),"")</f>
        <v/>
      </c>
      <c r="D7993" s="10" t="n"/>
      <c r="E7993" s="10" t="n"/>
    </row>
    <row r="7994">
      <c r="B7994">
        <f>IFERROR(VLOOKUP(A7994,Produtos!A:B,2,FALSE),"")</f>
        <v/>
      </c>
      <c r="D7994" s="10" t="n"/>
      <c r="E7994" s="10" t="n"/>
    </row>
    <row r="7995">
      <c r="B7995">
        <f>IFERROR(VLOOKUP(A7995,Produtos!A:B,2,FALSE),"")</f>
        <v/>
      </c>
      <c r="D7995" s="10" t="n"/>
      <c r="E7995" s="10" t="n"/>
    </row>
    <row r="7996">
      <c r="B7996">
        <f>IFERROR(VLOOKUP(A7996,Produtos!A:B,2,FALSE),"")</f>
        <v/>
      </c>
      <c r="D7996" s="10" t="n"/>
      <c r="E7996" s="10" t="n"/>
    </row>
    <row r="7997">
      <c r="B7997">
        <f>IFERROR(VLOOKUP(A7997,Produtos!A:B,2,FALSE),"")</f>
        <v/>
      </c>
      <c r="D7997" s="10" t="n"/>
      <c r="E7997" s="10" t="n"/>
    </row>
    <row r="7998">
      <c r="B7998">
        <f>IFERROR(VLOOKUP(A7998,Produtos!A:B,2,FALSE),"")</f>
        <v/>
      </c>
      <c r="D7998" s="10" t="n"/>
      <c r="E7998" s="10" t="n"/>
    </row>
    <row r="7999">
      <c r="B7999">
        <f>IFERROR(VLOOKUP(A7999,Produtos!A:B,2,FALSE),"")</f>
        <v/>
      </c>
      <c r="D7999" s="10" t="n"/>
      <c r="E7999" s="10" t="n"/>
    </row>
    <row r="8000">
      <c r="B8000">
        <f>IFERROR(VLOOKUP(A8000,Produtos!A:B,2,FALSE),"")</f>
        <v/>
      </c>
      <c r="D8000" s="10" t="n"/>
      <c r="E8000" s="10" t="n"/>
    </row>
  </sheetData>
  <autoFilter ref="A6:H8000"/>
  <mergeCells count="6">
    <mergeCell ref="L3:M3"/>
    <mergeCell ref="O2:P2"/>
    <mergeCell ref="N3:O3"/>
    <mergeCell ref="L1:P1"/>
    <mergeCell ref="A1:H1"/>
    <mergeCell ref="L2:N2"/>
  </mergeCells>
  <hyperlinks>
    <hyperlink xmlns:r="http://schemas.openxmlformats.org/officeDocument/2006/relationships" ref="L3" r:id="rId1"/>
    <hyperlink xmlns:r="http://schemas.openxmlformats.org/officeDocument/2006/relationships" ref="N3" r:id="rId2"/>
    <hyperlink xmlns:r="http://schemas.openxmlformats.org/officeDocument/2006/relationships" ref="P3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00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26" customWidth="1" min="4" max="4"/>
    <col width="14" customWidth="1" min="5" max="5"/>
    <col width="12" customWidth="1" min="6" max="6"/>
    <col width="12" customWidth="1" min="7" max="7"/>
    <col width="16" customWidth="1" min="8" max="8"/>
    <col width="22" customWidth="1" min="9" max="9"/>
    <col width="24" customWidth="1" min="10" max="10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PASSO 3 - LANCAMENTOS DE ENTRADA E SAIDAS</t>
        </is>
      </c>
      <c r="L1" s="18" t="inlineStr">
        <is>
          <t>CONTROLE DE ESTOQUE - TINTAS E INFLAMAVEIS</t>
        </is>
      </c>
      <c r="M1" s="19" t="n"/>
      <c r="N1" s="19" t="n"/>
      <c r="O1" s="19" t="n"/>
      <c r="P1" s="19" t="n"/>
    </row>
    <row r="2">
      <c r="L2" s="20" t="inlineStr">
        <is>
          <t>Aba atual: Lancamentos</t>
        </is>
      </c>
      <c r="M2" s="19" t="n"/>
      <c r="N2" s="19" t="n"/>
      <c r="O2" s="21" t="inlineStr">
        <is>
          <t>Atualizado: 10/03/2026 22:50</t>
        </is>
      </c>
      <c r="P2" s="19" t="n"/>
    </row>
    <row r="3">
      <c r="A3" s="5" t="inlineStr">
        <is>
          <t>Registre ENTRADA, SAIDA_USO e SAIDA_DESCARTE.</t>
        </is>
      </c>
      <c r="L3" s="22" t="inlineStr">
        <is>
          <t>&lt;&lt; Anterior</t>
        </is>
      </c>
      <c r="M3" s="19" t="n"/>
      <c r="N3" s="22" t="inlineStr">
        <is>
          <t>Inicio</t>
        </is>
      </c>
      <c r="O3" s="19" t="n"/>
      <c r="P3" s="22" t="inlineStr">
        <is>
          <t>Proxima &gt;&gt;</t>
        </is>
      </c>
    </row>
    <row r="4">
      <c r="A4" s="11" t="inlineStr">
        <is>
          <t>AREA DE DIGITACAO (linha 7 em diante)</t>
        </is>
      </c>
    </row>
    <row r="6">
      <c r="A6" s="6" t="inlineStr">
        <is>
          <t>Data</t>
        </is>
      </c>
      <c r="B6" s="6" t="inlineStr">
        <is>
          <t>Tipo</t>
        </is>
      </c>
      <c r="C6" s="6" t="inlineStr">
        <is>
          <t>ID_Produto</t>
        </is>
      </c>
      <c r="D6" s="6" t="inlineStr">
        <is>
          <t>Produto</t>
        </is>
      </c>
      <c r="E6" s="6" t="inlineStr">
        <is>
          <t>Lote</t>
        </is>
      </c>
      <c r="F6" s="6" t="inlineStr">
        <is>
          <t>Validade</t>
        </is>
      </c>
      <c r="G6" s="6" t="inlineStr">
        <is>
          <t>Quantidade</t>
        </is>
      </c>
      <c r="H6" s="6" t="inlineStr">
        <is>
          <t>Responsavel</t>
        </is>
      </c>
      <c r="I6" s="6" t="inlineStr">
        <is>
          <t>Destino/Motivo</t>
        </is>
      </c>
      <c r="J6" s="6" t="inlineStr">
        <is>
          <t>Obs</t>
        </is>
      </c>
    </row>
    <row r="7">
      <c r="A7" s="9" t="inlineStr">
        <is>
          <t>10/03/2026</t>
        </is>
      </c>
      <c r="B7" s="7" t="inlineStr">
        <is>
          <t>ENTRADA</t>
        </is>
      </c>
      <c r="C7" s="7" t="inlineStr">
        <is>
          <t>PRD001</t>
        </is>
      </c>
      <c r="D7" s="7">
        <f>IFERROR(VLOOKUP(C7,Produtos!A:B,2,FALSE),"")</f>
        <v/>
      </c>
      <c r="E7" s="7" t="inlineStr">
        <is>
          <t>LOT001</t>
        </is>
      </c>
      <c r="F7" s="12">
        <f>IFERROR(INDEX(Lotes!$E:$E,MATCH(1,(Lotes!$A:$A=C7)*(Lotes!$C:$C=E7),0)),"")</f>
        <v/>
      </c>
      <c r="G7" s="13" t="n">
        <v>50</v>
      </c>
      <c r="H7" s="8" t="inlineStr">
        <is>
          <t>Almoxarife</t>
        </is>
      </c>
      <c r="I7" s="8" t="inlineStr">
        <is>
          <t>Entrada inicial</t>
        </is>
      </c>
      <c r="J7" s="8" t="inlineStr">
        <is>
          <t>Exemplo</t>
        </is>
      </c>
    </row>
    <row r="8">
      <c r="A8" s="9" t="n"/>
      <c r="B8" s="7" t="n"/>
      <c r="C8" s="7" t="n"/>
      <c r="D8" s="7">
        <f>IFERROR(VLOOKUP(C8,Produtos!A:B,2,FALSE),"")</f>
        <v/>
      </c>
      <c r="E8" s="7" t="n"/>
      <c r="F8" s="12">
        <f>IFERROR(INDEX(Lotes!$E:$E,MATCH(1,(Lotes!$A:$A=C8)*(Lotes!$C:$C=E8),0)),"")</f>
        <v/>
      </c>
      <c r="G8" s="13" t="n"/>
      <c r="H8" s="8" t="n"/>
      <c r="I8" s="8" t="n"/>
      <c r="J8" s="8" t="n"/>
    </row>
    <row r="9">
      <c r="A9" s="9" t="n"/>
      <c r="B9" s="7" t="n"/>
      <c r="C9" s="7" t="n"/>
      <c r="D9" s="7">
        <f>IFERROR(VLOOKUP(C9,Produtos!A:B,2,FALSE),"")</f>
        <v/>
      </c>
      <c r="E9" s="7" t="n"/>
      <c r="F9" s="12">
        <f>IFERROR(INDEX(Lotes!$E:$E,MATCH(1,(Lotes!$A:$A=C9)*(Lotes!$C:$C=E9),0)),"")</f>
        <v/>
      </c>
      <c r="G9" s="13" t="n"/>
      <c r="H9" s="8" t="n"/>
      <c r="I9" s="8" t="n"/>
      <c r="J9" s="8" t="n"/>
    </row>
    <row r="10">
      <c r="A10" s="9" t="n"/>
      <c r="B10" s="7" t="n"/>
      <c r="C10" s="7" t="n"/>
      <c r="D10" s="7">
        <f>IFERROR(VLOOKUP(C10,Produtos!A:B,2,FALSE),"")</f>
        <v/>
      </c>
      <c r="E10" s="7" t="n"/>
      <c r="F10" s="12">
        <f>IFERROR(INDEX(Lotes!$E:$E,MATCH(1,(Lotes!$A:$A=C10)*(Lotes!$C:$C=E10),0)),"")</f>
        <v/>
      </c>
      <c r="G10" s="13" t="n"/>
      <c r="H10" s="8" t="n"/>
      <c r="I10" s="8" t="n"/>
      <c r="J10" s="8" t="n"/>
    </row>
    <row r="11">
      <c r="A11" s="9" t="n"/>
      <c r="B11" s="7" t="n"/>
      <c r="C11" s="7" t="n"/>
      <c r="D11" s="7">
        <f>IFERROR(VLOOKUP(C11,Produtos!A:B,2,FALSE),"")</f>
        <v/>
      </c>
      <c r="E11" s="7" t="n"/>
      <c r="F11" s="12">
        <f>IFERROR(INDEX(Lotes!$E:$E,MATCH(1,(Lotes!$A:$A=C11)*(Lotes!$C:$C=E11),0)),"")</f>
        <v/>
      </c>
      <c r="G11" s="13" t="n"/>
      <c r="H11" s="8" t="n"/>
      <c r="I11" s="8" t="n"/>
      <c r="J11" s="8" t="n"/>
    </row>
    <row r="12">
      <c r="A12" s="9" t="n"/>
      <c r="B12" s="7" t="n"/>
      <c r="C12" s="7" t="n"/>
      <c r="D12" s="7">
        <f>IFERROR(VLOOKUP(C12,Produtos!A:B,2,FALSE),"")</f>
        <v/>
      </c>
      <c r="E12" s="7" t="n"/>
      <c r="F12" s="12">
        <f>IFERROR(INDEX(Lotes!$E:$E,MATCH(1,(Lotes!$A:$A=C12)*(Lotes!$C:$C=E12),0)),"")</f>
        <v/>
      </c>
      <c r="G12" s="13" t="n"/>
      <c r="H12" s="8" t="n"/>
      <c r="I12" s="8" t="n"/>
      <c r="J12" s="8" t="n"/>
    </row>
    <row r="13">
      <c r="A13" s="9" t="n"/>
      <c r="B13" s="7" t="n"/>
      <c r="C13" s="7" t="n"/>
      <c r="D13" s="7">
        <f>IFERROR(VLOOKUP(C13,Produtos!A:B,2,FALSE),"")</f>
        <v/>
      </c>
      <c r="E13" s="7" t="n"/>
      <c r="F13" s="12">
        <f>IFERROR(INDEX(Lotes!$E:$E,MATCH(1,(Lotes!$A:$A=C13)*(Lotes!$C:$C=E13),0)),"")</f>
        <v/>
      </c>
      <c r="G13" s="13" t="n"/>
      <c r="H13" s="8" t="n"/>
      <c r="I13" s="8" t="n"/>
      <c r="J13" s="8" t="n"/>
    </row>
    <row r="14">
      <c r="A14" s="9" t="n"/>
      <c r="B14" s="7" t="n"/>
      <c r="C14" s="7" t="n"/>
      <c r="D14" s="7">
        <f>IFERROR(VLOOKUP(C14,Produtos!A:B,2,FALSE),"")</f>
        <v/>
      </c>
      <c r="E14" s="7" t="n"/>
      <c r="F14" s="12">
        <f>IFERROR(INDEX(Lotes!$E:$E,MATCH(1,(Lotes!$A:$A=C14)*(Lotes!$C:$C=E14),0)),"")</f>
        <v/>
      </c>
      <c r="G14" s="13" t="n"/>
      <c r="H14" s="8" t="n"/>
      <c r="I14" s="8" t="n"/>
      <c r="J14" s="8" t="n"/>
    </row>
    <row r="15">
      <c r="A15" s="9" t="n"/>
      <c r="B15" s="7" t="n"/>
      <c r="C15" s="7" t="n"/>
      <c r="D15" s="7">
        <f>IFERROR(VLOOKUP(C15,Produtos!A:B,2,FALSE),"")</f>
        <v/>
      </c>
      <c r="E15" s="7" t="n"/>
      <c r="F15" s="12">
        <f>IFERROR(INDEX(Lotes!$E:$E,MATCH(1,(Lotes!$A:$A=C15)*(Lotes!$C:$C=E15),0)),"")</f>
        <v/>
      </c>
      <c r="G15" s="13" t="n"/>
      <c r="H15" s="8" t="n"/>
      <c r="I15" s="8" t="n"/>
      <c r="J15" s="8" t="n"/>
    </row>
    <row r="16">
      <c r="A16" s="9" t="n"/>
      <c r="B16" s="7" t="n"/>
      <c r="C16" s="7" t="n"/>
      <c r="D16" s="7">
        <f>IFERROR(VLOOKUP(C16,Produtos!A:B,2,FALSE),"")</f>
        <v/>
      </c>
      <c r="E16" s="7" t="n"/>
      <c r="F16" s="12">
        <f>IFERROR(INDEX(Lotes!$E:$E,MATCH(1,(Lotes!$A:$A=C16)*(Lotes!$C:$C=E16),0)),"")</f>
        <v/>
      </c>
      <c r="G16" s="13" t="n"/>
      <c r="H16" s="8" t="n"/>
      <c r="I16" s="8" t="n"/>
      <c r="J16" s="8" t="n"/>
    </row>
    <row r="17">
      <c r="A17" s="9" t="n"/>
      <c r="B17" s="7" t="n"/>
      <c r="C17" s="7" t="n"/>
      <c r="D17" s="7">
        <f>IFERROR(VLOOKUP(C17,Produtos!A:B,2,FALSE),"")</f>
        <v/>
      </c>
      <c r="E17" s="7" t="n"/>
      <c r="F17" s="12">
        <f>IFERROR(INDEX(Lotes!$E:$E,MATCH(1,(Lotes!$A:$A=C17)*(Lotes!$C:$C=E17),0)),"")</f>
        <v/>
      </c>
      <c r="G17" s="13" t="n"/>
      <c r="H17" s="8" t="n"/>
      <c r="I17" s="8" t="n"/>
      <c r="J17" s="8" t="n"/>
    </row>
    <row r="18">
      <c r="A18" s="9" t="n"/>
      <c r="B18" s="7" t="n"/>
      <c r="C18" s="7" t="n"/>
      <c r="D18" s="7">
        <f>IFERROR(VLOOKUP(C18,Produtos!A:B,2,FALSE),"")</f>
        <v/>
      </c>
      <c r="E18" s="7" t="n"/>
      <c r="F18" s="12">
        <f>IFERROR(INDEX(Lotes!$E:$E,MATCH(1,(Lotes!$A:$A=C18)*(Lotes!$C:$C=E18),0)),"")</f>
        <v/>
      </c>
      <c r="G18" s="13" t="n"/>
      <c r="H18" s="8" t="n"/>
      <c r="I18" s="8" t="n"/>
      <c r="J18" s="8" t="n"/>
    </row>
    <row r="19">
      <c r="A19" s="9" t="n"/>
      <c r="B19" s="7" t="n"/>
      <c r="C19" s="7" t="n"/>
      <c r="D19" s="7">
        <f>IFERROR(VLOOKUP(C19,Produtos!A:B,2,FALSE),"")</f>
        <v/>
      </c>
      <c r="E19" s="7" t="n"/>
      <c r="F19" s="12">
        <f>IFERROR(INDEX(Lotes!$E:$E,MATCH(1,(Lotes!$A:$A=C19)*(Lotes!$C:$C=E19),0)),"")</f>
        <v/>
      </c>
      <c r="G19" s="13" t="n"/>
      <c r="H19" s="8" t="n"/>
      <c r="I19" s="8" t="n"/>
      <c r="J19" s="8" t="n"/>
    </row>
    <row r="20">
      <c r="A20" s="9" t="n"/>
      <c r="B20" s="7" t="n"/>
      <c r="C20" s="7" t="n"/>
      <c r="D20" s="7">
        <f>IFERROR(VLOOKUP(C20,Produtos!A:B,2,FALSE),"")</f>
        <v/>
      </c>
      <c r="E20" s="7" t="n"/>
      <c r="F20" s="12">
        <f>IFERROR(INDEX(Lotes!$E:$E,MATCH(1,(Lotes!$A:$A=C20)*(Lotes!$C:$C=E20),0)),"")</f>
        <v/>
      </c>
      <c r="G20" s="13" t="n"/>
      <c r="H20" s="8" t="n"/>
      <c r="I20" s="8" t="n"/>
      <c r="J20" s="8" t="n"/>
    </row>
    <row r="21">
      <c r="A21" s="9" t="n"/>
      <c r="B21" s="7" t="n"/>
      <c r="C21" s="7" t="n"/>
      <c r="D21" s="7">
        <f>IFERROR(VLOOKUP(C21,Produtos!A:B,2,FALSE),"")</f>
        <v/>
      </c>
      <c r="E21" s="7" t="n"/>
      <c r="F21" s="12">
        <f>IFERROR(INDEX(Lotes!$E:$E,MATCH(1,(Lotes!$A:$A=C21)*(Lotes!$C:$C=E21),0)),"")</f>
        <v/>
      </c>
      <c r="G21" s="13" t="n"/>
      <c r="H21" s="8" t="n"/>
      <c r="I21" s="8" t="n"/>
      <c r="J21" s="8" t="n"/>
    </row>
    <row r="22">
      <c r="A22" s="9" t="n"/>
      <c r="B22" s="7" t="n"/>
      <c r="C22" s="7" t="n"/>
      <c r="D22" s="7">
        <f>IFERROR(VLOOKUP(C22,Produtos!A:B,2,FALSE),"")</f>
        <v/>
      </c>
      <c r="E22" s="7" t="n"/>
      <c r="F22" s="12">
        <f>IFERROR(INDEX(Lotes!$E:$E,MATCH(1,(Lotes!$A:$A=C22)*(Lotes!$C:$C=E22),0)),"")</f>
        <v/>
      </c>
      <c r="G22" s="13" t="n"/>
      <c r="H22" s="8" t="n"/>
      <c r="I22" s="8" t="n"/>
      <c r="J22" s="8" t="n"/>
    </row>
    <row r="23">
      <c r="A23" s="9" t="n"/>
      <c r="B23" s="7" t="n"/>
      <c r="C23" s="7" t="n"/>
      <c r="D23" s="7">
        <f>IFERROR(VLOOKUP(C23,Produtos!A:B,2,FALSE),"")</f>
        <v/>
      </c>
      <c r="E23" s="7" t="n"/>
      <c r="F23" s="12">
        <f>IFERROR(INDEX(Lotes!$E:$E,MATCH(1,(Lotes!$A:$A=C23)*(Lotes!$C:$C=E23),0)),"")</f>
        <v/>
      </c>
      <c r="G23" s="13" t="n"/>
      <c r="H23" s="8" t="n"/>
      <c r="I23" s="8" t="n"/>
      <c r="J23" s="8" t="n"/>
    </row>
    <row r="24">
      <c r="A24" s="9" t="n"/>
      <c r="B24" s="7" t="n"/>
      <c r="C24" s="7" t="n"/>
      <c r="D24" s="7">
        <f>IFERROR(VLOOKUP(C24,Produtos!A:B,2,FALSE),"")</f>
        <v/>
      </c>
      <c r="E24" s="7" t="n"/>
      <c r="F24" s="12">
        <f>IFERROR(INDEX(Lotes!$E:$E,MATCH(1,(Lotes!$A:$A=C24)*(Lotes!$C:$C=E24),0)),"")</f>
        <v/>
      </c>
      <c r="G24" s="13" t="n"/>
      <c r="H24" s="8" t="n"/>
      <c r="I24" s="8" t="n"/>
      <c r="J24" s="8" t="n"/>
    </row>
    <row r="25">
      <c r="A25" s="9" t="n"/>
      <c r="B25" s="7" t="n"/>
      <c r="C25" s="7" t="n"/>
      <c r="D25" s="7">
        <f>IFERROR(VLOOKUP(C25,Produtos!A:B,2,FALSE),"")</f>
        <v/>
      </c>
      <c r="E25" s="7" t="n"/>
      <c r="F25" s="12">
        <f>IFERROR(INDEX(Lotes!$E:$E,MATCH(1,(Lotes!$A:$A=C25)*(Lotes!$C:$C=E25),0)),"")</f>
        <v/>
      </c>
      <c r="G25" s="13" t="n"/>
      <c r="H25" s="8" t="n"/>
      <c r="I25" s="8" t="n"/>
      <c r="J25" s="8" t="n"/>
    </row>
    <row r="26">
      <c r="A26" s="9" t="n"/>
      <c r="B26" s="7" t="n"/>
      <c r="C26" s="7" t="n"/>
      <c r="D26" s="7">
        <f>IFERROR(VLOOKUP(C26,Produtos!A:B,2,FALSE),"")</f>
        <v/>
      </c>
      <c r="E26" s="7" t="n"/>
      <c r="F26" s="12">
        <f>IFERROR(INDEX(Lotes!$E:$E,MATCH(1,(Lotes!$A:$A=C26)*(Lotes!$C:$C=E26),0)),"")</f>
        <v/>
      </c>
      <c r="G26" s="13" t="n"/>
      <c r="H26" s="8" t="n"/>
      <c r="I26" s="8" t="n"/>
      <c r="J26" s="8" t="n"/>
    </row>
    <row r="27">
      <c r="A27" s="9" t="n"/>
      <c r="B27" s="7" t="n"/>
      <c r="C27" s="7" t="n"/>
      <c r="D27" s="7">
        <f>IFERROR(VLOOKUP(C27,Produtos!A:B,2,FALSE),"")</f>
        <v/>
      </c>
      <c r="E27" s="7" t="n"/>
      <c r="F27" s="12">
        <f>IFERROR(INDEX(Lotes!$E:$E,MATCH(1,(Lotes!$A:$A=C27)*(Lotes!$C:$C=E27),0)),"")</f>
        <v/>
      </c>
      <c r="G27" s="13" t="n"/>
      <c r="H27" s="8" t="n"/>
      <c r="I27" s="8" t="n"/>
      <c r="J27" s="8" t="n"/>
    </row>
    <row r="28">
      <c r="A28" s="9" t="n"/>
      <c r="B28" s="7" t="n"/>
      <c r="C28" s="7" t="n"/>
      <c r="D28" s="7">
        <f>IFERROR(VLOOKUP(C28,Produtos!A:B,2,FALSE),"")</f>
        <v/>
      </c>
      <c r="E28" s="7" t="n"/>
      <c r="F28" s="12">
        <f>IFERROR(INDEX(Lotes!$E:$E,MATCH(1,(Lotes!$A:$A=C28)*(Lotes!$C:$C=E28),0)),"")</f>
        <v/>
      </c>
      <c r="G28" s="13" t="n"/>
      <c r="H28" s="8" t="n"/>
      <c r="I28" s="8" t="n"/>
      <c r="J28" s="8" t="n"/>
    </row>
    <row r="29">
      <c r="A29" s="9" t="n"/>
      <c r="B29" s="7" t="n"/>
      <c r="C29" s="7" t="n"/>
      <c r="D29" s="7">
        <f>IFERROR(VLOOKUP(C29,Produtos!A:B,2,FALSE),"")</f>
        <v/>
      </c>
      <c r="E29" s="7" t="n"/>
      <c r="F29" s="12">
        <f>IFERROR(INDEX(Lotes!$E:$E,MATCH(1,(Lotes!$A:$A=C29)*(Lotes!$C:$C=E29),0)),"")</f>
        <v/>
      </c>
      <c r="G29" s="13" t="n"/>
      <c r="H29" s="8" t="n"/>
      <c r="I29" s="8" t="n"/>
      <c r="J29" s="8" t="n"/>
    </row>
    <row r="30">
      <c r="A30" s="9" t="n"/>
      <c r="B30" s="7" t="n"/>
      <c r="C30" s="7" t="n"/>
      <c r="D30" s="7">
        <f>IFERROR(VLOOKUP(C30,Produtos!A:B,2,FALSE),"")</f>
        <v/>
      </c>
      <c r="E30" s="7" t="n"/>
      <c r="F30" s="12">
        <f>IFERROR(INDEX(Lotes!$E:$E,MATCH(1,(Lotes!$A:$A=C30)*(Lotes!$C:$C=E30),0)),"")</f>
        <v/>
      </c>
      <c r="G30" s="13" t="n"/>
      <c r="H30" s="8" t="n"/>
      <c r="I30" s="8" t="n"/>
      <c r="J30" s="8" t="n"/>
    </row>
    <row r="31">
      <c r="A31" s="9" t="n"/>
      <c r="B31" s="7" t="n"/>
      <c r="C31" s="7" t="n"/>
      <c r="D31" s="7">
        <f>IFERROR(VLOOKUP(C31,Produtos!A:B,2,FALSE),"")</f>
        <v/>
      </c>
      <c r="E31" s="7" t="n"/>
      <c r="F31" s="12">
        <f>IFERROR(INDEX(Lotes!$E:$E,MATCH(1,(Lotes!$A:$A=C31)*(Lotes!$C:$C=E31),0)),"")</f>
        <v/>
      </c>
      <c r="G31" s="13" t="n"/>
      <c r="H31" s="8" t="n"/>
      <c r="I31" s="8" t="n"/>
      <c r="J31" s="8" t="n"/>
    </row>
    <row r="32">
      <c r="A32" s="9" t="n"/>
      <c r="B32" s="7" t="n"/>
      <c r="C32" s="7" t="n"/>
      <c r="D32" s="7">
        <f>IFERROR(VLOOKUP(C32,Produtos!A:B,2,FALSE),"")</f>
        <v/>
      </c>
      <c r="E32" s="7" t="n"/>
      <c r="F32" s="12">
        <f>IFERROR(INDEX(Lotes!$E:$E,MATCH(1,(Lotes!$A:$A=C32)*(Lotes!$C:$C=E32),0)),"")</f>
        <v/>
      </c>
      <c r="G32" s="13" t="n"/>
      <c r="H32" s="8" t="n"/>
      <c r="I32" s="8" t="n"/>
      <c r="J32" s="8" t="n"/>
    </row>
    <row r="33">
      <c r="A33" s="9" t="n"/>
      <c r="B33" s="7" t="n"/>
      <c r="C33" s="7" t="n"/>
      <c r="D33" s="7">
        <f>IFERROR(VLOOKUP(C33,Produtos!A:B,2,FALSE),"")</f>
        <v/>
      </c>
      <c r="E33" s="7" t="n"/>
      <c r="F33" s="12">
        <f>IFERROR(INDEX(Lotes!$E:$E,MATCH(1,(Lotes!$A:$A=C33)*(Lotes!$C:$C=E33),0)),"")</f>
        <v/>
      </c>
      <c r="G33" s="13" t="n"/>
      <c r="H33" s="8" t="n"/>
      <c r="I33" s="8" t="n"/>
      <c r="J33" s="8" t="n"/>
    </row>
    <row r="34">
      <c r="A34" s="9" t="n"/>
      <c r="B34" s="7" t="n"/>
      <c r="C34" s="7" t="n"/>
      <c r="D34" s="7">
        <f>IFERROR(VLOOKUP(C34,Produtos!A:B,2,FALSE),"")</f>
        <v/>
      </c>
      <c r="E34" s="7" t="n"/>
      <c r="F34" s="12">
        <f>IFERROR(INDEX(Lotes!$E:$E,MATCH(1,(Lotes!$A:$A=C34)*(Lotes!$C:$C=E34),0)),"")</f>
        <v/>
      </c>
      <c r="G34" s="13" t="n"/>
      <c r="H34" s="8" t="n"/>
      <c r="I34" s="8" t="n"/>
      <c r="J34" s="8" t="n"/>
    </row>
    <row r="35">
      <c r="A35" s="9" t="n"/>
      <c r="B35" s="7" t="n"/>
      <c r="C35" s="7" t="n"/>
      <c r="D35" s="7">
        <f>IFERROR(VLOOKUP(C35,Produtos!A:B,2,FALSE),"")</f>
        <v/>
      </c>
      <c r="E35" s="7" t="n"/>
      <c r="F35" s="12">
        <f>IFERROR(INDEX(Lotes!$E:$E,MATCH(1,(Lotes!$A:$A=C35)*(Lotes!$C:$C=E35),0)),"")</f>
        <v/>
      </c>
      <c r="G35" s="13" t="n"/>
      <c r="H35" s="8" t="n"/>
      <c r="I35" s="8" t="n"/>
      <c r="J35" s="8" t="n"/>
    </row>
    <row r="36">
      <c r="A36" s="9" t="n"/>
      <c r="B36" s="7" t="n"/>
      <c r="C36" s="7" t="n"/>
      <c r="D36" s="7">
        <f>IFERROR(VLOOKUP(C36,Produtos!A:B,2,FALSE),"")</f>
        <v/>
      </c>
      <c r="E36" s="7" t="n"/>
      <c r="F36" s="12">
        <f>IFERROR(INDEX(Lotes!$E:$E,MATCH(1,(Lotes!$A:$A=C36)*(Lotes!$C:$C=E36),0)),"")</f>
        <v/>
      </c>
      <c r="G36" s="13" t="n"/>
      <c r="H36" s="8" t="n"/>
      <c r="I36" s="8" t="n"/>
      <c r="J36" s="8" t="n"/>
    </row>
    <row r="37">
      <c r="A37" s="9" t="n"/>
      <c r="B37" s="7" t="n"/>
      <c r="C37" s="7" t="n"/>
      <c r="D37" s="7">
        <f>IFERROR(VLOOKUP(C37,Produtos!A:B,2,FALSE),"")</f>
        <v/>
      </c>
      <c r="E37" s="7" t="n"/>
      <c r="F37" s="12">
        <f>IFERROR(INDEX(Lotes!$E:$E,MATCH(1,(Lotes!$A:$A=C37)*(Lotes!$C:$C=E37),0)),"")</f>
        <v/>
      </c>
      <c r="G37" s="13" t="n"/>
      <c r="H37" s="8" t="n"/>
      <c r="I37" s="8" t="n"/>
      <c r="J37" s="8" t="n"/>
    </row>
    <row r="38">
      <c r="A38" s="9" t="n"/>
      <c r="B38" s="7" t="n"/>
      <c r="C38" s="7" t="n"/>
      <c r="D38" s="7">
        <f>IFERROR(VLOOKUP(C38,Produtos!A:B,2,FALSE),"")</f>
        <v/>
      </c>
      <c r="E38" s="7" t="n"/>
      <c r="F38" s="12">
        <f>IFERROR(INDEX(Lotes!$E:$E,MATCH(1,(Lotes!$A:$A=C38)*(Lotes!$C:$C=E38),0)),"")</f>
        <v/>
      </c>
      <c r="G38" s="13" t="n"/>
      <c r="H38" s="8" t="n"/>
      <c r="I38" s="8" t="n"/>
      <c r="J38" s="8" t="n"/>
    </row>
    <row r="39">
      <c r="A39" s="9" t="n"/>
      <c r="B39" s="7" t="n"/>
      <c r="C39" s="7" t="n"/>
      <c r="D39" s="7">
        <f>IFERROR(VLOOKUP(C39,Produtos!A:B,2,FALSE),"")</f>
        <v/>
      </c>
      <c r="E39" s="7" t="n"/>
      <c r="F39" s="12">
        <f>IFERROR(INDEX(Lotes!$E:$E,MATCH(1,(Lotes!$A:$A=C39)*(Lotes!$C:$C=E39),0)),"")</f>
        <v/>
      </c>
      <c r="G39" s="13" t="n"/>
      <c r="H39" s="8" t="n"/>
      <c r="I39" s="8" t="n"/>
      <c r="J39" s="8" t="n"/>
    </row>
    <row r="40">
      <c r="A40" s="9" t="n"/>
      <c r="B40" s="7" t="n"/>
      <c r="C40" s="7" t="n"/>
      <c r="D40" s="7">
        <f>IFERROR(VLOOKUP(C40,Produtos!A:B,2,FALSE),"")</f>
        <v/>
      </c>
      <c r="E40" s="7" t="n"/>
      <c r="F40" s="12">
        <f>IFERROR(INDEX(Lotes!$E:$E,MATCH(1,(Lotes!$A:$A=C40)*(Lotes!$C:$C=E40),0)),"")</f>
        <v/>
      </c>
      <c r="G40" s="13" t="n"/>
      <c r="H40" s="8" t="n"/>
      <c r="I40" s="8" t="n"/>
      <c r="J40" s="8" t="n"/>
    </row>
    <row r="41">
      <c r="A41" s="9" t="n"/>
      <c r="B41" s="7" t="n"/>
      <c r="C41" s="7" t="n"/>
      <c r="D41" s="7">
        <f>IFERROR(VLOOKUP(C41,Produtos!A:B,2,FALSE),"")</f>
        <v/>
      </c>
      <c r="E41" s="7" t="n"/>
      <c r="F41" s="12">
        <f>IFERROR(INDEX(Lotes!$E:$E,MATCH(1,(Lotes!$A:$A=C41)*(Lotes!$C:$C=E41),0)),"")</f>
        <v/>
      </c>
      <c r="G41" s="13" t="n"/>
      <c r="H41" s="8" t="n"/>
      <c r="I41" s="8" t="n"/>
      <c r="J41" s="8" t="n"/>
    </row>
    <row r="42">
      <c r="A42" s="9" t="n"/>
      <c r="B42" s="7" t="n"/>
      <c r="C42" s="7" t="n"/>
      <c r="D42" s="7">
        <f>IFERROR(VLOOKUP(C42,Produtos!A:B,2,FALSE),"")</f>
        <v/>
      </c>
      <c r="E42" s="7" t="n"/>
      <c r="F42" s="12">
        <f>IFERROR(INDEX(Lotes!$E:$E,MATCH(1,(Lotes!$A:$A=C42)*(Lotes!$C:$C=E42),0)),"")</f>
        <v/>
      </c>
      <c r="G42" s="13" t="n"/>
      <c r="H42" s="8" t="n"/>
      <c r="I42" s="8" t="n"/>
      <c r="J42" s="8" t="n"/>
    </row>
    <row r="43">
      <c r="A43" s="9" t="n"/>
      <c r="B43" s="7" t="n"/>
      <c r="C43" s="7" t="n"/>
      <c r="D43" s="7">
        <f>IFERROR(VLOOKUP(C43,Produtos!A:B,2,FALSE),"")</f>
        <v/>
      </c>
      <c r="E43" s="7" t="n"/>
      <c r="F43" s="12">
        <f>IFERROR(INDEX(Lotes!$E:$E,MATCH(1,(Lotes!$A:$A=C43)*(Lotes!$C:$C=E43),0)),"")</f>
        <v/>
      </c>
      <c r="G43" s="13" t="n"/>
      <c r="H43" s="8" t="n"/>
      <c r="I43" s="8" t="n"/>
      <c r="J43" s="8" t="n"/>
    </row>
    <row r="44">
      <c r="A44" s="9" t="n"/>
      <c r="B44" s="7" t="n"/>
      <c r="C44" s="7" t="n"/>
      <c r="D44" s="7">
        <f>IFERROR(VLOOKUP(C44,Produtos!A:B,2,FALSE),"")</f>
        <v/>
      </c>
      <c r="E44" s="7" t="n"/>
      <c r="F44" s="12">
        <f>IFERROR(INDEX(Lotes!$E:$E,MATCH(1,(Lotes!$A:$A=C44)*(Lotes!$C:$C=E44),0)),"")</f>
        <v/>
      </c>
      <c r="G44" s="13" t="n"/>
      <c r="H44" s="8" t="n"/>
      <c r="I44" s="8" t="n"/>
      <c r="J44" s="8" t="n"/>
    </row>
    <row r="45">
      <c r="A45" s="9" t="n"/>
      <c r="B45" s="7" t="n"/>
      <c r="C45" s="7" t="n"/>
      <c r="D45" s="7">
        <f>IFERROR(VLOOKUP(C45,Produtos!A:B,2,FALSE),"")</f>
        <v/>
      </c>
      <c r="E45" s="7" t="n"/>
      <c r="F45" s="12">
        <f>IFERROR(INDEX(Lotes!$E:$E,MATCH(1,(Lotes!$A:$A=C45)*(Lotes!$C:$C=E45),0)),"")</f>
        <v/>
      </c>
      <c r="G45" s="13" t="n"/>
      <c r="H45" s="8" t="n"/>
      <c r="I45" s="8" t="n"/>
      <c r="J45" s="8" t="n"/>
    </row>
    <row r="46">
      <c r="A46" s="9" t="n"/>
      <c r="B46" s="7" t="n"/>
      <c r="C46" s="7" t="n"/>
      <c r="D46" s="7">
        <f>IFERROR(VLOOKUP(C46,Produtos!A:B,2,FALSE),"")</f>
        <v/>
      </c>
      <c r="E46" s="7" t="n"/>
      <c r="F46" s="12">
        <f>IFERROR(INDEX(Lotes!$E:$E,MATCH(1,(Lotes!$A:$A=C46)*(Lotes!$C:$C=E46),0)),"")</f>
        <v/>
      </c>
      <c r="G46" s="13" t="n"/>
      <c r="H46" s="8" t="n"/>
      <c r="I46" s="8" t="n"/>
      <c r="J46" s="8" t="n"/>
    </row>
    <row r="47">
      <c r="A47" s="9" t="n"/>
      <c r="B47" s="7" t="n"/>
      <c r="C47" s="7" t="n"/>
      <c r="D47" s="7">
        <f>IFERROR(VLOOKUP(C47,Produtos!A:B,2,FALSE),"")</f>
        <v/>
      </c>
      <c r="E47" s="7" t="n"/>
      <c r="F47" s="12">
        <f>IFERROR(INDEX(Lotes!$E:$E,MATCH(1,(Lotes!$A:$A=C47)*(Lotes!$C:$C=E47),0)),"")</f>
        <v/>
      </c>
      <c r="G47" s="13" t="n"/>
      <c r="H47" s="8" t="n"/>
      <c r="I47" s="8" t="n"/>
      <c r="J47" s="8" t="n"/>
    </row>
    <row r="48">
      <c r="A48" s="9" t="n"/>
      <c r="B48" s="7" t="n"/>
      <c r="C48" s="7" t="n"/>
      <c r="D48" s="7">
        <f>IFERROR(VLOOKUP(C48,Produtos!A:B,2,FALSE),"")</f>
        <v/>
      </c>
      <c r="E48" s="7" t="n"/>
      <c r="F48" s="12">
        <f>IFERROR(INDEX(Lotes!$E:$E,MATCH(1,(Lotes!$A:$A=C48)*(Lotes!$C:$C=E48),0)),"")</f>
        <v/>
      </c>
      <c r="G48" s="13" t="n"/>
      <c r="H48" s="8" t="n"/>
      <c r="I48" s="8" t="n"/>
      <c r="J48" s="8" t="n"/>
    </row>
    <row r="49">
      <c r="A49" s="9" t="n"/>
      <c r="B49" s="7" t="n"/>
      <c r="C49" s="7" t="n"/>
      <c r="D49" s="7">
        <f>IFERROR(VLOOKUP(C49,Produtos!A:B,2,FALSE),"")</f>
        <v/>
      </c>
      <c r="E49" s="7" t="n"/>
      <c r="F49" s="12">
        <f>IFERROR(INDEX(Lotes!$E:$E,MATCH(1,(Lotes!$A:$A=C49)*(Lotes!$C:$C=E49),0)),"")</f>
        <v/>
      </c>
      <c r="G49" s="13" t="n"/>
      <c r="H49" s="8" t="n"/>
      <c r="I49" s="8" t="n"/>
      <c r="J49" s="8" t="n"/>
    </row>
    <row r="50">
      <c r="A50" s="9" t="n"/>
      <c r="B50" s="7" t="n"/>
      <c r="C50" s="7" t="n"/>
      <c r="D50" s="7">
        <f>IFERROR(VLOOKUP(C50,Produtos!A:B,2,FALSE),"")</f>
        <v/>
      </c>
      <c r="E50" s="7" t="n"/>
      <c r="F50" s="12">
        <f>IFERROR(INDEX(Lotes!$E:$E,MATCH(1,(Lotes!$A:$A=C50)*(Lotes!$C:$C=E50),0)),"")</f>
        <v/>
      </c>
      <c r="G50" s="13" t="n"/>
      <c r="H50" s="8" t="n"/>
      <c r="I50" s="8" t="n"/>
      <c r="J50" s="8" t="n"/>
    </row>
    <row r="51">
      <c r="A51" s="9" t="n"/>
      <c r="B51" s="7" t="n"/>
      <c r="C51" s="7" t="n"/>
      <c r="D51" s="7">
        <f>IFERROR(VLOOKUP(C51,Produtos!A:B,2,FALSE),"")</f>
        <v/>
      </c>
      <c r="E51" s="7" t="n"/>
      <c r="F51" s="12">
        <f>IFERROR(INDEX(Lotes!$E:$E,MATCH(1,(Lotes!$A:$A=C51)*(Lotes!$C:$C=E51),0)),"")</f>
        <v/>
      </c>
      <c r="G51" s="13" t="n"/>
      <c r="H51" s="8" t="n"/>
      <c r="I51" s="8" t="n"/>
      <c r="J51" s="8" t="n"/>
    </row>
    <row r="52">
      <c r="A52" s="9" t="n"/>
      <c r="B52" s="7" t="n"/>
      <c r="C52" s="7" t="n"/>
      <c r="D52" s="7">
        <f>IFERROR(VLOOKUP(C52,Produtos!A:B,2,FALSE),"")</f>
        <v/>
      </c>
      <c r="E52" s="7" t="n"/>
      <c r="F52" s="12">
        <f>IFERROR(INDEX(Lotes!$E:$E,MATCH(1,(Lotes!$A:$A=C52)*(Lotes!$C:$C=E52),0)),"")</f>
        <v/>
      </c>
      <c r="G52" s="13" t="n"/>
      <c r="H52" s="8" t="n"/>
      <c r="I52" s="8" t="n"/>
      <c r="J52" s="8" t="n"/>
    </row>
    <row r="53">
      <c r="A53" s="9" t="n"/>
      <c r="B53" s="7" t="n"/>
      <c r="C53" s="7" t="n"/>
      <c r="D53" s="7">
        <f>IFERROR(VLOOKUP(C53,Produtos!A:B,2,FALSE),"")</f>
        <v/>
      </c>
      <c r="E53" s="7" t="n"/>
      <c r="F53" s="12">
        <f>IFERROR(INDEX(Lotes!$E:$E,MATCH(1,(Lotes!$A:$A=C53)*(Lotes!$C:$C=E53),0)),"")</f>
        <v/>
      </c>
      <c r="G53" s="13" t="n"/>
      <c r="H53" s="8" t="n"/>
      <c r="I53" s="8" t="n"/>
      <c r="J53" s="8" t="n"/>
    </row>
    <row r="54">
      <c r="A54" s="9" t="n"/>
      <c r="B54" s="7" t="n"/>
      <c r="C54" s="7" t="n"/>
      <c r="D54" s="7">
        <f>IFERROR(VLOOKUP(C54,Produtos!A:B,2,FALSE),"")</f>
        <v/>
      </c>
      <c r="E54" s="7" t="n"/>
      <c r="F54" s="12">
        <f>IFERROR(INDEX(Lotes!$E:$E,MATCH(1,(Lotes!$A:$A=C54)*(Lotes!$C:$C=E54),0)),"")</f>
        <v/>
      </c>
      <c r="G54" s="13" t="n"/>
      <c r="H54" s="8" t="n"/>
      <c r="I54" s="8" t="n"/>
      <c r="J54" s="8" t="n"/>
    </row>
    <row r="55">
      <c r="A55" s="9" t="n"/>
      <c r="B55" s="7" t="n"/>
      <c r="C55" s="7" t="n"/>
      <c r="D55" s="7">
        <f>IFERROR(VLOOKUP(C55,Produtos!A:B,2,FALSE),"")</f>
        <v/>
      </c>
      <c r="E55" s="7" t="n"/>
      <c r="F55" s="12">
        <f>IFERROR(INDEX(Lotes!$E:$E,MATCH(1,(Lotes!$A:$A=C55)*(Lotes!$C:$C=E55),0)),"")</f>
        <v/>
      </c>
      <c r="G55" s="13" t="n"/>
      <c r="H55" s="8" t="n"/>
      <c r="I55" s="8" t="n"/>
      <c r="J55" s="8" t="n"/>
    </row>
    <row r="56">
      <c r="A56" s="9" t="n"/>
      <c r="B56" s="7" t="n"/>
      <c r="C56" s="7" t="n"/>
      <c r="D56" s="7">
        <f>IFERROR(VLOOKUP(C56,Produtos!A:B,2,FALSE),"")</f>
        <v/>
      </c>
      <c r="E56" s="7" t="n"/>
      <c r="F56" s="12">
        <f>IFERROR(INDEX(Lotes!$E:$E,MATCH(1,(Lotes!$A:$A=C56)*(Lotes!$C:$C=E56),0)),"")</f>
        <v/>
      </c>
      <c r="G56" s="13" t="n"/>
      <c r="H56" s="8" t="n"/>
      <c r="I56" s="8" t="n"/>
      <c r="J56" s="8" t="n"/>
    </row>
    <row r="57">
      <c r="A57" s="9" t="n"/>
      <c r="B57" s="7" t="n"/>
      <c r="C57" s="7" t="n"/>
      <c r="D57" s="7">
        <f>IFERROR(VLOOKUP(C57,Produtos!A:B,2,FALSE),"")</f>
        <v/>
      </c>
      <c r="E57" s="7" t="n"/>
      <c r="F57" s="12">
        <f>IFERROR(INDEX(Lotes!$E:$E,MATCH(1,(Lotes!$A:$A=C57)*(Lotes!$C:$C=E57),0)),"")</f>
        <v/>
      </c>
      <c r="G57" s="13" t="n"/>
      <c r="H57" s="8" t="n"/>
      <c r="I57" s="8" t="n"/>
      <c r="J57" s="8" t="n"/>
    </row>
    <row r="58">
      <c r="A58" s="9" t="n"/>
      <c r="B58" s="7" t="n"/>
      <c r="C58" s="7" t="n"/>
      <c r="D58" s="7">
        <f>IFERROR(VLOOKUP(C58,Produtos!A:B,2,FALSE),"")</f>
        <v/>
      </c>
      <c r="E58" s="7" t="n"/>
      <c r="F58" s="12">
        <f>IFERROR(INDEX(Lotes!$E:$E,MATCH(1,(Lotes!$A:$A=C58)*(Lotes!$C:$C=E58),0)),"")</f>
        <v/>
      </c>
      <c r="G58" s="13" t="n"/>
      <c r="H58" s="8" t="n"/>
      <c r="I58" s="8" t="n"/>
      <c r="J58" s="8" t="n"/>
    </row>
    <row r="59">
      <c r="A59" s="9" t="n"/>
      <c r="B59" s="7" t="n"/>
      <c r="C59" s="7" t="n"/>
      <c r="D59" s="7">
        <f>IFERROR(VLOOKUP(C59,Produtos!A:B,2,FALSE),"")</f>
        <v/>
      </c>
      <c r="E59" s="7" t="n"/>
      <c r="F59" s="12">
        <f>IFERROR(INDEX(Lotes!$E:$E,MATCH(1,(Lotes!$A:$A=C59)*(Lotes!$C:$C=E59),0)),"")</f>
        <v/>
      </c>
      <c r="G59" s="13" t="n"/>
      <c r="H59" s="8" t="n"/>
      <c r="I59" s="8" t="n"/>
      <c r="J59" s="8" t="n"/>
    </row>
    <row r="60">
      <c r="A60" s="9" t="n"/>
      <c r="B60" s="7" t="n"/>
      <c r="C60" s="7" t="n"/>
      <c r="D60" s="7">
        <f>IFERROR(VLOOKUP(C60,Produtos!A:B,2,FALSE),"")</f>
        <v/>
      </c>
      <c r="E60" s="7" t="n"/>
      <c r="F60" s="12">
        <f>IFERROR(INDEX(Lotes!$E:$E,MATCH(1,(Lotes!$A:$A=C60)*(Lotes!$C:$C=E60),0)),"")</f>
        <v/>
      </c>
      <c r="G60" s="13" t="n"/>
      <c r="H60" s="8" t="n"/>
      <c r="I60" s="8" t="n"/>
      <c r="J60" s="8" t="n"/>
    </row>
    <row r="61">
      <c r="A61" s="9" t="n"/>
      <c r="B61" s="7" t="n"/>
      <c r="C61" s="7" t="n"/>
      <c r="D61" s="7">
        <f>IFERROR(VLOOKUP(C61,Produtos!A:B,2,FALSE),"")</f>
        <v/>
      </c>
      <c r="E61" s="7" t="n"/>
      <c r="F61" s="12">
        <f>IFERROR(INDEX(Lotes!$E:$E,MATCH(1,(Lotes!$A:$A=C61)*(Lotes!$C:$C=E61),0)),"")</f>
        <v/>
      </c>
      <c r="G61" s="13" t="n"/>
      <c r="H61" s="8" t="n"/>
      <c r="I61" s="8" t="n"/>
      <c r="J61" s="8" t="n"/>
    </row>
    <row r="62">
      <c r="A62" s="9" t="n"/>
      <c r="B62" s="7" t="n"/>
      <c r="C62" s="7" t="n"/>
      <c r="D62" s="7">
        <f>IFERROR(VLOOKUP(C62,Produtos!A:B,2,FALSE),"")</f>
        <v/>
      </c>
      <c r="E62" s="7" t="n"/>
      <c r="F62" s="12">
        <f>IFERROR(INDEX(Lotes!$E:$E,MATCH(1,(Lotes!$A:$A=C62)*(Lotes!$C:$C=E62),0)),"")</f>
        <v/>
      </c>
      <c r="G62" s="13" t="n"/>
      <c r="H62" s="8" t="n"/>
      <c r="I62" s="8" t="n"/>
      <c r="J62" s="8" t="n"/>
    </row>
    <row r="63">
      <c r="A63" s="9" t="n"/>
      <c r="B63" s="7" t="n"/>
      <c r="C63" s="7" t="n"/>
      <c r="D63" s="7">
        <f>IFERROR(VLOOKUP(C63,Produtos!A:B,2,FALSE),"")</f>
        <v/>
      </c>
      <c r="E63" s="7" t="n"/>
      <c r="F63" s="12">
        <f>IFERROR(INDEX(Lotes!$E:$E,MATCH(1,(Lotes!$A:$A=C63)*(Lotes!$C:$C=E63),0)),"")</f>
        <v/>
      </c>
      <c r="G63" s="13" t="n"/>
      <c r="H63" s="8" t="n"/>
      <c r="I63" s="8" t="n"/>
      <c r="J63" s="8" t="n"/>
    </row>
    <row r="64">
      <c r="A64" s="9" t="n"/>
      <c r="B64" s="7" t="n"/>
      <c r="C64" s="7" t="n"/>
      <c r="D64" s="7">
        <f>IFERROR(VLOOKUP(C64,Produtos!A:B,2,FALSE),"")</f>
        <v/>
      </c>
      <c r="E64" s="7" t="n"/>
      <c r="F64" s="12">
        <f>IFERROR(INDEX(Lotes!$E:$E,MATCH(1,(Lotes!$A:$A=C64)*(Lotes!$C:$C=E64),0)),"")</f>
        <v/>
      </c>
      <c r="G64" s="13" t="n"/>
      <c r="H64" s="8" t="n"/>
      <c r="I64" s="8" t="n"/>
      <c r="J64" s="8" t="n"/>
    </row>
    <row r="65">
      <c r="A65" s="9" t="n"/>
      <c r="B65" s="7" t="n"/>
      <c r="C65" s="7" t="n"/>
      <c r="D65" s="7">
        <f>IFERROR(VLOOKUP(C65,Produtos!A:B,2,FALSE),"")</f>
        <v/>
      </c>
      <c r="E65" s="7" t="n"/>
      <c r="F65" s="12">
        <f>IFERROR(INDEX(Lotes!$E:$E,MATCH(1,(Lotes!$A:$A=C65)*(Lotes!$C:$C=E65),0)),"")</f>
        <v/>
      </c>
      <c r="G65" s="13" t="n"/>
      <c r="H65" s="8" t="n"/>
      <c r="I65" s="8" t="n"/>
      <c r="J65" s="8" t="n"/>
    </row>
    <row r="66">
      <c r="A66" s="9" t="n"/>
      <c r="B66" s="7" t="n"/>
      <c r="C66" s="7" t="n"/>
      <c r="D66" s="7">
        <f>IFERROR(VLOOKUP(C66,Produtos!A:B,2,FALSE),"")</f>
        <v/>
      </c>
      <c r="E66" s="7" t="n"/>
      <c r="F66" s="12">
        <f>IFERROR(INDEX(Lotes!$E:$E,MATCH(1,(Lotes!$A:$A=C66)*(Lotes!$C:$C=E66),0)),"")</f>
        <v/>
      </c>
      <c r="G66" s="13" t="n"/>
      <c r="H66" s="8" t="n"/>
      <c r="I66" s="8" t="n"/>
      <c r="J66" s="8" t="n"/>
    </row>
    <row r="67">
      <c r="A67" s="9" t="n"/>
      <c r="B67" s="7" t="n"/>
      <c r="C67" s="7" t="n"/>
      <c r="D67" s="7">
        <f>IFERROR(VLOOKUP(C67,Produtos!A:B,2,FALSE),"")</f>
        <v/>
      </c>
      <c r="E67" s="7" t="n"/>
      <c r="F67" s="12">
        <f>IFERROR(INDEX(Lotes!$E:$E,MATCH(1,(Lotes!$A:$A=C67)*(Lotes!$C:$C=E67),0)),"")</f>
        <v/>
      </c>
      <c r="G67" s="13" t="n"/>
      <c r="H67" s="8" t="n"/>
      <c r="I67" s="8" t="n"/>
      <c r="J67" s="8" t="n"/>
    </row>
    <row r="68">
      <c r="A68" s="9" t="n"/>
      <c r="B68" s="7" t="n"/>
      <c r="C68" s="7" t="n"/>
      <c r="D68" s="7">
        <f>IFERROR(VLOOKUP(C68,Produtos!A:B,2,FALSE),"")</f>
        <v/>
      </c>
      <c r="E68" s="7" t="n"/>
      <c r="F68" s="12">
        <f>IFERROR(INDEX(Lotes!$E:$E,MATCH(1,(Lotes!$A:$A=C68)*(Lotes!$C:$C=E68),0)),"")</f>
        <v/>
      </c>
      <c r="G68" s="13" t="n"/>
      <c r="H68" s="8" t="n"/>
      <c r="I68" s="8" t="n"/>
      <c r="J68" s="8" t="n"/>
    </row>
    <row r="69">
      <c r="A69" s="9" t="n"/>
      <c r="B69" s="7" t="n"/>
      <c r="C69" s="7" t="n"/>
      <c r="D69" s="7">
        <f>IFERROR(VLOOKUP(C69,Produtos!A:B,2,FALSE),"")</f>
        <v/>
      </c>
      <c r="E69" s="7" t="n"/>
      <c r="F69" s="12">
        <f>IFERROR(INDEX(Lotes!$E:$E,MATCH(1,(Lotes!$A:$A=C69)*(Lotes!$C:$C=E69),0)),"")</f>
        <v/>
      </c>
      <c r="G69" s="13" t="n"/>
      <c r="H69" s="8" t="n"/>
      <c r="I69" s="8" t="n"/>
      <c r="J69" s="8" t="n"/>
    </row>
    <row r="70">
      <c r="A70" s="9" t="n"/>
      <c r="B70" s="7" t="n"/>
      <c r="C70" s="7" t="n"/>
      <c r="D70" s="7">
        <f>IFERROR(VLOOKUP(C70,Produtos!A:B,2,FALSE),"")</f>
        <v/>
      </c>
      <c r="E70" s="7" t="n"/>
      <c r="F70" s="12">
        <f>IFERROR(INDEX(Lotes!$E:$E,MATCH(1,(Lotes!$A:$A=C70)*(Lotes!$C:$C=E70),0)),"")</f>
        <v/>
      </c>
      <c r="G70" s="13" t="n"/>
      <c r="H70" s="8" t="n"/>
      <c r="I70" s="8" t="n"/>
      <c r="J70" s="8" t="n"/>
    </row>
    <row r="71">
      <c r="A71" s="9" t="n"/>
      <c r="B71" s="7" t="n"/>
      <c r="C71" s="7" t="n"/>
      <c r="D71" s="7">
        <f>IFERROR(VLOOKUP(C71,Produtos!A:B,2,FALSE),"")</f>
        <v/>
      </c>
      <c r="E71" s="7" t="n"/>
      <c r="F71" s="12">
        <f>IFERROR(INDEX(Lotes!$E:$E,MATCH(1,(Lotes!$A:$A=C71)*(Lotes!$C:$C=E71),0)),"")</f>
        <v/>
      </c>
      <c r="G71" s="13" t="n"/>
      <c r="H71" s="8" t="n"/>
      <c r="I71" s="8" t="n"/>
      <c r="J71" s="8" t="n"/>
    </row>
    <row r="72">
      <c r="A72" s="9" t="n"/>
      <c r="B72" s="7" t="n"/>
      <c r="C72" s="7" t="n"/>
      <c r="D72" s="7">
        <f>IFERROR(VLOOKUP(C72,Produtos!A:B,2,FALSE),"")</f>
        <v/>
      </c>
      <c r="E72" s="7" t="n"/>
      <c r="F72" s="12">
        <f>IFERROR(INDEX(Lotes!$E:$E,MATCH(1,(Lotes!$A:$A=C72)*(Lotes!$C:$C=E72),0)),"")</f>
        <v/>
      </c>
      <c r="G72" s="13" t="n"/>
      <c r="H72" s="8" t="n"/>
      <c r="I72" s="8" t="n"/>
      <c r="J72" s="8" t="n"/>
    </row>
    <row r="73">
      <c r="A73" s="9" t="n"/>
      <c r="B73" s="7" t="n"/>
      <c r="C73" s="7" t="n"/>
      <c r="D73" s="7">
        <f>IFERROR(VLOOKUP(C73,Produtos!A:B,2,FALSE),"")</f>
        <v/>
      </c>
      <c r="E73" s="7" t="n"/>
      <c r="F73" s="12">
        <f>IFERROR(INDEX(Lotes!$E:$E,MATCH(1,(Lotes!$A:$A=C73)*(Lotes!$C:$C=E73),0)),"")</f>
        <v/>
      </c>
      <c r="G73" s="13" t="n"/>
      <c r="H73" s="8" t="n"/>
      <c r="I73" s="8" t="n"/>
      <c r="J73" s="8" t="n"/>
    </row>
    <row r="74">
      <c r="A74" s="9" t="n"/>
      <c r="B74" s="7" t="n"/>
      <c r="C74" s="7" t="n"/>
      <c r="D74" s="7">
        <f>IFERROR(VLOOKUP(C74,Produtos!A:B,2,FALSE),"")</f>
        <v/>
      </c>
      <c r="E74" s="7" t="n"/>
      <c r="F74" s="12">
        <f>IFERROR(INDEX(Lotes!$E:$E,MATCH(1,(Lotes!$A:$A=C74)*(Lotes!$C:$C=E74),0)),"")</f>
        <v/>
      </c>
      <c r="G74" s="13" t="n"/>
      <c r="H74" s="8" t="n"/>
      <c r="I74" s="8" t="n"/>
      <c r="J74" s="8" t="n"/>
    </row>
    <row r="75">
      <c r="A75" s="9" t="n"/>
      <c r="B75" s="7" t="n"/>
      <c r="C75" s="7" t="n"/>
      <c r="D75" s="7">
        <f>IFERROR(VLOOKUP(C75,Produtos!A:B,2,FALSE),"")</f>
        <v/>
      </c>
      <c r="E75" s="7" t="n"/>
      <c r="F75" s="12">
        <f>IFERROR(INDEX(Lotes!$E:$E,MATCH(1,(Lotes!$A:$A=C75)*(Lotes!$C:$C=E75),0)),"")</f>
        <v/>
      </c>
      <c r="G75" s="13" t="n"/>
      <c r="H75" s="8" t="n"/>
      <c r="I75" s="8" t="n"/>
      <c r="J75" s="8" t="n"/>
    </row>
    <row r="76">
      <c r="A76" s="9" t="n"/>
      <c r="B76" s="7" t="n"/>
      <c r="C76" s="7" t="n"/>
      <c r="D76" s="7">
        <f>IFERROR(VLOOKUP(C76,Produtos!A:B,2,FALSE),"")</f>
        <v/>
      </c>
      <c r="E76" s="7" t="n"/>
      <c r="F76" s="12">
        <f>IFERROR(INDEX(Lotes!$E:$E,MATCH(1,(Lotes!$A:$A=C76)*(Lotes!$C:$C=E76),0)),"")</f>
        <v/>
      </c>
      <c r="G76" s="13" t="n"/>
      <c r="H76" s="8" t="n"/>
      <c r="I76" s="8" t="n"/>
      <c r="J76" s="8" t="n"/>
    </row>
    <row r="77">
      <c r="A77" s="9" t="n"/>
      <c r="B77" s="7" t="n"/>
      <c r="C77" s="7" t="n"/>
      <c r="D77" s="7">
        <f>IFERROR(VLOOKUP(C77,Produtos!A:B,2,FALSE),"")</f>
        <v/>
      </c>
      <c r="E77" s="7" t="n"/>
      <c r="F77" s="12">
        <f>IFERROR(INDEX(Lotes!$E:$E,MATCH(1,(Lotes!$A:$A=C77)*(Lotes!$C:$C=E77),0)),"")</f>
        <v/>
      </c>
      <c r="G77" s="13" t="n"/>
      <c r="H77" s="8" t="n"/>
      <c r="I77" s="8" t="n"/>
      <c r="J77" s="8" t="n"/>
    </row>
    <row r="78">
      <c r="A78" s="9" t="n"/>
      <c r="B78" s="7" t="n"/>
      <c r="C78" s="7" t="n"/>
      <c r="D78" s="7">
        <f>IFERROR(VLOOKUP(C78,Produtos!A:B,2,FALSE),"")</f>
        <v/>
      </c>
      <c r="E78" s="7" t="n"/>
      <c r="F78" s="12">
        <f>IFERROR(INDEX(Lotes!$E:$E,MATCH(1,(Lotes!$A:$A=C78)*(Lotes!$C:$C=E78),0)),"")</f>
        <v/>
      </c>
      <c r="G78" s="13" t="n"/>
      <c r="H78" s="8" t="n"/>
      <c r="I78" s="8" t="n"/>
      <c r="J78" s="8" t="n"/>
    </row>
    <row r="79">
      <c r="A79" s="9" t="n"/>
      <c r="B79" s="7" t="n"/>
      <c r="C79" s="7" t="n"/>
      <c r="D79" s="7">
        <f>IFERROR(VLOOKUP(C79,Produtos!A:B,2,FALSE),"")</f>
        <v/>
      </c>
      <c r="E79" s="7" t="n"/>
      <c r="F79" s="12">
        <f>IFERROR(INDEX(Lotes!$E:$E,MATCH(1,(Lotes!$A:$A=C79)*(Lotes!$C:$C=E79),0)),"")</f>
        <v/>
      </c>
      <c r="G79" s="13" t="n"/>
      <c r="H79" s="8" t="n"/>
      <c r="I79" s="8" t="n"/>
      <c r="J79" s="8" t="n"/>
    </row>
    <row r="80">
      <c r="A80" s="9" t="n"/>
      <c r="B80" s="7" t="n"/>
      <c r="C80" s="7" t="n"/>
      <c r="D80" s="7">
        <f>IFERROR(VLOOKUP(C80,Produtos!A:B,2,FALSE),"")</f>
        <v/>
      </c>
      <c r="E80" s="7" t="n"/>
      <c r="F80" s="12">
        <f>IFERROR(INDEX(Lotes!$E:$E,MATCH(1,(Lotes!$A:$A=C80)*(Lotes!$C:$C=E80),0)),"")</f>
        <v/>
      </c>
      <c r="G80" s="13" t="n"/>
      <c r="H80" s="8" t="n"/>
      <c r="I80" s="8" t="n"/>
      <c r="J80" s="8" t="n"/>
    </row>
    <row r="81">
      <c r="A81" s="9" t="n"/>
      <c r="B81" s="7" t="n"/>
      <c r="C81" s="7" t="n"/>
      <c r="D81" s="7">
        <f>IFERROR(VLOOKUP(C81,Produtos!A:B,2,FALSE),"")</f>
        <v/>
      </c>
      <c r="E81" s="7" t="n"/>
      <c r="F81" s="12">
        <f>IFERROR(INDEX(Lotes!$E:$E,MATCH(1,(Lotes!$A:$A=C81)*(Lotes!$C:$C=E81),0)),"")</f>
        <v/>
      </c>
      <c r="G81" s="13" t="n"/>
      <c r="H81" s="8" t="n"/>
      <c r="I81" s="8" t="n"/>
      <c r="J81" s="8" t="n"/>
    </row>
    <row r="82">
      <c r="A82" s="9" t="n"/>
      <c r="B82" s="7" t="n"/>
      <c r="C82" s="7" t="n"/>
      <c r="D82" s="7">
        <f>IFERROR(VLOOKUP(C82,Produtos!A:B,2,FALSE),"")</f>
        <v/>
      </c>
      <c r="E82" s="7" t="n"/>
      <c r="F82" s="12">
        <f>IFERROR(INDEX(Lotes!$E:$E,MATCH(1,(Lotes!$A:$A=C82)*(Lotes!$C:$C=E82),0)),"")</f>
        <v/>
      </c>
      <c r="G82" s="13" t="n"/>
      <c r="H82" s="8" t="n"/>
      <c r="I82" s="8" t="n"/>
      <c r="J82" s="8" t="n"/>
    </row>
    <row r="83">
      <c r="A83" s="9" t="n"/>
      <c r="B83" s="7" t="n"/>
      <c r="C83" s="7" t="n"/>
      <c r="D83" s="7">
        <f>IFERROR(VLOOKUP(C83,Produtos!A:B,2,FALSE),"")</f>
        <v/>
      </c>
      <c r="E83" s="7" t="n"/>
      <c r="F83" s="12">
        <f>IFERROR(INDEX(Lotes!$E:$E,MATCH(1,(Lotes!$A:$A=C83)*(Lotes!$C:$C=E83),0)),"")</f>
        <v/>
      </c>
      <c r="G83" s="13" t="n"/>
      <c r="H83" s="8" t="n"/>
      <c r="I83" s="8" t="n"/>
      <c r="J83" s="8" t="n"/>
    </row>
    <row r="84">
      <c r="A84" s="9" t="n"/>
      <c r="B84" s="7" t="n"/>
      <c r="C84" s="7" t="n"/>
      <c r="D84" s="7">
        <f>IFERROR(VLOOKUP(C84,Produtos!A:B,2,FALSE),"")</f>
        <v/>
      </c>
      <c r="E84" s="7" t="n"/>
      <c r="F84" s="12">
        <f>IFERROR(INDEX(Lotes!$E:$E,MATCH(1,(Lotes!$A:$A=C84)*(Lotes!$C:$C=E84),0)),"")</f>
        <v/>
      </c>
      <c r="G84" s="13" t="n"/>
      <c r="H84" s="8" t="n"/>
      <c r="I84" s="8" t="n"/>
      <c r="J84" s="8" t="n"/>
    </row>
    <row r="85">
      <c r="A85" s="9" t="n"/>
      <c r="B85" s="7" t="n"/>
      <c r="C85" s="7" t="n"/>
      <c r="D85" s="7">
        <f>IFERROR(VLOOKUP(C85,Produtos!A:B,2,FALSE),"")</f>
        <v/>
      </c>
      <c r="E85" s="7" t="n"/>
      <c r="F85" s="12">
        <f>IFERROR(INDEX(Lotes!$E:$E,MATCH(1,(Lotes!$A:$A=C85)*(Lotes!$C:$C=E85),0)),"")</f>
        <v/>
      </c>
      <c r="G85" s="13" t="n"/>
      <c r="H85" s="8" t="n"/>
      <c r="I85" s="8" t="n"/>
      <c r="J85" s="8" t="n"/>
    </row>
    <row r="86">
      <c r="A86" s="9" t="n"/>
      <c r="B86" s="7" t="n"/>
      <c r="C86" s="7" t="n"/>
      <c r="D86" s="7">
        <f>IFERROR(VLOOKUP(C86,Produtos!A:B,2,FALSE),"")</f>
        <v/>
      </c>
      <c r="E86" s="7" t="n"/>
      <c r="F86" s="12">
        <f>IFERROR(INDEX(Lotes!$E:$E,MATCH(1,(Lotes!$A:$A=C86)*(Lotes!$C:$C=E86),0)),"")</f>
        <v/>
      </c>
      <c r="G86" s="13" t="n"/>
      <c r="H86" s="8" t="n"/>
      <c r="I86" s="8" t="n"/>
      <c r="J86" s="8" t="n"/>
    </row>
    <row r="87">
      <c r="A87" s="9" t="n"/>
      <c r="B87" s="7" t="n"/>
      <c r="C87" s="7" t="n"/>
      <c r="D87" s="7">
        <f>IFERROR(VLOOKUP(C87,Produtos!A:B,2,FALSE),"")</f>
        <v/>
      </c>
      <c r="E87" s="7" t="n"/>
      <c r="F87" s="12">
        <f>IFERROR(INDEX(Lotes!$E:$E,MATCH(1,(Lotes!$A:$A=C87)*(Lotes!$C:$C=E87),0)),"")</f>
        <v/>
      </c>
      <c r="G87" s="13" t="n"/>
      <c r="H87" s="8" t="n"/>
      <c r="I87" s="8" t="n"/>
      <c r="J87" s="8" t="n"/>
    </row>
    <row r="88">
      <c r="A88" s="9" t="n"/>
      <c r="B88" s="7" t="n"/>
      <c r="C88" s="7" t="n"/>
      <c r="D88" s="7">
        <f>IFERROR(VLOOKUP(C88,Produtos!A:B,2,FALSE),"")</f>
        <v/>
      </c>
      <c r="E88" s="7" t="n"/>
      <c r="F88" s="12">
        <f>IFERROR(INDEX(Lotes!$E:$E,MATCH(1,(Lotes!$A:$A=C88)*(Lotes!$C:$C=E88),0)),"")</f>
        <v/>
      </c>
      <c r="G88" s="13" t="n"/>
      <c r="H88" s="8" t="n"/>
      <c r="I88" s="8" t="n"/>
      <c r="J88" s="8" t="n"/>
    </row>
    <row r="89">
      <c r="A89" s="9" t="n"/>
      <c r="B89" s="7" t="n"/>
      <c r="C89" s="7" t="n"/>
      <c r="D89" s="7">
        <f>IFERROR(VLOOKUP(C89,Produtos!A:B,2,FALSE),"")</f>
        <v/>
      </c>
      <c r="E89" s="7" t="n"/>
      <c r="F89" s="12">
        <f>IFERROR(INDEX(Lotes!$E:$E,MATCH(1,(Lotes!$A:$A=C89)*(Lotes!$C:$C=E89),0)),"")</f>
        <v/>
      </c>
      <c r="G89" s="13" t="n"/>
      <c r="H89" s="8" t="n"/>
      <c r="I89" s="8" t="n"/>
      <c r="J89" s="8" t="n"/>
    </row>
    <row r="90">
      <c r="A90" s="9" t="n"/>
      <c r="B90" s="7" t="n"/>
      <c r="C90" s="7" t="n"/>
      <c r="D90" s="7">
        <f>IFERROR(VLOOKUP(C90,Produtos!A:B,2,FALSE),"")</f>
        <v/>
      </c>
      <c r="E90" s="7" t="n"/>
      <c r="F90" s="12">
        <f>IFERROR(INDEX(Lotes!$E:$E,MATCH(1,(Lotes!$A:$A=C90)*(Lotes!$C:$C=E90),0)),"")</f>
        <v/>
      </c>
      <c r="G90" s="13" t="n"/>
      <c r="H90" s="8" t="n"/>
      <c r="I90" s="8" t="n"/>
      <c r="J90" s="8" t="n"/>
    </row>
    <row r="91">
      <c r="A91" s="9" t="n"/>
      <c r="B91" s="7" t="n"/>
      <c r="C91" s="7" t="n"/>
      <c r="D91" s="7">
        <f>IFERROR(VLOOKUP(C91,Produtos!A:B,2,FALSE),"")</f>
        <v/>
      </c>
      <c r="E91" s="7" t="n"/>
      <c r="F91" s="12">
        <f>IFERROR(INDEX(Lotes!$E:$E,MATCH(1,(Lotes!$A:$A=C91)*(Lotes!$C:$C=E91),0)),"")</f>
        <v/>
      </c>
      <c r="G91" s="13" t="n"/>
      <c r="H91" s="8" t="n"/>
      <c r="I91" s="8" t="n"/>
      <c r="J91" s="8" t="n"/>
    </row>
    <row r="92">
      <c r="A92" s="9" t="n"/>
      <c r="B92" s="7" t="n"/>
      <c r="C92" s="7" t="n"/>
      <c r="D92" s="7">
        <f>IFERROR(VLOOKUP(C92,Produtos!A:B,2,FALSE),"")</f>
        <v/>
      </c>
      <c r="E92" s="7" t="n"/>
      <c r="F92" s="12">
        <f>IFERROR(INDEX(Lotes!$E:$E,MATCH(1,(Lotes!$A:$A=C92)*(Lotes!$C:$C=E92),0)),"")</f>
        <v/>
      </c>
      <c r="G92" s="13" t="n"/>
      <c r="H92" s="8" t="n"/>
      <c r="I92" s="8" t="n"/>
      <c r="J92" s="8" t="n"/>
    </row>
    <row r="93">
      <c r="A93" s="9" t="n"/>
      <c r="B93" s="7" t="n"/>
      <c r="C93" s="7" t="n"/>
      <c r="D93" s="7">
        <f>IFERROR(VLOOKUP(C93,Produtos!A:B,2,FALSE),"")</f>
        <v/>
      </c>
      <c r="E93" s="7" t="n"/>
      <c r="F93" s="12">
        <f>IFERROR(INDEX(Lotes!$E:$E,MATCH(1,(Lotes!$A:$A=C93)*(Lotes!$C:$C=E93),0)),"")</f>
        <v/>
      </c>
      <c r="G93" s="13" t="n"/>
      <c r="H93" s="8" t="n"/>
      <c r="I93" s="8" t="n"/>
      <c r="J93" s="8" t="n"/>
    </row>
    <row r="94">
      <c r="A94" s="9" t="n"/>
      <c r="B94" s="7" t="n"/>
      <c r="C94" s="7" t="n"/>
      <c r="D94" s="7">
        <f>IFERROR(VLOOKUP(C94,Produtos!A:B,2,FALSE),"")</f>
        <v/>
      </c>
      <c r="E94" s="7" t="n"/>
      <c r="F94" s="12">
        <f>IFERROR(INDEX(Lotes!$E:$E,MATCH(1,(Lotes!$A:$A=C94)*(Lotes!$C:$C=E94),0)),"")</f>
        <v/>
      </c>
      <c r="G94" s="13" t="n"/>
      <c r="H94" s="8" t="n"/>
      <c r="I94" s="8" t="n"/>
      <c r="J94" s="8" t="n"/>
    </row>
    <row r="95">
      <c r="A95" s="9" t="n"/>
      <c r="B95" s="7" t="n"/>
      <c r="C95" s="7" t="n"/>
      <c r="D95" s="7">
        <f>IFERROR(VLOOKUP(C95,Produtos!A:B,2,FALSE),"")</f>
        <v/>
      </c>
      <c r="E95" s="7" t="n"/>
      <c r="F95" s="12">
        <f>IFERROR(INDEX(Lotes!$E:$E,MATCH(1,(Lotes!$A:$A=C95)*(Lotes!$C:$C=E95),0)),"")</f>
        <v/>
      </c>
      <c r="G95" s="13" t="n"/>
      <c r="H95" s="8" t="n"/>
      <c r="I95" s="8" t="n"/>
      <c r="J95" s="8" t="n"/>
    </row>
    <row r="96">
      <c r="A96" s="9" t="n"/>
      <c r="B96" s="7" t="n"/>
      <c r="C96" s="7" t="n"/>
      <c r="D96" s="7">
        <f>IFERROR(VLOOKUP(C96,Produtos!A:B,2,FALSE),"")</f>
        <v/>
      </c>
      <c r="E96" s="7" t="n"/>
      <c r="F96" s="12">
        <f>IFERROR(INDEX(Lotes!$E:$E,MATCH(1,(Lotes!$A:$A=C96)*(Lotes!$C:$C=E96),0)),"")</f>
        <v/>
      </c>
      <c r="G96" s="13" t="n"/>
      <c r="H96" s="8" t="n"/>
      <c r="I96" s="8" t="n"/>
      <c r="J96" s="8" t="n"/>
    </row>
    <row r="97">
      <c r="A97" s="9" t="n"/>
      <c r="B97" s="7" t="n"/>
      <c r="C97" s="7" t="n"/>
      <c r="D97" s="7">
        <f>IFERROR(VLOOKUP(C97,Produtos!A:B,2,FALSE),"")</f>
        <v/>
      </c>
      <c r="E97" s="7" t="n"/>
      <c r="F97" s="12">
        <f>IFERROR(INDEX(Lotes!$E:$E,MATCH(1,(Lotes!$A:$A=C97)*(Lotes!$C:$C=E97),0)),"")</f>
        <v/>
      </c>
      <c r="G97" s="13" t="n"/>
      <c r="H97" s="8" t="n"/>
      <c r="I97" s="8" t="n"/>
      <c r="J97" s="8" t="n"/>
    </row>
    <row r="98">
      <c r="A98" s="9" t="n"/>
      <c r="B98" s="7" t="n"/>
      <c r="C98" s="7" t="n"/>
      <c r="D98" s="7">
        <f>IFERROR(VLOOKUP(C98,Produtos!A:B,2,FALSE),"")</f>
        <v/>
      </c>
      <c r="E98" s="7" t="n"/>
      <c r="F98" s="12">
        <f>IFERROR(INDEX(Lotes!$E:$E,MATCH(1,(Lotes!$A:$A=C98)*(Lotes!$C:$C=E98),0)),"")</f>
        <v/>
      </c>
      <c r="G98" s="13" t="n"/>
      <c r="H98" s="8" t="n"/>
      <c r="I98" s="8" t="n"/>
      <c r="J98" s="8" t="n"/>
    </row>
    <row r="99">
      <c r="A99" s="9" t="n"/>
      <c r="B99" s="7" t="n"/>
      <c r="C99" s="7" t="n"/>
      <c r="D99" s="7">
        <f>IFERROR(VLOOKUP(C99,Produtos!A:B,2,FALSE),"")</f>
        <v/>
      </c>
      <c r="E99" s="7" t="n"/>
      <c r="F99" s="12">
        <f>IFERROR(INDEX(Lotes!$E:$E,MATCH(1,(Lotes!$A:$A=C99)*(Lotes!$C:$C=E99),0)),"")</f>
        <v/>
      </c>
      <c r="G99" s="13" t="n"/>
      <c r="H99" s="8" t="n"/>
      <c r="I99" s="8" t="n"/>
      <c r="J99" s="8" t="n"/>
    </row>
    <row r="100">
      <c r="A100" s="9" t="n"/>
      <c r="B100" s="7" t="n"/>
      <c r="C100" s="7" t="n"/>
      <c r="D100" s="7">
        <f>IFERROR(VLOOKUP(C100,Produtos!A:B,2,FALSE),"")</f>
        <v/>
      </c>
      <c r="E100" s="7" t="n"/>
      <c r="F100" s="12">
        <f>IFERROR(INDEX(Lotes!$E:$E,MATCH(1,(Lotes!$A:$A=C100)*(Lotes!$C:$C=E100),0)),"")</f>
        <v/>
      </c>
      <c r="G100" s="13" t="n"/>
      <c r="H100" s="8" t="n"/>
      <c r="I100" s="8" t="n"/>
      <c r="J100" s="8" t="n"/>
    </row>
    <row r="101">
      <c r="A101" s="9" t="n"/>
      <c r="B101" s="7" t="n"/>
      <c r="C101" s="7" t="n"/>
      <c r="D101" s="7">
        <f>IFERROR(VLOOKUP(C101,Produtos!A:B,2,FALSE),"")</f>
        <v/>
      </c>
      <c r="E101" s="7" t="n"/>
      <c r="F101" s="12">
        <f>IFERROR(INDEX(Lotes!$E:$E,MATCH(1,(Lotes!$A:$A=C101)*(Lotes!$C:$C=E101),0)),"")</f>
        <v/>
      </c>
      <c r="G101" s="13" t="n"/>
      <c r="H101" s="8" t="n"/>
      <c r="I101" s="8" t="n"/>
      <c r="J101" s="8" t="n"/>
    </row>
    <row r="102">
      <c r="A102" s="9" t="n"/>
      <c r="B102" s="7" t="n"/>
      <c r="C102" s="7" t="n"/>
      <c r="D102" s="7">
        <f>IFERROR(VLOOKUP(C102,Produtos!A:B,2,FALSE),"")</f>
        <v/>
      </c>
      <c r="E102" s="7" t="n"/>
      <c r="F102" s="12">
        <f>IFERROR(INDEX(Lotes!$E:$E,MATCH(1,(Lotes!$A:$A=C102)*(Lotes!$C:$C=E102),0)),"")</f>
        <v/>
      </c>
      <c r="G102" s="13" t="n"/>
      <c r="H102" s="8" t="n"/>
      <c r="I102" s="8" t="n"/>
      <c r="J102" s="8" t="n"/>
    </row>
    <row r="103">
      <c r="A103" s="9" t="n"/>
      <c r="B103" s="7" t="n"/>
      <c r="C103" s="7" t="n"/>
      <c r="D103" s="7">
        <f>IFERROR(VLOOKUP(C103,Produtos!A:B,2,FALSE),"")</f>
        <v/>
      </c>
      <c r="E103" s="7" t="n"/>
      <c r="F103" s="12">
        <f>IFERROR(INDEX(Lotes!$E:$E,MATCH(1,(Lotes!$A:$A=C103)*(Lotes!$C:$C=E103),0)),"")</f>
        <v/>
      </c>
      <c r="G103" s="13" t="n"/>
      <c r="H103" s="8" t="n"/>
      <c r="I103" s="8" t="n"/>
      <c r="J103" s="8" t="n"/>
    </row>
    <row r="104">
      <c r="A104" s="9" t="n"/>
      <c r="B104" s="7" t="n"/>
      <c r="C104" s="7" t="n"/>
      <c r="D104" s="7">
        <f>IFERROR(VLOOKUP(C104,Produtos!A:B,2,FALSE),"")</f>
        <v/>
      </c>
      <c r="E104" s="7" t="n"/>
      <c r="F104" s="12">
        <f>IFERROR(INDEX(Lotes!$E:$E,MATCH(1,(Lotes!$A:$A=C104)*(Lotes!$C:$C=E104),0)),"")</f>
        <v/>
      </c>
      <c r="G104" s="13" t="n"/>
      <c r="H104" s="8" t="n"/>
      <c r="I104" s="8" t="n"/>
      <c r="J104" s="8" t="n"/>
    </row>
    <row r="105">
      <c r="A105" s="9" t="n"/>
      <c r="B105" s="7" t="n"/>
      <c r="C105" s="7" t="n"/>
      <c r="D105" s="7">
        <f>IFERROR(VLOOKUP(C105,Produtos!A:B,2,FALSE),"")</f>
        <v/>
      </c>
      <c r="E105" s="7" t="n"/>
      <c r="F105" s="12">
        <f>IFERROR(INDEX(Lotes!$E:$E,MATCH(1,(Lotes!$A:$A=C105)*(Lotes!$C:$C=E105),0)),"")</f>
        <v/>
      </c>
      <c r="G105" s="13" t="n"/>
      <c r="H105" s="8" t="n"/>
      <c r="I105" s="8" t="n"/>
      <c r="J105" s="8" t="n"/>
    </row>
    <row r="106">
      <c r="A106" s="9" t="n"/>
      <c r="B106" s="7" t="n"/>
      <c r="C106" s="7" t="n"/>
      <c r="D106" s="7">
        <f>IFERROR(VLOOKUP(C106,Produtos!A:B,2,FALSE),"")</f>
        <v/>
      </c>
      <c r="E106" s="7" t="n"/>
      <c r="F106" s="12">
        <f>IFERROR(INDEX(Lotes!$E:$E,MATCH(1,(Lotes!$A:$A=C106)*(Lotes!$C:$C=E106),0)),"")</f>
        <v/>
      </c>
      <c r="G106" s="13" t="n"/>
      <c r="H106" s="8" t="n"/>
      <c r="I106" s="8" t="n"/>
      <c r="J106" s="8" t="n"/>
    </row>
    <row r="107">
      <c r="A107" s="9" t="n"/>
      <c r="B107" s="7" t="n"/>
      <c r="C107" s="7" t="n"/>
      <c r="D107" s="7">
        <f>IFERROR(VLOOKUP(C107,Produtos!A:B,2,FALSE),"")</f>
        <v/>
      </c>
      <c r="E107" s="7" t="n"/>
      <c r="F107" s="12">
        <f>IFERROR(INDEX(Lotes!$E:$E,MATCH(1,(Lotes!$A:$A=C107)*(Lotes!$C:$C=E107),0)),"")</f>
        <v/>
      </c>
      <c r="G107" s="13" t="n"/>
      <c r="H107" s="8" t="n"/>
      <c r="I107" s="8" t="n"/>
      <c r="J107" s="8" t="n"/>
    </row>
    <row r="108">
      <c r="A108" s="9" t="n"/>
      <c r="B108" s="7" t="n"/>
      <c r="C108" s="7" t="n"/>
      <c r="D108" s="7">
        <f>IFERROR(VLOOKUP(C108,Produtos!A:B,2,FALSE),"")</f>
        <v/>
      </c>
      <c r="E108" s="7" t="n"/>
      <c r="F108" s="12">
        <f>IFERROR(INDEX(Lotes!$E:$E,MATCH(1,(Lotes!$A:$A=C108)*(Lotes!$C:$C=E108),0)),"")</f>
        <v/>
      </c>
      <c r="G108" s="13" t="n"/>
      <c r="H108" s="8" t="n"/>
      <c r="I108" s="8" t="n"/>
      <c r="J108" s="8" t="n"/>
    </row>
    <row r="109">
      <c r="A109" s="9" t="n"/>
      <c r="B109" s="7" t="n"/>
      <c r="C109" s="7" t="n"/>
      <c r="D109" s="7">
        <f>IFERROR(VLOOKUP(C109,Produtos!A:B,2,FALSE),"")</f>
        <v/>
      </c>
      <c r="E109" s="7" t="n"/>
      <c r="F109" s="12">
        <f>IFERROR(INDEX(Lotes!$E:$E,MATCH(1,(Lotes!$A:$A=C109)*(Lotes!$C:$C=E109),0)),"")</f>
        <v/>
      </c>
      <c r="G109" s="13" t="n"/>
      <c r="H109" s="8" t="n"/>
      <c r="I109" s="8" t="n"/>
      <c r="J109" s="8" t="n"/>
    </row>
    <row r="110">
      <c r="A110" s="9" t="n"/>
      <c r="B110" s="7" t="n"/>
      <c r="C110" s="7" t="n"/>
      <c r="D110" s="7">
        <f>IFERROR(VLOOKUP(C110,Produtos!A:B,2,FALSE),"")</f>
        <v/>
      </c>
      <c r="E110" s="7" t="n"/>
      <c r="F110" s="12">
        <f>IFERROR(INDEX(Lotes!$E:$E,MATCH(1,(Lotes!$A:$A=C110)*(Lotes!$C:$C=E110),0)),"")</f>
        <v/>
      </c>
      <c r="G110" s="13" t="n"/>
      <c r="H110" s="8" t="n"/>
      <c r="I110" s="8" t="n"/>
      <c r="J110" s="8" t="n"/>
    </row>
    <row r="111">
      <c r="A111" s="9" t="n"/>
      <c r="B111" s="7" t="n"/>
      <c r="C111" s="7" t="n"/>
      <c r="D111" s="7">
        <f>IFERROR(VLOOKUP(C111,Produtos!A:B,2,FALSE),"")</f>
        <v/>
      </c>
      <c r="E111" s="7" t="n"/>
      <c r="F111" s="12">
        <f>IFERROR(INDEX(Lotes!$E:$E,MATCH(1,(Lotes!$A:$A=C111)*(Lotes!$C:$C=E111),0)),"")</f>
        <v/>
      </c>
      <c r="G111" s="13" t="n"/>
      <c r="H111" s="8" t="n"/>
      <c r="I111" s="8" t="n"/>
      <c r="J111" s="8" t="n"/>
    </row>
    <row r="112">
      <c r="A112" s="9" t="n"/>
      <c r="B112" s="7" t="n"/>
      <c r="C112" s="7" t="n"/>
      <c r="D112" s="7">
        <f>IFERROR(VLOOKUP(C112,Produtos!A:B,2,FALSE),"")</f>
        <v/>
      </c>
      <c r="E112" s="7" t="n"/>
      <c r="F112" s="12">
        <f>IFERROR(INDEX(Lotes!$E:$E,MATCH(1,(Lotes!$A:$A=C112)*(Lotes!$C:$C=E112),0)),"")</f>
        <v/>
      </c>
      <c r="G112" s="13" t="n"/>
      <c r="H112" s="8" t="n"/>
      <c r="I112" s="8" t="n"/>
      <c r="J112" s="8" t="n"/>
    </row>
    <row r="113">
      <c r="A113" s="9" t="n"/>
      <c r="B113" s="7" t="n"/>
      <c r="C113" s="7" t="n"/>
      <c r="D113" s="7">
        <f>IFERROR(VLOOKUP(C113,Produtos!A:B,2,FALSE),"")</f>
        <v/>
      </c>
      <c r="E113" s="7" t="n"/>
      <c r="F113" s="12">
        <f>IFERROR(INDEX(Lotes!$E:$E,MATCH(1,(Lotes!$A:$A=C113)*(Lotes!$C:$C=E113),0)),"")</f>
        <v/>
      </c>
      <c r="G113" s="13" t="n"/>
      <c r="H113" s="8" t="n"/>
      <c r="I113" s="8" t="n"/>
      <c r="J113" s="8" t="n"/>
    </row>
    <row r="114">
      <c r="A114" s="9" t="n"/>
      <c r="B114" s="7" t="n"/>
      <c r="C114" s="7" t="n"/>
      <c r="D114" s="7">
        <f>IFERROR(VLOOKUP(C114,Produtos!A:B,2,FALSE),"")</f>
        <v/>
      </c>
      <c r="E114" s="7" t="n"/>
      <c r="F114" s="12">
        <f>IFERROR(INDEX(Lotes!$E:$E,MATCH(1,(Lotes!$A:$A=C114)*(Lotes!$C:$C=E114),0)),"")</f>
        <v/>
      </c>
      <c r="G114" s="13" t="n"/>
      <c r="H114" s="8" t="n"/>
      <c r="I114" s="8" t="n"/>
      <c r="J114" s="8" t="n"/>
    </row>
    <row r="115">
      <c r="A115" s="9" t="n"/>
      <c r="B115" s="7" t="n"/>
      <c r="C115" s="7" t="n"/>
      <c r="D115" s="7">
        <f>IFERROR(VLOOKUP(C115,Produtos!A:B,2,FALSE),"")</f>
        <v/>
      </c>
      <c r="E115" s="7" t="n"/>
      <c r="F115" s="12">
        <f>IFERROR(INDEX(Lotes!$E:$E,MATCH(1,(Lotes!$A:$A=C115)*(Lotes!$C:$C=E115),0)),"")</f>
        <v/>
      </c>
      <c r="G115" s="13" t="n"/>
      <c r="H115" s="8" t="n"/>
      <c r="I115" s="8" t="n"/>
      <c r="J115" s="8" t="n"/>
    </row>
    <row r="116">
      <c r="A116" s="9" t="n"/>
      <c r="B116" s="7" t="n"/>
      <c r="C116" s="7" t="n"/>
      <c r="D116" s="7">
        <f>IFERROR(VLOOKUP(C116,Produtos!A:B,2,FALSE),"")</f>
        <v/>
      </c>
      <c r="E116" s="7" t="n"/>
      <c r="F116" s="12">
        <f>IFERROR(INDEX(Lotes!$E:$E,MATCH(1,(Lotes!$A:$A=C116)*(Lotes!$C:$C=E116),0)),"")</f>
        <v/>
      </c>
      <c r="G116" s="13" t="n"/>
      <c r="H116" s="8" t="n"/>
      <c r="I116" s="8" t="n"/>
      <c r="J116" s="8" t="n"/>
    </row>
    <row r="117">
      <c r="A117" s="9" t="n"/>
      <c r="B117" s="7" t="n"/>
      <c r="C117" s="7" t="n"/>
      <c r="D117" s="7">
        <f>IFERROR(VLOOKUP(C117,Produtos!A:B,2,FALSE),"")</f>
        <v/>
      </c>
      <c r="E117" s="7" t="n"/>
      <c r="F117" s="12">
        <f>IFERROR(INDEX(Lotes!$E:$E,MATCH(1,(Lotes!$A:$A=C117)*(Lotes!$C:$C=E117),0)),"")</f>
        <v/>
      </c>
      <c r="G117" s="13" t="n"/>
      <c r="H117" s="8" t="n"/>
      <c r="I117" s="8" t="n"/>
      <c r="J117" s="8" t="n"/>
    </row>
    <row r="118">
      <c r="A118" s="9" t="n"/>
      <c r="B118" s="7" t="n"/>
      <c r="C118" s="7" t="n"/>
      <c r="D118" s="7">
        <f>IFERROR(VLOOKUP(C118,Produtos!A:B,2,FALSE),"")</f>
        <v/>
      </c>
      <c r="E118" s="7" t="n"/>
      <c r="F118" s="12">
        <f>IFERROR(INDEX(Lotes!$E:$E,MATCH(1,(Lotes!$A:$A=C118)*(Lotes!$C:$C=E118),0)),"")</f>
        <v/>
      </c>
      <c r="G118" s="13" t="n"/>
      <c r="H118" s="8" t="n"/>
      <c r="I118" s="8" t="n"/>
      <c r="J118" s="8" t="n"/>
    </row>
    <row r="119">
      <c r="A119" s="9" t="n"/>
      <c r="B119" s="7" t="n"/>
      <c r="C119" s="7" t="n"/>
      <c r="D119" s="7">
        <f>IFERROR(VLOOKUP(C119,Produtos!A:B,2,FALSE),"")</f>
        <v/>
      </c>
      <c r="E119" s="7" t="n"/>
      <c r="F119" s="12">
        <f>IFERROR(INDEX(Lotes!$E:$E,MATCH(1,(Lotes!$A:$A=C119)*(Lotes!$C:$C=E119),0)),"")</f>
        <v/>
      </c>
      <c r="G119" s="13" t="n"/>
      <c r="H119" s="8" t="n"/>
      <c r="I119" s="8" t="n"/>
      <c r="J119" s="8" t="n"/>
    </row>
    <row r="120">
      <c r="A120" s="9" t="n"/>
      <c r="B120" s="7" t="n"/>
      <c r="C120" s="7" t="n"/>
      <c r="D120" s="7">
        <f>IFERROR(VLOOKUP(C120,Produtos!A:B,2,FALSE),"")</f>
        <v/>
      </c>
      <c r="E120" s="7" t="n"/>
      <c r="F120" s="12">
        <f>IFERROR(INDEX(Lotes!$E:$E,MATCH(1,(Lotes!$A:$A=C120)*(Lotes!$C:$C=E120),0)),"")</f>
        <v/>
      </c>
      <c r="G120" s="13" t="n"/>
      <c r="H120" s="8" t="n"/>
      <c r="I120" s="8" t="n"/>
      <c r="J120" s="8" t="n"/>
    </row>
    <row r="121">
      <c r="A121" s="9" t="n"/>
      <c r="B121" s="7" t="n"/>
      <c r="C121" s="7" t="n"/>
      <c r="D121" s="7">
        <f>IFERROR(VLOOKUP(C121,Produtos!A:B,2,FALSE),"")</f>
        <v/>
      </c>
      <c r="E121" s="7" t="n"/>
      <c r="F121" s="12">
        <f>IFERROR(INDEX(Lotes!$E:$E,MATCH(1,(Lotes!$A:$A=C121)*(Lotes!$C:$C=E121),0)),"")</f>
        <v/>
      </c>
      <c r="G121" s="13" t="n"/>
      <c r="H121" s="8" t="n"/>
      <c r="I121" s="8" t="n"/>
      <c r="J121" s="8" t="n"/>
    </row>
    <row r="122">
      <c r="A122" s="9" t="n"/>
      <c r="B122" s="7" t="n"/>
      <c r="C122" s="7" t="n"/>
      <c r="D122" s="7">
        <f>IFERROR(VLOOKUP(C122,Produtos!A:B,2,FALSE),"")</f>
        <v/>
      </c>
      <c r="E122" s="7" t="n"/>
      <c r="F122" s="12">
        <f>IFERROR(INDEX(Lotes!$E:$E,MATCH(1,(Lotes!$A:$A=C122)*(Lotes!$C:$C=E122),0)),"")</f>
        <v/>
      </c>
      <c r="G122" s="13" t="n"/>
      <c r="H122" s="8" t="n"/>
      <c r="I122" s="8" t="n"/>
      <c r="J122" s="8" t="n"/>
    </row>
    <row r="123">
      <c r="A123" s="9" t="n"/>
      <c r="B123" s="7" t="n"/>
      <c r="C123" s="7" t="n"/>
      <c r="D123" s="7">
        <f>IFERROR(VLOOKUP(C123,Produtos!A:B,2,FALSE),"")</f>
        <v/>
      </c>
      <c r="E123" s="7" t="n"/>
      <c r="F123" s="12">
        <f>IFERROR(INDEX(Lotes!$E:$E,MATCH(1,(Lotes!$A:$A=C123)*(Lotes!$C:$C=E123),0)),"")</f>
        <v/>
      </c>
      <c r="G123" s="13" t="n"/>
      <c r="H123" s="8" t="n"/>
      <c r="I123" s="8" t="n"/>
      <c r="J123" s="8" t="n"/>
    </row>
    <row r="124">
      <c r="A124" s="9" t="n"/>
      <c r="B124" s="7" t="n"/>
      <c r="C124" s="7" t="n"/>
      <c r="D124" s="7">
        <f>IFERROR(VLOOKUP(C124,Produtos!A:B,2,FALSE),"")</f>
        <v/>
      </c>
      <c r="E124" s="7" t="n"/>
      <c r="F124" s="12">
        <f>IFERROR(INDEX(Lotes!$E:$E,MATCH(1,(Lotes!$A:$A=C124)*(Lotes!$C:$C=E124),0)),"")</f>
        <v/>
      </c>
      <c r="G124" s="13" t="n"/>
      <c r="H124" s="8" t="n"/>
      <c r="I124" s="8" t="n"/>
      <c r="J124" s="8" t="n"/>
    </row>
    <row r="125">
      <c r="A125" s="9" t="n"/>
      <c r="B125" s="7" t="n"/>
      <c r="C125" s="7" t="n"/>
      <c r="D125" s="7">
        <f>IFERROR(VLOOKUP(C125,Produtos!A:B,2,FALSE),"")</f>
        <v/>
      </c>
      <c r="E125" s="7" t="n"/>
      <c r="F125" s="12">
        <f>IFERROR(INDEX(Lotes!$E:$E,MATCH(1,(Lotes!$A:$A=C125)*(Lotes!$C:$C=E125),0)),"")</f>
        <v/>
      </c>
      <c r="G125" s="13" t="n"/>
      <c r="H125" s="8" t="n"/>
      <c r="I125" s="8" t="n"/>
      <c r="J125" s="8" t="n"/>
    </row>
    <row r="126">
      <c r="A126" s="9" t="n"/>
      <c r="B126" s="7" t="n"/>
      <c r="C126" s="7" t="n"/>
      <c r="D126" s="7">
        <f>IFERROR(VLOOKUP(C126,Produtos!A:B,2,FALSE),"")</f>
        <v/>
      </c>
      <c r="E126" s="7" t="n"/>
      <c r="F126" s="12">
        <f>IFERROR(INDEX(Lotes!$E:$E,MATCH(1,(Lotes!$A:$A=C126)*(Lotes!$C:$C=E126),0)),"")</f>
        <v/>
      </c>
      <c r="G126" s="13" t="n"/>
      <c r="H126" s="8" t="n"/>
      <c r="I126" s="8" t="n"/>
      <c r="J126" s="8" t="n"/>
    </row>
    <row r="127">
      <c r="A127" s="9" t="n"/>
      <c r="B127" s="7" t="n"/>
      <c r="C127" s="7" t="n"/>
      <c r="D127" s="7">
        <f>IFERROR(VLOOKUP(C127,Produtos!A:B,2,FALSE),"")</f>
        <v/>
      </c>
      <c r="E127" s="7" t="n"/>
      <c r="F127" s="12">
        <f>IFERROR(INDEX(Lotes!$E:$E,MATCH(1,(Lotes!$A:$A=C127)*(Lotes!$C:$C=E127),0)),"")</f>
        <v/>
      </c>
      <c r="G127" s="13" t="n"/>
      <c r="H127" s="8" t="n"/>
      <c r="I127" s="8" t="n"/>
      <c r="J127" s="8" t="n"/>
    </row>
    <row r="128">
      <c r="A128" s="9" t="n"/>
      <c r="B128" s="7" t="n"/>
      <c r="C128" s="7" t="n"/>
      <c r="D128" s="7">
        <f>IFERROR(VLOOKUP(C128,Produtos!A:B,2,FALSE),"")</f>
        <v/>
      </c>
      <c r="E128" s="7" t="n"/>
      <c r="F128" s="12">
        <f>IFERROR(INDEX(Lotes!$E:$E,MATCH(1,(Lotes!$A:$A=C128)*(Lotes!$C:$C=E128),0)),"")</f>
        <v/>
      </c>
      <c r="G128" s="13" t="n"/>
      <c r="H128" s="8" t="n"/>
      <c r="I128" s="8" t="n"/>
      <c r="J128" s="8" t="n"/>
    </row>
    <row r="129">
      <c r="A129" s="9" t="n"/>
      <c r="B129" s="7" t="n"/>
      <c r="C129" s="7" t="n"/>
      <c r="D129" s="7">
        <f>IFERROR(VLOOKUP(C129,Produtos!A:B,2,FALSE),"")</f>
        <v/>
      </c>
      <c r="E129" s="7" t="n"/>
      <c r="F129" s="12">
        <f>IFERROR(INDEX(Lotes!$E:$E,MATCH(1,(Lotes!$A:$A=C129)*(Lotes!$C:$C=E129),0)),"")</f>
        <v/>
      </c>
      <c r="G129" s="13" t="n"/>
      <c r="H129" s="8" t="n"/>
      <c r="I129" s="8" t="n"/>
      <c r="J129" s="8" t="n"/>
    </row>
    <row r="130">
      <c r="A130" s="9" t="n"/>
      <c r="B130" s="7" t="n"/>
      <c r="C130" s="7" t="n"/>
      <c r="D130" s="7">
        <f>IFERROR(VLOOKUP(C130,Produtos!A:B,2,FALSE),"")</f>
        <v/>
      </c>
      <c r="E130" s="7" t="n"/>
      <c r="F130" s="12">
        <f>IFERROR(INDEX(Lotes!$E:$E,MATCH(1,(Lotes!$A:$A=C130)*(Lotes!$C:$C=E130),0)),"")</f>
        <v/>
      </c>
      <c r="G130" s="13" t="n"/>
      <c r="H130" s="8" t="n"/>
      <c r="I130" s="8" t="n"/>
      <c r="J130" s="8" t="n"/>
    </row>
    <row r="131">
      <c r="A131" s="9" t="n"/>
      <c r="B131" s="7" t="n"/>
      <c r="C131" s="7" t="n"/>
      <c r="D131" s="7">
        <f>IFERROR(VLOOKUP(C131,Produtos!A:B,2,FALSE),"")</f>
        <v/>
      </c>
      <c r="E131" s="7" t="n"/>
      <c r="F131" s="12">
        <f>IFERROR(INDEX(Lotes!$E:$E,MATCH(1,(Lotes!$A:$A=C131)*(Lotes!$C:$C=E131),0)),"")</f>
        <v/>
      </c>
      <c r="G131" s="13" t="n"/>
      <c r="H131" s="8" t="n"/>
      <c r="I131" s="8" t="n"/>
      <c r="J131" s="8" t="n"/>
    </row>
    <row r="132">
      <c r="A132" s="9" t="n"/>
      <c r="B132" s="7" t="n"/>
      <c r="C132" s="7" t="n"/>
      <c r="D132" s="7">
        <f>IFERROR(VLOOKUP(C132,Produtos!A:B,2,FALSE),"")</f>
        <v/>
      </c>
      <c r="E132" s="7" t="n"/>
      <c r="F132" s="12">
        <f>IFERROR(INDEX(Lotes!$E:$E,MATCH(1,(Lotes!$A:$A=C132)*(Lotes!$C:$C=E132),0)),"")</f>
        <v/>
      </c>
      <c r="G132" s="13" t="n"/>
      <c r="H132" s="8" t="n"/>
      <c r="I132" s="8" t="n"/>
      <c r="J132" s="8" t="n"/>
    </row>
    <row r="133">
      <c r="A133" s="9" t="n"/>
      <c r="B133" s="7" t="n"/>
      <c r="C133" s="7" t="n"/>
      <c r="D133" s="7">
        <f>IFERROR(VLOOKUP(C133,Produtos!A:B,2,FALSE),"")</f>
        <v/>
      </c>
      <c r="E133" s="7" t="n"/>
      <c r="F133" s="12">
        <f>IFERROR(INDEX(Lotes!$E:$E,MATCH(1,(Lotes!$A:$A=C133)*(Lotes!$C:$C=E133),0)),"")</f>
        <v/>
      </c>
      <c r="G133" s="13" t="n"/>
      <c r="H133" s="8" t="n"/>
      <c r="I133" s="8" t="n"/>
      <c r="J133" s="8" t="n"/>
    </row>
    <row r="134">
      <c r="A134" s="9" t="n"/>
      <c r="B134" s="7" t="n"/>
      <c r="C134" s="7" t="n"/>
      <c r="D134" s="7">
        <f>IFERROR(VLOOKUP(C134,Produtos!A:B,2,FALSE),"")</f>
        <v/>
      </c>
      <c r="E134" s="7" t="n"/>
      <c r="F134" s="12">
        <f>IFERROR(INDEX(Lotes!$E:$E,MATCH(1,(Lotes!$A:$A=C134)*(Lotes!$C:$C=E134),0)),"")</f>
        <v/>
      </c>
      <c r="G134" s="13" t="n"/>
      <c r="H134" s="8" t="n"/>
      <c r="I134" s="8" t="n"/>
      <c r="J134" s="8" t="n"/>
    </row>
    <row r="135">
      <c r="A135" s="9" t="n"/>
      <c r="B135" s="7" t="n"/>
      <c r="C135" s="7" t="n"/>
      <c r="D135" s="7">
        <f>IFERROR(VLOOKUP(C135,Produtos!A:B,2,FALSE),"")</f>
        <v/>
      </c>
      <c r="E135" s="7" t="n"/>
      <c r="F135" s="12">
        <f>IFERROR(INDEX(Lotes!$E:$E,MATCH(1,(Lotes!$A:$A=C135)*(Lotes!$C:$C=E135),0)),"")</f>
        <v/>
      </c>
      <c r="G135" s="13" t="n"/>
      <c r="H135" s="8" t="n"/>
      <c r="I135" s="8" t="n"/>
      <c r="J135" s="8" t="n"/>
    </row>
    <row r="136">
      <c r="A136" s="9" t="n"/>
      <c r="B136" s="7" t="n"/>
      <c r="C136" s="7" t="n"/>
      <c r="D136" s="7">
        <f>IFERROR(VLOOKUP(C136,Produtos!A:B,2,FALSE),"")</f>
        <v/>
      </c>
      <c r="E136" s="7" t="n"/>
      <c r="F136" s="12">
        <f>IFERROR(INDEX(Lotes!$E:$E,MATCH(1,(Lotes!$A:$A=C136)*(Lotes!$C:$C=E136),0)),"")</f>
        <v/>
      </c>
      <c r="G136" s="13" t="n"/>
      <c r="H136" s="8" t="n"/>
      <c r="I136" s="8" t="n"/>
      <c r="J136" s="8" t="n"/>
    </row>
    <row r="137">
      <c r="A137" s="9" t="n"/>
      <c r="B137" s="7" t="n"/>
      <c r="C137" s="7" t="n"/>
      <c r="D137" s="7">
        <f>IFERROR(VLOOKUP(C137,Produtos!A:B,2,FALSE),"")</f>
        <v/>
      </c>
      <c r="E137" s="7" t="n"/>
      <c r="F137" s="12">
        <f>IFERROR(INDEX(Lotes!$E:$E,MATCH(1,(Lotes!$A:$A=C137)*(Lotes!$C:$C=E137),0)),"")</f>
        <v/>
      </c>
      <c r="G137" s="13" t="n"/>
      <c r="H137" s="8" t="n"/>
      <c r="I137" s="8" t="n"/>
      <c r="J137" s="8" t="n"/>
    </row>
    <row r="138">
      <c r="A138" s="9" t="n"/>
      <c r="B138" s="7" t="n"/>
      <c r="C138" s="7" t="n"/>
      <c r="D138" s="7">
        <f>IFERROR(VLOOKUP(C138,Produtos!A:B,2,FALSE),"")</f>
        <v/>
      </c>
      <c r="E138" s="7" t="n"/>
      <c r="F138" s="12">
        <f>IFERROR(INDEX(Lotes!$E:$E,MATCH(1,(Lotes!$A:$A=C138)*(Lotes!$C:$C=E138),0)),"")</f>
        <v/>
      </c>
      <c r="G138" s="13" t="n"/>
      <c r="H138" s="8" t="n"/>
      <c r="I138" s="8" t="n"/>
      <c r="J138" s="8" t="n"/>
    </row>
    <row r="139">
      <c r="A139" s="9" t="n"/>
      <c r="B139" s="7" t="n"/>
      <c r="C139" s="7" t="n"/>
      <c r="D139" s="7">
        <f>IFERROR(VLOOKUP(C139,Produtos!A:B,2,FALSE),"")</f>
        <v/>
      </c>
      <c r="E139" s="7" t="n"/>
      <c r="F139" s="12">
        <f>IFERROR(INDEX(Lotes!$E:$E,MATCH(1,(Lotes!$A:$A=C139)*(Lotes!$C:$C=E139),0)),"")</f>
        <v/>
      </c>
      <c r="G139" s="13" t="n"/>
      <c r="H139" s="8" t="n"/>
      <c r="I139" s="8" t="n"/>
      <c r="J139" s="8" t="n"/>
    </row>
    <row r="140">
      <c r="A140" s="9" t="n"/>
      <c r="B140" s="7" t="n"/>
      <c r="C140" s="7" t="n"/>
      <c r="D140" s="7">
        <f>IFERROR(VLOOKUP(C140,Produtos!A:B,2,FALSE),"")</f>
        <v/>
      </c>
      <c r="E140" s="7" t="n"/>
      <c r="F140" s="12">
        <f>IFERROR(INDEX(Lotes!$E:$E,MATCH(1,(Lotes!$A:$A=C140)*(Lotes!$C:$C=E140),0)),"")</f>
        <v/>
      </c>
      <c r="G140" s="13" t="n"/>
      <c r="H140" s="8" t="n"/>
      <c r="I140" s="8" t="n"/>
      <c r="J140" s="8" t="n"/>
    </row>
    <row r="141">
      <c r="A141" s="9" t="n"/>
      <c r="B141" s="7" t="n"/>
      <c r="C141" s="7" t="n"/>
      <c r="D141" s="7">
        <f>IFERROR(VLOOKUP(C141,Produtos!A:B,2,FALSE),"")</f>
        <v/>
      </c>
      <c r="E141" s="7" t="n"/>
      <c r="F141" s="12">
        <f>IFERROR(INDEX(Lotes!$E:$E,MATCH(1,(Lotes!$A:$A=C141)*(Lotes!$C:$C=E141),0)),"")</f>
        <v/>
      </c>
      <c r="G141" s="13" t="n"/>
      <c r="H141" s="8" t="n"/>
      <c r="I141" s="8" t="n"/>
      <c r="J141" s="8" t="n"/>
    </row>
    <row r="142">
      <c r="A142" s="9" t="n"/>
      <c r="B142" s="7" t="n"/>
      <c r="C142" s="7" t="n"/>
      <c r="D142" s="7">
        <f>IFERROR(VLOOKUP(C142,Produtos!A:B,2,FALSE),"")</f>
        <v/>
      </c>
      <c r="E142" s="7" t="n"/>
      <c r="F142" s="12">
        <f>IFERROR(INDEX(Lotes!$E:$E,MATCH(1,(Lotes!$A:$A=C142)*(Lotes!$C:$C=E142),0)),"")</f>
        <v/>
      </c>
      <c r="G142" s="13" t="n"/>
      <c r="H142" s="8" t="n"/>
      <c r="I142" s="8" t="n"/>
      <c r="J142" s="8" t="n"/>
    </row>
    <row r="143">
      <c r="A143" s="9" t="n"/>
      <c r="B143" s="7" t="n"/>
      <c r="C143" s="7" t="n"/>
      <c r="D143" s="7">
        <f>IFERROR(VLOOKUP(C143,Produtos!A:B,2,FALSE),"")</f>
        <v/>
      </c>
      <c r="E143" s="7" t="n"/>
      <c r="F143" s="12">
        <f>IFERROR(INDEX(Lotes!$E:$E,MATCH(1,(Lotes!$A:$A=C143)*(Lotes!$C:$C=E143),0)),"")</f>
        <v/>
      </c>
      <c r="G143" s="13" t="n"/>
      <c r="H143" s="8" t="n"/>
      <c r="I143" s="8" t="n"/>
      <c r="J143" s="8" t="n"/>
    </row>
    <row r="144">
      <c r="A144" s="9" t="n"/>
      <c r="B144" s="7" t="n"/>
      <c r="C144" s="7" t="n"/>
      <c r="D144" s="7">
        <f>IFERROR(VLOOKUP(C144,Produtos!A:B,2,FALSE),"")</f>
        <v/>
      </c>
      <c r="E144" s="7" t="n"/>
      <c r="F144" s="12">
        <f>IFERROR(INDEX(Lotes!$E:$E,MATCH(1,(Lotes!$A:$A=C144)*(Lotes!$C:$C=E144),0)),"")</f>
        <v/>
      </c>
      <c r="G144" s="13" t="n"/>
      <c r="H144" s="8" t="n"/>
      <c r="I144" s="8" t="n"/>
      <c r="J144" s="8" t="n"/>
    </row>
    <row r="145">
      <c r="A145" s="9" t="n"/>
      <c r="B145" s="7" t="n"/>
      <c r="C145" s="7" t="n"/>
      <c r="D145" s="7">
        <f>IFERROR(VLOOKUP(C145,Produtos!A:B,2,FALSE),"")</f>
        <v/>
      </c>
      <c r="E145" s="7" t="n"/>
      <c r="F145" s="12">
        <f>IFERROR(INDEX(Lotes!$E:$E,MATCH(1,(Lotes!$A:$A=C145)*(Lotes!$C:$C=E145),0)),"")</f>
        <v/>
      </c>
      <c r="G145" s="13" t="n"/>
      <c r="H145" s="8" t="n"/>
      <c r="I145" s="8" t="n"/>
      <c r="J145" s="8" t="n"/>
    </row>
    <row r="146">
      <c r="A146" s="9" t="n"/>
      <c r="B146" s="7" t="n"/>
      <c r="C146" s="7" t="n"/>
      <c r="D146" s="7">
        <f>IFERROR(VLOOKUP(C146,Produtos!A:B,2,FALSE),"")</f>
        <v/>
      </c>
      <c r="E146" s="7" t="n"/>
      <c r="F146" s="12">
        <f>IFERROR(INDEX(Lotes!$E:$E,MATCH(1,(Lotes!$A:$A=C146)*(Lotes!$C:$C=E146),0)),"")</f>
        <v/>
      </c>
      <c r="G146" s="13" t="n"/>
      <c r="H146" s="8" t="n"/>
      <c r="I146" s="8" t="n"/>
      <c r="J146" s="8" t="n"/>
    </row>
    <row r="147">
      <c r="A147" s="9" t="n"/>
      <c r="B147" s="7" t="n"/>
      <c r="C147" s="7" t="n"/>
      <c r="D147" s="7">
        <f>IFERROR(VLOOKUP(C147,Produtos!A:B,2,FALSE),"")</f>
        <v/>
      </c>
      <c r="E147" s="7" t="n"/>
      <c r="F147" s="12">
        <f>IFERROR(INDEX(Lotes!$E:$E,MATCH(1,(Lotes!$A:$A=C147)*(Lotes!$C:$C=E147),0)),"")</f>
        <v/>
      </c>
      <c r="G147" s="13" t="n"/>
      <c r="H147" s="8" t="n"/>
      <c r="I147" s="8" t="n"/>
      <c r="J147" s="8" t="n"/>
    </row>
    <row r="148">
      <c r="A148" s="9" t="n"/>
      <c r="B148" s="7" t="n"/>
      <c r="C148" s="7" t="n"/>
      <c r="D148" s="7">
        <f>IFERROR(VLOOKUP(C148,Produtos!A:B,2,FALSE),"")</f>
        <v/>
      </c>
      <c r="E148" s="7" t="n"/>
      <c r="F148" s="12">
        <f>IFERROR(INDEX(Lotes!$E:$E,MATCH(1,(Lotes!$A:$A=C148)*(Lotes!$C:$C=E148),0)),"")</f>
        <v/>
      </c>
      <c r="G148" s="13" t="n"/>
      <c r="H148" s="8" t="n"/>
      <c r="I148" s="8" t="n"/>
      <c r="J148" s="8" t="n"/>
    </row>
    <row r="149">
      <c r="A149" s="9" t="n"/>
      <c r="B149" s="7" t="n"/>
      <c r="C149" s="7" t="n"/>
      <c r="D149" s="7">
        <f>IFERROR(VLOOKUP(C149,Produtos!A:B,2,FALSE),"")</f>
        <v/>
      </c>
      <c r="E149" s="7" t="n"/>
      <c r="F149" s="12">
        <f>IFERROR(INDEX(Lotes!$E:$E,MATCH(1,(Lotes!$A:$A=C149)*(Lotes!$C:$C=E149),0)),"")</f>
        <v/>
      </c>
      <c r="G149" s="13" t="n"/>
      <c r="H149" s="8" t="n"/>
      <c r="I149" s="8" t="n"/>
      <c r="J149" s="8" t="n"/>
    </row>
    <row r="150">
      <c r="A150" s="9" t="n"/>
      <c r="B150" s="7" t="n"/>
      <c r="C150" s="7" t="n"/>
      <c r="D150" s="7">
        <f>IFERROR(VLOOKUP(C150,Produtos!A:B,2,FALSE),"")</f>
        <v/>
      </c>
      <c r="E150" s="7" t="n"/>
      <c r="F150" s="12">
        <f>IFERROR(INDEX(Lotes!$E:$E,MATCH(1,(Lotes!$A:$A=C150)*(Lotes!$C:$C=E150),0)),"")</f>
        <v/>
      </c>
      <c r="G150" s="13" t="n"/>
      <c r="H150" s="8" t="n"/>
      <c r="I150" s="8" t="n"/>
      <c r="J150" s="8" t="n"/>
    </row>
    <row r="151">
      <c r="A151" s="9" t="n"/>
      <c r="B151" s="7" t="n"/>
      <c r="C151" s="7" t="n"/>
      <c r="D151" s="7">
        <f>IFERROR(VLOOKUP(C151,Produtos!A:B,2,FALSE),"")</f>
        <v/>
      </c>
      <c r="E151" s="7" t="n"/>
      <c r="F151" s="12">
        <f>IFERROR(INDEX(Lotes!$E:$E,MATCH(1,(Lotes!$A:$A=C151)*(Lotes!$C:$C=E151),0)),"")</f>
        <v/>
      </c>
      <c r="G151" s="13" t="n"/>
      <c r="H151" s="8" t="n"/>
      <c r="I151" s="8" t="n"/>
      <c r="J151" s="8" t="n"/>
    </row>
    <row r="152">
      <c r="A152" s="9" t="n"/>
      <c r="B152" s="7" t="n"/>
      <c r="C152" s="7" t="n"/>
      <c r="D152" s="7">
        <f>IFERROR(VLOOKUP(C152,Produtos!A:B,2,FALSE),"")</f>
        <v/>
      </c>
      <c r="E152" s="7" t="n"/>
      <c r="F152" s="12">
        <f>IFERROR(INDEX(Lotes!$E:$E,MATCH(1,(Lotes!$A:$A=C152)*(Lotes!$C:$C=E152),0)),"")</f>
        <v/>
      </c>
      <c r="G152" s="13" t="n"/>
      <c r="H152" s="8" t="n"/>
      <c r="I152" s="8" t="n"/>
      <c r="J152" s="8" t="n"/>
    </row>
    <row r="153">
      <c r="A153" s="9" t="n"/>
      <c r="B153" s="7" t="n"/>
      <c r="C153" s="7" t="n"/>
      <c r="D153" s="7">
        <f>IFERROR(VLOOKUP(C153,Produtos!A:B,2,FALSE),"")</f>
        <v/>
      </c>
      <c r="E153" s="7" t="n"/>
      <c r="F153" s="12">
        <f>IFERROR(INDEX(Lotes!$E:$E,MATCH(1,(Lotes!$A:$A=C153)*(Lotes!$C:$C=E153),0)),"")</f>
        <v/>
      </c>
      <c r="G153" s="13" t="n"/>
      <c r="H153" s="8" t="n"/>
      <c r="I153" s="8" t="n"/>
      <c r="J153" s="8" t="n"/>
    </row>
    <row r="154">
      <c r="A154" s="9" t="n"/>
      <c r="B154" s="7" t="n"/>
      <c r="C154" s="7" t="n"/>
      <c r="D154" s="7">
        <f>IFERROR(VLOOKUP(C154,Produtos!A:B,2,FALSE),"")</f>
        <v/>
      </c>
      <c r="E154" s="7" t="n"/>
      <c r="F154" s="12">
        <f>IFERROR(INDEX(Lotes!$E:$E,MATCH(1,(Lotes!$A:$A=C154)*(Lotes!$C:$C=E154),0)),"")</f>
        <v/>
      </c>
      <c r="G154" s="13" t="n"/>
      <c r="H154" s="8" t="n"/>
      <c r="I154" s="8" t="n"/>
      <c r="J154" s="8" t="n"/>
    </row>
    <row r="155">
      <c r="A155" s="9" t="n"/>
      <c r="B155" s="7" t="n"/>
      <c r="C155" s="7" t="n"/>
      <c r="D155" s="7">
        <f>IFERROR(VLOOKUP(C155,Produtos!A:B,2,FALSE),"")</f>
        <v/>
      </c>
      <c r="E155" s="7" t="n"/>
      <c r="F155" s="12">
        <f>IFERROR(INDEX(Lotes!$E:$E,MATCH(1,(Lotes!$A:$A=C155)*(Lotes!$C:$C=E155),0)),"")</f>
        <v/>
      </c>
      <c r="G155" s="13" t="n"/>
      <c r="H155" s="8" t="n"/>
      <c r="I155" s="8" t="n"/>
      <c r="J155" s="8" t="n"/>
    </row>
    <row r="156">
      <c r="A156" s="9" t="n"/>
      <c r="B156" s="7" t="n"/>
      <c r="C156" s="7" t="n"/>
      <c r="D156" s="7">
        <f>IFERROR(VLOOKUP(C156,Produtos!A:B,2,FALSE),"")</f>
        <v/>
      </c>
      <c r="E156" s="7" t="n"/>
      <c r="F156" s="12">
        <f>IFERROR(INDEX(Lotes!$E:$E,MATCH(1,(Lotes!$A:$A=C156)*(Lotes!$C:$C=E156),0)),"")</f>
        <v/>
      </c>
      <c r="G156" s="13" t="n"/>
      <c r="H156" s="8" t="n"/>
      <c r="I156" s="8" t="n"/>
      <c r="J156" s="8" t="n"/>
    </row>
    <row r="157">
      <c r="A157" s="9" t="n"/>
      <c r="B157" s="7" t="n"/>
      <c r="C157" s="7" t="n"/>
      <c r="D157" s="7">
        <f>IFERROR(VLOOKUP(C157,Produtos!A:B,2,FALSE),"")</f>
        <v/>
      </c>
      <c r="E157" s="7" t="n"/>
      <c r="F157" s="12">
        <f>IFERROR(INDEX(Lotes!$E:$E,MATCH(1,(Lotes!$A:$A=C157)*(Lotes!$C:$C=E157),0)),"")</f>
        <v/>
      </c>
      <c r="G157" s="13" t="n"/>
      <c r="H157" s="8" t="n"/>
      <c r="I157" s="8" t="n"/>
      <c r="J157" s="8" t="n"/>
    </row>
    <row r="158">
      <c r="A158" s="9" t="n"/>
      <c r="B158" s="7" t="n"/>
      <c r="C158" s="7" t="n"/>
      <c r="D158" s="7">
        <f>IFERROR(VLOOKUP(C158,Produtos!A:B,2,FALSE),"")</f>
        <v/>
      </c>
      <c r="E158" s="7" t="n"/>
      <c r="F158" s="12">
        <f>IFERROR(INDEX(Lotes!$E:$E,MATCH(1,(Lotes!$A:$A=C158)*(Lotes!$C:$C=E158),0)),"")</f>
        <v/>
      </c>
      <c r="G158" s="13" t="n"/>
      <c r="H158" s="8" t="n"/>
      <c r="I158" s="8" t="n"/>
      <c r="J158" s="8" t="n"/>
    </row>
    <row r="159">
      <c r="A159" s="9" t="n"/>
      <c r="B159" s="7" t="n"/>
      <c r="C159" s="7" t="n"/>
      <c r="D159" s="7">
        <f>IFERROR(VLOOKUP(C159,Produtos!A:B,2,FALSE),"")</f>
        <v/>
      </c>
      <c r="E159" s="7" t="n"/>
      <c r="F159" s="12">
        <f>IFERROR(INDEX(Lotes!$E:$E,MATCH(1,(Lotes!$A:$A=C159)*(Lotes!$C:$C=E159),0)),"")</f>
        <v/>
      </c>
      <c r="G159" s="13" t="n"/>
      <c r="H159" s="8" t="n"/>
      <c r="I159" s="8" t="n"/>
      <c r="J159" s="8" t="n"/>
    </row>
    <row r="160">
      <c r="A160" s="9" t="n"/>
      <c r="B160" s="7" t="n"/>
      <c r="C160" s="7" t="n"/>
      <c r="D160" s="7">
        <f>IFERROR(VLOOKUP(C160,Produtos!A:B,2,FALSE),"")</f>
        <v/>
      </c>
      <c r="E160" s="7" t="n"/>
      <c r="F160" s="12">
        <f>IFERROR(INDEX(Lotes!$E:$E,MATCH(1,(Lotes!$A:$A=C160)*(Lotes!$C:$C=E160),0)),"")</f>
        <v/>
      </c>
      <c r="G160" s="13" t="n"/>
      <c r="H160" s="8" t="n"/>
      <c r="I160" s="8" t="n"/>
      <c r="J160" s="8" t="n"/>
    </row>
    <row r="161">
      <c r="A161" s="9" t="n"/>
      <c r="B161" s="7" t="n"/>
      <c r="C161" s="7" t="n"/>
      <c r="D161" s="7">
        <f>IFERROR(VLOOKUP(C161,Produtos!A:B,2,FALSE),"")</f>
        <v/>
      </c>
      <c r="E161" s="7" t="n"/>
      <c r="F161" s="12">
        <f>IFERROR(INDEX(Lotes!$E:$E,MATCH(1,(Lotes!$A:$A=C161)*(Lotes!$C:$C=E161),0)),"")</f>
        <v/>
      </c>
      <c r="G161" s="13" t="n"/>
      <c r="H161" s="8" t="n"/>
      <c r="I161" s="8" t="n"/>
      <c r="J161" s="8" t="n"/>
    </row>
    <row r="162">
      <c r="A162" s="9" t="n"/>
      <c r="B162" s="7" t="n"/>
      <c r="C162" s="7" t="n"/>
      <c r="D162" s="7">
        <f>IFERROR(VLOOKUP(C162,Produtos!A:B,2,FALSE),"")</f>
        <v/>
      </c>
      <c r="E162" s="7" t="n"/>
      <c r="F162" s="12">
        <f>IFERROR(INDEX(Lotes!$E:$E,MATCH(1,(Lotes!$A:$A=C162)*(Lotes!$C:$C=E162),0)),"")</f>
        <v/>
      </c>
      <c r="G162" s="13" t="n"/>
      <c r="H162" s="8" t="n"/>
      <c r="I162" s="8" t="n"/>
      <c r="J162" s="8" t="n"/>
    </row>
    <row r="163">
      <c r="A163" s="9" t="n"/>
      <c r="B163" s="7" t="n"/>
      <c r="C163" s="7" t="n"/>
      <c r="D163" s="7">
        <f>IFERROR(VLOOKUP(C163,Produtos!A:B,2,FALSE),"")</f>
        <v/>
      </c>
      <c r="E163" s="7" t="n"/>
      <c r="F163" s="12">
        <f>IFERROR(INDEX(Lotes!$E:$E,MATCH(1,(Lotes!$A:$A=C163)*(Lotes!$C:$C=E163),0)),"")</f>
        <v/>
      </c>
      <c r="G163" s="13" t="n"/>
      <c r="H163" s="8" t="n"/>
      <c r="I163" s="8" t="n"/>
      <c r="J163" s="8" t="n"/>
    </row>
    <row r="164">
      <c r="A164" s="9" t="n"/>
      <c r="B164" s="7" t="n"/>
      <c r="C164" s="7" t="n"/>
      <c r="D164" s="7">
        <f>IFERROR(VLOOKUP(C164,Produtos!A:B,2,FALSE),"")</f>
        <v/>
      </c>
      <c r="E164" s="7" t="n"/>
      <c r="F164" s="12">
        <f>IFERROR(INDEX(Lotes!$E:$E,MATCH(1,(Lotes!$A:$A=C164)*(Lotes!$C:$C=E164),0)),"")</f>
        <v/>
      </c>
      <c r="G164" s="13" t="n"/>
      <c r="H164" s="8" t="n"/>
      <c r="I164" s="8" t="n"/>
      <c r="J164" s="8" t="n"/>
    </row>
    <row r="165">
      <c r="A165" s="9" t="n"/>
      <c r="B165" s="7" t="n"/>
      <c r="C165" s="7" t="n"/>
      <c r="D165" s="7">
        <f>IFERROR(VLOOKUP(C165,Produtos!A:B,2,FALSE),"")</f>
        <v/>
      </c>
      <c r="E165" s="7" t="n"/>
      <c r="F165" s="12">
        <f>IFERROR(INDEX(Lotes!$E:$E,MATCH(1,(Lotes!$A:$A=C165)*(Lotes!$C:$C=E165),0)),"")</f>
        <v/>
      </c>
      <c r="G165" s="13" t="n"/>
      <c r="H165" s="8" t="n"/>
      <c r="I165" s="8" t="n"/>
      <c r="J165" s="8" t="n"/>
    </row>
    <row r="166">
      <c r="A166" s="9" t="n"/>
      <c r="B166" s="7" t="n"/>
      <c r="C166" s="7" t="n"/>
      <c r="D166" s="7">
        <f>IFERROR(VLOOKUP(C166,Produtos!A:B,2,FALSE),"")</f>
        <v/>
      </c>
      <c r="E166" s="7" t="n"/>
      <c r="F166" s="12">
        <f>IFERROR(INDEX(Lotes!$E:$E,MATCH(1,(Lotes!$A:$A=C166)*(Lotes!$C:$C=E166),0)),"")</f>
        <v/>
      </c>
      <c r="G166" s="13" t="n"/>
      <c r="H166" s="8" t="n"/>
      <c r="I166" s="8" t="n"/>
      <c r="J166" s="8" t="n"/>
    </row>
    <row r="167">
      <c r="A167" s="9" t="n"/>
      <c r="B167" s="7" t="n"/>
      <c r="C167" s="7" t="n"/>
      <c r="D167" s="7">
        <f>IFERROR(VLOOKUP(C167,Produtos!A:B,2,FALSE),"")</f>
        <v/>
      </c>
      <c r="E167" s="7" t="n"/>
      <c r="F167" s="12">
        <f>IFERROR(INDEX(Lotes!$E:$E,MATCH(1,(Lotes!$A:$A=C167)*(Lotes!$C:$C=E167),0)),"")</f>
        <v/>
      </c>
      <c r="G167" s="13" t="n"/>
      <c r="H167" s="8" t="n"/>
      <c r="I167" s="8" t="n"/>
      <c r="J167" s="8" t="n"/>
    </row>
    <row r="168">
      <c r="A168" s="9" t="n"/>
      <c r="B168" s="7" t="n"/>
      <c r="C168" s="7" t="n"/>
      <c r="D168" s="7">
        <f>IFERROR(VLOOKUP(C168,Produtos!A:B,2,FALSE),"")</f>
        <v/>
      </c>
      <c r="E168" s="7" t="n"/>
      <c r="F168" s="12">
        <f>IFERROR(INDEX(Lotes!$E:$E,MATCH(1,(Lotes!$A:$A=C168)*(Lotes!$C:$C=E168),0)),"")</f>
        <v/>
      </c>
      <c r="G168" s="13" t="n"/>
      <c r="H168" s="8" t="n"/>
      <c r="I168" s="8" t="n"/>
      <c r="J168" s="8" t="n"/>
    </row>
    <row r="169">
      <c r="A169" s="9" t="n"/>
      <c r="B169" s="7" t="n"/>
      <c r="C169" s="7" t="n"/>
      <c r="D169" s="7">
        <f>IFERROR(VLOOKUP(C169,Produtos!A:B,2,FALSE),"")</f>
        <v/>
      </c>
      <c r="E169" s="7" t="n"/>
      <c r="F169" s="12">
        <f>IFERROR(INDEX(Lotes!$E:$E,MATCH(1,(Lotes!$A:$A=C169)*(Lotes!$C:$C=E169),0)),"")</f>
        <v/>
      </c>
      <c r="G169" s="13" t="n"/>
      <c r="H169" s="8" t="n"/>
      <c r="I169" s="8" t="n"/>
      <c r="J169" s="8" t="n"/>
    </row>
    <row r="170">
      <c r="A170" s="9" t="n"/>
      <c r="B170" s="7" t="n"/>
      <c r="C170" s="7" t="n"/>
      <c r="D170" s="7">
        <f>IFERROR(VLOOKUP(C170,Produtos!A:B,2,FALSE),"")</f>
        <v/>
      </c>
      <c r="E170" s="7" t="n"/>
      <c r="F170" s="12">
        <f>IFERROR(INDEX(Lotes!$E:$E,MATCH(1,(Lotes!$A:$A=C170)*(Lotes!$C:$C=E170),0)),"")</f>
        <v/>
      </c>
      <c r="G170" s="13" t="n"/>
      <c r="H170" s="8" t="n"/>
      <c r="I170" s="8" t="n"/>
      <c r="J170" s="8" t="n"/>
    </row>
    <row r="171">
      <c r="A171" s="9" t="n"/>
      <c r="B171" s="7" t="n"/>
      <c r="C171" s="7" t="n"/>
      <c r="D171" s="7">
        <f>IFERROR(VLOOKUP(C171,Produtos!A:B,2,FALSE),"")</f>
        <v/>
      </c>
      <c r="E171" s="7" t="n"/>
      <c r="F171" s="12">
        <f>IFERROR(INDEX(Lotes!$E:$E,MATCH(1,(Lotes!$A:$A=C171)*(Lotes!$C:$C=E171),0)),"")</f>
        <v/>
      </c>
      <c r="G171" s="13" t="n"/>
      <c r="H171" s="8" t="n"/>
      <c r="I171" s="8" t="n"/>
      <c r="J171" s="8" t="n"/>
    </row>
    <row r="172">
      <c r="A172" s="9" t="n"/>
      <c r="B172" s="7" t="n"/>
      <c r="C172" s="7" t="n"/>
      <c r="D172" s="7">
        <f>IFERROR(VLOOKUP(C172,Produtos!A:B,2,FALSE),"")</f>
        <v/>
      </c>
      <c r="E172" s="7" t="n"/>
      <c r="F172" s="12">
        <f>IFERROR(INDEX(Lotes!$E:$E,MATCH(1,(Lotes!$A:$A=C172)*(Lotes!$C:$C=E172),0)),"")</f>
        <v/>
      </c>
      <c r="G172" s="13" t="n"/>
      <c r="H172" s="8" t="n"/>
      <c r="I172" s="8" t="n"/>
      <c r="J172" s="8" t="n"/>
    </row>
    <row r="173">
      <c r="A173" s="9" t="n"/>
      <c r="B173" s="7" t="n"/>
      <c r="C173" s="7" t="n"/>
      <c r="D173" s="7">
        <f>IFERROR(VLOOKUP(C173,Produtos!A:B,2,FALSE),"")</f>
        <v/>
      </c>
      <c r="E173" s="7" t="n"/>
      <c r="F173" s="12">
        <f>IFERROR(INDEX(Lotes!$E:$E,MATCH(1,(Lotes!$A:$A=C173)*(Lotes!$C:$C=E173),0)),"")</f>
        <v/>
      </c>
      <c r="G173" s="13" t="n"/>
      <c r="H173" s="8" t="n"/>
      <c r="I173" s="8" t="n"/>
      <c r="J173" s="8" t="n"/>
    </row>
    <row r="174">
      <c r="A174" s="9" t="n"/>
      <c r="B174" s="7" t="n"/>
      <c r="C174" s="7" t="n"/>
      <c r="D174" s="7">
        <f>IFERROR(VLOOKUP(C174,Produtos!A:B,2,FALSE),"")</f>
        <v/>
      </c>
      <c r="E174" s="7" t="n"/>
      <c r="F174" s="12">
        <f>IFERROR(INDEX(Lotes!$E:$E,MATCH(1,(Lotes!$A:$A=C174)*(Lotes!$C:$C=E174),0)),"")</f>
        <v/>
      </c>
      <c r="G174" s="13" t="n"/>
      <c r="H174" s="8" t="n"/>
      <c r="I174" s="8" t="n"/>
      <c r="J174" s="8" t="n"/>
    </row>
    <row r="175">
      <c r="A175" s="9" t="n"/>
      <c r="B175" s="7" t="n"/>
      <c r="C175" s="7" t="n"/>
      <c r="D175" s="7">
        <f>IFERROR(VLOOKUP(C175,Produtos!A:B,2,FALSE),"")</f>
        <v/>
      </c>
      <c r="E175" s="7" t="n"/>
      <c r="F175" s="12">
        <f>IFERROR(INDEX(Lotes!$E:$E,MATCH(1,(Lotes!$A:$A=C175)*(Lotes!$C:$C=E175),0)),"")</f>
        <v/>
      </c>
      <c r="G175" s="13" t="n"/>
      <c r="H175" s="8" t="n"/>
      <c r="I175" s="8" t="n"/>
      <c r="J175" s="8" t="n"/>
    </row>
    <row r="176">
      <c r="A176" s="9" t="n"/>
      <c r="B176" s="7" t="n"/>
      <c r="C176" s="7" t="n"/>
      <c r="D176" s="7">
        <f>IFERROR(VLOOKUP(C176,Produtos!A:B,2,FALSE),"")</f>
        <v/>
      </c>
      <c r="E176" s="7" t="n"/>
      <c r="F176" s="12">
        <f>IFERROR(INDEX(Lotes!$E:$E,MATCH(1,(Lotes!$A:$A=C176)*(Lotes!$C:$C=E176),0)),"")</f>
        <v/>
      </c>
      <c r="G176" s="13" t="n"/>
      <c r="H176" s="8" t="n"/>
      <c r="I176" s="8" t="n"/>
      <c r="J176" s="8" t="n"/>
    </row>
    <row r="177">
      <c r="A177" s="9" t="n"/>
      <c r="B177" s="7" t="n"/>
      <c r="C177" s="7" t="n"/>
      <c r="D177" s="7">
        <f>IFERROR(VLOOKUP(C177,Produtos!A:B,2,FALSE),"")</f>
        <v/>
      </c>
      <c r="E177" s="7" t="n"/>
      <c r="F177" s="12">
        <f>IFERROR(INDEX(Lotes!$E:$E,MATCH(1,(Lotes!$A:$A=C177)*(Lotes!$C:$C=E177),0)),"")</f>
        <v/>
      </c>
      <c r="G177" s="13" t="n"/>
      <c r="H177" s="8" t="n"/>
      <c r="I177" s="8" t="n"/>
      <c r="J177" s="8" t="n"/>
    </row>
    <row r="178">
      <c r="A178" s="9" t="n"/>
      <c r="B178" s="7" t="n"/>
      <c r="C178" s="7" t="n"/>
      <c r="D178" s="7">
        <f>IFERROR(VLOOKUP(C178,Produtos!A:B,2,FALSE),"")</f>
        <v/>
      </c>
      <c r="E178" s="7" t="n"/>
      <c r="F178" s="12">
        <f>IFERROR(INDEX(Lotes!$E:$E,MATCH(1,(Lotes!$A:$A=C178)*(Lotes!$C:$C=E178),0)),"")</f>
        <v/>
      </c>
      <c r="G178" s="13" t="n"/>
      <c r="H178" s="8" t="n"/>
      <c r="I178" s="8" t="n"/>
      <c r="J178" s="8" t="n"/>
    </row>
    <row r="179">
      <c r="A179" s="9" t="n"/>
      <c r="B179" s="7" t="n"/>
      <c r="C179" s="7" t="n"/>
      <c r="D179" s="7">
        <f>IFERROR(VLOOKUP(C179,Produtos!A:B,2,FALSE),"")</f>
        <v/>
      </c>
      <c r="E179" s="7" t="n"/>
      <c r="F179" s="12">
        <f>IFERROR(INDEX(Lotes!$E:$E,MATCH(1,(Lotes!$A:$A=C179)*(Lotes!$C:$C=E179),0)),"")</f>
        <v/>
      </c>
      <c r="G179" s="13" t="n"/>
      <c r="H179" s="8" t="n"/>
      <c r="I179" s="8" t="n"/>
      <c r="J179" s="8" t="n"/>
    </row>
    <row r="180">
      <c r="A180" s="9" t="n"/>
      <c r="B180" s="7" t="n"/>
      <c r="C180" s="7" t="n"/>
      <c r="D180" s="7">
        <f>IFERROR(VLOOKUP(C180,Produtos!A:B,2,FALSE),"")</f>
        <v/>
      </c>
      <c r="E180" s="7" t="n"/>
      <c r="F180" s="12">
        <f>IFERROR(INDEX(Lotes!$E:$E,MATCH(1,(Lotes!$A:$A=C180)*(Lotes!$C:$C=E180),0)),"")</f>
        <v/>
      </c>
      <c r="G180" s="13" t="n"/>
      <c r="H180" s="8" t="n"/>
      <c r="I180" s="8" t="n"/>
      <c r="J180" s="8" t="n"/>
    </row>
    <row r="181">
      <c r="A181" s="9" t="n"/>
      <c r="B181" s="7" t="n"/>
      <c r="C181" s="7" t="n"/>
      <c r="D181" s="7">
        <f>IFERROR(VLOOKUP(C181,Produtos!A:B,2,FALSE),"")</f>
        <v/>
      </c>
      <c r="E181" s="7" t="n"/>
      <c r="F181" s="12">
        <f>IFERROR(INDEX(Lotes!$E:$E,MATCH(1,(Lotes!$A:$A=C181)*(Lotes!$C:$C=E181),0)),"")</f>
        <v/>
      </c>
      <c r="G181" s="13" t="n"/>
      <c r="H181" s="8" t="n"/>
      <c r="I181" s="8" t="n"/>
      <c r="J181" s="8" t="n"/>
    </row>
    <row r="182">
      <c r="A182" s="9" t="n"/>
      <c r="B182" s="7" t="n"/>
      <c r="C182" s="7" t="n"/>
      <c r="D182" s="7">
        <f>IFERROR(VLOOKUP(C182,Produtos!A:B,2,FALSE),"")</f>
        <v/>
      </c>
      <c r="E182" s="7" t="n"/>
      <c r="F182" s="12">
        <f>IFERROR(INDEX(Lotes!$E:$E,MATCH(1,(Lotes!$A:$A=C182)*(Lotes!$C:$C=E182),0)),"")</f>
        <v/>
      </c>
      <c r="G182" s="13" t="n"/>
      <c r="H182" s="8" t="n"/>
      <c r="I182" s="8" t="n"/>
      <c r="J182" s="8" t="n"/>
    </row>
    <row r="183">
      <c r="A183" s="9" t="n"/>
      <c r="B183" s="7" t="n"/>
      <c r="C183" s="7" t="n"/>
      <c r="D183" s="7">
        <f>IFERROR(VLOOKUP(C183,Produtos!A:B,2,FALSE),"")</f>
        <v/>
      </c>
      <c r="E183" s="7" t="n"/>
      <c r="F183" s="12">
        <f>IFERROR(INDEX(Lotes!$E:$E,MATCH(1,(Lotes!$A:$A=C183)*(Lotes!$C:$C=E183),0)),"")</f>
        <v/>
      </c>
      <c r="G183" s="13" t="n"/>
      <c r="H183" s="8" t="n"/>
      <c r="I183" s="8" t="n"/>
      <c r="J183" s="8" t="n"/>
    </row>
    <row r="184">
      <c r="A184" s="9" t="n"/>
      <c r="B184" s="7" t="n"/>
      <c r="C184" s="7" t="n"/>
      <c r="D184" s="7">
        <f>IFERROR(VLOOKUP(C184,Produtos!A:B,2,FALSE),"")</f>
        <v/>
      </c>
      <c r="E184" s="7" t="n"/>
      <c r="F184" s="12">
        <f>IFERROR(INDEX(Lotes!$E:$E,MATCH(1,(Lotes!$A:$A=C184)*(Lotes!$C:$C=E184),0)),"")</f>
        <v/>
      </c>
      <c r="G184" s="13" t="n"/>
      <c r="H184" s="8" t="n"/>
      <c r="I184" s="8" t="n"/>
      <c r="J184" s="8" t="n"/>
    </row>
    <row r="185">
      <c r="A185" s="9" t="n"/>
      <c r="B185" s="7" t="n"/>
      <c r="C185" s="7" t="n"/>
      <c r="D185" s="7">
        <f>IFERROR(VLOOKUP(C185,Produtos!A:B,2,FALSE),"")</f>
        <v/>
      </c>
      <c r="E185" s="7" t="n"/>
      <c r="F185" s="12">
        <f>IFERROR(INDEX(Lotes!$E:$E,MATCH(1,(Lotes!$A:$A=C185)*(Lotes!$C:$C=E185),0)),"")</f>
        <v/>
      </c>
      <c r="G185" s="13" t="n"/>
      <c r="H185" s="8" t="n"/>
      <c r="I185" s="8" t="n"/>
      <c r="J185" s="8" t="n"/>
    </row>
    <row r="186">
      <c r="A186" s="9" t="n"/>
      <c r="B186" s="7" t="n"/>
      <c r="C186" s="7" t="n"/>
      <c r="D186" s="7">
        <f>IFERROR(VLOOKUP(C186,Produtos!A:B,2,FALSE),"")</f>
        <v/>
      </c>
      <c r="E186" s="7" t="n"/>
      <c r="F186" s="12">
        <f>IFERROR(INDEX(Lotes!$E:$E,MATCH(1,(Lotes!$A:$A=C186)*(Lotes!$C:$C=E186),0)),"")</f>
        <v/>
      </c>
      <c r="G186" s="13" t="n"/>
      <c r="H186" s="8" t="n"/>
      <c r="I186" s="8" t="n"/>
      <c r="J186" s="8" t="n"/>
    </row>
    <row r="187">
      <c r="A187" s="9" t="n"/>
      <c r="B187" s="7" t="n"/>
      <c r="C187" s="7" t="n"/>
      <c r="D187" s="7">
        <f>IFERROR(VLOOKUP(C187,Produtos!A:B,2,FALSE),"")</f>
        <v/>
      </c>
      <c r="E187" s="7" t="n"/>
      <c r="F187" s="12">
        <f>IFERROR(INDEX(Lotes!$E:$E,MATCH(1,(Lotes!$A:$A=C187)*(Lotes!$C:$C=E187),0)),"")</f>
        <v/>
      </c>
      <c r="G187" s="13" t="n"/>
      <c r="H187" s="8" t="n"/>
      <c r="I187" s="8" t="n"/>
      <c r="J187" s="8" t="n"/>
    </row>
    <row r="188">
      <c r="A188" s="9" t="n"/>
      <c r="B188" s="7" t="n"/>
      <c r="C188" s="7" t="n"/>
      <c r="D188" s="7">
        <f>IFERROR(VLOOKUP(C188,Produtos!A:B,2,FALSE),"")</f>
        <v/>
      </c>
      <c r="E188" s="7" t="n"/>
      <c r="F188" s="12">
        <f>IFERROR(INDEX(Lotes!$E:$E,MATCH(1,(Lotes!$A:$A=C188)*(Lotes!$C:$C=E188),0)),"")</f>
        <v/>
      </c>
      <c r="G188" s="13" t="n"/>
      <c r="H188" s="8" t="n"/>
      <c r="I188" s="8" t="n"/>
      <c r="J188" s="8" t="n"/>
    </row>
    <row r="189">
      <c r="A189" s="9" t="n"/>
      <c r="B189" s="7" t="n"/>
      <c r="C189" s="7" t="n"/>
      <c r="D189" s="7">
        <f>IFERROR(VLOOKUP(C189,Produtos!A:B,2,FALSE),"")</f>
        <v/>
      </c>
      <c r="E189" s="7" t="n"/>
      <c r="F189" s="12">
        <f>IFERROR(INDEX(Lotes!$E:$E,MATCH(1,(Lotes!$A:$A=C189)*(Lotes!$C:$C=E189),0)),"")</f>
        <v/>
      </c>
      <c r="G189" s="13" t="n"/>
      <c r="H189" s="8" t="n"/>
      <c r="I189" s="8" t="n"/>
      <c r="J189" s="8" t="n"/>
    </row>
    <row r="190">
      <c r="A190" s="9" t="n"/>
      <c r="B190" s="7" t="n"/>
      <c r="C190" s="7" t="n"/>
      <c r="D190" s="7">
        <f>IFERROR(VLOOKUP(C190,Produtos!A:B,2,FALSE),"")</f>
        <v/>
      </c>
      <c r="E190" s="7" t="n"/>
      <c r="F190" s="12">
        <f>IFERROR(INDEX(Lotes!$E:$E,MATCH(1,(Lotes!$A:$A=C190)*(Lotes!$C:$C=E190),0)),"")</f>
        <v/>
      </c>
      <c r="G190" s="13" t="n"/>
      <c r="H190" s="8" t="n"/>
      <c r="I190" s="8" t="n"/>
      <c r="J190" s="8" t="n"/>
    </row>
    <row r="191">
      <c r="A191" s="9" t="n"/>
      <c r="B191" s="7" t="n"/>
      <c r="C191" s="7" t="n"/>
      <c r="D191" s="7">
        <f>IFERROR(VLOOKUP(C191,Produtos!A:B,2,FALSE),"")</f>
        <v/>
      </c>
      <c r="E191" s="7" t="n"/>
      <c r="F191" s="12">
        <f>IFERROR(INDEX(Lotes!$E:$E,MATCH(1,(Lotes!$A:$A=C191)*(Lotes!$C:$C=E191),0)),"")</f>
        <v/>
      </c>
      <c r="G191" s="13" t="n"/>
      <c r="H191" s="8" t="n"/>
      <c r="I191" s="8" t="n"/>
      <c r="J191" s="8" t="n"/>
    </row>
    <row r="192">
      <c r="A192" s="9" t="n"/>
      <c r="B192" s="7" t="n"/>
      <c r="C192" s="7" t="n"/>
      <c r="D192" s="7">
        <f>IFERROR(VLOOKUP(C192,Produtos!A:B,2,FALSE),"")</f>
        <v/>
      </c>
      <c r="E192" s="7" t="n"/>
      <c r="F192" s="12">
        <f>IFERROR(INDEX(Lotes!$E:$E,MATCH(1,(Lotes!$A:$A=C192)*(Lotes!$C:$C=E192),0)),"")</f>
        <v/>
      </c>
      <c r="G192" s="13" t="n"/>
      <c r="H192" s="8" t="n"/>
      <c r="I192" s="8" t="n"/>
      <c r="J192" s="8" t="n"/>
    </row>
    <row r="193">
      <c r="A193" s="9" t="n"/>
      <c r="B193" s="7" t="n"/>
      <c r="C193" s="7" t="n"/>
      <c r="D193" s="7">
        <f>IFERROR(VLOOKUP(C193,Produtos!A:B,2,FALSE),"")</f>
        <v/>
      </c>
      <c r="E193" s="7" t="n"/>
      <c r="F193" s="12">
        <f>IFERROR(INDEX(Lotes!$E:$E,MATCH(1,(Lotes!$A:$A=C193)*(Lotes!$C:$C=E193),0)),"")</f>
        <v/>
      </c>
      <c r="G193" s="13" t="n"/>
      <c r="H193" s="8" t="n"/>
      <c r="I193" s="8" t="n"/>
      <c r="J193" s="8" t="n"/>
    </row>
    <row r="194">
      <c r="A194" s="9" t="n"/>
      <c r="B194" s="7" t="n"/>
      <c r="C194" s="7" t="n"/>
      <c r="D194" s="7">
        <f>IFERROR(VLOOKUP(C194,Produtos!A:B,2,FALSE),"")</f>
        <v/>
      </c>
      <c r="E194" s="7" t="n"/>
      <c r="F194" s="12">
        <f>IFERROR(INDEX(Lotes!$E:$E,MATCH(1,(Lotes!$A:$A=C194)*(Lotes!$C:$C=E194),0)),"")</f>
        <v/>
      </c>
      <c r="G194" s="13" t="n"/>
      <c r="H194" s="8" t="n"/>
      <c r="I194" s="8" t="n"/>
      <c r="J194" s="8" t="n"/>
    </row>
    <row r="195">
      <c r="A195" s="9" t="n"/>
      <c r="B195" s="7" t="n"/>
      <c r="C195" s="7" t="n"/>
      <c r="D195" s="7">
        <f>IFERROR(VLOOKUP(C195,Produtos!A:B,2,FALSE),"")</f>
        <v/>
      </c>
      <c r="E195" s="7" t="n"/>
      <c r="F195" s="12">
        <f>IFERROR(INDEX(Lotes!$E:$E,MATCH(1,(Lotes!$A:$A=C195)*(Lotes!$C:$C=E195),0)),"")</f>
        <v/>
      </c>
      <c r="G195" s="13" t="n"/>
      <c r="H195" s="8" t="n"/>
      <c r="I195" s="8" t="n"/>
      <c r="J195" s="8" t="n"/>
    </row>
    <row r="196">
      <c r="A196" s="9" t="n"/>
      <c r="B196" s="7" t="n"/>
      <c r="C196" s="7" t="n"/>
      <c r="D196" s="7">
        <f>IFERROR(VLOOKUP(C196,Produtos!A:B,2,FALSE),"")</f>
        <v/>
      </c>
      <c r="E196" s="7" t="n"/>
      <c r="F196" s="12">
        <f>IFERROR(INDEX(Lotes!$E:$E,MATCH(1,(Lotes!$A:$A=C196)*(Lotes!$C:$C=E196),0)),"")</f>
        <v/>
      </c>
      <c r="G196" s="13" t="n"/>
      <c r="H196" s="8" t="n"/>
      <c r="I196" s="8" t="n"/>
      <c r="J196" s="8" t="n"/>
    </row>
    <row r="197">
      <c r="A197" s="9" t="n"/>
      <c r="B197" s="7" t="n"/>
      <c r="C197" s="7" t="n"/>
      <c r="D197" s="7">
        <f>IFERROR(VLOOKUP(C197,Produtos!A:B,2,FALSE),"")</f>
        <v/>
      </c>
      <c r="E197" s="7" t="n"/>
      <c r="F197" s="12">
        <f>IFERROR(INDEX(Lotes!$E:$E,MATCH(1,(Lotes!$A:$A=C197)*(Lotes!$C:$C=E197),0)),"")</f>
        <v/>
      </c>
      <c r="G197" s="13" t="n"/>
      <c r="H197" s="8" t="n"/>
      <c r="I197" s="8" t="n"/>
      <c r="J197" s="8" t="n"/>
    </row>
    <row r="198">
      <c r="A198" s="9" t="n"/>
      <c r="B198" s="7" t="n"/>
      <c r="C198" s="7" t="n"/>
      <c r="D198" s="7">
        <f>IFERROR(VLOOKUP(C198,Produtos!A:B,2,FALSE),"")</f>
        <v/>
      </c>
      <c r="E198" s="7" t="n"/>
      <c r="F198" s="12">
        <f>IFERROR(INDEX(Lotes!$E:$E,MATCH(1,(Lotes!$A:$A=C198)*(Lotes!$C:$C=E198),0)),"")</f>
        <v/>
      </c>
      <c r="G198" s="13" t="n"/>
      <c r="H198" s="8" t="n"/>
      <c r="I198" s="8" t="n"/>
      <c r="J198" s="8" t="n"/>
    </row>
    <row r="199">
      <c r="A199" s="9" t="n"/>
      <c r="B199" s="7" t="n"/>
      <c r="C199" s="7" t="n"/>
      <c r="D199" s="7">
        <f>IFERROR(VLOOKUP(C199,Produtos!A:B,2,FALSE),"")</f>
        <v/>
      </c>
      <c r="E199" s="7" t="n"/>
      <c r="F199" s="12">
        <f>IFERROR(INDEX(Lotes!$E:$E,MATCH(1,(Lotes!$A:$A=C199)*(Lotes!$C:$C=E199),0)),"")</f>
        <v/>
      </c>
      <c r="G199" s="13" t="n"/>
      <c r="H199" s="8" t="n"/>
      <c r="I199" s="8" t="n"/>
      <c r="J199" s="8" t="n"/>
    </row>
    <row r="200">
      <c r="A200" s="9" t="n"/>
      <c r="B200" s="7" t="n"/>
      <c r="C200" s="7" t="n"/>
      <c r="D200" s="7">
        <f>IFERROR(VLOOKUP(C200,Produtos!A:B,2,FALSE),"")</f>
        <v/>
      </c>
      <c r="E200" s="7" t="n"/>
      <c r="F200" s="12">
        <f>IFERROR(INDEX(Lotes!$E:$E,MATCH(1,(Lotes!$A:$A=C200)*(Lotes!$C:$C=E200),0)),"")</f>
        <v/>
      </c>
      <c r="G200" s="13" t="n"/>
      <c r="H200" s="8" t="n"/>
      <c r="I200" s="8" t="n"/>
      <c r="J200" s="8" t="n"/>
    </row>
    <row r="201">
      <c r="A201" s="9" t="n"/>
      <c r="B201" s="7" t="n"/>
      <c r="C201" s="7" t="n"/>
      <c r="D201" s="7">
        <f>IFERROR(VLOOKUP(C201,Produtos!A:B,2,FALSE),"")</f>
        <v/>
      </c>
      <c r="E201" s="7" t="n"/>
      <c r="F201" s="12">
        <f>IFERROR(INDEX(Lotes!$E:$E,MATCH(1,(Lotes!$A:$A=C201)*(Lotes!$C:$C=E201),0)),"")</f>
        <v/>
      </c>
      <c r="G201" s="13" t="n"/>
      <c r="H201" s="8" t="n"/>
      <c r="I201" s="8" t="n"/>
      <c r="J201" s="8" t="n"/>
    </row>
    <row r="202">
      <c r="A202" s="9" t="n"/>
      <c r="B202" s="7" t="n"/>
      <c r="C202" s="7" t="n"/>
      <c r="D202" s="7">
        <f>IFERROR(VLOOKUP(C202,Produtos!A:B,2,FALSE),"")</f>
        <v/>
      </c>
      <c r="E202" s="7" t="n"/>
      <c r="F202" s="12">
        <f>IFERROR(INDEX(Lotes!$E:$E,MATCH(1,(Lotes!$A:$A=C202)*(Lotes!$C:$C=E202),0)),"")</f>
        <v/>
      </c>
      <c r="G202" s="13" t="n"/>
      <c r="H202" s="8" t="n"/>
      <c r="I202" s="8" t="n"/>
      <c r="J202" s="8" t="n"/>
    </row>
    <row r="203">
      <c r="A203" s="9" t="n"/>
      <c r="B203" s="7" t="n"/>
      <c r="C203" s="7" t="n"/>
      <c r="D203" s="7">
        <f>IFERROR(VLOOKUP(C203,Produtos!A:B,2,FALSE),"")</f>
        <v/>
      </c>
      <c r="E203" s="7" t="n"/>
      <c r="F203" s="12">
        <f>IFERROR(INDEX(Lotes!$E:$E,MATCH(1,(Lotes!$A:$A=C203)*(Lotes!$C:$C=E203),0)),"")</f>
        <v/>
      </c>
      <c r="G203" s="13" t="n"/>
      <c r="H203" s="8" t="n"/>
      <c r="I203" s="8" t="n"/>
      <c r="J203" s="8" t="n"/>
    </row>
    <row r="204">
      <c r="A204" s="9" t="n"/>
      <c r="B204" s="7" t="n"/>
      <c r="C204" s="7" t="n"/>
      <c r="D204" s="7">
        <f>IFERROR(VLOOKUP(C204,Produtos!A:B,2,FALSE),"")</f>
        <v/>
      </c>
      <c r="E204" s="7" t="n"/>
      <c r="F204" s="12">
        <f>IFERROR(INDEX(Lotes!$E:$E,MATCH(1,(Lotes!$A:$A=C204)*(Lotes!$C:$C=E204),0)),"")</f>
        <v/>
      </c>
      <c r="G204" s="13" t="n"/>
      <c r="H204" s="8" t="n"/>
      <c r="I204" s="8" t="n"/>
      <c r="J204" s="8" t="n"/>
    </row>
    <row r="205">
      <c r="A205" s="9" t="n"/>
      <c r="B205" s="7" t="n"/>
      <c r="C205" s="7" t="n"/>
      <c r="D205" s="7">
        <f>IFERROR(VLOOKUP(C205,Produtos!A:B,2,FALSE),"")</f>
        <v/>
      </c>
      <c r="E205" s="7" t="n"/>
      <c r="F205" s="12">
        <f>IFERROR(INDEX(Lotes!$E:$E,MATCH(1,(Lotes!$A:$A=C205)*(Lotes!$C:$C=E205),0)),"")</f>
        <v/>
      </c>
      <c r="G205" s="13" t="n"/>
      <c r="H205" s="8" t="n"/>
      <c r="I205" s="8" t="n"/>
      <c r="J205" s="8" t="n"/>
    </row>
    <row r="206">
      <c r="A206" s="9" t="n"/>
      <c r="B206" s="7" t="n"/>
      <c r="C206" s="7" t="n"/>
      <c r="D206" s="7">
        <f>IFERROR(VLOOKUP(C206,Produtos!A:B,2,FALSE),"")</f>
        <v/>
      </c>
      <c r="E206" s="7" t="n"/>
      <c r="F206" s="12">
        <f>IFERROR(INDEX(Lotes!$E:$E,MATCH(1,(Lotes!$A:$A=C206)*(Lotes!$C:$C=E206),0)),"")</f>
        <v/>
      </c>
      <c r="G206" s="13" t="n"/>
      <c r="H206" s="8" t="n"/>
      <c r="I206" s="8" t="n"/>
      <c r="J206" s="8" t="n"/>
    </row>
    <row r="207">
      <c r="A207" s="9" t="n"/>
      <c r="B207" s="7" t="n"/>
      <c r="C207" s="7" t="n"/>
      <c r="D207" s="7">
        <f>IFERROR(VLOOKUP(C207,Produtos!A:B,2,FALSE),"")</f>
        <v/>
      </c>
      <c r="E207" s="7" t="n"/>
      <c r="F207" s="12">
        <f>IFERROR(INDEX(Lotes!$E:$E,MATCH(1,(Lotes!$A:$A=C207)*(Lotes!$C:$C=E207),0)),"")</f>
        <v/>
      </c>
      <c r="G207" s="13" t="n"/>
      <c r="H207" s="8" t="n"/>
      <c r="I207" s="8" t="n"/>
      <c r="J207" s="8" t="n"/>
    </row>
    <row r="208">
      <c r="A208" s="9" t="n"/>
      <c r="B208" s="7" t="n"/>
      <c r="C208" s="7" t="n"/>
      <c r="D208" s="7">
        <f>IFERROR(VLOOKUP(C208,Produtos!A:B,2,FALSE),"")</f>
        <v/>
      </c>
      <c r="E208" s="7" t="n"/>
      <c r="F208" s="12">
        <f>IFERROR(INDEX(Lotes!$E:$E,MATCH(1,(Lotes!$A:$A=C208)*(Lotes!$C:$C=E208),0)),"")</f>
        <v/>
      </c>
      <c r="G208" s="13" t="n"/>
      <c r="H208" s="8" t="n"/>
      <c r="I208" s="8" t="n"/>
      <c r="J208" s="8" t="n"/>
    </row>
    <row r="209">
      <c r="A209" s="9" t="n"/>
      <c r="B209" s="7" t="n"/>
      <c r="C209" s="7" t="n"/>
      <c r="D209" s="7">
        <f>IFERROR(VLOOKUP(C209,Produtos!A:B,2,FALSE),"")</f>
        <v/>
      </c>
      <c r="E209" s="7" t="n"/>
      <c r="F209" s="12">
        <f>IFERROR(INDEX(Lotes!$E:$E,MATCH(1,(Lotes!$A:$A=C209)*(Lotes!$C:$C=E209),0)),"")</f>
        <v/>
      </c>
      <c r="G209" s="13" t="n"/>
      <c r="H209" s="8" t="n"/>
      <c r="I209" s="8" t="n"/>
      <c r="J209" s="8" t="n"/>
    </row>
    <row r="210">
      <c r="A210" s="9" t="n"/>
      <c r="B210" s="7" t="n"/>
      <c r="C210" s="7" t="n"/>
      <c r="D210" s="7">
        <f>IFERROR(VLOOKUP(C210,Produtos!A:B,2,FALSE),"")</f>
        <v/>
      </c>
      <c r="E210" s="7" t="n"/>
      <c r="F210" s="12">
        <f>IFERROR(INDEX(Lotes!$E:$E,MATCH(1,(Lotes!$A:$A=C210)*(Lotes!$C:$C=E210),0)),"")</f>
        <v/>
      </c>
      <c r="G210" s="13" t="n"/>
      <c r="H210" s="8" t="n"/>
      <c r="I210" s="8" t="n"/>
      <c r="J210" s="8" t="n"/>
    </row>
    <row r="211">
      <c r="A211" s="9" t="n"/>
      <c r="B211" s="7" t="n"/>
      <c r="C211" s="7" t="n"/>
      <c r="D211" s="7">
        <f>IFERROR(VLOOKUP(C211,Produtos!A:B,2,FALSE),"")</f>
        <v/>
      </c>
      <c r="E211" s="7" t="n"/>
      <c r="F211" s="12">
        <f>IFERROR(INDEX(Lotes!$E:$E,MATCH(1,(Lotes!$A:$A=C211)*(Lotes!$C:$C=E211),0)),"")</f>
        <v/>
      </c>
      <c r="G211" s="13" t="n"/>
      <c r="H211" s="8" t="n"/>
      <c r="I211" s="8" t="n"/>
      <c r="J211" s="8" t="n"/>
    </row>
    <row r="212">
      <c r="A212" s="9" t="n"/>
      <c r="B212" s="7" t="n"/>
      <c r="C212" s="7" t="n"/>
      <c r="D212" s="7">
        <f>IFERROR(VLOOKUP(C212,Produtos!A:B,2,FALSE),"")</f>
        <v/>
      </c>
      <c r="E212" s="7" t="n"/>
      <c r="F212" s="12">
        <f>IFERROR(INDEX(Lotes!$E:$E,MATCH(1,(Lotes!$A:$A=C212)*(Lotes!$C:$C=E212),0)),"")</f>
        <v/>
      </c>
      <c r="G212" s="13" t="n"/>
      <c r="H212" s="8" t="n"/>
      <c r="I212" s="8" t="n"/>
      <c r="J212" s="8" t="n"/>
    </row>
    <row r="213">
      <c r="A213" s="9" t="n"/>
      <c r="B213" s="7" t="n"/>
      <c r="C213" s="7" t="n"/>
      <c r="D213" s="7">
        <f>IFERROR(VLOOKUP(C213,Produtos!A:B,2,FALSE),"")</f>
        <v/>
      </c>
      <c r="E213" s="7" t="n"/>
      <c r="F213" s="12">
        <f>IFERROR(INDEX(Lotes!$E:$E,MATCH(1,(Lotes!$A:$A=C213)*(Lotes!$C:$C=E213),0)),"")</f>
        <v/>
      </c>
      <c r="G213" s="13" t="n"/>
      <c r="H213" s="8" t="n"/>
      <c r="I213" s="8" t="n"/>
      <c r="J213" s="8" t="n"/>
    </row>
    <row r="214">
      <c r="A214" s="9" t="n"/>
      <c r="B214" s="7" t="n"/>
      <c r="C214" s="7" t="n"/>
      <c r="D214" s="7">
        <f>IFERROR(VLOOKUP(C214,Produtos!A:B,2,FALSE),"")</f>
        <v/>
      </c>
      <c r="E214" s="7" t="n"/>
      <c r="F214" s="12">
        <f>IFERROR(INDEX(Lotes!$E:$E,MATCH(1,(Lotes!$A:$A=C214)*(Lotes!$C:$C=E214),0)),"")</f>
        <v/>
      </c>
      <c r="G214" s="13" t="n"/>
      <c r="H214" s="8" t="n"/>
      <c r="I214" s="8" t="n"/>
      <c r="J214" s="8" t="n"/>
    </row>
    <row r="215">
      <c r="A215" s="9" t="n"/>
      <c r="B215" s="7" t="n"/>
      <c r="C215" s="7" t="n"/>
      <c r="D215" s="7">
        <f>IFERROR(VLOOKUP(C215,Produtos!A:B,2,FALSE),"")</f>
        <v/>
      </c>
      <c r="E215" s="7" t="n"/>
      <c r="F215" s="12">
        <f>IFERROR(INDEX(Lotes!$E:$E,MATCH(1,(Lotes!$A:$A=C215)*(Lotes!$C:$C=E215),0)),"")</f>
        <v/>
      </c>
      <c r="G215" s="13" t="n"/>
      <c r="H215" s="8" t="n"/>
      <c r="I215" s="8" t="n"/>
      <c r="J215" s="8" t="n"/>
    </row>
    <row r="216">
      <c r="A216" s="9" t="n"/>
      <c r="B216" s="7" t="n"/>
      <c r="C216" s="7" t="n"/>
      <c r="D216" s="7">
        <f>IFERROR(VLOOKUP(C216,Produtos!A:B,2,FALSE),"")</f>
        <v/>
      </c>
      <c r="E216" s="7" t="n"/>
      <c r="F216" s="12">
        <f>IFERROR(INDEX(Lotes!$E:$E,MATCH(1,(Lotes!$A:$A=C216)*(Lotes!$C:$C=E216),0)),"")</f>
        <v/>
      </c>
      <c r="G216" s="13" t="n"/>
      <c r="H216" s="8" t="n"/>
      <c r="I216" s="8" t="n"/>
      <c r="J216" s="8" t="n"/>
    </row>
    <row r="217">
      <c r="A217" s="9" t="n"/>
      <c r="B217" s="7" t="n"/>
      <c r="C217" s="7" t="n"/>
      <c r="D217" s="7">
        <f>IFERROR(VLOOKUP(C217,Produtos!A:B,2,FALSE),"")</f>
        <v/>
      </c>
      <c r="E217" s="7" t="n"/>
      <c r="F217" s="12">
        <f>IFERROR(INDEX(Lotes!$E:$E,MATCH(1,(Lotes!$A:$A=C217)*(Lotes!$C:$C=E217),0)),"")</f>
        <v/>
      </c>
      <c r="G217" s="13" t="n"/>
      <c r="H217" s="8" t="n"/>
      <c r="I217" s="8" t="n"/>
      <c r="J217" s="8" t="n"/>
    </row>
    <row r="218">
      <c r="A218" s="9" t="n"/>
      <c r="B218" s="7" t="n"/>
      <c r="C218" s="7" t="n"/>
      <c r="D218" s="7">
        <f>IFERROR(VLOOKUP(C218,Produtos!A:B,2,FALSE),"")</f>
        <v/>
      </c>
      <c r="E218" s="7" t="n"/>
      <c r="F218" s="12">
        <f>IFERROR(INDEX(Lotes!$E:$E,MATCH(1,(Lotes!$A:$A=C218)*(Lotes!$C:$C=E218),0)),"")</f>
        <v/>
      </c>
      <c r="G218" s="13" t="n"/>
      <c r="H218" s="8" t="n"/>
      <c r="I218" s="8" t="n"/>
      <c r="J218" s="8" t="n"/>
    </row>
    <row r="219">
      <c r="A219" s="9" t="n"/>
      <c r="B219" s="7" t="n"/>
      <c r="C219" s="7" t="n"/>
      <c r="D219" s="7">
        <f>IFERROR(VLOOKUP(C219,Produtos!A:B,2,FALSE),"")</f>
        <v/>
      </c>
      <c r="E219" s="7" t="n"/>
      <c r="F219" s="12">
        <f>IFERROR(INDEX(Lotes!$E:$E,MATCH(1,(Lotes!$A:$A=C219)*(Lotes!$C:$C=E219),0)),"")</f>
        <v/>
      </c>
      <c r="G219" s="13" t="n"/>
      <c r="H219" s="8" t="n"/>
      <c r="I219" s="8" t="n"/>
      <c r="J219" s="8" t="n"/>
    </row>
    <row r="220">
      <c r="A220" s="9" t="n"/>
      <c r="B220" s="7" t="n"/>
      <c r="C220" s="7" t="n"/>
      <c r="D220" s="7">
        <f>IFERROR(VLOOKUP(C220,Produtos!A:B,2,FALSE),"")</f>
        <v/>
      </c>
      <c r="E220" s="7" t="n"/>
      <c r="F220" s="12">
        <f>IFERROR(INDEX(Lotes!$E:$E,MATCH(1,(Lotes!$A:$A=C220)*(Lotes!$C:$C=E220),0)),"")</f>
        <v/>
      </c>
      <c r="G220" s="13" t="n"/>
      <c r="H220" s="8" t="n"/>
      <c r="I220" s="8" t="n"/>
      <c r="J220" s="8" t="n"/>
    </row>
    <row r="221">
      <c r="A221" s="9" t="n"/>
      <c r="B221" s="7" t="n"/>
      <c r="C221" s="7" t="n"/>
      <c r="D221" s="7">
        <f>IFERROR(VLOOKUP(C221,Produtos!A:B,2,FALSE),"")</f>
        <v/>
      </c>
      <c r="E221" s="7" t="n"/>
      <c r="F221" s="12">
        <f>IFERROR(INDEX(Lotes!$E:$E,MATCH(1,(Lotes!$A:$A=C221)*(Lotes!$C:$C=E221),0)),"")</f>
        <v/>
      </c>
      <c r="G221" s="13" t="n"/>
      <c r="H221" s="8" t="n"/>
      <c r="I221" s="8" t="n"/>
      <c r="J221" s="8" t="n"/>
    </row>
    <row r="222">
      <c r="A222" s="9" t="n"/>
      <c r="B222" s="7" t="n"/>
      <c r="C222" s="7" t="n"/>
      <c r="D222" s="7">
        <f>IFERROR(VLOOKUP(C222,Produtos!A:B,2,FALSE),"")</f>
        <v/>
      </c>
      <c r="E222" s="7" t="n"/>
      <c r="F222" s="12">
        <f>IFERROR(INDEX(Lotes!$E:$E,MATCH(1,(Lotes!$A:$A=C222)*(Lotes!$C:$C=E222),0)),"")</f>
        <v/>
      </c>
      <c r="G222" s="13" t="n"/>
      <c r="H222" s="8" t="n"/>
      <c r="I222" s="8" t="n"/>
      <c r="J222" s="8" t="n"/>
    </row>
    <row r="223">
      <c r="A223" s="9" t="n"/>
      <c r="B223" s="7" t="n"/>
      <c r="C223" s="7" t="n"/>
      <c r="D223" s="7">
        <f>IFERROR(VLOOKUP(C223,Produtos!A:B,2,FALSE),"")</f>
        <v/>
      </c>
      <c r="E223" s="7" t="n"/>
      <c r="F223" s="12">
        <f>IFERROR(INDEX(Lotes!$E:$E,MATCH(1,(Lotes!$A:$A=C223)*(Lotes!$C:$C=E223),0)),"")</f>
        <v/>
      </c>
      <c r="G223" s="13" t="n"/>
      <c r="H223" s="8" t="n"/>
      <c r="I223" s="8" t="n"/>
      <c r="J223" s="8" t="n"/>
    </row>
    <row r="224">
      <c r="A224" s="9" t="n"/>
      <c r="B224" s="7" t="n"/>
      <c r="C224" s="7" t="n"/>
      <c r="D224" s="7">
        <f>IFERROR(VLOOKUP(C224,Produtos!A:B,2,FALSE),"")</f>
        <v/>
      </c>
      <c r="E224" s="7" t="n"/>
      <c r="F224" s="12">
        <f>IFERROR(INDEX(Lotes!$E:$E,MATCH(1,(Lotes!$A:$A=C224)*(Lotes!$C:$C=E224),0)),"")</f>
        <v/>
      </c>
      <c r="G224" s="13" t="n"/>
      <c r="H224" s="8" t="n"/>
      <c r="I224" s="8" t="n"/>
      <c r="J224" s="8" t="n"/>
    </row>
    <row r="225">
      <c r="A225" s="9" t="n"/>
      <c r="B225" s="7" t="n"/>
      <c r="C225" s="7" t="n"/>
      <c r="D225" s="7">
        <f>IFERROR(VLOOKUP(C225,Produtos!A:B,2,FALSE),"")</f>
        <v/>
      </c>
      <c r="E225" s="7" t="n"/>
      <c r="F225" s="12">
        <f>IFERROR(INDEX(Lotes!$E:$E,MATCH(1,(Lotes!$A:$A=C225)*(Lotes!$C:$C=E225),0)),"")</f>
        <v/>
      </c>
      <c r="G225" s="13" t="n"/>
      <c r="H225" s="8" t="n"/>
      <c r="I225" s="8" t="n"/>
      <c r="J225" s="8" t="n"/>
    </row>
    <row r="226">
      <c r="A226" s="9" t="n"/>
      <c r="B226" s="7" t="n"/>
      <c r="C226" s="7" t="n"/>
      <c r="D226" s="7">
        <f>IFERROR(VLOOKUP(C226,Produtos!A:B,2,FALSE),"")</f>
        <v/>
      </c>
      <c r="E226" s="7" t="n"/>
      <c r="F226" s="12">
        <f>IFERROR(INDEX(Lotes!$E:$E,MATCH(1,(Lotes!$A:$A=C226)*(Lotes!$C:$C=E226),0)),"")</f>
        <v/>
      </c>
      <c r="G226" s="13" t="n"/>
      <c r="H226" s="8" t="n"/>
      <c r="I226" s="8" t="n"/>
      <c r="J226" s="8" t="n"/>
    </row>
    <row r="227">
      <c r="A227" s="9" t="n"/>
      <c r="B227" s="7" t="n"/>
      <c r="C227" s="7" t="n"/>
      <c r="D227" s="7">
        <f>IFERROR(VLOOKUP(C227,Produtos!A:B,2,FALSE),"")</f>
        <v/>
      </c>
      <c r="E227" s="7" t="n"/>
      <c r="F227" s="12">
        <f>IFERROR(INDEX(Lotes!$E:$E,MATCH(1,(Lotes!$A:$A=C227)*(Lotes!$C:$C=E227),0)),"")</f>
        <v/>
      </c>
      <c r="G227" s="13" t="n"/>
      <c r="H227" s="8" t="n"/>
      <c r="I227" s="8" t="n"/>
      <c r="J227" s="8" t="n"/>
    </row>
    <row r="228">
      <c r="A228" s="9" t="n"/>
      <c r="B228" s="7" t="n"/>
      <c r="C228" s="7" t="n"/>
      <c r="D228" s="7">
        <f>IFERROR(VLOOKUP(C228,Produtos!A:B,2,FALSE),"")</f>
        <v/>
      </c>
      <c r="E228" s="7" t="n"/>
      <c r="F228" s="12">
        <f>IFERROR(INDEX(Lotes!$E:$E,MATCH(1,(Lotes!$A:$A=C228)*(Lotes!$C:$C=E228),0)),"")</f>
        <v/>
      </c>
      <c r="G228" s="13" t="n"/>
      <c r="H228" s="8" t="n"/>
      <c r="I228" s="8" t="n"/>
      <c r="J228" s="8" t="n"/>
    </row>
    <row r="229">
      <c r="A229" s="9" t="n"/>
      <c r="B229" s="7" t="n"/>
      <c r="C229" s="7" t="n"/>
      <c r="D229" s="7">
        <f>IFERROR(VLOOKUP(C229,Produtos!A:B,2,FALSE),"")</f>
        <v/>
      </c>
      <c r="E229" s="7" t="n"/>
      <c r="F229" s="12">
        <f>IFERROR(INDEX(Lotes!$E:$E,MATCH(1,(Lotes!$A:$A=C229)*(Lotes!$C:$C=E229),0)),"")</f>
        <v/>
      </c>
      <c r="G229" s="13" t="n"/>
      <c r="H229" s="8" t="n"/>
      <c r="I229" s="8" t="n"/>
      <c r="J229" s="8" t="n"/>
    </row>
    <row r="230">
      <c r="A230" s="9" t="n"/>
      <c r="B230" s="7" t="n"/>
      <c r="C230" s="7" t="n"/>
      <c r="D230" s="7">
        <f>IFERROR(VLOOKUP(C230,Produtos!A:B,2,FALSE),"")</f>
        <v/>
      </c>
      <c r="E230" s="7" t="n"/>
      <c r="F230" s="12">
        <f>IFERROR(INDEX(Lotes!$E:$E,MATCH(1,(Lotes!$A:$A=C230)*(Lotes!$C:$C=E230),0)),"")</f>
        <v/>
      </c>
      <c r="G230" s="13" t="n"/>
      <c r="H230" s="8" t="n"/>
      <c r="I230" s="8" t="n"/>
      <c r="J230" s="8" t="n"/>
    </row>
    <row r="231">
      <c r="A231" s="9" t="n"/>
      <c r="B231" s="7" t="n"/>
      <c r="C231" s="7" t="n"/>
      <c r="D231" s="7">
        <f>IFERROR(VLOOKUP(C231,Produtos!A:B,2,FALSE),"")</f>
        <v/>
      </c>
      <c r="E231" s="7" t="n"/>
      <c r="F231" s="12">
        <f>IFERROR(INDEX(Lotes!$E:$E,MATCH(1,(Lotes!$A:$A=C231)*(Lotes!$C:$C=E231),0)),"")</f>
        <v/>
      </c>
      <c r="G231" s="13" t="n"/>
      <c r="H231" s="8" t="n"/>
      <c r="I231" s="8" t="n"/>
      <c r="J231" s="8" t="n"/>
    </row>
    <row r="232">
      <c r="A232" s="9" t="n"/>
      <c r="B232" s="7" t="n"/>
      <c r="C232" s="7" t="n"/>
      <c r="D232" s="7">
        <f>IFERROR(VLOOKUP(C232,Produtos!A:B,2,FALSE),"")</f>
        <v/>
      </c>
      <c r="E232" s="7" t="n"/>
      <c r="F232" s="12">
        <f>IFERROR(INDEX(Lotes!$E:$E,MATCH(1,(Lotes!$A:$A=C232)*(Lotes!$C:$C=E232),0)),"")</f>
        <v/>
      </c>
      <c r="G232" s="13" t="n"/>
      <c r="H232" s="8" t="n"/>
      <c r="I232" s="8" t="n"/>
      <c r="J232" s="8" t="n"/>
    </row>
    <row r="233">
      <c r="A233" s="9" t="n"/>
      <c r="B233" s="7" t="n"/>
      <c r="C233" s="7" t="n"/>
      <c r="D233" s="7">
        <f>IFERROR(VLOOKUP(C233,Produtos!A:B,2,FALSE),"")</f>
        <v/>
      </c>
      <c r="E233" s="7" t="n"/>
      <c r="F233" s="12">
        <f>IFERROR(INDEX(Lotes!$E:$E,MATCH(1,(Lotes!$A:$A=C233)*(Lotes!$C:$C=E233),0)),"")</f>
        <v/>
      </c>
      <c r="G233" s="13" t="n"/>
      <c r="H233" s="8" t="n"/>
      <c r="I233" s="8" t="n"/>
      <c r="J233" s="8" t="n"/>
    </row>
    <row r="234">
      <c r="A234" s="9" t="n"/>
      <c r="B234" s="7" t="n"/>
      <c r="C234" s="7" t="n"/>
      <c r="D234" s="7">
        <f>IFERROR(VLOOKUP(C234,Produtos!A:B,2,FALSE),"")</f>
        <v/>
      </c>
      <c r="E234" s="7" t="n"/>
      <c r="F234" s="12">
        <f>IFERROR(INDEX(Lotes!$E:$E,MATCH(1,(Lotes!$A:$A=C234)*(Lotes!$C:$C=E234),0)),"")</f>
        <v/>
      </c>
      <c r="G234" s="13" t="n"/>
      <c r="H234" s="8" t="n"/>
      <c r="I234" s="8" t="n"/>
      <c r="J234" s="8" t="n"/>
    </row>
    <row r="235">
      <c r="A235" s="9" t="n"/>
      <c r="B235" s="7" t="n"/>
      <c r="C235" s="7" t="n"/>
      <c r="D235" s="7">
        <f>IFERROR(VLOOKUP(C235,Produtos!A:B,2,FALSE),"")</f>
        <v/>
      </c>
      <c r="E235" s="7" t="n"/>
      <c r="F235" s="12">
        <f>IFERROR(INDEX(Lotes!$E:$E,MATCH(1,(Lotes!$A:$A=C235)*(Lotes!$C:$C=E235),0)),"")</f>
        <v/>
      </c>
      <c r="G235" s="13" t="n"/>
      <c r="H235" s="8" t="n"/>
      <c r="I235" s="8" t="n"/>
      <c r="J235" s="8" t="n"/>
    </row>
    <row r="236">
      <c r="A236" s="9" t="n"/>
      <c r="B236" s="7" t="n"/>
      <c r="C236" s="7" t="n"/>
      <c r="D236" s="7">
        <f>IFERROR(VLOOKUP(C236,Produtos!A:B,2,FALSE),"")</f>
        <v/>
      </c>
      <c r="E236" s="7" t="n"/>
      <c r="F236" s="12">
        <f>IFERROR(INDEX(Lotes!$E:$E,MATCH(1,(Lotes!$A:$A=C236)*(Lotes!$C:$C=E236),0)),"")</f>
        <v/>
      </c>
      <c r="G236" s="13" t="n"/>
      <c r="H236" s="8" t="n"/>
      <c r="I236" s="8" t="n"/>
      <c r="J236" s="8" t="n"/>
    </row>
    <row r="237">
      <c r="A237" s="9" t="n"/>
      <c r="B237" s="7" t="n"/>
      <c r="C237" s="7" t="n"/>
      <c r="D237" s="7">
        <f>IFERROR(VLOOKUP(C237,Produtos!A:B,2,FALSE),"")</f>
        <v/>
      </c>
      <c r="E237" s="7" t="n"/>
      <c r="F237" s="12">
        <f>IFERROR(INDEX(Lotes!$E:$E,MATCH(1,(Lotes!$A:$A=C237)*(Lotes!$C:$C=E237),0)),"")</f>
        <v/>
      </c>
      <c r="G237" s="13" t="n"/>
      <c r="H237" s="8" t="n"/>
      <c r="I237" s="8" t="n"/>
      <c r="J237" s="8" t="n"/>
    </row>
    <row r="238">
      <c r="A238" s="9" t="n"/>
      <c r="B238" s="7" t="n"/>
      <c r="C238" s="7" t="n"/>
      <c r="D238" s="7">
        <f>IFERROR(VLOOKUP(C238,Produtos!A:B,2,FALSE),"")</f>
        <v/>
      </c>
      <c r="E238" s="7" t="n"/>
      <c r="F238" s="12">
        <f>IFERROR(INDEX(Lotes!$E:$E,MATCH(1,(Lotes!$A:$A=C238)*(Lotes!$C:$C=E238),0)),"")</f>
        <v/>
      </c>
      <c r="G238" s="13" t="n"/>
      <c r="H238" s="8" t="n"/>
      <c r="I238" s="8" t="n"/>
      <c r="J238" s="8" t="n"/>
    </row>
    <row r="239">
      <c r="A239" s="9" t="n"/>
      <c r="B239" s="7" t="n"/>
      <c r="C239" s="7" t="n"/>
      <c r="D239" s="7">
        <f>IFERROR(VLOOKUP(C239,Produtos!A:B,2,FALSE),"")</f>
        <v/>
      </c>
      <c r="E239" s="7" t="n"/>
      <c r="F239" s="12">
        <f>IFERROR(INDEX(Lotes!$E:$E,MATCH(1,(Lotes!$A:$A=C239)*(Lotes!$C:$C=E239),0)),"")</f>
        <v/>
      </c>
      <c r="G239" s="13" t="n"/>
      <c r="H239" s="8" t="n"/>
      <c r="I239" s="8" t="n"/>
      <c r="J239" s="8" t="n"/>
    </row>
    <row r="240">
      <c r="A240" s="9" t="n"/>
      <c r="B240" s="7" t="n"/>
      <c r="C240" s="7" t="n"/>
      <c r="D240" s="7">
        <f>IFERROR(VLOOKUP(C240,Produtos!A:B,2,FALSE),"")</f>
        <v/>
      </c>
      <c r="E240" s="7" t="n"/>
      <c r="F240" s="12">
        <f>IFERROR(INDEX(Lotes!$E:$E,MATCH(1,(Lotes!$A:$A=C240)*(Lotes!$C:$C=E240),0)),"")</f>
        <v/>
      </c>
      <c r="G240" s="13" t="n"/>
      <c r="H240" s="8" t="n"/>
      <c r="I240" s="8" t="n"/>
      <c r="J240" s="8" t="n"/>
    </row>
    <row r="241">
      <c r="A241" s="9" t="n"/>
      <c r="B241" s="7" t="n"/>
      <c r="C241" s="7" t="n"/>
      <c r="D241" s="7">
        <f>IFERROR(VLOOKUP(C241,Produtos!A:B,2,FALSE),"")</f>
        <v/>
      </c>
      <c r="E241" s="7" t="n"/>
      <c r="F241" s="12">
        <f>IFERROR(INDEX(Lotes!$E:$E,MATCH(1,(Lotes!$A:$A=C241)*(Lotes!$C:$C=E241),0)),"")</f>
        <v/>
      </c>
      <c r="G241" s="13" t="n"/>
      <c r="H241" s="8" t="n"/>
      <c r="I241" s="8" t="n"/>
      <c r="J241" s="8" t="n"/>
    </row>
    <row r="242">
      <c r="A242" s="9" t="n"/>
      <c r="B242" s="7" t="n"/>
      <c r="C242" s="7" t="n"/>
      <c r="D242" s="7">
        <f>IFERROR(VLOOKUP(C242,Produtos!A:B,2,FALSE),"")</f>
        <v/>
      </c>
      <c r="E242" s="7" t="n"/>
      <c r="F242" s="12">
        <f>IFERROR(INDEX(Lotes!$E:$E,MATCH(1,(Lotes!$A:$A=C242)*(Lotes!$C:$C=E242),0)),"")</f>
        <v/>
      </c>
      <c r="G242" s="13" t="n"/>
      <c r="H242" s="8" t="n"/>
      <c r="I242" s="8" t="n"/>
      <c r="J242" s="8" t="n"/>
    </row>
    <row r="243">
      <c r="A243" s="9" t="n"/>
      <c r="B243" s="7" t="n"/>
      <c r="C243" s="7" t="n"/>
      <c r="D243" s="7">
        <f>IFERROR(VLOOKUP(C243,Produtos!A:B,2,FALSE),"")</f>
        <v/>
      </c>
      <c r="E243" s="7" t="n"/>
      <c r="F243" s="12">
        <f>IFERROR(INDEX(Lotes!$E:$E,MATCH(1,(Lotes!$A:$A=C243)*(Lotes!$C:$C=E243),0)),"")</f>
        <v/>
      </c>
      <c r="G243" s="13" t="n"/>
      <c r="H243" s="8" t="n"/>
      <c r="I243" s="8" t="n"/>
      <c r="J243" s="8" t="n"/>
    </row>
    <row r="244">
      <c r="A244" s="9" t="n"/>
      <c r="B244" s="7" t="n"/>
      <c r="C244" s="7" t="n"/>
      <c r="D244" s="7">
        <f>IFERROR(VLOOKUP(C244,Produtos!A:B,2,FALSE),"")</f>
        <v/>
      </c>
      <c r="E244" s="7" t="n"/>
      <c r="F244" s="12">
        <f>IFERROR(INDEX(Lotes!$E:$E,MATCH(1,(Lotes!$A:$A=C244)*(Lotes!$C:$C=E244),0)),"")</f>
        <v/>
      </c>
      <c r="G244" s="13" t="n"/>
      <c r="H244" s="8" t="n"/>
      <c r="I244" s="8" t="n"/>
      <c r="J244" s="8" t="n"/>
    </row>
    <row r="245">
      <c r="A245" s="9" t="n"/>
      <c r="B245" s="7" t="n"/>
      <c r="C245" s="7" t="n"/>
      <c r="D245" s="7">
        <f>IFERROR(VLOOKUP(C245,Produtos!A:B,2,FALSE),"")</f>
        <v/>
      </c>
      <c r="E245" s="7" t="n"/>
      <c r="F245" s="12">
        <f>IFERROR(INDEX(Lotes!$E:$E,MATCH(1,(Lotes!$A:$A=C245)*(Lotes!$C:$C=E245),0)),"")</f>
        <v/>
      </c>
      <c r="G245" s="13" t="n"/>
      <c r="H245" s="8" t="n"/>
      <c r="I245" s="8" t="n"/>
      <c r="J245" s="8" t="n"/>
    </row>
    <row r="246">
      <c r="A246" s="9" t="n"/>
      <c r="B246" s="7" t="n"/>
      <c r="C246" s="7" t="n"/>
      <c r="D246" s="7">
        <f>IFERROR(VLOOKUP(C246,Produtos!A:B,2,FALSE),"")</f>
        <v/>
      </c>
      <c r="E246" s="7" t="n"/>
      <c r="F246" s="12">
        <f>IFERROR(INDEX(Lotes!$E:$E,MATCH(1,(Lotes!$A:$A=C246)*(Lotes!$C:$C=E246),0)),"")</f>
        <v/>
      </c>
      <c r="G246" s="13" t="n"/>
      <c r="H246" s="8" t="n"/>
      <c r="I246" s="8" t="n"/>
      <c r="J246" s="8" t="n"/>
    </row>
    <row r="247">
      <c r="A247" s="9" t="n"/>
      <c r="B247" s="7" t="n"/>
      <c r="C247" s="7" t="n"/>
      <c r="D247" s="7">
        <f>IFERROR(VLOOKUP(C247,Produtos!A:B,2,FALSE),"")</f>
        <v/>
      </c>
      <c r="E247" s="7" t="n"/>
      <c r="F247" s="12">
        <f>IFERROR(INDEX(Lotes!$E:$E,MATCH(1,(Lotes!$A:$A=C247)*(Lotes!$C:$C=E247),0)),"")</f>
        <v/>
      </c>
      <c r="G247" s="13" t="n"/>
      <c r="H247" s="8" t="n"/>
      <c r="I247" s="8" t="n"/>
      <c r="J247" s="8" t="n"/>
    </row>
    <row r="248">
      <c r="A248" s="9" t="n"/>
      <c r="B248" s="7" t="n"/>
      <c r="C248" s="7" t="n"/>
      <c r="D248" s="7">
        <f>IFERROR(VLOOKUP(C248,Produtos!A:B,2,FALSE),"")</f>
        <v/>
      </c>
      <c r="E248" s="7" t="n"/>
      <c r="F248" s="12">
        <f>IFERROR(INDEX(Lotes!$E:$E,MATCH(1,(Lotes!$A:$A=C248)*(Lotes!$C:$C=E248),0)),"")</f>
        <v/>
      </c>
      <c r="G248" s="13" t="n"/>
      <c r="H248" s="8" t="n"/>
      <c r="I248" s="8" t="n"/>
      <c r="J248" s="8" t="n"/>
    </row>
    <row r="249">
      <c r="A249" s="9" t="n"/>
      <c r="B249" s="7" t="n"/>
      <c r="C249" s="7" t="n"/>
      <c r="D249" s="7">
        <f>IFERROR(VLOOKUP(C249,Produtos!A:B,2,FALSE),"")</f>
        <v/>
      </c>
      <c r="E249" s="7" t="n"/>
      <c r="F249" s="12">
        <f>IFERROR(INDEX(Lotes!$E:$E,MATCH(1,(Lotes!$A:$A=C249)*(Lotes!$C:$C=E249),0)),"")</f>
        <v/>
      </c>
      <c r="G249" s="13" t="n"/>
      <c r="H249" s="8" t="n"/>
      <c r="I249" s="8" t="n"/>
      <c r="J249" s="8" t="n"/>
    </row>
    <row r="250">
      <c r="A250" s="9" t="n"/>
      <c r="B250" s="7" t="n"/>
      <c r="C250" s="7" t="n"/>
      <c r="D250" s="7">
        <f>IFERROR(VLOOKUP(C250,Produtos!A:B,2,FALSE),"")</f>
        <v/>
      </c>
      <c r="E250" s="7" t="n"/>
      <c r="F250" s="12">
        <f>IFERROR(INDEX(Lotes!$E:$E,MATCH(1,(Lotes!$A:$A=C250)*(Lotes!$C:$C=E250),0)),"")</f>
        <v/>
      </c>
      <c r="G250" s="13" t="n"/>
      <c r="H250" s="8" t="n"/>
      <c r="I250" s="8" t="n"/>
      <c r="J250" s="8" t="n"/>
    </row>
    <row r="251">
      <c r="A251" s="9" t="n"/>
      <c r="B251" s="7" t="n"/>
      <c r="C251" s="7" t="n"/>
      <c r="D251" s="7">
        <f>IFERROR(VLOOKUP(C251,Produtos!A:B,2,FALSE),"")</f>
        <v/>
      </c>
      <c r="E251" s="7" t="n"/>
      <c r="F251" s="12">
        <f>IFERROR(INDEX(Lotes!$E:$E,MATCH(1,(Lotes!$A:$A=C251)*(Lotes!$C:$C=E251),0)),"")</f>
        <v/>
      </c>
      <c r="G251" s="13" t="n"/>
      <c r="H251" s="8" t="n"/>
      <c r="I251" s="8" t="n"/>
      <c r="J251" s="8" t="n"/>
    </row>
    <row r="252">
      <c r="A252" s="9" t="n"/>
      <c r="B252" s="7" t="n"/>
      <c r="C252" s="7" t="n"/>
      <c r="D252" s="7">
        <f>IFERROR(VLOOKUP(C252,Produtos!A:B,2,FALSE),"")</f>
        <v/>
      </c>
      <c r="E252" s="7" t="n"/>
      <c r="F252" s="12">
        <f>IFERROR(INDEX(Lotes!$E:$E,MATCH(1,(Lotes!$A:$A=C252)*(Lotes!$C:$C=E252),0)),"")</f>
        <v/>
      </c>
      <c r="G252" s="13" t="n"/>
      <c r="H252" s="8" t="n"/>
      <c r="I252" s="8" t="n"/>
      <c r="J252" s="8" t="n"/>
    </row>
    <row r="253">
      <c r="A253" s="9" t="n"/>
      <c r="B253" s="7" t="n"/>
      <c r="C253" s="7" t="n"/>
      <c r="D253" s="7">
        <f>IFERROR(VLOOKUP(C253,Produtos!A:B,2,FALSE),"")</f>
        <v/>
      </c>
      <c r="E253" s="7" t="n"/>
      <c r="F253" s="12">
        <f>IFERROR(INDEX(Lotes!$E:$E,MATCH(1,(Lotes!$A:$A=C253)*(Lotes!$C:$C=E253),0)),"")</f>
        <v/>
      </c>
      <c r="G253" s="13" t="n"/>
      <c r="H253" s="8" t="n"/>
      <c r="I253" s="8" t="n"/>
      <c r="J253" s="8" t="n"/>
    </row>
    <row r="254">
      <c r="A254" s="9" t="n"/>
      <c r="B254" s="7" t="n"/>
      <c r="C254" s="7" t="n"/>
      <c r="D254" s="7">
        <f>IFERROR(VLOOKUP(C254,Produtos!A:B,2,FALSE),"")</f>
        <v/>
      </c>
      <c r="E254" s="7" t="n"/>
      <c r="F254" s="12">
        <f>IFERROR(INDEX(Lotes!$E:$E,MATCH(1,(Lotes!$A:$A=C254)*(Lotes!$C:$C=E254),0)),"")</f>
        <v/>
      </c>
      <c r="G254" s="13" t="n"/>
      <c r="H254" s="8" t="n"/>
      <c r="I254" s="8" t="n"/>
      <c r="J254" s="8" t="n"/>
    </row>
    <row r="255">
      <c r="A255" s="9" t="n"/>
      <c r="B255" s="7" t="n"/>
      <c r="C255" s="7" t="n"/>
      <c r="D255" s="7">
        <f>IFERROR(VLOOKUP(C255,Produtos!A:B,2,FALSE),"")</f>
        <v/>
      </c>
      <c r="E255" s="7" t="n"/>
      <c r="F255" s="12">
        <f>IFERROR(INDEX(Lotes!$E:$E,MATCH(1,(Lotes!$A:$A=C255)*(Lotes!$C:$C=E255),0)),"")</f>
        <v/>
      </c>
      <c r="G255" s="13" t="n"/>
      <c r="H255" s="8" t="n"/>
      <c r="I255" s="8" t="n"/>
      <c r="J255" s="8" t="n"/>
    </row>
    <row r="256">
      <c r="A256" s="9" t="n"/>
      <c r="B256" s="7" t="n"/>
      <c r="C256" s="7" t="n"/>
      <c r="D256" s="7">
        <f>IFERROR(VLOOKUP(C256,Produtos!A:B,2,FALSE),"")</f>
        <v/>
      </c>
      <c r="E256" s="7" t="n"/>
      <c r="F256" s="12">
        <f>IFERROR(INDEX(Lotes!$E:$E,MATCH(1,(Lotes!$A:$A=C256)*(Lotes!$C:$C=E256),0)),"")</f>
        <v/>
      </c>
      <c r="G256" s="13" t="n"/>
      <c r="H256" s="8" t="n"/>
      <c r="I256" s="8" t="n"/>
      <c r="J256" s="8" t="n"/>
    </row>
    <row r="257">
      <c r="A257" s="9" t="n"/>
      <c r="B257" s="7" t="n"/>
      <c r="C257" s="7" t="n"/>
      <c r="D257" s="7">
        <f>IFERROR(VLOOKUP(C257,Produtos!A:B,2,FALSE),"")</f>
        <v/>
      </c>
      <c r="E257" s="7" t="n"/>
      <c r="F257" s="12">
        <f>IFERROR(INDEX(Lotes!$E:$E,MATCH(1,(Lotes!$A:$A=C257)*(Lotes!$C:$C=E257),0)),"")</f>
        <v/>
      </c>
      <c r="G257" s="13" t="n"/>
      <c r="H257" s="8" t="n"/>
      <c r="I257" s="8" t="n"/>
      <c r="J257" s="8" t="n"/>
    </row>
    <row r="258">
      <c r="A258" s="9" t="n"/>
      <c r="B258" s="7" t="n"/>
      <c r="C258" s="7" t="n"/>
      <c r="D258" s="7">
        <f>IFERROR(VLOOKUP(C258,Produtos!A:B,2,FALSE),"")</f>
        <v/>
      </c>
      <c r="E258" s="7" t="n"/>
      <c r="F258" s="12">
        <f>IFERROR(INDEX(Lotes!$E:$E,MATCH(1,(Lotes!$A:$A=C258)*(Lotes!$C:$C=E258),0)),"")</f>
        <v/>
      </c>
      <c r="G258" s="13" t="n"/>
      <c r="H258" s="8" t="n"/>
      <c r="I258" s="8" t="n"/>
      <c r="J258" s="8" t="n"/>
    </row>
    <row r="259">
      <c r="A259" s="9" t="n"/>
      <c r="B259" s="7" t="n"/>
      <c r="C259" s="7" t="n"/>
      <c r="D259" s="7">
        <f>IFERROR(VLOOKUP(C259,Produtos!A:B,2,FALSE),"")</f>
        <v/>
      </c>
      <c r="E259" s="7" t="n"/>
      <c r="F259" s="12">
        <f>IFERROR(INDEX(Lotes!$E:$E,MATCH(1,(Lotes!$A:$A=C259)*(Lotes!$C:$C=E259),0)),"")</f>
        <v/>
      </c>
      <c r="G259" s="13" t="n"/>
      <c r="H259" s="8" t="n"/>
      <c r="I259" s="8" t="n"/>
      <c r="J259" s="8" t="n"/>
    </row>
    <row r="260">
      <c r="A260" s="9" t="n"/>
      <c r="B260" s="7" t="n"/>
      <c r="C260" s="7" t="n"/>
      <c r="D260" s="7">
        <f>IFERROR(VLOOKUP(C260,Produtos!A:B,2,FALSE),"")</f>
        <v/>
      </c>
      <c r="E260" s="7" t="n"/>
      <c r="F260" s="12">
        <f>IFERROR(INDEX(Lotes!$E:$E,MATCH(1,(Lotes!$A:$A=C260)*(Lotes!$C:$C=E260),0)),"")</f>
        <v/>
      </c>
      <c r="G260" s="13" t="n"/>
      <c r="H260" s="8" t="n"/>
      <c r="I260" s="8" t="n"/>
      <c r="J260" s="8" t="n"/>
    </row>
    <row r="261">
      <c r="A261" s="9" t="n"/>
      <c r="B261" s="7" t="n"/>
      <c r="C261" s="7" t="n"/>
      <c r="D261" s="7">
        <f>IFERROR(VLOOKUP(C261,Produtos!A:B,2,FALSE),"")</f>
        <v/>
      </c>
      <c r="E261" s="7" t="n"/>
      <c r="F261" s="12">
        <f>IFERROR(INDEX(Lotes!$E:$E,MATCH(1,(Lotes!$A:$A=C261)*(Lotes!$C:$C=E261),0)),"")</f>
        <v/>
      </c>
      <c r="G261" s="13" t="n"/>
      <c r="H261" s="8" t="n"/>
      <c r="I261" s="8" t="n"/>
      <c r="J261" s="8" t="n"/>
    </row>
    <row r="262">
      <c r="A262" s="9" t="n"/>
      <c r="B262" s="7" t="n"/>
      <c r="C262" s="7" t="n"/>
      <c r="D262" s="7">
        <f>IFERROR(VLOOKUP(C262,Produtos!A:B,2,FALSE),"")</f>
        <v/>
      </c>
      <c r="E262" s="7" t="n"/>
      <c r="F262" s="12">
        <f>IFERROR(INDEX(Lotes!$E:$E,MATCH(1,(Lotes!$A:$A=C262)*(Lotes!$C:$C=E262),0)),"")</f>
        <v/>
      </c>
      <c r="G262" s="13" t="n"/>
      <c r="H262" s="8" t="n"/>
      <c r="I262" s="8" t="n"/>
      <c r="J262" s="8" t="n"/>
    </row>
    <row r="263">
      <c r="A263" s="9" t="n"/>
      <c r="B263" s="7" t="n"/>
      <c r="C263" s="7" t="n"/>
      <c r="D263" s="7">
        <f>IFERROR(VLOOKUP(C263,Produtos!A:B,2,FALSE),"")</f>
        <v/>
      </c>
      <c r="E263" s="7" t="n"/>
      <c r="F263" s="12">
        <f>IFERROR(INDEX(Lotes!$E:$E,MATCH(1,(Lotes!$A:$A=C263)*(Lotes!$C:$C=E263),0)),"")</f>
        <v/>
      </c>
      <c r="G263" s="13" t="n"/>
      <c r="H263" s="8" t="n"/>
      <c r="I263" s="8" t="n"/>
      <c r="J263" s="8" t="n"/>
    </row>
    <row r="264">
      <c r="A264" s="9" t="n"/>
      <c r="B264" s="7" t="n"/>
      <c r="C264" s="7" t="n"/>
      <c r="D264" s="7">
        <f>IFERROR(VLOOKUP(C264,Produtos!A:B,2,FALSE),"")</f>
        <v/>
      </c>
      <c r="E264" s="7" t="n"/>
      <c r="F264" s="12">
        <f>IFERROR(INDEX(Lotes!$E:$E,MATCH(1,(Lotes!$A:$A=C264)*(Lotes!$C:$C=E264),0)),"")</f>
        <v/>
      </c>
      <c r="G264" s="13" t="n"/>
      <c r="H264" s="8" t="n"/>
      <c r="I264" s="8" t="n"/>
      <c r="J264" s="8" t="n"/>
    </row>
    <row r="265">
      <c r="A265" s="9" t="n"/>
      <c r="B265" s="7" t="n"/>
      <c r="C265" s="7" t="n"/>
      <c r="D265" s="7">
        <f>IFERROR(VLOOKUP(C265,Produtos!A:B,2,FALSE),"")</f>
        <v/>
      </c>
      <c r="E265" s="7" t="n"/>
      <c r="F265" s="12">
        <f>IFERROR(INDEX(Lotes!$E:$E,MATCH(1,(Lotes!$A:$A=C265)*(Lotes!$C:$C=E265),0)),"")</f>
        <v/>
      </c>
      <c r="G265" s="13" t="n"/>
      <c r="H265" s="8" t="n"/>
      <c r="I265" s="8" t="n"/>
      <c r="J265" s="8" t="n"/>
    </row>
    <row r="266">
      <c r="A266" s="9" t="n"/>
      <c r="B266" s="7" t="n"/>
      <c r="C266" s="7" t="n"/>
      <c r="D266" s="7">
        <f>IFERROR(VLOOKUP(C266,Produtos!A:B,2,FALSE),"")</f>
        <v/>
      </c>
      <c r="E266" s="7" t="n"/>
      <c r="F266" s="12">
        <f>IFERROR(INDEX(Lotes!$E:$E,MATCH(1,(Lotes!$A:$A=C266)*(Lotes!$C:$C=E266),0)),"")</f>
        <v/>
      </c>
      <c r="G266" s="13" t="n"/>
      <c r="H266" s="8" t="n"/>
      <c r="I266" s="8" t="n"/>
      <c r="J266" s="8" t="n"/>
    </row>
    <row r="267">
      <c r="A267" s="9" t="n"/>
      <c r="B267" s="7" t="n"/>
      <c r="C267" s="7" t="n"/>
      <c r="D267" s="7">
        <f>IFERROR(VLOOKUP(C267,Produtos!A:B,2,FALSE),"")</f>
        <v/>
      </c>
      <c r="E267" s="7" t="n"/>
      <c r="F267" s="12">
        <f>IFERROR(INDEX(Lotes!$E:$E,MATCH(1,(Lotes!$A:$A=C267)*(Lotes!$C:$C=E267),0)),"")</f>
        <v/>
      </c>
      <c r="G267" s="13" t="n"/>
      <c r="H267" s="8" t="n"/>
      <c r="I267" s="8" t="n"/>
      <c r="J267" s="8" t="n"/>
    </row>
    <row r="268">
      <c r="A268" s="9" t="n"/>
      <c r="B268" s="7" t="n"/>
      <c r="C268" s="7" t="n"/>
      <c r="D268" s="7">
        <f>IFERROR(VLOOKUP(C268,Produtos!A:B,2,FALSE),"")</f>
        <v/>
      </c>
      <c r="E268" s="7" t="n"/>
      <c r="F268" s="12">
        <f>IFERROR(INDEX(Lotes!$E:$E,MATCH(1,(Lotes!$A:$A=C268)*(Lotes!$C:$C=E268),0)),"")</f>
        <v/>
      </c>
      <c r="G268" s="13" t="n"/>
      <c r="H268" s="8" t="n"/>
      <c r="I268" s="8" t="n"/>
      <c r="J268" s="8" t="n"/>
    </row>
    <row r="269">
      <c r="A269" s="9" t="n"/>
      <c r="B269" s="7" t="n"/>
      <c r="C269" s="7" t="n"/>
      <c r="D269" s="7">
        <f>IFERROR(VLOOKUP(C269,Produtos!A:B,2,FALSE),"")</f>
        <v/>
      </c>
      <c r="E269" s="7" t="n"/>
      <c r="F269" s="12">
        <f>IFERROR(INDEX(Lotes!$E:$E,MATCH(1,(Lotes!$A:$A=C269)*(Lotes!$C:$C=E269),0)),"")</f>
        <v/>
      </c>
      <c r="G269" s="13" t="n"/>
      <c r="H269" s="8" t="n"/>
      <c r="I269" s="8" t="n"/>
      <c r="J269" s="8" t="n"/>
    </row>
    <row r="270">
      <c r="A270" s="9" t="n"/>
      <c r="B270" s="7" t="n"/>
      <c r="C270" s="7" t="n"/>
      <c r="D270" s="7">
        <f>IFERROR(VLOOKUP(C270,Produtos!A:B,2,FALSE),"")</f>
        <v/>
      </c>
      <c r="E270" s="7" t="n"/>
      <c r="F270" s="12">
        <f>IFERROR(INDEX(Lotes!$E:$E,MATCH(1,(Lotes!$A:$A=C270)*(Lotes!$C:$C=E270),0)),"")</f>
        <v/>
      </c>
      <c r="G270" s="13" t="n"/>
      <c r="H270" s="8" t="n"/>
      <c r="I270" s="8" t="n"/>
      <c r="J270" s="8" t="n"/>
    </row>
    <row r="271">
      <c r="A271" s="9" t="n"/>
      <c r="B271" s="7" t="n"/>
      <c r="C271" s="7" t="n"/>
      <c r="D271" s="7">
        <f>IFERROR(VLOOKUP(C271,Produtos!A:B,2,FALSE),"")</f>
        <v/>
      </c>
      <c r="E271" s="7" t="n"/>
      <c r="F271" s="12">
        <f>IFERROR(INDEX(Lotes!$E:$E,MATCH(1,(Lotes!$A:$A=C271)*(Lotes!$C:$C=E271),0)),"")</f>
        <v/>
      </c>
      <c r="G271" s="13" t="n"/>
      <c r="H271" s="8" t="n"/>
      <c r="I271" s="8" t="n"/>
      <c r="J271" s="8" t="n"/>
    </row>
    <row r="272">
      <c r="A272" s="9" t="n"/>
      <c r="B272" s="7" t="n"/>
      <c r="C272" s="7" t="n"/>
      <c r="D272" s="7">
        <f>IFERROR(VLOOKUP(C272,Produtos!A:B,2,FALSE),"")</f>
        <v/>
      </c>
      <c r="E272" s="7" t="n"/>
      <c r="F272" s="12">
        <f>IFERROR(INDEX(Lotes!$E:$E,MATCH(1,(Lotes!$A:$A=C272)*(Lotes!$C:$C=E272),0)),"")</f>
        <v/>
      </c>
      <c r="G272" s="13" t="n"/>
      <c r="H272" s="8" t="n"/>
      <c r="I272" s="8" t="n"/>
      <c r="J272" s="8" t="n"/>
    </row>
    <row r="273">
      <c r="A273" s="9" t="n"/>
      <c r="B273" s="7" t="n"/>
      <c r="C273" s="7" t="n"/>
      <c r="D273" s="7">
        <f>IFERROR(VLOOKUP(C273,Produtos!A:B,2,FALSE),"")</f>
        <v/>
      </c>
      <c r="E273" s="7" t="n"/>
      <c r="F273" s="12">
        <f>IFERROR(INDEX(Lotes!$E:$E,MATCH(1,(Lotes!$A:$A=C273)*(Lotes!$C:$C=E273),0)),"")</f>
        <v/>
      </c>
      <c r="G273" s="13" t="n"/>
      <c r="H273" s="8" t="n"/>
      <c r="I273" s="8" t="n"/>
      <c r="J273" s="8" t="n"/>
    </row>
    <row r="274">
      <c r="A274" s="9" t="n"/>
      <c r="B274" s="7" t="n"/>
      <c r="C274" s="7" t="n"/>
      <c r="D274" s="7">
        <f>IFERROR(VLOOKUP(C274,Produtos!A:B,2,FALSE),"")</f>
        <v/>
      </c>
      <c r="E274" s="7" t="n"/>
      <c r="F274" s="12">
        <f>IFERROR(INDEX(Lotes!$E:$E,MATCH(1,(Lotes!$A:$A=C274)*(Lotes!$C:$C=E274),0)),"")</f>
        <v/>
      </c>
      <c r="G274" s="13" t="n"/>
      <c r="H274" s="8" t="n"/>
      <c r="I274" s="8" t="n"/>
      <c r="J274" s="8" t="n"/>
    </row>
    <row r="275">
      <c r="A275" s="9" t="n"/>
      <c r="B275" s="7" t="n"/>
      <c r="C275" s="7" t="n"/>
      <c r="D275" s="7">
        <f>IFERROR(VLOOKUP(C275,Produtos!A:B,2,FALSE),"")</f>
        <v/>
      </c>
      <c r="E275" s="7" t="n"/>
      <c r="F275" s="12">
        <f>IFERROR(INDEX(Lotes!$E:$E,MATCH(1,(Lotes!$A:$A=C275)*(Lotes!$C:$C=E275),0)),"")</f>
        <v/>
      </c>
      <c r="G275" s="13" t="n"/>
      <c r="H275" s="8" t="n"/>
      <c r="I275" s="8" t="n"/>
      <c r="J275" s="8" t="n"/>
    </row>
    <row r="276">
      <c r="A276" s="9" t="n"/>
      <c r="B276" s="7" t="n"/>
      <c r="C276" s="7" t="n"/>
      <c r="D276" s="7">
        <f>IFERROR(VLOOKUP(C276,Produtos!A:B,2,FALSE),"")</f>
        <v/>
      </c>
      <c r="E276" s="7" t="n"/>
      <c r="F276" s="12">
        <f>IFERROR(INDEX(Lotes!$E:$E,MATCH(1,(Lotes!$A:$A=C276)*(Lotes!$C:$C=E276),0)),"")</f>
        <v/>
      </c>
      <c r="G276" s="13" t="n"/>
      <c r="H276" s="8" t="n"/>
      <c r="I276" s="8" t="n"/>
      <c r="J276" s="8" t="n"/>
    </row>
    <row r="277">
      <c r="A277" s="9" t="n"/>
      <c r="B277" s="7" t="n"/>
      <c r="C277" s="7" t="n"/>
      <c r="D277" s="7">
        <f>IFERROR(VLOOKUP(C277,Produtos!A:B,2,FALSE),"")</f>
        <v/>
      </c>
      <c r="E277" s="7" t="n"/>
      <c r="F277" s="12">
        <f>IFERROR(INDEX(Lotes!$E:$E,MATCH(1,(Lotes!$A:$A=C277)*(Lotes!$C:$C=E277),0)),"")</f>
        <v/>
      </c>
      <c r="G277" s="13" t="n"/>
      <c r="H277" s="8" t="n"/>
      <c r="I277" s="8" t="n"/>
      <c r="J277" s="8" t="n"/>
    </row>
    <row r="278">
      <c r="A278" s="9" t="n"/>
      <c r="B278" s="7" t="n"/>
      <c r="C278" s="7" t="n"/>
      <c r="D278" s="7">
        <f>IFERROR(VLOOKUP(C278,Produtos!A:B,2,FALSE),"")</f>
        <v/>
      </c>
      <c r="E278" s="7" t="n"/>
      <c r="F278" s="12">
        <f>IFERROR(INDEX(Lotes!$E:$E,MATCH(1,(Lotes!$A:$A=C278)*(Lotes!$C:$C=E278),0)),"")</f>
        <v/>
      </c>
      <c r="G278" s="13" t="n"/>
      <c r="H278" s="8" t="n"/>
      <c r="I278" s="8" t="n"/>
      <c r="J278" s="8" t="n"/>
    </row>
    <row r="279">
      <c r="A279" s="9" t="n"/>
      <c r="B279" s="7" t="n"/>
      <c r="C279" s="7" t="n"/>
      <c r="D279" s="7">
        <f>IFERROR(VLOOKUP(C279,Produtos!A:B,2,FALSE),"")</f>
        <v/>
      </c>
      <c r="E279" s="7" t="n"/>
      <c r="F279" s="12">
        <f>IFERROR(INDEX(Lotes!$E:$E,MATCH(1,(Lotes!$A:$A=C279)*(Lotes!$C:$C=E279),0)),"")</f>
        <v/>
      </c>
      <c r="G279" s="13" t="n"/>
      <c r="H279" s="8" t="n"/>
      <c r="I279" s="8" t="n"/>
      <c r="J279" s="8" t="n"/>
    </row>
    <row r="280">
      <c r="A280" s="9" t="n"/>
      <c r="B280" s="7" t="n"/>
      <c r="C280" s="7" t="n"/>
      <c r="D280" s="7">
        <f>IFERROR(VLOOKUP(C280,Produtos!A:B,2,FALSE),"")</f>
        <v/>
      </c>
      <c r="E280" s="7" t="n"/>
      <c r="F280" s="12">
        <f>IFERROR(INDEX(Lotes!$E:$E,MATCH(1,(Lotes!$A:$A=C280)*(Lotes!$C:$C=E280),0)),"")</f>
        <v/>
      </c>
      <c r="G280" s="13" t="n"/>
      <c r="H280" s="8" t="n"/>
      <c r="I280" s="8" t="n"/>
      <c r="J280" s="8" t="n"/>
    </row>
    <row r="281">
      <c r="A281" s="9" t="n"/>
      <c r="B281" s="7" t="n"/>
      <c r="C281" s="7" t="n"/>
      <c r="D281" s="7">
        <f>IFERROR(VLOOKUP(C281,Produtos!A:B,2,FALSE),"")</f>
        <v/>
      </c>
      <c r="E281" s="7" t="n"/>
      <c r="F281" s="12">
        <f>IFERROR(INDEX(Lotes!$E:$E,MATCH(1,(Lotes!$A:$A=C281)*(Lotes!$C:$C=E281),0)),"")</f>
        <v/>
      </c>
      <c r="G281" s="13" t="n"/>
      <c r="H281" s="8" t="n"/>
      <c r="I281" s="8" t="n"/>
      <c r="J281" s="8" t="n"/>
    </row>
    <row r="282">
      <c r="A282" s="9" t="n"/>
      <c r="B282" s="7" t="n"/>
      <c r="C282" s="7" t="n"/>
      <c r="D282" s="7">
        <f>IFERROR(VLOOKUP(C282,Produtos!A:B,2,FALSE),"")</f>
        <v/>
      </c>
      <c r="E282" s="7" t="n"/>
      <c r="F282" s="12">
        <f>IFERROR(INDEX(Lotes!$E:$E,MATCH(1,(Lotes!$A:$A=C282)*(Lotes!$C:$C=E282),0)),"")</f>
        <v/>
      </c>
      <c r="G282" s="13" t="n"/>
      <c r="H282" s="8" t="n"/>
      <c r="I282" s="8" t="n"/>
      <c r="J282" s="8" t="n"/>
    </row>
    <row r="283">
      <c r="A283" s="9" t="n"/>
      <c r="B283" s="7" t="n"/>
      <c r="C283" s="7" t="n"/>
      <c r="D283" s="7">
        <f>IFERROR(VLOOKUP(C283,Produtos!A:B,2,FALSE),"")</f>
        <v/>
      </c>
      <c r="E283" s="7" t="n"/>
      <c r="F283" s="12">
        <f>IFERROR(INDEX(Lotes!$E:$E,MATCH(1,(Lotes!$A:$A=C283)*(Lotes!$C:$C=E283),0)),"")</f>
        <v/>
      </c>
      <c r="G283" s="13" t="n"/>
      <c r="H283" s="8" t="n"/>
      <c r="I283" s="8" t="n"/>
      <c r="J283" s="8" t="n"/>
    </row>
    <row r="284">
      <c r="A284" s="9" t="n"/>
      <c r="B284" s="7" t="n"/>
      <c r="C284" s="7" t="n"/>
      <c r="D284" s="7">
        <f>IFERROR(VLOOKUP(C284,Produtos!A:B,2,FALSE),"")</f>
        <v/>
      </c>
      <c r="E284" s="7" t="n"/>
      <c r="F284" s="12">
        <f>IFERROR(INDEX(Lotes!$E:$E,MATCH(1,(Lotes!$A:$A=C284)*(Lotes!$C:$C=E284),0)),"")</f>
        <v/>
      </c>
      <c r="G284" s="13" t="n"/>
      <c r="H284" s="8" t="n"/>
      <c r="I284" s="8" t="n"/>
      <c r="J284" s="8" t="n"/>
    </row>
    <row r="285">
      <c r="A285" s="9" t="n"/>
      <c r="B285" s="7" t="n"/>
      <c r="C285" s="7" t="n"/>
      <c r="D285" s="7">
        <f>IFERROR(VLOOKUP(C285,Produtos!A:B,2,FALSE),"")</f>
        <v/>
      </c>
      <c r="E285" s="7" t="n"/>
      <c r="F285" s="12">
        <f>IFERROR(INDEX(Lotes!$E:$E,MATCH(1,(Lotes!$A:$A=C285)*(Lotes!$C:$C=E285),0)),"")</f>
        <v/>
      </c>
      <c r="G285" s="13" t="n"/>
      <c r="H285" s="8" t="n"/>
      <c r="I285" s="8" t="n"/>
      <c r="J285" s="8" t="n"/>
    </row>
    <row r="286">
      <c r="A286" s="9" t="n"/>
      <c r="B286" s="7" t="n"/>
      <c r="C286" s="7" t="n"/>
      <c r="D286" s="7">
        <f>IFERROR(VLOOKUP(C286,Produtos!A:B,2,FALSE),"")</f>
        <v/>
      </c>
      <c r="E286" s="7" t="n"/>
      <c r="F286" s="12">
        <f>IFERROR(INDEX(Lotes!$E:$E,MATCH(1,(Lotes!$A:$A=C286)*(Lotes!$C:$C=E286),0)),"")</f>
        <v/>
      </c>
      <c r="G286" s="13" t="n"/>
      <c r="H286" s="8" t="n"/>
      <c r="I286" s="8" t="n"/>
      <c r="J286" s="8" t="n"/>
    </row>
    <row r="287">
      <c r="A287" s="9" t="n"/>
      <c r="B287" s="7" t="n"/>
      <c r="C287" s="7" t="n"/>
      <c r="D287" s="7">
        <f>IFERROR(VLOOKUP(C287,Produtos!A:B,2,FALSE),"")</f>
        <v/>
      </c>
      <c r="E287" s="7" t="n"/>
      <c r="F287" s="12">
        <f>IFERROR(INDEX(Lotes!$E:$E,MATCH(1,(Lotes!$A:$A=C287)*(Lotes!$C:$C=E287),0)),"")</f>
        <v/>
      </c>
      <c r="G287" s="13" t="n"/>
      <c r="H287" s="8" t="n"/>
      <c r="I287" s="8" t="n"/>
      <c r="J287" s="8" t="n"/>
    </row>
    <row r="288">
      <c r="A288" s="9" t="n"/>
      <c r="B288" s="7" t="n"/>
      <c r="C288" s="7" t="n"/>
      <c r="D288" s="7">
        <f>IFERROR(VLOOKUP(C288,Produtos!A:B,2,FALSE),"")</f>
        <v/>
      </c>
      <c r="E288" s="7" t="n"/>
      <c r="F288" s="12">
        <f>IFERROR(INDEX(Lotes!$E:$E,MATCH(1,(Lotes!$A:$A=C288)*(Lotes!$C:$C=E288),0)),"")</f>
        <v/>
      </c>
      <c r="G288" s="13" t="n"/>
      <c r="H288" s="8" t="n"/>
      <c r="I288" s="8" t="n"/>
      <c r="J288" s="8" t="n"/>
    </row>
    <row r="289">
      <c r="A289" s="9" t="n"/>
      <c r="B289" s="7" t="n"/>
      <c r="C289" s="7" t="n"/>
      <c r="D289" s="7">
        <f>IFERROR(VLOOKUP(C289,Produtos!A:B,2,FALSE),"")</f>
        <v/>
      </c>
      <c r="E289" s="7" t="n"/>
      <c r="F289" s="12">
        <f>IFERROR(INDEX(Lotes!$E:$E,MATCH(1,(Lotes!$A:$A=C289)*(Lotes!$C:$C=E289),0)),"")</f>
        <v/>
      </c>
      <c r="G289" s="13" t="n"/>
      <c r="H289" s="8" t="n"/>
      <c r="I289" s="8" t="n"/>
      <c r="J289" s="8" t="n"/>
    </row>
    <row r="290">
      <c r="A290" s="9" t="n"/>
      <c r="B290" s="7" t="n"/>
      <c r="C290" s="7" t="n"/>
      <c r="D290" s="7">
        <f>IFERROR(VLOOKUP(C290,Produtos!A:B,2,FALSE),"")</f>
        <v/>
      </c>
      <c r="E290" s="7" t="n"/>
      <c r="F290" s="12">
        <f>IFERROR(INDEX(Lotes!$E:$E,MATCH(1,(Lotes!$A:$A=C290)*(Lotes!$C:$C=E290),0)),"")</f>
        <v/>
      </c>
      <c r="G290" s="13" t="n"/>
      <c r="H290" s="8" t="n"/>
      <c r="I290" s="8" t="n"/>
      <c r="J290" s="8" t="n"/>
    </row>
    <row r="291">
      <c r="A291" s="9" t="n"/>
      <c r="B291" s="7" t="n"/>
      <c r="C291" s="7" t="n"/>
      <c r="D291" s="7">
        <f>IFERROR(VLOOKUP(C291,Produtos!A:B,2,FALSE),"")</f>
        <v/>
      </c>
      <c r="E291" s="7" t="n"/>
      <c r="F291" s="12">
        <f>IFERROR(INDEX(Lotes!$E:$E,MATCH(1,(Lotes!$A:$A=C291)*(Lotes!$C:$C=E291),0)),"")</f>
        <v/>
      </c>
      <c r="G291" s="13" t="n"/>
      <c r="H291" s="8" t="n"/>
      <c r="I291" s="8" t="n"/>
      <c r="J291" s="8" t="n"/>
    </row>
    <row r="292">
      <c r="A292" s="9" t="n"/>
      <c r="B292" s="7" t="n"/>
      <c r="C292" s="7" t="n"/>
      <c r="D292" s="7">
        <f>IFERROR(VLOOKUP(C292,Produtos!A:B,2,FALSE),"")</f>
        <v/>
      </c>
      <c r="E292" s="7" t="n"/>
      <c r="F292" s="12">
        <f>IFERROR(INDEX(Lotes!$E:$E,MATCH(1,(Lotes!$A:$A=C292)*(Lotes!$C:$C=E292),0)),"")</f>
        <v/>
      </c>
      <c r="G292" s="13" t="n"/>
      <c r="H292" s="8" t="n"/>
      <c r="I292" s="8" t="n"/>
      <c r="J292" s="8" t="n"/>
    </row>
    <row r="293">
      <c r="A293" s="9" t="n"/>
      <c r="B293" s="7" t="n"/>
      <c r="C293" s="7" t="n"/>
      <c r="D293" s="7">
        <f>IFERROR(VLOOKUP(C293,Produtos!A:B,2,FALSE),"")</f>
        <v/>
      </c>
      <c r="E293" s="7" t="n"/>
      <c r="F293" s="12">
        <f>IFERROR(INDEX(Lotes!$E:$E,MATCH(1,(Lotes!$A:$A=C293)*(Lotes!$C:$C=E293),0)),"")</f>
        <v/>
      </c>
      <c r="G293" s="13" t="n"/>
      <c r="H293" s="8" t="n"/>
      <c r="I293" s="8" t="n"/>
      <c r="J293" s="8" t="n"/>
    </row>
    <row r="294">
      <c r="A294" s="9" t="n"/>
      <c r="B294" s="7" t="n"/>
      <c r="C294" s="7" t="n"/>
      <c r="D294" s="7">
        <f>IFERROR(VLOOKUP(C294,Produtos!A:B,2,FALSE),"")</f>
        <v/>
      </c>
      <c r="E294" s="7" t="n"/>
      <c r="F294" s="12">
        <f>IFERROR(INDEX(Lotes!$E:$E,MATCH(1,(Lotes!$A:$A=C294)*(Lotes!$C:$C=E294),0)),"")</f>
        <v/>
      </c>
      <c r="G294" s="13" t="n"/>
      <c r="H294" s="8" t="n"/>
      <c r="I294" s="8" t="n"/>
      <c r="J294" s="8" t="n"/>
    </row>
    <row r="295">
      <c r="A295" s="9" t="n"/>
      <c r="B295" s="7" t="n"/>
      <c r="C295" s="7" t="n"/>
      <c r="D295" s="7">
        <f>IFERROR(VLOOKUP(C295,Produtos!A:B,2,FALSE),"")</f>
        <v/>
      </c>
      <c r="E295" s="7" t="n"/>
      <c r="F295" s="12">
        <f>IFERROR(INDEX(Lotes!$E:$E,MATCH(1,(Lotes!$A:$A=C295)*(Lotes!$C:$C=E295),0)),"")</f>
        <v/>
      </c>
      <c r="G295" s="13" t="n"/>
      <c r="H295" s="8" t="n"/>
      <c r="I295" s="8" t="n"/>
      <c r="J295" s="8" t="n"/>
    </row>
    <row r="296">
      <c r="A296" s="9" t="n"/>
      <c r="B296" s="7" t="n"/>
      <c r="C296" s="7" t="n"/>
      <c r="D296" s="7">
        <f>IFERROR(VLOOKUP(C296,Produtos!A:B,2,FALSE),"")</f>
        <v/>
      </c>
      <c r="E296" s="7" t="n"/>
      <c r="F296" s="12">
        <f>IFERROR(INDEX(Lotes!$E:$E,MATCH(1,(Lotes!$A:$A=C296)*(Lotes!$C:$C=E296),0)),"")</f>
        <v/>
      </c>
      <c r="G296" s="13" t="n"/>
      <c r="H296" s="8" t="n"/>
      <c r="I296" s="8" t="n"/>
      <c r="J296" s="8" t="n"/>
    </row>
    <row r="297">
      <c r="A297" s="9" t="n"/>
      <c r="B297" s="7" t="n"/>
      <c r="C297" s="7" t="n"/>
      <c r="D297" s="7">
        <f>IFERROR(VLOOKUP(C297,Produtos!A:B,2,FALSE),"")</f>
        <v/>
      </c>
      <c r="E297" s="7" t="n"/>
      <c r="F297" s="12">
        <f>IFERROR(INDEX(Lotes!$E:$E,MATCH(1,(Lotes!$A:$A=C297)*(Lotes!$C:$C=E297),0)),"")</f>
        <v/>
      </c>
      <c r="G297" s="13" t="n"/>
      <c r="H297" s="8" t="n"/>
      <c r="I297" s="8" t="n"/>
      <c r="J297" s="8" t="n"/>
    </row>
    <row r="298">
      <c r="A298" s="9" t="n"/>
      <c r="B298" s="7" t="n"/>
      <c r="C298" s="7" t="n"/>
      <c r="D298" s="7">
        <f>IFERROR(VLOOKUP(C298,Produtos!A:B,2,FALSE),"")</f>
        <v/>
      </c>
      <c r="E298" s="7" t="n"/>
      <c r="F298" s="12">
        <f>IFERROR(INDEX(Lotes!$E:$E,MATCH(1,(Lotes!$A:$A=C298)*(Lotes!$C:$C=E298),0)),"")</f>
        <v/>
      </c>
      <c r="G298" s="13" t="n"/>
      <c r="H298" s="8" t="n"/>
      <c r="I298" s="8" t="n"/>
      <c r="J298" s="8" t="n"/>
    </row>
    <row r="299">
      <c r="A299" s="9" t="n"/>
      <c r="B299" s="7" t="n"/>
      <c r="C299" s="7" t="n"/>
      <c r="D299" s="7">
        <f>IFERROR(VLOOKUP(C299,Produtos!A:B,2,FALSE),"")</f>
        <v/>
      </c>
      <c r="E299" s="7" t="n"/>
      <c r="F299" s="12">
        <f>IFERROR(INDEX(Lotes!$E:$E,MATCH(1,(Lotes!$A:$A=C299)*(Lotes!$C:$C=E299),0)),"")</f>
        <v/>
      </c>
      <c r="G299" s="13" t="n"/>
      <c r="H299" s="8" t="n"/>
      <c r="I299" s="8" t="n"/>
      <c r="J299" s="8" t="n"/>
    </row>
    <row r="300">
      <c r="A300" s="9" t="n"/>
      <c r="B300" s="7" t="n"/>
      <c r="C300" s="7" t="n"/>
      <c r="D300" s="7">
        <f>IFERROR(VLOOKUP(C300,Produtos!A:B,2,FALSE),"")</f>
        <v/>
      </c>
      <c r="E300" s="7" t="n"/>
      <c r="F300" s="12">
        <f>IFERROR(INDEX(Lotes!$E:$E,MATCH(1,(Lotes!$A:$A=C300)*(Lotes!$C:$C=E300),0)),"")</f>
        <v/>
      </c>
      <c r="G300" s="13" t="n"/>
      <c r="H300" s="8" t="n"/>
      <c r="I300" s="8" t="n"/>
      <c r="J300" s="8" t="n"/>
    </row>
    <row r="301">
      <c r="A301" s="10" t="n"/>
      <c r="D301">
        <f>IFERROR(VLOOKUP(C301,Produtos!A:B,2,FALSE),"")</f>
        <v/>
      </c>
      <c r="F301" s="10">
        <f>IFERROR(INDEX(Lotes!$E:$E,MATCH(1,(Lotes!$A:$A=C301)*(Lotes!$C:$C=E301),0)),"")</f>
        <v/>
      </c>
      <c r="G301" s="14" t="n"/>
    </row>
    <row r="302">
      <c r="A302" s="10" t="n"/>
      <c r="D302">
        <f>IFERROR(VLOOKUP(C302,Produtos!A:B,2,FALSE),"")</f>
        <v/>
      </c>
      <c r="F302" s="10">
        <f>IFERROR(INDEX(Lotes!$E:$E,MATCH(1,(Lotes!$A:$A=C302)*(Lotes!$C:$C=E302),0)),"")</f>
        <v/>
      </c>
      <c r="G302" s="14" t="n"/>
    </row>
    <row r="303">
      <c r="A303" s="10" t="n"/>
      <c r="D303">
        <f>IFERROR(VLOOKUP(C303,Produtos!A:B,2,FALSE),"")</f>
        <v/>
      </c>
      <c r="F303" s="10">
        <f>IFERROR(INDEX(Lotes!$E:$E,MATCH(1,(Lotes!$A:$A=C303)*(Lotes!$C:$C=E303),0)),"")</f>
        <v/>
      </c>
      <c r="G303" s="14" t="n"/>
    </row>
    <row r="304">
      <c r="A304" s="10" t="n"/>
      <c r="D304">
        <f>IFERROR(VLOOKUP(C304,Produtos!A:B,2,FALSE),"")</f>
        <v/>
      </c>
      <c r="F304" s="10">
        <f>IFERROR(INDEX(Lotes!$E:$E,MATCH(1,(Lotes!$A:$A=C304)*(Lotes!$C:$C=E304),0)),"")</f>
        <v/>
      </c>
      <c r="G304" s="14" t="n"/>
    </row>
    <row r="305">
      <c r="A305" s="10" t="n"/>
      <c r="D305">
        <f>IFERROR(VLOOKUP(C305,Produtos!A:B,2,FALSE),"")</f>
        <v/>
      </c>
      <c r="F305" s="10">
        <f>IFERROR(INDEX(Lotes!$E:$E,MATCH(1,(Lotes!$A:$A=C305)*(Lotes!$C:$C=E305),0)),"")</f>
        <v/>
      </c>
      <c r="G305" s="14" t="n"/>
    </row>
    <row r="306">
      <c r="A306" s="10" t="n"/>
      <c r="D306">
        <f>IFERROR(VLOOKUP(C306,Produtos!A:B,2,FALSE),"")</f>
        <v/>
      </c>
      <c r="F306" s="10">
        <f>IFERROR(INDEX(Lotes!$E:$E,MATCH(1,(Lotes!$A:$A=C306)*(Lotes!$C:$C=E306),0)),"")</f>
        <v/>
      </c>
      <c r="G306" s="14" t="n"/>
    </row>
    <row r="307">
      <c r="A307" s="10" t="n"/>
      <c r="D307">
        <f>IFERROR(VLOOKUP(C307,Produtos!A:B,2,FALSE),"")</f>
        <v/>
      </c>
      <c r="F307" s="10">
        <f>IFERROR(INDEX(Lotes!$E:$E,MATCH(1,(Lotes!$A:$A=C307)*(Lotes!$C:$C=E307),0)),"")</f>
        <v/>
      </c>
      <c r="G307" s="14" t="n"/>
    </row>
    <row r="308">
      <c r="A308" s="10" t="n"/>
      <c r="D308">
        <f>IFERROR(VLOOKUP(C308,Produtos!A:B,2,FALSE),"")</f>
        <v/>
      </c>
      <c r="F308" s="10">
        <f>IFERROR(INDEX(Lotes!$E:$E,MATCH(1,(Lotes!$A:$A=C308)*(Lotes!$C:$C=E308),0)),"")</f>
        <v/>
      </c>
      <c r="G308" s="14" t="n"/>
    </row>
    <row r="309">
      <c r="A309" s="10" t="n"/>
      <c r="D309">
        <f>IFERROR(VLOOKUP(C309,Produtos!A:B,2,FALSE),"")</f>
        <v/>
      </c>
      <c r="F309" s="10">
        <f>IFERROR(INDEX(Lotes!$E:$E,MATCH(1,(Lotes!$A:$A=C309)*(Lotes!$C:$C=E309),0)),"")</f>
        <v/>
      </c>
      <c r="G309" s="14" t="n"/>
    </row>
    <row r="310">
      <c r="A310" s="10" t="n"/>
      <c r="D310">
        <f>IFERROR(VLOOKUP(C310,Produtos!A:B,2,FALSE),"")</f>
        <v/>
      </c>
      <c r="F310" s="10">
        <f>IFERROR(INDEX(Lotes!$E:$E,MATCH(1,(Lotes!$A:$A=C310)*(Lotes!$C:$C=E310),0)),"")</f>
        <v/>
      </c>
      <c r="G310" s="14" t="n"/>
    </row>
    <row r="311">
      <c r="A311" s="10" t="n"/>
      <c r="D311">
        <f>IFERROR(VLOOKUP(C311,Produtos!A:B,2,FALSE),"")</f>
        <v/>
      </c>
      <c r="F311" s="10">
        <f>IFERROR(INDEX(Lotes!$E:$E,MATCH(1,(Lotes!$A:$A=C311)*(Lotes!$C:$C=E311),0)),"")</f>
        <v/>
      </c>
      <c r="G311" s="14" t="n"/>
    </row>
    <row r="312">
      <c r="A312" s="10" t="n"/>
      <c r="D312">
        <f>IFERROR(VLOOKUP(C312,Produtos!A:B,2,FALSE),"")</f>
        <v/>
      </c>
      <c r="F312" s="10">
        <f>IFERROR(INDEX(Lotes!$E:$E,MATCH(1,(Lotes!$A:$A=C312)*(Lotes!$C:$C=E312),0)),"")</f>
        <v/>
      </c>
      <c r="G312" s="14" t="n"/>
    </row>
    <row r="313">
      <c r="A313" s="10" t="n"/>
      <c r="D313">
        <f>IFERROR(VLOOKUP(C313,Produtos!A:B,2,FALSE),"")</f>
        <v/>
      </c>
      <c r="F313" s="10">
        <f>IFERROR(INDEX(Lotes!$E:$E,MATCH(1,(Lotes!$A:$A=C313)*(Lotes!$C:$C=E313),0)),"")</f>
        <v/>
      </c>
      <c r="G313" s="14" t="n"/>
    </row>
    <row r="314">
      <c r="A314" s="10" t="n"/>
      <c r="D314">
        <f>IFERROR(VLOOKUP(C314,Produtos!A:B,2,FALSE),"")</f>
        <v/>
      </c>
      <c r="F314" s="10">
        <f>IFERROR(INDEX(Lotes!$E:$E,MATCH(1,(Lotes!$A:$A=C314)*(Lotes!$C:$C=E314),0)),"")</f>
        <v/>
      </c>
      <c r="G314" s="14" t="n"/>
    </row>
    <row r="315">
      <c r="A315" s="10" t="n"/>
      <c r="D315">
        <f>IFERROR(VLOOKUP(C315,Produtos!A:B,2,FALSE),"")</f>
        <v/>
      </c>
      <c r="F315" s="10">
        <f>IFERROR(INDEX(Lotes!$E:$E,MATCH(1,(Lotes!$A:$A=C315)*(Lotes!$C:$C=E315),0)),"")</f>
        <v/>
      </c>
      <c r="G315" s="14" t="n"/>
    </row>
    <row r="316">
      <c r="A316" s="10" t="n"/>
      <c r="D316">
        <f>IFERROR(VLOOKUP(C316,Produtos!A:B,2,FALSE),"")</f>
        <v/>
      </c>
      <c r="F316" s="10">
        <f>IFERROR(INDEX(Lotes!$E:$E,MATCH(1,(Lotes!$A:$A=C316)*(Lotes!$C:$C=E316),0)),"")</f>
        <v/>
      </c>
      <c r="G316" s="14" t="n"/>
    </row>
    <row r="317">
      <c r="A317" s="10" t="n"/>
      <c r="D317">
        <f>IFERROR(VLOOKUP(C317,Produtos!A:B,2,FALSE),"")</f>
        <v/>
      </c>
      <c r="F317" s="10">
        <f>IFERROR(INDEX(Lotes!$E:$E,MATCH(1,(Lotes!$A:$A=C317)*(Lotes!$C:$C=E317),0)),"")</f>
        <v/>
      </c>
      <c r="G317" s="14" t="n"/>
    </row>
    <row r="318">
      <c r="A318" s="10" t="n"/>
      <c r="D318">
        <f>IFERROR(VLOOKUP(C318,Produtos!A:B,2,FALSE),"")</f>
        <v/>
      </c>
      <c r="F318" s="10">
        <f>IFERROR(INDEX(Lotes!$E:$E,MATCH(1,(Lotes!$A:$A=C318)*(Lotes!$C:$C=E318),0)),"")</f>
        <v/>
      </c>
      <c r="G318" s="14" t="n"/>
    </row>
    <row r="319">
      <c r="A319" s="10" t="n"/>
      <c r="D319">
        <f>IFERROR(VLOOKUP(C319,Produtos!A:B,2,FALSE),"")</f>
        <v/>
      </c>
      <c r="F319" s="10">
        <f>IFERROR(INDEX(Lotes!$E:$E,MATCH(1,(Lotes!$A:$A=C319)*(Lotes!$C:$C=E319),0)),"")</f>
        <v/>
      </c>
      <c r="G319" s="14" t="n"/>
    </row>
    <row r="320">
      <c r="A320" s="10" t="n"/>
      <c r="D320">
        <f>IFERROR(VLOOKUP(C320,Produtos!A:B,2,FALSE),"")</f>
        <v/>
      </c>
      <c r="F320" s="10">
        <f>IFERROR(INDEX(Lotes!$E:$E,MATCH(1,(Lotes!$A:$A=C320)*(Lotes!$C:$C=E320),0)),"")</f>
        <v/>
      </c>
      <c r="G320" s="14" t="n"/>
    </row>
    <row r="321">
      <c r="A321" s="10" t="n"/>
      <c r="D321">
        <f>IFERROR(VLOOKUP(C321,Produtos!A:B,2,FALSE),"")</f>
        <v/>
      </c>
      <c r="F321" s="10">
        <f>IFERROR(INDEX(Lotes!$E:$E,MATCH(1,(Lotes!$A:$A=C321)*(Lotes!$C:$C=E321),0)),"")</f>
        <v/>
      </c>
      <c r="G321" s="14" t="n"/>
    </row>
    <row r="322">
      <c r="A322" s="10" t="n"/>
      <c r="D322">
        <f>IFERROR(VLOOKUP(C322,Produtos!A:B,2,FALSE),"")</f>
        <v/>
      </c>
      <c r="F322" s="10">
        <f>IFERROR(INDEX(Lotes!$E:$E,MATCH(1,(Lotes!$A:$A=C322)*(Lotes!$C:$C=E322),0)),"")</f>
        <v/>
      </c>
      <c r="G322" s="14" t="n"/>
    </row>
    <row r="323">
      <c r="A323" s="10" t="n"/>
      <c r="D323">
        <f>IFERROR(VLOOKUP(C323,Produtos!A:B,2,FALSE),"")</f>
        <v/>
      </c>
      <c r="F323" s="10">
        <f>IFERROR(INDEX(Lotes!$E:$E,MATCH(1,(Lotes!$A:$A=C323)*(Lotes!$C:$C=E323),0)),"")</f>
        <v/>
      </c>
      <c r="G323" s="14" t="n"/>
    </row>
    <row r="324">
      <c r="A324" s="10" t="n"/>
      <c r="D324">
        <f>IFERROR(VLOOKUP(C324,Produtos!A:B,2,FALSE),"")</f>
        <v/>
      </c>
      <c r="F324" s="10">
        <f>IFERROR(INDEX(Lotes!$E:$E,MATCH(1,(Lotes!$A:$A=C324)*(Lotes!$C:$C=E324),0)),"")</f>
        <v/>
      </c>
      <c r="G324" s="14" t="n"/>
    </row>
    <row r="325">
      <c r="A325" s="10" t="n"/>
      <c r="D325">
        <f>IFERROR(VLOOKUP(C325,Produtos!A:B,2,FALSE),"")</f>
        <v/>
      </c>
      <c r="F325" s="10">
        <f>IFERROR(INDEX(Lotes!$E:$E,MATCH(1,(Lotes!$A:$A=C325)*(Lotes!$C:$C=E325),0)),"")</f>
        <v/>
      </c>
      <c r="G325" s="14" t="n"/>
    </row>
    <row r="326">
      <c r="A326" s="10" t="n"/>
      <c r="D326">
        <f>IFERROR(VLOOKUP(C326,Produtos!A:B,2,FALSE),"")</f>
        <v/>
      </c>
      <c r="F326" s="10">
        <f>IFERROR(INDEX(Lotes!$E:$E,MATCH(1,(Lotes!$A:$A=C326)*(Lotes!$C:$C=E326),0)),"")</f>
        <v/>
      </c>
      <c r="G326" s="14" t="n"/>
    </row>
    <row r="327">
      <c r="A327" s="10" t="n"/>
      <c r="D327">
        <f>IFERROR(VLOOKUP(C327,Produtos!A:B,2,FALSE),"")</f>
        <v/>
      </c>
      <c r="F327" s="10">
        <f>IFERROR(INDEX(Lotes!$E:$E,MATCH(1,(Lotes!$A:$A=C327)*(Lotes!$C:$C=E327),0)),"")</f>
        <v/>
      </c>
      <c r="G327" s="14" t="n"/>
    </row>
    <row r="328">
      <c r="A328" s="10" t="n"/>
      <c r="D328">
        <f>IFERROR(VLOOKUP(C328,Produtos!A:B,2,FALSE),"")</f>
        <v/>
      </c>
      <c r="F328" s="10">
        <f>IFERROR(INDEX(Lotes!$E:$E,MATCH(1,(Lotes!$A:$A=C328)*(Lotes!$C:$C=E328),0)),"")</f>
        <v/>
      </c>
      <c r="G328" s="14" t="n"/>
    </row>
    <row r="329">
      <c r="A329" s="10" t="n"/>
      <c r="D329">
        <f>IFERROR(VLOOKUP(C329,Produtos!A:B,2,FALSE),"")</f>
        <v/>
      </c>
      <c r="F329" s="10">
        <f>IFERROR(INDEX(Lotes!$E:$E,MATCH(1,(Lotes!$A:$A=C329)*(Lotes!$C:$C=E329),0)),"")</f>
        <v/>
      </c>
      <c r="G329" s="14" t="n"/>
    </row>
    <row r="330">
      <c r="A330" s="10" t="n"/>
      <c r="D330">
        <f>IFERROR(VLOOKUP(C330,Produtos!A:B,2,FALSE),"")</f>
        <v/>
      </c>
      <c r="F330" s="10">
        <f>IFERROR(INDEX(Lotes!$E:$E,MATCH(1,(Lotes!$A:$A=C330)*(Lotes!$C:$C=E330),0)),"")</f>
        <v/>
      </c>
      <c r="G330" s="14" t="n"/>
    </row>
    <row r="331">
      <c r="A331" s="10" t="n"/>
      <c r="D331">
        <f>IFERROR(VLOOKUP(C331,Produtos!A:B,2,FALSE),"")</f>
        <v/>
      </c>
      <c r="F331" s="10">
        <f>IFERROR(INDEX(Lotes!$E:$E,MATCH(1,(Lotes!$A:$A=C331)*(Lotes!$C:$C=E331),0)),"")</f>
        <v/>
      </c>
      <c r="G331" s="14" t="n"/>
    </row>
    <row r="332">
      <c r="A332" s="10" t="n"/>
      <c r="D332">
        <f>IFERROR(VLOOKUP(C332,Produtos!A:B,2,FALSE),"")</f>
        <v/>
      </c>
      <c r="F332" s="10">
        <f>IFERROR(INDEX(Lotes!$E:$E,MATCH(1,(Lotes!$A:$A=C332)*(Lotes!$C:$C=E332),0)),"")</f>
        <v/>
      </c>
      <c r="G332" s="14" t="n"/>
    </row>
    <row r="333">
      <c r="A333" s="10" t="n"/>
      <c r="D333">
        <f>IFERROR(VLOOKUP(C333,Produtos!A:B,2,FALSE),"")</f>
        <v/>
      </c>
      <c r="F333" s="10">
        <f>IFERROR(INDEX(Lotes!$E:$E,MATCH(1,(Lotes!$A:$A=C333)*(Lotes!$C:$C=E333),0)),"")</f>
        <v/>
      </c>
      <c r="G333" s="14" t="n"/>
    </row>
    <row r="334">
      <c r="A334" s="10" t="n"/>
      <c r="D334">
        <f>IFERROR(VLOOKUP(C334,Produtos!A:B,2,FALSE),"")</f>
        <v/>
      </c>
      <c r="F334" s="10">
        <f>IFERROR(INDEX(Lotes!$E:$E,MATCH(1,(Lotes!$A:$A=C334)*(Lotes!$C:$C=E334),0)),"")</f>
        <v/>
      </c>
      <c r="G334" s="14" t="n"/>
    </row>
    <row r="335">
      <c r="A335" s="10" t="n"/>
      <c r="D335">
        <f>IFERROR(VLOOKUP(C335,Produtos!A:B,2,FALSE),"")</f>
        <v/>
      </c>
      <c r="F335" s="10">
        <f>IFERROR(INDEX(Lotes!$E:$E,MATCH(1,(Lotes!$A:$A=C335)*(Lotes!$C:$C=E335),0)),"")</f>
        <v/>
      </c>
      <c r="G335" s="14" t="n"/>
    </row>
    <row r="336">
      <c r="A336" s="10" t="n"/>
      <c r="D336">
        <f>IFERROR(VLOOKUP(C336,Produtos!A:B,2,FALSE),"")</f>
        <v/>
      </c>
      <c r="F336" s="10">
        <f>IFERROR(INDEX(Lotes!$E:$E,MATCH(1,(Lotes!$A:$A=C336)*(Lotes!$C:$C=E336),0)),"")</f>
        <v/>
      </c>
      <c r="G336" s="14" t="n"/>
    </row>
    <row r="337">
      <c r="A337" s="10" t="n"/>
      <c r="D337">
        <f>IFERROR(VLOOKUP(C337,Produtos!A:B,2,FALSE),"")</f>
        <v/>
      </c>
      <c r="F337" s="10">
        <f>IFERROR(INDEX(Lotes!$E:$E,MATCH(1,(Lotes!$A:$A=C337)*(Lotes!$C:$C=E337),0)),"")</f>
        <v/>
      </c>
      <c r="G337" s="14" t="n"/>
    </row>
    <row r="338">
      <c r="A338" s="10" t="n"/>
      <c r="D338">
        <f>IFERROR(VLOOKUP(C338,Produtos!A:B,2,FALSE),"")</f>
        <v/>
      </c>
      <c r="F338" s="10">
        <f>IFERROR(INDEX(Lotes!$E:$E,MATCH(1,(Lotes!$A:$A=C338)*(Lotes!$C:$C=E338),0)),"")</f>
        <v/>
      </c>
      <c r="G338" s="14" t="n"/>
    </row>
    <row r="339">
      <c r="A339" s="10" t="n"/>
      <c r="D339">
        <f>IFERROR(VLOOKUP(C339,Produtos!A:B,2,FALSE),"")</f>
        <v/>
      </c>
      <c r="F339" s="10">
        <f>IFERROR(INDEX(Lotes!$E:$E,MATCH(1,(Lotes!$A:$A=C339)*(Lotes!$C:$C=E339),0)),"")</f>
        <v/>
      </c>
      <c r="G339" s="14" t="n"/>
    </row>
    <row r="340">
      <c r="A340" s="10" t="n"/>
      <c r="D340">
        <f>IFERROR(VLOOKUP(C340,Produtos!A:B,2,FALSE),"")</f>
        <v/>
      </c>
      <c r="F340" s="10">
        <f>IFERROR(INDEX(Lotes!$E:$E,MATCH(1,(Lotes!$A:$A=C340)*(Lotes!$C:$C=E340),0)),"")</f>
        <v/>
      </c>
      <c r="G340" s="14" t="n"/>
    </row>
    <row r="341">
      <c r="A341" s="10" t="n"/>
      <c r="D341">
        <f>IFERROR(VLOOKUP(C341,Produtos!A:B,2,FALSE),"")</f>
        <v/>
      </c>
      <c r="F341" s="10">
        <f>IFERROR(INDEX(Lotes!$E:$E,MATCH(1,(Lotes!$A:$A=C341)*(Lotes!$C:$C=E341),0)),"")</f>
        <v/>
      </c>
      <c r="G341" s="14" t="n"/>
    </row>
    <row r="342">
      <c r="A342" s="10" t="n"/>
      <c r="D342">
        <f>IFERROR(VLOOKUP(C342,Produtos!A:B,2,FALSE),"")</f>
        <v/>
      </c>
      <c r="F342" s="10">
        <f>IFERROR(INDEX(Lotes!$E:$E,MATCH(1,(Lotes!$A:$A=C342)*(Lotes!$C:$C=E342),0)),"")</f>
        <v/>
      </c>
      <c r="G342" s="14" t="n"/>
    </row>
    <row r="343">
      <c r="A343" s="10" t="n"/>
      <c r="D343">
        <f>IFERROR(VLOOKUP(C343,Produtos!A:B,2,FALSE),"")</f>
        <v/>
      </c>
      <c r="F343" s="10">
        <f>IFERROR(INDEX(Lotes!$E:$E,MATCH(1,(Lotes!$A:$A=C343)*(Lotes!$C:$C=E343),0)),"")</f>
        <v/>
      </c>
      <c r="G343" s="14" t="n"/>
    </row>
    <row r="344">
      <c r="A344" s="10" t="n"/>
      <c r="D344">
        <f>IFERROR(VLOOKUP(C344,Produtos!A:B,2,FALSE),"")</f>
        <v/>
      </c>
      <c r="F344" s="10">
        <f>IFERROR(INDEX(Lotes!$E:$E,MATCH(1,(Lotes!$A:$A=C344)*(Lotes!$C:$C=E344),0)),"")</f>
        <v/>
      </c>
      <c r="G344" s="14" t="n"/>
    </row>
    <row r="345">
      <c r="A345" s="10" t="n"/>
      <c r="D345">
        <f>IFERROR(VLOOKUP(C345,Produtos!A:B,2,FALSE),"")</f>
        <v/>
      </c>
      <c r="F345" s="10">
        <f>IFERROR(INDEX(Lotes!$E:$E,MATCH(1,(Lotes!$A:$A=C345)*(Lotes!$C:$C=E345),0)),"")</f>
        <v/>
      </c>
      <c r="G345" s="14" t="n"/>
    </row>
    <row r="346">
      <c r="A346" s="10" t="n"/>
      <c r="D346">
        <f>IFERROR(VLOOKUP(C346,Produtos!A:B,2,FALSE),"")</f>
        <v/>
      </c>
      <c r="F346" s="10">
        <f>IFERROR(INDEX(Lotes!$E:$E,MATCH(1,(Lotes!$A:$A=C346)*(Lotes!$C:$C=E346),0)),"")</f>
        <v/>
      </c>
      <c r="G346" s="14" t="n"/>
    </row>
    <row r="347">
      <c r="A347" s="10" t="n"/>
      <c r="D347">
        <f>IFERROR(VLOOKUP(C347,Produtos!A:B,2,FALSE),"")</f>
        <v/>
      </c>
      <c r="F347" s="10">
        <f>IFERROR(INDEX(Lotes!$E:$E,MATCH(1,(Lotes!$A:$A=C347)*(Lotes!$C:$C=E347),0)),"")</f>
        <v/>
      </c>
      <c r="G347" s="14" t="n"/>
    </row>
    <row r="348">
      <c r="A348" s="10" t="n"/>
      <c r="D348">
        <f>IFERROR(VLOOKUP(C348,Produtos!A:B,2,FALSE),"")</f>
        <v/>
      </c>
      <c r="F348" s="10">
        <f>IFERROR(INDEX(Lotes!$E:$E,MATCH(1,(Lotes!$A:$A=C348)*(Lotes!$C:$C=E348),0)),"")</f>
        <v/>
      </c>
      <c r="G348" s="14" t="n"/>
    </row>
    <row r="349">
      <c r="A349" s="10" t="n"/>
      <c r="D349">
        <f>IFERROR(VLOOKUP(C349,Produtos!A:B,2,FALSE),"")</f>
        <v/>
      </c>
      <c r="F349" s="10">
        <f>IFERROR(INDEX(Lotes!$E:$E,MATCH(1,(Lotes!$A:$A=C349)*(Lotes!$C:$C=E349),0)),"")</f>
        <v/>
      </c>
      <c r="G349" s="14" t="n"/>
    </row>
    <row r="350">
      <c r="A350" s="10" t="n"/>
      <c r="D350">
        <f>IFERROR(VLOOKUP(C350,Produtos!A:B,2,FALSE),"")</f>
        <v/>
      </c>
      <c r="F350" s="10">
        <f>IFERROR(INDEX(Lotes!$E:$E,MATCH(1,(Lotes!$A:$A=C350)*(Lotes!$C:$C=E350),0)),"")</f>
        <v/>
      </c>
      <c r="G350" s="14" t="n"/>
    </row>
    <row r="351">
      <c r="A351" s="10" t="n"/>
      <c r="D351">
        <f>IFERROR(VLOOKUP(C351,Produtos!A:B,2,FALSE),"")</f>
        <v/>
      </c>
      <c r="F351" s="10">
        <f>IFERROR(INDEX(Lotes!$E:$E,MATCH(1,(Lotes!$A:$A=C351)*(Lotes!$C:$C=E351),0)),"")</f>
        <v/>
      </c>
      <c r="G351" s="14" t="n"/>
    </row>
    <row r="352">
      <c r="A352" s="10" t="n"/>
      <c r="D352">
        <f>IFERROR(VLOOKUP(C352,Produtos!A:B,2,FALSE),"")</f>
        <v/>
      </c>
      <c r="F352" s="10">
        <f>IFERROR(INDEX(Lotes!$E:$E,MATCH(1,(Lotes!$A:$A=C352)*(Lotes!$C:$C=E352),0)),"")</f>
        <v/>
      </c>
      <c r="G352" s="14" t="n"/>
    </row>
    <row r="353">
      <c r="A353" s="10" t="n"/>
      <c r="D353">
        <f>IFERROR(VLOOKUP(C353,Produtos!A:B,2,FALSE),"")</f>
        <v/>
      </c>
      <c r="F353" s="10">
        <f>IFERROR(INDEX(Lotes!$E:$E,MATCH(1,(Lotes!$A:$A=C353)*(Lotes!$C:$C=E353),0)),"")</f>
        <v/>
      </c>
      <c r="G353" s="14" t="n"/>
    </row>
    <row r="354">
      <c r="A354" s="10" t="n"/>
      <c r="D354">
        <f>IFERROR(VLOOKUP(C354,Produtos!A:B,2,FALSE),"")</f>
        <v/>
      </c>
      <c r="F354" s="10">
        <f>IFERROR(INDEX(Lotes!$E:$E,MATCH(1,(Lotes!$A:$A=C354)*(Lotes!$C:$C=E354),0)),"")</f>
        <v/>
      </c>
      <c r="G354" s="14" t="n"/>
    </row>
    <row r="355">
      <c r="A355" s="10" t="n"/>
      <c r="D355">
        <f>IFERROR(VLOOKUP(C355,Produtos!A:B,2,FALSE),"")</f>
        <v/>
      </c>
      <c r="F355" s="10">
        <f>IFERROR(INDEX(Lotes!$E:$E,MATCH(1,(Lotes!$A:$A=C355)*(Lotes!$C:$C=E355),0)),"")</f>
        <v/>
      </c>
      <c r="G355" s="14" t="n"/>
    </row>
    <row r="356">
      <c r="A356" s="10" t="n"/>
      <c r="D356">
        <f>IFERROR(VLOOKUP(C356,Produtos!A:B,2,FALSE),"")</f>
        <v/>
      </c>
      <c r="F356" s="10">
        <f>IFERROR(INDEX(Lotes!$E:$E,MATCH(1,(Lotes!$A:$A=C356)*(Lotes!$C:$C=E356),0)),"")</f>
        <v/>
      </c>
      <c r="G356" s="14" t="n"/>
    </row>
    <row r="357">
      <c r="A357" s="10" t="n"/>
      <c r="D357">
        <f>IFERROR(VLOOKUP(C357,Produtos!A:B,2,FALSE),"")</f>
        <v/>
      </c>
      <c r="F357" s="10">
        <f>IFERROR(INDEX(Lotes!$E:$E,MATCH(1,(Lotes!$A:$A=C357)*(Lotes!$C:$C=E357),0)),"")</f>
        <v/>
      </c>
      <c r="G357" s="14" t="n"/>
    </row>
    <row r="358">
      <c r="A358" s="10" t="n"/>
      <c r="D358">
        <f>IFERROR(VLOOKUP(C358,Produtos!A:B,2,FALSE),"")</f>
        <v/>
      </c>
      <c r="F358" s="10">
        <f>IFERROR(INDEX(Lotes!$E:$E,MATCH(1,(Lotes!$A:$A=C358)*(Lotes!$C:$C=E358),0)),"")</f>
        <v/>
      </c>
      <c r="G358" s="14" t="n"/>
    </row>
    <row r="359">
      <c r="A359" s="10" t="n"/>
      <c r="D359">
        <f>IFERROR(VLOOKUP(C359,Produtos!A:B,2,FALSE),"")</f>
        <v/>
      </c>
      <c r="F359" s="10">
        <f>IFERROR(INDEX(Lotes!$E:$E,MATCH(1,(Lotes!$A:$A=C359)*(Lotes!$C:$C=E359),0)),"")</f>
        <v/>
      </c>
      <c r="G359" s="14" t="n"/>
    </row>
    <row r="360">
      <c r="A360" s="10" t="n"/>
      <c r="D360">
        <f>IFERROR(VLOOKUP(C360,Produtos!A:B,2,FALSE),"")</f>
        <v/>
      </c>
      <c r="F360" s="10">
        <f>IFERROR(INDEX(Lotes!$E:$E,MATCH(1,(Lotes!$A:$A=C360)*(Lotes!$C:$C=E360),0)),"")</f>
        <v/>
      </c>
      <c r="G360" s="14" t="n"/>
    </row>
    <row r="361">
      <c r="A361" s="10" t="n"/>
      <c r="D361">
        <f>IFERROR(VLOOKUP(C361,Produtos!A:B,2,FALSE),"")</f>
        <v/>
      </c>
      <c r="F361" s="10">
        <f>IFERROR(INDEX(Lotes!$E:$E,MATCH(1,(Lotes!$A:$A=C361)*(Lotes!$C:$C=E361),0)),"")</f>
        <v/>
      </c>
      <c r="G361" s="14" t="n"/>
    </row>
    <row r="362">
      <c r="A362" s="10" t="n"/>
      <c r="D362">
        <f>IFERROR(VLOOKUP(C362,Produtos!A:B,2,FALSE),"")</f>
        <v/>
      </c>
      <c r="F362" s="10">
        <f>IFERROR(INDEX(Lotes!$E:$E,MATCH(1,(Lotes!$A:$A=C362)*(Lotes!$C:$C=E362),0)),"")</f>
        <v/>
      </c>
      <c r="G362" s="14" t="n"/>
    </row>
    <row r="363">
      <c r="A363" s="10" t="n"/>
      <c r="D363">
        <f>IFERROR(VLOOKUP(C363,Produtos!A:B,2,FALSE),"")</f>
        <v/>
      </c>
      <c r="F363" s="10">
        <f>IFERROR(INDEX(Lotes!$E:$E,MATCH(1,(Lotes!$A:$A=C363)*(Lotes!$C:$C=E363),0)),"")</f>
        <v/>
      </c>
      <c r="G363" s="14" t="n"/>
    </row>
    <row r="364">
      <c r="A364" s="10" t="n"/>
      <c r="D364">
        <f>IFERROR(VLOOKUP(C364,Produtos!A:B,2,FALSE),"")</f>
        <v/>
      </c>
      <c r="F364" s="10">
        <f>IFERROR(INDEX(Lotes!$E:$E,MATCH(1,(Lotes!$A:$A=C364)*(Lotes!$C:$C=E364),0)),"")</f>
        <v/>
      </c>
      <c r="G364" s="14" t="n"/>
    </row>
    <row r="365">
      <c r="A365" s="10" t="n"/>
      <c r="D365">
        <f>IFERROR(VLOOKUP(C365,Produtos!A:B,2,FALSE),"")</f>
        <v/>
      </c>
      <c r="F365" s="10">
        <f>IFERROR(INDEX(Lotes!$E:$E,MATCH(1,(Lotes!$A:$A=C365)*(Lotes!$C:$C=E365),0)),"")</f>
        <v/>
      </c>
      <c r="G365" s="14" t="n"/>
    </row>
    <row r="366">
      <c r="A366" s="10" t="n"/>
      <c r="D366">
        <f>IFERROR(VLOOKUP(C366,Produtos!A:B,2,FALSE),"")</f>
        <v/>
      </c>
      <c r="F366" s="10">
        <f>IFERROR(INDEX(Lotes!$E:$E,MATCH(1,(Lotes!$A:$A=C366)*(Lotes!$C:$C=E366),0)),"")</f>
        <v/>
      </c>
      <c r="G366" s="14" t="n"/>
    </row>
    <row r="367">
      <c r="A367" s="10" t="n"/>
      <c r="D367">
        <f>IFERROR(VLOOKUP(C367,Produtos!A:B,2,FALSE),"")</f>
        <v/>
      </c>
      <c r="F367" s="10">
        <f>IFERROR(INDEX(Lotes!$E:$E,MATCH(1,(Lotes!$A:$A=C367)*(Lotes!$C:$C=E367),0)),"")</f>
        <v/>
      </c>
      <c r="G367" s="14" t="n"/>
    </row>
    <row r="368">
      <c r="A368" s="10" t="n"/>
      <c r="D368">
        <f>IFERROR(VLOOKUP(C368,Produtos!A:B,2,FALSE),"")</f>
        <v/>
      </c>
      <c r="F368" s="10">
        <f>IFERROR(INDEX(Lotes!$E:$E,MATCH(1,(Lotes!$A:$A=C368)*(Lotes!$C:$C=E368),0)),"")</f>
        <v/>
      </c>
      <c r="G368" s="14" t="n"/>
    </row>
    <row r="369">
      <c r="A369" s="10" t="n"/>
      <c r="D369">
        <f>IFERROR(VLOOKUP(C369,Produtos!A:B,2,FALSE),"")</f>
        <v/>
      </c>
      <c r="F369" s="10">
        <f>IFERROR(INDEX(Lotes!$E:$E,MATCH(1,(Lotes!$A:$A=C369)*(Lotes!$C:$C=E369),0)),"")</f>
        <v/>
      </c>
      <c r="G369" s="14" t="n"/>
    </row>
    <row r="370">
      <c r="A370" s="10" t="n"/>
      <c r="D370">
        <f>IFERROR(VLOOKUP(C370,Produtos!A:B,2,FALSE),"")</f>
        <v/>
      </c>
      <c r="F370" s="10">
        <f>IFERROR(INDEX(Lotes!$E:$E,MATCH(1,(Lotes!$A:$A=C370)*(Lotes!$C:$C=E370),0)),"")</f>
        <v/>
      </c>
      <c r="G370" s="14" t="n"/>
    </row>
    <row r="371">
      <c r="A371" s="10" t="n"/>
      <c r="D371">
        <f>IFERROR(VLOOKUP(C371,Produtos!A:B,2,FALSE),"")</f>
        <v/>
      </c>
      <c r="F371" s="10">
        <f>IFERROR(INDEX(Lotes!$E:$E,MATCH(1,(Lotes!$A:$A=C371)*(Lotes!$C:$C=E371),0)),"")</f>
        <v/>
      </c>
      <c r="G371" s="14" t="n"/>
    </row>
    <row r="372">
      <c r="A372" s="10" t="n"/>
      <c r="D372">
        <f>IFERROR(VLOOKUP(C372,Produtos!A:B,2,FALSE),"")</f>
        <v/>
      </c>
      <c r="F372" s="10">
        <f>IFERROR(INDEX(Lotes!$E:$E,MATCH(1,(Lotes!$A:$A=C372)*(Lotes!$C:$C=E372),0)),"")</f>
        <v/>
      </c>
      <c r="G372" s="14" t="n"/>
    </row>
    <row r="373">
      <c r="A373" s="10" t="n"/>
      <c r="D373">
        <f>IFERROR(VLOOKUP(C373,Produtos!A:B,2,FALSE),"")</f>
        <v/>
      </c>
      <c r="F373" s="10">
        <f>IFERROR(INDEX(Lotes!$E:$E,MATCH(1,(Lotes!$A:$A=C373)*(Lotes!$C:$C=E373),0)),"")</f>
        <v/>
      </c>
      <c r="G373" s="14" t="n"/>
    </row>
    <row r="374">
      <c r="A374" s="10" t="n"/>
      <c r="D374">
        <f>IFERROR(VLOOKUP(C374,Produtos!A:B,2,FALSE),"")</f>
        <v/>
      </c>
      <c r="F374" s="10">
        <f>IFERROR(INDEX(Lotes!$E:$E,MATCH(1,(Lotes!$A:$A=C374)*(Lotes!$C:$C=E374),0)),"")</f>
        <v/>
      </c>
      <c r="G374" s="14" t="n"/>
    </row>
    <row r="375">
      <c r="A375" s="10" t="n"/>
      <c r="D375">
        <f>IFERROR(VLOOKUP(C375,Produtos!A:B,2,FALSE),"")</f>
        <v/>
      </c>
      <c r="F375" s="10">
        <f>IFERROR(INDEX(Lotes!$E:$E,MATCH(1,(Lotes!$A:$A=C375)*(Lotes!$C:$C=E375),0)),"")</f>
        <v/>
      </c>
      <c r="G375" s="14" t="n"/>
    </row>
    <row r="376">
      <c r="A376" s="10" t="n"/>
      <c r="D376">
        <f>IFERROR(VLOOKUP(C376,Produtos!A:B,2,FALSE),"")</f>
        <v/>
      </c>
      <c r="F376" s="10">
        <f>IFERROR(INDEX(Lotes!$E:$E,MATCH(1,(Lotes!$A:$A=C376)*(Lotes!$C:$C=E376),0)),"")</f>
        <v/>
      </c>
      <c r="G376" s="14" t="n"/>
    </row>
    <row r="377">
      <c r="A377" s="10" t="n"/>
      <c r="D377">
        <f>IFERROR(VLOOKUP(C377,Produtos!A:B,2,FALSE),"")</f>
        <v/>
      </c>
      <c r="F377" s="10">
        <f>IFERROR(INDEX(Lotes!$E:$E,MATCH(1,(Lotes!$A:$A=C377)*(Lotes!$C:$C=E377),0)),"")</f>
        <v/>
      </c>
      <c r="G377" s="14" t="n"/>
    </row>
    <row r="378">
      <c r="A378" s="10" t="n"/>
      <c r="D378">
        <f>IFERROR(VLOOKUP(C378,Produtos!A:B,2,FALSE),"")</f>
        <v/>
      </c>
      <c r="F378" s="10">
        <f>IFERROR(INDEX(Lotes!$E:$E,MATCH(1,(Lotes!$A:$A=C378)*(Lotes!$C:$C=E378),0)),"")</f>
        <v/>
      </c>
      <c r="G378" s="14" t="n"/>
    </row>
    <row r="379">
      <c r="A379" s="10" t="n"/>
      <c r="D379">
        <f>IFERROR(VLOOKUP(C379,Produtos!A:B,2,FALSE),"")</f>
        <v/>
      </c>
      <c r="F379" s="10">
        <f>IFERROR(INDEX(Lotes!$E:$E,MATCH(1,(Lotes!$A:$A=C379)*(Lotes!$C:$C=E379),0)),"")</f>
        <v/>
      </c>
      <c r="G379" s="14" t="n"/>
    </row>
    <row r="380">
      <c r="A380" s="10" t="n"/>
      <c r="D380">
        <f>IFERROR(VLOOKUP(C380,Produtos!A:B,2,FALSE),"")</f>
        <v/>
      </c>
      <c r="F380" s="10">
        <f>IFERROR(INDEX(Lotes!$E:$E,MATCH(1,(Lotes!$A:$A=C380)*(Lotes!$C:$C=E380),0)),"")</f>
        <v/>
      </c>
      <c r="G380" s="14" t="n"/>
    </row>
    <row r="381">
      <c r="A381" s="10" t="n"/>
      <c r="D381">
        <f>IFERROR(VLOOKUP(C381,Produtos!A:B,2,FALSE),"")</f>
        <v/>
      </c>
      <c r="F381" s="10">
        <f>IFERROR(INDEX(Lotes!$E:$E,MATCH(1,(Lotes!$A:$A=C381)*(Lotes!$C:$C=E381),0)),"")</f>
        <v/>
      </c>
      <c r="G381" s="14" t="n"/>
    </row>
    <row r="382">
      <c r="A382" s="10" t="n"/>
      <c r="D382">
        <f>IFERROR(VLOOKUP(C382,Produtos!A:B,2,FALSE),"")</f>
        <v/>
      </c>
      <c r="F382" s="10">
        <f>IFERROR(INDEX(Lotes!$E:$E,MATCH(1,(Lotes!$A:$A=C382)*(Lotes!$C:$C=E382),0)),"")</f>
        <v/>
      </c>
      <c r="G382" s="14" t="n"/>
    </row>
    <row r="383">
      <c r="A383" s="10" t="n"/>
      <c r="D383">
        <f>IFERROR(VLOOKUP(C383,Produtos!A:B,2,FALSE),"")</f>
        <v/>
      </c>
      <c r="F383" s="10">
        <f>IFERROR(INDEX(Lotes!$E:$E,MATCH(1,(Lotes!$A:$A=C383)*(Lotes!$C:$C=E383),0)),"")</f>
        <v/>
      </c>
      <c r="G383" s="14" t="n"/>
    </row>
    <row r="384">
      <c r="A384" s="10" t="n"/>
      <c r="D384">
        <f>IFERROR(VLOOKUP(C384,Produtos!A:B,2,FALSE),"")</f>
        <v/>
      </c>
      <c r="F384" s="10">
        <f>IFERROR(INDEX(Lotes!$E:$E,MATCH(1,(Lotes!$A:$A=C384)*(Lotes!$C:$C=E384),0)),"")</f>
        <v/>
      </c>
      <c r="G384" s="14" t="n"/>
    </row>
    <row r="385">
      <c r="A385" s="10" t="n"/>
      <c r="D385">
        <f>IFERROR(VLOOKUP(C385,Produtos!A:B,2,FALSE),"")</f>
        <v/>
      </c>
      <c r="F385" s="10">
        <f>IFERROR(INDEX(Lotes!$E:$E,MATCH(1,(Lotes!$A:$A=C385)*(Lotes!$C:$C=E385),0)),"")</f>
        <v/>
      </c>
      <c r="G385" s="14" t="n"/>
    </row>
    <row r="386">
      <c r="A386" s="10" t="n"/>
      <c r="D386">
        <f>IFERROR(VLOOKUP(C386,Produtos!A:B,2,FALSE),"")</f>
        <v/>
      </c>
      <c r="F386" s="10">
        <f>IFERROR(INDEX(Lotes!$E:$E,MATCH(1,(Lotes!$A:$A=C386)*(Lotes!$C:$C=E386),0)),"")</f>
        <v/>
      </c>
      <c r="G386" s="14" t="n"/>
    </row>
    <row r="387">
      <c r="A387" s="10" t="n"/>
      <c r="D387">
        <f>IFERROR(VLOOKUP(C387,Produtos!A:B,2,FALSE),"")</f>
        <v/>
      </c>
      <c r="F387" s="10">
        <f>IFERROR(INDEX(Lotes!$E:$E,MATCH(1,(Lotes!$A:$A=C387)*(Lotes!$C:$C=E387),0)),"")</f>
        <v/>
      </c>
      <c r="G387" s="14" t="n"/>
    </row>
    <row r="388">
      <c r="A388" s="10" t="n"/>
      <c r="D388">
        <f>IFERROR(VLOOKUP(C388,Produtos!A:B,2,FALSE),"")</f>
        <v/>
      </c>
      <c r="F388" s="10">
        <f>IFERROR(INDEX(Lotes!$E:$E,MATCH(1,(Lotes!$A:$A=C388)*(Lotes!$C:$C=E388),0)),"")</f>
        <v/>
      </c>
      <c r="G388" s="14" t="n"/>
    </row>
    <row r="389">
      <c r="A389" s="10" t="n"/>
      <c r="D389">
        <f>IFERROR(VLOOKUP(C389,Produtos!A:B,2,FALSE),"")</f>
        <v/>
      </c>
      <c r="F389" s="10">
        <f>IFERROR(INDEX(Lotes!$E:$E,MATCH(1,(Lotes!$A:$A=C389)*(Lotes!$C:$C=E389),0)),"")</f>
        <v/>
      </c>
      <c r="G389" s="14" t="n"/>
    </row>
    <row r="390">
      <c r="A390" s="10" t="n"/>
      <c r="D390">
        <f>IFERROR(VLOOKUP(C390,Produtos!A:B,2,FALSE),"")</f>
        <v/>
      </c>
      <c r="F390" s="10">
        <f>IFERROR(INDEX(Lotes!$E:$E,MATCH(1,(Lotes!$A:$A=C390)*(Lotes!$C:$C=E390),0)),"")</f>
        <v/>
      </c>
      <c r="G390" s="14" t="n"/>
    </row>
    <row r="391">
      <c r="A391" s="10" t="n"/>
      <c r="D391">
        <f>IFERROR(VLOOKUP(C391,Produtos!A:B,2,FALSE),"")</f>
        <v/>
      </c>
      <c r="F391" s="10">
        <f>IFERROR(INDEX(Lotes!$E:$E,MATCH(1,(Lotes!$A:$A=C391)*(Lotes!$C:$C=E391),0)),"")</f>
        <v/>
      </c>
      <c r="G391" s="14" t="n"/>
    </row>
    <row r="392">
      <c r="A392" s="10" t="n"/>
      <c r="D392">
        <f>IFERROR(VLOOKUP(C392,Produtos!A:B,2,FALSE),"")</f>
        <v/>
      </c>
      <c r="F392" s="10">
        <f>IFERROR(INDEX(Lotes!$E:$E,MATCH(1,(Lotes!$A:$A=C392)*(Lotes!$C:$C=E392),0)),"")</f>
        <v/>
      </c>
      <c r="G392" s="14" t="n"/>
    </row>
    <row r="393">
      <c r="A393" s="10" t="n"/>
      <c r="D393">
        <f>IFERROR(VLOOKUP(C393,Produtos!A:B,2,FALSE),"")</f>
        <v/>
      </c>
      <c r="F393" s="10">
        <f>IFERROR(INDEX(Lotes!$E:$E,MATCH(1,(Lotes!$A:$A=C393)*(Lotes!$C:$C=E393),0)),"")</f>
        <v/>
      </c>
      <c r="G393" s="14" t="n"/>
    </row>
    <row r="394">
      <c r="A394" s="10" t="n"/>
      <c r="D394">
        <f>IFERROR(VLOOKUP(C394,Produtos!A:B,2,FALSE),"")</f>
        <v/>
      </c>
      <c r="F394" s="10">
        <f>IFERROR(INDEX(Lotes!$E:$E,MATCH(1,(Lotes!$A:$A=C394)*(Lotes!$C:$C=E394),0)),"")</f>
        <v/>
      </c>
      <c r="G394" s="14" t="n"/>
    </row>
    <row r="395">
      <c r="A395" s="10" t="n"/>
      <c r="D395">
        <f>IFERROR(VLOOKUP(C395,Produtos!A:B,2,FALSE),"")</f>
        <v/>
      </c>
      <c r="F395" s="10">
        <f>IFERROR(INDEX(Lotes!$E:$E,MATCH(1,(Lotes!$A:$A=C395)*(Lotes!$C:$C=E395),0)),"")</f>
        <v/>
      </c>
      <c r="G395" s="14" t="n"/>
    </row>
    <row r="396">
      <c r="A396" s="10" t="n"/>
      <c r="D396">
        <f>IFERROR(VLOOKUP(C396,Produtos!A:B,2,FALSE),"")</f>
        <v/>
      </c>
      <c r="F396" s="10">
        <f>IFERROR(INDEX(Lotes!$E:$E,MATCH(1,(Lotes!$A:$A=C396)*(Lotes!$C:$C=E396),0)),"")</f>
        <v/>
      </c>
      <c r="G396" s="14" t="n"/>
    </row>
    <row r="397">
      <c r="A397" s="10" t="n"/>
      <c r="D397">
        <f>IFERROR(VLOOKUP(C397,Produtos!A:B,2,FALSE),"")</f>
        <v/>
      </c>
      <c r="F397" s="10">
        <f>IFERROR(INDEX(Lotes!$E:$E,MATCH(1,(Lotes!$A:$A=C397)*(Lotes!$C:$C=E397),0)),"")</f>
        <v/>
      </c>
      <c r="G397" s="14" t="n"/>
    </row>
    <row r="398">
      <c r="A398" s="10" t="n"/>
      <c r="D398">
        <f>IFERROR(VLOOKUP(C398,Produtos!A:B,2,FALSE),"")</f>
        <v/>
      </c>
      <c r="F398" s="10">
        <f>IFERROR(INDEX(Lotes!$E:$E,MATCH(1,(Lotes!$A:$A=C398)*(Lotes!$C:$C=E398),0)),"")</f>
        <v/>
      </c>
      <c r="G398" s="14" t="n"/>
    </row>
    <row r="399">
      <c r="A399" s="10" t="n"/>
      <c r="D399">
        <f>IFERROR(VLOOKUP(C399,Produtos!A:B,2,FALSE),"")</f>
        <v/>
      </c>
      <c r="F399" s="10">
        <f>IFERROR(INDEX(Lotes!$E:$E,MATCH(1,(Lotes!$A:$A=C399)*(Lotes!$C:$C=E399),0)),"")</f>
        <v/>
      </c>
      <c r="G399" s="14" t="n"/>
    </row>
    <row r="400">
      <c r="A400" s="10" t="n"/>
      <c r="D400">
        <f>IFERROR(VLOOKUP(C400,Produtos!A:B,2,FALSE),"")</f>
        <v/>
      </c>
      <c r="F400" s="10">
        <f>IFERROR(INDEX(Lotes!$E:$E,MATCH(1,(Lotes!$A:$A=C400)*(Lotes!$C:$C=E400),0)),"")</f>
        <v/>
      </c>
      <c r="G400" s="14" t="n"/>
    </row>
    <row r="401">
      <c r="A401" s="10" t="n"/>
      <c r="D401">
        <f>IFERROR(VLOOKUP(C401,Produtos!A:B,2,FALSE),"")</f>
        <v/>
      </c>
      <c r="F401" s="10">
        <f>IFERROR(INDEX(Lotes!$E:$E,MATCH(1,(Lotes!$A:$A=C401)*(Lotes!$C:$C=E401),0)),"")</f>
        <v/>
      </c>
      <c r="G401" s="14" t="n"/>
    </row>
    <row r="402">
      <c r="A402" s="10" t="n"/>
      <c r="D402">
        <f>IFERROR(VLOOKUP(C402,Produtos!A:B,2,FALSE),"")</f>
        <v/>
      </c>
      <c r="F402" s="10">
        <f>IFERROR(INDEX(Lotes!$E:$E,MATCH(1,(Lotes!$A:$A=C402)*(Lotes!$C:$C=E402),0)),"")</f>
        <v/>
      </c>
      <c r="G402" s="14" t="n"/>
    </row>
    <row r="403">
      <c r="A403" s="10" t="n"/>
      <c r="D403">
        <f>IFERROR(VLOOKUP(C403,Produtos!A:B,2,FALSE),"")</f>
        <v/>
      </c>
      <c r="F403" s="10">
        <f>IFERROR(INDEX(Lotes!$E:$E,MATCH(1,(Lotes!$A:$A=C403)*(Lotes!$C:$C=E403),0)),"")</f>
        <v/>
      </c>
      <c r="G403" s="14" t="n"/>
    </row>
    <row r="404">
      <c r="A404" s="10" t="n"/>
      <c r="D404">
        <f>IFERROR(VLOOKUP(C404,Produtos!A:B,2,FALSE),"")</f>
        <v/>
      </c>
      <c r="F404" s="10">
        <f>IFERROR(INDEX(Lotes!$E:$E,MATCH(1,(Lotes!$A:$A=C404)*(Lotes!$C:$C=E404),0)),"")</f>
        <v/>
      </c>
      <c r="G404" s="14" t="n"/>
    </row>
    <row r="405">
      <c r="A405" s="10" t="n"/>
      <c r="D405">
        <f>IFERROR(VLOOKUP(C405,Produtos!A:B,2,FALSE),"")</f>
        <v/>
      </c>
      <c r="F405" s="10">
        <f>IFERROR(INDEX(Lotes!$E:$E,MATCH(1,(Lotes!$A:$A=C405)*(Lotes!$C:$C=E405),0)),"")</f>
        <v/>
      </c>
      <c r="G405" s="14" t="n"/>
    </row>
    <row r="406">
      <c r="A406" s="10" t="n"/>
      <c r="D406">
        <f>IFERROR(VLOOKUP(C406,Produtos!A:B,2,FALSE),"")</f>
        <v/>
      </c>
      <c r="F406" s="10">
        <f>IFERROR(INDEX(Lotes!$E:$E,MATCH(1,(Lotes!$A:$A=C406)*(Lotes!$C:$C=E406),0)),"")</f>
        <v/>
      </c>
      <c r="G406" s="14" t="n"/>
    </row>
    <row r="407">
      <c r="A407" s="10" t="n"/>
      <c r="D407">
        <f>IFERROR(VLOOKUP(C407,Produtos!A:B,2,FALSE),"")</f>
        <v/>
      </c>
      <c r="F407" s="10">
        <f>IFERROR(INDEX(Lotes!$E:$E,MATCH(1,(Lotes!$A:$A=C407)*(Lotes!$C:$C=E407),0)),"")</f>
        <v/>
      </c>
      <c r="G407" s="14" t="n"/>
    </row>
    <row r="408">
      <c r="A408" s="10" t="n"/>
      <c r="D408">
        <f>IFERROR(VLOOKUP(C408,Produtos!A:B,2,FALSE),"")</f>
        <v/>
      </c>
      <c r="F408" s="10">
        <f>IFERROR(INDEX(Lotes!$E:$E,MATCH(1,(Lotes!$A:$A=C408)*(Lotes!$C:$C=E408),0)),"")</f>
        <v/>
      </c>
      <c r="G408" s="14" t="n"/>
    </row>
    <row r="409">
      <c r="A409" s="10" t="n"/>
      <c r="D409">
        <f>IFERROR(VLOOKUP(C409,Produtos!A:B,2,FALSE),"")</f>
        <v/>
      </c>
      <c r="F409" s="10">
        <f>IFERROR(INDEX(Lotes!$E:$E,MATCH(1,(Lotes!$A:$A=C409)*(Lotes!$C:$C=E409),0)),"")</f>
        <v/>
      </c>
      <c r="G409" s="14" t="n"/>
    </row>
    <row r="410">
      <c r="A410" s="10" t="n"/>
      <c r="D410">
        <f>IFERROR(VLOOKUP(C410,Produtos!A:B,2,FALSE),"")</f>
        <v/>
      </c>
      <c r="F410" s="10">
        <f>IFERROR(INDEX(Lotes!$E:$E,MATCH(1,(Lotes!$A:$A=C410)*(Lotes!$C:$C=E410),0)),"")</f>
        <v/>
      </c>
      <c r="G410" s="14" t="n"/>
    </row>
    <row r="411">
      <c r="A411" s="10" t="n"/>
      <c r="D411">
        <f>IFERROR(VLOOKUP(C411,Produtos!A:B,2,FALSE),"")</f>
        <v/>
      </c>
      <c r="F411" s="10">
        <f>IFERROR(INDEX(Lotes!$E:$E,MATCH(1,(Lotes!$A:$A=C411)*(Lotes!$C:$C=E411),0)),"")</f>
        <v/>
      </c>
      <c r="G411" s="14" t="n"/>
    </row>
    <row r="412">
      <c r="A412" s="10" t="n"/>
      <c r="D412">
        <f>IFERROR(VLOOKUP(C412,Produtos!A:B,2,FALSE),"")</f>
        <v/>
      </c>
      <c r="F412" s="10">
        <f>IFERROR(INDEX(Lotes!$E:$E,MATCH(1,(Lotes!$A:$A=C412)*(Lotes!$C:$C=E412),0)),"")</f>
        <v/>
      </c>
      <c r="G412" s="14" t="n"/>
    </row>
    <row r="413">
      <c r="A413" s="10" t="n"/>
      <c r="D413">
        <f>IFERROR(VLOOKUP(C413,Produtos!A:B,2,FALSE),"")</f>
        <v/>
      </c>
      <c r="F413" s="10">
        <f>IFERROR(INDEX(Lotes!$E:$E,MATCH(1,(Lotes!$A:$A=C413)*(Lotes!$C:$C=E413),0)),"")</f>
        <v/>
      </c>
      <c r="G413" s="14" t="n"/>
    </row>
    <row r="414">
      <c r="A414" s="10" t="n"/>
      <c r="D414">
        <f>IFERROR(VLOOKUP(C414,Produtos!A:B,2,FALSE),"")</f>
        <v/>
      </c>
      <c r="F414" s="10">
        <f>IFERROR(INDEX(Lotes!$E:$E,MATCH(1,(Lotes!$A:$A=C414)*(Lotes!$C:$C=E414),0)),"")</f>
        <v/>
      </c>
      <c r="G414" s="14" t="n"/>
    </row>
    <row r="415">
      <c r="A415" s="10" t="n"/>
      <c r="D415">
        <f>IFERROR(VLOOKUP(C415,Produtos!A:B,2,FALSE),"")</f>
        <v/>
      </c>
      <c r="F415" s="10">
        <f>IFERROR(INDEX(Lotes!$E:$E,MATCH(1,(Lotes!$A:$A=C415)*(Lotes!$C:$C=E415),0)),"")</f>
        <v/>
      </c>
      <c r="G415" s="14" t="n"/>
    </row>
    <row r="416">
      <c r="A416" s="10" t="n"/>
      <c r="D416">
        <f>IFERROR(VLOOKUP(C416,Produtos!A:B,2,FALSE),"")</f>
        <v/>
      </c>
      <c r="F416" s="10">
        <f>IFERROR(INDEX(Lotes!$E:$E,MATCH(1,(Lotes!$A:$A=C416)*(Lotes!$C:$C=E416),0)),"")</f>
        <v/>
      </c>
      <c r="G416" s="14" t="n"/>
    </row>
    <row r="417">
      <c r="A417" s="10" t="n"/>
      <c r="D417">
        <f>IFERROR(VLOOKUP(C417,Produtos!A:B,2,FALSE),"")</f>
        <v/>
      </c>
      <c r="F417" s="10">
        <f>IFERROR(INDEX(Lotes!$E:$E,MATCH(1,(Lotes!$A:$A=C417)*(Lotes!$C:$C=E417),0)),"")</f>
        <v/>
      </c>
      <c r="G417" s="14" t="n"/>
    </row>
    <row r="418">
      <c r="A418" s="10" t="n"/>
      <c r="D418">
        <f>IFERROR(VLOOKUP(C418,Produtos!A:B,2,FALSE),"")</f>
        <v/>
      </c>
      <c r="F418" s="10">
        <f>IFERROR(INDEX(Lotes!$E:$E,MATCH(1,(Lotes!$A:$A=C418)*(Lotes!$C:$C=E418),0)),"")</f>
        <v/>
      </c>
      <c r="G418" s="14" t="n"/>
    </row>
    <row r="419">
      <c r="A419" s="10" t="n"/>
      <c r="D419">
        <f>IFERROR(VLOOKUP(C419,Produtos!A:B,2,FALSE),"")</f>
        <v/>
      </c>
      <c r="F419" s="10">
        <f>IFERROR(INDEX(Lotes!$E:$E,MATCH(1,(Lotes!$A:$A=C419)*(Lotes!$C:$C=E419),0)),"")</f>
        <v/>
      </c>
      <c r="G419" s="14" t="n"/>
    </row>
    <row r="420">
      <c r="A420" s="10" t="n"/>
      <c r="D420">
        <f>IFERROR(VLOOKUP(C420,Produtos!A:B,2,FALSE),"")</f>
        <v/>
      </c>
      <c r="F420" s="10">
        <f>IFERROR(INDEX(Lotes!$E:$E,MATCH(1,(Lotes!$A:$A=C420)*(Lotes!$C:$C=E420),0)),"")</f>
        <v/>
      </c>
      <c r="G420" s="14" t="n"/>
    </row>
    <row r="421">
      <c r="A421" s="10" t="n"/>
      <c r="D421">
        <f>IFERROR(VLOOKUP(C421,Produtos!A:B,2,FALSE),"")</f>
        <v/>
      </c>
      <c r="F421" s="10">
        <f>IFERROR(INDEX(Lotes!$E:$E,MATCH(1,(Lotes!$A:$A=C421)*(Lotes!$C:$C=E421),0)),"")</f>
        <v/>
      </c>
      <c r="G421" s="14" t="n"/>
    </row>
    <row r="422">
      <c r="A422" s="10" t="n"/>
      <c r="D422">
        <f>IFERROR(VLOOKUP(C422,Produtos!A:B,2,FALSE),"")</f>
        <v/>
      </c>
      <c r="F422" s="10">
        <f>IFERROR(INDEX(Lotes!$E:$E,MATCH(1,(Lotes!$A:$A=C422)*(Lotes!$C:$C=E422),0)),"")</f>
        <v/>
      </c>
      <c r="G422" s="14" t="n"/>
    </row>
    <row r="423">
      <c r="A423" s="10" t="n"/>
      <c r="D423">
        <f>IFERROR(VLOOKUP(C423,Produtos!A:B,2,FALSE),"")</f>
        <v/>
      </c>
      <c r="F423" s="10">
        <f>IFERROR(INDEX(Lotes!$E:$E,MATCH(1,(Lotes!$A:$A=C423)*(Lotes!$C:$C=E423),0)),"")</f>
        <v/>
      </c>
      <c r="G423" s="14" t="n"/>
    </row>
    <row r="424">
      <c r="A424" s="10" t="n"/>
      <c r="D424">
        <f>IFERROR(VLOOKUP(C424,Produtos!A:B,2,FALSE),"")</f>
        <v/>
      </c>
      <c r="F424" s="10">
        <f>IFERROR(INDEX(Lotes!$E:$E,MATCH(1,(Lotes!$A:$A=C424)*(Lotes!$C:$C=E424),0)),"")</f>
        <v/>
      </c>
      <c r="G424" s="14" t="n"/>
    </row>
    <row r="425">
      <c r="A425" s="10" t="n"/>
      <c r="D425">
        <f>IFERROR(VLOOKUP(C425,Produtos!A:B,2,FALSE),"")</f>
        <v/>
      </c>
      <c r="F425" s="10">
        <f>IFERROR(INDEX(Lotes!$E:$E,MATCH(1,(Lotes!$A:$A=C425)*(Lotes!$C:$C=E425),0)),"")</f>
        <v/>
      </c>
      <c r="G425" s="14" t="n"/>
    </row>
    <row r="426">
      <c r="A426" s="10" t="n"/>
      <c r="D426">
        <f>IFERROR(VLOOKUP(C426,Produtos!A:B,2,FALSE),"")</f>
        <v/>
      </c>
      <c r="F426" s="10">
        <f>IFERROR(INDEX(Lotes!$E:$E,MATCH(1,(Lotes!$A:$A=C426)*(Lotes!$C:$C=E426),0)),"")</f>
        <v/>
      </c>
      <c r="G426" s="14" t="n"/>
    </row>
    <row r="427">
      <c r="A427" s="10" t="n"/>
      <c r="D427">
        <f>IFERROR(VLOOKUP(C427,Produtos!A:B,2,FALSE),"")</f>
        <v/>
      </c>
      <c r="F427" s="10">
        <f>IFERROR(INDEX(Lotes!$E:$E,MATCH(1,(Lotes!$A:$A=C427)*(Lotes!$C:$C=E427),0)),"")</f>
        <v/>
      </c>
      <c r="G427" s="14" t="n"/>
    </row>
    <row r="428">
      <c r="A428" s="10" t="n"/>
      <c r="D428">
        <f>IFERROR(VLOOKUP(C428,Produtos!A:B,2,FALSE),"")</f>
        <v/>
      </c>
      <c r="F428" s="10">
        <f>IFERROR(INDEX(Lotes!$E:$E,MATCH(1,(Lotes!$A:$A=C428)*(Lotes!$C:$C=E428),0)),"")</f>
        <v/>
      </c>
      <c r="G428" s="14" t="n"/>
    </row>
    <row r="429">
      <c r="A429" s="10" t="n"/>
      <c r="D429">
        <f>IFERROR(VLOOKUP(C429,Produtos!A:B,2,FALSE),"")</f>
        <v/>
      </c>
      <c r="F429" s="10">
        <f>IFERROR(INDEX(Lotes!$E:$E,MATCH(1,(Lotes!$A:$A=C429)*(Lotes!$C:$C=E429),0)),"")</f>
        <v/>
      </c>
      <c r="G429" s="14" t="n"/>
    </row>
    <row r="430">
      <c r="A430" s="10" t="n"/>
      <c r="D430">
        <f>IFERROR(VLOOKUP(C430,Produtos!A:B,2,FALSE),"")</f>
        <v/>
      </c>
      <c r="F430" s="10">
        <f>IFERROR(INDEX(Lotes!$E:$E,MATCH(1,(Lotes!$A:$A=C430)*(Lotes!$C:$C=E430),0)),"")</f>
        <v/>
      </c>
      <c r="G430" s="14" t="n"/>
    </row>
    <row r="431">
      <c r="A431" s="10" t="n"/>
      <c r="D431">
        <f>IFERROR(VLOOKUP(C431,Produtos!A:B,2,FALSE),"")</f>
        <v/>
      </c>
      <c r="F431" s="10">
        <f>IFERROR(INDEX(Lotes!$E:$E,MATCH(1,(Lotes!$A:$A=C431)*(Lotes!$C:$C=E431),0)),"")</f>
        <v/>
      </c>
      <c r="G431" s="14" t="n"/>
    </row>
    <row r="432">
      <c r="A432" s="10" t="n"/>
      <c r="D432">
        <f>IFERROR(VLOOKUP(C432,Produtos!A:B,2,FALSE),"")</f>
        <v/>
      </c>
      <c r="F432" s="10">
        <f>IFERROR(INDEX(Lotes!$E:$E,MATCH(1,(Lotes!$A:$A=C432)*(Lotes!$C:$C=E432),0)),"")</f>
        <v/>
      </c>
      <c r="G432" s="14" t="n"/>
    </row>
    <row r="433">
      <c r="A433" s="10" t="n"/>
      <c r="D433">
        <f>IFERROR(VLOOKUP(C433,Produtos!A:B,2,FALSE),"")</f>
        <v/>
      </c>
      <c r="F433" s="10">
        <f>IFERROR(INDEX(Lotes!$E:$E,MATCH(1,(Lotes!$A:$A=C433)*(Lotes!$C:$C=E433),0)),"")</f>
        <v/>
      </c>
      <c r="G433" s="14" t="n"/>
    </row>
    <row r="434">
      <c r="A434" s="10" t="n"/>
      <c r="D434">
        <f>IFERROR(VLOOKUP(C434,Produtos!A:B,2,FALSE),"")</f>
        <v/>
      </c>
      <c r="F434" s="10">
        <f>IFERROR(INDEX(Lotes!$E:$E,MATCH(1,(Lotes!$A:$A=C434)*(Lotes!$C:$C=E434),0)),"")</f>
        <v/>
      </c>
      <c r="G434" s="14" t="n"/>
    </row>
    <row r="435">
      <c r="A435" s="10" t="n"/>
      <c r="D435">
        <f>IFERROR(VLOOKUP(C435,Produtos!A:B,2,FALSE),"")</f>
        <v/>
      </c>
      <c r="F435" s="10">
        <f>IFERROR(INDEX(Lotes!$E:$E,MATCH(1,(Lotes!$A:$A=C435)*(Lotes!$C:$C=E435),0)),"")</f>
        <v/>
      </c>
      <c r="G435" s="14" t="n"/>
    </row>
    <row r="436">
      <c r="A436" s="10" t="n"/>
      <c r="D436">
        <f>IFERROR(VLOOKUP(C436,Produtos!A:B,2,FALSE),"")</f>
        <v/>
      </c>
      <c r="F436" s="10">
        <f>IFERROR(INDEX(Lotes!$E:$E,MATCH(1,(Lotes!$A:$A=C436)*(Lotes!$C:$C=E436),0)),"")</f>
        <v/>
      </c>
      <c r="G436" s="14" t="n"/>
    </row>
    <row r="437">
      <c r="A437" s="10" t="n"/>
      <c r="D437">
        <f>IFERROR(VLOOKUP(C437,Produtos!A:B,2,FALSE),"")</f>
        <v/>
      </c>
      <c r="F437" s="10">
        <f>IFERROR(INDEX(Lotes!$E:$E,MATCH(1,(Lotes!$A:$A=C437)*(Lotes!$C:$C=E437),0)),"")</f>
        <v/>
      </c>
      <c r="G437" s="14" t="n"/>
    </row>
    <row r="438">
      <c r="A438" s="10" t="n"/>
      <c r="D438">
        <f>IFERROR(VLOOKUP(C438,Produtos!A:B,2,FALSE),"")</f>
        <v/>
      </c>
      <c r="F438" s="10">
        <f>IFERROR(INDEX(Lotes!$E:$E,MATCH(1,(Lotes!$A:$A=C438)*(Lotes!$C:$C=E438),0)),"")</f>
        <v/>
      </c>
      <c r="G438" s="14" t="n"/>
    </row>
    <row r="439">
      <c r="A439" s="10" t="n"/>
      <c r="D439">
        <f>IFERROR(VLOOKUP(C439,Produtos!A:B,2,FALSE),"")</f>
        <v/>
      </c>
      <c r="F439" s="10">
        <f>IFERROR(INDEX(Lotes!$E:$E,MATCH(1,(Lotes!$A:$A=C439)*(Lotes!$C:$C=E439),0)),"")</f>
        <v/>
      </c>
      <c r="G439" s="14" t="n"/>
    </row>
    <row r="440">
      <c r="A440" s="10" t="n"/>
      <c r="D440">
        <f>IFERROR(VLOOKUP(C440,Produtos!A:B,2,FALSE),"")</f>
        <v/>
      </c>
      <c r="F440" s="10">
        <f>IFERROR(INDEX(Lotes!$E:$E,MATCH(1,(Lotes!$A:$A=C440)*(Lotes!$C:$C=E440),0)),"")</f>
        <v/>
      </c>
      <c r="G440" s="14" t="n"/>
    </row>
    <row r="441">
      <c r="A441" s="10" t="n"/>
      <c r="D441">
        <f>IFERROR(VLOOKUP(C441,Produtos!A:B,2,FALSE),"")</f>
        <v/>
      </c>
      <c r="F441" s="10">
        <f>IFERROR(INDEX(Lotes!$E:$E,MATCH(1,(Lotes!$A:$A=C441)*(Lotes!$C:$C=E441),0)),"")</f>
        <v/>
      </c>
      <c r="G441" s="14" t="n"/>
    </row>
    <row r="442">
      <c r="A442" s="10" t="n"/>
      <c r="D442">
        <f>IFERROR(VLOOKUP(C442,Produtos!A:B,2,FALSE),"")</f>
        <v/>
      </c>
      <c r="F442" s="10">
        <f>IFERROR(INDEX(Lotes!$E:$E,MATCH(1,(Lotes!$A:$A=C442)*(Lotes!$C:$C=E442),0)),"")</f>
        <v/>
      </c>
      <c r="G442" s="14" t="n"/>
    </row>
    <row r="443">
      <c r="A443" s="10" t="n"/>
      <c r="D443">
        <f>IFERROR(VLOOKUP(C443,Produtos!A:B,2,FALSE),"")</f>
        <v/>
      </c>
      <c r="F443" s="10">
        <f>IFERROR(INDEX(Lotes!$E:$E,MATCH(1,(Lotes!$A:$A=C443)*(Lotes!$C:$C=E443),0)),"")</f>
        <v/>
      </c>
      <c r="G443" s="14" t="n"/>
    </row>
    <row r="444">
      <c r="A444" s="10" t="n"/>
      <c r="D444">
        <f>IFERROR(VLOOKUP(C444,Produtos!A:B,2,FALSE),"")</f>
        <v/>
      </c>
      <c r="F444" s="10">
        <f>IFERROR(INDEX(Lotes!$E:$E,MATCH(1,(Lotes!$A:$A=C444)*(Lotes!$C:$C=E444),0)),"")</f>
        <v/>
      </c>
      <c r="G444" s="14" t="n"/>
    </row>
    <row r="445">
      <c r="A445" s="10" t="n"/>
      <c r="D445">
        <f>IFERROR(VLOOKUP(C445,Produtos!A:B,2,FALSE),"")</f>
        <v/>
      </c>
      <c r="F445" s="10">
        <f>IFERROR(INDEX(Lotes!$E:$E,MATCH(1,(Lotes!$A:$A=C445)*(Lotes!$C:$C=E445),0)),"")</f>
        <v/>
      </c>
      <c r="G445" s="14" t="n"/>
    </row>
    <row r="446">
      <c r="A446" s="10" t="n"/>
      <c r="D446">
        <f>IFERROR(VLOOKUP(C446,Produtos!A:B,2,FALSE),"")</f>
        <v/>
      </c>
      <c r="F446" s="10">
        <f>IFERROR(INDEX(Lotes!$E:$E,MATCH(1,(Lotes!$A:$A=C446)*(Lotes!$C:$C=E446),0)),"")</f>
        <v/>
      </c>
      <c r="G446" s="14" t="n"/>
    </row>
    <row r="447">
      <c r="A447" s="10" t="n"/>
      <c r="D447">
        <f>IFERROR(VLOOKUP(C447,Produtos!A:B,2,FALSE),"")</f>
        <v/>
      </c>
      <c r="F447" s="10">
        <f>IFERROR(INDEX(Lotes!$E:$E,MATCH(1,(Lotes!$A:$A=C447)*(Lotes!$C:$C=E447),0)),"")</f>
        <v/>
      </c>
      <c r="G447" s="14" t="n"/>
    </row>
    <row r="448">
      <c r="A448" s="10" t="n"/>
      <c r="D448">
        <f>IFERROR(VLOOKUP(C448,Produtos!A:B,2,FALSE),"")</f>
        <v/>
      </c>
      <c r="F448" s="10">
        <f>IFERROR(INDEX(Lotes!$E:$E,MATCH(1,(Lotes!$A:$A=C448)*(Lotes!$C:$C=E448),0)),"")</f>
        <v/>
      </c>
      <c r="G448" s="14" t="n"/>
    </row>
    <row r="449">
      <c r="A449" s="10" t="n"/>
      <c r="D449">
        <f>IFERROR(VLOOKUP(C449,Produtos!A:B,2,FALSE),"")</f>
        <v/>
      </c>
      <c r="F449" s="10">
        <f>IFERROR(INDEX(Lotes!$E:$E,MATCH(1,(Lotes!$A:$A=C449)*(Lotes!$C:$C=E449),0)),"")</f>
        <v/>
      </c>
      <c r="G449" s="14" t="n"/>
    </row>
    <row r="450">
      <c r="A450" s="10" t="n"/>
      <c r="D450">
        <f>IFERROR(VLOOKUP(C450,Produtos!A:B,2,FALSE),"")</f>
        <v/>
      </c>
      <c r="F450" s="10">
        <f>IFERROR(INDEX(Lotes!$E:$E,MATCH(1,(Lotes!$A:$A=C450)*(Lotes!$C:$C=E450),0)),"")</f>
        <v/>
      </c>
      <c r="G450" s="14" t="n"/>
    </row>
    <row r="451">
      <c r="A451" s="10" t="n"/>
      <c r="D451">
        <f>IFERROR(VLOOKUP(C451,Produtos!A:B,2,FALSE),"")</f>
        <v/>
      </c>
      <c r="F451" s="10">
        <f>IFERROR(INDEX(Lotes!$E:$E,MATCH(1,(Lotes!$A:$A=C451)*(Lotes!$C:$C=E451),0)),"")</f>
        <v/>
      </c>
      <c r="G451" s="14" t="n"/>
    </row>
    <row r="452">
      <c r="A452" s="10" t="n"/>
      <c r="D452">
        <f>IFERROR(VLOOKUP(C452,Produtos!A:B,2,FALSE),"")</f>
        <v/>
      </c>
      <c r="F452" s="10">
        <f>IFERROR(INDEX(Lotes!$E:$E,MATCH(1,(Lotes!$A:$A=C452)*(Lotes!$C:$C=E452),0)),"")</f>
        <v/>
      </c>
      <c r="G452" s="14" t="n"/>
    </row>
    <row r="453">
      <c r="A453" s="10" t="n"/>
      <c r="D453">
        <f>IFERROR(VLOOKUP(C453,Produtos!A:B,2,FALSE),"")</f>
        <v/>
      </c>
      <c r="F453" s="10">
        <f>IFERROR(INDEX(Lotes!$E:$E,MATCH(1,(Lotes!$A:$A=C453)*(Lotes!$C:$C=E453),0)),"")</f>
        <v/>
      </c>
      <c r="G453" s="14" t="n"/>
    </row>
    <row r="454">
      <c r="A454" s="10" t="n"/>
      <c r="D454">
        <f>IFERROR(VLOOKUP(C454,Produtos!A:B,2,FALSE),"")</f>
        <v/>
      </c>
      <c r="F454" s="10">
        <f>IFERROR(INDEX(Lotes!$E:$E,MATCH(1,(Lotes!$A:$A=C454)*(Lotes!$C:$C=E454),0)),"")</f>
        <v/>
      </c>
      <c r="G454" s="14" t="n"/>
    </row>
    <row r="455">
      <c r="A455" s="10" t="n"/>
      <c r="D455">
        <f>IFERROR(VLOOKUP(C455,Produtos!A:B,2,FALSE),"")</f>
        <v/>
      </c>
      <c r="F455" s="10">
        <f>IFERROR(INDEX(Lotes!$E:$E,MATCH(1,(Lotes!$A:$A=C455)*(Lotes!$C:$C=E455),0)),"")</f>
        <v/>
      </c>
      <c r="G455" s="14" t="n"/>
    </row>
    <row r="456">
      <c r="A456" s="10" t="n"/>
      <c r="D456">
        <f>IFERROR(VLOOKUP(C456,Produtos!A:B,2,FALSE),"")</f>
        <v/>
      </c>
      <c r="F456" s="10">
        <f>IFERROR(INDEX(Lotes!$E:$E,MATCH(1,(Lotes!$A:$A=C456)*(Lotes!$C:$C=E456),0)),"")</f>
        <v/>
      </c>
      <c r="G456" s="14" t="n"/>
    </row>
    <row r="457">
      <c r="A457" s="10" t="n"/>
      <c r="D457">
        <f>IFERROR(VLOOKUP(C457,Produtos!A:B,2,FALSE),"")</f>
        <v/>
      </c>
      <c r="F457" s="10">
        <f>IFERROR(INDEX(Lotes!$E:$E,MATCH(1,(Lotes!$A:$A=C457)*(Lotes!$C:$C=E457),0)),"")</f>
        <v/>
      </c>
      <c r="G457" s="14" t="n"/>
    </row>
    <row r="458">
      <c r="A458" s="10" t="n"/>
      <c r="D458">
        <f>IFERROR(VLOOKUP(C458,Produtos!A:B,2,FALSE),"")</f>
        <v/>
      </c>
      <c r="F458" s="10">
        <f>IFERROR(INDEX(Lotes!$E:$E,MATCH(1,(Lotes!$A:$A=C458)*(Lotes!$C:$C=E458),0)),"")</f>
        <v/>
      </c>
      <c r="G458" s="14" t="n"/>
    </row>
    <row r="459">
      <c r="A459" s="10" t="n"/>
      <c r="D459">
        <f>IFERROR(VLOOKUP(C459,Produtos!A:B,2,FALSE),"")</f>
        <v/>
      </c>
      <c r="F459" s="10">
        <f>IFERROR(INDEX(Lotes!$E:$E,MATCH(1,(Lotes!$A:$A=C459)*(Lotes!$C:$C=E459),0)),"")</f>
        <v/>
      </c>
      <c r="G459" s="14" t="n"/>
    </row>
    <row r="460">
      <c r="A460" s="10" t="n"/>
      <c r="D460">
        <f>IFERROR(VLOOKUP(C460,Produtos!A:B,2,FALSE),"")</f>
        <v/>
      </c>
      <c r="F460" s="10">
        <f>IFERROR(INDEX(Lotes!$E:$E,MATCH(1,(Lotes!$A:$A=C460)*(Lotes!$C:$C=E460),0)),"")</f>
        <v/>
      </c>
      <c r="G460" s="14" t="n"/>
    </row>
    <row r="461">
      <c r="A461" s="10" t="n"/>
      <c r="D461">
        <f>IFERROR(VLOOKUP(C461,Produtos!A:B,2,FALSE),"")</f>
        <v/>
      </c>
      <c r="F461" s="10">
        <f>IFERROR(INDEX(Lotes!$E:$E,MATCH(1,(Lotes!$A:$A=C461)*(Lotes!$C:$C=E461),0)),"")</f>
        <v/>
      </c>
      <c r="G461" s="14" t="n"/>
    </row>
    <row r="462">
      <c r="A462" s="10" t="n"/>
      <c r="D462">
        <f>IFERROR(VLOOKUP(C462,Produtos!A:B,2,FALSE),"")</f>
        <v/>
      </c>
      <c r="F462" s="10">
        <f>IFERROR(INDEX(Lotes!$E:$E,MATCH(1,(Lotes!$A:$A=C462)*(Lotes!$C:$C=E462),0)),"")</f>
        <v/>
      </c>
      <c r="G462" s="14" t="n"/>
    </row>
    <row r="463">
      <c r="A463" s="10" t="n"/>
      <c r="D463">
        <f>IFERROR(VLOOKUP(C463,Produtos!A:B,2,FALSE),"")</f>
        <v/>
      </c>
      <c r="F463" s="10">
        <f>IFERROR(INDEX(Lotes!$E:$E,MATCH(1,(Lotes!$A:$A=C463)*(Lotes!$C:$C=E463),0)),"")</f>
        <v/>
      </c>
      <c r="G463" s="14" t="n"/>
    </row>
    <row r="464">
      <c r="A464" s="10" t="n"/>
      <c r="D464">
        <f>IFERROR(VLOOKUP(C464,Produtos!A:B,2,FALSE),"")</f>
        <v/>
      </c>
      <c r="F464" s="10">
        <f>IFERROR(INDEX(Lotes!$E:$E,MATCH(1,(Lotes!$A:$A=C464)*(Lotes!$C:$C=E464),0)),"")</f>
        <v/>
      </c>
      <c r="G464" s="14" t="n"/>
    </row>
    <row r="465">
      <c r="A465" s="10" t="n"/>
      <c r="D465">
        <f>IFERROR(VLOOKUP(C465,Produtos!A:B,2,FALSE),"")</f>
        <v/>
      </c>
      <c r="F465" s="10">
        <f>IFERROR(INDEX(Lotes!$E:$E,MATCH(1,(Lotes!$A:$A=C465)*(Lotes!$C:$C=E465),0)),"")</f>
        <v/>
      </c>
      <c r="G465" s="14" t="n"/>
    </row>
    <row r="466">
      <c r="A466" s="10" t="n"/>
      <c r="D466">
        <f>IFERROR(VLOOKUP(C466,Produtos!A:B,2,FALSE),"")</f>
        <v/>
      </c>
      <c r="F466" s="10">
        <f>IFERROR(INDEX(Lotes!$E:$E,MATCH(1,(Lotes!$A:$A=C466)*(Lotes!$C:$C=E466),0)),"")</f>
        <v/>
      </c>
      <c r="G466" s="14" t="n"/>
    </row>
    <row r="467">
      <c r="A467" s="10" t="n"/>
      <c r="D467">
        <f>IFERROR(VLOOKUP(C467,Produtos!A:B,2,FALSE),"")</f>
        <v/>
      </c>
      <c r="F467" s="10">
        <f>IFERROR(INDEX(Lotes!$E:$E,MATCH(1,(Lotes!$A:$A=C467)*(Lotes!$C:$C=E467),0)),"")</f>
        <v/>
      </c>
      <c r="G467" s="14" t="n"/>
    </row>
    <row r="468">
      <c r="A468" s="10" t="n"/>
      <c r="D468">
        <f>IFERROR(VLOOKUP(C468,Produtos!A:B,2,FALSE),"")</f>
        <v/>
      </c>
      <c r="F468" s="10">
        <f>IFERROR(INDEX(Lotes!$E:$E,MATCH(1,(Lotes!$A:$A=C468)*(Lotes!$C:$C=E468),0)),"")</f>
        <v/>
      </c>
      <c r="G468" s="14" t="n"/>
    </row>
    <row r="469">
      <c r="A469" s="10" t="n"/>
      <c r="D469">
        <f>IFERROR(VLOOKUP(C469,Produtos!A:B,2,FALSE),"")</f>
        <v/>
      </c>
      <c r="F469" s="10">
        <f>IFERROR(INDEX(Lotes!$E:$E,MATCH(1,(Lotes!$A:$A=C469)*(Lotes!$C:$C=E469),0)),"")</f>
        <v/>
      </c>
      <c r="G469" s="14" t="n"/>
    </row>
    <row r="470">
      <c r="A470" s="10" t="n"/>
      <c r="D470">
        <f>IFERROR(VLOOKUP(C470,Produtos!A:B,2,FALSE),"")</f>
        <v/>
      </c>
      <c r="F470" s="10">
        <f>IFERROR(INDEX(Lotes!$E:$E,MATCH(1,(Lotes!$A:$A=C470)*(Lotes!$C:$C=E470),0)),"")</f>
        <v/>
      </c>
      <c r="G470" s="14" t="n"/>
    </row>
    <row r="471">
      <c r="A471" s="10" t="n"/>
      <c r="D471">
        <f>IFERROR(VLOOKUP(C471,Produtos!A:B,2,FALSE),"")</f>
        <v/>
      </c>
      <c r="F471" s="10">
        <f>IFERROR(INDEX(Lotes!$E:$E,MATCH(1,(Lotes!$A:$A=C471)*(Lotes!$C:$C=E471),0)),"")</f>
        <v/>
      </c>
      <c r="G471" s="14" t="n"/>
    </row>
    <row r="472">
      <c r="A472" s="10" t="n"/>
      <c r="D472">
        <f>IFERROR(VLOOKUP(C472,Produtos!A:B,2,FALSE),"")</f>
        <v/>
      </c>
      <c r="F472" s="10">
        <f>IFERROR(INDEX(Lotes!$E:$E,MATCH(1,(Lotes!$A:$A=C472)*(Lotes!$C:$C=E472),0)),"")</f>
        <v/>
      </c>
      <c r="G472" s="14" t="n"/>
    </row>
    <row r="473">
      <c r="A473" s="10" t="n"/>
      <c r="D473">
        <f>IFERROR(VLOOKUP(C473,Produtos!A:B,2,FALSE),"")</f>
        <v/>
      </c>
      <c r="F473" s="10">
        <f>IFERROR(INDEX(Lotes!$E:$E,MATCH(1,(Lotes!$A:$A=C473)*(Lotes!$C:$C=E473),0)),"")</f>
        <v/>
      </c>
      <c r="G473" s="14" t="n"/>
    </row>
    <row r="474">
      <c r="A474" s="10" t="n"/>
      <c r="D474">
        <f>IFERROR(VLOOKUP(C474,Produtos!A:B,2,FALSE),"")</f>
        <v/>
      </c>
      <c r="F474" s="10">
        <f>IFERROR(INDEX(Lotes!$E:$E,MATCH(1,(Lotes!$A:$A=C474)*(Lotes!$C:$C=E474),0)),"")</f>
        <v/>
      </c>
      <c r="G474" s="14" t="n"/>
    </row>
    <row r="475">
      <c r="A475" s="10" t="n"/>
      <c r="D475">
        <f>IFERROR(VLOOKUP(C475,Produtos!A:B,2,FALSE),"")</f>
        <v/>
      </c>
      <c r="F475" s="10">
        <f>IFERROR(INDEX(Lotes!$E:$E,MATCH(1,(Lotes!$A:$A=C475)*(Lotes!$C:$C=E475),0)),"")</f>
        <v/>
      </c>
      <c r="G475" s="14" t="n"/>
    </row>
    <row r="476">
      <c r="A476" s="10" t="n"/>
      <c r="D476">
        <f>IFERROR(VLOOKUP(C476,Produtos!A:B,2,FALSE),"")</f>
        <v/>
      </c>
      <c r="F476" s="10">
        <f>IFERROR(INDEX(Lotes!$E:$E,MATCH(1,(Lotes!$A:$A=C476)*(Lotes!$C:$C=E476),0)),"")</f>
        <v/>
      </c>
      <c r="G476" s="14" t="n"/>
    </row>
    <row r="477">
      <c r="A477" s="10" t="n"/>
      <c r="D477">
        <f>IFERROR(VLOOKUP(C477,Produtos!A:B,2,FALSE),"")</f>
        <v/>
      </c>
      <c r="F477" s="10">
        <f>IFERROR(INDEX(Lotes!$E:$E,MATCH(1,(Lotes!$A:$A=C477)*(Lotes!$C:$C=E477),0)),"")</f>
        <v/>
      </c>
      <c r="G477" s="14" t="n"/>
    </row>
    <row r="478">
      <c r="A478" s="10" t="n"/>
      <c r="D478">
        <f>IFERROR(VLOOKUP(C478,Produtos!A:B,2,FALSE),"")</f>
        <v/>
      </c>
      <c r="F478" s="10">
        <f>IFERROR(INDEX(Lotes!$E:$E,MATCH(1,(Lotes!$A:$A=C478)*(Lotes!$C:$C=E478),0)),"")</f>
        <v/>
      </c>
      <c r="G478" s="14" t="n"/>
    </row>
    <row r="479">
      <c r="A479" s="10" t="n"/>
      <c r="D479">
        <f>IFERROR(VLOOKUP(C479,Produtos!A:B,2,FALSE),"")</f>
        <v/>
      </c>
      <c r="F479" s="10">
        <f>IFERROR(INDEX(Lotes!$E:$E,MATCH(1,(Lotes!$A:$A=C479)*(Lotes!$C:$C=E479),0)),"")</f>
        <v/>
      </c>
      <c r="G479" s="14" t="n"/>
    </row>
    <row r="480">
      <c r="A480" s="10" t="n"/>
      <c r="D480">
        <f>IFERROR(VLOOKUP(C480,Produtos!A:B,2,FALSE),"")</f>
        <v/>
      </c>
      <c r="F480" s="10">
        <f>IFERROR(INDEX(Lotes!$E:$E,MATCH(1,(Lotes!$A:$A=C480)*(Lotes!$C:$C=E480),0)),"")</f>
        <v/>
      </c>
      <c r="G480" s="14" t="n"/>
    </row>
    <row r="481">
      <c r="A481" s="10" t="n"/>
      <c r="D481">
        <f>IFERROR(VLOOKUP(C481,Produtos!A:B,2,FALSE),"")</f>
        <v/>
      </c>
      <c r="F481" s="10">
        <f>IFERROR(INDEX(Lotes!$E:$E,MATCH(1,(Lotes!$A:$A=C481)*(Lotes!$C:$C=E481),0)),"")</f>
        <v/>
      </c>
      <c r="G481" s="14" t="n"/>
    </row>
    <row r="482">
      <c r="A482" s="10" t="n"/>
      <c r="D482">
        <f>IFERROR(VLOOKUP(C482,Produtos!A:B,2,FALSE),"")</f>
        <v/>
      </c>
      <c r="F482" s="10">
        <f>IFERROR(INDEX(Lotes!$E:$E,MATCH(1,(Lotes!$A:$A=C482)*(Lotes!$C:$C=E482),0)),"")</f>
        <v/>
      </c>
      <c r="G482" s="14" t="n"/>
    </row>
    <row r="483">
      <c r="A483" s="10" t="n"/>
      <c r="D483">
        <f>IFERROR(VLOOKUP(C483,Produtos!A:B,2,FALSE),"")</f>
        <v/>
      </c>
      <c r="F483" s="10">
        <f>IFERROR(INDEX(Lotes!$E:$E,MATCH(1,(Lotes!$A:$A=C483)*(Lotes!$C:$C=E483),0)),"")</f>
        <v/>
      </c>
      <c r="G483" s="14" t="n"/>
    </row>
    <row r="484">
      <c r="A484" s="10" t="n"/>
      <c r="D484">
        <f>IFERROR(VLOOKUP(C484,Produtos!A:B,2,FALSE),"")</f>
        <v/>
      </c>
      <c r="F484" s="10">
        <f>IFERROR(INDEX(Lotes!$E:$E,MATCH(1,(Lotes!$A:$A=C484)*(Lotes!$C:$C=E484),0)),"")</f>
        <v/>
      </c>
      <c r="G484" s="14" t="n"/>
    </row>
    <row r="485">
      <c r="A485" s="10" t="n"/>
      <c r="D485">
        <f>IFERROR(VLOOKUP(C485,Produtos!A:B,2,FALSE),"")</f>
        <v/>
      </c>
      <c r="F485" s="10">
        <f>IFERROR(INDEX(Lotes!$E:$E,MATCH(1,(Lotes!$A:$A=C485)*(Lotes!$C:$C=E485),0)),"")</f>
        <v/>
      </c>
      <c r="G485" s="14" t="n"/>
    </row>
    <row r="486">
      <c r="A486" s="10" t="n"/>
      <c r="D486">
        <f>IFERROR(VLOOKUP(C486,Produtos!A:B,2,FALSE),"")</f>
        <v/>
      </c>
      <c r="F486" s="10">
        <f>IFERROR(INDEX(Lotes!$E:$E,MATCH(1,(Lotes!$A:$A=C486)*(Lotes!$C:$C=E486),0)),"")</f>
        <v/>
      </c>
      <c r="G486" s="14" t="n"/>
    </row>
    <row r="487">
      <c r="A487" s="10" t="n"/>
      <c r="D487">
        <f>IFERROR(VLOOKUP(C487,Produtos!A:B,2,FALSE),"")</f>
        <v/>
      </c>
      <c r="F487" s="10">
        <f>IFERROR(INDEX(Lotes!$E:$E,MATCH(1,(Lotes!$A:$A=C487)*(Lotes!$C:$C=E487),0)),"")</f>
        <v/>
      </c>
      <c r="G487" s="14" t="n"/>
    </row>
    <row r="488">
      <c r="A488" s="10" t="n"/>
      <c r="D488">
        <f>IFERROR(VLOOKUP(C488,Produtos!A:B,2,FALSE),"")</f>
        <v/>
      </c>
      <c r="F488" s="10">
        <f>IFERROR(INDEX(Lotes!$E:$E,MATCH(1,(Lotes!$A:$A=C488)*(Lotes!$C:$C=E488),0)),"")</f>
        <v/>
      </c>
      <c r="G488" s="14" t="n"/>
    </row>
    <row r="489">
      <c r="A489" s="10" t="n"/>
      <c r="D489">
        <f>IFERROR(VLOOKUP(C489,Produtos!A:B,2,FALSE),"")</f>
        <v/>
      </c>
      <c r="F489" s="10">
        <f>IFERROR(INDEX(Lotes!$E:$E,MATCH(1,(Lotes!$A:$A=C489)*(Lotes!$C:$C=E489),0)),"")</f>
        <v/>
      </c>
      <c r="G489" s="14" t="n"/>
    </row>
    <row r="490">
      <c r="A490" s="10" t="n"/>
      <c r="D490">
        <f>IFERROR(VLOOKUP(C490,Produtos!A:B,2,FALSE),"")</f>
        <v/>
      </c>
      <c r="F490" s="10">
        <f>IFERROR(INDEX(Lotes!$E:$E,MATCH(1,(Lotes!$A:$A=C490)*(Lotes!$C:$C=E490),0)),"")</f>
        <v/>
      </c>
      <c r="G490" s="14" t="n"/>
    </row>
    <row r="491">
      <c r="A491" s="10" t="n"/>
      <c r="D491">
        <f>IFERROR(VLOOKUP(C491,Produtos!A:B,2,FALSE),"")</f>
        <v/>
      </c>
      <c r="F491" s="10">
        <f>IFERROR(INDEX(Lotes!$E:$E,MATCH(1,(Lotes!$A:$A=C491)*(Lotes!$C:$C=E491),0)),"")</f>
        <v/>
      </c>
      <c r="G491" s="14" t="n"/>
    </row>
    <row r="492">
      <c r="A492" s="10" t="n"/>
      <c r="D492">
        <f>IFERROR(VLOOKUP(C492,Produtos!A:B,2,FALSE),"")</f>
        <v/>
      </c>
      <c r="F492" s="10">
        <f>IFERROR(INDEX(Lotes!$E:$E,MATCH(1,(Lotes!$A:$A=C492)*(Lotes!$C:$C=E492),0)),"")</f>
        <v/>
      </c>
      <c r="G492" s="14" t="n"/>
    </row>
    <row r="493">
      <c r="A493" s="10" t="n"/>
      <c r="D493">
        <f>IFERROR(VLOOKUP(C493,Produtos!A:B,2,FALSE),"")</f>
        <v/>
      </c>
      <c r="F493" s="10">
        <f>IFERROR(INDEX(Lotes!$E:$E,MATCH(1,(Lotes!$A:$A=C493)*(Lotes!$C:$C=E493),0)),"")</f>
        <v/>
      </c>
      <c r="G493" s="14" t="n"/>
    </row>
    <row r="494">
      <c r="A494" s="10" t="n"/>
      <c r="D494">
        <f>IFERROR(VLOOKUP(C494,Produtos!A:B,2,FALSE),"")</f>
        <v/>
      </c>
      <c r="F494" s="10">
        <f>IFERROR(INDEX(Lotes!$E:$E,MATCH(1,(Lotes!$A:$A=C494)*(Lotes!$C:$C=E494),0)),"")</f>
        <v/>
      </c>
      <c r="G494" s="14" t="n"/>
    </row>
    <row r="495">
      <c r="A495" s="10" t="n"/>
      <c r="D495">
        <f>IFERROR(VLOOKUP(C495,Produtos!A:B,2,FALSE),"")</f>
        <v/>
      </c>
      <c r="F495" s="10">
        <f>IFERROR(INDEX(Lotes!$E:$E,MATCH(1,(Lotes!$A:$A=C495)*(Lotes!$C:$C=E495),0)),"")</f>
        <v/>
      </c>
      <c r="G495" s="14" t="n"/>
    </row>
    <row r="496">
      <c r="A496" s="10" t="n"/>
      <c r="D496">
        <f>IFERROR(VLOOKUP(C496,Produtos!A:B,2,FALSE),"")</f>
        <v/>
      </c>
      <c r="F496" s="10">
        <f>IFERROR(INDEX(Lotes!$E:$E,MATCH(1,(Lotes!$A:$A=C496)*(Lotes!$C:$C=E496),0)),"")</f>
        <v/>
      </c>
      <c r="G496" s="14" t="n"/>
    </row>
    <row r="497">
      <c r="A497" s="10" t="n"/>
      <c r="D497">
        <f>IFERROR(VLOOKUP(C497,Produtos!A:B,2,FALSE),"")</f>
        <v/>
      </c>
      <c r="F497" s="10">
        <f>IFERROR(INDEX(Lotes!$E:$E,MATCH(1,(Lotes!$A:$A=C497)*(Lotes!$C:$C=E497),0)),"")</f>
        <v/>
      </c>
      <c r="G497" s="14" t="n"/>
    </row>
    <row r="498">
      <c r="A498" s="10" t="n"/>
      <c r="D498">
        <f>IFERROR(VLOOKUP(C498,Produtos!A:B,2,FALSE),"")</f>
        <v/>
      </c>
      <c r="F498" s="10">
        <f>IFERROR(INDEX(Lotes!$E:$E,MATCH(1,(Lotes!$A:$A=C498)*(Lotes!$C:$C=E498),0)),"")</f>
        <v/>
      </c>
      <c r="G498" s="14" t="n"/>
    </row>
    <row r="499">
      <c r="A499" s="10" t="n"/>
      <c r="D499">
        <f>IFERROR(VLOOKUP(C499,Produtos!A:B,2,FALSE),"")</f>
        <v/>
      </c>
      <c r="F499" s="10">
        <f>IFERROR(INDEX(Lotes!$E:$E,MATCH(1,(Lotes!$A:$A=C499)*(Lotes!$C:$C=E499),0)),"")</f>
        <v/>
      </c>
      <c r="G499" s="14" t="n"/>
    </row>
    <row r="500">
      <c r="A500" s="10" t="n"/>
      <c r="D500">
        <f>IFERROR(VLOOKUP(C500,Produtos!A:B,2,FALSE),"")</f>
        <v/>
      </c>
      <c r="F500" s="10">
        <f>IFERROR(INDEX(Lotes!$E:$E,MATCH(1,(Lotes!$A:$A=C500)*(Lotes!$C:$C=E500),0)),"")</f>
        <v/>
      </c>
      <c r="G500" s="14" t="n"/>
    </row>
    <row r="501">
      <c r="A501" s="10" t="n"/>
      <c r="D501">
        <f>IFERROR(VLOOKUP(C501,Produtos!A:B,2,FALSE),"")</f>
        <v/>
      </c>
      <c r="F501" s="10">
        <f>IFERROR(INDEX(Lotes!$E:$E,MATCH(1,(Lotes!$A:$A=C501)*(Lotes!$C:$C=E501),0)),"")</f>
        <v/>
      </c>
      <c r="G501" s="14" t="n"/>
    </row>
    <row r="502">
      <c r="A502" s="10" t="n"/>
      <c r="D502">
        <f>IFERROR(VLOOKUP(C502,Produtos!A:B,2,FALSE),"")</f>
        <v/>
      </c>
      <c r="F502" s="10">
        <f>IFERROR(INDEX(Lotes!$E:$E,MATCH(1,(Lotes!$A:$A=C502)*(Lotes!$C:$C=E502),0)),"")</f>
        <v/>
      </c>
      <c r="G502" s="14" t="n"/>
    </row>
    <row r="503">
      <c r="A503" s="10" t="n"/>
      <c r="D503">
        <f>IFERROR(VLOOKUP(C503,Produtos!A:B,2,FALSE),"")</f>
        <v/>
      </c>
      <c r="F503" s="10">
        <f>IFERROR(INDEX(Lotes!$E:$E,MATCH(1,(Lotes!$A:$A=C503)*(Lotes!$C:$C=E503),0)),"")</f>
        <v/>
      </c>
      <c r="G503" s="14" t="n"/>
    </row>
    <row r="504">
      <c r="A504" s="10" t="n"/>
      <c r="D504">
        <f>IFERROR(VLOOKUP(C504,Produtos!A:B,2,FALSE),"")</f>
        <v/>
      </c>
      <c r="F504" s="10">
        <f>IFERROR(INDEX(Lotes!$E:$E,MATCH(1,(Lotes!$A:$A=C504)*(Lotes!$C:$C=E504),0)),"")</f>
        <v/>
      </c>
      <c r="G504" s="14" t="n"/>
    </row>
    <row r="505">
      <c r="A505" s="10" t="n"/>
      <c r="D505">
        <f>IFERROR(VLOOKUP(C505,Produtos!A:B,2,FALSE),"")</f>
        <v/>
      </c>
      <c r="F505" s="10">
        <f>IFERROR(INDEX(Lotes!$E:$E,MATCH(1,(Lotes!$A:$A=C505)*(Lotes!$C:$C=E505),0)),"")</f>
        <v/>
      </c>
      <c r="G505" s="14" t="n"/>
    </row>
    <row r="506">
      <c r="A506" s="10" t="n"/>
      <c r="D506">
        <f>IFERROR(VLOOKUP(C506,Produtos!A:B,2,FALSE),"")</f>
        <v/>
      </c>
      <c r="F506" s="10">
        <f>IFERROR(INDEX(Lotes!$E:$E,MATCH(1,(Lotes!$A:$A=C506)*(Lotes!$C:$C=E506),0)),"")</f>
        <v/>
      </c>
      <c r="G506" s="14" t="n"/>
    </row>
    <row r="507">
      <c r="A507" s="10" t="n"/>
      <c r="D507">
        <f>IFERROR(VLOOKUP(C507,Produtos!A:B,2,FALSE),"")</f>
        <v/>
      </c>
      <c r="F507" s="10">
        <f>IFERROR(INDEX(Lotes!$E:$E,MATCH(1,(Lotes!$A:$A=C507)*(Lotes!$C:$C=E507),0)),"")</f>
        <v/>
      </c>
      <c r="G507" s="14" t="n"/>
    </row>
    <row r="508">
      <c r="A508" s="10" t="n"/>
      <c r="D508">
        <f>IFERROR(VLOOKUP(C508,Produtos!A:B,2,FALSE),"")</f>
        <v/>
      </c>
      <c r="F508" s="10">
        <f>IFERROR(INDEX(Lotes!$E:$E,MATCH(1,(Lotes!$A:$A=C508)*(Lotes!$C:$C=E508),0)),"")</f>
        <v/>
      </c>
      <c r="G508" s="14" t="n"/>
    </row>
    <row r="509">
      <c r="A509" s="10" t="n"/>
      <c r="D509">
        <f>IFERROR(VLOOKUP(C509,Produtos!A:B,2,FALSE),"")</f>
        <v/>
      </c>
      <c r="F509" s="10">
        <f>IFERROR(INDEX(Lotes!$E:$E,MATCH(1,(Lotes!$A:$A=C509)*(Lotes!$C:$C=E509),0)),"")</f>
        <v/>
      </c>
      <c r="G509" s="14" t="n"/>
    </row>
    <row r="510">
      <c r="A510" s="10" t="n"/>
      <c r="D510">
        <f>IFERROR(VLOOKUP(C510,Produtos!A:B,2,FALSE),"")</f>
        <v/>
      </c>
      <c r="F510" s="10">
        <f>IFERROR(INDEX(Lotes!$E:$E,MATCH(1,(Lotes!$A:$A=C510)*(Lotes!$C:$C=E510),0)),"")</f>
        <v/>
      </c>
      <c r="G510" s="14" t="n"/>
    </row>
    <row r="511">
      <c r="A511" s="10" t="n"/>
      <c r="D511">
        <f>IFERROR(VLOOKUP(C511,Produtos!A:B,2,FALSE),"")</f>
        <v/>
      </c>
      <c r="F511" s="10">
        <f>IFERROR(INDEX(Lotes!$E:$E,MATCH(1,(Lotes!$A:$A=C511)*(Lotes!$C:$C=E511),0)),"")</f>
        <v/>
      </c>
      <c r="G511" s="14" t="n"/>
    </row>
    <row r="512">
      <c r="A512" s="10" t="n"/>
      <c r="D512">
        <f>IFERROR(VLOOKUP(C512,Produtos!A:B,2,FALSE),"")</f>
        <v/>
      </c>
      <c r="F512" s="10">
        <f>IFERROR(INDEX(Lotes!$E:$E,MATCH(1,(Lotes!$A:$A=C512)*(Lotes!$C:$C=E512),0)),"")</f>
        <v/>
      </c>
      <c r="G512" s="14" t="n"/>
    </row>
    <row r="513">
      <c r="A513" s="10" t="n"/>
      <c r="D513">
        <f>IFERROR(VLOOKUP(C513,Produtos!A:B,2,FALSE),"")</f>
        <v/>
      </c>
      <c r="F513" s="10">
        <f>IFERROR(INDEX(Lotes!$E:$E,MATCH(1,(Lotes!$A:$A=C513)*(Lotes!$C:$C=E513),0)),"")</f>
        <v/>
      </c>
      <c r="G513" s="14" t="n"/>
    </row>
    <row r="514">
      <c r="A514" s="10" t="n"/>
      <c r="D514">
        <f>IFERROR(VLOOKUP(C514,Produtos!A:B,2,FALSE),"")</f>
        <v/>
      </c>
      <c r="F514" s="10">
        <f>IFERROR(INDEX(Lotes!$E:$E,MATCH(1,(Lotes!$A:$A=C514)*(Lotes!$C:$C=E514),0)),"")</f>
        <v/>
      </c>
      <c r="G514" s="14" t="n"/>
    </row>
    <row r="515">
      <c r="A515" s="10" t="n"/>
      <c r="D515">
        <f>IFERROR(VLOOKUP(C515,Produtos!A:B,2,FALSE),"")</f>
        <v/>
      </c>
      <c r="F515" s="10">
        <f>IFERROR(INDEX(Lotes!$E:$E,MATCH(1,(Lotes!$A:$A=C515)*(Lotes!$C:$C=E515),0)),"")</f>
        <v/>
      </c>
      <c r="G515" s="14" t="n"/>
    </row>
    <row r="516">
      <c r="A516" s="10" t="n"/>
      <c r="D516">
        <f>IFERROR(VLOOKUP(C516,Produtos!A:B,2,FALSE),"")</f>
        <v/>
      </c>
      <c r="F516" s="10">
        <f>IFERROR(INDEX(Lotes!$E:$E,MATCH(1,(Lotes!$A:$A=C516)*(Lotes!$C:$C=E516),0)),"")</f>
        <v/>
      </c>
      <c r="G516" s="14" t="n"/>
    </row>
    <row r="517">
      <c r="A517" s="10" t="n"/>
      <c r="D517">
        <f>IFERROR(VLOOKUP(C517,Produtos!A:B,2,FALSE),"")</f>
        <v/>
      </c>
      <c r="F517" s="10">
        <f>IFERROR(INDEX(Lotes!$E:$E,MATCH(1,(Lotes!$A:$A=C517)*(Lotes!$C:$C=E517),0)),"")</f>
        <v/>
      </c>
      <c r="G517" s="14" t="n"/>
    </row>
    <row r="518">
      <c r="A518" s="10" t="n"/>
      <c r="D518">
        <f>IFERROR(VLOOKUP(C518,Produtos!A:B,2,FALSE),"")</f>
        <v/>
      </c>
      <c r="F518" s="10">
        <f>IFERROR(INDEX(Lotes!$E:$E,MATCH(1,(Lotes!$A:$A=C518)*(Lotes!$C:$C=E518),0)),"")</f>
        <v/>
      </c>
      <c r="G518" s="14" t="n"/>
    </row>
    <row r="519">
      <c r="A519" s="10" t="n"/>
      <c r="D519">
        <f>IFERROR(VLOOKUP(C519,Produtos!A:B,2,FALSE),"")</f>
        <v/>
      </c>
      <c r="F519" s="10">
        <f>IFERROR(INDEX(Lotes!$E:$E,MATCH(1,(Lotes!$A:$A=C519)*(Lotes!$C:$C=E519),0)),"")</f>
        <v/>
      </c>
      <c r="G519" s="14" t="n"/>
    </row>
    <row r="520">
      <c r="A520" s="10" t="n"/>
      <c r="D520">
        <f>IFERROR(VLOOKUP(C520,Produtos!A:B,2,FALSE),"")</f>
        <v/>
      </c>
      <c r="F520" s="10">
        <f>IFERROR(INDEX(Lotes!$E:$E,MATCH(1,(Lotes!$A:$A=C520)*(Lotes!$C:$C=E520),0)),"")</f>
        <v/>
      </c>
      <c r="G520" s="14" t="n"/>
    </row>
    <row r="521">
      <c r="A521" s="10" t="n"/>
      <c r="D521">
        <f>IFERROR(VLOOKUP(C521,Produtos!A:B,2,FALSE),"")</f>
        <v/>
      </c>
      <c r="F521" s="10">
        <f>IFERROR(INDEX(Lotes!$E:$E,MATCH(1,(Lotes!$A:$A=C521)*(Lotes!$C:$C=E521),0)),"")</f>
        <v/>
      </c>
      <c r="G521" s="14" t="n"/>
    </row>
    <row r="522">
      <c r="A522" s="10" t="n"/>
      <c r="D522">
        <f>IFERROR(VLOOKUP(C522,Produtos!A:B,2,FALSE),"")</f>
        <v/>
      </c>
      <c r="F522" s="10">
        <f>IFERROR(INDEX(Lotes!$E:$E,MATCH(1,(Lotes!$A:$A=C522)*(Lotes!$C:$C=E522),0)),"")</f>
        <v/>
      </c>
      <c r="G522" s="14" t="n"/>
    </row>
    <row r="523">
      <c r="A523" s="10" t="n"/>
      <c r="D523">
        <f>IFERROR(VLOOKUP(C523,Produtos!A:B,2,FALSE),"")</f>
        <v/>
      </c>
      <c r="F523" s="10">
        <f>IFERROR(INDEX(Lotes!$E:$E,MATCH(1,(Lotes!$A:$A=C523)*(Lotes!$C:$C=E523),0)),"")</f>
        <v/>
      </c>
      <c r="G523" s="14" t="n"/>
    </row>
    <row r="524">
      <c r="A524" s="10" t="n"/>
      <c r="D524">
        <f>IFERROR(VLOOKUP(C524,Produtos!A:B,2,FALSE),"")</f>
        <v/>
      </c>
      <c r="F524" s="10">
        <f>IFERROR(INDEX(Lotes!$E:$E,MATCH(1,(Lotes!$A:$A=C524)*(Lotes!$C:$C=E524),0)),"")</f>
        <v/>
      </c>
      <c r="G524" s="14" t="n"/>
    </row>
    <row r="525">
      <c r="A525" s="10" t="n"/>
      <c r="D525">
        <f>IFERROR(VLOOKUP(C525,Produtos!A:B,2,FALSE),"")</f>
        <v/>
      </c>
      <c r="F525" s="10">
        <f>IFERROR(INDEX(Lotes!$E:$E,MATCH(1,(Lotes!$A:$A=C525)*(Lotes!$C:$C=E525),0)),"")</f>
        <v/>
      </c>
      <c r="G525" s="14" t="n"/>
    </row>
    <row r="526">
      <c r="A526" s="10" t="n"/>
      <c r="D526">
        <f>IFERROR(VLOOKUP(C526,Produtos!A:B,2,FALSE),"")</f>
        <v/>
      </c>
      <c r="F526" s="10">
        <f>IFERROR(INDEX(Lotes!$E:$E,MATCH(1,(Lotes!$A:$A=C526)*(Lotes!$C:$C=E526),0)),"")</f>
        <v/>
      </c>
      <c r="G526" s="14" t="n"/>
    </row>
    <row r="527">
      <c r="A527" s="10" t="n"/>
      <c r="D527">
        <f>IFERROR(VLOOKUP(C527,Produtos!A:B,2,FALSE),"")</f>
        <v/>
      </c>
      <c r="F527" s="10">
        <f>IFERROR(INDEX(Lotes!$E:$E,MATCH(1,(Lotes!$A:$A=C527)*(Lotes!$C:$C=E527),0)),"")</f>
        <v/>
      </c>
      <c r="G527" s="14" t="n"/>
    </row>
    <row r="528">
      <c r="A528" s="10" t="n"/>
      <c r="D528">
        <f>IFERROR(VLOOKUP(C528,Produtos!A:B,2,FALSE),"")</f>
        <v/>
      </c>
      <c r="F528" s="10">
        <f>IFERROR(INDEX(Lotes!$E:$E,MATCH(1,(Lotes!$A:$A=C528)*(Lotes!$C:$C=E528),0)),"")</f>
        <v/>
      </c>
      <c r="G528" s="14" t="n"/>
    </row>
    <row r="529">
      <c r="A529" s="10" t="n"/>
      <c r="D529">
        <f>IFERROR(VLOOKUP(C529,Produtos!A:B,2,FALSE),"")</f>
        <v/>
      </c>
      <c r="F529" s="10">
        <f>IFERROR(INDEX(Lotes!$E:$E,MATCH(1,(Lotes!$A:$A=C529)*(Lotes!$C:$C=E529),0)),"")</f>
        <v/>
      </c>
      <c r="G529" s="14" t="n"/>
    </row>
    <row r="530">
      <c r="A530" s="10" t="n"/>
      <c r="D530">
        <f>IFERROR(VLOOKUP(C530,Produtos!A:B,2,FALSE),"")</f>
        <v/>
      </c>
      <c r="F530" s="10">
        <f>IFERROR(INDEX(Lotes!$E:$E,MATCH(1,(Lotes!$A:$A=C530)*(Lotes!$C:$C=E530),0)),"")</f>
        <v/>
      </c>
      <c r="G530" s="14" t="n"/>
    </row>
    <row r="531">
      <c r="A531" s="10" t="n"/>
      <c r="D531">
        <f>IFERROR(VLOOKUP(C531,Produtos!A:B,2,FALSE),"")</f>
        <v/>
      </c>
      <c r="F531" s="10">
        <f>IFERROR(INDEX(Lotes!$E:$E,MATCH(1,(Lotes!$A:$A=C531)*(Lotes!$C:$C=E531),0)),"")</f>
        <v/>
      </c>
      <c r="G531" s="14" t="n"/>
    </row>
    <row r="532">
      <c r="A532" s="10" t="n"/>
      <c r="D532">
        <f>IFERROR(VLOOKUP(C532,Produtos!A:B,2,FALSE),"")</f>
        <v/>
      </c>
      <c r="F532" s="10">
        <f>IFERROR(INDEX(Lotes!$E:$E,MATCH(1,(Lotes!$A:$A=C532)*(Lotes!$C:$C=E532),0)),"")</f>
        <v/>
      </c>
      <c r="G532" s="14" t="n"/>
    </row>
    <row r="533">
      <c r="A533" s="10" t="n"/>
      <c r="D533">
        <f>IFERROR(VLOOKUP(C533,Produtos!A:B,2,FALSE),"")</f>
        <v/>
      </c>
      <c r="F533" s="10">
        <f>IFERROR(INDEX(Lotes!$E:$E,MATCH(1,(Lotes!$A:$A=C533)*(Lotes!$C:$C=E533),0)),"")</f>
        <v/>
      </c>
      <c r="G533" s="14" t="n"/>
    </row>
    <row r="534">
      <c r="A534" s="10" t="n"/>
      <c r="D534">
        <f>IFERROR(VLOOKUP(C534,Produtos!A:B,2,FALSE),"")</f>
        <v/>
      </c>
      <c r="F534" s="10">
        <f>IFERROR(INDEX(Lotes!$E:$E,MATCH(1,(Lotes!$A:$A=C534)*(Lotes!$C:$C=E534),0)),"")</f>
        <v/>
      </c>
      <c r="G534" s="14" t="n"/>
    </row>
    <row r="535">
      <c r="A535" s="10" t="n"/>
      <c r="D535">
        <f>IFERROR(VLOOKUP(C535,Produtos!A:B,2,FALSE),"")</f>
        <v/>
      </c>
      <c r="F535" s="10">
        <f>IFERROR(INDEX(Lotes!$E:$E,MATCH(1,(Lotes!$A:$A=C535)*(Lotes!$C:$C=E535),0)),"")</f>
        <v/>
      </c>
      <c r="G535" s="14" t="n"/>
    </row>
    <row r="536">
      <c r="A536" s="10" t="n"/>
      <c r="D536">
        <f>IFERROR(VLOOKUP(C536,Produtos!A:B,2,FALSE),"")</f>
        <v/>
      </c>
      <c r="F536" s="10">
        <f>IFERROR(INDEX(Lotes!$E:$E,MATCH(1,(Lotes!$A:$A=C536)*(Lotes!$C:$C=E536),0)),"")</f>
        <v/>
      </c>
      <c r="G536" s="14" t="n"/>
    </row>
    <row r="537">
      <c r="A537" s="10" t="n"/>
      <c r="D537">
        <f>IFERROR(VLOOKUP(C537,Produtos!A:B,2,FALSE),"")</f>
        <v/>
      </c>
      <c r="F537" s="10">
        <f>IFERROR(INDEX(Lotes!$E:$E,MATCH(1,(Lotes!$A:$A=C537)*(Lotes!$C:$C=E537),0)),"")</f>
        <v/>
      </c>
      <c r="G537" s="14" t="n"/>
    </row>
    <row r="538">
      <c r="A538" s="10" t="n"/>
      <c r="D538">
        <f>IFERROR(VLOOKUP(C538,Produtos!A:B,2,FALSE),"")</f>
        <v/>
      </c>
      <c r="F538" s="10">
        <f>IFERROR(INDEX(Lotes!$E:$E,MATCH(1,(Lotes!$A:$A=C538)*(Lotes!$C:$C=E538),0)),"")</f>
        <v/>
      </c>
      <c r="G538" s="14" t="n"/>
    </row>
    <row r="539">
      <c r="A539" s="10" t="n"/>
      <c r="D539">
        <f>IFERROR(VLOOKUP(C539,Produtos!A:B,2,FALSE),"")</f>
        <v/>
      </c>
      <c r="F539" s="10">
        <f>IFERROR(INDEX(Lotes!$E:$E,MATCH(1,(Lotes!$A:$A=C539)*(Lotes!$C:$C=E539),0)),"")</f>
        <v/>
      </c>
      <c r="G539" s="14" t="n"/>
    </row>
    <row r="540">
      <c r="A540" s="10" t="n"/>
      <c r="D540">
        <f>IFERROR(VLOOKUP(C540,Produtos!A:B,2,FALSE),"")</f>
        <v/>
      </c>
      <c r="F540" s="10">
        <f>IFERROR(INDEX(Lotes!$E:$E,MATCH(1,(Lotes!$A:$A=C540)*(Lotes!$C:$C=E540),0)),"")</f>
        <v/>
      </c>
      <c r="G540" s="14" t="n"/>
    </row>
    <row r="541">
      <c r="A541" s="10" t="n"/>
      <c r="D541">
        <f>IFERROR(VLOOKUP(C541,Produtos!A:B,2,FALSE),"")</f>
        <v/>
      </c>
      <c r="F541" s="10">
        <f>IFERROR(INDEX(Lotes!$E:$E,MATCH(1,(Lotes!$A:$A=C541)*(Lotes!$C:$C=E541),0)),"")</f>
        <v/>
      </c>
      <c r="G541" s="14" t="n"/>
    </row>
    <row r="542">
      <c r="A542" s="10" t="n"/>
      <c r="D542">
        <f>IFERROR(VLOOKUP(C542,Produtos!A:B,2,FALSE),"")</f>
        <v/>
      </c>
      <c r="F542" s="10">
        <f>IFERROR(INDEX(Lotes!$E:$E,MATCH(1,(Lotes!$A:$A=C542)*(Lotes!$C:$C=E542),0)),"")</f>
        <v/>
      </c>
      <c r="G542" s="14" t="n"/>
    </row>
    <row r="543">
      <c r="A543" s="10" t="n"/>
      <c r="D543">
        <f>IFERROR(VLOOKUP(C543,Produtos!A:B,2,FALSE),"")</f>
        <v/>
      </c>
      <c r="F543" s="10">
        <f>IFERROR(INDEX(Lotes!$E:$E,MATCH(1,(Lotes!$A:$A=C543)*(Lotes!$C:$C=E543),0)),"")</f>
        <v/>
      </c>
      <c r="G543" s="14" t="n"/>
    </row>
    <row r="544">
      <c r="A544" s="10" t="n"/>
      <c r="D544">
        <f>IFERROR(VLOOKUP(C544,Produtos!A:B,2,FALSE),"")</f>
        <v/>
      </c>
      <c r="F544" s="10">
        <f>IFERROR(INDEX(Lotes!$E:$E,MATCH(1,(Lotes!$A:$A=C544)*(Lotes!$C:$C=E544),0)),"")</f>
        <v/>
      </c>
      <c r="G544" s="14" t="n"/>
    </row>
    <row r="545">
      <c r="A545" s="10" t="n"/>
      <c r="D545">
        <f>IFERROR(VLOOKUP(C545,Produtos!A:B,2,FALSE),"")</f>
        <v/>
      </c>
      <c r="F545" s="10">
        <f>IFERROR(INDEX(Lotes!$E:$E,MATCH(1,(Lotes!$A:$A=C545)*(Lotes!$C:$C=E545),0)),"")</f>
        <v/>
      </c>
      <c r="G545" s="14" t="n"/>
    </row>
    <row r="546">
      <c r="A546" s="10" t="n"/>
      <c r="D546">
        <f>IFERROR(VLOOKUP(C546,Produtos!A:B,2,FALSE),"")</f>
        <v/>
      </c>
      <c r="F546" s="10">
        <f>IFERROR(INDEX(Lotes!$E:$E,MATCH(1,(Lotes!$A:$A=C546)*(Lotes!$C:$C=E546),0)),"")</f>
        <v/>
      </c>
      <c r="G546" s="14" t="n"/>
    </row>
    <row r="547">
      <c r="A547" s="10" t="n"/>
      <c r="D547">
        <f>IFERROR(VLOOKUP(C547,Produtos!A:B,2,FALSE),"")</f>
        <v/>
      </c>
      <c r="F547" s="10">
        <f>IFERROR(INDEX(Lotes!$E:$E,MATCH(1,(Lotes!$A:$A=C547)*(Lotes!$C:$C=E547),0)),"")</f>
        <v/>
      </c>
      <c r="G547" s="14" t="n"/>
    </row>
    <row r="548">
      <c r="A548" s="10" t="n"/>
      <c r="D548">
        <f>IFERROR(VLOOKUP(C548,Produtos!A:B,2,FALSE),"")</f>
        <v/>
      </c>
      <c r="F548" s="10">
        <f>IFERROR(INDEX(Lotes!$E:$E,MATCH(1,(Lotes!$A:$A=C548)*(Lotes!$C:$C=E548),0)),"")</f>
        <v/>
      </c>
      <c r="G548" s="14" t="n"/>
    </row>
    <row r="549">
      <c r="A549" s="10" t="n"/>
      <c r="D549">
        <f>IFERROR(VLOOKUP(C549,Produtos!A:B,2,FALSE),"")</f>
        <v/>
      </c>
      <c r="F549" s="10">
        <f>IFERROR(INDEX(Lotes!$E:$E,MATCH(1,(Lotes!$A:$A=C549)*(Lotes!$C:$C=E549),0)),"")</f>
        <v/>
      </c>
      <c r="G549" s="14" t="n"/>
    </row>
    <row r="550">
      <c r="A550" s="10" t="n"/>
      <c r="D550">
        <f>IFERROR(VLOOKUP(C550,Produtos!A:B,2,FALSE),"")</f>
        <v/>
      </c>
      <c r="F550" s="10">
        <f>IFERROR(INDEX(Lotes!$E:$E,MATCH(1,(Lotes!$A:$A=C550)*(Lotes!$C:$C=E550),0)),"")</f>
        <v/>
      </c>
      <c r="G550" s="14" t="n"/>
    </row>
    <row r="551">
      <c r="A551" s="10" t="n"/>
      <c r="D551">
        <f>IFERROR(VLOOKUP(C551,Produtos!A:B,2,FALSE),"")</f>
        <v/>
      </c>
      <c r="F551" s="10">
        <f>IFERROR(INDEX(Lotes!$E:$E,MATCH(1,(Lotes!$A:$A=C551)*(Lotes!$C:$C=E551),0)),"")</f>
        <v/>
      </c>
      <c r="G551" s="14" t="n"/>
    </row>
    <row r="552">
      <c r="A552" s="10" t="n"/>
      <c r="D552">
        <f>IFERROR(VLOOKUP(C552,Produtos!A:B,2,FALSE),"")</f>
        <v/>
      </c>
      <c r="F552" s="10">
        <f>IFERROR(INDEX(Lotes!$E:$E,MATCH(1,(Lotes!$A:$A=C552)*(Lotes!$C:$C=E552),0)),"")</f>
        <v/>
      </c>
      <c r="G552" s="14" t="n"/>
    </row>
    <row r="553">
      <c r="A553" s="10" t="n"/>
      <c r="D553">
        <f>IFERROR(VLOOKUP(C553,Produtos!A:B,2,FALSE),"")</f>
        <v/>
      </c>
      <c r="F553" s="10">
        <f>IFERROR(INDEX(Lotes!$E:$E,MATCH(1,(Lotes!$A:$A=C553)*(Lotes!$C:$C=E553),0)),"")</f>
        <v/>
      </c>
      <c r="G553" s="14" t="n"/>
    </row>
    <row r="554">
      <c r="A554" s="10" t="n"/>
      <c r="D554">
        <f>IFERROR(VLOOKUP(C554,Produtos!A:B,2,FALSE),"")</f>
        <v/>
      </c>
      <c r="F554" s="10">
        <f>IFERROR(INDEX(Lotes!$E:$E,MATCH(1,(Lotes!$A:$A=C554)*(Lotes!$C:$C=E554),0)),"")</f>
        <v/>
      </c>
      <c r="G554" s="14" t="n"/>
    </row>
    <row r="555">
      <c r="A555" s="10" t="n"/>
      <c r="D555">
        <f>IFERROR(VLOOKUP(C555,Produtos!A:B,2,FALSE),"")</f>
        <v/>
      </c>
      <c r="F555" s="10">
        <f>IFERROR(INDEX(Lotes!$E:$E,MATCH(1,(Lotes!$A:$A=C555)*(Lotes!$C:$C=E555),0)),"")</f>
        <v/>
      </c>
      <c r="G555" s="14" t="n"/>
    </row>
    <row r="556">
      <c r="A556" s="10" t="n"/>
      <c r="D556">
        <f>IFERROR(VLOOKUP(C556,Produtos!A:B,2,FALSE),"")</f>
        <v/>
      </c>
      <c r="F556" s="10">
        <f>IFERROR(INDEX(Lotes!$E:$E,MATCH(1,(Lotes!$A:$A=C556)*(Lotes!$C:$C=E556),0)),"")</f>
        <v/>
      </c>
      <c r="G556" s="14" t="n"/>
    </row>
    <row r="557">
      <c r="A557" s="10" t="n"/>
      <c r="D557">
        <f>IFERROR(VLOOKUP(C557,Produtos!A:B,2,FALSE),"")</f>
        <v/>
      </c>
      <c r="F557" s="10">
        <f>IFERROR(INDEX(Lotes!$E:$E,MATCH(1,(Lotes!$A:$A=C557)*(Lotes!$C:$C=E557),0)),"")</f>
        <v/>
      </c>
      <c r="G557" s="14" t="n"/>
    </row>
    <row r="558">
      <c r="A558" s="10" t="n"/>
      <c r="D558">
        <f>IFERROR(VLOOKUP(C558,Produtos!A:B,2,FALSE),"")</f>
        <v/>
      </c>
      <c r="F558" s="10">
        <f>IFERROR(INDEX(Lotes!$E:$E,MATCH(1,(Lotes!$A:$A=C558)*(Lotes!$C:$C=E558),0)),"")</f>
        <v/>
      </c>
      <c r="G558" s="14" t="n"/>
    </row>
    <row r="559">
      <c r="A559" s="10" t="n"/>
      <c r="D559">
        <f>IFERROR(VLOOKUP(C559,Produtos!A:B,2,FALSE),"")</f>
        <v/>
      </c>
      <c r="F559" s="10">
        <f>IFERROR(INDEX(Lotes!$E:$E,MATCH(1,(Lotes!$A:$A=C559)*(Lotes!$C:$C=E559),0)),"")</f>
        <v/>
      </c>
      <c r="G559" s="14" t="n"/>
    </row>
    <row r="560">
      <c r="A560" s="10" t="n"/>
      <c r="D560">
        <f>IFERROR(VLOOKUP(C560,Produtos!A:B,2,FALSE),"")</f>
        <v/>
      </c>
      <c r="F560" s="10">
        <f>IFERROR(INDEX(Lotes!$E:$E,MATCH(1,(Lotes!$A:$A=C560)*(Lotes!$C:$C=E560),0)),"")</f>
        <v/>
      </c>
      <c r="G560" s="14" t="n"/>
    </row>
    <row r="561">
      <c r="A561" s="10" t="n"/>
      <c r="D561">
        <f>IFERROR(VLOOKUP(C561,Produtos!A:B,2,FALSE),"")</f>
        <v/>
      </c>
      <c r="F561" s="10">
        <f>IFERROR(INDEX(Lotes!$E:$E,MATCH(1,(Lotes!$A:$A=C561)*(Lotes!$C:$C=E561),0)),"")</f>
        <v/>
      </c>
      <c r="G561" s="14" t="n"/>
    </row>
    <row r="562">
      <c r="A562" s="10" t="n"/>
      <c r="D562">
        <f>IFERROR(VLOOKUP(C562,Produtos!A:B,2,FALSE),"")</f>
        <v/>
      </c>
      <c r="F562" s="10">
        <f>IFERROR(INDEX(Lotes!$E:$E,MATCH(1,(Lotes!$A:$A=C562)*(Lotes!$C:$C=E562),0)),"")</f>
        <v/>
      </c>
      <c r="G562" s="14" t="n"/>
    </row>
    <row r="563">
      <c r="A563" s="10" t="n"/>
      <c r="D563">
        <f>IFERROR(VLOOKUP(C563,Produtos!A:B,2,FALSE),"")</f>
        <v/>
      </c>
      <c r="F563" s="10">
        <f>IFERROR(INDEX(Lotes!$E:$E,MATCH(1,(Lotes!$A:$A=C563)*(Lotes!$C:$C=E563),0)),"")</f>
        <v/>
      </c>
      <c r="G563" s="14" t="n"/>
    </row>
    <row r="564">
      <c r="A564" s="10" t="n"/>
      <c r="D564">
        <f>IFERROR(VLOOKUP(C564,Produtos!A:B,2,FALSE),"")</f>
        <v/>
      </c>
      <c r="F564" s="10">
        <f>IFERROR(INDEX(Lotes!$E:$E,MATCH(1,(Lotes!$A:$A=C564)*(Lotes!$C:$C=E564),0)),"")</f>
        <v/>
      </c>
      <c r="G564" s="14" t="n"/>
    </row>
    <row r="565">
      <c r="A565" s="10" t="n"/>
      <c r="D565">
        <f>IFERROR(VLOOKUP(C565,Produtos!A:B,2,FALSE),"")</f>
        <v/>
      </c>
      <c r="F565" s="10">
        <f>IFERROR(INDEX(Lotes!$E:$E,MATCH(1,(Lotes!$A:$A=C565)*(Lotes!$C:$C=E565),0)),"")</f>
        <v/>
      </c>
      <c r="G565" s="14" t="n"/>
    </row>
    <row r="566">
      <c r="A566" s="10" t="n"/>
      <c r="D566">
        <f>IFERROR(VLOOKUP(C566,Produtos!A:B,2,FALSE),"")</f>
        <v/>
      </c>
      <c r="F566" s="10">
        <f>IFERROR(INDEX(Lotes!$E:$E,MATCH(1,(Lotes!$A:$A=C566)*(Lotes!$C:$C=E566),0)),"")</f>
        <v/>
      </c>
      <c r="G566" s="14" t="n"/>
    </row>
    <row r="567">
      <c r="A567" s="10" t="n"/>
      <c r="D567">
        <f>IFERROR(VLOOKUP(C567,Produtos!A:B,2,FALSE),"")</f>
        <v/>
      </c>
      <c r="F567" s="10">
        <f>IFERROR(INDEX(Lotes!$E:$E,MATCH(1,(Lotes!$A:$A=C567)*(Lotes!$C:$C=E567),0)),"")</f>
        <v/>
      </c>
      <c r="G567" s="14" t="n"/>
    </row>
    <row r="568">
      <c r="A568" s="10" t="n"/>
      <c r="D568">
        <f>IFERROR(VLOOKUP(C568,Produtos!A:B,2,FALSE),"")</f>
        <v/>
      </c>
      <c r="F568" s="10">
        <f>IFERROR(INDEX(Lotes!$E:$E,MATCH(1,(Lotes!$A:$A=C568)*(Lotes!$C:$C=E568),0)),"")</f>
        <v/>
      </c>
      <c r="G568" s="14" t="n"/>
    </row>
    <row r="569">
      <c r="A569" s="10" t="n"/>
      <c r="D569">
        <f>IFERROR(VLOOKUP(C569,Produtos!A:B,2,FALSE),"")</f>
        <v/>
      </c>
      <c r="F569" s="10">
        <f>IFERROR(INDEX(Lotes!$E:$E,MATCH(1,(Lotes!$A:$A=C569)*(Lotes!$C:$C=E569),0)),"")</f>
        <v/>
      </c>
      <c r="G569" s="14" t="n"/>
    </row>
    <row r="570">
      <c r="A570" s="10" t="n"/>
      <c r="D570">
        <f>IFERROR(VLOOKUP(C570,Produtos!A:B,2,FALSE),"")</f>
        <v/>
      </c>
      <c r="F570" s="10">
        <f>IFERROR(INDEX(Lotes!$E:$E,MATCH(1,(Lotes!$A:$A=C570)*(Lotes!$C:$C=E570),0)),"")</f>
        <v/>
      </c>
      <c r="G570" s="14" t="n"/>
    </row>
    <row r="571">
      <c r="A571" s="10" t="n"/>
      <c r="D571">
        <f>IFERROR(VLOOKUP(C571,Produtos!A:B,2,FALSE),"")</f>
        <v/>
      </c>
      <c r="F571" s="10">
        <f>IFERROR(INDEX(Lotes!$E:$E,MATCH(1,(Lotes!$A:$A=C571)*(Lotes!$C:$C=E571),0)),"")</f>
        <v/>
      </c>
      <c r="G571" s="14" t="n"/>
    </row>
    <row r="572">
      <c r="A572" s="10" t="n"/>
      <c r="D572">
        <f>IFERROR(VLOOKUP(C572,Produtos!A:B,2,FALSE),"")</f>
        <v/>
      </c>
      <c r="F572" s="10">
        <f>IFERROR(INDEX(Lotes!$E:$E,MATCH(1,(Lotes!$A:$A=C572)*(Lotes!$C:$C=E572),0)),"")</f>
        <v/>
      </c>
      <c r="G572" s="14" t="n"/>
    </row>
    <row r="573">
      <c r="A573" s="10" t="n"/>
      <c r="D573">
        <f>IFERROR(VLOOKUP(C573,Produtos!A:B,2,FALSE),"")</f>
        <v/>
      </c>
      <c r="F573" s="10">
        <f>IFERROR(INDEX(Lotes!$E:$E,MATCH(1,(Lotes!$A:$A=C573)*(Lotes!$C:$C=E573),0)),"")</f>
        <v/>
      </c>
      <c r="G573" s="14" t="n"/>
    </row>
    <row r="574">
      <c r="A574" s="10" t="n"/>
      <c r="D574">
        <f>IFERROR(VLOOKUP(C574,Produtos!A:B,2,FALSE),"")</f>
        <v/>
      </c>
      <c r="F574" s="10">
        <f>IFERROR(INDEX(Lotes!$E:$E,MATCH(1,(Lotes!$A:$A=C574)*(Lotes!$C:$C=E574),0)),"")</f>
        <v/>
      </c>
      <c r="G574" s="14" t="n"/>
    </row>
    <row r="575">
      <c r="A575" s="10" t="n"/>
      <c r="D575">
        <f>IFERROR(VLOOKUP(C575,Produtos!A:B,2,FALSE),"")</f>
        <v/>
      </c>
      <c r="F575" s="10">
        <f>IFERROR(INDEX(Lotes!$E:$E,MATCH(1,(Lotes!$A:$A=C575)*(Lotes!$C:$C=E575),0)),"")</f>
        <v/>
      </c>
      <c r="G575" s="14" t="n"/>
    </row>
    <row r="576">
      <c r="A576" s="10" t="n"/>
      <c r="D576">
        <f>IFERROR(VLOOKUP(C576,Produtos!A:B,2,FALSE),"")</f>
        <v/>
      </c>
      <c r="F576" s="10">
        <f>IFERROR(INDEX(Lotes!$E:$E,MATCH(1,(Lotes!$A:$A=C576)*(Lotes!$C:$C=E576),0)),"")</f>
        <v/>
      </c>
      <c r="G576" s="14" t="n"/>
    </row>
    <row r="577">
      <c r="A577" s="10" t="n"/>
      <c r="D577">
        <f>IFERROR(VLOOKUP(C577,Produtos!A:B,2,FALSE),"")</f>
        <v/>
      </c>
      <c r="F577" s="10">
        <f>IFERROR(INDEX(Lotes!$E:$E,MATCH(1,(Lotes!$A:$A=C577)*(Lotes!$C:$C=E577),0)),"")</f>
        <v/>
      </c>
      <c r="G577" s="14" t="n"/>
    </row>
    <row r="578">
      <c r="A578" s="10" t="n"/>
      <c r="D578">
        <f>IFERROR(VLOOKUP(C578,Produtos!A:B,2,FALSE),"")</f>
        <v/>
      </c>
      <c r="F578" s="10">
        <f>IFERROR(INDEX(Lotes!$E:$E,MATCH(1,(Lotes!$A:$A=C578)*(Lotes!$C:$C=E578),0)),"")</f>
        <v/>
      </c>
      <c r="G578" s="14" t="n"/>
    </row>
    <row r="579">
      <c r="A579" s="10" t="n"/>
      <c r="D579">
        <f>IFERROR(VLOOKUP(C579,Produtos!A:B,2,FALSE),"")</f>
        <v/>
      </c>
      <c r="F579" s="10">
        <f>IFERROR(INDEX(Lotes!$E:$E,MATCH(1,(Lotes!$A:$A=C579)*(Lotes!$C:$C=E579),0)),"")</f>
        <v/>
      </c>
      <c r="G579" s="14" t="n"/>
    </row>
    <row r="580">
      <c r="A580" s="10" t="n"/>
      <c r="D580">
        <f>IFERROR(VLOOKUP(C580,Produtos!A:B,2,FALSE),"")</f>
        <v/>
      </c>
      <c r="F580" s="10">
        <f>IFERROR(INDEX(Lotes!$E:$E,MATCH(1,(Lotes!$A:$A=C580)*(Lotes!$C:$C=E580),0)),"")</f>
        <v/>
      </c>
      <c r="G580" s="14" t="n"/>
    </row>
    <row r="581">
      <c r="A581" s="10" t="n"/>
      <c r="D581">
        <f>IFERROR(VLOOKUP(C581,Produtos!A:B,2,FALSE),"")</f>
        <v/>
      </c>
      <c r="F581" s="10">
        <f>IFERROR(INDEX(Lotes!$E:$E,MATCH(1,(Lotes!$A:$A=C581)*(Lotes!$C:$C=E581),0)),"")</f>
        <v/>
      </c>
      <c r="G581" s="14" t="n"/>
    </row>
    <row r="582">
      <c r="A582" s="10" t="n"/>
      <c r="D582">
        <f>IFERROR(VLOOKUP(C582,Produtos!A:B,2,FALSE),"")</f>
        <v/>
      </c>
      <c r="F582" s="10">
        <f>IFERROR(INDEX(Lotes!$E:$E,MATCH(1,(Lotes!$A:$A=C582)*(Lotes!$C:$C=E582),0)),"")</f>
        <v/>
      </c>
      <c r="G582" s="14" t="n"/>
    </row>
    <row r="583">
      <c r="A583" s="10" t="n"/>
      <c r="D583">
        <f>IFERROR(VLOOKUP(C583,Produtos!A:B,2,FALSE),"")</f>
        <v/>
      </c>
      <c r="F583" s="10">
        <f>IFERROR(INDEX(Lotes!$E:$E,MATCH(1,(Lotes!$A:$A=C583)*(Lotes!$C:$C=E583),0)),"")</f>
        <v/>
      </c>
      <c r="G583" s="14" t="n"/>
    </row>
    <row r="584">
      <c r="A584" s="10" t="n"/>
      <c r="D584">
        <f>IFERROR(VLOOKUP(C584,Produtos!A:B,2,FALSE),"")</f>
        <v/>
      </c>
      <c r="F584" s="10">
        <f>IFERROR(INDEX(Lotes!$E:$E,MATCH(1,(Lotes!$A:$A=C584)*(Lotes!$C:$C=E584),0)),"")</f>
        <v/>
      </c>
      <c r="G584" s="14" t="n"/>
    </row>
    <row r="585">
      <c r="A585" s="10" t="n"/>
      <c r="D585">
        <f>IFERROR(VLOOKUP(C585,Produtos!A:B,2,FALSE),"")</f>
        <v/>
      </c>
      <c r="F585" s="10">
        <f>IFERROR(INDEX(Lotes!$E:$E,MATCH(1,(Lotes!$A:$A=C585)*(Lotes!$C:$C=E585),0)),"")</f>
        <v/>
      </c>
      <c r="G585" s="14" t="n"/>
    </row>
    <row r="586">
      <c r="A586" s="10" t="n"/>
      <c r="D586">
        <f>IFERROR(VLOOKUP(C586,Produtos!A:B,2,FALSE),"")</f>
        <v/>
      </c>
      <c r="F586" s="10">
        <f>IFERROR(INDEX(Lotes!$E:$E,MATCH(1,(Lotes!$A:$A=C586)*(Lotes!$C:$C=E586),0)),"")</f>
        <v/>
      </c>
      <c r="G586" s="14" t="n"/>
    </row>
    <row r="587">
      <c r="A587" s="10" t="n"/>
      <c r="D587">
        <f>IFERROR(VLOOKUP(C587,Produtos!A:B,2,FALSE),"")</f>
        <v/>
      </c>
      <c r="F587" s="10">
        <f>IFERROR(INDEX(Lotes!$E:$E,MATCH(1,(Lotes!$A:$A=C587)*(Lotes!$C:$C=E587),0)),"")</f>
        <v/>
      </c>
      <c r="G587" s="14" t="n"/>
    </row>
    <row r="588">
      <c r="A588" s="10" t="n"/>
      <c r="D588">
        <f>IFERROR(VLOOKUP(C588,Produtos!A:B,2,FALSE),"")</f>
        <v/>
      </c>
      <c r="F588" s="10">
        <f>IFERROR(INDEX(Lotes!$E:$E,MATCH(1,(Lotes!$A:$A=C588)*(Lotes!$C:$C=E588),0)),"")</f>
        <v/>
      </c>
      <c r="G588" s="14" t="n"/>
    </row>
    <row r="589">
      <c r="A589" s="10" t="n"/>
      <c r="D589">
        <f>IFERROR(VLOOKUP(C589,Produtos!A:B,2,FALSE),"")</f>
        <v/>
      </c>
      <c r="F589" s="10">
        <f>IFERROR(INDEX(Lotes!$E:$E,MATCH(1,(Lotes!$A:$A=C589)*(Lotes!$C:$C=E589),0)),"")</f>
        <v/>
      </c>
      <c r="G589" s="14" t="n"/>
    </row>
    <row r="590">
      <c r="A590" s="10" t="n"/>
      <c r="D590">
        <f>IFERROR(VLOOKUP(C590,Produtos!A:B,2,FALSE),"")</f>
        <v/>
      </c>
      <c r="F590" s="10">
        <f>IFERROR(INDEX(Lotes!$E:$E,MATCH(1,(Lotes!$A:$A=C590)*(Lotes!$C:$C=E590),0)),"")</f>
        <v/>
      </c>
      <c r="G590" s="14" t="n"/>
    </row>
    <row r="591">
      <c r="A591" s="10" t="n"/>
      <c r="D591">
        <f>IFERROR(VLOOKUP(C591,Produtos!A:B,2,FALSE),"")</f>
        <v/>
      </c>
      <c r="F591" s="10">
        <f>IFERROR(INDEX(Lotes!$E:$E,MATCH(1,(Lotes!$A:$A=C591)*(Lotes!$C:$C=E591),0)),"")</f>
        <v/>
      </c>
      <c r="G591" s="14" t="n"/>
    </row>
    <row r="592">
      <c r="A592" s="10" t="n"/>
      <c r="D592">
        <f>IFERROR(VLOOKUP(C592,Produtos!A:B,2,FALSE),"")</f>
        <v/>
      </c>
      <c r="F592" s="10">
        <f>IFERROR(INDEX(Lotes!$E:$E,MATCH(1,(Lotes!$A:$A=C592)*(Lotes!$C:$C=E592),0)),"")</f>
        <v/>
      </c>
      <c r="G592" s="14" t="n"/>
    </row>
    <row r="593">
      <c r="A593" s="10" t="n"/>
      <c r="D593">
        <f>IFERROR(VLOOKUP(C593,Produtos!A:B,2,FALSE),"")</f>
        <v/>
      </c>
      <c r="F593" s="10">
        <f>IFERROR(INDEX(Lotes!$E:$E,MATCH(1,(Lotes!$A:$A=C593)*(Lotes!$C:$C=E593),0)),"")</f>
        <v/>
      </c>
      <c r="G593" s="14" t="n"/>
    </row>
    <row r="594">
      <c r="A594" s="10" t="n"/>
      <c r="D594">
        <f>IFERROR(VLOOKUP(C594,Produtos!A:B,2,FALSE),"")</f>
        <v/>
      </c>
      <c r="F594" s="10">
        <f>IFERROR(INDEX(Lotes!$E:$E,MATCH(1,(Lotes!$A:$A=C594)*(Lotes!$C:$C=E594),0)),"")</f>
        <v/>
      </c>
      <c r="G594" s="14" t="n"/>
    </row>
    <row r="595">
      <c r="A595" s="10" t="n"/>
      <c r="D595">
        <f>IFERROR(VLOOKUP(C595,Produtos!A:B,2,FALSE),"")</f>
        <v/>
      </c>
      <c r="F595" s="10">
        <f>IFERROR(INDEX(Lotes!$E:$E,MATCH(1,(Lotes!$A:$A=C595)*(Lotes!$C:$C=E595),0)),"")</f>
        <v/>
      </c>
      <c r="G595" s="14" t="n"/>
    </row>
    <row r="596">
      <c r="A596" s="10" t="n"/>
      <c r="D596">
        <f>IFERROR(VLOOKUP(C596,Produtos!A:B,2,FALSE),"")</f>
        <v/>
      </c>
      <c r="F596" s="10">
        <f>IFERROR(INDEX(Lotes!$E:$E,MATCH(1,(Lotes!$A:$A=C596)*(Lotes!$C:$C=E596),0)),"")</f>
        <v/>
      </c>
      <c r="G596" s="14" t="n"/>
    </row>
    <row r="597">
      <c r="A597" s="10" t="n"/>
      <c r="D597">
        <f>IFERROR(VLOOKUP(C597,Produtos!A:B,2,FALSE),"")</f>
        <v/>
      </c>
      <c r="F597" s="10">
        <f>IFERROR(INDEX(Lotes!$E:$E,MATCH(1,(Lotes!$A:$A=C597)*(Lotes!$C:$C=E597),0)),"")</f>
        <v/>
      </c>
      <c r="G597" s="14" t="n"/>
    </row>
    <row r="598">
      <c r="A598" s="10" t="n"/>
      <c r="D598">
        <f>IFERROR(VLOOKUP(C598,Produtos!A:B,2,FALSE),"")</f>
        <v/>
      </c>
      <c r="F598" s="10">
        <f>IFERROR(INDEX(Lotes!$E:$E,MATCH(1,(Lotes!$A:$A=C598)*(Lotes!$C:$C=E598),0)),"")</f>
        <v/>
      </c>
      <c r="G598" s="14" t="n"/>
    </row>
    <row r="599">
      <c r="A599" s="10" t="n"/>
      <c r="D599">
        <f>IFERROR(VLOOKUP(C599,Produtos!A:B,2,FALSE),"")</f>
        <v/>
      </c>
      <c r="F599" s="10">
        <f>IFERROR(INDEX(Lotes!$E:$E,MATCH(1,(Lotes!$A:$A=C599)*(Lotes!$C:$C=E599),0)),"")</f>
        <v/>
      </c>
      <c r="G599" s="14" t="n"/>
    </row>
    <row r="600">
      <c r="A600" s="10" t="n"/>
      <c r="D600">
        <f>IFERROR(VLOOKUP(C600,Produtos!A:B,2,FALSE),"")</f>
        <v/>
      </c>
      <c r="F600" s="10">
        <f>IFERROR(INDEX(Lotes!$E:$E,MATCH(1,(Lotes!$A:$A=C600)*(Lotes!$C:$C=E600),0)),"")</f>
        <v/>
      </c>
      <c r="G600" s="14" t="n"/>
    </row>
    <row r="601">
      <c r="A601" s="10" t="n"/>
      <c r="D601">
        <f>IFERROR(VLOOKUP(C601,Produtos!A:B,2,FALSE),"")</f>
        <v/>
      </c>
      <c r="F601" s="10">
        <f>IFERROR(INDEX(Lotes!$E:$E,MATCH(1,(Lotes!$A:$A=C601)*(Lotes!$C:$C=E601),0)),"")</f>
        <v/>
      </c>
      <c r="G601" s="14" t="n"/>
    </row>
    <row r="602">
      <c r="A602" s="10" t="n"/>
      <c r="D602">
        <f>IFERROR(VLOOKUP(C602,Produtos!A:B,2,FALSE),"")</f>
        <v/>
      </c>
      <c r="F602" s="10">
        <f>IFERROR(INDEX(Lotes!$E:$E,MATCH(1,(Lotes!$A:$A=C602)*(Lotes!$C:$C=E602),0)),"")</f>
        <v/>
      </c>
      <c r="G602" s="14" t="n"/>
    </row>
    <row r="603">
      <c r="A603" s="10" t="n"/>
      <c r="D603">
        <f>IFERROR(VLOOKUP(C603,Produtos!A:B,2,FALSE),"")</f>
        <v/>
      </c>
      <c r="F603" s="10">
        <f>IFERROR(INDEX(Lotes!$E:$E,MATCH(1,(Lotes!$A:$A=C603)*(Lotes!$C:$C=E603),0)),"")</f>
        <v/>
      </c>
      <c r="G603" s="14" t="n"/>
    </row>
    <row r="604">
      <c r="A604" s="10" t="n"/>
      <c r="D604">
        <f>IFERROR(VLOOKUP(C604,Produtos!A:B,2,FALSE),"")</f>
        <v/>
      </c>
      <c r="F604" s="10">
        <f>IFERROR(INDEX(Lotes!$E:$E,MATCH(1,(Lotes!$A:$A=C604)*(Lotes!$C:$C=E604),0)),"")</f>
        <v/>
      </c>
      <c r="G604" s="14" t="n"/>
    </row>
    <row r="605">
      <c r="A605" s="10" t="n"/>
      <c r="D605">
        <f>IFERROR(VLOOKUP(C605,Produtos!A:B,2,FALSE),"")</f>
        <v/>
      </c>
      <c r="F605" s="10">
        <f>IFERROR(INDEX(Lotes!$E:$E,MATCH(1,(Lotes!$A:$A=C605)*(Lotes!$C:$C=E605),0)),"")</f>
        <v/>
      </c>
      <c r="G605" s="14" t="n"/>
    </row>
    <row r="606">
      <c r="A606" s="10" t="n"/>
      <c r="D606">
        <f>IFERROR(VLOOKUP(C606,Produtos!A:B,2,FALSE),"")</f>
        <v/>
      </c>
      <c r="F606" s="10">
        <f>IFERROR(INDEX(Lotes!$E:$E,MATCH(1,(Lotes!$A:$A=C606)*(Lotes!$C:$C=E606),0)),"")</f>
        <v/>
      </c>
      <c r="G606" s="14" t="n"/>
    </row>
    <row r="607">
      <c r="A607" s="10" t="n"/>
      <c r="D607">
        <f>IFERROR(VLOOKUP(C607,Produtos!A:B,2,FALSE),"")</f>
        <v/>
      </c>
      <c r="F607" s="10">
        <f>IFERROR(INDEX(Lotes!$E:$E,MATCH(1,(Lotes!$A:$A=C607)*(Lotes!$C:$C=E607),0)),"")</f>
        <v/>
      </c>
      <c r="G607" s="14" t="n"/>
    </row>
    <row r="608">
      <c r="A608" s="10" t="n"/>
      <c r="D608">
        <f>IFERROR(VLOOKUP(C608,Produtos!A:B,2,FALSE),"")</f>
        <v/>
      </c>
      <c r="F608" s="10">
        <f>IFERROR(INDEX(Lotes!$E:$E,MATCH(1,(Lotes!$A:$A=C608)*(Lotes!$C:$C=E608),0)),"")</f>
        <v/>
      </c>
      <c r="G608" s="14" t="n"/>
    </row>
    <row r="609">
      <c r="A609" s="10" t="n"/>
      <c r="D609">
        <f>IFERROR(VLOOKUP(C609,Produtos!A:B,2,FALSE),"")</f>
        <v/>
      </c>
      <c r="F609" s="10">
        <f>IFERROR(INDEX(Lotes!$E:$E,MATCH(1,(Lotes!$A:$A=C609)*(Lotes!$C:$C=E609),0)),"")</f>
        <v/>
      </c>
      <c r="G609" s="14" t="n"/>
    </row>
    <row r="610">
      <c r="A610" s="10" t="n"/>
      <c r="D610">
        <f>IFERROR(VLOOKUP(C610,Produtos!A:B,2,FALSE),"")</f>
        <v/>
      </c>
      <c r="F610" s="10">
        <f>IFERROR(INDEX(Lotes!$E:$E,MATCH(1,(Lotes!$A:$A=C610)*(Lotes!$C:$C=E610),0)),"")</f>
        <v/>
      </c>
      <c r="G610" s="14" t="n"/>
    </row>
    <row r="611">
      <c r="A611" s="10" t="n"/>
      <c r="D611">
        <f>IFERROR(VLOOKUP(C611,Produtos!A:B,2,FALSE),"")</f>
        <v/>
      </c>
      <c r="F611" s="10">
        <f>IFERROR(INDEX(Lotes!$E:$E,MATCH(1,(Lotes!$A:$A=C611)*(Lotes!$C:$C=E611),0)),"")</f>
        <v/>
      </c>
      <c r="G611" s="14" t="n"/>
    </row>
    <row r="612">
      <c r="A612" s="10" t="n"/>
      <c r="D612">
        <f>IFERROR(VLOOKUP(C612,Produtos!A:B,2,FALSE),"")</f>
        <v/>
      </c>
      <c r="F612" s="10">
        <f>IFERROR(INDEX(Lotes!$E:$E,MATCH(1,(Lotes!$A:$A=C612)*(Lotes!$C:$C=E612),0)),"")</f>
        <v/>
      </c>
      <c r="G612" s="14" t="n"/>
    </row>
    <row r="613">
      <c r="A613" s="10" t="n"/>
      <c r="D613">
        <f>IFERROR(VLOOKUP(C613,Produtos!A:B,2,FALSE),"")</f>
        <v/>
      </c>
      <c r="F613" s="10">
        <f>IFERROR(INDEX(Lotes!$E:$E,MATCH(1,(Lotes!$A:$A=C613)*(Lotes!$C:$C=E613),0)),"")</f>
        <v/>
      </c>
      <c r="G613" s="14" t="n"/>
    </row>
    <row r="614">
      <c r="A614" s="10" t="n"/>
      <c r="D614">
        <f>IFERROR(VLOOKUP(C614,Produtos!A:B,2,FALSE),"")</f>
        <v/>
      </c>
      <c r="F614" s="10">
        <f>IFERROR(INDEX(Lotes!$E:$E,MATCH(1,(Lotes!$A:$A=C614)*(Lotes!$C:$C=E614),0)),"")</f>
        <v/>
      </c>
      <c r="G614" s="14" t="n"/>
    </row>
    <row r="615">
      <c r="A615" s="10" t="n"/>
      <c r="D615">
        <f>IFERROR(VLOOKUP(C615,Produtos!A:B,2,FALSE),"")</f>
        <v/>
      </c>
      <c r="F615" s="10">
        <f>IFERROR(INDEX(Lotes!$E:$E,MATCH(1,(Lotes!$A:$A=C615)*(Lotes!$C:$C=E615),0)),"")</f>
        <v/>
      </c>
      <c r="G615" s="14" t="n"/>
    </row>
    <row r="616">
      <c r="A616" s="10" t="n"/>
      <c r="D616">
        <f>IFERROR(VLOOKUP(C616,Produtos!A:B,2,FALSE),"")</f>
        <v/>
      </c>
      <c r="F616" s="10">
        <f>IFERROR(INDEX(Lotes!$E:$E,MATCH(1,(Lotes!$A:$A=C616)*(Lotes!$C:$C=E616),0)),"")</f>
        <v/>
      </c>
      <c r="G616" s="14" t="n"/>
    </row>
    <row r="617">
      <c r="A617" s="10" t="n"/>
      <c r="D617">
        <f>IFERROR(VLOOKUP(C617,Produtos!A:B,2,FALSE),"")</f>
        <v/>
      </c>
      <c r="F617" s="10">
        <f>IFERROR(INDEX(Lotes!$E:$E,MATCH(1,(Lotes!$A:$A=C617)*(Lotes!$C:$C=E617),0)),"")</f>
        <v/>
      </c>
      <c r="G617" s="14" t="n"/>
    </row>
    <row r="618">
      <c r="A618" s="10" t="n"/>
      <c r="D618">
        <f>IFERROR(VLOOKUP(C618,Produtos!A:B,2,FALSE),"")</f>
        <v/>
      </c>
      <c r="F618" s="10">
        <f>IFERROR(INDEX(Lotes!$E:$E,MATCH(1,(Lotes!$A:$A=C618)*(Lotes!$C:$C=E618),0)),"")</f>
        <v/>
      </c>
      <c r="G618" s="14" t="n"/>
    </row>
    <row r="619">
      <c r="A619" s="10" t="n"/>
      <c r="D619">
        <f>IFERROR(VLOOKUP(C619,Produtos!A:B,2,FALSE),"")</f>
        <v/>
      </c>
      <c r="F619" s="10">
        <f>IFERROR(INDEX(Lotes!$E:$E,MATCH(1,(Lotes!$A:$A=C619)*(Lotes!$C:$C=E619),0)),"")</f>
        <v/>
      </c>
      <c r="G619" s="14" t="n"/>
    </row>
    <row r="620">
      <c r="A620" s="10" t="n"/>
      <c r="D620">
        <f>IFERROR(VLOOKUP(C620,Produtos!A:B,2,FALSE),"")</f>
        <v/>
      </c>
      <c r="F620" s="10">
        <f>IFERROR(INDEX(Lotes!$E:$E,MATCH(1,(Lotes!$A:$A=C620)*(Lotes!$C:$C=E620),0)),"")</f>
        <v/>
      </c>
      <c r="G620" s="14" t="n"/>
    </row>
    <row r="621">
      <c r="A621" s="10" t="n"/>
      <c r="D621">
        <f>IFERROR(VLOOKUP(C621,Produtos!A:B,2,FALSE),"")</f>
        <v/>
      </c>
      <c r="F621" s="10">
        <f>IFERROR(INDEX(Lotes!$E:$E,MATCH(1,(Lotes!$A:$A=C621)*(Lotes!$C:$C=E621),0)),"")</f>
        <v/>
      </c>
      <c r="G621" s="14" t="n"/>
    </row>
    <row r="622">
      <c r="A622" s="10" t="n"/>
      <c r="D622">
        <f>IFERROR(VLOOKUP(C622,Produtos!A:B,2,FALSE),"")</f>
        <v/>
      </c>
      <c r="F622" s="10">
        <f>IFERROR(INDEX(Lotes!$E:$E,MATCH(1,(Lotes!$A:$A=C622)*(Lotes!$C:$C=E622),0)),"")</f>
        <v/>
      </c>
      <c r="G622" s="14" t="n"/>
    </row>
    <row r="623">
      <c r="A623" s="10" t="n"/>
      <c r="D623">
        <f>IFERROR(VLOOKUP(C623,Produtos!A:B,2,FALSE),"")</f>
        <v/>
      </c>
      <c r="F623" s="10">
        <f>IFERROR(INDEX(Lotes!$E:$E,MATCH(1,(Lotes!$A:$A=C623)*(Lotes!$C:$C=E623),0)),"")</f>
        <v/>
      </c>
      <c r="G623" s="14" t="n"/>
    </row>
    <row r="624">
      <c r="A624" s="10" t="n"/>
      <c r="D624">
        <f>IFERROR(VLOOKUP(C624,Produtos!A:B,2,FALSE),"")</f>
        <v/>
      </c>
      <c r="F624" s="10">
        <f>IFERROR(INDEX(Lotes!$E:$E,MATCH(1,(Lotes!$A:$A=C624)*(Lotes!$C:$C=E624),0)),"")</f>
        <v/>
      </c>
      <c r="G624" s="14" t="n"/>
    </row>
    <row r="625">
      <c r="A625" s="10" t="n"/>
      <c r="D625">
        <f>IFERROR(VLOOKUP(C625,Produtos!A:B,2,FALSE),"")</f>
        <v/>
      </c>
      <c r="F625" s="10">
        <f>IFERROR(INDEX(Lotes!$E:$E,MATCH(1,(Lotes!$A:$A=C625)*(Lotes!$C:$C=E625),0)),"")</f>
        <v/>
      </c>
      <c r="G625" s="14" t="n"/>
    </row>
    <row r="626">
      <c r="A626" s="10" t="n"/>
      <c r="D626">
        <f>IFERROR(VLOOKUP(C626,Produtos!A:B,2,FALSE),"")</f>
        <v/>
      </c>
      <c r="F626" s="10">
        <f>IFERROR(INDEX(Lotes!$E:$E,MATCH(1,(Lotes!$A:$A=C626)*(Lotes!$C:$C=E626),0)),"")</f>
        <v/>
      </c>
      <c r="G626" s="14" t="n"/>
    </row>
    <row r="627">
      <c r="A627" s="10" t="n"/>
      <c r="D627">
        <f>IFERROR(VLOOKUP(C627,Produtos!A:B,2,FALSE),"")</f>
        <v/>
      </c>
      <c r="F627" s="10">
        <f>IFERROR(INDEX(Lotes!$E:$E,MATCH(1,(Lotes!$A:$A=C627)*(Lotes!$C:$C=E627),0)),"")</f>
        <v/>
      </c>
      <c r="G627" s="14" t="n"/>
    </row>
    <row r="628">
      <c r="A628" s="10" t="n"/>
      <c r="D628">
        <f>IFERROR(VLOOKUP(C628,Produtos!A:B,2,FALSE),"")</f>
        <v/>
      </c>
      <c r="F628" s="10">
        <f>IFERROR(INDEX(Lotes!$E:$E,MATCH(1,(Lotes!$A:$A=C628)*(Lotes!$C:$C=E628),0)),"")</f>
        <v/>
      </c>
      <c r="G628" s="14" t="n"/>
    </row>
    <row r="629">
      <c r="A629" s="10" t="n"/>
      <c r="D629">
        <f>IFERROR(VLOOKUP(C629,Produtos!A:B,2,FALSE),"")</f>
        <v/>
      </c>
      <c r="F629" s="10">
        <f>IFERROR(INDEX(Lotes!$E:$E,MATCH(1,(Lotes!$A:$A=C629)*(Lotes!$C:$C=E629),0)),"")</f>
        <v/>
      </c>
      <c r="G629" s="14" t="n"/>
    </row>
    <row r="630">
      <c r="A630" s="10" t="n"/>
      <c r="D630">
        <f>IFERROR(VLOOKUP(C630,Produtos!A:B,2,FALSE),"")</f>
        <v/>
      </c>
      <c r="F630" s="10">
        <f>IFERROR(INDEX(Lotes!$E:$E,MATCH(1,(Lotes!$A:$A=C630)*(Lotes!$C:$C=E630),0)),"")</f>
        <v/>
      </c>
      <c r="G630" s="14" t="n"/>
    </row>
    <row r="631">
      <c r="A631" s="10" t="n"/>
      <c r="D631">
        <f>IFERROR(VLOOKUP(C631,Produtos!A:B,2,FALSE),"")</f>
        <v/>
      </c>
      <c r="F631" s="10">
        <f>IFERROR(INDEX(Lotes!$E:$E,MATCH(1,(Lotes!$A:$A=C631)*(Lotes!$C:$C=E631),0)),"")</f>
        <v/>
      </c>
      <c r="G631" s="14" t="n"/>
    </row>
    <row r="632">
      <c r="A632" s="10" t="n"/>
      <c r="D632">
        <f>IFERROR(VLOOKUP(C632,Produtos!A:B,2,FALSE),"")</f>
        <v/>
      </c>
      <c r="F632" s="10">
        <f>IFERROR(INDEX(Lotes!$E:$E,MATCH(1,(Lotes!$A:$A=C632)*(Lotes!$C:$C=E632),0)),"")</f>
        <v/>
      </c>
      <c r="G632" s="14" t="n"/>
    </row>
    <row r="633">
      <c r="A633" s="10" t="n"/>
      <c r="D633">
        <f>IFERROR(VLOOKUP(C633,Produtos!A:B,2,FALSE),"")</f>
        <v/>
      </c>
      <c r="F633" s="10">
        <f>IFERROR(INDEX(Lotes!$E:$E,MATCH(1,(Lotes!$A:$A=C633)*(Lotes!$C:$C=E633),0)),"")</f>
        <v/>
      </c>
      <c r="G633" s="14" t="n"/>
    </row>
    <row r="634">
      <c r="A634" s="10" t="n"/>
      <c r="D634">
        <f>IFERROR(VLOOKUP(C634,Produtos!A:B,2,FALSE),"")</f>
        <v/>
      </c>
      <c r="F634" s="10">
        <f>IFERROR(INDEX(Lotes!$E:$E,MATCH(1,(Lotes!$A:$A=C634)*(Lotes!$C:$C=E634),0)),"")</f>
        <v/>
      </c>
      <c r="G634" s="14" t="n"/>
    </row>
    <row r="635">
      <c r="A635" s="10" t="n"/>
      <c r="D635">
        <f>IFERROR(VLOOKUP(C635,Produtos!A:B,2,FALSE),"")</f>
        <v/>
      </c>
      <c r="F635" s="10">
        <f>IFERROR(INDEX(Lotes!$E:$E,MATCH(1,(Lotes!$A:$A=C635)*(Lotes!$C:$C=E635),0)),"")</f>
        <v/>
      </c>
      <c r="G635" s="14" t="n"/>
    </row>
    <row r="636">
      <c r="A636" s="10" t="n"/>
      <c r="D636">
        <f>IFERROR(VLOOKUP(C636,Produtos!A:B,2,FALSE),"")</f>
        <v/>
      </c>
      <c r="F636" s="10">
        <f>IFERROR(INDEX(Lotes!$E:$E,MATCH(1,(Lotes!$A:$A=C636)*(Lotes!$C:$C=E636),0)),"")</f>
        <v/>
      </c>
      <c r="G636" s="14" t="n"/>
    </row>
    <row r="637">
      <c r="A637" s="10" t="n"/>
      <c r="D637">
        <f>IFERROR(VLOOKUP(C637,Produtos!A:B,2,FALSE),"")</f>
        <v/>
      </c>
      <c r="F637" s="10">
        <f>IFERROR(INDEX(Lotes!$E:$E,MATCH(1,(Lotes!$A:$A=C637)*(Lotes!$C:$C=E637),0)),"")</f>
        <v/>
      </c>
      <c r="G637" s="14" t="n"/>
    </row>
    <row r="638">
      <c r="A638" s="10" t="n"/>
      <c r="D638">
        <f>IFERROR(VLOOKUP(C638,Produtos!A:B,2,FALSE),"")</f>
        <v/>
      </c>
      <c r="F638" s="10">
        <f>IFERROR(INDEX(Lotes!$E:$E,MATCH(1,(Lotes!$A:$A=C638)*(Lotes!$C:$C=E638),0)),"")</f>
        <v/>
      </c>
      <c r="G638" s="14" t="n"/>
    </row>
    <row r="639">
      <c r="A639" s="10" t="n"/>
      <c r="D639">
        <f>IFERROR(VLOOKUP(C639,Produtos!A:B,2,FALSE),"")</f>
        <v/>
      </c>
      <c r="F639" s="10">
        <f>IFERROR(INDEX(Lotes!$E:$E,MATCH(1,(Lotes!$A:$A=C639)*(Lotes!$C:$C=E639),0)),"")</f>
        <v/>
      </c>
      <c r="G639" s="14" t="n"/>
    </row>
    <row r="640">
      <c r="A640" s="10" t="n"/>
      <c r="D640">
        <f>IFERROR(VLOOKUP(C640,Produtos!A:B,2,FALSE),"")</f>
        <v/>
      </c>
      <c r="F640" s="10">
        <f>IFERROR(INDEX(Lotes!$E:$E,MATCH(1,(Lotes!$A:$A=C640)*(Lotes!$C:$C=E640),0)),"")</f>
        <v/>
      </c>
      <c r="G640" s="14" t="n"/>
    </row>
    <row r="641">
      <c r="A641" s="10" t="n"/>
      <c r="D641">
        <f>IFERROR(VLOOKUP(C641,Produtos!A:B,2,FALSE),"")</f>
        <v/>
      </c>
      <c r="F641" s="10">
        <f>IFERROR(INDEX(Lotes!$E:$E,MATCH(1,(Lotes!$A:$A=C641)*(Lotes!$C:$C=E641),0)),"")</f>
        <v/>
      </c>
      <c r="G641" s="14" t="n"/>
    </row>
    <row r="642">
      <c r="A642" s="10" t="n"/>
      <c r="D642">
        <f>IFERROR(VLOOKUP(C642,Produtos!A:B,2,FALSE),"")</f>
        <v/>
      </c>
      <c r="F642" s="10">
        <f>IFERROR(INDEX(Lotes!$E:$E,MATCH(1,(Lotes!$A:$A=C642)*(Lotes!$C:$C=E642),0)),"")</f>
        <v/>
      </c>
      <c r="G642" s="14" t="n"/>
    </row>
    <row r="643">
      <c r="A643" s="10" t="n"/>
      <c r="D643">
        <f>IFERROR(VLOOKUP(C643,Produtos!A:B,2,FALSE),"")</f>
        <v/>
      </c>
      <c r="F643" s="10">
        <f>IFERROR(INDEX(Lotes!$E:$E,MATCH(1,(Lotes!$A:$A=C643)*(Lotes!$C:$C=E643),0)),"")</f>
        <v/>
      </c>
      <c r="G643" s="14" t="n"/>
    </row>
    <row r="644">
      <c r="A644" s="10" t="n"/>
      <c r="D644">
        <f>IFERROR(VLOOKUP(C644,Produtos!A:B,2,FALSE),"")</f>
        <v/>
      </c>
      <c r="F644" s="10">
        <f>IFERROR(INDEX(Lotes!$E:$E,MATCH(1,(Lotes!$A:$A=C644)*(Lotes!$C:$C=E644),0)),"")</f>
        <v/>
      </c>
      <c r="G644" s="14" t="n"/>
    </row>
    <row r="645">
      <c r="A645" s="10" t="n"/>
      <c r="D645">
        <f>IFERROR(VLOOKUP(C645,Produtos!A:B,2,FALSE),"")</f>
        <v/>
      </c>
      <c r="F645" s="10">
        <f>IFERROR(INDEX(Lotes!$E:$E,MATCH(1,(Lotes!$A:$A=C645)*(Lotes!$C:$C=E645),0)),"")</f>
        <v/>
      </c>
      <c r="G645" s="14" t="n"/>
    </row>
    <row r="646">
      <c r="A646" s="10" t="n"/>
      <c r="D646">
        <f>IFERROR(VLOOKUP(C646,Produtos!A:B,2,FALSE),"")</f>
        <v/>
      </c>
      <c r="F646" s="10">
        <f>IFERROR(INDEX(Lotes!$E:$E,MATCH(1,(Lotes!$A:$A=C646)*(Lotes!$C:$C=E646),0)),"")</f>
        <v/>
      </c>
      <c r="G646" s="14" t="n"/>
    </row>
    <row r="647">
      <c r="A647" s="10" t="n"/>
      <c r="D647">
        <f>IFERROR(VLOOKUP(C647,Produtos!A:B,2,FALSE),"")</f>
        <v/>
      </c>
      <c r="F647" s="10">
        <f>IFERROR(INDEX(Lotes!$E:$E,MATCH(1,(Lotes!$A:$A=C647)*(Lotes!$C:$C=E647),0)),"")</f>
        <v/>
      </c>
      <c r="G647" s="14" t="n"/>
    </row>
    <row r="648">
      <c r="A648" s="10" t="n"/>
      <c r="D648">
        <f>IFERROR(VLOOKUP(C648,Produtos!A:B,2,FALSE),"")</f>
        <v/>
      </c>
      <c r="F648" s="10">
        <f>IFERROR(INDEX(Lotes!$E:$E,MATCH(1,(Lotes!$A:$A=C648)*(Lotes!$C:$C=E648),0)),"")</f>
        <v/>
      </c>
      <c r="G648" s="14" t="n"/>
    </row>
    <row r="649">
      <c r="A649" s="10" t="n"/>
      <c r="D649">
        <f>IFERROR(VLOOKUP(C649,Produtos!A:B,2,FALSE),"")</f>
        <v/>
      </c>
      <c r="F649" s="10">
        <f>IFERROR(INDEX(Lotes!$E:$E,MATCH(1,(Lotes!$A:$A=C649)*(Lotes!$C:$C=E649),0)),"")</f>
        <v/>
      </c>
      <c r="G649" s="14" t="n"/>
    </row>
    <row r="650">
      <c r="A650" s="10" t="n"/>
      <c r="D650">
        <f>IFERROR(VLOOKUP(C650,Produtos!A:B,2,FALSE),"")</f>
        <v/>
      </c>
      <c r="F650" s="10">
        <f>IFERROR(INDEX(Lotes!$E:$E,MATCH(1,(Lotes!$A:$A=C650)*(Lotes!$C:$C=E650),0)),"")</f>
        <v/>
      </c>
      <c r="G650" s="14" t="n"/>
    </row>
    <row r="651">
      <c r="A651" s="10" t="n"/>
      <c r="D651">
        <f>IFERROR(VLOOKUP(C651,Produtos!A:B,2,FALSE),"")</f>
        <v/>
      </c>
      <c r="F651" s="10">
        <f>IFERROR(INDEX(Lotes!$E:$E,MATCH(1,(Lotes!$A:$A=C651)*(Lotes!$C:$C=E651),0)),"")</f>
        <v/>
      </c>
      <c r="G651" s="14" t="n"/>
    </row>
    <row r="652">
      <c r="A652" s="10" t="n"/>
      <c r="D652">
        <f>IFERROR(VLOOKUP(C652,Produtos!A:B,2,FALSE),"")</f>
        <v/>
      </c>
      <c r="F652" s="10">
        <f>IFERROR(INDEX(Lotes!$E:$E,MATCH(1,(Lotes!$A:$A=C652)*(Lotes!$C:$C=E652),0)),"")</f>
        <v/>
      </c>
      <c r="G652" s="14" t="n"/>
    </row>
    <row r="653">
      <c r="A653" s="10" t="n"/>
      <c r="D653">
        <f>IFERROR(VLOOKUP(C653,Produtos!A:B,2,FALSE),"")</f>
        <v/>
      </c>
      <c r="F653" s="10">
        <f>IFERROR(INDEX(Lotes!$E:$E,MATCH(1,(Lotes!$A:$A=C653)*(Lotes!$C:$C=E653),0)),"")</f>
        <v/>
      </c>
      <c r="G653" s="14" t="n"/>
    </row>
    <row r="654">
      <c r="A654" s="10" t="n"/>
      <c r="D654">
        <f>IFERROR(VLOOKUP(C654,Produtos!A:B,2,FALSE),"")</f>
        <v/>
      </c>
      <c r="F654" s="10">
        <f>IFERROR(INDEX(Lotes!$E:$E,MATCH(1,(Lotes!$A:$A=C654)*(Lotes!$C:$C=E654),0)),"")</f>
        <v/>
      </c>
      <c r="G654" s="14" t="n"/>
    </row>
    <row r="655">
      <c r="A655" s="10" t="n"/>
      <c r="D655">
        <f>IFERROR(VLOOKUP(C655,Produtos!A:B,2,FALSE),"")</f>
        <v/>
      </c>
      <c r="F655" s="10">
        <f>IFERROR(INDEX(Lotes!$E:$E,MATCH(1,(Lotes!$A:$A=C655)*(Lotes!$C:$C=E655),0)),"")</f>
        <v/>
      </c>
      <c r="G655" s="14" t="n"/>
    </row>
    <row r="656">
      <c r="A656" s="10" t="n"/>
      <c r="D656">
        <f>IFERROR(VLOOKUP(C656,Produtos!A:B,2,FALSE),"")</f>
        <v/>
      </c>
      <c r="F656" s="10">
        <f>IFERROR(INDEX(Lotes!$E:$E,MATCH(1,(Lotes!$A:$A=C656)*(Lotes!$C:$C=E656),0)),"")</f>
        <v/>
      </c>
      <c r="G656" s="14" t="n"/>
    </row>
    <row r="657">
      <c r="A657" s="10" t="n"/>
      <c r="D657">
        <f>IFERROR(VLOOKUP(C657,Produtos!A:B,2,FALSE),"")</f>
        <v/>
      </c>
      <c r="F657" s="10">
        <f>IFERROR(INDEX(Lotes!$E:$E,MATCH(1,(Lotes!$A:$A=C657)*(Lotes!$C:$C=E657),0)),"")</f>
        <v/>
      </c>
      <c r="G657" s="14" t="n"/>
    </row>
    <row r="658">
      <c r="A658" s="10" t="n"/>
      <c r="D658">
        <f>IFERROR(VLOOKUP(C658,Produtos!A:B,2,FALSE),"")</f>
        <v/>
      </c>
      <c r="F658" s="10">
        <f>IFERROR(INDEX(Lotes!$E:$E,MATCH(1,(Lotes!$A:$A=C658)*(Lotes!$C:$C=E658),0)),"")</f>
        <v/>
      </c>
      <c r="G658" s="14" t="n"/>
    </row>
    <row r="659">
      <c r="A659" s="10" t="n"/>
      <c r="D659">
        <f>IFERROR(VLOOKUP(C659,Produtos!A:B,2,FALSE),"")</f>
        <v/>
      </c>
      <c r="F659" s="10">
        <f>IFERROR(INDEX(Lotes!$E:$E,MATCH(1,(Lotes!$A:$A=C659)*(Lotes!$C:$C=E659),0)),"")</f>
        <v/>
      </c>
      <c r="G659" s="14" t="n"/>
    </row>
    <row r="660">
      <c r="A660" s="10" t="n"/>
      <c r="D660">
        <f>IFERROR(VLOOKUP(C660,Produtos!A:B,2,FALSE),"")</f>
        <v/>
      </c>
      <c r="F660" s="10">
        <f>IFERROR(INDEX(Lotes!$E:$E,MATCH(1,(Lotes!$A:$A=C660)*(Lotes!$C:$C=E660),0)),"")</f>
        <v/>
      </c>
      <c r="G660" s="14" t="n"/>
    </row>
    <row r="661">
      <c r="A661" s="10" t="n"/>
      <c r="D661">
        <f>IFERROR(VLOOKUP(C661,Produtos!A:B,2,FALSE),"")</f>
        <v/>
      </c>
      <c r="F661" s="10">
        <f>IFERROR(INDEX(Lotes!$E:$E,MATCH(1,(Lotes!$A:$A=C661)*(Lotes!$C:$C=E661),0)),"")</f>
        <v/>
      </c>
      <c r="G661" s="14" t="n"/>
    </row>
    <row r="662">
      <c r="A662" s="10" t="n"/>
      <c r="D662">
        <f>IFERROR(VLOOKUP(C662,Produtos!A:B,2,FALSE),"")</f>
        <v/>
      </c>
      <c r="F662" s="10">
        <f>IFERROR(INDEX(Lotes!$E:$E,MATCH(1,(Lotes!$A:$A=C662)*(Lotes!$C:$C=E662),0)),"")</f>
        <v/>
      </c>
      <c r="G662" s="14" t="n"/>
    </row>
    <row r="663">
      <c r="A663" s="10" t="n"/>
      <c r="D663">
        <f>IFERROR(VLOOKUP(C663,Produtos!A:B,2,FALSE),"")</f>
        <v/>
      </c>
      <c r="F663" s="10">
        <f>IFERROR(INDEX(Lotes!$E:$E,MATCH(1,(Lotes!$A:$A=C663)*(Lotes!$C:$C=E663),0)),"")</f>
        <v/>
      </c>
      <c r="G663" s="14" t="n"/>
    </row>
    <row r="664">
      <c r="A664" s="10" t="n"/>
      <c r="D664">
        <f>IFERROR(VLOOKUP(C664,Produtos!A:B,2,FALSE),"")</f>
        <v/>
      </c>
      <c r="F664" s="10">
        <f>IFERROR(INDEX(Lotes!$E:$E,MATCH(1,(Lotes!$A:$A=C664)*(Lotes!$C:$C=E664),0)),"")</f>
        <v/>
      </c>
      <c r="G664" s="14" t="n"/>
    </row>
    <row r="665">
      <c r="A665" s="10" t="n"/>
      <c r="D665">
        <f>IFERROR(VLOOKUP(C665,Produtos!A:B,2,FALSE),"")</f>
        <v/>
      </c>
      <c r="F665" s="10">
        <f>IFERROR(INDEX(Lotes!$E:$E,MATCH(1,(Lotes!$A:$A=C665)*(Lotes!$C:$C=E665),0)),"")</f>
        <v/>
      </c>
      <c r="G665" s="14" t="n"/>
    </row>
    <row r="666">
      <c r="A666" s="10" t="n"/>
      <c r="D666">
        <f>IFERROR(VLOOKUP(C666,Produtos!A:B,2,FALSE),"")</f>
        <v/>
      </c>
      <c r="F666" s="10">
        <f>IFERROR(INDEX(Lotes!$E:$E,MATCH(1,(Lotes!$A:$A=C666)*(Lotes!$C:$C=E666),0)),"")</f>
        <v/>
      </c>
      <c r="G666" s="14" t="n"/>
    </row>
    <row r="667">
      <c r="A667" s="10" t="n"/>
      <c r="D667">
        <f>IFERROR(VLOOKUP(C667,Produtos!A:B,2,FALSE),"")</f>
        <v/>
      </c>
      <c r="F667" s="10">
        <f>IFERROR(INDEX(Lotes!$E:$E,MATCH(1,(Lotes!$A:$A=C667)*(Lotes!$C:$C=E667),0)),"")</f>
        <v/>
      </c>
      <c r="G667" s="14" t="n"/>
    </row>
    <row r="668">
      <c r="A668" s="10" t="n"/>
      <c r="D668">
        <f>IFERROR(VLOOKUP(C668,Produtos!A:B,2,FALSE),"")</f>
        <v/>
      </c>
      <c r="F668" s="10">
        <f>IFERROR(INDEX(Lotes!$E:$E,MATCH(1,(Lotes!$A:$A=C668)*(Lotes!$C:$C=E668),0)),"")</f>
        <v/>
      </c>
      <c r="G668" s="14" t="n"/>
    </row>
    <row r="669">
      <c r="A669" s="10" t="n"/>
      <c r="D669">
        <f>IFERROR(VLOOKUP(C669,Produtos!A:B,2,FALSE),"")</f>
        <v/>
      </c>
      <c r="F669" s="10">
        <f>IFERROR(INDEX(Lotes!$E:$E,MATCH(1,(Lotes!$A:$A=C669)*(Lotes!$C:$C=E669),0)),"")</f>
        <v/>
      </c>
      <c r="G669" s="14" t="n"/>
    </row>
    <row r="670">
      <c r="A670" s="10" t="n"/>
      <c r="D670">
        <f>IFERROR(VLOOKUP(C670,Produtos!A:B,2,FALSE),"")</f>
        <v/>
      </c>
      <c r="F670" s="10">
        <f>IFERROR(INDEX(Lotes!$E:$E,MATCH(1,(Lotes!$A:$A=C670)*(Lotes!$C:$C=E670),0)),"")</f>
        <v/>
      </c>
      <c r="G670" s="14" t="n"/>
    </row>
    <row r="671">
      <c r="A671" s="10" t="n"/>
      <c r="D671">
        <f>IFERROR(VLOOKUP(C671,Produtos!A:B,2,FALSE),"")</f>
        <v/>
      </c>
      <c r="F671" s="10">
        <f>IFERROR(INDEX(Lotes!$E:$E,MATCH(1,(Lotes!$A:$A=C671)*(Lotes!$C:$C=E671),0)),"")</f>
        <v/>
      </c>
      <c r="G671" s="14" t="n"/>
    </row>
    <row r="672">
      <c r="A672" s="10" t="n"/>
      <c r="D672">
        <f>IFERROR(VLOOKUP(C672,Produtos!A:B,2,FALSE),"")</f>
        <v/>
      </c>
      <c r="F672" s="10">
        <f>IFERROR(INDEX(Lotes!$E:$E,MATCH(1,(Lotes!$A:$A=C672)*(Lotes!$C:$C=E672),0)),"")</f>
        <v/>
      </c>
      <c r="G672" s="14" t="n"/>
    </row>
    <row r="673">
      <c r="A673" s="10" t="n"/>
      <c r="D673">
        <f>IFERROR(VLOOKUP(C673,Produtos!A:B,2,FALSE),"")</f>
        <v/>
      </c>
      <c r="F673" s="10">
        <f>IFERROR(INDEX(Lotes!$E:$E,MATCH(1,(Lotes!$A:$A=C673)*(Lotes!$C:$C=E673),0)),"")</f>
        <v/>
      </c>
      <c r="G673" s="14" t="n"/>
    </row>
    <row r="674">
      <c r="A674" s="10" t="n"/>
      <c r="D674">
        <f>IFERROR(VLOOKUP(C674,Produtos!A:B,2,FALSE),"")</f>
        <v/>
      </c>
      <c r="F674" s="10">
        <f>IFERROR(INDEX(Lotes!$E:$E,MATCH(1,(Lotes!$A:$A=C674)*(Lotes!$C:$C=E674),0)),"")</f>
        <v/>
      </c>
      <c r="G674" s="14" t="n"/>
    </row>
    <row r="675">
      <c r="A675" s="10" t="n"/>
      <c r="D675">
        <f>IFERROR(VLOOKUP(C675,Produtos!A:B,2,FALSE),"")</f>
        <v/>
      </c>
      <c r="F675" s="10">
        <f>IFERROR(INDEX(Lotes!$E:$E,MATCH(1,(Lotes!$A:$A=C675)*(Lotes!$C:$C=E675),0)),"")</f>
        <v/>
      </c>
      <c r="G675" s="14" t="n"/>
    </row>
    <row r="676">
      <c r="A676" s="10" t="n"/>
      <c r="D676">
        <f>IFERROR(VLOOKUP(C676,Produtos!A:B,2,FALSE),"")</f>
        <v/>
      </c>
      <c r="F676" s="10">
        <f>IFERROR(INDEX(Lotes!$E:$E,MATCH(1,(Lotes!$A:$A=C676)*(Lotes!$C:$C=E676),0)),"")</f>
        <v/>
      </c>
      <c r="G676" s="14" t="n"/>
    </row>
    <row r="677">
      <c r="A677" s="10" t="n"/>
      <c r="D677">
        <f>IFERROR(VLOOKUP(C677,Produtos!A:B,2,FALSE),"")</f>
        <v/>
      </c>
      <c r="F677" s="10">
        <f>IFERROR(INDEX(Lotes!$E:$E,MATCH(1,(Lotes!$A:$A=C677)*(Lotes!$C:$C=E677),0)),"")</f>
        <v/>
      </c>
      <c r="G677" s="14" t="n"/>
    </row>
    <row r="678">
      <c r="A678" s="10" t="n"/>
      <c r="D678">
        <f>IFERROR(VLOOKUP(C678,Produtos!A:B,2,FALSE),"")</f>
        <v/>
      </c>
      <c r="F678" s="10">
        <f>IFERROR(INDEX(Lotes!$E:$E,MATCH(1,(Lotes!$A:$A=C678)*(Lotes!$C:$C=E678),0)),"")</f>
        <v/>
      </c>
      <c r="G678" s="14" t="n"/>
    </row>
    <row r="679">
      <c r="A679" s="10" t="n"/>
      <c r="D679">
        <f>IFERROR(VLOOKUP(C679,Produtos!A:B,2,FALSE),"")</f>
        <v/>
      </c>
      <c r="F679" s="10">
        <f>IFERROR(INDEX(Lotes!$E:$E,MATCH(1,(Lotes!$A:$A=C679)*(Lotes!$C:$C=E679),0)),"")</f>
        <v/>
      </c>
      <c r="G679" s="14" t="n"/>
    </row>
    <row r="680">
      <c r="A680" s="10" t="n"/>
      <c r="D680">
        <f>IFERROR(VLOOKUP(C680,Produtos!A:B,2,FALSE),"")</f>
        <v/>
      </c>
      <c r="F680" s="10">
        <f>IFERROR(INDEX(Lotes!$E:$E,MATCH(1,(Lotes!$A:$A=C680)*(Lotes!$C:$C=E680),0)),"")</f>
        <v/>
      </c>
      <c r="G680" s="14" t="n"/>
    </row>
    <row r="681">
      <c r="A681" s="10" t="n"/>
      <c r="D681">
        <f>IFERROR(VLOOKUP(C681,Produtos!A:B,2,FALSE),"")</f>
        <v/>
      </c>
      <c r="F681" s="10">
        <f>IFERROR(INDEX(Lotes!$E:$E,MATCH(1,(Lotes!$A:$A=C681)*(Lotes!$C:$C=E681),0)),"")</f>
        <v/>
      </c>
      <c r="G681" s="14" t="n"/>
    </row>
    <row r="682">
      <c r="A682" s="10" t="n"/>
      <c r="D682">
        <f>IFERROR(VLOOKUP(C682,Produtos!A:B,2,FALSE),"")</f>
        <v/>
      </c>
      <c r="F682" s="10">
        <f>IFERROR(INDEX(Lotes!$E:$E,MATCH(1,(Lotes!$A:$A=C682)*(Lotes!$C:$C=E682),0)),"")</f>
        <v/>
      </c>
      <c r="G682" s="14" t="n"/>
    </row>
    <row r="683">
      <c r="A683" s="10" t="n"/>
      <c r="D683">
        <f>IFERROR(VLOOKUP(C683,Produtos!A:B,2,FALSE),"")</f>
        <v/>
      </c>
      <c r="F683" s="10">
        <f>IFERROR(INDEX(Lotes!$E:$E,MATCH(1,(Lotes!$A:$A=C683)*(Lotes!$C:$C=E683),0)),"")</f>
        <v/>
      </c>
      <c r="G683" s="14" t="n"/>
    </row>
    <row r="684">
      <c r="A684" s="10" t="n"/>
      <c r="D684">
        <f>IFERROR(VLOOKUP(C684,Produtos!A:B,2,FALSE),"")</f>
        <v/>
      </c>
      <c r="F684" s="10">
        <f>IFERROR(INDEX(Lotes!$E:$E,MATCH(1,(Lotes!$A:$A=C684)*(Lotes!$C:$C=E684),0)),"")</f>
        <v/>
      </c>
      <c r="G684" s="14" t="n"/>
    </row>
    <row r="685">
      <c r="A685" s="10" t="n"/>
      <c r="D685">
        <f>IFERROR(VLOOKUP(C685,Produtos!A:B,2,FALSE),"")</f>
        <v/>
      </c>
      <c r="F685" s="10">
        <f>IFERROR(INDEX(Lotes!$E:$E,MATCH(1,(Lotes!$A:$A=C685)*(Lotes!$C:$C=E685),0)),"")</f>
        <v/>
      </c>
      <c r="G685" s="14" t="n"/>
    </row>
    <row r="686">
      <c r="A686" s="10" t="n"/>
      <c r="D686">
        <f>IFERROR(VLOOKUP(C686,Produtos!A:B,2,FALSE),"")</f>
        <v/>
      </c>
      <c r="F686" s="10">
        <f>IFERROR(INDEX(Lotes!$E:$E,MATCH(1,(Lotes!$A:$A=C686)*(Lotes!$C:$C=E686),0)),"")</f>
        <v/>
      </c>
      <c r="G686" s="14" t="n"/>
    </row>
    <row r="687">
      <c r="A687" s="10" t="n"/>
      <c r="D687">
        <f>IFERROR(VLOOKUP(C687,Produtos!A:B,2,FALSE),"")</f>
        <v/>
      </c>
      <c r="F687" s="10">
        <f>IFERROR(INDEX(Lotes!$E:$E,MATCH(1,(Lotes!$A:$A=C687)*(Lotes!$C:$C=E687),0)),"")</f>
        <v/>
      </c>
      <c r="G687" s="14" t="n"/>
    </row>
    <row r="688">
      <c r="A688" s="10" t="n"/>
      <c r="D688">
        <f>IFERROR(VLOOKUP(C688,Produtos!A:B,2,FALSE),"")</f>
        <v/>
      </c>
      <c r="F688" s="10">
        <f>IFERROR(INDEX(Lotes!$E:$E,MATCH(1,(Lotes!$A:$A=C688)*(Lotes!$C:$C=E688),0)),"")</f>
        <v/>
      </c>
      <c r="G688" s="14" t="n"/>
    </row>
    <row r="689">
      <c r="A689" s="10" t="n"/>
      <c r="D689">
        <f>IFERROR(VLOOKUP(C689,Produtos!A:B,2,FALSE),"")</f>
        <v/>
      </c>
      <c r="F689" s="10">
        <f>IFERROR(INDEX(Lotes!$E:$E,MATCH(1,(Lotes!$A:$A=C689)*(Lotes!$C:$C=E689),0)),"")</f>
        <v/>
      </c>
      <c r="G689" s="14" t="n"/>
    </row>
    <row r="690">
      <c r="A690" s="10" t="n"/>
      <c r="D690">
        <f>IFERROR(VLOOKUP(C690,Produtos!A:B,2,FALSE),"")</f>
        <v/>
      </c>
      <c r="F690" s="10">
        <f>IFERROR(INDEX(Lotes!$E:$E,MATCH(1,(Lotes!$A:$A=C690)*(Lotes!$C:$C=E690),0)),"")</f>
        <v/>
      </c>
      <c r="G690" s="14" t="n"/>
    </row>
    <row r="691">
      <c r="A691" s="10" t="n"/>
      <c r="D691">
        <f>IFERROR(VLOOKUP(C691,Produtos!A:B,2,FALSE),"")</f>
        <v/>
      </c>
      <c r="F691" s="10">
        <f>IFERROR(INDEX(Lotes!$E:$E,MATCH(1,(Lotes!$A:$A=C691)*(Lotes!$C:$C=E691),0)),"")</f>
        <v/>
      </c>
      <c r="G691" s="14" t="n"/>
    </row>
    <row r="692">
      <c r="A692" s="10" t="n"/>
      <c r="D692">
        <f>IFERROR(VLOOKUP(C692,Produtos!A:B,2,FALSE),"")</f>
        <v/>
      </c>
      <c r="F692" s="10">
        <f>IFERROR(INDEX(Lotes!$E:$E,MATCH(1,(Lotes!$A:$A=C692)*(Lotes!$C:$C=E692),0)),"")</f>
        <v/>
      </c>
      <c r="G692" s="14" t="n"/>
    </row>
    <row r="693">
      <c r="A693" s="10" t="n"/>
      <c r="D693">
        <f>IFERROR(VLOOKUP(C693,Produtos!A:B,2,FALSE),"")</f>
        <v/>
      </c>
      <c r="F693" s="10">
        <f>IFERROR(INDEX(Lotes!$E:$E,MATCH(1,(Lotes!$A:$A=C693)*(Lotes!$C:$C=E693),0)),"")</f>
        <v/>
      </c>
      <c r="G693" s="14" t="n"/>
    </row>
    <row r="694">
      <c r="A694" s="10" t="n"/>
      <c r="D694">
        <f>IFERROR(VLOOKUP(C694,Produtos!A:B,2,FALSE),"")</f>
        <v/>
      </c>
      <c r="F694" s="10">
        <f>IFERROR(INDEX(Lotes!$E:$E,MATCH(1,(Lotes!$A:$A=C694)*(Lotes!$C:$C=E694),0)),"")</f>
        <v/>
      </c>
      <c r="G694" s="14" t="n"/>
    </row>
    <row r="695">
      <c r="A695" s="10" t="n"/>
      <c r="D695">
        <f>IFERROR(VLOOKUP(C695,Produtos!A:B,2,FALSE),"")</f>
        <v/>
      </c>
      <c r="F695" s="10">
        <f>IFERROR(INDEX(Lotes!$E:$E,MATCH(1,(Lotes!$A:$A=C695)*(Lotes!$C:$C=E695),0)),"")</f>
        <v/>
      </c>
      <c r="G695" s="14" t="n"/>
    </row>
    <row r="696">
      <c r="A696" s="10" t="n"/>
      <c r="D696">
        <f>IFERROR(VLOOKUP(C696,Produtos!A:B,2,FALSE),"")</f>
        <v/>
      </c>
      <c r="F696" s="10">
        <f>IFERROR(INDEX(Lotes!$E:$E,MATCH(1,(Lotes!$A:$A=C696)*(Lotes!$C:$C=E696),0)),"")</f>
        <v/>
      </c>
      <c r="G696" s="14" t="n"/>
    </row>
    <row r="697">
      <c r="A697" s="10" t="n"/>
      <c r="D697">
        <f>IFERROR(VLOOKUP(C697,Produtos!A:B,2,FALSE),"")</f>
        <v/>
      </c>
      <c r="F697" s="10">
        <f>IFERROR(INDEX(Lotes!$E:$E,MATCH(1,(Lotes!$A:$A=C697)*(Lotes!$C:$C=E697),0)),"")</f>
        <v/>
      </c>
      <c r="G697" s="14" t="n"/>
    </row>
    <row r="698">
      <c r="A698" s="10" t="n"/>
      <c r="D698">
        <f>IFERROR(VLOOKUP(C698,Produtos!A:B,2,FALSE),"")</f>
        <v/>
      </c>
      <c r="F698" s="10">
        <f>IFERROR(INDEX(Lotes!$E:$E,MATCH(1,(Lotes!$A:$A=C698)*(Lotes!$C:$C=E698),0)),"")</f>
        <v/>
      </c>
      <c r="G698" s="14" t="n"/>
    </row>
    <row r="699">
      <c r="A699" s="10" t="n"/>
      <c r="D699">
        <f>IFERROR(VLOOKUP(C699,Produtos!A:B,2,FALSE),"")</f>
        <v/>
      </c>
      <c r="F699" s="10">
        <f>IFERROR(INDEX(Lotes!$E:$E,MATCH(1,(Lotes!$A:$A=C699)*(Lotes!$C:$C=E699),0)),"")</f>
        <v/>
      </c>
      <c r="G699" s="14" t="n"/>
    </row>
    <row r="700">
      <c r="A700" s="10" t="n"/>
      <c r="D700">
        <f>IFERROR(VLOOKUP(C700,Produtos!A:B,2,FALSE),"")</f>
        <v/>
      </c>
      <c r="F700" s="10">
        <f>IFERROR(INDEX(Lotes!$E:$E,MATCH(1,(Lotes!$A:$A=C700)*(Lotes!$C:$C=E700),0)),"")</f>
        <v/>
      </c>
      <c r="G700" s="14" t="n"/>
    </row>
    <row r="701">
      <c r="A701" s="10" t="n"/>
      <c r="D701">
        <f>IFERROR(VLOOKUP(C701,Produtos!A:B,2,FALSE),"")</f>
        <v/>
      </c>
      <c r="F701" s="10">
        <f>IFERROR(INDEX(Lotes!$E:$E,MATCH(1,(Lotes!$A:$A=C701)*(Lotes!$C:$C=E701),0)),"")</f>
        <v/>
      </c>
      <c r="G701" s="14" t="n"/>
    </row>
    <row r="702">
      <c r="A702" s="10" t="n"/>
      <c r="D702">
        <f>IFERROR(VLOOKUP(C702,Produtos!A:B,2,FALSE),"")</f>
        <v/>
      </c>
      <c r="F702" s="10">
        <f>IFERROR(INDEX(Lotes!$E:$E,MATCH(1,(Lotes!$A:$A=C702)*(Lotes!$C:$C=E702),0)),"")</f>
        <v/>
      </c>
      <c r="G702" s="14" t="n"/>
    </row>
    <row r="703">
      <c r="A703" s="10" t="n"/>
      <c r="D703">
        <f>IFERROR(VLOOKUP(C703,Produtos!A:B,2,FALSE),"")</f>
        <v/>
      </c>
      <c r="F703" s="10">
        <f>IFERROR(INDEX(Lotes!$E:$E,MATCH(1,(Lotes!$A:$A=C703)*(Lotes!$C:$C=E703),0)),"")</f>
        <v/>
      </c>
      <c r="G703" s="14" t="n"/>
    </row>
    <row r="704">
      <c r="A704" s="10" t="n"/>
      <c r="D704">
        <f>IFERROR(VLOOKUP(C704,Produtos!A:B,2,FALSE),"")</f>
        <v/>
      </c>
      <c r="F704" s="10">
        <f>IFERROR(INDEX(Lotes!$E:$E,MATCH(1,(Lotes!$A:$A=C704)*(Lotes!$C:$C=E704),0)),"")</f>
        <v/>
      </c>
      <c r="G704" s="14" t="n"/>
    </row>
    <row r="705">
      <c r="A705" s="10" t="n"/>
      <c r="D705">
        <f>IFERROR(VLOOKUP(C705,Produtos!A:B,2,FALSE),"")</f>
        <v/>
      </c>
      <c r="F705" s="10">
        <f>IFERROR(INDEX(Lotes!$E:$E,MATCH(1,(Lotes!$A:$A=C705)*(Lotes!$C:$C=E705),0)),"")</f>
        <v/>
      </c>
      <c r="G705" s="14" t="n"/>
    </row>
    <row r="706">
      <c r="A706" s="10" t="n"/>
      <c r="D706">
        <f>IFERROR(VLOOKUP(C706,Produtos!A:B,2,FALSE),"")</f>
        <v/>
      </c>
      <c r="F706" s="10">
        <f>IFERROR(INDEX(Lotes!$E:$E,MATCH(1,(Lotes!$A:$A=C706)*(Lotes!$C:$C=E706),0)),"")</f>
        <v/>
      </c>
      <c r="G706" s="14" t="n"/>
    </row>
    <row r="707">
      <c r="A707" s="10" t="n"/>
      <c r="D707">
        <f>IFERROR(VLOOKUP(C707,Produtos!A:B,2,FALSE),"")</f>
        <v/>
      </c>
      <c r="F707" s="10">
        <f>IFERROR(INDEX(Lotes!$E:$E,MATCH(1,(Lotes!$A:$A=C707)*(Lotes!$C:$C=E707),0)),"")</f>
        <v/>
      </c>
      <c r="G707" s="14" t="n"/>
    </row>
    <row r="708">
      <c r="A708" s="10" t="n"/>
      <c r="D708">
        <f>IFERROR(VLOOKUP(C708,Produtos!A:B,2,FALSE),"")</f>
        <v/>
      </c>
      <c r="F708" s="10">
        <f>IFERROR(INDEX(Lotes!$E:$E,MATCH(1,(Lotes!$A:$A=C708)*(Lotes!$C:$C=E708),0)),"")</f>
        <v/>
      </c>
      <c r="G708" s="14" t="n"/>
    </row>
    <row r="709">
      <c r="A709" s="10" t="n"/>
      <c r="D709">
        <f>IFERROR(VLOOKUP(C709,Produtos!A:B,2,FALSE),"")</f>
        <v/>
      </c>
      <c r="F709" s="10">
        <f>IFERROR(INDEX(Lotes!$E:$E,MATCH(1,(Lotes!$A:$A=C709)*(Lotes!$C:$C=E709),0)),"")</f>
        <v/>
      </c>
      <c r="G709" s="14" t="n"/>
    </row>
    <row r="710">
      <c r="A710" s="10" t="n"/>
      <c r="D710">
        <f>IFERROR(VLOOKUP(C710,Produtos!A:B,2,FALSE),"")</f>
        <v/>
      </c>
      <c r="F710" s="10">
        <f>IFERROR(INDEX(Lotes!$E:$E,MATCH(1,(Lotes!$A:$A=C710)*(Lotes!$C:$C=E710),0)),"")</f>
        <v/>
      </c>
      <c r="G710" s="14" t="n"/>
    </row>
    <row r="711">
      <c r="A711" s="10" t="n"/>
      <c r="D711">
        <f>IFERROR(VLOOKUP(C711,Produtos!A:B,2,FALSE),"")</f>
        <v/>
      </c>
      <c r="F711" s="10">
        <f>IFERROR(INDEX(Lotes!$E:$E,MATCH(1,(Lotes!$A:$A=C711)*(Lotes!$C:$C=E711),0)),"")</f>
        <v/>
      </c>
      <c r="G711" s="14" t="n"/>
    </row>
    <row r="712">
      <c r="A712" s="10" t="n"/>
      <c r="D712">
        <f>IFERROR(VLOOKUP(C712,Produtos!A:B,2,FALSE),"")</f>
        <v/>
      </c>
      <c r="F712" s="10">
        <f>IFERROR(INDEX(Lotes!$E:$E,MATCH(1,(Lotes!$A:$A=C712)*(Lotes!$C:$C=E712),0)),"")</f>
        <v/>
      </c>
      <c r="G712" s="14" t="n"/>
    </row>
    <row r="713">
      <c r="A713" s="10" t="n"/>
      <c r="D713">
        <f>IFERROR(VLOOKUP(C713,Produtos!A:B,2,FALSE),"")</f>
        <v/>
      </c>
      <c r="F713" s="10">
        <f>IFERROR(INDEX(Lotes!$E:$E,MATCH(1,(Lotes!$A:$A=C713)*(Lotes!$C:$C=E713),0)),"")</f>
        <v/>
      </c>
      <c r="G713" s="14" t="n"/>
    </row>
    <row r="714">
      <c r="A714" s="10" t="n"/>
      <c r="D714">
        <f>IFERROR(VLOOKUP(C714,Produtos!A:B,2,FALSE),"")</f>
        <v/>
      </c>
      <c r="F714" s="10">
        <f>IFERROR(INDEX(Lotes!$E:$E,MATCH(1,(Lotes!$A:$A=C714)*(Lotes!$C:$C=E714),0)),"")</f>
        <v/>
      </c>
      <c r="G714" s="14" t="n"/>
    </row>
    <row r="715">
      <c r="A715" s="10" t="n"/>
      <c r="D715">
        <f>IFERROR(VLOOKUP(C715,Produtos!A:B,2,FALSE),"")</f>
        <v/>
      </c>
      <c r="F715" s="10">
        <f>IFERROR(INDEX(Lotes!$E:$E,MATCH(1,(Lotes!$A:$A=C715)*(Lotes!$C:$C=E715),0)),"")</f>
        <v/>
      </c>
      <c r="G715" s="14" t="n"/>
    </row>
    <row r="716">
      <c r="A716" s="10" t="n"/>
      <c r="D716">
        <f>IFERROR(VLOOKUP(C716,Produtos!A:B,2,FALSE),"")</f>
        <v/>
      </c>
      <c r="F716" s="10">
        <f>IFERROR(INDEX(Lotes!$E:$E,MATCH(1,(Lotes!$A:$A=C716)*(Lotes!$C:$C=E716),0)),"")</f>
        <v/>
      </c>
      <c r="G716" s="14" t="n"/>
    </row>
    <row r="717">
      <c r="A717" s="10" t="n"/>
      <c r="D717">
        <f>IFERROR(VLOOKUP(C717,Produtos!A:B,2,FALSE),"")</f>
        <v/>
      </c>
      <c r="F717" s="10">
        <f>IFERROR(INDEX(Lotes!$E:$E,MATCH(1,(Lotes!$A:$A=C717)*(Lotes!$C:$C=E717),0)),"")</f>
        <v/>
      </c>
      <c r="G717" s="14" t="n"/>
    </row>
    <row r="718">
      <c r="A718" s="10" t="n"/>
      <c r="D718">
        <f>IFERROR(VLOOKUP(C718,Produtos!A:B,2,FALSE),"")</f>
        <v/>
      </c>
      <c r="F718" s="10">
        <f>IFERROR(INDEX(Lotes!$E:$E,MATCH(1,(Lotes!$A:$A=C718)*(Lotes!$C:$C=E718),0)),"")</f>
        <v/>
      </c>
      <c r="G718" s="14" t="n"/>
    </row>
    <row r="719">
      <c r="A719" s="10" t="n"/>
      <c r="D719">
        <f>IFERROR(VLOOKUP(C719,Produtos!A:B,2,FALSE),"")</f>
        <v/>
      </c>
      <c r="F719" s="10">
        <f>IFERROR(INDEX(Lotes!$E:$E,MATCH(1,(Lotes!$A:$A=C719)*(Lotes!$C:$C=E719),0)),"")</f>
        <v/>
      </c>
      <c r="G719" s="14" t="n"/>
    </row>
    <row r="720">
      <c r="A720" s="10" t="n"/>
      <c r="D720">
        <f>IFERROR(VLOOKUP(C720,Produtos!A:B,2,FALSE),"")</f>
        <v/>
      </c>
      <c r="F720" s="10">
        <f>IFERROR(INDEX(Lotes!$E:$E,MATCH(1,(Lotes!$A:$A=C720)*(Lotes!$C:$C=E720),0)),"")</f>
        <v/>
      </c>
      <c r="G720" s="14" t="n"/>
    </row>
    <row r="721">
      <c r="A721" s="10" t="n"/>
      <c r="D721">
        <f>IFERROR(VLOOKUP(C721,Produtos!A:B,2,FALSE),"")</f>
        <v/>
      </c>
      <c r="F721" s="10">
        <f>IFERROR(INDEX(Lotes!$E:$E,MATCH(1,(Lotes!$A:$A=C721)*(Lotes!$C:$C=E721),0)),"")</f>
        <v/>
      </c>
      <c r="G721" s="14" t="n"/>
    </row>
    <row r="722">
      <c r="A722" s="10" t="n"/>
      <c r="D722">
        <f>IFERROR(VLOOKUP(C722,Produtos!A:B,2,FALSE),"")</f>
        <v/>
      </c>
      <c r="F722" s="10">
        <f>IFERROR(INDEX(Lotes!$E:$E,MATCH(1,(Lotes!$A:$A=C722)*(Lotes!$C:$C=E722),0)),"")</f>
        <v/>
      </c>
      <c r="G722" s="14" t="n"/>
    </row>
    <row r="723">
      <c r="A723" s="10" t="n"/>
      <c r="D723">
        <f>IFERROR(VLOOKUP(C723,Produtos!A:B,2,FALSE),"")</f>
        <v/>
      </c>
      <c r="F723" s="10">
        <f>IFERROR(INDEX(Lotes!$E:$E,MATCH(1,(Lotes!$A:$A=C723)*(Lotes!$C:$C=E723),0)),"")</f>
        <v/>
      </c>
      <c r="G723" s="14" t="n"/>
    </row>
    <row r="724">
      <c r="A724" s="10" t="n"/>
      <c r="D724">
        <f>IFERROR(VLOOKUP(C724,Produtos!A:B,2,FALSE),"")</f>
        <v/>
      </c>
      <c r="F724" s="10">
        <f>IFERROR(INDEX(Lotes!$E:$E,MATCH(1,(Lotes!$A:$A=C724)*(Lotes!$C:$C=E724),0)),"")</f>
        <v/>
      </c>
      <c r="G724" s="14" t="n"/>
    </row>
    <row r="725">
      <c r="A725" s="10" t="n"/>
      <c r="D725">
        <f>IFERROR(VLOOKUP(C725,Produtos!A:B,2,FALSE),"")</f>
        <v/>
      </c>
      <c r="F725" s="10">
        <f>IFERROR(INDEX(Lotes!$E:$E,MATCH(1,(Lotes!$A:$A=C725)*(Lotes!$C:$C=E725),0)),"")</f>
        <v/>
      </c>
      <c r="G725" s="14" t="n"/>
    </row>
    <row r="726">
      <c r="A726" s="10" t="n"/>
      <c r="D726">
        <f>IFERROR(VLOOKUP(C726,Produtos!A:B,2,FALSE),"")</f>
        <v/>
      </c>
      <c r="F726" s="10">
        <f>IFERROR(INDEX(Lotes!$E:$E,MATCH(1,(Lotes!$A:$A=C726)*(Lotes!$C:$C=E726),0)),"")</f>
        <v/>
      </c>
      <c r="G726" s="14" t="n"/>
    </row>
    <row r="727">
      <c r="A727" s="10" t="n"/>
      <c r="D727">
        <f>IFERROR(VLOOKUP(C727,Produtos!A:B,2,FALSE),"")</f>
        <v/>
      </c>
      <c r="F727" s="10">
        <f>IFERROR(INDEX(Lotes!$E:$E,MATCH(1,(Lotes!$A:$A=C727)*(Lotes!$C:$C=E727),0)),"")</f>
        <v/>
      </c>
      <c r="G727" s="14" t="n"/>
    </row>
    <row r="728">
      <c r="A728" s="10" t="n"/>
      <c r="D728">
        <f>IFERROR(VLOOKUP(C728,Produtos!A:B,2,FALSE),"")</f>
        <v/>
      </c>
      <c r="F728" s="10">
        <f>IFERROR(INDEX(Lotes!$E:$E,MATCH(1,(Lotes!$A:$A=C728)*(Lotes!$C:$C=E728),0)),"")</f>
        <v/>
      </c>
      <c r="G728" s="14" t="n"/>
    </row>
    <row r="729">
      <c r="A729" s="10" t="n"/>
      <c r="D729">
        <f>IFERROR(VLOOKUP(C729,Produtos!A:B,2,FALSE),"")</f>
        <v/>
      </c>
      <c r="F729" s="10">
        <f>IFERROR(INDEX(Lotes!$E:$E,MATCH(1,(Lotes!$A:$A=C729)*(Lotes!$C:$C=E729),0)),"")</f>
        <v/>
      </c>
      <c r="G729" s="14" t="n"/>
    </row>
    <row r="730">
      <c r="A730" s="10" t="n"/>
      <c r="D730">
        <f>IFERROR(VLOOKUP(C730,Produtos!A:B,2,FALSE),"")</f>
        <v/>
      </c>
      <c r="F730" s="10">
        <f>IFERROR(INDEX(Lotes!$E:$E,MATCH(1,(Lotes!$A:$A=C730)*(Lotes!$C:$C=E730),0)),"")</f>
        <v/>
      </c>
      <c r="G730" s="14" t="n"/>
    </row>
    <row r="731">
      <c r="A731" s="10" t="n"/>
      <c r="D731">
        <f>IFERROR(VLOOKUP(C731,Produtos!A:B,2,FALSE),"")</f>
        <v/>
      </c>
      <c r="F731" s="10">
        <f>IFERROR(INDEX(Lotes!$E:$E,MATCH(1,(Lotes!$A:$A=C731)*(Lotes!$C:$C=E731),0)),"")</f>
        <v/>
      </c>
      <c r="G731" s="14" t="n"/>
    </row>
    <row r="732">
      <c r="A732" s="10" t="n"/>
      <c r="D732">
        <f>IFERROR(VLOOKUP(C732,Produtos!A:B,2,FALSE),"")</f>
        <v/>
      </c>
      <c r="F732" s="10">
        <f>IFERROR(INDEX(Lotes!$E:$E,MATCH(1,(Lotes!$A:$A=C732)*(Lotes!$C:$C=E732),0)),"")</f>
        <v/>
      </c>
      <c r="G732" s="14" t="n"/>
    </row>
    <row r="733">
      <c r="A733" s="10" t="n"/>
      <c r="D733">
        <f>IFERROR(VLOOKUP(C733,Produtos!A:B,2,FALSE),"")</f>
        <v/>
      </c>
      <c r="F733" s="10">
        <f>IFERROR(INDEX(Lotes!$E:$E,MATCH(1,(Lotes!$A:$A=C733)*(Lotes!$C:$C=E733),0)),"")</f>
        <v/>
      </c>
      <c r="G733" s="14" t="n"/>
    </row>
    <row r="734">
      <c r="A734" s="10" t="n"/>
      <c r="D734">
        <f>IFERROR(VLOOKUP(C734,Produtos!A:B,2,FALSE),"")</f>
        <v/>
      </c>
      <c r="F734" s="10">
        <f>IFERROR(INDEX(Lotes!$E:$E,MATCH(1,(Lotes!$A:$A=C734)*(Lotes!$C:$C=E734),0)),"")</f>
        <v/>
      </c>
      <c r="G734" s="14" t="n"/>
    </row>
    <row r="735">
      <c r="A735" s="10" t="n"/>
      <c r="D735">
        <f>IFERROR(VLOOKUP(C735,Produtos!A:B,2,FALSE),"")</f>
        <v/>
      </c>
      <c r="F735" s="10">
        <f>IFERROR(INDEX(Lotes!$E:$E,MATCH(1,(Lotes!$A:$A=C735)*(Lotes!$C:$C=E735),0)),"")</f>
        <v/>
      </c>
      <c r="G735" s="14" t="n"/>
    </row>
    <row r="736">
      <c r="A736" s="10" t="n"/>
      <c r="D736">
        <f>IFERROR(VLOOKUP(C736,Produtos!A:B,2,FALSE),"")</f>
        <v/>
      </c>
      <c r="F736" s="10">
        <f>IFERROR(INDEX(Lotes!$E:$E,MATCH(1,(Lotes!$A:$A=C736)*(Lotes!$C:$C=E736),0)),"")</f>
        <v/>
      </c>
      <c r="G736" s="14" t="n"/>
    </row>
    <row r="737">
      <c r="A737" s="10" t="n"/>
      <c r="D737">
        <f>IFERROR(VLOOKUP(C737,Produtos!A:B,2,FALSE),"")</f>
        <v/>
      </c>
      <c r="F737" s="10">
        <f>IFERROR(INDEX(Lotes!$E:$E,MATCH(1,(Lotes!$A:$A=C737)*(Lotes!$C:$C=E737),0)),"")</f>
        <v/>
      </c>
      <c r="G737" s="14" t="n"/>
    </row>
    <row r="738">
      <c r="A738" s="10" t="n"/>
      <c r="D738">
        <f>IFERROR(VLOOKUP(C738,Produtos!A:B,2,FALSE),"")</f>
        <v/>
      </c>
      <c r="F738" s="10">
        <f>IFERROR(INDEX(Lotes!$E:$E,MATCH(1,(Lotes!$A:$A=C738)*(Lotes!$C:$C=E738),0)),"")</f>
        <v/>
      </c>
      <c r="G738" s="14" t="n"/>
    </row>
    <row r="739">
      <c r="A739" s="10" t="n"/>
      <c r="D739">
        <f>IFERROR(VLOOKUP(C739,Produtos!A:B,2,FALSE),"")</f>
        <v/>
      </c>
      <c r="F739" s="10">
        <f>IFERROR(INDEX(Lotes!$E:$E,MATCH(1,(Lotes!$A:$A=C739)*(Lotes!$C:$C=E739),0)),"")</f>
        <v/>
      </c>
      <c r="G739" s="14" t="n"/>
    </row>
    <row r="740">
      <c r="A740" s="10" t="n"/>
      <c r="D740">
        <f>IFERROR(VLOOKUP(C740,Produtos!A:B,2,FALSE),"")</f>
        <v/>
      </c>
      <c r="F740" s="10">
        <f>IFERROR(INDEX(Lotes!$E:$E,MATCH(1,(Lotes!$A:$A=C740)*(Lotes!$C:$C=E740),0)),"")</f>
        <v/>
      </c>
      <c r="G740" s="14" t="n"/>
    </row>
    <row r="741">
      <c r="A741" s="10" t="n"/>
      <c r="D741">
        <f>IFERROR(VLOOKUP(C741,Produtos!A:B,2,FALSE),"")</f>
        <v/>
      </c>
      <c r="F741" s="10">
        <f>IFERROR(INDEX(Lotes!$E:$E,MATCH(1,(Lotes!$A:$A=C741)*(Lotes!$C:$C=E741),0)),"")</f>
        <v/>
      </c>
      <c r="G741" s="14" t="n"/>
    </row>
    <row r="742">
      <c r="A742" s="10" t="n"/>
      <c r="D742">
        <f>IFERROR(VLOOKUP(C742,Produtos!A:B,2,FALSE),"")</f>
        <v/>
      </c>
      <c r="F742" s="10">
        <f>IFERROR(INDEX(Lotes!$E:$E,MATCH(1,(Lotes!$A:$A=C742)*(Lotes!$C:$C=E742),0)),"")</f>
        <v/>
      </c>
      <c r="G742" s="14" t="n"/>
    </row>
    <row r="743">
      <c r="A743" s="10" t="n"/>
      <c r="D743">
        <f>IFERROR(VLOOKUP(C743,Produtos!A:B,2,FALSE),"")</f>
        <v/>
      </c>
      <c r="F743" s="10">
        <f>IFERROR(INDEX(Lotes!$E:$E,MATCH(1,(Lotes!$A:$A=C743)*(Lotes!$C:$C=E743),0)),"")</f>
        <v/>
      </c>
      <c r="G743" s="14" t="n"/>
    </row>
    <row r="744">
      <c r="A744" s="10" t="n"/>
      <c r="D744">
        <f>IFERROR(VLOOKUP(C744,Produtos!A:B,2,FALSE),"")</f>
        <v/>
      </c>
      <c r="F744" s="10">
        <f>IFERROR(INDEX(Lotes!$E:$E,MATCH(1,(Lotes!$A:$A=C744)*(Lotes!$C:$C=E744),0)),"")</f>
        <v/>
      </c>
      <c r="G744" s="14" t="n"/>
    </row>
    <row r="745">
      <c r="A745" s="10" t="n"/>
      <c r="D745">
        <f>IFERROR(VLOOKUP(C745,Produtos!A:B,2,FALSE),"")</f>
        <v/>
      </c>
      <c r="F745" s="10">
        <f>IFERROR(INDEX(Lotes!$E:$E,MATCH(1,(Lotes!$A:$A=C745)*(Lotes!$C:$C=E745),0)),"")</f>
        <v/>
      </c>
      <c r="G745" s="14" t="n"/>
    </row>
    <row r="746">
      <c r="A746" s="10" t="n"/>
      <c r="D746">
        <f>IFERROR(VLOOKUP(C746,Produtos!A:B,2,FALSE),"")</f>
        <v/>
      </c>
      <c r="F746" s="10">
        <f>IFERROR(INDEX(Lotes!$E:$E,MATCH(1,(Lotes!$A:$A=C746)*(Lotes!$C:$C=E746),0)),"")</f>
        <v/>
      </c>
      <c r="G746" s="14" t="n"/>
    </row>
    <row r="747">
      <c r="A747" s="10" t="n"/>
      <c r="D747">
        <f>IFERROR(VLOOKUP(C747,Produtos!A:B,2,FALSE),"")</f>
        <v/>
      </c>
      <c r="F747" s="10">
        <f>IFERROR(INDEX(Lotes!$E:$E,MATCH(1,(Lotes!$A:$A=C747)*(Lotes!$C:$C=E747),0)),"")</f>
        <v/>
      </c>
      <c r="G747" s="14" t="n"/>
    </row>
    <row r="748">
      <c r="A748" s="10" t="n"/>
      <c r="D748">
        <f>IFERROR(VLOOKUP(C748,Produtos!A:B,2,FALSE),"")</f>
        <v/>
      </c>
      <c r="F748" s="10">
        <f>IFERROR(INDEX(Lotes!$E:$E,MATCH(1,(Lotes!$A:$A=C748)*(Lotes!$C:$C=E748),0)),"")</f>
        <v/>
      </c>
      <c r="G748" s="14" t="n"/>
    </row>
    <row r="749">
      <c r="A749" s="10" t="n"/>
      <c r="D749">
        <f>IFERROR(VLOOKUP(C749,Produtos!A:B,2,FALSE),"")</f>
        <v/>
      </c>
      <c r="F749" s="10">
        <f>IFERROR(INDEX(Lotes!$E:$E,MATCH(1,(Lotes!$A:$A=C749)*(Lotes!$C:$C=E749),0)),"")</f>
        <v/>
      </c>
      <c r="G749" s="14" t="n"/>
    </row>
    <row r="750">
      <c r="A750" s="10" t="n"/>
      <c r="D750">
        <f>IFERROR(VLOOKUP(C750,Produtos!A:B,2,FALSE),"")</f>
        <v/>
      </c>
      <c r="F750" s="10">
        <f>IFERROR(INDEX(Lotes!$E:$E,MATCH(1,(Lotes!$A:$A=C750)*(Lotes!$C:$C=E750),0)),"")</f>
        <v/>
      </c>
      <c r="G750" s="14" t="n"/>
    </row>
    <row r="751">
      <c r="A751" s="10" t="n"/>
      <c r="D751">
        <f>IFERROR(VLOOKUP(C751,Produtos!A:B,2,FALSE),"")</f>
        <v/>
      </c>
      <c r="F751" s="10">
        <f>IFERROR(INDEX(Lotes!$E:$E,MATCH(1,(Lotes!$A:$A=C751)*(Lotes!$C:$C=E751),0)),"")</f>
        <v/>
      </c>
      <c r="G751" s="14" t="n"/>
    </row>
    <row r="752">
      <c r="A752" s="10" t="n"/>
      <c r="D752">
        <f>IFERROR(VLOOKUP(C752,Produtos!A:B,2,FALSE),"")</f>
        <v/>
      </c>
      <c r="F752" s="10">
        <f>IFERROR(INDEX(Lotes!$E:$E,MATCH(1,(Lotes!$A:$A=C752)*(Lotes!$C:$C=E752),0)),"")</f>
        <v/>
      </c>
      <c r="G752" s="14" t="n"/>
    </row>
    <row r="753">
      <c r="A753" s="10" t="n"/>
      <c r="D753">
        <f>IFERROR(VLOOKUP(C753,Produtos!A:B,2,FALSE),"")</f>
        <v/>
      </c>
      <c r="F753" s="10">
        <f>IFERROR(INDEX(Lotes!$E:$E,MATCH(1,(Lotes!$A:$A=C753)*(Lotes!$C:$C=E753),0)),"")</f>
        <v/>
      </c>
      <c r="G753" s="14" t="n"/>
    </row>
    <row r="754">
      <c r="A754" s="10" t="n"/>
      <c r="D754">
        <f>IFERROR(VLOOKUP(C754,Produtos!A:B,2,FALSE),"")</f>
        <v/>
      </c>
      <c r="F754" s="10">
        <f>IFERROR(INDEX(Lotes!$E:$E,MATCH(1,(Lotes!$A:$A=C754)*(Lotes!$C:$C=E754),0)),"")</f>
        <v/>
      </c>
      <c r="G754" s="14" t="n"/>
    </row>
    <row r="755">
      <c r="A755" s="10" t="n"/>
      <c r="D755">
        <f>IFERROR(VLOOKUP(C755,Produtos!A:B,2,FALSE),"")</f>
        <v/>
      </c>
      <c r="F755" s="10">
        <f>IFERROR(INDEX(Lotes!$E:$E,MATCH(1,(Lotes!$A:$A=C755)*(Lotes!$C:$C=E755),0)),"")</f>
        <v/>
      </c>
      <c r="G755" s="14" t="n"/>
    </row>
    <row r="756">
      <c r="A756" s="10" t="n"/>
      <c r="D756">
        <f>IFERROR(VLOOKUP(C756,Produtos!A:B,2,FALSE),"")</f>
        <v/>
      </c>
      <c r="F756" s="10">
        <f>IFERROR(INDEX(Lotes!$E:$E,MATCH(1,(Lotes!$A:$A=C756)*(Lotes!$C:$C=E756),0)),"")</f>
        <v/>
      </c>
      <c r="G756" s="14" t="n"/>
    </row>
    <row r="757">
      <c r="A757" s="10" t="n"/>
      <c r="D757">
        <f>IFERROR(VLOOKUP(C757,Produtos!A:B,2,FALSE),"")</f>
        <v/>
      </c>
      <c r="F757" s="10">
        <f>IFERROR(INDEX(Lotes!$E:$E,MATCH(1,(Lotes!$A:$A=C757)*(Lotes!$C:$C=E757),0)),"")</f>
        <v/>
      </c>
      <c r="G757" s="14" t="n"/>
    </row>
    <row r="758">
      <c r="A758" s="10" t="n"/>
      <c r="D758">
        <f>IFERROR(VLOOKUP(C758,Produtos!A:B,2,FALSE),"")</f>
        <v/>
      </c>
      <c r="F758" s="10">
        <f>IFERROR(INDEX(Lotes!$E:$E,MATCH(1,(Lotes!$A:$A=C758)*(Lotes!$C:$C=E758),0)),"")</f>
        <v/>
      </c>
      <c r="G758" s="14" t="n"/>
    </row>
    <row r="759">
      <c r="A759" s="10" t="n"/>
      <c r="D759">
        <f>IFERROR(VLOOKUP(C759,Produtos!A:B,2,FALSE),"")</f>
        <v/>
      </c>
      <c r="F759" s="10">
        <f>IFERROR(INDEX(Lotes!$E:$E,MATCH(1,(Lotes!$A:$A=C759)*(Lotes!$C:$C=E759),0)),"")</f>
        <v/>
      </c>
      <c r="G759" s="14" t="n"/>
    </row>
    <row r="760">
      <c r="A760" s="10" t="n"/>
      <c r="D760">
        <f>IFERROR(VLOOKUP(C760,Produtos!A:B,2,FALSE),"")</f>
        <v/>
      </c>
      <c r="F760" s="10">
        <f>IFERROR(INDEX(Lotes!$E:$E,MATCH(1,(Lotes!$A:$A=C760)*(Lotes!$C:$C=E760),0)),"")</f>
        <v/>
      </c>
      <c r="G760" s="14" t="n"/>
    </row>
    <row r="761">
      <c r="A761" s="10" t="n"/>
      <c r="D761">
        <f>IFERROR(VLOOKUP(C761,Produtos!A:B,2,FALSE),"")</f>
        <v/>
      </c>
      <c r="F761" s="10">
        <f>IFERROR(INDEX(Lotes!$E:$E,MATCH(1,(Lotes!$A:$A=C761)*(Lotes!$C:$C=E761),0)),"")</f>
        <v/>
      </c>
      <c r="G761" s="14" t="n"/>
    </row>
    <row r="762">
      <c r="A762" s="10" t="n"/>
      <c r="D762">
        <f>IFERROR(VLOOKUP(C762,Produtos!A:B,2,FALSE),"")</f>
        <v/>
      </c>
      <c r="F762" s="10">
        <f>IFERROR(INDEX(Lotes!$E:$E,MATCH(1,(Lotes!$A:$A=C762)*(Lotes!$C:$C=E762),0)),"")</f>
        <v/>
      </c>
      <c r="G762" s="14" t="n"/>
    </row>
    <row r="763">
      <c r="A763" s="10" t="n"/>
      <c r="D763">
        <f>IFERROR(VLOOKUP(C763,Produtos!A:B,2,FALSE),"")</f>
        <v/>
      </c>
      <c r="F763" s="10">
        <f>IFERROR(INDEX(Lotes!$E:$E,MATCH(1,(Lotes!$A:$A=C763)*(Lotes!$C:$C=E763),0)),"")</f>
        <v/>
      </c>
      <c r="G763" s="14" t="n"/>
    </row>
    <row r="764">
      <c r="A764" s="10" t="n"/>
      <c r="D764">
        <f>IFERROR(VLOOKUP(C764,Produtos!A:B,2,FALSE),"")</f>
        <v/>
      </c>
      <c r="F764" s="10">
        <f>IFERROR(INDEX(Lotes!$E:$E,MATCH(1,(Lotes!$A:$A=C764)*(Lotes!$C:$C=E764),0)),"")</f>
        <v/>
      </c>
      <c r="G764" s="14" t="n"/>
    </row>
    <row r="765">
      <c r="A765" s="10" t="n"/>
      <c r="D765">
        <f>IFERROR(VLOOKUP(C765,Produtos!A:B,2,FALSE),"")</f>
        <v/>
      </c>
      <c r="F765" s="10">
        <f>IFERROR(INDEX(Lotes!$E:$E,MATCH(1,(Lotes!$A:$A=C765)*(Lotes!$C:$C=E765),0)),"")</f>
        <v/>
      </c>
      <c r="G765" s="14" t="n"/>
    </row>
    <row r="766">
      <c r="A766" s="10" t="n"/>
      <c r="D766">
        <f>IFERROR(VLOOKUP(C766,Produtos!A:B,2,FALSE),"")</f>
        <v/>
      </c>
      <c r="F766" s="10">
        <f>IFERROR(INDEX(Lotes!$E:$E,MATCH(1,(Lotes!$A:$A=C766)*(Lotes!$C:$C=E766),0)),"")</f>
        <v/>
      </c>
      <c r="G766" s="14" t="n"/>
    </row>
    <row r="767">
      <c r="A767" s="10" t="n"/>
      <c r="D767">
        <f>IFERROR(VLOOKUP(C767,Produtos!A:B,2,FALSE),"")</f>
        <v/>
      </c>
      <c r="F767" s="10">
        <f>IFERROR(INDEX(Lotes!$E:$E,MATCH(1,(Lotes!$A:$A=C767)*(Lotes!$C:$C=E767),0)),"")</f>
        <v/>
      </c>
      <c r="G767" s="14" t="n"/>
    </row>
    <row r="768">
      <c r="A768" s="10" t="n"/>
      <c r="D768">
        <f>IFERROR(VLOOKUP(C768,Produtos!A:B,2,FALSE),"")</f>
        <v/>
      </c>
      <c r="F768" s="10">
        <f>IFERROR(INDEX(Lotes!$E:$E,MATCH(1,(Lotes!$A:$A=C768)*(Lotes!$C:$C=E768),0)),"")</f>
        <v/>
      </c>
      <c r="G768" s="14" t="n"/>
    </row>
    <row r="769">
      <c r="A769" s="10" t="n"/>
      <c r="D769">
        <f>IFERROR(VLOOKUP(C769,Produtos!A:B,2,FALSE),"")</f>
        <v/>
      </c>
      <c r="F769" s="10">
        <f>IFERROR(INDEX(Lotes!$E:$E,MATCH(1,(Lotes!$A:$A=C769)*(Lotes!$C:$C=E769),0)),"")</f>
        <v/>
      </c>
      <c r="G769" s="14" t="n"/>
    </row>
    <row r="770">
      <c r="A770" s="10" t="n"/>
      <c r="D770">
        <f>IFERROR(VLOOKUP(C770,Produtos!A:B,2,FALSE),"")</f>
        <v/>
      </c>
      <c r="F770" s="10">
        <f>IFERROR(INDEX(Lotes!$E:$E,MATCH(1,(Lotes!$A:$A=C770)*(Lotes!$C:$C=E770),0)),"")</f>
        <v/>
      </c>
      <c r="G770" s="14" t="n"/>
    </row>
    <row r="771">
      <c r="A771" s="10" t="n"/>
      <c r="D771">
        <f>IFERROR(VLOOKUP(C771,Produtos!A:B,2,FALSE),"")</f>
        <v/>
      </c>
      <c r="F771" s="10">
        <f>IFERROR(INDEX(Lotes!$E:$E,MATCH(1,(Lotes!$A:$A=C771)*(Lotes!$C:$C=E771),0)),"")</f>
        <v/>
      </c>
      <c r="G771" s="14" t="n"/>
    </row>
    <row r="772">
      <c r="A772" s="10" t="n"/>
      <c r="D772">
        <f>IFERROR(VLOOKUP(C772,Produtos!A:B,2,FALSE),"")</f>
        <v/>
      </c>
      <c r="F772" s="10">
        <f>IFERROR(INDEX(Lotes!$E:$E,MATCH(1,(Lotes!$A:$A=C772)*(Lotes!$C:$C=E772),0)),"")</f>
        <v/>
      </c>
      <c r="G772" s="14" t="n"/>
    </row>
    <row r="773">
      <c r="A773" s="10" t="n"/>
      <c r="D773">
        <f>IFERROR(VLOOKUP(C773,Produtos!A:B,2,FALSE),"")</f>
        <v/>
      </c>
      <c r="F773" s="10">
        <f>IFERROR(INDEX(Lotes!$E:$E,MATCH(1,(Lotes!$A:$A=C773)*(Lotes!$C:$C=E773),0)),"")</f>
        <v/>
      </c>
      <c r="G773" s="14" t="n"/>
    </row>
    <row r="774">
      <c r="A774" s="10" t="n"/>
      <c r="D774">
        <f>IFERROR(VLOOKUP(C774,Produtos!A:B,2,FALSE),"")</f>
        <v/>
      </c>
      <c r="F774" s="10">
        <f>IFERROR(INDEX(Lotes!$E:$E,MATCH(1,(Lotes!$A:$A=C774)*(Lotes!$C:$C=E774),0)),"")</f>
        <v/>
      </c>
      <c r="G774" s="14" t="n"/>
    </row>
    <row r="775">
      <c r="A775" s="10" t="n"/>
      <c r="D775">
        <f>IFERROR(VLOOKUP(C775,Produtos!A:B,2,FALSE),"")</f>
        <v/>
      </c>
      <c r="F775" s="10">
        <f>IFERROR(INDEX(Lotes!$E:$E,MATCH(1,(Lotes!$A:$A=C775)*(Lotes!$C:$C=E775),0)),"")</f>
        <v/>
      </c>
      <c r="G775" s="14" t="n"/>
    </row>
    <row r="776">
      <c r="A776" s="10" t="n"/>
      <c r="D776">
        <f>IFERROR(VLOOKUP(C776,Produtos!A:B,2,FALSE),"")</f>
        <v/>
      </c>
      <c r="F776" s="10">
        <f>IFERROR(INDEX(Lotes!$E:$E,MATCH(1,(Lotes!$A:$A=C776)*(Lotes!$C:$C=E776),0)),"")</f>
        <v/>
      </c>
      <c r="G776" s="14" t="n"/>
    </row>
    <row r="777">
      <c r="A777" s="10" t="n"/>
      <c r="D777">
        <f>IFERROR(VLOOKUP(C777,Produtos!A:B,2,FALSE),"")</f>
        <v/>
      </c>
      <c r="F777" s="10">
        <f>IFERROR(INDEX(Lotes!$E:$E,MATCH(1,(Lotes!$A:$A=C777)*(Lotes!$C:$C=E777),0)),"")</f>
        <v/>
      </c>
      <c r="G777" s="14" t="n"/>
    </row>
    <row r="778">
      <c r="A778" s="10" t="n"/>
      <c r="D778">
        <f>IFERROR(VLOOKUP(C778,Produtos!A:B,2,FALSE),"")</f>
        <v/>
      </c>
      <c r="F778" s="10">
        <f>IFERROR(INDEX(Lotes!$E:$E,MATCH(1,(Lotes!$A:$A=C778)*(Lotes!$C:$C=E778),0)),"")</f>
        <v/>
      </c>
      <c r="G778" s="14" t="n"/>
    </row>
    <row r="779">
      <c r="A779" s="10" t="n"/>
      <c r="D779">
        <f>IFERROR(VLOOKUP(C779,Produtos!A:B,2,FALSE),"")</f>
        <v/>
      </c>
      <c r="F779" s="10">
        <f>IFERROR(INDEX(Lotes!$E:$E,MATCH(1,(Lotes!$A:$A=C779)*(Lotes!$C:$C=E779),0)),"")</f>
        <v/>
      </c>
      <c r="G779" s="14" t="n"/>
    </row>
    <row r="780">
      <c r="A780" s="10" t="n"/>
      <c r="D780">
        <f>IFERROR(VLOOKUP(C780,Produtos!A:B,2,FALSE),"")</f>
        <v/>
      </c>
      <c r="F780" s="10">
        <f>IFERROR(INDEX(Lotes!$E:$E,MATCH(1,(Lotes!$A:$A=C780)*(Lotes!$C:$C=E780),0)),"")</f>
        <v/>
      </c>
      <c r="G780" s="14" t="n"/>
    </row>
    <row r="781">
      <c r="A781" s="10" t="n"/>
      <c r="D781">
        <f>IFERROR(VLOOKUP(C781,Produtos!A:B,2,FALSE),"")</f>
        <v/>
      </c>
      <c r="F781" s="10">
        <f>IFERROR(INDEX(Lotes!$E:$E,MATCH(1,(Lotes!$A:$A=C781)*(Lotes!$C:$C=E781),0)),"")</f>
        <v/>
      </c>
      <c r="G781" s="14" t="n"/>
    </row>
    <row r="782">
      <c r="A782" s="10" t="n"/>
      <c r="D782">
        <f>IFERROR(VLOOKUP(C782,Produtos!A:B,2,FALSE),"")</f>
        <v/>
      </c>
      <c r="F782" s="10">
        <f>IFERROR(INDEX(Lotes!$E:$E,MATCH(1,(Lotes!$A:$A=C782)*(Lotes!$C:$C=E782),0)),"")</f>
        <v/>
      </c>
      <c r="G782" s="14" t="n"/>
    </row>
    <row r="783">
      <c r="A783" s="10" t="n"/>
      <c r="D783">
        <f>IFERROR(VLOOKUP(C783,Produtos!A:B,2,FALSE),"")</f>
        <v/>
      </c>
      <c r="F783" s="10">
        <f>IFERROR(INDEX(Lotes!$E:$E,MATCH(1,(Lotes!$A:$A=C783)*(Lotes!$C:$C=E783),0)),"")</f>
        <v/>
      </c>
      <c r="G783" s="14" t="n"/>
    </row>
    <row r="784">
      <c r="A784" s="10" t="n"/>
      <c r="D784">
        <f>IFERROR(VLOOKUP(C784,Produtos!A:B,2,FALSE),"")</f>
        <v/>
      </c>
      <c r="F784" s="10">
        <f>IFERROR(INDEX(Lotes!$E:$E,MATCH(1,(Lotes!$A:$A=C784)*(Lotes!$C:$C=E784),0)),"")</f>
        <v/>
      </c>
      <c r="G784" s="14" t="n"/>
    </row>
    <row r="785">
      <c r="A785" s="10" t="n"/>
      <c r="D785">
        <f>IFERROR(VLOOKUP(C785,Produtos!A:B,2,FALSE),"")</f>
        <v/>
      </c>
      <c r="F785" s="10">
        <f>IFERROR(INDEX(Lotes!$E:$E,MATCH(1,(Lotes!$A:$A=C785)*(Lotes!$C:$C=E785),0)),"")</f>
        <v/>
      </c>
      <c r="G785" s="14" t="n"/>
    </row>
    <row r="786">
      <c r="A786" s="10" t="n"/>
      <c r="D786">
        <f>IFERROR(VLOOKUP(C786,Produtos!A:B,2,FALSE),"")</f>
        <v/>
      </c>
      <c r="F786" s="10">
        <f>IFERROR(INDEX(Lotes!$E:$E,MATCH(1,(Lotes!$A:$A=C786)*(Lotes!$C:$C=E786),0)),"")</f>
        <v/>
      </c>
      <c r="G786" s="14" t="n"/>
    </row>
    <row r="787">
      <c r="A787" s="10" t="n"/>
      <c r="D787">
        <f>IFERROR(VLOOKUP(C787,Produtos!A:B,2,FALSE),"")</f>
        <v/>
      </c>
      <c r="F787" s="10">
        <f>IFERROR(INDEX(Lotes!$E:$E,MATCH(1,(Lotes!$A:$A=C787)*(Lotes!$C:$C=E787),0)),"")</f>
        <v/>
      </c>
      <c r="G787" s="14" t="n"/>
    </row>
    <row r="788">
      <c r="A788" s="10" t="n"/>
      <c r="D788">
        <f>IFERROR(VLOOKUP(C788,Produtos!A:B,2,FALSE),"")</f>
        <v/>
      </c>
      <c r="F788" s="10">
        <f>IFERROR(INDEX(Lotes!$E:$E,MATCH(1,(Lotes!$A:$A=C788)*(Lotes!$C:$C=E788),0)),"")</f>
        <v/>
      </c>
      <c r="G788" s="14" t="n"/>
    </row>
    <row r="789">
      <c r="A789" s="10" t="n"/>
      <c r="D789">
        <f>IFERROR(VLOOKUP(C789,Produtos!A:B,2,FALSE),"")</f>
        <v/>
      </c>
      <c r="F789" s="10">
        <f>IFERROR(INDEX(Lotes!$E:$E,MATCH(1,(Lotes!$A:$A=C789)*(Lotes!$C:$C=E789),0)),"")</f>
        <v/>
      </c>
      <c r="G789" s="14" t="n"/>
    </row>
    <row r="790">
      <c r="A790" s="10" t="n"/>
      <c r="D790">
        <f>IFERROR(VLOOKUP(C790,Produtos!A:B,2,FALSE),"")</f>
        <v/>
      </c>
      <c r="F790" s="10">
        <f>IFERROR(INDEX(Lotes!$E:$E,MATCH(1,(Lotes!$A:$A=C790)*(Lotes!$C:$C=E790),0)),"")</f>
        <v/>
      </c>
      <c r="G790" s="14" t="n"/>
    </row>
    <row r="791">
      <c r="A791" s="10" t="n"/>
      <c r="D791">
        <f>IFERROR(VLOOKUP(C791,Produtos!A:B,2,FALSE),"")</f>
        <v/>
      </c>
      <c r="F791" s="10">
        <f>IFERROR(INDEX(Lotes!$E:$E,MATCH(1,(Lotes!$A:$A=C791)*(Lotes!$C:$C=E791),0)),"")</f>
        <v/>
      </c>
      <c r="G791" s="14" t="n"/>
    </row>
    <row r="792">
      <c r="A792" s="10" t="n"/>
      <c r="D792">
        <f>IFERROR(VLOOKUP(C792,Produtos!A:B,2,FALSE),"")</f>
        <v/>
      </c>
      <c r="F792" s="10">
        <f>IFERROR(INDEX(Lotes!$E:$E,MATCH(1,(Lotes!$A:$A=C792)*(Lotes!$C:$C=E792),0)),"")</f>
        <v/>
      </c>
      <c r="G792" s="14" t="n"/>
    </row>
    <row r="793">
      <c r="A793" s="10" t="n"/>
      <c r="D793">
        <f>IFERROR(VLOOKUP(C793,Produtos!A:B,2,FALSE),"")</f>
        <v/>
      </c>
      <c r="F793" s="10">
        <f>IFERROR(INDEX(Lotes!$E:$E,MATCH(1,(Lotes!$A:$A=C793)*(Lotes!$C:$C=E793),0)),"")</f>
        <v/>
      </c>
      <c r="G793" s="14" t="n"/>
    </row>
    <row r="794">
      <c r="A794" s="10" t="n"/>
      <c r="D794">
        <f>IFERROR(VLOOKUP(C794,Produtos!A:B,2,FALSE),"")</f>
        <v/>
      </c>
      <c r="F794" s="10">
        <f>IFERROR(INDEX(Lotes!$E:$E,MATCH(1,(Lotes!$A:$A=C794)*(Lotes!$C:$C=E794),0)),"")</f>
        <v/>
      </c>
      <c r="G794" s="14" t="n"/>
    </row>
    <row r="795">
      <c r="A795" s="10" t="n"/>
      <c r="D795">
        <f>IFERROR(VLOOKUP(C795,Produtos!A:B,2,FALSE),"")</f>
        <v/>
      </c>
      <c r="F795" s="10">
        <f>IFERROR(INDEX(Lotes!$E:$E,MATCH(1,(Lotes!$A:$A=C795)*(Lotes!$C:$C=E795),0)),"")</f>
        <v/>
      </c>
      <c r="G795" s="14" t="n"/>
    </row>
    <row r="796">
      <c r="A796" s="10" t="n"/>
      <c r="D796">
        <f>IFERROR(VLOOKUP(C796,Produtos!A:B,2,FALSE),"")</f>
        <v/>
      </c>
      <c r="F796" s="10">
        <f>IFERROR(INDEX(Lotes!$E:$E,MATCH(1,(Lotes!$A:$A=C796)*(Lotes!$C:$C=E796),0)),"")</f>
        <v/>
      </c>
      <c r="G796" s="14" t="n"/>
    </row>
    <row r="797">
      <c r="A797" s="10" t="n"/>
      <c r="D797">
        <f>IFERROR(VLOOKUP(C797,Produtos!A:B,2,FALSE),"")</f>
        <v/>
      </c>
      <c r="F797" s="10">
        <f>IFERROR(INDEX(Lotes!$E:$E,MATCH(1,(Lotes!$A:$A=C797)*(Lotes!$C:$C=E797),0)),"")</f>
        <v/>
      </c>
      <c r="G797" s="14" t="n"/>
    </row>
    <row r="798">
      <c r="A798" s="10" t="n"/>
      <c r="D798">
        <f>IFERROR(VLOOKUP(C798,Produtos!A:B,2,FALSE),"")</f>
        <v/>
      </c>
      <c r="F798" s="10">
        <f>IFERROR(INDEX(Lotes!$E:$E,MATCH(1,(Lotes!$A:$A=C798)*(Lotes!$C:$C=E798),0)),"")</f>
        <v/>
      </c>
      <c r="G798" s="14" t="n"/>
    </row>
    <row r="799">
      <c r="A799" s="10" t="n"/>
      <c r="D799">
        <f>IFERROR(VLOOKUP(C799,Produtos!A:B,2,FALSE),"")</f>
        <v/>
      </c>
      <c r="F799" s="10">
        <f>IFERROR(INDEX(Lotes!$E:$E,MATCH(1,(Lotes!$A:$A=C799)*(Lotes!$C:$C=E799),0)),"")</f>
        <v/>
      </c>
      <c r="G799" s="14" t="n"/>
    </row>
    <row r="800">
      <c r="A800" s="10" t="n"/>
      <c r="D800">
        <f>IFERROR(VLOOKUP(C800,Produtos!A:B,2,FALSE),"")</f>
        <v/>
      </c>
      <c r="F800" s="10">
        <f>IFERROR(INDEX(Lotes!$E:$E,MATCH(1,(Lotes!$A:$A=C800)*(Lotes!$C:$C=E800),0)),"")</f>
        <v/>
      </c>
      <c r="G800" s="14" t="n"/>
    </row>
    <row r="801">
      <c r="A801" s="10" t="n"/>
      <c r="D801">
        <f>IFERROR(VLOOKUP(C801,Produtos!A:B,2,FALSE),"")</f>
        <v/>
      </c>
      <c r="F801" s="10">
        <f>IFERROR(INDEX(Lotes!$E:$E,MATCH(1,(Lotes!$A:$A=C801)*(Lotes!$C:$C=E801),0)),"")</f>
        <v/>
      </c>
      <c r="G801" s="14" t="n"/>
    </row>
    <row r="802">
      <c r="A802" s="10" t="n"/>
      <c r="D802">
        <f>IFERROR(VLOOKUP(C802,Produtos!A:B,2,FALSE),"")</f>
        <v/>
      </c>
      <c r="F802" s="10">
        <f>IFERROR(INDEX(Lotes!$E:$E,MATCH(1,(Lotes!$A:$A=C802)*(Lotes!$C:$C=E802),0)),"")</f>
        <v/>
      </c>
      <c r="G802" s="14" t="n"/>
    </row>
    <row r="803">
      <c r="A803" s="10" t="n"/>
      <c r="D803">
        <f>IFERROR(VLOOKUP(C803,Produtos!A:B,2,FALSE),"")</f>
        <v/>
      </c>
      <c r="F803" s="10">
        <f>IFERROR(INDEX(Lotes!$E:$E,MATCH(1,(Lotes!$A:$A=C803)*(Lotes!$C:$C=E803),0)),"")</f>
        <v/>
      </c>
      <c r="G803" s="14" t="n"/>
    </row>
    <row r="804">
      <c r="A804" s="10" t="n"/>
      <c r="D804">
        <f>IFERROR(VLOOKUP(C804,Produtos!A:B,2,FALSE),"")</f>
        <v/>
      </c>
      <c r="F804" s="10">
        <f>IFERROR(INDEX(Lotes!$E:$E,MATCH(1,(Lotes!$A:$A=C804)*(Lotes!$C:$C=E804),0)),"")</f>
        <v/>
      </c>
      <c r="G804" s="14" t="n"/>
    </row>
    <row r="805">
      <c r="A805" s="10" t="n"/>
      <c r="D805">
        <f>IFERROR(VLOOKUP(C805,Produtos!A:B,2,FALSE),"")</f>
        <v/>
      </c>
      <c r="F805" s="10">
        <f>IFERROR(INDEX(Lotes!$E:$E,MATCH(1,(Lotes!$A:$A=C805)*(Lotes!$C:$C=E805),0)),"")</f>
        <v/>
      </c>
      <c r="G805" s="14" t="n"/>
    </row>
    <row r="806">
      <c r="A806" s="10" t="n"/>
      <c r="D806">
        <f>IFERROR(VLOOKUP(C806,Produtos!A:B,2,FALSE),"")</f>
        <v/>
      </c>
      <c r="F806" s="10">
        <f>IFERROR(INDEX(Lotes!$E:$E,MATCH(1,(Lotes!$A:$A=C806)*(Lotes!$C:$C=E806),0)),"")</f>
        <v/>
      </c>
      <c r="G806" s="14" t="n"/>
    </row>
    <row r="807">
      <c r="A807" s="10" t="n"/>
      <c r="D807">
        <f>IFERROR(VLOOKUP(C807,Produtos!A:B,2,FALSE),"")</f>
        <v/>
      </c>
      <c r="F807" s="10">
        <f>IFERROR(INDEX(Lotes!$E:$E,MATCH(1,(Lotes!$A:$A=C807)*(Lotes!$C:$C=E807),0)),"")</f>
        <v/>
      </c>
      <c r="G807" s="14" t="n"/>
    </row>
    <row r="808">
      <c r="A808" s="10" t="n"/>
      <c r="D808">
        <f>IFERROR(VLOOKUP(C808,Produtos!A:B,2,FALSE),"")</f>
        <v/>
      </c>
      <c r="F808" s="10">
        <f>IFERROR(INDEX(Lotes!$E:$E,MATCH(1,(Lotes!$A:$A=C808)*(Lotes!$C:$C=E808),0)),"")</f>
        <v/>
      </c>
      <c r="G808" s="14" t="n"/>
    </row>
    <row r="809">
      <c r="A809" s="10" t="n"/>
      <c r="D809">
        <f>IFERROR(VLOOKUP(C809,Produtos!A:B,2,FALSE),"")</f>
        <v/>
      </c>
      <c r="F809" s="10">
        <f>IFERROR(INDEX(Lotes!$E:$E,MATCH(1,(Lotes!$A:$A=C809)*(Lotes!$C:$C=E809),0)),"")</f>
        <v/>
      </c>
      <c r="G809" s="14" t="n"/>
    </row>
    <row r="810">
      <c r="A810" s="10" t="n"/>
      <c r="D810">
        <f>IFERROR(VLOOKUP(C810,Produtos!A:B,2,FALSE),"")</f>
        <v/>
      </c>
      <c r="F810" s="10">
        <f>IFERROR(INDEX(Lotes!$E:$E,MATCH(1,(Lotes!$A:$A=C810)*(Lotes!$C:$C=E810),0)),"")</f>
        <v/>
      </c>
      <c r="G810" s="14" t="n"/>
    </row>
    <row r="811">
      <c r="A811" s="10" t="n"/>
      <c r="D811">
        <f>IFERROR(VLOOKUP(C811,Produtos!A:B,2,FALSE),"")</f>
        <v/>
      </c>
      <c r="F811" s="10">
        <f>IFERROR(INDEX(Lotes!$E:$E,MATCH(1,(Lotes!$A:$A=C811)*(Lotes!$C:$C=E811),0)),"")</f>
        <v/>
      </c>
      <c r="G811" s="14" t="n"/>
    </row>
    <row r="812">
      <c r="A812" s="10" t="n"/>
      <c r="D812">
        <f>IFERROR(VLOOKUP(C812,Produtos!A:B,2,FALSE),"")</f>
        <v/>
      </c>
      <c r="F812" s="10">
        <f>IFERROR(INDEX(Lotes!$E:$E,MATCH(1,(Lotes!$A:$A=C812)*(Lotes!$C:$C=E812),0)),"")</f>
        <v/>
      </c>
      <c r="G812" s="14" t="n"/>
    </row>
    <row r="813">
      <c r="A813" s="10" t="n"/>
      <c r="D813">
        <f>IFERROR(VLOOKUP(C813,Produtos!A:B,2,FALSE),"")</f>
        <v/>
      </c>
      <c r="F813" s="10">
        <f>IFERROR(INDEX(Lotes!$E:$E,MATCH(1,(Lotes!$A:$A=C813)*(Lotes!$C:$C=E813),0)),"")</f>
        <v/>
      </c>
      <c r="G813" s="14" t="n"/>
    </row>
    <row r="814">
      <c r="A814" s="10" t="n"/>
      <c r="D814">
        <f>IFERROR(VLOOKUP(C814,Produtos!A:B,2,FALSE),"")</f>
        <v/>
      </c>
      <c r="F814" s="10">
        <f>IFERROR(INDEX(Lotes!$E:$E,MATCH(1,(Lotes!$A:$A=C814)*(Lotes!$C:$C=E814),0)),"")</f>
        <v/>
      </c>
      <c r="G814" s="14" t="n"/>
    </row>
    <row r="815">
      <c r="A815" s="10" t="n"/>
      <c r="D815">
        <f>IFERROR(VLOOKUP(C815,Produtos!A:B,2,FALSE),"")</f>
        <v/>
      </c>
      <c r="F815" s="10">
        <f>IFERROR(INDEX(Lotes!$E:$E,MATCH(1,(Lotes!$A:$A=C815)*(Lotes!$C:$C=E815),0)),"")</f>
        <v/>
      </c>
      <c r="G815" s="14" t="n"/>
    </row>
    <row r="816">
      <c r="A816" s="10" t="n"/>
      <c r="D816">
        <f>IFERROR(VLOOKUP(C816,Produtos!A:B,2,FALSE),"")</f>
        <v/>
      </c>
      <c r="F816" s="10">
        <f>IFERROR(INDEX(Lotes!$E:$E,MATCH(1,(Lotes!$A:$A=C816)*(Lotes!$C:$C=E816),0)),"")</f>
        <v/>
      </c>
      <c r="G816" s="14" t="n"/>
    </row>
    <row r="817">
      <c r="A817" s="10" t="n"/>
      <c r="D817">
        <f>IFERROR(VLOOKUP(C817,Produtos!A:B,2,FALSE),"")</f>
        <v/>
      </c>
      <c r="F817" s="10">
        <f>IFERROR(INDEX(Lotes!$E:$E,MATCH(1,(Lotes!$A:$A=C817)*(Lotes!$C:$C=E817),0)),"")</f>
        <v/>
      </c>
      <c r="G817" s="14" t="n"/>
    </row>
    <row r="818">
      <c r="A818" s="10" t="n"/>
      <c r="D818">
        <f>IFERROR(VLOOKUP(C818,Produtos!A:B,2,FALSE),"")</f>
        <v/>
      </c>
      <c r="F818" s="10">
        <f>IFERROR(INDEX(Lotes!$E:$E,MATCH(1,(Lotes!$A:$A=C818)*(Lotes!$C:$C=E818),0)),"")</f>
        <v/>
      </c>
      <c r="G818" s="14" t="n"/>
    </row>
    <row r="819">
      <c r="A819" s="10" t="n"/>
      <c r="D819">
        <f>IFERROR(VLOOKUP(C819,Produtos!A:B,2,FALSE),"")</f>
        <v/>
      </c>
      <c r="F819" s="10">
        <f>IFERROR(INDEX(Lotes!$E:$E,MATCH(1,(Lotes!$A:$A=C819)*(Lotes!$C:$C=E819),0)),"")</f>
        <v/>
      </c>
      <c r="G819" s="14" t="n"/>
    </row>
    <row r="820">
      <c r="A820" s="10" t="n"/>
      <c r="D820">
        <f>IFERROR(VLOOKUP(C820,Produtos!A:B,2,FALSE),"")</f>
        <v/>
      </c>
      <c r="F820" s="10">
        <f>IFERROR(INDEX(Lotes!$E:$E,MATCH(1,(Lotes!$A:$A=C820)*(Lotes!$C:$C=E820),0)),"")</f>
        <v/>
      </c>
      <c r="G820" s="14" t="n"/>
    </row>
    <row r="821">
      <c r="A821" s="10" t="n"/>
      <c r="D821">
        <f>IFERROR(VLOOKUP(C821,Produtos!A:B,2,FALSE),"")</f>
        <v/>
      </c>
      <c r="F821" s="10">
        <f>IFERROR(INDEX(Lotes!$E:$E,MATCH(1,(Lotes!$A:$A=C821)*(Lotes!$C:$C=E821),0)),"")</f>
        <v/>
      </c>
      <c r="G821" s="14" t="n"/>
    </row>
    <row r="822">
      <c r="A822" s="10" t="n"/>
      <c r="D822">
        <f>IFERROR(VLOOKUP(C822,Produtos!A:B,2,FALSE),"")</f>
        <v/>
      </c>
      <c r="F822" s="10">
        <f>IFERROR(INDEX(Lotes!$E:$E,MATCH(1,(Lotes!$A:$A=C822)*(Lotes!$C:$C=E822),0)),"")</f>
        <v/>
      </c>
      <c r="G822" s="14" t="n"/>
    </row>
    <row r="823">
      <c r="A823" s="10" t="n"/>
      <c r="D823">
        <f>IFERROR(VLOOKUP(C823,Produtos!A:B,2,FALSE),"")</f>
        <v/>
      </c>
      <c r="F823" s="10">
        <f>IFERROR(INDEX(Lotes!$E:$E,MATCH(1,(Lotes!$A:$A=C823)*(Lotes!$C:$C=E823),0)),"")</f>
        <v/>
      </c>
      <c r="G823" s="14" t="n"/>
    </row>
    <row r="824">
      <c r="A824" s="10" t="n"/>
      <c r="D824">
        <f>IFERROR(VLOOKUP(C824,Produtos!A:B,2,FALSE),"")</f>
        <v/>
      </c>
      <c r="F824" s="10">
        <f>IFERROR(INDEX(Lotes!$E:$E,MATCH(1,(Lotes!$A:$A=C824)*(Lotes!$C:$C=E824),0)),"")</f>
        <v/>
      </c>
      <c r="G824" s="14" t="n"/>
    </row>
    <row r="825">
      <c r="A825" s="10" t="n"/>
      <c r="D825">
        <f>IFERROR(VLOOKUP(C825,Produtos!A:B,2,FALSE),"")</f>
        <v/>
      </c>
      <c r="F825" s="10">
        <f>IFERROR(INDEX(Lotes!$E:$E,MATCH(1,(Lotes!$A:$A=C825)*(Lotes!$C:$C=E825),0)),"")</f>
        <v/>
      </c>
      <c r="G825" s="14" t="n"/>
    </row>
    <row r="826">
      <c r="A826" s="10" t="n"/>
      <c r="D826">
        <f>IFERROR(VLOOKUP(C826,Produtos!A:B,2,FALSE),"")</f>
        <v/>
      </c>
      <c r="F826" s="10">
        <f>IFERROR(INDEX(Lotes!$E:$E,MATCH(1,(Lotes!$A:$A=C826)*(Lotes!$C:$C=E826),0)),"")</f>
        <v/>
      </c>
      <c r="G826" s="14" t="n"/>
    </row>
    <row r="827">
      <c r="A827" s="10" t="n"/>
      <c r="D827">
        <f>IFERROR(VLOOKUP(C827,Produtos!A:B,2,FALSE),"")</f>
        <v/>
      </c>
      <c r="F827" s="10">
        <f>IFERROR(INDEX(Lotes!$E:$E,MATCH(1,(Lotes!$A:$A=C827)*(Lotes!$C:$C=E827),0)),"")</f>
        <v/>
      </c>
      <c r="G827" s="14" t="n"/>
    </row>
    <row r="828">
      <c r="A828" s="10" t="n"/>
      <c r="D828">
        <f>IFERROR(VLOOKUP(C828,Produtos!A:B,2,FALSE),"")</f>
        <v/>
      </c>
      <c r="F828" s="10">
        <f>IFERROR(INDEX(Lotes!$E:$E,MATCH(1,(Lotes!$A:$A=C828)*(Lotes!$C:$C=E828),0)),"")</f>
        <v/>
      </c>
      <c r="G828" s="14" t="n"/>
    </row>
    <row r="829">
      <c r="A829" s="10" t="n"/>
      <c r="D829">
        <f>IFERROR(VLOOKUP(C829,Produtos!A:B,2,FALSE),"")</f>
        <v/>
      </c>
      <c r="F829" s="10">
        <f>IFERROR(INDEX(Lotes!$E:$E,MATCH(1,(Lotes!$A:$A=C829)*(Lotes!$C:$C=E829),0)),"")</f>
        <v/>
      </c>
      <c r="G829" s="14" t="n"/>
    </row>
    <row r="830">
      <c r="A830" s="10" t="n"/>
      <c r="D830">
        <f>IFERROR(VLOOKUP(C830,Produtos!A:B,2,FALSE),"")</f>
        <v/>
      </c>
      <c r="F830" s="10">
        <f>IFERROR(INDEX(Lotes!$E:$E,MATCH(1,(Lotes!$A:$A=C830)*(Lotes!$C:$C=E830),0)),"")</f>
        <v/>
      </c>
      <c r="G830" s="14" t="n"/>
    </row>
    <row r="831">
      <c r="A831" s="10" t="n"/>
      <c r="D831">
        <f>IFERROR(VLOOKUP(C831,Produtos!A:B,2,FALSE),"")</f>
        <v/>
      </c>
      <c r="F831" s="10">
        <f>IFERROR(INDEX(Lotes!$E:$E,MATCH(1,(Lotes!$A:$A=C831)*(Lotes!$C:$C=E831),0)),"")</f>
        <v/>
      </c>
      <c r="G831" s="14" t="n"/>
    </row>
    <row r="832">
      <c r="A832" s="10" t="n"/>
      <c r="D832">
        <f>IFERROR(VLOOKUP(C832,Produtos!A:B,2,FALSE),"")</f>
        <v/>
      </c>
      <c r="F832" s="10">
        <f>IFERROR(INDEX(Lotes!$E:$E,MATCH(1,(Lotes!$A:$A=C832)*(Lotes!$C:$C=E832),0)),"")</f>
        <v/>
      </c>
      <c r="G832" s="14" t="n"/>
    </row>
    <row r="833">
      <c r="A833" s="10" t="n"/>
      <c r="D833">
        <f>IFERROR(VLOOKUP(C833,Produtos!A:B,2,FALSE),"")</f>
        <v/>
      </c>
      <c r="F833" s="10">
        <f>IFERROR(INDEX(Lotes!$E:$E,MATCH(1,(Lotes!$A:$A=C833)*(Lotes!$C:$C=E833),0)),"")</f>
        <v/>
      </c>
      <c r="G833" s="14" t="n"/>
    </row>
    <row r="834">
      <c r="A834" s="10" t="n"/>
      <c r="D834">
        <f>IFERROR(VLOOKUP(C834,Produtos!A:B,2,FALSE),"")</f>
        <v/>
      </c>
      <c r="F834" s="10">
        <f>IFERROR(INDEX(Lotes!$E:$E,MATCH(1,(Lotes!$A:$A=C834)*(Lotes!$C:$C=E834),0)),"")</f>
        <v/>
      </c>
      <c r="G834" s="14" t="n"/>
    </row>
    <row r="835">
      <c r="A835" s="10" t="n"/>
      <c r="D835">
        <f>IFERROR(VLOOKUP(C835,Produtos!A:B,2,FALSE),"")</f>
        <v/>
      </c>
      <c r="F835" s="10">
        <f>IFERROR(INDEX(Lotes!$E:$E,MATCH(1,(Lotes!$A:$A=C835)*(Lotes!$C:$C=E835),0)),"")</f>
        <v/>
      </c>
      <c r="G835" s="14" t="n"/>
    </row>
    <row r="836">
      <c r="A836" s="10" t="n"/>
      <c r="D836">
        <f>IFERROR(VLOOKUP(C836,Produtos!A:B,2,FALSE),"")</f>
        <v/>
      </c>
      <c r="F836" s="10">
        <f>IFERROR(INDEX(Lotes!$E:$E,MATCH(1,(Lotes!$A:$A=C836)*(Lotes!$C:$C=E836),0)),"")</f>
        <v/>
      </c>
      <c r="G836" s="14" t="n"/>
    </row>
    <row r="837">
      <c r="A837" s="10" t="n"/>
      <c r="D837">
        <f>IFERROR(VLOOKUP(C837,Produtos!A:B,2,FALSE),"")</f>
        <v/>
      </c>
      <c r="F837" s="10">
        <f>IFERROR(INDEX(Lotes!$E:$E,MATCH(1,(Lotes!$A:$A=C837)*(Lotes!$C:$C=E837),0)),"")</f>
        <v/>
      </c>
      <c r="G837" s="14" t="n"/>
    </row>
    <row r="838">
      <c r="A838" s="10" t="n"/>
      <c r="D838">
        <f>IFERROR(VLOOKUP(C838,Produtos!A:B,2,FALSE),"")</f>
        <v/>
      </c>
      <c r="F838" s="10">
        <f>IFERROR(INDEX(Lotes!$E:$E,MATCH(1,(Lotes!$A:$A=C838)*(Lotes!$C:$C=E838),0)),"")</f>
        <v/>
      </c>
      <c r="G838" s="14" t="n"/>
    </row>
    <row r="839">
      <c r="A839" s="10" t="n"/>
      <c r="D839">
        <f>IFERROR(VLOOKUP(C839,Produtos!A:B,2,FALSE),"")</f>
        <v/>
      </c>
      <c r="F839" s="10">
        <f>IFERROR(INDEX(Lotes!$E:$E,MATCH(1,(Lotes!$A:$A=C839)*(Lotes!$C:$C=E839),0)),"")</f>
        <v/>
      </c>
      <c r="G839" s="14" t="n"/>
    </row>
    <row r="840">
      <c r="A840" s="10" t="n"/>
      <c r="D840">
        <f>IFERROR(VLOOKUP(C840,Produtos!A:B,2,FALSE),"")</f>
        <v/>
      </c>
      <c r="F840" s="10">
        <f>IFERROR(INDEX(Lotes!$E:$E,MATCH(1,(Lotes!$A:$A=C840)*(Lotes!$C:$C=E840),0)),"")</f>
        <v/>
      </c>
      <c r="G840" s="14" t="n"/>
    </row>
    <row r="841">
      <c r="A841" s="10" t="n"/>
      <c r="D841">
        <f>IFERROR(VLOOKUP(C841,Produtos!A:B,2,FALSE),"")</f>
        <v/>
      </c>
      <c r="F841" s="10">
        <f>IFERROR(INDEX(Lotes!$E:$E,MATCH(1,(Lotes!$A:$A=C841)*(Lotes!$C:$C=E841),0)),"")</f>
        <v/>
      </c>
      <c r="G841" s="14" t="n"/>
    </row>
    <row r="842">
      <c r="A842" s="10" t="n"/>
      <c r="D842">
        <f>IFERROR(VLOOKUP(C842,Produtos!A:B,2,FALSE),"")</f>
        <v/>
      </c>
      <c r="F842" s="10">
        <f>IFERROR(INDEX(Lotes!$E:$E,MATCH(1,(Lotes!$A:$A=C842)*(Lotes!$C:$C=E842),0)),"")</f>
        <v/>
      </c>
      <c r="G842" s="14" t="n"/>
    </row>
    <row r="843">
      <c r="A843" s="10" t="n"/>
      <c r="D843">
        <f>IFERROR(VLOOKUP(C843,Produtos!A:B,2,FALSE),"")</f>
        <v/>
      </c>
      <c r="F843" s="10">
        <f>IFERROR(INDEX(Lotes!$E:$E,MATCH(1,(Lotes!$A:$A=C843)*(Lotes!$C:$C=E843),0)),"")</f>
        <v/>
      </c>
      <c r="G843" s="14" t="n"/>
    </row>
    <row r="844">
      <c r="A844" s="10" t="n"/>
      <c r="D844">
        <f>IFERROR(VLOOKUP(C844,Produtos!A:B,2,FALSE),"")</f>
        <v/>
      </c>
      <c r="F844" s="10">
        <f>IFERROR(INDEX(Lotes!$E:$E,MATCH(1,(Lotes!$A:$A=C844)*(Lotes!$C:$C=E844),0)),"")</f>
        <v/>
      </c>
      <c r="G844" s="14" t="n"/>
    </row>
    <row r="845">
      <c r="A845" s="10" t="n"/>
      <c r="D845">
        <f>IFERROR(VLOOKUP(C845,Produtos!A:B,2,FALSE),"")</f>
        <v/>
      </c>
      <c r="F845" s="10">
        <f>IFERROR(INDEX(Lotes!$E:$E,MATCH(1,(Lotes!$A:$A=C845)*(Lotes!$C:$C=E845),0)),"")</f>
        <v/>
      </c>
      <c r="G845" s="14" t="n"/>
    </row>
    <row r="846">
      <c r="A846" s="10" t="n"/>
      <c r="D846">
        <f>IFERROR(VLOOKUP(C846,Produtos!A:B,2,FALSE),"")</f>
        <v/>
      </c>
      <c r="F846" s="10">
        <f>IFERROR(INDEX(Lotes!$E:$E,MATCH(1,(Lotes!$A:$A=C846)*(Lotes!$C:$C=E846),0)),"")</f>
        <v/>
      </c>
      <c r="G846" s="14" t="n"/>
    </row>
    <row r="847">
      <c r="A847" s="10" t="n"/>
      <c r="D847">
        <f>IFERROR(VLOOKUP(C847,Produtos!A:B,2,FALSE),"")</f>
        <v/>
      </c>
      <c r="F847" s="10">
        <f>IFERROR(INDEX(Lotes!$E:$E,MATCH(1,(Lotes!$A:$A=C847)*(Lotes!$C:$C=E847),0)),"")</f>
        <v/>
      </c>
      <c r="G847" s="14" t="n"/>
    </row>
    <row r="848">
      <c r="A848" s="10" t="n"/>
      <c r="D848">
        <f>IFERROR(VLOOKUP(C848,Produtos!A:B,2,FALSE),"")</f>
        <v/>
      </c>
      <c r="F848" s="10">
        <f>IFERROR(INDEX(Lotes!$E:$E,MATCH(1,(Lotes!$A:$A=C848)*(Lotes!$C:$C=E848),0)),"")</f>
        <v/>
      </c>
      <c r="G848" s="14" t="n"/>
    </row>
    <row r="849">
      <c r="A849" s="10" t="n"/>
      <c r="D849">
        <f>IFERROR(VLOOKUP(C849,Produtos!A:B,2,FALSE),"")</f>
        <v/>
      </c>
      <c r="F849" s="10">
        <f>IFERROR(INDEX(Lotes!$E:$E,MATCH(1,(Lotes!$A:$A=C849)*(Lotes!$C:$C=E849),0)),"")</f>
        <v/>
      </c>
      <c r="G849" s="14" t="n"/>
    </row>
    <row r="850">
      <c r="A850" s="10" t="n"/>
      <c r="D850">
        <f>IFERROR(VLOOKUP(C850,Produtos!A:B,2,FALSE),"")</f>
        <v/>
      </c>
      <c r="F850" s="10">
        <f>IFERROR(INDEX(Lotes!$E:$E,MATCH(1,(Lotes!$A:$A=C850)*(Lotes!$C:$C=E850),0)),"")</f>
        <v/>
      </c>
      <c r="G850" s="14" t="n"/>
    </row>
    <row r="851">
      <c r="A851" s="10" t="n"/>
      <c r="D851">
        <f>IFERROR(VLOOKUP(C851,Produtos!A:B,2,FALSE),"")</f>
        <v/>
      </c>
      <c r="F851" s="10">
        <f>IFERROR(INDEX(Lotes!$E:$E,MATCH(1,(Lotes!$A:$A=C851)*(Lotes!$C:$C=E851),0)),"")</f>
        <v/>
      </c>
      <c r="G851" s="14" t="n"/>
    </row>
    <row r="852">
      <c r="A852" s="10" t="n"/>
      <c r="D852">
        <f>IFERROR(VLOOKUP(C852,Produtos!A:B,2,FALSE),"")</f>
        <v/>
      </c>
      <c r="F852" s="10">
        <f>IFERROR(INDEX(Lotes!$E:$E,MATCH(1,(Lotes!$A:$A=C852)*(Lotes!$C:$C=E852),0)),"")</f>
        <v/>
      </c>
      <c r="G852" s="14" t="n"/>
    </row>
    <row r="853">
      <c r="A853" s="10" t="n"/>
      <c r="D853">
        <f>IFERROR(VLOOKUP(C853,Produtos!A:B,2,FALSE),"")</f>
        <v/>
      </c>
      <c r="F853" s="10">
        <f>IFERROR(INDEX(Lotes!$E:$E,MATCH(1,(Lotes!$A:$A=C853)*(Lotes!$C:$C=E853),0)),"")</f>
        <v/>
      </c>
      <c r="G853" s="14" t="n"/>
    </row>
    <row r="854">
      <c r="A854" s="10" t="n"/>
      <c r="D854">
        <f>IFERROR(VLOOKUP(C854,Produtos!A:B,2,FALSE),"")</f>
        <v/>
      </c>
      <c r="F854" s="10">
        <f>IFERROR(INDEX(Lotes!$E:$E,MATCH(1,(Lotes!$A:$A=C854)*(Lotes!$C:$C=E854),0)),"")</f>
        <v/>
      </c>
      <c r="G854" s="14" t="n"/>
    </row>
    <row r="855">
      <c r="A855" s="10" t="n"/>
      <c r="D855">
        <f>IFERROR(VLOOKUP(C855,Produtos!A:B,2,FALSE),"")</f>
        <v/>
      </c>
      <c r="F855" s="10">
        <f>IFERROR(INDEX(Lotes!$E:$E,MATCH(1,(Lotes!$A:$A=C855)*(Lotes!$C:$C=E855),0)),"")</f>
        <v/>
      </c>
      <c r="G855" s="14" t="n"/>
    </row>
    <row r="856">
      <c r="A856" s="10" t="n"/>
      <c r="D856">
        <f>IFERROR(VLOOKUP(C856,Produtos!A:B,2,FALSE),"")</f>
        <v/>
      </c>
      <c r="F856" s="10">
        <f>IFERROR(INDEX(Lotes!$E:$E,MATCH(1,(Lotes!$A:$A=C856)*(Lotes!$C:$C=E856),0)),"")</f>
        <v/>
      </c>
      <c r="G856" s="14" t="n"/>
    </row>
    <row r="857">
      <c r="A857" s="10" t="n"/>
      <c r="D857">
        <f>IFERROR(VLOOKUP(C857,Produtos!A:B,2,FALSE),"")</f>
        <v/>
      </c>
      <c r="F857" s="10">
        <f>IFERROR(INDEX(Lotes!$E:$E,MATCH(1,(Lotes!$A:$A=C857)*(Lotes!$C:$C=E857),0)),"")</f>
        <v/>
      </c>
      <c r="G857" s="14" t="n"/>
    </row>
    <row r="858">
      <c r="A858" s="10" t="n"/>
      <c r="D858">
        <f>IFERROR(VLOOKUP(C858,Produtos!A:B,2,FALSE),"")</f>
        <v/>
      </c>
      <c r="F858" s="10">
        <f>IFERROR(INDEX(Lotes!$E:$E,MATCH(1,(Lotes!$A:$A=C858)*(Lotes!$C:$C=E858),0)),"")</f>
        <v/>
      </c>
      <c r="G858" s="14" t="n"/>
    </row>
    <row r="859">
      <c r="A859" s="10" t="n"/>
      <c r="D859">
        <f>IFERROR(VLOOKUP(C859,Produtos!A:B,2,FALSE),"")</f>
        <v/>
      </c>
      <c r="F859" s="10">
        <f>IFERROR(INDEX(Lotes!$E:$E,MATCH(1,(Lotes!$A:$A=C859)*(Lotes!$C:$C=E859),0)),"")</f>
        <v/>
      </c>
      <c r="G859" s="14" t="n"/>
    </row>
    <row r="860">
      <c r="A860" s="10" t="n"/>
      <c r="D860">
        <f>IFERROR(VLOOKUP(C860,Produtos!A:B,2,FALSE),"")</f>
        <v/>
      </c>
      <c r="F860" s="10">
        <f>IFERROR(INDEX(Lotes!$E:$E,MATCH(1,(Lotes!$A:$A=C860)*(Lotes!$C:$C=E860),0)),"")</f>
        <v/>
      </c>
      <c r="G860" s="14" t="n"/>
    </row>
    <row r="861">
      <c r="A861" s="10" t="n"/>
      <c r="D861">
        <f>IFERROR(VLOOKUP(C861,Produtos!A:B,2,FALSE),"")</f>
        <v/>
      </c>
      <c r="F861" s="10">
        <f>IFERROR(INDEX(Lotes!$E:$E,MATCH(1,(Lotes!$A:$A=C861)*(Lotes!$C:$C=E861),0)),"")</f>
        <v/>
      </c>
      <c r="G861" s="14" t="n"/>
    </row>
    <row r="862">
      <c r="A862" s="10" t="n"/>
      <c r="D862">
        <f>IFERROR(VLOOKUP(C862,Produtos!A:B,2,FALSE),"")</f>
        <v/>
      </c>
      <c r="F862" s="10">
        <f>IFERROR(INDEX(Lotes!$E:$E,MATCH(1,(Lotes!$A:$A=C862)*(Lotes!$C:$C=E862),0)),"")</f>
        <v/>
      </c>
      <c r="G862" s="14" t="n"/>
    </row>
    <row r="863">
      <c r="A863" s="10" t="n"/>
      <c r="D863">
        <f>IFERROR(VLOOKUP(C863,Produtos!A:B,2,FALSE),"")</f>
        <v/>
      </c>
      <c r="F863" s="10">
        <f>IFERROR(INDEX(Lotes!$E:$E,MATCH(1,(Lotes!$A:$A=C863)*(Lotes!$C:$C=E863),0)),"")</f>
        <v/>
      </c>
      <c r="G863" s="14" t="n"/>
    </row>
    <row r="864">
      <c r="A864" s="10" t="n"/>
      <c r="D864">
        <f>IFERROR(VLOOKUP(C864,Produtos!A:B,2,FALSE),"")</f>
        <v/>
      </c>
      <c r="F864" s="10">
        <f>IFERROR(INDEX(Lotes!$E:$E,MATCH(1,(Lotes!$A:$A=C864)*(Lotes!$C:$C=E864),0)),"")</f>
        <v/>
      </c>
      <c r="G864" s="14" t="n"/>
    </row>
    <row r="865">
      <c r="A865" s="10" t="n"/>
      <c r="D865">
        <f>IFERROR(VLOOKUP(C865,Produtos!A:B,2,FALSE),"")</f>
        <v/>
      </c>
      <c r="F865" s="10">
        <f>IFERROR(INDEX(Lotes!$E:$E,MATCH(1,(Lotes!$A:$A=C865)*(Lotes!$C:$C=E865),0)),"")</f>
        <v/>
      </c>
      <c r="G865" s="14" t="n"/>
    </row>
    <row r="866">
      <c r="A866" s="10" t="n"/>
      <c r="D866">
        <f>IFERROR(VLOOKUP(C866,Produtos!A:B,2,FALSE),"")</f>
        <v/>
      </c>
      <c r="F866" s="10">
        <f>IFERROR(INDEX(Lotes!$E:$E,MATCH(1,(Lotes!$A:$A=C866)*(Lotes!$C:$C=E866),0)),"")</f>
        <v/>
      </c>
      <c r="G866" s="14" t="n"/>
    </row>
    <row r="867">
      <c r="A867" s="10" t="n"/>
      <c r="D867">
        <f>IFERROR(VLOOKUP(C867,Produtos!A:B,2,FALSE),"")</f>
        <v/>
      </c>
      <c r="F867" s="10">
        <f>IFERROR(INDEX(Lotes!$E:$E,MATCH(1,(Lotes!$A:$A=C867)*(Lotes!$C:$C=E867),0)),"")</f>
        <v/>
      </c>
      <c r="G867" s="14" t="n"/>
    </row>
    <row r="868">
      <c r="A868" s="10" t="n"/>
      <c r="D868">
        <f>IFERROR(VLOOKUP(C868,Produtos!A:B,2,FALSE),"")</f>
        <v/>
      </c>
      <c r="F868" s="10">
        <f>IFERROR(INDEX(Lotes!$E:$E,MATCH(1,(Lotes!$A:$A=C868)*(Lotes!$C:$C=E868),0)),"")</f>
        <v/>
      </c>
      <c r="G868" s="14" t="n"/>
    </row>
    <row r="869">
      <c r="A869" s="10" t="n"/>
      <c r="D869">
        <f>IFERROR(VLOOKUP(C869,Produtos!A:B,2,FALSE),"")</f>
        <v/>
      </c>
      <c r="F869" s="10">
        <f>IFERROR(INDEX(Lotes!$E:$E,MATCH(1,(Lotes!$A:$A=C869)*(Lotes!$C:$C=E869),0)),"")</f>
        <v/>
      </c>
      <c r="G869" s="14" t="n"/>
    </row>
    <row r="870">
      <c r="A870" s="10" t="n"/>
      <c r="D870">
        <f>IFERROR(VLOOKUP(C870,Produtos!A:B,2,FALSE),"")</f>
        <v/>
      </c>
      <c r="F870" s="10">
        <f>IFERROR(INDEX(Lotes!$E:$E,MATCH(1,(Lotes!$A:$A=C870)*(Lotes!$C:$C=E870),0)),"")</f>
        <v/>
      </c>
      <c r="G870" s="14" t="n"/>
    </row>
    <row r="871">
      <c r="A871" s="10" t="n"/>
      <c r="D871">
        <f>IFERROR(VLOOKUP(C871,Produtos!A:B,2,FALSE),"")</f>
        <v/>
      </c>
      <c r="F871" s="10">
        <f>IFERROR(INDEX(Lotes!$E:$E,MATCH(1,(Lotes!$A:$A=C871)*(Lotes!$C:$C=E871),0)),"")</f>
        <v/>
      </c>
      <c r="G871" s="14" t="n"/>
    </row>
    <row r="872">
      <c r="A872" s="10" t="n"/>
      <c r="D872">
        <f>IFERROR(VLOOKUP(C872,Produtos!A:B,2,FALSE),"")</f>
        <v/>
      </c>
      <c r="F872" s="10">
        <f>IFERROR(INDEX(Lotes!$E:$E,MATCH(1,(Lotes!$A:$A=C872)*(Lotes!$C:$C=E872),0)),"")</f>
        <v/>
      </c>
      <c r="G872" s="14" t="n"/>
    </row>
    <row r="873">
      <c r="A873" s="10" t="n"/>
      <c r="D873">
        <f>IFERROR(VLOOKUP(C873,Produtos!A:B,2,FALSE),"")</f>
        <v/>
      </c>
      <c r="F873" s="10">
        <f>IFERROR(INDEX(Lotes!$E:$E,MATCH(1,(Lotes!$A:$A=C873)*(Lotes!$C:$C=E873),0)),"")</f>
        <v/>
      </c>
      <c r="G873" s="14" t="n"/>
    </row>
    <row r="874">
      <c r="A874" s="10" t="n"/>
      <c r="D874">
        <f>IFERROR(VLOOKUP(C874,Produtos!A:B,2,FALSE),"")</f>
        <v/>
      </c>
      <c r="F874" s="10">
        <f>IFERROR(INDEX(Lotes!$E:$E,MATCH(1,(Lotes!$A:$A=C874)*(Lotes!$C:$C=E874),0)),"")</f>
        <v/>
      </c>
      <c r="G874" s="14" t="n"/>
    </row>
    <row r="875">
      <c r="A875" s="10" t="n"/>
      <c r="D875">
        <f>IFERROR(VLOOKUP(C875,Produtos!A:B,2,FALSE),"")</f>
        <v/>
      </c>
      <c r="F875" s="10">
        <f>IFERROR(INDEX(Lotes!$E:$E,MATCH(1,(Lotes!$A:$A=C875)*(Lotes!$C:$C=E875),0)),"")</f>
        <v/>
      </c>
      <c r="G875" s="14" t="n"/>
    </row>
    <row r="876">
      <c r="A876" s="10" t="n"/>
      <c r="D876">
        <f>IFERROR(VLOOKUP(C876,Produtos!A:B,2,FALSE),"")</f>
        <v/>
      </c>
      <c r="F876" s="10">
        <f>IFERROR(INDEX(Lotes!$E:$E,MATCH(1,(Lotes!$A:$A=C876)*(Lotes!$C:$C=E876),0)),"")</f>
        <v/>
      </c>
      <c r="G876" s="14" t="n"/>
    </row>
    <row r="877">
      <c r="A877" s="10" t="n"/>
      <c r="D877">
        <f>IFERROR(VLOOKUP(C877,Produtos!A:B,2,FALSE),"")</f>
        <v/>
      </c>
      <c r="F877" s="10">
        <f>IFERROR(INDEX(Lotes!$E:$E,MATCH(1,(Lotes!$A:$A=C877)*(Lotes!$C:$C=E877),0)),"")</f>
        <v/>
      </c>
      <c r="G877" s="14" t="n"/>
    </row>
    <row r="878">
      <c r="A878" s="10" t="n"/>
      <c r="D878">
        <f>IFERROR(VLOOKUP(C878,Produtos!A:B,2,FALSE),"")</f>
        <v/>
      </c>
      <c r="F878" s="10">
        <f>IFERROR(INDEX(Lotes!$E:$E,MATCH(1,(Lotes!$A:$A=C878)*(Lotes!$C:$C=E878),0)),"")</f>
        <v/>
      </c>
      <c r="G878" s="14" t="n"/>
    </row>
    <row r="879">
      <c r="A879" s="10" t="n"/>
      <c r="D879">
        <f>IFERROR(VLOOKUP(C879,Produtos!A:B,2,FALSE),"")</f>
        <v/>
      </c>
      <c r="F879" s="10">
        <f>IFERROR(INDEX(Lotes!$E:$E,MATCH(1,(Lotes!$A:$A=C879)*(Lotes!$C:$C=E879),0)),"")</f>
        <v/>
      </c>
      <c r="G879" s="14" t="n"/>
    </row>
    <row r="880">
      <c r="A880" s="10" t="n"/>
      <c r="D880">
        <f>IFERROR(VLOOKUP(C880,Produtos!A:B,2,FALSE),"")</f>
        <v/>
      </c>
      <c r="F880" s="10">
        <f>IFERROR(INDEX(Lotes!$E:$E,MATCH(1,(Lotes!$A:$A=C880)*(Lotes!$C:$C=E880),0)),"")</f>
        <v/>
      </c>
      <c r="G880" s="14" t="n"/>
    </row>
    <row r="881">
      <c r="A881" s="10" t="n"/>
      <c r="D881">
        <f>IFERROR(VLOOKUP(C881,Produtos!A:B,2,FALSE),"")</f>
        <v/>
      </c>
      <c r="F881" s="10">
        <f>IFERROR(INDEX(Lotes!$E:$E,MATCH(1,(Lotes!$A:$A=C881)*(Lotes!$C:$C=E881),0)),"")</f>
        <v/>
      </c>
      <c r="G881" s="14" t="n"/>
    </row>
    <row r="882">
      <c r="A882" s="10" t="n"/>
      <c r="D882">
        <f>IFERROR(VLOOKUP(C882,Produtos!A:B,2,FALSE),"")</f>
        <v/>
      </c>
      <c r="F882" s="10">
        <f>IFERROR(INDEX(Lotes!$E:$E,MATCH(1,(Lotes!$A:$A=C882)*(Lotes!$C:$C=E882),0)),"")</f>
        <v/>
      </c>
      <c r="G882" s="14" t="n"/>
    </row>
    <row r="883">
      <c r="A883" s="10" t="n"/>
      <c r="D883">
        <f>IFERROR(VLOOKUP(C883,Produtos!A:B,2,FALSE),"")</f>
        <v/>
      </c>
      <c r="F883" s="10">
        <f>IFERROR(INDEX(Lotes!$E:$E,MATCH(1,(Lotes!$A:$A=C883)*(Lotes!$C:$C=E883),0)),"")</f>
        <v/>
      </c>
      <c r="G883" s="14" t="n"/>
    </row>
    <row r="884">
      <c r="A884" s="10" t="n"/>
      <c r="D884">
        <f>IFERROR(VLOOKUP(C884,Produtos!A:B,2,FALSE),"")</f>
        <v/>
      </c>
      <c r="F884" s="10">
        <f>IFERROR(INDEX(Lotes!$E:$E,MATCH(1,(Lotes!$A:$A=C884)*(Lotes!$C:$C=E884),0)),"")</f>
        <v/>
      </c>
      <c r="G884" s="14" t="n"/>
    </row>
    <row r="885">
      <c r="A885" s="10" t="n"/>
      <c r="D885">
        <f>IFERROR(VLOOKUP(C885,Produtos!A:B,2,FALSE),"")</f>
        <v/>
      </c>
      <c r="F885" s="10">
        <f>IFERROR(INDEX(Lotes!$E:$E,MATCH(1,(Lotes!$A:$A=C885)*(Lotes!$C:$C=E885),0)),"")</f>
        <v/>
      </c>
      <c r="G885" s="14" t="n"/>
    </row>
    <row r="886">
      <c r="A886" s="10" t="n"/>
      <c r="D886">
        <f>IFERROR(VLOOKUP(C886,Produtos!A:B,2,FALSE),"")</f>
        <v/>
      </c>
      <c r="F886" s="10">
        <f>IFERROR(INDEX(Lotes!$E:$E,MATCH(1,(Lotes!$A:$A=C886)*(Lotes!$C:$C=E886),0)),"")</f>
        <v/>
      </c>
      <c r="G886" s="14" t="n"/>
    </row>
    <row r="887">
      <c r="A887" s="10" t="n"/>
      <c r="D887">
        <f>IFERROR(VLOOKUP(C887,Produtos!A:B,2,FALSE),"")</f>
        <v/>
      </c>
      <c r="F887" s="10">
        <f>IFERROR(INDEX(Lotes!$E:$E,MATCH(1,(Lotes!$A:$A=C887)*(Lotes!$C:$C=E887),0)),"")</f>
        <v/>
      </c>
      <c r="G887" s="14" t="n"/>
    </row>
    <row r="888">
      <c r="A888" s="10" t="n"/>
      <c r="D888">
        <f>IFERROR(VLOOKUP(C888,Produtos!A:B,2,FALSE),"")</f>
        <v/>
      </c>
      <c r="F888" s="10">
        <f>IFERROR(INDEX(Lotes!$E:$E,MATCH(1,(Lotes!$A:$A=C888)*(Lotes!$C:$C=E888),0)),"")</f>
        <v/>
      </c>
      <c r="G888" s="14" t="n"/>
    </row>
    <row r="889">
      <c r="A889" s="10" t="n"/>
      <c r="D889">
        <f>IFERROR(VLOOKUP(C889,Produtos!A:B,2,FALSE),"")</f>
        <v/>
      </c>
      <c r="F889" s="10">
        <f>IFERROR(INDEX(Lotes!$E:$E,MATCH(1,(Lotes!$A:$A=C889)*(Lotes!$C:$C=E889),0)),"")</f>
        <v/>
      </c>
      <c r="G889" s="14" t="n"/>
    </row>
    <row r="890">
      <c r="A890" s="10" t="n"/>
      <c r="D890">
        <f>IFERROR(VLOOKUP(C890,Produtos!A:B,2,FALSE),"")</f>
        <v/>
      </c>
      <c r="F890" s="10">
        <f>IFERROR(INDEX(Lotes!$E:$E,MATCH(1,(Lotes!$A:$A=C890)*(Lotes!$C:$C=E890),0)),"")</f>
        <v/>
      </c>
      <c r="G890" s="14" t="n"/>
    </row>
    <row r="891">
      <c r="A891" s="10" t="n"/>
      <c r="D891">
        <f>IFERROR(VLOOKUP(C891,Produtos!A:B,2,FALSE),"")</f>
        <v/>
      </c>
      <c r="F891" s="10">
        <f>IFERROR(INDEX(Lotes!$E:$E,MATCH(1,(Lotes!$A:$A=C891)*(Lotes!$C:$C=E891),0)),"")</f>
        <v/>
      </c>
      <c r="G891" s="14" t="n"/>
    </row>
    <row r="892">
      <c r="A892" s="10" t="n"/>
      <c r="D892">
        <f>IFERROR(VLOOKUP(C892,Produtos!A:B,2,FALSE),"")</f>
        <v/>
      </c>
      <c r="F892" s="10">
        <f>IFERROR(INDEX(Lotes!$E:$E,MATCH(1,(Lotes!$A:$A=C892)*(Lotes!$C:$C=E892),0)),"")</f>
        <v/>
      </c>
      <c r="G892" s="14" t="n"/>
    </row>
    <row r="893">
      <c r="A893" s="10" t="n"/>
      <c r="D893">
        <f>IFERROR(VLOOKUP(C893,Produtos!A:B,2,FALSE),"")</f>
        <v/>
      </c>
      <c r="F893" s="10">
        <f>IFERROR(INDEX(Lotes!$E:$E,MATCH(1,(Lotes!$A:$A=C893)*(Lotes!$C:$C=E893),0)),"")</f>
        <v/>
      </c>
      <c r="G893" s="14" t="n"/>
    </row>
    <row r="894">
      <c r="A894" s="10" t="n"/>
      <c r="D894">
        <f>IFERROR(VLOOKUP(C894,Produtos!A:B,2,FALSE),"")</f>
        <v/>
      </c>
      <c r="F894" s="10">
        <f>IFERROR(INDEX(Lotes!$E:$E,MATCH(1,(Lotes!$A:$A=C894)*(Lotes!$C:$C=E894),0)),"")</f>
        <v/>
      </c>
      <c r="G894" s="14" t="n"/>
    </row>
    <row r="895">
      <c r="A895" s="10" t="n"/>
      <c r="D895">
        <f>IFERROR(VLOOKUP(C895,Produtos!A:B,2,FALSE),"")</f>
        <v/>
      </c>
      <c r="F895" s="10">
        <f>IFERROR(INDEX(Lotes!$E:$E,MATCH(1,(Lotes!$A:$A=C895)*(Lotes!$C:$C=E895),0)),"")</f>
        <v/>
      </c>
      <c r="G895" s="14" t="n"/>
    </row>
    <row r="896">
      <c r="A896" s="10" t="n"/>
      <c r="D896">
        <f>IFERROR(VLOOKUP(C896,Produtos!A:B,2,FALSE),"")</f>
        <v/>
      </c>
      <c r="F896" s="10">
        <f>IFERROR(INDEX(Lotes!$E:$E,MATCH(1,(Lotes!$A:$A=C896)*(Lotes!$C:$C=E896),0)),"")</f>
        <v/>
      </c>
      <c r="G896" s="14" t="n"/>
    </row>
    <row r="897">
      <c r="A897" s="10" t="n"/>
      <c r="D897">
        <f>IFERROR(VLOOKUP(C897,Produtos!A:B,2,FALSE),"")</f>
        <v/>
      </c>
      <c r="F897" s="10">
        <f>IFERROR(INDEX(Lotes!$E:$E,MATCH(1,(Lotes!$A:$A=C897)*(Lotes!$C:$C=E897),0)),"")</f>
        <v/>
      </c>
      <c r="G897" s="14" t="n"/>
    </row>
    <row r="898">
      <c r="A898" s="10" t="n"/>
      <c r="D898">
        <f>IFERROR(VLOOKUP(C898,Produtos!A:B,2,FALSE),"")</f>
        <v/>
      </c>
      <c r="F898" s="10">
        <f>IFERROR(INDEX(Lotes!$E:$E,MATCH(1,(Lotes!$A:$A=C898)*(Lotes!$C:$C=E898),0)),"")</f>
        <v/>
      </c>
      <c r="G898" s="14" t="n"/>
    </row>
    <row r="899">
      <c r="A899" s="10" t="n"/>
      <c r="D899">
        <f>IFERROR(VLOOKUP(C899,Produtos!A:B,2,FALSE),"")</f>
        <v/>
      </c>
      <c r="F899" s="10">
        <f>IFERROR(INDEX(Lotes!$E:$E,MATCH(1,(Lotes!$A:$A=C899)*(Lotes!$C:$C=E899),0)),"")</f>
        <v/>
      </c>
      <c r="G899" s="14" t="n"/>
    </row>
    <row r="900">
      <c r="A900" s="10" t="n"/>
      <c r="D900">
        <f>IFERROR(VLOOKUP(C900,Produtos!A:B,2,FALSE),"")</f>
        <v/>
      </c>
      <c r="F900" s="10">
        <f>IFERROR(INDEX(Lotes!$E:$E,MATCH(1,(Lotes!$A:$A=C900)*(Lotes!$C:$C=E900),0)),"")</f>
        <v/>
      </c>
      <c r="G900" s="14" t="n"/>
    </row>
    <row r="901">
      <c r="A901" s="10" t="n"/>
      <c r="D901">
        <f>IFERROR(VLOOKUP(C901,Produtos!A:B,2,FALSE),"")</f>
        <v/>
      </c>
      <c r="F901" s="10">
        <f>IFERROR(INDEX(Lotes!$E:$E,MATCH(1,(Lotes!$A:$A=C901)*(Lotes!$C:$C=E901),0)),"")</f>
        <v/>
      </c>
      <c r="G901" s="14" t="n"/>
    </row>
    <row r="902">
      <c r="A902" s="10" t="n"/>
      <c r="D902">
        <f>IFERROR(VLOOKUP(C902,Produtos!A:B,2,FALSE),"")</f>
        <v/>
      </c>
      <c r="F902" s="10">
        <f>IFERROR(INDEX(Lotes!$E:$E,MATCH(1,(Lotes!$A:$A=C902)*(Lotes!$C:$C=E902),0)),"")</f>
        <v/>
      </c>
      <c r="G902" s="14" t="n"/>
    </row>
    <row r="903">
      <c r="A903" s="10" t="n"/>
      <c r="D903">
        <f>IFERROR(VLOOKUP(C903,Produtos!A:B,2,FALSE),"")</f>
        <v/>
      </c>
      <c r="F903" s="10">
        <f>IFERROR(INDEX(Lotes!$E:$E,MATCH(1,(Lotes!$A:$A=C903)*(Lotes!$C:$C=E903),0)),"")</f>
        <v/>
      </c>
      <c r="G903" s="14" t="n"/>
    </row>
    <row r="904">
      <c r="A904" s="10" t="n"/>
      <c r="D904">
        <f>IFERROR(VLOOKUP(C904,Produtos!A:B,2,FALSE),"")</f>
        <v/>
      </c>
      <c r="F904" s="10">
        <f>IFERROR(INDEX(Lotes!$E:$E,MATCH(1,(Lotes!$A:$A=C904)*(Lotes!$C:$C=E904),0)),"")</f>
        <v/>
      </c>
      <c r="G904" s="14" t="n"/>
    </row>
    <row r="905">
      <c r="A905" s="10" t="n"/>
      <c r="D905">
        <f>IFERROR(VLOOKUP(C905,Produtos!A:B,2,FALSE),"")</f>
        <v/>
      </c>
      <c r="F905" s="10">
        <f>IFERROR(INDEX(Lotes!$E:$E,MATCH(1,(Lotes!$A:$A=C905)*(Lotes!$C:$C=E905),0)),"")</f>
        <v/>
      </c>
      <c r="G905" s="14" t="n"/>
    </row>
    <row r="906">
      <c r="A906" s="10" t="n"/>
      <c r="D906">
        <f>IFERROR(VLOOKUP(C906,Produtos!A:B,2,FALSE),"")</f>
        <v/>
      </c>
      <c r="F906" s="10">
        <f>IFERROR(INDEX(Lotes!$E:$E,MATCH(1,(Lotes!$A:$A=C906)*(Lotes!$C:$C=E906),0)),"")</f>
        <v/>
      </c>
      <c r="G906" s="14" t="n"/>
    </row>
    <row r="907">
      <c r="A907" s="10" t="n"/>
      <c r="D907">
        <f>IFERROR(VLOOKUP(C907,Produtos!A:B,2,FALSE),"")</f>
        <v/>
      </c>
      <c r="F907" s="10">
        <f>IFERROR(INDEX(Lotes!$E:$E,MATCH(1,(Lotes!$A:$A=C907)*(Lotes!$C:$C=E907),0)),"")</f>
        <v/>
      </c>
      <c r="G907" s="14" t="n"/>
    </row>
    <row r="908">
      <c r="A908" s="10" t="n"/>
      <c r="D908">
        <f>IFERROR(VLOOKUP(C908,Produtos!A:B,2,FALSE),"")</f>
        <v/>
      </c>
      <c r="F908" s="10">
        <f>IFERROR(INDEX(Lotes!$E:$E,MATCH(1,(Lotes!$A:$A=C908)*(Lotes!$C:$C=E908),0)),"")</f>
        <v/>
      </c>
      <c r="G908" s="14" t="n"/>
    </row>
    <row r="909">
      <c r="A909" s="10" t="n"/>
      <c r="D909">
        <f>IFERROR(VLOOKUP(C909,Produtos!A:B,2,FALSE),"")</f>
        <v/>
      </c>
      <c r="F909" s="10">
        <f>IFERROR(INDEX(Lotes!$E:$E,MATCH(1,(Lotes!$A:$A=C909)*(Lotes!$C:$C=E909),0)),"")</f>
        <v/>
      </c>
      <c r="G909" s="14" t="n"/>
    </row>
    <row r="910">
      <c r="A910" s="10" t="n"/>
      <c r="D910">
        <f>IFERROR(VLOOKUP(C910,Produtos!A:B,2,FALSE),"")</f>
        <v/>
      </c>
      <c r="F910" s="10">
        <f>IFERROR(INDEX(Lotes!$E:$E,MATCH(1,(Lotes!$A:$A=C910)*(Lotes!$C:$C=E910),0)),"")</f>
        <v/>
      </c>
      <c r="G910" s="14" t="n"/>
    </row>
    <row r="911">
      <c r="A911" s="10" t="n"/>
      <c r="D911">
        <f>IFERROR(VLOOKUP(C911,Produtos!A:B,2,FALSE),"")</f>
        <v/>
      </c>
      <c r="F911" s="10">
        <f>IFERROR(INDEX(Lotes!$E:$E,MATCH(1,(Lotes!$A:$A=C911)*(Lotes!$C:$C=E911),0)),"")</f>
        <v/>
      </c>
      <c r="G911" s="14" t="n"/>
    </row>
    <row r="912">
      <c r="A912" s="10" t="n"/>
      <c r="D912">
        <f>IFERROR(VLOOKUP(C912,Produtos!A:B,2,FALSE),"")</f>
        <v/>
      </c>
      <c r="F912" s="10">
        <f>IFERROR(INDEX(Lotes!$E:$E,MATCH(1,(Lotes!$A:$A=C912)*(Lotes!$C:$C=E912),0)),"")</f>
        <v/>
      </c>
      <c r="G912" s="14" t="n"/>
    </row>
    <row r="913">
      <c r="A913" s="10" t="n"/>
      <c r="D913">
        <f>IFERROR(VLOOKUP(C913,Produtos!A:B,2,FALSE),"")</f>
        <v/>
      </c>
      <c r="F913" s="10">
        <f>IFERROR(INDEX(Lotes!$E:$E,MATCH(1,(Lotes!$A:$A=C913)*(Lotes!$C:$C=E913),0)),"")</f>
        <v/>
      </c>
      <c r="G913" s="14" t="n"/>
    </row>
    <row r="914">
      <c r="A914" s="10" t="n"/>
      <c r="D914">
        <f>IFERROR(VLOOKUP(C914,Produtos!A:B,2,FALSE),"")</f>
        <v/>
      </c>
      <c r="F914" s="10">
        <f>IFERROR(INDEX(Lotes!$E:$E,MATCH(1,(Lotes!$A:$A=C914)*(Lotes!$C:$C=E914),0)),"")</f>
        <v/>
      </c>
      <c r="G914" s="14" t="n"/>
    </row>
    <row r="915">
      <c r="A915" s="10" t="n"/>
      <c r="D915">
        <f>IFERROR(VLOOKUP(C915,Produtos!A:B,2,FALSE),"")</f>
        <v/>
      </c>
      <c r="F915" s="10">
        <f>IFERROR(INDEX(Lotes!$E:$E,MATCH(1,(Lotes!$A:$A=C915)*(Lotes!$C:$C=E915),0)),"")</f>
        <v/>
      </c>
      <c r="G915" s="14" t="n"/>
    </row>
    <row r="916">
      <c r="A916" s="10" t="n"/>
      <c r="D916">
        <f>IFERROR(VLOOKUP(C916,Produtos!A:B,2,FALSE),"")</f>
        <v/>
      </c>
      <c r="F916" s="10">
        <f>IFERROR(INDEX(Lotes!$E:$E,MATCH(1,(Lotes!$A:$A=C916)*(Lotes!$C:$C=E916),0)),"")</f>
        <v/>
      </c>
      <c r="G916" s="14" t="n"/>
    </row>
    <row r="917">
      <c r="A917" s="10" t="n"/>
      <c r="D917">
        <f>IFERROR(VLOOKUP(C917,Produtos!A:B,2,FALSE),"")</f>
        <v/>
      </c>
      <c r="F917" s="10">
        <f>IFERROR(INDEX(Lotes!$E:$E,MATCH(1,(Lotes!$A:$A=C917)*(Lotes!$C:$C=E917),0)),"")</f>
        <v/>
      </c>
      <c r="G917" s="14" t="n"/>
    </row>
    <row r="918">
      <c r="A918" s="10" t="n"/>
      <c r="D918">
        <f>IFERROR(VLOOKUP(C918,Produtos!A:B,2,FALSE),"")</f>
        <v/>
      </c>
      <c r="F918" s="10">
        <f>IFERROR(INDEX(Lotes!$E:$E,MATCH(1,(Lotes!$A:$A=C918)*(Lotes!$C:$C=E918),0)),"")</f>
        <v/>
      </c>
      <c r="G918" s="14" t="n"/>
    </row>
    <row r="919">
      <c r="A919" s="10" t="n"/>
      <c r="D919">
        <f>IFERROR(VLOOKUP(C919,Produtos!A:B,2,FALSE),"")</f>
        <v/>
      </c>
      <c r="F919" s="10">
        <f>IFERROR(INDEX(Lotes!$E:$E,MATCH(1,(Lotes!$A:$A=C919)*(Lotes!$C:$C=E919),0)),"")</f>
        <v/>
      </c>
      <c r="G919" s="14" t="n"/>
    </row>
    <row r="920">
      <c r="A920" s="10" t="n"/>
      <c r="D920">
        <f>IFERROR(VLOOKUP(C920,Produtos!A:B,2,FALSE),"")</f>
        <v/>
      </c>
      <c r="F920" s="10">
        <f>IFERROR(INDEX(Lotes!$E:$E,MATCH(1,(Lotes!$A:$A=C920)*(Lotes!$C:$C=E920),0)),"")</f>
        <v/>
      </c>
      <c r="G920" s="14" t="n"/>
    </row>
    <row r="921">
      <c r="A921" s="10" t="n"/>
      <c r="D921">
        <f>IFERROR(VLOOKUP(C921,Produtos!A:B,2,FALSE),"")</f>
        <v/>
      </c>
      <c r="F921" s="10">
        <f>IFERROR(INDEX(Lotes!$E:$E,MATCH(1,(Lotes!$A:$A=C921)*(Lotes!$C:$C=E921),0)),"")</f>
        <v/>
      </c>
      <c r="G921" s="14" t="n"/>
    </row>
    <row r="922">
      <c r="A922" s="10" t="n"/>
      <c r="D922">
        <f>IFERROR(VLOOKUP(C922,Produtos!A:B,2,FALSE),"")</f>
        <v/>
      </c>
      <c r="F922" s="10">
        <f>IFERROR(INDEX(Lotes!$E:$E,MATCH(1,(Lotes!$A:$A=C922)*(Lotes!$C:$C=E922),0)),"")</f>
        <v/>
      </c>
      <c r="G922" s="14" t="n"/>
    </row>
    <row r="923">
      <c r="A923" s="10" t="n"/>
      <c r="D923">
        <f>IFERROR(VLOOKUP(C923,Produtos!A:B,2,FALSE),"")</f>
        <v/>
      </c>
      <c r="F923" s="10">
        <f>IFERROR(INDEX(Lotes!$E:$E,MATCH(1,(Lotes!$A:$A=C923)*(Lotes!$C:$C=E923),0)),"")</f>
        <v/>
      </c>
      <c r="G923" s="14" t="n"/>
    </row>
    <row r="924">
      <c r="A924" s="10" t="n"/>
      <c r="D924">
        <f>IFERROR(VLOOKUP(C924,Produtos!A:B,2,FALSE),"")</f>
        <v/>
      </c>
      <c r="F924" s="10">
        <f>IFERROR(INDEX(Lotes!$E:$E,MATCH(1,(Lotes!$A:$A=C924)*(Lotes!$C:$C=E924),0)),"")</f>
        <v/>
      </c>
      <c r="G924" s="14" t="n"/>
    </row>
    <row r="925">
      <c r="A925" s="10" t="n"/>
      <c r="D925">
        <f>IFERROR(VLOOKUP(C925,Produtos!A:B,2,FALSE),"")</f>
        <v/>
      </c>
      <c r="F925" s="10">
        <f>IFERROR(INDEX(Lotes!$E:$E,MATCH(1,(Lotes!$A:$A=C925)*(Lotes!$C:$C=E925),0)),"")</f>
        <v/>
      </c>
      <c r="G925" s="14" t="n"/>
    </row>
    <row r="926">
      <c r="A926" s="10" t="n"/>
      <c r="D926">
        <f>IFERROR(VLOOKUP(C926,Produtos!A:B,2,FALSE),"")</f>
        <v/>
      </c>
      <c r="F926" s="10">
        <f>IFERROR(INDEX(Lotes!$E:$E,MATCH(1,(Lotes!$A:$A=C926)*(Lotes!$C:$C=E926),0)),"")</f>
        <v/>
      </c>
      <c r="G926" s="14" t="n"/>
    </row>
    <row r="927">
      <c r="A927" s="10" t="n"/>
      <c r="D927">
        <f>IFERROR(VLOOKUP(C927,Produtos!A:B,2,FALSE),"")</f>
        <v/>
      </c>
      <c r="F927" s="10">
        <f>IFERROR(INDEX(Lotes!$E:$E,MATCH(1,(Lotes!$A:$A=C927)*(Lotes!$C:$C=E927),0)),"")</f>
        <v/>
      </c>
      <c r="G927" s="14" t="n"/>
    </row>
    <row r="928">
      <c r="A928" s="10" t="n"/>
      <c r="D928">
        <f>IFERROR(VLOOKUP(C928,Produtos!A:B,2,FALSE),"")</f>
        <v/>
      </c>
      <c r="F928" s="10">
        <f>IFERROR(INDEX(Lotes!$E:$E,MATCH(1,(Lotes!$A:$A=C928)*(Lotes!$C:$C=E928),0)),"")</f>
        <v/>
      </c>
      <c r="G928" s="14" t="n"/>
    </row>
    <row r="929">
      <c r="A929" s="10" t="n"/>
      <c r="D929">
        <f>IFERROR(VLOOKUP(C929,Produtos!A:B,2,FALSE),"")</f>
        <v/>
      </c>
      <c r="F929" s="10">
        <f>IFERROR(INDEX(Lotes!$E:$E,MATCH(1,(Lotes!$A:$A=C929)*(Lotes!$C:$C=E929),0)),"")</f>
        <v/>
      </c>
      <c r="G929" s="14" t="n"/>
    </row>
    <row r="930">
      <c r="A930" s="10" t="n"/>
      <c r="D930">
        <f>IFERROR(VLOOKUP(C930,Produtos!A:B,2,FALSE),"")</f>
        <v/>
      </c>
      <c r="F930" s="10">
        <f>IFERROR(INDEX(Lotes!$E:$E,MATCH(1,(Lotes!$A:$A=C930)*(Lotes!$C:$C=E930),0)),"")</f>
        <v/>
      </c>
      <c r="G930" s="14" t="n"/>
    </row>
    <row r="931">
      <c r="A931" s="10" t="n"/>
      <c r="D931">
        <f>IFERROR(VLOOKUP(C931,Produtos!A:B,2,FALSE),"")</f>
        <v/>
      </c>
      <c r="F931" s="10">
        <f>IFERROR(INDEX(Lotes!$E:$E,MATCH(1,(Lotes!$A:$A=C931)*(Lotes!$C:$C=E931),0)),"")</f>
        <v/>
      </c>
      <c r="G931" s="14" t="n"/>
    </row>
    <row r="932">
      <c r="A932" s="10" t="n"/>
      <c r="D932">
        <f>IFERROR(VLOOKUP(C932,Produtos!A:B,2,FALSE),"")</f>
        <v/>
      </c>
      <c r="F932" s="10">
        <f>IFERROR(INDEX(Lotes!$E:$E,MATCH(1,(Lotes!$A:$A=C932)*(Lotes!$C:$C=E932),0)),"")</f>
        <v/>
      </c>
      <c r="G932" s="14" t="n"/>
    </row>
    <row r="933">
      <c r="A933" s="10" t="n"/>
      <c r="D933">
        <f>IFERROR(VLOOKUP(C933,Produtos!A:B,2,FALSE),"")</f>
        <v/>
      </c>
      <c r="F933" s="10">
        <f>IFERROR(INDEX(Lotes!$E:$E,MATCH(1,(Lotes!$A:$A=C933)*(Lotes!$C:$C=E933),0)),"")</f>
        <v/>
      </c>
      <c r="G933" s="14" t="n"/>
    </row>
    <row r="934">
      <c r="A934" s="10" t="n"/>
      <c r="D934">
        <f>IFERROR(VLOOKUP(C934,Produtos!A:B,2,FALSE),"")</f>
        <v/>
      </c>
      <c r="F934" s="10">
        <f>IFERROR(INDEX(Lotes!$E:$E,MATCH(1,(Lotes!$A:$A=C934)*(Lotes!$C:$C=E934),0)),"")</f>
        <v/>
      </c>
      <c r="G934" s="14" t="n"/>
    </row>
    <row r="935">
      <c r="A935" s="10" t="n"/>
      <c r="D935">
        <f>IFERROR(VLOOKUP(C935,Produtos!A:B,2,FALSE),"")</f>
        <v/>
      </c>
      <c r="F935" s="10">
        <f>IFERROR(INDEX(Lotes!$E:$E,MATCH(1,(Lotes!$A:$A=C935)*(Lotes!$C:$C=E935),0)),"")</f>
        <v/>
      </c>
      <c r="G935" s="14" t="n"/>
    </row>
    <row r="936">
      <c r="A936" s="10" t="n"/>
      <c r="D936">
        <f>IFERROR(VLOOKUP(C936,Produtos!A:B,2,FALSE),"")</f>
        <v/>
      </c>
      <c r="F936" s="10">
        <f>IFERROR(INDEX(Lotes!$E:$E,MATCH(1,(Lotes!$A:$A=C936)*(Lotes!$C:$C=E936),0)),"")</f>
        <v/>
      </c>
      <c r="G936" s="14" t="n"/>
    </row>
    <row r="937">
      <c r="A937" s="10" t="n"/>
      <c r="D937">
        <f>IFERROR(VLOOKUP(C937,Produtos!A:B,2,FALSE),"")</f>
        <v/>
      </c>
      <c r="F937" s="10">
        <f>IFERROR(INDEX(Lotes!$E:$E,MATCH(1,(Lotes!$A:$A=C937)*(Lotes!$C:$C=E937),0)),"")</f>
        <v/>
      </c>
      <c r="G937" s="14" t="n"/>
    </row>
    <row r="938">
      <c r="A938" s="10" t="n"/>
      <c r="D938">
        <f>IFERROR(VLOOKUP(C938,Produtos!A:B,2,FALSE),"")</f>
        <v/>
      </c>
      <c r="F938" s="10">
        <f>IFERROR(INDEX(Lotes!$E:$E,MATCH(1,(Lotes!$A:$A=C938)*(Lotes!$C:$C=E938),0)),"")</f>
        <v/>
      </c>
      <c r="G938" s="14" t="n"/>
    </row>
    <row r="939">
      <c r="A939" s="10" t="n"/>
      <c r="D939">
        <f>IFERROR(VLOOKUP(C939,Produtos!A:B,2,FALSE),"")</f>
        <v/>
      </c>
      <c r="F939" s="10">
        <f>IFERROR(INDEX(Lotes!$E:$E,MATCH(1,(Lotes!$A:$A=C939)*(Lotes!$C:$C=E939),0)),"")</f>
        <v/>
      </c>
      <c r="G939" s="14" t="n"/>
    </row>
    <row r="940">
      <c r="A940" s="10" t="n"/>
      <c r="D940">
        <f>IFERROR(VLOOKUP(C940,Produtos!A:B,2,FALSE),"")</f>
        <v/>
      </c>
      <c r="F940" s="10">
        <f>IFERROR(INDEX(Lotes!$E:$E,MATCH(1,(Lotes!$A:$A=C940)*(Lotes!$C:$C=E940),0)),"")</f>
        <v/>
      </c>
      <c r="G940" s="14" t="n"/>
    </row>
    <row r="941">
      <c r="A941" s="10" t="n"/>
      <c r="D941">
        <f>IFERROR(VLOOKUP(C941,Produtos!A:B,2,FALSE),"")</f>
        <v/>
      </c>
      <c r="F941" s="10">
        <f>IFERROR(INDEX(Lotes!$E:$E,MATCH(1,(Lotes!$A:$A=C941)*(Lotes!$C:$C=E941),0)),"")</f>
        <v/>
      </c>
      <c r="G941" s="14" t="n"/>
    </row>
    <row r="942">
      <c r="A942" s="10" t="n"/>
      <c r="D942">
        <f>IFERROR(VLOOKUP(C942,Produtos!A:B,2,FALSE),"")</f>
        <v/>
      </c>
      <c r="F942" s="10">
        <f>IFERROR(INDEX(Lotes!$E:$E,MATCH(1,(Lotes!$A:$A=C942)*(Lotes!$C:$C=E942),0)),"")</f>
        <v/>
      </c>
      <c r="G942" s="14" t="n"/>
    </row>
    <row r="943">
      <c r="A943" s="10" t="n"/>
      <c r="D943">
        <f>IFERROR(VLOOKUP(C943,Produtos!A:B,2,FALSE),"")</f>
        <v/>
      </c>
      <c r="F943" s="10">
        <f>IFERROR(INDEX(Lotes!$E:$E,MATCH(1,(Lotes!$A:$A=C943)*(Lotes!$C:$C=E943),0)),"")</f>
        <v/>
      </c>
      <c r="G943" s="14" t="n"/>
    </row>
    <row r="944">
      <c r="A944" s="10" t="n"/>
      <c r="D944">
        <f>IFERROR(VLOOKUP(C944,Produtos!A:B,2,FALSE),"")</f>
        <v/>
      </c>
      <c r="F944" s="10">
        <f>IFERROR(INDEX(Lotes!$E:$E,MATCH(1,(Lotes!$A:$A=C944)*(Lotes!$C:$C=E944),0)),"")</f>
        <v/>
      </c>
      <c r="G944" s="14" t="n"/>
    </row>
    <row r="945">
      <c r="A945" s="10" t="n"/>
      <c r="D945">
        <f>IFERROR(VLOOKUP(C945,Produtos!A:B,2,FALSE),"")</f>
        <v/>
      </c>
      <c r="F945" s="10">
        <f>IFERROR(INDEX(Lotes!$E:$E,MATCH(1,(Lotes!$A:$A=C945)*(Lotes!$C:$C=E945),0)),"")</f>
        <v/>
      </c>
      <c r="G945" s="14" t="n"/>
    </row>
    <row r="946">
      <c r="A946" s="10" t="n"/>
      <c r="D946">
        <f>IFERROR(VLOOKUP(C946,Produtos!A:B,2,FALSE),"")</f>
        <v/>
      </c>
      <c r="F946" s="10">
        <f>IFERROR(INDEX(Lotes!$E:$E,MATCH(1,(Lotes!$A:$A=C946)*(Lotes!$C:$C=E946),0)),"")</f>
        <v/>
      </c>
      <c r="G946" s="14" t="n"/>
    </row>
    <row r="947">
      <c r="A947" s="10" t="n"/>
      <c r="D947">
        <f>IFERROR(VLOOKUP(C947,Produtos!A:B,2,FALSE),"")</f>
        <v/>
      </c>
      <c r="F947" s="10">
        <f>IFERROR(INDEX(Lotes!$E:$E,MATCH(1,(Lotes!$A:$A=C947)*(Lotes!$C:$C=E947),0)),"")</f>
        <v/>
      </c>
      <c r="G947" s="14" t="n"/>
    </row>
    <row r="948">
      <c r="A948" s="10" t="n"/>
      <c r="D948">
        <f>IFERROR(VLOOKUP(C948,Produtos!A:B,2,FALSE),"")</f>
        <v/>
      </c>
      <c r="F948" s="10">
        <f>IFERROR(INDEX(Lotes!$E:$E,MATCH(1,(Lotes!$A:$A=C948)*(Lotes!$C:$C=E948),0)),"")</f>
        <v/>
      </c>
      <c r="G948" s="14" t="n"/>
    </row>
    <row r="949">
      <c r="A949" s="10" t="n"/>
      <c r="D949">
        <f>IFERROR(VLOOKUP(C949,Produtos!A:B,2,FALSE),"")</f>
        <v/>
      </c>
      <c r="F949" s="10">
        <f>IFERROR(INDEX(Lotes!$E:$E,MATCH(1,(Lotes!$A:$A=C949)*(Lotes!$C:$C=E949),0)),"")</f>
        <v/>
      </c>
      <c r="G949" s="14" t="n"/>
    </row>
    <row r="950">
      <c r="A950" s="10" t="n"/>
      <c r="D950">
        <f>IFERROR(VLOOKUP(C950,Produtos!A:B,2,FALSE),"")</f>
        <v/>
      </c>
      <c r="F950" s="10">
        <f>IFERROR(INDEX(Lotes!$E:$E,MATCH(1,(Lotes!$A:$A=C950)*(Lotes!$C:$C=E950),0)),"")</f>
        <v/>
      </c>
      <c r="G950" s="14" t="n"/>
    </row>
    <row r="951">
      <c r="A951" s="10" t="n"/>
      <c r="D951">
        <f>IFERROR(VLOOKUP(C951,Produtos!A:B,2,FALSE),"")</f>
        <v/>
      </c>
      <c r="F951" s="10">
        <f>IFERROR(INDEX(Lotes!$E:$E,MATCH(1,(Lotes!$A:$A=C951)*(Lotes!$C:$C=E951),0)),"")</f>
        <v/>
      </c>
      <c r="G951" s="14" t="n"/>
    </row>
    <row r="952">
      <c r="A952" s="10" t="n"/>
      <c r="D952">
        <f>IFERROR(VLOOKUP(C952,Produtos!A:B,2,FALSE),"")</f>
        <v/>
      </c>
      <c r="F952" s="10">
        <f>IFERROR(INDEX(Lotes!$E:$E,MATCH(1,(Lotes!$A:$A=C952)*(Lotes!$C:$C=E952),0)),"")</f>
        <v/>
      </c>
      <c r="G952" s="14" t="n"/>
    </row>
    <row r="953">
      <c r="A953" s="10" t="n"/>
      <c r="D953">
        <f>IFERROR(VLOOKUP(C953,Produtos!A:B,2,FALSE),"")</f>
        <v/>
      </c>
      <c r="F953" s="10">
        <f>IFERROR(INDEX(Lotes!$E:$E,MATCH(1,(Lotes!$A:$A=C953)*(Lotes!$C:$C=E953),0)),"")</f>
        <v/>
      </c>
      <c r="G953" s="14" t="n"/>
    </row>
    <row r="954">
      <c r="A954" s="10" t="n"/>
      <c r="D954">
        <f>IFERROR(VLOOKUP(C954,Produtos!A:B,2,FALSE),"")</f>
        <v/>
      </c>
      <c r="F954" s="10">
        <f>IFERROR(INDEX(Lotes!$E:$E,MATCH(1,(Lotes!$A:$A=C954)*(Lotes!$C:$C=E954),0)),"")</f>
        <v/>
      </c>
      <c r="G954" s="14" t="n"/>
    </row>
    <row r="955">
      <c r="A955" s="10" t="n"/>
      <c r="D955">
        <f>IFERROR(VLOOKUP(C955,Produtos!A:B,2,FALSE),"")</f>
        <v/>
      </c>
      <c r="F955" s="10">
        <f>IFERROR(INDEX(Lotes!$E:$E,MATCH(1,(Lotes!$A:$A=C955)*(Lotes!$C:$C=E955),0)),"")</f>
        <v/>
      </c>
      <c r="G955" s="14" t="n"/>
    </row>
    <row r="956">
      <c r="A956" s="10" t="n"/>
      <c r="D956">
        <f>IFERROR(VLOOKUP(C956,Produtos!A:B,2,FALSE),"")</f>
        <v/>
      </c>
      <c r="F956" s="10">
        <f>IFERROR(INDEX(Lotes!$E:$E,MATCH(1,(Lotes!$A:$A=C956)*(Lotes!$C:$C=E956),0)),"")</f>
        <v/>
      </c>
      <c r="G956" s="14" t="n"/>
    </row>
    <row r="957">
      <c r="A957" s="10" t="n"/>
      <c r="D957">
        <f>IFERROR(VLOOKUP(C957,Produtos!A:B,2,FALSE),"")</f>
        <v/>
      </c>
      <c r="F957" s="10">
        <f>IFERROR(INDEX(Lotes!$E:$E,MATCH(1,(Lotes!$A:$A=C957)*(Lotes!$C:$C=E957),0)),"")</f>
        <v/>
      </c>
      <c r="G957" s="14" t="n"/>
    </row>
    <row r="958">
      <c r="A958" s="10" t="n"/>
      <c r="D958">
        <f>IFERROR(VLOOKUP(C958,Produtos!A:B,2,FALSE),"")</f>
        <v/>
      </c>
      <c r="F958" s="10">
        <f>IFERROR(INDEX(Lotes!$E:$E,MATCH(1,(Lotes!$A:$A=C958)*(Lotes!$C:$C=E958),0)),"")</f>
        <v/>
      </c>
      <c r="G958" s="14" t="n"/>
    </row>
    <row r="959">
      <c r="A959" s="10" t="n"/>
      <c r="D959">
        <f>IFERROR(VLOOKUP(C959,Produtos!A:B,2,FALSE),"")</f>
        <v/>
      </c>
      <c r="F959" s="10">
        <f>IFERROR(INDEX(Lotes!$E:$E,MATCH(1,(Lotes!$A:$A=C959)*(Lotes!$C:$C=E959),0)),"")</f>
        <v/>
      </c>
      <c r="G959" s="14" t="n"/>
    </row>
    <row r="960">
      <c r="A960" s="10" t="n"/>
      <c r="D960">
        <f>IFERROR(VLOOKUP(C960,Produtos!A:B,2,FALSE),"")</f>
        <v/>
      </c>
      <c r="F960" s="10">
        <f>IFERROR(INDEX(Lotes!$E:$E,MATCH(1,(Lotes!$A:$A=C960)*(Lotes!$C:$C=E960),0)),"")</f>
        <v/>
      </c>
      <c r="G960" s="14" t="n"/>
    </row>
    <row r="961">
      <c r="A961" s="10" t="n"/>
      <c r="D961">
        <f>IFERROR(VLOOKUP(C961,Produtos!A:B,2,FALSE),"")</f>
        <v/>
      </c>
      <c r="F961" s="10">
        <f>IFERROR(INDEX(Lotes!$E:$E,MATCH(1,(Lotes!$A:$A=C961)*(Lotes!$C:$C=E961),0)),"")</f>
        <v/>
      </c>
      <c r="G961" s="14" t="n"/>
    </row>
    <row r="962">
      <c r="A962" s="10" t="n"/>
      <c r="D962">
        <f>IFERROR(VLOOKUP(C962,Produtos!A:B,2,FALSE),"")</f>
        <v/>
      </c>
      <c r="F962" s="10">
        <f>IFERROR(INDEX(Lotes!$E:$E,MATCH(1,(Lotes!$A:$A=C962)*(Lotes!$C:$C=E962),0)),"")</f>
        <v/>
      </c>
      <c r="G962" s="14" t="n"/>
    </row>
    <row r="963">
      <c r="A963" s="10" t="n"/>
      <c r="D963">
        <f>IFERROR(VLOOKUP(C963,Produtos!A:B,2,FALSE),"")</f>
        <v/>
      </c>
      <c r="F963" s="10">
        <f>IFERROR(INDEX(Lotes!$E:$E,MATCH(1,(Lotes!$A:$A=C963)*(Lotes!$C:$C=E963),0)),"")</f>
        <v/>
      </c>
      <c r="G963" s="14" t="n"/>
    </row>
    <row r="964">
      <c r="A964" s="10" t="n"/>
      <c r="D964">
        <f>IFERROR(VLOOKUP(C964,Produtos!A:B,2,FALSE),"")</f>
        <v/>
      </c>
      <c r="F964" s="10">
        <f>IFERROR(INDEX(Lotes!$E:$E,MATCH(1,(Lotes!$A:$A=C964)*(Lotes!$C:$C=E964),0)),"")</f>
        <v/>
      </c>
      <c r="G964" s="14" t="n"/>
    </row>
    <row r="965">
      <c r="A965" s="10" t="n"/>
      <c r="D965">
        <f>IFERROR(VLOOKUP(C965,Produtos!A:B,2,FALSE),"")</f>
        <v/>
      </c>
      <c r="F965" s="10">
        <f>IFERROR(INDEX(Lotes!$E:$E,MATCH(1,(Lotes!$A:$A=C965)*(Lotes!$C:$C=E965),0)),"")</f>
        <v/>
      </c>
      <c r="G965" s="14" t="n"/>
    </row>
    <row r="966">
      <c r="A966" s="10" t="n"/>
      <c r="D966">
        <f>IFERROR(VLOOKUP(C966,Produtos!A:B,2,FALSE),"")</f>
        <v/>
      </c>
      <c r="F966" s="10">
        <f>IFERROR(INDEX(Lotes!$E:$E,MATCH(1,(Lotes!$A:$A=C966)*(Lotes!$C:$C=E966),0)),"")</f>
        <v/>
      </c>
      <c r="G966" s="14" t="n"/>
    </row>
    <row r="967">
      <c r="A967" s="10" t="n"/>
      <c r="D967">
        <f>IFERROR(VLOOKUP(C967,Produtos!A:B,2,FALSE),"")</f>
        <v/>
      </c>
      <c r="F967" s="10">
        <f>IFERROR(INDEX(Lotes!$E:$E,MATCH(1,(Lotes!$A:$A=C967)*(Lotes!$C:$C=E967),0)),"")</f>
        <v/>
      </c>
      <c r="G967" s="14" t="n"/>
    </row>
    <row r="968">
      <c r="A968" s="10" t="n"/>
      <c r="D968">
        <f>IFERROR(VLOOKUP(C968,Produtos!A:B,2,FALSE),"")</f>
        <v/>
      </c>
      <c r="F968" s="10">
        <f>IFERROR(INDEX(Lotes!$E:$E,MATCH(1,(Lotes!$A:$A=C968)*(Lotes!$C:$C=E968),0)),"")</f>
        <v/>
      </c>
      <c r="G968" s="14" t="n"/>
    </row>
    <row r="969">
      <c r="A969" s="10" t="n"/>
      <c r="D969">
        <f>IFERROR(VLOOKUP(C969,Produtos!A:B,2,FALSE),"")</f>
        <v/>
      </c>
      <c r="F969" s="10">
        <f>IFERROR(INDEX(Lotes!$E:$E,MATCH(1,(Lotes!$A:$A=C969)*(Lotes!$C:$C=E969),0)),"")</f>
        <v/>
      </c>
      <c r="G969" s="14" t="n"/>
    </row>
    <row r="970">
      <c r="A970" s="10" t="n"/>
      <c r="D970">
        <f>IFERROR(VLOOKUP(C970,Produtos!A:B,2,FALSE),"")</f>
        <v/>
      </c>
      <c r="F970" s="10">
        <f>IFERROR(INDEX(Lotes!$E:$E,MATCH(1,(Lotes!$A:$A=C970)*(Lotes!$C:$C=E970),0)),"")</f>
        <v/>
      </c>
      <c r="G970" s="14" t="n"/>
    </row>
    <row r="971">
      <c r="A971" s="10" t="n"/>
      <c r="D971">
        <f>IFERROR(VLOOKUP(C971,Produtos!A:B,2,FALSE),"")</f>
        <v/>
      </c>
      <c r="F971" s="10">
        <f>IFERROR(INDEX(Lotes!$E:$E,MATCH(1,(Lotes!$A:$A=C971)*(Lotes!$C:$C=E971),0)),"")</f>
        <v/>
      </c>
      <c r="G971" s="14" t="n"/>
    </row>
    <row r="972">
      <c r="A972" s="10" t="n"/>
      <c r="D972">
        <f>IFERROR(VLOOKUP(C972,Produtos!A:B,2,FALSE),"")</f>
        <v/>
      </c>
      <c r="F972" s="10">
        <f>IFERROR(INDEX(Lotes!$E:$E,MATCH(1,(Lotes!$A:$A=C972)*(Lotes!$C:$C=E972),0)),"")</f>
        <v/>
      </c>
      <c r="G972" s="14" t="n"/>
    </row>
    <row r="973">
      <c r="A973" s="10" t="n"/>
      <c r="D973">
        <f>IFERROR(VLOOKUP(C973,Produtos!A:B,2,FALSE),"")</f>
        <v/>
      </c>
      <c r="F973" s="10">
        <f>IFERROR(INDEX(Lotes!$E:$E,MATCH(1,(Lotes!$A:$A=C973)*(Lotes!$C:$C=E973),0)),"")</f>
        <v/>
      </c>
      <c r="G973" s="14" t="n"/>
    </row>
    <row r="974">
      <c r="A974" s="10" t="n"/>
      <c r="D974">
        <f>IFERROR(VLOOKUP(C974,Produtos!A:B,2,FALSE),"")</f>
        <v/>
      </c>
      <c r="F974" s="10">
        <f>IFERROR(INDEX(Lotes!$E:$E,MATCH(1,(Lotes!$A:$A=C974)*(Lotes!$C:$C=E974),0)),"")</f>
        <v/>
      </c>
      <c r="G974" s="14" t="n"/>
    </row>
    <row r="975">
      <c r="A975" s="10" t="n"/>
      <c r="D975">
        <f>IFERROR(VLOOKUP(C975,Produtos!A:B,2,FALSE),"")</f>
        <v/>
      </c>
      <c r="F975" s="10">
        <f>IFERROR(INDEX(Lotes!$E:$E,MATCH(1,(Lotes!$A:$A=C975)*(Lotes!$C:$C=E975),0)),"")</f>
        <v/>
      </c>
      <c r="G975" s="14" t="n"/>
    </row>
    <row r="976">
      <c r="A976" s="10" t="n"/>
      <c r="D976">
        <f>IFERROR(VLOOKUP(C976,Produtos!A:B,2,FALSE),"")</f>
        <v/>
      </c>
      <c r="F976" s="10">
        <f>IFERROR(INDEX(Lotes!$E:$E,MATCH(1,(Lotes!$A:$A=C976)*(Lotes!$C:$C=E976),0)),"")</f>
        <v/>
      </c>
      <c r="G976" s="14" t="n"/>
    </row>
    <row r="977">
      <c r="A977" s="10" t="n"/>
      <c r="D977">
        <f>IFERROR(VLOOKUP(C977,Produtos!A:B,2,FALSE),"")</f>
        <v/>
      </c>
      <c r="F977" s="10">
        <f>IFERROR(INDEX(Lotes!$E:$E,MATCH(1,(Lotes!$A:$A=C977)*(Lotes!$C:$C=E977),0)),"")</f>
        <v/>
      </c>
      <c r="G977" s="14" t="n"/>
    </row>
    <row r="978">
      <c r="A978" s="10" t="n"/>
      <c r="D978">
        <f>IFERROR(VLOOKUP(C978,Produtos!A:B,2,FALSE),"")</f>
        <v/>
      </c>
      <c r="F978" s="10">
        <f>IFERROR(INDEX(Lotes!$E:$E,MATCH(1,(Lotes!$A:$A=C978)*(Lotes!$C:$C=E978),0)),"")</f>
        <v/>
      </c>
      <c r="G978" s="14" t="n"/>
    </row>
    <row r="979">
      <c r="A979" s="10" t="n"/>
      <c r="D979">
        <f>IFERROR(VLOOKUP(C979,Produtos!A:B,2,FALSE),"")</f>
        <v/>
      </c>
      <c r="F979" s="10">
        <f>IFERROR(INDEX(Lotes!$E:$E,MATCH(1,(Lotes!$A:$A=C979)*(Lotes!$C:$C=E979),0)),"")</f>
        <v/>
      </c>
      <c r="G979" s="14" t="n"/>
    </row>
    <row r="980">
      <c r="A980" s="10" t="n"/>
      <c r="D980">
        <f>IFERROR(VLOOKUP(C980,Produtos!A:B,2,FALSE),"")</f>
        <v/>
      </c>
      <c r="F980" s="10">
        <f>IFERROR(INDEX(Lotes!$E:$E,MATCH(1,(Lotes!$A:$A=C980)*(Lotes!$C:$C=E980),0)),"")</f>
        <v/>
      </c>
      <c r="G980" s="14" t="n"/>
    </row>
    <row r="981">
      <c r="A981" s="10" t="n"/>
      <c r="D981">
        <f>IFERROR(VLOOKUP(C981,Produtos!A:B,2,FALSE),"")</f>
        <v/>
      </c>
      <c r="F981" s="10">
        <f>IFERROR(INDEX(Lotes!$E:$E,MATCH(1,(Lotes!$A:$A=C981)*(Lotes!$C:$C=E981),0)),"")</f>
        <v/>
      </c>
      <c r="G981" s="14" t="n"/>
    </row>
    <row r="982">
      <c r="A982" s="10" t="n"/>
      <c r="D982">
        <f>IFERROR(VLOOKUP(C982,Produtos!A:B,2,FALSE),"")</f>
        <v/>
      </c>
      <c r="F982" s="10">
        <f>IFERROR(INDEX(Lotes!$E:$E,MATCH(1,(Lotes!$A:$A=C982)*(Lotes!$C:$C=E982),0)),"")</f>
        <v/>
      </c>
      <c r="G982" s="14" t="n"/>
    </row>
    <row r="983">
      <c r="A983" s="10" t="n"/>
      <c r="D983">
        <f>IFERROR(VLOOKUP(C983,Produtos!A:B,2,FALSE),"")</f>
        <v/>
      </c>
      <c r="F983" s="10">
        <f>IFERROR(INDEX(Lotes!$E:$E,MATCH(1,(Lotes!$A:$A=C983)*(Lotes!$C:$C=E983),0)),"")</f>
        <v/>
      </c>
      <c r="G983" s="14" t="n"/>
    </row>
    <row r="984">
      <c r="A984" s="10" t="n"/>
      <c r="D984">
        <f>IFERROR(VLOOKUP(C984,Produtos!A:B,2,FALSE),"")</f>
        <v/>
      </c>
      <c r="F984" s="10">
        <f>IFERROR(INDEX(Lotes!$E:$E,MATCH(1,(Lotes!$A:$A=C984)*(Lotes!$C:$C=E984),0)),"")</f>
        <v/>
      </c>
      <c r="G984" s="14" t="n"/>
    </row>
    <row r="985">
      <c r="A985" s="10" t="n"/>
      <c r="D985">
        <f>IFERROR(VLOOKUP(C985,Produtos!A:B,2,FALSE),"")</f>
        <v/>
      </c>
      <c r="F985" s="10">
        <f>IFERROR(INDEX(Lotes!$E:$E,MATCH(1,(Lotes!$A:$A=C985)*(Lotes!$C:$C=E985),0)),"")</f>
        <v/>
      </c>
      <c r="G985" s="14" t="n"/>
    </row>
    <row r="986">
      <c r="A986" s="10" t="n"/>
      <c r="D986">
        <f>IFERROR(VLOOKUP(C986,Produtos!A:B,2,FALSE),"")</f>
        <v/>
      </c>
      <c r="F986" s="10">
        <f>IFERROR(INDEX(Lotes!$E:$E,MATCH(1,(Lotes!$A:$A=C986)*(Lotes!$C:$C=E986),0)),"")</f>
        <v/>
      </c>
      <c r="G986" s="14" t="n"/>
    </row>
    <row r="987">
      <c r="A987" s="10" t="n"/>
      <c r="D987">
        <f>IFERROR(VLOOKUP(C987,Produtos!A:B,2,FALSE),"")</f>
        <v/>
      </c>
      <c r="F987" s="10">
        <f>IFERROR(INDEX(Lotes!$E:$E,MATCH(1,(Lotes!$A:$A=C987)*(Lotes!$C:$C=E987),0)),"")</f>
        <v/>
      </c>
      <c r="G987" s="14" t="n"/>
    </row>
    <row r="988">
      <c r="A988" s="10" t="n"/>
      <c r="D988">
        <f>IFERROR(VLOOKUP(C988,Produtos!A:B,2,FALSE),"")</f>
        <v/>
      </c>
      <c r="F988" s="10">
        <f>IFERROR(INDEX(Lotes!$E:$E,MATCH(1,(Lotes!$A:$A=C988)*(Lotes!$C:$C=E988),0)),"")</f>
        <v/>
      </c>
      <c r="G988" s="14" t="n"/>
    </row>
    <row r="989">
      <c r="A989" s="10" t="n"/>
      <c r="D989">
        <f>IFERROR(VLOOKUP(C989,Produtos!A:B,2,FALSE),"")</f>
        <v/>
      </c>
      <c r="F989" s="10">
        <f>IFERROR(INDEX(Lotes!$E:$E,MATCH(1,(Lotes!$A:$A=C989)*(Lotes!$C:$C=E989),0)),"")</f>
        <v/>
      </c>
      <c r="G989" s="14" t="n"/>
    </row>
    <row r="990">
      <c r="A990" s="10" t="n"/>
      <c r="D990">
        <f>IFERROR(VLOOKUP(C990,Produtos!A:B,2,FALSE),"")</f>
        <v/>
      </c>
      <c r="F990" s="10">
        <f>IFERROR(INDEX(Lotes!$E:$E,MATCH(1,(Lotes!$A:$A=C990)*(Lotes!$C:$C=E990),0)),"")</f>
        <v/>
      </c>
      <c r="G990" s="14" t="n"/>
    </row>
    <row r="991">
      <c r="A991" s="10" t="n"/>
      <c r="D991">
        <f>IFERROR(VLOOKUP(C991,Produtos!A:B,2,FALSE),"")</f>
        <v/>
      </c>
      <c r="F991" s="10">
        <f>IFERROR(INDEX(Lotes!$E:$E,MATCH(1,(Lotes!$A:$A=C991)*(Lotes!$C:$C=E991),0)),"")</f>
        <v/>
      </c>
      <c r="G991" s="14" t="n"/>
    </row>
    <row r="992">
      <c r="A992" s="10" t="n"/>
      <c r="D992">
        <f>IFERROR(VLOOKUP(C992,Produtos!A:B,2,FALSE),"")</f>
        <v/>
      </c>
      <c r="F992" s="10">
        <f>IFERROR(INDEX(Lotes!$E:$E,MATCH(1,(Lotes!$A:$A=C992)*(Lotes!$C:$C=E992),0)),"")</f>
        <v/>
      </c>
      <c r="G992" s="14" t="n"/>
    </row>
    <row r="993">
      <c r="A993" s="10" t="n"/>
      <c r="D993">
        <f>IFERROR(VLOOKUP(C993,Produtos!A:B,2,FALSE),"")</f>
        <v/>
      </c>
      <c r="F993" s="10">
        <f>IFERROR(INDEX(Lotes!$E:$E,MATCH(1,(Lotes!$A:$A=C993)*(Lotes!$C:$C=E993),0)),"")</f>
        <v/>
      </c>
      <c r="G993" s="14" t="n"/>
    </row>
    <row r="994">
      <c r="A994" s="10" t="n"/>
      <c r="D994">
        <f>IFERROR(VLOOKUP(C994,Produtos!A:B,2,FALSE),"")</f>
        <v/>
      </c>
      <c r="F994" s="10">
        <f>IFERROR(INDEX(Lotes!$E:$E,MATCH(1,(Lotes!$A:$A=C994)*(Lotes!$C:$C=E994),0)),"")</f>
        <v/>
      </c>
      <c r="G994" s="14" t="n"/>
    </row>
    <row r="995">
      <c r="A995" s="10" t="n"/>
      <c r="D995">
        <f>IFERROR(VLOOKUP(C995,Produtos!A:B,2,FALSE),"")</f>
        <v/>
      </c>
      <c r="F995" s="10">
        <f>IFERROR(INDEX(Lotes!$E:$E,MATCH(1,(Lotes!$A:$A=C995)*(Lotes!$C:$C=E995),0)),"")</f>
        <v/>
      </c>
      <c r="G995" s="14" t="n"/>
    </row>
    <row r="996">
      <c r="A996" s="10" t="n"/>
      <c r="D996">
        <f>IFERROR(VLOOKUP(C996,Produtos!A:B,2,FALSE),"")</f>
        <v/>
      </c>
      <c r="F996" s="10">
        <f>IFERROR(INDEX(Lotes!$E:$E,MATCH(1,(Lotes!$A:$A=C996)*(Lotes!$C:$C=E996),0)),"")</f>
        <v/>
      </c>
      <c r="G996" s="14" t="n"/>
    </row>
    <row r="997">
      <c r="A997" s="10" t="n"/>
      <c r="D997">
        <f>IFERROR(VLOOKUP(C997,Produtos!A:B,2,FALSE),"")</f>
        <v/>
      </c>
      <c r="F997" s="10">
        <f>IFERROR(INDEX(Lotes!$E:$E,MATCH(1,(Lotes!$A:$A=C997)*(Lotes!$C:$C=E997),0)),"")</f>
        <v/>
      </c>
      <c r="G997" s="14" t="n"/>
    </row>
    <row r="998">
      <c r="A998" s="10" t="n"/>
      <c r="D998">
        <f>IFERROR(VLOOKUP(C998,Produtos!A:B,2,FALSE),"")</f>
        <v/>
      </c>
      <c r="F998" s="10">
        <f>IFERROR(INDEX(Lotes!$E:$E,MATCH(1,(Lotes!$A:$A=C998)*(Lotes!$C:$C=E998),0)),"")</f>
        <v/>
      </c>
      <c r="G998" s="14" t="n"/>
    </row>
    <row r="999">
      <c r="A999" s="10" t="n"/>
      <c r="D999">
        <f>IFERROR(VLOOKUP(C999,Produtos!A:B,2,FALSE),"")</f>
        <v/>
      </c>
      <c r="F999" s="10">
        <f>IFERROR(INDEX(Lotes!$E:$E,MATCH(1,(Lotes!$A:$A=C999)*(Lotes!$C:$C=E999),0)),"")</f>
        <v/>
      </c>
      <c r="G999" s="14" t="n"/>
    </row>
    <row r="1000">
      <c r="A1000" s="10" t="n"/>
      <c r="D1000">
        <f>IFERROR(VLOOKUP(C1000,Produtos!A:B,2,FALSE),"")</f>
        <v/>
      </c>
      <c r="F1000" s="10">
        <f>IFERROR(INDEX(Lotes!$E:$E,MATCH(1,(Lotes!$A:$A=C1000)*(Lotes!$C:$C=E1000),0)),"")</f>
        <v/>
      </c>
      <c r="G1000" s="14" t="n"/>
    </row>
    <row r="1001">
      <c r="A1001" s="10" t="n"/>
      <c r="D1001">
        <f>IFERROR(VLOOKUP(C1001,Produtos!A:B,2,FALSE),"")</f>
        <v/>
      </c>
      <c r="F1001" s="10">
        <f>IFERROR(INDEX(Lotes!$E:$E,MATCH(1,(Lotes!$A:$A=C1001)*(Lotes!$C:$C=E1001),0)),"")</f>
        <v/>
      </c>
      <c r="G1001" s="14" t="n"/>
    </row>
    <row r="1002">
      <c r="A1002" s="10" t="n"/>
      <c r="D1002">
        <f>IFERROR(VLOOKUP(C1002,Produtos!A:B,2,FALSE),"")</f>
        <v/>
      </c>
      <c r="F1002" s="10">
        <f>IFERROR(INDEX(Lotes!$E:$E,MATCH(1,(Lotes!$A:$A=C1002)*(Lotes!$C:$C=E1002),0)),"")</f>
        <v/>
      </c>
      <c r="G1002" s="14" t="n"/>
    </row>
    <row r="1003">
      <c r="A1003" s="10" t="n"/>
      <c r="D1003">
        <f>IFERROR(VLOOKUP(C1003,Produtos!A:B,2,FALSE),"")</f>
        <v/>
      </c>
      <c r="F1003" s="10">
        <f>IFERROR(INDEX(Lotes!$E:$E,MATCH(1,(Lotes!$A:$A=C1003)*(Lotes!$C:$C=E1003),0)),"")</f>
        <v/>
      </c>
      <c r="G1003" s="14" t="n"/>
    </row>
    <row r="1004">
      <c r="A1004" s="10" t="n"/>
      <c r="D1004">
        <f>IFERROR(VLOOKUP(C1004,Produtos!A:B,2,FALSE),"")</f>
        <v/>
      </c>
      <c r="F1004" s="10">
        <f>IFERROR(INDEX(Lotes!$E:$E,MATCH(1,(Lotes!$A:$A=C1004)*(Lotes!$C:$C=E1004),0)),"")</f>
        <v/>
      </c>
      <c r="G1004" s="14" t="n"/>
    </row>
    <row r="1005">
      <c r="A1005" s="10" t="n"/>
      <c r="D1005">
        <f>IFERROR(VLOOKUP(C1005,Produtos!A:B,2,FALSE),"")</f>
        <v/>
      </c>
      <c r="F1005" s="10">
        <f>IFERROR(INDEX(Lotes!$E:$E,MATCH(1,(Lotes!$A:$A=C1005)*(Lotes!$C:$C=E1005),0)),"")</f>
        <v/>
      </c>
      <c r="G1005" s="14" t="n"/>
    </row>
    <row r="1006">
      <c r="A1006" s="10" t="n"/>
      <c r="D1006">
        <f>IFERROR(VLOOKUP(C1006,Produtos!A:B,2,FALSE),"")</f>
        <v/>
      </c>
      <c r="F1006" s="10">
        <f>IFERROR(INDEX(Lotes!$E:$E,MATCH(1,(Lotes!$A:$A=C1006)*(Lotes!$C:$C=E1006),0)),"")</f>
        <v/>
      </c>
      <c r="G1006" s="14" t="n"/>
    </row>
    <row r="1007">
      <c r="A1007" s="10" t="n"/>
      <c r="D1007">
        <f>IFERROR(VLOOKUP(C1007,Produtos!A:B,2,FALSE),"")</f>
        <v/>
      </c>
      <c r="F1007" s="10">
        <f>IFERROR(INDEX(Lotes!$E:$E,MATCH(1,(Lotes!$A:$A=C1007)*(Lotes!$C:$C=E1007),0)),"")</f>
        <v/>
      </c>
      <c r="G1007" s="14" t="n"/>
    </row>
    <row r="1008">
      <c r="A1008" s="10" t="n"/>
      <c r="D1008">
        <f>IFERROR(VLOOKUP(C1008,Produtos!A:B,2,FALSE),"")</f>
        <v/>
      </c>
      <c r="F1008" s="10">
        <f>IFERROR(INDEX(Lotes!$E:$E,MATCH(1,(Lotes!$A:$A=C1008)*(Lotes!$C:$C=E1008),0)),"")</f>
        <v/>
      </c>
      <c r="G1008" s="14" t="n"/>
    </row>
    <row r="1009">
      <c r="A1009" s="10" t="n"/>
      <c r="D1009">
        <f>IFERROR(VLOOKUP(C1009,Produtos!A:B,2,FALSE),"")</f>
        <v/>
      </c>
      <c r="F1009" s="10">
        <f>IFERROR(INDEX(Lotes!$E:$E,MATCH(1,(Lotes!$A:$A=C1009)*(Lotes!$C:$C=E1009),0)),"")</f>
        <v/>
      </c>
      <c r="G1009" s="14" t="n"/>
    </row>
    <row r="1010">
      <c r="A1010" s="10" t="n"/>
      <c r="D1010">
        <f>IFERROR(VLOOKUP(C1010,Produtos!A:B,2,FALSE),"")</f>
        <v/>
      </c>
      <c r="F1010" s="10">
        <f>IFERROR(INDEX(Lotes!$E:$E,MATCH(1,(Lotes!$A:$A=C1010)*(Lotes!$C:$C=E1010),0)),"")</f>
        <v/>
      </c>
      <c r="G1010" s="14" t="n"/>
    </row>
    <row r="1011">
      <c r="A1011" s="10" t="n"/>
      <c r="D1011">
        <f>IFERROR(VLOOKUP(C1011,Produtos!A:B,2,FALSE),"")</f>
        <v/>
      </c>
      <c r="F1011" s="10">
        <f>IFERROR(INDEX(Lotes!$E:$E,MATCH(1,(Lotes!$A:$A=C1011)*(Lotes!$C:$C=E1011),0)),"")</f>
        <v/>
      </c>
      <c r="G1011" s="14" t="n"/>
    </row>
    <row r="1012">
      <c r="A1012" s="10" t="n"/>
      <c r="D1012">
        <f>IFERROR(VLOOKUP(C1012,Produtos!A:B,2,FALSE),"")</f>
        <v/>
      </c>
      <c r="F1012" s="10">
        <f>IFERROR(INDEX(Lotes!$E:$E,MATCH(1,(Lotes!$A:$A=C1012)*(Lotes!$C:$C=E1012),0)),"")</f>
        <v/>
      </c>
      <c r="G1012" s="14" t="n"/>
    </row>
    <row r="1013">
      <c r="A1013" s="10" t="n"/>
      <c r="D1013">
        <f>IFERROR(VLOOKUP(C1013,Produtos!A:B,2,FALSE),"")</f>
        <v/>
      </c>
      <c r="F1013" s="10">
        <f>IFERROR(INDEX(Lotes!$E:$E,MATCH(1,(Lotes!$A:$A=C1013)*(Lotes!$C:$C=E1013),0)),"")</f>
        <v/>
      </c>
      <c r="G1013" s="14" t="n"/>
    </row>
    <row r="1014">
      <c r="A1014" s="10" t="n"/>
      <c r="D1014">
        <f>IFERROR(VLOOKUP(C1014,Produtos!A:B,2,FALSE),"")</f>
        <v/>
      </c>
      <c r="F1014" s="10">
        <f>IFERROR(INDEX(Lotes!$E:$E,MATCH(1,(Lotes!$A:$A=C1014)*(Lotes!$C:$C=E1014),0)),"")</f>
        <v/>
      </c>
      <c r="G1014" s="14" t="n"/>
    </row>
    <row r="1015">
      <c r="A1015" s="10" t="n"/>
      <c r="D1015">
        <f>IFERROR(VLOOKUP(C1015,Produtos!A:B,2,FALSE),"")</f>
        <v/>
      </c>
      <c r="F1015" s="10">
        <f>IFERROR(INDEX(Lotes!$E:$E,MATCH(1,(Lotes!$A:$A=C1015)*(Lotes!$C:$C=E1015),0)),"")</f>
        <v/>
      </c>
      <c r="G1015" s="14" t="n"/>
    </row>
    <row r="1016">
      <c r="A1016" s="10" t="n"/>
      <c r="D1016">
        <f>IFERROR(VLOOKUP(C1016,Produtos!A:B,2,FALSE),"")</f>
        <v/>
      </c>
      <c r="F1016" s="10">
        <f>IFERROR(INDEX(Lotes!$E:$E,MATCH(1,(Lotes!$A:$A=C1016)*(Lotes!$C:$C=E1016),0)),"")</f>
        <v/>
      </c>
      <c r="G1016" s="14" t="n"/>
    </row>
    <row r="1017">
      <c r="A1017" s="10" t="n"/>
      <c r="D1017">
        <f>IFERROR(VLOOKUP(C1017,Produtos!A:B,2,FALSE),"")</f>
        <v/>
      </c>
      <c r="F1017" s="10">
        <f>IFERROR(INDEX(Lotes!$E:$E,MATCH(1,(Lotes!$A:$A=C1017)*(Lotes!$C:$C=E1017),0)),"")</f>
        <v/>
      </c>
      <c r="G1017" s="14" t="n"/>
    </row>
    <row r="1018">
      <c r="A1018" s="10" t="n"/>
      <c r="D1018">
        <f>IFERROR(VLOOKUP(C1018,Produtos!A:B,2,FALSE),"")</f>
        <v/>
      </c>
      <c r="F1018" s="10">
        <f>IFERROR(INDEX(Lotes!$E:$E,MATCH(1,(Lotes!$A:$A=C1018)*(Lotes!$C:$C=E1018),0)),"")</f>
        <v/>
      </c>
      <c r="G1018" s="14" t="n"/>
    </row>
    <row r="1019">
      <c r="A1019" s="10" t="n"/>
      <c r="D1019">
        <f>IFERROR(VLOOKUP(C1019,Produtos!A:B,2,FALSE),"")</f>
        <v/>
      </c>
      <c r="F1019" s="10">
        <f>IFERROR(INDEX(Lotes!$E:$E,MATCH(1,(Lotes!$A:$A=C1019)*(Lotes!$C:$C=E1019),0)),"")</f>
        <v/>
      </c>
      <c r="G1019" s="14" t="n"/>
    </row>
    <row r="1020">
      <c r="A1020" s="10" t="n"/>
      <c r="D1020">
        <f>IFERROR(VLOOKUP(C1020,Produtos!A:B,2,FALSE),"")</f>
        <v/>
      </c>
      <c r="F1020" s="10">
        <f>IFERROR(INDEX(Lotes!$E:$E,MATCH(1,(Lotes!$A:$A=C1020)*(Lotes!$C:$C=E1020),0)),"")</f>
        <v/>
      </c>
      <c r="G1020" s="14" t="n"/>
    </row>
    <row r="1021">
      <c r="A1021" s="10" t="n"/>
      <c r="D1021">
        <f>IFERROR(VLOOKUP(C1021,Produtos!A:B,2,FALSE),"")</f>
        <v/>
      </c>
      <c r="F1021" s="10">
        <f>IFERROR(INDEX(Lotes!$E:$E,MATCH(1,(Lotes!$A:$A=C1021)*(Lotes!$C:$C=E1021),0)),"")</f>
        <v/>
      </c>
      <c r="G1021" s="14" t="n"/>
    </row>
    <row r="1022">
      <c r="A1022" s="10" t="n"/>
      <c r="D1022">
        <f>IFERROR(VLOOKUP(C1022,Produtos!A:B,2,FALSE),"")</f>
        <v/>
      </c>
      <c r="F1022" s="10">
        <f>IFERROR(INDEX(Lotes!$E:$E,MATCH(1,(Lotes!$A:$A=C1022)*(Lotes!$C:$C=E1022),0)),"")</f>
        <v/>
      </c>
      <c r="G1022" s="14" t="n"/>
    </row>
    <row r="1023">
      <c r="A1023" s="10" t="n"/>
      <c r="D1023">
        <f>IFERROR(VLOOKUP(C1023,Produtos!A:B,2,FALSE),"")</f>
        <v/>
      </c>
      <c r="F1023" s="10">
        <f>IFERROR(INDEX(Lotes!$E:$E,MATCH(1,(Lotes!$A:$A=C1023)*(Lotes!$C:$C=E1023),0)),"")</f>
        <v/>
      </c>
      <c r="G1023" s="14" t="n"/>
    </row>
    <row r="1024">
      <c r="A1024" s="10" t="n"/>
      <c r="D1024">
        <f>IFERROR(VLOOKUP(C1024,Produtos!A:B,2,FALSE),"")</f>
        <v/>
      </c>
      <c r="F1024" s="10">
        <f>IFERROR(INDEX(Lotes!$E:$E,MATCH(1,(Lotes!$A:$A=C1024)*(Lotes!$C:$C=E1024),0)),"")</f>
        <v/>
      </c>
      <c r="G1024" s="14" t="n"/>
    </row>
    <row r="1025">
      <c r="A1025" s="10" t="n"/>
      <c r="D1025">
        <f>IFERROR(VLOOKUP(C1025,Produtos!A:B,2,FALSE),"")</f>
        <v/>
      </c>
      <c r="F1025" s="10">
        <f>IFERROR(INDEX(Lotes!$E:$E,MATCH(1,(Lotes!$A:$A=C1025)*(Lotes!$C:$C=E1025),0)),"")</f>
        <v/>
      </c>
      <c r="G1025" s="14" t="n"/>
    </row>
    <row r="1026">
      <c r="A1026" s="10" t="n"/>
      <c r="D1026">
        <f>IFERROR(VLOOKUP(C1026,Produtos!A:B,2,FALSE),"")</f>
        <v/>
      </c>
      <c r="F1026" s="10">
        <f>IFERROR(INDEX(Lotes!$E:$E,MATCH(1,(Lotes!$A:$A=C1026)*(Lotes!$C:$C=E1026),0)),"")</f>
        <v/>
      </c>
      <c r="G1026" s="14" t="n"/>
    </row>
    <row r="1027">
      <c r="A1027" s="10" t="n"/>
      <c r="D1027">
        <f>IFERROR(VLOOKUP(C1027,Produtos!A:B,2,FALSE),"")</f>
        <v/>
      </c>
      <c r="F1027" s="10">
        <f>IFERROR(INDEX(Lotes!$E:$E,MATCH(1,(Lotes!$A:$A=C1027)*(Lotes!$C:$C=E1027),0)),"")</f>
        <v/>
      </c>
      <c r="G1027" s="14" t="n"/>
    </row>
    <row r="1028">
      <c r="A1028" s="10" t="n"/>
      <c r="D1028">
        <f>IFERROR(VLOOKUP(C1028,Produtos!A:B,2,FALSE),"")</f>
        <v/>
      </c>
      <c r="F1028" s="10">
        <f>IFERROR(INDEX(Lotes!$E:$E,MATCH(1,(Lotes!$A:$A=C1028)*(Lotes!$C:$C=E1028),0)),"")</f>
        <v/>
      </c>
      <c r="G1028" s="14" t="n"/>
    </row>
    <row r="1029">
      <c r="A1029" s="10" t="n"/>
      <c r="D1029">
        <f>IFERROR(VLOOKUP(C1029,Produtos!A:B,2,FALSE),"")</f>
        <v/>
      </c>
      <c r="F1029" s="10">
        <f>IFERROR(INDEX(Lotes!$E:$E,MATCH(1,(Lotes!$A:$A=C1029)*(Lotes!$C:$C=E1029),0)),"")</f>
        <v/>
      </c>
      <c r="G1029" s="14" t="n"/>
    </row>
    <row r="1030">
      <c r="A1030" s="10" t="n"/>
      <c r="D1030">
        <f>IFERROR(VLOOKUP(C1030,Produtos!A:B,2,FALSE),"")</f>
        <v/>
      </c>
      <c r="F1030" s="10">
        <f>IFERROR(INDEX(Lotes!$E:$E,MATCH(1,(Lotes!$A:$A=C1030)*(Lotes!$C:$C=E1030),0)),"")</f>
        <v/>
      </c>
      <c r="G1030" s="14" t="n"/>
    </row>
    <row r="1031">
      <c r="A1031" s="10" t="n"/>
      <c r="D1031">
        <f>IFERROR(VLOOKUP(C1031,Produtos!A:B,2,FALSE),"")</f>
        <v/>
      </c>
      <c r="F1031" s="10">
        <f>IFERROR(INDEX(Lotes!$E:$E,MATCH(1,(Lotes!$A:$A=C1031)*(Lotes!$C:$C=E1031),0)),"")</f>
        <v/>
      </c>
      <c r="G1031" s="14" t="n"/>
    </row>
    <row r="1032">
      <c r="A1032" s="10" t="n"/>
      <c r="D1032">
        <f>IFERROR(VLOOKUP(C1032,Produtos!A:B,2,FALSE),"")</f>
        <v/>
      </c>
      <c r="F1032" s="10">
        <f>IFERROR(INDEX(Lotes!$E:$E,MATCH(1,(Lotes!$A:$A=C1032)*(Lotes!$C:$C=E1032),0)),"")</f>
        <v/>
      </c>
      <c r="G1032" s="14" t="n"/>
    </row>
    <row r="1033">
      <c r="A1033" s="10" t="n"/>
      <c r="D1033">
        <f>IFERROR(VLOOKUP(C1033,Produtos!A:B,2,FALSE),"")</f>
        <v/>
      </c>
      <c r="F1033" s="10">
        <f>IFERROR(INDEX(Lotes!$E:$E,MATCH(1,(Lotes!$A:$A=C1033)*(Lotes!$C:$C=E1033),0)),"")</f>
        <v/>
      </c>
      <c r="G1033" s="14" t="n"/>
    </row>
    <row r="1034">
      <c r="A1034" s="10" t="n"/>
      <c r="D1034">
        <f>IFERROR(VLOOKUP(C1034,Produtos!A:B,2,FALSE),"")</f>
        <v/>
      </c>
      <c r="F1034" s="10">
        <f>IFERROR(INDEX(Lotes!$E:$E,MATCH(1,(Lotes!$A:$A=C1034)*(Lotes!$C:$C=E1034),0)),"")</f>
        <v/>
      </c>
      <c r="G1034" s="14" t="n"/>
    </row>
    <row r="1035">
      <c r="A1035" s="10" t="n"/>
      <c r="D1035">
        <f>IFERROR(VLOOKUP(C1035,Produtos!A:B,2,FALSE),"")</f>
        <v/>
      </c>
      <c r="F1035" s="10">
        <f>IFERROR(INDEX(Lotes!$E:$E,MATCH(1,(Lotes!$A:$A=C1035)*(Lotes!$C:$C=E1035),0)),"")</f>
        <v/>
      </c>
      <c r="G1035" s="14" t="n"/>
    </row>
    <row r="1036">
      <c r="A1036" s="10" t="n"/>
      <c r="D1036">
        <f>IFERROR(VLOOKUP(C1036,Produtos!A:B,2,FALSE),"")</f>
        <v/>
      </c>
      <c r="F1036" s="10">
        <f>IFERROR(INDEX(Lotes!$E:$E,MATCH(1,(Lotes!$A:$A=C1036)*(Lotes!$C:$C=E1036),0)),"")</f>
        <v/>
      </c>
      <c r="G1036" s="14" t="n"/>
    </row>
    <row r="1037">
      <c r="A1037" s="10" t="n"/>
      <c r="D1037">
        <f>IFERROR(VLOOKUP(C1037,Produtos!A:B,2,FALSE),"")</f>
        <v/>
      </c>
      <c r="F1037" s="10">
        <f>IFERROR(INDEX(Lotes!$E:$E,MATCH(1,(Lotes!$A:$A=C1037)*(Lotes!$C:$C=E1037),0)),"")</f>
        <v/>
      </c>
      <c r="G1037" s="14" t="n"/>
    </row>
    <row r="1038">
      <c r="A1038" s="10" t="n"/>
      <c r="D1038">
        <f>IFERROR(VLOOKUP(C1038,Produtos!A:B,2,FALSE),"")</f>
        <v/>
      </c>
      <c r="F1038" s="10">
        <f>IFERROR(INDEX(Lotes!$E:$E,MATCH(1,(Lotes!$A:$A=C1038)*(Lotes!$C:$C=E1038),0)),"")</f>
        <v/>
      </c>
      <c r="G1038" s="14" t="n"/>
    </row>
    <row r="1039">
      <c r="A1039" s="10" t="n"/>
      <c r="D1039">
        <f>IFERROR(VLOOKUP(C1039,Produtos!A:B,2,FALSE),"")</f>
        <v/>
      </c>
      <c r="F1039" s="10">
        <f>IFERROR(INDEX(Lotes!$E:$E,MATCH(1,(Lotes!$A:$A=C1039)*(Lotes!$C:$C=E1039),0)),"")</f>
        <v/>
      </c>
      <c r="G1039" s="14" t="n"/>
    </row>
    <row r="1040">
      <c r="A1040" s="10" t="n"/>
      <c r="D1040">
        <f>IFERROR(VLOOKUP(C1040,Produtos!A:B,2,FALSE),"")</f>
        <v/>
      </c>
      <c r="F1040" s="10">
        <f>IFERROR(INDEX(Lotes!$E:$E,MATCH(1,(Lotes!$A:$A=C1040)*(Lotes!$C:$C=E1040),0)),"")</f>
        <v/>
      </c>
      <c r="G1040" s="14" t="n"/>
    </row>
    <row r="1041">
      <c r="A1041" s="10" t="n"/>
      <c r="D1041">
        <f>IFERROR(VLOOKUP(C1041,Produtos!A:B,2,FALSE),"")</f>
        <v/>
      </c>
      <c r="F1041" s="10">
        <f>IFERROR(INDEX(Lotes!$E:$E,MATCH(1,(Lotes!$A:$A=C1041)*(Lotes!$C:$C=E1041),0)),"")</f>
        <v/>
      </c>
      <c r="G1041" s="14" t="n"/>
    </row>
    <row r="1042">
      <c r="A1042" s="10" t="n"/>
      <c r="D1042">
        <f>IFERROR(VLOOKUP(C1042,Produtos!A:B,2,FALSE),"")</f>
        <v/>
      </c>
      <c r="F1042" s="10">
        <f>IFERROR(INDEX(Lotes!$E:$E,MATCH(1,(Lotes!$A:$A=C1042)*(Lotes!$C:$C=E1042),0)),"")</f>
        <v/>
      </c>
      <c r="G1042" s="14" t="n"/>
    </row>
    <row r="1043">
      <c r="A1043" s="10" t="n"/>
      <c r="D1043">
        <f>IFERROR(VLOOKUP(C1043,Produtos!A:B,2,FALSE),"")</f>
        <v/>
      </c>
      <c r="F1043" s="10">
        <f>IFERROR(INDEX(Lotes!$E:$E,MATCH(1,(Lotes!$A:$A=C1043)*(Lotes!$C:$C=E1043),0)),"")</f>
        <v/>
      </c>
      <c r="G1043" s="14" t="n"/>
    </row>
    <row r="1044">
      <c r="A1044" s="10" t="n"/>
      <c r="D1044">
        <f>IFERROR(VLOOKUP(C1044,Produtos!A:B,2,FALSE),"")</f>
        <v/>
      </c>
      <c r="F1044" s="10">
        <f>IFERROR(INDEX(Lotes!$E:$E,MATCH(1,(Lotes!$A:$A=C1044)*(Lotes!$C:$C=E1044),0)),"")</f>
        <v/>
      </c>
      <c r="G1044" s="14" t="n"/>
    </row>
    <row r="1045">
      <c r="A1045" s="10" t="n"/>
      <c r="D1045">
        <f>IFERROR(VLOOKUP(C1045,Produtos!A:B,2,FALSE),"")</f>
        <v/>
      </c>
      <c r="F1045" s="10">
        <f>IFERROR(INDEX(Lotes!$E:$E,MATCH(1,(Lotes!$A:$A=C1045)*(Lotes!$C:$C=E1045),0)),"")</f>
        <v/>
      </c>
      <c r="G1045" s="14" t="n"/>
    </row>
    <row r="1046">
      <c r="A1046" s="10" t="n"/>
      <c r="D1046">
        <f>IFERROR(VLOOKUP(C1046,Produtos!A:B,2,FALSE),"")</f>
        <v/>
      </c>
      <c r="F1046" s="10">
        <f>IFERROR(INDEX(Lotes!$E:$E,MATCH(1,(Lotes!$A:$A=C1046)*(Lotes!$C:$C=E1046),0)),"")</f>
        <v/>
      </c>
      <c r="G1046" s="14" t="n"/>
    </row>
    <row r="1047">
      <c r="A1047" s="10" t="n"/>
      <c r="D1047">
        <f>IFERROR(VLOOKUP(C1047,Produtos!A:B,2,FALSE),"")</f>
        <v/>
      </c>
      <c r="F1047" s="10">
        <f>IFERROR(INDEX(Lotes!$E:$E,MATCH(1,(Lotes!$A:$A=C1047)*(Lotes!$C:$C=E1047),0)),"")</f>
        <v/>
      </c>
      <c r="G1047" s="14" t="n"/>
    </row>
    <row r="1048">
      <c r="A1048" s="10" t="n"/>
      <c r="D1048">
        <f>IFERROR(VLOOKUP(C1048,Produtos!A:B,2,FALSE),"")</f>
        <v/>
      </c>
      <c r="F1048" s="10">
        <f>IFERROR(INDEX(Lotes!$E:$E,MATCH(1,(Lotes!$A:$A=C1048)*(Lotes!$C:$C=E1048),0)),"")</f>
        <v/>
      </c>
      <c r="G1048" s="14" t="n"/>
    </row>
    <row r="1049">
      <c r="A1049" s="10" t="n"/>
      <c r="D1049">
        <f>IFERROR(VLOOKUP(C1049,Produtos!A:B,2,FALSE),"")</f>
        <v/>
      </c>
      <c r="F1049" s="10">
        <f>IFERROR(INDEX(Lotes!$E:$E,MATCH(1,(Lotes!$A:$A=C1049)*(Lotes!$C:$C=E1049),0)),"")</f>
        <v/>
      </c>
      <c r="G1049" s="14" t="n"/>
    </row>
    <row r="1050">
      <c r="A1050" s="10" t="n"/>
      <c r="D1050">
        <f>IFERROR(VLOOKUP(C1050,Produtos!A:B,2,FALSE),"")</f>
        <v/>
      </c>
      <c r="F1050" s="10">
        <f>IFERROR(INDEX(Lotes!$E:$E,MATCH(1,(Lotes!$A:$A=C1050)*(Lotes!$C:$C=E1050),0)),"")</f>
        <v/>
      </c>
      <c r="G1050" s="14" t="n"/>
    </row>
    <row r="1051">
      <c r="A1051" s="10" t="n"/>
      <c r="D1051">
        <f>IFERROR(VLOOKUP(C1051,Produtos!A:B,2,FALSE),"")</f>
        <v/>
      </c>
      <c r="F1051" s="10">
        <f>IFERROR(INDEX(Lotes!$E:$E,MATCH(1,(Lotes!$A:$A=C1051)*(Lotes!$C:$C=E1051),0)),"")</f>
        <v/>
      </c>
      <c r="G1051" s="14" t="n"/>
    </row>
    <row r="1052">
      <c r="A1052" s="10" t="n"/>
      <c r="D1052">
        <f>IFERROR(VLOOKUP(C1052,Produtos!A:B,2,FALSE),"")</f>
        <v/>
      </c>
      <c r="F1052" s="10">
        <f>IFERROR(INDEX(Lotes!$E:$E,MATCH(1,(Lotes!$A:$A=C1052)*(Lotes!$C:$C=E1052),0)),"")</f>
        <v/>
      </c>
      <c r="G1052" s="14" t="n"/>
    </row>
    <row r="1053">
      <c r="A1053" s="10" t="n"/>
      <c r="D1053">
        <f>IFERROR(VLOOKUP(C1053,Produtos!A:B,2,FALSE),"")</f>
        <v/>
      </c>
      <c r="F1053" s="10">
        <f>IFERROR(INDEX(Lotes!$E:$E,MATCH(1,(Lotes!$A:$A=C1053)*(Lotes!$C:$C=E1053),0)),"")</f>
        <v/>
      </c>
      <c r="G1053" s="14" t="n"/>
    </row>
    <row r="1054">
      <c r="A1054" s="10" t="n"/>
      <c r="D1054">
        <f>IFERROR(VLOOKUP(C1054,Produtos!A:B,2,FALSE),"")</f>
        <v/>
      </c>
      <c r="F1054" s="10">
        <f>IFERROR(INDEX(Lotes!$E:$E,MATCH(1,(Lotes!$A:$A=C1054)*(Lotes!$C:$C=E1054),0)),"")</f>
        <v/>
      </c>
      <c r="G1054" s="14" t="n"/>
    </row>
    <row r="1055">
      <c r="A1055" s="10" t="n"/>
      <c r="D1055">
        <f>IFERROR(VLOOKUP(C1055,Produtos!A:B,2,FALSE),"")</f>
        <v/>
      </c>
      <c r="F1055" s="10">
        <f>IFERROR(INDEX(Lotes!$E:$E,MATCH(1,(Lotes!$A:$A=C1055)*(Lotes!$C:$C=E1055),0)),"")</f>
        <v/>
      </c>
      <c r="G1055" s="14" t="n"/>
    </row>
    <row r="1056">
      <c r="A1056" s="10" t="n"/>
      <c r="D1056">
        <f>IFERROR(VLOOKUP(C1056,Produtos!A:B,2,FALSE),"")</f>
        <v/>
      </c>
      <c r="F1056" s="10">
        <f>IFERROR(INDEX(Lotes!$E:$E,MATCH(1,(Lotes!$A:$A=C1056)*(Lotes!$C:$C=E1056),0)),"")</f>
        <v/>
      </c>
      <c r="G1056" s="14" t="n"/>
    </row>
    <row r="1057">
      <c r="A1057" s="10" t="n"/>
      <c r="D1057">
        <f>IFERROR(VLOOKUP(C1057,Produtos!A:B,2,FALSE),"")</f>
        <v/>
      </c>
      <c r="F1057" s="10">
        <f>IFERROR(INDEX(Lotes!$E:$E,MATCH(1,(Lotes!$A:$A=C1057)*(Lotes!$C:$C=E1057),0)),"")</f>
        <v/>
      </c>
      <c r="G1057" s="14" t="n"/>
    </row>
    <row r="1058">
      <c r="A1058" s="10" t="n"/>
      <c r="D1058">
        <f>IFERROR(VLOOKUP(C1058,Produtos!A:B,2,FALSE),"")</f>
        <v/>
      </c>
      <c r="F1058" s="10">
        <f>IFERROR(INDEX(Lotes!$E:$E,MATCH(1,(Lotes!$A:$A=C1058)*(Lotes!$C:$C=E1058),0)),"")</f>
        <v/>
      </c>
      <c r="G1058" s="14" t="n"/>
    </row>
    <row r="1059">
      <c r="A1059" s="10" t="n"/>
      <c r="D1059">
        <f>IFERROR(VLOOKUP(C1059,Produtos!A:B,2,FALSE),"")</f>
        <v/>
      </c>
      <c r="F1059" s="10">
        <f>IFERROR(INDEX(Lotes!$E:$E,MATCH(1,(Lotes!$A:$A=C1059)*(Lotes!$C:$C=E1059),0)),"")</f>
        <v/>
      </c>
      <c r="G1059" s="14" t="n"/>
    </row>
    <row r="1060">
      <c r="A1060" s="10" t="n"/>
      <c r="D1060">
        <f>IFERROR(VLOOKUP(C1060,Produtos!A:B,2,FALSE),"")</f>
        <v/>
      </c>
      <c r="F1060" s="10">
        <f>IFERROR(INDEX(Lotes!$E:$E,MATCH(1,(Lotes!$A:$A=C1060)*(Lotes!$C:$C=E1060),0)),"")</f>
        <v/>
      </c>
      <c r="G1060" s="14" t="n"/>
    </row>
    <row r="1061">
      <c r="A1061" s="10" t="n"/>
      <c r="D1061">
        <f>IFERROR(VLOOKUP(C1061,Produtos!A:B,2,FALSE),"")</f>
        <v/>
      </c>
      <c r="F1061" s="10">
        <f>IFERROR(INDEX(Lotes!$E:$E,MATCH(1,(Lotes!$A:$A=C1061)*(Lotes!$C:$C=E1061),0)),"")</f>
        <v/>
      </c>
      <c r="G1061" s="14" t="n"/>
    </row>
    <row r="1062">
      <c r="A1062" s="10" t="n"/>
      <c r="D1062">
        <f>IFERROR(VLOOKUP(C1062,Produtos!A:B,2,FALSE),"")</f>
        <v/>
      </c>
      <c r="F1062" s="10">
        <f>IFERROR(INDEX(Lotes!$E:$E,MATCH(1,(Lotes!$A:$A=C1062)*(Lotes!$C:$C=E1062),0)),"")</f>
        <v/>
      </c>
      <c r="G1062" s="14" t="n"/>
    </row>
    <row r="1063">
      <c r="A1063" s="10" t="n"/>
      <c r="D1063">
        <f>IFERROR(VLOOKUP(C1063,Produtos!A:B,2,FALSE),"")</f>
        <v/>
      </c>
      <c r="F1063" s="10">
        <f>IFERROR(INDEX(Lotes!$E:$E,MATCH(1,(Lotes!$A:$A=C1063)*(Lotes!$C:$C=E1063),0)),"")</f>
        <v/>
      </c>
      <c r="G1063" s="14" t="n"/>
    </row>
    <row r="1064">
      <c r="A1064" s="10" t="n"/>
      <c r="D1064">
        <f>IFERROR(VLOOKUP(C1064,Produtos!A:B,2,FALSE),"")</f>
        <v/>
      </c>
      <c r="F1064" s="10">
        <f>IFERROR(INDEX(Lotes!$E:$E,MATCH(1,(Lotes!$A:$A=C1064)*(Lotes!$C:$C=E1064),0)),"")</f>
        <v/>
      </c>
      <c r="G1064" s="14" t="n"/>
    </row>
    <row r="1065">
      <c r="A1065" s="10" t="n"/>
      <c r="D1065">
        <f>IFERROR(VLOOKUP(C1065,Produtos!A:B,2,FALSE),"")</f>
        <v/>
      </c>
      <c r="F1065" s="10">
        <f>IFERROR(INDEX(Lotes!$E:$E,MATCH(1,(Lotes!$A:$A=C1065)*(Lotes!$C:$C=E1065),0)),"")</f>
        <v/>
      </c>
      <c r="G1065" s="14" t="n"/>
    </row>
    <row r="1066">
      <c r="A1066" s="10" t="n"/>
      <c r="D1066">
        <f>IFERROR(VLOOKUP(C1066,Produtos!A:B,2,FALSE),"")</f>
        <v/>
      </c>
      <c r="F1066" s="10">
        <f>IFERROR(INDEX(Lotes!$E:$E,MATCH(1,(Lotes!$A:$A=C1066)*(Lotes!$C:$C=E1066),0)),"")</f>
        <v/>
      </c>
      <c r="G1066" s="14" t="n"/>
    </row>
    <row r="1067">
      <c r="A1067" s="10" t="n"/>
      <c r="D1067">
        <f>IFERROR(VLOOKUP(C1067,Produtos!A:B,2,FALSE),"")</f>
        <v/>
      </c>
      <c r="F1067" s="10">
        <f>IFERROR(INDEX(Lotes!$E:$E,MATCH(1,(Lotes!$A:$A=C1067)*(Lotes!$C:$C=E1067),0)),"")</f>
        <v/>
      </c>
      <c r="G1067" s="14" t="n"/>
    </row>
    <row r="1068">
      <c r="A1068" s="10" t="n"/>
      <c r="D1068">
        <f>IFERROR(VLOOKUP(C1068,Produtos!A:B,2,FALSE),"")</f>
        <v/>
      </c>
      <c r="F1068" s="10">
        <f>IFERROR(INDEX(Lotes!$E:$E,MATCH(1,(Lotes!$A:$A=C1068)*(Lotes!$C:$C=E1068),0)),"")</f>
        <v/>
      </c>
      <c r="G1068" s="14" t="n"/>
    </row>
    <row r="1069">
      <c r="A1069" s="10" t="n"/>
      <c r="D1069">
        <f>IFERROR(VLOOKUP(C1069,Produtos!A:B,2,FALSE),"")</f>
        <v/>
      </c>
      <c r="F1069" s="10">
        <f>IFERROR(INDEX(Lotes!$E:$E,MATCH(1,(Lotes!$A:$A=C1069)*(Lotes!$C:$C=E1069),0)),"")</f>
        <v/>
      </c>
      <c r="G1069" s="14" t="n"/>
    </row>
    <row r="1070">
      <c r="A1070" s="10" t="n"/>
      <c r="D1070">
        <f>IFERROR(VLOOKUP(C1070,Produtos!A:B,2,FALSE),"")</f>
        <v/>
      </c>
      <c r="F1070" s="10">
        <f>IFERROR(INDEX(Lotes!$E:$E,MATCH(1,(Lotes!$A:$A=C1070)*(Lotes!$C:$C=E1070),0)),"")</f>
        <v/>
      </c>
      <c r="G1070" s="14" t="n"/>
    </row>
    <row r="1071">
      <c r="A1071" s="10" t="n"/>
      <c r="D1071">
        <f>IFERROR(VLOOKUP(C1071,Produtos!A:B,2,FALSE),"")</f>
        <v/>
      </c>
      <c r="F1071" s="10">
        <f>IFERROR(INDEX(Lotes!$E:$E,MATCH(1,(Lotes!$A:$A=C1071)*(Lotes!$C:$C=E1071),0)),"")</f>
        <v/>
      </c>
      <c r="G1071" s="14" t="n"/>
    </row>
    <row r="1072">
      <c r="A1072" s="10" t="n"/>
      <c r="D1072">
        <f>IFERROR(VLOOKUP(C1072,Produtos!A:B,2,FALSE),"")</f>
        <v/>
      </c>
      <c r="F1072" s="10">
        <f>IFERROR(INDEX(Lotes!$E:$E,MATCH(1,(Lotes!$A:$A=C1072)*(Lotes!$C:$C=E1072),0)),"")</f>
        <v/>
      </c>
      <c r="G1072" s="14" t="n"/>
    </row>
    <row r="1073">
      <c r="A1073" s="10" t="n"/>
      <c r="D1073">
        <f>IFERROR(VLOOKUP(C1073,Produtos!A:B,2,FALSE),"")</f>
        <v/>
      </c>
      <c r="F1073" s="10">
        <f>IFERROR(INDEX(Lotes!$E:$E,MATCH(1,(Lotes!$A:$A=C1073)*(Lotes!$C:$C=E1073),0)),"")</f>
        <v/>
      </c>
      <c r="G1073" s="14" t="n"/>
    </row>
    <row r="1074">
      <c r="A1074" s="10" t="n"/>
      <c r="D1074">
        <f>IFERROR(VLOOKUP(C1074,Produtos!A:B,2,FALSE),"")</f>
        <v/>
      </c>
      <c r="F1074" s="10">
        <f>IFERROR(INDEX(Lotes!$E:$E,MATCH(1,(Lotes!$A:$A=C1074)*(Lotes!$C:$C=E1074),0)),"")</f>
        <v/>
      </c>
      <c r="G1074" s="14" t="n"/>
    </row>
    <row r="1075">
      <c r="A1075" s="10" t="n"/>
      <c r="D1075">
        <f>IFERROR(VLOOKUP(C1075,Produtos!A:B,2,FALSE),"")</f>
        <v/>
      </c>
      <c r="F1075" s="10">
        <f>IFERROR(INDEX(Lotes!$E:$E,MATCH(1,(Lotes!$A:$A=C1075)*(Lotes!$C:$C=E1075),0)),"")</f>
        <v/>
      </c>
      <c r="G1075" s="14" t="n"/>
    </row>
    <row r="1076">
      <c r="A1076" s="10" t="n"/>
      <c r="D1076">
        <f>IFERROR(VLOOKUP(C1076,Produtos!A:B,2,FALSE),"")</f>
        <v/>
      </c>
      <c r="F1076" s="10">
        <f>IFERROR(INDEX(Lotes!$E:$E,MATCH(1,(Lotes!$A:$A=C1076)*(Lotes!$C:$C=E1076),0)),"")</f>
        <v/>
      </c>
      <c r="G1076" s="14" t="n"/>
    </row>
    <row r="1077">
      <c r="A1077" s="10" t="n"/>
      <c r="D1077">
        <f>IFERROR(VLOOKUP(C1077,Produtos!A:B,2,FALSE),"")</f>
        <v/>
      </c>
      <c r="F1077" s="10">
        <f>IFERROR(INDEX(Lotes!$E:$E,MATCH(1,(Lotes!$A:$A=C1077)*(Lotes!$C:$C=E1077),0)),"")</f>
        <v/>
      </c>
      <c r="G1077" s="14" t="n"/>
    </row>
    <row r="1078">
      <c r="A1078" s="10" t="n"/>
      <c r="D1078">
        <f>IFERROR(VLOOKUP(C1078,Produtos!A:B,2,FALSE),"")</f>
        <v/>
      </c>
      <c r="F1078" s="10">
        <f>IFERROR(INDEX(Lotes!$E:$E,MATCH(1,(Lotes!$A:$A=C1078)*(Lotes!$C:$C=E1078),0)),"")</f>
        <v/>
      </c>
      <c r="G1078" s="14" t="n"/>
    </row>
    <row r="1079">
      <c r="A1079" s="10" t="n"/>
      <c r="D1079">
        <f>IFERROR(VLOOKUP(C1079,Produtos!A:B,2,FALSE),"")</f>
        <v/>
      </c>
      <c r="F1079" s="10">
        <f>IFERROR(INDEX(Lotes!$E:$E,MATCH(1,(Lotes!$A:$A=C1079)*(Lotes!$C:$C=E1079),0)),"")</f>
        <v/>
      </c>
      <c r="G1079" s="14" t="n"/>
    </row>
    <row r="1080">
      <c r="A1080" s="10" t="n"/>
      <c r="D1080">
        <f>IFERROR(VLOOKUP(C1080,Produtos!A:B,2,FALSE),"")</f>
        <v/>
      </c>
      <c r="F1080" s="10">
        <f>IFERROR(INDEX(Lotes!$E:$E,MATCH(1,(Lotes!$A:$A=C1080)*(Lotes!$C:$C=E1080),0)),"")</f>
        <v/>
      </c>
      <c r="G1080" s="14" t="n"/>
    </row>
    <row r="1081">
      <c r="A1081" s="10" t="n"/>
      <c r="D1081">
        <f>IFERROR(VLOOKUP(C1081,Produtos!A:B,2,FALSE),"")</f>
        <v/>
      </c>
      <c r="F1081" s="10">
        <f>IFERROR(INDEX(Lotes!$E:$E,MATCH(1,(Lotes!$A:$A=C1081)*(Lotes!$C:$C=E1081),0)),"")</f>
        <v/>
      </c>
      <c r="G1081" s="14" t="n"/>
    </row>
    <row r="1082">
      <c r="A1082" s="10" t="n"/>
      <c r="D1082">
        <f>IFERROR(VLOOKUP(C1082,Produtos!A:B,2,FALSE),"")</f>
        <v/>
      </c>
      <c r="F1082" s="10">
        <f>IFERROR(INDEX(Lotes!$E:$E,MATCH(1,(Lotes!$A:$A=C1082)*(Lotes!$C:$C=E1082),0)),"")</f>
        <v/>
      </c>
      <c r="G1082" s="14" t="n"/>
    </row>
    <row r="1083">
      <c r="A1083" s="10" t="n"/>
      <c r="D1083">
        <f>IFERROR(VLOOKUP(C1083,Produtos!A:B,2,FALSE),"")</f>
        <v/>
      </c>
      <c r="F1083" s="10">
        <f>IFERROR(INDEX(Lotes!$E:$E,MATCH(1,(Lotes!$A:$A=C1083)*(Lotes!$C:$C=E1083),0)),"")</f>
        <v/>
      </c>
      <c r="G1083" s="14" t="n"/>
    </row>
    <row r="1084">
      <c r="A1084" s="10" t="n"/>
      <c r="D1084">
        <f>IFERROR(VLOOKUP(C1084,Produtos!A:B,2,FALSE),"")</f>
        <v/>
      </c>
      <c r="F1084" s="10">
        <f>IFERROR(INDEX(Lotes!$E:$E,MATCH(1,(Lotes!$A:$A=C1084)*(Lotes!$C:$C=E1084),0)),"")</f>
        <v/>
      </c>
      <c r="G1084" s="14" t="n"/>
    </row>
    <row r="1085">
      <c r="A1085" s="10" t="n"/>
      <c r="D1085">
        <f>IFERROR(VLOOKUP(C1085,Produtos!A:B,2,FALSE),"")</f>
        <v/>
      </c>
      <c r="F1085" s="10">
        <f>IFERROR(INDEX(Lotes!$E:$E,MATCH(1,(Lotes!$A:$A=C1085)*(Lotes!$C:$C=E1085),0)),"")</f>
        <v/>
      </c>
      <c r="G1085" s="14" t="n"/>
    </row>
    <row r="1086">
      <c r="A1086" s="10" t="n"/>
      <c r="D1086">
        <f>IFERROR(VLOOKUP(C1086,Produtos!A:B,2,FALSE),"")</f>
        <v/>
      </c>
      <c r="F1086" s="10">
        <f>IFERROR(INDEX(Lotes!$E:$E,MATCH(1,(Lotes!$A:$A=C1086)*(Lotes!$C:$C=E1086),0)),"")</f>
        <v/>
      </c>
      <c r="G1086" s="14" t="n"/>
    </row>
    <row r="1087">
      <c r="A1087" s="10" t="n"/>
      <c r="D1087">
        <f>IFERROR(VLOOKUP(C1087,Produtos!A:B,2,FALSE),"")</f>
        <v/>
      </c>
      <c r="F1087" s="10">
        <f>IFERROR(INDEX(Lotes!$E:$E,MATCH(1,(Lotes!$A:$A=C1087)*(Lotes!$C:$C=E1087),0)),"")</f>
        <v/>
      </c>
      <c r="G1087" s="14" t="n"/>
    </row>
    <row r="1088">
      <c r="A1088" s="10" t="n"/>
      <c r="D1088">
        <f>IFERROR(VLOOKUP(C1088,Produtos!A:B,2,FALSE),"")</f>
        <v/>
      </c>
      <c r="F1088" s="10">
        <f>IFERROR(INDEX(Lotes!$E:$E,MATCH(1,(Lotes!$A:$A=C1088)*(Lotes!$C:$C=E1088),0)),"")</f>
        <v/>
      </c>
      <c r="G1088" s="14" t="n"/>
    </row>
    <row r="1089">
      <c r="A1089" s="10" t="n"/>
      <c r="D1089">
        <f>IFERROR(VLOOKUP(C1089,Produtos!A:B,2,FALSE),"")</f>
        <v/>
      </c>
      <c r="F1089" s="10">
        <f>IFERROR(INDEX(Lotes!$E:$E,MATCH(1,(Lotes!$A:$A=C1089)*(Lotes!$C:$C=E1089),0)),"")</f>
        <v/>
      </c>
      <c r="G1089" s="14" t="n"/>
    </row>
    <row r="1090">
      <c r="A1090" s="10" t="n"/>
      <c r="D1090">
        <f>IFERROR(VLOOKUP(C1090,Produtos!A:B,2,FALSE),"")</f>
        <v/>
      </c>
      <c r="F1090" s="10">
        <f>IFERROR(INDEX(Lotes!$E:$E,MATCH(1,(Lotes!$A:$A=C1090)*(Lotes!$C:$C=E1090),0)),"")</f>
        <v/>
      </c>
      <c r="G1090" s="14" t="n"/>
    </row>
    <row r="1091">
      <c r="A1091" s="10" t="n"/>
      <c r="D1091">
        <f>IFERROR(VLOOKUP(C1091,Produtos!A:B,2,FALSE),"")</f>
        <v/>
      </c>
      <c r="F1091" s="10">
        <f>IFERROR(INDEX(Lotes!$E:$E,MATCH(1,(Lotes!$A:$A=C1091)*(Lotes!$C:$C=E1091),0)),"")</f>
        <v/>
      </c>
      <c r="G1091" s="14" t="n"/>
    </row>
    <row r="1092">
      <c r="A1092" s="10" t="n"/>
      <c r="D1092">
        <f>IFERROR(VLOOKUP(C1092,Produtos!A:B,2,FALSE),"")</f>
        <v/>
      </c>
      <c r="F1092" s="10">
        <f>IFERROR(INDEX(Lotes!$E:$E,MATCH(1,(Lotes!$A:$A=C1092)*(Lotes!$C:$C=E1092),0)),"")</f>
        <v/>
      </c>
      <c r="G1092" s="14" t="n"/>
    </row>
    <row r="1093">
      <c r="A1093" s="10" t="n"/>
      <c r="D1093">
        <f>IFERROR(VLOOKUP(C1093,Produtos!A:B,2,FALSE),"")</f>
        <v/>
      </c>
      <c r="F1093" s="10">
        <f>IFERROR(INDEX(Lotes!$E:$E,MATCH(1,(Lotes!$A:$A=C1093)*(Lotes!$C:$C=E1093),0)),"")</f>
        <v/>
      </c>
      <c r="G1093" s="14" t="n"/>
    </row>
    <row r="1094">
      <c r="A1094" s="10" t="n"/>
      <c r="D1094">
        <f>IFERROR(VLOOKUP(C1094,Produtos!A:B,2,FALSE),"")</f>
        <v/>
      </c>
      <c r="F1094" s="10">
        <f>IFERROR(INDEX(Lotes!$E:$E,MATCH(1,(Lotes!$A:$A=C1094)*(Lotes!$C:$C=E1094),0)),"")</f>
        <v/>
      </c>
      <c r="G1094" s="14" t="n"/>
    </row>
    <row r="1095">
      <c r="A1095" s="10" t="n"/>
      <c r="D1095">
        <f>IFERROR(VLOOKUP(C1095,Produtos!A:B,2,FALSE),"")</f>
        <v/>
      </c>
      <c r="F1095" s="10">
        <f>IFERROR(INDEX(Lotes!$E:$E,MATCH(1,(Lotes!$A:$A=C1095)*(Lotes!$C:$C=E1095),0)),"")</f>
        <v/>
      </c>
      <c r="G1095" s="14" t="n"/>
    </row>
    <row r="1096">
      <c r="A1096" s="10" t="n"/>
      <c r="D1096">
        <f>IFERROR(VLOOKUP(C1096,Produtos!A:B,2,FALSE),"")</f>
        <v/>
      </c>
      <c r="F1096" s="10">
        <f>IFERROR(INDEX(Lotes!$E:$E,MATCH(1,(Lotes!$A:$A=C1096)*(Lotes!$C:$C=E1096),0)),"")</f>
        <v/>
      </c>
      <c r="G1096" s="14" t="n"/>
    </row>
    <row r="1097">
      <c r="A1097" s="10" t="n"/>
      <c r="D1097">
        <f>IFERROR(VLOOKUP(C1097,Produtos!A:B,2,FALSE),"")</f>
        <v/>
      </c>
      <c r="F1097" s="10">
        <f>IFERROR(INDEX(Lotes!$E:$E,MATCH(1,(Lotes!$A:$A=C1097)*(Lotes!$C:$C=E1097),0)),"")</f>
        <v/>
      </c>
      <c r="G1097" s="14" t="n"/>
    </row>
    <row r="1098">
      <c r="A1098" s="10" t="n"/>
      <c r="D1098">
        <f>IFERROR(VLOOKUP(C1098,Produtos!A:B,2,FALSE),"")</f>
        <v/>
      </c>
      <c r="F1098" s="10">
        <f>IFERROR(INDEX(Lotes!$E:$E,MATCH(1,(Lotes!$A:$A=C1098)*(Lotes!$C:$C=E1098),0)),"")</f>
        <v/>
      </c>
      <c r="G1098" s="14" t="n"/>
    </row>
    <row r="1099">
      <c r="A1099" s="10" t="n"/>
      <c r="D1099">
        <f>IFERROR(VLOOKUP(C1099,Produtos!A:B,2,FALSE),"")</f>
        <v/>
      </c>
      <c r="F1099" s="10">
        <f>IFERROR(INDEX(Lotes!$E:$E,MATCH(1,(Lotes!$A:$A=C1099)*(Lotes!$C:$C=E1099),0)),"")</f>
        <v/>
      </c>
      <c r="G1099" s="14" t="n"/>
    </row>
    <row r="1100">
      <c r="A1100" s="10" t="n"/>
      <c r="D1100">
        <f>IFERROR(VLOOKUP(C1100,Produtos!A:B,2,FALSE),"")</f>
        <v/>
      </c>
      <c r="F1100" s="10">
        <f>IFERROR(INDEX(Lotes!$E:$E,MATCH(1,(Lotes!$A:$A=C1100)*(Lotes!$C:$C=E1100),0)),"")</f>
        <v/>
      </c>
      <c r="G1100" s="14" t="n"/>
    </row>
    <row r="1101">
      <c r="A1101" s="10" t="n"/>
      <c r="D1101">
        <f>IFERROR(VLOOKUP(C1101,Produtos!A:B,2,FALSE),"")</f>
        <v/>
      </c>
      <c r="F1101" s="10">
        <f>IFERROR(INDEX(Lotes!$E:$E,MATCH(1,(Lotes!$A:$A=C1101)*(Lotes!$C:$C=E1101),0)),"")</f>
        <v/>
      </c>
      <c r="G1101" s="14" t="n"/>
    </row>
    <row r="1102">
      <c r="A1102" s="10" t="n"/>
      <c r="D1102">
        <f>IFERROR(VLOOKUP(C1102,Produtos!A:B,2,FALSE),"")</f>
        <v/>
      </c>
      <c r="F1102" s="10">
        <f>IFERROR(INDEX(Lotes!$E:$E,MATCH(1,(Lotes!$A:$A=C1102)*(Lotes!$C:$C=E1102),0)),"")</f>
        <v/>
      </c>
      <c r="G1102" s="14" t="n"/>
    </row>
    <row r="1103">
      <c r="A1103" s="10" t="n"/>
      <c r="D1103">
        <f>IFERROR(VLOOKUP(C1103,Produtos!A:B,2,FALSE),"")</f>
        <v/>
      </c>
      <c r="F1103" s="10">
        <f>IFERROR(INDEX(Lotes!$E:$E,MATCH(1,(Lotes!$A:$A=C1103)*(Lotes!$C:$C=E1103),0)),"")</f>
        <v/>
      </c>
      <c r="G1103" s="14" t="n"/>
    </row>
    <row r="1104">
      <c r="A1104" s="10" t="n"/>
      <c r="D1104">
        <f>IFERROR(VLOOKUP(C1104,Produtos!A:B,2,FALSE),"")</f>
        <v/>
      </c>
      <c r="F1104" s="10">
        <f>IFERROR(INDEX(Lotes!$E:$E,MATCH(1,(Lotes!$A:$A=C1104)*(Lotes!$C:$C=E1104),0)),"")</f>
        <v/>
      </c>
      <c r="G1104" s="14" t="n"/>
    </row>
    <row r="1105">
      <c r="A1105" s="10" t="n"/>
      <c r="D1105">
        <f>IFERROR(VLOOKUP(C1105,Produtos!A:B,2,FALSE),"")</f>
        <v/>
      </c>
      <c r="F1105" s="10">
        <f>IFERROR(INDEX(Lotes!$E:$E,MATCH(1,(Lotes!$A:$A=C1105)*(Lotes!$C:$C=E1105),0)),"")</f>
        <v/>
      </c>
      <c r="G1105" s="14" t="n"/>
    </row>
    <row r="1106">
      <c r="A1106" s="10" t="n"/>
      <c r="D1106">
        <f>IFERROR(VLOOKUP(C1106,Produtos!A:B,2,FALSE),"")</f>
        <v/>
      </c>
      <c r="F1106" s="10">
        <f>IFERROR(INDEX(Lotes!$E:$E,MATCH(1,(Lotes!$A:$A=C1106)*(Lotes!$C:$C=E1106),0)),"")</f>
        <v/>
      </c>
      <c r="G1106" s="14" t="n"/>
    </row>
    <row r="1107">
      <c r="A1107" s="10" t="n"/>
      <c r="D1107">
        <f>IFERROR(VLOOKUP(C1107,Produtos!A:B,2,FALSE),"")</f>
        <v/>
      </c>
      <c r="F1107" s="10">
        <f>IFERROR(INDEX(Lotes!$E:$E,MATCH(1,(Lotes!$A:$A=C1107)*(Lotes!$C:$C=E1107),0)),"")</f>
        <v/>
      </c>
      <c r="G1107" s="14" t="n"/>
    </row>
    <row r="1108">
      <c r="A1108" s="10" t="n"/>
      <c r="D1108">
        <f>IFERROR(VLOOKUP(C1108,Produtos!A:B,2,FALSE),"")</f>
        <v/>
      </c>
      <c r="F1108" s="10">
        <f>IFERROR(INDEX(Lotes!$E:$E,MATCH(1,(Lotes!$A:$A=C1108)*(Lotes!$C:$C=E1108),0)),"")</f>
        <v/>
      </c>
      <c r="G1108" s="14" t="n"/>
    </row>
    <row r="1109">
      <c r="A1109" s="10" t="n"/>
      <c r="D1109">
        <f>IFERROR(VLOOKUP(C1109,Produtos!A:B,2,FALSE),"")</f>
        <v/>
      </c>
      <c r="F1109" s="10">
        <f>IFERROR(INDEX(Lotes!$E:$E,MATCH(1,(Lotes!$A:$A=C1109)*(Lotes!$C:$C=E1109),0)),"")</f>
        <v/>
      </c>
      <c r="G1109" s="14" t="n"/>
    </row>
    <row r="1110">
      <c r="A1110" s="10" t="n"/>
      <c r="D1110">
        <f>IFERROR(VLOOKUP(C1110,Produtos!A:B,2,FALSE),"")</f>
        <v/>
      </c>
      <c r="F1110" s="10">
        <f>IFERROR(INDEX(Lotes!$E:$E,MATCH(1,(Lotes!$A:$A=C1110)*(Lotes!$C:$C=E1110),0)),"")</f>
        <v/>
      </c>
      <c r="G1110" s="14" t="n"/>
    </row>
    <row r="1111">
      <c r="A1111" s="10" t="n"/>
      <c r="D1111">
        <f>IFERROR(VLOOKUP(C1111,Produtos!A:B,2,FALSE),"")</f>
        <v/>
      </c>
      <c r="F1111" s="10">
        <f>IFERROR(INDEX(Lotes!$E:$E,MATCH(1,(Lotes!$A:$A=C1111)*(Lotes!$C:$C=E1111),0)),"")</f>
        <v/>
      </c>
      <c r="G1111" s="14" t="n"/>
    </row>
    <row r="1112">
      <c r="A1112" s="10" t="n"/>
      <c r="D1112">
        <f>IFERROR(VLOOKUP(C1112,Produtos!A:B,2,FALSE),"")</f>
        <v/>
      </c>
      <c r="F1112" s="10">
        <f>IFERROR(INDEX(Lotes!$E:$E,MATCH(1,(Lotes!$A:$A=C1112)*(Lotes!$C:$C=E1112),0)),"")</f>
        <v/>
      </c>
      <c r="G1112" s="14" t="n"/>
    </row>
    <row r="1113">
      <c r="A1113" s="10" t="n"/>
      <c r="D1113">
        <f>IFERROR(VLOOKUP(C1113,Produtos!A:B,2,FALSE),"")</f>
        <v/>
      </c>
      <c r="F1113" s="10">
        <f>IFERROR(INDEX(Lotes!$E:$E,MATCH(1,(Lotes!$A:$A=C1113)*(Lotes!$C:$C=E1113),0)),"")</f>
        <v/>
      </c>
      <c r="G1113" s="14" t="n"/>
    </row>
    <row r="1114">
      <c r="A1114" s="10" t="n"/>
      <c r="D1114">
        <f>IFERROR(VLOOKUP(C1114,Produtos!A:B,2,FALSE),"")</f>
        <v/>
      </c>
      <c r="F1114" s="10">
        <f>IFERROR(INDEX(Lotes!$E:$E,MATCH(1,(Lotes!$A:$A=C1114)*(Lotes!$C:$C=E1114),0)),"")</f>
        <v/>
      </c>
      <c r="G1114" s="14" t="n"/>
    </row>
    <row r="1115">
      <c r="A1115" s="10" t="n"/>
      <c r="D1115">
        <f>IFERROR(VLOOKUP(C1115,Produtos!A:B,2,FALSE),"")</f>
        <v/>
      </c>
      <c r="F1115" s="10">
        <f>IFERROR(INDEX(Lotes!$E:$E,MATCH(1,(Lotes!$A:$A=C1115)*(Lotes!$C:$C=E1115),0)),"")</f>
        <v/>
      </c>
      <c r="G1115" s="14" t="n"/>
    </row>
    <row r="1116">
      <c r="A1116" s="10" t="n"/>
      <c r="D1116">
        <f>IFERROR(VLOOKUP(C1116,Produtos!A:B,2,FALSE),"")</f>
        <v/>
      </c>
      <c r="F1116" s="10">
        <f>IFERROR(INDEX(Lotes!$E:$E,MATCH(1,(Lotes!$A:$A=C1116)*(Lotes!$C:$C=E1116),0)),"")</f>
        <v/>
      </c>
      <c r="G1116" s="14" t="n"/>
    </row>
    <row r="1117">
      <c r="A1117" s="10" t="n"/>
      <c r="D1117">
        <f>IFERROR(VLOOKUP(C1117,Produtos!A:B,2,FALSE),"")</f>
        <v/>
      </c>
      <c r="F1117" s="10">
        <f>IFERROR(INDEX(Lotes!$E:$E,MATCH(1,(Lotes!$A:$A=C1117)*(Lotes!$C:$C=E1117),0)),"")</f>
        <v/>
      </c>
      <c r="G1117" s="14" t="n"/>
    </row>
    <row r="1118">
      <c r="A1118" s="10" t="n"/>
      <c r="D1118">
        <f>IFERROR(VLOOKUP(C1118,Produtos!A:B,2,FALSE),"")</f>
        <v/>
      </c>
      <c r="F1118" s="10">
        <f>IFERROR(INDEX(Lotes!$E:$E,MATCH(1,(Lotes!$A:$A=C1118)*(Lotes!$C:$C=E1118),0)),"")</f>
        <v/>
      </c>
      <c r="G1118" s="14" t="n"/>
    </row>
    <row r="1119">
      <c r="A1119" s="10" t="n"/>
      <c r="D1119">
        <f>IFERROR(VLOOKUP(C1119,Produtos!A:B,2,FALSE),"")</f>
        <v/>
      </c>
      <c r="F1119" s="10">
        <f>IFERROR(INDEX(Lotes!$E:$E,MATCH(1,(Lotes!$A:$A=C1119)*(Lotes!$C:$C=E1119),0)),"")</f>
        <v/>
      </c>
      <c r="G1119" s="14" t="n"/>
    </row>
    <row r="1120">
      <c r="A1120" s="10" t="n"/>
      <c r="D1120">
        <f>IFERROR(VLOOKUP(C1120,Produtos!A:B,2,FALSE),"")</f>
        <v/>
      </c>
      <c r="F1120" s="10">
        <f>IFERROR(INDEX(Lotes!$E:$E,MATCH(1,(Lotes!$A:$A=C1120)*(Lotes!$C:$C=E1120),0)),"")</f>
        <v/>
      </c>
      <c r="G1120" s="14" t="n"/>
    </row>
    <row r="1121">
      <c r="A1121" s="10" t="n"/>
      <c r="D1121">
        <f>IFERROR(VLOOKUP(C1121,Produtos!A:B,2,FALSE),"")</f>
        <v/>
      </c>
      <c r="F1121" s="10">
        <f>IFERROR(INDEX(Lotes!$E:$E,MATCH(1,(Lotes!$A:$A=C1121)*(Lotes!$C:$C=E1121),0)),"")</f>
        <v/>
      </c>
      <c r="G1121" s="14" t="n"/>
    </row>
    <row r="1122">
      <c r="A1122" s="10" t="n"/>
      <c r="D1122">
        <f>IFERROR(VLOOKUP(C1122,Produtos!A:B,2,FALSE),"")</f>
        <v/>
      </c>
      <c r="F1122" s="10">
        <f>IFERROR(INDEX(Lotes!$E:$E,MATCH(1,(Lotes!$A:$A=C1122)*(Lotes!$C:$C=E1122),0)),"")</f>
        <v/>
      </c>
      <c r="G1122" s="14" t="n"/>
    </row>
    <row r="1123">
      <c r="A1123" s="10" t="n"/>
      <c r="D1123">
        <f>IFERROR(VLOOKUP(C1123,Produtos!A:B,2,FALSE),"")</f>
        <v/>
      </c>
      <c r="F1123" s="10">
        <f>IFERROR(INDEX(Lotes!$E:$E,MATCH(1,(Lotes!$A:$A=C1123)*(Lotes!$C:$C=E1123),0)),"")</f>
        <v/>
      </c>
      <c r="G1123" s="14" t="n"/>
    </row>
    <row r="1124">
      <c r="A1124" s="10" t="n"/>
      <c r="D1124">
        <f>IFERROR(VLOOKUP(C1124,Produtos!A:B,2,FALSE),"")</f>
        <v/>
      </c>
      <c r="F1124" s="10">
        <f>IFERROR(INDEX(Lotes!$E:$E,MATCH(1,(Lotes!$A:$A=C1124)*(Lotes!$C:$C=E1124),0)),"")</f>
        <v/>
      </c>
      <c r="G1124" s="14" t="n"/>
    </row>
    <row r="1125">
      <c r="A1125" s="10" t="n"/>
      <c r="D1125">
        <f>IFERROR(VLOOKUP(C1125,Produtos!A:B,2,FALSE),"")</f>
        <v/>
      </c>
      <c r="F1125" s="10">
        <f>IFERROR(INDEX(Lotes!$E:$E,MATCH(1,(Lotes!$A:$A=C1125)*(Lotes!$C:$C=E1125),0)),"")</f>
        <v/>
      </c>
      <c r="G1125" s="14" t="n"/>
    </row>
    <row r="1126">
      <c r="A1126" s="10" t="n"/>
      <c r="D1126">
        <f>IFERROR(VLOOKUP(C1126,Produtos!A:B,2,FALSE),"")</f>
        <v/>
      </c>
      <c r="F1126" s="10">
        <f>IFERROR(INDEX(Lotes!$E:$E,MATCH(1,(Lotes!$A:$A=C1126)*(Lotes!$C:$C=E1126),0)),"")</f>
        <v/>
      </c>
      <c r="G1126" s="14" t="n"/>
    </row>
    <row r="1127">
      <c r="A1127" s="10" t="n"/>
      <c r="D1127">
        <f>IFERROR(VLOOKUP(C1127,Produtos!A:B,2,FALSE),"")</f>
        <v/>
      </c>
      <c r="F1127" s="10">
        <f>IFERROR(INDEX(Lotes!$E:$E,MATCH(1,(Lotes!$A:$A=C1127)*(Lotes!$C:$C=E1127),0)),"")</f>
        <v/>
      </c>
      <c r="G1127" s="14" t="n"/>
    </row>
    <row r="1128">
      <c r="A1128" s="10" t="n"/>
      <c r="D1128">
        <f>IFERROR(VLOOKUP(C1128,Produtos!A:B,2,FALSE),"")</f>
        <v/>
      </c>
      <c r="F1128" s="10">
        <f>IFERROR(INDEX(Lotes!$E:$E,MATCH(1,(Lotes!$A:$A=C1128)*(Lotes!$C:$C=E1128),0)),"")</f>
        <v/>
      </c>
      <c r="G1128" s="14" t="n"/>
    </row>
    <row r="1129">
      <c r="A1129" s="10" t="n"/>
      <c r="D1129">
        <f>IFERROR(VLOOKUP(C1129,Produtos!A:B,2,FALSE),"")</f>
        <v/>
      </c>
      <c r="F1129" s="10">
        <f>IFERROR(INDEX(Lotes!$E:$E,MATCH(1,(Lotes!$A:$A=C1129)*(Lotes!$C:$C=E1129),0)),"")</f>
        <v/>
      </c>
      <c r="G1129" s="14" t="n"/>
    </row>
    <row r="1130">
      <c r="A1130" s="10" t="n"/>
      <c r="D1130">
        <f>IFERROR(VLOOKUP(C1130,Produtos!A:B,2,FALSE),"")</f>
        <v/>
      </c>
      <c r="F1130" s="10">
        <f>IFERROR(INDEX(Lotes!$E:$E,MATCH(1,(Lotes!$A:$A=C1130)*(Lotes!$C:$C=E1130),0)),"")</f>
        <v/>
      </c>
      <c r="G1130" s="14" t="n"/>
    </row>
    <row r="1131">
      <c r="A1131" s="10" t="n"/>
      <c r="D1131">
        <f>IFERROR(VLOOKUP(C1131,Produtos!A:B,2,FALSE),"")</f>
        <v/>
      </c>
      <c r="F1131" s="10">
        <f>IFERROR(INDEX(Lotes!$E:$E,MATCH(1,(Lotes!$A:$A=C1131)*(Lotes!$C:$C=E1131),0)),"")</f>
        <v/>
      </c>
      <c r="G1131" s="14" t="n"/>
    </row>
    <row r="1132">
      <c r="A1132" s="10" t="n"/>
      <c r="D1132">
        <f>IFERROR(VLOOKUP(C1132,Produtos!A:B,2,FALSE),"")</f>
        <v/>
      </c>
      <c r="F1132" s="10">
        <f>IFERROR(INDEX(Lotes!$E:$E,MATCH(1,(Lotes!$A:$A=C1132)*(Lotes!$C:$C=E1132),0)),"")</f>
        <v/>
      </c>
      <c r="G1132" s="14" t="n"/>
    </row>
    <row r="1133">
      <c r="A1133" s="10" t="n"/>
      <c r="D1133">
        <f>IFERROR(VLOOKUP(C1133,Produtos!A:B,2,FALSE),"")</f>
        <v/>
      </c>
      <c r="F1133" s="10">
        <f>IFERROR(INDEX(Lotes!$E:$E,MATCH(1,(Lotes!$A:$A=C1133)*(Lotes!$C:$C=E1133),0)),"")</f>
        <v/>
      </c>
      <c r="G1133" s="14" t="n"/>
    </row>
    <row r="1134">
      <c r="A1134" s="10" t="n"/>
      <c r="D1134">
        <f>IFERROR(VLOOKUP(C1134,Produtos!A:B,2,FALSE),"")</f>
        <v/>
      </c>
      <c r="F1134" s="10">
        <f>IFERROR(INDEX(Lotes!$E:$E,MATCH(1,(Lotes!$A:$A=C1134)*(Lotes!$C:$C=E1134),0)),"")</f>
        <v/>
      </c>
      <c r="G1134" s="14" t="n"/>
    </row>
    <row r="1135">
      <c r="A1135" s="10" t="n"/>
      <c r="D1135">
        <f>IFERROR(VLOOKUP(C1135,Produtos!A:B,2,FALSE),"")</f>
        <v/>
      </c>
      <c r="F1135" s="10">
        <f>IFERROR(INDEX(Lotes!$E:$E,MATCH(1,(Lotes!$A:$A=C1135)*(Lotes!$C:$C=E1135),0)),"")</f>
        <v/>
      </c>
      <c r="G1135" s="14" t="n"/>
    </row>
    <row r="1136">
      <c r="A1136" s="10" t="n"/>
      <c r="D1136">
        <f>IFERROR(VLOOKUP(C1136,Produtos!A:B,2,FALSE),"")</f>
        <v/>
      </c>
      <c r="F1136" s="10">
        <f>IFERROR(INDEX(Lotes!$E:$E,MATCH(1,(Lotes!$A:$A=C1136)*(Lotes!$C:$C=E1136),0)),"")</f>
        <v/>
      </c>
      <c r="G1136" s="14" t="n"/>
    </row>
    <row r="1137">
      <c r="A1137" s="10" t="n"/>
      <c r="D1137">
        <f>IFERROR(VLOOKUP(C1137,Produtos!A:B,2,FALSE),"")</f>
        <v/>
      </c>
      <c r="F1137" s="10">
        <f>IFERROR(INDEX(Lotes!$E:$E,MATCH(1,(Lotes!$A:$A=C1137)*(Lotes!$C:$C=E1137),0)),"")</f>
        <v/>
      </c>
      <c r="G1137" s="14" t="n"/>
    </row>
    <row r="1138">
      <c r="A1138" s="10" t="n"/>
      <c r="D1138">
        <f>IFERROR(VLOOKUP(C1138,Produtos!A:B,2,FALSE),"")</f>
        <v/>
      </c>
      <c r="F1138" s="10">
        <f>IFERROR(INDEX(Lotes!$E:$E,MATCH(1,(Lotes!$A:$A=C1138)*(Lotes!$C:$C=E1138),0)),"")</f>
        <v/>
      </c>
      <c r="G1138" s="14" t="n"/>
    </row>
    <row r="1139">
      <c r="A1139" s="10" t="n"/>
      <c r="D1139">
        <f>IFERROR(VLOOKUP(C1139,Produtos!A:B,2,FALSE),"")</f>
        <v/>
      </c>
      <c r="F1139" s="10">
        <f>IFERROR(INDEX(Lotes!$E:$E,MATCH(1,(Lotes!$A:$A=C1139)*(Lotes!$C:$C=E1139),0)),"")</f>
        <v/>
      </c>
      <c r="G1139" s="14" t="n"/>
    </row>
    <row r="1140">
      <c r="A1140" s="10" t="n"/>
      <c r="D1140">
        <f>IFERROR(VLOOKUP(C1140,Produtos!A:B,2,FALSE),"")</f>
        <v/>
      </c>
      <c r="F1140" s="10">
        <f>IFERROR(INDEX(Lotes!$E:$E,MATCH(1,(Lotes!$A:$A=C1140)*(Lotes!$C:$C=E1140),0)),"")</f>
        <v/>
      </c>
      <c r="G1140" s="14" t="n"/>
    </row>
    <row r="1141">
      <c r="A1141" s="10" t="n"/>
      <c r="D1141">
        <f>IFERROR(VLOOKUP(C1141,Produtos!A:B,2,FALSE),"")</f>
        <v/>
      </c>
      <c r="F1141" s="10">
        <f>IFERROR(INDEX(Lotes!$E:$E,MATCH(1,(Lotes!$A:$A=C1141)*(Lotes!$C:$C=E1141),0)),"")</f>
        <v/>
      </c>
      <c r="G1141" s="14" t="n"/>
    </row>
    <row r="1142">
      <c r="A1142" s="10" t="n"/>
      <c r="D1142">
        <f>IFERROR(VLOOKUP(C1142,Produtos!A:B,2,FALSE),"")</f>
        <v/>
      </c>
      <c r="F1142" s="10">
        <f>IFERROR(INDEX(Lotes!$E:$E,MATCH(1,(Lotes!$A:$A=C1142)*(Lotes!$C:$C=E1142),0)),"")</f>
        <v/>
      </c>
      <c r="G1142" s="14" t="n"/>
    </row>
    <row r="1143">
      <c r="A1143" s="10" t="n"/>
      <c r="D1143">
        <f>IFERROR(VLOOKUP(C1143,Produtos!A:B,2,FALSE),"")</f>
        <v/>
      </c>
      <c r="F1143" s="10">
        <f>IFERROR(INDEX(Lotes!$E:$E,MATCH(1,(Lotes!$A:$A=C1143)*(Lotes!$C:$C=E1143),0)),"")</f>
        <v/>
      </c>
      <c r="G1143" s="14" t="n"/>
    </row>
    <row r="1144">
      <c r="A1144" s="10" t="n"/>
      <c r="D1144">
        <f>IFERROR(VLOOKUP(C1144,Produtos!A:B,2,FALSE),"")</f>
        <v/>
      </c>
      <c r="F1144" s="10">
        <f>IFERROR(INDEX(Lotes!$E:$E,MATCH(1,(Lotes!$A:$A=C1144)*(Lotes!$C:$C=E1144),0)),"")</f>
        <v/>
      </c>
      <c r="G1144" s="14" t="n"/>
    </row>
    <row r="1145">
      <c r="A1145" s="10" t="n"/>
      <c r="D1145">
        <f>IFERROR(VLOOKUP(C1145,Produtos!A:B,2,FALSE),"")</f>
        <v/>
      </c>
      <c r="F1145" s="10">
        <f>IFERROR(INDEX(Lotes!$E:$E,MATCH(1,(Lotes!$A:$A=C1145)*(Lotes!$C:$C=E1145),0)),"")</f>
        <v/>
      </c>
      <c r="G1145" s="14" t="n"/>
    </row>
    <row r="1146">
      <c r="A1146" s="10" t="n"/>
      <c r="D1146">
        <f>IFERROR(VLOOKUP(C1146,Produtos!A:B,2,FALSE),"")</f>
        <v/>
      </c>
      <c r="F1146" s="10">
        <f>IFERROR(INDEX(Lotes!$E:$E,MATCH(1,(Lotes!$A:$A=C1146)*(Lotes!$C:$C=E1146),0)),"")</f>
        <v/>
      </c>
      <c r="G1146" s="14" t="n"/>
    </row>
    <row r="1147">
      <c r="A1147" s="10" t="n"/>
      <c r="D1147">
        <f>IFERROR(VLOOKUP(C1147,Produtos!A:B,2,FALSE),"")</f>
        <v/>
      </c>
      <c r="F1147" s="10">
        <f>IFERROR(INDEX(Lotes!$E:$E,MATCH(1,(Lotes!$A:$A=C1147)*(Lotes!$C:$C=E1147),0)),"")</f>
        <v/>
      </c>
      <c r="G1147" s="14" t="n"/>
    </row>
    <row r="1148">
      <c r="A1148" s="10" t="n"/>
      <c r="D1148">
        <f>IFERROR(VLOOKUP(C1148,Produtos!A:B,2,FALSE),"")</f>
        <v/>
      </c>
      <c r="F1148" s="10">
        <f>IFERROR(INDEX(Lotes!$E:$E,MATCH(1,(Lotes!$A:$A=C1148)*(Lotes!$C:$C=E1148),0)),"")</f>
        <v/>
      </c>
      <c r="G1148" s="14" t="n"/>
    </row>
    <row r="1149">
      <c r="A1149" s="10" t="n"/>
      <c r="D1149">
        <f>IFERROR(VLOOKUP(C1149,Produtos!A:B,2,FALSE),"")</f>
        <v/>
      </c>
      <c r="F1149" s="10">
        <f>IFERROR(INDEX(Lotes!$E:$E,MATCH(1,(Lotes!$A:$A=C1149)*(Lotes!$C:$C=E1149),0)),"")</f>
        <v/>
      </c>
      <c r="G1149" s="14" t="n"/>
    </row>
    <row r="1150">
      <c r="A1150" s="10" t="n"/>
      <c r="D1150">
        <f>IFERROR(VLOOKUP(C1150,Produtos!A:B,2,FALSE),"")</f>
        <v/>
      </c>
      <c r="F1150" s="10">
        <f>IFERROR(INDEX(Lotes!$E:$E,MATCH(1,(Lotes!$A:$A=C1150)*(Lotes!$C:$C=E1150),0)),"")</f>
        <v/>
      </c>
      <c r="G1150" s="14" t="n"/>
    </row>
    <row r="1151">
      <c r="A1151" s="10" t="n"/>
      <c r="D1151">
        <f>IFERROR(VLOOKUP(C1151,Produtos!A:B,2,FALSE),"")</f>
        <v/>
      </c>
      <c r="F1151" s="10">
        <f>IFERROR(INDEX(Lotes!$E:$E,MATCH(1,(Lotes!$A:$A=C1151)*(Lotes!$C:$C=E1151),0)),"")</f>
        <v/>
      </c>
      <c r="G1151" s="14" t="n"/>
    </row>
    <row r="1152">
      <c r="A1152" s="10" t="n"/>
      <c r="D1152">
        <f>IFERROR(VLOOKUP(C1152,Produtos!A:B,2,FALSE),"")</f>
        <v/>
      </c>
      <c r="F1152" s="10">
        <f>IFERROR(INDEX(Lotes!$E:$E,MATCH(1,(Lotes!$A:$A=C1152)*(Lotes!$C:$C=E1152),0)),"")</f>
        <v/>
      </c>
      <c r="G1152" s="14" t="n"/>
    </row>
    <row r="1153">
      <c r="A1153" s="10" t="n"/>
      <c r="D1153">
        <f>IFERROR(VLOOKUP(C1153,Produtos!A:B,2,FALSE),"")</f>
        <v/>
      </c>
      <c r="F1153" s="10">
        <f>IFERROR(INDEX(Lotes!$E:$E,MATCH(1,(Lotes!$A:$A=C1153)*(Lotes!$C:$C=E1153),0)),"")</f>
        <v/>
      </c>
      <c r="G1153" s="14" t="n"/>
    </row>
    <row r="1154">
      <c r="A1154" s="10" t="n"/>
      <c r="D1154">
        <f>IFERROR(VLOOKUP(C1154,Produtos!A:B,2,FALSE),"")</f>
        <v/>
      </c>
      <c r="F1154" s="10">
        <f>IFERROR(INDEX(Lotes!$E:$E,MATCH(1,(Lotes!$A:$A=C1154)*(Lotes!$C:$C=E1154),0)),"")</f>
        <v/>
      </c>
      <c r="G1154" s="14" t="n"/>
    </row>
    <row r="1155">
      <c r="A1155" s="10" t="n"/>
      <c r="D1155">
        <f>IFERROR(VLOOKUP(C1155,Produtos!A:B,2,FALSE),"")</f>
        <v/>
      </c>
      <c r="F1155" s="10">
        <f>IFERROR(INDEX(Lotes!$E:$E,MATCH(1,(Lotes!$A:$A=C1155)*(Lotes!$C:$C=E1155),0)),"")</f>
        <v/>
      </c>
      <c r="G1155" s="14" t="n"/>
    </row>
    <row r="1156">
      <c r="A1156" s="10" t="n"/>
      <c r="D1156">
        <f>IFERROR(VLOOKUP(C1156,Produtos!A:B,2,FALSE),"")</f>
        <v/>
      </c>
      <c r="F1156" s="10">
        <f>IFERROR(INDEX(Lotes!$E:$E,MATCH(1,(Lotes!$A:$A=C1156)*(Lotes!$C:$C=E1156),0)),"")</f>
        <v/>
      </c>
      <c r="G1156" s="14" t="n"/>
    </row>
    <row r="1157">
      <c r="A1157" s="10" t="n"/>
      <c r="D1157">
        <f>IFERROR(VLOOKUP(C1157,Produtos!A:B,2,FALSE),"")</f>
        <v/>
      </c>
      <c r="F1157" s="10">
        <f>IFERROR(INDEX(Lotes!$E:$E,MATCH(1,(Lotes!$A:$A=C1157)*(Lotes!$C:$C=E1157),0)),"")</f>
        <v/>
      </c>
      <c r="G1157" s="14" t="n"/>
    </row>
    <row r="1158">
      <c r="A1158" s="10" t="n"/>
      <c r="D1158">
        <f>IFERROR(VLOOKUP(C1158,Produtos!A:B,2,FALSE),"")</f>
        <v/>
      </c>
      <c r="F1158" s="10">
        <f>IFERROR(INDEX(Lotes!$E:$E,MATCH(1,(Lotes!$A:$A=C1158)*(Lotes!$C:$C=E1158),0)),"")</f>
        <v/>
      </c>
      <c r="G1158" s="14" t="n"/>
    </row>
    <row r="1159">
      <c r="A1159" s="10" t="n"/>
      <c r="D1159">
        <f>IFERROR(VLOOKUP(C1159,Produtos!A:B,2,FALSE),"")</f>
        <v/>
      </c>
      <c r="F1159" s="10">
        <f>IFERROR(INDEX(Lotes!$E:$E,MATCH(1,(Lotes!$A:$A=C1159)*(Lotes!$C:$C=E1159),0)),"")</f>
        <v/>
      </c>
      <c r="G1159" s="14" t="n"/>
    </row>
    <row r="1160">
      <c r="A1160" s="10" t="n"/>
      <c r="D1160">
        <f>IFERROR(VLOOKUP(C1160,Produtos!A:B,2,FALSE),"")</f>
        <v/>
      </c>
      <c r="F1160" s="10">
        <f>IFERROR(INDEX(Lotes!$E:$E,MATCH(1,(Lotes!$A:$A=C1160)*(Lotes!$C:$C=E1160),0)),"")</f>
        <v/>
      </c>
      <c r="G1160" s="14" t="n"/>
    </row>
    <row r="1161">
      <c r="A1161" s="10" t="n"/>
      <c r="D1161">
        <f>IFERROR(VLOOKUP(C1161,Produtos!A:B,2,FALSE),"")</f>
        <v/>
      </c>
      <c r="F1161" s="10">
        <f>IFERROR(INDEX(Lotes!$E:$E,MATCH(1,(Lotes!$A:$A=C1161)*(Lotes!$C:$C=E1161),0)),"")</f>
        <v/>
      </c>
      <c r="G1161" s="14" t="n"/>
    </row>
    <row r="1162">
      <c r="A1162" s="10" t="n"/>
      <c r="D1162">
        <f>IFERROR(VLOOKUP(C1162,Produtos!A:B,2,FALSE),"")</f>
        <v/>
      </c>
      <c r="F1162" s="10">
        <f>IFERROR(INDEX(Lotes!$E:$E,MATCH(1,(Lotes!$A:$A=C1162)*(Lotes!$C:$C=E1162),0)),"")</f>
        <v/>
      </c>
      <c r="G1162" s="14" t="n"/>
    </row>
    <row r="1163">
      <c r="A1163" s="10" t="n"/>
      <c r="D1163">
        <f>IFERROR(VLOOKUP(C1163,Produtos!A:B,2,FALSE),"")</f>
        <v/>
      </c>
      <c r="F1163" s="10">
        <f>IFERROR(INDEX(Lotes!$E:$E,MATCH(1,(Lotes!$A:$A=C1163)*(Lotes!$C:$C=E1163),0)),"")</f>
        <v/>
      </c>
      <c r="G1163" s="14" t="n"/>
    </row>
    <row r="1164">
      <c r="A1164" s="10" t="n"/>
      <c r="D1164">
        <f>IFERROR(VLOOKUP(C1164,Produtos!A:B,2,FALSE),"")</f>
        <v/>
      </c>
      <c r="F1164" s="10">
        <f>IFERROR(INDEX(Lotes!$E:$E,MATCH(1,(Lotes!$A:$A=C1164)*(Lotes!$C:$C=E1164),0)),"")</f>
        <v/>
      </c>
      <c r="G1164" s="14" t="n"/>
    </row>
    <row r="1165">
      <c r="A1165" s="10" t="n"/>
      <c r="D1165">
        <f>IFERROR(VLOOKUP(C1165,Produtos!A:B,2,FALSE),"")</f>
        <v/>
      </c>
      <c r="F1165" s="10">
        <f>IFERROR(INDEX(Lotes!$E:$E,MATCH(1,(Lotes!$A:$A=C1165)*(Lotes!$C:$C=E1165),0)),"")</f>
        <v/>
      </c>
      <c r="G1165" s="14" t="n"/>
    </row>
    <row r="1166">
      <c r="A1166" s="10" t="n"/>
      <c r="D1166">
        <f>IFERROR(VLOOKUP(C1166,Produtos!A:B,2,FALSE),"")</f>
        <v/>
      </c>
      <c r="F1166" s="10">
        <f>IFERROR(INDEX(Lotes!$E:$E,MATCH(1,(Lotes!$A:$A=C1166)*(Lotes!$C:$C=E1166),0)),"")</f>
        <v/>
      </c>
      <c r="G1166" s="14" t="n"/>
    </row>
    <row r="1167">
      <c r="A1167" s="10" t="n"/>
      <c r="D1167">
        <f>IFERROR(VLOOKUP(C1167,Produtos!A:B,2,FALSE),"")</f>
        <v/>
      </c>
      <c r="F1167" s="10">
        <f>IFERROR(INDEX(Lotes!$E:$E,MATCH(1,(Lotes!$A:$A=C1167)*(Lotes!$C:$C=E1167),0)),"")</f>
        <v/>
      </c>
      <c r="G1167" s="14" t="n"/>
    </row>
    <row r="1168">
      <c r="A1168" s="10" t="n"/>
      <c r="D1168">
        <f>IFERROR(VLOOKUP(C1168,Produtos!A:B,2,FALSE),"")</f>
        <v/>
      </c>
      <c r="F1168" s="10">
        <f>IFERROR(INDEX(Lotes!$E:$E,MATCH(1,(Lotes!$A:$A=C1168)*(Lotes!$C:$C=E1168),0)),"")</f>
        <v/>
      </c>
      <c r="G1168" s="14" t="n"/>
    </row>
    <row r="1169">
      <c r="A1169" s="10" t="n"/>
      <c r="D1169">
        <f>IFERROR(VLOOKUP(C1169,Produtos!A:B,2,FALSE),"")</f>
        <v/>
      </c>
      <c r="F1169" s="10">
        <f>IFERROR(INDEX(Lotes!$E:$E,MATCH(1,(Lotes!$A:$A=C1169)*(Lotes!$C:$C=E1169),0)),"")</f>
        <v/>
      </c>
      <c r="G1169" s="14" t="n"/>
    </row>
    <row r="1170">
      <c r="A1170" s="10" t="n"/>
      <c r="D1170">
        <f>IFERROR(VLOOKUP(C1170,Produtos!A:B,2,FALSE),"")</f>
        <v/>
      </c>
      <c r="F1170" s="10">
        <f>IFERROR(INDEX(Lotes!$E:$E,MATCH(1,(Lotes!$A:$A=C1170)*(Lotes!$C:$C=E1170),0)),"")</f>
        <v/>
      </c>
      <c r="G1170" s="14" t="n"/>
    </row>
    <row r="1171">
      <c r="A1171" s="10" t="n"/>
      <c r="D1171">
        <f>IFERROR(VLOOKUP(C1171,Produtos!A:B,2,FALSE),"")</f>
        <v/>
      </c>
      <c r="F1171" s="10">
        <f>IFERROR(INDEX(Lotes!$E:$E,MATCH(1,(Lotes!$A:$A=C1171)*(Lotes!$C:$C=E1171),0)),"")</f>
        <v/>
      </c>
      <c r="G1171" s="14" t="n"/>
    </row>
    <row r="1172">
      <c r="A1172" s="10" t="n"/>
      <c r="D1172">
        <f>IFERROR(VLOOKUP(C1172,Produtos!A:B,2,FALSE),"")</f>
        <v/>
      </c>
      <c r="F1172" s="10">
        <f>IFERROR(INDEX(Lotes!$E:$E,MATCH(1,(Lotes!$A:$A=C1172)*(Lotes!$C:$C=E1172),0)),"")</f>
        <v/>
      </c>
      <c r="G1172" s="14" t="n"/>
    </row>
    <row r="1173">
      <c r="A1173" s="10" t="n"/>
      <c r="D1173">
        <f>IFERROR(VLOOKUP(C1173,Produtos!A:B,2,FALSE),"")</f>
        <v/>
      </c>
      <c r="F1173" s="10">
        <f>IFERROR(INDEX(Lotes!$E:$E,MATCH(1,(Lotes!$A:$A=C1173)*(Lotes!$C:$C=E1173),0)),"")</f>
        <v/>
      </c>
      <c r="G1173" s="14" t="n"/>
    </row>
    <row r="1174">
      <c r="A1174" s="10" t="n"/>
      <c r="D1174">
        <f>IFERROR(VLOOKUP(C1174,Produtos!A:B,2,FALSE),"")</f>
        <v/>
      </c>
      <c r="F1174" s="10">
        <f>IFERROR(INDEX(Lotes!$E:$E,MATCH(1,(Lotes!$A:$A=C1174)*(Lotes!$C:$C=E1174),0)),"")</f>
        <v/>
      </c>
      <c r="G1174" s="14" t="n"/>
    </row>
    <row r="1175">
      <c r="A1175" s="10" t="n"/>
      <c r="D1175">
        <f>IFERROR(VLOOKUP(C1175,Produtos!A:B,2,FALSE),"")</f>
        <v/>
      </c>
      <c r="F1175" s="10">
        <f>IFERROR(INDEX(Lotes!$E:$E,MATCH(1,(Lotes!$A:$A=C1175)*(Lotes!$C:$C=E1175),0)),"")</f>
        <v/>
      </c>
      <c r="G1175" s="14" t="n"/>
    </row>
    <row r="1176">
      <c r="A1176" s="10" t="n"/>
      <c r="D1176">
        <f>IFERROR(VLOOKUP(C1176,Produtos!A:B,2,FALSE),"")</f>
        <v/>
      </c>
      <c r="F1176" s="10">
        <f>IFERROR(INDEX(Lotes!$E:$E,MATCH(1,(Lotes!$A:$A=C1176)*(Lotes!$C:$C=E1176),0)),"")</f>
        <v/>
      </c>
      <c r="G1176" s="14" t="n"/>
    </row>
    <row r="1177">
      <c r="A1177" s="10" t="n"/>
      <c r="D1177">
        <f>IFERROR(VLOOKUP(C1177,Produtos!A:B,2,FALSE),"")</f>
        <v/>
      </c>
      <c r="F1177" s="10">
        <f>IFERROR(INDEX(Lotes!$E:$E,MATCH(1,(Lotes!$A:$A=C1177)*(Lotes!$C:$C=E1177),0)),"")</f>
        <v/>
      </c>
      <c r="G1177" s="14" t="n"/>
    </row>
    <row r="1178">
      <c r="A1178" s="10" t="n"/>
      <c r="D1178">
        <f>IFERROR(VLOOKUP(C1178,Produtos!A:B,2,FALSE),"")</f>
        <v/>
      </c>
      <c r="F1178" s="10">
        <f>IFERROR(INDEX(Lotes!$E:$E,MATCH(1,(Lotes!$A:$A=C1178)*(Lotes!$C:$C=E1178),0)),"")</f>
        <v/>
      </c>
      <c r="G1178" s="14" t="n"/>
    </row>
    <row r="1179">
      <c r="A1179" s="10" t="n"/>
      <c r="D1179">
        <f>IFERROR(VLOOKUP(C1179,Produtos!A:B,2,FALSE),"")</f>
        <v/>
      </c>
      <c r="F1179" s="10">
        <f>IFERROR(INDEX(Lotes!$E:$E,MATCH(1,(Lotes!$A:$A=C1179)*(Lotes!$C:$C=E1179),0)),"")</f>
        <v/>
      </c>
      <c r="G1179" s="14" t="n"/>
    </row>
    <row r="1180">
      <c r="A1180" s="10" t="n"/>
      <c r="D1180">
        <f>IFERROR(VLOOKUP(C1180,Produtos!A:B,2,FALSE),"")</f>
        <v/>
      </c>
      <c r="F1180" s="10">
        <f>IFERROR(INDEX(Lotes!$E:$E,MATCH(1,(Lotes!$A:$A=C1180)*(Lotes!$C:$C=E1180),0)),"")</f>
        <v/>
      </c>
      <c r="G1180" s="14" t="n"/>
    </row>
    <row r="1181">
      <c r="A1181" s="10" t="n"/>
      <c r="D1181">
        <f>IFERROR(VLOOKUP(C1181,Produtos!A:B,2,FALSE),"")</f>
        <v/>
      </c>
      <c r="F1181" s="10">
        <f>IFERROR(INDEX(Lotes!$E:$E,MATCH(1,(Lotes!$A:$A=C1181)*(Lotes!$C:$C=E1181),0)),"")</f>
        <v/>
      </c>
      <c r="G1181" s="14" t="n"/>
    </row>
    <row r="1182">
      <c r="A1182" s="10" t="n"/>
      <c r="D1182">
        <f>IFERROR(VLOOKUP(C1182,Produtos!A:B,2,FALSE),"")</f>
        <v/>
      </c>
      <c r="F1182" s="10">
        <f>IFERROR(INDEX(Lotes!$E:$E,MATCH(1,(Lotes!$A:$A=C1182)*(Lotes!$C:$C=E1182),0)),"")</f>
        <v/>
      </c>
      <c r="G1182" s="14" t="n"/>
    </row>
    <row r="1183">
      <c r="A1183" s="10" t="n"/>
      <c r="D1183">
        <f>IFERROR(VLOOKUP(C1183,Produtos!A:B,2,FALSE),"")</f>
        <v/>
      </c>
      <c r="F1183" s="10">
        <f>IFERROR(INDEX(Lotes!$E:$E,MATCH(1,(Lotes!$A:$A=C1183)*(Lotes!$C:$C=E1183),0)),"")</f>
        <v/>
      </c>
      <c r="G1183" s="14" t="n"/>
    </row>
    <row r="1184">
      <c r="A1184" s="10" t="n"/>
      <c r="D1184">
        <f>IFERROR(VLOOKUP(C1184,Produtos!A:B,2,FALSE),"")</f>
        <v/>
      </c>
      <c r="F1184" s="10">
        <f>IFERROR(INDEX(Lotes!$E:$E,MATCH(1,(Lotes!$A:$A=C1184)*(Lotes!$C:$C=E1184),0)),"")</f>
        <v/>
      </c>
      <c r="G1184" s="14" t="n"/>
    </row>
    <row r="1185">
      <c r="A1185" s="10" t="n"/>
      <c r="D1185">
        <f>IFERROR(VLOOKUP(C1185,Produtos!A:B,2,FALSE),"")</f>
        <v/>
      </c>
      <c r="F1185" s="10">
        <f>IFERROR(INDEX(Lotes!$E:$E,MATCH(1,(Lotes!$A:$A=C1185)*(Lotes!$C:$C=E1185),0)),"")</f>
        <v/>
      </c>
      <c r="G1185" s="14" t="n"/>
    </row>
    <row r="1186">
      <c r="A1186" s="10" t="n"/>
      <c r="D1186">
        <f>IFERROR(VLOOKUP(C1186,Produtos!A:B,2,FALSE),"")</f>
        <v/>
      </c>
      <c r="F1186" s="10">
        <f>IFERROR(INDEX(Lotes!$E:$E,MATCH(1,(Lotes!$A:$A=C1186)*(Lotes!$C:$C=E1186),0)),"")</f>
        <v/>
      </c>
      <c r="G1186" s="14" t="n"/>
    </row>
    <row r="1187">
      <c r="A1187" s="10" t="n"/>
      <c r="D1187">
        <f>IFERROR(VLOOKUP(C1187,Produtos!A:B,2,FALSE),"")</f>
        <v/>
      </c>
      <c r="F1187" s="10">
        <f>IFERROR(INDEX(Lotes!$E:$E,MATCH(1,(Lotes!$A:$A=C1187)*(Lotes!$C:$C=E1187),0)),"")</f>
        <v/>
      </c>
      <c r="G1187" s="14" t="n"/>
    </row>
    <row r="1188">
      <c r="A1188" s="10" t="n"/>
      <c r="D1188">
        <f>IFERROR(VLOOKUP(C1188,Produtos!A:B,2,FALSE),"")</f>
        <v/>
      </c>
      <c r="F1188" s="10">
        <f>IFERROR(INDEX(Lotes!$E:$E,MATCH(1,(Lotes!$A:$A=C1188)*(Lotes!$C:$C=E1188),0)),"")</f>
        <v/>
      </c>
      <c r="G1188" s="14" t="n"/>
    </row>
    <row r="1189">
      <c r="A1189" s="10" t="n"/>
      <c r="D1189">
        <f>IFERROR(VLOOKUP(C1189,Produtos!A:B,2,FALSE),"")</f>
        <v/>
      </c>
      <c r="F1189" s="10">
        <f>IFERROR(INDEX(Lotes!$E:$E,MATCH(1,(Lotes!$A:$A=C1189)*(Lotes!$C:$C=E1189),0)),"")</f>
        <v/>
      </c>
      <c r="G1189" s="14" t="n"/>
    </row>
    <row r="1190">
      <c r="A1190" s="10" t="n"/>
      <c r="D1190">
        <f>IFERROR(VLOOKUP(C1190,Produtos!A:B,2,FALSE),"")</f>
        <v/>
      </c>
      <c r="F1190" s="10">
        <f>IFERROR(INDEX(Lotes!$E:$E,MATCH(1,(Lotes!$A:$A=C1190)*(Lotes!$C:$C=E1190),0)),"")</f>
        <v/>
      </c>
      <c r="G1190" s="14" t="n"/>
    </row>
    <row r="1191">
      <c r="A1191" s="10" t="n"/>
      <c r="D1191">
        <f>IFERROR(VLOOKUP(C1191,Produtos!A:B,2,FALSE),"")</f>
        <v/>
      </c>
      <c r="F1191" s="10">
        <f>IFERROR(INDEX(Lotes!$E:$E,MATCH(1,(Lotes!$A:$A=C1191)*(Lotes!$C:$C=E1191),0)),"")</f>
        <v/>
      </c>
      <c r="G1191" s="14" t="n"/>
    </row>
    <row r="1192">
      <c r="A1192" s="10" t="n"/>
      <c r="D1192">
        <f>IFERROR(VLOOKUP(C1192,Produtos!A:B,2,FALSE),"")</f>
        <v/>
      </c>
      <c r="F1192" s="10">
        <f>IFERROR(INDEX(Lotes!$E:$E,MATCH(1,(Lotes!$A:$A=C1192)*(Lotes!$C:$C=E1192),0)),"")</f>
        <v/>
      </c>
      <c r="G1192" s="14" t="n"/>
    </row>
    <row r="1193">
      <c r="A1193" s="10" t="n"/>
      <c r="D1193">
        <f>IFERROR(VLOOKUP(C1193,Produtos!A:B,2,FALSE),"")</f>
        <v/>
      </c>
      <c r="F1193" s="10">
        <f>IFERROR(INDEX(Lotes!$E:$E,MATCH(1,(Lotes!$A:$A=C1193)*(Lotes!$C:$C=E1193),0)),"")</f>
        <v/>
      </c>
      <c r="G1193" s="14" t="n"/>
    </row>
    <row r="1194">
      <c r="A1194" s="10" t="n"/>
      <c r="D1194">
        <f>IFERROR(VLOOKUP(C1194,Produtos!A:B,2,FALSE),"")</f>
        <v/>
      </c>
      <c r="F1194" s="10">
        <f>IFERROR(INDEX(Lotes!$E:$E,MATCH(1,(Lotes!$A:$A=C1194)*(Lotes!$C:$C=E1194),0)),"")</f>
        <v/>
      </c>
      <c r="G1194" s="14" t="n"/>
    </row>
    <row r="1195">
      <c r="A1195" s="10" t="n"/>
      <c r="D1195">
        <f>IFERROR(VLOOKUP(C1195,Produtos!A:B,2,FALSE),"")</f>
        <v/>
      </c>
      <c r="F1195" s="10">
        <f>IFERROR(INDEX(Lotes!$E:$E,MATCH(1,(Lotes!$A:$A=C1195)*(Lotes!$C:$C=E1195),0)),"")</f>
        <v/>
      </c>
      <c r="G1195" s="14" t="n"/>
    </row>
    <row r="1196">
      <c r="A1196" s="10" t="n"/>
      <c r="D1196">
        <f>IFERROR(VLOOKUP(C1196,Produtos!A:B,2,FALSE),"")</f>
        <v/>
      </c>
      <c r="F1196" s="10">
        <f>IFERROR(INDEX(Lotes!$E:$E,MATCH(1,(Lotes!$A:$A=C1196)*(Lotes!$C:$C=E1196),0)),"")</f>
        <v/>
      </c>
      <c r="G1196" s="14" t="n"/>
    </row>
    <row r="1197">
      <c r="A1197" s="10" t="n"/>
      <c r="D1197">
        <f>IFERROR(VLOOKUP(C1197,Produtos!A:B,2,FALSE),"")</f>
        <v/>
      </c>
      <c r="F1197" s="10">
        <f>IFERROR(INDEX(Lotes!$E:$E,MATCH(1,(Lotes!$A:$A=C1197)*(Lotes!$C:$C=E1197),0)),"")</f>
        <v/>
      </c>
      <c r="G1197" s="14" t="n"/>
    </row>
    <row r="1198">
      <c r="A1198" s="10" t="n"/>
      <c r="D1198">
        <f>IFERROR(VLOOKUP(C1198,Produtos!A:B,2,FALSE),"")</f>
        <v/>
      </c>
      <c r="F1198" s="10">
        <f>IFERROR(INDEX(Lotes!$E:$E,MATCH(1,(Lotes!$A:$A=C1198)*(Lotes!$C:$C=E1198),0)),"")</f>
        <v/>
      </c>
      <c r="G1198" s="14" t="n"/>
    </row>
    <row r="1199">
      <c r="A1199" s="10" t="n"/>
      <c r="D1199">
        <f>IFERROR(VLOOKUP(C1199,Produtos!A:B,2,FALSE),"")</f>
        <v/>
      </c>
      <c r="F1199" s="10">
        <f>IFERROR(INDEX(Lotes!$E:$E,MATCH(1,(Lotes!$A:$A=C1199)*(Lotes!$C:$C=E1199),0)),"")</f>
        <v/>
      </c>
      <c r="G1199" s="14" t="n"/>
    </row>
    <row r="1200">
      <c r="A1200" s="10" t="n"/>
      <c r="D1200">
        <f>IFERROR(VLOOKUP(C1200,Produtos!A:B,2,FALSE),"")</f>
        <v/>
      </c>
      <c r="F1200" s="10">
        <f>IFERROR(INDEX(Lotes!$E:$E,MATCH(1,(Lotes!$A:$A=C1200)*(Lotes!$C:$C=E1200),0)),"")</f>
        <v/>
      </c>
      <c r="G1200" s="14" t="n"/>
    </row>
    <row r="1201">
      <c r="A1201" s="10" t="n"/>
      <c r="D1201">
        <f>IFERROR(VLOOKUP(C1201,Produtos!A:B,2,FALSE),"")</f>
        <v/>
      </c>
      <c r="F1201" s="10">
        <f>IFERROR(INDEX(Lotes!$E:$E,MATCH(1,(Lotes!$A:$A=C1201)*(Lotes!$C:$C=E1201),0)),"")</f>
        <v/>
      </c>
      <c r="G1201" s="14" t="n"/>
    </row>
    <row r="1202">
      <c r="A1202" s="10" t="n"/>
      <c r="D1202">
        <f>IFERROR(VLOOKUP(C1202,Produtos!A:B,2,FALSE),"")</f>
        <v/>
      </c>
      <c r="F1202" s="10">
        <f>IFERROR(INDEX(Lotes!$E:$E,MATCH(1,(Lotes!$A:$A=C1202)*(Lotes!$C:$C=E1202),0)),"")</f>
        <v/>
      </c>
      <c r="G1202" s="14" t="n"/>
    </row>
    <row r="1203">
      <c r="A1203" s="10" t="n"/>
      <c r="D1203">
        <f>IFERROR(VLOOKUP(C1203,Produtos!A:B,2,FALSE),"")</f>
        <v/>
      </c>
      <c r="F1203" s="10">
        <f>IFERROR(INDEX(Lotes!$E:$E,MATCH(1,(Lotes!$A:$A=C1203)*(Lotes!$C:$C=E1203),0)),"")</f>
        <v/>
      </c>
      <c r="G1203" s="14" t="n"/>
    </row>
    <row r="1204">
      <c r="A1204" s="10" t="n"/>
      <c r="D1204">
        <f>IFERROR(VLOOKUP(C1204,Produtos!A:B,2,FALSE),"")</f>
        <v/>
      </c>
      <c r="F1204" s="10">
        <f>IFERROR(INDEX(Lotes!$E:$E,MATCH(1,(Lotes!$A:$A=C1204)*(Lotes!$C:$C=E1204),0)),"")</f>
        <v/>
      </c>
      <c r="G1204" s="14" t="n"/>
    </row>
    <row r="1205">
      <c r="A1205" s="10" t="n"/>
      <c r="D1205">
        <f>IFERROR(VLOOKUP(C1205,Produtos!A:B,2,FALSE),"")</f>
        <v/>
      </c>
      <c r="F1205" s="10">
        <f>IFERROR(INDEX(Lotes!$E:$E,MATCH(1,(Lotes!$A:$A=C1205)*(Lotes!$C:$C=E1205),0)),"")</f>
        <v/>
      </c>
      <c r="G1205" s="14" t="n"/>
    </row>
    <row r="1206">
      <c r="A1206" s="10" t="n"/>
      <c r="D1206">
        <f>IFERROR(VLOOKUP(C1206,Produtos!A:B,2,FALSE),"")</f>
        <v/>
      </c>
      <c r="F1206" s="10">
        <f>IFERROR(INDEX(Lotes!$E:$E,MATCH(1,(Lotes!$A:$A=C1206)*(Lotes!$C:$C=E1206),0)),"")</f>
        <v/>
      </c>
      <c r="G1206" s="14" t="n"/>
    </row>
    <row r="1207">
      <c r="A1207" s="10" t="n"/>
      <c r="D1207">
        <f>IFERROR(VLOOKUP(C1207,Produtos!A:B,2,FALSE),"")</f>
        <v/>
      </c>
      <c r="F1207" s="10">
        <f>IFERROR(INDEX(Lotes!$E:$E,MATCH(1,(Lotes!$A:$A=C1207)*(Lotes!$C:$C=E1207),0)),"")</f>
        <v/>
      </c>
      <c r="G1207" s="14" t="n"/>
    </row>
    <row r="1208">
      <c r="A1208" s="10" t="n"/>
      <c r="D1208">
        <f>IFERROR(VLOOKUP(C1208,Produtos!A:B,2,FALSE),"")</f>
        <v/>
      </c>
      <c r="F1208" s="10">
        <f>IFERROR(INDEX(Lotes!$E:$E,MATCH(1,(Lotes!$A:$A=C1208)*(Lotes!$C:$C=E1208),0)),"")</f>
        <v/>
      </c>
      <c r="G1208" s="14" t="n"/>
    </row>
    <row r="1209">
      <c r="A1209" s="10" t="n"/>
      <c r="D1209">
        <f>IFERROR(VLOOKUP(C1209,Produtos!A:B,2,FALSE),"")</f>
        <v/>
      </c>
      <c r="F1209" s="10">
        <f>IFERROR(INDEX(Lotes!$E:$E,MATCH(1,(Lotes!$A:$A=C1209)*(Lotes!$C:$C=E1209),0)),"")</f>
        <v/>
      </c>
      <c r="G1209" s="14" t="n"/>
    </row>
    <row r="1210">
      <c r="A1210" s="10" t="n"/>
      <c r="D1210">
        <f>IFERROR(VLOOKUP(C1210,Produtos!A:B,2,FALSE),"")</f>
        <v/>
      </c>
      <c r="F1210" s="10">
        <f>IFERROR(INDEX(Lotes!$E:$E,MATCH(1,(Lotes!$A:$A=C1210)*(Lotes!$C:$C=E1210),0)),"")</f>
        <v/>
      </c>
      <c r="G1210" s="14" t="n"/>
    </row>
    <row r="1211">
      <c r="A1211" s="10" t="n"/>
      <c r="D1211">
        <f>IFERROR(VLOOKUP(C1211,Produtos!A:B,2,FALSE),"")</f>
        <v/>
      </c>
      <c r="F1211" s="10">
        <f>IFERROR(INDEX(Lotes!$E:$E,MATCH(1,(Lotes!$A:$A=C1211)*(Lotes!$C:$C=E1211),0)),"")</f>
        <v/>
      </c>
      <c r="G1211" s="14" t="n"/>
    </row>
    <row r="1212">
      <c r="A1212" s="10" t="n"/>
      <c r="D1212">
        <f>IFERROR(VLOOKUP(C1212,Produtos!A:B,2,FALSE),"")</f>
        <v/>
      </c>
      <c r="F1212" s="10">
        <f>IFERROR(INDEX(Lotes!$E:$E,MATCH(1,(Lotes!$A:$A=C1212)*(Lotes!$C:$C=E1212),0)),"")</f>
        <v/>
      </c>
      <c r="G1212" s="14" t="n"/>
    </row>
    <row r="1213">
      <c r="A1213" s="10" t="n"/>
      <c r="D1213">
        <f>IFERROR(VLOOKUP(C1213,Produtos!A:B,2,FALSE),"")</f>
        <v/>
      </c>
      <c r="F1213" s="10">
        <f>IFERROR(INDEX(Lotes!$E:$E,MATCH(1,(Lotes!$A:$A=C1213)*(Lotes!$C:$C=E1213),0)),"")</f>
        <v/>
      </c>
      <c r="G1213" s="14" t="n"/>
    </row>
    <row r="1214">
      <c r="A1214" s="10" t="n"/>
      <c r="D1214">
        <f>IFERROR(VLOOKUP(C1214,Produtos!A:B,2,FALSE),"")</f>
        <v/>
      </c>
      <c r="F1214" s="10">
        <f>IFERROR(INDEX(Lotes!$E:$E,MATCH(1,(Lotes!$A:$A=C1214)*(Lotes!$C:$C=E1214),0)),"")</f>
        <v/>
      </c>
      <c r="G1214" s="14" t="n"/>
    </row>
    <row r="1215">
      <c r="A1215" s="10" t="n"/>
      <c r="D1215">
        <f>IFERROR(VLOOKUP(C1215,Produtos!A:B,2,FALSE),"")</f>
        <v/>
      </c>
      <c r="F1215" s="10">
        <f>IFERROR(INDEX(Lotes!$E:$E,MATCH(1,(Lotes!$A:$A=C1215)*(Lotes!$C:$C=E1215),0)),"")</f>
        <v/>
      </c>
      <c r="G1215" s="14" t="n"/>
    </row>
    <row r="1216">
      <c r="A1216" s="10" t="n"/>
      <c r="D1216">
        <f>IFERROR(VLOOKUP(C1216,Produtos!A:B,2,FALSE),"")</f>
        <v/>
      </c>
      <c r="F1216" s="10">
        <f>IFERROR(INDEX(Lotes!$E:$E,MATCH(1,(Lotes!$A:$A=C1216)*(Lotes!$C:$C=E1216),0)),"")</f>
        <v/>
      </c>
      <c r="G1216" s="14" t="n"/>
    </row>
    <row r="1217">
      <c r="A1217" s="10" t="n"/>
      <c r="D1217">
        <f>IFERROR(VLOOKUP(C1217,Produtos!A:B,2,FALSE),"")</f>
        <v/>
      </c>
      <c r="F1217" s="10">
        <f>IFERROR(INDEX(Lotes!$E:$E,MATCH(1,(Lotes!$A:$A=C1217)*(Lotes!$C:$C=E1217),0)),"")</f>
        <v/>
      </c>
      <c r="G1217" s="14" t="n"/>
    </row>
    <row r="1218">
      <c r="A1218" s="10" t="n"/>
      <c r="D1218">
        <f>IFERROR(VLOOKUP(C1218,Produtos!A:B,2,FALSE),"")</f>
        <v/>
      </c>
      <c r="F1218" s="10">
        <f>IFERROR(INDEX(Lotes!$E:$E,MATCH(1,(Lotes!$A:$A=C1218)*(Lotes!$C:$C=E1218),0)),"")</f>
        <v/>
      </c>
      <c r="G1218" s="14" t="n"/>
    </row>
    <row r="1219">
      <c r="A1219" s="10" t="n"/>
      <c r="D1219">
        <f>IFERROR(VLOOKUP(C1219,Produtos!A:B,2,FALSE),"")</f>
        <v/>
      </c>
      <c r="F1219" s="10">
        <f>IFERROR(INDEX(Lotes!$E:$E,MATCH(1,(Lotes!$A:$A=C1219)*(Lotes!$C:$C=E1219),0)),"")</f>
        <v/>
      </c>
      <c r="G1219" s="14" t="n"/>
    </row>
    <row r="1220">
      <c r="A1220" s="10" t="n"/>
      <c r="D1220">
        <f>IFERROR(VLOOKUP(C1220,Produtos!A:B,2,FALSE),"")</f>
        <v/>
      </c>
      <c r="F1220" s="10">
        <f>IFERROR(INDEX(Lotes!$E:$E,MATCH(1,(Lotes!$A:$A=C1220)*(Lotes!$C:$C=E1220),0)),"")</f>
        <v/>
      </c>
      <c r="G1220" s="14" t="n"/>
    </row>
    <row r="1221">
      <c r="A1221" s="10" t="n"/>
      <c r="D1221">
        <f>IFERROR(VLOOKUP(C1221,Produtos!A:B,2,FALSE),"")</f>
        <v/>
      </c>
      <c r="F1221" s="10">
        <f>IFERROR(INDEX(Lotes!$E:$E,MATCH(1,(Lotes!$A:$A=C1221)*(Lotes!$C:$C=E1221),0)),"")</f>
        <v/>
      </c>
      <c r="G1221" s="14" t="n"/>
    </row>
    <row r="1222">
      <c r="A1222" s="10" t="n"/>
      <c r="D1222">
        <f>IFERROR(VLOOKUP(C1222,Produtos!A:B,2,FALSE),"")</f>
        <v/>
      </c>
      <c r="F1222" s="10">
        <f>IFERROR(INDEX(Lotes!$E:$E,MATCH(1,(Lotes!$A:$A=C1222)*(Lotes!$C:$C=E1222),0)),"")</f>
        <v/>
      </c>
      <c r="G1222" s="14" t="n"/>
    </row>
    <row r="1223">
      <c r="A1223" s="10" t="n"/>
      <c r="D1223">
        <f>IFERROR(VLOOKUP(C1223,Produtos!A:B,2,FALSE),"")</f>
        <v/>
      </c>
      <c r="F1223" s="10">
        <f>IFERROR(INDEX(Lotes!$E:$E,MATCH(1,(Lotes!$A:$A=C1223)*(Lotes!$C:$C=E1223),0)),"")</f>
        <v/>
      </c>
      <c r="G1223" s="14" t="n"/>
    </row>
    <row r="1224">
      <c r="A1224" s="10" t="n"/>
      <c r="D1224">
        <f>IFERROR(VLOOKUP(C1224,Produtos!A:B,2,FALSE),"")</f>
        <v/>
      </c>
      <c r="F1224" s="10">
        <f>IFERROR(INDEX(Lotes!$E:$E,MATCH(1,(Lotes!$A:$A=C1224)*(Lotes!$C:$C=E1224),0)),"")</f>
        <v/>
      </c>
      <c r="G1224" s="14" t="n"/>
    </row>
    <row r="1225">
      <c r="A1225" s="10" t="n"/>
      <c r="D1225">
        <f>IFERROR(VLOOKUP(C1225,Produtos!A:B,2,FALSE),"")</f>
        <v/>
      </c>
      <c r="F1225" s="10">
        <f>IFERROR(INDEX(Lotes!$E:$E,MATCH(1,(Lotes!$A:$A=C1225)*(Lotes!$C:$C=E1225),0)),"")</f>
        <v/>
      </c>
      <c r="G1225" s="14" t="n"/>
    </row>
    <row r="1226">
      <c r="A1226" s="10" t="n"/>
      <c r="D1226">
        <f>IFERROR(VLOOKUP(C1226,Produtos!A:B,2,FALSE),"")</f>
        <v/>
      </c>
      <c r="F1226" s="10">
        <f>IFERROR(INDEX(Lotes!$E:$E,MATCH(1,(Lotes!$A:$A=C1226)*(Lotes!$C:$C=E1226),0)),"")</f>
        <v/>
      </c>
      <c r="G1226" s="14" t="n"/>
    </row>
    <row r="1227">
      <c r="A1227" s="10" t="n"/>
      <c r="D1227">
        <f>IFERROR(VLOOKUP(C1227,Produtos!A:B,2,FALSE),"")</f>
        <v/>
      </c>
      <c r="F1227" s="10">
        <f>IFERROR(INDEX(Lotes!$E:$E,MATCH(1,(Lotes!$A:$A=C1227)*(Lotes!$C:$C=E1227),0)),"")</f>
        <v/>
      </c>
      <c r="G1227" s="14" t="n"/>
    </row>
    <row r="1228">
      <c r="A1228" s="10" t="n"/>
      <c r="D1228">
        <f>IFERROR(VLOOKUP(C1228,Produtos!A:B,2,FALSE),"")</f>
        <v/>
      </c>
      <c r="F1228" s="10">
        <f>IFERROR(INDEX(Lotes!$E:$E,MATCH(1,(Lotes!$A:$A=C1228)*(Lotes!$C:$C=E1228),0)),"")</f>
        <v/>
      </c>
      <c r="G1228" s="14" t="n"/>
    </row>
    <row r="1229">
      <c r="A1229" s="10" t="n"/>
      <c r="D1229">
        <f>IFERROR(VLOOKUP(C1229,Produtos!A:B,2,FALSE),"")</f>
        <v/>
      </c>
      <c r="F1229" s="10">
        <f>IFERROR(INDEX(Lotes!$E:$E,MATCH(1,(Lotes!$A:$A=C1229)*(Lotes!$C:$C=E1229),0)),"")</f>
        <v/>
      </c>
      <c r="G1229" s="14" t="n"/>
    </row>
    <row r="1230">
      <c r="A1230" s="10" t="n"/>
      <c r="D1230">
        <f>IFERROR(VLOOKUP(C1230,Produtos!A:B,2,FALSE),"")</f>
        <v/>
      </c>
      <c r="F1230" s="10">
        <f>IFERROR(INDEX(Lotes!$E:$E,MATCH(1,(Lotes!$A:$A=C1230)*(Lotes!$C:$C=E1230),0)),"")</f>
        <v/>
      </c>
      <c r="G1230" s="14" t="n"/>
    </row>
    <row r="1231">
      <c r="A1231" s="10" t="n"/>
      <c r="D1231">
        <f>IFERROR(VLOOKUP(C1231,Produtos!A:B,2,FALSE),"")</f>
        <v/>
      </c>
      <c r="F1231" s="10">
        <f>IFERROR(INDEX(Lotes!$E:$E,MATCH(1,(Lotes!$A:$A=C1231)*(Lotes!$C:$C=E1231),0)),"")</f>
        <v/>
      </c>
      <c r="G1231" s="14" t="n"/>
    </row>
    <row r="1232">
      <c r="A1232" s="10" t="n"/>
      <c r="D1232">
        <f>IFERROR(VLOOKUP(C1232,Produtos!A:B,2,FALSE),"")</f>
        <v/>
      </c>
      <c r="F1232" s="10">
        <f>IFERROR(INDEX(Lotes!$E:$E,MATCH(1,(Lotes!$A:$A=C1232)*(Lotes!$C:$C=E1232),0)),"")</f>
        <v/>
      </c>
      <c r="G1232" s="14" t="n"/>
    </row>
    <row r="1233">
      <c r="A1233" s="10" t="n"/>
      <c r="D1233">
        <f>IFERROR(VLOOKUP(C1233,Produtos!A:B,2,FALSE),"")</f>
        <v/>
      </c>
      <c r="F1233" s="10">
        <f>IFERROR(INDEX(Lotes!$E:$E,MATCH(1,(Lotes!$A:$A=C1233)*(Lotes!$C:$C=E1233),0)),"")</f>
        <v/>
      </c>
      <c r="G1233" s="14" t="n"/>
    </row>
    <row r="1234">
      <c r="A1234" s="10" t="n"/>
      <c r="D1234">
        <f>IFERROR(VLOOKUP(C1234,Produtos!A:B,2,FALSE),"")</f>
        <v/>
      </c>
      <c r="F1234" s="10">
        <f>IFERROR(INDEX(Lotes!$E:$E,MATCH(1,(Lotes!$A:$A=C1234)*(Lotes!$C:$C=E1234),0)),"")</f>
        <v/>
      </c>
      <c r="G1234" s="14" t="n"/>
    </row>
    <row r="1235">
      <c r="A1235" s="10" t="n"/>
      <c r="D1235">
        <f>IFERROR(VLOOKUP(C1235,Produtos!A:B,2,FALSE),"")</f>
        <v/>
      </c>
      <c r="F1235" s="10">
        <f>IFERROR(INDEX(Lotes!$E:$E,MATCH(1,(Lotes!$A:$A=C1235)*(Lotes!$C:$C=E1235),0)),"")</f>
        <v/>
      </c>
      <c r="G1235" s="14" t="n"/>
    </row>
    <row r="1236">
      <c r="A1236" s="10" t="n"/>
      <c r="D1236">
        <f>IFERROR(VLOOKUP(C1236,Produtos!A:B,2,FALSE),"")</f>
        <v/>
      </c>
      <c r="F1236" s="10">
        <f>IFERROR(INDEX(Lotes!$E:$E,MATCH(1,(Lotes!$A:$A=C1236)*(Lotes!$C:$C=E1236),0)),"")</f>
        <v/>
      </c>
      <c r="G1236" s="14" t="n"/>
    </row>
    <row r="1237">
      <c r="A1237" s="10" t="n"/>
      <c r="D1237">
        <f>IFERROR(VLOOKUP(C1237,Produtos!A:B,2,FALSE),"")</f>
        <v/>
      </c>
      <c r="F1237" s="10">
        <f>IFERROR(INDEX(Lotes!$E:$E,MATCH(1,(Lotes!$A:$A=C1237)*(Lotes!$C:$C=E1237),0)),"")</f>
        <v/>
      </c>
      <c r="G1237" s="14" t="n"/>
    </row>
    <row r="1238">
      <c r="A1238" s="10" t="n"/>
      <c r="D1238">
        <f>IFERROR(VLOOKUP(C1238,Produtos!A:B,2,FALSE),"")</f>
        <v/>
      </c>
      <c r="F1238" s="10">
        <f>IFERROR(INDEX(Lotes!$E:$E,MATCH(1,(Lotes!$A:$A=C1238)*(Lotes!$C:$C=E1238),0)),"")</f>
        <v/>
      </c>
      <c r="G1238" s="14" t="n"/>
    </row>
    <row r="1239">
      <c r="A1239" s="10" t="n"/>
      <c r="D1239">
        <f>IFERROR(VLOOKUP(C1239,Produtos!A:B,2,FALSE),"")</f>
        <v/>
      </c>
      <c r="F1239" s="10">
        <f>IFERROR(INDEX(Lotes!$E:$E,MATCH(1,(Lotes!$A:$A=C1239)*(Lotes!$C:$C=E1239),0)),"")</f>
        <v/>
      </c>
      <c r="G1239" s="14" t="n"/>
    </row>
    <row r="1240">
      <c r="A1240" s="10" t="n"/>
      <c r="D1240">
        <f>IFERROR(VLOOKUP(C1240,Produtos!A:B,2,FALSE),"")</f>
        <v/>
      </c>
      <c r="F1240" s="10">
        <f>IFERROR(INDEX(Lotes!$E:$E,MATCH(1,(Lotes!$A:$A=C1240)*(Lotes!$C:$C=E1240),0)),"")</f>
        <v/>
      </c>
      <c r="G1240" s="14" t="n"/>
    </row>
    <row r="1241">
      <c r="A1241" s="10" t="n"/>
      <c r="D1241">
        <f>IFERROR(VLOOKUP(C1241,Produtos!A:B,2,FALSE),"")</f>
        <v/>
      </c>
      <c r="F1241" s="10">
        <f>IFERROR(INDEX(Lotes!$E:$E,MATCH(1,(Lotes!$A:$A=C1241)*(Lotes!$C:$C=E1241),0)),"")</f>
        <v/>
      </c>
      <c r="G1241" s="14" t="n"/>
    </row>
    <row r="1242">
      <c r="A1242" s="10" t="n"/>
      <c r="D1242">
        <f>IFERROR(VLOOKUP(C1242,Produtos!A:B,2,FALSE),"")</f>
        <v/>
      </c>
      <c r="F1242" s="10">
        <f>IFERROR(INDEX(Lotes!$E:$E,MATCH(1,(Lotes!$A:$A=C1242)*(Lotes!$C:$C=E1242),0)),"")</f>
        <v/>
      </c>
      <c r="G1242" s="14" t="n"/>
    </row>
    <row r="1243">
      <c r="A1243" s="10" t="n"/>
      <c r="D1243">
        <f>IFERROR(VLOOKUP(C1243,Produtos!A:B,2,FALSE),"")</f>
        <v/>
      </c>
      <c r="F1243" s="10">
        <f>IFERROR(INDEX(Lotes!$E:$E,MATCH(1,(Lotes!$A:$A=C1243)*(Lotes!$C:$C=E1243),0)),"")</f>
        <v/>
      </c>
      <c r="G1243" s="14" t="n"/>
    </row>
    <row r="1244">
      <c r="A1244" s="10" t="n"/>
      <c r="D1244">
        <f>IFERROR(VLOOKUP(C1244,Produtos!A:B,2,FALSE),"")</f>
        <v/>
      </c>
      <c r="F1244" s="10">
        <f>IFERROR(INDEX(Lotes!$E:$E,MATCH(1,(Lotes!$A:$A=C1244)*(Lotes!$C:$C=E1244),0)),"")</f>
        <v/>
      </c>
      <c r="G1244" s="14" t="n"/>
    </row>
    <row r="1245">
      <c r="A1245" s="10" t="n"/>
      <c r="D1245">
        <f>IFERROR(VLOOKUP(C1245,Produtos!A:B,2,FALSE),"")</f>
        <v/>
      </c>
      <c r="F1245" s="10">
        <f>IFERROR(INDEX(Lotes!$E:$E,MATCH(1,(Lotes!$A:$A=C1245)*(Lotes!$C:$C=E1245),0)),"")</f>
        <v/>
      </c>
      <c r="G1245" s="14" t="n"/>
    </row>
    <row r="1246">
      <c r="A1246" s="10" t="n"/>
      <c r="D1246">
        <f>IFERROR(VLOOKUP(C1246,Produtos!A:B,2,FALSE),"")</f>
        <v/>
      </c>
      <c r="F1246" s="10">
        <f>IFERROR(INDEX(Lotes!$E:$E,MATCH(1,(Lotes!$A:$A=C1246)*(Lotes!$C:$C=E1246),0)),"")</f>
        <v/>
      </c>
      <c r="G1246" s="14" t="n"/>
    </row>
    <row r="1247">
      <c r="A1247" s="10" t="n"/>
      <c r="D1247">
        <f>IFERROR(VLOOKUP(C1247,Produtos!A:B,2,FALSE),"")</f>
        <v/>
      </c>
      <c r="F1247" s="10">
        <f>IFERROR(INDEX(Lotes!$E:$E,MATCH(1,(Lotes!$A:$A=C1247)*(Lotes!$C:$C=E1247),0)),"")</f>
        <v/>
      </c>
      <c r="G1247" s="14" t="n"/>
    </row>
    <row r="1248">
      <c r="A1248" s="10" t="n"/>
      <c r="D1248">
        <f>IFERROR(VLOOKUP(C1248,Produtos!A:B,2,FALSE),"")</f>
        <v/>
      </c>
      <c r="F1248" s="10">
        <f>IFERROR(INDEX(Lotes!$E:$E,MATCH(1,(Lotes!$A:$A=C1248)*(Lotes!$C:$C=E1248),0)),"")</f>
        <v/>
      </c>
      <c r="G1248" s="14" t="n"/>
    </row>
    <row r="1249">
      <c r="A1249" s="10" t="n"/>
      <c r="D1249">
        <f>IFERROR(VLOOKUP(C1249,Produtos!A:B,2,FALSE),"")</f>
        <v/>
      </c>
      <c r="F1249" s="10">
        <f>IFERROR(INDEX(Lotes!$E:$E,MATCH(1,(Lotes!$A:$A=C1249)*(Lotes!$C:$C=E1249),0)),"")</f>
        <v/>
      </c>
      <c r="G1249" s="14" t="n"/>
    </row>
    <row r="1250">
      <c r="A1250" s="10" t="n"/>
      <c r="D1250">
        <f>IFERROR(VLOOKUP(C1250,Produtos!A:B,2,FALSE),"")</f>
        <v/>
      </c>
      <c r="F1250" s="10">
        <f>IFERROR(INDEX(Lotes!$E:$E,MATCH(1,(Lotes!$A:$A=C1250)*(Lotes!$C:$C=E1250),0)),"")</f>
        <v/>
      </c>
      <c r="G1250" s="14" t="n"/>
    </row>
    <row r="1251">
      <c r="A1251" s="10" t="n"/>
      <c r="D1251">
        <f>IFERROR(VLOOKUP(C1251,Produtos!A:B,2,FALSE),"")</f>
        <v/>
      </c>
      <c r="F1251" s="10">
        <f>IFERROR(INDEX(Lotes!$E:$E,MATCH(1,(Lotes!$A:$A=C1251)*(Lotes!$C:$C=E1251),0)),"")</f>
        <v/>
      </c>
      <c r="G1251" s="14" t="n"/>
    </row>
    <row r="1252">
      <c r="A1252" s="10" t="n"/>
      <c r="D1252">
        <f>IFERROR(VLOOKUP(C1252,Produtos!A:B,2,FALSE),"")</f>
        <v/>
      </c>
      <c r="F1252" s="10">
        <f>IFERROR(INDEX(Lotes!$E:$E,MATCH(1,(Lotes!$A:$A=C1252)*(Lotes!$C:$C=E1252),0)),"")</f>
        <v/>
      </c>
      <c r="G1252" s="14" t="n"/>
    </row>
    <row r="1253">
      <c r="A1253" s="10" t="n"/>
      <c r="D1253">
        <f>IFERROR(VLOOKUP(C1253,Produtos!A:B,2,FALSE),"")</f>
        <v/>
      </c>
      <c r="F1253" s="10">
        <f>IFERROR(INDEX(Lotes!$E:$E,MATCH(1,(Lotes!$A:$A=C1253)*(Lotes!$C:$C=E1253),0)),"")</f>
        <v/>
      </c>
      <c r="G1253" s="14" t="n"/>
    </row>
    <row r="1254">
      <c r="A1254" s="10" t="n"/>
      <c r="D1254">
        <f>IFERROR(VLOOKUP(C1254,Produtos!A:B,2,FALSE),"")</f>
        <v/>
      </c>
      <c r="F1254" s="10">
        <f>IFERROR(INDEX(Lotes!$E:$E,MATCH(1,(Lotes!$A:$A=C1254)*(Lotes!$C:$C=E1254),0)),"")</f>
        <v/>
      </c>
      <c r="G1254" s="14" t="n"/>
    </row>
    <row r="1255">
      <c r="A1255" s="10" t="n"/>
      <c r="D1255">
        <f>IFERROR(VLOOKUP(C1255,Produtos!A:B,2,FALSE),"")</f>
        <v/>
      </c>
      <c r="F1255" s="10">
        <f>IFERROR(INDEX(Lotes!$E:$E,MATCH(1,(Lotes!$A:$A=C1255)*(Lotes!$C:$C=E1255),0)),"")</f>
        <v/>
      </c>
      <c r="G1255" s="14" t="n"/>
    </row>
    <row r="1256">
      <c r="A1256" s="10" t="n"/>
      <c r="D1256">
        <f>IFERROR(VLOOKUP(C1256,Produtos!A:B,2,FALSE),"")</f>
        <v/>
      </c>
      <c r="F1256" s="10">
        <f>IFERROR(INDEX(Lotes!$E:$E,MATCH(1,(Lotes!$A:$A=C1256)*(Lotes!$C:$C=E1256),0)),"")</f>
        <v/>
      </c>
      <c r="G1256" s="14" t="n"/>
    </row>
    <row r="1257">
      <c r="A1257" s="10" t="n"/>
      <c r="D1257">
        <f>IFERROR(VLOOKUP(C1257,Produtos!A:B,2,FALSE),"")</f>
        <v/>
      </c>
      <c r="F1257" s="10">
        <f>IFERROR(INDEX(Lotes!$E:$E,MATCH(1,(Lotes!$A:$A=C1257)*(Lotes!$C:$C=E1257),0)),"")</f>
        <v/>
      </c>
      <c r="G1257" s="14" t="n"/>
    </row>
    <row r="1258">
      <c r="A1258" s="10" t="n"/>
      <c r="D1258">
        <f>IFERROR(VLOOKUP(C1258,Produtos!A:B,2,FALSE),"")</f>
        <v/>
      </c>
      <c r="F1258" s="10">
        <f>IFERROR(INDEX(Lotes!$E:$E,MATCH(1,(Lotes!$A:$A=C1258)*(Lotes!$C:$C=E1258),0)),"")</f>
        <v/>
      </c>
      <c r="G1258" s="14" t="n"/>
    </row>
    <row r="1259">
      <c r="A1259" s="10" t="n"/>
      <c r="D1259">
        <f>IFERROR(VLOOKUP(C1259,Produtos!A:B,2,FALSE),"")</f>
        <v/>
      </c>
      <c r="F1259" s="10">
        <f>IFERROR(INDEX(Lotes!$E:$E,MATCH(1,(Lotes!$A:$A=C1259)*(Lotes!$C:$C=E1259),0)),"")</f>
        <v/>
      </c>
      <c r="G1259" s="14" t="n"/>
    </row>
    <row r="1260">
      <c r="A1260" s="10" t="n"/>
      <c r="D1260">
        <f>IFERROR(VLOOKUP(C1260,Produtos!A:B,2,FALSE),"")</f>
        <v/>
      </c>
      <c r="F1260" s="10">
        <f>IFERROR(INDEX(Lotes!$E:$E,MATCH(1,(Lotes!$A:$A=C1260)*(Lotes!$C:$C=E1260),0)),"")</f>
        <v/>
      </c>
      <c r="G1260" s="14" t="n"/>
    </row>
    <row r="1261">
      <c r="A1261" s="10" t="n"/>
      <c r="D1261">
        <f>IFERROR(VLOOKUP(C1261,Produtos!A:B,2,FALSE),"")</f>
        <v/>
      </c>
      <c r="F1261" s="10">
        <f>IFERROR(INDEX(Lotes!$E:$E,MATCH(1,(Lotes!$A:$A=C1261)*(Lotes!$C:$C=E1261),0)),"")</f>
        <v/>
      </c>
      <c r="G1261" s="14" t="n"/>
    </row>
    <row r="1262">
      <c r="A1262" s="10" t="n"/>
      <c r="D1262">
        <f>IFERROR(VLOOKUP(C1262,Produtos!A:B,2,FALSE),"")</f>
        <v/>
      </c>
      <c r="F1262" s="10">
        <f>IFERROR(INDEX(Lotes!$E:$E,MATCH(1,(Lotes!$A:$A=C1262)*(Lotes!$C:$C=E1262),0)),"")</f>
        <v/>
      </c>
      <c r="G1262" s="14" t="n"/>
    </row>
    <row r="1263">
      <c r="A1263" s="10" t="n"/>
      <c r="D1263">
        <f>IFERROR(VLOOKUP(C1263,Produtos!A:B,2,FALSE),"")</f>
        <v/>
      </c>
      <c r="F1263" s="10">
        <f>IFERROR(INDEX(Lotes!$E:$E,MATCH(1,(Lotes!$A:$A=C1263)*(Lotes!$C:$C=E1263),0)),"")</f>
        <v/>
      </c>
      <c r="G1263" s="14" t="n"/>
    </row>
    <row r="1264">
      <c r="A1264" s="10" t="n"/>
      <c r="D1264">
        <f>IFERROR(VLOOKUP(C1264,Produtos!A:B,2,FALSE),"")</f>
        <v/>
      </c>
      <c r="F1264" s="10">
        <f>IFERROR(INDEX(Lotes!$E:$E,MATCH(1,(Lotes!$A:$A=C1264)*(Lotes!$C:$C=E1264),0)),"")</f>
        <v/>
      </c>
      <c r="G1264" s="14" t="n"/>
    </row>
    <row r="1265">
      <c r="A1265" s="10" t="n"/>
      <c r="D1265">
        <f>IFERROR(VLOOKUP(C1265,Produtos!A:B,2,FALSE),"")</f>
        <v/>
      </c>
      <c r="F1265" s="10">
        <f>IFERROR(INDEX(Lotes!$E:$E,MATCH(1,(Lotes!$A:$A=C1265)*(Lotes!$C:$C=E1265),0)),"")</f>
        <v/>
      </c>
      <c r="G1265" s="14" t="n"/>
    </row>
    <row r="1266">
      <c r="A1266" s="10" t="n"/>
      <c r="D1266">
        <f>IFERROR(VLOOKUP(C1266,Produtos!A:B,2,FALSE),"")</f>
        <v/>
      </c>
      <c r="F1266" s="10">
        <f>IFERROR(INDEX(Lotes!$E:$E,MATCH(1,(Lotes!$A:$A=C1266)*(Lotes!$C:$C=E1266),0)),"")</f>
        <v/>
      </c>
      <c r="G1266" s="14" t="n"/>
    </row>
    <row r="1267">
      <c r="A1267" s="10" t="n"/>
      <c r="D1267">
        <f>IFERROR(VLOOKUP(C1267,Produtos!A:B,2,FALSE),"")</f>
        <v/>
      </c>
      <c r="F1267" s="10">
        <f>IFERROR(INDEX(Lotes!$E:$E,MATCH(1,(Lotes!$A:$A=C1267)*(Lotes!$C:$C=E1267),0)),"")</f>
        <v/>
      </c>
      <c r="G1267" s="14" t="n"/>
    </row>
    <row r="1268">
      <c r="A1268" s="10" t="n"/>
      <c r="D1268">
        <f>IFERROR(VLOOKUP(C1268,Produtos!A:B,2,FALSE),"")</f>
        <v/>
      </c>
      <c r="F1268" s="10">
        <f>IFERROR(INDEX(Lotes!$E:$E,MATCH(1,(Lotes!$A:$A=C1268)*(Lotes!$C:$C=E1268),0)),"")</f>
        <v/>
      </c>
      <c r="G1268" s="14" t="n"/>
    </row>
    <row r="1269">
      <c r="A1269" s="10" t="n"/>
      <c r="D1269">
        <f>IFERROR(VLOOKUP(C1269,Produtos!A:B,2,FALSE),"")</f>
        <v/>
      </c>
      <c r="F1269" s="10">
        <f>IFERROR(INDEX(Lotes!$E:$E,MATCH(1,(Lotes!$A:$A=C1269)*(Lotes!$C:$C=E1269),0)),"")</f>
        <v/>
      </c>
      <c r="G1269" s="14" t="n"/>
    </row>
    <row r="1270">
      <c r="A1270" s="10" t="n"/>
      <c r="D1270">
        <f>IFERROR(VLOOKUP(C1270,Produtos!A:B,2,FALSE),"")</f>
        <v/>
      </c>
      <c r="F1270" s="10">
        <f>IFERROR(INDEX(Lotes!$E:$E,MATCH(1,(Lotes!$A:$A=C1270)*(Lotes!$C:$C=E1270),0)),"")</f>
        <v/>
      </c>
      <c r="G1270" s="14" t="n"/>
    </row>
    <row r="1271">
      <c r="A1271" s="10" t="n"/>
      <c r="D1271">
        <f>IFERROR(VLOOKUP(C1271,Produtos!A:B,2,FALSE),"")</f>
        <v/>
      </c>
      <c r="F1271" s="10">
        <f>IFERROR(INDEX(Lotes!$E:$E,MATCH(1,(Lotes!$A:$A=C1271)*(Lotes!$C:$C=E1271),0)),"")</f>
        <v/>
      </c>
      <c r="G1271" s="14" t="n"/>
    </row>
    <row r="1272">
      <c r="A1272" s="10" t="n"/>
      <c r="D1272">
        <f>IFERROR(VLOOKUP(C1272,Produtos!A:B,2,FALSE),"")</f>
        <v/>
      </c>
      <c r="F1272" s="10">
        <f>IFERROR(INDEX(Lotes!$E:$E,MATCH(1,(Lotes!$A:$A=C1272)*(Lotes!$C:$C=E1272),0)),"")</f>
        <v/>
      </c>
      <c r="G1272" s="14" t="n"/>
    </row>
    <row r="1273">
      <c r="A1273" s="10" t="n"/>
      <c r="D1273">
        <f>IFERROR(VLOOKUP(C1273,Produtos!A:B,2,FALSE),"")</f>
        <v/>
      </c>
      <c r="F1273" s="10">
        <f>IFERROR(INDEX(Lotes!$E:$E,MATCH(1,(Lotes!$A:$A=C1273)*(Lotes!$C:$C=E1273),0)),"")</f>
        <v/>
      </c>
      <c r="G1273" s="14" t="n"/>
    </row>
    <row r="1274">
      <c r="A1274" s="10" t="n"/>
      <c r="D1274">
        <f>IFERROR(VLOOKUP(C1274,Produtos!A:B,2,FALSE),"")</f>
        <v/>
      </c>
      <c r="F1274" s="10">
        <f>IFERROR(INDEX(Lotes!$E:$E,MATCH(1,(Lotes!$A:$A=C1274)*(Lotes!$C:$C=E1274),0)),"")</f>
        <v/>
      </c>
      <c r="G1274" s="14" t="n"/>
    </row>
    <row r="1275">
      <c r="A1275" s="10" t="n"/>
      <c r="D1275">
        <f>IFERROR(VLOOKUP(C1275,Produtos!A:B,2,FALSE),"")</f>
        <v/>
      </c>
      <c r="F1275" s="10">
        <f>IFERROR(INDEX(Lotes!$E:$E,MATCH(1,(Lotes!$A:$A=C1275)*(Lotes!$C:$C=E1275),0)),"")</f>
        <v/>
      </c>
      <c r="G1275" s="14" t="n"/>
    </row>
    <row r="1276">
      <c r="A1276" s="10" t="n"/>
      <c r="D1276">
        <f>IFERROR(VLOOKUP(C1276,Produtos!A:B,2,FALSE),"")</f>
        <v/>
      </c>
      <c r="F1276" s="10">
        <f>IFERROR(INDEX(Lotes!$E:$E,MATCH(1,(Lotes!$A:$A=C1276)*(Lotes!$C:$C=E1276),0)),"")</f>
        <v/>
      </c>
      <c r="G1276" s="14" t="n"/>
    </row>
    <row r="1277">
      <c r="A1277" s="10" t="n"/>
      <c r="D1277">
        <f>IFERROR(VLOOKUP(C1277,Produtos!A:B,2,FALSE),"")</f>
        <v/>
      </c>
      <c r="F1277" s="10">
        <f>IFERROR(INDEX(Lotes!$E:$E,MATCH(1,(Lotes!$A:$A=C1277)*(Lotes!$C:$C=E1277),0)),"")</f>
        <v/>
      </c>
      <c r="G1277" s="14" t="n"/>
    </row>
    <row r="1278">
      <c r="A1278" s="10" t="n"/>
      <c r="D1278">
        <f>IFERROR(VLOOKUP(C1278,Produtos!A:B,2,FALSE),"")</f>
        <v/>
      </c>
      <c r="F1278" s="10">
        <f>IFERROR(INDEX(Lotes!$E:$E,MATCH(1,(Lotes!$A:$A=C1278)*(Lotes!$C:$C=E1278),0)),"")</f>
        <v/>
      </c>
      <c r="G1278" s="14" t="n"/>
    </row>
    <row r="1279">
      <c r="A1279" s="10" t="n"/>
      <c r="D1279">
        <f>IFERROR(VLOOKUP(C1279,Produtos!A:B,2,FALSE),"")</f>
        <v/>
      </c>
      <c r="F1279" s="10">
        <f>IFERROR(INDEX(Lotes!$E:$E,MATCH(1,(Lotes!$A:$A=C1279)*(Lotes!$C:$C=E1279),0)),"")</f>
        <v/>
      </c>
      <c r="G1279" s="14" t="n"/>
    </row>
    <row r="1280">
      <c r="A1280" s="10" t="n"/>
      <c r="D1280">
        <f>IFERROR(VLOOKUP(C1280,Produtos!A:B,2,FALSE),"")</f>
        <v/>
      </c>
      <c r="F1280" s="10">
        <f>IFERROR(INDEX(Lotes!$E:$E,MATCH(1,(Lotes!$A:$A=C1280)*(Lotes!$C:$C=E1280),0)),"")</f>
        <v/>
      </c>
      <c r="G1280" s="14" t="n"/>
    </row>
    <row r="1281">
      <c r="A1281" s="10" t="n"/>
      <c r="D1281">
        <f>IFERROR(VLOOKUP(C1281,Produtos!A:B,2,FALSE),"")</f>
        <v/>
      </c>
      <c r="F1281" s="10">
        <f>IFERROR(INDEX(Lotes!$E:$E,MATCH(1,(Lotes!$A:$A=C1281)*(Lotes!$C:$C=E1281),0)),"")</f>
        <v/>
      </c>
      <c r="G1281" s="14" t="n"/>
    </row>
    <row r="1282">
      <c r="A1282" s="10" t="n"/>
      <c r="D1282">
        <f>IFERROR(VLOOKUP(C1282,Produtos!A:B,2,FALSE),"")</f>
        <v/>
      </c>
      <c r="F1282" s="10">
        <f>IFERROR(INDEX(Lotes!$E:$E,MATCH(1,(Lotes!$A:$A=C1282)*(Lotes!$C:$C=E1282),0)),"")</f>
        <v/>
      </c>
      <c r="G1282" s="14" t="n"/>
    </row>
    <row r="1283">
      <c r="A1283" s="10" t="n"/>
      <c r="D1283">
        <f>IFERROR(VLOOKUP(C1283,Produtos!A:B,2,FALSE),"")</f>
        <v/>
      </c>
      <c r="F1283" s="10">
        <f>IFERROR(INDEX(Lotes!$E:$E,MATCH(1,(Lotes!$A:$A=C1283)*(Lotes!$C:$C=E1283),0)),"")</f>
        <v/>
      </c>
      <c r="G1283" s="14" t="n"/>
    </row>
    <row r="1284">
      <c r="A1284" s="10" t="n"/>
      <c r="D1284">
        <f>IFERROR(VLOOKUP(C1284,Produtos!A:B,2,FALSE),"")</f>
        <v/>
      </c>
      <c r="F1284" s="10">
        <f>IFERROR(INDEX(Lotes!$E:$E,MATCH(1,(Lotes!$A:$A=C1284)*(Lotes!$C:$C=E1284),0)),"")</f>
        <v/>
      </c>
      <c r="G1284" s="14" t="n"/>
    </row>
    <row r="1285">
      <c r="A1285" s="10" t="n"/>
      <c r="D1285">
        <f>IFERROR(VLOOKUP(C1285,Produtos!A:B,2,FALSE),"")</f>
        <v/>
      </c>
      <c r="F1285" s="10">
        <f>IFERROR(INDEX(Lotes!$E:$E,MATCH(1,(Lotes!$A:$A=C1285)*(Lotes!$C:$C=E1285),0)),"")</f>
        <v/>
      </c>
      <c r="G1285" s="14" t="n"/>
    </row>
    <row r="1286">
      <c r="A1286" s="10" t="n"/>
      <c r="D1286">
        <f>IFERROR(VLOOKUP(C1286,Produtos!A:B,2,FALSE),"")</f>
        <v/>
      </c>
      <c r="F1286" s="10">
        <f>IFERROR(INDEX(Lotes!$E:$E,MATCH(1,(Lotes!$A:$A=C1286)*(Lotes!$C:$C=E1286),0)),"")</f>
        <v/>
      </c>
      <c r="G1286" s="14" t="n"/>
    </row>
    <row r="1287">
      <c r="A1287" s="10" t="n"/>
      <c r="D1287">
        <f>IFERROR(VLOOKUP(C1287,Produtos!A:B,2,FALSE),"")</f>
        <v/>
      </c>
      <c r="F1287" s="10">
        <f>IFERROR(INDEX(Lotes!$E:$E,MATCH(1,(Lotes!$A:$A=C1287)*(Lotes!$C:$C=E1287),0)),"")</f>
        <v/>
      </c>
      <c r="G1287" s="14" t="n"/>
    </row>
    <row r="1288">
      <c r="A1288" s="10" t="n"/>
      <c r="D1288">
        <f>IFERROR(VLOOKUP(C1288,Produtos!A:B,2,FALSE),"")</f>
        <v/>
      </c>
      <c r="F1288" s="10">
        <f>IFERROR(INDEX(Lotes!$E:$E,MATCH(1,(Lotes!$A:$A=C1288)*(Lotes!$C:$C=E1288),0)),"")</f>
        <v/>
      </c>
      <c r="G1288" s="14" t="n"/>
    </row>
    <row r="1289">
      <c r="A1289" s="10" t="n"/>
      <c r="D1289">
        <f>IFERROR(VLOOKUP(C1289,Produtos!A:B,2,FALSE),"")</f>
        <v/>
      </c>
      <c r="F1289" s="10">
        <f>IFERROR(INDEX(Lotes!$E:$E,MATCH(1,(Lotes!$A:$A=C1289)*(Lotes!$C:$C=E1289),0)),"")</f>
        <v/>
      </c>
      <c r="G1289" s="14" t="n"/>
    </row>
    <row r="1290">
      <c r="A1290" s="10" t="n"/>
      <c r="D1290">
        <f>IFERROR(VLOOKUP(C1290,Produtos!A:B,2,FALSE),"")</f>
        <v/>
      </c>
      <c r="F1290" s="10">
        <f>IFERROR(INDEX(Lotes!$E:$E,MATCH(1,(Lotes!$A:$A=C1290)*(Lotes!$C:$C=E1290),0)),"")</f>
        <v/>
      </c>
      <c r="G1290" s="14" t="n"/>
    </row>
    <row r="1291">
      <c r="A1291" s="10" t="n"/>
      <c r="D1291">
        <f>IFERROR(VLOOKUP(C1291,Produtos!A:B,2,FALSE),"")</f>
        <v/>
      </c>
      <c r="F1291" s="10">
        <f>IFERROR(INDEX(Lotes!$E:$E,MATCH(1,(Lotes!$A:$A=C1291)*(Lotes!$C:$C=E1291),0)),"")</f>
        <v/>
      </c>
      <c r="G1291" s="14" t="n"/>
    </row>
    <row r="1292">
      <c r="A1292" s="10" t="n"/>
      <c r="D1292">
        <f>IFERROR(VLOOKUP(C1292,Produtos!A:B,2,FALSE),"")</f>
        <v/>
      </c>
      <c r="F1292" s="10">
        <f>IFERROR(INDEX(Lotes!$E:$E,MATCH(1,(Lotes!$A:$A=C1292)*(Lotes!$C:$C=E1292),0)),"")</f>
        <v/>
      </c>
      <c r="G1292" s="14" t="n"/>
    </row>
    <row r="1293">
      <c r="A1293" s="10" t="n"/>
      <c r="D1293">
        <f>IFERROR(VLOOKUP(C1293,Produtos!A:B,2,FALSE),"")</f>
        <v/>
      </c>
      <c r="F1293" s="10">
        <f>IFERROR(INDEX(Lotes!$E:$E,MATCH(1,(Lotes!$A:$A=C1293)*(Lotes!$C:$C=E1293),0)),"")</f>
        <v/>
      </c>
      <c r="G1293" s="14" t="n"/>
    </row>
    <row r="1294">
      <c r="A1294" s="10" t="n"/>
      <c r="D1294">
        <f>IFERROR(VLOOKUP(C1294,Produtos!A:B,2,FALSE),"")</f>
        <v/>
      </c>
      <c r="F1294" s="10">
        <f>IFERROR(INDEX(Lotes!$E:$E,MATCH(1,(Lotes!$A:$A=C1294)*(Lotes!$C:$C=E1294),0)),"")</f>
        <v/>
      </c>
      <c r="G1294" s="14" t="n"/>
    </row>
    <row r="1295">
      <c r="A1295" s="10" t="n"/>
      <c r="D1295">
        <f>IFERROR(VLOOKUP(C1295,Produtos!A:B,2,FALSE),"")</f>
        <v/>
      </c>
      <c r="F1295" s="10">
        <f>IFERROR(INDEX(Lotes!$E:$E,MATCH(1,(Lotes!$A:$A=C1295)*(Lotes!$C:$C=E1295),0)),"")</f>
        <v/>
      </c>
      <c r="G1295" s="14" t="n"/>
    </row>
    <row r="1296">
      <c r="A1296" s="10" t="n"/>
      <c r="D1296">
        <f>IFERROR(VLOOKUP(C1296,Produtos!A:B,2,FALSE),"")</f>
        <v/>
      </c>
      <c r="F1296" s="10">
        <f>IFERROR(INDEX(Lotes!$E:$E,MATCH(1,(Lotes!$A:$A=C1296)*(Lotes!$C:$C=E1296),0)),"")</f>
        <v/>
      </c>
      <c r="G1296" s="14" t="n"/>
    </row>
    <row r="1297">
      <c r="A1297" s="10" t="n"/>
      <c r="D1297">
        <f>IFERROR(VLOOKUP(C1297,Produtos!A:B,2,FALSE),"")</f>
        <v/>
      </c>
      <c r="F1297" s="10">
        <f>IFERROR(INDEX(Lotes!$E:$E,MATCH(1,(Lotes!$A:$A=C1297)*(Lotes!$C:$C=E1297),0)),"")</f>
        <v/>
      </c>
      <c r="G1297" s="14" t="n"/>
    </row>
    <row r="1298">
      <c r="A1298" s="10" t="n"/>
      <c r="D1298">
        <f>IFERROR(VLOOKUP(C1298,Produtos!A:B,2,FALSE),"")</f>
        <v/>
      </c>
      <c r="F1298" s="10">
        <f>IFERROR(INDEX(Lotes!$E:$E,MATCH(1,(Lotes!$A:$A=C1298)*(Lotes!$C:$C=E1298),0)),"")</f>
        <v/>
      </c>
      <c r="G1298" s="14" t="n"/>
    </row>
    <row r="1299">
      <c r="A1299" s="10" t="n"/>
      <c r="D1299">
        <f>IFERROR(VLOOKUP(C1299,Produtos!A:B,2,FALSE),"")</f>
        <v/>
      </c>
      <c r="F1299" s="10">
        <f>IFERROR(INDEX(Lotes!$E:$E,MATCH(1,(Lotes!$A:$A=C1299)*(Lotes!$C:$C=E1299),0)),"")</f>
        <v/>
      </c>
      <c r="G1299" s="14" t="n"/>
    </row>
    <row r="1300">
      <c r="A1300" s="10" t="n"/>
      <c r="D1300">
        <f>IFERROR(VLOOKUP(C1300,Produtos!A:B,2,FALSE),"")</f>
        <v/>
      </c>
      <c r="F1300" s="10">
        <f>IFERROR(INDEX(Lotes!$E:$E,MATCH(1,(Lotes!$A:$A=C1300)*(Lotes!$C:$C=E1300),0)),"")</f>
        <v/>
      </c>
      <c r="G1300" s="14" t="n"/>
    </row>
    <row r="1301">
      <c r="A1301" s="10" t="n"/>
      <c r="D1301">
        <f>IFERROR(VLOOKUP(C1301,Produtos!A:B,2,FALSE),"")</f>
        <v/>
      </c>
      <c r="F1301" s="10">
        <f>IFERROR(INDEX(Lotes!$E:$E,MATCH(1,(Lotes!$A:$A=C1301)*(Lotes!$C:$C=E1301),0)),"")</f>
        <v/>
      </c>
      <c r="G1301" s="14" t="n"/>
    </row>
    <row r="1302">
      <c r="A1302" s="10" t="n"/>
      <c r="D1302">
        <f>IFERROR(VLOOKUP(C1302,Produtos!A:B,2,FALSE),"")</f>
        <v/>
      </c>
      <c r="F1302" s="10">
        <f>IFERROR(INDEX(Lotes!$E:$E,MATCH(1,(Lotes!$A:$A=C1302)*(Lotes!$C:$C=E1302),0)),"")</f>
        <v/>
      </c>
      <c r="G1302" s="14" t="n"/>
    </row>
    <row r="1303">
      <c r="A1303" s="10" t="n"/>
      <c r="D1303">
        <f>IFERROR(VLOOKUP(C1303,Produtos!A:B,2,FALSE),"")</f>
        <v/>
      </c>
      <c r="F1303" s="10">
        <f>IFERROR(INDEX(Lotes!$E:$E,MATCH(1,(Lotes!$A:$A=C1303)*(Lotes!$C:$C=E1303),0)),"")</f>
        <v/>
      </c>
      <c r="G1303" s="14" t="n"/>
    </row>
    <row r="1304">
      <c r="A1304" s="10" t="n"/>
      <c r="D1304">
        <f>IFERROR(VLOOKUP(C1304,Produtos!A:B,2,FALSE),"")</f>
        <v/>
      </c>
      <c r="F1304" s="10">
        <f>IFERROR(INDEX(Lotes!$E:$E,MATCH(1,(Lotes!$A:$A=C1304)*(Lotes!$C:$C=E1304),0)),"")</f>
        <v/>
      </c>
      <c r="G1304" s="14" t="n"/>
    </row>
    <row r="1305">
      <c r="A1305" s="10" t="n"/>
      <c r="D1305">
        <f>IFERROR(VLOOKUP(C1305,Produtos!A:B,2,FALSE),"")</f>
        <v/>
      </c>
      <c r="F1305" s="10">
        <f>IFERROR(INDEX(Lotes!$E:$E,MATCH(1,(Lotes!$A:$A=C1305)*(Lotes!$C:$C=E1305),0)),"")</f>
        <v/>
      </c>
      <c r="G1305" s="14" t="n"/>
    </row>
    <row r="1306">
      <c r="A1306" s="10" t="n"/>
      <c r="D1306">
        <f>IFERROR(VLOOKUP(C1306,Produtos!A:B,2,FALSE),"")</f>
        <v/>
      </c>
      <c r="F1306" s="10">
        <f>IFERROR(INDEX(Lotes!$E:$E,MATCH(1,(Lotes!$A:$A=C1306)*(Lotes!$C:$C=E1306),0)),"")</f>
        <v/>
      </c>
      <c r="G1306" s="14" t="n"/>
    </row>
    <row r="1307">
      <c r="A1307" s="10" t="n"/>
      <c r="D1307">
        <f>IFERROR(VLOOKUP(C1307,Produtos!A:B,2,FALSE),"")</f>
        <v/>
      </c>
      <c r="F1307" s="10">
        <f>IFERROR(INDEX(Lotes!$E:$E,MATCH(1,(Lotes!$A:$A=C1307)*(Lotes!$C:$C=E1307),0)),"")</f>
        <v/>
      </c>
      <c r="G1307" s="14" t="n"/>
    </row>
    <row r="1308">
      <c r="A1308" s="10" t="n"/>
      <c r="D1308">
        <f>IFERROR(VLOOKUP(C1308,Produtos!A:B,2,FALSE),"")</f>
        <v/>
      </c>
      <c r="F1308" s="10">
        <f>IFERROR(INDEX(Lotes!$E:$E,MATCH(1,(Lotes!$A:$A=C1308)*(Lotes!$C:$C=E1308),0)),"")</f>
        <v/>
      </c>
      <c r="G1308" s="14" t="n"/>
    </row>
    <row r="1309">
      <c r="A1309" s="10" t="n"/>
      <c r="D1309">
        <f>IFERROR(VLOOKUP(C1309,Produtos!A:B,2,FALSE),"")</f>
        <v/>
      </c>
      <c r="F1309" s="10">
        <f>IFERROR(INDEX(Lotes!$E:$E,MATCH(1,(Lotes!$A:$A=C1309)*(Lotes!$C:$C=E1309),0)),"")</f>
        <v/>
      </c>
      <c r="G1309" s="14" t="n"/>
    </row>
    <row r="1310">
      <c r="A1310" s="10" t="n"/>
      <c r="D1310">
        <f>IFERROR(VLOOKUP(C1310,Produtos!A:B,2,FALSE),"")</f>
        <v/>
      </c>
      <c r="F1310" s="10">
        <f>IFERROR(INDEX(Lotes!$E:$E,MATCH(1,(Lotes!$A:$A=C1310)*(Lotes!$C:$C=E1310),0)),"")</f>
        <v/>
      </c>
      <c r="G1310" s="14" t="n"/>
    </row>
    <row r="1311">
      <c r="A1311" s="10" t="n"/>
      <c r="D1311">
        <f>IFERROR(VLOOKUP(C1311,Produtos!A:B,2,FALSE),"")</f>
        <v/>
      </c>
      <c r="F1311" s="10">
        <f>IFERROR(INDEX(Lotes!$E:$E,MATCH(1,(Lotes!$A:$A=C1311)*(Lotes!$C:$C=E1311),0)),"")</f>
        <v/>
      </c>
      <c r="G1311" s="14" t="n"/>
    </row>
    <row r="1312">
      <c r="A1312" s="10" t="n"/>
      <c r="D1312">
        <f>IFERROR(VLOOKUP(C1312,Produtos!A:B,2,FALSE),"")</f>
        <v/>
      </c>
      <c r="F1312" s="10">
        <f>IFERROR(INDEX(Lotes!$E:$E,MATCH(1,(Lotes!$A:$A=C1312)*(Lotes!$C:$C=E1312),0)),"")</f>
        <v/>
      </c>
      <c r="G1312" s="14" t="n"/>
    </row>
    <row r="1313">
      <c r="A1313" s="10" t="n"/>
      <c r="D1313">
        <f>IFERROR(VLOOKUP(C1313,Produtos!A:B,2,FALSE),"")</f>
        <v/>
      </c>
      <c r="F1313" s="10">
        <f>IFERROR(INDEX(Lotes!$E:$E,MATCH(1,(Lotes!$A:$A=C1313)*(Lotes!$C:$C=E1313),0)),"")</f>
        <v/>
      </c>
      <c r="G1313" s="14" t="n"/>
    </row>
    <row r="1314">
      <c r="A1314" s="10" t="n"/>
      <c r="D1314">
        <f>IFERROR(VLOOKUP(C1314,Produtos!A:B,2,FALSE),"")</f>
        <v/>
      </c>
      <c r="F1314" s="10">
        <f>IFERROR(INDEX(Lotes!$E:$E,MATCH(1,(Lotes!$A:$A=C1314)*(Lotes!$C:$C=E1314),0)),"")</f>
        <v/>
      </c>
      <c r="G1314" s="14" t="n"/>
    </row>
    <row r="1315">
      <c r="A1315" s="10" t="n"/>
      <c r="D1315">
        <f>IFERROR(VLOOKUP(C1315,Produtos!A:B,2,FALSE),"")</f>
        <v/>
      </c>
      <c r="F1315" s="10">
        <f>IFERROR(INDEX(Lotes!$E:$E,MATCH(1,(Lotes!$A:$A=C1315)*(Lotes!$C:$C=E1315),0)),"")</f>
        <v/>
      </c>
      <c r="G1315" s="14" t="n"/>
    </row>
    <row r="1316">
      <c r="A1316" s="10" t="n"/>
      <c r="D1316">
        <f>IFERROR(VLOOKUP(C1316,Produtos!A:B,2,FALSE),"")</f>
        <v/>
      </c>
      <c r="F1316" s="10">
        <f>IFERROR(INDEX(Lotes!$E:$E,MATCH(1,(Lotes!$A:$A=C1316)*(Lotes!$C:$C=E1316),0)),"")</f>
        <v/>
      </c>
      <c r="G1316" s="14" t="n"/>
    </row>
    <row r="1317">
      <c r="A1317" s="10" t="n"/>
      <c r="D1317">
        <f>IFERROR(VLOOKUP(C1317,Produtos!A:B,2,FALSE),"")</f>
        <v/>
      </c>
      <c r="F1317" s="10">
        <f>IFERROR(INDEX(Lotes!$E:$E,MATCH(1,(Lotes!$A:$A=C1317)*(Lotes!$C:$C=E1317),0)),"")</f>
        <v/>
      </c>
      <c r="G1317" s="14" t="n"/>
    </row>
    <row r="1318">
      <c r="A1318" s="10" t="n"/>
      <c r="D1318">
        <f>IFERROR(VLOOKUP(C1318,Produtos!A:B,2,FALSE),"")</f>
        <v/>
      </c>
      <c r="F1318" s="10">
        <f>IFERROR(INDEX(Lotes!$E:$E,MATCH(1,(Lotes!$A:$A=C1318)*(Lotes!$C:$C=E1318),0)),"")</f>
        <v/>
      </c>
      <c r="G1318" s="14" t="n"/>
    </row>
    <row r="1319">
      <c r="A1319" s="10" t="n"/>
      <c r="D1319">
        <f>IFERROR(VLOOKUP(C1319,Produtos!A:B,2,FALSE),"")</f>
        <v/>
      </c>
      <c r="F1319" s="10">
        <f>IFERROR(INDEX(Lotes!$E:$E,MATCH(1,(Lotes!$A:$A=C1319)*(Lotes!$C:$C=E1319),0)),"")</f>
        <v/>
      </c>
      <c r="G1319" s="14" t="n"/>
    </row>
    <row r="1320">
      <c r="A1320" s="10" t="n"/>
      <c r="D1320">
        <f>IFERROR(VLOOKUP(C1320,Produtos!A:B,2,FALSE),"")</f>
        <v/>
      </c>
      <c r="F1320" s="10">
        <f>IFERROR(INDEX(Lotes!$E:$E,MATCH(1,(Lotes!$A:$A=C1320)*(Lotes!$C:$C=E1320),0)),"")</f>
        <v/>
      </c>
      <c r="G1320" s="14" t="n"/>
    </row>
    <row r="1321">
      <c r="A1321" s="10" t="n"/>
      <c r="D1321">
        <f>IFERROR(VLOOKUP(C1321,Produtos!A:B,2,FALSE),"")</f>
        <v/>
      </c>
      <c r="F1321" s="10">
        <f>IFERROR(INDEX(Lotes!$E:$E,MATCH(1,(Lotes!$A:$A=C1321)*(Lotes!$C:$C=E1321),0)),"")</f>
        <v/>
      </c>
      <c r="G1321" s="14" t="n"/>
    </row>
    <row r="1322">
      <c r="A1322" s="10" t="n"/>
      <c r="D1322">
        <f>IFERROR(VLOOKUP(C1322,Produtos!A:B,2,FALSE),"")</f>
        <v/>
      </c>
      <c r="F1322" s="10">
        <f>IFERROR(INDEX(Lotes!$E:$E,MATCH(1,(Lotes!$A:$A=C1322)*(Lotes!$C:$C=E1322),0)),"")</f>
        <v/>
      </c>
      <c r="G1322" s="14" t="n"/>
    </row>
    <row r="1323">
      <c r="A1323" s="10" t="n"/>
      <c r="D1323">
        <f>IFERROR(VLOOKUP(C1323,Produtos!A:B,2,FALSE),"")</f>
        <v/>
      </c>
      <c r="F1323" s="10">
        <f>IFERROR(INDEX(Lotes!$E:$E,MATCH(1,(Lotes!$A:$A=C1323)*(Lotes!$C:$C=E1323),0)),"")</f>
        <v/>
      </c>
      <c r="G1323" s="14" t="n"/>
    </row>
    <row r="1324">
      <c r="A1324" s="10" t="n"/>
      <c r="D1324">
        <f>IFERROR(VLOOKUP(C1324,Produtos!A:B,2,FALSE),"")</f>
        <v/>
      </c>
      <c r="F1324" s="10">
        <f>IFERROR(INDEX(Lotes!$E:$E,MATCH(1,(Lotes!$A:$A=C1324)*(Lotes!$C:$C=E1324),0)),"")</f>
        <v/>
      </c>
      <c r="G1324" s="14" t="n"/>
    </row>
    <row r="1325">
      <c r="A1325" s="10" t="n"/>
      <c r="D1325">
        <f>IFERROR(VLOOKUP(C1325,Produtos!A:B,2,FALSE),"")</f>
        <v/>
      </c>
      <c r="F1325" s="10">
        <f>IFERROR(INDEX(Lotes!$E:$E,MATCH(1,(Lotes!$A:$A=C1325)*(Lotes!$C:$C=E1325),0)),"")</f>
        <v/>
      </c>
      <c r="G1325" s="14" t="n"/>
    </row>
    <row r="1326">
      <c r="A1326" s="10" t="n"/>
      <c r="D1326">
        <f>IFERROR(VLOOKUP(C1326,Produtos!A:B,2,FALSE),"")</f>
        <v/>
      </c>
      <c r="F1326" s="10">
        <f>IFERROR(INDEX(Lotes!$E:$E,MATCH(1,(Lotes!$A:$A=C1326)*(Lotes!$C:$C=E1326),0)),"")</f>
        <v/>
      </c>
      <c r="G1326" s="14" t="n"/>
    </row>
    <row r="1327">
      <c r="A1327" s="10" t="n"/>
      <c r="D1327">
        <f>IFERROR(VLOOKUP(C1327,Produtos!A:B,2,FALSE),"")</f>
        <v/>
      </c>
      <c r="F1327" s="10">
        <f>IFERROR(INDEX(Lotes!$E:$E,MATCH(1,(Lotes!$A:$A=C1327)*(Lotes!$C:$C=E1327),0)),"")</f>
        <v/>
      </c>
      <c r="G1327" s="14" t="n"/>
    </row>
    <row r="1328">
      <c r="A1328" s="10" t="n"/>
      <c r="D1328">
        <f>IFERROR(VLOOKUP(C1328,Produtos!A:B,2,FALSE),"")</f>
        <v/>
      </c>
      <c r="F1328" s="10">
        <f>IFERROR(INDEX(Lotes!$E:$E,MATCH(1,(Lotes!$A:$A=C1328)*(Lotes!$C:$C=E1328),0)),"")</f>
        <v/>
      </c>
      <c r="G1328" s="14" t="n"/>
    </row>
    <row r="1329">
      <c r="A1329" s="10" t="n"/>
      <c r="D1329">
        <f>IFERROR(VLOOKUP(C1329,Produtos!A:B,2,FALSE),"")</f>
        <v/>
      </c>
      <c r="F1329" s="10">
        <f>IFERROR(INDEX(Lotes!$E:$E,MATCH(1,(Lotes!$A:$A=C1329)*(Lotes!$C:$C=E1329),0)),"")</f>
        <v/>
      </c>
      <c r="G1329" s="14" t="n"/>
    </row>
    <row r="1330">
      <c r="A1330" s="10" t="n"/>
      <c r="D1330">
        <f>IFERROR(VLOOKUP(C1330,Produtos!A:B,2,FALSE),"")</f>
        <v/>
      </c>
      <c r="F1330" s="10">
        <f>IFERROR(INDEX(Lotes!$E:$E,MATCH(1,(Lotes!$A:$A=C1330)*(Lotes!$C:$C=E1330),0)),"")</f>
        <v/>
      </c>
      <c r="G1330" s="14" t="n"/>
    </row>
    <row r="1331">
      <c r="A1331" s="10" t="n"/>
      <c r="D1331">
        <f>IFERROR(VLOOKUP(C1331,Produtos!A:B,2,FALSE),"")</f>
        <v/>
      </c>
      <c r="F1331" s="10">
        <f>IFERROR(INDEX(Lotes!$E:$E,MATCH(1,(Lotes!$A:$A=C1331)*(Lotes!$C:$C=E1331),0)),"")</f>
        <v/>
      </c>
      <c r="G1331" s="14" t="n"/>
    </row>
    <row r="1332">
      <c r="A1332" s="10" t="n"/>
      <c r="D1332">
        <f>IFERROR(VLOOKUP(C1332,Produtos!A:B,2,FALSE),"")</f>
        <v/>
      </c>
      <c r="F1332" s="10">
        <f>IFERROR(INDEX(Lotes!$E:$E,MATCH(1,(Lotes!$A:$A=C1332)*(Lotes!$C:$C=E1332),0)),"")</f>
        <v/>
      </c>
      <c r="G1332" s="14" t="n"/>
    </row>
    <row r="1333">
      <c r="A1333" s="10" t="n"/>
      <c r="D1333">
        <f>IFERROR(VLOOKUP(C1333,Produtos!A:B,2,FALSE),"")</f>
        <v/>
      </c>
      <c r="F1333" s="10">
        <f>IFERROR(INDEX(Lotes!$E:$E,MATCH(1,(Lotes!$A:$A=C1333)*(Lotes!$C:$C=E1333),0)),"")</f>
        <v/>
      </c>
      <c r="G1333" s="14" t="n"/>
    </row>
    <row r="1334">
      <c r="A1334" s="10" t="n"/>
      <c r="D1334">
        <f>IFERROR(VLOOKUP(C1334,Produtos!A:B,2,FALSE),"")</f>
        <v/>
      </c>
      <c r="F1334" s="10">
        <f>IFERROR(INDEX(Lotes!$E:$E,MATCH(1,(Lotes!$A:$A=C1334)*(Lotes!$C:$C=E1334),0)),"")</f>
        <v/>
      </c>
      <c r="G1334" s="14" t="n"/>
    </row>
    <row r="1335">
      <c r="A1335" s="10" t="n"/>
      <c r="D1335">
        <f>IFERROR(VLOOKUP(C1335,Produtos!A:B,2,FALSE),"")</f>
        <v/>
      </c>
      <c r="F1335" s="10">
        <f>IFERROR(INDEX(Lotes!$E:$E,MATCH(1,(Lotes!$A:$A=C1335)*(Lotes!$C:$C=E1335),0)),"")</f>
        <v/>
      </c>
      <c r="G1335" s="14" t="n"/>
    </row>
    <row r="1336">
      <c r="A1336" s="10" t="n"/>
      <c r="D1336">
        <f>IFERROR(VLOOKUP(C1336,Produtos!A:B,2,FALSE),"")</f>
        <v/>
      </c>
      <c r="F1336" s="10">
        <f>IFERROR(INDEX(Lotes!$E:$E,MATCH(1,(Lotes!$A:$A=C1336)*(Lotes!$C:$C=E1336),0)),"")</f>
        <v/>
      </c>
      <c r="G1336" s="14" t="n"/>
    </row>
    <row r="1337">
      <c r="A1337" s="10" t="n"/>
      <c r="D1337">
        <f>IFERROR(VLOOKUP(C1337,Produtos!A:B,2,FALSE),"")</f>
        <v/>
      </c>
      <c r="F1337" s="10">
        <f>IFERROR(INDEX(Lotes!$E:$E,MATCH(1,(Lotes!$A:$A=C1337)*(Lotes!$C:$C=E1337),0)),"")</f>
        <v/>
      </c>
      <c r="G1337" s="14" t="n"/>
    </row>
    <row r="1338">
      <c r="A1338" s="10" t="n"/>
      <c r="D1338">
        <f>IFERROR(VLOOKUP(C1338,Produtos!A:B,2,FALSE),"")</f>
        <v/>
      </c>
      <c r="F1338" s="10">
        <f>IFERROR(INDEX(Lotes!$E:$E,MATCH(1,(Lotes!$A:$A=C1338)*(Lotes!$C:$C=E1338),0)),"")</f>
        <v/>
      </c>
      <c r="G1338" s="14" t="n"/>
    </row>
    <row r="1339">
      <c r="A1339" s="10" t="n"/>
      <c r="D1339">
        <f>IFERROR(VLOOKUP(C1339,Produtos!A:B,2,FALSE),"")</f>
        <v/>
      </c>
      <c r="F1339" s="10">
        <f>IFERROR(INDEX(Lotes!$E:$E,MATCH(1,(Lotes!$A:$A=C1339)*(Lotes!$C:$C=E1339),0)),"")</f>
        <v/>
      </c>
      <c r="G1339" s="14" t="n"/>
    </row>
    <row r="1340">
      <c r="A1340" s="10" t="n"/>
      <c r="D1340">
        <f>IFERROR(VLOOKUP(C1340,Produtos!A:B,2,FALSE),"")</f>
        <v/>
      </c>
      <c r="F1340" s="10">
        <f>IFERROR(INDEX(Lotes!$E:$E,MATCH(1,(Lotes!$A:$A=C1340)*(Lotes!$C:$C=E1340),0)),"")</f>
        <v/>
      </c>
      <c r="G1340" s="14" t="n"/>
    </row>
    <row r="1341">
      <c r="A1341" s="10" t="n"/>
      <c r="D1341">
        <f>IFERROR(VLOOKUP(C1341,Produtos!A:B,2,FALSE),"")</f>
        <v/>
      </c>
      <c r="F1341" s="10">
        <f>IFERROR(INDEX(Lotes!$E:$E,MATCH(1,(Lotes!$A:$A=C1341)*(Lotes!$C:$C=E1341),0)),"")</f>
        <v/>
      </c>
      <c r="G1341" s="14" t="n"/>
    </row>
    <row r="1342">
      <c r="A1342" s="10" t="n"/>
      <c r="D1342">
        <f>IFERROR(VLOOKUP(C1342,Produtos!A:B,2,FALSE),"")</f>
        <v/>
      </c>
      <c r="F1342" s="10">
        <f>IFERROR(INDEX(Lotes!$E:$E,MATCH(1,(Lotes!$A:$A=C1342)*(Lotes!$C:$C=E1342),0)),"")</f>
        <v/>
      </c>
      <c r="G1342" s="14" t="n"/>
    </row>
    <row r="1343">
      <c r="A1343" s="10" t="n"/>
      <c r="D1343">
        <f>IFERROR(VLOOKUP(C1343,Produtos!A:B,2,FALSE),"")</f>
        <v/>
      </c>
      <c r="F1343" s="10">
        <f>IFERROR(INDEX(Lotes!$E:$E,MATCH(1,(Lotes!$A:$A=C1343)*(Lotes!$C:$C=E1343),0)),"")</f>
        <v/>
      </c>
      <c r="G1343" s="14" t="n"/>
    </row>
    <row r="1344">
      <c r="A1344" s="10" t="n"/>
      <c r="D1344">
        <f>IFERROR(VLOOKUP(C1344,Produtos!A:B,2,FALSE),"")</f>
        <v/>
      </c>
      <c r="F1344" s="10">
        <f>IFERROR(INDEX(Lotes!$E:$E,MATCH(1,(Lotes!$A:$A=C1344)*(Lotes!$C:$C=E1344),0)),"")</f>
        <v/>
      </c>
      <c r="G1344" s="14" t="n"/>
    </row>
    <row r="1345">
      <c r="A1345" s="10" t="n"/>
      <c r="D1345">
        <f>IFERROR(VLOOKUP(C1345,Produtos!A:B,2,FALSE),"")</f>
        <v/>
      </c>
      <c r="F1345" s="10">
        <f>IFERROR(INDEX(Lotes!$E:$E,MATCH(1,(Lotes!$A:$A=C1345)*(Lotes!$C:$C=E1345),0)),"")</f>
        <v/>
      </c>
      <c r="G1345" s="14" t="n"/>
    </row>
    <row r="1346">
      <c r="A1346" s="10" t="n"/>
      <c r="D1346">
        <f>IFERROR(VLOOKUP(C1346,Produtos!A:B,2,FALSE),"")</f>
        <v/>
      </c>
      <c r="F1346" s="10">
        <f>IFERROR(INDEX(Lotes!$E:$E,MATCH(1,(Lotes!$A:$A=C1346)*(Lotes!$C:$C=E1346),0)),"")</f>
        <v/>
      </c>
      <c r="G1346" s="14" t="n"/>
    </row>
    <row r="1347">
      <c r="A1347" s="10" t="n"/>
      <c r="D1347">
        <f>IFERROR(VLOOKUP(C1347,Produtos!A:B,2,FALSE),"")</f>
        <v/>
      </c>
      <c r="F1347" s="10">
        <f>IFERROR(INDEX(Lotes!$E:$E,MATCH(1,(Lotes!$A:$A=C1347)*(Lotes!$C:$C=E1347),0)),"")</f>
        <v/>
      </c>
      <c r="G1347" s="14" t="n"/>
    </row>
    <row r="1348">
      <c r="A1348" s="10" t="n"/>
      <c r="D1348">
        <f>IFERROR(VLOOKUP(C1348,Produtos!A:B,2,FALSE),"")</f>
        <v/>
      </c>
      <c r="F1348" s="10">
        <f>IFERROR(INDEX(Lotes!$E:$E,MATCH(1,(Lotes!$A:$A=C1348)*(Lotes!$C:$C=E1348),0)),"")</f>
        <v/>
      </c>
      <c r="G1348" s="14" t="n"/>
    </row>
    <row r="1349">
      <c r="A1349" s="10" t="n"/>
      <c r="D1349">
        <f>IFERROR(VLOOKUP(C1349,Produtos!A:B,2,FALSE),"")</f>
        <v/>
      </c>
      <c r="F1349" s="10">
        <f>IFERROR(INDEX(Lotes!$E:$E,MATCH(1,(Lotes!$A:$A=C1349)*(Lotes!$C:$C=E1349),0)),"")</f>
        <v/>
      </c>
      <c r="G1349" s="14" t="n"/>
    </row>
    <row r="1350">
      <c r="A1350" s="10" t="n"/>
      <c r="D1350">
        <f>IFERROR(VLOOKUP(C1350,Produtos!A:B,2,FALSE),"")</f>
        <v/>
      </c>
      <c r="F1350" s="10">
        <f>IFERROR(INDEX(Lotes!$E:$E,MATCH(1,(Lotes!$A:$A=C1350)*(Lotes!$C:$C=E1350),0)),"")</f>
        <v/>
      </c>
      <c r="G1350" s="14" t="n"/>
    </row>
    <row r="1351">
      <c r="A1351" s="10" t="n"/>
      <c r="D1351">
        <f>IFERROR(VLOOKUP(C1351,Produtos!A:B,2,FALSE),"")</f>
        <v/>
      </c>
      <c r="F1351" s="10">
        <f>IFERROR(INDEX(Lotes!$E:$E,MATCH(1,(Lotes!$A:$A=C1351)*(Lotes!$C:$C=E1351),0)),"")</f>
        <v/>
      </c>
      <c r="G1351" s="14" t="n"/>
    </row>
    <row r="1352">
      <c r="A1352" s="10" t="n"/>
      <c r="D1352">
        <f>IFERROR(VLOOKUP(C1352,Produtos!A:B,2,FALSE),"")</f>
        <v/>
      </c>
      <c r="F1352" s="10">
        <f>IFERROR(INDEX(Lotes!$E:$E,MATCH(1,(Lotes!$A:$A=C1352)*(Lotes!$C:$C=E1352),0)),"")</f>
        <v/>
      </c>
      <c r="G1352" s="14" t="n"/>
    </row>
    <row r="1353">
      <c r="A1353" s="10" t="n"/>
      <c r="D1353">
        <f>IFERROR(VLOOKUP(C1353,Produtos!A:B,2,FALSE),"")</f>
        <v/>
      </c>
      <c r="F1353" s="10">
        <f>IFERROR(INDEX(Lotes!$E:$E,MATCH(1,(Lotes!$A:$A=C1353)*(Lotes!$C:$C=E1353),0)),"")</f>
        <v/>
      </c>
      <c r="G1353" s="14" t="n"/>
    </row>
    <row r="1354">
      <c r="A1354" s="10" t="n"/>
      <c r="D1354">
        <f>IFERROR(VLOOKUP(C1354,Produtos!A:B,2,FALSE),"")</f>
        <v/>
      </c>
      <c r="F1354" s="10">
        <f>IFERROR(INDEX(Lotes!$E:$E,MATCH(1,(Lotes!$A:$A=C1354)*(Lotes!$C:$C=E1354),0)),"")</f>
        <v/>
      </c>
      <c r="G1354" s="14" t="n"/>
    </row>
    <row r="1355">
      <c r="A1355" s="10" t="n"/>
      <c r="D1355">
        <f>IFERROR(VLOOKUP(C1355,Produtos!A:B,2,FALSE),"")</f>
        <v/>
      </c>
      <c r="F1355" s="10">
        <f>IFERROR(INDEX(Lotes!$E:$E,MATCH(1,(Lotes!$A:$A=C1355)*(Lotes!$C:$C=E1355),0)),"")</f>
        <v/>
      </c>
      <c r="G1355" s="14" t="n"/>
    </row>
    <row r="1356">
      <c r="A1356" s="10" t="n"/>
      <c r="D1356">
        <f>IFERROR(VLOOKUP(C1356,Produtos!A:B,2,FALSE),"")</f>
        <v/>
      </c>
      <c r="F1356" s="10">
        <f>IFERROR(INDEX(Lotes!$E:$E,MATCH(1,(Lotes!$A:$A=C1356)*(Lotes!$C:$C=E1356),0)),"")</f>
        <v/>
      </c>
      <c r="G1356" s="14" t="n"/>
    </row>
    <row r="1357">
      <c r="A1357" s="10" t="n"/>
      <c r="D1357">
        <f>IFERROR(VLOOKUP(C1357,Produtos!A:B,2,FALSE),"")</f>
        <v/>
      </c>
      <c r="F1357" s="10">
        <f>IFERROR(INDEX(Lotes!$E:$E,MATCH(1,(Lotes!$A:$A=C1357)*(Lotes!$C:$C=E1357),0)),"")</f>
        <v/>
      </c>
      <c r="G1357" s="14" t="n"/>
    </row>
    <row r="1358">
      <c r="A1358" s="10" t="n"/>
      <c r="D1358">
        <f>IFERROR(VLOOKUP(C1358,Produtos!A:B,2,FALSE),"")</f>
        <v/>
      </c>
      <c r="F1358" s="10">
        <f>IFERROR(INDEX(Lotes!$E:$E,MATCH(1,(Lotes!$A:$A=C1358)*(Lotes!$C:$C=E1358),0)),"")</f>
        <v/>
      </c>
      <c r="G1358" s="14" t="n"/>
    </row>
    <row r="1359">
      <c r="A1359" s="10" t="n"/>
      <c r="D1359">
        <f>IFERROR(VLOOKUP(C1359,Produtos!A:B,2,FALSE),"")</f>
        <v/>
      </c>
      <c r="F1359" s="10">
        <f>IFERROR(INDEX(Lotes!$E:$E,MATCH(1,(Lotes!$A:$A=C1359)*(Lotes!$C:$C=E1359),0)),"")</f>
        <v/>
      </c>
      <c r="G1359" s="14" t="n"/>
    </row>
    <row r="1360">
      <c r="A1360" s="10" t="n"/>
      <c r="D1360">
        <f>IFERROR(VLOOKUP(C1360,Produtos!A:B,2,FALSE),"")</f>
        <v/>
      </c>
      <c r="F1360" s="10">
        <f>IFERROR(INDEX(Lotes!$E:$E,MATCH(1,(Lotes!$A:$A=C1360)*(Lotes!$C:$C=E1360),0)),"")</f>
        <v/>
      </c>
      <c r="G1360" s="14" t="n"/>
    </row>
    <row r="1361">
      <c r="A1361" s="10" t="n"/>
      <c r="D1361">
        <f>IFERROR(VLOOKUP(C1361,Produtos!A:B,2,FALSE),"")</f>
        <v/>
      </c>
      <c r="F1361" s="10">
        <f>IFERROR(INDEX(Lotes!$E:$E,MATCH(1,(Lotes!$A:$A=C1361)*(Lotes!$C:$C=E1361),0)),"")</f>
        <v/>
      </c>
      <c r="G1361" s="14" t="n"/>
    </row>
    <row r="1362">
      <c r="A1362" s="10" t="n"/>
      <c r="D1362">
        <f>IFERROR(VLOOKUP(C1362,Produtos!A:B,2,FALSE),"")</f>
        <v/>
      </c>
      <c r="F1362" s="10">
        <f>IFERROR(INDEX(Lotes!$E:$E,MATCH(1,(Lotes!$A:$A=C1362)*(Lotes!$C:$C=E1362),0)),"")</f>
        <v/>
      </c>
      <c r="G1362" s="14" t="n"/>
    </row>
    <row r="1363">
      <c r="A1363" s="10" t="n"/>
      <c r="D1363">
        <f>IFERROR(VLOOKUP(C1363,Produtos!A:B,2,FALSE),"")</f>
        <v/>
      </c>
      <c r="F1363" s="10">
        <f>IFERROR(INDEX(Lotes!$E:$E,MATCH(1,(Lotes!$A:$A=C1363)*(Lotes!$C:$C=E1363),0)),"")</f>
        <v/>
      </c>
      <c r="G1363" s="14" t="n"/>
    </row>
    <row r="1364">
      <c r="A1364" s="10" t="n"/>
      <c r="D1364">
        <f>IFERROR(VLOOKUP(C1364,Produtos!A:B,2,FALSE),"")</f>
        <v/>
      </c>
      <c r="F1364" s="10">
        <f>IFERROR(INDEX(Lotes!$E:$E,MATCH(1,(Lotes!$A:$A=C1364)*(Lotes!$C:$C=E1364),0)),"")</f>
        <v/>
      </c>
      <c r="G1364" s="14" t="n"/>
    </row>
    <row r="1365">
      <c r="A1365" s="10" t="n"/>
      <c r="D1365">
        <f>IFERROR(VLOOKUP(C1365,Produtos!A:B,2,FALSE),"")</f>
        <v/>
      </c>
      <c r="F1365" s="10">
        <f>IFERROR(INDEX(Lotes!$E:$E,MATCH(1,(Lotes!$A:$A=C1365)*(Lotes!$C:$C=E1365),0)),"")</f>
        <v/>
      </c>
      <c r="G1365" s="14" t="n"/>
    </row>
    <row r="1366">
      <c r="A1366" s="10" t="n"/>
      <c r="D1366">
        <f>IFERROR(VLOOKUP(C1366,Produtos!A:B,2,FALSE),"")</f>
        <v/>
      </c>
      <c r="F1366" s="10">
        <f>IFERROR(INDEX(Lotes!$E:$E,MATCH(1,(Lotes!$A:$A=C1366)*(Lotes!$C:$C=E1366),0)),"")</f>
        <v/>
      </c>
      <c r="G1366" s="14" t="n"/>
    </row>
    <row r="1367">
      <c r="A1367" s="10" t="n"/>
      <c r="D1367">
        <f>IFERROR(VLOOKUP(C1367,Produtos!A:B,2,FALSE),"")</f>
        <v/>
      </c>
      <c r="F1367" s="10">
        <f>IFERROR(INDEX(Lotes!$E:$E,MATCH(1,(Lotes!$A:$A=C1367)*(Lotes!$C:$C=E1367),0)),"")</f>
        <v/>
      </c>
      <c r="G1367" s="14" t="n"/>
    </row>
    <row r="1368">
      <c r="A1368" s="10" t="n"/>
      <c r="D1368">
        <f>IFERROR(VLOOKUP(C1368,Produtos!A:B,2,FALSE),"")</f>
        <v/>
      </c>
      <c r="F1368" s="10">
        <f>IFERROR(INDEX(Lotes!$E:$E,MATCH(1,(Lotes!$A:$A=C1368)*(Lotes!$C:$C=E1368),0)),"")</f>
        <v/>
      </c>
      <c r="G1368" s="14" t="n"/>
    </row>
    <row r="1369">
      <c r="A1369" s="10" t="n"/>
      <c r="D1369">
        <f>IFERROR(VLOOKUP(C1369,Produtos!A:B,2,FALSE),"")</f>
        <v/>
      </c>
      <c r="F1369" s="10">
        <f>IFERROR(INDEX(Lotes!$E:$E,MATCH(1,(Lotes!$A:$A=C1369)*(Lotes!$C:$C=E1369),0)),"")</f>
        <v/>
      </c>
      <c r="G1369" s="14" t="n"/>
    </row>
    <row r="1370">
      <c r="A1370" s="10" t="n"/>
      <c r="D1370">
        <f>IFERROR(VLOOKUP(C1370,Produtos!A:B,2,FALSE),"")</f>
        <v/>
      </c>
      <c r="F1370" s="10">
        <f>IFERROR(INDEX(Lotes!$E:$E,MATCH(1,(Lotes!$A:$A=C1370)*(Lotes!$C:$C=E1370),0)),"")</f>
        <v/>
      </c>
      <c r="G1370" s="14" t="n"/>
    </row>
    <row r="1371">
      <c r="A1371" s="10" t="n"/>
      <c r="D1371">
        <f>IFERROR(VLOOKUP(C1371,Produtos!A:B,2,FALSE),"")</f>
        <v/>
      </c>
      <c r="F1371" s="10">
        <f>IFERROR(INDEX(Lotes!$E:$E,MATCH(1,(Lotes!$A:$A=C1371)*(Lotes!$C:$C=E1371),0)),"")</f>
        <v/>
      </c>
      <c r="G1371" s="14" t="n"/>
    </row>
    <row r="1372">
      <c r="A1372" s="10" t="n"/>
      <c r="D1372">
        <f>IFERROR(VLOOKUP(C1372,Produtos!A:B,2,FALSE),"")</f>
        <v/>
      </c>
      <c r="F1372" s="10">
        <f>IFERROR(INDEX(Lotes!$E:$E,MATCH(1,(Lotes!$A:$A=C1372)*(Lotes!$C:$C=E1372),0)),"")</f>
        <v/>
      </c>
      <c r="G1372" s="14" t="n"/>
    </row>
    <row r="1373">
      <c r="A1373" s="10" t="n"/>
      <c r="D1373">
        <f>IFERROR(VLOOKUP(C1373,Produtos!A:B,2,FALSE),"")</f>
        <v/>
      </c>
      <c r="F1373" s="10">
        <f>IFERROR(INDEX(Lotes!$E:$E,MATCH(1,(Lotes!$A:$A=C1373)*(Lotes!$C:$C=E1373),0)),"")</f>
        <v/>
      </c>
      <c r="G1373" s="14" t="n"/>
    </row>
    <row r="1374">
      <c r="A1374" s="10" t="n"/>
      <c r="D1374">
        <f>IFERROR(VLOOKUP(C1374,Produtos!A:B,2,FALSE),"")</f>
        <v/>
      </c>
      <c r="F1374" s="10">
        <f>IFERROR(INDEX(Lotes!$E:$E,MATCH(1,(Lotes!$A:$A=C1374)*(Lotes!$C:$C=E1374),0)),"")</f>
        <v/>
      </c>
      <c r="G1374" s="14" t="n"/>
    </row>
    <row r="1375">
      <c r="A1375" s="10" t="n"/>
      <c r="D1375">
        <f>IFERROR(VLOOKUP(C1375,Produtos!A:B,2,FALSE),"")</f>
        <v/>
      </c>
      <c r="F1375" s="10">
        <f>IFERROR(INDEX(Lotes!$E:$E,MATCH(1,(Lotes!$A:$A=C1375)*(Lotes!$C:$C=E1375),0)),"")</f>
        <v/>
      </c>
      <c r="G1375" s="14" t="n"/>
    </row>
    <row r="1376">
      <c r="A1376" s="10" t="n"/>
      <c r="D1376">
        <f>IFERROR(VLOOKUP(C1376,Produtos!A:B,2,FALSE),"")</f>
        <v/>
      </c>
      <c r="F1376" s="10">
        <f>IFERROR(INDEX(Lotes!$E:$E,MATCH(1,(Lotes!$A:$A=C1376)*(Lotes!$C:$C=E1376),0)),"")</f>
        <v/>
      </c>
      <c r="G1376" s="14" t="n"/>
    </row>
    <row r="1377">
      <c r="A1377" s="10" t="n"/>
      <c r="D1377">
        <f>IFERROR(VLOOKUP(C1377,Produtos!A:B,2,FALSE),"")</f>
        <v/>
      </c>
      <c r="F1377" s="10">
        <f>IFERROR(INDEX(Lotes!$E:$E,MATCH(1,(Lotes!$A:$A=C1377)*(Lotes!$C:$C=E1377),0)),"")</f>
        <v/>
      </c>
      <c r="G1377" s="14" t="n"/>
    </row>
    <row r="1378">
      <c r="A1378" s="10" t="n"/>
      <c r="D1378">
        <f>IFERROR(VLOOKUP(C1378,Produtos!A:B,2,FALSE),"")</f>
        <v/>
      </c>
      <c r="F1378" s="10">
        <f>IFERROR(INDEX(Lotes!$E:$E,MATCH(1,(Lotes!$A:$A=C1378)*(Lotes!$C:$C=E1378),0)),"")</f>
        <v/>
      </c>
      <c r="G1378" s="14" t="n"/>
    </row>
    <row r="1379">
      <c r="A1379" s="10" t="n"/>
      <c r="D1379">
        <f>IFERROR(VLOOKUP(C1379,Produtos!A:B,2,FALSE),"")</f>
        <v/>
      </c>
      <c r="F1379" s="10">
        <f>IFERROR(INDEX(Lotes!$E:$E,MATCH(1,(Lotes!$A:$A=C1379)*(Lotes!$C:$C=E1379),0)),"")</f>
        <v/>
      </c>
      <c r="G1379" s="14" t="n"/>
    </row>
    <row r="1380">
      <c r="A1380" s="10" t="n"/>
      <c r="D1380">
        <f>IFERROR(VLOOKUP(C1380,Produtos!A:B,2,FALSE),"")</f>
        <v/>
      </c>
      <c r="F1380" s="10">
        <f>IFERROR(INDEX(Lotes!$E:$E,MATCH(1,(Lotes!$A:$A=C1380)*(Lotes!$C:$C=E1380),0)),"")</f>
        <v/>
      </c>
      <c r="G1380" s="14" t="n"/>
    </row>
    <row r="1381">
      <c r="A1381" s="10" t="n"/>
      <c r="D1381">
        <f>IFERROR(VLOOKUP(C1381,Produtos!A:B,2,FALSE),"")</f>
        <v/>
      </c>
      <c r="F1381" s="10">
        <f>IFERROR(INDEX(Lotes!$E:$E,MATCH(1,(Lotes!$A:$A=C1381)*(Lotes!$C:$C=E1381),0)),"")</f>
        <v/>
      </c>
      <c r="G1381" s="14" t="n"/>
    </row>
    <row r="1382">
      <c r="A1382" s="10" t="n"/>
      <c r="D1382">
        <f>IFERROR(VLOOKUP(C1382,Produtos!A:B,2,FALSE),"")</f>
        <v/>
      </c>
      <c r="F1382" s="10">
        <f>IFERROR(INDEX(Lotes!$E:$E,MATCH(1,(Lotes!$A:$A=C1382)*(Lotes!$C:$C=E1382),0)),"")</f>
        <v/>
      </c>
      <c r="G1382" s="14" t="n"/>
    </row>
    <row r="1383">
      <c r="A1383" s="10" t="n"/>
      <c r="D1383">
        <f>IFERROR(VLOOKUP(C1383,Produtos!A:B,2,FALSE),"")</f>
        <v/>
      </c>
      <c r="F1383" s="10">
        <f>IFERROR(INDEX(Lotes!$E:$E,MATCH(1,(Lotes!$A:$A=C1383)*(Lotes!$C:$C=E1383),0)),"")</f>
        <v/>
      </c>
      <c r="G1383" s="14" t="n"/>
    </row>
    <row r="1384">
      <c r="A1384" s="10" t="n"/>
      <c r="D1384">
        <f>IFERROR(VLOOKUP(C1384,Produtos!A:B,2,FALSE),"")</f>
        <v/>
      </c>
      <c r="F1384" s="10">
        <f>IFERROR(INDEX(Lotes!$E:$E,MATCH(1,(Lotes!$A:$A=C1384)*(Lotes!$C:$C=E1384),0)),"")</f>
        <v/>
      </c>
      <c r="G1384" s="14" t="n"/>
    </row>
    <row r="1385">
      <c r="A1385" s="10" t="n"/>
      <c r="D1385">
        <f>IFERROR(VLOOKUP(C1385,Produtos!A:B,2,FALSE),"")</f>
        <v/>
      </c>
      <c r="F1385" s="10">
        <f>IFERROR(INDEX(Lotes!$E:$E,MATCH(1,(Lotes!$A:$A=C1385)*(Lotes!$C:$C=E1385),0)),"")</f>
        <v/>
      </c>
      <c r="G1385" s="14" t="n"/>
    </row>
    <row r="1386">
      <c r="A1386" s="10" t="n"/>
      <c r="D1386">
        <f>IFERROR(VLOOKUP(C1386,Produtos!A:B,2,FALSE),"")</f>
        <v/>
      </c>
      <c r="F1386" s="10">
        <f>IFERROR(INDEX(Lotes!$E:$E,MATCH(1,(Lotes!$A:$A=C1386)*(Lotes!$C:$C=E1386),0)),"")</f>
        <v/>
      </c>
      <c r="G1386" s="14" t="n"/>
    </row>
    <row r="1387">
      <c r="A1387" s="10" t="n"/>
      <c r="D1387">
        <f>IFERROR(VLOOKUP(C1387,Produtos!A:B,2,FALSE),"")</f>
        <v/>
      </c>
      <c r="F1387" s="10">
        <f>IFERROR(INDEX(Lotes!$E:$E,MATCH(1,(Lotes!$A:$A=C1387)*(Lotes!$C:$C=E1387),0)),"")</f>
        <v/>
      </c>
      <c r="G1387" s="14" t="n"/>
    </row>
    <row r="1388">
      <c r="A1388" s="10" t="n"/>
      <c r="D1388">
        <f>IFERROR(VLOOKUP(C1388,Produtos!A:B,2,FALSE),"")</f>
        <v/>
      </c>
      <c r="F1388" s="10">
        <f>IFERROR(INDEX(Lotes!$E:$E,MATCH(1,(Lotes!$A:$A=C1388)*(Lotes!$C:$C=E1388),0)),"")</f>
        <v/>
      </c>
      <c r="G1388" s="14" t="n"/>
    </row>
    <row r="1389">
      <c r="A1389" s="10" t="n"/>
      <c r="D1389">
        <f>IFERROR(VLOOKUP(C1389,Produtos!A:B,2,FALSE),"")</f>
        <v/>
      </c>
      <c r="F1389" s="10">
        <f>IFERROR(INDEX(Lotes!$E:$E,MATCH(1,(Lotes!$A:$A=C1389)*(Lotes!$C:$C=E1389),0)),"")</f>
        <v/>
      </c>
      <c r="G1389" s="14" t="n"/>
    </row>
    <row r="1390">
      <c r="A1390" s="10" t="n"/>
      <c r="D1390">
        <f>IFERROR(VLOOKUP(C1390,Produtos!A:B,2,FALSE),"")</f>
        <v/>
      </c>
      <c r="F1390" s="10">
        <f>IFERROR(INDEX(Lotes!$E:$E,MATCH(1,(Lotes!$A:$A=C1390)*(Lotes!$C:$C=E1390),0)),"")</f>
        <v/>
      </c>
      <c r="G1390" s="14" t="n"/>
    </row>
    <row r="1391">
      <c r="A1391" s="10" t="n"/>
      <c r="D1391">
        <f>IFERROR(VLOOKUP(C1391,Produtos!A:B,2,FALSE),"")</f>
        <v/>
      </c>
      <c r="F1391" s="10">
        <f>IFERROR(INDEX(Lotes!$E:$E,MATCH(1,(Lotes!$A:$A=C1391)*(Lotes!$C:$C=E1391),0)),"")</f>
        <v/>
      </c>
      <c r="G1391" s="14" t="n"/>
    </row>
    <row r="1392">
      <c r="A1392" s="10" t="n"/>
      <c r="D1392">
        <f>IFERROR(VLOOKUP(C1392,Produtos!A:B,2,FALSE),"")</f>
        <v/>
      </c>
      <c r="F1392" s="10">
        <f>IFERROR(INDEX(Lotes!$E:$E,MATCH(1,(Lotes!$A:$A=C1392)*(Lotes!$C:$C=E1392),0)),"")</f>
        <v/>
      </c>
      <c r="G1392" s="14" t="n"/>
    </row>
    <row r="1393">
      <c r="A1393" s="10" t="n"/>
      <c r="D1393">
        <f>IFERROR(VLOOKUP(C1393,Produtos!A:B,2,FALSE),"")</f>
        <v/>
      </c>
      <c r="F1393" s="10">
        <f>IFERROR(INDEX(Lotes!$E:$E,MATCH(1,(Lotes!$A:$A=C1393)*(Lotes!$C:$C=E1393),0)),"")</f>
        <v/>
      </c>
      <c r="G1393" s="14" t="n"/>
    </row>
    <row r="1394">
      <c r="A1394" s="10" t="n"/>
      <c r="D1394">
        <f>IFERROR(VLOOKUP(C1394,Produtos!A:B,2,FALSE),"")</f>
        <v/>
      </c>
      <c r="F1394" s="10">
        <f>IFERROR(INDEX(Lotes!$E:$E,MATCH(1,(Lotes!$A:$A=C1394)*(Lotes!$C:$C=E1394),0)),"")</f>
        <v/>
      </c>
      <c r="G1394" s="14" t="n"/>
    </row>
    <row r="1395">
      <c r="A1395" s="10" t="n"/>
      <c r="D1395">
        <f>IFERROR(VLOOKUP(C1395,Produtos!A:B,2,FALSE),"")</f>
        <v/>
      </c>
      <c r="F1395" s="10">
        <f>IFERROR(INDEX(Lotes!$E:$E,MATCH(1,(Lotes!$A:$A=C1395)*(Lotes!$C:$C=E1395),0)),"")</f>
        <v/>
      </c>
      <c r="G1395" s="14" t="n"/>
    </row>
    <row r="1396">
      <c r="A1396" s="10" t="n"/>
      <c r="D1396">
        <f>IFERROR(VLOOKUP(C1396,Produtos!A:B,2,FALSE),"")</f>
        <v/>
      </c>
      <c r="F1396" s="10">
        <f>IFERROR(INDEX(Lotes!$E:$E,MATCH(1,(Lotes!$A:$A=C1396)*(Lotes!$C:$C=E1396),0)),"")</f>
        <v/>
      </c>
      <c r="G1396" s="14" t="n"/>
    </row>
    <row r="1397">
      <c r="A1397" s="10" t="n"/>
      <c r="D1397">
        <f>IFERROR(VLOOKUP(C1397,Produtos!A:B,2,FALSE),"")</f>
        <v/>
      </c>
      <c r="F1397" s="10">
        <f>IFERROR(INDEX(Lotes!$E:$E,MATCH(1,(Lotes!$A:$A=C1397)*(Lotes!$C:$C=E1397),0)),"")</f>
        <v/>
      </c>
      <c r="G1397" s="14" t="n"/>
    </row>
    <row r="1398">
      <c r="A1398" s="10" t="n"/>
      <c r="D1398">
        <f>IFERROR(VLOOKUP(C1398,Produtos!A:B,2,FALSE),"")</f>
        <v/>
      </c>
      <c r="F1398" s="10">
        <f>IFERROR(INDEX(Lotes!$E:$E,MATCH(1,(Lotes!$A:$A=C1398)*(Lotes!$C:$C=E1398),0)),"")</f>
        <v/>
      </c>
      <c r="G1398" s="14" t="n"/>
    </row>
    <row r="1399">
      <c r="A1399" s="10" t="n"/>
      <c r="D1399">
        <f>IFERROR(VLOOKUP(C1399,Produtos!A:B,2,FALSE),"")</f>
        <v/>
      </c>
      <c r="F1399" s="10">
        <f>IFERROR(INDEX(Lotes!$E:$E,MATCH(1,(Lotes!$A:$A=C1399)*(Lotes!$C:$C=E1399),0)),"")</f>
        <v/>
      </c>
      <c r="G1399" s="14" t="n"/>
    </row>
    <row r="1400">
      <c r="A1400" s="10" t="n"/>
      <c r="D1400">
        <f>IFERROR(VLOOKUP(C1400,Produtos!A:B,2,FALSE),"")</f>
        <v/>
      </c>
      <c r="F1400" s="10">
        <f>IFERROR(INDEX(Lotes!$E:$E,MATCH(1,(Lotes!$A:$A=C1400)*(Lotes!$C:$C=E1400),0)),"")</f>
        <v/>
      </c>
      <c r="G1400" s="14" t="n"/>
    </row>
    <row r="1401">
      <c r="A1401" s="10" t="n"/>
      <c r="D1401">
        <f>IFERROR(VLOOKUP(C1401,Produtos!A:B,2,FALSE),"")</f>
        <v/>
      </c>
      <c r="F1401" s="10">
        <f>IFERROR(INDEX(Lotes!$E:$E,MATCH(1,(Lotes!$A:$A=C1401)*(Lotes!$C:$C=E1401),0)),"")</f>
        <v/>
      </c>
      <c r="G1401" s="14" t="n"/>
    </row>
    <row r="1402">
      <c r="A1402" s="10" t="n"/>
      <c r="D1402">
        <f>IFERROR(VLOOKUP(C1402,Produtos!A:B,2,FALSE),"")</f>
        <v/>
      </c>
      <c r="F1402" s="10">
        <f>IFERROR(INDEX(Lotes!$E:$E,MATCH(1,(Lotes!$A:$A=C1402)*(Lotes!$C:$C=E1402),0)),"")</f>
        <v/>
      </c>
      <c r="G1402" s="14" t="n"/>
    </row>
    <row r="1403">
      <c r="A1403" s="10" t="n"/>
      <c r="D1403">
        <f>IFERROR(VLOOKUP(C1403,Produtos!A:B,2,FALSE),"")</f>
        <v/>
      </c>
      <c r="F1403" s="10">
        <f>IFERROR(INDEX(Lotes!$E:$E,MATCH(1,(Lotes!$A:$A=C1403)*(Lotes!$C:$C=E1403),0)),"")</f>
        <v/>
      </c>
      <c r="G1403" s="14" t="n"/>
    </row>
    <row r="1404">
      <c r="A1404" s="10" t="n"/>
      <c r="D1404">
        <f>IFERROR(VLOOKUP(C1404,Produtos!A:B,2,FALSE),"")</f>
        <v/>
      </c>
      <c r="F1404" s="10">
        <f>IFERROR(INDEX(Lotes!$E:$E,MATCH(1,(Lotes!$A:$A=C1404)*(Lotes!$C:$C=E1404),0)),"")</f>
        <v/>
      </c>
      <c r="G1404" s="14" t="n"/>
    </row>
    <row r="1405">
      <c r="A1405" s="10" t="n"/>
      <c r="D1405">
        <f>IFERROR(VLOOKUP(C1405,Produtos!A:B,2,FALSE),"")</f>
        <v/>
      </c>
      <c r="F1405" s="10">
        <f>IFERROR(INDEX(Lotes!$E:$E,MATCH(1,(Lotes!$A:$A=C1405)*(Lotes!$C:$C=E1405),0)),"")</f>
        <v/>
      </c>
      <c r="G1405" s="14" t="n"/>
    </row>
    <row r="1406">
      <c r="A1406" s="10" t="n"/>
      <c r="D1406">
        <f>IFERROR(VLOOKUP(C1406,Produtos!A:B,2,FALSE),"")</f>
        <v/>
      </c>
      <c r="F1406" s="10">
        <f>IFERROR(INDEX(Lotes!$E:$E,MATCH(1,(Lotes!$A:$A=C1406)*(Lotes!$C:$C=E1406),0)),"")</f>
        <v/>
      </c>
      <c r="G1406" s="14" t="n"/>
    </row>
    <row r="1407">
      <c r="A1407" s="10" t="n"/>
      <c r="D1407">
        <f>IFERROR(VLOOKUP(C1407,Produtos!A:B,2,FALSE),"")</f>
        <v/>
      </c>
      <c r="F1407" s="10">
        <f>IFERROR(INDEX(Lotes!$E:$E,MATCH(1,(Lotes!$A:$A=C1407)*(Lotes!$C:$C=E1407),0)),"")</f>
        <v/>
      </c>
      <c r="G1407" s="14" t="n"/>
    </row>
    <row r="1408">
      <c r="A1408" s="10" t="n"/>
      <c r="D1408">
        <f>IFERROR(VLOOKUP(C1408,Produtos!A:B,2,FALSE),"")</f>
        <v/>
      </c>
      <c r="F1408" s="10">
        <f>IFERROR(INDEX(Lotes!$E:$E,MATCH(1,(Lotes!$A:$A=C1408)*(Lotes!$C:$C=E1408),0)),"")</f>
        <v/>
      </c>
      <c r="G1408" s="14" t="n"/>
    </row>
    <row r="1409">
      <c r="A1409" s="10" t="n"/>
      <c r="D1409">
        <f>IFERROR(VLOOKUP(C1409,Produtos!A:B,2,FALSE),"")</f>
        <v/>
      </c>
      <c r="F1409" s="10">
        <f>IFERROR(INDEX(Lotes!$E:$E,MATCH(1,(Lotes!$A:$A=C1409)*(Lotes!$C:$C=E1409),0)),"")</f>
        <v/>
      </c>
      <c r="G1409" s="14" t="n"/>
    </row>
    <row r="1410">
      <c r="A1410" s="10" t="n"/>
      <c r="D1410">
        <f>IFERROR(VLOOKUP(C1410,Produtos!A:B,2,FALSE),"")</f>
        <v/>
      </c>
      <c r="F1410" s="10">
        <f>IFERROR(INDEX(Lotes!$E:$E,MATCH(1,(Lotes!$A:$A=C1410)*(Lotes!$C:$C=E1410),0)),"")</f>
        <v/>
      </c>
      <c r="G1410" s="14" t="n"/>
    </row>
    <row r="1411">
      <c r="A1411" s="10" t="n"/>
      <c r="D1411">
        <f>IFERROR(VLOOKUP(C1411,Produtos!A:B,2,FALSE),"")</f>
        <v/>
      </c>
      <c r="F1411" s="10">
        <f>IFERROR(INDEX(Lotes!$E:$E,MATCH(1,(Lotes!$A:$A=C1411)*(Lotes!$C:$C=E1411),0)),"")</f>
        <v/>
      </c>
      <c r="G1411" s="14" t="n"/>
    </row>
    <row r="1412">
      <c r="A1412" s="10" t="n"/>
      <c r="D1412">
        <f>IFERROR(VLOOKUP(C1412,Produtos!A:B,2,FALSE),"")</f>
        <v/>
      </c>
      <c r="F1412" s="10">
        <f>IFERROR(INDEX(Lotes!$E:$E,MATCH(1,(Lotes!$A:$A=C1412)*(Lotes!$C:$C=E1412),0)),"")</f>
        <v/>
      </c>
      <c r="G1412" s="14" t="n"/>
    </row>
    <row r="1413">
      <c r="A1413" s="10" t="n"/>
      <c r="D1413">
        <f>IFERROR(VLOOKUP(C1413,Produtos!A:B,2,FALSE),"")</f>
        <v/>
      </c>
      <c r="F1413" s="10">
        <f>IFERROR(INDEX(Lotes!$E:$E,MATCH(1,(Lotes!$A:$A=C1413)*(Lotes!$C:$C=E1413),0)),"")</f>
        <v/>
      </c>
      <c r="G1413" s="14" t="n"/>
    </row>
    <row r="1414">
      <c r="A1414" s="10" t="n"/>
      <c r="D1414">
        <f>IFERROR(VLOOKUP(C1414,Produtos!A:B,2,FALSE),"")</f>
        <v/>
      </c>
      <c r="F1414" s="10">
        <f>IFERROR(INDEX(Lotes!$E:$E,MATCH(1,(Lotes!$A:$A=C1414)*(Lotes!$C:$C=E1414),0)),"")</f>
        <v/>
      </c>
      <c r="G1414" s="14" t="n"/>
    </row>
    <row r="1415">
      <c r="A1415" s="10" t="n"/>
      <c r="D1415">
        <f>IFERROR(VLOOKUP(C1415,Produtos!A:B,2,FALSE),"")</f>
        <v/>
      </c>
      <c r="F1415" s="10">
        <f>IFERROR(INDEX(Lotes!$E:$E,MATCH(1,(Lotes!$A:$A=C1415)*(Lotes!$C:$C=E1415),0)),"")</f>
        <v/>
      </c>
      <c r="G1415" s="14" t="n"/>
    </row>
    <row r="1416">
      <c r="A1416" s="10" t="n"/>
      <c r="D1416">
        <f>IFERROR(VLOOKUP(C1416,Produtos!A:B,2,FALSE),"")</f>
        <v/>
      </c>
      <c r="F1416" s="10">
        <f>IFERROR(INDEX(Lotes!$E:$E,MATCH(1,(Lotes!$A:$A=C1416)*(Lotes!$C:$C=E1416),0)),"")</f>
        <v/>
      </c>
      <c r="G1416" s="14" t="n"/>
    </row>
    <row r="1417">
      <c r="A1417" s="10" t="n"/>
      <c r="D1417">
        <f>IFERROR(VLOOKUP(C1417,Produtos!A:B,2,FALSE),"")</f>
        <v/>
      </c>
      <c r="F1417" s="10">
        <f>IFERROR(INDEX(Lotes!$E:$E,MATCH(1,(Lotes!$A:$A=C1417)*(Lotes!$C:$C=E1417),0)),"")</f>
        <v/>
      </c>
      <c r="G1417" s="14" t="n"/>
    </row>
    <row r="1418">
      <c r="A1418" s="10" t="n"/>
      <c r="D1418">
        <f>IFERROR(VLOOKUP(C1418,Produtos!A:B,2,FALSE),"")</f>
        <v/>
      </c>
      <c r="F1418" s="10">
        <f>IFERROR(INDEX(Lotes!$E:$E,MATCH(1,(Lotes!$A:$A=C1418)*(Lotes!$C:$C=E1418),0)),"")</f>
        <v/>
      </c>
      <c r="G1418" s="14" t="n"/>
    </row>
    <row r="1419">
      <c r="A1419" s="10" t="n"/>
      <c r="D1419">
        <f>IFERROR(VLOOKUP(C1419,Produtos!A:B,2,FALSE),"")</f>
        <v/>
      </c>
      <c r="F1419" s="10">
        <f>IFERROR(INDEX(Lotes!$E:$E,MATCH(1,(Lotes!$A:$A=C1419)*(Lotes!$C:$C=E1419),0)),"")</f>
        <v/>
      </c>
      <c r="G1419" s="14" t="n"/>
    </row>
    <row r="1420">
      <c r="A1420" s="10" t="n"/>
      <c r="D1420">
        <f>IFERROR(VLOOKUP(C1420,Produtos!A:B,2,FALSE),"")</f>
        <v/>
      </c>
      <c r="F1420" s="10">
        <f>IFERROR(INDEX(Lotes!$E:$E,MATCH(1,(Lotes!$A:$A=C1420)*(Lotes!$C:$C=E1420),0)),"")</f>
        <v/>
      </c>
      <c r="G1420" s="14" t="n"/>
    </row>
    <row r="1421">
      <c r="A1421" s="10" t="n"/>
      <c r="D1421">
        <f>IFERROR(VLOOKUP(C1421,Produtos!A:B,2,FALSE),"")</f>
        <v/>
      </c>
      <c r="F1421" s="10">
        <f>IFERROR(INDEX(Lotes!$E:$E,MATCH(1,(Lotes!$A:$A=C1421)*(Lotes!$C:$C=E1421),0)),"")</f>
        <v/>
      </c>
      <c r="G1421" s="14" t="n"/>
    </row>
    <row r="1422">
      <c r="A1422" s="10" t="n"/>
      <c r="D1422">
        <f>IFERROR(VLOOKUP(C1422,Produtos!A:B,2,FALSE),"")</f>
        <v/>
      </c>
      <c r="F1422" s="10">
        <f>IFERROR(INDEX(Lotes!$E:$E,MATCH(1,(Lotes!$A:$A=C1422)*(Lotes!$C:$C=E1422),0)),"")</f>
        <v/>
      </c>
      <c r="G1422" s="14" t="n"/>
    </row>
    <row r="1423">
      <c r="A1423" s="10" t="n"/>
      <c r="D1423">
        <f>IFERROR(VLOOKUP(C1423,Produtos!A:B,2,FALSE),"")</f>
        <v/>
      </c>
      <c r="F1423" s="10">
        <f>IFERROR(INDEX(Lotes!$E:$E,MATCH(1,(Lotes!$A:$A=C1423)*(Lotes!$C:$C=E1423),0)),"")</f>
        <v/>
      </c>
      <c r="G1423" s="14" t="n"/>
    </row>
    <row r="1424">
      <c r="A1424" s="10" t="n"/>
      <c r="D1424">
        <f>IFERROR(VLOOKUP(C1424,Produtos!A:B,2,FALSE),"")</f>
        <v/>
      </c>
      <c r="F1424" s="10">
        <f>IFERROR(INDEX(Lotes!$E:$E,MATCH(1,(Lotes!$A:$A=C1424)*(Lotes!$C:$C=E1424),0)),"")</f>
        <v/>
      </c>
      <c r="G1424" s="14" t="n"/>
    </row>
    <row r="1425">
      <c r="A1425" s="10" t="n"/>
      <c r="D1425">
        <f>IFERROR(VLOOKUP(C1425,Produtos!A:B,2,FALSE),"")</f>
        <v/>
      </c>
      <c r="F1425" s="10">
        <f>IFERROR(INDEX(Lotes!$E:$E,MATCH(1,(Lotes!$A:$A=C1425)*(Lotes!$C:$C=E1425),0)),"")</f>
        <v/>
      </c>
      <c r="G1425" s="14" t="n"/>
    </row>
    <row r="1426">
      <c r="A1426" s="10" t="n"/>
      <c r="D1426">
        <f>IFERROR(VLOOKUP(C1426,Produtos!A:B,2,FALSE),"")</f>
        <v/>
      </c>
      <c r="F1426" s="10">
        <f>IFERROR(INDEX(Lotes!$E:$E,MATCH(1,(Lotes!$A:$A=C1426)*(Lotes!$C:$C=E1426),0)),"")</f>
        <v/>
      </c>
      <c r="G1426" s="14" t="n"/>
    </row>
    <row r="1427">
      <c r="A1427" s="10" t="n"/>
      <c r="D1427">
        <f>IFERROR(VLOOKUP(C1427,Produtos!A:B,2,FALSE),"")</f>
        <v/>
      </c>
      <c r="F1427" s="10">
        <f>IFERROR(INDEX(Lotes!$E:$E,MATCH(1,(Lotes!$A:$A=C1427)*(Lotes!$C:$C=E1427),0)),"")</f>
        <v/>
      </c>
      <c r="G1427" s="14" t="n"/>
    </row>
    <row r="1428">
      <c r="A1428" s="10" t="n"/>
      <c r="D1428">
        <f>IFERROR(VLOOKUP(C1428,Produtos!A:B,2,FALSE),"")</f>
        <v/>
      </c>
      <c r="F1428" s="10">
        <f>IFERROR(INDEX(Lotes!$E:$E,MATCH(1,(Lotes!$A:$A=C1428)*(Lotes!$C:$C=E1428),0)),"")</f>
        <v/>
      </c>
      <c r="G1428" s="14" t="n"/>
    </row>
    <row r="1429">
      <c r="A1429" s="10" t="n"/>
      <c r="D1429">
        <f>IFERROR(VLOOKUP(C1429,Produtos!A:B,2,FALSE),"")</f>
        <v/>
      </c>
      <c r="F1429" s="10">
        <f>IFERROR(INDEX(Lotes!$E:$E,MATCH(1,(Lotes!$A:$A=C1429)*(Lotes!$C:$C=E1429),0)),"")</f>
        <v/>
      </c>
      <c r="G1429" s="14" t="n"/>
    </row>
    <row r="1430">
      <c r="A1430" s="10" t="n"/>
      <c r="D1430">
        <f>IFERROR(VLOOKUP(C1430,Produtos!A:B,2,FALSE),"")</f>
        <v/>
      </c>
      <c r="F1430" s="10">
        <f>IFERROR(INDEX(Lotes!$E:$E,MATCH(1,(Lotes!$A:$A=C1430)*(Lotes!$C:$C=E1430),0)),"")</f>
        <v/>
      </c>
      <c r="G1430" s="14" t="n"/>
    </row>
    <row r="1431">
      <c r="A1431" s="10" t="n"/>
      <c r="D1431">
        <f>IFERROR(VLOOKUP(C1431,Produtos!A:B,2,FALSE),"")</f>
        <v/>
      </c>
      <c r="F1431" s="10">
        <f>IFERROR(INDEX(Lotes!$E:$E,MATCH(1,(Lotes!$A:$A=C1431)*(Lotes!$C:$C=E1431),0)),"")</f>
        <v/>
      </c>
      <c r="G1431" s="14" t="n"/>
    </row>
    <row r="1432">
      <c r="A1432" s="10" t="n"/>
      <c r="D1432">
        <f>IFERROR(VLOOKUP(C1432,Produtos!A:B,2,FALSE),"")</f>
        <v/>
      </c>
      <c r="F1432" s="10">
        <f>IFERROR(INDEX(Lotes!$E:$E,MATCH(1,(Lotes!$A:$A=C1432)*(Lotes!$C:$C=E1432),0)),"")</f>
        <v/>
      </c>
      <c r="G1432" s="14" t="n"/>
    </row>
    <row r="1433">
      <c r="A1433" s="10" t="n"/>
      <c r="D1433">
        <f>IFERROR(VLOOKUP(C1433,Produtos!A:B,2,FALSE),"")</f>
        <v/>
      </c>
      <c r="F1433" s="10">
        <f>IFERROR(INDEX(Lotes!$E:$E,MATCH(1,(Lotes!$A:$A=C1433)*(Lotes!$C:$C=E1433),0)),"")</f>
        <v/>
      </c>
      <c r="G1433" s="14" t="n"/>
    </row>
    <row r="1434">
      <c r="A1434" s="10" t="n"/>
      <c r="D1434">
        <f>IFERROR(VLOOKUP(C1434,Produtos!A:B,2,FALSE),"")</f>
        <v/>
      </c>
      <c r="F1434" s="10">
        <f>IFERROR(INDEX(Lotes!$E:$E,MATCH(1,(Lotes!$A:$A=C1434)*(Lotes!$C:$C=E1434),0)),"")</f>
        <v/>
      </c>
      <c r="G1434" s="14" t="n"/>
    </row>
    <row r="1435">
      <c r="A1435" s="10" t="n"/>
      <c r="D1435">
        <f>IFERROR(VLOOKUP(C1435,Produtos!A:B,2,FALSE),"")</f>
        <v/>
      </c>
      <c r="F1435" s="10">
        <f>IFERROR(INDEX(Lotes!$E:$E,MATCH(1,(Lotes!$A:$A=C1435)*(Lotes!$C:$C=E1435),0)),"")</f>
        <v/>
      </c>
      <c r="G1435" s="14" t="n"/>
    </row>
    <row r="1436">
      <c r="A1436" s="10" t="n"/>
      <c r="D1436">
        <f>IFERROR(VLOOKUP(C1436,Produtos!A:B,2,FALSE),"")</f>
        <v/>
      </c>
      <c r="F1436" s="10">
        <f>IFERROR(INDEX(Lotes!$E:$E,MATCH(1,(Lotes!$A:$A=C1436)*(Lotes!$C:$C=E1436),0)),"")</f>
        <v/>
      </c>
      <c r="G1436" s="14" t="n"/>
    </row>
    <row r="1437">
      <c r="A1437" s="10" t="n"/>
      <c r="D1437">
        <f>IFERROR(VLOOKUP(C1437,Produtos!A:B,2,FALSE),"")</f>
        <v/>
      </c>
      <c r="F1437" s="10">
        <f>IFERROR(INDEX(Lotes!$E:$E,MATCH(1,(Lotes!$A:$A=C1437)*(Lotes!$C:$C=E1437),0)),"")</f>
        <v/>
      </c>
      <c r="G1437" s="14" t="n"/>
    </row>
    <row r="1438">
      <c r="A1438" s="10" t="n"/>
      <c r="D1438">
        <f>IFERROR(VLOOKUP(C1438,Produtos!A:B,2,FALSE),"")</f>
        <v/>
      </c>
      <c r="F1438" s="10">
        <f>IFERROR(INDEX(Lotes!$E:$E,MATCH(1,(Lotes!$A:$A=C1438)*(Lotes!$C:$C=E1438),0)),"")</f>
        <v/>
      </c>
      <c r="G1438" s="14" t="n"/>
    </row>
    <row r="1439">
      <c r="A1439" s="10" t="n"/>
      <c r="D1439">
        <f>IFERROR(VLOOKUP(C1439,Produtos!A:B,2,FALSE),"")</f>
        <v/>
      </c>
      <c r="F1439" s="10">
        <f>IFERROR(INDEX(Lotes!$E:$E,MATCH(1,(Lotes!$A:$A=C1439)*(Lotes!$C:$C=E1439),0)),"")</f>
        <v/>
      </c>
      <c r="G1439" s="14" t="n"/>
    </row>
    <row r="1440">
      <c r="A1440" s="10" t="n"/>
      <c r="D1440">
        <f>IFERROR(VLOOKUP(C1440,Produtos!A:B,2,FALSE),"")</f>
        <v/>
      </c>
      <c r="F1440" s="10">
        <f>IFERROR(INDEX(Lotes!$E:$E,MATCH(1,(Lotes!$A:$A=C1440)*(Lotes!$C:$C=E1440),0)),"")</f>
        <v/>
      </c>
      <c r="G1440" s="14" t="n"/>
    </row>
    <row r="1441">
      <c r="A1441" s="10" t="n"/>
      <c r="D1441">
        <f>IFERROR(VLOOKUP(C1441,Produtos!A:B,2,FALSE),"")</f>
        <v/>
      </c>
      <c r="F1441" s="10">
        <f>IFERROR(INDEX(Lotes!$E:$E,MATCH(1,(Lotes!$A:$A=C1441)*(Lotes!$C:$C=E1441),0)),"")</f>
        <v/>
      </c>
      <c r="G1441" s="14" t="n"/>
    </row>
    <row r="1442">
      <c r="A1442" s="10" t="n"/>
      <c r="D1442">
        <f>IFERROR(VLOOKUP(C1442,Produtos!A:B,2,FALSE),"")</f>
        <v/>
      </c>
      <c r="F1442" s="10">
        <f>IFERROR(INDEX(Lotes!$E:$E,MATCH(1,(Lotes!$A:$A=C1442)*(Lotes!$C:$C=E1442),0)),"")</f>
        <v/>
      </c>
      <c r="G1442" s="14" t="n"/>
    </row>
    <row r="1443">
      <c r="A1443" s="10" t="n"/>
      <c r="D1443">
        <f>IFERROR(VLOOKUP(C1443,Produtos!A:B,2,FALSE),"")</f>
        <v/>
      </c>
      <c r="F1443" s="10">
        <f>IFERROR(INDEX(Lotes!$E:$E,MATCH(1,(Lotes!$A:$A=C1443)*(Lotes!$C:$C=E1443),0)),"")</f>
        <v/>
      </c>
      <c r="G1443" s="14" t="n"/>
    </row>
    <row r="1444">
      <c r="A1444" s="10" t="n"/>
      <c r="D1444">
        <f>IFERROR(VLOOKUP(C1444,Produtos!A:B,2,FALSE),"")</f>
        <v/>
      </c>
      <c r="F1444" s="10">
        <f>IFERROR(INDEX(Lotes!$E:$E,MATCH(1,(Lotes!$A:$A=C1444)*(Lotes!$C:$C=E1444),0)),"")</f>
        <v/>
      </c>
      <c r="G1444" s="14" t="n"/>
    </row>
    <row r="1445">
      <c r="A1445" s="10" t="n"/>
      <c r="D1445">
        <f>IFERROR(VLOOKUP(C1445,Produtos!A:B,2,FALSE),"")</f>
        <v/>
      </c>
      <c r="F1445" s="10">
        <f>IFERROR(INDEX(Lotes!$E:$E,MATCH(1,(Lotes!$A:$A=C1445)*(Lotes!$C:$C=E1445),0)),"")</f>
        <v/>
      </c>
      <c r="G1445" s="14" t="n"/>
    </row>
    <row r="1446">
      <c r="A1446" s="10" t="n"/>
      <c r="D1446">
        <f>IFERROR(VLOOKUP(C1446,Produtos!A:B,2,FALSE),"")</f>
        <v/>
      </c>
      <c r="F1446" s="10">
        <f>IFERROR(INDEX(Lotes!$E:$E,MATCH(1,(Lotes!$A:$A=C1446)*(Lotes!$C:$C=E1446),0)),"")</f>
        <v/>
      </c>
      <c r="G1446" s="14" t="n"/>
    </row>
    <row r="1447">
      <c r="A1447" s="10" t="n"/>
      <c r="D1447">
        <f>IFERROR(VLOOKUP(C1447,Produtos!A:B,2,FALSE),"")</f>
        <v/>
      </c>
      <c r="F1447" s="10">
        <f>IFERROR(INDEX(Lotes!$E:$E,MATCH(1,(Lotes!$A:$A=C1447)*(Lotes!$C:$C=E1447),0)),"")</f>
        <v/>
      </c>
      <c r="G1447" s="14" t="n"/>
    </row>
    <row r="1448">
      <c r="A1448" s="10" t="n"/>
      <c r="D1448">
        <f>IFERROR(VLOOKUP(C1448,Produtos!A:B,2,FALSE),"")</f>
        <v/>
      </c>
      <c r="F1448" s="10">
        <f>IFERROR(INDEX(Lotes!$E:$E,MATCH(1,(Lotes!$A:$A=C1448)*(Lotes!$C:$C=E1448),0)),"")</f>
        <v/>
      </c>
      <c r="G1448" s="14" t="n"/>
    </row>
    <row r="1449">
      <c r="A1449" s="10" t="n"/>
      <c r="D1449">
        <f>IFERROR(VLOOKUP(C1449,Produtos!A:B,2,FALSE),"")</f>
        <v/>
      </c>
      <c r="F1449" s="10">
        <f>IFERROR(INDEX(Lotes!$E:$E,MATCH(1,(Lotes!$A:$A=C1449)*(Lotes!$C:$C=E1449),0)),"")</f>
        <v/>
      </c>
      <c r="G1449" s="14" t="n"/>
    </row>
    <row r="1450">
      <c r="A1450" s="10" t="n"/>
      <c r="D1450">
        <f>IFERROR(VLOOKUP(C1450,Produtos!A:B,2,FALSE),"")</f>
        <v/>
      </c>
      <c r="F1450" s="10">
        <f>IFERROR(INDEX(Lotes!$E:$E,MATCH(1,(Lotes!$A:$A=C1450)*(Lotes!$C:$C=E1450),0)),"")</f>
        <v/>
      </c>
      <c r="G1450" s="14" t="n"/>
    </row>
    <row r="1451">
      <c r="A1451" s="10" t="n"/>
      <c r="D1451">
        <f>IFERROR(VLOOKUP(C1451,Produtos!A:B,2,FALSE),"")</f>
        <v/>
      </c>
      <c r="F1451" s="10">
        <f>IFERROR(INDEX(Lotes!$E:$E,MATCH(1,(Lotes!$A:$A=C1451)*(Lotes!$C:$C=E1451),0)),"")</f>
        <v/>
      </c>
      <c r="G1451" s="14" t="n"/>
    </row>
    <row r="1452">
      <c r="A1452" s="10" t="n"/>
      <c r="D1452">
        <f>IFERROR(VLOOKUP(C1452,Produtos!A:B,2,FALSE),"")</f>
        <v/>
      </c>
      <c r="F1452" s="10">
        <f>IFERROR(INDEX(Lotes!$E:$E,MATCH(1,(Lotes!$A:$A=C1452)*(Lotes!$C:$C=E1452),0)),"")</f>
        <v/>
      </c>
      <c r="G1452" s="14" t="n"/>
    </row>
    <row r="1453">
      <c r="A1453" s="10" t="n"/>
      <c r="D1453">
        <f>IFERROR(VLOOKUP(C1453,Produtos!A:B,2,FALSE),"")</f>
        <v/>
      </c>
      <c r="F1453" s="10">
        <f>IFERROR(INDEX(Lotes!$E:$E,MATCH(1,(Lotes!$A:$A=C1453)*(Lotes!$C:$C=E1453),0)),"")</f>
        <v/>
      </c>
      <c r="G1453" s="14" t="n"/>
    </row>
    <row r="1454">
      <c r="A1454" s="10" t="n"/>
      <c r="D1454">
        <f>IFERROR(VLOOKUP(C1454,Produtos!A:B,2,FALSE),"")</f>
        <v/>
      </c>
      <c r="F1454" s="10">
        <f>IFERROR(INDEX(Lotes!$E:$E,MATCH(1,(Lotes!$A:$A=C1454)*(Lotes!$C:$C=E1454),0)),"")</f>
        <v/>
      </c>
      <c r="G1454" s="14" t="n"/>
    </row>
    <row r="1455">
      <c r="A1455" s="10" t="n"/>
      <c r="D1455">
        <f>IFERROR(VLOOKUP(C1455,Produtos!A:B,2,FALSE),"")</f>
        <v/>
      </c>
      <c r="F1455" s="10">
        <f>IFERROR(INDEX(Lotes!$E:$E,MATCH(1,(Lotes!$A:$A=C1455)*(Lotes!$C:$C=E1455),0)),"")</f>
        <v/>
      </c>
      <c r="G1455" s="14" t="n"/>
    </row>
    <row r="1456">
      <c r="A1456" s="10" t="n"/>
      <c r="D1456">
        <f>IFERROR(VLOOKUP(C1456,Produtos!A:B,2,FALSE),"")</f>
        <v/>
      </c>
      <c r="F1456" s="10">
        <f>IFERROR(INDEX(Lotes!$E:$E,MATCH(1,(Lotes!$A:$A=C1456)*(Lotes!$C:$C=E1456),0)),"")</f>
        <v/>
      </c>
      <c r="G1456" s="14" t="n"/>
    </row>
    <row r="1457">
      <c r="A1457" s="10" t="n"/>
      <c r="D1457">
        <f>IFERROR(VLOOKUP(C1457,Produtos!A:B,2,FALSE),"")</f>
        <v/>
      </c>
      <c r="F1457" s="10">
        <f>IFERROR(INDEX(Lotes!$E:$E,MATCH(1,(Lotes!$A:$A=C1457)*(Lotes!$C:$C=E1457),0)),"")</f>
        <v/>
      </c>
      <c r="G1457" s="14" t="n"/>
    </row>
    <row r="1458">
      <c r="A1458" s="10" t="n"/>
      <c r="D1458">
        <f>IFERROR(VLOOKUP(C1458,Produtos!A:B,2,FALSE),"")</f>
        <v/>
      </c>
      <c r="F1458" s="10">
        <f>IFERROR(INDEX(Lotes!$E:$E,MATCH(1,(Lotes!$A:$A=C1458)*(Lotes!$C:$C=E1458),0)),"")</f>
        <v/>
      </c>
      <c r="G1458" s="14" t="n"/>
    </row>
    <row r="1459">
      <c r="A1459" s="10" t="n"/>
      <c r="D1459">
        <f>IFERROR(VLOOKUP(C1459,Produtos!A:B,2,FALSE),"")</f>
        <v/>
      </c>
      <c r="F1459" s="10">
        <f>IFERROR(INDEX(Lotes!$E:$E,MATCH(1,(Lotes!$A:$A=C1459)*(Lotes!$C:$C=E1459),0)),"")</f>
        <v/>
      </c>
      <c r="G1459" s="14" t="n"/>
    </row>
    <row r="1460">
      <c r="A1460" s="10" t="n"/>
      <c r="D1460">
        <f>IFERROR(VLOOKUP(C1460,Produtos!A:B,2,FALSE),"")</f>
        <v/>
      </c>
      <c r="F1460" s="10">
        <f>IFERROR(INDEX(Lotes!$E:$E,MATCH(1,(Lotes!$A:$A=C1460)*(Lotes!$C:$C=E1460),0)),"")</f>
        <v/>
      </c>
      <c r="G1460" s="14" t="n"/>
    </row>
    <row r="1461">
      <c r="A1461" s="10" t="n"/>
      <c r="D1461">
        <f>IFERROR(VLOOKUP(C1461,Produtos!A:B,2,FALSE),"")</f>
        <v/>
      </c>
      <c r="F1461" s="10">
        <f>IFERROR(INDEX(Lotes!$E:$E,MATCH(1,(Lotes!$A:$A=C1461)*(Lotes!$C:$C=E1461),0)),"")</f>
        <v/>
      </c>
      <c r="G1461" s="14" t="n"/>
    </row>
    <row r="1462">
      <c r="A1462" s="10" t="n"/>
      <c r="D1462">
        <f>IFERROR(VLOOKUP(C1462,Produtos!A:B,2,FALSE),"")</f>
        <v/>
      </c>
      <c r="F1462" s="10">
        <f>IFERROR(INDEX(Lotes!$E:$E,MATCH(1,(Lotes!$A:$A=C1462)*(Lotes!$C:$C=E1462),0)),"")</f>
        <v/>
      </c>
      <c r="G1462" s="14" t="n"/>
    </row>
    <row r="1463">
      <c r="A1463" s="10" t="n"/>
      <c r="D1463">
        <f>IFERROR(VLOOKUP(C1463,Produtos!A:B,2,FALSE),"")</f>
        <v/>
      </c>
      <c r="F1463" s="10">
        <f>IFERROR(INDEX(Lotes!$E:$E,MATCH(1,(Lotes!$A:$A=C1463)*(Lotes!$C:$C=E1463),0)),"")</f>
        <v/>
      </c>
      <c r="G1463" s="14" t="n"/>
    </row>
    <row r="1464">
      <c r="A1464" s="10" t="n"/>
      <c r="D1464">
        <f>IFERROR(VLOOKUP(C1464,Produtos!A:B,2,FALSE),"")</f>
        <v/>
      </c>
      <c r="F1464" s="10">
        <f>IFERROR(INDEX(Lotes!$E:$E,MATCH(1,(Lotes!$A:$A=C1464)*(Lotes!$C:$C=E1464),0)),"")</f>
        <v/>
      </c>
      <c r="G1464" s="14" t="n"/>
    </row>
    <row r="1465">
      <c r="A1465" s="10" t="n"/>
      <c r="D1465">
        <f>IFERROR(VLOOKUP(C1465,Produtos!A:B,2,FALSE),"")</f>
        <v/>
      </c>
      <c r="F1465" s="10">
        <f>IFERROR(INDEX(Lotes!$E:$E,MATCH(1,(Lotes!$A:$A=C1465)*(Lotes!$C:$C=E1465),0)),"")</f>
        <v/>
      </c>
      <c r="G1465" s="14" t="n"/>
    </row>
    <row r="1466">
      <c r="A1466" s="10" t="n"/>
      <c r="D1466">
        <f>IFERROR(VLOOKUP(C1466,Produtos!A:B,2,FALSE),"")</f>
        <v/>
      </c>
      <c r="F1466" s="10">
        <f>IFERROR(INDEX(Lotes!$E:$E,MATCH(1,(Lotes!$A:$A=C1466)*(Lotes!$C:$C=E1466),0)),"")</f>
        <v/>
      </c>
      <c r="G1466" s="14" t="n"/>
    </row>
    <row r="1467">
      <c r="A1467" s="10" t="n"/>
      <c r="D1467">
        <f>IFERROR(VLOOKUP(C1467,Produtos!A:B,2,FALSE),"")</f>
        <v/>
      </c>
      <c r="F1467" s="10">
        <f>IFERROR(INDEX(Lotes!$E:$E,MATCH(1,(Lotes!$A:$A=C1467)*(Lotes!$C:$C=E1467),0)),"")</f>
        <v/>
      </c>
      <c r="G1467" s="14" t="n"/>
    </row>
    <row r="1468">
      <c r="A1468" s="10" t="n"/>
      <c r="D1468">
        <f>IFERROR(VLOOKUP(C1468,Produtos!A:B,2,FALSE),"")</f>
        <v/>
      </c>
      <c r="F1468" s="10">
        <f>IFERROR(INDEX(Lotes!$E:$E,MATCH(1,(Lotes!$A:$A=C1468)*(Lotes!$C:$C=E1468),0)),"")</f>
        <v/>
      </c>
      <c r="G1468" s="14" t="n"/>
    </row>
    <row r="1469">
      <c r="A1469" s="10" t="n"/>
      <c r="D1469">
        <f>IFERROR(VLOOKUP(C1469,Produtos!A:B,2,FALSE),"")</f>
        <v/>
      </c>
      <c r="F1469" s="10">
        <f>IFERROR(INDEX(Lotes!$E:$E,MATCH(1,(Lotes!$A:$A=C1469)*(Lotes!$C:$C=E1469),0)),"")</f>
        <v/>
      </c>
      <c r="G1469" s="14" t="n"/>
    </row>
    <row r="1470">
      <c r="A1470" s="10" t="n"/>
      <c r="D1470">
        <f>IFERROR(VLOOKUP(C1470,Produtos!A:B,2,FALSE),"")</f>
        <v/>
      </c>
      <c r="F1470" s="10">
        <f>IFERROR(INDEX(Lotes!$E:$E,MATCH(1,(Lotes!$A:$A=C1470)*(Lotes!$C:$C=E1470),0)),"")</f>
        <v/>
      </c>
      <c r="G1470" s="14" t="n"/>
    </row>
    <row r="1471">
      <c r="A1471" s="10" t="n"/>
      <c r="D1471">
        <f>IFERROR(VLOOKUP(C1471,Produtos!A:B,2,FALSE),"")</f>
        <v/>
      </c>
      <c r="F1471" s="10">
        <f>IFERROR(INDEX(Lotes!$E:$E,MATCH(1,(Lotes!$A:$A=C1471)*(Lotes!$C:$C=E1471),0)),"")</f>
        <v/>
      </c>
      <c r="G1471" s="14" t="n"/>
    </row>
    <row r="1472">
      <c r="A1472" s="10" t="n"/>
      <c r="D1472">
        <f>IFERROR(VLOOKUP(C1472,Produtos!A:B,2,FALSE),"")</f>
        <v/>
      </c>
      <c r="F1472" s="10">
        <f>IFERROR(INDEX(Lotes!$E:$E,MATCH(1,(Lotes!$A:$A=C1472)*(Lotes!$C:$C=E1472),0)),"")</f>
        <v/>
      </c>
      <c r="G1472" s="14" t="n"/>
    </row>
    <row r="1473">
      <c r="A1473" s="10" t="n"/>
      <c r="D1473">
        <f>IFERROR(VLOOKUP(C1473,Produtos!A:B,2,FALSE),"")</f>
        <v/>
      </c>
      <c r="F1473" s="10">
        <f>IFERROR(INDEX(Lotes!$E:$E,MATCH(1,(Lotes!$A:$A=C1473)*(Lotes!$C:$C=E1473),0)),"")</f>
        <v/>
      </c>
      <c r="G1473" s="14" t="n"/>
    </row>
    <row r="1474">
      <c r="A1474" s="10" t="n"/>
      <c r="D1474">
        <f>IFERROR(VLOOKUP(C1474,Produtos!A:B,2,FALSE),"")</f>
        <v/>
      </c>
      <c r="F1474" s="10">
        <f>IFERROR(INDEX(Lotes!$E:$E,MATCH(1,(Lotes!$A:$A=C1474)*(Lotes!$C:$C=E1474),0)),"")</f>
        <v/>
      </c>
      <c r="G1474" s="14" t="n"/>
    </row>
    <row r="1475">
      <c r="A1475" s="10" t="n"/>
      <c r="D1475">
        <f>IFERROR(VLOOKUP(C1475,Produtos!A:B,2,FALSE),"")</f>
        <v/>
      </c>
      <c r="F1475" s="10">
        <f>IFERROR(INDEX(Lotes!$E:$E,MATCH(1,(Lotes!$A:$A=C1475)*(Lotes!$C:$C=E1475),0)),"")</f>
        <v/>
      </c>
      <c r="G1475" s="14" t="n"/>
    </row>
    <row r="1476">
      <c r="A1476" s="10" t="n"/>
      <c r="D1476">
        <f>IFERROR(VLOOKUP(C1476,Produtos!A:B,2,FALSE),"")</f>
        <v/>
      </c>
      <c r="F1476" s="10">
        <f>IFERROR(INDEX(Lotes!$E:$E,MATCH(1,(Lotes!$A:$A=C1476)*(Lotes!$C:$C=E1476),0)),"")</f>
        <v/>
      </c>
      <c r="G1476" s="14" t="n"/>
    </row>
    <row r="1477">
      <c r="A1477" s="10" t="n"/>
      <c r="D1477">
        <f>IFERROR(VLOOKUP(C1477,Produtos!A:B,2,FALSE),"")</f>
        <v/>
      </c>
      <c r="F1477" s="10">
        <f>IFERROR(INDEX(Lotes!$E:$E,MATCH(1,(Lotes!$A:$A=C1477)*(Lotes!$C:$C=E1477),0)),"")</f>
        <v/>
      </c>
      <c r="G1477" s="14" t="n"/>
    </row>
    <row r="1478">
      <c r="A1478" s="10" t="n"/>
      <c r="D1478">
        <f>IFERROR(VLOOKUP(C1478,Produtos!A:B,2,FALSE),"")</f>
        <v/>
      </c>
      <c r="F1478" s="10">
        <f>IFERROR(INDEX(Lotes!$E:$E,MATCH(1,(Lotes!$A:$A=C1478)*(Lotes!$C:$C=E1478),0)),"")</f>
        <v/>
      </c>
      <c r="G1478" s="14" t="n"/>
    </row>
    <row r="1479">
      <c r="A1479" s="10" t="n"/>
      <c r="D1479">
        <f>IFERROR(VLOOKUP(C1479,Produtos!A:B,2,FALSE),"")</f>
        <v/>
      </c>
      <c r="F1479" s="10">
        <f>IFERROR(INDEX(Lotes!$E:$E,MATCH(1,(Lotes!$A:$A=C1479)*(Lotes!$C:$C=E1479),0)),"")</f>
        <v/>
      </c>
      <c r="G1479" s="14" t="n"/>
    </row>
    <row r="1480">
      <c r="A1480" s="10" t="n"/>
      <c r="D1480">
        <f>IFERROR(VLOOKUP(C1480,Produtos!A:B,2,FALSE),"")</f>
        <v/>
      </c>
      <c r="F1480" s="10">
        <f>IFERROR(INDEX(Lotes!$E:$E,MATCH(1,(Lotes!$A:$A=C1480)*(Lotes!$C:$C=E1480),0)),"")</f>
        <v/>
      </c>
      <c r="G1480" s="14" t="n"/>
    </row>
    <row r="1481">
      <c r="A1481" s="10" t="n"/>
      <c r="D1481">
        <f>IFERROR(VLOOKUP(C1481,Produtos!A:B,2,FALSE),"")</f>
        <v/>
      </c>
      <c r="F1481" s="10">
        <f>IFERROR(INDEX(Lotes!$E:$E,MATCH(1,(Lotes!$A:$A=C1481)*(Lotes!$C:$C=E1481),0)),"")</f>
        <v/>
      </c>
      <c r="G1481" s="14" t="n"/>
    </row>
    <row r="1482">
      <c r="A1482" s="10" t="n"/>
      <c r="D1482">
        <f>IFERROR(VLOOKUP(C1482,Produtos!A:B,2,FALSE),"")</f>
        <v/>
      </c>
      <c r="F1482" s="10">
        <f>IFERROR(INDEX(Lotes!$E:$E,MATCH(1,(Lotes!$A:$A=C1482)*(Lotes!$C:$C=E1482),0)),"")</f>
        <v/>
      </c>
      <c r="G1482" s="14" t="n"/>
    </row>
    <row r="1483">
      <c r="A1483" s="10" t="n"/>
      <c r="D1483">
        <f>IFERROR(VLOOKUP(C1483,Produtos!A:B,2,FALSE),"")</f>
        <v/>
      </c>
      <c r="F1483" s="10">
        <f>IFERROR(INDEX(Lotes!$E:$E,MATCH(1,(Lotes!$A:$A=C1483)*(Lotes!$C:$C=E1483),0)),"")</f>
        <v/>
      </c>
      <c r="G1483" s="14" t="n"/>
    </row>
    <row r="1484">
      <c r="A1484" s="10" t="n"/>
      <c r="D1484">
        <f>IFERROR(VLOOKUP(C1484,Produtos!A:B,2,FALSE),"")</f>
        <v/>
      </c>
      <c r="F1484" s="10">
        <f>IFERROR(INDEX(Lotes!$E:$E,MATCH(1,(Lotes!$A:$A=C1484)*(Lotes!$C:$C=E1484),0)),"")</f>
        <v/>
      </c>
      <c r="G1484" s="14" t="n"/>
    </row>
    <row r="1485">
      <c r="A1485" s="10" t="n"/>
      <c r="D1485">
        <f>IFERROR(VLOOKUP(C1485,Produtos!A:B,2,FALSE),"")</f>
        <v/>
      </c>
      <c r="F1485" s="10">
        <f>IFERROR(INDEX(Lotes!$E:$E,MATCH(1,(Lotes!$A:$A=C1485)*(Lotes!$C:$C=E1485),0)),"")</f>
        <v/>
      </c>
      <c r="G1485" s="14" t="n"/>
    </row>
    <row r="1486">
      <c r="A1486" s="10" t="n"/>
      <c r="D1486">
        <f>IFERROR(VLOOKUP(C1486,Produtos!A:B,2,FALSE),"")</f>
        <v/>
      </c>
      <c r="F1486" s="10">
        <f>IFERROR(INDEX(Lotes!$E:$E,MATCH(1,(Lotes!$A:$A=C1486)*(Lotes!$C:$C=E1486),0)),"")</f>
        <v/>
      </c>
      <c r="G1486" s="14" t="n"/>
    </row>
    <row r="1487">
      <c r="A1487" s="10" t="n"/>
      <c r="D1487">
        <f>IFERROR(VLOOKUP(C1487,Produtos!A:B,2,FALSE),"")</f>
        <v/>
      </c>
      <c r="F1487" s="10">
        <f>IFERROR(INDEX(Lotes!$E:$E,MATCH(1,(Lotes!$A:$A=C1487)*(Lotes!$C:$C=E1487),0)),"")</f>
        <v/>
      </c>
      <c r="G1487" s="14" t="n"/>
    </row>
    <row r="1488">
      <c r="A1488" s="10" t="n"/>
      <c r="D1488">
        <f>IFERROR(VLOOKUP(C1488,Produtos!A:B,2,FALSE),"")</f>
        <v/>
      </c>
      <c r="F1488" s="10">
        <f>IFERROR(INDEX(Lotes!$E:$E,MATCH(1,(Lotes!$A:$A=C1488)*(Lotes!$C:$C=E1488),0)),"")</f>
        <v/>
      </c>
      <c r="G1488" s="14" t="n"/>
    </row>
    <row r="1489">
      <c r="A1489" s="10" t="n"/>
      <c r="D1489">
        <f>IFERROR(VLOOKUP(C1489,Produtos!A:B,2,FALSE),"")</f>
        <v/>
      </c>
      <c r="F1489" s="10">
        <f>IFERROR(INDEX(Lotes!$E:$E,MATCH(1,(Lotes!$A:$A=C1489)*(Lotes!$C:$C=E1489),0)),"")</f>
        <v/>
      </c>
      <c r="G1489" s="14" t="n"/>
    </row>
    <row r="1490">
      <c r="A1490" s="10" t="n"/>
      <c r="D1490">
        <f>IFERROR(VLOOKUP(C1490,Produtos!A:B,2,FALSE),"")</f>
        <v/>
      </c>
      <c r="F1490" s="10">
        <f>IFERROR(INDEX(Lotes!$E:$E,MATCH(1,(Lotes!$A:$A=C1490)*(Lotes!$C:$C=E1490),0)),"")</f>
        <v/>
      </c>
      <c r="G1490" s="14" t="n"/>
    </row>
    <row r="1491">
      <c r="A1491" s="10" t="n"/>
      <c r="D1491">
        <f>IFERROR(VLOOKUP(C1491,Produtos!A:B,2,FALSE),"")</f>
        <v/>
      </c>
      <c r="F1491" s="10">
        <f>IFERROR(INDEX(Lotes!$E:$E,MATCH(1,(Lotes!$A:$A=C1491)*(Lotes!$C:$C=E1491),0)),"")</f>
        <v/>
      </c>
      <c r="G1491" s="14" t="n"/>
    </row>
    <row r="1492">
      <c r="A1492" s="10" t="n"/>
      <c r="D1492">
        <f>IFERROR(VLOOKUP(C1492,Produtos!A:B,2,FALSE),"")</f>
        <v/>
      </c>
      <c r="F1492" s="10">
        <f>IFERROR(INDEX(Lotes!$E:$E,MATCH(1,(Lotes!$A:$A=C1492)*(Lotes!$C:$C=E1492),0)),"")</f>
        <v/>
      </c>
      <c r="G1492" s="14" t="n"/>
    </row>
    <row r="1493">
      <c r="A1493" s="10" t="n"/>
      <c r="D1493">
        <f>IFERROR(VLOOKUP(C1493,Produtos!A:B,2,FALSE),"")</f>
        <v/>
      </c>
      <c r="F1493" s="10">
        <f>IFERROR(INDEX(Lotes!$E:$E,MATCH(1,(Lotes!$A:$A=C1493)*(Lotes!$C:$C=E1493),0)),"")</f>
        <v/>
      </c>
      <c r="G1493" s="14" t="n"/>
    </row>
    <row r="1494">
      <c r="A1494" s="10" t="n"/>
      <c r="D1494">
        <f>IFERROR(VLOOKUP(C1494,Produtos!A:B,2,FALSE),"")</f>
        <v/>
      </c>
      <c r="F1494" s="10">
        <f>IFERROR(INDEX(Lotes!$E:$E,MATCH(1,(Lotes!$A:$A=C1494)*(Lotes!$C:$C=E1494),0)),"")</f>
        <v/>
      </c>
      <c r="G1494" s="14" t="n"/>
    </row>
    <row r="1495">
      <c r="A1495" s="10" t="n"/>
      <c r="D1495">
        <f>IFERROR(VLOOKUP(C1495,Produtos!A:B,2,FALSE),"")</f>
        <v/>
      </c>
      <c r="F1495" s="10">
        <f>IFERROR(INDEX(Lotes!$E:$E,MATCH(1,(Lotes!$A:$A=C1495)*(Lotes!$C:$C=E1495),0)),"")</f>
        <v/>
      </c>
      <c r="G1495" s="14" t="n"/>
    </row>
    <row r="1496">
      <c r="A1496" s="10" t="n"/>
      <c r="D1496">
        <f>IFERROR(VLOOKUP(C1496,Produtos!A:B,2,FALSE),"")</f>
        <v/>
      </c>
      <c r="F1496" s="10">
        <f>IFERROR(INDEX(Lotes!$E:$E,MATCH(1,(Lotes!$A:$A=C1496)*(Lotes!$C:$C=E1496),0)),"")</f>
        <v/>
      </c>
      <c r="G1496" s="14" t="n"/>
    </row>
    <row r="1497">
      <c r="A1497" s="10" t="n"/>
      <c r="D1497">
        <f>IFERROR(VLOOKUP(C1497,Produtos!A:B,2,FALSE),"")</f>
        <v/>
      </c>
      <c r="F1497" s="10">
        <f>IFERROR(INDEX(Lotes!$E:$E,MATCH(1,(Lotes!$A:$A=C1497)*(Lotes!$C:$C=E1497),0)),"")</f>
        <v/>
      </c>
      <c r="G1497" s="14" t="n"/>
    </row>
    <row r="1498">
      <c r="A1498" s="10" t="n"/>
      <c r="D1498">
        <f>IFERROR(VLOOKUP(C1498,Produtos!A:B,2,FALSE),"")</f>
        <v/>
      </c>
      <c r="F1498" s="10">
        <f>IFERROR(INDEX(Lotes!$E:$E,MATCH(1,(Lotes!$A:$A=C1498)*(Lotes!$C:$C=E1498),0)),"")</f>
        <v/>
      </c>
      <c r="G1498" s="14" t="n"/>
    </row>
    <row r="1499">
      <c r="A1499" s="10" t="n"/>
      <c r="D1499">
        <f>IFERROR(VLOOKUP(C1499,Produtos!A:B,2,FALSE),"")</f>
        <v/>
      </c>
      <c r="F1499" s="10">
        <f>IFERROR(INDEX(Lotes!$E:$E,MATCH(1,(Lotes!$A:$A=C1499)*(Lotes!$C:$C=E1499),0)),"")</f>
        <v/>
      </c>
      <c r="G1499" s="14" t="n"/>
    </row>
    <row r="1500">
      <c r="A1500" s="10" t="n"/>
      <c r="D1500">
        <f>IFERROR(VLOOKUP(C1500,Produtos!A:B,2,FALSE),"")</f>
        <v/>
      </c>
      <c r="F1500" s="10">
        <f>IFERROR(INDEX(Lotes!$E:$E,MATCH(1,(Lotes!$A:$A=C1500)*(Lotes!$C:$C=E1500),0)),"")</f>
        <v/>
      </c>
      <c r="G1500" s="14" t="n"/>
    </row>
    <row r="1501">
      <c r="A1501" s="10" t="n"/>
      <c r="D1501">
        <f>IFERROR(VLOOKUP(C1501,Produtos!A:B,2,FALSE),"")</f>
        <v/>
      </c>
      <c r="F1501" s="10">
        <f>IFERROR(INDEX(Lotes!$E:$E,MATCH(1,(Lotes!$A:$A=C1501)*(Lotes!$C:$C=E1501),0)),"")</f>
        <v/>
      </c>
      <c r="G1501" s="14" t="n"/>
    </row>
    <row r="1502">
      <c r="A1502" s="10" t="n"/>
      <c r="D1502">
        <f>IFERROR(VLOOKUP(C1502,Produtos!A:B,2,FALSE),"")</f>
        <v/>
      </c>
      <c r="F1502" s="10">
        <f>IFERROR(INDEX(Lotes!$E:$E,MATCH(1,(Lotes!$A:$A=C1502)*(Lotes!$C:$C=E1502),0)),"")</f>
        <v/>
      </c>
      <c r="G1502" s="14" t="n"/>
    </row>
    <row r="1503">
      <c r="A1503" s="10" t="n"/>
      <c r="D1503">
        <f>IFERROR(VLOOKUP(C1503,Produtos!A:B,2,FALSE),"")</f>
        <v/>
      </c>
      <c r="F1503" s="10">
        <f>IFERROR(INDEX(Lotes!$E:$E,MATCH(1,(Lotes!$A:$A=C1503)*(Lotes!$C:$C=E1503),0)),"")</f>
        <v/>
      </c>
      <c r="G1503" s="14" t="n"/>
    </row>
    <row r="1504">
      <c r="A1504" s="10" t="n"/>
      <c r="D1504">
        <f>IFERROR(VLOOKUP(C1504,Produtos!A:B,2,FALSE),"")</f>
        <v/>
      </c>
      <c r="F1504" s="10">
        <f>IFERROR(INDEX(Lotes!$E:$E,MATCH(1,(Lotes!$A:$A=C1504)*(Lotes!$C:$C=E1504),0)),"")</f>
        <v/>
      </c>
      <c r="G1504" s="14" t="n"/>
    </row>
    <row r="1505">
      <c r="A1505" s="10" t="n"/>
      <c r="D1505">
        <f>IFERROR(VLOOKUP(C1505,Produtos!A:B,2,FALSE),"")</f>
        <v/>
      </c>
      <c r="F1505" s="10">
        <f>IFERROR(INDEX(Lotes!$E:$E,MATCH(1,(Lotes!$A:$A=C1505)*(Lotes!$C:$C=E1505),0)),"")</f>
        <v/>
      </c>
      <c r="G1505" s="14" t="n"/>
    </row>
    <row r="1506">
      <c r="A1506" s="10" t="n"/>
      <c r="D1506">
        <f>IFERROR(VLOOKUP(C1506,Produtos!A:B,2,FALSE),"")</f>
        <v/>
      </c>
      <c r="F1506" s="10">
        <f>IFERROR(INDEX(Lotes!$E:$E,MATCH(1,(Lotes!$A:$A=C1506)*(Lotes!$C:$C=E1506),0)),"")</f>
        <v/>
      </c>
      <c r="G1506" s="14" t="n"/>
    </row>
    <row r="1507">
      <c r="A1507" s="10" t="n"/>
      <c r="D1507">
        <f>IFERROR(VLOOKUP(C1507,Produtos!A:B,2,FALSE),"")</f>
        <v/>
      </c>
      <c r="F1507" s="10">
        <f>IFERROR(INDEX(Lotes!$E:$E,MATCH(1,(Lotes!$A:$A=C1507)*(Lotes!$C:$C=E1507),0)),"")</f>
        <v/>
      </c>
      <c r="G1507" s="14" t="n"/>
    </row>
    <row r="1508">
      <c r="A1508" s="10" t="n"/>
      <c r="D1508">
        <f>IFERROR(VLOOKUP(C1508,Produtos!A:B,2,FALSE),"")</f>
        <v/>
      </c>
      <c r="F1508" s="10">
        <f>IFERROR(INDEX(Lotes!$E:$E,MATCH(1,(Lotes!$A:$A=C1508)*(Lotes!$C:$C=E1508),0)),"")</f>
        <v/>
      </c>
      <c r="G1508" s="14" t="n"/>
    </row>
    <row r="1509">
      <c r="A1509" s="10" t="n"/>
      <c r="D1509">
        <f>IFERROR(VLOOKUP(C1509,Produtos!A:B,2,FALSE),"")</f>
        <v/>
      </c>
      <c r="F1509" s="10">
        <f>IFERROR(INDEX(Lotes!$E:$E,MATCH(1,(Lotes!$A:$A=C1509)*(Lotes!$C:$C=E1509),0)),"")</f>
        <v/>
      </c>
      <c r="G1509" s="14" t="n"/>
    </row>
    <row r="1510">
      <c r="A1510" s="10" t="n"/>
      <c r="D1510">
        <f>IFERROR(VLOOKUP(C1510,Produtos!A:B,2,FALSE),"")</f>
        <v/>
      </c>
      <c r="F1510" s="10">
        <f>IFERROR(INDEX(Lotes!$E:$E,MATCH(1,(Lotes!$A:$A=C1510)*(Lotes!$C:$C=E1510),0)),"")</f>
        <v/>
      </c>
      <c r="G1510" s="14" t="n"/>
    </row>
    <row r="1511">
      <c r="A1511" s="10" t="n"/>
      <c r="D1511">
        <f>IFERROR(VLOOKUP(C1511,Produtos!A:B,2,FALSE),"")</f>
        <v/>
      </c>
      <c r="F1511" s="10">
        <f>IFERROR(INDEX(Lotes!$E:$E,MATCH(1,(Lotes!$A:$A=C1511)*(Lotes!$C:$C=E1511),0)),"")</f>
        <v/>
      </c>
      <c r="G1511" s="14" t="n"/>
    </row>
    <row r="1512">
      <c r="A1512" s="10" t="n"/>
      <c r="D1512">
        <f>IFERROR(VLOOKUP(C1512,Produtos!A:B,2,FALSE),"")</f>
        <v/>
      </c>
      <c r="F1512" s="10">
        <f>IFERROR(INDEX(Lotes!$E:$E,MATCH(1,(Lotes!$A:$A=C1512)*(Lotes!$C:$C=E1512),0)),"")</f>
        <v/>
      </c>
      <c r="G1512" s="14" t="n"/>
    </row>
    <row r="1513">
      <c r="A1513" s="10" t="n"/>
      <c r="D1513">
        <f>IFERROR(VLOOKUP(C1513,Produtos!A:B,2,FALSE),"")</f>
        <v/>
      </c>
      <c r="F1513" s="10">
        <f>IFERROR(INDEX(Lotes!$E:$E,MATCH(1,(Lotes!$A:$A=C1513)*(Lotes!$C:$C=E1513),0)),"")</f>
        <v/>
      </c>
      <c r="G1513" s="14" t="n"/>
    </row>
    <row r="1514">
      <c r="A1514" s="10" t="n"/>
      <c r="D1514">
        <f>IFERROR(VLOOKUP(C1514,Produtos!A:B,2,FALSE),"")</f>
        <v/>
      </c>
      <c r="F1514" s="10">
        <f>IFERROR(INDEX(Lotes!$E:$E,MATCH(1,(Lotes!$A:$A=C1514)*(Lotes!$C:$C=E1514),0)),"")</f>
        <v/>
      </c>
      <c r="G1514" s="14" t="n"/>
    </row>
    <row r="1515">
      <c r="A1515" s="10" t="n"/>
      <c r="D1515">
        <f>IFERROR(VLOOKUP(C1515,Produtos!A:B,2,FALSE),"")</f>
        <v/>
      </c>
      <c r="F1515" s="10">
        <f>IFERROR(INDEX(Lotes!$E:$E,MATCH(1,(Lotes!$A:$A=C1515)*(Lotes!$C:$C=E1515),0)),"")</f>
        <v/>
      </c>
      <c r="G1515" s="14" t="n"/>
    </row>
    <row r="1516">
      <c r="A1516" s="10" t="n"/>
      <c r="D1516">
        <f>IFERROR(VLOOKUP(C1516,Produtos!A:B,2,FALSE),"")</f>
        <v/>
      </c>
      <c r="F1516" s="10">
        <f>IFERROR(INDEX(Lotes!$E:$E,MATCH(1,(Lotes!$A:$A=C1516)*(Lotes!$C:$C=E1516),0)),"")</f>
        <v/>
      </c>
      <c r="G1516" s="14" t="n"/>
    </row>
    <row r="1517">
      <c r="A1517" s="10" t="n"/>
      <c r="D1517">
        <f>IFERROR(VLOOKUP(C1517,Produtos!A:B,2,FALSE),"")</f>
        <v/>
      </c>
      <c r="F1517" s="10">
        <f>IFERROR(INDEX(Lotes!$E:$E,MATCH(1,(Lotes!$A:$A=C1517)*(Lotes!$C:$C=E1517),0)),"")</f>
        <v/>
      </c>
      <c r="G1517" s="14" t="n"/>
    </row>
    <row r="1518">
      <c r="A1518" s="10" t="n"/>
      <c r="D1518">
        <f>IFERROR(VLOOKUP(C1518,Produtos!A:B,2,FALSE),"")</f>
        <v/>
      </c>
      <c r="F1518" s="10">
        <f>IFERROR(INDEX(Lotes!$E:$E,MATCH(1,(Lotes!$A:$A=C1518)*(Lotes!$C:$C=E1518),0)),"")</f>
        <v/>
      </c>
      <c r="G1518" s="14" t="n"/>
    </row>
    <row r="1519">
      <c r="A1519" s="10" t="n"/>
      <c r="D1519">
        <f>IFERROR(VLOOKUP(C1519,Produtos!A:B,2,FALSE),"")</f>
        <v/>
      </c>
      <c r="F1519" s="10">
        <f>IFERROR(INDEX(Lotes!$E:$E,MATCH(1,(Lotes!$A:$A=C1519)*(Lotes!$C:$C=E1519),0)),"")</f>
        <v/>
      </c>
      <c r="G1519" s="14" t="n"/>
    </row>
    <row r="1520">
      <c r="A1520" s="10" t="n"/>
      <c r="D1520">
        <f>IFERROR(VLOOKUP(C1520,Produtos!A:B,2,FALSE),"")</f>
        <v/>
      </c>
      <c r="F1520" s="10">
        <f>IFERROR(INDEX(Lotes!$E:$E,MATCH(1,(Lotes!$A:$A=C1520)*(Lotes!$C:$C=E1520),0)),"")</f>
        <v/>
      </c>
      <c r="G1520" s="14" t="n"/>
    </row>
    <row r="1521">
      <c r="A1521" s="10" t="n"/>
      <c r="D1521">
        <f>IFERROR(VLOOKUP(C1521,Produtos!A:B,2,FALSE),"")</f>
        <v/>
      </c>
      <c r="F1521" s="10">
        <f>IFERROR(INDEX(Lotes!$E:$E,MATCH(1,(Lotes!$A:$A=C1521)*(Lotes!$C:$C=E1521),0)),"")</f>
        <v/>
      </c>
      <c r="G1521" s="14" t="n"/>
    </row>
    <row r="1522">
      <c r="A1522" s="10" t="n"/>
      <c r="D1522">
        <f>IFERROR(VLOOKUP(C1522,Produtos!A:B,2,FALSE),"")</f>
        <v/>
      </c>
      <c r="F1522" s="10">
        <f>IFERROR(INDEX(Lotes!$E:$E,MATCH(1,(Lotes!$A:$A=C1522)*(Lotes!$C:$C=E1522),0)),"")</f>
        <v/>
      </c>
      <c r="G1522" s="14" t="n"/>
    </row>
    <row r="1523">
      <c r="A1523" s="10" t="n"/>
      <c r="D1523">
        <f>IFERROR(VLOOKUP(C1523,Produtos!A:B,2,FALSE),"")</f>
        <v/>
      </c>
      <c r="F1523" s="10">
        <f>IFERROR(INDEX(Lotes!$E:$E,MATCH(1,(Lotes!$A:$A=C1523)*(Lotes!$C:$C=E1523),0)),"")</f>
        <v/>
      </c>
      <c r="G1523" s="14" t="n"/>
    </row>
    <row r="1524">
      <c r="A1524" s="10" t="n"/>
      <c r="D1524">
        <f>IFERROR(VLOOKUP(C1524,Produtos!A:B,2,FALSE),"")</f>
        <v/>
      </c>
      <c r="F1524" s="10">
        <f>IFERROR(INDEX(Lotes!$E:$E,MATCH(1,(Lotes!$A:$A=C1524)*(Lotes!$C:$C=E1524),0)),"")</f>
        <v/>
      </c>
      <c r="G1524" s="14" t="n"/>
    </row>
    <row r="1525">
      <c r="A1525" s="10" t="n"/>
      <c r="D1525">
        <f>IFERROR(VLOOKUP(C1525,Produtos!A:B,2,FALSE),"")</f>
        <v/>
      </c>
      <c r="F1525" s="10">
        <f>IFERROR(INDEX(Lotes!$E:$E,MATCH(1,(Lotes!$A:$A=C1525)*(Lotes!$C:$C=E1525),0)),"")</f>
        <v/>
      </c>
      <c r="G1525" s="14" t="n"/>
    </row>
    <row r="1526">
      <c r="A1526" s="10" t="n"/>
      <c r="D1526">
        <f>IFERROR(VLOOKUP(C1526,Produtos!A:B,2,FALSE),"")</f>
        <v/>
      </c>
      <c r="F1526" s="10">
        <f>IFERROR(INDEX(Lotes!$E:$E,MATCH(1,(Lotes!$A:$A=C1526)*(Lotes!$C:$C=E1526),0)),"")</f>
        <v/>
      </c>
      <c r="G1526" s="14" t="n"/>
    </row>
    <row r="1527">
      <c r="A1527" s="10" t="n"/>
      <c r="D1527">
        <f>IFERROR(VLOOKUP(C1527,Produtos!A:B,2,FALSE),"")</f>
        <v/>
      </c>
      <c r="F1527" s="10">
        <f>IFERROR(INDEX(Lotes!$E:$E,MATCH(1,(Lotes!$A:$A=C1527)*(Lotes!$C:$C=E1527),0)),"")</f>
        <v/>
      </c>
      <c r="G1527" s="14" t="n"/>
    </row>
    <row r="1528">
      <c r="A1528" s="10" t="n"/>
      <c r="D1528">
        <f>IFERROR(VLOOKUP(C1528,Produtos!A:B,2,FALSE),"")</f>
        <v/>
      </c>
      <c r="F1528" s="10">
        <f>IFERROR(INDEX(Lotes!$E:$E,MATCH(1,(Lotes!$A:$A=C1528)*(Lotes!$C:$C=E1528),0)),"")</f>
        <v/>
      </c>
      <c r="G1528" s="14" t="n"/>
    </row>
    <row r="1529">
      <c r="A1529" s="10" t="n"/>
      <c r="D1529">
        <f>IFERROR(VLOOKUP(C1529,Produtos!A:B,2,FALSE),"")</f>
        <v/>
      </c>
      <c r="F1529" s="10">
        <f>IFERROR(INDEX(Lotes!$E:$E,MATCH(1,(Lotes!$A:$A=C1529)*(Lotes!$C:$C=E1529),0)),"")</f>
        <v/>
      </c>
      <c r="G1529" s="14" t="n"/>
    </row>
    <row r="1530">
      <c r="A1530" s="10" t="n"/>
      <c r="D1530">
        <f>IFERROR(VLOOKUP(C1530,Produtos!A:B,2,FALSE),"")</f>
        <v/>
      </c>
      <c r="F1530" s="10">
        <f>IFERROR(INDEX(Lotes!$E:$E,MATCH(1,(Lotes!$A:$A=C1530)*(Lotes!$C:$C=E1530),0)),"")</f>
        <v/>
      </c>
      <c r="G1530" s="14" t="n"/>
    </row>
    <row r="1531">
      <c r="A1531" s="10" t="n"/>
      <c r="D1531">
        <f>IFERROR(VLOOKUP(C1531,Produtos!A:B,2,FALSE),"")</f>
        <v/>
      </c>
      <c r="F1531" s="10">
        <f>IFERROR(INDEX(Lotes!$E:$E,MATCH(1,(Lotes!$A:$A=C1531)*(Lotes!$C:$C=E1531),0)),"")</f>
        <v/>
      </c>
      <c r="G1531" s="14" t="n"/>
    </row>
    <row r="1532">
      <c r="A1532" s="10" t="n"/>
      <c r="D1532">
        <f>IFERROR(VLOOKUP(C1532,Produtos!A:B,2,FALSE),"")</f>
        <v/>
      </c>
      <c r="F1532" s="10">
        <f>IFERROR(INDEX(Lotes!$E:$E,MATCH(1,(Lotes!$A:$A=C1532)*(Lotes!$C:$C=E1532),0)),"")</f>
        <v/>
      </c>
      <c r="G1532" s="14" t="n"/>
    </row>
    <row r="1533">
      <c r="A1533" s="10" t="n"/>
      <c r="D1533">
        <f>IFERROR(VLOOKUP(C1533,Produtos!A:B,2,FALSE),"")</f>
        <v/>
      </c>
      <c r="F1533" s="10">
        <f>IFERROR(INDEX(Lotes!$E:$E,MATCH(1,(Lotes!$A:$A=C1533)*(Lotes!$C:$C=E1533),0)),"")</f>
        <v/>
      </c>
      <c r="G1533" s="14" t="n"/>
    </row>
    <row r="1534">
      <c r="A1534" s="10" t="n"/>
      <c r="D1534">
        <f>IFERROR(VLOOKUP(C1534,Produtos!A:B,2,FALSE),"")</f>
        <v/>
      </c>
      <c r="F1534" s="10">
        <f>IFERROR(INDEX(Lotes!$E:$E,MATCH(1,(Lotes!$A:$A=C1534)*(Lotes!$C:$C=E1534),0)),"")</f>
        <v/>
      </c>
      <c r="G1534" s="14" t="n"/>
    </row>
    <row r="1535">
      <c r="A1535" s="10" t="n"/>
      <c r="D1535">
        <f>IFERROR(VLOOKUP(C1535,Produtos!A:B,2,FALSE),"")</f>
        <v/>
      </c>
      <c r="F1535" s="10">
        <f>IFERROR(INDEX(Lotes!$E:$E,MATCH(1,(Lotes!$A:$A=C1535)*(Lotes!$C:$C=E1535),0)),"")</f>
        <v/>
      </c>
      <c r="G1535" s="14" t="n"/>
    </row>
    <row r="1536">
      <c r="A1536" s="10" t="n"/>
      <c r="D1536">
        <f>IFERROR(VLOOKUP(C1536,Produtos!A:B,2,FALSE),"")</f>
        <v/>
      </c>
      <c r="F1536" s="10">
        <f>IFERROR(INDEX(Lotes!$E:$E,MATCH(1,(Lotes!$A:$A=C1536)*(Lotes!$C:$C=E1536),0)),"")</f>
        <v/>
      </c>
      <c r="G1536" s="14" t="n"/>
    </row>
    <row r="1537">
      <c r="A1537" s="10" t="n"/>
      <c r="D1537">
        <f>IFERROR(VLOOKUP(C1537,Produtos!A:B,2,FALSE),"")</f>
        <v/>
      </c>
      <c r="F1537" s="10">
        <f>IFERROR(INDEX(Lotes!$E:$E,MATCH(1,(Lotes!$A:$A=C1537)*(Lotes!$C:$C=E1537),0)),"")</f>
        <v/>
      </c>
      <c r="G1537" s="14" t="n"/>
    </row>
    <row r="1538">
      <c r="A1538" s="10" t="n"/>
      <c r="D1538">
        <f>IFERROR(VLOOKUP(C1538,Produtos!A:B,2,FALSE),"")</f>
        <v/>
      </c>
      <c r="F1538" s="10">
        <f>IFERROR(INDEX(Lotes!$E:$E,MATCH(1,(Lotes!$A:$A=C1538)*(Lotes!$C:$C=E1538),0)),"")</f>
        <v/>
      </c>
      <c r="G1538" s="14" t="n"/>
    </row>
    <row r="1539">
      <c r="A1539" s="10" t="n"/>
      <c r="D1539">
        <f>IFERROR(VLOOKUP(C1539,Produtos!A:B,2,FALSE),"")</f>
        <v/>
      </c>
      <c r="F1539" s="10">
        <f>IFERROR(INDEX(Lotes!$E:$E,MATCH(1,(Lotes!$A:$A=C1539)*(Lotes!$C:$C=E1539),0)),"")</f>
        <v/>
      </c>
      <c r="G1539" s="14" t="n"/>
    </row>
    <row r="1540">
      <c r="A1540" s="10" t="n"/>
      <c r="D1540">
        <f>IFERROR(VLOOKUP(C1540,Produtos!A:B,2,FALSE),"")</f>
        <v/>
      </c>
      <c r="F1540" s="10">
        <f>IFERROR(INDEX(Lotes!$E:$E,MATCH(1,(Lotes!$A:$A=C1540)*(Lotes!$C:$C=E1540),0)),"")</f>
        <v/>
      </c>
      <c r="G1540" s="14" t="n"/>
    </row>
    <row r="1541">
      <c r="A1541" s="10" t="n"/>
      <c r="D1541">
        <f>IFERROR(VLOOKUP(C1541,Produtos!A:B,2,FALSE),"")</f>
        <v/>
      </c>
      <c r="F1541" s="10">
        <f>IFERROR(INDEX(Lotes!$E:$E,MATCH(1,(Lotes!$A:$A=C1541)*(Lotes!$C:$C=E1541),0)),"")</f>
        <v/>
      </c>
      <c r="G1541" s="14" t="n"/>
    </row>
    <row r="1542">
      <c r="A1542" s="10" t="n"/>
      <c r="D1542">
        <f>IFERROR(VLOOKUP(C1542,Produtos!A:B,2,FALSE),"")</f>
        <v/>
      </c>
      <c r="F1542" s="10">
        <f>IFERROR(INDEX(Lotes!$E:$E,MATCH(1,(Lotes!$A:$A=C1542)*(Lotes!$C:$C=E1542),0)),"")</f>
        <v/>
      </c>
      <c r="G1542" s="14" t="n"/>
    </row>
    <row r="1543">
      <c r="A1543" s="10" t="n"/>
      <c r="D1543">
        <f>IFERROR(VLOOKUP(C1543,Produtos!A:B,2,FALSE),"")</f>
        <v/>
      </c>
      <c r="F1543" s="10">
        <f>IFERROR(INDEX(Lotes!$E:$E,MATCH(1,(Lotes!$A:$A=C1543)*(Lotes!$C:$C=E1543),0)),"")</f>
        <v/>
      </c>
      <c r="G1543" s="14" t="n"/>
    </row>
    <row r="1544">
      <c r="A1544" s="10" t="n"/>
      <c r="D1544">
        <f>IFERROR(VLOOKUP(C1544,Produtos!A:B,2,FALSE),"")</f>
        <v/>
      </c>
      <c r="F1544" s="10">
        <f>IFERROR(INDEX(Lotes!$E:$E,MATCH(1,(Lotes!$A:$A=C1544)*(Lotes!$C:$C=E1544),0)),"")</f>
        <v/>
      </c>
      <c r="G1544" s="14" t="n"/>
    </row>
    <row r="1545">
      <c r="A1545" s="10" t="n"/>
      <c r="D1545">
        <f>IFERROR(VLOOKUP(C1545,Produtos!A:B,2,FALSE),"")</f>
        <v/>
      </c>
      <c r="F1545" s="10">
        <f>IFERROR(INDEX(Lotes!$E:$E,MATCH(1,(Lotes!$A:$A=C1545)*(Lotes!$C:$C=E1545),0)),"")</f>
        <v/>
      </c>
      <c r="G1545" s="14" t="n"/>
    </row>
    <row r="1546">
      <c r="A1546" s="10" t="n"/>
      <c r="D1546">
        <f>IFERROR(VLOOKUP(C1546,Produtos!A:B,2,FALSE),"")</f>
        <v/>
      </c>
      <c r="F1546" s="10">
        <f>IFERROR(INDEX(Lotes!$E:$E,MATCH(1,(Lotes!$A:$A=C1546)*(Lotes!$C:$C=E1546),0)),"")</f>
        <v/>
      </c>
      <c r="G1546" s="14" t="n"/>
    </row>
    <row r="1547">
      <c r="A1547" s="10" t="n"/>
      <c r="D1547">
        <f>IFERROR(VLOOKUP(C1547,Produtos!A:B,2,FALSE),"")</f>
        <v/>
      </c>
      <c r="F1547" s="10">
        <f>IFERROR(INDEX(Lotes!$E:$E,MATCH(1,(Lotes!$A:$A=C1547)*(Lotes!$C:$C=E1547),0)),"")</f>
        <v/>
      </c>
      <c r="G1547" s="14" t="n"/>
    </row>
    <row r="1548">
      <c r="A1548" s="10" t="n"/>
      <c r="D1548">
        <f>IFERROR(VLOOKUP(C1548,Produtos!A:B,2,FALSE),"")</f>
        <v/>
      </c>
      <c r="F1548" s="10">
        <f>IFERROR(INDEX(Lotes!$E:$E,MATCH(1,(Lotes!$A:$A=C1548)*(Lotes!$C:$C=E1548),0)),"")</f>
        <v/>
      </c>
      <c r="G1548" s="14" t="n"/>
    </row>
    <row r="1549">
      <c r="A1549" s="10" t="n"/>
      <c r="D1549">
        <f>IFERROR(VLOOKUP(C1549,Produtos!A:B,2,FALSE),"")</f>
        <v/>
      </c>
      <c r="F1549" s="10">
        <f>IFERROR(INDEX(Lotes!$E:$E,MATCH(1,(Lotes!$A:$A=C1549)*(Lotes!$C:$C=E1549),0)),"")</f>
        <v/>
      </c>
      <c r="G1549" s="14" t="n"/>
    </row>
    <row r="1550">
      <c r="A1550" s="10" t="n"/>
      <c r="D1550">
        <f>IFERROR(VLOOKUP(C1550,Produtos!A:B,2,FALSE),"")</f>
        <v/>
      </c>
      <c r="F1550" s="10">
        <f>IFERROR(INDEX(Lotes!$E:$E,MATCH(1,(Lotes!$A:$A=C1550)*(Lotes!$C:$C=E1550),0)),"")</f>
        <v/>
      </c>
      <c r="G1550" s="14" t="n"/>
    </row>
    <row r="1551">
      <c r="A1551" s="10" t="n"/>
      <c r="D1551">
        <f>IFERROR(VLOOKUP(C1551,Produtos!A:B,2,FALSE),"")</f>
        <v/>
      </c>
      <c r="F1551" s="10">
        <f>IFERROR(INDEX(Lotes!$E:$E,MATCH(1,(Lotes!$A:$A=C1551)*(Lotes!$C:$C=E1551),0)),"")</f>
        <v/>
      </c>
      <c r="G1551" s="14" t="n"/>
    </row>
    <row r="1552">
      <c r="A1552" s="10" t="n"/>
      <c r="D1552">
        <f>IFERROR(VLOOKUP(C1552,Produtos!A:B,2,FALSE),"")</f>
        <v/>
      </c>
      <c r="F1552" s="10">
        <f>IFERROR(INDEX(Lotes!$E:$E,MATCH(1,(Lotes!$A:$A=C1552)*(Lotes!$C:$C=E1552),0)),"")</f>
        <v/>
      </c>
      <c r="G1552" s="14" t="n"/>
    </row>
    <row r="1553">
      <c r="A1553" s="10" t="n"/>
      <c r="D1553">
        <f>IFERROR(VLOOKUP(C1553,Produtos!A:B,2,FALSE),"")</f>
        <v/>
      </c>
      <c r="F1553" s="10">
        <f>IFERROR(INDEX(Lotes!$E:$E,MATCH(1,(Lotes!$A:$A=C1553)*(Lotes!$C:$C=E1553),0)),"")</f>
        <v/>
      </c>
      <c r="G1553" s="14" t="n"/>
    </row>
    <row r="1554">
      <c r="A1554" s="10" t="n"/>
      <c r="D1554">
        <f>IFERROR(VLOOKUP(C1554,Produtos!A:B,2,FALSE),"")</f>
        <v/>
      </c>
      <c r="F1554" s="10">
        <f>IFERROR(INDEX(Lotes!$E:$E,MATCH(1,(Lotes!$A:$A=C1554)*(Lotes!$C:$C=E1554),0)),"")</f>
        <v/>
      </c>
      <c r="G1554" s="14" t="n"/>
    </row>
    <row r="1555">
      <c r="A1555" s="10" t="n"/>
      <c r="D1555">
        <f>IFERROR(VLOOKUP(C1555,Produtos!A:B,2,FALSE),"")</f>
        <v/>
      </c>
      <c r="F1555" s="10">
        <f>IFERROR(INDEX(Lotes!$E:$E,MATCH(1,(Lotes!$A:$A=C1555)*(Lotes!$C:$C=E1555),0)),"")</f>
        <v/>
      </c>
      <c r="G1555" s="14" t="n"/>
    </row>
    <row r="1556">
      <c r="A1556" s="10" t="n"/>
      <c r="D1556">
        <f>IFERROR(VLOOKUP(C1556,Produtos!A:B,2,FALSE),"")</f>
        <v/>
      </c>
      <c r="F1556" s="10">
        <f>IFERROR(INDEX(Lotes!$E:$E,MATCH(1,(Lotes!$A:$A=C1556)*(Lotes!$C:$C=E1556),0)),"")</f>
        <v/>
      </c>
      <c r="G1556" s="14" t="n"/>
    </row>
    <row r="1557">
      <c r="A1557" s="10" t="n"/>
      <c r="D1557">
        <f>IFERROR(VLOOKUP(C1557,Produtos!A:B,2,FALSE),"")</f>
        <v/>
      </c>
      <c r="F1557" s="10">
        <f>IFERROR(INDEX(Lotes!$E:$E,MATCH(1,(Lotes!$A:$A=C1557)*(Lotes!$C:$C=E1557),0)),"")</f>
        <v/>
      </c>
      <c r="G1557" s="14" t="n"/>
    </row>
    <row r="1558">
      <c r="A1558" s="10" t="n"/>
      <c r="D1558">
        <f>IFERROR(VLOOKUP(C1558,Produtos!A:B,2,FALSE),"")</f>
        <v/>
      </c>
      <c r="F1558" s="10">
        <f>IFERROR(INDEX(Lotes!$E:$E,MATCH(1,(Lotes!$A:$A=C1558)*(Lotes!$C:$C=E1558),0)),"")</f>
        <v/>
      </c>
      <c r="G1558" s="14" t="n"/>
    </row>
    <row r="1559">
      <c r="A1559" s="10" t="n"/>
      <c r="D1559">
        <f>IFERROR(VLOOKUP(C1559,Produtos!A:B,2,FALSE),"")</f>
        <v/>
      </c>
      <c r="F1559" s="10">
        <f>IFERROR(INDEX(Lotes!$E:$E,MATCH(1,(Lotes!$A:$A=C1559)*(Lotes!$C:$C=E1559),0)),"")</f>
        <v/>
      </c>
      <c r="G1559" s="14" t="n"/>
    </row>
    <row r="1560">
      <c r="A1560" s="10" t="n"/>
      <c r="D1560">
        <f>IFERROR(VLOOKUP(C1560,Produtos!A:B,2,FALSE),"")</f>
        <v/>
      </c>
      <c r="F1560" s="10">
        <f>IFERROR(INDEX(Lotes!$E:$E,MATCH(1,(Lotes!$A:$A=C1560)*(Lotes!$C:$C=E1560),0)),"")</f>
        <v/>
      </c>
      <c r="G1560" s="14" t="n"/>
    </row>
    <row r="1561">
      <c r="A1561" s="10" t="n"/>
      <c r="D1561">
        <f>IFERROR(VLOOKUP(C1561,Produtos!A:B,2,FALSE),"")</f>
        <v/>
      </c>
      <c r="F1561" s="10">
        <f>IFERROR(INDEX(Lotes!$E:$E,MATCH(1,(Lotes!$A:$A=C1561)*(Lotes!$C:$C=E1561),0)),"")</f>
        <v/>
      </c>
      <c r="G1561" s="14" t="n"/>
    </row>
    <row r="1562">
      <c r="A1562" s="10" t="n"/>
      <c r="D1562">
        <f>IFERROR(VLOOKUP(C1562,Produtos!A:B,2,FALSE),"")</f>
        <v/>
      </c>
      <c r="F1562" s="10">
        <f>IFERROR(INDEX(Lotes!$E:$E,MATCH(1,(Lotes!$A:$A=C1562)*(Lotes!$C:$C=E1562),0)),"")</f>
        <v/>
      </c>
      <c r="G1562" s="14" t="n"/>
    </row>
    <row r="1563">
      <c r="A1563" s="10" t="n"/>
      <c r="D1563">
        <f>IFERROR(VLOOKUP(C1563,Produtos!A:B,2,FALSE),"")</f>
        <v/>
      </c>
      <c r="F1563" s="10">
        <f>IFERROR(INDEX(Lotes!$E:$E,MATCH(1,(Lotes!$A:$A=C1563)*(Lotes!$C:$C=E1563),0)),"")</f>
        <v/>
      </c>
      <c r="G1563" s="14" t="n"/>
    </row>
    <row r="1564">
      <c r="A1564" s="10" t="n"/>
      <c r="D1564">
        <f>IFERROR(VLOOKUP(C1564,Produtos!A:B,2,FALSE),"")</f>
        <v/>
      </c>
      <c r="F1564" s="10">
        <f>IFERROR(INDEX(Lotes!$E:$E,MATCH(1,(Lotes!$A:$A=C1564)*(Lotes!$C:$C=E1564),0)),"")</f>
        <v/>
      </c>
      <c r="G1564" s="14" t="n"/>
    </row>
    <row r="1565">
      <c r="A1565" s="10" t="n"/>
      <c r="D1565">
        <f>IFERROR(VLOOKUP(C1565,Produtos!A:B,2,FALSE),"")</f>
        <v/>
      </c>
      <c r="F1565" s="10">
        <f>IFERROR(INDEX(Lotes!$E:$E,MATCH(1,(Lotes!$A:$A=C1565)*(Lotes!$C:$C=E1565),0)),"")</f>
        <v/>
      </c>
      <c r="G1565" s="14" t="n"/>
    </row>
    <row r="1566">
      <c r="A1566" s="10" t="n"/>
      <c r="D1566">
        <f>IFERROR(VLOOKUP(C1566,Produtos!A:B,2,FALSE),"")</f>
        <v/>
      </c>
      <c r="F1566" s="10">
        <f>IFERROR(INDEX(Lotes!$E:$E,MATCH(1,(Lotes!$A:$A=C1566)*(Lotes!$C:$C=E1566),0)),"")</f>
        <v/>
      </c>
      <c r="G1566" s="14" t="n"/>
    </row>
    <row r="1567">
      <c r="A1567" s="10" t="n"/>
      <c r="D1567">
        <f>IFERROR(VLOOKUP(C1567,Produtos!A:B,2,FALSE),"")</f>
        <v/>
      </c>
      <c r="F1567" s="10">
        <f>IFERROR(INDEX(Lotes!$E:$E,MATCH(1,(Lotes!$A:$A=C1567)*(Lotes!$C:$C=E1567),0)),"")</f>
        <v/>
      </c>
      <c r="G1567" s="14" t="n"/>
    </row>
    <row r="1568">
      <c r="A1568" s="10" t="n"/>
      <c r="D1568">
        <f>IFERROR(VLOOKUP(C1568,Produtos!A:B,2,FALSE),"")</f>
        <v/>
      </c>
      <c r="F1568" s="10">
        <f>IFERROR(INDEX(Lotes!$E:$E,MATCH(1,(Lotes!$A:$A=C1568)*(Lotes!$C:$C=E1568),0)),"")</f>
        <v/>
      </c>
      <c r="G1568" s="14" t="n"/>
    </row>
    <row r="1569">
      <c r="A1569" s="10" t="n"/>
      <c r="D1569">
        <f>IFERROR(VLOOKUP(C1569,Produtos!A:B,2,FALSE),"")</f>
        <v/>
      </c>
      <c r="F1569" s="10">
        <f>IFERROR(INDEX(Lotes!$E:$E,MATCH(1,(Lotes!$A:$A=C1569)*(Lotes!$C:$C=E1569),0)),"")</f>
        <v/>
      </c>
      <c r="G1569" s="14" t="n"/>
    </row>
    <row r="1570">
      <c r="A1570" s="10" t="n"/>
      <c r="D1570">
        <f>IFERROR(VLOOKUP(C1570,Produtos!A:B,2,FALSE),"")</f>
        <v/>
      </c>
      <c r="F1570" s="10">
        <f>IFERROR(INDEX(Lotes!$E:$E,MATCH(1,(Lotes!$A:$A=C1570)*(Lotes!$C:$C=E1570),0)),"")</f>
        <v/>
      </c>
      <c r="G1570" s="14" t="n"/>
    </row>
    <row r="1571">
      <c r="A1571" s="10" t="n"/>
      <c r="D1571">
        <f>IFERROR(VLOOKUP(C1571,Produtos!A:B,2,FALSE),"")</f>
        <v/>
      </c>
      <c r="F1571" s="10">
        <f>IFERROR(INDEX(Lotes!$E:$E,MATCH(1,(Lotes!$A:$A=C1571)*(Lotes!$C:$C=E1571),0)),"")</f>
        <v/>
      </c>
      <c r="G1571" s="14" t="n"/>
    </row>
    <row r="1572">
      <c r="A1572" s="10" t="n"/>
      <c r="D1572">
        <f>IFERROR(VLOOKUP(C1572,Produtos!A:B,2,FALSE),"")</f>
        <v/>
      </c>
      <c r="F1572" s="10">
        <f>IFERROR(INDEX(Lotes!$E:$E,MATCH(1,(Lotes!$A:$A=C1572)*(Lotes!$C:$C=E1572),0)),"")</f>
        <v/>
      </c>
      <c r="G1572" s="14" t="n"/>
    </row>
    <row r="1573">
      <c r="A1573" s="10" t="n"/>
      <c r="D1573">
        <f>IFERROR(VLOOKUP(C1573,Produtos!A:B,2,FALSE),"")</f>
        <v/>
      </c>
      <c r="F1573" s="10">
        <f>IFERROR(INDEX(Lotes!$E:$E,MATCH(1,(Lotes!$A:$A=C1573)*(Lotes!$C:$C=E1573),0)),"")</f>
        <v/>
      </c>
      <c r="G1573" s="14" t="n"/>
    </row>
    <row r="1574">
      <c r="A1574" s="10" t="n"/>
      <c r="D1574">
        <f>IFERROR(VLOOKUP(C1574,Produtos!A:B,2,FALSE),"")</f>
        <v/>
      </c>
      <c r="F1574" s="10">
        <f>IFERROR(INDEX(Lotes!$E:$E,MATCH(1,(Lotes!$A:$A=C1574)*(Lotes!$C:$C=E1574),0)),"")</f>
        <v/>
      </c>
      <c r="G1574" s="14" t="n"/>
    </row>
    <row r="1575">
      <c r="A1575" s="10" t="n"/>
      <c r="D1575">
        <f>IFERROR(VLOOKUP(C1575,Produtos!A:B,2,FALSE),"")</f>
        <v/>
      </c>
      <c r="F1575" s="10">
        <f>IFERROR(INDEX(Lotes!$E:$E,MATCH(1,(Lotes!$A:$A=C1575)*(Lotes!$C:$C=E1575),0)),"")</f>
        <v/>
      </c>
      <c r="G1575" s="14" t="n"/>
    </row>
    <row r="1576">
      <c r="A1576" s="10" t="n"/>
      <c r="D1576">
        <f>IFERROR(VLOOKUP(C1576,Produtos!A:B,2,FALSE),"")</f>
        <v/>
      </c>
      <c r="F1576" s="10">
        <f>IFERROR(INDEX(Lotes!$E:$E,MATCH(1,(Lotes!$A:$A=C1576)*(Lotes!$C:$C=E1576),0)),"")</f>
        <v/>
      </c>
      <c r="G1576" s="14" t="n"/>
    </row>
    <row r="1577">
      <c r="A1577" s="10" t="n"/>
      <c r="D1577">
        <f>IFERROR(VLOOKUP(C1577,Produtos!A:B,2,FALSE),"")</f>
        <v/>
      </c>
      <c r="F1577" s="10">
        <f>IFERROR(INDEX(Lotes!$E:$E,MATCH(1,(Lotes!$A:$A=C1577)*(Lotes!$C:$C=E1577),0)),"")</f>
        <v/>
      </c>
      <c r="G1577" s="14" t="n"/>
    </row>
    <row r="1578">
      <c r="A1578" s="10" t="n"/>
      <c r="D1578">
        <f>IFERROR(VLOOKUP(C1578,Produtos!A:B,2,FALSE),"")</f>
        <v/>
      </c>
      <c r="F1578" s="10">
        <f>IFERROR(INDEX(Lotes!$E:$E,MATCH(1,(Lotes!$A:$A=C1578)*(Lotes!$C:$C=E1578),0)),"")</f>
        <v/>
      </c>
      <c r="G1578" s="14" t="n"/>
    </row>
    <row r="1579">
      <c r="A1579" s="10" t="n"/>
      <c r="D1579">
        <f>IFERROR(VLOOKUP(C1579,Produtos!A:B,2,FALSE),"")</f>
        <v/>
      </c>
      <c r="F1579" s="10">
        <f>IFERROR(INDEX(Lotes!$E:$E,MATCH(1,(Lotes!$A:$A=C1579)*(Lotes!$C:$C=E1579),0)),"")</f>
        <v/>
      </c>
      <c r="G1579" s="14" t="n"/>
    </row>
    <row r="1580">
      <c r="A1580" s="10" t="n"/>
      <c r="D1580">
        <f>IFERROR(VLOOKUP(C1580,Produtos!A:B,2,FALSE),"")</f>
        <v/>
      </c>
      <c r="F1580" s="10">
        <f>IFERROR(INDEX(Lotes!$E:$E,MATCH(1,(Lotes!$A:$A=C1580)*(Lotes!$C:$C=E1580),0)),"")</f>
        <v/>
      </c>
      <c r="G1580" s="14" t="n"/>
    </row>
    <row r="1581">
      <c r="A1581" s="10" t="n"/>
      <c r="D1581">
        <f>IFERROR(VLOOKUP(C1581,Produtos!A:B,2,FALSE),"")</f>
        <v/>
      </c>
      <c r="F1581" s="10">
        <f>IFERROR(INDEX(Lotes!$E:$E,MATCH(1,(Lotes!$A:$A=C1581)*(Lotes!$C:$C=E1581),0)),"")</f>
        <v/>
      </c>
      <c r="G1581" s="14" t="n"/>
    </row>
    <row r="1582">
      <c r="A1582" s="10" t="n"/>
      <c r="D1582">
        <f>IFERROR(VLOOKUP(C1582,Produtos!A:B,2,FALSE),"")</f>
        <v/>
      </c>
      <c r="F1582" s="10">
        <f>IFERROR(INDEX(Lotes!$E:$E,MATCH(1,(Lotes!$A:$A=C1582)*(Lotes!$C:$C=E1582),0)),"")</f>
        <v/>
      </c>
      <c r="G1582" s="14" t="n"/>
    </row>
    <row r="1583">
      <c r="A1583" s="10" t="n"/>
      <c r="D1583">
        <f>IFERROR(VLOOKUP(C1583,Produtos!A:B,2,FALSE),"")</f>
        <v/>
      </c>
      <c r="F1583" s="10">
        <f>IFERROR(INDEX(Lotes!$E:$E,MATCH(1,(Lotes!$A:$A=C1583)*(Lotes!$C:$C=E1583),0)),"")</f>
        <v/>
      </c>
      <c r="G1583" s="14" t="n"/>
    </row>
    <row r="1584">
      <c r="A1584" s="10" t="n"/>
      <c r="D1584">
        <f>IFERROR(VLOOKUP(C1584,Produtos!A:B,2,FALSE),"")</f>
        <v/>
      </c>
      <c r="F1584" s="10">
        <f>IFERROR(INDEX(Lotes!$E:$E,MATCH(1,(Lotes!$A:$A=C1584)*(Lotes!$C:$C=E1584),0)),"")</f>
        <v/>
      </c>
      <c r="G1584" s="14" t="n"/>
    </row>
    <row r="1585">
      <c r="A1585" s="10" t="n"/>
      <c r="D1585">
        <f>IFERROR(VLOOKUP(C1585,Produtos!A:B,2,FALSE),"")</f>
        <v/>
      </c>
      <c r="F1585" s="10">
        <f>IFERROR(INDEX(Lotes!$E:$E,MATCH(1,(Lotes!$A:$A=C1585)*(Lotes!$C:$C=E1585),0)),"")</f>
        <v/>
      </c>
      <c r="G1585" s="14" t="n"/>
    </row>
    <row r="1586">
      <c r="A1586" s="10" t="n"/>
      <c r="D1586">
        <f>IFERROR(VLOOKUP(C1586,Produtos!A:B,2,FALSE),"")</f>
        <v/>
      </c>
      <c r="F1586" s="10">
        <f>IFERROR(INDEX(Lotes!$E:$E,MATCH(1,(Lotes!$A:$A=C1586)*(Lotes!$C:$C=E1586),0)),"")</f>
        <v/>
      </c>
      <c r="G1586" s="14" t="n"/>
    </row>
    <row r="1587">
      <c r="A1587" s="10" t="n"/>
      <c r="D1587">
        <f>IFERROR(VLOOKUP(C1587,Produtos!A:B,2,FALSE),"")</f>
        <v/>
      </c>
      <c r="F1587" s="10">
        <f>IFERROR(INDEX(Lotes!$E:$E,MATCH(1,(Lotes!$A:$A=C1587)*(Lotes!$C:$C=E1587),0)),"")</f>
        <v/>
      </c>
      <c r="G1587" s="14" t="n"/>
    </row>
    <row r="1588">
      <c r="A1588" s="10" t="n"/>
      <c r="D1588">
        <f>IFERROR(VLOOKUP(C1588,Produtos!A:B,2,FALSE),"")</f>
        <v/>
      </c>
      <c r="F1588" s="10">
        <f>IFERROR(INDEX(Lotes!$E:$E,MATCH(1,(Lotes!$A:$A=C1588)*(Lotes!$C:$C=E1588),0)),"")</f>
        <v/>
      </c>
      <c r="G1588" s="14" t="n"/>
    </row>
    <row r="1589">
      <c r="A1589" s="10" t="n"/>
      <c r="D1589">
        <f>IFERROR(VLOOKUP(C1589,Produtos!A:B,2,FALSE),"")</f>
        <v/>
      </c>
      <c r="F1589" s="10">
        <f>IFERROR(INDEX(Lotes!$E:$E,MATCH(1,(Lotes!$A:$A=C1589)*(Lotes!$C:$C=E1589),0)),"")</f>
        <v/>
      </c>
      <c r="G1589" s="14" t="n"/>
    </row>
    <row r="1590">
      <c r="A1590" s="10" t="n"/>
      <c r="D1590">
        <f>IFERROR(VLOOKUP(C1590,Produtos!A:B,2,FALSE),"")</f>
        <v/>
      </c>
      <c r="F1590" s="10">
        <f>IFERROR(INDEX(Lotes!$E:$E,MATCH(1,(Lotes!$A:$A=C1590)*(Lotes!$C:$C=E1590),0)),"")</f>
        <v/>
      </c>
      <c r="G1590" s="14" t="n"/>
    </row>
    <row r="1591">
      <c r="A1591" s="10" t="n"/>
      <c r="D1591">
        <f>IFERROR(VLOOKUP(C1591,Produtos!A:B,2,FALSE),"")</f>
        <v/>
      </c>
      <c r="F1591" s="10">
        <f>IFERROR(INDEX(Lotes!$E:$E,MATCH(1,(Lotes!$A:$A=C1591)*(Lotes!$C:$C=E1591),0)),"")</f>
        <v/>
      </c>
      <c r="G1591" s="14" t="n"/>
    </row>
    <row r="1592">
      <c r="A1592" s="10" t="n"/>
      <c r="D1592">
        <f>IFERROR(VLOOKUP(C1592,Produtos!A:B,2,FALSE),"")</f>
        <v/>
      </c>
      <c r="F1592" s="10">
        <f>IFERROR(INDEX(Lotes!$E:$E,MATCH(1,(Lotes!$A:$A=C1592)*(Lotes!$C:$C=E1592),0)),"")</f>
        <v/>
      </c>
      <c r="G1592" s="14" t="n"/>
    </row>
    <row r="1593">
      <c r="A1593" s="10" t="n"/>
      <c r="D1593">
        <f>IFERROR(VLOOKUP(C1593,Produtos!A:B,2,FALSE),"")</f>
        <v/>
      </c>
      <c r="F1593" s="10">
        <f>IFERROR(INDEX(Lotes!$E:$E,MATCH(1,(Lotes!$A:$A=C1593)*(Lotes!$C:$C=E1593),0)),"")</f>
        <v/>
      </c>
      <c r="G1593" s="14" t="n"/>
    </row>
    <row r="1594">
      <c r="A1594" s="10" t="n"/>
      <c r="D1594">
        <f>IFERROR(VLOOKUP(C1594,Produtos!A:B,2,FALSE),"")</f>
        <v/>
      </c>
      <c r="F1594" s="10">
        <f>IFERROR(INDEX(Lotes!$E:$E,MATCH(1,(Lotes!$A:$A=C1594)*(Lotes!$C:$C=E1594),0)),"")</f>
        <v/>
      </c>
      <c r="G1594" s="14" t="n"/>
    </row>
    <row r="1595">
      <c r="A1595" s="10" t="n"/>
      <c r="D1595">
        <f>IFERROR(VLOOKUP(C1595,Produtos!A:B,2,FALSE),"")</f>
        <v/>
      </c>
      <c r="F1595" s="10">
        <f>IFERROR(INDEX(Lotes!$E:$E,MATCH(1,(Lotes!$A:$A=C1595)*(Lotes!$C:$C=E1595),0)),"")</f>
        <v/>
      </c>
      <c r="G1595" s="14" t="n"/>
    </row>
    <row r="1596">
      <c r="A1596" s="10" t="n"/>
      <c r="D1596">
        <f>IFERROR(VLOOKUP(C1596,Produtos!A:B,2,FALSE),"")</f>
        <v/>
      </c>
      <c r="F1596" s="10">
        <f>IFERROR(INDEX(Lotes!$E:$E,MATCH(1,(Lotes!$A:$A=C1596)*(Lotes!$C:$C=E1596),0)),"")</f>
        <v/>
      </c>
      <c r="G1596" s="14" t="n"/>
    </row>
    <row r="1597">
      <c r="A1597" s="10" t="n"/>
      <c r="D1597">
        <f>IFERROR(VLOOKUP(C1597,Produtos!A:B,2,FALSE),"")</f>
        <v/>
      </c>
      <c r="F1597" s="10">
        <f>IFERROR(INDEX(Lotes!$E:$E,MATCH(1,(Lotes!$A:$A=C1597)*(Lotes!$C:$C=E1597),0)),"")</f>
        <v/>
      </c>
      <c r="G1597" s="14" t="n"/>
    </row>
    <row r="1598">
      <c r="A1598" s="10" t="n"/>
      <c r="D1598">
        <f>IFERROR(VLOOKUP(C1598,Produtos!A:B,2,FALSE),"")</f>
        <v/>
      </c>
      <c r="F1598" s="10">
        <f>IFERROR(INDEX(Lotes!$E:$E,MATCH(1,(Lotes!$A:$A=C1598)*(Lotes!$C:$C=E1598),0)),"")</f>
        <v/>
      </c>
      <c r="G1598" s="14" t="n"/>
    </row>
    <row r="1599">
      <c r="A1599" s="10" t="n"/>
      <c r="D1599">
        <f>IFERROR(VLOOKUP(C1599,Produtos!A:B,2,FALSE),"")</f>
        <v/>
      </c>
      <c r="F1599" s="10">
        <f>IFERROR(INDEX(Lotes!$E:$E,MATCH(1,(Lotes!$A:$A=C1599)*(Lotes!$C:$C=E1599),0)),"")</f>
        <v/>
      </c>
      <c r="G1599" s="14" t="n"/>
    </row>
    <row r="1600">
      <c r="A1600" s="10" t="n"/>
      <c r="D1600">
        <f>IFERROR(VLOOKUP(C1600,Produtos!A:B,2,FALSE),"")</f>
        <v/>
      </c>
      <c r="F1600" s="10">
        <f>IFERROR(INDEX(Lotes!$E:$E,MATCH(1,(Lotes!$A:$A=C1600)*(Lotes!$C:$C=E1600),0)),"")</f>
        <v/>
      </c>
      <c r="G1600" s="14" t="n"/>
    </row>
    <row r="1601">
      <c r="A1601" s="10" t="n"/>
      <c r="D1601">
        <f>IFERROR(VLOOKUP(C1601,Produtos!A:B,2,FALSE),"")</f>
        <v/>
      </c>
      <c r="F1601" s="10">
        <f>IFERROR(INDEX(Lotes!$E:$E,MATCH(1,(Lotes!$A:$A=C1601)*(Lotes!$C:$C=E1601),0)),"")</f>
        <v/>
      </c>
      <c r="G1601" s="14" t="n"/>
    </row>
    <row r="1602">
      <c r="A1602" s="10" t="n"/>
      <c r="D1602">
        <f>IFERROR(VLOOKUP(C1602,Produtos!A:B,2,FALSE),"")</f>
        <v/>
      </c>
      <c r="F1602" s="10">
        <f>IFERROR(INDEX(Lotes!$E:$E,MATCH(1,(Lotes!$A:$A=C1602)*(Lotes!$C:$C=E1602),0)),"")</f>
        <v/>
      </c>
      <c r="G1602" s="14" t="n"/>
    </row>
    <row r="1603">
      <c r="A1603" s="10" t="n"/>
      <c r="D1603">
        <f>IFERROR(VLOOKUP(C1603,Produtos!A:B,2,FALSE),"")</f>
        <v/>
      </c>
      <c r="F1603" s="10">
        <f>IFERROR(INDEX(Lotes!$E:$E,MATCH(1,(Lotes!$A:$A=C1603)*(Lotes!$C:$C=E1603),0)),"")</f>
        <v/>
      </c>
      <c r="G1603" s="14" t="n"/>
    </row>
    <row r="1604">
      <c r="A1604" s="10" t="n"/>
      <c r="D1604">
        <f>IFERROR(VLOOKUP(C1604,Produtos!A:B,2,FALSE),"")</f>
        <v/>
      </c>
      <c r="F1604" s="10">
        <f>IFERROR(INDEX(Lotes!$E:$E,MATCH(1,(Lotes!$A:$A=C1604)*(Lotes!$C:$C=E1604),0)),"")</f>
        <v/>
      </c>
      <c r="G1604" s="14" t="n"/>
    </row>
    <row r="1605">
      <c r="A1605" s="10" t="n"/>
      <c r="D1605">
        <f>IFERROR(VLOOKUP(C1605,Produtos!A:B,2,FALSE),"")</f>
        <v/>
      </c>
      <c r="F1605" s="10">
        <f>IFERROR(INDEX(Lotes!$E:$E,MATCH(1,(Lotes!$A:$A=C1605)*(Lotes!$C:$C=E1605),0)),"")</f>
        <v/>
      </c>
      <c r="G1605" s="14" t="n"/>
    </row>
    <row r="1606">
      <c r="A1606" s="10" t="n"/>
      <c r="D1606">
        <f>IFERROR(VLOOKUP(C1606,Produtos!A:B,2,FALSE),"")</f>
        <v/>
      </c>
      <c r="F1606" s="10">
        <f>IFERROR(INDEX(Lotes!$E:$E,MATCH(1,(Lotes!$A:$A=C1606)*(Lotes!$C:$C=E1606),0)),"")</f>
        <v/>
      </c>
      <c r="G1606" s="14" t="n"/>
    </row>
    <row r="1607">
      <c r="A1607" s="10" t="n"/>
      <c r="D1607">
        <f>IFERROR(VLOOKUP(C1607,Produtos!A:B,2,FALSE),"")</f>
        <v/>
      </c>
      <c r="F1607" s="10">
        <f>IFERROR(INDEX(Lotes!$E:$E,MATCH(1,(Lotes!$A:$A=C1607)*(Lotes!$C:$C=E1607),0)),"")</f>
        <v/>
      </c>
      <c r="G1607" s="14" t="n"/>
    </row>
    <row r="1608">
      <c r="A1608" s="10" t="n"/>
      <c r="D1608">
        <f>IFERROR(VLOOKUP(C1608,Produtos!A:B,2,FALSE),"")</f>
        <v/>
      </c>
      <c r="F1608" s="10">
        <f>IFERROR(INDEX(Lotes!$E:$E,MATCH(1,(Lotes!$A:$A=C1608)*(Lotes!$C:$C=E1608),0)),"")</f>
        <v/>
      </c>
      <c r="G1608" s="14" t="n"/>
    </row>
    <row r="1609">
      <c r="A1609" s="10" t="n"/>
      <c r="D1609">
        <f>IFERROR(VLOOKUP(C1609,Produtos!A:B,2,FALSE),"")</f>
        <v/>
      </c>
      <c r="F1609" s="10">
        <f>IFERROR(INDEX(Lotes!$E:$E,MATCH(1,(Lotes!$A:$A=C1609)*(Lotes!$C:$C=E1609),0)),"")</f>
        <v/>
      </c>
      <c r="G1609" s="14" t="n"/>
    </row>
    <row r="1610">
      <c r="A1610" s="10" t="n"/>
      <c r="D1610">
        <f>IFERROR(VLOOKUP(C1610,Produtos!A:B,2,FALSE),"")</f>
        <v/>
      </c>
      <c r="F1610" s="10">
        <f>IFERROR(INDEX(Lotes!$E:$E,MATCH(1,(Lotes!$A:$A=C1610)*(Lotes!$C:$C=E1610),0)),"")</f>
        <v/>
      </c>
      <c r="G1610" s="14" t="n"/>
    </row>
    <row r="1611">
      <c r="A1611" s="10" t="n"/>
      <c r="D1611">
        <f>IFERROR(VLOOKUP(C1611,Produtos!A:B,2,FALSE),"")</f>
        <v/>
      </c>
      <c r="F1611" s="10">
        <f>IFERROR(INDEX(Lotes!$E:$E,MATCH(1,(Lotes!$A:$A=C1611)*(Lotes!$C:$C=E1611),0)),"")</f>
        <v/>
      </c>
      <c r="G1611" s="14" t="n"/>
    </row>
    <row r="1612">
      <c r="A1612" s="10" t="n"/>
      <c r="D1612">
        <f>IFERROR(VLOOKUP(C1612,Produtos!A:B,2,FALSE),"")</f>
        <v/>
      </c>
      <c r="F1612" s="10">
        <f>IFERROR(INDEX(Lotes!$E:$E,MATCH(1,(Lotes!$A:$A=C1612)*(Lotes!$C:$C=E1612),0)),"")</f>
        <v/>
      </c>
      <c r="G1612" s="14" t="n"/>
    </row>
    <row r="1613">
      <c r="A1613" s="10" t="n"/>
      <c r="D1613">
        <f>IFERROR(VLOOKUP(C1613,Produtos!A:B,2,FALSE),"")</f>
        <v/>
      </c>
      <c r="F1613" s="10">
        <f>IFERROR(INDEX(Lotes!$E:$E,MATCH(1,(Lotes!$A:$A=C1613)*(Lotes!$C:$C=E1613),0)),"")</f>
        <v/>
      </c>
      <c r="G1613" s="14" t="n"/>
    </row>
    <row r="1614">
      <c r="A1614" s="10" t="n"/>
      <c r="D1614">
        <f>IFERROR(VLOOKUP(C1614,Produtos!A:B,2,FALSE),"")</f>
        <v/>
      </c>
      <c r="F1614" s="10">
        <f>IFERROR(INDEX(Lotes!$E:$E,MATCH(1,(Lotes!$A:$A=C1614)*(Lotes!$C:$C=E1614),0)),"")</f>
        <v/>
      </c>
      <c r="G1614" s="14" t="n"/>
    </row>
    <row r="1615">
      <c r="A1615" s="10" t="n"/>
      <c r="D1615">
        <f>IFERROR(VLOOKUP(C1615,Produtos!A:B,2,FALSE),"")</f>
        <v/>
      </c>
      <c r="F1615" s="10">
        <f>IFERROR(INDEX(Lotes!$E:$E,MATCH(1,(Lotes!$A:$A=C1615)*(Lotes!$C:$C=E1615),0)),"")</f>
        <v/>
      </c>
      <c r="G1615" s="14" t="n"/>
    </row>
    <row r="1616">
      <c r="A1616" s="10" t="n"/>
      <c r="D1616">
        <f>IFERROR(VLOOKUP(C1616,Produtos!A:B,2,FALSE),"")</f>
        <v/>
      </c>
      <c r="F1616" s="10">
        <f>IFERROR(INDEX(Lotes!$E:$E,MATCH(1,(Lotes!$A:$A=C1616)*(Lotes!$C:$C=E1616),0)),"")</f>
        <v/>
      </c>
      <c r="G1616" s="14" t="n"/>
    </row>
    <row r="1617">
      <c r="A1617" s="10" t="n"/>
      <c r="D1617">
        <f>IFERROR(VLOOKUP(C1617,Produtos!A:B,2,FALSE),"")</f>
        <v/>
      </c>
      <c r="F1617" s="10">
        <f>IFERROR(INDEX(Lotes!$E:$E,MATCH(1,(Lotes!$A:$A=C1617)*(Lotes!$C:$C=E1617),0)),"")</f>
        <v/>
      </c>
      <c r="G1617" s="14" t="n"/>
    </row>
    <row r="1618">
      <c r="A1618" s="10" t="n"/>
      <c r="D1618">
        <f>IFERROR(VLOOKUP(C1618,Produtos!A:B,2,FALSE),"")</f>
        <v/>
      </c>
      <c r="F1618" s="10">
        <f>IFERROR(INDEX(Lotes!$E:$E,MATCH(1,(Lotes!$A:$A=C1618)*(Lotes!$C:$C=E1618),0)),"")</f>
        <v/>
      </c>
      <c r="G1618" s="14" t="n"/>
    </row>
    <row r="1619">
      <c r="A1619" s="10" t="n"/>
      <c r="D1619">
        <f>IFERROR(VLOOKUP(C1619,Produtos!A:B,2,FALSE),"")</f>
        <v/>
      </c>
      <c r="F1619" s="10">
        <f>IFERROR(INDEX(Lotes!$E:$E,MATCH(1,(Lotes!$A:$A=C1619)*(Lotes!$C:$C=E1619),0)),"")</f>
        <v/>
      </c>
      <c r="G1619" s="14" t="n"/>
    </row>
    <row r="1620">
      <c r="A1620" s="10" t="n"/>
      <c r="D1620">
        <f>IFERROR(VLOOKUP(C1620,Produtos!A:B,2,FALSE),"")</f>
        <v/>
      </c>
      <c r="F1620" s="10">
        <f>IFERROR(INDEX(Lotes!$E:$E,MATCH(1,(Lotes!$A:$A=C1620)*(Lotes!$C:$C=E1620),0)),"")</f>
        <v/>
      </c>
      <c r="G1620" s="14" t="n"/>
    </row>
    <row r="1621">
      <c r="A1621" s="10" t="n"/>
      <c r="D1621">
        <f>IFERROR(VLOOKUP(C1621,Produtos!A:B,2,FALSE),"")</f>
        <v/>
      </c>
      <c r="F1621" s="10">
        <f>IFERROR(INDEX(Lotes!$E:$E,MATCH(1,(Lotes!$A:$A=C1621)*(Lotes!$C:$C=E1621),0)),"")</f>
        <v/>
      </c>
      <c r="G1621" s="14" t="n"/>
    </row>
    <row r="1622">
      <c r="A1622" s="10" t="n"/>
      <c r="D1622">
        <f>IFERROR(VLOOKUP(C1622,Produtos!A:B,2,FALSE),"")</f>
        <v/>
      </c>
      <c r="F1622" s="10">
        <f>IFERROR(INDEX(Lotes!$E:$E,MATCH(1,(Lotes!$A:$A=C1622)*(Lotes!$C:$C=E1622),0)),"")</f>
        <v/>
      </c>
      <c r="G1622" s="14" t="n"/>
    </row>
    <row r="1623">
      <c r="A1623" s="10" t="n"/>
      <c r="D1623">
        <f>IFERROR(VLOOKUP(C1623,Produtos!A:B,2,FALSE),"")</f>
        <v/>
      </c>
      <c r="F1623" s="10">
        <f>IFERROR(INDEX(Lotes!$E:$E,MATCH(1,(Lotes!$A:$A=C1623)*(Lotes!$C:$C=E1623),0)),"")</f>
        <v/>
      </c>
      <c r="G1623" s="14" t="n"/>
    </row>
    <row r="1624">
      <c r="A1624" s="10" t="n"/>
      <c r="D1624">
        <f>IFERROR(VLOOKUP(C1624,Produtos!A:B,2,FALSE),"")</f>
        <v/>
      </c>
      <c r="F1624" s="10">
        <f>IFERROR(INDEX(Lotes!$E:$E,MATCH(1,(Lotes!$A:$A=C1624)*(Lotes!$C:$C=E1624),0)),"")</f>
        <v/>
      </c>
      <c r="G1624" s="14" t="n"/>
    </row>
    <row r="1625">
      <c r="A1625" s="10" t="n"/>
      <c r="D1625">
        <f>IFERROR(VLOOKUP(C1625,Produtos!A:B,2,FALSE),"")</f>
        <v/>
      </c>
      <c r="F1625" s="10">
        <f>IFERROR(INDEX(Lotes!$E:$E,MATCH(1,(Lotes!$A:$A=C1625)*(Lotes!$C:$C=E1625),0)),"")</f>
        <v/>
      </c>
      <c r="G1625" s="14" t="n"/>
    </row>
    <row r="1626">
      <c r="A1626" s="10" t="n"/>
      <c r="D1626">
        <f>IFERROR(VLOOKUP(C1626,Produtos!A:B,2,FALSE),"")</f>
        <v/>
      </c>
      <c r="F1626" s="10">
        <f>IFERROR(INDEX(Lotes!$E:$E,MATCH(1,(Lotes!$A:$A=C1626)*(Lotes!$C:$C=E1626),0)),"")</f>
        <v/>
      </c>
      <c r="G1626" s="14" t="n"/>
    </row>
    <row r="1627">
      <c r="A1627" s="10" t="n"/>
      <c r="D1627">
        <f>IFERROR(VLOOKUP(C1627,Produtos!A:B,2,FALSE),"")</f>
        <v/>
      </c>
      <c r="F1627" s="10">
        <f>IFERROR(INDEX(Lotes!$E:$E,MATCH(1,(Lotes!$A:$A=C1627)*(Lotes!$C:$C=E1627),0)),"")</f>
        <v/>
      </c>
      <c r="G1627" s="14" t="n"/>
    </row>
    <row r="1628">
      <c r="A1628" s="10" t="n"/>
      <c r="D1628">
        <f>IFERROR(VLOOKUP(C1628,Produtos!A:B,2,FALSE),"")</f>
        <v/>
      </c>
      <c r="F1628" s="10">
        <f>IFERROR(INDEX(Lotes!$E:$E,MATCH(1,(Lotes!$A:$A=C1628)*(Lotes!$C:$C=E1628),0)),"")</f>
        <v/>
      </c>
      <c r="G1628" s="14" t="n"/>
    </row>
    <row r="1629">
      <c r="A1629" s="10" t="n"/>
      <c r="D1629">
        <f>IFERROR(VLOOKUP(C1629,Produtos!A:B,2,FALSE),"")</f>
        <v/>
      </c>
      <c r="F1629" s="10">
        <f>IFERROR(INDEX(Lotes!$E:$E,MATCH(1,(Lotes!$A:$A=C1629)*(Lotes!$C:$C=E1629),0)),"")</f>
        <v/>
      </c>
      <c r="G1629" s="14" t="n"/>
    </row>
    <row r="1630">
      <c r="A1630" s="10" t="n"/>
      <c r="D1630">
        <f>IFERROR(VLOOKUP(C1630,Produtos!A:B,2,FALSE),"")</f>
        <v/>
      </c>
      <c r="F1630" s="10">
        <f>IFERROR(INDEX(Lotes!$E:$E,MATCH(1,(Lotes!$A:$A=C1630)*(Lotes!$C:$C=E1630),0)),"")</f>
        <v/>
      </c>
      <c r="G1630" s="14" t="n"/>
    </row>
    <row r="1631">
      <c r="A1631" s="10" t="n"/>
      <c r="D1631">
        <f>IFERROR(VLOOKUP(C1631,Produtos!A:B,2,FALSE),"")</f>
        <v/>
      </c>
      <c r="F1631" s="10">
        <f>IFERROR(INDEX(Lotes!$E:$E,MATCH(1,(Lotes!$A:$A=C1631)*(Lotes!$C:$C=E1631),0)),"")</f>
        <v/>
      </c>
      <c r="G1631" s="14" t="n"/>
    </row>
    <row r="1632">
      <c r="A1632" s="10" t="n"/>
      <c r="D1632">
        <f>IFERROR(VLOOKUP(C1632,Produtos!A:B,2,FALSE),"")</f>
        <v/>
      </c>
      <c r="F1632" s="10">
        <f>IFERROR(INDEX(Lotes!$E:$E,MATCH(1,(Lotes!$A:$A=C1632)*(Lotes!$C:$C=E1632),0)),"")</f>
        <v/>
      </c>
      <c r="G1632" s="14" t="n"/>
    </row>
    <row r="1633">
      <c r="A1633" s="10" t="n"/>
      <c r="D1633">
        <f>IFERROR(VLOOKUP(C1633,Produtos!A:B,2,FALSE),"")</f>
        <v/>
      </c>
      <c r="F1633" s="10">
        <f>IFERROR(INDEX(Lotes!$E:$E,MATCH(1,(Lotes!$A:$A=C1633)*(Lotes!$C:$C=E1633),0)),"")</f>
        <v/>
      </c>
      <c r="G1633" s="14" t="n"/>
    </row>
    <row r="1634">
      <c r="A1634" s="10" t="n"/>
      <c r="D1634">
        <f>IFERROR(VLOOKUP(C1634,Produtos!A:B,2,FALSE),"")</f>
        <v/>
      </c>
      <c r="F1634" s="10">
        <f>IFERROR(INDEX(Lotes!$E:$E,MATCH(1,(Lotes!$A:$A=C1634)*(Lotes!$C:$C=E1634),0)),"")</f>
        <v/>
      </c>
      <c r="G1634" s="14" t="n"/>
    </row>
    <row r="1635">
      <c r="A1635" s="10" t="n"/>
      <c r="D1635">
        <f>IFERROR(VLOOKUP(C1635,Produtos!A:B,2,FALSE),"")</f>
        <v/>
      </c>
      <c r="F1635" s="10">
        <f>IFERROR(INDEX(Lotes!$E:$E,MATCH(1,(Lotes!$A:$A=C1635)*(Lotes!$C:$C=E1635),0)),"")</f>
        <v/>
      </c>
      <c r="G1635" s="14" t="n"/>
    </row>
    <row r="1636">
      <c r="A1636" s="10" t="n"/>
      <c r="D1636">
        <f>IFERROR(VLOOKUP(C1636,Produtos!A:B,2,FALSE),"")</f>
        <v/>
      </c>
      <c r="F1636" s="10">
        <f>IFERROR(INDEX(Lotes!$E:$E,MATCH(1,(Lotes!$A:$A=C1636)*(Lotes!$C:$C=E1636),0)),"")</f>
        <v/>
      </c>
      <c r="G1636" s="14" t="n"/>
    </row>
    <row r="1637">
      <c r="A1637" s="10" t="n"/>
      <c r="D1637">
        <f>IFERROR(VLOOKUP(C1637,Produtos!A:B,2,FALSE),"")</f>
        <v/>
      </c>
      <c r="F1637" s="10">
        <f>IFERROR(INDEX(Lotes!$E:$E,MATCH(1,(Lotes!$A:$A=C1637)*(Lotes!$C:$C=E1637),0)),"")</f>
        <v/>
      </c>
      <c r="G1637" s="14" t="n"/>
    </row>
    <row r="1638">
      <c r="A1638" s="10" t="n"/>
      <c r="D1638">
        <f>IFERROR(VLOOKUP(C1638,Produtos!A:B,2,FALSE),"")</f>
        <v/>
      </c>
      <c r="F1638" s="10">
        <f>IFERROR(INDEX(Lotes!$E:$E,MATCH(1,(Lotes!$A:$A=C1638)*(Lotes!$C:$C=E1638),0)),"")</f>
        <v/>
      </c>
      <c r="G1638" s="14" t="n"/>
    </row>
    <row r="1639">
      <c r="A1639" s="10" t="n"/>
      <c r="D1639">
        <f>IFERROR(VLOOKUP(C1639,Produtos!A:B,2,FALSE),"")</f>
        <v/>
      </c>
      <c r="F1639" s="10">
        <f>IFERROR(INDEX(Lotes!$E:$E,MATCH(1,(Lotes!$A:$A=C1639)*(Lotes!$C:$C=E1639),0)),"")</f>
        <v/>
      </c>
      <c r="G1639" s="14" t="n"/>
    </row>
    <row r="1640">
      <c r="A1640" s="10" t="n"/>
      <c r="D1640">
        <f>IFERROR(VLOOKUP(C1640,Produtos!A:B,2,FALSE),"")</f>
        <v/>
      </c>
      <c r="F1640" s="10">
        <f>IFERROR(INDEX(Lotes!$E:$E,MATCH(1,(Lotes!$A:$A=C1640)*(Lotes!$C:$C=E1640),0)),"")</f>
        <v/>
      </c>
      <c r="G1640" s="14" t="n"/>
    </row>
    <row r="1641">
      <c r="A1641" s="10" t="n"/>
      <c r="D1641">
        <f>IFERROR(VLOOKUP(C1641,Produtos!A:B,2,FALSE),"")</f>
        <v/>
      </c>
      <c r="F1641" s="10">
        <f>IFERROR(INDEX(Lotes!$E:$E,MATCH(1,(Lotes!$A:$A=C1641)*(Lotes!$C:$C=E1641),0)),"")</f>
        <v/>
      </c>
      <c r="G1641" s="14" t="n"/>
    </row>
    <row r="1642">
      <c r="A1642" s="10" t="n"/>
      <c r="D1642">
        <f>IFERROR(VLOOKUP(C1642,Produtos!A:B,2,FALSE),"")</f>
        <v/>
      </c>
      <c r="F1642" s="10">
        <f>IFERROR(INDEX(Lotes!$E:$E,MATCH(1,(Lotes!$A:$A=C1642)*(Lotes!$C:$C=E1642),0)),"")</f>
        <v/>
      </c>
      <c r="G1642" s="14" t="n"/>
    </row>
    <row r="1643">
      <c r="A1643" s="10" t="n"/>
      <c r="D1643">
        <f>IFERROR(VLOOKUP(C1643,Produtos!A:B,2,FALSE),"")</f>
        <v/>
      </c>
      <c r="F1643" s="10">
        <f>IFERROR(INDEX(Lotes!$E:$E,MATCH(1,(Lotes!$A:$A=C1643)*(Lotes!$C:$C=E1643),0)),"")</f>
        <v/>
      </c>
      <c r="G1643" s="14" t="n"/>
    </row>
    <row r="1644">
      <c r="A1644" s="10" t="n"/>
      <c r="D1644">
        <f>IFERROR(VLOOKUP(C1644,Produtos!A:B,2,FALSE),"")</f>
        <v/>
      </c>
      <c r="F1644" s="10">
        <f>IFERROR(INDEX(Lotes!$E:$E,MATCH(1,(Lotes!$A:$A=C1644)*(Lotes!$C:$C=E1644),0)),"")</f>
        <v/>
      </c>
      <c r="G1644" s="14" t="n"/>
    </row>
    <row r="1645">
      <c r="A1645" s="10" t="n"/>
      <c r="D1645">
        <f>IFERROR(VLOOKUP(C1645,Produtos!A:B,2,FALSE),"")</f>
        <v/>
      </c>
      <c r="F1645" s="10">
        <f>IFERROR(INDEX(Lotes!$E:$E,MATCH(1,(Lotes!$A:$A=C1645)*(Lotes!$C:$C=E1645),0)),"")</f>
        <v/>
      </c>
      <c r="G1645" s="14" t="n"/>
    </row>
    <row r="1646">
      <c r="A1646" s="10" t="n"/>
      <c r="D1646">
        <f>IFERROR(VLOOKUP(C1646,Produtos!A:B,2,FALSE),"")</f>
        <v/>
      </c>
      <c r="F1646" s="10">
        <f>IFERROR(INDEX(Lotes!$E:$E,MATCH(1,(Lotes!$A:$A=C1646)*(Lotes!$C:$C=E1646),0)),"")</f>
        <v/>
      </c>
      <c r="G1646" s="14" t="n"/>
    </row>
    <row r="1647">
      <c r="A1647" s="10" t="n"/>
      <c r="D1647">
        <f>IFERROR(VLOOKUP(C1647,Produtos!A:B,2,FALSE),"")</f>
        <v/>
      </c>
      <c r="F1647" s="10">
        <f>IFERROR(INDEX(Lotes!$E:$E,MATCH(1,(Lotes!$A:$A=C1647)*(Lotes!$C:$C=E1647),0)),"")</f>
        <v/>
      </c>
      <c r="G1647" s="14" t="n"/>
    </row>
    <row r="1648">
      <c r="A1648" s="10" t="n"/>
      <c r="D1648">
        <f>IFERROR(VLOOKUP(C1648,Produtos!A:B,2,FALSE),"")</f>
        <v/>
      </c>
      <c r="F1648" s="10">
        <f>IFERROR(INDEX(Lotes!$E:$E,MATCH(1,(Lotes!$A:$A=C1648)*(Lotes!$C:$C=E1648),0)),"")</f>
        <v/>
      </c>
      <c r="G1648" s="14" t="n"/>
    </row>
    <row r="1649">
      <c r="A1649" s="10" t="n"/>
      <c r="D1649">
        <f>IFERROR(VLOOKUP(C1649,Produtos!A:B,2,FALSE),"")</f>
        <v/>
      </c>
      <c r="F1649" s="10">
        <f>IFERROR(INDEX(Lotes!$E:$E,MATCH(1,(Lotes!$A:$A=C1649)*(Lotes!$C:$C=E1649),0)),"")</f>
        <v/>
      </c>
      <c r="G1649" s="14" t="n"/>
    </row>
    <row r="1650">
      <c r="A1650" s="10" t="n"/>
      <c r="D1650">
        <f>IFERROR(VLOOKUP(C1650,Produtos!A:B,2,FALSE),"")</f>
        <v/>
      </c>
      <c r="F1650" s="10">
        <f>IFERROR(INDEX(Lotes!$E:$E,MATCH(1,(Lotes!$A:$A=C1650)*(Lotes!$C:$C=E1650),0)),"")</f>
        <v/>
      </c>
      <c r="G1650" s="14" t="n"/>
    </row>
    <row r="1651">
      <c r="A1651" s="10" t="n"/>
      <c r="D1651">
        <f>IFERROR(VLOOKUP(C1651,Produtos!A:B,2,FALSE),"")</f>
        <v/>
      </c>
      <c r="F1651" s="10">
        <f>IFERROR(INDEX(Lotes!$E:$E,MATCH(1,(Lotes!$A:$A=C1651)*(Lotes!$C:$C=E1651),0)),"")</f>
        <v/>
      </c>
      <c r="G1651" s="14" t="n"/>
    </row>
    <row r="1652">
      <c r="A1652" s="10" t="n"/>
      <c r="D1652">
        <f>IFERROR(VLOOKUP(C1652,Produtos!A:B,2,FALSE),"")</f>
        <v/>
      </c>
      <c r="F1652" s="10">
        <f>IFERROR(INDEX(Lotes!$E:$E,MATCH(1,(Lotes!$A:$A=C1652)*(Lotes!$C:$C=E1652),0)),"")</f>
        <v/>
      </c>
      <c r="G1652" s="14" t="n"/>
    </row>
    <row r="1653">
      <c r="A1653" s="10" t="n"/>
      <c r="D1653">
        <f>IFERROR(VLOOKUP(C1653,Produtos!A:B,2,FALSE),"")</f>
        <v/>
      </c>
      <c r="F1653" s="10">
        <f>IFERROR(INDEX(Lotes!$E:$E,MATCH(1,(Lotes!$A:$A=C1653)*(Lotes!$C:$C=E1653),0)),"")</f>
        <v/>
      </c>
      <c r="G1653" s="14" t="n"/>
    </row>
    <row r="1654">
      <c r="A1654" s="10" t="n"/>
      <c r="D1654">
        <f>IFERROR(VLOOKUP(C1654,Produtos!A:B,2,FALSE),"")</f>
        <v/>
      </c>
      <c r="F1654" s="10">
        <f>IFERROR(INDEX(Lotes!$E:$E,MATCH(1,(Lotes!$A:$A=C1654)*(Lotes!$C:$C=E1654),0)),"")</f>
        <v/>
      </c>
      <c r="G1654" s="14" t="n"/>
    </row>
    <row r="1655">
      <c r="A1655" s="10" t="n"/>
      <c r="D1655">
        <f>IFERROR(VLOOKUP(C1655,Produtos!A:B,2,FALSE),"")</f>
        <v/>
      </c>
      <c r="F1655" s="10">
        <f>IFERROR(INDEX(Lotes!$E:$E,MATCH(1,(Lotes!$A:$A=C1655)*(Lotes!$C:$C=E1655),0)),"")</f>
        <v/>
      </c>
      <c r="G1655" s="14" t="n"/>
    </row>
    <row r="1656">
      <c r="A1656" s="10" t="n"/>
      <c r="D1656">
        <f>IFERROR(VLOOKUP(C1656,Produtos!A:B,2,FALSE),"")</f>
        <v/>
      </c>
      <c r="F1656" s="10">
        <f>IFERROR(INDEX(Lotes!$E:$E,MATCH(1,(Lotes!$A:$A=C1656)*(Lotes!$C:$C=E1656),0)),"")</f>
        <v/>
      </c>
      <c r="G1656" s="14" t="n"/>
    </row>
    <row r="1657">
      <c r="A1657" s="10" t="n"/>
      <c r="D1657">
        <f>IFERROR(VLOOKUP(C1657,Produtos!A:B,2,FALSE),"")</f>
        <v/>
      </c>
      <c r="F1657" s="10">
        <f>IFERROR(INDEX(Lotes!$E:$E,MATCH(1,(Lotes!$A:$A=C1657)*(Lotes!$C:$C=E1657),0)),"")</f>
        <v/>
      </c>
      <c r="G1657" s="14" t="n"/>
    </row>
    <row r="1658">
      <c r="A1658" s="10" t="n"/>
      <c r="D1658">
        <f>IFERROR(VLOOKUP(C1658,Produtos!A:B,2,FALSE),"")</f>
        <v/>
      </c>
      <c r="F1658" s="10">
        <f>IFERROR(INDEX(Lotes!$E:$E,MATCH(1,(Lotes!$A:$A=C1658)*(Lotes!$C:$C=E1658),0)),"")</f>
        <v/>
      </c>
      <c r="G1658" s="14" t="n"/>
    </row>
    <row r="1659">
      <c r="A1659" s="10" t="n"/>
      <c r="D1659">
        <f>IFERROR(VLOOKUP(C1659,Produtos!A:B,2,FALSE),"")</f>
        <v/>
      </c>
      <c r="F1659" s="10">
        <f>IFERROR(INDEX(Lotes!$E:$E,MATCH(1,(Lotes!$A:$A=C1659)*(Lotes!$C:$C=E1659),0)),"")</f>
        <v/>
      </c>
      <c r="G1659" s="14" t="n"/>
    </row>
    <row r="1660">
      <c r="A1660" s="10" t="n"/>
      <c r="D1660">
        <f>IFERROR(VLOOKUP(C1660,Produtos!A:B,2,FALSE),"")</f>
        <v/>
      </c>
      <c r="F1660" s="10">
        <f>IFERROR(INDEX(Lotes!$E:$E,MATCH(1,(Lotes!$A:$A=C1660)*(Lotes!$C:$C=E1660),0)),"")</f>
        <v/>
      </c>
      <c r="G1660" s="14" t="n"/>
    </row>
    <row r="1661">
      <c r="A1661" s="10" t="n"/>
      <c r="D1661">
        <f>IFERROR(VLOOKUP(C1661,Produtos!A:B,2,FALSE),"")</f>
        <v/>
      </c>
      <c r="F1661" s="10">
        <f>IFERROR(INDEX(Lotes!$E:$E,MATCH(1,(Lotes!$A:$A=C1661)*(Lotes!$C:$C=E1661),0)),"")</f>
        <v/>
      </c>
      <c r="G1661" s="14" t="n"/>
    </row>
    <row r="1662">
      <c r="A1662" s="10" t="n"/>
      <c r="D1662">
        <f>IFERROR(VLOOKUP(C1662,Produtos!A:B,2,FALSE),"")</f>
        <v/>
      </c>
      <c r="F1662" s="10">
        <f>IFERROR(INDEX(Lotes!$E:$E,MATCH(1,(Lotes!$A:$A=C1662)*(Lotes!$C:$C=E1662),0)),"")</f>
        <v/>
      </c>
      <c r="G1662" s="14" t="n"/>
    </row>
    <row r="1663">
      <c r="A1663" s="10" t="n"/>
      <c r="D1663">
        <f>IFERROR(VLOOKUP(C1663,Produtos!A:B,2,FALSE),"")</f>
        <v/>
      </c>
      <c r="F1663" s="10">
        <f>IFERROR(INDEX(Lotes!$E:$E,MATCH(1,(Lotes!$A:$A=C1663)*(Lotes!$C:$C=E1663),0)),"")</f>
        <v/>
      </c>
      <c r="G1663" s="14" t="n"/>
    </row>
    <row r="1664">
      <c r="A1664" s="10" t="n"/>
      <c r="D1664">
        <f>IFERROR(VLOOKUP(C1664,Produtos!A:B,2,FALSE),"")</f>
        <v/>
      </c>
      <c r="F1664" s="10">
        <f>IFERROR(INDEX(Lotes!$E:$E,MATCH(1,(Lotes!$A:$A=C1664)*(Lotes!$C:$C=E1664),0)),"")</f>
        <v/>
      </c>
      <c r="G1664" s="14" t="n"/>
    </row>
    <row r="1665">
      <c r="A1665" s="10" t="n"/>
      <c r="D1665">
        <f>IFERROR(VLOOKUP(C1665,Produtos!A:B,2,FALSE),"")</f>
        <v/>
      </c>
      <c r="F1665" s="10">
        <f>IFERROR(INDEX(Lotes!$E:$E,MATCH(1,(Lotes!$A:$A=C1665)*(Lotes!$C:$C=E1665),0)),"")</f>
        <v/>
      </c>
      <c r="G1665" s="14" t="n"/>
    </row>
    <row r="1666">
      <c r="A1666" s="10" t="n"/>
      <c r="D1666">
        <f>IFERROR(VLOOKUP(C1666,Produtos!A:B,2,FALSE),"")</f>
        <v/>
      </c>
      <c r="F1666" s="10">
        <f>IFERROR(INDEX(Lotes!$E:$E,MATCH(1,(Lotes!$A:$A=C1666)*(Lotes!$C:$C=E1666),0)),"")</f>
        <v/>
      </c>
      <c r="G1666" s="14" t="n"/>
    </row>
    <row r="1667">
      <c r="A1667" s="10" t="n"/>
      <c r="D1667">
        <f>IFERROR(VLOOKUP(C1667,Produtos!A:B,2,FALSE),"")</f>
        <v/>
      </c>
      <c r="F1667" s="10">
        <f>IFERROR(INDEX(Lotes!$E:$E,MATCH(1,(Lotes!$A:$A=C1667)*(Lotes!$C:$C=E1667),0)),"")</f>
        <v/>
      </c>
      <c r="G1667" s="14" t="n"/>
    </row>
    <row r="1668">
      <c r="A1668" s="10" t="n"/>
      <c r="D1668">
        <f>IFERROR(VLOOKUP(C1668,Produtos!A:B,2,FALSE),"")</f>
        <v/>
      </c>
      <c r="F1668" s="10">
        <f>IFERROR(INDEX(Lotes!$E:$E,MATCH(1,(Lotes!$A:$A=C1668)*(Lotes!$C:$C=E1668),0)),"")</f>
        <v/>
      </c>
      <c r="G1668" s="14" t="n"/>
    </row>
    <row r="1669">
      <c r="A1669" s="10" t="n"/>
      <c r="D1669">
        <f>IFERROR(VLOOKUP(C1669,Produtos!A:B,2,FALSE),"")</f>
        <v/>
      </c>
      <c r="F1669" s="10">
        <f>IFERROR(INDEX(Lotes!$E:$E,MATCH(1,(Lotes!$A:$A=C1669)*(Lotes!$C:$C=E1669),0)),"")</f>
        <v/>
      </c>
      <c r="G1669" s="14" t="n"/>
    </row>
    <row r="1670">
      <c r="A1670" s="10" t="n"/>
      <c r="D1670">
        <f>IFERROR(VLOOKUP(C1670,Produtos!A:B,2,FALSE),"")</f>
        <v/>
      </c>
      <c r="F1670" s="10">
        <f>IFERROR(INDEX(Lotes!$E:$E,MATCH(1,(Lotes!$A:$A=C1670)*(Lotes!$C:$C=E1670),0)),"")</f>
        <v/>
      </c>
      <c r="G1670" s="14" t="n"/>
    </row>
    <row r="1671">
      <c r="A1671" s="10" t="n"/>
      <c r="D1671">
        <f>IFERROR(VLOOKUP(C1671,Produtos!A:B,2,FALSE),"")</f>
        <v/>
      </c>
      <c r="F1671" s="10">
        <f>IFERROR(INDEX(Lotes!$E:$E,MATCH(1,(Lotes!$A:$A=C1671)*(Lotes!$C:$C=E1671),0)),"")</f>
        <v/>
      </c>
      <c r="G1671" s="14" t="n"/>
    </row>
    <row r="1672">
      <c r="A1672" s="10" t="n"/>
      <c r="D1672">
        <f>IFERROR(VLOOKUP(C1672,Produtos!A:B,2,FALSE),"")</f>
        <v/>
      </c>
      <c r="F1672" s="10">
        <f>IFERROR(INDEX(Lotes!$E:$E,MATCH(1,(Lotes!$A:$A=C1672)*(Lotes!$C:$C=E1672),0)),"")</f>
        <v/>
      </c>
      <c r="G1672" s="14" t="n"/>
    </row>
    <row r="1673">
      <c r="A1673" s="10" t="n"/>
      <c r="D1673">
        <f>IFERROR(VLOOKUP(C1673,Produtos!A:B,2,FALSE),"")</f>
        <v/>
      </c>
      <c r="F1673" s="10">
        <f>IFERROR(INDEX(Lotes!$E:$E,MATCH(1,(Lotes!$A:$A=C1673)*(Lotes!$C:$C=E1673),0)),"")</f>
        <v/>
      </c>
      <c r="G1673" s="14" t="n"/>
    </row>
    <row r="1674">
      <c r="A1674" s="10" t="n"/>
      <c r="D1674">
        <f>IFERROR(VLOOKUP(C1674,Produtos!A:B,2,FALSE),"")</f>
        <v/>
      </c>
      <c r="F1674" s="10">
        <f>IFERROR(INDEX(Lotes!$E:$E,MATCH(1,(Lotes!$A:$A=C1674)*(Lotes!$C:$C=E1674),0)),"")</f>
        <v/>
      </c>
      <c r="G1674" s="14" t="n"/>
    </row>
    <row r="1675">
      <c r="A1675" s="10" t="n"/>
      <c r="D1675">
        <f>IFERROR(VLOOKUP(C1675,Produtos!A:B,2,FALSE),"")</f>
        <v/>
      </c>
      <c r="F1675" s="10">
        <f>IFERROR(INDEX(Lotes!$E:$E,MATCH(1,(Lotes!$A:$A=C1675)*(Lotes!$C:$C=E1675),0)),"")</f>
        <v/>
      </c>
      <c r="G1675" s="14" t="n"/>
    </row>
    <row r="1676">
      <c r="A1676" s="10" t="n"/>
      <c r="D1676">
        <f>IFERROR(VLOOKUP(C1676,Produtos!A:B,2,FALSE),"")</f>
        <v/>
      </c>
      <c r="F1676" s="10">
        <f>IFERROR(INDEX(Lotes!$E:$E,MATCH(1,(Lotes!$A:$A=C1676)*(Lotes!$C:$C=E1676),0)),"")</f>
        <v/>
      </c>
      <c r="G1676" s="14" t="n"/>
    </row>
    <row r="1677">
      <c r="A1677" s="10" t="n"/>
      <c r="D1677">
        <f>IFERROR(VLOOKUP(C1677,Produtos!A:B,2,FALSE),"")</f>
        <v/>
      </c>
      <c r="F1677" s="10">
        <f>IFERROR(INDEX(Lotes!$E:$E,MATCH(1,(Lotes!$A:$A=C1677)*(Lotes!$C:$C=E1677),0)),"")</f>
        <v/>
      </c>
      <c r="G1677" s="14" t="n"/>
    </row>
    <row r="1678">
      <c r="A1678" s="10" t="n"/>
      <c r="D1678">
        <f>IFERROR(VLOOKUP(C1678,Produtos!A:B,2,FALSE),"")</f>
        <v/>
      </c>
      <c r="F1678" s="10">
        <f>IFERROR(INDEX(Lotes!$E:$E,MATCH(1,(Lotes!$A:$A=C1678)*(Lotes!$C:$C=E1678),0)),"")</f>
        <v/>
      </c>
      <c r="G1678" s="14" t="n"/>
    </row>
    <row r="1679">
      <c r="A1679" s="10" t="n"/>
      <c r="D1679">
        <f>IFERROR(VLOOKUP(C1679,Produtos!A:B,2,FALSE),"")</f>
        <v/>
      </c>
      <c r="F1679" s="10">
        <f>IFERROR(INDEX(Lotes!$E:$E,MATCH(1,(Lotes!$A:$A=C1679)*(Lotes!$C:$C=E1679),0)),"")</f>
        <v/>
      </c>
      <c r="G1679" s="14" t="n"/>
    </row>
    <row r="1680">
      <c r="A1680" s="10" t="n"/>
      <c r="D1680">
        <f>IFERROR(VLOOKUP(C1680,Produtos!A:B,2,FALSE),"")</f>
        <v/>
      </c>
      <c r="F1680" s="10">
        <f>IFERROR(INDEX(Lotes!$E:$E,MATCH(1,(Lotes!$A:$A=C1680)*(Lotes!$C:$C=E1680),0)),"")</f>
        <v/>
      </c>
      <c r="G1680" s="14" t="n"/>
    </row>
    <row r="1681">
      <c r="A1681" s="10" t="n"/>
      <c r="D1681">
        <f>IFERROR(VLOOKUP(C1681,Produtos!A:B,2,FALSE),"")</f>
        <v/>
      </c>
      <c r="F1681" s="10">
        <f>IFERROR(INDEX(Lotes!$E:$E,MATCH(1,(Lotes!$A:$A=C1681)*(Lotes!$C:$C=E1681),0)),"")</f>
        <v/>
      </c>
      <c r="G1681" s="14" t="n"/>
    </row>
    <row r="1682">
      <c r="A1682" s="10" t="n"/>
      <c r="D1682">
        <f>IFERROR(VLOOKUP(C1682,Produtos!A:B,2,FALSE),"")</f>
        <v/>
      </c>
      <c r="F1682" s="10">
        <f>IFERROR(INDEX(Lotes!$E:$E,MATCH(1,(Lotes!$A:$A=C1682)*(Lotes!$C:$C=E1682),0)),"")</f>
        <v/>
      </c>
      <c r="G1682" s="14" t="n"/>
    </row>
    <row r="1683">
      <c r="A1683" s="10" t="n"/>
      <c r="D1683">
        <f>IFERROR(VLOOKUP(C1683,Produtos!A:B,2,FALSE),"")</f>
        <v/>
      </c>
      <c r="F1683" s="10">
        <f>IFERROR(INDEX(Lotes!$E:$E,MATCH(1,(Lotes!$A:$A=C1683)*(Lotes!$C:$C=E1683),0)),"")</f>
        <v/>
      </c>
      <c r="G1683" s="14" t="n"/>
    </row>
    <row r="1684">
      <c r="A1684" s="10" t="n"/>
      <c r="D1684">
        <f>IFERROR(VLOOKUP(C1684,Produtos!A:B,2,FALSE),"")</f>
        <v/>
      </c>
      <c r="F1684" s="10">
        <f>IFERROR(INDEX(Lotes!$E:$E,MATCH(1,(Lotes!$A:$A=C1684)*(Lotes!$C:$C=E1684),0)),"")</f>
        <v/>
      </c>
      <c r="G1684" s="14" t="n"/>
    </row>
    <row r="1685">
      <c r="A1685" s="10" t="n"/>
      <c r="D1685">
        <f>IFERROR(VLOOKUP(C1685,Produtos!A:B,2,FALSE),"")</f>
        <v/>
      </c>
      <c r="F1685" s="10">
        <f>IFERROR(INDEX(Lotes!$E:$E,MATCH(1,(Lotes!$A:$A=C1685)*(Lotes!$C:$C=E1685),0)),"")</f>
        <v/>
      </c>
      <c r="G1685" s="14" t="n"/>
    </row>
    <row r="1686">
      <c r="A1686" s="10" t="n"/>
      <c r="D1686">
        <f>IFERROR(VLOOKUP(C1686,Produtos!A:B,2,FALSE),"")</f>
        <v/>
      </c>
      <c r="F1686" s="10">
        <f>IFERROR(INDEX(Lotes!$E:$E,MATCH(1,(Lotes!$A:$A=C1686)*(Lotes!$C:$C=E1686),0)),"")</f>
        <v/>
      </c>
      <c r="G1686" s="14" t="n"/>
    </row>
    <row r="1687">
      <c r="A1687" s="10" t="n"/>
      <c r="D1687">
        <f>IFERROR(VLOOKUP(C1687,Produtos!A:B,2,FALSE),"")</f>
        <v/>
      </c>
      <c r="F1687" s="10">
        <f>IFERROR(INDEX(Lotes!$E:$E,MATCH(1,(Lotes!$A:$A=C1687)*(Lotes!$C:$C=E1687),0)),"")</f>
        <v/>
      </c>
      <c r="G1687" s="14" t="n"/>
    </row>
    <row r="1688">
      <c r="A1688" s="10" t="n"/>
      <c r="D1688">
        <f>IFERROR(VLOOKUP(C1688,Produtos!A:B,2,FALSE),"")</f>
        <v/>
      </c>
      <c r="F1688" s="10">
        <f>IFERROR(INDEX(Lotes!$E:$E,MATCH(1,(Lotes!$A:$A=C1688)*(Lotes!$C:$C=E1688),0)),"")</f>
        <v/>
      </c>
      <c r="G1688" s="14" t="n"/>
    </row>
    <row r="1689">
      <c r="A1689" s="10" t="n"/>
      <c r="D1689">
        <f>IFERROR(VLOOKUP(C1689,Produtos!A:B,2,FALSE),"")</f>
        <v/>
      </c>
      <c r="F1689" s="10">
        <f>IFERROR(INDEX(Lotes!$E:$E,MATCH(1,(Lotes!$A:$A=C1689)*(Lotes!$C:$C=E1689),0)),"")</f>
        <v/>
      </c>
      <c r="G1689" s="14" t="n"/>
    </row>
    <row r="1690">
      <c r="A1690" s="10" t="n"/>
      <c r="D1690">
        <f>IFERROR(VLOOKUP(C1690,Produtos!A:B,2,FALSE),"")</f>
        <v/>
      </c>
      <c r="F1690" s="10">
        <f>IFERROR(INDEX(Lotes!$E:$E,MATCH(1,(Lotes!$A:$A=C1690)*(Lotes!$C:$C=E1690),0)),"")</f>
        <v/>
      </c>
      <c r="G1690" s="14" t="n"/>
    </row>
    <row r="1691">
      <c r="A1691" s="10" t="n"/>
      <c r="D1691">
        <f>IFERROR(VLOOKUP(C1691,Produtos!A:B,2,FALSE),"")</f>
        <v/>
      </c>
      <c r="F1691" s="10">
        <f>IFERROR(INDEX(Lotes!$E:$E,MATCH(1,(Lotes!$A:$A=C1691)*(Lotes!$C:$C=E1691),0)),"")</f>
        <v/>
      </c>
      <c r="G1691" s="14" t="n"/>
    </row>
    <row r="1692">
      <c r="A1692" s="10" t="n"/>
      <c r="D1692">
        <f>IFERROR(VLOOKUP(C1692,Produtos!A:B,2,FALSE),"")</f>
        <v/>
      </c>
      <c r="F1692" s="10">
        <f>IFERROR(INDEX(Lotes!$E:$E,MATCH(1,(Lotes!$A:$A=C1692)*(Lotes!$C:$C=E1692),0)),"")</f>
        <v/>
      </c>
      <c r="G1692" s="14" t="n"/>
    </row>
    <row r="1693">
      <c r="A1693" s="10" t="n"/>
      <c r="D1693">
        <f>IFERROR(VLOOKUP(C1693,Produtos!A:B,2,FALSE),"")</f>
        <v/>
      </c>
      <c r="F1693" s="10">
        <f>IFERROR(INDEX(Lotes!$E:$E,MATCH(1,(Lotes!$A:$A=C1693)*(Lotes!$C:$C=E1693),0)),"")</f>
        <v/>
      </c>
      <c r="G1693" s="14" t="n"/>
    </row>
    <row r="1694">
      <c r="A1694" s="10" t="n"/>
      <c r="D1694">
        <f>IFERROR(VLOOKUP(C1694,Produtos!A:B,2,FALSE),"")</f>
        <v/>
      </c>
      <c r="F1694" s="10">
        <f>IFERROR(INDEX(Lotes!$E:$E,MATCH(1,(Lotes!$A:$A=C1694)*(Lotes!$C:$C=E1694),0)),"")</f>
        <v/>
      </c>
      <c r="G1694" s="14" t="n"/>
    </row>
    <row r="1695">
      <c r="A1695" s="10" t="n"/>
      <c r="D1695">
        <f>IFERROR(VLOOKUP(C1695,Produtos!A:B,2,FALSE),"")</f>
        <v/>
      </c>
      <c r="F1695" s="10">
        <f>IFERROR(INDEX(Lotes!$E:$E,MATCH(1,(Lotes!$A:$A=C1695)*(Lotes!$C:$C=E1695),0)),"")</f>
        <v/>
      </c>
      <c r="G1695" s="14" t="n"/>
    </row>
    <row r="1696">
      <c r="A1696" s="10" t="n"/>
      <c r="D1696">
        <f>IFERROR(VLOOKUP(C1696,Produtos!A:B,2,FALSE),"")</f>
        <v/>
      </c>
      <c r="F1696" s="10">
        <f>IFERROR(INDEX(Lotes!$E:$E,MATCH(1,(Lotes!$A:$A=C1696)*(Lotes!$C:$C=E1696),0)),"")</f>
        <v/>
      </c>
      <c r="G1696" s="14" t="n"/>
    </row>
    <row r="1697">
      <c r="A1697" s="10" t="n"/>
      <c r="D1697">
        <f>IFERROR(VLOOKUP(C1697,Produtos!A:B,2,FALSE),"")</f>
        <v/>
      </c>
      <c r="F1697" s="10">
        <f>IFERROR(INDEX(Lotes!$E:$E,MATCH(1,(Lotes!$A:$A=C1697)*(Lotes!$C:$C=E1697),0)),"")</f>
        <v/>
      </c>
      <c r="G1697" s="14" t="n"/>
    </row>
    <row r="1698">
      <c r="A1698" s="10" t="n"/>
      <c r="D1698">
        <f>IFERROR(VLOOKUP(C1698,Produtos!A:B,2,FALSE),"")</f>
        <v/>
      </c>
      <c r="F1698" s="10">
        <f>IFERROR(INDEX(Lotes!$E:$E,MATCH(1,(Lotes!$A:$A=C1698)*(Lotes!$C:$C=E1698),0)),"")</f>
        <v/>
      </c>
      <c r="G1698" s="14" t="n"/>
    </row>
    <row r="1699">
      <c r="A1699" s="10" t="n"/>
      <c r="D1699">
        <f>IFERROR(VLOOKUP(C1699,Produtos!A:B,2,FALSE),"")</f>
        <v/>
      </c>
      <c r="F1699" s="10">
        <f>IFERROR(INDEX(Lotes!$E:$E,MATCH(1,(Lotes!$A:$A=C1699)*(Lotes!$C:$C=E1699),0)),"")</f>
        <v/>
      </c>
      <c r="G1699" s="14" t="n"/>
    </row>
    <row r="1700">
      <c r="A1700" s="10" t="n"/>
      <c r="D1700">
        <f>IFERROR(VLOOKUP(C1700,Produtos!A:B,2,FALSE),"")</f>
        <v/>
      </c>
      <c r="F1700" s="10">
        <f>IFERROR(INDEX(Lotes!$E:$E,MATCH(1,(Lotes!$A:$A=C1700)*(Lotes!$C:$C=E1700),0)),"")</f>
        <v/>
      </c>
      <c r="G1700" s="14" t="n"/>
    </row>
    <row r="1701">
      <c r="A1701" s="10" t="n"/>
      <c r="D1701">
        <f>IFERROR(VLOOKUP(C1701,Produtos!A:B,2,FALSE),"")</f>
        <v/>
      </c>
      <c r="F1701" s="10">
        <f>IFERROR(INDEX(Lotes!$E:$E,MATCH(1,(Lotes!$A:$A=C1701)*(Lotes!$C:$C=E1701),0)),"")</f>
        <v/>
      </c>
      <c r="G1701" s="14" t="n"/>
    </row>
    <row r="1702">
      <c r="A1702" s="10" t="n"/>
      <c r="D1702">
        <f>IFERROR(VLOOKUP(C1702,Produtos!A:B,2,FALSE),"")</f>
        <v/>
      </c>
      <c r="F1702" s="10">
        <f>IFERROR(INDEX(Lotes!$E:$E,MATCH(1,(Lotes!$A:$A=C1702)*(Lotes!$C:$C=E1702),0)),"")</f>
        <v/>
      </c>
      <c r="G1702" s="14" t="n"/>
    </row>
    <row r="1703">
      <c r="A1703" s="10" t="n"/>
      <c r="D1703">
        <f>IFERROR(VLOOKUP(C1703,Produtos!A:B,2,FALSE),"")</f>
        <v/>
      </c>
      <c r="F1703" s="10">
        <f>IFERROR(INDEX(Lotes!$E:$E,MATCH(1,(Lotes!$A:$A=C1703)*(Lotes!$C:$C=E1703),0)),"")</f>
        <v/>
      </c>
      <c r="G1703" s="14" t="n"/>
    </row>
    <row r="1704">
      <c r="A1704" s="10" t="n"/>
      <c r="D1704">
        <f>IFERROR(VLOOKUP(C1704,Produtos!A:B,2,FALSE),"")</f>
        <v/>
      </c>
      <c r="F1704" s="10">
        <f>IFERROR(INDEX(Lotes!$E:$E,MATCH(1,(Lotes!$A:$A=C1704)*(Lotes!$C:$C=E1704),0)),"")</f>
        <v/>
      </c>
      <c r="G1704" s="14" t="n"/>
    </row>
    <row r="1705">
      <c r="A1705" s="10" t="n"/>
      <c r="D1705">
        <f>IFERROR(VLOOKUP(C1705,Produtos!A:B,2,FALSE),"")</f>
        <v/>
      </c>
      <c r="F1705" s="10">
        <f>IFERROR(INDEX(Lotes!$E:$E,MATCH(1,(Lotes!$A:$A=C1705)*(Lotes!$C:$C=E1705),0)),"")</f>
        <v/>
      </c>
      <c r="G1705" s="14" t="n"/>
    </row>
    <row r="1706">
      <c r="A1706" s="10" t="n"/>
      <c r="D1706">
        <f>IFERROR(VLOOKUP(C1706,Produtos!A:B,2,FALSE),"")</f>
        <v/>
      </c>
      <c r="F1706" s="10">
        <f>IFERROR(INDEX(Lotes!$E:$E,MATCH(1,(Lotes!$A:$A=C1706)*(Lotes!$C:$C=E1706),0)),"")</f>
        <v/>
      </c>
      <c r="G1706" s="14" t="n"/>
    </row>
    <row r="1707">
      <c r="A1707" s="10" t="n"/>
      <c r="D1707">
        <f>IFERROR(VLOOKUP(C1707,Produtos!A:B,2,FALSE),"")</f>
        <v/>
      </c>
      <c r="F1707" s="10">
        <f>IFERROR(INDEX(Lotes!$E:$E,MATCH(1,(Lotes!$A:$A=C1707)*(Lotes!$C:$C=E1707),0)),"")</f>
        <v/>
      </c>
      <c r="G1707" s="14" t="n"/>
    </row>
    <row r="1708">
      <c r="A1708" s="10" t="n"/>
      <c r="D1708">
        <f>IFERROR(VLOOKUP(C1708,Produtos!A:B,2,FALSE),"")</f>
        <v/>
      </c>
      <c r="F1708" s="10">
        <f>IFERROR(INDEX(Lotes!$E:$E,MATCH(1,(Lotes!$A:$A=C1708)*(Lotes!$C:$C=E1708),0)),"")</f>
        <v/>
      </c>
      <c r="G1708" s="14" t="n"/>
    </row>
    <row r="1709">
      <c r="A1709" s="10" t="n"/>
      <c r="D1709">
        <f>IFERROR(VLOOKUP(C1709,Produtos!A:B,2,FALSE),"")</f>
        <v/>
      </c>
      <c r="F1709" s="10">
        <f>IFERROR(INDEX(Lotes!$E:$E,MATCH(1,(Lotes!$A:$A=C1709)*(Lotes!$C:$C=E1709),0)),"")</f>
        <v/>
      </c>
      <c r="G1709" s="14" t="n"/>
    </row>
    <row r="1710">
      <c r="A1710" s="10" t="n"/>
      <c r="D1710">
        <f>IFERROR(VLOOKUP(C1710,Produtos!A:B,2,FALSE),"")</f>
        <v/>
      </c>
      <c r="F1710" s="10">
        <f>IFERROR(INDEX(Lotes!$E:$E,MATCH(1,(Lotes!$A:$A=C1710)*(Lotes!$C:$C=E1710),0)),"")</f>
        <v/>
      </c>
      <c r="G1710" s="14" t="n"/>
    </row>
    <row r="1711">
      <c r="A1711" s="10" t="n"/>
      <c r="D1711">
        <f>IFERROR(VLOOKUP(C1711,Produtos!A:B,2,FALSE),"")</f>
        <v/>
      </c>
      <c r="F1711" s="10">
        <f>IFERROR(INDEX(Lotes!$E:$E,MATCH(1,(Lotes!$A:$A=C1711)*(Lotes!$C:$C=E1711),0)),"")</f>
        <v/>
      </c>
      <c r="G1711" s="14" t="n"/>
    </row>
    <row r="1712">
      <c r="A1712" s="10" t="n"/>
      <c r="D1712">
        <f>IFERROR(VLOOKUP(C1712,Produtos!A:B,2,FALSE),"")</f>
        <v/>
      </c>
      <c r="F1712" s="10">
        <f>IFERROR(INDEX(Lotes!$E:$E,MATCH(1,(Lotes!$A:$A=C1712)*(Lotes!$C:$C=E1712),0)),"")</f>
        <v/>
      </c>
      <c r="G1712" s="14" t="n"/>
    </row>
    <row r="1713">
      <c r="A1713" s="10" t="n"/>
      <c r="D1713">
        <f>IFERROR(VLOOKUP(C1713,Produtos!A:B,2,FALSE),"")</f>
        <v/>
      </c>
      <c r="F1713" s="10">
        <f>IFERROR(INDEX(Lotes!$E:$E,MATCH(1,(Lotes!$A:$A=C1713)*(Lotes!$C:$C=E1713),0)),"")</f>
        <v/>
      </c>
      <c r="G1713" s="14" t="n"/>
    </row>
    <row r="1714">
      <c r="A1714" s="10" t="n"/>
      <c r="D1714">
        <f>IFERROR(VLOOKUP(C1714,Produtos!A:B,2,FALSE),"")</f>
        <v/>
      </c>
      <c r="F1714" s="10">
        <f>IFERROR(INDEX(Lotes!$E:$E,MATCH(1,(Lotes!$A:$A=C1714)*(Lotes!$C:$C=E1714),0)),"")</f>
        <v/>
      </c>
      <c r="G1714" s="14" t="n"/>
    </row>
    <row r="1715">
      <c r="A1715" s="10" t="n"/>
      <c r="D1715">
        <f>IFERROR(VLOOKUP(C1715,Produtos!A:B,2,FALSE),"")</f>
        <v/>
      </c>
      <c r="F1715" s="10">
        <f>IFERROR(INDEX(Lotes!$E:$E,MATCH(1,(Lotes!$A:$A=C1715)*(Lotes!$C:$C=E1715),0)),"")</f>
        <v/>
      </c>
      <c r="G1715" s="14" t="n"/>
    </row>
    <row r="1716">
      <c r="A1716" s="10" t="n"/>
      <c r="D1716">
        <f>IFERROR(VLOOKUP(C1716,Produtos!A:B,2,FALSE),"")</f>
        <v/>
      </c>
      <c r="F1716" s="10">
        <f>IFERROR(INDEX(Lotes!$E:$E,MATCH(1,(Lotes!$A:$A=C1716)*(Lotes!$C:$C=E1716),0)),"")</f>
        <v/>
      </c>
      <c r="G1716" s="14" t="n"/>
    </row>
    <row r="1717">
      <c r="A1717" s="10" t="n"/>
      <c r="D1717">
        <f>IFERROR(VLOOKUP(C1717,Produtos!A:B,2,FALSE),"")</f>
        <v/>
      </c>
      <c r="F1717" s="10">
        <f>IFERROR(INDEX(Lotes!$E:$E,MATCH(1,(Lotes!$A:$A=C1717)*(Lotes!$C:$C=E1717),0)),"")</f>
        <v/>
      </c>
      <c r="G1717" s="14" t="n"/>
    </row>
    <row r="1718">
      <c r="A1718" s="10" t="n"/>
      <c r="D1718">
        <f>IFERROR(VLOOKUP(C1718,Produtos!A:B,2,FALSE),"")</f>
        <v/>
      </c>
      <c r="F1718" s="10">
        <f>IFERROR(INDEX(Lotes!$E:$E,MATCH(1,(Lotes!$A:$A=C1718)*(Lotes!$C:$C=E1718),0)),"")</f>
        <v/>
      </c>
      <c r="G1718" s="14" t="n"/>
    </row>
    <row r="1719">
      <c r="A1719" s="10" t="n"/>
      <c r="D1719">
        <f>IFERROR(VLOOKUP(C1719,Produtos!A:B,2,FALSE),"")</f>
        <v/>
      </c>
      <c r="F1719" s="10">
        <f>IFERROR(INDEX(Lotes!$E:$E,MATCH(1,(Lotes!$A:$A=C1719)*(Lotes!$C:$C=E1719),0)),"")</f>
        <v/>
      </c>
      <c r="G1719" s="14" t="n"/>
    </row>
    <row r="1720">
      <c r="A1720" s="10" t="n"/>
      <c r="D1720">
        <f>IFERROR(VLOOKUP(C1720,Produtos!A:B,2,FALSE),"")</f>
        <v/>
      </c>
      <c r="F1720" s="10">
        <f>IFERROR(INDEX(Lotes!$E:$E,MATCH(1,(Lotes!$A:$A=C1720)*(Lotes!$C:$C=E1720),0)),"")</f>
        <v/>
      </c>
      <c r="G1720" s="14" t="n"/>
    </row>
    <row r="1721">
      <c r="A1721" s="10" t="n"/>
      <c r="D1721">
        <f>IFERROR(VLOOKUP(C1721,Produtos!A:B,2,FALSE),"")</f>
        <v/>
      </c>
      <c r="F1721" s="10">
        <f>IFERROR(INDEX(Lotes!$E:$E,MATCH(1,(Lotes!$A:$A=C1721)*(Lotes!$C:$C=E1721),0)),"")</f>
        <v/>
      </c>
      <c r="G1721" s="14" t="n"/>
    </row>
    <row r="1722">
      <c r="A1722" s="10" t="n"/>
      <c r="D1722">
        <f>IFERROR(VLOOKUP(C1722,Produtos!A:B,2,FALSE),"")</f>
        <v/>
      </c>
      <c r="F1722" s="10">
        <f>IFERROR(INDEX(Lotes!$E:$E,MATCH(1,(Lotes!$A:$A=C1722)*(Lotes!$C:$C=E1722),0)),"")</f>
        <v/>
      </c>
      <c r="G1722" s="14" t="n"/>
    </row>
    <row r="1723">
      <c r="A1723" s="10" t="n"/>
      <c r="D1723">
        <f>IFERROR(VLOOKUP(C1723,Produtos!A:B,2,FALSE),"")</f>
        <v/>
      </c>
      <c r="F1723" s="10">
        <f>IFERROR(INDEX(Lotes!$E:$E,MATCH(1,(Lotes!$A:$A=C1723)*(Lotes!$C:$C=E1723),0)),"")</f>
        <v/>
      </c>
      <c r="G1723" s="14" t="n"/>
    </row>
    <row r="1724">
      <c r="A1724" s="10" t="n"/>
      <c r="D1724">
        <f>IFERROR(VLOOKUP(C1724,Produtos!A:B,2,FALSE),"")</f>
        <v/>
      </c>
      <c r="F1724" s="10">
        <f>IFERROR(INDEX(Lotes!$E:$E,MATCH(1,(Lotes!$A:$A=C1724)*(Lotes!$C:$C=E1724),0)),"")</f>
        <v/>
      </c>
      <c r="G1724" s="14" t="n"/>
    </row>
    <row r="1725">
      <c r="A1725" s="10" t="n"/>
      <c r="D1725">
        <f>IFERROR(VLOOKUP(C1725,Produtos!A:B,2,FALSE),"")</f>
        <v/>
      </c>
      <c r="F1725" s="10">
        <f>IFERROR(INDEX(Lotes!$E:$E,MATCH(1,(Lotes!$A:$A=C1725)*(Lotes!$C:$C=E1725),0)),"")</f>
        <v/>
      </c>
      <c r="G1725" s="14" t="n"/>
    </row>
    <row r="1726">
      <c r="A1726" s="10" t="n"/>
      <c r="D1726">
        <f>IFERROR(VLOOKUP(C1726,Produtos!A:B,2,FALSE),"")</f>
        <v/>
      </c>
      <c r="F1726" s="10">
        <f>IFERROR(INDEX(Lotes!$E:$E,MATCH(1,(Lotes!$A:$A=C1726)*(Lotes!$C:$C=E1726),0)),"")</f>
        <v/>
      </c>
      <c r="G1726" s="14" t="n"/>
    </row>
    <row r="1727">
      <c r="A1727" s="10" t="n"/>
      <c r="D1727">
        <f>IFERROR(VLOOKUP(C1727,Produtos!A:B,2,FALSE),"")</f>
        <v/>
      </c>
      <c r="F1727" s="10">
        <f>IFERROR(INDEX(Lotes!$E:$E,MATCH(1,(Lotes!$A:$A=C1727)*(Lotes!$C:$C=E1727),0)),"")</f>
        <v/>
      </c>
      <c r="G1727" s="14" t="n"/>
    </row>
    <row r="1728">
      <c r="A1728" s="10" t="n"/>
      <c r="D1728">
        <f>IFERROR(VLOOKUP(C1728,Produtos!A:B,2,FALSE),"")</f>
        <v/>
      </c>
      <c r="F1728" s="10">
        <f>IFERROR(INDEX(Lotes!$E:$E,MATCH(1,(Lotes!$A:$A=C1728)*(Lotes!$C:$C=E1728),0)),"")</f>
        <v/>
      </c>
      <c r="G1728" s="14" t="n"/>
    </row>
    <row r="1729">
      <c r="A1729" s="10" t="n"/>
      <c r="D1729">
        <f>IFERROR(VLOOKUP(C1729,Produtos!A:B,2,FALSE),"")</f>
        <v/>
      </c>
      <c r="F1729" s="10">
        <f>IFERROR(INDEX(Lotes!$E:$E,MATCH(1,(Lotes!$A:$A=C1729)*(Lotes!$C:$C=E1729),0)),"")</f>
        <v/>
      </c>
      <c r="G1729" s="14" t="n"/>
    </row>
    <row r="1730">
      <c r="A1730" s="10" t="n"/>
      <c r="D1730">
        <f>IFERROR(VLOOKUP(C1730,Produtos!A:B,2,FALSE),"")</f>
        <v/>
      </c>
      <c r="F1730" s="10">
        <f>IFERROR(INDEX(Lotes!$E:$E,MATCH(1,(Lotes!$A:$A=C1730)*(Lotes!$C:$C=E1730),0)),"")</f>
        <v/>
      </c>
      <c r="G1730" s="14" t="n"/>
    </row>
    <row r="1731">
      <c r="A1731" s="10" t="n"/>
      <c r="D1731">
        <f>IFERROR(VLOOKUP(C1731,Produtos!A:B,2,FALSE),"")</f>
        <v/>
      </c>
      <c r="F1731" s="10">
        <f>IFERROR(INDEX(Lotes!$E:$E,MATCH(1,(Lotes!$A:$A=C1731)*(Lotes!$C:$C=E1731),0)),"")</f>
        <v/>
      </c>
      <c r="G1731" s="14" t="n"/>
    </row>
    <row r="1732">
      <c r="A1732" s="10" t="n"/>
      <c r="D1732">
        <f>IFERROR(VLOOKUP(C1732,Produtos!A:B,2,FALSE),"")</f>
        <v/>
      </c>
      <c r="F1732" s="10">
        <f>IFERROR(INDEX(Lotes!$E:$E,MATCH(1,(Lotes!$A:$A=C1732)*(Lotes!$C:$C=E1732),0)),"")</f>
        <v/>
      </c>
      <c r="G1732" s="14" t="n"/>
    </row>
    <row r="1733">
      <c r="A1733" s="10" t="n"/>
      <c r="D1733">
        <f>IFERROR(VLOOKUP(C1733,Produtos!A:B,2,FALSE),"")</f>
        <v/>
      </c>
      <c r="F1733" s="10">
        <f>IFERROR(INDEX(Lotes!$E:$E,MATCH(1,(Lotes!$A:$A=C1733)*(Lotes!$C:$C=E1733),0)),"")</f>
        <v/>
      </c>
      <c r="G1733" s="14" t="n"/>
    </row>
    <row r="1734">
      <c r="A1734" s="10" t="n"/>
      <c r="D1734">
        <f>IFERROR(VLOOKUP(C1734,Produtos!A:B,2,FALSE),"")</f>
        <v/>
      </c>
      <c r="F1734" s="10">
        <f>IFERROR(INDEX(Lotes!$E:$E,MATCH(1,(Lotes!$A:$A=C1734)*(Lotes!$C:$C=E1734),0)),"")</f>
        <v/>
      </c>
      <c r="G1734" s="14" t="n"/>
    </row>
    <row r="1735">
      <c r="A1735" s="10" t="n"/>
      <c r="D1735">
        <f>IFERROR(VLOOKUP(C1735,Produtos!A:B,2,FALSE),"")</f>
        <v/>
      </c>
      <c r="F1735" s="10">
        <f>IFERROR(INDEX(Lotes!$E:$E,MATCH(1,(Lotes!$A:$A=C1735)*(Lotes!$C:$C=E1735),0)),"")</f>
        <v/>
      </c>
      <c r="G1735" s="14" t="n"/>
    </row>
    <row r="1736">
      <c r="A1736" s="10" t="n"/>
      <c r="D1736">
        <f>IFERROR(VLOOKUP(C1736,Produtos!A:B,2,FALSE),"")</f>
        <v/>
      </c>
      <c r="F1736" s="10">
        <f>IFERROR(INDEX(Lotes!$E:$E,MATCH(1,(Lotes!$A:$A=C1736)*(Lotes!$C:$C=E1736),0)),"")</f>
        <v/>
      </c>
      <c r="G1736" s="14" t="n"/>
    </row>
    <row r="1737">
      <c r="A1737" s="10" t="n"/>
      <c r="D1737">
        <f>IFERROR(VLOOKUP(C1737,Produtos!A:B,2,FALSE),"")</f>
        <v/>
      </c>
      <c r="F1737" s="10">
        <f>IFERROR(INDEX(Lotes!$E:$E,MATCH(1,(Lotes!$A:$A=C1737)*(Lotes!$C:$C=E1737),0)),"")</f>
        <v/>
      </c>
      <c r="G1737" s="14" t="n"/>
    </row>
    <row r="1738">
      <c r="A1738" s="10" t="n"/>
      <c r="D1738">
        <f>IFERROR(VLOOKUP(C1738,Produtos!A:B,2,FALSE),"")</f>
        <v/>
      </c>
      <c r="F1738" s="10">
        <f>IFERROR(INDEX(Lotes!$E:$E,MATCH(1,(Lotes!$A:$A=C1738)*(Lotes!$C:$C=E1738),0)),"")</f>
        <v/>
      </c>
      <c r="G1738" s="14" t="n"/>
    </row>
    <row r="1739">
      <c r="A1739" s="10" t="n"/>
      <c r="D1739">
        <f>IFERROR(VLOOKUP(C1739,Produtos!A:B,2,FALSE),"")</f>
        <v/>
      </c>
      <c r="F1739" s="10">
        <f>IFERROR(INDEX(Lotes!$E:$E,MATCH(1,(Lotes!$A:$A=C1739)*(Lotes!$C:$C=E1739),0)),"")</f>
        <v/>
      </c>
      <c r="G1739" s="14" t="n"/>
    </row>
    <row r="1740">
      <c r="A1740" s="10" t="n"/>
      <c r="D1740">
        <f>IFERROR(VLOOKUP(C1740,Produtos!A:B,2,FALSE),"")</f>
        <v/>
      </c>
      <c r="F1740" s="10">
        <f>IFERROR(INDEX(Lotes!$E:$E,MATCH(1,(Lotes!$A:$A=C1740)*(Lotes!$C:$C=E1740),0)),"")</f>
        <v/>
      </c>
      <c r="G1740" s="14" t="n"/>
    </row>
    <row r="1741">
      <c r="A1741" s="10" t="n"/>
      <c r="D1741">
        <f>IFERROR(VLOOKUP(C1741,Produtos!A:B,2,FALSE),"")</f>
        <v/>
      </c>
      <c r="F1741" s="10">
        <f>IFERROR(INDEX(Lotes!$E:$E,MATCH(1,(Lotes!$A:$A=C1741)*(Lotes!$C:$C=E1741),0)),"")</f>
        <v/>
      </c>
      <c r="G1741" s="14" t="n"/>
    </row>
    <row r="1742">
      <c r="A1742" s="10" t="n"/>
      <c r="D1742">
        <f>IFERROR(VLOOKUP(C1742,Produtos!A:B,2,FALSE),"")</f>
        <v/>
      </c>
      <c r="F1742" s="10">
        <f>IFERROR(INDEX(Lotes!$E:$E,MATCH(1,(Lotes!$A:$A=C1742)*(Lotes!$C:$C=E1742),0)),"")</f>
        <v/>
      </c>
      <c r="G1742" s="14" t="n"/>
    </row>
    <row r="1743">
      <c r="A1743" s="10" t="n"/>
      <c r="D1743">
        <f>IFERROR(VLOOKUP(C1743,Produtos!A:B,2,FALSE),"")</f>
        <v/>
      </c>
      <c r="F1743" s="10">
        <f>IFERROR(INDEX(Lotes!$E:$E,MATCH(1,(Lotes!$A:$A=C1743)*(Lotes!$C:$C=E1743),0)),"")</f>
        <v/>
      </c>
      <c r="G1743" s="14" t="n"/>
    </row>
    <row r="1744">
      <c r="A1744" s="10" t="n"/>
      <c r="D1744">
        <f>IFERROR(VLOOKUP(C1744,Produtos!A:B,2,FALSE),"")</f>
        <v/>
      </c>
      <c r="F1744" s="10">
        <f>IFERROR(INDEX(Lotes!$E:$E,MATCH(1,(Lotes!$A:$A=C1744)*(Lotes!$C:$C=E1744),0)),"")</f>
        <v/>
      </c>
      <c r="G1744" s="14" t="n"/>
    </row>
    <row r="1745">
      <c r="A1745" s="10" t="n"/>
      <c r="D1745">
        <f>IFERROR(VLOOKUP(C1745,Produtos!A:B,2,FALSE),"")</f>
        <v/>
      </c>
      <c r="F1745" s="10">
        <f>IFERROR(INDEX(Lotes!$E:$E,MATCH(1,(Lotes!$A:$A=C1745)*(Lotes!$C:$C=E1745),0)),"")</f>
        <v/>
      </c>
      <c r="G1745" s="14" t="n"/>
    </row>
    <row r="1746">
      <c r="A1746" s="10" t="n"/>
      <c r="D1746">
        <f>IFERROR(VLOOKUP(C1746,Produtos!A:B,2,FALSE),"")</f>
        <v/>
      </c>
      <c r="F1746" s="10">
        <f>IFERROR(INDEX(Lotes!$E:$E,MATCH(1,(Lotes!$A:$A=C1746)*(Lotes!$C:$C=E1746),0)),"")</f>
        <v/>
      </c>
      <c r="G1746" s="14" t="n"/>
    </row>
    <row r="1747">
      <c r="A1747" s="10" t="n"/>
      <c r="D1747">
        <f>IFERROR(VLOOKUP(C1747,Produtos!A:B,2,FALSE),"")</f>
        <v/>
      </c>
      <c r="F1747" s="10">
        <f>IFERROR(INDEX(Lotes!$E:$E,MATCH(1,(Lotes!$A:$A=C1747)*(Lotes!$C:$C=E1747),0)),"")</f>
        <v/>
      </c>
      <c r="G1747" s="14" t="n"/>
    </row>
    <row r="1748">
      <c r="A1748" s="10" t="n"/>
      <c r="D1748">
        <f>IFERROR(VLOOKUP(C1748,Produtos!A:B,2,FALSE),"")</f>
        <v/>
      </c>
      <c r="F1748" s="10">
        <f>IFERROR(INDEX(Lotes!$E:$E,MATCH(1,(Lotes!$A:$A=C1748)*(Lotes!$C:$C=E1748),0)),"")</f>
        <v/>
      </c>
      <c r="G1748" s="14" t="n"/>
    </row>
    <row r="1749">
      <c r="A1749" s="10" t="n"/>
      <c r="D1749">
        <f>IFERROR(VLOOKUP(C1749,Produtos!A:B,2,FALSE),"")</f>
        <v/>
      </c>
      <c r="F1749" s="10">
        <f>IFERROR(INDEX(Lotes!$E:$E,MATCH(1,(Lotes!$A:$A=C1749)*(Lotes!$C:$C=E1749),0)),"")</f>
        <v/>
      </c>
      <c r="G1749" s="14" t="n"/>
    </row>
    <row r="1750">
      <c r="A1750" s="10" t="n"/>
      <c r="D1750">
        <f>IFERROR(VLOOKUP(C1750,Produtos!A:B,2,FALSE),"")</f>
        <v/>
      </c>
      <c r="F1750" s="10">
        <f>IFERROR(INDEX(Lotes!$E:$E,MATCH(1,(Lotes!$A:$A=C1750)*(Lotes!$C:$C=E1750),0)),"")</f>
        <v/>
      </c>
      <c r="G1750" s="14" t="n"/>
    </row>
    <row r="1751">
      <c r="A1751" s="10" t="n"/>
      <c r="D1751">
        <f>IFERROR(VLOOKUP(C1751,Produtos!A:B,2,FALSE),"")</f>
        <v/>
      </c>
      <c r="F1751" s="10">
        <f>IFERROR(INDEX(Lotes!$E:$E,MATCH(1,(Lotes!$A:$A=C1751)*(Lotes!$C:$C=E1751),0)),"")</f>
        <v/>
      </c>
      <c r="G1751" s="14" t="n"/>
    </row>
    <row r="1752">
      <c r="A1752" s="10" t="n"/>
      <c r="D1752">
        <f>IFERROR(VLOOKUP(C1752,Produtos!A:B,2,FALSE),"")</f>
        <v/>
      </c>
      <c r="F1752" s="10">
        <f>IFERROR(INDEX(Lotes!$E:$E,MATCH(1,(Lotes!$A:$A=C1752)*(Lotes!$C:$C=E1752),0)),"")</f>
        <v/>
      </c>
      <c r="G1752" s="14" t="n"/>
    </row>
    <row r="1753">
      <c r="A1753" s="10" t="n"/>
      <c r="D1753">
        <f>IFERROR(VLOOKUP(C1753,Produtos!A:B,2,FALSE),"")</f>
        <v/>
      </c>
      <c r="F1753" s="10">
        <f>IFERROR(INDEX(Lotes!$E:$E,MATCH(1,(Lotes!$A:$A=C1753)*(Lotes!$C:$C=E1753),0)),"")</f>
        <v/>
      </c>
      <c r="G1753" s="14" t="n"/>
    </row>
    <row r="1754">
      <c r="A1754" s="10" t="n"/>
      <c r="D1754">
        <f>IFERROR(VLOOKUP(C1754,Produtos!A:B,2,FALSE),"")</f>
        <v/>
      </c>
      <c r="F1754" s="10">
        <f>IFERROR(INDEX(Lotes!$E:$E,MATCH(1,(Lotes!$A:$A=C1754)*(Lotes!$C:$C=E1754),0)),"")</f>
        <v/>
      </c>
      <c r="G1754" s="14" t="n"/>
    </row>
    <row r="1755">
      <c r="A1755" s="10" t="n"/>
      <c r="D1755">
        <f>IFERROR(VLOOKUP(C1755,Produtos!A:B,2,FALSE),"")</f>
        <v/>
      </c>
      <c r="F1755" s="10">
        <f>IFERROR(INDEX(Lotes!$E:$E,MATCH(1,(Lotes!$A:$A=C1755)*(Lotes!$C:$C=E1755),0)),"")</f>
        <v/>
      </c>
      <c r="G1755" s="14" t="n"/>
    </row>
    <row r="1756">
      <c r="A1756" s="10" t="n"/>
      <c r="D1756">
        <f>IFERROR(VLOOKUP(C1756,Produtos!A:B,2,FALSE),"")</f>
        <v/>
      </c>
      <c r="F1756" s="10">
        <f>IFERROR(INDEX(Lotes!$E:$E,MATCH(1,(Lotes!$A:$A=C1756)*(Lotes!$C:$C=E1756),0)),"")</f>
        <v/>
      </c>
      <c r="G1756" s="14" t="n"/>
    </row>
    <row r="1757">
      <c r="A1757" s="10" t="n"/>
      <c r="D1757">
        <f>IFERROR(VLOOKUP(C1757,Produtos!A:B,2,FALSE),"")</f>
        <v/>
      </c>
      <c r="F1757" s="10">
        <f>IFERROR(INDEX(Lotes!$E:$E,MATCH(1,(Lotes!$A:$A=C1757)*(Lotes!$C:$C=E1757),0)),"")</f>
        <v/>
      </c>
      <c r="G1757" s="14" t="n"/>
    </row>
    <row r="1758">
      <c r="A1758" s="10" t="n"/>
      <c r="D1758">
        <f>IFERROR(VLOOKUP(C1758,Produtos!A:B,2,FALSE),"")</f>
        <v/>
      </c>
      <c r="F1758" s="10">
        <f>IFERROR(INDEX(Lotes!$E:$E,MATCH(1,(Lotes!$A:$A=C1758)*(Lotes!$C:$C=E1758),0)),"")</f>
        <v/>
      </c>
      <c r="G1758" s="14" t="n"/>
    </row>
    <row r="1759">
      <c r="A1759" s="10" t="n"/>
      <c r="D1759">
        <f>IFERROR(VLOOKUP(C1759,Produtos!A:B,2,FALSE),"")</f>
        <v/>
      </c>
      <c r="F1759" s="10">
        <f>IFERROR(INDEX(Lotes!$E:$E,MATCH(1,(Lotes!$A:$A=C1759)*(Lotes!$C:$C=E1759),0)),"")</f>
        <v/>
      </c>
      <c r="G1759" s="14" t="n"/>
    </row>
    <row r="1760">
      <c r="A1760" s="10" t="n"/>
      <c r="D1760">
        <f>IFERROR(VLOOKUP(C1760,Produtos!A:B,2,FALSE),"")</f>
        <v/>
      </c>
      <c r="F1760" s="10">
        <f>IFERROR(INDEX(Lotes!$E:$E,MATCH(1,(Lotes!$A:$A=C1760)*(Lotes!$C:$C=E1760),0)),"")</f>
        <v/>
      </c>
      <c r="G1760" s="14" t="n"/>
    </row>
    <row r="1761">
      <c r="A1761" s="10" t="n"/>
      <c r="D1761">
        <f>IFERROR(VLOOKUP(C1761,Produtos!A:B,2,FALSE),"")</f>
        <v/>
      </c>
      <c r="F1761" s="10">
        <f>IFERROR(INDEX(Lotes!$E:$E,MATCH(1,(Lotes!$A:$A=C1761)*(Lotes!$C:$C=E1761),0)),"")</f>
        <v/>
      </c>
      <c r="G1761" s="14" t="n"/>
    </row>
    <row r="1762">
      <c r="A1762" s="10" t="n"/>
      <c r="D1762">
        <f>IFERROR(VLOOKUP(C1762,Produtos!A:B,2,FALSE),"")</f>
        <v/>
      </c>
      <c r="F1762" s="10">
        <f>IFERROR(INDEX(Lotes!$E:$E,MATCH(1,(Lotes!$A:$A=C1762)*(Lotes!$C:$C=E1762),0)),"")</f>
        <v/>
      </c>
      <c r="G1762" s="14" t="n"/>
    </row>
    <row r="1763">
      <c r="A1763" s="10" t="n"/>
      <c r="D1763">
        <f>IFERROR(VLOOKUP(C1763,Produtos!A:B,2,FALSE),"")</f>
        <v/>
      </c>
      <c r="F1763" s="10">
        <f>IFERROR(INDEX(Lotes!$E:$E,MATCH(1,(Lotes!$A:$A=C1763)*(Lotes!$C:$C=E1763),0)),"")</f>
        <v/>
      </c>
      <c r="G1763" s="14" t="n"/>
    </row>
    <row r="1764">
      <c r="A1764" s="10" t="n"/>
      <c r="D1764">
        <f>IFERROR(VLOOKUP(C1764,Produtos!A:B,2,FALSE),"")</f>
        <v/>
      </c>
      <c r="F1764" s="10">
        <f>IFERROR(INDEX(Lotes!$E:$E,MATCH(1,(Lotes!$A:$A=C1764)*(Lotes!$C:$C=E1764),0)),"")</f>
        <v/>
      </c>
      <c r="G1764" s="14" t="n"/>
    </row>
    <row r="1765">
      <c r="A1765" s="10" t="n"/>
      <c r="D1765">
        <f>IFERROR(VLOOKUP(C1765,Produtos!A:B,2,FALSE),"")</f>
        <v/>
      </c>
      <c r="F1765" s="10">
        <f>IFERROR(INDEX(Lotes!$E:$E,MATCH(1,(Lotes!$A:$A=C1765)*(Lotes!$C:$C=E1765),0)),"")</f>
        <v/>
      </c>
      <c r="G1765" s="14" t="n"/>
    </row>
    <row r="1766">
      <c r="A1766" s="10" t="n"/>
      <c r="D1766">
        <f>IFERROR(VLOOKUP(C1766,Produtos!A:B,2,FALSE),"")</f>
        <v/>
      </c>
      <c r="F1766" s="10">
        <f>IFERROR(INDEX(Lotes!$E:$E,MATCH(1,(Lotes!$A:$A=C1766)*(Lotes!$C:$C=E1766),0)),"")</f>
        <v/>
      </c>
      <c r="G1766" s="14" t="n"/>
    </row>
    <row r="1767">
      <c r="A1767" s="10" t="n"/>
      <c r="D1767">
        <f>IFERROR(VLOOKUP(C1767,Produtos!A:B,2,FALSE),"")</f>
        <v/>
      </c>
      <c r="F1767" s="10">
        <f>IFERROR(INDEX(Lotes!$E:$E,MATCH(1,(Lotes!$A:$A=C1767)*(Lotes!$C:$C=E1767),0)),"")</f>
        <v/>
      </c>
      <c r="G1767" s="14" t="n"/>
    </row>
    <row r="1768">
      <c r="A1768" s="10" t="n"/>
      <c r="D1768">
        <f>IFERROR(VLOOKUP(C1768,Produtos!A:B,2,FALSE),"")</f>
        <v/>
      </c>
      <c r="F1768" s="10">
        <f>IFERROR(INDEX(Lotes!$E:$E,MATCH(1,(Lotes!$A:$A=C1768)*(Lotes!$C:$C=E1768),0)),"")</f>
        <v/>
      </c>
      <c r="G1768" s="14" t="n"/>
    </row>
    <row r="1769">
      <c r="A1769" s="10" t="n"/>
      <c r="D1769">
        <f>IFERROR(VLOOKUP(C1769,Produtos!A:B,2,FALSE),"")</f>
        <v/>
      </c>
      <c r="F1769" s="10">
        <f>IFERROR(INDEX(Lotes!$E:$E,MATCH(1,(Lotes!$A:$A=C1769)*(Lotes!$C:$C=E1769),0)),"")</f>
        <v/>
      </c>
      <c r="G1769" s="14" t="n"/>
    </row>
    <row r="1770">
      <c r="A1770" s="10" t="n"/>
      <c r="D1770">
        <f>IFERROR(VLOOKUP(C1770,Produtos!A:B,2,FALSE),"")</f>
        <v/>
      </c>
      <c r="F1770" s="10">
        <f>IFERROR(INDEX(Lotes!$E:$E,MATCH(1,(Lotes!$A:$A=C1770)*(Lotes!$C:$C=E1770),0)),"")</f>
        <v/>
      </c>
      <c r="G1770" s="14" t="n"/>
    </row>
    <row r="1771">
      <c r="A1771" s="10" t="n"/>
      <c r="D1771">
        <f>IFERROR(VLOOKUP(C1771,Produtos!A:B,2,FALSE),"")</f>
        <v/>
      </c>
      <c r="F1771" s="10">
        <f>IFERROR(INDEX(Lotes!$E:$E,MATCH(1,(Lotes!$A:$A=C1771)*(Lotes!$C:$C=E1771),0)),"")</f>
        <v/>
      </c>
      <c r="G1771" s="14" t="n"/>
    </row>
    <row r="1772">
      <c r="A1772" s="10" t="n"/>
      <c r="D1772">
        <f>IFERROR(VLOOKUP(C1772,Produtos!A:B,2,FALSE),"")</f>
        <v/>
      </c>
      <c r="F1772" s="10">
        <f>IFERROR(INDEX(Lotes!$E:$E,MATCH(1,(Lotes!$A:$A=C1772)*(Lotes!$C:$C=E1772),0)),"")</f>
        <v/>
      </c>
      <c r="G1772" s="14" t="n"/>
    </row>
    <row r="1773">
      <c r="A1773" s="10" t="n"/>
      <c r="D1773">
        <f>IFERROR(VLOOKUP(C1773,Produtos!A:B,2,FALSE),"")</f>
        <v/>
      </c>
      <c r="F1773" s="10">
        <f>IFERROR(INDEX(Lotes!$E:$E,MATCH(1,(Lotes!$A:$A=C1773)*(Lotes!$C:$C=E1773),0)),"")</f>
        <v/>
      </c>
      <c r="G1773" s="14" t="n"/>
    </row>
    <row r="1774">
      <c r="A1774" s="10" t="n"/>
      <c r="D1774">
        <f>IFERROR(VLOOKUP(C1774,Produtos!A:B,2,FALSE),"")</f>
        <v/>
      </c>
      <c r="F1774" s="10">
        <f>IFERROR(INDEX(Lotes!$E:$E,MATCH(1,(Lotes!$A:$A=C1774)*(Lotes!$C:$C=E1774),0)),"")</f>
        <v/>
      </c>
      <c r="G1774" s="14" t="n"/>
    </row>
    <row r="1775">
      <c r="A1775" s="10" t="n"/>
      <c r="D1775">
        <f>IFERROR(VLOOKUP(C1775,Produtos!A:B,2,FALSE),"")</f>
        <v/>
      </c>
      <c r="F1775" s="10">
        <f>IFERROR(INDEX(Lotes!$E:$E,MATCH(1,(Lotes!$A:$A=C1775)*(Lotes!$C:$C=E1775),0)),"")</f>
        <v/>
      </c>
      <c r="G1775" s="14" t="n"/>
    </row>
    <row r="1776">
      <c r="A1776" s="10" t="n"/>
      <c r="D1776">
        <f>IFERROR(VLOOKUP(C1776,Produtos!A:B,2,FALSE),"")</f>
        <v/>
      </c>
      <c r="F1776" s="10">
        <f>IFERROR(INDEX(Lotes!$E:$E,MATCH(1,(Lotes!$A:$A=C1776)*(Lotes!$C:$C=E1776),0)),"")</f>
        <v/>
      </c>
      <c r="G1776" s="14" t="n"/>
    </row>
    <row r="1777">
      <c r="A1777" s="10" t="n"/>
      <c r="D1777">
        <f>IFERROR(VLOOKUP(C1777,Produtos!A:B,2,FALSE),"")</f>
        <v/>
      </c>
      <c r="F1777" s="10">
        <f>IFERROR(INDEX(Lotes!$E:$E,MATCH(1,(Lotes!$A:$A=C1777)*(Lotes!$C:$C=E1777),0)),"")</f>
        <v/>
      </c>
      <c r="G1777" s="14" t="n"/>
    </row>
    <row r="1778">
      <c r="A1778" s="10" t="n"/>
      <c r="D1778">
        <f>IFERROR(VLOOKUP(C1778,Produtos!A:B,2,FALSE),"")</f>
        <v/>
      </c>
      <c r="F1778" s="10">
        <f>IFERROR(INDEX(Lotes!$E:$E,MATCH(1,(Lotes!$A:$A=C1778)*(Lotes!$C:$C=E1778),0)),"")</f>
        <v/>
      </c>
      <c r="G1778" s="14" t="n"/>
    </row>
    <row r="1779">
      <c r="A1779" s="10" t="n"/>
      <c r="D1779">
        <f>IFERROR(VLOOKUP(C1779,Produtos!A:B,2,FALSE),"")</f>
        <v/>
      </c>
      <c r="F1779" s="10">
        <f>IFERROR(INDEX(Lotes!$E:$E,MATCH(1,(Lotes!$A:$A=C1779)*(Lotes!$C:$C=E1779),0)),"")</f>
        <v/>
      </c>
      <c r="G1779" s="14" t="n"/>
    </row>
    <row r="1780">
      <c r="A1780" s="10" t="n"/>
      <c r="D1780">
        <f>IFERROR(VLOOKUP(C1780,Produtos!A:B,2,FALSE),"")</f>
        <v/>
      </c>
      <c r="F1780" s="10">
        <f>IFERROR(INDEX(Lotes!$E:$E,MATCH(1,(Lotes!$A:$A=C1780)*(Lotes!$C:$C=E1780),0)),"")</f>
        <v/>
      </c>
      <c r="G1780" s="14" t="n"/>
    </row>
    <row r="1781">
      <c r="A1781" s="10" t="n"/>
      <c r="D1781">
        <f>IFERROR(VLOOKUP(C1781,Produtos!A:B,2,FALSE),"")</f>
        <v/>
      </c>
      <c r="F1781" s="10">
        <f>IFERROR(INDEX(Lotes!$E:$E,MATCH(1,(Lotes!$A:$A=C1781)*(Lotes!$C:$C=E1781),0)),"")</f>
        <v/>
      </c>
      <c r="G1781" s="14" t="n"/>
    </row>
    <row r="1782">
      <c r="A1782" s="10" t="n"/>
      <c r="D1782">
        <f>IFERROR(VLOOKUP(C1782,Produtos!A:B,2,FALSE),"")</f>
        <v/>
      </c>
      <c r="F1782" s="10">
        <f>IFERROR(INDEX(Lotes!$E:$E,MATCH(1,(Lotes!$A:$A=C1782)*(Lotes!$C:$C=E1782),0)),"")</f>
        <v/>
      </c>
      <c r="G1782" s="14" t="n"/>
    </row>
    <row r="1783">
      <c r="A1783" s="10" t="n"/>
      <c r="D1783">
        <f>IFERROR(VLOOKUP(C1783,Produtos!A:B,2,FALSE),"")</f>
        <v/>
      </c>
      <c r="F1783" s="10">
        <f>IFERROR(INDEX(Lotes!$E:$E,MATCH(1,(Lotes!$A:$A=C1783)*(Lotes!$C:$C=E1783),0)),"")</f>
        <v/>
      </c>
      <c r="G1783" s="14" t="n"/>
    </row>
    <row r="1784">
      <c r="A1784" s="10" t="n"/>
      <c r="D1784">
        <f>IFERROR(VLOOKUP(C1784,Produtos!A:B,2,FALSE),"")</f>
        <v/>
      </c>
      <c r="F1784" s="10">
        <f>IFERROR(INDEX(Lotes!$E:$E,MATCH(1,(Lotes!$A:$A=C1784)*(Lotes!$C:$C=E1784),0)),"")</f>
        <v/>
      </c>
      <c r="G1784" s="14" t="n"/>
    </row>
    <row r="1785">
      <c r="A1785" s="10" t="n"/>
      <c r="D1785">
        <f>IFERROR(VLOOKUP(C1785,Produtos!A:B,2,FALSE),"")</f>
        <v/>
      </c>
      <c r="F1785" s="10">
        <f>IFERROR(INDEX(Lotes!$E:$E,MATCH(1,(Lotes!$A:$A=C1785)*(Lotes!$C:$C=E1785),0)),"")</f>
        <v/>
      </c>
      <c r="G1785" s="14" t="n"/>
    </row>
    <row r="1786">
      <c r="A1786" s="10" t="n"/>
      <c r="D1786">
        <f>IFERROR(VLOOKUP(C1786,Produtos!A:B,2,FALSE),"")</f>
        <v/>
      </c>
      <c r="F1786" s="10">
        <f>IFERROR(INDEX(Lotes!$E:$E,MATCH(1,(Lotes!$A:$A=C1786)*(Lotes!$C:$C=E1786),0)),"")</f>
        <v/>
      </c>
      <c r="G1786" s="14" t="n"/>
    </row>
    <row r="1787">
      <c r="A1787" s="10" t="n"/>
      <c r="D1787">
        <f>IFERROR(VLOOKUP(C1787,Produtos!A:B,2,FALSE),"")</f>
        <v/>
      </c>
      <c r="F1787" s="10">
        <f>IFERROR(INDEX(Lotes!$E:$E,MATCH(1,(Lotes!$A:$A=C1787)*(Lotes!$C:$C=E1787),0)),"")</f>
        <v/>
      </c>
      <c r="G1787" s="14" t="n"/>
    </row>
    <row r="1788">
      <c r="A1788" s="10" t="n"/>
      <c r="D1788">
        <f>IFERROR(VLOOKUP(C1788,Produtos!A:B,2,FALSE),"")</f>
        <v/>
      </c>
      <c r="F1788" s="10">
        <f>IFERROR(INDEX(Lotes!$E:$E,MATCH(1,(Lotes!$A:$A=C1788)*(Lotes!$C:$C=E1788),0)),"")</f>
        <v/>
      </c>
      <c r="G1788" s="14" t="n"/>
    </row>
    <row r="1789">
      <c r="A1789" s="10" t="n"/>
      <c r="D1789">
        <f>IFERROR(VLOOKUP(C1789,Produtos!A:B,2,FALSE),"")</f>
        <v/>
      </c>
      <c r="F1789" s="10">
        <f>IFERROR(INDEX(Lotes!$E:$E,MATCH(1,(Lotes!$A:$A=C1789)*(Lotes!$C:$C=E1789),0)),"")</f>
        <v/>
      </c>
      <c r="G1789" s="14" t="n"/>
    </row>
    <row r="1790">
      <c r="A1790" s="10" t="n"/>
      <c r="D1790">
        <f>IFERROR(VLOOKUP(C1790,Produtos!A:B,2,FALSE),"")</f>
        <v/>
      </c>
      <c r="F1790" s="10">
        <f>IFERROR(INDEX(Lotes!$E:$E,MATCH(1,(Lotes!$A:$A=C1790)*(Lotes!$C:$C=E1790),0)),"")</f>
        <v/>
      </c>
      <c r="G1790" s="14" t="n"/>
    </row>
    <row r="1791">
      <c r="A1791" s="10" t="n"/>
      <c r="D1791">
        <f>IFERROR(VLOOKUP(C1791,Produtos!A:B,2,FALSE),"")</f>
        <v/>
      </c>
      <c r="F1791" s="10">
        <f>IFERROR(INDEX(Lotes!$E:$E,MATCH(1,(Lotes!$A:$A=C1791)*(Lotes!$C:$C=E1791),0)),"")</f>
        <v/>
      </c>
      <c r="G1791" s="14" t="n"/>
    </row>
    <row r="1792">
      <c r="A1792" s="10" t="n"/>
      <c r="D1792">
        <f>IFERROR(VLOOKUP(C1792,Produtos!A:B,2,FALSE),"")</f>
        <v/>
      </c>
      <c r="F1792" s="10">
        <f>IFERROR(INDEX(Lotes!$E:$E,MATCH(1,(Lotes!$A:$A=C1792)*(Lotes!$C:$C=E1792),0)),"")</f>
        <v/>
      </c>
      <c r="G1792" s="14" t="n"/>
    </row>
    <row r="1793">
      <c r="A1793" s="10" t="n"/>
      <c r="D1793">
        <f>IFERROR(VLOOKUP(C1793,Produtos!A:B,2,FALSE),"")</f>
        <v/>
      </c>
      <c r="F1793" s="10">
        <f>IFERROR(INDEX(Lotes!$E:$E,MATCH(1,(Lotes!$A:$A=C1793)*(Lotes!$C:$C=E1793),0)),"")</f>
        <v/>
      </c>
      <c r="G1793" s="14" t="n"/>
    </row>
    <row r="1794">
      <c r="A1794" s="10" t="n"/>
      <c r="D1794">
        <f>IFERROR(VLOOKUP(C1794,Produtos!A:B,2,FALSE),"")</f>
        <v/>
      </c>
      <c r="F1794" s="10">
        <f>IFERROR(INDEX(Lotes!$E:$E,MATCH(1,(Lotes!$A:$A=C1794)*(Lotes!$C:$C=E1794),0)),"")</f>
        <v/>
      </c>
      <c r="G1794" s="14" t="n"/>
    </row>
    <row r="1795">
      <c r="A1795" s="10" t="n"/>
      <c r="D1795">
        <f>IFERROR(VLOOKUP(C1795,Produtos!A:B,2,FALSE),"")</f>
        <v/>
      </c>
      <c r="F1795" s="10">
        <f>IFERROR(INDEX(Lotes!$E:$E,MATCH(1,(Lotes!$A:$A=C1795)*(Lotes!$C:$C=E1795),0)),"")</f>
        <v/>
      </c>
      <c r="G1795" s="14" t="n"/>
    </row>
    <row r="1796">
      <c r="A1796" s="10" t="n"/>
      <c r="D1796">
        <f>IFERROR(VLOOKUP(C1796,Produtos!A:B,2,FALSE),"")</f>
        <v/>
      </c>
      <c r="F1796" s="10">
        <f>IFERROR(INDEX(Lotes!$E:$E,MATCH(1,(Lotes!$A:$A=C1796)*(Lotes!$C:$C=E1796),0)),"")</f>
        <v/>
      </c>
      <c r="G1796" s="14" t="n"/>
    </row>
    <row r="1797">
      <c r="A1797" s="10" t="n"/>
      <c r="D1797">
        <f>IFERROR(VLOOKUP(C1797,Produtos!A:B,2,FALSE),"")</f>
        <v/>
      </c>
      <c r="F1797" s="10">
        <f>IFERROR(INDEX(Lotes!$E:$E,MATCH(1,(Lotes!$A:$A=C1797)*(Lotes!$C:$C=E1797),0)),"")</f>
        <v/>
      </c>
      <c r="G1797" s="14" t="n"/>
    </row>
    <row r="1798">
      <c r="A1798" s="10" t="n"/>
      <c r="D1798">
        <f>IFERROR(VLOOKUP(C1798,Produtos!A:B,2,FALSE),"")</f>
        <v/>
      </c>
      <c r="F1798" s="10">
        <f>IFERROR(INDEX(Lotes!$E:$E,MATCH(1,(Lotes!$A:$A=C1798)*(Lotes!$C:$C=E1798),0)),"")</f>
        <v/>
      </c>
      <c r="G1798" s="14" t="n"/>
    </row>
    <row r="1799">
      <c r="A1799" s="10" t="n"/>
      <c r="D1799">
        <f>IFERROR(VLOOKUP(C1799,Produtos!A:B,2,FALSE),"")</f>
        <v/>
      </c>
      <c r="F1799" s="10">
        <f>IFERROR(INDEX(Lotes!$E:$E,MATCH(1,(Lotes!$A:$A=C1799)*(Lotes!$C:$C=E1799),0)),"")</f>
        <v/>
      </c>
      <c r="G1799" s="14" t="n"/>
    </row>
    <row r="1800">
      <c r="A1800" s="10" t="n"/>
      <c r="D1800">
        <f>IFERROR(VLOOKUP(C1800,Produtos!A:B,2,FALSE),"")</f>
        <v/>
      </c>
      <c r="F1800" s="10">
        <f>IFERROR(INDEX(Lotes!$E:$E,MATCH(1,(Lotes!$A:$A=C1800)*(Lotes!$C:$C=E1800),0)),"")</f>
        <v/>
      </c>
      <c r="G1800" s="14" t="n"/>
    </row>
    <row r="1801">
      <c r="A1801" s="10" t="n"/>
      <c r="D1801">
        <f>IFERROR(VLOOKUP(C1801,Produtos!A:B,2,FALSE),"")</f>
        <v/>
      </c>
      <c r="F1801" s="10">
        <f>IFERROR(INDEX(Lotes!$E:$E,MATCH(1,(Lotes!$A:$A=C1801)*(Lotes!$C:$C=E1801),0)),"")</f>
        <v/>
      </c>
      <c r="G1801" s="14" t="n"/>
    </row>
    <row r="1802">
      <c r="A1802" s="10" t="n"/>
      <c r="D1802">
        <f>IFERROR(VLOOKUP(C1802,Produtos!A:B,2,FALSE),"")</f>
        <v/>
      </c>
      <c r="F1802" s="10">
        <f>IFERROR(INDEX(Lotes!$E:$E,MATCH(1,(Lotes!$A:$A=C1802)*(Lotes!$C:$C=E1802),0)),"")</f>
        <v/>
      </c>
      <c r="G1802" s="14" t="n"/>
    </row>
    <row r="1803">
      <c r="A1803" s="10" t="n"/>
      <c r="D1803">
        <f>IFERROR(VLOOKUP(C1803,Produtos!A:B,2,FALSE),"")</f>
        <v/>
      </c>
      <c r="F1803" s="10">
        <f>IFERROR(INDEX(Lotes!$E:$E,MATCH(1,(Lotes!$A:$A=C1803)*(Lotes!$C:$C=E1803),0)),"")</f>
        <v/>
      </c>
      <c r="G1803" s="14" t="n"/>
    </row>
    <row r="1804">
      <c r="A1804" s="10" t="n"/>
      <c r="D1804">
        <f>IFERROR(VLOOKUP(C1804,Produtos!A:B,2,FALSE),"")</f>
        <v/>
      </c>
      <c r="F1804" s="10">
        <f>IFERROR(INDEX(Lotes!$E:$E,MATCH(1,(Lotes!$A:$A=C1804)*(Lotes!$C:$C=E1804),0)),"")</f>
        <v/>
      </c>
      <c r="G1804" s="14" t="n"/>
    </row>
    <row r="1805">
      <c r="A1805" s="10" t="n"/>
      <c r="D1805">
        <f>IFERROR(VLOOKUP(C1805,Produtos!A:B,2,FALSE),"")</f>
        <v/>
      </c>
      <c r="F1805" s="10">
        <f>IFERROR(INDEX(Lotes!$E:$E,MATCH(1,(Lotes!$A:$A=C1805)*(Lotes!$C:$C=E1805),0)),"")</f>
        <v/>
      </c>
      <c r="G1805" s="14" t="n"/>
    </row>
    <row r="1806">
      <c r="A1806" s="10" t="n"/>
      <c r="D1806">
        <f>IFERROR(VLOOKUP(C1806,Produtos!A:B,2,FALSE),"")</f>
        <v/>
      </c>
      <c r="F1806" s="10">
        <f>IFERROR(INDEX(Lotes!$E:$E,MATCH(1,(Lotes!$A:$A=C1806)*(Lotes!$C:$C=E1806),0)),"")</f>
        <v/>
      </c>
      <c r="G1806" s="14" t="n"/>
    </row>
    <row r="1807">
      <c r="A1807" s="10" t="n"/>
      <c r="D1807">
        <f>IFERROR(VLOOKUP(C1807,Produtos!A:B,2,FALSE),"")</f>
        <v/>
      </c>
      <c r="F1807" s="10">
        <f>IFERROR(INDEX(Lotes!$E:$E,MATCH(1,(Lotes!$A:$A=C1807)*(Lotes!$C:$C=E1807),0)),"")</f>
        <v/>
      </c>
      <c r="G1807" s="14" t="n"/>
    </row>
    <row r="1808">
      <c r="A1808" s="10" t="n"/>
      <c r="D1808">
        <f>IFERROR(VLOOKUP(C1808,Produtos!A:B,2,FALSE),"")</f>
        <v/>
      </c>
      <c r="F1808" s="10">
        <f>IFERROR(INDEX(Lotes!$E:$E,MATCH(1,(Lotes!$A:$A=C1808)*(Lotes!$C:$C=E1808),0)),"")</f>
        <v/>
      </c>
      <c r="G1808" s="14" t="n"/>
    </row>
    <row r="1809">
      <c r="A1809" s="10" t="n"/>
      <c r="D1809">
        <f>IFERROR(VLOOKUP(C1809,Produtos!A:B,2,FALSE),"")</f>
        <v/>
      </c>
      <c r="F1809" s="10">
        <f>IFERROR(INDEX(Lotes!$E:$E,MATCH(1,(Lotes!$A:$A=C1809)*(Lotes!$C:$C=E1809),0)),"")</f>
        <v/>
      </c>
      <c r="G1809" s="14" t="n"/>
    </row>
    <row r="1810">
      <c r="A1810" s="10" t="n"/>
      <c r="D1810">
        <f>IFERROR(VLOOKUP(C1810,Produtos!A:B,2,FALSE),"")</f>
        <v/>
      </c>
      <c r="F1810" s="10">
        <f>IFERROR(INDEX(Lotes!$E:$E,MATCH(1,(Lotes!$A:$A=C1810)*(Lotes!$C:$C=E1810),0)),"")</f>
        <v/>
      </c>
      <c r="G1810" s="14" t="n"/>
    </row>
    <row r="1811">
      <c r="A1811" s="10" t="n"/>
      <c r="D1811">
        <f>IFERROR(VLOOKUP(C1811,Produtos!A:B,2,FALSE),"")</f>
        <v/>
      </c>
      <c r="F1811" s="10">
        <f>IFERROR(INDEX(Lotes!$E:$E,MATCH(1,(Lotes!$A:$A=C1811)*(Lotes!$C:$C=E1811),0)),"")</f>
        <v/>
      </c>
      <c r="G1811" s="14" t="n"/>
    </row>
    <row r="1812">
      <c r="A1812" s="10" t="n"/>
      <c r="D1812">
        <f>IFERROR(VLOOKUP(C1812,Produtos!A:B,2,FALSE),"")</f>
        <v/>
      </c>
      <c r="F1812" s="10">
        <f>IFERROR(INDEX(Lotes!$E:$E,MATCH(1,(Lotes!$A:$A=C1812)*(Lotes!$C:$C=E1812),0)),"")</f>
        <v/>
      </c>
      <c r="G1812" s="14" t="n"/>
    </row>
    <row r="1813">
      <c r="A1813" s="10" t="n"/>
      <c r="D1813">
        <f>IFERROR(VLOOKUP(C1813,Produtos!A:B,2,FALSE),"")</f>
        <v/>
      </c>
      <c r="F1813" s="10">
        <f>IFERROR(INDEX(Lotes!$E:$E,MATCH(1,(Lotes!$A:$A=C1813)*(Lotes!$C:$C=E1813),0)),"")</f>
        <v/>
      </c>
      <c r="G1813" s="14" t="n"/>
    </row>
    <row r="1814">
      <c r="A1814" s="10" t="n"/>
      <c r="D1814">
        <f>IFERROR(VLOOKUP(C1814,Produtos!A:B,2,FALSE),"")</f>
        <v/>
      </c>
      <c r="F1814" s="10">
        <f>IFERROR(INDEX(Lotes!$E:$E,MATCH(1,(Lotes!$A:$A=C1814)*(Lotes!$C:$C=E1814),0)),"")</f>
        <v/>
      </c>
      <c r="G1814" s="14" t="n"/>
    </row>
    <row r="1815">
      <c r="A1815" s="10" t="n"/>
      <c r="D1815">
        <f>IFERROR(VLOOKUP(C1815,Produtos!A:B,2,FALSE),"")</f>
        <v/>
      </c>
      <c r="F1815" s="10">
        <f>IFERROR(INDEX(Lotes!$E:$E,MATCH(1,(Lotes!$A:$A=C1815)*(Lotes!$C:$C=E1815),0)),"")</f>
        <v/>
      </c>
      <c r="G1815" s="14" t="n"/>
    </row>
    <row r="1816">
      <c r="A1816" s="10" t="n"/>
      <c r="D1816">
        <f>IFERROR(VLOOKUP(C1816,Produtos!A:B,2,FALSE),"")</f>
        <v/>
      </c>
      <c r="F1816" s="10">
        <f>IFERROR(INDEX(Lotes!$E:$E,MATCH(1,(Lotes!$A:$A=C1816)*(Lotes!$C:$C=E1816),0)),"")</f>
        <v/>
      </c>
      <c r="G1816" s="14" t="n"/>
    </row>
    <row r="1817">
      <c r="A1817" s="10" t="n"/>
      <c r="D1817">
        <f>IFERROR(VLOOKUP(C1817,Produtos!A:B,2,FALSE),"")</f>
        <v/>
      </c>
      <c r="F1817" s="10">
        <f>IFERROR(INDEX(Lotes!$E:$E,MATCH(1,(Lotes!$A:$A=C1817)*(Lotes!$C:$C=E1817),0)),"")</f>
        <v/>
      </c>
      <c r="G1817" s="14" t="n"/>
    </row>
    <row r="1818">
      <c r="A1818" s="10" t="n"/>
      <c r="D1818">
        <f>IFERROR(VLOOKUP(C1818,Produtos!A:B,2,FALSE),"")</f>
        <v/>
      </c>
      <c r="F1818" s="10">
        <f>IFERROR(INDEX(Lotes!$E:$E,MATCH(1,(Lotes!$A:$A=C1818)*(Lotes!$C:$C=E1818),0)),"")</f>
        <v/>
      </c>
      <c r="G1818" s="14" t="n"/>
    </row>
    <row r="1819">
      <c r="A1819" s="10" t="n"/>
      <c r="D1819">
        <f>IFERROR(VLOOKUP(C1819,Produtos!A:B,2,FALSE),"")</f>
        <v/>
      </c>
      <c r="F1819" s="10">
        <f>IFERROR(INDEX(Lotes!$E:$E,MATCH(1,(Lotes!$A:$A=C1819)*(Lotes!$C:$C=E1819),0)),"")</f>
        <v/>
      </c>
      <c r="G1819" s="14" t="n"/>
    </row>
    <row r="1820">
      <c r="A1820" s="10" t="n"/>
      <c r="D1820">
        <f>IFERROR(VLOOKUP(C1820,Produtos!A:B,2,FALSE),"")</f>
        <v/>
      </c>
      <c r="F1820" s="10">
        <f>IFERROR(INDEX(Lotes!$E:$E,MATCH(1,(Lotes!$A:$A=C1820)*(Lotes!$C:$C=E1820),0)),"")</f>
        <v/>
      </c>
      <c r="G1820" s="14" t="n"/>
    </row>
    <row r="1821">
      <c r="A1821" s="10" t="n"/>
      <c r="D1821">
        <f>IFERROR(VLOOKUP(C1821,Produtos!A:B,2,FALSE),"")</f>
        <v/>
      </c>
      <c r="F1821" s="10">
        <f>IFERROR(INDEX(Lotes!$E:$E,MATCH(1,(Lotes!$A:$A=C1821)*(Lotes!$C:$C=E1821),0)),"")</f>
        <v/>
      </c>
      <c r="G1821" s="14" t="n"/>
    </row>
    <row r="1822">
      <c r="A1822" s="10" t="n"/>
      <c r="D1822">
        <f>IFERROR(VLOOKUP(C1822,Produtos!A:B,2,FALSE),"")</f>
        <v/>
      </c>
      <c r="F1822" s="10">
        <f>IFERROR(INDEX(Lotes!$E:$E,MATCH(1,(Lotes!$A:$A=C1822)*(Lotes!$C:$C=E1822),0)),"")</f>
        <v/>
      </c>
      <c r="G1822" s="14" t="n"/>
    </row>
    <row r="1823">
      <c r="A1823" s="10" t="n"/>
      <c r="D1823">
        <f>IFERROR(VLOOKUP(C1823,Produtos!A:B,2,FALSE),"")</f>
        <v/>
      </c>
      <c r="F1823" s="10">
        <f>IFERROR(INDEX(Lotes!$E:$E,MATCH(1,(Lotes!$A:$A=C1823)*(Lotes!$C:$C=E1823),0)),"")</f>
        <v/>
      </c>
      <c r="G1823" s="14" t="n"/>
    </row>
    <row r="1824">
      <c r="A1824" s="10" t="n"/>
      <c r="D1824">
        <f>IFERROR(VLOOKUP(C1824,Produtos!A:B,2,FALSE),"")</f>
        <v/>
      </c>
      <c r="F1824" s="10">
        <f>IFERROR(INDEX(Lotes!$E:$E,MATCH(1,(Lotes!$A:$A=C1824)*(Lotes!$C:$C=E1824),0)),"")</f>
        <v/>
      </c>
      <c r="G1824" s="14" t="n"/>
    </row>
    <row r="1825">
      <c r="A1825" s="10" t="n"/>
      <c r="D1825">
        <f>IFERROR(VLOOKUP(C1825,Produtos!A:B,2,FALSE),"")</f>
        <v/>
      </c>
      <c r="F1825" s="10">
        <f>IFERROR(INDEX(Lotes!$E:$E,MATCH(1,(Lotes!$A:$A=C1825)*(Lotes!$C:$C=E1825),0)),"")</f>
        <v/>
      </c>
      <c r="G1825" s="14" t="n"/>
    </row>
    <row r="1826">
      <c r="A1826" s="10" t="n"/>
      <c r="D1826">
        <f>IFERROR(VLOOKUP(C1826,Produtos!A:B,2,FALSE),"")</f>
        <v/>
      </c>
      <c r="F1826" s="10">
        <f>IFERROR(INDEX(Lotes!$E:$E,MATCH(1,(Lotes!$A:$A=C1826)*(Lotes!$C:$C=E1826),0)),"")</f>
        <v/>
      </c>
      <c r="G1826" s="14" t="n"/>
    </row>
    <row r="1827">
      <c r="A1827" s="10" t="n"/>
      <c r="D1827">
        <f>IFERROR(VLOOKUP(C1827,Produtos!A:B,2,FALSE),"")</f>
        <v/>
      </c>
      <c r="F1827" s="10">
        <f>IFERROR(INDEX(Lotes!$E:$E,MATCH(1,(Lotes!$A:$A=C1827)*(Lotes!$C:$C=E1827),0)),"")</f>
        <v/>
      </c>
      <c r="G1827" s="14" t="n"/>
    </row>
    <row r="1828">
      <c r="A1828" s="10" t="n"/>
      <c r="D1828">
        <f>IFERROR(VLOOKUP(C1828,Produtos!A:B,2,FALSE),"")</f>
        <v/>
      </c>
      <c r="F1828" s="10">
        <f>IFERROR(INDEX(Lotes!$E:$E,MATCH(1,(Lotes!$A:$A=C1828)*(Lotes!$C:$C=E1828),0)),"")</f>
        <v/>
      </c>
      <c r="G1828" s="14" t="n"/>
    </row>
    <row r="1829">
      <c r="A1829" s="10" t="n"/>
      <c r="D1829">
        <f>IFERROR(VLOOKUP(C1829,Produtos!A:B,2,FALSE),"")</f>
        <v/>
      </c>
      <c r="F1829" s="10">
        <f>IFERROR(INDEX(Lotes!$E:$E,MATCH(1,(Lotes!$A:$A=C1829)*(Lotes!$C:$C=E1829),0)),"")</f>
        <v/>
      </c>
      <c r="G1829" s="14" t="n"/>
    </row>
    <row r="1830">
      <c r="A1830" s="10" t="n"/>
      <c r="D1830">
        <f>IFERROR(VLOOKUP(C1830,Produtos!A:B,2,FALSE),"")</f>
        <v/>
      </c>
      <c r="F1830" s="10">
        <f>IFERROR(INDEX(Lotes!$E:$E,MATCH(1,(Lotes!$A:$A=C1830)*(Lotes!$C:$C=E1830),0)),"")</f>
        <v/>
      </c>
      <c r="G1830" s="14" t="n"/>
    </row>
    <row r="1831">
      <c r="A1831" s="10" t="n"/>
      <c r="D1831">
        <f>IFERROR(VLOOKUP(C1831,Produtos!A:B,2,FALSE),"")</f>
        <v/>
      </c>
      <c r="F1831" s="10">
        <f>IFERROR(INDEX(Lotes!$E:$E,MATCH(1,(Lotes!$A:$A=C1831)*(Lotes!$C:$C=E1831),0)),"")</f>
        <v/>
      </c>
      <c r="G1831" s="14" t="n"/>
    </row>
    <row r="1832">
      <c r="A1832" s="10" t="n"/>
      <c r="D1832">
        <f>IFERROR(VLOOKUP(C1832,Produtos!A:B,2,FALSE),"")</f>
        <v/>
      </c>
      <c r="F1832" s="10">
        <f>IFERROR(INDEX(Lotes!$E:$E,MATCH(1,(Lotes!$A:$A=C1832)*(Lotes!$C:$C=E1832),0)),"")</f>
        <v/>
      </c>
      <c r="G1832" s="14" t="n"/>
    </row>
    <row r="1833">
      <c r="A1833" s="10" t="n"/>
      <c r="D1833">
        <f>IFERROR(VLOOKUP(C1833,Produtos!A:B,2,FALSE),"")</f>
        <v/>
      </c>
      <c r="F1833" s="10">
        <f>IFERROR(INDEX(Lotes!$E:$E,MATCH(1,(Lotes!$A:$A=C1833)*(Lotes!$C:$C=E1833),0)),"")</f>
        <v/>
      </c>
      <c r="G1833" s="14" t="n"/>
    </row>
    <row r="1834">
      <c r="A1834" s="10" t="n"/>
      <c r="D1834">
        <f>IFERROR(VLOOKUP(C1834,Produtos!A:B,2,FALSE),"")</f>
        <v/>
      </c>
      <c r="F1834" s="10">
        <f>IFERROR(INDEX(Lotes!$E:$E,MATCH(1,(Lotes!$A:$A=C1834)*(Lotes!$C:$C=E1834),0)),"")</f>
        <v/>
      </c>
      <c r="G1834" s="14" t="n"/>
    </row>
    <row r="1835">
      <c r="A1835" s="10" t="n"/>
      <c r="D1835">
        <f>IFERROR(VLOOKUP(C1835,Produtos!A:B,2,FALSE),"")</f>
        <v/>
      </c>
      <c r="F1835" s="10">
        <f>IFERROR(INDEX(Lotes!$E:$E,MATCH(1,(Lotes!$A:$A=C1835)*(Lotes!$C:$C=E1835),0)),"")</f>
        <v/>
      </c>
      <c r="G1835" s="14" t="n"/>
    </row>
    <row r="1836">
      <c r="A1836" s="10" t="n"/>
      <c r="D1836">
        <f>IFERROR(VLOOKUP(C1836,Produtos!A:B,2,FALSE),"")</f>
        <v/>
      </c>
      <c r="F1836" s="10">
        <f>IFERROR(INDEX(Lotes!$E:$E,MATCH(1,(Lotes!$A:$A=C1836)*(Lotes!$C:$C=E1836),0)),"")</f>
        <v/>
      </c>
      <c r="G1836" s="14" t="n"/>
    </row>
    <row r="1837">
      <c r="A1837" s="10" t="n"/>
      <c r="D1837">
        <f>IFERROR(VLOOKUP(C1837,Produtos!A:B,2,FALSE),"")</f>
        <v/>
      </c>
      <c r="F1837" s="10">
        <f>IFERROR(INDEX(Lotes!$E:$E,MATCH(1,(Lotes!$A:$A=C1837)*(Lotes!$C:$C=E1837),0)),"")</f>
        <v/>
      </c>
      <c r="G1837" s="14" t="n"/>
    </row>
    <row r="1838">
      <c r="A1838" s="10" t="n"/>
      <c r="D1838">
        <f>IFERROR(VLOOKUP(C1838,Produtos!A:B,2,FALSE),"")</f>
        <v/>
      </c>
      <c r="F1838" s="10">
        <f>IFERROR(INDEX(Lotes!$E:$E,MATCH(1,(Lotes!$A:$A=C1838)*(Lotes!$C:$C=E1838),0)),"")</f>
        <v/>
      </c>
      <c r="G1838" s="14" t="n"/>
    </row>
    <row r="1839">
      <c r="A1839" s="10" t="n"/>
      <c r="D1839">
        <f>IFERROR(VLOOKUP(C1839,Produtos!A:B,2,FALSE),"")</f>
        <v/>
      </c>
      <c r="F1839" s="10">
        <f>IFERROR(INDEX(Lotes!$E:$E,MATCH(1,(Lotes!$A:$A=C1839)*(Lotes!$C:$C=E1839),0)),"")</f>
        <v/>
      </c>
      <c r="G1839" s="14" t="n"/>
    </row>
    <row r="1840">
      <c r="A1840" s="10" t="n"/>
      <c r="D1840">
        <f>IFERROR(VLOOKUP(C1840,Produtos!A:B,2,FALSE),"")</f>
        <v/>
      </c>
      <c r="F1840" s="10">
        <f>IFERROR(INDEX(Lotes!$E:$E,MATCH(1,(Lotes!$A:$A=C1840)*(Lotes!$C:$C=E1840),0)),"")</f>
        <v/>
      </c>
      <c r="G1840" s="14" t="n"/>
    </row>
    <row r="1841">
      <c r="A1841" s="10" t="n"/>
      <c r="D1841">
        <f>IFERROR(VLOOKUP(C1841,Produtos!A:B,2,FALSE),"")</f>
        <v/>
      </c>
      <c r="F1841" s="10">
        <f>IFERROR(INDEX(Lotes!$E:$E,MATCH(1,(Lotes!$A:$A=C1841)*(Lotes!$C:$C=E1841),0)),"")</f>
        <v/>
      </c>
      <c r="G1841" s="14" t="n"/>
    </row>
    <row r="1842">
      <c r="A1842" s="10" t="n"/>
      <c r="D1842">
        <f>IFERROR(VLOOKUP(C1842,Produtos!A:B,2,FALSE),"")</f>
        <v/>
      </c>
      <c r="F1842" s="10">
        <f>IFERROR(INDEX(Lotes!$E:$E,MATCH(1,(Lotes!$A:$A=C1842)*(Lotes!$C:$C=E1842),0)),"")</f>
        <v/>
      </c>
      <c r="G1842" s="14" t="n"/>
    </row>
    <row r="1843">
      <c r="A1843" s="10" t="n"/>
      <c r="D1843">
        <f>IFERROR(VLOOKUP(C1843,Produtos!A:B,2,FALSE),"")</f>
        <v/>
      </c>
      <c r="F1843" s="10">
        <f>IFERROR(INDEX(Lotes!$E:$E,MATCH(1,(Lotes!$A:$A=C1843)*(Lotes!$C:$C=E1843),0)),"")</f>
        <v/>
      </c>
      <c r="G1843" s="14" t="n"/>
    </row>
    <row r="1844">
      <c r="A1844" s="10" t="n"/>
      <c r="D1844">
        <f>IFERROR(VLOOKUP(C1844,Produtos!A:B,2,FALSE),"")</f>
        <v/>
      </c>
      <c r="F1844" s="10">
        <f>IFERROR(INDEX(Lotes!$E:$E,MATCH(1,(Lotes!$A:$A=C1844)*(Lotes!$C:$C=E1844),0)),"")</f>
        <v/>
      </c>
      <c r="G1844" s="14" t="n"/>
    </row>
    <row r="1845">
      <c r="A1845" s="10" t="n"/>
      <c r="D1845">
        <f>IFERROR(VLOOKUP(C1845,Produtos!A:B,2,FALSE),"")</f>
        <v/>
      </c>
      <c r="F1845" s="10">
        <f>IFERROR(INDEX(Lotes!$E:$E,MATCH(1,(Lotes!$A:$A=C1845)*(Lotes!$C:$C=E1845),0)),"")</f>
        <v/>
      </c>
      <c r="G1845" s="14" t="n"/>
    </row>
    <row r="1846">
      <c r="A1846" s="10" t="n"/>
      <c r="D1846">
        <f>IFERROR(VLOOKUP(C1846,Produtos!A:B,2,FALSE),"")</f>
        <v/>
      </c>
      <c r="F1846" s="10">
        <f>IFERROR(INDEX(Lotes!$E:$E,MATCH(1,(Lotes!$A:$A=C1846)*(Lotes!$C:$C=E1846),0)),"")</f>
        <v/>
      </c>
      <c r="G1846" s="14" t="n"/>
    </row>
    <row r="1847">
      <c r="A1847" s="10" t="n"/>
      <c r="D1847">
        <f>IFERROR(VLOOKUP(C1847,Produtos!A:B,2,FALSE),"")</f>
        <v/>
      </c>
      <c r="F1847" s="10">
        <f>IFERROR(INDEX(Lotes!$E:$E,MATCH(1,(Lotes!$A:$A=C1847)*(Lotes!$C:$C=E1847),0)),"")</f>
        <v/>
      </c>
      <c r="G1847" s="14" t="n"/>
    </row>
    <row r="1848">
      <c r="A1848" s="10" t="n"/>
      <c r="D1848">
        <f>IFERROR(VLOOKUP(C1848,Produtos!A:B,2,FALSE),"")</f>
        <v/>
      </c>
      <c r="F1848" s="10">
        <f>IFERROR(INDEX(Lotes!$E:$E,MATCH(1,(Lotes!$A:$A=C1848)*(Lotes!$C:$C=E1848),0)),"")</f>
        <v/>
      </c>
      <c r="G1848" s="14" t="n"/>
    </row>
    <row r="1849">
      <c r="A1849" s="10" t="n"/>
      <c r="D1849">
        <f>IFERROR(VLOOKUP(C1849,Produtos!A:B,2,FALSE),"")</f>
        <v/>
      </c>
      <c r="F1849" s="10">
        <f>IFERROR(INDEX(Lotes!$E:$E,MATCH(1,(Lotes!$A:$A=C1849)*(Lotes!$C:$C=E1849),0)),"")</f>
        <v/>
      </c>
      <c r="G1849" s="14" t="n"/>
    </row>
    <row r="1850">
      <c r="A1850" s="10" t="n"/>
      <c r="D1850">
        <f>IFERROR(VLOOKUP(C1850,Produtos!A:B,2,FALSE),"")</f>
        <v/>
      </c>
      <c r="F1850" s="10">
        <f>IFERROR(INDEX(Lotes!$E:$E,MATCH(1,(Lotes!$A:$A=C1850)*(Lotes!$C:$C=E1850),0)),"")</f>
        <v/>
      </c>
      <c r="G1850" s="14" t="n"/>
    </row>
    <row r="1851">
      <c r="A1851" s="10" t="n"/>
      <c r="D1851">
        <f>IFERROR(VLOOKUP(C1851,Produtos!A:B,2,FALSE),"")</f>
        <v/>
      </c>
      <c r="F1851" s="10">
        <f>IFERROR(INDEX(Lotes!$E:$E,MATCH(1,(Lotes!$A:$A=C1851)*(Lotes!$C:$C=E1851),0)),"")</f>
        <v/>
      </c>
      <c r="G1851" s="14" t="n"/>
    </row>
    <row r="1852">
      <c r="A1852" s="10" t="n"/>
      <c r="D1852">
        <f>IFERROR(VLOOKUP(C1852,Produtos!A:B,2,FALSE),"")</f>
        <v/>
      </c>
      <c r="F1852" s="10">
        <f>IFERROR(INDEX(Lotes!$E:$E,MATCH(1,(Lotes!$A:$A=C1852)*(Lotes!$C:$C=E1852),0)),"")</f>
        <v/>
      </c>
      <c r="G1852" s="14" t="n"/>
    </row>
    <row r="1853">
      <c r="A1853" s="10" t="n"/>
      <c r="D1853">
        <f>IFERROR(VLOOKUP(C1853,Produtos!A:B,2,FALSE),"")</f>
        <v/>
      </c>
      <c r="F1853" s="10">
        <f>IFERROR(INDEX(Lotes!$E:$E,MATCH(1,(Lotes!$A:$A=C1853)*(Lotes!$C:$C=E1853),0)),"")</f>
        <v/>
      </c>
      <c r="G1853" s="14" t="n"/>
    </row>
    <row r="1854">
      <c r="A1854" s="10" t="n"/>
      <c r="D1854">
        <f>IFERROR(VLOOKUP(C1854,Produtos!A:B,2,FALSE),"")</f>
        <v/>
      </c>
      <c r="F1854" s="10">
        <f>IFERROR(INDEX(Lotes!$E:$E,MATCH(1,(Lotes!$A:$A=C1854)*(Lotes!$C:$C=E1854),0)),"")</f>
        <v/>
      </c>
      <c r="G1854" s="14" t="n"/>
    </row>
    <row r="1855">
      <c r="A1855" s="10" t="n"/>
      <c r="D1855">
        <f>IFERROR(VLOOKUP(C1855,Produtos!A:B,2,FALSE),"")</f>
        <v/>
      </c>
      <c r="F1855" s="10">
        <f>IFERROR(INDEX(Lotes!$E:$E,MATCH(1,(Lotes!$A:$A=C1855)*(Lotes!$C:$C=E1855),0)),"")</f>
        <v/>
      </c>
      <c r="G1855" s="14" t="n"/>
    </row>
    <row r="1856">
      <c r="A1856" s="10" t="n"/>
      <c r="D1856">
        <f>IFERROR(VLOOKUP(C1856,Produtos!A:B,2,FALSE),"")</f>
        <v/>
      </c>
      <c r="F1856" s="10">
        <f>IFERROR(INDEX(Lotes!$E:$E,MATCH(1,(Lotes!$A:$A=C1856)*(Lotes!$C:$C=E1856),0)),"")</f>
        <v/>
      </c>
      <c r="G1856" s="14" t="n"/>
    </row>
    <row r="1857">
      <c r="A1857" s="10" t="n"/>
      <c r="D1857">
        <f>IFERROR(VLOOKUP(C1857,Produtos!A:B,2,FALSE),"")</f>
        <v/>
      </c>
      <c r="F1857" s="10">
        <f>IFERROR(INDEX(Lotes!$E:$E,MATCH(1,(Lotes!$A:$A=C1857)*(Lotes!$C:$C=E1857),0)),"")</f>
        <v/>
      </c>
      <c r="G1857" s="14" t="n"/>
    </row>
    <row r="1858">
      <c r="A1858" s="10" t="n"/>
      <c r="D1858">
        <f>IFERROR(VLOOKUP(C1858,Produtos!A:B,2,FALSE),"")</f>
        <v/>
      </c>
      <c r="F1858" s="10">
        <f>IFERROR(INDEX(Lotes!$E:$E,MATCH(1,(Lotes!$A:$A=C1858)*(Lotes!$C:$C=E1858),0)),"")</f>
        <v/>
      </c>
      <c r="G1858" s="14" t="n"/>
    </row>
    <row r="1859">
      <c r="A1859" s="10" t="n"/>
      <c r="D1859">
        <f>IFERROR(VLOOKUP(C1859,Produtos!A:B,2,FALSE),"")</f>
        <v/>
      </c>
      <c r="F1859" s="10">
        <f>IFERROR(INDEX(Lotes!$E:$E,MATCH(1,(Lotes!$A:$A=C1859)*(Lotes!$C:$C=E1859),0)),"")</f>
        <v/>
      </c>
      <c r="G1859" s="14" t="n"/>
    </row>
    <row r="1860">
      <c r="A1860" s="10" t="n"/>
      <c r="D1860">
        <f>IFERROR(VLOOKUP(C1860,Produtos!A:B,2,FALSE),"")</f>
        <v/>
      </c>
      <c r="F1860" s="10">
        <f>IFERROR(INDEX(Lotes!$E:$E,MATCH(1,(Lotes!$A:$A=C1860)*(Lotes!$C:$C=E1860),0)),"")</f>
        <v/>
      </c>
      <c r="G1860" s="14" t="n"/>
    </row>
    <row r="1861">
      <c r="A1861" s="10" t="n"/>
      <c r="D1861">
        <f>IFERROR(VLOOKUP(C1861,Produtos!A:B,2,FALSE),"")</f>
        <v/>
      </c>
      <c r="F1861" s="10">
        <f>IFERROR(INDEX(Lotes!$E:$E,MATCH(1,(Lotes!$A:$A=C1861)*(Lotes!$C:$C=E1861),0)),"")</f>
        <v/>
      </c>
      <c r="G1861" s="14" t="n"/>
    </row>
    <row r="1862">
      <c r="A1862" s="10" t="n"/>
      <c r="D1862">
        <f>IFERROR(VLOOKUP(C1862,Produtos!A:B,2,FALSE),"")</f>
        <v/>
      </c>
      <c r="F1862" s="10">
        <f>IFERROR(INDEX(Lotes!$E:$E,MATCH(1,(Lotes!$A:$A=C1862)*(Lotes!$C:$C=E1862),0)),"")</f>
        <v/>
      </c>
      <c r="G1862" s="14" t="n"/>
    </row>
    <row r="1863">
      <c r="A1863" s="10" t="n"/>
      <c r="D1863">
        <f>IFERROR(VLOOKUP(C1863,Produtos!A:B,2,FALSE),"")</f>
        <v/>
      </c>
      <c r="F1863" s="10">
        <f>IFERROR(INDEX(Lotes!$E:$E,MATCH(1,(Lotes!$A:$A=C1863)*(Lotes!$C:$C=E1863),0)),"")</f>
        <v/>
      </c>
      <c r="G1863" s="14" t="n"/>
    </row>
    <row r="1864">
      <c r="A1864" s="10" t="n"/>
      <c r="D1864">
        <f>IFERROR(VLOOKUP(C1864,Produtos!A:B,2,FALSE),"")</f>
        <v/>
      </c>
      <c r="F1864" s="10">
        <f>IFERROR(INDEX(Lotes!$E:$E,MATCH(1,(Lotes!$A:$A=C1864)*(Lotes!$C:$C=E1864),0)),"")</f>
        <v/>
      </c>
      <c r="G1864" s="14" t="n"/>
    </row>
    <row r="1865">
      <c r="A1865" s="10" t="n"/>
      <c r="D1865">
        <f>IFERROR(VLOOKUP(C1865,Produtos!A:B,2,FALSE),"")</f>
        <v/>
      </c>
      <c r="F1865" s="10">
        <f>IFERROR(INDEX(Lotes!$E:$E,MATCH(1,(Lotes!$A:$A=C1865)*(Lotes!$C:$C=E1865),0)),"")</f>
        <v/>
      </c>
      <c r="G1865" s="14" t="n"/>
    </row>
    <row r="1866">
      <c r="A1866" s="10" t="n"/>
      <c r="D1866">
        <f>IFERROR(VLOOKUP(C1866,Produtos!A:B,2,FALSE),"")</f>
        <v/>
      </c>
      <c r="F1866" s="10">
        <f>IFERROR(INDEX(Lotes!$E:$E,MATCH(1,(Lotes!$A:$A=C1866)*(Lotes!$C:$C=E1866),0)),"")</f>
        <v/>
      </c>
      <c r="G1866" s="14" t="n"/>
    </row>
    <row r="1867">
      <c r="A1867" s="10" t="n"/>
      <c r="D1867">
        <f>IFERROR(VLOOKUP(C1867,Produtos!A:B,2,FALSE),"")</f>
        <v/>
      </c>
      <c r="F1867" s="10">
        <f>IFERROR(INDEX(Lotes!$E:$E,MATCH(1,(Lotes!$A:$A=C1867)*(Lotes!$C:$C=E1867),0)),"")</f>
        <v/>
      </c>
      <c r="G1867" s="14" t="n"/>
    </row>
    <row r="1868">
      <c r="A1868" s="10" t="n"/>
      <c r="D1868">
        <f>IFERROR(VLOOKUP(C1868,Produtos!A:B,2,FALSE),"")</f>
        <v/>
      </c>
      <c r="F1868" s="10">
        <f>IFERROR(INDEX(Lotes!$E:$E,MATCH(1,(Lotes!$A:$A=C1868)*(Lotes!$C:$C=E1868),0)),"")</f>
        <v/>
      </c>
      <c r="G1868" s="14" t="n"/>
    </row>
    <row r="1869">
      <c r="A1869" s="10" t="n"/>
      <c r="D1869">
        <f>IFERROR(VLOOKUP(C1869,Produtos!A:B,2,FALSE),"")</f>
        <v/>
      </c>
      <c r="F1869" s="10">
        <f>IFERROR(INDEX(Lotes!$E:$E,MATCH(1,(Lotes!$A:$A=C1869)*(Lotes!$C:$C=E1869),0)),"")</f>
        <v/>
      </c>
      <c r="G1869" s="14" t="n"/>
    </row>
    <row r="1870">
      <c r="A1870" s="10" t="n"/>
      <c r="D1870">
        <f>IFERROR(VLOOKUP(C1870,Produtos!A:B,2,FALSE),"")</f>
        <v/>
      </c>
      <c r="F1870" s="10">
        <f>IFERROR(INDEX(Lotes!$E:$E,MATCH(1,(Lotes!$A:$A=C1870)*(Lotes!$C:$C=E1870),0)),"")</f>
        <v/>
      </c>
      <c r="G1870" s="14" t="n"/>
    </row>
    <row r="1871">
      <c r="A1871" s="10" t="n"/>
      <c r="D1871">
        <f>IFERROR(VLOOKUP(C1871,Produtos!A:B,2,FALSE),"")</f>
        <v/>
      </c>
      <c r="F1871" s="10">
        <f>IFERROR(INDEX(Lotes!$E:$E,MATCH(1,(Lotes!$A:$A=C1871)*(Lotes!$C:$C=E1871),0)),"")</f>
        <v/>
      </c>
      <c r="G1871" s="14" t="n"/>
    </row>
    <row r="1872">
      <c r="A1872" s="10" t="n"/>
      <c r="D1872">
        <f>IFERROR(VLOOKUP(C1872,Produtos!A:B,2,FALSE),"")</f>
        <v/>
      </c>
      <c r="F1872" s="10">
        <f>IFERROR(INDEX(Lotes!$E:$E,MATCH(1,(Lotes!$A:$A=C1872)*(Lotes!$C:$C=E1872),0)),"")</f>
        <v/>
      </c>
      <c r="G1872" s="14" t="n"/>
    </row>
    <row r="1873">
      <c r="A1873" s="10" t="n"/>
      <c r="D1873">
        <f>IFERROR(VLOOKUP(C1873,Produtos!A:B,2,FALSE),"")</f>
        <v/>
      </c>
      <c r="F1873" s="10">
        <f>IFERROR(INDEX(Lotes!$E:$E,MATCH(1,(Lotes!$A:$A=C1873)*(Lotes!$C:$C=E1873),0)),"")</f>
        <v/>
      </c>
      <c r="G1873" s="14" t="n"/>
    </row>
    <row r="1874">
      <c r="A1874" s="10" t="n"/>
      <c r="D1874">
        <f>IFERROR(VLOOKUP(C1874,Produtos!A:B,2,FALSE),"")</f>
        <v/>
      </c>
      <c r="F1874" s="10">
        <f>IFERROR(INDEX(Lotes!$E:$E,MATCH(1,(Lotes!$A:$A=C1874)*(Lotes!$C:$C=E1874),0)),"")</f>
        <v/>
      </c>
      <c r="G1874" s="14" t="n"/>
    </row>
    <row r="1875">
      <c r="A1875" s="10" t="n"/>
      <c r="D1875">
        <f>IFERROR(VLOOKUP(C1875,Produtos!A:B,2,FALSE),"")</f>
        <v/>
      </c>
      <c r="F1875" s="10">
        <f>IFERROR(INDEX(Lotes!$E:$E,MATCH(1,(Lotes!$A:$A=C1875)*(Lotes!$C:$C=E1875),0)),"")</f>
        <v/>
      </c>
      <c r="G1875" s="14" t="n"/>
    </row>
    <row r="1876">
      <c r="A1876" s="10" t="n"/>
      <c r="D1876">
        <f>IFERROR(VLOOKUP(C1876,Produtos!A:B,2,FALSE),"")</f>
        <v/>
      </c>
      <c r="F1876" s="10">
        <f>IFERROR(INDEX(Lotes!$E:$E,MATCH(1,(Lotes!$A:$A=C1876)*(Lotes!$C:$C=E1876),0)),"")</f>
        <v/>
      </c>
      <c r="G1876" s="14" t="n"/>
    </row>
    <row r="1877">
      <c r="A1877" s="10" t="n"/>
      <c r="D1877">
        <f>IFERROR(VLOOKUP(C1877,Produtos!A:B,2,FALSE),"")</f>
        <v/>
      </c>
      <c r="F1877" s="10">
        <f>IFERROR(INDEX(Lotes!$E:$E,MATCH(1,(Lotes!$A:$A=C1877)*(Lotes!$C:$C=E1877),0)),"")</f>
        <v/>
      </c>
      <c r="G1877" s="14" t="n"/>
    </row>
    <row r="1878">
      <c r="A1878" s="10" t="n"/>
      <c r="D1878">
        <f>IFERROR(VLOOKUP(C1878,Produtos!A:B,2,FALSE),"")</f>
        <v/>
      </c>
      <c r="F1878" s="10">
        <f>IFERROR(INDEX(Lotes!$E:$E,MATCH(1,(Lotes!$A:$A=C1878)*(Lotes!$C:$C=E1878),0)),"")</f>
        <v/>
      </c>
      <c r="G1878" s="14" t="n"/>
    </row>
    <row r="1879">
      <c r="A1879" s="10" t="n"/>
      <c r="D1879">
        <f>IFERROR(VLOOKUP(C1879,Produtos!A:B,2,FALSE),"")</f>
        <v/>
      </c>
      <c r="F1879" s="10">
        <f>IFERROR(INDEX(Lotes!$E:$E,MATCH(1,(Lotes!$A:$A=C1879)*(Lotes!$C:$C=E1879),0)),"")</f>
        <v/>
      </c>
      <c r="G1879" s="14" t="n"/>
    </row>
    <row r="1880">
      <c r="A1880" s="10" t="n"/>
      <c r="D1880">
        <f>IFERROR(VLOOKUP(C1880,Produtos!A:B,2,FALSE),"")</f>
        <v/>
      </c>
      <c r="F1880" s="10">
        <f>IFERROR(INDEX(Lotes!$E:$E,MATCH(1,(Lotes!$A:$A=C1880)*(Lotes!$C:$C=E1880),0)),"")</f>
        <v/>
      </c>
      <c r="G1880" s="14" t="n"/>
    </row>
    <row r="1881">
      <c r="A1881" s="10" t="n"/>
      <c r="D1881">
        <f>IFERROR(VLOOKUP(C1881,Produtos!A:B,2,FALSE),"")</f>
        <v/>
      </c>
      <c r="F1881" s="10">
        <f>IFERROR(INDEX(Lotes!$E:$E,MATCH(1,(Lotes!$A:$A=C1881)*(Lotes!$C:$C=E1881),0)),"")</f>
        <v/>
      </c>
      <c r="G1881" s="14" t="n"/>
    </row>
    <row r="1882">
      <c r="A1882" s="10" t="n"/>
      <c r="D1882">
        <f>IFERROR(VLOOKUP(C1882,Produtos!A:B,2,FALSE),"")</f>
        <v/>
      </c>
      <c r="F1882" s="10">
        <f>IFERROR(INDEX(Lotes!$E:$E,MATCH(1,(Lotes!$A:$A=C1882)*(Lotes!$C:$C=E1882),0)),"")</f>
        <v/>
      </c>
      <c r="G1882" s="14" t="n"/>
    </row>
    <row r="1883">
      <c r="A1883" s="10" t="n"/>
      <c r="D1883">
        <f>IFERROR(VLOOKUP(C1883,Produtos!A:B,2,FALSE),"")</f>
        <v/>
      </c>
      <c r="F1883" s="10">
        <f>IFERROR(INDEX(Lotes!$E:$E,MATCH(1,(Lotes!$A:$A=C1883)*(Lotes!$C:$C=E1883),0)),"")</f>
        <v/>
      </c>
      <c r="G1883" s="14" t="n"/>
    </row>
    <row r="1884">
      <c r="A1884" s="10" t="n"/>
      <c r="D1884">
        <f>IFERROR(VLOOKUP(C1884,Produtos!A:B,2,FALSE),"")</f>
        <v/>
      </c>
      <c r="F1884" s="10">
        <f>IFERROR(INDEX(Lotes!$E:$E,MATCH(1,(Lotes!$A:$A=C1884)*(Lotes!$C:$C=E1884),0)),"")</f>
        <v/>
      </c>
      <c r="G1884" s="14" t="n"/>
    </row>
    <row r="1885">
      <c r="A1885" s="10" t="n"/>
      <c r="D1885">
        <f>IFERROR(VLOOKUP(C1885,Produtos!A:B,2,FALSE),"")</f>
        <v/>
      </c>
      <c r="F1885" s="10">
        <f>IFERROR(INDEX(Lotes!$E:$E,MATCH(1,(Lotes!$A:$A=C1885)*(Lotes!$C:$C=E1885),0)),"")</f>
        <v/>
      </c>
      <c r="G1885" s="14" t="n"/>
    </row>
    <row r="1886">
      <c r="A1886" s="10" t="n"/>
      <c r="D1886">
        <f>IFERROR(VLOOKUP(C1886,Produtos!A:B,2,FALSE),"")</f>
        <v/>
      </c>
      <c r="F1886" s="10">
        <f>IFERROR(INDEX(Lotes!$E:$E,MATCH(1,(Lotes!$A:$A=C1886)*(Lotes!$C:$C=E1886),0)),"")</f>
        <v/>
      </c>
      <c r="G1886" s="14" t="n"/>
    </row>
    <row r="1887">
      <c r="A1887" s="10" t="n"/>
      <c r="D1887">
        <f>IFERROR(VLOOKUP(C1887,Produtos!A:B,2,FALSE),"")</f>
        <v/>
      </c>
      <c r="F1887" s="10">
        <f>IFERROR(INDEX(Lotes!$E:$E,MATCH(1,(Lotes!$A:$A=C1887)*(Lotes!$C:$C=E1887),0)),"")</f>
        <v/>
      </c>
      <c r="G1887" s="14" t="n"/>
    </row>
    <row r="1888">
      <c r="A1888" s="10" t="n"/>
      <c r="D1888">
        <f>IFERROR(VLOOKUP(C1888,Produtos!A:B,2,FALSE),"")</f>
        <v/>
      </c>
      <c r="F1888" s="10">
        <f>IFERROR(INDEX(Lotes!$E:$E,MATCH(1,(Lotes!$A:$A=C1888)*(Lotes!$C:$C=E1888),0)),"")</f>
        <v/>
      </c>
      <c r="G1888" s="14" t="n"/>
    </row>
    <row r="1889">
      <c r="A1889" s="10" t="n"/>
      <c r="D1889">
        <f>IFERROR(VLOOKUP(C1889,Produtos!A:B,2,FALSE),"")</f>
        <v/>
      </c>
      <c r="F1889" s="10">
        <f>IFERROR(INDEX(Lotes!$E:$E,MATCH(1,(Lotes!$A:$A=C1889)*(Lotes!$C:$C=E1889),0)),"")</f>
        <v/>
      </c>
      <c r="G1889" s="14" t="n"/>
    </row>
    <row r="1890">
      <c r="A1890" s="10" t="n"/>
      <c r="D1890">
        <f>IFERROR(VLOOKUP(C1890,Produtos!A:B,2,FALSE),"")</f>
        <v/>
      </c>
      <c r="F1890" s="10">
        <f>IFERROR(INDEX(Lotes!$E:$E,MATCH(1,(Lotes!$A:$A=C1890)*(Lotes!$C:$C=E1890),0)),"")</f>
        <v/>
      </c>
      <c r="G1890" s="14" t="n"/>
    </row>
    <row r="1891">
      <c r="A1891" s="10" t="n"/>
      <c r="D1891">
        <f>IFERROR(VLOOKUP(C1891,Produtos!A:B,2,FALSE),"")</f>
        <v/>
      </c>
      <c r="F1891" s="10">
        <f>IFERROR(INDEX(Lotes!$E:$E,MATCH(1,(Lotes!$A:$A=C1891)*(Lotes!$C:$C=E1891),0)),"")</f>
        <v/>
      </c>
      <c r="G1891" s="14" t="n"/>
    </row>
    <row r="1892">
      <c r="A1892" s="10" t="n"/>
      <c r="D1892">
        <f>IFERROR(VLOOKUP(C1892,Produtos!A:B,2,FALSE),"")</f>
        <v/>
      </c>
      <c r="F1892" s="10">
        <f>IFERROR(INDEX(Lotes!$E:$E,MATCH(1,(Lotes!$A:$A=C1892)*(Lotes!$C:$C=E1892),0)),"")</f>
        <v/>
      </c>
      <c r="G1892" s="14" t="n"/>
    </row>
    <row r="1893">
      <c r="A1893" s="10" t="n"/>
      <c r="D1893">
        <f>IFERROR(VLOOKUP(C1893,Produtos!A:B,2,FALSE),"")</f>
        <v/>
      </c>
      <c r="F1893" s="10">
        <f>IFERROR(INDEX(Lotes!$E:$E,MATCH(1,(Lotes!$A:$A=C1893)*(Lotes!$C:$C=E1893),0)),"")</f>
        <v/>
      </c>
      <c r="G1893" s="14" t="n"/>
    </row>
    <row r="1894">
      <c r="A1894" s="10" t="n"/>
      <c r="D1894">
        <f>IFERROR(VLOOKUP(C1894,Produtos!A:B,2,FALSE),"")</f>
        <v/>
      </c>
      <c r="F1894" s="10">
        <f>IFERROR(INDEX(Lotes!$E:$E,MATCH(1,(Lotes!$A:$A=C1894)*(Lotes!$C:$C=E1894),0)),"")</f>
        <v/>
      </c>
      <c r="G1894" s="14" t="n"/>
    </row>
    <row r="1895">
      <c r="A1895" s="10" t="n"/>
      <c r="D1895">
        <f>IFERROR(VLOOKUP(C1895,Produtos!A:B,2,FALSE),"")</f>
        <v/>
      </c>
      <c r="F1895" s="10">
        <f>IFERROR(INDEX(Lotes!$E:$E,MATCH(1,(Lotes!$A:$A=C1895)*(Lotes!$C:$C=E1895),0)),"")</f>
        <v/>
      </c>
      <c r="G1895" s="14" t="n"/>
    </row>
    <row r="1896">
      <c r="A1896" s="10" t="n"/>
      <c r="D1896">
        <f>IFERROR(VLOOKUP(C1896,Produtos!A:B,2,FALSE),"")</f>
        <v/>
      </c>
      <c r="F1896" s="10">
        <f>IFERROR(INDEX(Lotes!$E:$E,MATCH(1,(Lotes!$A:$A=C1896)*(Lotes!$C:$C=E1896),0)),"")</f>
        <v/>
      </c>
      <c r="G1896" s="14" t="n"/>
    </row>
    <row r="1897">
      <c r="A1897" s="10" t="n"/>
      <c r="D1897">
        <f>IFERROR(VLOOKUP(C1897,Produtos!A:B,2,FALSE),"")</f>
        <v/>
      </c>
      <c r="F1897" s="10">
        <f>IFERROR(INDEX(Lotes!$E:$E,MATCH(1,(Lotes!$A:$A=C1897)*(Lotes!$C:$C=E1897),0)),"")</f>
        <v/>
      </c>
      <c r="G1897" s="14" t="n"/>
    </row>
    <row r="1898">
      <c r="A1898" s="10" t="n"/>
      <c r="D1898">
        <f>IFERROR(VLOOKUP(C1898,Produtos!A:B,2,FALSE),"")</f>
        <v/>
      </c>
      <c r="F1898" s="10">
        <f>IFERROR(INDEX(Lotes!$E:$E,MATCH(1,(Lotes!$A:$A=C1898)*(Lotes!$C:$C=E1898),0)),"")</f>
        <v/>
      </c>
      <c r="G1898" s="14" t="n"/>
    </row>
    <row r="1899">
      <c r="A1899" s="10" t="n"/>
      <c r="D1899">
        <f>IFERROR(VLOOKUP(C1899,Produtos!A:B,2,FALSE),"")</f>
        <v/>
      </c>
      <c r="F1899" s="10">
        <f>IFERROR(INDEX(Lotes!$E:$E,MATCH(1,(Lotes!$A:$A=C1899)*(Lotes!$C:$C=E1899),0)),"")</f>
        <v/>
      </c>
      <c r="G1899" s="14" t="n"/>
    </row>
    <row r="1900">
      <c r="A1900" s="10" t="n"/>
      <c r="D1900">
        <f>IFERROR(VLOOKUP(C1900,Produtos!A:B,2,FALSE),"")</f>
        <v/>
      </c>
      <c r="F1900" s="10">
        <f>IFERROR(INDEX(Lotes!$E:$E,MATCH(1,(Lotes!$A:$A=C1900)*(Lotes!$C:$C=E1900),0)),"")</f>
        <v/>
      </c>
      <c r="G1900" s="14" t="n"/>
    </row>
    <row r="1901">
      <c r="A1901" s="10" t="n"/>
      <c r="D1901">
        <f>IFERROR(VLOOKUP(C1901,Produtos!A:B,2,FALSE),"")</f>
        <v/>
      </c>
      <c r="F1901" s="10">
        <f>IFERROR(INDEX(Lotes!$E:$E,MATCH(1,(Lotes!$A:$A=C1901)*(Lotes!$C:$C=E1901),0)),"")</f>
        <v/>
      </c>
      <c r="G1901" s="14" t="n"/>
    </row>
    <row r="1902">
      <c r="A1902" s="10" t="n"/>
      <c r="D1902">
        <f>IFERROR(VLOOKUP(C1902,Produtos!A:B,2,FALSE),"")</f>
        <v/>
      </c>
      <c r="F1902" s="10">
        <f>IFERROR(INDEX(Lotes!$E:$E,MATCH(1,(Lotes!$A:$A=C1902)*(Lotes!$C:$C=E1902),0)),"")</f>
        <v/>
      </c>
      <c r="G1902" s="14" t="n"/>
    </row>
    <row r="1903">
      <c r="A1903" s="10" t="n"/>
      <c r="D1903">
        <f>IFERROR(VLOOKUP(C1903,Produtos!A:B,2,FALSE),"")</f>
        <v/>
      </c>
      <c r="F1903" s="10">
        <f>IFERROR(INDEX(Lotes!$E:$E,MATCH(1,(Lotes!$A:$A=C1903)*(Lotes!$C:$C=E1903),0)),"")</f>
        <v/>
      </c>
      <c r="G1903" s="14" t="n"/>
    </row>
    <row r="1904">
      <c r="A1904" s="10" t="n"/>
      <c r="D1904">
        <f>IFERROR(VLOOKUP(C1904,Produtos!A:B,2,FALSE),"")</f>
        <v/>
      </c>
      <c r="F1904" s="10">
        <f>IFERROR(INDEX(Lotes!$E:$E,MATCH(1,(Lotes!$A:$A=C1904)*(Lotes!$C:$C=E1904),0)),"")</f>
        <v/>
      </c>
      <c r="G1904" s="14" t="n"/>
    </row>
    <row r="1905">
      <c r="A1905" s="10" t="n"/>
      <c r="D1905">
        <f>IFERROR(VLOOKUP(C1905,Produtos!A:B,2,FALSE),"")</f>
        <v/>
      </c>
      <c r="F1905" s="10">
        <f>IFERROR(INDEX(Lotes!$E:$E,MATCH(1,(Lotes!$A:$A=C1905)*(Lotes!$C:$C=E1905),0)),"")</f>
        <v/>
      </c>
      <c r="G1905" s="14" t="n"/>
    </row>
    <row r="1906">
      <c r="A1906" s="10" t="n"/>
      <c r="D1906">
        <f>IFERROR(VLOOKUP(C1906,Produtos!A:B,2,FALSE),"")</f>
        <v/>
      </c>
      <c r="F1906" s="10">
        <f>IFERROR(INDEX(Lotes!$E:$E,MATCH(1,(Lotes!$A:$A=C1906)*(Lotes!$C:$C=E1906),0)),"")</f>
        <v/>
      </c>
      <c r="G1906" s="14" t="n"/>
    </row>
    <row r="1907">
      <c r="A1907" s="10" t="n"/>
      <c r="D1907">
        <f>IFERROR(VLOOKUP(C1907,Produtos!A:B,2,FALSE),"")</f>
        <v/>
      </c>
      <c r="F1907" s="10">
        <f>IFERROR(INDEX(Lotes!$E:$E,MATCH(1,(Lotes!$A:$A=C1907)*(Lotes!$C:$C=E1907),0)),"")</f>
        <v/>
      </c>
      <c r="G1907" s="14" t="n"/>
    </row>
    <row r="1908">
      <c r="A1908" s="10" t="n"/>
      <c r="D1908">
        <f>IFERROR(VLOOKUP(C1908,Produtos!A:B,2,FALSE),"")</f>
        <v/>
      </c>
      <c r="F1908" s="10">
        <f>IFERROR(INDEX(Lotes!$E:$E,MATCH(1,(Lotes!$A:$A=C1908)*(Lotes!$C:$C=E1908),0)),"")</f>
        <v/>
      </c>
      <c r="G1908" s="14" t="n"/>
    </row>
    <row r="1909">
      <c r="A1909" s="10" t="n"/>
      <c r="D1909">
        <f>IFERROR(VLOOKUP(C1909,Produtos!A:B,2,FALSE),"")</f>
        <v/>
      </c>
      <c r="F1909" s="10">
        <f>IFERROR(INDEX(Lotes!$E:$E,MATCH(1,(Lotes!$A:$A=C1909)*(Lotes!$C:$C=E1909),0)),"")</f>
        <v/>
      </c>
      <c r="G1909" s="14" t="n"/>
    </row>
    <row r="1910">
      <c r="A1910" s="10" t="n"/>
      <c r="D1910">
        <f>IFERROR(VLOOKUP(C1910,Produtos!A:B,2,FALSE),"")</f>
        <v/>
      </c>
      <c r="F1910" s="10">
        <f>IFERROR(INDEX(Lotes!$E:$E,MATCH(1,(Lotes!$A:$A=C1910)*(Lotes!$C:$C=E1910),0)),"")</f>
        <v/>
      </c>
      <c r="G1910" s="14" t="n"/>
    </row>
    <row r="1911">
      <c r="A1911" s="10" t="n"/>
      <c r="D1911">
        <f>IFERROR(VLOOKUP(C1911,Produtos!A:B,2,FALSE),"")</f>
        <v/>
      </c>
      <c r="F1911" s="10">
        <f>IFERROR(INDEX(Lotes!$E:$E,MATCH(1,(Lotes!$A:$A=C1911)*(Lotes!$C:$C=E1911),0)),"")</f>
        <v/>
      </c>
      <c r="G1911" s="14" t="n"/>
    </row>
    <row r="1912">
      <c r="A1912" s="10" t="n"/>
      <c r="D1912">
        <f>IFERROR(VLOOKUP(C1912,Produtos!A:B,2,FALSE),"")</f>
        <v/>
      </c>
      <c r="F1912" s="10">
        <f>IFERROR(INDEX(Lotes!$E:$E,MATCH(1,(Lotes!$A:$A=C1912)*(Lotes!$C:$C=E1912),0)),"")</f>
        <v/>
      </c>
      <c r="G1912" s="14" t="n"/>
    </row>
    <row r="1913">
      <c r="A1913" s="10" t="n"/>
      <c r="D1913">
        <f>IFERROR(VLOOKUP(C1913,Produtos!A:B,2,FALSE),"")</f>
        <v/>
      </c>
      <c r="F1913" s="10">
        <f>IFERROR(INDEX(Lotes!$E:$E,MATCH(1,(Lotes!$A:$A=C1913)*(Lotes!$C:$C=E1913),0)),"")</f>
        <v/>
      </c>
      <c r="G1913" s="14" t="n"/>
    </row>
    <row r="1914">
      <c r="A1914" s="10" t="n"/>
      <c r="D1914">
        <f>IFERROR(VLOOKUP(C1914,Produtos!A:B,2,FALSE),"")</f>
        <v/>
      </c>
      <c r="F1914" s="10">
        <f>IFERROR(INDEX(Lotes!$E:$E,MATCH(1,(Lotes!$A:$A=C1914)*(Lotes!$C:$C=E1914),0)),"")</f>
        <v/>
      </c>
      <c r="G1914" s="14" t="n"/>
    </row>
    <row r="1915">
      <c r="A1915" s="10" t="n"/>
      <c r="D1915">
        <f>IFERROR(VLOOKUP(C1915,Produtos!A:B,2,FALSE),"")</f>
        <v/>
      </c>
      <c r="F1915" s="10">
        <f>IFERROR(INDEX(Lotes!$E:$E,MATCH(1,(Lotes!$A:$A=C1915)*(Lotes!$C:$C=E1915),0)),"")</f>
        <v/>
      </c>
      <c r="G1915" s="14" t="n"/>
    </row>
    <row r="1916">
      <c r="A1916" s="10" t="n"/>
      <c r="D1916">
        <f>IFERROR(VLOOKUP(C1916,Produtos!A:B,2,FALSE),"")</f>
        <v/>
      </c>
      <c r="F1916" s="10">
        <f>IFERROR(INDEX(Lotes!$E:$E,MATCH(1,(Lotes!$A:$A=C1916)*(Lotes!$C:$C=E1916),0)),"")</f>
        <v/>
      </c>
      <c r="G1916" s="14" t="n"/>
    </row>
    <row r="1917">
      <c r="A1917" s="10" t="n"/>
      <c r="D1917">
        <f>IFERROR(VLOOKUP(C1917,Produtos!A:B,2,FALSE),"")</f>
        <v/>
      </c>
      <c r="F1917" s="10">
        <f>IFERROR(INDEX(Lotes!$E:$E,MATCH(1,(Lotes!$A:$A=C1917)*(Lotes!$C:$C=E1917),0)),"")</f>
        <v/>
      </c>
      <c r="G1917" s="14" t="n"/>
    </row>
    <row r="1918">
      <c r="A1918" s="10" t="n"/>
      <c r="D1918">
        <f>IFERROR(VLOOKUP(C1918,Produtos!A:B,2,FALSE),"")</f>
        <v/>
      </c>
      <c r="F1918" s="10">
        <f>IFERROR(INDEX(Lotes!$E:$E,MATCH(1,(Lotes!$A:$A=C1918)*(Lotes!$C:$C=E1918),0)),"")</f>
        <v/>
      </c>
      <c r="G1918" s="14" t="n"/>
    </row>
    <row r="1919">
      <c r="A1919" s="10" t="n"/>
      <c r="D1919">
        <f>IFERROR(VLOOKUP(C1919,Produtos!A:B,2,FALSE),"")</f>
        <v/>
      </c>
      <c r="F1919" s="10">
        <f>IFERROR(INDEX(Lotes!$E:$E,MATCH(1,(Lotes!$A:$A=C1919)*(Lotes!$C:$C=E1919),0)),"")</f>
        <v/>
      </c>
      <c r="G1919" s="14" t="n"/>
    </row>
    <row r="1920">
      <c r="A1920" s="10" t="n"/>
      <c r="D1920">
        <f>IFERROR(VLOOKUP(C1920,Produtos!A:B,2,FALSE),"")</f>
        <v/>
      </c>
      <c r="F1920" s="10">
        <f>IFERROR(INDEX(Lotes!$E:$E,MATCH(1,(Lotes!$A:$A=C1920)*(Lotes!$C:$C=E1920),0)),"")</f>
        <v/>
      </c>
      <c r="G1920" s="14" t="n"/>
    </row>
    <row r="1921">
      <c r="A1921" s="10" t="n"/>
      <c r="D1921">
        <f>IFERROR(VLOOKUP(C1921,Produtos!A:B,2,FALSE),"")</f>
        <v/>
      </c>
      <c r="F1921" s="10">
        <f>IFERROR(INDEX(Lotes!$E:$E,MATCH(1,(Lotes!$A:$A=C1921)*(Lotes!$C:$C=E1921),0)),"")</f>
        <v/>
      </c>
      <c r="G1921" s="14" t="n"/>
    </row>
    <row r="1922">
      <c r="A1922" s="10" t="n"/>
      <c r="D1922">
        <f>IFERROR(VLOOKUP(C1922,Produtos!A:B,2,FALSE),"")</f>
        <v/>
      </c>
      <c r="F1922" s="10">
        <f>IFERROR(INDEX(Lotes!$E:$E,MATCH(1,(Lotes!$A:$A=C1922)*(Lotes!$C:$C=E1922),0)),"")</f>
        <v/>
      </c>
      <c r="G1922" s="14" t="n"/>
    </row>
    <row r="1923">
      <c r="A1923" s="10" t="n"/>
      <c r="D1923">
        <f>IFERROR(VLOOKUP(C1923,Produtos!A:B,2,FALSE),"")</f>
        <v/>
      </c>
      <c r="F1923" s="10">
        <f>IFERROR(INDEX(Lotes!$E:$E,MATCH(1,(Lotes!$A:$A=C1923)*(Lotes!$C:$C=E1923),0)),"")</f>
        <v/>
      </c>
      <c r="G1923" s="14" t="n"/>
    </row>
    <row r="1924">
      <c r="A1924" s="10" t="n"/>
      <c r="D1924">
        <f>IFERROR(VLOOKUP(C1924,Produtos!A:B,2,FALSE),"")</f>
        <v/>
      </c>
      <c r="F1924" s="10">
        <f>IFERROR(INDEX(Lotes!$E:$E,MATCH(1,(Lotes!$A:$A=C1924)*(Lotes!$C:$C=E1924),0)),"")</f>
        <v/>
      </c>
      <c r="G1924" s="14" t="n"/>
    </row>
    <row r="1925">
      <c r="A1925" s="10" t="n"/>
      <c r="D1925">
        <f>IFERROR(VLOOKUP(C1925,Produtos!A:B,2,FALSE),"")</f>
        <v/>
      </c>
      <c r="F1925" s="10">
        <f>IFERROR(INDEX(Lotes!$E:$E,MATCH(1,(Lotes!$A:$A=C1925)*(Lotes!$C:$C=E1925),0)),"")</f>
        <v/>
      </c>
      <c r="G1925" s="14" t="n"/>
    </row>
    <row r="1926">
      <c r="A1926" s="10" t="n"/>
      <c r="D1926">
        <f>IFERROR(VLOOKUP(C1926,Produtos!A:B,2,FALSE),"")</f>
        <v/>
      </c>
      <c r="F1926" s="10">
        <f>IFERROR(INDEX(Lotes!$E:$E,MATCH(1,(Lotes!$A:$A=C1926)*(Lotes!$C:$C=E1926),0)),"")</f>
        <v/>
      </c>
      <c r="G1926" s="14" t="n"/>
    </row>
    <row r="1927">
      <c r="A1927" s="10" t="n"/>
      <c r="D1927">
        <f>IFERROR(VLOOKUP(C1927,Produtos!A:B,2,FALSE),"")</f>
        <v/>
      </c>
      <c r="F1927" s="10">
        <f>IFERROR(INDEX(Lotes!$E:$E,MATCH(1,(Lotes!$A:$A=C1927)*(Lotes!$C:$C=E1927),0)),"")</f>
        <v/>
      </c>
      <c r="G1927" s="14" t="n"/>
    </row>
    <row r="1928">
      <c r="A1928" s="10" t="n"/>
      <c r="D1928">
        <f>IFERROR(VLOOKUP(C1928,Produtos!A:B,2,FALSE),"")</f>
        <v/>
      </c>
      <c r="F1928" s="10">
        <f>IFERROR(INDEX(Lotes!$E:$E,MATCH(1,(Lotes!$A:$A=C1928)*(Lotes!$C:$C=E1928),0)),"")</f>
        <v/>
      </c>
      <c r="G1928" s="14" t="n"/>
    </row>
    <row r="1929">
      <c r="A1929" s="10" t="n"/>
      <c r="D1929">
        <f>IFERROR(VLOOKUP(C1929,Produtos!A:B,2,FALSE),"")</f>
        <v/>
      </c>
      <c r="F1929" s="10">
        <f>IFERROR(INDEX(Lotes!$E:$E,MATCH(1,(Lotes!$A:$A=C1929)*(Lotes!$C:$C=E1929),0)),"")</f>
        <v/>
      </c>
      <c r="G1929" s="14" t="n"/>
    </row>
    <row r="1930">
      <c r="A1930" s="10" t="n"/>
      <c r="D1930">
        <f>IFERROR(VLOOKUP(C1930,Produtos!A:B,2,FALSE),"")</f>
        <v/>
      </c>
      <c r="F1930" s="10">
        <f>IFERROR(INDEX(Lotes!$E:$E,MATCH(1,(Lotes!$A:$A=C1930)*(Lotes!$C:$C=E1930),0)),"")</f>
        <v/>
      </c>
      <c r="G1930" s="14" t="n"/>
    </row>
    <row r="1931">
      <c r="A1931" s="10" t="n"/>
      <c r="D1931">
        <f>IFERROR(VLOOKUP(C1931,Produtos!A:B,2,FALSE),"")</f>
        <v/>
      </c>
      <c r="F1931" s="10">
        <f>IFERROR(INDEX(Lotes!$E:$E,MATCH(1,(Lotes!$A:$A=C1931)*(Lotes!$C:$C=E1931),0)),"")</f>
        <v/>
      </c>
      <c r="G1931" s="14" t="n"/>
    </row>
    <row r="1932">
      <c r="A1932" s="10" t="n"/>
      <c r="D1932">
        <f>IFERROR(VLOOKUP(C1932,Produtos!A:B,2,FALSE),"")</f>
        <v/>
      </c>
      <c r="F1932" s="10">
        <f>IFERROR(INDEX(Lotes!$E:$E,MATCH(1,(Lotes!$A:$A=C1932)*(Lotes!$C:$C=E1932),0)),"")</f>
        <v/>
      </c>
      <c r="G1932" s="14" t="n"/>
    </row>
    <row r="1933">
      <c r="A1933" s="10" t="n"/>
      <c r="D1933">
        <f>IFERROR(VLOOKUP(C1933,Produtos!A:B,2,FALSE),"")</f>
        <v/>
      </c>
      <c r="F1933" s="10">
        <f>IFERROR(INDEX(Lotes!$E:$E,MATCH(1,(Lotes!$A:$A=C1933)*(Lotes!$C:$C=E1933),0)),"")</f>
        <v/>
      </c>
      <c r="G1933" s="14" t="n"/>
    </row>
    <row r="1934">
      <c r="A1934" s="10" t="n"/>
      <c r="D1934">
        <f>IFERROR(VLOOKUP(C1934,Produtos!A:B,2,FALSE),"")</f>
        <v/>
      </c>
      <c r="F1934" s="10">
        <f>IFERROR(INDEX(Lotes!$E:$E,MATCH(1,(Lotes!$A:$A=C1934)*(Lotes!$C:$C=E1934),0)),"")</f>
        <v/>
      </c>
      <c r="G1934" s="14" t="n"/>
    </row>
    <row r="1935">
      <c r="A1935" s="10" t="n"/>
      <c r="D1935">
        <f>IFERROR(VLOOKUP(C1935,Produtos!A:B,2,FALSE),"")</f>
        <v/>
      </c>
      <c r="F1935" s="10">
        <f>IFERROR(INDEX(Lotes!$E:$E,MATCH(1,(Lotes!$A:$A=C1935)*(Lotes!$C:$C=E1935),0)),"")</f>
        <v/>
      </c>
      <c r="G1935" s="14" t="n"/>
    </row>
    <row r="1936">
      <c r="A1936" s="10" t="n"/>
      <c r="D1936">
        <f>IFERROR(VLOOKUP(C1936,Produtos!A:B,2,FALSE),"")</f>
        <v/>
      </c>
      <c r="F1936" s="10">
        <f>IFERROR(INDEX(Lotes!$E:$E,MATCH(1,(Lotes!$A:$A=C1936)*(Lotes!$C:$C=E1936),0)),"")</f>
        <v/>
      </c>
      <c r="G1936" s="14" t="n"/>
    </row>
    <row r="1937">
      <c r="A1937" s="10" t="n"/>
      <c r="D1937">
        <f>IFERROR(VLOOKUP(C1937,Produtos!A:B,2,FALSE),"")</f>
        <v/>
      </c>
      <c r="F1937" s="10">
        <f>IFERROR(INDEX(Lotes!$E:$E,MATCH(1,(Lotes!$A:$A=C1937)*(Lotes!$C:$C=E1937),0)),"")</f>
        <v/>
      </c>
      <c r="G1937" s="14" t="n"/>
    </row>
    <row r="1938">
      <c r="A1938" s="10" t="n"/>
      <c r="D1938">
        <f>IFERROR(VLOOKUP(C1938,Produtos!A:B,2,FALSE),"")</f>
        <v/>
      </c>
      <c r="F1938" s="10">
        <f>IFERROR(INDEX(Lotes!$E:$E,MATCH(1,(Lotes!$A:$A=C1938)*(Lotes!$C:$C=E1938),0)),"")</f>
        <v/>
      </c>
      <c r="G1938" s="14" t="n"/>
    </row>
    <row r="1939">
      <c r="A1939" s="10" t="n"/>
      <c r="D1939">
        <f>IFERROR(VLOOKUP(C1939,Produtos!A:B,2,FALSE),"")</f>
        <v/>
      </c>
      <c r="F1939" s="10">
        <f>IFERROR(INDEX(Lotes!$E:$E,MATCH(1,(Lotes!$A:$A=C1939)*(Lotes!$C:$C=E1939),0)),"")</f>
        <v/>
      </c>
      <c r="G1939" s="14" t="n"/>
    </row>
    <row r="1940">
      <c r="A1940" s="10" t="n"/>
      <c r="D1940">
        <f>IFERROR(VLOOKUP(C1940,Produtos!A:B,2,FALSE),"")</f>
        <v/>
      </c>
      <c r="F1940" s="10">
        <f>IFERROR(INDEX(Lotes!$E:$E,MATCH(1,(Lotes!$A:$A=C1940)*(Lotes!$C:$C=E1940),0)),"")</f>
        <v/>
      </c>
      <c r="G1940" s="14" t="n"/>
    </row>
    <row r="1941">
      <c r="A1941" s="10" t="n"/>
      <c r="D1941">
        <f>IFERROR(VLOOKUP(C1941,Produtos!A:B,2,FALSE),"")</f>
        <v/>
      </c>
      <c r="F1941" s="10">
        <f>IFERROR(INDEX(Lotes!$E:$E,MATCH(1,(Lotes!$A:$A=C1941)*(Lotes!$C:$C=E1941),0)),"")</f>
        <v/>
      </c>
      <c r="G1941" s="14" t="n"/>
    </row>
    <row r="1942">
      <c r="A1942" s="10" t="n"/>
      <c r="D1942">
        <f>IFERROR(VLOOKUP(C1942,Produtos!A:B,2,FALSE),"")</f>
        <v/>
      </c>
      <c r="F1942" s="10">
        <f>IFERROR(INDEX(Lotes!$E:$E,MATCH(1,(Lotes!$A:$A=C1942)*(Lotes!$C:$C=E1942),0)),"")</f>
        <v/>
      </c>
      <c r="G1942" s="14" t="n"/>
    </row>
    <row r="1943">
      <c r="A1943" s="10" t="n"/>
      <c r="D1943">
        <f>IFERROR(VLOOKUP(C1943,Produtos!A:B,2,FALSE),"")</f>
        <v/>
      </c>
      <c r="F1943" s="10">
        <f>IFERROR(INDEX(Lotes!$E:$E,MATCH(1,(Lotes!$A:$A=C1943)*(Lotes!$C:$C=E1943),0)),"")</f>
        <v/>
      </c>
      <c r="G1943" s="14" t="n"/>
    </row>
    <row r="1944">
      <c r="A1944" s="10" t="n"/>
      <c r="D1944">
        <f>IFERROR(VLOOKUP(C1944,Produtos!A:B,2,FALSE),"")</f>
        <v/>
      </c>
      <c r="F1944" s="10">
        <f>IFERROR(INDEX(Lotes!$E:$E,MATCH(1,(Lotes!$A:$A=C1944)*(Lotes!$C:$C=E1944),0)),"")</f>
        <v/>
      </c>
      <c r="G1944" s="14" t="n"/>
    </row>
    <row r="1945">
      <c r="A1945" s="10" t="n"/>
      <c r="D1945">
        <f>IFERROR(VLOOKUP(C1945,Produtos!A:B,2,FALSE),"")</f>
        <v/>
      </c>
      <c r="F1945" s="10">
        <f>IFERROR(INDEX(Lotes!$E:$E,MATCH(1,(Lotes!$A:$A=C1945)*(Lotes!$C:$C=E1945),0)),"")</f>
        <v/>
      </c>
      <c r="G1945" s="14" t="n"/>
    </row>
    <row r="1946">
      <c r="A1946" s="10" t="n"/>
      <c r="D1946">
        <f>IFERROR(VLOOKUP(C1946,Produtos!A:B,2,FALSE),"")</f>
        <v/>
      </c>
      <c r="F1946" s="10">
        <f>IFERROR(INDEX(Lotes!$E:$E,MATCH(1,(Lotes!$A:$A=C1946)*(Lotes!$C:$C=E1946),0)),"")</f>
        <v/>
      </c>
      <c r="G1946" s="14" t="n"/>
    </row>
    <row r="1947">
      <c r="A1947" s="10" t="n"/>
      <c r="D1947">
        <f>IFERROR(VLOOKUP(C1947,Produtos!A:B,2,FALSE),"")</f>
        <v/>
      </c>
      <c r="F1947" s="10">
        <f>IFERROR(INDEX(Lotes!$E:$E,MATCH(1,(Lotes!$A:$A=C1947)*(Lotes!$C:$C=E1947),0)),"")</f>
        <v/>
      </c>
      <c r="G1947" s="14" t="n"/>
    </row>
    <row r="1948">
      <c r="A1948" s="10" t="n"/>
      <c r="D1948">
        <f>IFERROR(VLOOKUP(C1948,Produtos!A:B,2,FALSE),"")</f>
        <v/>
      </c>
      <c r="F1948" s="10">
        <f>IFERROR(INDEX(Lotes!$E:$E,MATCH(1,(Lotes!$A:$A=C1948)*(Lotes!$C:$C=E1948),0)),"")</f>
        <v/>
      </c>
      <c r="G1948" s="14" t="n"/>
    </row>
    <row r="1949">
      <c r="A1949" s="10" t="n"/>
      <c r="D1949">
        <f>IFERROR(VLOOKUP(C1949,Produtos!A:B,2,FALSE),"")</f>
        <v/>
      </c>
      <c r="F1949" s="10">
        <f>IFERROR(INDEX(Lotes!$E:$E,MATCH(1,(Lotes!$A:$A=C1949)*(Lotes!$C:$C=E1949),0)),"")</f>
        <v/>
      </c>
      <c r="G1949" s="14" t="n"/>
    </row>
    <row r="1950">
      <c r="A1950" s="10" t="n"/>
      <c r="D1950">
        <f>IFERROR(VLOOKUP(C1950,Produtos!A:B,2,FALSE),"")</f>
        <v/>
      </c>
      <c r="F1950" s="10">
        <f>IFERROR(INDEX(Lotes!$E:$E,MATCH(1,(Lotes!$A:$A=C1950)*(Lotes!$C:$C=E1950),0)),"")</f>
        <v/>
      </c>
      <c r="G1950" s="14" t="n"/>
    </row>
    <row r="1951">
      <c r="A1951" s="10" t="n"/>
      <c r="D1951">
        <f>IFERROR(VLOOKUP(C1951,Produtos!A:B,2,FALSE),"")</f>
        <v/>
      </c>
      <c r="F1951" s="10">
        <f>IFERROR(INDEX(Lotes!$E:$E,MATCH(1,(Lotes!$A:$A=C1951)*(Lotes!$C:$C=E1951),0)),"")</f>
        <v/>
      </c>
      <c r="G1951" s="14" t="n"/>
    </row>
    <row r="1952">
      <c r="A1952" s="10" t="n"/>
      <c r="D1952">
        <f>IFERROR(VLOOKUP(C1952,Produtos!A:B,2,FALSE),"")</f>
        <v/>
      </c>
      <c r="F1952" s="10">
        <f>IFERROR(INDEX(Lotes!$E:$E,MATCH(1,(Lotes!$A:$A=C1952)*(Lotes!$C:$C=E1952),0)),"")</f>
        <v/>
      </c>
      <c r="G1952" s="14" t="n"/>
    </row>
    <row r="1953">
      <c r="A1953" s="10" t="n"/>
      <c r="D1953">
        <f>IFERROR(VLOOKUP(C1953,Produtos!A:B,2,FALSE),"")</f>
        <v/>
      </c>
      <c r="F1953" s="10">
        <f>IFERROR(INDEX(Lotes!$E:$E,MATCH(1,(Lotes!$A:$A=C1953)*(Lotes!$C:$C=E1953),0)),"")</f>
        <v/>
      </c>
      <c r="G1953" s="14" t="n"/>
    </row>
    <row r="1954">
      <c r="A1954" s="10" t="n"/>
      <c r="D1954">
        <f>IFERROR(VLOOKUP(C1954,Produtos!A:B,2,FALSE),"")</f>
        <v/>
      </c>
      <c r="F1954" s="10">
        <f>IFERROR(INDEX(Lotes!$E:$E,MATCH(1,(Lotes!$A:$A=C1954)*(Lotes!$C:$C=E1954),0)),"")</f>
        <v/>
      </c>
      <c r="G1954" s="14" t="n"/>
    </row>
    <row r="1955">
      <c r="A1955" s="10" t="n"/>
      <c r="D1955">
        <f>IFERROR(VLOOKUP(C1955,Produtos!A:B,2,FALSE),"")</f>
        <v/>
      </c>
      <c r="F1955" s="10">
        <f>IFERROR(INDEX(Lotes!$E:$E,MATCH(1,(Lotes!$A:$A=C1955)*(Lotes!$C:$C=E1955),0)),"")</f>
        <v/>
      </c>
      <c r="G1955" s="14" t="n"/>
    </row>
    <row r="1956">
      <c r="A1956" s="10" t="n"/>
      <c r="D1956">
        <f>IFERROR(VLOOKUP(C1956,Produtos!A:B,2,FALSE),"")</f>
        <v/>
      </c>
      <c r="F1956" s="10">
        <f>IFERROR(INDEX(Lotes!$E:$E,MATCH(1,(Lotes!$A:$A=C1956)*(Lotes!$C:$C=E1956),0)),"")</f>
        <v/>
      </c>
      <c r="G1956" s="14" t="n"/>
    </row>
    <row r="1957">
      <c r="A1957" s="10" t="n"/>
      <c r="D1957">
        <f>IFERROR(VLOOKUP(C1957,Produtos!A:B,2,FALSE),"")</f>
        <v/>
      </c>
      <c r="F1957" s="10">
        <f>IFERROR(INDEX(Lotes!$E:$E,MATCH(1,(Lotes!$A:$A=C1957)*(Lotes!$C:$C=E1957),0)),"")</f>
        <v/>
      </c>
      <c r="G1957" s="14" t="n"/>
    </row>
    <row r="1958">
      <c r="A1958" s="10" t="n"/>
      <c r="D1958">
        <f>IFERROR(VLOOKUP(C1958,Produtos!A:B,2,FALSE),"")</f>
        <v/>
      </c>
      <c r="F1958" s="10">
        <f>IFERROR(INDEX(Lotes!$E:$E,MATCH(1,(Lotes!$A:$A=C1958)*(Lotes!$C:$C=E1958),0)),"")</f>
        <v/>
      </c>
      <c r="G1958" s="14" t="n"/>
    </row>
    <row r="1959">
      <c r="A1959" s="10" t="n"/>
      <c r="D1959">
        <f>IFERROR(VLOOKUP(C1959,Produtos!A:B,2,FALSE),"")</f>
        <v/>
      </c>
      <c r="F1959" s="10">
        <f>IFERROR(INDEX(Lotes!$E:$E,MATCH(1,(Lotes!$A:$A=C1959)*(Lotes!$C:$C=E1959),0)),"")</f>
        <v/>
      </c>
      <c r="G1959" s="14" t="n"/>
    </row>
    <row r="1960">
      <c r="A1960" s="10" t="n"/>
      <c r="D1960">
        <f>IFERROR(VLOOKUP(C1960,Produtos!A:B,2,FALSE),"")</f>
        <v/>
      </c>
      <c r="F1960" s="10">
        <f>IFERROR(INDEX(Lotes!$E:$E,MATCH(1,(Lotes!$A:$A=C1960)*(Lotes!$C:$C=E1960),0)),"")</f>
        <v/>
      </c>
      <c r="G1960" s="14" t="n"/>
    </row>
    <row r="1961">
      <c r="A1961" s="10" t="n"/>
      <c r="D1961">
        <f>IFERROR(VLOOKUP(C1961,Produtos!A:B,2,FALSE),"")</f>
        <v/>
      </c>
      <c r="F1961" s="10">
        <f>IFERROR(INDEX(Lotes!$E:$E,MATCH(1,(Lotes!$A:$A=C1961)*(Lotes!$C:$C=E1961),0)),"")</f>
        <v/>
      </c>
      <c r="G1961" s="14" t="n"/>
    </row>
    <row r="1962">
      <c r="A1962" s="10" t="n"/>
      <c r="D1962">
        <f>IFERROR(VLOOKUP(C1962,Produtos!A:B,2,FALSE),"")</f>
        <v/>
      </c>
      <c r="F1962" s="10">
        <f>IFERROR(INDEX(Lotes!$E:$E,MATCH(1,(Lotes!$A:$A=C1962)*(Lotes!$C:$C=E1962),0)),"")</f>
        <v/>
      </c>
      <c r="G1962" s="14" t="n"/>
    </row>
    <row r="1963">
      <c r="A1963" s="10" t="n"/>
      <c r="D1963">
        <f>IFERROR(VLOOKUP(C1963,Produtos!A:B,2,FALSE),"")</f>
        <v/>
      </c>
      <c r="F1963" s="10">
        <f>IFERROR(INDEX(Lotes!$E:$E,MATCH(1,(Lotes!$A:$A=C1963)*(Lotes!$C:$C=E1963),0)),"")</f>
        <v/>
      </c>
      <c r="G1963" s="14" t="n"/>
    </row>
    <row r="1964">
      <c r="A1964" s="10" t="n"/>
      <c r="D1964">
        <f>IFERROR(VLOOKUP(C1964,Produtos!A:B,2,FALSE),"")</f>
        <v/>
      </c>
      <c r="F1964" s="10">
        <f>IFERROR(INDEX(Lotes!$E:$E,MATCH(1,(Lotes!$A:$A=C1964)*(Lotes!$C:$C=E1964),0)),"")</f>
        <v/>
      </c>
      <c r="G1964" s="14" t="n"/>
    </row>
    <row r="1965">
      <c r="A1965" s="10" t="n"/>
      <c r="D1965">
        <f>IFERROR(VLOOKUP(C1965,Produtos!A:B,2,FALSE),"")</f>
        <v/>
      </c>
      <c r="F1965" s="10">
        <f>IFERROR(INDEX(Lotes!$E:$E,MATCH(1,(Lotes!$A:$A=C1965)*(Lotes!$C:$C=E1965),0)),"")</f>
        <v/>
      </c>
      <c r="G1965" s="14" t="n"/>
    </row>
    <row r="1966">
      <c r="A1966" s="10" t="n"/>
      <c r="D1966">
        <f>IFERROR(VLOOKUP(C1966,Produtos!A:B,2,FALSE),"")</f>
        <v/>
      </c>
      <c r="F1966" s="10">
        <f>IFERROR(INDEX(Lotes!$E:$E,MATCH(1,(Lotes!$A:$A=C1966)*(Lotes!$C:$C=E1966),0)),"")</f>
        <v/>
      </c>
      <c r="G1966" s="14" t="n"/>
    </row>
    <row r="1967">
      <c r="A1967" s="10" t="n"/>
      <c r="D1967">
        <f>IFERROR(VLOOKUP(C1967,Produtos!A:B,2,FALSE),"")</f>
        <v/>
      </c>
      <c r="F1967" s="10">
        <f>IFERROR(INDEX(Lotes!$E:$E,MATCH(1,(Lotes!$A:$A=C1967)*(Lotes!$C:$C=E1967),0)),"")</f>
        <v/>
      </c>
      <c r="G1967" s="14" t="n"/>
    </row>
    <row r="1968">
      <c r="A1968" s="10" t="n"/>
      <c r="D1968">
        <f>IFERROR(VLOOKUP(C1968,Produtos!A:B,2,FALSE),"")</f>
        <v/>
      </c>
      <c r="F1968" s="10">
        <f>IFERROR(INDEX(Lotes!$E:$E,MATCH(1,(Lotes!$A:$A=C1968)*(Lotes!$C:$C=E1968),0)),"")</f>
        <v/>
      </c>
      <c r="G1968" s="14" t="n"/>
    </row>
    <row r="1969">
      <c r="A1969" s="10" t="n"/>
      <c r="D1969">
        <f>IFERROR(VLOOKUP(C1969,Produtos!A:B,2,FALSE),"")</f>
        <v/>
      </c>
      <c r="F1969" s="10">
        <f>IFERROR(INDEX(Lotes!$E:$E,MATCH(1,(Lotes!$A:$A=C1969)*(Lotes!$C:$C=E1969),0)),"")</f>
        <v/>
      </c>
      <c r="G1969" s="14" t="n"/>
    </row>
    <row r="1970">
      <c r="A1970" s="10" t="n"/>
      <c r="D1970">
        <f>IFERROR(VLOOKUP(C1970,Produtos!A:B,2,FALSE),"")</f>
        <v/>
      </c>
      <c r="F1970" s="10">
        <f>IFERROR(INDEX(Lotes!$E:$E,MATCH(1,(Lotes!$A:$A=C1970)*(Lotes!$C:$C=E1970),0)),"")</f>
        <v/>
      </c>
      <c r="G1970" s="14" t="n"/>
    </row>
    <row r="1971">
      <c r="A1971" s="10" t="n"/>
      <c r="D1971">
        <f>IFERROR(VLOOKUP(C1971,Produtos!A:B,2,FALSE),"")</f>
        <v/>
      </c>
      <c r="F1971" s="10">
        <f>IFERROR(INDEX(Lotes!$E:$E,MATCH(1,(Lotes!$A:$A=C1971)*(Lotes!$C:$C=E1971),0)),"")</f>
        <v/>
      </c>
      <c r="G1971" s="14" t="n"/>
    </row>
    <row r="1972">
      <c r="A1972" s="10" t="n"/>
      <c r="D1972">
        <f>IFERROR(VLOOKUP(C1972,Produtos!A:B,2,FALSE),"")</f>
        <v/>
      </c>
      <c r="F1972" s="10">
        <f>IFERROR(INDEX(Lotes!$E:$E,MATCH(1,(Lotes!$A:$A=C1972)*(Lotes!$C:$C=E1972),0)),"")</f>
        <v/>
      </c>
      <c r="G1972" s="14" t="n"/>
    </row>
    <row r="1973">
      <c r="A1973" s="10" t="n"/>
      <c r="D1973">
        <f>IFERROR(VLOOKUP(C1973,Produtos!A:B,2,FALSE),"")</f>
        <v/>
      </c>
      <c r="F1973" s="10">
        <f>IFERROR(INDEX(Lotes!$E:$E,MATCH(1,(Lotes!$A:$A=C1973)*(Lotes!$C:$C=E1973),0)),"")</f>
        <v/>
      </c>
      <c r="G1973" s="14" t="n"/>
    </row>
    <row r="1974">
      <c r="A1974" s="10" t="n"/>
      <c r="D1974">
        <f>IFERROR(VLOOKUP(C1974,Produtos!A:B,2,FALSE),"")</f>
        <v/>
      </c>
      <c r="F1974" s="10">
        <f>IFERROR(INDEX(Lotes!$E:$E,MATCH(1,(Lotes!$A:$A=C1974)*(Lotes!$C:$C=E1974),0)),"")</f>
        <v/>
      </c>
      <c r="G1974" s="14" t="n"/>
    </row>
    <row r="1975">
      <c r="A1975" s="10" t="n"/>
      <c r="D1975">
        <f>IFERROR(VLOOKUP(C1975,Produtos!A:B,2,FALSE),"")</f>
        <v/>
      </c>
      <c r="F1975" s="10">
        <f>IFERROR(INDEX(Lotes!$E:$E,MATCH(1,(Lotes!$A:$A=C1975)*(Lotes!$C:$C=E1975),0)),"")</f>
        <v/>
      </c>
      <c r="G1975" s="14" t="n"/>
    </row>
    <row r="1976">
      <c r="A1976" s="10" t="n"/>
      <c r="D1976">
        <f>IFERROR(VLOOKUP(C1976,Produtos!A:B,2,FALSE),"")</f>
        <v/>
      </c>
      <c r="F1976" s="10">
        <f>IFERROR(INDEX(Lotes!$E:$E,MATCH(1,(Lotes!$A:$A=C1976)*(Lotes!$C:$C=E1976),0)),"")</f>
        <v/>
      </c>
      <c r="G1976" s="14" t="n"/>
    </row>
    <row r="1977">
      <c r="A1977" s="10" t="n"/>
      <c r="D1977">
        <f>IFERROR(VLOOKUP(C1977,Produtos!A:B,2,FALSE),"")</f>
        <v/>
      </c>
      <c r="F1977" s="10">
        <f>IFERROR(INDEX(Lotes!$E:$E,MATCH(1,(Lotes!$A:$A=C1977)*(Lotes!$C:$C=E1977),0)),"")</f>
        <v/>
      </c>
      <c r="G1977" s="14" t="n"/>
    </row>
    <row r="1978">
      <c r="A1978" s="10" t="n"/>
      <c r="D1978">
        <f>IFERROR(VLOOKUP(C1978,Produtos!A:B,2,FALSE),"")</f>
        <v/>
      </c>
      <c r="F1978" s="10">
        <f>IFERROR(INDEX(Lotes!$E:$E,MATCH(1,(Lotes!$A:$A=C1978)*(Lotes!$C:$C=E1978),0)),"")</f>
        <v/>
      </c>
      <c r="G1978" s="14" t="n"/>
    </row>
    <row r="1979">
      <c r="A1979" s="10" t="n"/>
      <c r="D1979">
        <f>IFERROR(VLOOKUP(C1979,Produtos!A:B,2,FALSE),"")</f>
        <v/>
      </c>
      <c r="F1979" s="10">
        <f>IFERROR(INDEX(Lotes!$E:$E,MATCH(1,(Lotes!$A:$A=C1979)*(Lotes!$C:$C=E1979),0)),"")</f>
        <v/>
      </c>
      <c r="G1979" s="14" t="n"/>
    </row>
    <row r="1980">
      <c r="A1980" s="10" t="n"/>
      <c r="D1980">
        <f>IFERROR(VLOOKUP(C1980,Produtos!A:B,2,FALSE),"")</f>
        <v/>
      </c>
      <c r="F1980" s="10">
        <f>IFERROR(INDEX(Lotes!$E:$E,MATCH(1,(Lotes!$A:$A=C1980)*(Lotes!$C:$C=E1980),0)),"")</f>
        <v/>
      </c>
      <c r="G1980" s="14" t="n"/>
    </row>
    <row r="1981">
      <c r="A1981" s="10" t="n"/>
      <c r="D1981">
        <f>IFERROR(VLOOKUP(C1981,Produtos!A:B,2,FALSE),"")</f>
        <v/>
      </c>
      <c r="F1981" s="10">
        <f>IFERROR(INDEX(Lotes!$E:$E,MATCH(1,(Lotes!$A:$A=C1981)*(Lotes!$C:$C=E1981),0)),"")</f>
        <v/>
      </c>
      <c r="G1981" s="14" t="n"/>
    </row>
    <row r="1982">
      <c r="A1982" s="10" t="n"/>
      <c r="D1982">
        <f>IFERROR(VLOOKUP(C1982,Produtos!A:B,2,FALSE),"")</f>
        <v/>
      </c>
      <c r="F1982" s="10">
        <f>IFERROR(INDEX(Lotes!$E:$E,MATCH(1,(Lotes!$A:$A=C1982)*(Lotes!$C:$C=E1982),0)),"")</f>
        <v/>
      </c>
      <c r="G1982" s="14" t="n"/>
    </row>
    <row r="1983">
      <c r="A1983" s="10" t="n"/>
      <c r="D1983">
        <f>IFERROR(VLOOKUP(C1983,Produtos!A:B,2,FALSE),"")</f>
        <v/>
      </c>
      <c r="F1983" s="10">
        <f>IFERROR(INDEX(Lotes!$E:$E,MATCH(1,(Lotes!$A:$A=C1983)*(Lotes!$C:$C=E1983),0)),"")</f>
        <v/>
      </c>
      <c r="G1983" s="14" t="n"/>
    </row>
    <row r="1984">
      <c r="A1984" s="10" t="n"/>
      <c r="D1984">
        <f>IFERROR(VLOOKUP(C1984,Produtos!A:B,2,FALSE),"")</f>
        <v/>
      </c>
      <c r="F1984" s="10">
        <f>IFERROR(INDEX(Lotes!$E:$E,MATCH(1,(Lotes!$A:$A=C1984)*(Lotes!$C:$C=E1984),0)),"")</f>
        <v/>
      </c>
      <c r="G1984" s="14" t="n"/>
    </row>
    <row r="1985">
      <c r="A1985" s="10" t="n"/>
      <c r="D1985">
        <f>IFERROR(VLOOKUP(C1985,Produtos!A:B,2,FALSE),"")</f>
        <v/>
      </c>
      <c r="F1985" s="10">
        <f>IFERROR(INDEX(Lotes!$E:$E,MATCH(1,(Lotes!$A:$A=C1985)*(Lotes!$C:$C=E1985),0)),"")</f>
        <v/>
      </c>
      <c r="G1985" s="14" t="n"/>
    </row>
    <row r="1986">
      <c r="A1986" s="10" t="n"/>
      <c r="D1986">
        <f>IFERROR(VLOOKUP(C1986,Produtos!A:B,2,FALSE),"")</f>
        <v/>
      </c>
      <c r="F1986" s="10">
        <f>IFERROR(INDEX(Lotes!$E:$E,MATCH(1,(Lotes!$A:$A=C1986)*(Lotes!$C:$C=E1986),0)),"")</f>
        <v/>
      </c>
      <c r="G1986" s="14" t="n"/>
    </row>
    <row r="1987">
      <c r="A1987" s="10" t="n"/>
      <c r="D1987">
        <f>IFERROR(VLOOKUP(C1987,Produtos!A:B,2,FALSE),"")</f>
        <v/>
      </c>
      <c r="F1987" s="10">
        <f>IFERROR(INDEX(Lotes!$E:$E,MATCH(1,(Lotes!$A:$A=C1987)*(Lotes!$C:$C=E1987),0)),"")</f>
        <v/>
      </c>
      <c r="G1987" s="14" t="n"/>
    </row>
    <row r="1988">
      <c r="A1988" s="10" t="n"/>
      <c r="D1988">
        <f>IFERROR(VLOOKUP(C1988,Produtos!A:B,2,FALSE),"")</f>
        <v/>
      </c>
      <c r="F1988" s="10">
        <f>IFERROR(INDEX(Lotes!$E:$E,MATCH(1,(Lotes!$A:$A=C1988)*(Lotes!$C:$C=E1988),0)),"")</f>
        <v/>
      </c>
      <c r="G1988" s="14" t="n"/>
    </row>
    <row r="1989">
      <c r="A1989" s="10" t="n"/>
      <c r="D1989">
        <f>IFERROR(VLOOKUP(C1989,Produtos!A:B,2,FALSE),"")</f>
        <v/>
      </c>
      <c r="F1989" s="10">
        <f>IFERROR(INDEX(Lotes!$E:$E,MATCH(1,(Lotes!$A:$A=C1989)*(Lotes!$C:$C=E1989),0)),"")</f>
        <v/>
      </c>
      <c r="G1989" s="14" t="n"/>
    </row>
    <row r="1990">
      <c r="A1990" s="10" t="n"/>
      <c r="D1990">
        <f>IFERROR(VLOOKUP(C1990,Produtos!A:B,2,FALSE),"")</f>
        <v/>
      </c>
      <c r="F1990" s="10">
        <f>IFERROR(INDEX(Lotes!$E:$E,MATCH(1,(Lotes!$A:$A=C1990)*(Lotes!$C:$C=E1990),0)),"")</f>
        <v/>
      </c>
      <c r="G1990" s="14" t="n"/>
    </row>
    <row r="1991">
      <c r="A1991" s="10" t="n"/>
      <c r="D1991">
        <f>IFERROR(VLOOKUP(C1991,Produtos!A:B,2,FALSE),"")</f>
        <v/>
      </c>
      <c r="F1991" s="10">
        <f>IFERROR(INDEX(Lotes!$E:$E,MATCH(1,(Lotes!$A:$A=C1991)*(Lotes!$C:$C=E1991),0)),"")</f>
        <v/>
      </c>
      <c r="G1991" s="14" t="n"/>
    </row>
    <row r="1992">
      <c r="A1992" s="10" t="n"/>
      <c r="D1992">
        <f>IFERROR(VLOOKUP(C1992,Produtos!A:B,2,FALSE),"")</f>
        <v/>
      </c>
      <c r="F1992" s="10">
        <f>IFERROR(INDEX(Lotes!$E:$E,MATCH(1,(Lotes!$A:$A=C1992)*(Lotes!$C:$C=E1992),0)),"")</f>
        <v/>
      </c>
      <c r="G1992" s="14" t="n"/>
    </row>
    <row r="1993">
      <c r="A1993" s="10" t="n"/>
      <c r="D1993">
        <f>IFERROR(VLOOKUP(C1993,Produtos!A:B,2,FALSE),"")</f>
        <v/>
      </c>
      <c r="F1993" s="10">
        <f>IFERROR(INDEX(Lotes!$E:$E,MATCH(1,(Lotes!$A:$A=C1993)*(Lotes!$C:$C=E1993),0)),"")</f>
        <v/>
      </c>
      <c r="G1993" s="14" t="n"/>
    </row>
    <row r="1994">
      <c r="A1994" s="10" t="n"/>
      <c r="D1994">
        <f>IFERROR(VLOOKUP(C1994,Produtos!A:B,2,FALSE),"")</f>
        <v/>
      </c>
      <c r="F1994" s="10">
        <f>IFERROR(INDEX(Lotes!$E:$E,MATCH(1,(Lotes!$A:$A=C1994)*(Lotes!$C:$C=E1994),0)),"")</f>
        <v/>
      </c>
      <c r="G1994" s="14" t="n"/>
    </row>
    <row r="1995">
      <c r="A1995" s="10" t="n"/>
      <c r="D1995">
        <f>IFERROR(VLOOKUP(C1995,Produtos!A:B,2,FALSE),"")</f>
        <v/>
      </c>
      <c r="F1995" s="10">
        <f>IFERROR(INDEX(Lotes!$E:$E,MATCH(1,(Lotes!$A:$A=C1995)*(Lotes!$C:$C=E1995),0)),"")</f>
        <v/>
      </c>
      <c r="G1995" s="14" t="n"/>
    </row>
    <row r="1996">
      <c r="A1996" s="10" t="n"/>
      <c r="D1996">
        <f>IFERROR(VLOOKUP(C1996,Produtos!A:B,2,FALSE),"")</f>
        <v/>
      </c>
      <c r="F1996" s="10">
        <f>IFERROR(INDEX(Lotes!$E:$E,MATCH(1,(Lotes!$A:$A=C1996)*(Lotes!$C:$C=E1996),0)),"")</f>
        <v/>
      </c>
      <c r="G1996" s="14" t="n"/>
    </row>
    <row r="1997">
      <c r="A1997" s="10" t="n"/>
      <c r="D1997">
        <f>IFERROR(VLOOKUP(C1997,Produtos!A:B,2,FALSE),"")</f>
        <v/>
      </c>
      <c r="F1997" s="10">
        <f>IFERROR(INDEX(Lotes!$E:$E,MATCH(1,(Lotes!$A:$A=C1997)*(Lotes!$C:$C=E1997),0)),"")</f>
        <v/>
      </c>
      <c r="G1997" s="14" t="n"/>
    </row>
    <row r="1998">
      <c r="A1998" s="10" t="n"/>
      <c r="D1998">
        <f>IFERROR(VLOOKUP(C1998,Produtos!A:B,2,FALSE),"")</f>
        <v/>
      </c>
      <c r="F1998" s="10">
        <f>IFERROR(INDEX(Lotes!$E:$E,MATCH(1,(Lotes!$A:$A=C1998)*(Lotes!$C:$C=E1998),0)),"")</f>
        <v/>
      </c>
      <c r="G1998" s="14" t="n"/>
    </row>
    <row r="1999">
      <c r="A1999" s="10" t="n"/>
      <c r="D1999">
        <f>IFERROR(VLOOKUP(C1999,Produtos!A:B,2,FALSE),"")</f>
        <v/>
      </c>
      <c r="F1999" s="10">
        <f>IFERROR(INDEX(Lotes!$E:$E,MATCH(1,(Lotes!$A:$A=C1999)*(Lotes!$C:$C=E1999),0)),"")</f>
        <v/>
      </c>
      <c r="G1999" s="14" t="n"/>
    </row>
    <row r="2000">
      <c r="A2000" s="10" t="n"/>
      <c r="D2000">
        <f>IFERROR(VLOOKUP(C2000,Produtos!A:B,2,FALSE),"")</f>
        <v/>
      </c>
      <c r="F2000" s="10">
        <f>IFERROR(INDEX(Lotes!$E:$E,MATCH(1,(Lotes!$A:$A=C2000)*(Lotes!$C:$C=E2000),0)),"")</f>
        <v/>
      </c>
      <c r="G2000" s="14" t="n"/>
    </row>
    <row r="2001">
      <c r="A2001" s="10" t="n"/>
      <c r="D2001">
        <f>IFERROR(VLOOKUP(C2001,Produtos!A:B,2,FALSE),"")</f>
        <v/>
      </c>
      <c r="F2001" s="10">
        <f>IFERROR(INDEX(Lotes!$E:$E,MATCH(1,(Lotes!$A:$A=C2001)*(Lotes!$C:$C=E2001),0)),"")</f>
        <v/>
      </c>
      <c r="G2001" s="14" t="n"/>
    </row>
    <row r="2002">
      <c r="A2002" s="10" t="n"/>
      <c r="D2002">
        <f>IFERROR(VLOOKUP(C2002,Produtos!A:B,2,FALSE),"")</f>
        <v/>
      </c>
      <c r="F2002" s="10">
        <f>IFERROR(INDEX(Lotes!$E:$E,MATCH(1,(Lotes!$A:$A=C2002)*(Lotes!$C:$C=E2002),0)),"")</f>
        <v/>
      </c>
      <c r="G2002" s="14" t="n"/>
    </row>
    <row r="2003">
      <c r="A2003" s="10" t="n"/>
      <c r="D2003">
        <f>IFERROR(VLOOKUP(C2003,Produtos!A:B,2,FALSE),"")</f>
        <v/>
      </c>
      <c r="F2003" s="10">
        <f>IFERROR(INDEX(Lotes!$E:$E,MATCH(1,(Lotes!$A:$A=C2003)*(Lotes!$C:$C=E2003),0)),"")</f>
        <v/>
      </c>
      <c r="G2003" s="14" t="n"/>
    </row>
    <row r="2004">
      <c r="A2004" s="10" t="n"/>
      <c r="D2004">
        <f>IFERROR(VLOOKUP(C2004,Produtos!A:B,2,FALSE),"")</f>
        <v/>
      </c>
      <c r="F2004" s="10">
        <f>IFERROR(INDEX(Lotes!$E:$E,MATCH(1,(Lotes!$A:$A=C2004)*(Lotes!$C:$C=E2004),0)),"")</f>
        <v/>
      </c>
      <c r="G2004" s="14" t="n"/>
    </row>
    <row r="2005">
      <c r="A2005" s="10" t="n"/>
      <c r="D2005">
        <f>IFERROR(VLOOKUP(C2005,Produtos!A:B,2,FALSE),"")</f>
        <v/>
      </c>
      <c r="F2005" s="10">
        <f>IFERROR(INDEX(Lotes!$E:$E,MATCH(1,(Lotes!$A:$A=C2005)*(Lotes!$C:$C=E2005),0)),"")</f>
        <v/>
      </c>
      <c r="G2005" s="14" t="n"/>
    </row>
    <row r="2006">
      <c r="A2006" s="10" t="n"/>
      <c r="D2006">
        <f>IFERROR(VLOOKUP(C2006,Produtos!A:B,2,FALSE),"")</f>
        <v/>
      </c>
      <c r="F2006" s="10">
        <f>IFERROR(INDEX(Lotes!$E:$E,MATCH(1,(Lotes!$A:$A=C2006)*(Lotes!$C:$C=E2006),0)),"")</f>
        <v/>
      </c>
      <c r="G2006" s="14" t="n"/>
    </row>
    <row r="2007">
      <c r="A2007" s="10" t="n"/>
      <c r="D2007">
        <f>IFERROR(VLOOKUP(C2007,Produtos!A:B,2,FALSE),"")</f>
        <v/>
      </c>
      <c r="F2007" s="10">
        <f>IFERROR(INDEX(Lotes!$E:$E,MATCH(1,(Lotes!$A:$A=C2007)*(Lotes!$C:$C=E2007),0)),"")</f>
        <v/>
      </c>
      <c r="G2007" s="14" t="n"/>
    </row>
    <row r="2008">
      <c r="A2008" s="10" t="n"/>
      <c r="D2008">
        <f>IFERROR(VLOOKUP(C2008,Produtos!A:B,2,FALSE),"")</f>
        <v/>
      </c>
      <c r="F2008" s="10">
        <f>IFERROR(INDEX(Lotes!$E:$E,MATCH(1,(Lotes!$A:$A=C2008)*(Lotes!$C:$C=E2008),0)),"")</f>
        <v/>
      </c>
      <c r="G2008" s="14" t="n"/>
    </row>
    <row r="2009">
      <c r="A2009" s="10" t="n"/>
      <c r="D2009">
        <f>IFERROR(VLOOKUP(C2009,Produtos!A:B,2,FALSE),"")</f>
        <v/>
      </c>
      <c r="F2009" s="10">
        <f>IFERROR(INDEX(Lotes!$E:$E,MATCH(1,(Lotes!$A:$A=C2009)*(Lotes!$C:$C=E2009),0)),"")</f>
        <v/>
      </c>
      <c r="G2009" s="14" t="n"/>
    </row>
    <row r="2010">
      <c r="A2010" s="10" t="n"/>
      <c r="D2010">
        <f>IFERROR(VLOOKUP(C2010,Produtos!A:B,2,FALSE),"")</f>
        <v/>
      </c>
      <c r="F2010" s="10">
        <f>IFERROR(INDEX(Lotes!$E:$E,MATCH(1,(Lotes!$A:$A=C2010)*(Lotes!$C:$C=E2010),0)),"")</f>
        <v/>
      </c>
      <c r="G2010" s="14" t="n"/>
    </row>
    <row r="2011">
      <c r="A2011" s="10" t="n"/>
      <c r="D2011">
        <f>IFERROR(VLOOKUP(C2011,Produtos!A:B,2,FALSE),"")</f>
        <v/>
      </c>
      <c r="F2011" s="10">
        <f>IFERROR(INDEX(Lotes!$E:$E,MATCH(1,(Lotes!$A:$A=C2011)*(Lotes!$C:$C=E2011),0)),"")</f>
        <v/>
      </c>
      <c r="G2011" s="14" t="n"/>
    </row>
    <row r="2012">
      <c r="A2012" s="10" t="n"/>
      <c r="D2012">
        <f>IFERROR(VLOOKUP(C2012,Produtos!A:B,2,FALSE),"")</f>
        <v/>
      </c>
      <c r="F2012" s="10">
        <f>IFERROR(INDEX(Lotes!$E:$E,MATCH(1,(Lotes!$A:$A=C2012)*(Lotes!$C:$C=E2012),0)),"")</f>
        <v/>
      </c>
      <c r="G2012" s="14" t="n"/>
    </row>
    <row r="2013">
      <c r="A2013" s="10" t="n"/>
      <c r="D2013">
        <f>IFERROR(VLOOKUP(C2013,Produtos!A:B,2,FALSE),"")</f>
        <v/>
      </c>
      <c r="F2013" s="10">
        <f>IFERROR(INDEX(Lotes!$E:$E,MATCH(1,(Lotes!$A:$A=C2013)*(Lotes!$C:$C=E2013),0)),"")</f>
        <v/>
      </c>
      <c r="G2013" s="14" t="n"/>
    </row>
    <row r="2014">
      <c r="A2014" s="10" t="n"/>
      <c r="D2014">
        <f>IFERROR(VLOOKUP(C2014,Produtos!A:B,2,FALSE),"")</f>
        <v/>
      </c>
      <c r="F2014" s="10">
        <f>IFERROR(INDEX(Lotes!$E:$E,MATCH(1,(Lotes!$A:$A=C2014)*(Lotes!$C:$C=E2014),0)),"")</f>
        <v/>
      </c>
      <c r="G2014" s="14" t="n"/>
    </row>
    <row r="2015">
      <c r="A2015" s="10" t="n"/>
      <c r="D2015">
        <f>IFERROR(VLOOKUP(C2015,Produtos!A:B,2,FALSE),"")</f>
        <v/>
      </c>
      <c r="F2015" s="10">
        <f>IFERROR(INDEX(Lotes!$E:$E,MATCH(1,(Lotes!$A:$A=C2015)*(Lotes!$C:$C=E2015),0)),"")</f>
        <v/>
      </c>
      <c r="G2015" s="14" t="n"/>
    </row>
    <row r="2016">
      <c r="A2016" s="10" t="n"/>
      <c r="D2016">
        <f>IFERROR(VLOOKUP(C2016,Produtos!A:B,2,FALSE),"")</f>
        <v/>
      </c>
      <c r="F2016" s="10">
        <f>IFERROR(INDEX(Lotes!$E:$E,MATCH(1,(Lotes!$A:$A=C2016)*(Lotes!$C:$C=E2016),0)),"")</f>
        <v/>
      </c>
      <c r="G2016" s="14" t="n"/>
    </row>
    <row r="2017">
      <c r="A2017" s="10" t="n"/>
      <c r="D2017">
        <f>IFERROR(VLOOKUP(C2017,Produtos!A:B,2,FALSE),"")</f>
        <v/>
      </c>
      <c r="F2017" s="10">
        <f>IFERROR(INDEX(Lotes!$E:$E,MATCH(1,(Lotes!$A:$A=C2017)*(Lotes!$C:$C=E2017),0)),"")</f>
        <v/>
      </c>
      <c r="G2017" s="14" t="n"/>
    </row>
    <row r="2018">
      <c r="A2018" s="10" t="n"/>
      <c r="D2018">
        <f>IFERROR(VLOOKUP(C2018,Produtos!A:B,2,FALSE),"")</f>
        <v/>
      </c>
      <c r="F2018" s="10">
        <f>IFERROR(INDEX(Lotes!$E:$E,MATCH(1,(Lotes!$A:$A=C2018)*(Lotes!$C:$C=E2018),0)),"")</f>
        <v/>
      </c>
      <c r="G2018" s="14" t="n"/>
    </row>
    <row r="2019">
      <c r="A2019" s="10" t="n"/>
      <c r="D2019">
        <f>IFERROR(VLOOKUP(C2019,Produtos!A:B,2,FALSE),"")</f>
        <v/>
      </c>
      <c r="F2019" s="10">
        <f>IFERROR(INDEX(Lotes!$E:$E,MATCH(1,(Lotes!$A:$A=C2019)*(Lotes!$C:$C=E2019),0)),"")</f>
        <v/>
      </c>
      <c r="G2019" s="14" t="n"/>
    </row>
    <row r="2020">
      <c r="A2020" s="10" t="n"/>
      <c r="D2020">
        <f>IFERROR(VLOOKUP(C2020,Produtos!A:B,2,FALSE),"")</f>
        <v/>
      </c>
      <c r="F2020" s="10">
        <f>IFERROR(INDEX(Lotes!$E:$E,MATCH(1,(Lotes!$A:$A=C2020)*(Lotes!$C:$C=E2020),0)),"")</f>
        <v/>
      </c>
      <c r="G2020" s="14" t="n"/>
    </row>
    <row r="2021">
      <c r="A2021" s="10" t="n"/>
      <c r="D2021">
        <f>IFERROR(VLOOKUP(C2021,Produtos!A:B,2,FALSE),"")</f>
        <v/>
      </c>
      <c r="F2021" s="10">
        <f>IFERROR(INDEX(Lotes!$E:$E,MATCH(1,(Lotes!$A:$A=C2021)*(Lotes!$C:$C=E2021),0)),"")</f>
        <v/>
      </c>
      <c r="G2021" s="14" t="n"/>
    </row>
    <row r="2022">
      <c r="A2022" s="10" t="n"/>
      <c r="D2022">
        <f>IFERROR(VLOOKUP(C2022,Produtos!A:B,2,FALSE),"")</f>
        <v/>
      </c>
      <c r="F2022" s="10">
        <f>IFERROR(INDEX(Lotes!$E:$E,MATCH(1,(Lotes!$A:$A=C2022)*(Lotes!$C:$C=E2022),0)),"")</f>
        <v/>
      </c>
      <c r="G2022" s="14" t="n"/>
    </row>
    <row r="2023">
      <c r="A2023" s="10" t="n"/>
      <c r="D2023">
        <f>IFERROR(VLOOKUP(C2023,Produtos!A:B,2,FALSE),"")</f>
        <v/>
      </c>
      <c r="F2023" s="10">
        <f>IFERROR(INDEX(Lotes!$E:$E,MATCH(1,(Lotes!$A:$A=C2023)*(Lotes!$C:$C=E2023),0)),"")</f>
        <v/>
      </c>
      <c r="G2023" s="14" t="n"/>
    </row>
    <row r="2024">
      <c r="A2024" s="10" t="n"/>
      <c r="D2024">
        <f>IFERROR(VLOOKUP(C2024,Produtos!A:B,2,FALSE),"")</f>
        <v/>
      </c>
      <c r="F2024" s="10">
        <f>IFERROR(INDEX(Lotes!$E:$E,MATCH(1,(Lotes!$A:$A=C2024)*(Lotes!$C:$C=E2024),0)),"")</f>
        <v/>
      </c>
      <c r="G2024" s="14" t="n"/>
    </row>
    <row r="2025">
      <c r="A2025" s="10" t="n"/>
      <c r="D2025">
        <f>IFERROR(VLOOKUP(C2025,Produtos!A:B,2,FALSE),"")</f>
        <v/>
      </c>
      <c r="F2025" s="10">
        <f>IFERROR(INDEX(Lotes!$E:$E,MATCH(1,(Lotes!$A:$A=C2025)*(Lotes!$C:$C=E2025),0)),"")</f>
        <v/>
      </c>
      <c r="G2025" s="14" t="n"/>
    </row>
    <row r="2026">
      <c r="A2026" s="10" t="n"/>
      <c r="D2026">
        <f>IFERROR(VLOOKUP(C2026,Produtos!A:B,2,FALSE),"")</f>
        <v/>
      </c>
      <c r="F2026" s="10">
        <f>IFERROR(INDEX(Lotes!$E:$E,MATCH(1,(Lotes!$A:$A=C2026)*(Lotes!$C:$C=E2026),0)),"")</f>
        <v/>
      </c>
      <c r="G2026" s="14" t="n"/>
    </row>
    <row r="2027">
      <c r="A2027" s="10" t="n"/>
      <c r="D2027">
        <f>IFERROR(VLOOKUP(C2027,Produtos!A:B,2,FALSE),"")</f>
        <v/>
      </c>
      <c r="F2027" s="10">
        <f>IFERROR(INDEX(Lotes!$E:$E,MATCH(1,(Lotes!$A:$A=C2027)*(Lotes!$C:$C=E2027),0)),"")</f>
        <v/>
      </c>
      <c r="G2027" s="14" t="n"/>
    </row>
    <row r="2028">
      <c r="A2028" s="10" t="n"/>
      <c r="D2028">
        <f>IFERROR(VLOOKUP(C2028,Produtos!A:B,2,FALSE),"")</f>
        <v/>
      </c>
      <c r="F2028" s="10">
        <f>IFERROR(INDEX(Lotes!$E:$E,MATCH(1,(Lotes!$A:$A=C2028)*(Lotes!$C:$C=E2028),0)),"")</f>
        <v/>
      </c>
      <c r="G2028" s="14" t="n"/>
    </row>
    <row r="2029">
      <c r="A2029" s="10" t="n"/>
      <c r="D2029">
        <f>IFERROR(VLOOKUP(C2029,Produtos!A:B,2,FALSE),"")</f>
        <v/>
      </c>
      <c r="F2029" s="10">
        <f>IFERROR(INDEX(Lotes!$E:$E,MATCH(1,(Lotes!$A:$A=C2029)*(Lotes!$C:$C=E2029),0)),"")</f>
        <v/>
      </c>
      <c r="G2029" s="14" t="n"/>
    </row>
    <row r="2030">
      <c r="A2030" s="10" t="n"/>
      <c r="D2030">
        <f>IFERROR(VLOOKUP(C2030,Produtos!A:B,2,FALSE),"")</f>
        <v/>
      </c>
      <c r="F2030" s="10">
        <f>IFERROR(INDEX(Lotes!$E:$E,MATCH(1,(Lotes!$A:$A=C2030)*(Lotes!$C:$C=E2030),0)),"")</f>
        <v/>
      </c>
      <c r="G2030" s="14" t="n"/>
    </row>
    <row r="2031">
      <c r="A2031" s="10" t="n"/>
      <c r="D2031">
        <f>IFERROR(VLOOKUP(C2031,Produtos!A:B,2,FALSE),"")</f>
        <v/>
      </c>
      <c r="F2031" s="10">
        <f>IFERROR(INDEX(Lotes!$E:$E,MATCH(1,(Lotes!$A:$A=C2031)*(Lotes!$C:$C=E2031),0)),"")</f>
        <v/>
      </c>
      <c r="G2031" s="14" t="n"/>
    </row>
    <row r="2032">
      <c r="A2032" s="10" t="n"/>
      <c r="D2032">
        <f>IFERROR(VLOOKUP(C2032,Produtos!A:B,2,FALSE),"")</f>
        <v/>
      </c>
      <c r="F2032" s="10">
        <f>IFERROR(INDEX(Lotes!$E:$E,MATCH(1,(Lotes!$A:$A=C2032)*(Lotes!$C:$C=E2032),0)),"")</f>
        <v/>
      </c>
      <c r="G2032" s="14" t="n"/>
    </row>
    <row r="2033">
      <c r="A2033" s="10" t="n"/>
      <c r="D2033">
        <f>IFERROR(VLOOKUP(C2033,Produtos!A:B,2,FALSE),"")</f>
        <v/>
      </c>
      <c r="F2033" s="10">
        <f>IFERROR(INDEX(Lotes!$E:$E,MATCH(1,(Lotes!$A:$A=C2033)*(Lotes!$C:$C=E2033),0)),"")</f>
        <v/>
      </c>
      <c r="G2033" s="14" t="n"/>
    </row>
    <row r="2034">
      <c r="A2034" s="10" t="n"/>
      <c r="D2034">
        <f>IFERROR(VLOOKUP(C2034,Produtos!A:B,2,FALSE),"")</f>
        <v/>
      </c>
      <c r="F2034" s="10">
        <f>IFERROR(INDEX(Lotes!$E:$E,MATCH(1,(Lotes!$A:$A=C2034)*(Lotes!$C:$C=E2034),0)),"")</f>
        <v/>
      </c>
      <c r="G2034" s="14" t="n"/>
    </row>
    <row r="2035">
      <c r="A2035" s="10" t="n"/>
      <c r="D2035">
        <f>IFERROR(VLOOKUP(C2035,Produtos!A:B,2,FALSE),"")</f>
        <v/>
      </c>
      <c r="F2035" s="10">
        <f>IFERROR(INDEX(Lotes!$E:$E,MATCH(1,(Lotes!$A:$A=C2035)*(Lotes!$C:$C=E2035),0)),"")</f>
        <v/>
      </c>
      <c r="G2035" s="14" t="n"/>
    </row>
    <row r="2036">
      <c r="A2036" s="10" t="n"/>
      <c r="D2036">
        <f>IFERROR(VLOOKUP(C2036,Produtos!A:B,2,FALSE),"")</f>
        <v/>
      </c>
      <c r="F2036" s="10">
        <f>IFERROR(INDEX(Lotes!$E:$E,MATCH(1,(Lotes!$A:$A=C2036)*(Lotes!$C:$C=E2036),0)),"")</f>
        <v/>
      </c>
      <c r="G2036" s="14" t="n"/>
    </row>
    <row r="2037">
      <c r="A2037" s="10" t="n"/>
      <c r="D2037">
        <f>IFERROR(VLOOKUP(C2037,Produtos!A:B,2,FALSE),"")</f>
        <v/>
      </c>
      <c r="F2037" s="10">
        <f>IFERROR(INDEX(Lotes!$E:$E,MATCH(1,(Lotes!$A:$A=C2037)*(Lotes!$C:$C=E2037),0)),"")</f>
        <v/>
      </c>
      <c r="G2037" s="14" t="n"/>
    </row>
    <row r="2038">
      <c r="A2038" s="10" t="n"/>
      <c r="D2038">
        <f>IFERROR(VLOOKUP(C2038,Produtos!A:B,2,FALSE),"")</f>
        <v/>
      </c>
      <c r="F2038" s="10">
        <f>IFERROR(INDEX(Lotes!$E:$E,MATCH(1,(Lotes!$A:$A=C2038)*(Lotes!$C:$C=E2038),0)),"")</f>
        <v/>
      </c>
      <c r="G2038" s="14" t="n"/>
    </row>
    <row r="2039">
      <c r="A2039" s="10" t="n"/>
      <c r="D2039">
        <f>IFERROR(VLOOKUP(C2039,Produtos!A:B,2,FALSE),"")</f>
        <v/>
      </c>
      <c r="F2039" s="10">
        <f>IFERROR(INDEX(Lotes!$E:$E,MATCH(1,(Lotes!$A:$A=C2039)*(Lotes!$C:$C=E2039),0)),"")</f>
        <v/>
      </c>
      <c r="G2039" s="14" t="n"/>
    </row>
    <row r="2040">
      <c r="A2040" s="10" t="n"/>
      <c r="D2040">
        <f>IFERROR(VLOOKUP(C2040,Produtos!A:B,2,FALSE),"")</f>
        <v/>
      </c>
      <c r="F2040" s="10">
        <f>IFERROR(INDEX(Lotes!$E:$E,MATCH(1,(Lotes!$A:$A=C2040)*(Lotes!$C:$C=E2040),0)),"")</f>
        <v/>
      </c>
      <c r="G2040" s="14" t="n"/>
    </row>
    <row r="2041">
      <c r="A2041" s="10" t="n"/>
      <c r="D2041">
        <f>IFERROR(VLOOKUP(C2041,Produtos!A:B,2,FALSE),"")</f>
        <v/>
      </c>
      <c r="F2041" s="10">
        <f>IFERROR(INDEX(Lotes!$E:$E,MATCH(1,(Lotes!$A:$A=C2041)*(Lotes!$C:$C=E2041),0)),"")</f>
        <v/>
      </c>
      <c r="G2041" s="14" t="n"/>
    </row>
    <row r="2042">
      <c r="A2042" s="10" t="n"/>
      <c r="D2042">
        <f>IFERROR(VLOOKUP(C2042,Produtos!A:B,2,FALSE),"")</f>
        <v/>
      </c>
      <c r="F2042" s="10">
        <f>IFERROR(INDEX(Lotes!$E:$E,MATCH(1,(Lotes!$A:$A=C2042)*(Lotes!$C:$C=E2042),0)),"")</f>
        <v/>
      </c>
      <c r="G2042" s="14" t="n"/>
    </row>
    <row r="2043">
      <c r="A2043" s="10" t="n"/>
      <c r="D2043">
        <f>IFERROR(VLOOKUP(C2043,Produtos!A:B,2,FALSE),"")</f>
        <v/>
      </c>
      <c r="F2043" s="10">
        <f>IFERROR(INDEX(Lotes!$E:$E,MATCH(1,(Lotes!$A:$A=C2043)*(Lotes!$C:$C=E2043),0)),"")</f>
        <v/>
      </c>
      <c r="G2043" s="14" t="n"/>
    </row>
    <row r="2044">
      <c r="A2044" s="10" t="n"/>
      <c r="D2044">
        <f>IFERROR(VLOOKUP(C2044,Produtos!A:B,2,FALSE),"")</f>
        <v/>
      </c>
      <c r="F2044" s="10">
        <f>IFERROR(INDEX(Lotes!$E:$E,MATCH(1,(Lotes!$A:$A=C2044)*(Lotes!$C:$C=E2044),0)),"")</f>
        <v/>
      </c>
      <c r="G2044" s="14" t="n"/>
    </row>
    <row r="2045">
      <c r="A2045" s="10" t="n"/>
      <c r="D2045">
        <f>IFERROR(VLOOKUP(C2045,Produtos!A:B,2,FALSE),"")</f>
        <v/>
      </c>
      <c r="F2045" s="10">
        <f>IFERROR(INDEX(Lotes!$E:$E,MATCH(1,(Lotes!$A:$A=C2045)*(Lotes!$C:$C=E2045),0)),"")</f>
        <v/>
      </c>
      <c r="G2045" s="14" t="n"/>
    </row>
    <row r="2046">
      <c r="A2046" s="10" t="n"/>
      <c r="D2046">
        <f>IFERROR(VLOOKUP(C2046,Produtos!A:B,2,FALSE),"")</f>
        <v/>
      </c>
      <c r="F2046" s="10">
        <f>IFERROR(INDEX(Lotes!$E:$E,MATCH(1,(Lotes!$A:$A=C2046)*(Lotes!$C:$C=E2046),0)),"")</f>
        <v/>
      </c>
      <c r="G2046" s="14" t="n"/>
    </row>
    <row r="2047">
      <c r="A2047" s="10" t="n"/>
      <c r="D2047">
        <f>IFERROR(VLOOKUP(C2047,Produtos!A:B,2,FALSE),"")</f>
        <v/>
      </c>
      <c r="F2047" s="10">
        <f>IFERROR(INDEX(Lotes!$E:$E,MATCH(1,(Lotes!$A:$A=C2047)*(Lotes!$C:$C=E2047),0)),"")</f>
        <v/>
      </c>
      <c r="G2047" s="14" t="n"/>
    </row>
    <row r="2048">
      <c r="A2048" s="10" t="n"/>
      <c r="D2048">
        <f>IFERROR(VLOOKUP(C2048,Produtos!A:B,2,FALSE),"")</f>
        <v/>
      </c>
      <c r="F2048" s="10">
        <f>IFERROR(INDEX(Lotes!$E:$E,MATCH(1,(Lotes!$A:$A=C2048)*(Lotes!$C:$C=E2048),0)),"")</f>
        <v/>
      </c>
      <c r="G2048" s="14" t="n"/>
    </row>
    <row r="2049">
      <c r="A2049" s="10" t="n"/>
      <c r="D2049">
        <f>IFERROR(VLOOKUP(C2049,Produtos!A:B,2,FALSE),"")</f>
        <v/>
      </c>
      <c r="F2049" s="10">
        <f>IFERROR(INDEX(Lotes!$E:$E,MATCH(1,(Lotes!$A:$A=C2049)*(Lotes!$C:$C=E2049),0)),"")</f>
        <v/>
      </c>
      <c r="G2049" s="14" t="n"/>
    </row>
    <row r="2050">
      <c r="A2050" s="10" t="n"/>
      <c r="D2050">
        <f>IFERROR(VLOOKUP(C2050,Produtos!A:B,2,FALSE),"")</f>
        <v/>
      </c>
      <c r="F2050" s="10">
        <f>IFERROR(INDEX(Lotes!$E:$E,MATCH(1,(Lotes!$A:$A=C2050)*(Lotes!$C:$C=E2050),0)),"")</f>
        <v/>
      </c>
      <c r="G2050" s="14" t="n"/>
    </row>
    <row r="2051">
      <c r="A2051" s="10" t="n"/>
      <c r="D2051">
        <f>IFERROR(VLOOKUP(C2051,Produtos!A:B,2,FALSE),"")</f>
        <v/>
      </c>
      <c r="F2051" s="10">
        <f>IFERROR(INDEX(Lotes!$E:$E,MATCH(1,(Lotes!$A:$A=C2051)*(Lotes!$C:$C=E2051),0)),"")</f>
        <v/>
      </c>
      <c r="G2051" s="14" t="n"/>
    </row>
    <row r="2052">
      <c r="A2052" s="10" t="n"/>
      <c r="D2052">
        <f>IFERROR(VLOOKUP(C2052,Produtos!A:B,2,FALSE),"")</f>
        <v/>
      </c>
      <c r="F2052" s="10">
        <f>IFERROR(INDEX(Lotes!$E:$E,MATCH(1,(Lotes!$A:$A=C2052)*(Lotes!$C:$C=E2052),0)),"")</f>
        <v/>
      </c>
      <c r="G2052" s="14" t="n"/>
    </row>
    <row r="2053">
      <c r="A2053" s="10" t="n"/>
      <c r="D2053">
        <f>IFERROR(VLOOKUP(C2053,Produtos!A:B,2,FALSE),"")</f>
        <v/>
      </c>
      <c r="F2053" s="10">
        <f>IFERROR(INDEX(Lotes!$E:$E,MATCH(1,(Lotes!$A:$A=C2053)*(Lotes!$C:$C=E2053),0)),"")</f>
        <v/>
      </c>
      <c r="G2053" s="14" t="n"/>
    </row>
    <row r="2054">
      <c r="A2054" s="10" t="n"/>
      <c r="D2054">
        <f>IFERROR(VLOOKUP(C2054,Produtos!A:B,2,FALSE),"")</f>
        <v/>
      </c>
      <c r="F2054" s="10">
        <f>IFERROR(INDEX(Lotes!$E:$E,MATCH(1,(Lotes!$A:$A=C2054)*(Lotes!$C:$C=E2054),0)),"")</f>
        <v/>
      </c>
      <c r="G2054" s="14" t="n"/>
    </row>
    <row r="2055">
      <c r="A2055" s="10" t="n"/>
      <c r="D2055">
        <f>IFERROR(VLOOKUP(C2055,Produtos!A:B,2,FALSE),"")</f>
        <v/>
      </c>
      <c r="F2055" s="10">
        <f>IFERROR(INDEX(Lotes!$E:$E,MATCH(1,(Lotes!$A:$A=C2055)*(Lotes!$C:$C=E2055),0)),"")</f>
        <v/>
      </c>
      <c r="G2055" s="14" t="n"/>
    </row>
    <row r="2056">
      <c r="A2056" s="10" t="n"/>
      <c r="D2056">
        <f>IFERROR(VLOOKUP(C2056,Produtos!A:B,2,FALSE),"")</f>
        <v/>
      </c>
      <c r="F2056" s="10">
        <f>IFERROR(INDEX(Lotes!$E:$E,MATCH(1,(Lotes!$A:$A=C2056)*(Lotes!$C:$C=E2056),0)),"")</f>
        <v/>
      </c>
      <c r="G2056" s="14" t="n"/>
    </row>
    <row r="2057">
      <c r="A2057" s="10" t="n"/>
      <c r="D2057">
        <f>IFERROR(VLOOKUP(C2057,Produtos!A:B,2,FALSE),"")</f>
        <v/>
      </c>
      <c r="F2057" s="10">
        <f>IFERROR(INDEX(Lotes!$E:$E,MATCH(1,(Lotes!$A:$A=C2057)*(Lotes!$C:$C=E2057),0)),"")</f>
        <v/>
      </c>
      <c r="G2057" s="14" t="n"/>
    </row>
    <row r="2058">
      <c r="A2058" s="10" t="n"/>
      <c r="D2058">
        <f>IFERROR(VLOOKUP(C2058,Produtos!A:B,2,FALSE),"")</f>
        <v/>
      </c>
      <c r="F2058" s="10">
        <f>IFERROR(INDEX(Lotes!$E:$E,MATCH(1,(Lotes!$A:$A=C2058)*(Lotes!$C:$C=E2058),0)),"")</f>
        <v/>
      </c>
      <c r="G2058" s="14" t="n"/>
    </row>
    <row r="2059">
      <c r="A2059" s="10" t="n"/>
      <c r="D2059">
        <f>IFERROR(VLOOKUP(C2059,Produtos!A:B,2,FALSE),"")</f>
        <v/>
      </c>
      <c r="F2059" s="10">
        <f>IFERROR(INDEX(Lotes!$E:$E,MATCH(1,(Lotes!$A:$A=C2059)*(Lotes!$C:$C=E2059),0)),"")</f>
        <v/>
      </c>
      <c r="G2059" s="14" t="n"/>
    </row>
    <row r="2060">
      <c r="A2060" s="10" t="n"/>
      <c r="D2060">
        <f>IFERROR(VLOOKUP(C2060,Produtos!A:B,2,FALSE),"")</f>
        <v/>
      </c>
      <c r="F2060" s="10">
        <f>IFERROR(INDEX(Lotes!$E:$E,MATCH(1,(Lotes!$A:$A=C2060)*(Lotes!$C:$C=E2060),0)),"")</f>
        <v/>
      </c>
      <c r="G2060" s="14" t="n"/>
    </row>
    <row r="2061">
      <c r="A2061" s="10" t="n"/>
      <c r="D2061">
        <f>IFERROR(VLOOKUP(C2061,Produtos!A:B,2,FALSE),"")</f>
        <v/>
      </c>
      <c r="F2061" s="10">
        <f>IFERROR(INDEX(Lotes!$E:$E,MATCH(1,(Lotes!$A:$A=C2061)*(Lotes!$C:$C=E2061),0)),"")</f>
        <v/>
      </c>
      <c r="G2061" s="14" t="n"/>
    </row>
    <row r="2062">
      <c r="A2062" s="10" t="n"/>
      <c r="D2062">
        <f>IFERROR(VLOOKUP(C2062,Produtos!A:B,2,FALSE),"")</f>
        <v/>
      </c>
      <c r="F2062" s="10">
        <f>IFERROR(INDEX(Lotes!$E:$E,MATCH(1,(Lotes!$A:$A=C2062)*(Lotes!$C:$C=E2062),0)),"")</f>
        <v/>
      </c>
      <c r="G2062" s="14" t="n"/>
    </row>
    <row r="2063">
      <c r="A2063" s="10" t="n"/>
      <c r="D2063">
        <f>IFERROR(VLOOKUP(C2063,Produtos!A:B,2,FALSE),"")</f>
        <v/>
      </c>
      <c r="F2063" s="10">
        <f>IFERROR(INDEX(Lotes!$E:$E,MATCH(1,(Lotes!$A:$A=C2063)*(Lotes!$C:$C=E2063),0)),"")</f>
        <v/>
      </c>
      <c r="G2063" s="14" t="n"/>
    </row>
    <row r="2064">
      <c r="A2064" s="10" t="n"/>
      <c r="D2064">
        <f>IFERROR(VLOOKUP(C2064,Produtos!A:B,2,FALSE),"")</f>
        <v/>
      </c>
      <c r="F2064" s="10">
        <f>IFERROR(INDEX(Lotes!$E:$E,MATCH(1,(Lotes!$A:$A=C2064)*(Lotes!$C:$C=E2064),0)),"")</f>
        <v/>
      </c>
      <c r="G2064" s="14" t="n"/>
    </row>
    <row r="2065">
      <c r="A2065" s="10" t="n"/>
      <c r="D2065">
        <f>IFERROR(VLOOKUP(C2065,Produtos!A:B,2,FALSE),"")</f>
        <v/>
      </c>
      <c r="F2065" s="10">
        <f>IFERROR(INDEX(Lotes!$E:$E,MATCH(1,(Lotes!$A:$A=C2065)*(Lotes!$C:$C=E2065),0)),"")</f>
        <v/>
      </c>
      <c r="G2065" s="14" t="n"/>
    </row>
    <row r="2066">
      <c r="A2066" s="10" t="n"/>
      <c r="D2066">
        <f>IFERROR(VLOOKUP(C2066,Produtos!A:B,2,FALSE),"")</f>
        <v/>
      </c>
      <c r="F2066" s="10">
        <f>IFERROR(INDEX(Lotes!$E:$E,MATCH(1,(Lotes!$A:$A=C2066)*(Lotes!$C:$C=E2066),0)),"")</f>
        <v/>
      </c>
      <c r="G2066" s="14" t="n"/>
    </row>
    <row r="2067">
      <c r="A2067" s="10" t="n"/>
      <c r="D2067">
        <f>IFERROR(VLOOKUP(C2067,Produtos!A:B,2,FALSE),"")</f>
        <v/>
      </c>
      <c r="F2067" s="10">
        <f>IFERROR(INDEX(Lotes!$E:$E,MATCH(1,(Lotes!$A:$A=C2067)*(Lotes!$C:$C=E2067),0)),"")</f>
        <v/>
      </c>
      <c r="G2067" s="14" t="n"/>
    </row>
    <row r="2068">
      <c r="A2068" s="10" t="n"/>
      <c r="D2068">
        <f>IFERROR(VLOOKUP(C2068,Produtos!A:B,2,FALSE),"")</f>
        <v/>
      </c>
      <c r="F2068" s="10">
        <f>IFERROR(INDEX(Lotes!$E:$E,MATCH(1,(Lotes!$A:$A=C2068)*(Lotes!$C:$C=E2068),0)),"")</f>
        <v/>
      </c>
      <c r="G2068" s="14" t="n"/>
    </row>
    <row r="2069">
      <c r="A2069" s="10" t="n"/>
      <c r="D2069">
        <f>IFERROR(VLOOKUP(C2069,Produtos!A:B,2,FALSE),"")</f>
        <v/>
      </c>
      <c r="F2069" s="10">
        <f>IFERROR(INDEX(Lotes!$E:$E,MATCH(1,(Lotes!$A:$A=C2069)*(Lotes!$C:$C=E2069),0)),"")</f>
        <v/>
      </c>
      <c r="G2069" s="14" t="n"/>
    </row>
    <row r="2070">
      <c r="A2070" s="10" t="n"/>
      <c r="D2070">
        <f>IFERROR(VLOOKUP(C2070,Produtos!A:B,2,FALSE),"")</f>
        <v/>
      </c>
      <c r="F2070" s="10">
        <f>IFERROR(INDEX(Lotes!$E:$E,MATCH(1,(Lotes!$A:$A=C2070)*(Lotes!$C:$C=E2070),0)),"")</f>
        <v/>
      </c>
      <c r="G2070" s="14" t="n"/>
    </row>
    <row r="2071">
      <c r="A2071" s="10" t="n"/>
      <c r="D2071">
        <f>IFERROR(VLOOKUP(C2071,Produtos!A:B,2,FALSE),"")</f>
        <v/>
      </c>
      <c r="F2071" s="10">
        <f>IFERROR(INDEX(Lotes!$E:$E,MATCH(1,(Lotes!$A:$A=C2071)*(Lotes!$C:$C=E2071),0)),"")</f>
        <v/>
      </c>
      <c r="G2071" s="14" t="n"/>
    </row>
    <row r="2072">
      <c r="A2072" s="10" t="n"/>
      <c r="D2072">
        <f>IFERROR(VLOOKUP(C2072,Produtos!A:B,2,FALSE),"")</f>
        <v/>
      </c>
      <c r="F2072" s="10">
        <f>IFERROR(INDEX(Lotes!$E:$E,MATCH(1,(Lotes!$A:$A=C2072)*(Lotes!$C:$C=E2072),0)),"")</f>
        <v/>
      </c>
      <c r="G2072" s="14" t="n"/>
    </row>
    <row r="2073">
      <c r="A2073" s="10" t="n"/>
      <c r="D2073">
        <f>IFERROR(VLOOKUP(C2073,Produtos!A:B,2,FALSE),"")</f>
        <v/>
      </c>
      <c r="F2073" s="10">
        <f>IFERROR(INDEX(Lotes!$E:$E,MATCH(1,(Lotes!$A:$A=C2073)*(Lotes!$C:$C=E2073),0)),"")</f>
        <v/>
      </c>
      <c r="G2073" s="14" t="n"/>
    </row>
    <row r="2074">
      <c r="A2074" s="10" t="n"/>
      <c r="D2074">
        <f>IFERROR(VLOOKUP(C2074,Produtos!A:B,2,FALSE),"")</f>
        <v/>
      </c>
      <c r="F2074" s="10">
        <f>IFERROR(INDEX(Lotes!$E:$E,MATCH(1,(Lotes!$A:$A=C2074)*(Lotes!$C:$C=E2074),0)),"")</f>
        <v/>
      </c>
      <c r="G2074" s="14" t="n"/>
    </row>
    <row r="2075">
      <c r="A2075" s="10" t="n"/>
      <c r="D2075">
        <f>IFERROR(VLOOKUP(C2075,Produtos!A:B,2,FALSE),"")</f>
        <v/>
      </c>
      <c r="F2075" s="10">
        <f>IFERROR(INDEX(Lotes!$E:$E,MATCH(1,(Lotes!$A:$A=C2075)*(Lotes!$C:$C=E2075),0)),"")</f>
        <v/>
      </c>
      <c r="G2075" s="14" t="n"/>
    </row>
    <row r="2076">
      <c r="A2076" s="10" t="n"/>
      <c r="D2076">
        <f>IFERROR(VLOOKUP(C2076,Produtos!A:B,2,FALSE),"")</f>
        <v/>
      </c>
      <c r="F2076" s="10">
        <f>IFERROR(INDEX(Lotes!$E:$E,MATCH(1,(Lotes!$A:$A=C2076)*(Lotes!$C:$C=E2076),0)),"")</f>
        <v/>
      </c>
      <c r="G2076" s="14" t="n"/>
    </row>
    <row r="2077">
      <c r="A2077" s="10" t="n"/>
      <c r="D2077">
        <f>IFERROR(VLOOKUP(C2077,Produtos!A:B,2,FALSE),"")</f>
        <v/>
      </c>
      <c r="F2077" s="10">
        <f>IFERROR(INDEX(Lotes!$E:$E,MATCH(1,(Lotes!$A:$A=C2077)*(Lotes!$C:$C=E2077),0)),"")</f>
        <v/>
      </c>
      <c r="G2077" s="14" t="n"/>
    </row>
    <row r="2078">
      <c r="A2078" s="10" t="n"/>
      <c r="D2078">
        <f>IFERROR(VLOOKUP(C2078,Produtos!A:B,2,FALSE),"")</f>
        <v/>
      </c>
      <c r="F2078" s="10">
        <f>IFERROR(INDEX(Lotes!$E:$E,MATCH(1,(Lotes!$A:$A=C2078)*(Lotes!$C:$C=E2078),0)),"")</f>
        <v/>
      </c>
      <c r="G2078" s="14" t="n"/>
    </row>
    <row r="2079">
      <c r="A2079" s="10" t="n"/>
      <c r="D2079">
        <f>IFERROR(VLOOKUP(C2079,Produtos!A:B,2,FALSE),"")</f>
        <v/>
      </c>
      <c r="F2079" s="10">
        <f>IFERROR(INDEX(Lotes!$E:$E,MATCH(1,(Lotes!$A:$A=C2079)*(Lotes!$C:$C=E2079),0)),"")</f>
        <v/>
      </c>
      <c r="G2079" s="14" t="n"/>
    </row>
    <row r="2080">
      <c r="A2080" s="10" t="n"/>
      <c r="D2080">
        <f>IFERROR(VLOOKUP(C2080,Produtos!A:B,2,FALSE),"")</f>
        <v/>
      </c>
      <c r="F2080" s="10">
        <f>IFERROR(INDEX(Lotes!$E:$E,MATCH(1,(Lotes!$A:$A=C2080)*(Lotes!$C:$C=E2080),0)),"")</f>
        <v/>
      </c>
      <c r="G2080" s="14" t="n"/>
    </row>
    <row r="2081">
      <c r="A2081" s="10" t="n"/>
      <c r="D2081">
        <f>IFERROR(VLOOKUP(C2081,Produtos!A:B,2,FALSE),"")</f>
        <v/>
      </c>
      <c r="F2081" s="10">
        <f>IFERROR(INDEX(Lotes!$E:$E,MATCH(1,(Lotes!$A:$A=C2081)*(Lotes!$C:$C=E2081),0)),"")</f>
        <v/>
      </c>
      <c r="G2081" s="14" t="n"/>
    </row>
    <row r="2082">
      <c r="A2082" s="10" t="n"/>
      <c r="D2082">
        <f>IFERROR(VLOOKUP(C2082,Produtos!A:B,2,FALSE),"")</f>
        <v/>
      </c>
      <c r="F2082" s="10">
        <f>IFERROR(INDEX(Lotes!$E:$E,MATCH(1,(Lotes!$A:$A=C2082)*(Lotes!$C:$C=E2082),0)),"")</f>
        <v/>
      </c>
      <c r="G2082" s="14" t="n"/>
    </row>
    <row r="2083">
      <c r="A2083" s="10" t="n"/>
      <c r="D2083">
        <f>IFERROR(VLOOKUP(C2083,Produtos!A:B,2,FALSE),"")</f>
        <v/>
      </c>
      <c r="F2083" s="10">
        <f>IFERROR(INDEX(Lotes!$E:$E,MATCH(1,(Lotes!$A:$A=C2083)*(Lotes!$C:$C=E2083),0)),"")</f>
        <v/>
      </c>
      <c r="G2083" s="14" t="n"/>
    </row>
    <row r="2084">
      <c r="A2084" s="10" t="n"/>
      <c r="D2084">
        <f>IFERROR(VLOOKUP(C2084,Produtos!A:B,2,FALSE),"")</f>
        <v/>
      </c>
      <c r="F2084" s="10">
        <f>IFERROR(INDEX(Lotes!$E:$E,MATCH(1,(Lotes!$A:$A=C2084)*(Lotes!$C:$C=E2084),0)),"")</f>
        <v/>
      </c>
      <c r="G2084" s="14" t="n"/>
    </row>
    <row r="2085">
      <c r="A2085" s="10" t="n"/>
      <c r="D2085">
        <f>IFERROR(VLOOKUP(C2085,Produtos!A:B,2,FALSE),"")</f>
        <v/>
      </c>
      <c r="F2085" s="10">
        <f>IFERROR(INDEX(Lotes!$E:$E,MATCH(1,(Lotes!$A:$A=C2085)*(Lotes!$C:$C=E2085),0)),"")</f>
        <v/>
      </c>
      <c r="G2085" s="14" t="n"/>
    </row>
    <row r="2086">
      <c r="A2086" s="10" t="n"/>
      <c r="D2086">
        <f>IFERROR(VLOOKUP(C2086,Produtos!A:B,2,FALSE),"")</f>
        <v/>
      </c>
      <c r="F2086" s="10">
        <f>IFERROR(INDEX(Lotes!$E:$E,MATCH(1,(Lotes!$A:$A=C2086)*(Lotes!$C:$C=E2086),0)),"")</f>
        <v/>
      </c>
      <c r="G2086" s="14" t="n"/>
    </row>
    <row r="2087">
      <c r="A2087" s="10" t="n"/>
      <c r="D2087">
        <f>IFERROR(VLOOKUP(C2087,Produtos!A:B,2,FALSE),"")</f>
        <v/>
      </c>
      <c r="F2087" s="10">
        <f>IFERROR(INDEX(Lotes!$E:$E,MATCH(1,(Lotes!$A:$A=C2087)*(Lotes!$C:$C=E2087),0)),"")</f>
        <v/>
      </c>
      <c r="G2087" s="14" t="n"/>
    </row>
    <row r="2088">
      <c r="A2088" s="10" t="n"/>
      <c r="D2088">
        <f>IFERROR(VLOOKUP(C2088,Produtos!A:B,2,FALSE),"")</f>
        <v/>
      </c>
      <c r="F2088" s="10">
        <f>IFERROR(INDEX(Lotes!$E:$E,MATCH(1,(Lotes!$A:$A=C2088)*(Lotes!$C:$C=E2088),0)),"")</f>
        <v/>
      </c>
      <c r="G2088" s="14" t="n"/>
    </row>
    <row r="2089">
      <c r="A2089" s="10" t="n"/>
      <c r="D2089">
        <f>IFERROR(VLOOKUP(C2089,Produtos!A:B,2,FALSE),"")</f>
        <v/>
      </c>
      <c r="F2089" s="10">
        <f>IFERROR(INDEX(Lotes!$E:$E,MATCH(1,(Lotes!$A:$A=C2089)*(Lotes!$C:$C=E2089),0)),"")</f>
        <v/>
      </c>
      <c r="G2089" s="14" t="n"/>
    </row>
    <row r="2090">
      <c r="A2090" s="10" t="n"/>
      <c r="D2090">
        <f>IFERROR(VLOOKUP(C2090,Produtos!A:B,2,FALSE),"")</f>
        <v/>
      </c>
      <c r="F2090" s="10">
        <f>IFERROR(INDEX(Lotes!$E:$E,MATCH(1,(Lotes!$A:$A=C2090)*(Lotes!$C:$C=E2090),0)),"")</f>
        <v/>
      </c>
      <c r="G2090" s="14" t="n"/>
    </row>
    <row r="2091">
      <c r="A2091" s="10" t="n"/>
      <c r="D2091">
        <f>IFERROR(VLOOKUP(C2091,Produtos!A:B,2,FALSE),"")</f>
        <v/>
      </c>
      <c r="F2091" s="10">
        <f>IFERROR(INDEX(Lotes!$E:$E,MATCH(1,(Lotes!$A:$A=C2091)*(Lotes!$C:$C=E2091),0)),"")</f>
        <v/>
      </c>
      <c r="G2091" s="14" t="n"/>
    </row>
    <row r="2092">
      <c r="A2092" s="10" t="n"/>
      <c r="D2092">
        <f>IFERROR(VLOOKUP(C2092,Produtos!A:B,2,FALSE),"")</f>
        <v/>
      </c>
      <c r="F2092" s="10">
        <f>IFERROR(INDEX(Lotes!$E:$E,MATCH(1,(Lotes!$A:$A=C2092)*(Lotes!$C:$C=E2092),0)),"")</f>
        <v/>
      </c>
      <c r="G2092" s="14" t="n"/>
    </row>
    <row r="2093">
      <c r="A2093" s="10" t="n"/>
      <c r="D2093">
        <f>IFERROR(VLOOKUP(C2093,Produtos!A:B,2,FALSE),"")</f>
        <v/>
      </c>
      <c r="F2093" s="10">
        <f>IFERROR(INDEX(Lotes!$E:$E,MATCH(1,(Lotes!$A:$A=C2093)*(Lotes!$C:$C=E2093),0)),"")</f>
        <v/>
      </c>
      <c r="G2093" s="14" t="n"/>
    </row>
    <row r="2094">
      <c r="A2094" s="10" t="n"/>
      <c r="D2094">
        <f>IFERROR(VLOOKUP(C2094,Produtos!A:B,2,FALSE),"")</f>
        <v/>
      </c>
      <c r="F2094" s="10">
        <f>IFERROR(INDEX(Lotes!$E:$E,MATCH(1,(Lotes!$A:$A=C2094)*(Lotes!$C:$C=E2094),0)),"")</f>
        <v/>
      </c>
      <c r="G2094" s="14" t="n"/>
    </row>
    <row r="2095">
      <c r="A2095" s="10" t="n"/>
      <c r="D2095">
        <f>IFERROR(VLOOKUP(C2095,Produtos!A:B,2,FALSE),"")</f>
        <v/>
      </c>
      <c r="F2095" s="10">
        <f>IFERROR(INDEX(Lotes!$E:$E,MATCH(1,(Lotes!$A:$A=C2095)*(Lotes!$C:$C=E2095),0)),"")</f>
        <v/>
      </c>
      <c r="G2095" s="14" t="n"/>
    </row>
    <row r="2096">
      <c r="A2096" s="10" t="n"/>
      <c r="D2096">
        <f>IFERROR(VLOOKUP(C2096,Produtos!A:B,2,FALSE),"")</f>
        <v/>
      </c>
      <c r="F2096" s="10">
        <f>IFERROR(INDEX(Lotes!$E:$E,MATCH(1,(Lotes!$A:$A=C2096)*(Lotes!$C:$C=E2096),0)),"")</f>
        <v/>
      </c>
      <c r="G2096" s="14" t="n"/>
    </row>
    <row r="2097">
      <c r="A2097" s="10" t="n"/>
      <c r="D2097">
        <f>IFERROR(VLOOKUP(C2097,Produtos!A:B,2,FALSE),"")</f>
        <v/>
      </c>
      <c r="F2097" s="10">
        <f>IFERROR(INDEX(Lotes!$E:$E,MATCH(1,(Lotes!$A:$A=C2097)*(Lotes!$C:$C=E2097),0)),"")</f>
        <v/>
      </c>
      <c r="G2097" s="14" t="n"/>
    </row>
    <row r="2098">
      <c r="A2098" s="10" t="n"/>
      <c r="D2098">
        <f>IFERROR(VLOOKUP(C2098,Produtos!A:B,2,FALSE),"")</f>
        <v/>
      </c>
      <c r="F2098" s="10">
        <f>IFERROR(INDEX(Lotes!$E:$E,MATCH(1,(Lotes!$A:$A=C2098)*(Lotes!$C:$C=E2098),0)),"")</f>
        <v/>
      </c>
      <c r="G2098" s="14" t="n"/>
    </row>
    <row r="2099">
      <c r="A2099" s="10" t="n"/>
      <c r="D2099">
        <f>IFERROR(VLOOKUP(C2099,Produtos!A:B,2,FALSE),"")</f>
        <v/>
      </c>
      <c r="F2099" s="10">
        <f>IFERROR(INDEX(Lotes!$E:$E,MATCH(1,(Lotes!$A:$A=C2099)*(Lotes!$C:$C=E2099),0)),"")</f>
        <v/>
      </c>
      <c r="G2099" s="14" t="n"/>
    </row>
    <row r="2100">
      <c r="A2100" s="10" t="n"/>
      <c r="D2100">
        <f>IFERROR(VLOOKUP(C2100,Produtos!A:B,2,FALSE),"")</f>
        <v/>
      </c>
      <c r="F2100" s="10">
        <f>IFERROR(INDEX(Lotes!$E:$E,MATCH(1,(Lotes!$A:$A=C2100)*(Lotes!$C:$C=E2100),0)),"")</f>
        <v/>
      </c>
      <c r="G2100" s="14" t="n"/>
    </row>
    <row r="2101">
      <c r="A2101" s="10" t="n"/>
      <c r="D2101">
        <f>IFERROR(VLOOKUP(C2101,Produtos!A:B,2,FALSE),"")</f>
        <v/>
      </c>
      <c r="F2101" s="10">
        <f>IFERROR(INDEX(Lotes!$E:$E,MATCH(1,(Lotes!$A:$A=C2101)*(Lotes!$C:$C=E2101),0)),"")</f>
        <v/>
      </c>
      <c r="G2101" s="14" t="n"/>
    </row>
    <row r="2102">
      <c r="A2102" s="10" t="n"/>
      <c r="D2102">
        <f>IFERROR(VLOOKUP(C2102,Produtos!A:B,2,FALSE),"")</f>
        <v/>
      </c>
      <c r="F2102" s="10">
        <f>IFERROR(INDEX(Lotes!$E:$E,MATCH(1,(Lotes!$A:$A=C2102)*(Lotes!$C:$C=E2102),0)),"")</f>
        <v/>
      </c>
      <c r="G2102" s="14" t="n"/>
    </row>
    <row r="2103">
      <c r="A2103" s="10" t="n"/>
      <c r="D2103">
        <f>IFERROR(VLOOKUP(C2103,Produtos!A:B,2,FALSE),"")</f>
        <v/>
      </c>
      <c r="F2103" s="10">
        <f>IFERROR(INDEX(Lotes!$E:$E,MATCH(1,(Lotes!$A:$A=C2103)*(Lotes!$C:$C=E2103),0)),"")</f>
        <v/>
      </c>
      <c r="G2103" s="14" t="n"/>
    </row>
    <row r="2104">
      <c r="A2104" s="10" t="n"/>
      <c r="D2104">
        <f>IFERROR(VLOOKUP(C2104,Produtos!A:B,2,FALSE),"")</f>
        <v/>
      </c>
      <c r="F2104" s="10">
        <f>IFERROR(INDEX(Lotes!$E:$E,MATCH(1,(Lotes!$A:$A=C2104)*(Lotes!$C:$C=E2104),0)),"")</f>
        <v/>
      </c>
      <c r="G2104" s="14" t="n"/>
    </row>
    <row r="2105">
      <c r="A2105" s="10" t="n"/>
      <c r="D2105">
        <f>IFERROR(VLOOKUP(C2105,Produtos!A:B,2,FALSE),"")</f>
        <v/>
      </c>
      <c r="F2105" s="10">
        <f>IFERROR(INDEX(Lotes!$E:$E,MATCH(1,(Lotes!$A:$A=C2105)*(Lotes!$C:$C=E2105),0)),"")</f>
        <v/>
      </c>
      <c r="G2105" s="14" t="n"/>
    </row>
    <row r="2106">
      <c r="A2106" s="10" t="n"/>
      <c r="D2106">
        <f>IFERROR(VLOOKUP(C2106,Produtos!A:B,2,FALSE),"")</f>
        <v/>
      </c>
      <c r="F2106" s="10">
        <f>IFERROR(INDEX(Lotes!$E:$E,MATCH(1,(Lotes!$A:$A=C2106)*(Lotes!$C:$C=E2106),0)),"")</f>
        <v/>
      </c>
      <c r="G2106" s="14" t="n"/>
    </row>
    <row r="2107">
      <c r="A2107" s="10" t="n"/>
      <c r="D2107">
        <f>IFERROR(VLOOKUP(C2107,Produtos!A:B,2,FALSE),"")</f>
        <v/>
      </c>
      <c r="F2107" s="10">
        <f>IFERROR(INDEX(Lotes!$E:$E,MATCH(1,(Lotes!$A:$A=C2107)*(Lotes!$C:$C=E2107),0)),"")</f>
        <v/>
      </c>
      <c r="G2107" s="14" t="n"/>
    </row>
    <row r="2108">
      <c r="A2108" s="10" t="n"/>
      <c r="D2108">
        <f>IFERROR(VLOOKUP(C2108,Produtos!A:B,2,FALSE),"")</f>
        <v/>
      </c>
      <c r="F2108" s="10">
        <f>IFERROR(INDEX(Lotes!$E:$E,MATCH(1,(Lotes!$A:$A=C2108)*(Lotes!$C:$C=E2108),0)),"")</f>
        <v/>
      </c>
      <c r="G2108" s="14" t="n"/>
    </row>
    <row r="2109">
      <c r="A2109" s="10" t="n"/>
      <c r="D2109">
        <f>IFERROR(VLOOKUP(C2109,Produtos!A:B,2,FALSE),"")</f>
        <v/>
      </c>
      <c r="F2109" s="10">
        <f>IFERROR(INDEX(Lotes!$E:$E,MATCH(1,(Lotes!$A:$A=C2109)*(Lotes!$C:$C=E2109),0)),"")</f>
        <v/>
      </c>
      <c r="G2109" s="14" t="n"/>
    </row>
    <row r="2110">
      <c r="A2110" s="10" t="n"/>
      <c r="D2110">
        <f>IFERROR(VLOOKUP(C2110,Produtos!A:B,2,FALSE),"")</f>
        <v/>
      </c>
      <c r="F2110" s="10">
        <f>IFERROR(INDEX(Lotes!$E:$E,MATCH(1,(Lotes!$A:$A=C2110)*(Lotes!$C:$C=E2110),0)),"")</f>
        <v/>
      </c>
      <c r="G2110" s="14" t="n"/>
    </row>
    <row r="2111">
      <c r="A2111" s="10" t="n"/>
      <c r="D2111">
        <f>IFERROR(VLOOKUP(C2111,Produtos!A:B,2,FALSE),"")</f>
        <v/>
      </c>
      <c r="F2111" s="10">
        <f>IFERROR(INDEX(Lotes!$E:$E,MATCH(1,(Lotes!$A:$A=C2111)*(Lotes!$C:$C=E2111),0)),"")</f>
        <v/>
      </c>
      <c r="G2111" s="14" t="n"/>
    </row>
    <row r="2112">
      <c r="A2112" s="10" t="n"/>
      <c r="D2112">
        <f>IFERROR(VLOOKUP(C2112,Produtos!A:B,2,FALSE),"")</f>
        <v/>
      </c>
      <c r="F2112" s="10">
        <f>IFERROR(INDEX(Lotes!$E:$E,MATCH(1,(Lotes!$A:$A=C2112)*(Lotes!$C:$C=E2112),0)),"")</f>
        <v/>
      </c>
      <c r="G2112" s="14" t="n"/>
    </row>
    <row r="2113">
      <c r="A2113" s="10" t="n"/>
      <c r="D2113">
        <f>IFERROR(VLOOKUP(C2113,Produtos!A:B,2,FALSE),"")</f>
        <v/>
      </c>
      <c r="F2113" s="10">
        <f>IFERROR(INDEX(Lotes!$E:$E,MATCH(1,(Lotes!$A:$A=C2113)*(Lotes!$C:$C=E2113),0)),"")</f>
        <v/>
      </c>
      <c r="G2113" s="14" t="n"/>
    </row>
    <row r="2114">
      <c r="A2114" s="10" t="n"/>
      <c r="D2114">
        <f>IFERROR(VLOOKUP(C2114,Produtos!A:B,2,FALSE),"")</f>
        <v/>
      </c>
      <c r="F2114" s="10">
        <f>IFERROR(INDEX(Lotes!$E:$E,MATCH(1,(Lotes!$A:$A=C2114)*(Lotes!$C:$C=E2114),0)),"")</f>
        <v/>
      </c>
      <c r="G2114" s="14" t="n"/>
    </row>
    <row r="2115">
      <c r="A2115" s="10" t="n"/>
      <c r="D2115">
        <f>IFERROR(VLOOKUP(C2115,Produtos!A:B,2,FALSE),"")</f>
        <v/>
      </c>
      <c r="F2115" s="10">
        <f>IFERROR(INDEX(Lotes!$E:$E,MATCH(1,(Lotes!$A:$A=C2115)*(Lotes!$C:$C=E2115),0)),"")</f>
        <v/>
      </c>
      <c r="G2115" s="14" t="n"/>
    </row>
    <row r="2116">
      <c r="A2116" s="10" t="n"/>
      <c r="D2116">
        <f>IFERROR(VLOOKUP(C2116,Produtos!A:B,2,FALSE),"")</f>
        <v/>
      </c>
      <c r="F2116" s="10">
        <f>IFERROR(INDEX(Lotes!$E:$E,MATCH(1,(Lotes!$A:$A=C2116)*(Lotes!$C:$C=E2116),0)),"")</f>
        <v/>
      </c>
      <c r="G2116" s="14" t="n"/>
    </row>
    <row r="2117">
      <c r="A2117" s="10" t="n"/>
      <c r="D2117">
        <f>IFERROR(VLOOKUP(C2117,Produtos!A:B,2,FALSE),"")</f>
        <v/>
      </c>
      <c r="F2117" s="10">
        <f>IFERROR(INDEX(Lotes!$E:$E,MATCH(1,(Lotes!$A:$A=C2117)*(Lotes!$C:$C=E2117),0)),"")</f>
        <v/>
      </c>
      <c r="G2117" s="14" t="n"/>
    </row>
    <row r="2118">
      <c r="A2118" s="10" t="n"/>
      <c r="D2118">
        <f>IFERROR(VLOOKUP(C2118,Produtos!A:B,2,FALSE),"")</f>
        <v/>
      </c>
      <c r="F2118" s="10">
        <f>IFERROR(INDEX(Lotes!$E:$E,MATCH(1,(Lotes!$A:$A=C2118)*(Lotes!$C:$C=E2118),0)),"")</f>
        <v/>
      </c>
      <c r="G2118" s="14" t="n"/>
    </row>
    <row r="2119">
      <c r="A2119" s="10" t="n"/>
      <c r="D2119">
        <f>IFERROR(VLOOKUP(C2119,Produtos!A:B,2,FALSE),"")</f>
        <v/>
      </c>
      <c r="F2119" s="10">
        <f>IFERROR(INDEX(Lotes!$E:$E,MATCH(1,(Lotes!$A:$A=C2119)*(Lotes!$C:$C=E2119),0)),"")</f>
        <v/>
      </c>
      <c r="G2119" s="14" t="n"/>
    </row>
    <row r="2120">
      <c r="A2120" s="10" t="n"/>
      <c r="D2120">
        <f>IFERROR(VLOOKUP(C2120,Produtos!A:B,2,FALSE),"")</f>
        <v/>
      </c>
      <c r="F2120" s="10">
        <f>IFERROR(INDEX(Lotes!$E:$E,MATCH(1,(Lotes!$A:$A=C2120)*(Lotes!$C:$C=E2120),0)),"")</f>
        <v/>
      </c>
      <c r="G2120" s="14" t="n"/>
    </row>
    <row r="2121">
      <c r="A2121" s="10" t="n"/>
      <c r="D2121">
        <f>IFERROR(VLOOKUP(C2121,Produtos!A:B,2,FALSE),"")</f>
        <v/>
      </c>
      <c r="F2121" s="10">
        <f>IFERROR(INDEX(Lotes!$E:$E,MATCH(1,(Lotes!$A:$A=C2121)*(Lotes!$C:$C=E2121),0)),"")</f>
        <v/>
      </c>
      <c r="G2121" s="14" t="n"/>
    </row>
    <row r="2122">
      <c r="A2122" s="10" t="n"/>
      <c r="D2122">
        <f>IFERROR(VLOOKUP(C2122,Produtos!A:B,2,FALSE),"")</f>
        <v/>
      </c>
      <c r="F2122" s="10">
        <f>IFERROR(INDEX(Lotes!$E:$E,MATCH(1,(Lotes!$A:$A=C2122)*(Lotes!$C:$C=E2122),0)),"")</f>
        <v/>
      </c>
      <c r="G2122" s="14" t="n"/>
    </row>
    <row r="2123">
      <c r="A2123" s="10" t="n"/>
      <c r="D2123">
        <f>IFERROR(VLOOKUP(C2123,Produtos!A:B,2,FALSE),"")</f>
        <v/>
      </c>
      <c r="F2123" s="10">
        <f>IFERROR(INDEX(Lotes!$E:$E,MATCH(1,(Lotes!$A:$A=C2123)*(Lotes!$C:$C=E2123),0)),"")</f>
        <v/>
      </c>
      <c r="G2123" s="14" t="n"/>
    </row>
    <row r="2124">
      <c r="A2124" s="10" t="n"/>
      <c r="D2124">
        <f>IFERROR(VLOOKUP(C2124,Produtos!A:B,2,FALSE),"")</f>
        <v/>
      </c>
      <c r="F2124" s="10">
        <f>IFERROR(INDEX(Lotes!$E:$E,MATCH(1,(Lotes!$A:$A=C2124)*(Lotes!$C:$C=E2124),0)),"")</f>
        <v/>
      </c>
      <c r="G2124" s="14" t="n"/>
    </row>
    <row r="2125">
      <c r="A2125" s="10" t="n"/>
      <c r="D2125">
        <f>IFERROR(VLOOKUP(C2125,Produtos!A:B,2,FALSE),"")</f>
        <v/>
      </c>
      <c r="F2125" s="10">
        <f>IFERROR(INDEX(Lotes!$E:$E,MATCH(1,(Lotes!$A:$A=C2125)*(Lotes!$C:$C=E2125),0)),"")</f>
        <v/>
      </c>
      <c r="G2125" s="14" t="n"/>
    </row>
    <row r="2126">
      <c r="A2126" s="10" t="n"/>
      <c r="D2126">
        <f>IFERROR(VLOOKUP(C2126,Produtos!A:B,2,FALSE),"")</f>
        <v/>
      </c>
      <c r="F2126" s="10">
        <f>IFERROR(INDEX(Lotes!$E:$E,MATCH(1,(Lotes!$A:$A=C2126)*(Lotes!$C:$C=E2126),0)),"")</f>
        <v/>
      </c>
      <c r="G2126" s="14" t="n"/>
    </row>
    <row r="2127">
      <c r="A2127" s="10" t="n"/>
      <c r="D2127">
        <f>IFERROR(VLOOKUP(C2127,Produtos!A:B,2,FALSE),"")</f>
        <v/>
      </c>
      <c r="F2127" s="10">
        <f>IFERROR(INDEX(Lotes!$E:$E,MATCH(1,(Lotes!$A:$A=C2127)*(Lotes!$C:$C=E2127),0)),"")</f>
        <v/>
      </c>
      <c r="G2127" s="14" t="n"/>
    </row>
    <row r="2128">
      <c r="A2128" s="10" t="n"/>
      <c r="D2128">
        <f>IFERROR(VLOOKUP(C2128,Produtos!A:B,2,FALSE),"")</f>
        <v/>
      </c>
      <c r="F2128" s="10">
        <f>IFERROR(INDEX(Lotes!$E:$E,MATCH(1,(Lotes!$A:$A=C2128)*(Lotes!$C:$C=E2128),0)),"")</f>
        <v/>
      </c>
      <c r="G2128" s="14" t="n"/>
    </row>
    <row r="2129">
      <c r="A2129" s="10" t="n"/>
      <c r="D2129">
        <f>IFERROR(VLOOKUP(C2129,Produtos!A:B,2,FALSE),"")</f>
        <v/>
      </c>
      <c r="F2129" s="10">
        <f>IFERROR(INDEX(Lotes!$E:$E,MATCH(1,(Lotes!$A:$A=C2129)*(Lotes!$C:$C=E2129),0)),"")</f>
        <v/>
      </c>
      <c r="G2129" s="14" t="n"/>
    </row>
    <row r="2130">
      <c r="A2130" s="10" t="n"/>
      <c r="D2130">
        <f>IFERROR(VLOOKUP(C2130,Produtos!A:B,2,FALSE),"")</f>
        <v/>
      </c>
      <c r="F2130" s="10">
        <f>IFERROR(INDEX(Lotes!$E:$E,MATCH(1,(Lotes!$A:$A=C2130)*(Lotes!$C:$C=E2130),0)),"")</f>
        <v/>
      </c>
      <c r="G2130" s="14" t="n"/>
    </row>
    <row r="2131">
      <c r="A2131" s="10" t="n"/>
      <c r="D2131">
        <f>IFERROR(VLOOKUP(C2131,Produtos!A:B,2,FALSE),"")</f>
        <v/>
      </c>
      <c r="F2131" s="10">
        <f>IFERROR(INDEX(Lotes!$E:$E,MATCH(1,(Lotes!$A:$A=C2131)*(Lotes!$C:$C=E2131),0)),"")</f>
        <v/>
      </c>
      <c r="G2131" s="14" t="n"/>
    </row>
    <row r="2132">
      <c r="A2132" s="10" t="n"/>
      <c r="D2132">
        <f>IFERROR(VLOOKUP(C2132,Produtos!A:B,2,FALSE),"")</f>
        <v/>
      </c>
      <c r="F2132" s="10">
        <f>IFERROR(INDEX(Lotes!$E:$E,MATCH(1,(Lotes!$A:$A=C2132)*(Lotes!$C:$C=E2132),0)),"")</f>
        <v/>
      </c>
      <c r="G2132" s="14" t="n"/>
    </row>
    <row r="2133">
      <c r="A2133" s="10" t="n"/>
      <c r="D2133">
        <f>IFERROR(VLOOKUP(C2133,Produtos!A:B,2,FALSE),"")</f>
        <v/>
      </c>
      <c r="F2133" s="10">
        <f>IFERROR(INDEX(Lotes!$E:$E,MATCH(1,(Lotes!$A:$A=C2133)*(Lotes!$C:$C=E2133),0)),"")</f>
        <v/>
      </c>
      <c r="G2133" s="14" t="n"/>
    </row>
    <row r="2134">
      <c r="A2134" s="10" t="n"/>
      <c r="D2134">
        <f>IFERROR(VLOOKUP(C2134,Produtos!A:B,2,FALSE),"")</f>
        <v/>
      </c>
      <c r="F2134" s="10">
        <f>IFERROR(INDEX(Lotes!$E:$E,MATCH(1,(Lotes!$A:$A=C2134)*(Lotes!$C:$C=E2134),0)),"")</f>
        <v/>
      </c>
      <c r="G2134" s="14" t="n"/>
    </row>
    <row r="2135">
      <c r="A2135" s="10" t="n"/>
      <c r="D2135">
        <f>IFERROR(VLOOKUP(C2135,Produtos!A:B,2,FALSE),"")</f>
        <v/>
      </c>
      <c r="F2135" s="10">
        <f>IFERROR(INDEX(Lotes!$E:$E,MATCH(1,(Lotes!$A:$A=C2135)*(Lotes!$C:$C=E2135),0)),"")</f>
        <v/>
      </c>
      <c r="G2135" s="14" t="n"/>
    </row>
    <row r="2136">
      <c r="A2136" s="10" t="n"/>
      <c r="D2136">
        <f>IFERROR(VLOOKUP(C2136,Produtos!A:B,2,FALSE),"")</f>
        <v/>
      </c>
      <c r="F2136" s="10">
        <f>IFERROR(INDEX(Lotes!$E:$E,MATCH(1,(Lotes!$A:$A=C2136)*(Lotes!$C:$C=E2136),0)),"")</f>
        <v/>
      </c>
      <c r="G2136" s="14" t="n"/>
    </row>
    <row r="2137">
      <c r="A2137" s="10" t="n"/>
      <c r="D2137">
        <f>IFERROR(VLOOKUP(C2137,Produtos!A:B,2,FALSE),"")</f>
        <v/>
      </c>
      <c r="F2137" s="10">
        <f>IFERROR(INDEX(Lotes!$E:$E,MATCH(1,(Lotes!$A:$A=C2137)*(Lotes!$C:$C=E2137),0)),"")</f>
        <v/>
      </c>
      <c r="G2137" s="14" t="n"/>
    </row>
    <row r="2138">
      <c r="A2138" s="10" t="n"/>
      <c r="D2138">
        <f>IFERROR(VLOOKUP(C2138,Produtos!A:B,2,FALSE),"")</f>
        <v/>
      </c>
      <c r="F2138" s="10">
        <f>IFERROR(INDEX(Lotes!$E:$E,MATCH(1,(Lotes!$A:$A=C2138)*(Lotes!$C:$C=E2138),0)),"")</f>
        <v/>
      </c>
      <c r="G2138" s="14" t="n"/>
    </row>
    <row r="2139">
      <c r="A2139" s="10" t="n"/>
      <c r="D2139">
        <f>IFERROR(VLOOKUP(C2139,Produtos!A:B,2,FALSE),"")</f>
        <v/>
      </c>
      <c r="F2139" s="10">
        <f>IFERROR(INDEX(Lotes!$E:$E,MATCH(1,(Lotes!$A:$A=C2139)*(Lotes!$C:$C=E2139),0)),"")</f>
        <v/>
      </c>
      <c r="G2139" s="14" t="n"/>
    </row>
    <row r="2140">
      <c r="A2140" s="10" t="n"/>
      <c r="D2140">
        <f>IFERROR(VLOOKUP(C2140,Produtos!A:B,2,FALSE),"")</f>
        <v/>
      </c>
      <c r="F2140" s="10">
        <f>IFERROR(INDEX(Lotes!$E:$E,MATCH(1,(Lotes!$A:$A=C2140)*(Lotes!$C:$C=E2140),0)),"")</f>
        <v/>
      </c>
      <c r="G2140" s="14" t="n"/>
    </row>
    <row r="2141">
      <c r="A2141" s="10" t="n"/>
      <c r="D2141">
        <f>IFERROR(VLOOKUP(C2141,Produtos!A:B,2,FALSE),"")</f>
        <v/>
      </c>
      <c r="F2141" s="10">
        <f>IFERROR(INDEX(Lotes!$E:$E,MATCH(1,(Lotes!$A:$A=C2141)*(Lotes!$C:$C=E2141),0)),"")</f>
        <v/>
      </c>
      <c r="G2141" s="14" t="n"/>
    </row>
    <row r="2142">
      <c r="A2142" s="10" t="n"/>
      <c r="D2142">
        <f>IFERROR(VLOOKUP(C2142,Produtos!A:B,2,FALSE),"")</f>
        <v/>
      </c>
      <c r="F2142" s="10">
        <f>IFERROR(INDEX(Lotes!$E:$E,MATCH(1,(Lotes!$A:$A=C2142)*(Lotes!$C:$C=E2142),0)),"")</f>
        <v/>
      </c>
      <c r="G2142" s="14" t="n"/>
    </row>
    <row r="2143">
      <c r="A2143" s="10" t="n"/>
      <c r="D2143">
        <f>IFERROR(VLOOKUP(C2143,Produtos!A:B,2,FALSE),"")</f>
        <v/>
      </c>
      <c r="F2143" s="10">
        <f>IFERROR(INDEX(Lotes!$E:$E,MATCH(1,(Lotes!$A:$A=C2143)*(Lotes!$C:$C=E2143),0)),"")</f>
        <v/>
      </c>
      <c r="G2143" s="14" t="n"/>
    </row>
    <row r="2144">
      <c r="A2144" s="10" t="n"/>
      <c r="D2144">
        <f>IFERROR(VLOOKUP(C2144,Produtos!A:B,2,FALSE),"")</f>
        <v/>
      </c>
      <c r="F2144" s="10">
        <f>IFERROR(INDEX(Lotes!$E:$E,MATCH(1,(Lotes!$A:$A=C2144)*(Lotes!$C:$C=E2144),0)),"")</f>
        <v/>
      </c>
      <c r="G2144" s="14" t="n"/>
    </row>
    <row r="2145">
      <c r="A2145" s="10" t="n"/>
      <c r="D2145">
        <f>IFERROR(VLOOKUP(C2145,Produtos!A:B,2,FALSE),"")</f>
        <v/>
      </c>
      <c r="F2145" s="10">
        <f>IFERROR(INDEX(Lotes!$E:$E,MATCH(1,(Lotes!$A:$A=C2145)*(Lotes!$C:$C=E2145),0)),"")</f>
        <v/>
      </c>
      <c r="G2145" s="14" t="n"/>
    </row>
    <row r="2146">
      <c r="A2146" s="10" t="n"/>
      <c r="D2146">
        <f>IFERROR(VLOOKUP(C2146,Produtos!A:B,2,FALSE),"")</f>
        <v/>
      </c>
      <c r="F2146" s="10">
        <f>IFERROR(INDEX(Lotes!$E:$E,MATCH(1,(Lotes!$A:$A=C2146)*(Lotes!$C:$C=E2146),0)),"")</f>
        <v/>
      </c>
      <c r="G2146" s="14" t="n"/>
    </row>
    <row r="2147">
      <c r="A2147" s="10" t="n"/>
      <c r="D2147">
        <f>IFERROR(VLOOKUP(C2147,Produtos!A:B,2,FALSE),"")</f>
        <v/>
      </c>
      <c r="F2147" s="10">
        <f>IFERROR(INDEX(Lotes!$E:$E,MATCH(1,(Lotes!$A:$A=C2147)*(Lotes!$C:$C=E2147),0)),"")</f>
        <v/>
      </c>
      <c r="G2147" s="14" t="n"/>
    </row>
    <row r="2148">
      <c r="A2148" s="10" t="n"/>
      <c r="D2148">
        <f>IFERROR(VLOOKUP(C2148,Produtos!A:B,2,FALSE),"")</f>
        <v/>
      </c>
      <c r="F2148" s="10">
        <f>IFERROR(INDEX(Lotes!$E:$E,MATCH(1,(Lotes!$A:$A=C2148)*(Lotes!$C:$C=E2148),0)),"")</f>
        <v/>
      </c>
      <c r="G2148" s="14" t="n"/>
    </row>
    <row r="2149">
      <c r="A2149" s="10" t="n"/>
      <c r="D2149">
        <f>IFERROR(VLOOKUP(C2149,Produtos!A:B,2,FALSE),"")</f>
        <v/>
      </c>
      <c r="F2149" s="10">
        <f>IFERROR(INDEX(Lotes!$E:$E,MATCH(1,(Lotes!$A:$A=C2149)*(Lotes!$C:$C=E2149),0)),"")</f>
        <v/>
      </c>
      <c r="G2149" s="14" t="n"/>
    </row>
    <row r="2150">
      <c r="A2150" s="10" t="n"/>
      <c r="D2150">
        <f>IFERROR(VLOOKUP(C2150,Produtos!A:B,2,FALSE),"")</f>
        <v/>
      </c>
      <c r="F2150" s="10">
        <f>IFERROR(INDEX(Lotes!$E:$E,MATCH(1,(Lotes!$A:$A=C2150)*(Lotes!$C:$C=E2150),0)),"")</f>
        <v/>
      </c>
      <c r="G2150" s="14" t="n"/>
    </row>
    <row r="2151">
      <c r="A2151" s="10" t="n"/>
      <c r="D2151">
        <f>IFERROR(VLOOKUP(C2151,Produtos!A:B,2,FALSE),"")</f>
        <v/>
      </c>
      <c r="F2151" s="10">
        <f>IFERROR(INDEX(Lotes!$E:$E,MATCH(1,(Lotes!$A:$A=C2151)*(Lotes!$C:$C=E2151),0)),"")</f>
        <v/>
      </c>
      <c r="G2151" s="14" t="n"/>
    </row>
    <row r="2152">
      <c r="A2152" s="10" t="n"/>
      <c r="D2152">
        <f>IFERROR(VLOOKUP(C2152,Produtos!A:B,2,FALSE),"")</f>
        <v/>
      </c>
      <c r="F2152" s="10">
        <f>IFERROR(INDEX(Lotes!$E:$E,MATCH(1,(Lotes!$A:$A=C2152)*(Lotes!$C:$C=E2152),0)),"")</f>
        <v/>
      </c>
      <c r="G2152" s="14" t="n"/>
    </row>
    <row r="2153">
      <c r="A2153" s="10" t="n"/>
      <c r="D2153">
        <f>IFERROR(VLOOKUP(C2153,Produtos!A:B,2,FALSE),"")</f>
        <v/>
      </c>
      <c r="F2153" s="10">
        <f>IFERROR(INDEX(Lotes!$E:$E,MATCH(1,(Lotes!$A:$A=C2153)*(Lotes!$C:$C=E2153),0)),"")</f>
        <v/>
      </c>
      <c r="G2153" s="14" t="n"/>
    </row>
    <row r="2154">
      <c r="A2154" s="10" t="n"/>
      <c r="D2154">
        <f>IFERROR(VLOOKUP(C2154,Produtos!A:B,2,FALSE),"")</f>
        <v/>
      </c>
      <c r="F2154" s="10">
        <f>IFERROR(INDEX(Lotes!$E:$E,MATCH(1,(Lotes!$A:$A=C2154)*(Lotes!$C:$C=E2154),0)),"")</f>
        <v/>
      </c>
      <c r="G2154" s="14" t="n"/>
    </row>
    <row r="2155">
      <c r="A2155" s="10" t="n"/>
      <c r="D2155">
        <f>IFERROR(VLOOKUP(C2155,Produtos!A:B,2,FALSE),"")</f>
        <v/>
      </c>
      <c r="F2155" s="10">
        <f>IFERROR(INDEX(Lotes!$E:$E,MATCH(1,(Lotes!$A:$A=C2155)*(Lotes!$C:$C=E2155),0)),"")</f>
        <v/>
      </c>
      <c r="G2155" s="14" t="n"/>
    </row>
    <row r="2156">
      <c r="A2156" s="10" t="n"/>
      <c r="D2156">
        <f>IFERROR(VLOOKUP(C2156,Produtos!A:B,2,FALSE),"")</f>
        <v/>
      </c>
      <c r="F2156" s="10">
        <f>IFERROR(INDEX(Lotes!$E:$E,MATCH(1,(Lotes!$A:$A=C2156)*(Lotes!$C:$C=E2156),0)),"")</f>
        <v/>
      </c>
      <c r="G2156" s="14" t="n"/>
    </row>
    <row r="2157">
      <c r="A2157" s="10" t="n"/>
      <c r="D2157">
        <f>IFERROR(VLOOKUP(C2157,Produtos!A:B,2,FALSE),"")</f>
        <v/>
      </c>
      <c r="F2157" s="10">
        <f>IFERROR(INDEX(Lotes!$E:$E,MATCH(1,(Lotes!$A:$A=C2157)*(Lotes!$C:$C=E2157),0)),"")</f>
        <v/>
      </c>
      <c r="G2157" s="14" t="n"/>
    </row>
    <row r="2158">
      <c r="A2158" s="10" t="n"/>
      <c r="D2158">
        <f>IFERROR(VLOOKUP(C2158,Produtos!A:B,2,FALSE),"")</f>
        <v/>
      </c>
      <c r="F2158" s="10">
        <f>IFERROR(INDEX(Lotes!$E:$E,MATCH(1,(Lotes!$A:$A=C2158)*(Lotes!$C:$C=E2158),0)),"")</f>
        <v/>
      </c>
      <c r="G2158" s="14" t="n"/>
    </row>
    <row r="2159">
      <c r="A2159" s="10" t="n"/>
      <c r="D2159">
        <f>IFERROR(VLOOKUP(C2159,Produtos!A:B,2,FALSE),"")</f>
        <v/>
      </c>
      <c r="F2159" s="10">
        <f>IFERROR(INDEX(Lotes!$E:$E,MATCH(1,(Lotes!$A:$A=C2159)*(Lotes!$C:$C=E2159),0)),"")</f>
        <v/>
      </c>
      <c r="G2159" s="14" t="n"/>
    </row>
    <row r="2160">
      <c r="A2160" s="10" t="n"/>
      <c r="D2160">
        <f>IFERROR(VLOOKUP(C2160,Produtos!A:B,2,FALSE),"")</f>
        <v/>
      </c>
      <c r="F2160" s="10">
        <f>IFERROR(INDEX(Lotes!$E:$E,MATCH(1,(Lotes!$A:$A=C2160)*(Lotes!$C:$C=E2160),0)),"")</f>
        <v/>
      </c>
      <c r="G2160" s="14" t="n"/>
    </row>
    <row r="2161">
      <c r="A2161" s="10" t="n"/>
      <c r="D2161">
        <f>IFERROR(VLOOKUP(C2161,Produtos!A:B,2,FALSE),"")</f>
        <v/>
      </c>
      <c r="F2161" s="10">
        <f>IFERROR(INDEX(Lotes!$E:$E,MATCH(1,(Lotes!$A:$A=C2161)*(Lotes!$C:$C=E2161),0)),"")</f>
        <v/>
      </c>
      <c r="G2161" s="14" t="n"/>
    </row>
    <row r="2162">
      <c r="A2162" s="10" t="n"/>
      <c r="D2162">
        <f>IFERROR(VLOOKUP(C2162,Produtos!A:B,2,FALSE),"")</f>
        <v/>
      </c>
      <c r="F2162" s="10">
        <f>IFERROR(INDEX(Lotes!$E:$E,MATCH(1,(Lotes!$A:$A=C2162)*(Lotes!$C:$C=E2162),0)),"")</f>
        <v/>
      </c>
      <c r="G2162" s="14" t="n"/>
    </row>
    <row r="2163">
      <c r="A2163" s="10" t="n"/>
      <c r="D2163">
        <f>IFERROR(VLOOKUP(C2163,Produtos!A:B,2,FALSE),"")</f>
        <v/>
      </c>
      <c r="F2163" s="10">
        <f>IFERROR(INDEX(Lotes!$E:$E,MATCH(1,(Lotes!$A:$A=C2163)*(Lotes!$C:$C=E2163),0)),"")</f>
        <v/>
      </c>
      <c r="G2163" s="14" t="n"/>
    </row>
    <row r="2164">
      <c r="A2164" s="10" t="n"/>
      <c r="D2164">
        <f>IFERROR(VLOOKUP(C2164,Produtos!A:B,2,FALSE),"")</f>
        <v/>
      </c>
      <c r="F2164" s="10">
        <f>IFERROR(INDEX(Lotes!$E:$E,MATCH(1,(Lotes!$A:$A=C2164)*(Lotes!$C:$C=E2164),0)),"")</f>
        <v/>
      </c>
      <c r="G2164" s="14" t="n"/>
    </row>
    <row r="2165">
      <c r="A2165" s="10" t="n"/>
      <c r="D2165">
        <f>IFERROR(VLOOKUP(C2165,Produtos!A:B,2,FALSE),"")</f>
        <v/>
      </c>
      <c r="F2165" s="10">
        <f>IFERROR(INDEX(Lotes!$E:$E,MATCH(1,(Lotes!$A:$A=C2165)*(Lotes!$C:$C=E2165),0)),"")</f>
        <v/>
      </c>
      <c r="G2165" s="14" t="n"/>
    </row>
    <row r="2166">
      <c r="A2166" s="10" t="n"/>
      <c r="D2166">
        <f>IFERROR(VLOOKUP(C2166,Produtos!A:B,2,FALSE),"")</f>
        <v/>
      </c>
      <c r="F2166" s="10">
        <f>IFERROR(INDEX(Lotes!$E:$E,MATCH(1,(Lotes!$A:$A=C2166)*(Lotes!$C:$C=E2166),0)),"")</f>
        <v/>
      </c>
      <c r="G2166" s="14" t="n"/>
    </row>
    <row r="2167">
      <c r="A2167" s="10" t="n"/>
      <c r="D2167">
        <f>IFERROR(VLOOKUP(C2167,Produtos!A:B,2,FALSE),"")</f>
        <v/>
      </c>
      <c r="F2167" s="10">
        <f>IFERROR(INDEX(Lotes!$E:$E,MATCH(1,(Lotes!$A:$A=C2167)*(Lotes!$C:$C=E2167),0)),"")</f>
        <v/>
      </c>
      <c r="G2167" s="14" t="n"/>
    </row>
    <row r="2168">
      <c r="A2168" s="10" t="n"/>
      <c r="D2168">
        <f>IFERROR(VLOOKUP(C2168,Produtos!A:B,2,FALSE),"")</f>
        <v/>
      </c>
      <c r="F2168" s="10">
        <f>IFERROR(INDEX(Lotes!$E:$E,MATCH(1,(Lotes!$A:$A=C2168)*(Lotes!$C:$C=E2168),0)),"")</f>
        <v/>
      </c>
      <c r="G2168" s="14" t="n"/>
    </row>
    <row r="2169">
      <c r="A2169" s="10" t="n"/>
      <c r="D2169">
        <f>IFERROR(VLOOKUP(C2169,Produtos!A:B,2,FALSE),"")</f>
        <v/>
      </c>
      <c r="F2169" s="10">
        <f>IFERROR(INDEX(Lotes!$E:$E,MATCH(1,(Lotes!$A:$A=C2169)*(Lotes!$C:$C=E2169),0)),"")</f>
        <v/>
      </c>
      <c r="G2169" s="14" t="n"/>
    </row>
    <row r="2170">
      <c r="A2170" s="10" t="n"/>
      <c r="D2170">
        <f>IFERROR(VLOOKUP(C2170,Produtos!A:B,2,FALSE),"")</f>
        <v/>
      </c>
      <c r="F2170" s="10">
        <f>IFERROR(INDEX(Lotes!$E:$E,MATCH(1,(Lotes!$A:$A=C2170)*(Lotes!$C:$C=E2170),0)),"")</f>
        <v/>
      </c>
      <c r="G2170" s="14" t="n"/>
    </row>
    <row r="2171">
      <c r="A2171" s="10" t="n"/>
      <c r="D2171">
        <f>IFERROR(VLOOKUP(C2171,Produtos!A:B,2,FALSE),"")</f>
        <v/>
      </c>
      <c r="F2171" s="10">
        <f>IFERROR(INDEX(Lotes!$E:$E,MATCH(1,(Lotes!$A:$A=C2171)*(Lotes!$C:$C=E2171),0)),"")</f>
        <v/>
      </c>
      <c r="G2171" s="14" t="n"/>
    </row>
    <row r="2172">
      <c r="A2172" s="10" t="n"/>
      <c r="D2172">
        <f>IFERROR(VLOOKUP(C2172,Produtos!A:B,2,FALSE),"")</f>
        <v/>
      </c>
      <c r="F2172" s="10">
        <f>IFERROR(INDEX(Lotes!$E:$E,MATCH(1,(Lotes!$A:$A=C2172)*(Lotes!$C:$C=E2172),0)),"")</f>
        <v/>
      </c>
      <c r="G2172" s="14" t="n"/>
    </row>
    <row r="2173">
      <c r="A2173" s="10" t="n"/>
      <c r="D2173">
        <f>IFERROR(VLOOKUP(C2173,Produtos!A:B,2,FALSE),"")</f>
        <v/>
      </c>
      <c r="F2173" s="10">
        <f>IFERROR(INDEX(Lotes!$E:$E,MATCH(1,(Lotes!$A:$A=C2173)*(Lotes!$C:$C=E2173),0)),"")</f>
        <v/>
      </c>
      <c r="G2173" s="14" t="n"/>
    </row>
    <row r="2174">
      <c r="A2174" s="10" t="n"/>
      <c r="D2174">
        <f>IFERROR(VLOOKUP(C2174,Produtos!A:B,2,FALSE),"")</f>
        <v/>
      </c>
      <c r="F2174" s="10">
        <f>IFERROR(INDEX(Lotes!$E:$E,MATCH(1,(Lotes!$A:$A=C2174)*(Lotes!$C:$C=E2174),0)),"")</f>
        <v/>
      </c>
      <c r="G2174" s="14" t="n"/>
    </row>
    <row r="2175">
      <c r="A2175" s="10" t="n"/>
      <c r="D2175">
        <f>IFERROR(VLOOKUP(C2175,Produtos!A:B,2,FALSE),"")</f>
        <v/>
      </c>
      <c r="F2175" s="10">
        <f>IFERROR(INDEX(Lotes!$E:$E,MATCH(1,(Lotes!$A:$A=C2175)*(Lotes!$C:$C=E2175),0)),"")</f>
        <v/>
      </c>
      <c r="G2175" s="14" t="n"/>
    </row>
    <row r="2176">
      <c r="A2176" s="10" t="n"/>
      <c r="D2176">
        <f>IFERROR(VLOOKUP(C2176,Produtos!A:B,2,FALSE),"")</f>
        <v/>
      </c>
      <c r="F2176" s="10">
        <f>IFERROR(INDEX(Lotes!$E:$E,MATCH(1,(Lotes!$A:$A=C2176)*(Lotes!$C:$C=E2176),0)),"")</f>
        <v/>
      </c>
      <c r="G2176" s="14" t="n"/>
    </row>
    <row r="2177">
      <c r="A2177" s="10" t="n"/>
      <c r="D2177">
        <f>IFERROR(VLOOKUP(C2177,Produtos!A:B,2,FALSE),"")</f>
        <v/>
      </c>
      <c r="F2177" s="10">
        <f>IFERROR(INDEX(Lotes!$E:$E,MATCH(1,(Lotes!$A:$A=C2177)*(Lotes!$C:$C=E2177),0)),"")</f>
        <v/>
      </c>
      <c r="G2177" s="14" t="n"/>
    </row>
    <row r="2178">
      <c r="A2178" s="10" t="n"/>
      <c r="D2178">
        <f>IFERROR(VLOOKUP(C2178,Produtos!A:B,2,FALSE),"")</f>
        <v/>
      </c>
      <c r="F2178" s="10">
        <f>IFERROR(INDEX(Lotes!$E:$E,MATCH(1,(Lotes!$A:$A=C2178)*(Lotes!$C:$C=E2178),0)),"")</f>
        <v/>
      </c>
      <c r="G2178" s="14" t="n"/>
    </row>
    <row r="2179">
      <c r="A2179" s="10" t="n"/>
      <c r="D2179">
        <f>IFERROR(VLOOKUP(C2179,Produtos!A:B,2,FALSE),"")</f>
        <v/>
      </c>
      <c r="F2179" s="10">
        <f>IFERROR(INDEX(Lotes!$E:$E,MATCH(1,(Lotes!$A:$A=C2179)*(Lotes!$C:$C=E2179),0)),"")</f>
        <v/>
      </c>
      <c r="G2179" s="14" t="n"/>
    </row>
    <row r="2180">
      <c r="A2180" s="10" t="n"/>
      <c r="D2180">
        <f>IFERROR(VLOOKUP(C2180,Produtos!A:B,2,FALSE),"")</f>
        <v/>
      </c>
      <c r="F2180" s="10">
        <f>IFERROR(INDEX(Lotes!$E:$E,MATCH(1,(Lotes!$A:$A=C2180)*(Lotes!$C:$C=E2180),0)),"")</f>
        <v/>
      </c>
      <c r="G2180" s="14" t="n"/>
    </row>
    <row r="2181">
      <c r="A2181" s="10" t="n"/>
      <c r="D2181">
        <f>IFERROR(VLOOKUP(C2181,Produtos!A:B,2,FALSE),"")</f>
        <v/>
      </c>
      <c r="F2181" s="10">
        <f>IFERROR(INDEX(Lotes!$E:$E,MATCH(1,(Lotes!$A:$A=C2181)*(Lotes!$C:$C=E2181),0)),"")</f>
        <v/>
      </c>
      <c r="G2181" s="14" t="n"/>
    </row>
    <row r="2182">
      <c r="A2182" s="10" t="n"/>
      <c r="D2182">
        <f>IFERROR(VLOOKUP(C2182,Produtos!A:B,2,FALSE),"")</f>
        <v/>
      </c>
      <c r="F2182" s="10">
        <f>IFERROR(INDEX(Lotes!$E:$E,MATCH(1,(Lotes!$A:$A=C2182)*(Lotes!$C:$C=E2182),0)),"")</f>
        <v/>
      </c>
      <c r="G2182" s="14" t="n"/>
    </row>
    <row r="2183">
      <c r="A2183" s="10" t="n"/>
      <c r="D2183">
        <f>IFERROR(VLOOKUP(C2183,Produtos!A:B,2,FALSE),"")</f>
        <v/>
      </c>
      <c r="F2183" s="10">
        <f>IFERROR(INDEX(Lotes!$E:$E,MATCH(1,(Lotes!$A:$A=C2183)*(Lotes!$C:$C=E2183),0)),"")</f>
        <v/>
      </c>
      <c r="G2183" s="14" t="n"/>
    </row>
    <row r="2184">
      <c r="A2184" s="10" t="n"/>
      <c r="D2184">
        <f>IFERROR(VLOOKUP(C2184,Produtos!A:B,2,FALSE),"")</f>
        <v/>
      </c>
      <c r="F2184" s="10">
        <f>IFERROR(INDEX(Lotes!$E:$E,MATCH(1,(Lotes!$A:$A=C2184)*(Lotes!$C:$C=E2184),0)),"")</f>
        <v/>
      </c>
      <c r="G2184" s="14" t="n"/>
    </row>
    <row r="2185">
      <c r="A2185" s="10" t="n"/>
      <c r="D2185">
        <f>IFERROR(VLOOKUP(C2185,Produtos!A:B,2,FALSE),"")</f>
        <v/>
      </c>
      <c r="F2185" s="10">
        <f>IFERROR(INDEX(Lotes!$E:$E,MATCH(1,(Lotes!$A:$A=C2185)*(Lotes!$C:$C=E2185),0)),"")</f>
        <v/>
      </c>
      <c r="G2185" s="14" t="n"/>
    </row>
    <row r="2186">
      <c r="A2186" s="10" t="n"/>
      <c r="D2186">
        <f>IFERROR(VLOOKUP(C2186,Produtos!A:B,2,FALSE),"")</f>
        <v/>
      </c>
      <c r="F2186" s="10">
        <f>IFERROR(INDEX(Lotes!$E:$E,MATCH(1,(Lotes!$A:$A=C2186)*(Lotes!$C:$C=E2186),0)),"")</f>
        <v/>
      </c>
      <c r="G2186" s="14" t="n"/>
    </row>
    <row r="2187">
      <c r="A2187" s="10" t="n"/>
      <c r="D2187">
        <f>IFERROR(VLOOKUP(C2187,Produtos!A:B,2,FALSE),"")</f>
        <v/>
      </c>
      <c r="F2187" s="10">
        <f>IFERROR(INDEX(Lotes!$E:$E,MATCH(1,(Lotes!$A:$A=C2187)*(Lotes!$C:$C=E2187),0)),"")</f>
        <v/>
      </c>
      <c r="G2187" s="14" t="n"/>
    </row>
    <row r="2188">
      <c r="A2188" s="10" t="n"/>
      <c r="D2188">
        <f>IFERROR(VLOOKUP(C2188,Produtos!A:B,2,FALSE),"")</f>
        <v/>
      </c>
      <c r="F2188" s="10">
        <f>IFERROR(INDEX(Lotes!$E:$E,MATCH(1,(Lotes!$A:$A=C2188)*(Lotes!$C:$C=E2188),0)),"")</f>
        <v/>
      </c>
      <c r="G2188" s="14" t="n"/>
    </row>
    <row r="2189">
      <c r="A2189" s="10" t="n"/>
      <c r="D2189">
        <f>IFERROR(VLOOKUP(C2189,Produtos!A:B,2,FALSE),"")</f>
        <v/>
      </c>
      <c r="F2189" s="10">
        <f>IFERROR(INDEX(Lotes!$E:$E,MATCH(1,(Lotes!$A:$A=C2189)*(Lotes!$C:$C=E2189),0)),"")</f>
        <v/>
      </c>
      <c r="G2189" s="14" t="n"/>
    </row>
    <row r="2190">
      <c r="A2190" s="10" t="n"/>
      <c r="D2190">
        <f>IFERROR(VLOOKUP(C2190,Produtos!A:B,2,FALSE),"")</f>
        <v/>
      </c>
      <c r="F2190" s="10">
        <f>IFERROR(INDEX(Lotes!$E:$E,MATCH(1,(Lotes!$A:$A=C2190)*(Lotes!$C:$C=E2190),0)),"")</f>
        <v/>
      </c>
      <c r="G2190" s="14" t="n"/>
    </row>
    <row r="2191">
      <c r="A2191" s="10" t="n"/>
      <c r="D2191">
        <f>IFERROR(VLOOKUP(C2191,Produtos!A:B,2,FALSE),"")</f>
        <v/>
      </c>
      <c r="F2191" s="10">
        <f>IFERROR(INDEX(Lotes!$E:$E,MATCH(1,(Lotes!$A:$A=C2191)*(Lotes!$C:$C=E2191),0)),"")</f>
        <v/>
      </c>
      <c r="G2191" s="14" t="n"/>
    </row>
    <row r="2192">
      <c r="A2192" s="10" t="n"/>
      <c r="D2192">
        <f>IFERROR(VLOOKUP(C2192,Produtos!A:B,2,FALSE),"")</f>
        <v/>
      </c>
      <c r="F2192" s="10">
        <f>IFERROR(INDEX(Lotes!$E:$E,MATCH(1,(Lotes!$A:$A=C2192)*(Lotes!$C:$C=E2192),0)),"")</f>
        <v/>
      </c>
      <c r="G2192" s="14" t="n"/>
    </row>
    <row r="2193">
      <c r="A2193" s="10" t="n"/>
      <c r="D2193">
        <f>IFERROR(VLOOKUP(C2193,Produtos!A:B,2,FALSE),"")</f>
        <v/>
      </c>
      <c r="F2193" s="10">
        <f>IFERROR(INDEX(Lotes!$E:$E,MATCH(1,(Lotes!$A:$A=C2193)*(Lotes!$C:$C=E2193),0)),"")</f>
        <v/>
      </c>
      <c r="G2193" s="14" t="n"/>
    </row>
    <row r="2194">
      <c r="A2194" s="10" t="n"/>
      <c r="D2194">
        <f>IFERROR(VLOOKUP(C2194,Produtos!A:B,2,FALSE),"")</f>
        <v/>
      </c>
      <c r="F2194" s="10">
        <f>IFERROR(INDEX(Lotes!$E:$E,MATCH(1,(Lotes!$A:$A=C2194)*(Lotes!$C:$C=E2194),0)),"")</f>
        <v/>
      </c>
      <c r="G2194" s="14" t="n"/>
    </row>
    <row r="2195">
      <c r="A2195" s="10" t="n"/>
      <c r="D2195">
        <f>IFERROR(VLOOKUP(C2195,Produtos!A:B,2,FALSE),"")</f>
        <v/>
      </c>
      <c r="F2195" s="10">
        <f>IFERROR(INDEX(Lotes!$E:$E,MATCH(1,(Lotes!$A:$A=C2195)*(Lotes!$C:$C=E2195),0)),"")</f>
        <v/>
      </c>
      <c r="G2195" s="14" t="n"/>
    </row>
    <row r="2196">
      <c r="A2196" s="10" t="n"/>
      <c r="D2196">
        <f>IFERROR(VLOOKUP(C2196,Produtos!A:B,2,FALSE),"")</f>
        <v/>
      </c>
      <c r="F2196" s="10">
        <f>IFERROR(INDEX(Lotes!$E:$E,MATCH(1,(Lotes!$A:$A=C2196)*(Lotes!$C:$C=E2196),0)),"")</f>
        <v/>
      </c>
      <c r="G2196" s="14" t="n"/>
    </row>
    <row r="2197">
      <c r="A2197" s="10" t="n"/>
      <c r="D2197">
        <f>IFERROR(VLOOKUP(C2197,Produtos!A:B,2,FALSE),"")</f>
        <v/>
      </c>
      <c r="F2197" s="10">
        <f>IFERROR(INDEX(Lotes!$E:$E,MATCH(1,(Lotes!$A:$A=C2197)*(Lotes!$C:$C=E2197),0)),"")</f>
        <v/>
      </c>
      <c r="G2197" s="14" t="n"/>
    </row>
    <row r="2198">
      <c r="A2198" s="10" t="n"/>
      <c r="D2198">
        <f>IFERROR(VLOOKUP(C2198,Produtos!A:B,2,FALSE),"")</f>
        <v/>
      </c>
      <c r="F2198" s="10">
        <f>IFERROR(INDEX(Lotes!$E:$E,MATCH(1,(Lotes!$A:$A=C2198)*(Lotes!$C:$C=E2198),0)),"")</f>
        <v/>
      </c>
      <c r="G2198" s="14" t="n"/>
    </row>
    <row r="2199">
      <c r="A2199" s="10" t="n"/>
      <c r="D2199">
        <f>IFERROR(VLOOKUP(C2199,Produtos!A:B,2,FALSE),"")</f>
        <v/>
      </c>
      <c r="F2199" s="10">
        <f>IFERROR(INDEX(Lotes!$E:$E,MATCH(1,(Lotes!$A:$A=C2199)*(Lotes!$C:$C=E2199),0)),"")</f>
        <v/>
      </c>
      <c r="G2199" s="14" t="n"/>
    </row>
    <row r="2200">
      <c r="A2200" s="10" t="n"/>
      <c r="D2200">
        <f>IFERROR(VLOOKUP(C2200,Produtos!A:B,2,FALSE),"")</f>
        <v/>
      </c>
      <c r="F2200" s="10">
        <f>IFERROR(INDEX(Lotes!$E:$E,MATCH(1,(Lotes!$A:$A=C2200)*(Lotes!$C:$C=E2200),0)),"")</f>
        <v/>
      </c>
      <c r="G2200" s="14" t="n"/>
    </row>
    <row r="2201">
      <c r="A2201" s="10" t="n"/>
      <c r="D2201">
        <f>IFERROR(VLOOKUP(C2201,Produtos!A:B,2,FALSE),"")</f>
        <v/>
      </c>
      <c r="F2201" s="10">
        <f>IFERROR(INDEX(Lotes!$E:$E,MATCH(1,(Lotes!$A:$A=C2201)*(Lotes!$C:$C=E2201),0)),"")</f>
        <v/>
      </c>
      <c r="G2201" s="14" t="n"/>
    </row>
    <row r="2202">
      <c r="A2202" s="10" t="n"/>
      <c r="D2202">
        <f>IFERROR(VLOOKUP(C2202,Produtos!A:B,2,FALSE),"")</f>
        <v/>
      </c>
      <c r="F2202" s="10">
        <f>IFERROR(INDEX(Lotes!$E:$E,MATCH(1,(Lotes!$A:$A=C2202)*(Lotes!$C:$C=E2202),0)),"")</f>
        <v/>
      </c>
      <c r="G2202" s="14" t="n"/>
    </row>
    <row r="2203">
      <c r="A2203" s="10" t="n"/>
      <c r="D2203">
        <f>IFERROR(VLOOKUP(C2203,Produtos!A:B,2,FALSE),"")</f>
        <v/>
      </c>
      <c r="F2203" s="10">
        <f>IFERROR(INDEX(Lotes!$E:$E,MATCH(1,(Lotes!$A:$A=C2203)*(Lotes!$C:$C=E2203),0)),"")</f>
        <v/>
      </c>
      <c r="G2203" s="14" t="n"/>
    </row>
    <row r="2204">
      <c r="A2204" s="10" t="n"/>
      <c r="D2204">
        <f>IFERROR(VLOOKUP(C2204,Produtos!A:B,2,FALSE),"")</f>
        <v/>
      </c>
      <c r="F2204" s="10">
        <f>IFERROR(INDEX(Lotes!$E:$E,MATCH(1,(Lotes!$A:$A=C2204)*(Lotes!$C:$C=E2204),0)),"")</f>
        <v/>
      </c>
      <c r="G2204" s="14" t="n"/>
    </row>
    <row r="2205">
      <c r="A2205" s="10" t="n"/>
      <c r="D2205">
        <f>IFERROR(VLOOKUP(C2205,Produtos!A:B,2,FALSE),"")</f>
        <v/>
      </c>
      <c r="F2205" s="10">
        <f>IFERROR(INDEX(Lotes!$E:$E,MATCH(1,(Lotes!$A:$A=C2205)*(Lotes!$C:$C=E2205),0)),"")</f>
        <v/>
      </c>
      <c r="G2205" s="14" t="n"/>
    </row>
    <row r="2206">
      <c r="A2206" s="10" t="n"/>
      <c r="D2206">
        <f>IFERROR(VLOOKUP(C2206,Produtos!A:B,2,FALSE),"")</f>
        <v/>
      </c>
      <c r="F2206" s="10">
        <f>IFERROR(INDEX(Lotes!$E:$E,MATCH(1,(Lotes!$A:$A=C2206)*(Lotes!$C:$C=E2206),0)),"")</f>
        <v/>
      </c>
      <c r="G2206" s="14" t="n"/>
    </row>
    <row r="2207">
      <c r="A2207" s="10" t="n"/>
      <c r="D2207">
        <f>IFERROR(VLOOKUP(C2207,Produtos!A:B,2,FALSE),"")</f>
        <v/>
      </c>
      <c r="F2207" s="10">
        <f>IFERROR(INDEX(Lotes!$E:$E,MATCH(1,(Lotes!$A:$A=C2207)*(Lotes!$C:$C=E2207),0)),"")</f>
        <v/>
      </c>
      <c r="G2207" s="14" t="n"/>
    </row>
    <row r="2208">
      <c r="A2208" s="10" t="n"/>
      <c r="D2208">
        <f>IFERROR(VLOOKUP(C2208,Produtos!A:B,2,FALSE),"")</f>
        <v/>
      </c>
      <c r="F2208" s="10">
        <f>IFERROR(INDEX(Lotes!$E:$E,MATCH(1,(Lotes!$A:$A=C2208)*(Lotes!$C:$C=E2208),0)),"")</f>
        <v/>
      </c>
      <c r="G2208" s="14" t="n"/>
    </row>
    <row r="2209">
      <c r="A2209" s="10" t="n"/>
      <c r="D2209">
        <f>IFERROR(VLOOKUP(C2209,Produtos!A:B,2,FALSE),"")</f>
        <v/>
      </c>
      <c r="F2209" s="10">
        <f>IFERROR(INDEX(Lotes!$E:$E,MATCH(1,(Lotes!$A:$A=C2209)*(Lotes!$C:$C=E2209),0)),"")</f>
        <v/>
      </c>
      <c r="G2209" s="14" t="n"/>
    </row>
    <row r="2210">
      <c r="A2210" s="10" t="n"/>
      <c r="D2210">
        <f>IFERROR(VLOOKUP(C2210,Produtos!A:B,2,FALSE),"")</f>
        <v/>
      </c>
      <c r="F2210" s="10">
        <f>IFERROR(INDEX(Lotes!$E:$E,MATCH(1,(Lotes!$A:$A=C2210)*(Lotes!$C:$C=E2210),0)),"")</f>
        <v/>
      </c>
      <c r="G2210" s="14" t="n"/>
    </row>
    <row r="2211">
      <c r="A2211" s="10" t="n"/>
      <c r="D2211">
        <f>IFERROR(VLOOKUP(C2211,Produtos!A:B,2,FALSE),"")</f>
        <v/>
      </c>
      <c r="F2211" s="10">
        <f>IFERROR(INDEX(Lotes!$E:$E,MATCH(1,(Lotes!$A:$A=C2211)*(Lotes!$C:$C=E2211),0)),"")</f>
        <v/>
      </c>
      <c r="G2211" s="14" t="n"/>
    </row>
    <row r="2212">
      <c r="A2212" s="10" t="n"/>
      <c r="D2212">
        <f>IFERROR(VLOOKUP(C2212,Produtos!A:B,2,FALSE),"")</f>
        <v/>
      </c>
      <c r="F2212" s="10">
        <f>IFERROR(INDEX(Lotes!$E:$E,MATCH(1,(Lotes!$A:$A=C2212)*(Lotes!$C:$C=E2212),0)),"")</f>
        <v/>
      </c>
      <c r="G2212" s="14" t="n"/>
    </row>
    <row r="2213">
      <c r="A2213" s="10" t="n"/>
      <c r="D2213">
        <f>IFERROR(VLOOKUP(C2213,Produtos!A:B,2,FALSE),"")</f>
        <v/>
      </c>
      <c r="F2213" s="10">
        <f>IFERROR(INDEX(Lotes!$E:$E,MATCH(1,(Lotes!$A:$A=C2213)*(Lotes!$C:$C=E2213),0)),"")</f>
        <v/>
      </c>
      <c r="G2213" s="14" t="n"/>
    </row>
    <row r="2214">
      <c r="A2214" s="10" t="n"/>
      <c r="D2214">
        <f>IFERROR(VLOOKUP(C2214,Produtos!A:B,2,FALSE),"")</f>
        <v/>
      </c>
      <c r="F2214" s="10">
        <f>IFERROR(INDEX(Lotes!$E:$E,MATCH(1,(Lotes!$A:$A=C2214)*(Lotes!$C:$C=E2214),0)),"")</f>
        <v/>
      </c>
      <c r="G2214" s="14" t="n"/>
    </row>
    <row r="2215">
      <c r="A2215" s="10" t="n"/>
      <c r="D2215">
        <f>IFERROR(VLOOKUP(C2215,Produtos!A:B,2,FALSE),"")</f>
        <v/>
      </c>
      <c r="F2215" s="10">
        <f>IFERROR(INDEX(Lotes!$E:$E,MATCH(1,(Lotes!$A:$A=C2215)*(Lotes!$C:$C=E2215),0)),"")</f>
        <v/>
      </c>
      <c r="G2215" s="14" t="n"/>
    </row>
    <row r="2216">
      <c r="A2216" s="10" t="n"/>
      <c r="D2216">
        <f>IFERROR(VLOOKUP(C2216,Produtos!A:B,2,FALSE),"")</f>
        <v/>
      </c>
      <c r="F2216" s="10">
        <f>IFERROR(INDEX(Lotes!$E:$E,MATCH(1,(Lotes!$A:$A=C2216)*(Lotes!$C:$C=E2216),0)),"")</f>
        <v/>
      </c>
      <c r="G2216" s="14" t="n"/>
    </row>
    <row r="2217">
      <c r="A2217" s="10" t="n"/>
      <c r="D2217">
        <f>IFERROR(VLOOKUP(C2217,Produtos!A:B,2,FALSE),"")</f>
        <v/>
      </c>
      <c r="F2217" s="10">
        <f>IFERROR(INDEX(Lotes!$E:$E,MATCH(1,(Lotes!$A:$A=C2217)*(Lotes!$C:$C=E2217),0)),"")</f>
        <v/>
      </c>
      <c r="G2217" s="14" t="n"/>
    </row>
    <row r="2218">
      <c r="A2218" s="10" t="n"/>
      <c r="D2218">
        <f>IFERROR(VLOOKUP(C2218,Produtos!A:B,2,FALSE),"")</f>
        <v/>
      </c>
      <c r="F2218" s="10">
        <f>IFERROR(INDEX(Lotes!$E:$E,MATCH(1,(Lotes!$A:$A=C2218)*(Lotes!$C:$C=E2218),0)),"")</f>
        <v/>
      </c>
      <c r="G2218" s="14" t="n"/>
    </row>
    <row r="2219">
      <c r="A2219" s="10" t="n"/>
      <c r="D2219">
        <f>IFERROR(VLOOKUP(C2219,Produtos!A:B,2,FALSE),"")</f>
        <v/>
      </c>
      <c r="F2219" s="10">
        <f>IFERROR(INDEX(Lotes!$E:$E,MATCH(1,(Lotes!$A:$A=C2219)*(Lotes!$C:$C=E2219),0)),"")</f>
        <v/>
      </c>
      <c r="G2219" s="14" t="n"/>
    </row>
    <row r="2220">
      <c r="A2220" s="10" t="n"/>
      <c r="D2220">
        <f>IFERROR(VLOOKUP(C2220,Produtos!A:B,2,FALSE),"")</f>
        <v/>
      </c>
      <c r="F2220" s="10">
        <f>IFERROR(INDEX(Lotes!$E:$E,MATCH(1,(Lotes!$A:$A=C2220)*(Lotes!$C:$C=E2220),0)),"")</f>
        <v/>
      </c>
      <c r="G2220" s="14" t="n"/>
    </row>
    <row r="2221">
      <c r="A2221" s="10" t="n"/>
      <c r="D2221">
        <f>IFERROR(VLOOKUP(C2221,Produtos!A:B,2,FALSE),"")</f>
        <v/>
      </c>
      <c r="F2221" s="10">
        <f>IFERROR(INDEX(Lotes!$E:$E,MATCH(1,(Lotes!$A:$A=C2221)*(Lotes!$C:$C=E2221),0)),"")</f>
        <v/>
      </c>
      <c r="G2221" s="14" t="n"/>
    </row>
    <row r="2222">
      <c r="A2222" s="10" t="n"/>
      <c r="D2222">
        <f>IFERROR(VLOOKUP(C2222,Produtos!A:B,2,FALSE),"")</f>
        <v/>
      </c>
      <c r="F2222" s="10">
        <f>IFERROR(INDEX(Lotes!$E:$E,MATCH(1,(Lotes!$A:$A=C2222)*(Lotes!$C:$C=E2222),0)),"")</f>
        <v/>
      </c>
      <c r="G2222" s="14" t="n"/>
    </row>
    <row r="2223">
      <c r="A2223" s="10" t="n"/>
      <c r="D2223">
        <f>IFERROR(VLOOKUP(C2223,Produtos!A:B,2,FALSE),"")</f>
        <v/>
      </c>
      <c r="F2223" s="10">
        <f>IFERROR(INDEX(Lotes!$E:$E,MATCH(1,(Lotes!$A:$A=C2223)*(Lotes!$C:$C=E2223),0)),"")</f>
        <v/>
      </c>
      <c r="G2223" s="14" t="n"/>
    </row>
    <row r="2224">
      <c r="A2224" s="10" t="n"/>
      <c r="D2224">
        <f>IFERROR(VLOOKUP(C2224,Produtos!A:B,2,FALSE),"")</f>
        <v/>
      </c>
      <c r="F2224" s="10">
        <f>IFERROR(INDEX(Lotes!$E:$E,MATCH(1,(Lotes!$A:$A=C2224)*(Lotes!$C:$C=E2224),0)),"")</f>
        <v/>
      </c>
      <c r="G2224" s="14" t="n"/>
    </row>
    <row r="2225">
      <c r="A2225" s="10" t="n"/>
      <c r="D2225">
        <f>IFERROR(VLOOKUP(C2225,Produtos!A:B,2,FALSE),"")</f>
        <v/>
      </c>
      <c r="F2225" s="10">
        <f>IFERROR(INDEX(Lotes!$E:$E,MATCH(1,(Lotes!$A:$A=C2225)*(Lotes!$C:$C=E2225),0)),"")</f>
        <v/>
      </c>
      <c r="G2225" s="14" t="n"/>
    </row>
    <row r="2226">
      <c r="A2226" s="10" t="n"/>
      <c r="D2226">
        <f>IFERROR(VLOOKUP(C2226,Produtos!A:B,2,FALSE),"")</f>
        <v/>
      </c>
      <c r="F2226" s="10">
        <f>IFERROR(INDEX(Lotes!$E:$E,MATCH(1,(Lotes!$A:$A=C2226)*(Lotes!$C:$C=E2226),0)),"")</f>
        <v/>
      </c>
      <c r="G2226" s="14" t="n"/>
    </row>
    <row r="2227">
      <c r="A2227" s="10" t="n"/>
      <c r="D2227">
        <f>IFERROR(VLOOKUP(C2227,Produtos!A:B,2,FALSE),"")</f>
        <v/>
      </c>
      <c r="F2227" s="10">
        <f>IFERROR(INDEX(Lotes!$E:$E,MATCH(1,(Lotes!$A:$A=C2227)*(Lotes!$C:$C=E2227),0)),"")</f>
        <v/>
      </c>
      <c r="G2227" s="14" t="n"/>
    </row>
    <row r="2228">
      <c r="A2228" s="10" t="n"/>
      <c r="D2228">
        <f>IFERROR(VLOOKUP(C2228,Produtos!A:B,2,FALSE),"")</f>
        <v/>
      </c>
      <c r="F2228" s="10">
        <f>IFERROR(INDEX(Lotes!$E:$E,MATCH(1,(Lotes!$A:$A=C2228)*(Lotes!$C:$C=E2228),0)),"")</f>
        <v/>
      </c>
      <c r="G2228" s="14" t="n"/>
    </row>
    <row r="2229">
      <c r="A2229" s="10" t="n"/>
      <c r="D2229">
        <f>IFERROR(VLOOKUP(C2229,Produtos!A:B,2,FALSE),"")</f>
        <v/>
      </c>
      <c r="F2229" s="10">
        <f>IFERROR(INDEX(Lotes!$E:$E,MATCH(1,(Lotes!$A:$A=C2229)*(Lotes!$C:$C=E2229),0)),"")</f>
        <v/>
      </c>
      <c r="G2229" s="14" t="n"/>
    </row>
    <row r="2230">
      <c r="A2230" s="10" t="n"/>
      <c r="D2230">
        <f>IFERROR(VLOOKUP(C2230,Produtos!A:B,2,FALSE),"")</f>
        <v/>
      </c>
      <c r="F2230" s="10">
        <f>IFERROR(INDEX(Lotes!$E:$E,MATCH(1,(Lotes!$A:$A=C2230)*(Lotes!$C:$C=E2230),0)),"")</f>
        <v/>
      </c>
      <c r="G2230" s="14" t="n"/>
    </row>
    <row r="2231">
      <c r="A2231" s="10" t="n"/>
      <c r="D2231">
        <f>IFERROR(VLOOKUP(C2231,Produtos!A:B,2,FALSE),"")</f>
        <v/>
      </c>
      <c r="F2231" s="10">
        <f>IFERROR(INDEX(Lotes!$E:$E,MATCH(1,(Lotes!$A:$A=C2231)*(Lotes!$C:$C=E2231),0)),"")</f>
        <v/>
      </c>
      <c r="G2231" s="14" t="n"/>
    </row>
    <row r="2232">
      <c r="A2232" s="10" t="n"/>
      <c r="D2232">
        <f>IFERROR(VLOOKUP(C2232,Produtos!A:B,2,FALSE),"")</f>
        <v/>
      </c>
      <c r="F2232" s="10">
        <f>IFERROR(INDEX(Lotes!$E:$E,MATCH(1,(Lotes!$A:$A=C2232)*(Lotes!$C:$C=E2232),0)),"")</f>
        <v/>
      </c>
      <c r="G2232" s="14" t="n"/>
    </row>
    <row r="2233">
      <c r="A2233" s="10" t="n"/>
      <c r="D2233">
        <f>IFERROR(VLOOKUP(C2233,Produtos!A:B,2,FALSE),"")</f>
        <v/>
      </c>
      <c r="F2233" s="10">
        <f>IFERROR(INDEX(Lotes!$E:$E,MATCH(1,(Lotes!$A:$A=C2233)*(Lotes!$C:$C=E2233),0)),"")</f>
        <v/>
      </c>
      <c r="G2233" s="14" t="n"/>
    </row>
    <row r="2234">
      <c r="A2234" s="10" t="n"/>
      <c r="D2234">
        <f>IFERROR(VLOOKUP(C2234,Produtos!A:B,2,FALSE),"")</f>
        <v/>
      </c>
      <c r="F2234" s="10">
        <f>IFERROR(INDEX(Lotes!$E:$E,MATCH(1,(Lotes!$A:$A=C2234)*(Lotes!$C:$C=E2234),0)),"")</f>
        <v/>
      </c>
      <c r="G2234" s="14" t="n"/>
    </row>
    <row r="2235">
      <c r="A2235" s="10" t="n"/>
      <c r="D2235">
        <f>IFERROR(VLOOKUP(C2235,Produtos!A:B,2,FALSE),"")</f>
        <v/>
      </c>
      <c r="F2235" s="10">
        <f>IFERROR(INDEX(Lotes!$E:$E,MATCH(1,(Lotes!$A:$A=C2235)*(Lotes!$C:$C=E2235),0)),"")</f>
        <v/>
      </c>
      <c r="G2235" s="14" t="n"/>
    </row>
    <row r="2236">
      <c r="A2236" s="10" t="n"/>
      <c r="D2236">
        <f>IFERROR(VLOOKUP(C2236,Produtos!A:B,2,FALSE),"")</f>
        <v/>
      </c>
      <c r="F2236" s="10">
        <f>IFERROR(INDEX(Lotes!$E:$E,MATCH(1,(Lotes!$A:$A=C2236)*(Lotes!$C:$C=E2236),0)),"")</f>
        <v/>
      </c>
      <c r="G2236" s="14" t="n"/>
    </row>
    <row r="2237">
      <c r="A2237" s="10" t="n"/>
      <c r="D2237">
        <f>IFERROR(VLOOKUP(C2237,Produtos!A:B,2,FALSE),"")</f>
        <v/>
      </c>
      <c r="F2237" s="10">
        <f>IFERROR(INDEX(Lotes!$E:$E,MATCH(1,(Lotes!$A:$A=C2237)*(Lotes!$C:$C=E2237),0)),"")</f>
        <v/>
      </c>
      <c r="G2237" s="14" t="n"/>
    </row>
    <row r="2238">
      <c r="A2238" s="10" t="n"/>
      <c r="D2238">
        <f>IFERROR(VLOOKUP(C2238,Produtos!A:B,2,FALSE),"")</f>
        <v/>
      </c>
      <c r="F2238" s="10">
        <f>IFERROR(INDEX(Lotes!$E:$E,MATCH(1,(Lotes!$A:$A=C2238)*(Lotes!$C:$C=E2238),0)),"")</f>
        <v/>
      </c>
      <c r="G2238" s="14" t="n"/>
    </row>
    <row r="2239">
      <c r="A2239" s="10" t="n"/>
      <c r="D2239">
        <f>IFERROR(VLOOKUP(C2239,Produtos!A:B,2,FALSE),"")</f>
        <v/>
      </c>
      <c r="F2239" s="10">
        <f>IFERROR(INDEX(Lotes!$E:$E,MATCH(1,(Lotes!$A:$A=C2239)*(Lotes!$C:$C=E2239),0)),"")</f>
        <v/>
      </c>
      <c r="G2239" s="14" t="n"/>
    </row>
    <row r="2240">
      <c r="A2240" s="10" t="n"/>
      <c r="D2240">
        <f>IFERROR(VLOOKUP(C2240,Produtos!A:B,2,FALSE),"")</f>
        <v/>
      </c>
      <c r="F2240" s="10">
        <f>IFERROR(INDEX(Lotes!$E:$E,MATCH(1,(Lotes!$A:$A=C2240)*(Lotes!$C:$C=E2240),0)),"")</f>
        <v/>
      </c>
      <c r="G2240" s="14" t="n"/>
    </row>
    <row r="2241">
      <c r="A2241" s="10" t="n"/>
      <c r="D2241">
        <f>IFERROR(VLOOKUP(C2241,Produtos!A:B,2,FALSE),"")</f>
        <v/>
      </c>
      <c r="F2241" s="10">
        <f>IFERROR(INDEX(Lotes!$E:$E,MATCH(1,(Lotes!$A:$A=C2241)*(Lotes!$C:$C=E2241),0)),"")</f>
        <v/>
      </c>
      <c r="G2241" s="14" t="n"/>
    </row>
    <row r="2242">
      <c r="A2242" s="10" t="n"/>
      <c r="D2242">
        <f>IFERROR(VLOOKUP(C2242,Produtos!A:B,2,FALSE),"")</f>
        <v/>
      </c>
      <c r="F2242" s="10">
        <f>IFERROR(INDEX(Lotes!$E:$E,MATCH(1,(Lotes!$A:$A=C2242)*(Lotes!$C:$C=E2242),0)),"")</f>
        <v/>
      </c>
      <c r="G2242" s="14" t="n"/>
    </row>
    <row r="2243">
      <c r="A2243" s="10" t="n"/>
      <c r="D2243">
        <f>IFERROR(VLOOKUP(C2243,Produtos!A:B,2,FALSE),"")</f>
        <v/>
      </c>
      <c r="F2243" s="10">
        <f>IFERROR(INDEX(Lotes!$E:$E,MATCH(1,(Lotes!$A:$A=C2243)*(Lotes!$C:$C=E2243),0)),"")</f>
        <v/>
      </c>
      <c r="G2243" s="14" t="n"/>
    </row>
    <row r="2244">
      <c r="A2244" s="10" t="n"/>
      <c r="D2244">
        <f>IFERROR(VLOOKUP(C2244,Produtos!A:B,2,FALSE),"")</f>
        <v/>
      </c>
      <c r="F2244" s="10">
        <f>IFERROR(INDEX(Lotes!$E:$E,MATCH(1,(Lotes!$A:$A=C2244)*(Lotes!$C:$C=E2244),0)),"")</f>
        <v/>
      </c>
      <c r="G2244" s="14" t="n"/>
    </row>
    <row r="2245">
      <c r="A2245" s="10" t="n"/>
      <c r="D2245">
        <f>IFERROR(VLOOKUP(C2245,Produtos!A:B,2,FALSE),"")</f>
        <v/>
      </c>
      <c r="F2245" s="10">
        <f>IFERROR(INDEX(Lotes!$E:$E,MATCH(1,(Lotes!$A:$A=C2245)*(Lotes!$C:$C=E2245),0)),"")</f>
        <v/>
      </c>
      <c r="G2245" s="14" t="n"/>
    </row>
    <row r="2246">
      <c r="A2246" s="10" t="n"/>
      <c r="D2246">
        <f>IFERROR(VLOOKUP(C2246,Produtos!A:B,2,FALSE),"")</f>
        <v/>
      </c>
      <c r="F2246" s="10">
        <f>IFERROR(INDEX(Lotes!$E:$E,MATCH(1,(Lotes!$A:$A=C2246)*(Lotes!$C:$C=E2246),0)),"")</f>
        <v/>
      </c>
      <c r="G2246" s="14" t="n"/>
    </row>
    <row r="2247">
      <c r="A2247" s="10" t="n"/>
      <c r="D2247">
        <f>IFERROR(VLOOKUP(C2247,Produtos!A:B,2,FALSE),"")</f>
        <v/>
      </c>
      <c r="F2247" s="10">
        <f>IFERROR(INDEX(Lotes!$E:$E,MATCH(1,(Lotes!$A:$A=C2247)*(Lotes!$C:$C=E2247),0)),"")</f>
        <v/>
      </c>
      <c r="G2247" s="14" t="n"/>
    </row>
    <row r="2248">
      <c r="A2248" s="10" t="n"/>
      <c r="D2248">
        <f>IFERROR(VLOOKUP(C2248,Produtos!A:B,2,FALSE),"")</f>
        <v/>
      </c>
      <c r="F2248" s="10">
        <f>IFERROR(INDEX(Lotes!$E:$E,MATCH(1,(Lotes!$A:$A=C2248)*(Lotes!$C:$C=E2248),0)),"")</f>
        <v/>
      </c>
      <c r="G2248" s="14" t="n"/>
    </row>
    <row r="2249">
      <c r="A2249" s="10" t="n"/>
      <c r="D2249">
        <f>IFERROR(VLOOKUP(C2249,Produtos!A:B,2,FALSE),"")</f>
        <v/>
      </c>
      <c r="F2249" s="10">
        <f>IFERROR(INDEX(Lotes!$E:$E,MATCH(1,(Lotes!$A:$A=C2249)*(Lotes!$C:$C=E2249),0)),"")</f>
        <v/>
      </c>
      <c r="G2249" s="14" t="n"/>
    </row>
    <row r="2250">
      <c r="A2250" s="10" t="n"/>
      <c r="D2250">
        <f>IFERROR(VLOOKUP(C2250,Produtos!A:B,2,FALSE),"")</f>
        <v/>
      </c>
      <c r="F2250" s="10">
        <f>IFERROR(INDEX(Lotes!$E:$E,MATCH(1,(Lotes!$A:$A=C2250)*(Lotes!$C:$C=E2250),0)),"")</f>
        <v/>
      </c>
      <c r="G2250" s="14" t="n"/>
    </row>
    <row r="2251">
      <c r="A2251" s="10" t="n"/>
      <c r="D2251">
        <f>IFERROR(VLOOKUP(C2251,Produtos!A:B,2,FALSE),"")</f>
        <v/>
      </c>
      <c r="F2251" s="10">
        <f>IFERROR(INDEX(Lotes!$E:$E,MATCH(1,(Lotes!$A:$A=C2251)*(Lotes!$C:$C=E2251),0)),"")</f>
        <v/>
      </c>
      <c r="G2251" s="14" t="n"/>
    </row>
    <row r="2252">
      <c r="A2252" s="10" t="n"/>
      <c r="D2252">
        <f>IFERROR(VLOOKUP(C2252,Produtos!A:B,2,FALSE),"")</f>
        <v/>
      </c>
      <c r="F2252" s="10">
        <f>IFERROR(INDEX(Lotes!$E:$E,MATCH(1,(Lotes!$A:$A=C2252)*(Lotes!$C:$C=E2252),0)),"")</f>
        <v/>
      </c>
      <c r="G2252" s="14" t="n"/>
    </row>
    <row r="2253">
      <c r="A2253" s="10" t="n"/>
      <c r="D2253">
        <f>IFERROR(VLOOKUP(C2253,Produtos!A:B,2,FALSE),"")</f>
        <v/>
      </c>
      <c r="F2253" s="10">
        <f>IFERROR(INDEX(Lotes!$E:$E,MATCH(1,(Lotes!$A:$A=C2253)*(Lotes!$C:$C=E2253),0)),"")</f>
        <v/>
      </c>
      <c r="G2253" s="14" t="n"/>
    </row>
    <row r="2254">
      <c r="A2254" s="10" t="n"/>
      <c r="D2254">
        <f>IFERROR(VLOOKUP(C2254,Produtos!A:B,2,FALSE),"")</f>
        <v/>
      </c>
      <c r="F2254" s="10">
        <f>IFERROR(INDEX(Lotes!$E:$E,MATCH(1,(Lotes!$A:$A=C2254)*(Lotes!$C:$C=E2254),0)),"")</f>
        <v/>
      </c>
      <c r="G2254" s="14" t="n"/>
    </row>
    <row r="2255">
      <c r="A2255" s="10" t="n"/>
      <c r="D2255">
        <f>IFERROR(VLOOKUP(C2255,Produtos!A:B,2,FALSE),"")</f>
        <v/>
      </c>
      <c r="F2255" s="10">
        <f>IFERROR(INDEX(Lotes!$E:$E,MATCH(1,(Lotes!$A:$A=C2255)*(Lotes!$C:$C=E2255),0)),"")</f>
        <v/>
      </c>
      <c r="G2255" s="14" t="n"/>
    </row>
    <row r="2256">
      <c r="A2256" s="10" t="n"/>
      <c r="D2256">
        <f>IFERROR(VLOOKUP(C2256,Produtos!A:B,2,FALSE),"")</f>
        <v/>
      </c>
      <c r="F2256" s="10">
        <f>IFERROR(INDEX(Lotes!$E:$E,MATCH(1,(Lotes!$A:$A=C2256)*(Lotes!$C:$C=E2256),0)),"")</f>
        <v/>
      </c>
      <c r="G2256" s="14" t="n"/>
    </row>
    <row r="2257">
      <c r="A2257" s="10" t="n"/>
      <c r="D2257">
        <f>IFERROR(VLOOKUP(C2257,Produtos!A:B,2,FALSE),"")</f>
        <v/>
      </c>
      <c r="F2257" s="10">
        <f>IFERROR(INDEX(Lotes!$E:$E,MATCH(1,(Lotes!$A:$A=C2257)*(Lotes!$C:$C=E2257),0)),"")</f>
        <v/>
      </c>
      <c r="G2257" s="14" t="n"/>
    </row>
    <row r="2258">
      <c r="A2258" s="10" t="n"/>
      <c r="D2258">
        <f>IFERROR(VLOOKUP(C2258,Produtos!A:B,2,FALSE),"")</f>
        <v/>
      </c>
      <c r="F2258" s="10">
        <f>IFERROR(INDEX(Lotes!$E:$E,MATCH(1,(Lotes!$A:$A=C2258)*(Lotes!$C:$C=E2258),0)),"")</f>
        <v/>
      </c>
      <c r="G2258" s="14" t="n"/>
    </row>
    <row r="2259">
      <c r="A2259" s="10" t="n"/>
      <c r="D2259">
        <f>IFERROR(VLOOKUP(C2259,Produtos!A:B,2,FALSE),"")</f>
        <v/>
      </c>
      <c r="F2259" s="10">
        <f>IFERROR(INDEX(Lotes!$E:$E,MATCH(1,(Lotes!$A:$A=C2259)*(Lotes!$C:$C=E2259),0)),"")</f>
        <v/>
      </c>
      <c r="G2259" s="14" t="n"/>
    </row>
    <row r="2260">
      <c r="A2260" s="10" t="n"/>
      <c r="D2260">
        <f>IFERROR(VLOOKUP(C2260,Produtos!A:B,2,FALSE),"")</f>
        <v/>
      </c>
      <c r="F2260" s="10">
        <f>IFERROR(INDEX(Lotes!$E:$E,MATCH(1,(Lotes!$A:$A=C2260)*(Lotes!$C:$C=E2260),0)),"")</f>
        <v/>
      </c>
      <c r="G2260" s="14" t="n"/>
    </row>
    <row r="2261">
      <c r="A2261" s="10" t="n"/>
      <c r="D2261">
        <f>IFERROR(VLOOKUP(C2261,Produtos!A:B,2,FALSE),"")</f>
        <v/>
      </c>
      <c r="F2261" s="10">
        <f>IFERROR(INDEX(Lotes!$E:$E,MATCH(1,(Lotes!$A:$A=C2261)*(Lotes!$C:$C=E2261),0)),"")</f>
        <v/>
      </c>
      <c r="G2261" s="14" t="n"/>
    </row>
    <row r="2262">
      <c r="A2262" s="10" t="n"/>
      <c r="D2262">
        <f>IFERROR(VLOOKUP(C2262,Produtos!A:B,2,FALSE),"")</f>
        <v/>
      </c>
      <c r="F2262" s="10">
        <f>IFERROR(INDEX(Lotes!$E:$E,MATCH(1,(Lotes!$A:$A=C2262)*(Lotes!$C:$C=E2262),0)),"")</f>
        <v/>
      </c>
      <c r="G2262" s="14" t="n"/>
    </row>
    <row r="2263">
      <c r="A2263" s="10" t="n"/>
      <c r="D2263">
        <f>IFERROR(VLOOKUP(C2263,Produtos!A:B,2,FALSE),"")</f>
        <v/>
      </c>
      <c r="F2263" s="10">
        <f>IFERROR(INDEX(Lotes!$E:$E,MATCH(1,(Lotes!$A:$A=C2263)*(Lotes!$C:$C=E2263),0)),"")</f>
        <v/>
      </c>
      <c r="G2263" s="14" t="n"/>
    </row>
    <row r="2264">
      <c r="A2264" s="10" t="n"/>
      <c r="D2264">
        <f>IFERROR(VLOOKUP(C2264,Produtos!A:B,2,FALSE),"")</f>
        <v/>
      </c>
      <c r="F2264" s="10">
        <f>IFERROR(INDEX(Lotes!$E:$E,MATCH(1,(Lotes!$A:$A=C2264)*(Lotes!$C:$C=E2264),0)),"")</f>
        <v/>
      </c>
      <c r="G2264" s="14" t="n"/>
    </row>
    <row r="2265">
      <c r="A2265" s="10" t="n"/>
      <c r="D2265">
        <f>IFERROR(VLOOKUP(C2265,Produtos!A:B,2,FALSE),"")</f>
        <v/>
      </c>
      <c r="F2265" s="10">
        <f>IFERROR(INDEX(Lotes!$E:$E,MATCH(1,(Lotes!$A:$A=C2265)*(Lotes!$C:$C=E2265),0)),"")</f>
        <v/>
      </c>
      <c r="G2265" s="14" t="n"/>
    </row>
    <row r="2266">
      <c r="A2266" s="10" t="n"/>
      <c r="D2266">
        <f>IFERROR(VLOOKUP(C2266,Produtos!A:B,2,FALSE),"")</f>
        <v/>
      </c>
      <c r="F2266" s="10">
        <f>IFERROR(INDEX(Lotes!$E:$E,MATCH(1,(Lotes!$A:$A=C2266)*(Lotes!$C:$C=E2266),0)),"")</f>
        <v/>
      </c>
      <c r="G2266" s="14" t="n"/>
    </row>
    <row r="2267">
      <c r="A2267" s="10" t="n"/>
      <c r="D2267">
        <f>IFERROR(VLOOKUP(C2267,Produtos!A:B,2,FALSE),"")</f>
        <v/>
      </c>
      <c r="F2267" s="10">
        <f>IFERROR(INDEX(Lotes!$E:$E,MATCH(1,(Lotes!$A:$A=C2267)*(Lotes!$C:$C=E2267),0)),"")</f>
        <v/>
      </c>
      <c r="G2267" s="14" t="n"/>
    </row>
    <row r="2268">
      <c r="A2268" s="10" t="n"/>
      <c r="D2268">
        <f>IFERROR(VLOOKUP(C2268,Produtos!A:B,2,FALSE),"")</f>
        <v/>
      </c>
      <c r="F2268" s="10">
        <f>IFERROR(INDEX(Lotes!$E:$E,MATCH(1,(Lotes!$A:$A=C2268)*(Lotes!$C:$C=E2268),0)),"")</f>
        <v/>
      </c>
      <c r="G2268" s="14" t="n"/>
    </row>
    <row r="2269">
      <c r="A2269" s="10" t="n"/>
      <c r="D2269">
        <f>IFERROR(VLOOKUP(C2269,Produtos!A:B,2,FALSE),"")</f>
        <v/>
      </c>
      <c r="F2269" s="10">
        <f>IFERROR(INDEX(Lotes!$E:$E,MATCH(1,(Lotes!$A:$A=C2269)*(Lotes!$C:$C=E2269),0)),"")</f>
        <v/>
      </c>
      <c r="G2269" s="14" t="n"/>
    </row>
    <row r="2270">
      <c r="A2270" s="10" t="n"/>
      <c r="D2270">
        <f>IFERROR(VLOOKUP(C2270,Produtos!A:B,2,FALSE),"")</f>
        <v/>
      </c>
      <c r="F2270" s="10">
        <f>IFERROR(INDEX(Lotes!$E:$E,MATCH(1,(Lotes!$A:$A=C2270)*(Lotes!$C:$C=E2270),0)),"")</f>
        <v/>
      </c>
      <c r="G2270" s="14" t="n"/>
    </row>
    <row r="2271">
      <c r="A2271" s="10" t="n"/>
      <c r="D2271">
        <f>IFERROR(VLOOKUP(C2271,Produtos!A:B,2,FALSE),"")</f>
        <v/>
      </c>
      <c r="F2271" s="10">
        <f>IFERROR(INDEX(Lotes!$E:$E,MATCH(1,(Lotes!$A:$A=C2271)*(Lotes!$C:$C=E2271),0)),"")</f>
        <v/>
      </c>
      <c r="G2271" s="14" t="n"/>
    </row>
    <row r="2272">
      <c r="A2272" s="10" t="n"/>
      <c r="D2272">
        <f>IFERROR(VLOOKUP(C2272,Produtos!A:B,2,FALSE),"")</f>
        <v/>
      </c>
      <c r="F2272" s="10">
        <f>IFERROR(INDEX(Lotes!$E:$E,MATCH(1,(Lotes!$A:$A=C2272)*(Lotes!$C:$C=E2272),0)),"")</f>
        <v/>
      </c>
      <c r="G2272" s="14" t="n"/>
    </row>
    <row r="2273">
      <c r="A2273" s="10" t="n"/>
      <c r="D2273">
        <f>IFERROR(VLOOKUP(C2273,Produtos!A:B,2,FALSE),"")</f>
        <v/>
      </c>
      <c r="F2273" s="10">
        <f>IFERROR(INDEX(Lotes!$E:$E,MATCH(1,(Lotes!$A:$A=C2273)*(Lotes!$C:$C=E2273),0)),"")</f>
        <v/>
      </c>
      <c r="G2273" s="14" t="n"/>
    </row>
    <row r="2274">
      <c r="A2274" s="10" t="n"/>
      <c r="D2274">
        <f>IFERROR(VLOOKUP(C2274,Produtos!A:B,2,FALSE),"")</f>
        <v/>
      </c>
      <c r="F2274" s="10">
        <f>IFERROR(INDEX(Lotes!$E:$E,MATCH(1,(Lotes!$A:$A=C2274)*(Lotes!$C:$C=E2274),0)),"")</f>
        <v/>
      </c>
      <c r="G2274" s="14" t="n"/>
    </row>
    <row r="2275">
      <c r="A2275" s="10" t="n"/>
      <c r="D2275">
        <f>IFERROR(VLOOKUP(C2275,Produtos!A:B,2,FALSE),"")</f>
        <v/>
      </c>
      <c r="F2275" s="10">
        <f>IFERROR(INDEX(Lotes!$E:$E,MATCH(1,(Lotes!$A:$A=C2275)*(Lotes!$C:$C=E2275),0)),"")</f>
        <v/>
      </c>
      <c r="G2275" s="14" t="n"/>
    </row>
    <row r="2276">
      <c r="A2276" s="10" t="n"/>
      <c r="D2276">
        <f>IFERROR(VLOOKUP(C2276,Produtos!A:B,2,FALSE),"")</f>
        <v/>
      </c>
      <c r="F2276" s="10">
        <f>IFERROR(INDEX(Lotes!$E:$E,MATCH(1,(Lotes!$A:$A=C2276)*(Lotes!$C:$C=E2276),0)),"")</f>
        <v/>
      </c>
      <c r="G2276" s="14" t="n"/>
    </row>
    <row r="2277">
      <c r="A2277" s="10" t="n"/>
      <c r="D2277">
        <f>IFERROR(VLOOKUP(C2277,Produtos!A:B,2,FALSE),"")</f>
        <v/>
      </c>
      <c r="F2277" s="10">
        <f>IFERROR(INDEX(Lotes!$E:$E,MATCH(1,(Lotes!$A:$A=C2277)*(Lotes!$C:$C=E2277),0)),"")</f>
        <v/>
      </c>
      <c r="G2277" s="14" t="n"/>
    </row>
    <row r="2278">
      <c r="A2278" s="10" t="n"/>
      <c r="D2278">
        <f>IFERROR(VLOOKUP(C2278,Produtos!A:B,2,FALSE),"")</f>
        <v/>
      </c>
      <c r="F2278" s="10">
        <f>IFERROR(INDEX(Lotes!$E:$E,MATCH(1,(Lotes!$A:$A=C2278)*(Lotes!$C:$C=E2278),0)),"")</f>
        <v/>
      </c>
      <c r="G2278" s="14" t="n"/>
    </row>
    <row r="2279">
      <c r="A2279" s="10" t="n"/>
      <c r="D2279">
        <f>IFERROR(VLOOKUP(C2279,Produtos!A:B,2,FALSE),"")</f>
        <v/>
      </c>
      <c r="F2279" s="10">
        <f>IFERROR(INDEX(Lotes!$E:$E,MATCH(1,(Lotes!$A:$A=C2279)*(Lotes!$C:$C=E2279),0)),"")</f>
        <v/>
      </c>
      <c r="G2279" s="14" t="n"/>
    </row>
    <row r="2280">
      <c r="A2280" s="10" t="n"/>
      <c r="D2280">
        <f>IFERROR(VLOOKUP(C2280,Produtos!A:B,2,FALSE),"")</f>
        <v/>
      </c>
      <c r="F2280" s="10">
        <f>IFERROR(INDEX(Lotes!$E:$E,MATCH(1,(Lotes!$A:$A=C2280)*(Lotes!$C:$C=E2280),0)),"")</f>
        <v/>
      </c>
      <c r="G2280" s="14" t="n"/>
    </row>
    <row r="2281">
      <c r="A2281" s="10" t="n"/>
      <c r="D2281">
        <f>IFERROR(VLOOKUP(C2281,Produtos!A:B,2,FALSE),"")</f>
        <v/>
      </c>
      <c r="F2281" s="10">
        <f>IFERROR(INDEX(Lotes!$E:$E,MATCH(1,(Lotes!$A:$A=C2281)*(Lotes!$C:$C=E2281),0)),"")</f>
        <v/>
      </c>
      <c r="G2281" s="14" t="n"/>
    </row>
    <row r="2282">
      <c r="A2282" s="10" t="n"/>
      <c r="D2282">
        <f>IFERROR(VLOOKUP(C2282,Produtos!A:B,2,FALSE),"")</f>
        <v/>
      </c>
      <c r="F2282" s="10">
        <f>IFERROR(INDEX(Lotes!$E:$E,MATCH(1,(Lotes!$A:$A=C2282)*(Lotes!$C:$C=E2282),0)),"")</f>
        <v/>
      </c>
      <c r="G2282" s="14" t="n"/>
    </row>
    <row r="2283">
      <c r="A2283" s="10" t="n"/>
      <c r="D2283">
        <f>IFERROR(VLOOKUP(C2283,Produtos!A:B,2,FALSE),"")</f>
        <v/>
      </c>
      <c r="F2283" s="10">
        <f>IFERROR(INDEX(Lotes!$E:$E,MATCH(1,(Lotes!$A:$A=C2283)*(Lotes!$C:$C=E2283),0)),"")</f>
        <v/>
      </c>
      <c r="G2283" s="14" t="n"/>
    </row>
    <row r="2284">
      <c r="A2284" s="10" t="n"/>
      <c r="D2284">
        <f>IFERROR(VLOOKUP(C2284,Produtos!A:B,2,FALSE),"")</f>
        <v/>
      </c>
      <c r="F2284" s="10">
        <f>IFERROR(INDEX(Lotes!$E:$E,MATCH(1,(Lotes!$A:$A=C2284)*(Lotes!$C:$C=E2284),0)),"")</f>
        <v/>
      </c>
      <c r="G2284" s="14" t="n"/>
    </row>
    <row r="2285">
      <c r="A2285" s="10" t="n"/>
      <c r="D2285">
        <f>IFERROR(VLOOKUP(C2285,Produtos!A:B,2,FALSE),"")</f>
        <v/>
      </c>
      <c r="F2285" s="10">
        <f>IFERROR(INDEX(Lotes!$E:$E,MATCH(1,(Lotes!$A:$A=C2285)*(Lotes!$C:$C=E2285),0)),"")</f>
        <v/>
      </c>
      <c r="G2285" s="14" t="n"/>
    </row>
    <row r="2286">
      <c r="A2286" s="10" t="n"/>
      <c r="D2286">
        <f>IFERROR(VLOOKUP(C2286,Produtos!A:B,2,FALSE),"")</f>
        <v/>
      </c>
      <c r="F2286" s="10">
        <f>IFERROR(INDEX(Lotes!$E:$E,MATCH(1,(Lotes!$A:$A=C2286)*(Lotes!$C:$C=E2286),0)),"")</f>
        <v/>
      </c>
      <c r="G2286" s="14" t="n"/>
    </row>
    <row r="2287">
      <c r="A2287" s="10" t="n"/>
      <c r="D2287">
        <f>IFERROR(VLOOKUP(C2287,Produtos!A:B,2,FALSE),"")</f>
        <v/>
      </c>
      <c r="F2287" s="10">
        <f>IFERROR(INDEX(Lotes!$E:$E,MATCH(1,(Lotes!$A:$A=C2287)*(Lotes!$C:$C=E2287),0)),"")</f>
        <v/>
      </c>
      <c r="G2287" s="14" t="n"/>
    </row>
    <row r="2288">
      <c r="A2288" s="10" t="n"/>
      <c r="D2288">
        <f>IFERROR(VLOOKUP(C2288,Produtos!A:B,2,FALSE),"")</f>
        <v/>
      </c>
      <c r="F2288" s="10">
        <f>IFERROR(INDEX(Lotes!$E:$E,MATCH(1,(Lotes!$A:$A=C2288)*(Lotes!$C:$C=E2288),0)),"")</f>
        <v/>
      </c>
      <c r="G2288" s="14" t="n"/>
    </row>
    <row r="2289">
      <c r="A2289" s="10" t="n"/>
      <c r="D2289">
        <f>IFERROR(VLOOKUP(C2289,Produtos!A:B,2,FALSE),"")</f>
        <v/>
      </c>
      <c r="F2289" s="10">
        <f>IFERROR(INDEX(Lotes!$E:$E,MATCH(1,(Lotes!$A:$A=C2289)*(Lotes!$C:$C=E2289),0)),"")</f>
        <v/>
      </c>
      <c r="G2289" s="14" t="n"/>
    </row>
    <row r="2290">
      <c r="A2290" s="10" t="n"/>
      <c r="D2290">
        <f>IFERROR(VLOOKUP(C2290,Produtos!A:B,2,FALSE),"")</f>
        <v/>
      </c>
      <c r="F2290" s="10">
        <f>IFERROR(INDEX(Lotes!$E:$E,MATCH(1,(Lotes!$A:$A=C2290)*(Lotes!$C:$C=E2290),0)),"")</f>
        <v/>
      </c>
      <c r="G2290" s="14" t="n"/>
    </row>
    <row r="2291">
      <c r="A2291" s="10" t="n"/>
      <c r="D2291">
        <f>IFERROR(VLOOKUP(C2291,Produtos!A:B,2,FALSE),"")</f>
        <v/>
      </c>
      <c r="F2291" s="10">
        <f>IFERROR(INDEX(Lotes!$E:$E,MATCH(1,(Lotes!$A:$A=C2291)*(Lotes!$C:$C=E2291),0)),"")</f>
        <v/>
      </c>
      <c r="G2291" s="14" t="n"/>
    </row>
    <row r="2292">
      <c r="A2292" s="10" t="n"/>
      <c r="D2292">
        <f>IFERROR(VLOOKUP(C2292,Produtos!A:B,2,FALSE),"")</f>
        <v/>
      </c>
      <c r="F2292" s="10">
        <f>IFERROR(INDEX(Lotes!$E:$E,MATCH(1,(Lotes!$A:$A=C2292)*(Lotes!$C:$C=E2292),0)),"")</f>
        <v/>
      </c>
      <c r="G2292" s="14" t="n"/>
    </row>
    <row r="2293">
      <c r="A2293" s="10" t="n"/>
      <c r="D2293">
        <f>IFERROR(VLOOKUP(C2293,Produtos!A:B,2,FALSE),"")</f>
        <v/>
      </c>
      <c r="F2293" s="10">
        <f>IFERROR(INDEX(Lotes!$E:$E,MATCH(1,(Lotes!$A:$A=C2293)*(Lotes!$C:$C=E2293),0)),"")</f>
        <v/>
      </c>
      <c r="G2293" s="14" t="n"/>
    </row>
    <row r="2294">
      <c r="A2294" s="10" t="n"/>
      <c r="D2294">
        <f>IFERROR(VLOOKUP(C2294,Produtos!A:B,2,FALSE),"")</f>
        <v/>
      </c>
      <c r="F2294" s="10">
        <f>IFERROR(INDEX(Lotes!$E:$E,MATCH(1,(Lotes!$A:$A=C2294)*(Lotes!$C:$C=E2294),0)),"")</f>
        <v/>
      </c>
      <c r="G2294" s="14" t="n"/>
    </row>
    <row r="2295">
      <c r="A2295" s="10" t="n"/>
      <c r="D2295">
        <f>IFERROR(VLOOKUP(C2295,Produtos!A:B,2,FALSE),"")</f>
        <v/>
      </c>
      <c r="F2295" s="10">
        <f>IFERROR(INDEX(Lotes!$E:$E,MATCH(1,(Lotes!$A:$A=C2295)*(Lotes!$C:$C=E2295),0)),"")</f>
        <v/>
      </c>
      <c r="G2295" s="14" t="n"/>
    </row>
    <row r="2296">
      <c r="A2296" s="10" t="n"/>
      <c r="D2296">
        <f>IFERROR(VLOOKUP(C2296,Produtos!A:B,2,FALSE),"")</f>
        <v/>
      </c>
      <c r="F2296" s="10">
        <f>IFERROR(INDEX(Lotes!$E:$E,MATCH(1,(Lotes!$A:$A=C2296)*(Lotes!$C:$C=E2296),0)),"")</f>
        <v/>
      </c>
      <c r="G2296" s="14" t="n"/>
    </row>
    <row r="2297">
      <c r="A2297" s="10" t="n"/>
      <c r="D2297">
        <f>IFERROR(VLOOKUP(C2297,Produtos!A:B,2,FALSE),"")</f>
        <v/>
      </c>
      <c r="F2297" s="10">
        <f>IFERROR(INDEX(Lotes!$E:$E,MATCH(1,(Lotes!$A:$A=C2297)*(Lotes!$C:$C=E2297),0)),"")</f>
        <v/>
      </c>
      <c r="G2297" s="14" t="n"/>
    </row>
    <row r="2298">
      <c r="A2298" s="10" t="n"/>
      <c r="D2298">
        <f>IFERROR(VLOOKUP(C2298,Produtos!A:B,2,FALSE),"")</f>
        <v/>
      </c>
      <c r="F2298" s="10">
        <f>IFERROR(INDEX(Lotes!$E:$E,MATCH(1,(Lotes!$A:$A=C2298)*(Lotes!$C:$C=E2298),0)),"")</f>
        <v/>
      </c>
      <c r="G2298" s="14" t="n"/>
    </row>
    <row r="2299">
      <c r="A2299" s="10" t="n"/>
      <c r="D2299">
        <f>IFERROR(VLOOKUP(C2299,Produtos!A:B,2,FALSE),"")</f>
        <v/>
      </c>
      <c r="F2299" s="10">
        <f>IFERROR(INDEX(Lotes!$E:$E,MATCH(1,(Lotes!$A:$A=C2299)*(Lotes!$C:$C=E2299),0)),"")</f>
        <v/>
      </c>
      <c r="G2299" s="14" t="n"/>
    </row>
    <row r="2300">
      <c r="A2300" s="10" t="n"/>
      <c r="D2300">
        <f>IFERROR(VLOOKUP(C2300,Produtos!A:B,2,FALSE),"")</f>
        <v/>
      </c>
      <c r="F2300" s="10">
        <f>IFERROR(INDEX(Lotes!$E:$E,MATCH(1,(Lotes!$A:$A=C2300)*(Lotes!$C:$C=E2300),0)),"")</f>
        <v/>
      </c>
      <c r="G2300" s="14" t="n"/>
    </row>
    <row r="2301">
      <c r="A2301" s="10" t="n"/>
      <c r="D2301">
        <f>IFERROR(VLOOKUP(C2301,Produtos!A:B,2,FALSE),"")</f>
        <v/>
      </c>
      <c r="F2301" s="10">
        <f>IFERROR(INDEX(Lotes!$E:$E,MATCH(1,(Lotes!$A:$A=C2301)*(Lotes!$C:$C=E2301),0)),"")</f>
        <v/>
      </c>
      <c r="G2301" s="14" t="n"/>
    </row>
    <row r="2302">
      <c r="A2302" s="10" t="n"/>
      <c r="D2302">
        <f>IFERROR(VLOOKUP(C2302,Produtos!A:B,2,FALSE),"")</f>
        <v/>
      </c>
      <c r="F2302" s="10">
        <f>IFERROR(INDEX(Lotes!$E:$E,MATCH(1,(Lotes!$A:$A=C2302)*(Lotes!$C:$C=E2302),0)),"")</f>
        <v/>
      </c>
      <c r="G2302" s="14" t="n"/>
    </row>
    <row r="2303">
      <c r="A2303" s="10" t="n"/>
      <c r="D2303">
        <f>IFERROR(VLOOKUP(C2303,Produtos!A:B,2,FALSE),"")</f>
        <v/>
      </c>
      <c r="F2303" s="10">
        <f>IFERROR(INDEX(Lotes!$E:$E,MATCH(1,(Lotes!$A:$A=C2303)*(Lotes!$C:$C=E2303),0)),"")</f>
        <v/>
      </c>
      <c r="G2303" s="14" t="n"/>
    </row>
    <row r="2304">
      <c r="A2304" s="10" t="n"/>
      <c r="D2304">
        <f>IFERROR(VLOOKUP(C2304,Produtos!A:B,2,FALSE),"")</f>
        <v/>
      </c>
      <c r="F2304" s="10">
        <f>IFERROR(INDEX(Lotes!$E:$E,MATCH(1,(Lotes!$A:$A=C2304)*(Lotes!$C:$C=E2304),0)),"")</f>
        <v/>
      </c>
      <c r="G2304" s="14" t="n"/>
    </row>
    <row r="2305">
      <c r="A2305" s="10" t="n"/>
      <c r="D2305">
        <f>IFERROR(VLOOKUP(C2305,Produtos!A:B,2,FALSE),"")</f>
        <v/>
      </c>
      <c r="F2305" s="10">
        <f>IFERROR(INDEX(Lotes!$E:$E,MATCH(1,(Lotes!$A:$A=C2305)*(Lotes!$C:$C=E2305),0)),"")</f>
        <v/>
      </c>
      <c r="G2305" s="14" t="n"/>
    </row>
    <row r="2306">
      <c r="A2306" s="10" t="n"/>
      <c r="D2306">
        <f>IFERROR(VLOOKUP(C2306,Produtos!A:B,2,FALSE),"")</f>
        <v/>
      </c>
      <c r="F2306" s="10">
        <f>IFERROR(INDEX(Lotes!$E:$E,MATCH(1,(Lotes!$A:$A=C2306)*(Lotes!$C:$C=E2306),0)),"")</f>
        <v/>
      </c>
      <c r="G2306" s="14" t="n"/>
    </row>
    <row r="2307">
      <c r="A2307" s="10" t="n"/>
      <c r="D2307">
        <f>IFERROR(VLOOKUP(C2307,Produtos!A:B,2,FALSE),"")</f>
        <v/>
      </c>
      <c r="F2307" s="10">
        <f>IFERROR(INDEX(Lotes!$E:$E,MATCH(1,(Lotes!$A:$A=C2307)*(Lotes!$C:$C=E2307),0)),"")</f>
        <v/>
      </c>
      <c r="G2307" s="14" t="n"/>
    </row>
    <row r="2308">
      <c r="A2308" s="10" t="n"/>
      <c r="D2308">
        <f>IFERROR(VLOOKUP(C2308,Produtos!A:B,2,FALSE),"")</f>
        <v/>
      </c>
      <c r="F2308" s="10">
        <f>IFERROR(INDEX(Lotes!$E:$E,MATCH(1,(Lotes!$A:$A=C2308)*(Lotes!$C:$C=E2308),0)),"")</f>
        <v/>
      </c>
      <c r="G2308" s="14" t="n"/>
    </row>
    <row r="2309">
      <c r="A2309" s="10" t="n"/>
      <c r="D2309">
        <f>IFERROR(VLOOKUP(C2309,Produtos!A:B,2,FALSE),"")</f>
        <v/>
      </c>
      <c r="F2309" s="10">
        <f>IFERROR(INDEX(Lotes!$E:$E,MATCH(1,(Lotes!$A:$A=C2309)*(Lotes!$C:$C=E2309),0)),"")</f>
        <v/>
      </c>
      <c r="G2309" s="14" t="n"/>
    </row>
    <row r="2310">
      <c r="A2310" s="10" t="n"/>
      <c r="D2310">
        <f>IFERROR(VLOOKUP(C2310,Produtos!A:B,2,FALSE),"")</f>
        <v/>
      </c>
      <c r="F2310" s="10">
        <f>IFERROR(INDEX(Lotes!$E:$E,MATCH(1,(Lotes!$A:$A=C2310)*(Lotes!$C:$C=E2310),0)),"")</f>
        <v/>
      </c>
      <c r="G2310" s="14" t="n"/>
    </row>
    <row r="2311">
      <c r="A2311" s="10" t="n"/>
      <c r="D2311">
        <f>IFERROR(VLOOKUP(C2311,Produtos!A:B,2,FALSE),"")</f>
        <v/>
      </c>
      <c r="F2311" s="10">
        <f>IFERROR(INDEX(Lotes!$E:$E,MATCH(1,(Lotes!$A:$A=C2311)*(Lotes!$C:$C=E2311),0)),"")</f>
        <v/>
      </c>
      <c r="G2311" s="14" t="n"/>
    </row>
    <row r="2312">
      <c r="A2312" s="10" t="n"/>
      <c r="D2312">
        <f>IFERROR(VLOOKUP(C2312,Produtos!A:B,2,FALSE),"")</f>
        <v/>
      </c>
      <c r="F2312" s="10">
        <f>IFERROR(INDEX(Lotes!$E:$E,MATCH(1,(Lotes!$A:$A=C2312)*(Lotes!$C:$C=E2312),0)),"")</f>
        <v/>
      </c>
      <c r="G2312" s="14" t="n"/>
    </row>
    <row r="2313">
      <c r="A2313" s="10" t="n"/>
      <c r="D2313">
        <f>IFERROR(VLOOKUP(C2313,Produtos!A:B,2,FALSE),"")</f>
        <v/>
      </c>
      <c r="F2313" s="10">
        <f>IFERROR(INDEX(Lotes!$E:$E,MATCH(1,(Lotes!$A:$A=C2313)*(Lotes!$C:$C=E2313),0)),"")</f>
        <v/>
      </c>
      <c r="G2313" s="14" t="n"/>
    </row>
    <row r="2314">
      <c r="A2314" s="10" t="n"/>
      <c r="D2314">
        <f>IFERROR(VLOOKUP(C2314,Produtos!A:B,2,FALSE),"")</f>
        <v/>
      </c>
      <c r="F2314" s="10">
        <f>IFERROR(INDEX(Lotes!$E:$E,MATCH(1,(Lotes!$A:$A=C2314)*(Lotes!$C:$C=E2314),0)),"")</f>
        <v/>
      </c>
      <c r="G2314" s="14" t="n"/>
    </row>
    <row r="2315">
      <c r="A2315" s="10" t="n"/>
      <c r="D2315">
        <f>IFERROR(VLOOKUP(C2315,Produtos!A:B,2,FALSE),"")</f>
        <v/>
      </c>
      <c r="F2315" s="10">
        <f>IFERROR(INDEX(Lotes!$E:$E,MATCH(1,(Lotes!$A:$A=C2315)*(Lotes!$C:$C=E2315),0)),"")</f>
        <v/>
      </c>
      <c r="G2315" s="14" t="n"/>
    </row>
    <row r="2316">
      <c r="A2316" s="10" t="n"/>
      <c r="D2316">
        <f>IFERROR(VLOOKUP(C2316,Produtos!A:B,2,FALSE),"")</f>
        <v/>
      </c>
      <c r="F2316" s="10">
        <f>IFERROR(INDEX(Lotes!$E:$E,MATCH(1,(Lotes!$A:$A=C2316)*(Lotes!$C:$C=E2316),0)),"")</f>
        <v/>
      </c>
      <c r="G2316" s="14" t="n"/>
    </row>
    <row r="2317">
      <c r="A2317" s="10" t="n"/>
      <c r="D2317">
        <f>IFERROR(VLOOKUP(C2317,Produtos!A:B,2,FALSE),"")</f>
        <v/>
      </c>
      <c r="F2317" s="10">
        <f>IFERROR(INDEX(Lotes!$E:$E,MATCH(1,(Lotes!$A:$A=C2317)*(Lotes!$C:$C=E2317),0)),"")</f>
        <v/>
      </c>
      <c r="G2317" s="14" t="n"/>
    </row>
    <row r="2318">
      <c r="A2318" s="10" t="n"/>
      <c r="D2318">
        <f>IFERROR(VLOOKUP(C2318,Produtos!A:B,2,FALSE),"")</f>
        <v/>
      </c>
      <c r="F2318" s="10">
        <f>IFERROR(INDEX(Lotes!$E:$E,MATCH(1,(Lotes!$A:$A=C2318)*(Lotes!$C:$C=E2318),0)),"")</f>
        <v/>
      </c>
      <c r="G2318" s="14" t="n"/>
    </row>
    <row r="2319">
      <c r="A2319" s="10" t="n"/>
      <c r="D2319">
        <f>IFERROR(VLOOKUP(C2319,Produtos!A:B,2,FALSE),"")</f>
        <v/>
      </c>
      <c r="F2319" s="10">
        <f>IFERROR(INDEX(Lotes!$E:$E,MATCH(1,(Lotes!$A:$A=C2319)*(Lotes!$C:$C=E2319),0)),"")</f>
        <v/>
      </c>
      <c r="G2319" s="14" t="n"/>
    </row>
    <row r="2320">
      <c r="A2320" s="10" t="n"/>
      <c r="D2320">
        <f>IFERROR(VLOOKUP(C2320,Produtos!A:B,2,FALSE),"")</f>
        <v/>
      </c>
      <c r="F2320" s="10">
        <f>IFERROR(INDEX(Lotes!$E:$E,MATCH(1,(Lotes!$A:$A=C2320)*(Lotes!$C:$C=E2320),0)),"")</f>
        <v/>
      </c>
      <c r="G2320" s="14" t="n"/>
    </row>
    <row r="2321">
      <c r="A2321" s="10" t="n"/>
      <c r="D2321">
        <f>IFERROR(VLOOKUP(C2321,Produtos!A:B,2,FALSE),"")</f>
        <v/>
      </c>
      <c r="F2321" s="10">
        <f>IFERROR(INDEX(Lotes!$E:$E,MATCH(1,(Lotes!$A:$A=C2321)*(Lotes!$C:$C=E2321),0)),"")</f>
        <v/>
      </c>
      <c r="G2321" s="14" t="n"/>
    </row>
    <row r="2322">
      <c r="A2322" s="10" t="n"/>
      <c r="D2322">
        <f>IFERROR(VLOOKUP(C2322,Produtos!A:B,2,FALSE),"")</f>
        <v/>
      </c>
      <c r="F2322" s="10">
        <f>IFERROR(INDEX(Lotes!$E:$E,MATCH(1,(Lotes!$A:$A=C2322)*(Lotes!$C:$C=E2322),0)),"")</f>
        <v/>
      </c>
      <c r="G2322" s="14" t="n"/>
    </row>
    <row r="2323">
      <c r="A2323" s="10" t="n"/>
      <c r="D2323">
        <f>IFERROR(VLOOKUP(C2323,Produtos!A:B,2,FALSE),"")</f>
        <v/>
      </c>
      <c r="F2323" s="10">
        <f>IFERROR(INDEX(Lotes!$E:$E,MATCH(1,(Lotes!$A:$A=C2323)*(Lotes!$C:$C=E2323),0)),"")</f>
        <v/>
      </c>
      <c r="G2323" s="14" t="n"/>
    </row>
    <row r="2324">
      <c r="A2324" s="10" t="n"/>
      <c r="D2324">
        <f>IFERROR(VLOOKUP(C2324,Produtos!A:B,2,FALSE),"")</f>
        <v/>
      </c>
      <c r="F2324" s="10">
        <f>IFERROR(INDEX(Lotes!$E:$E,MATCH(1,(Lotes!$A:$A=C2324)*(Lotes!$C:$C=E2324),0)),"")</f>
        <v/>
      </c>
      <c r="G2324" s="14" t="n"/>
    </row>
    <row r="2325">
      <c r="A2325" s="10" t="n"/>
      <c r="D2325">
        <f>IFERROR(VLOOKUP(C2325,Produtos!A:B,2,FALSE),"")</f>
        <v/>
      </c>
      <c r="F2325" s="10">
        <f>IFERROR(INDEX(Lotes!$E:$E,MATCH(1,(Lotes!$A:$A=C2325)*(Lotes!$C:$C=E2325),0)),"")</f>
        <v/>
      </c>
      <c r="G2325" s="14" t="n"/>
    </row>
    <row r="2326">
      <c r="A2326" s="10" t="n"/>
      <c r="D2326">
        <f>IFERROR(VLOOKUP(C2326,Produtos!A:B,2,FALSE),"")</f>
        <v/>
      </c>
      <c r="F2326" s="10">
        <f>IFERROR(INDEX(Lotes!$E:$E,MATCH(1,(Lotes!$A:$A=C2326)*(Lotes!$C:$C=E2326),0)),"")</f>
        <v/>
      </c>
      <c r="G2326" s="14" t="n"/>
    </row>
    <row r="2327">
      <c r="A2327" s="10" t="n"/>
      <c r="D2327">
        <f>IFERROR(VLOOKUP(C2327,Produtos!A:B,2,FALSE),"")</f>
        <v/>
      </c>
      <c r="F2327" s="10">
        <f>IFERROR(INDEX(Lotes!$E:$E,MATCH(1,(Lotes!$A:$A=C2327)*(Lotes!$C:$C=E2327),0)),"")</f>
        <v/>
      </c>
      <c r="G2327" s="14" t="n"/>
    </row>
    <row r="2328">
      <c r="A2328" s="10" t="n"/>
      <c r="D2328">
        <f>IFERROR(VLOOKUP(C2328,Produtos!A:B,2,FALSE),"")</f>
        <v/>
      </c>
      <c r="F2328" s="10">
        <f>IFERROR(INDEX(Lotes!$E:$E,MATCH(1,(Lotes!$A:$A=C2328)*(Lotes!$C:$C=E2328),0)),"")</f>
        <v/>
      </c>
      <c r="G2328" s="14" t="n"/>
    </row>
    <row r="2329">
      <c r="A2329" s="10" t="n"/>
      <c r="D2329">
        <f>IFERROR(VLOOKUP(C2329,Produtos!A:B,2,FALSE),"")</f>
        <v/>
      </c>
      <c r="F2329" s="10">
        <f>IFERROR(INDEX(Lotes!$E:$E,MATCH(1,(Lotes!$A:$A=C2329)*(Lotes!$C:$C=E2329),0)),"")</f>
        <v/>
      </c>
      <c r="G2329" s="14" t="n"/>
    </row>
    <row r="2330">
      <c r="A2330" s="10" t="n"/>
      <c r="D2330">
        <f>IFERROR(VLOOKUP(C2330,Produtos!A:B,2,FALSE),"")</f>
        <v/>
      </c>
      <c r="F2330" s="10">
        <f>IFERROR(INDEX(Lotes!$E:$E,MATCH(1,(Lotes!$A:$A=C2330)*(Lotes!$C:$C=E2330),0)),"")</f>
        <v/>
      </c>
      <c r="G2330" s="14" t="n"/>
    </row>
    <row r="2331">
      <c r="A2331" s="10" t="n"/>
      <c r="D2331">
        <f>IFERROR(VLOOKUP(C2331,Produtos!A:B,2,FALSE),"")</f>
        <v/>
      </c>
      <c r="F2331" s="10">
        <f>IFERROR(INDEX(Lotes!$E:$E,MATCH(1,(Lotes!$A:$A=C2331)*(Lotes!$C:$C=E2331),0)),"")</f>
        <v/>
      </c>
      <c r="G2331" s="14" t="n"/>
    </row>
    <row r="2332">
      <c r="A2332" s="10" t="n"/>
      <c r="D2332">
        <f>IFERROR(VLOOKUP(C2332,Produtos!A:B,2,FALSE),"")</f>
        <v/>
      </c>
      <c r="F2332" s="10">
        <f>IFERROR(INDEX(Lotes!$E:$E,MATCH(1,(Lotes!$A:$A=C2332)*(Lotes!$C:$C=E2332),0)),"")</f>
        <v/>
      </c>
      <c r="G2332" s="14" t="n"/>
    </row>
    <row r="2333">
      <c r="A2333" s="10" t="n"/>
      <c r="D2333">
        <f>IFERROR(VLOOKUP(C2333,Produtos!A:B,2,FALSE),"")</f>
        <v/>
      </c>
      <c r="F2333" s="10">
        <f>IFERROR(INDEX(Lotes!$E:$E,MATCH(1,(Lotes!$A:$A=C2333)*(Lotes!$C:$C=E2333),0)),"")</f>
        <v/>
      </c>
      <c r="G2333" s="14" t="n"/>
    </row>
    <row r="2334">
      <c r="A2334" s="10" t="n"/>
      <c r="D2334">
        <f>IFERROR(VLOOKUP(C2334,Produtos!A:B,2,FALSE),"")</f>
        <v/>
      </c>
      <c r="F2334" s="10">
        <f>IFERROR(INDEX(Lotes!$E:$E,MATCH(1,(Lotes!$A:$A=C2334)*(Lotes!$C:$C=E2334),0)),"")</f>
        <v/>
      </c>
      <c r="G2334" s="14" t="n"/>
    </row>
    <row r="2335">
      <c r="A2335" s="10" t="n"/>
      <c r="D2335">
        <f>IFERROR(VLOOKUP(C2335,Produtos!A:B,2,FALSE),"")</f>
        <v/>
      </c>
      <c r="F2335" s="10">
        <f>IFERROR(INDEX(Lotes!$E:$E,MATCH(1,(Lotes!$A:$A=C2335)*(Lotes!$C:$C=E2335),0)),"")</f>
        <v/>
      </c>
      <c r="G2335" s="14" t="n"/>
    </row>
    <row r="2336">
      <c r="A2336" s="10" t="n"/>
      <c r="D2336">
        <f>IFERROR(VLOOKUP(C2336,Produtos!A:B,2,FALSE),"")</f>
        <v/>
      </c>
      <c r="F2336" s="10">
        <f>IFERROR(INDEX(Lotes!$E:$E,MATCH(1,(Lotes!$A:$A=C2336)*(Lotes!$C:$C=E2336),0)),"")</f>
        <v/>
      </c>
      <c r="G2336" s="14" t="n"/>
    </row>
    <row r="2337">
      <c r="A2337" s="10" t="n"/>
      <c r="D2337">
        <f>IFERROR(VLOOKUP(C2337,Produtos!A:B,2,FALSE),"")</f>
        <v/>
      </c>
      <c r="F2337" s="10">
        <f>IFERROR(INDEX(Lotes!$E:$E,MATCH(1,(Lotes!$A:$A=C2337)*(Lotes!$C:$C=E2337),0)),"")</f>
        <v/>
      </c>
      <c r="G2337" s="14" t="n"/>
    </row>
    <row r="2338">
      <c r="A2338" s="10" t="n"/>
      <c r="D2338">
        <f>IFERROR(VLOOKUP(C2338,Produtos!A:B,2,FALSE),"")</f>
        <v/>
      </c>
      <c r="F2338" s="10">
        <f>IFERROR(INDEX(Lotes!$E:$E,MATCH(1,(Lotes!$A:$A=C2338)*(Lotes!$C:$C=E2338),0)),"")</f>
        <v/>
      </c>
      <c r="G2338" s="14" t="n"/>
    </row>
    <row r="2339">
      <c r="A2339" s="10" t="n"/>
      <c r="D2339">
        <f>IFERROR(VLOOKUP(C2339,Produtos!A:B,2,FALSE),"")</f>
        <v/>
      </c>
      <c r="F2339" s="10">
        <f>IFERROR(INDEX(Lotes!$E:$E,MATCH(1,(Lotes!$A:$A=C2339)*(Lotes!$C:$C=E2339),0)),"")</f>
        <v/>
      </c>
      <c r="G2339" s="14" t="n"/>
    </row>
    <row r="2340">
      <c r="A2340" s="10" t="n"/>
      <c r="D2340">
        <f>IFERROR(VLOOKUP(C2340,Produtos!A:B,2,FALSE),"")</f>
        <v/>
      </c>
      <c r="F2340" s="10">
        <f>IFERROR(INDEX(Lotes!$E:$E,MATCH(1,(Lotes!$A:$A=C2340)*(Lotes!$C:$C=E2340),0)),"")</f>
        <v/>
      </c>
      <c r="G2340" s="14" t="n"/>
    </row>
    <row r="2341">
      <c r="A2341" s="10" t="n"/>
      <c r="D2341">
        <f>IFERROR(VLOOKUP(C2341,Produtos!A:B,2,FALSE),"")</f>
        <v/>
      </c>
      <c r="F2341" s="10">
        <f>IFERROR(INDEX(Lotes!$E:$E,MATCH(1,(Lotes!$A:$A=C2341)*(Lotes!$C:$C=E2341),0)),"")</f>
        <v/>
      </c>
      <c r="G2341" s="14" t="n"/>
    </row>
    <row r="2342">
      <c r="A2342" s="10" t="n"/>
      <c r="D2342">
        <f>IFERROR(VLOOKUP(C2342,Produtos!A:B,2,FALSE),"")</f>
        <v/>
      </c>
      <c r="F2342" s="10">
        <f>IFERROR(INDEX(Lotes!$E:$E,MATCH(1,(Lotes!$A:$A=C2342)*(Lotes!$C:$C=E2342),0)),"")</f>
        <v/>
      </c>
      <c r="G2342" s="14" t="n"/>
    </row>
    <row r="2343">
      <c r="A2343" s="10" t="n"/>
      <c r="D2343">
        <f>IFERROR(VLOOKUP(C2343,Produtos!A:B,2,FALSE),"")</f>
        <v/>
      </c>
      <c r="F2343" s="10">
        <f>IFERROR(INDEX(Lotes!$E:$E,MATCH(1,(Lotes!$A:$A=C2343)*(Lotes!$C:$C=E2343),0)),"")</f>
        <v/>
      </c>
      <c r="G2343" s="14" t="n"/>
    </row>
    <row r="2344">
      <c r="A2344" s="10" t="n"/>
      <c r="D2344">
        <f>IFERROR(VLOOKUP(C2344,Produtos!A:B,2,FALSE),"")</f>
        <v/>
      </c>
      <c r="F2344" s="10">
        <f>IFERROR(INDEX(Lotes!$E:$E,MATCH(1,(Lotes!$A:$A=C2344)*(Lotes!$C:$C=E2344),0)),"")</f>
        <v/>
      </c>
      <c r="G2344" s="14" t="n"/>
    </row>
    <row r="2345">
      <c r="A2345" s="10" t="n"/>
      <c r="D2345">
        <f>IFERROR(VLOOKUP(C2345,Produtos!A:B,2,FALSE),"")</f>
        <v/>
      </c>
      <c r="F2345" s="10">
        <f>IFERROR(INDEX(Lotes!$E:$E,MATCH(1,(Lotes!$A:$A=C2345)*(Lotes!$C:$C=E2345),0)),"")</f>
        <v/>
      </c>
      <c r="G2345" s="14" t="n"/>
    </row>
    <row r="2346">
      <c r="A2346" s="10" t="n"/>
      <c r="D2346">
        <f>IFERROR(VLOOKUP(C2346,Produtos!A:B,2,FALSE),"")</f>
        <v/>
      </c>
      <c r="F2346" s="10">
        <f>IFERROR(INDEX(Lotes!$E:$E,MATCH(1,(Lotes!$A:$A=C2346)*(Lotes!$C:$C=E2346),0)),"")</f>
        <v/>
      </c>
      <c r="G2346" s="14" t="n"/>
    </row>
    <row r="2347">
      <c r="A2347" s="10" t="n"/>
      <c r="D2347">
        <f>IFERROR(VLOOKUP(C2347,Produtos!A:B,2,FALSE),"")</f>
        <v/>
      </c>
      <c r="F2347" s="10">
        <f>IFERROR(INDEX(Lotes!$E:$E,MATCH(1,(Lotes!$A:$A=C2347)*(Lotes!$C:$C=E2347),0)),"")</f>
        <v/>
      </c>
      <c r="G2347" s="14" t="n"/>
    </row>
    <row r="2348">
      <c r="A2348" s="10" t="n"/>
      <c r="D2348">
        <f>IFERROR(VLOOKUP(C2348,Produtos!A:B,2,FALSE),"")</f>
        <v/>
      </c>
      <c r="F2348" s="10">
        <f>IFERROR(INDEX(Lotes!$E:$E,MATCH(1,(Lotes!$A:$A=C2348)*(Lotes!$C:$C=E2348),0)),"")</f>
        <v/>
      </c>
      <c r="G2348" s="14" t="n"/>
    </row>
    <row r="2349">
      <c r="A2349" s="10" t="n"/>
      <c r="D2349">
        <f>IFERROR(VLOOKUP(C2349,Produtos!A:B,2,FALSE),"")</f>
        <v/>
      </c>
      <c r="F2349" s="10">
        <f>IFERROR(INDEX(Lotes!$E:$E,MATCH(1,(Lotes!$A:$A=C2349)*(Lotes!$C:$C=E2349),0)),"")</f>
        <v/>
      </c>
      <c r="G2349" s="14" t="n"/>
    </row>
    <row r="2350">
      <c r="A2350" s="10" t="n"/>
      <c r="D2350">
        <f>IFERROR(VLOOKUP(C2350,Produtos!A:B,2,FALSE),"")</f>
        <v/>
      </c>
      <c r="F2350" s="10">
        <f>IFERROR(INDEX(Lotes!$E:$E,MATCH(1,(Lotes!$A:$A=C2350)*(Lotes!$C:$C=E2350),0)),"")</f>
        <v/>
      </c>
      <c r="G2350" s="14" t="n"/>
    </row>
    <row r="2351">
      <c r="A2351" s="10" t="n"/>
      <c r="D2351">
        <f>IFERROR(VLOOKUP(C2351,Produtos!A:B,2,FALSE),"")</f>
        <v/>
      </c>
      <c r="F2351" s="10">
        <f>IFERROR(INDEX(Lotes!$E:$E,MATCH(1,(Lotes!$A:$A=C2351)*(Lotes!$C:$C=E2351),0)),"")</f>
        <v/>
      </c>
      <c r="G2351" s="14" t="n"/>
    </row>
    <row r="2352">
      <c r="A2352" s="10" t="n"/>
      <c r="D2352">
        <f>IFERROR(VLOOKUP(C2352,Produtos!A:B,2,FALSE),"")</f>
        <v/>
      </c>
      <c r="F2352" s="10">
        <f>IFERROR(INDEX(Lotes!$E:$E,MATCH(1,(Lotes!$A:$A=C2352)*(Lotes!$C:$C=E2352),0)),"")</f>
        <v/>
      </c>
      <c r="G2352" s="14" t="n"/>
    </row>
    <row r="2353">
      <c r="A2353" s="10" t="n"/>
      <c r="D2353">
        <f>IFERROR(VLOOKUP(C2353,Produtos!A:B,2,FALSE),"")</f>
        <v/>
      </c>
      <c r="F2353" s="10">
        <f>IFERROR(INDEX(Lotes!$E:$E,MATCH(1,(Lotes!$A:$A=C2353)*(Lotes!$C:$C=E2353),0)),"")</f>
        <v/>
      </c>
      <c r="G2353" s="14" t="n"/>
    </row>
    <row r="2354">
      <c r="A2354" s="10" t="n"/>
      <c r="D2354">
        <f>IFERROR(VLOOKUP(C2354,Produtos!A:B,2,FALSE),"")</f>
        <v/>
      </c>
      <c r="F2354" s="10">
        <f>IFERROR(INDEX(Lotes!$E:$E,MATCH(1,(Lotes!$A:$A=C2354)*(Lotes!$C:$C=E2354),0)),"")</f>
        <v/>
      </c>
      <c r="G2354" s="14" t="n"/>
    </row>
    <row r="2355">
      <c r="A2355" s="10" t="n"/>
      <c r="D2355">
        <f>IFERROR(VLOOKUP(C2355,Produtos!A:B,2,FALSE),"")</f>
        <v/>
      </c>
      <c r="F2355" s="10">
        <f>IFERROR(INDEX(Lotes!$E:$E,MATCH(1,(Lotes!$A:$A=C2355)*(Lotes!$C:$C=E2355),0)),"")</f>
        <v/>
      </c>
      <c r="G2355" s="14" t="n"/>
    </row>
    <row r="2356">
      <c r="A2356" s="10" t="n"/>
      <c r="D2356">
        <f>IFERROR(VLOOKUP(C2356,Produtos!A:B,2,FALSE),"")</f>
        <v/>
      </c>
      <c r="F2356" s="10">
        <f>IFERROR(INDEX(Lotes!$E:$E,MATCH(1,(Lotes!$A:$A=C2356)*(Lotes!$C:$C=E2356),0)),"")</f>
        <v/>
      </c>
      <c r="G2356" s="14" t="n"/>
    </row>
    <row r="2357">
      <c r="A2357" s="10" t="n"/>
      <c r="D2357">
        <f>IFERROR(VLOOKUP(C2357,Produtos!A:B,2,FALSE),"")</f>
        <v/>
      </c>
      <c r="F2357" s="10">
        <f>IFERROR(INDEX(Lotes!$E:$E,MATCH(1,(Lotes!$A:$A=C2357)*(Lotes!$C:$C=E2357),0)),"")</f>
        <v/>
      </c>
      <c r="G2357" s="14" t="n"/>
    </row>
    <row r="2358">
      <c r="A2358" s="10" t="n"/>
      <c r="D2358">
        <f>IFERROR(VLOOKUP(C2358,Produtos!A:B,2,FALSE),"")</f>
        <v/>
      </c>
      <c r="F2358" s="10">
        <f>IFERROR(INDEX(Lotes!$E:$E,MATCH(1,(Lotes!$A:$A=C2358)*(Lotes!$C:$C=E2358),0)),"")</f>
        <v/>
      </c>
      <c r="G2358" s="14" t="n"/>
    </row>
    <row r="2359">
      <c r="A2359" s="10" t="n"/>
      <c r="D2359">
        <f>IFERROR(VLOOKUP(C2359,Produtos!A:B,2,FALSE),"")</f>
        <v/>
      </c>
      <c r="F2359" s="10">
        <f>IFERROR(INDEX(Lotes!$E:$E,MATCH(1,(Lotes!$A:$A=C2359)*(Lotes!$C:$C=E2359),0)),"")</f>
        <v/>
      </c>
      <c r="G2359" s="14" t="n"/>
    </row>
    <row r="2360">
      <c r="A2360" s="10" t="n"/>
      <c r="D2360">
        <f>IFERROR(VLOOKUP(C2360,Produtos!A:B,2,FALSE),"")</f>
        <v/>
      </c>
      <c r="F2360" s="10">
        <f>IFERROR(INDEX(Lotes!$E:$E,MATCH(1,(Lotes!$A:$A=C2360)*(Lotes!$C:$C=E2360),0)),"")</f>
        <v/>
      </c>
      <c r="G2360" s="14" t="n"/>
    </row>
    <row r="2361">
      <c r="A2361" s="10" t="n"/>
      <c r="D2361">
        <f>IFERROR(VLOOKUP(C2361,Produtos!A:B,2,FALSE),"")</f>
        <v/>
      </c>
      <c r="F2361" s="10">
        <f>IFERROR(INDEX(Lotes!$E:$E,MATCH(1,(Lotes!$A:$A=C2361)*(Lotes!$C:$C=E2361),0)),"")</f>
        <v/>
      </c>
      <c r="G2361" s="14" t="n"/>
    </row>
    <row r="2362">
      <c r="A2362" s="10" t="n"/>
      <c r="D2362">
        <f>IFERROR(VLOOKUP(C2362,Produtos!A:B,2,FALSE),"")</f>
        <v/>
      </c>
      <c r="F2362" s="10">
        <f>IFERROR(INDEX(Lotes!$E:$E,MATCH(1,(Lotes!$A:$A=C2362)*(Lotes!$C:$C=E2362),0)),"")</f>
        <v/>
      </c>
      <c r="G2362" s="14" t="n"/>
    </row>
    <row r="2363">
      <c r="A2363" s="10" t="n"/>
      <c r="D2363">
        <f>IFERROR(VLOOKUP(C2363,Produtos!A:B,2,FALSE),"")</f>
        <v/>
      </c>
      <c r="F2363" s="10">
        <f>IFERROR(INDEX(Lotes!$E:$E,MATCH(1,(Lotes!$A:$A=C2363)*(Lotes!$C:$C=E2363),0)),"")</f>
        <v/>
      </c>
      <c r="G2363" s="14" t="n"/>
    </row>
    <row r="2364">
      <c r="A2364" s="10" t="n"/>
      <c r="D2364">
        <f>IFERROR(VLOOKUP(C2364,Produtos!A:B,2,FALSE),"")</f>
        <v/>
      </c>
      <c r="F2364" s="10">
        <f>IFERROR(INDEX(Lotes!$E:$E,MATCH(1,(Lotes!$A:$A=C2364)*(Lotes!$C:$C=E2364),0)),"")</f>
        <v/>
      </c>
      <c r="G2364" s="14" t="n"/>
    </row>
    <row r="2365">
      <c r="A2365" s="10" t="n"/>
      <c r="D2365">
        <f>IFERROR(VLOOKUP(C2365,Produtos!A:B,2,FALSE),"")</f>
        <v/>
      </c>
      <c r="F2365" s="10">
        <f>IFERROR(INDEX(Lotes!$E:$E,MATCH(1,(Lotes!$A:$A=C2365)*(Lotes!$C:$C=E2365),0)),"")</f>
        <v/>
      </c>
      <c r="G2365" s="14" t="n"/>
    </row>
    <row r="2366">
      <c r="A2366" s="10" t="n"/>
      <c r="D2366">
        <f>IFERROR(VLOOKUP(C2366,Produtos!A:B,2,FALSE),"")</f>
        <v/>
      </c>
      <c r="F2366" s="10">
        <f>IFERROR(INDEX(Lotes!$E:$E,MATCH(1,(Lotes!$A:$A=C2366)*(Lotes!$C:$C=E2366),0)),"")</f>
        <v/>
      </c>
      <c r="G2366" s="14" t="n"/>
    </row>
    <row r="2367">
      <c r="A2367" s="10" t="n"/>
      <c r="D2367">
        <f>IFERROR(VLOOKUP(C2367,Produtos!A:B,2,FALSE),"")</f>
        <v/>
      </c>
      <c r="F2367" s="10">
        <f>IFERROR(INDEX(Lotes!$E:$E,MATCH(1,(Lotes!$A:$A=C2367)*(Lotes!$C:$C=E2367),0)),"")</f>
        <v/>
      </c>
      <c r="G2367" s="14" t="n"/>
    </row>
    <row r="2368">
      <c r="A2368" s="10" t="n"/>
      <c r="D2368">
        <f>IFERROR(VLOOKUP(C2368,Produtos!A:B,2,FALSE),"")</f>
        <v/>
      </c>
      <c r="F2368" s="10">
        <f>IFERROR(INDEX(Lotes!$E:$E,MATCH(1,(Lotes!$A:$A=C2368)*(Lotes!$C:$C=E2368),0)),"")</f>
        <v/>
      </c>
      <c r="G2368" s="14" t="n"/>
    </row>
    <row r="2369">
      <c r="A2369" s="10" t="n"/>
      <c r="D2369">
        <f>IFERROR(VLOOKUP(C2369,Produtos!A:B,2,FALSE),"")</f>
        <v/>
      </c>
      <c r="F2369" s="10">
        <f>IFERROR(INDEX(Lotes!$E:$E,MATCH(1,(Lotes!$A:$A=C2369)*(Lotes!$C:$C=E2369),0)),"")</f>
        <v/>
      </c>
      <c r="G2369" s="14" t="n"/>
    </row>
    <row r="2370">
      <c r="A2370" s="10" t="n"/>
      <c r="D2370">
        <f>IFERROR(VLOOKUP(C2370,Produtos!A:B,2,FALSE),"")</f>
        <v/>
      </c>
      <c r="F2370" s="10">
        <f>IFERROR(INDEX(Lotes!$E:$E,MATCH(1,(Lotes!$A:$A=C2370)*(Lotes!$C:$C=E2370),0)),"")</f>
        <v/>
      </c>
      <c r="G2370" s="14" t="n"/>
    </row>
    <row r="2371">
      <c r="A2371" s="10" t="n"/>
      <c r="D2371">
        <f>IFERROR(VLOOKUP(C2371,Produtos!A:B,2,FALSE),"")</f>
        <v/>
      </c>
      <c r="F2371" s="10">
        <f>IFERROR(INDEX(Lotes!$E:$E,MATCH(1,(Lotes!$A:$A=C2371)*(Lotes!$C:$C=E2371),0)),"")</f>
        <v/>
      </c>
      <c r="G2371" s="14" t="n"/>
    </row>
    <row r="2372">
      <c r="A2372" s="10" t="n"/>
      <c r="D2372">
        <f>IFERROR(VLOOKUP(C2372,Produtos!A:B,2,FALSE),"")</f>
        <v/>
      </c>
      <c r="F2372" s="10">
        <f>IFERROR(INDEX(Lotes!$E:$E,MATCH(1,(Lotes!$A:$A=C2372)*(Lotes!$C:$C=E2372),0)),"")</f>
        <v/>
      </c>
      <c r="G2372" s="14" t="n"/>
    </row>
    <row r="2373">
      <c r="A2373" s="10" t="n"/>
      <c r="D2373">
        <f>IFERROR(VLOOKUP(C2373,Produtos!A:B,2,FALSE),"")</f>
        <v/>
      </c>
      <c r="F2373" s="10">
        <f>IFERROR(INDEX(Lotes!$E:$E,MATCH(1,(Lotes!$A:$A=C2373)*(Lotes!$C:$C=E2373),0)),"")</f>
        <v/>
      </c>
      <c r="G2373" s="14" t="n"/>
    </row>
    <row r="2374">
      <c r="A2374" s="10" t="n"/>
      <c r="D2374">
        <f>IFERROR(VLOOKUP(C2374,Produtos!A:B,2,FALSE),"")</f>
        <v/>
      </c>
      <c r="F2374" s="10">
        <f>IFERROR(INDEX(Lotes!$E:$E,MATCH(1,(Lotes!$A:$A=C2374)*(Lotes!$C:$C=E2374),0)),"")</f>
        <v/>
      </c>
      <c r="G2374" s="14" t="n"/>
    </row>
    <row r="2375">
      <c r="A2375" s="10" t="n"/>
      <c r="D2375">
        <f>IFERROR(VLOOKUP(C2375,Produtos!A:B,2,FALSE),"")</f>
        <v/>
      </c>
      <c r="F2375" s="10">
        <f>IFERROR(INDEX(Lotes!$E:$E,MATCH(1,(Lotes!$A:$A=C2375)*(Lotes!$C:$C=E2375),0)),"")</f>
        <v/>
      </c>
      <c r="G2375" s="14" t="n"/>
    </row>
    <row r="2376">
      <c r="A2376" s="10" t="n"/>
      <c r="D2376">
        <f>IFERROR(VLOOKUP(C2376,Produtos!A:B,2,FALSE),"")</f>
        <v/>
      </c>
      <c r="F2376" s="10">
        <f>IFERROR(INDEX(Lotes!$E:$E,MATCH(1,(Lotes!$A:$A=C2376)*(Lotes!$C:$C=E2376),0)),"")</f>
        <v/>
      </c>
      <c r="G2376" s="14" t="n"/>
    </row>
    <row r="2377">
      <c r="A2377" s="10" t="n"/>
      <c r="D2377">
        <f>IFERROR(VLOOKUP(C2377,Produtos!A:B,2,FALSE),"")</f>
        <v/>
      </c>
      <c r="F2377" s="10">
        <f>IFERROR(INDEX(Lotes!$E:$E,MATCH(1,(Lotes!$A:$A=C2377)*(Lotes!$C:$C=E2377),0)),"")</f>
        <v/>
      </c>
      <c r="G2377" s="14" t="n"/>
    </row>
    <row r="2378">
      <c r="A2378" s="10" t="n"/>
      <c r="D2378">
        <f>IFERROR(VLOOKUP(C2378,Produtos!A:B,2,FALSE),"")</f>
        <v/>
      </c>
      <c r="F2378" s="10">
        <f>IFERROR(INDEX(Lotes!$E:$E,MATCH(1,(Lotes!$A:$A=C2378)*(Lotes!$C:$C=E2378),0)),"")</f>
        <v/>
      </c>
      <c r="G2378" s="14" t="n"/>
    </row>
    <row r="2379">
      <c r="A2379" s="10" t="n"/>
      <c r="D2379">
        <f>IFERROR(VLOOKUP(C2379,Produtos!A:B,2,FALSE),"")</f>
        <v/>
      </c>
      <c r="F2379" s="10">
        <f>IFERROR(INDEX(Lotes!$E:$E,MATCH(1,(Lotes!$A:$A=C2379)*(Lotes!$C:$C=E2379),0)),"")</f>
        <v/>
      </c>
      <c r="G2379" s="14" t="n"/>
    </row>
    <row r="2380">
      <c r="A2380" s="10" t="n"/>
      <c r="D2380">
        <f>IFERROR(VLOOKUP(C2380,Produtos!A:B,2,FALSE),"")</f>
        <v/>
      </c>
      <c r="F2380" s="10">
        <f>IFERROR(INDEX(Lotes!$E:$E,MATCH(1,(Lotes!$A:$A=C2380)*(Lotes!$C:$C=E2380),0)),"")</f>
        <v/>
      </c>
      <c r="G2380" s="14" t="n"/>
    </row>
    <row r="2381">
      <c r="A2381" s="10" t="n"/>
      <c r="D2381">
        <f>IFERROR(VLOOKUP(C2381,Produtos!A:B,2,FALSE),"")</f>
        <v/>
      </c>
      <c r="F2381" s="10">
        <f>IFERROR(INDEX(Lotes!$E:$E,MATCH(1,(Lotes!$A:$A=C2381)*(Lotes!$C:$C=E2381),0)),"")</f>
        <v/>
      </c>
      <c r="G2381" s="14" t="n"/>
    </row>
    <row r="2382">
      <c r="A2382" s="10" t="n"/>
      <c r="D2382">
        <f>IFERROR(VLOOKUP(C2382,Produtos!A:B,2,FALSE),"")</f>
        <v/>
      </c>
      <c r="F2382" s="10">
        <f>IFERROR(INDEX(Lotes!$E:$E,MATCH(1,(Lotes!$A:$A=C2382)*(Lotes!$C:$C=E2382),0)),"")</f>
        <v/>
      </c>
      <c r="G2382" s="14" t="n"/>
    </row>
    <row r="2383">
      <c r="A2383" s="10" t="n"/>
      <c r="D2383">
        <f>IFERROR(VLOOKUP(C2383,Produtos!A:B,2,FALSE),"")</f>
        <v/>
      </c>
      <c r="F2383" s="10">
        <f>IFERROR(INDEX(Lotes!$E:$E,MATCH(1,(Lotes!$A:$A=C2383)*(Lotes!$C:$C=E2383),0)),"")</f>
        <v/>
      </c>
      <c r="G2383" s="14" t="n"/>
    </row>
    <row r="2384">
      <c r="A2384" s="10" t="n"/>
      <c r="D2384">
        <f>IFERROR(VLOOKUP(C2384,Produtos!A:B,2,FALSE),"")</f>
        <v/>
      </c>
      <c r="F2384" s="10">
        <f>IFERROR(INDEX(Lotes!$E:$E,MATCH(1,(Lotes!$A:$A=C2384)*(Lotes!$C:$C=E2384),0)),"")</f>
        <v/>
      </c>
      <c r="G2384" s="14" t="n"/>
    </row>
    <row r="2385">
      <c r="A2385" s="10" t="n"/>
      <c r="D2385">
        <f>IFERROR(VLOOKUP(C2385,Produtos!A:B,2,FALSE),"")</f>
        <v/>
      </c>
      <c r="F2385" s="10">
        <f>IFERROR(INDEX(Lotes!$E:$E,MATCH(1,(Lotes!$A:$A=C2385)*(Lotes!$C:$C=E2385),0)),"")</f>
        <v/>
      </c>
      <c r="G2385" s="14" t="n"/>
    </row>
    <row r="2386">
      <c r="A2386" s="10" t="n"/>
      <c r="D2386">
        <f>IFERROR(VLOOKUP(C2386,Produtos!A:B,2,FALSE),"")</f>
        <v/>
      </c>
      <c r="F2386" s="10">
        <f>IFERROR(INDEX(Lotes!$E:$E,MATCH(1,(Lotes!$A:$A=C2386)*(Lotes!$C:$C=E2386),0)),"")</f>
        <v/>
      </c>
      <c r="G2386" s="14" t="n"/>
    </row>
    <row r="2387">
      <c r="A2387" s="10" t="n"/>
      <c r="D2387">
        <f>IFERROR(VLOOKUP(C2387,Produtos!A:B,2,FALSE),"")</f>
        <v/>
      </c>
      <c r="F2387" s="10">
        <f>IFERROR(INDEX(Lotes!$E:$E,MATCH(1,(Lotes!$A:$A=C2387)*(Lotes!$C:$C=E2387),0)),"")</f>
        <v/>
      </c>
      <c r="G2387" s="14" t="n"/>
    </row>
    <row r="2388">
      <c r="A2388" s="10" t="n"/>
      <c r="D2388">
        <f>IFERROR(VLOOKUP(C2388,Produtos!A:B,2,FALSE),"")</f>
        <v/>
      </c>
      <c r="F2388" s="10">
        <f>IFERROR(INDEX(Lotes!$E:$E,MATCH(1,(Lotes!$A:$A=C2388)*(Lotes!$C:$C=E2388),0)),"")</f>
        <v/>
      </c>
      <c r="G2388" s="14" t="n"/>
    </row>
    <row r="2389">
      <c r="A2389" s="10" t="n"/>
      <c r="D2389">
        <f>IFERROR(VLOOKUP(C2389,Produtos!A:B,2,FALSE),"")</f>
        <v/>
      </c>
      <c r="F2389" s="10">
        <f>IFERROR(INDEX(Lotes!$E:$E,MATCH(1,(Lotes!$A:$A=C2389)*(Lotes!$C:$C=E2389),0)),"")</f>
        <v/>
      </c>
      <c r="G2389" s="14" t="n"/>
    </row>
    <row r="2390">
      <c r="A2390" s="10" t="n"/>
      <c r="D2390">
        <f>IFERROR(VLOOKUP(C2390,Produtos!A:B,2,FALSE),"")</f>
        <v/>
      </c>
      <c r="F2390" s="10">
        <f>IFERROR(INDEX(Lotes!$E:$E,MATCH(1,(Lotes!$A:$A=C2390)*(Lotes!$C:$C=E2390),0)),"")</f>
        <v/>
      </c>
      <c r="G2390" s="14" t="n"/>
    </row>
    <row r="2391">
      <c r="A2391" s="10" t="n"/>
      <c r="D2391">
        <f>IFERROR(VLOOKUP(C2391,Produtos!A:B,2,FALSE),"")</f>
        <v/>
      </c>
      <c r="F2391" s="10">
        <f>IFERROR(INDEX(Lotes!$E:$E,MATCH(1,(Lotes!$A:$A=C2391)*(Lotes!$C:$C=E2391),0)),"")</f>
        <v/>
      </c>
      <c r="G2391" s="14" t="n"/>
    </row>
    <row r="2392">
      <c r="A2392" s="10" t="n"/>
      <c r="D2392">
        <f>IFERROR(VLOOKUP(C2392,Produtos!A:B,2,FALSE),"")</f>
        <v/>
      </c>
      <c r="F2392" s="10">
        <f>IFERROR(INDEX(Lotes!$E:$E,MATCH(1,(Lotes!$A:$A=C2392)*(Lotes!$C:$C=E2392),0)),"")</f>
        <v/>
      </c>
      <c r="G2392" s="14" t="n"/>
    </row>
    <row r="2393">
      <c r="A2393" s="10" t="n"/>
      <c r="D2393">
        <f>IFERROR(VLOOKUP(C2393,Produtos!A:B,2,FALSE),"")</f>
        <v/>
      </c>
      <c r="F2393" s="10">
        <f>IFERROR(INDEX(Lotes!$E:$E,MATCH(1,(Lotes!$A:$A=C2393)*(Lotes!$C:$C=E2393),0)),"")</f>
        <v/>
      </c>
      <c r="G2393" s="14" t="n"/>
    </row>
    <row r="2394">
      <c r="A2394" s="10" t="n"/>
      <c r="D2394">
        <f>IFERROR(VLOOKUP(C2394,Produtos!A:B,2,FALSE),"")</f>
        <v/>
      </c>
      <c r="F2394" s="10">
        <f>IFERROR(INDEX(Lotes!$E:$E,MATCH(1,(Lotes!$A:$A=C2394)*(Lotes!$C:$C=E2394),0)),"")</f>
        <v/>
      </c>
      <c r="G2394" s="14" t="n"/>
    </row>
    <row r="2395">
      <c r="A2395" s="10" t="n"/>
      <c r="D2395">
        <f>IFERROR(VLOOKUP(C2395,Produtos!A:B,2,FALSE),"")</f>
        <v/>
      </c>
      <c r="F2395" s="10">
        <f>IFERROR(INDEX(Lotes!$E:$E,MATCH(1,(Lotes!$A:$A=C2395)*(Lotes!$C:$C=E2395),0)),"")</f>
        <v/>
      </c>
      <c r="G2395" s="14" t="n"/>
    </row>
    <row r="2396">
      <c r="A2396" s="10" t="n"/>
      <c r="D2396">
        <f>IFERROR(VLOOKUP(C2396,Produtos!A:B,2,FALSE),"")</f>
        <v/>
      </c>
      <c r="F2396" s="10">
        <f>IFERROR(INDEX(Lotes!$E:$E,MATCH(1,(Lotes!$A:$A=C2396)*(Lotes!$C:$C=E2396),0)),"")</f>
        <v/>
      </c>
      <c r="G2396" s="14" t="n"/>
    </row>
    <row r="2397">
      <c r="A2397" s="10" t="n"/>
      <c r="D2397">
        <f>IFERROR(VLOOKUP(C2397,Produtos!A:B,2,FALSE),"")</f>
        <v/>
      </c>
      <c r="F2397" s="10">
        <f>IFERROR(INDEX(Lotes!$E:$E,MATCH(1,(Lotes!$A:$A=C2397)*(Lotes!$C:$C=E2397),0)),"")</f>
        <v/>
      </c>
      <c r="G2397" s="14" t="n"/>
    </row>
    <row r="2398">
      <c r="A2398" s="10" t="n"/>
      <c r="D2398">
        <f>IFERROR(VLOOKUP(C2398,Produtos!A:B,2,FALSE),"")</f>
        <v/>
      </c>
      <c r="F2398" s="10">
        <f>IFERROR(INDEX(Lotes!$E:$E,MATCH(1,(Lotes!$A:$A=C2398)*(Lotes!$C:$C=E2398),0)),"")</f>
        <v/>
      </c>
      <c r="G2398" s="14" t="n"/>
    </row>
    <row r="2399">
      <c r="A2399" s="10" t="n"/>
      <c r="D2399">
        <f>IFERROR(VLOOKUP(C2399,Produtos!A:B,2,FALSE),"")</f>
        <v/>
      </c>
      <c r="F2399" s="10">
        <f>IFERROR(INDEX(Lotes!$E:$E,MATCH(1,(Lotes!$A:$A=C2399)*(Lotes!$C:$C=E2399),0)),"")</f>
        <v/>
      </c>
      <c r="G2399" s="14" t="n"/>
    </row>
    <row r="2400">
      <c r="A2400" s="10" t="n"/>
      <c r="D2400">
        <f>IFERROR(VLOOKUP(C2400,Produtos!A:B,2,FALSE),"")</f>
        <v/>
      </c>
      <c r="F2400" s="10">
        <f>IFERROR(INDEX(Lotes!$E:$E,MATCH(1,(Lotes!$A:$A=C2400)*(Lotes!$C:$C=E2400),0)),"")</f>
        <v/>
      </c>
      <c r="G2400" s="14" t="n"/>
    </row>
    <row r="2401">
      <c r="A2401" s="10" t="n"/>
      <c r="D2401">
        <f>IFERROR(VLOOKUP(C2401,Produtos!A:B,2,FALSE),"")</f>
        <v/>
      </c>
      <c r="F2401" s="10">
        <f>IFERROR(INDEX(Lotes!$E:$E,MATCH(1,(Lotes!$A:$A=C2401)*(Lotes!$C:$C=E2401),0)),"")</f>
        <v/>
      </c>
      <c r="G2401" s="14" t="n"/>
    </row>
    <row r="2402">
      <c r="A2402" s="10" t="n"/>
      <c r="D2402">
        <f>IFERROR(VLOOKUP(C2402,Produtos!A:B,2,FALSE),"")</f>
        <v/>
      </c>
      <c r="F2402" s="10">
        <f>IFERROR(INDEX(Lotes!$E:$E,MATCH(1,(Lotes!$A:$A=C2402)*(Lotes!$C:$C=E2402),0)),"")</f>
        <v/>
      </c>
      <c r="G2402" s="14" t="n"/>
    </row>
    <row r="2403">
      <c r="A2403" s="10" t="n"/>
      <c r="D2403">
        <f>IFERROR(VLOOKUP(C2403,Produtos!A:B,2,FALSE),"")</f>
        <v/>
      </c>
      <c r="F2403" s="10">
        <f>IFERROR(INDEX(Lotes!$E:$E,MATCH(1,(Lotes!$A:$A=C2403)*(Lotes!$C:$C=E2403),0)),"")</f>
        <v/>
      </c>
      <c r="G2403" s="14" t="n"/>
    </row>
    <row r="2404">
      <c r="A2404" s="10" t="n"/>
      <c r="D2404">
        <f>IFERROR(VLOOKUP(C2404,Produtos!A:B,2,FALSE),"")</f>
        <v/>
      </c>
      <c r="F2404" s="10">
        <f>IFERROR(INDEX(Lotes!$E:$E,MATCH(1,(Lotes!$A:$A=C2404)*(Lotes!$C:$C=E2404),0)),"")</f>
        <v/>
      </c>
      <c r="G2404" s="14" t="n"/>
    </row>
    <row r="2405">
      <c r="A2405" s="10" t="n"/>
      <c r="D2405">
        <f>IFERROR(VLOOKUP(C2405,Produtos!A:B,2,FALSE),"")</f>
        <v/>
      </c>
      <c r="F2405" s="10">
        <f>IFERROR(INDEX(Lotes!$E:$E,MATCH(1,(Lotes!$A:$A=C2405)*(Lotes!$C:$C=E2405),0)),"")</f>
        <v/>
      </c>
      <c r="G2405" s="14" t="n"/>
    </row>
    <row r="2406">
      <c r="A2406" s="10" t="n"/>
      <c r="D2406">
        <f>IFERROR(VLOOKUP(C2406,Produtos!A:B,2,FALSE),"")</f>
        <v/>
      </c>
      <c r="F2406" s="10">
        <f>IFERROR(INDEX(Lotes!$E:$E,MATCH(1,(Lotes!$A:$A=C2406)*(Lotes!$C:$C=E2406),0)),"")</f>
        <v/>
      </c>
      <c r="G2406" s="14" t="n"/>
    </row>
    <row r="2407">
      <c r="A2407" s="10" t="n"/>
      <c r="D2407">
        <f>IFERROR(VLOOKUP(C2407,Produtos!A:B,2,FALSE),"")</f>
        <v/>
      </c>
      <c r="F2407" s="10">
        <f>IFERROR(INDEX(Lotes!$E:$E,MATCH(1,(Lotes!$A:$A=C2407)*(Lotes!$C:$C=E2407),0)),"")</f>
        <v/>
      </c>
      <c r="G2407" s="14" t="n"/>
    </row>
    <row r="2408">
      <c r="A2408" s="10" t="n"/>
      <c r="D2408">
        <f>IFERROR(VLOOKUP(C2408,Produtos!A:B,2,FALSE),"")</f>
        <v/>
      </c>
      <c r="F2408" s="10">
        <f>IFERROR(INDEX(Lotes!$E:$E,MATCH(1,(Lotes!$A:$A=C2408)*(Lotes!$C:$C=E2408),0)),"")</f>
        <v/>
      </c>
      <c r="G2408" s="14" t="n"/>
    </row>
    <row r="2409">
      <c r="A2409" s="10" t="n"/>
      <c r="D2409">
        <f>IFERROR(VLOOKUP(C2409,Produtos!A:B,2,FALSE),"")</f>
        <v/>
      </c>
      <c r="F2409" s="10">
        <f>IFERROR(INDEX(Lotes!$E:$E,MATCH(1,(Lotes!$A:$A=C2409)*(Lotes!$C:$C=E2409),0)),"")</f>
        <v/>
      </c>
      <c r="G2409" s="14" t="n"/>
    </row>
    <row r="2410">
      <c r="A2410" s="10" t="n"/>
      <c r="D2410">
        <f>IFERROR(VLOOKUP(C2410,Produtos!A:B,2,FALSE),"")</f>
        <v/>
      </c>
      <c r="F2410" s="10">
        <f>IFERROR(INDEX(Lotes!$E:$E,MATCH(1,(Lotes!$A:$A=C2410)*(Lotes!$C:$C=E2410),0)),"")</f>
        <v/>
      </c>
      <c r="G2410" s="14" t="n"/>
    </row>
    <row r="2411">
      <c r="A2411" s="10" t="n"/>
      <c r="D2411">
        <f>IFERROR(VLOOKUP(C2411,Produtos!A:B,2,FALSE),"")</f>
        <v/>
      </c>
      <c r="F2411" s="10">
        <f>IFERROR(INDEX(Lotes!$E:$E,MATCH(1,(Lotes!$A:$A=C2411)*(Lotes!$C:$C=E2411),0)),"")</f>
        <v/>
      </c>
      <c r="G2411" s="14" t="n"/>
    </row>
    <row r="2412">
      <c r="A2412" s="10" t="n"/>
      <c r="D2412">
        <f>IFERROR(VLOOKUP(C2412,Produtos!A:B,2,FALSE),"")</f>
        <v/>
      </c>
      <c r="F2412" s="10">
        <f>IFERROR(INDEX(Lotes!$E:$E,MATCH(1,(Lotes!$A:$A=C2412)*(Lotes!$C:$C=E2412),0)),"")</f>
        <v/>
      </c>
      <c r="G2412" s="14" t="n"/>
    </row>
    <row r="2413">
      <c r="A2413" s="10" t="n"/>
      <c r="D2413">
        <f>IFERROR(VLOOKUP(C2413,Produtos!A:B,2,FALSE),"")</f>
        <v/>
      </c>
      <c r="F2413" s="10">
        <f>IFERROR(INDEX(Lotes!$E:$E,MATCH(1,(Lotes!$A:$A=C2413)*(Lotes!$C:$C=E2413),0)),"")</f>
        <v/>
      </c>
      <c r="G2413" s="14" t="n"/>
    </row>
    <row r="2414">
      <c r="A2414" s="10" t="n"/>
      <c r="D2414">
        <f>IFERROR(VLOOKUP(C2414,Produtos!A:B,2,FALSE),"")</f>
        <v/>
      </c>
      <c r="F2414" s="10">
        <f>IFERROR(INDEX(Lotes!$E:$E,MATCH(1,(Lotes!$A:$A=C2414)*(Lotes!$C:$C=E2414),0)),"")</f>
        <v/>
      </c>
      <c r="G2414" s="14" t="n"/>
    </row>
    <row r="2415">
      <c r="A2415" s="10" t="n"/>
      <c r="D2415">
        <f>IFERROR(VLOOKUP(C2415,Produtos!A:B,2,FALSE),"")</f>
        <v/>
      </c>
      <c r="F2415" s="10">
        <f>IFERROR(INDEX(Lotes!$E:$E,MATCH(1,(Lotes!$A:$A=C2415)*(Lotes!$C:$C=E2415),0)),"")</f>
        <v/>
      </c>
      <c r="G2415" s="14" t="n"/>
    </row>
    <row r="2416">
      <c r="A2416" s="10" t="n"/>
      <c r="D2416">
        <f>IFERROR(VLOOKUP(C2416,Produtos!A:B,2,FALSE),"")</f>
        <v/>
      </c>
      <c r="F2416" s="10">
        <f>IFERROR(INDEX(Lotes!$E:$E,MATCH(1,(Lotes!$A:$A=C2416)*(Lotes!$C:$C=E2416),0)),"")</f>
        <v/>
      </c>
      <c r="G2416" s="14" t="n"/>
    </row>
    <row r="2417">
      <c r="A2417" s="10" t="n"/>
      <c r="D2417">
        <f>IFERROR(VLOOKUP(C2417,Produtos!A:B,2,FALSE),"")</f>
        <v/>
      </c>
      <c r="F2417" s="10">
        <f>IFERROR(INDEX(Lotes!$E:$E,MATCH(1,(Lotes!$A:$A=C2417)*(Lotes!$C:$C=E2417),0)),"")</f>
        <v/>
      </c>
      <c r="G2417" s="14" t="n"/>
    </row>
    <row r="2418">
      <c r="A2418" s="10" t="n"/>
      <c r="D2418">
        <f>IFERROR(VLOOKUP(C2418,Produtos!A:B,2,FALSE),"")</f>
        <v/>
      </c>
      <c r="F2418" s="10">
        <f>IFERROR(INDEX(Lotes!$E:$E,MATCH(1,(Lotes!$A:$A=C2418)*(Lotes!$C:$C=E2418),0)),"")</f>
        <v/>
      </c>
      <c r="G2418" s="14" t="n"/>
    </row>
    <row r="2419">
      <c r="A2419" s="10" t="n"/>
      <c r="D2419">
        <f>IFERROR(VLOOKUP(C2419,Produtos!A:B,2,FALSE),"")</f>
        <v/>
      </c>
      <c r="F2419" s="10">
        <f>IFERROR(INDEX(Lotes!$E:$E,MATCH(1,(Lotes!$A:$A=C2419)*(Lotes!$C:$C=E2419),0)),"")</f>
        <v/>
      </c>
      <c r="G2419" s="14" t="n"/>
    </row>
    <row r="2420">
      <c r="A2420" s="10" t="n"/>
      <c r="D2420">
        <f>IFERROR(VLOOKUP(C2420,Produtos!A:B,2,FALSE),"")</f>
        <v/>
      </c>
      <c r="F2420" s="10">
        <f>IFERROR(INDEX(Lotes!$E:$E,MATCH(1,(Lotes!$A:$A=C2420)*(Lotes!$C:$C=E2420),0)),"")</f>
        <v/>
      </c>
      <c r="G2420" s="14" t="n"/>
    </row>
    <row r="2421">
      <c r="A2421" s="10" t="n"/>
      <c r="D2421">
        <f>IFERROR(VLOOKUP(C2421,Produtos!A:B,2,FALSE),"")</f>
        <v/>
      </c>
      <c r="F2421" s="10">
        <f>IFERROR(INDEX(Lotes!$E:$E,MATCH(1,(Lotes!$A:$A=C2421)*(Lotes!$C:$C=E2421),0)),"")</f>
        <v/>
      </c>
      <c r="G2421" s="14" t="n"/>
    </row>
    <row r="2422">
      <c r="A2422" s="10" t="n"/>
      <c r="D2422">
        <f>IFERROR(VLOOKUP(C2422,Produtos!A:B,2,FALSE),"")</f>
        <v/>
      </c>
      <c r="F2422" s="10">
        <f>IFERROR(INDEX(Lotes!$E:$E,MATCH(1,(Lotes!$A:$A=C2422)*(Lotes!$C:$C=E2422),0)),"")</f>
        <v/>
      </c>
      <c r="G2422" s="14" t="n"/>
    </row>
    <row r="2423">
      <c r="A2423" s="10" t="n"/>
      <c r="D2423">
        <f>IFERROR(VLOOKUP(C2423,Produtos!A:B,2,FALSE),"")</f>
        <v/>
      </c>
      <c r="F2423" s="10">
        <f>IFERROR(INDEX(Lotes!$E:$E,MATCH(1,(Lotes!$A:$A=C2423)*(Lotes!$C:$C=E2423),0)),"")</f>
        <v/>
      </c>
      <c r="G2423" s="14" t="n"/>
    </row>
    <row r="2424">
      <c r="A2424" s="10" t="n"/>
      <c r="D2424">
        <f>IFERROR(VLOOKUP(C2424,Produtos!A:B,2,FALSE),"")</f>
        <v/>
      </c>
      <c r="F2424" s="10">
        <f>IFERROR(INDEX(Lotes!$E:$E,MATCH(1,(Lotes!$A:$A=C2424)*(Lotes!$C:$C=E2424),0)),"")</f>
        <v/>
      </c>
      <c r="G2424" s="14" t="n"/>
    </row>
    <row r="2425">
      <c r="A2425" s="10" t="n"/>
      <c r="D2425">
        <f>IFERROR(VLOOKUP(C2425,Produtos!A:B,2,FALSE),"")</f>
        <v/>
      </c>
      <c r="F2425" s="10">
        <f>IFERROR(INDEX(Lotes!$E:$E,MATCH(1,(Lotes!$A:$A=C2425)*(Lotes!$C:$C=E2425),0)),"")</f>
        <v/>
      </c>
      <c r="G2425" s="14" t="n"/>
    </row>
    <row r="2426">
      <c r="A2426" s="10" t="n"/>
      <c r="D2426">
        <f>IFERROR(VLOOKUP(C2426,Produtos!A:B,2,FALSE),"")</f>
        <v/>
      </c>
      <c r="F2426" s="10">
        <f>IFERROR(INDEX(Lotes!$E:$E,MATCH(1,(Lotes!$A:$A=C2426)*(Lotes!$C:$C=E2426),0)),"")</f>
        <v/>
      </c>
      <c r="G2426" s="14" t="n"/>
    </row>
    <row r="2427">
      <c r="A2427" s="10" t="n"/>
      <c r="D2427">
        <f>IFERROR(VLOOKUP(C2427,Produtos!A:B,2,FALSE),"")</f>
        <v/>
      </c>
      <c r="F2427" s="10">
        <f>IFERROR(INDEX(Lotes!$E:$E,MATCH(1,(Lotes!$A:$A=C2427)*(Lotes!$C:$C=E2427),0)),"")</f>
        <v/>
      </c>
      <c r="G2427" s="14" t="n"/>
    </row>
    <row r="2428">
      <c r="A2428" s="10" t="n"/>
      <c r="D2428">
        <f>IFERROR(VLOOKUP(C2428,Produtos!A:B,2,FALSE),"")</f>
        <v/>
      </c>
      <c r="F2428" s="10">
        <f>IFERROR(INDEX(Lotes!$E:$E,MATCH(1,(Lotes!$A:$A=C2428)*(Lotes!$C:$C=E2428),0)),"")</f>
        <v/>
      </c>
      <c r="G2428" s="14" t="n"/>
    </row>
    <row r="2429">
      <c r="A2429" s="10" t="n"/>
      <c r="D2429">
        <f>IFERROR(VLOOKUP(C2429,Produtos!A:B,2,FALSE),"")</f>
        <v/>
      </c>
      <c r="F2429" s="10">
        <f>IFERROR(INDEX(Lotes!$E:$E,MATCH(1,(Lotes!$A:$A=C2429)*(Lotes!$C:$C=E2429),0)),"")</f>
        <v/>
      </c>
      <c r="G2429" s="14" t="n"/>
    </row>
    <row r="2430">
      <c r="A2430" s="10" t="n"/>
      <c r="D2430">
        <f>IFERROR(VLOOKUP(C2430,Produtos!A:B,2,FALSE),"")</f>
        <v/>
      </c>
      <c r="F2430" s="10">
        <f>IFERROR(INDEX(Lotes!$E:$E,MATCH(1,(Lotes!$A:$A=C2430)*(Lotes!$C:$C=E2430),0)),"")</f>
        <v/>
      </c>
      <c r="G2430" s="14" t="n"/>
    </row>
    <row r="2431">
      <c r="A2431" s="10" t="n"/>
      <c r="D2431">
        <f>IFERROR(VLOOKUP(C2431,Produtos!A:B,2,FALSE),"")</f>
        <v/>
      </c>
      <c r="F2431" s="10">
        <f>IFERROR(INDEX(Lotes!$E:$E,MATCH(1,(Lotes!$A:$A=C2431)*(Lotes!$C:$C=E2431),0)),"")</f>
        <v/>
      </c>
      <c r="G2431" s="14" t="n"/>
    </row>
    <row r="2432">
      <c r="A2432" s="10" t="n"/>
      <c r="D2432">
        <f>IFERROR(VLOOKUP(C2432,Produtos!A:B,2,FALSE),"")</f>
        <v/>
      </c>
      <c r="F2432" s="10">
        <f>IFERROR(INDEX(Lotes!$E:$E,MATCH(1,(Lotes!$A:$A=C2432)*(Lotes!$C:$C=E2432),0)),"")</f>
        <v/>
      </c>
      <c r="G2432" s="14" t="n"/>
    </row>
    <row r="2433">
      <c r="A2433" s="10" t="n"/>
      <c r="D2433">
        <f>IFERROR(VLOOKUP(C2433,Produtos!A:B,2,FALSE),"")</f>
        <v/>
      </c>
      <c r="F2433" s="10">
        <f>IFERROR(INDEX(Lotes!$E:$E,MATCH(1,(Lotes!$A:$A=C2433)*(Lotes!$C:$C=E2433),0)),"")</f>
        <v/>
      </c>
      <c r="G2433" s="14" t="n"/>
    </row>
    <row r="2434">
      <c r="A2434" s="10" t="n"/>
      <c r="D2434">
        <f>IFERROR(VLOOKUP(C2434,Produtos!A:B,2,FALSE),"")</f>
        <v/>
      </c>
      <c r="F2434" s="10">
        <f>IFERROR(INDEX(Lotes!$E:$E,MATCH(1,(Lotes!$A:$A=C2434)*(Lotes!$C:$C=E2434),0)),"")</f>
        <v/>
      </c>
      <c r="G2434" s="14" t="n"/>
    </row>
    <row r="2435">
      <c r="A2435" s="10" t="n"/>
      <c r="D2435">
        <f>IFERROR(VLOOKUP(C2435,Produtos!A:B,2,FALSE),"")</f>
        <v/>
      </c>
      <c r="F2435" s="10">
        <f>IFERROR(INDEX(Lotes!$E:$E,MATCH(1,(Lotes!$A:$A=C2435)*(Lotes!$C:$C=E2435),0)),"")</f>
        <v/>
      </c>
      <c r="G2435" s="14" t="n"/>
    </row>
    <row r="2436">
      <c r="A2436" s="10" t="n"/>
      <c r="D2436">
        <f>IFERROR(VLOOKUP(C2436,Produtos!A:B,2,FALSE),"")</f>
        <v/>
      </c>
      <c r="F2436" s="10">
        <f>IFERROR(INDEX(Lotes!$E:$E,MATCH(1,(Lotes!$A:$A=C2436)*(Lotes!$C:$C=E2436),0)),"")</f>
        <v/>
      </c>
      <c r="G2436" s="14" t="n"/>
    </row>
    <row r="2437">
      <c r="A2437" s="10" t="n"/>
      <c r="D2437">
        <f>IFERROR(VLOOKUP(C2437,Produtos!A:B,2,FALSE),"")</f>
        <v/>
      </c>
      <c r="F2437" s="10">
        <f>IFERROR(INDEX(Lotes!$E:$E,MATCH(1,(Lotes!$A:$A=C2437)*(Lotes!$C:$C=E2437),0)),"")</f>
        <v/>
      </c>
      <c r="G2437" s="14" t="n"/>
    </row>
    <row r="2438">
      <c r="A2438" s="10" t="n"/>
      <c r="D2438">
        <f>IFERROR(VLOOKUP(C2438,Produtos!A:B,2,FALSE),"")</f>
        <v/>
      </c>
      <c r="F2438" s="10">
        <f>IFERROR(INDEX(Lotes!$E:$E,MATCH(1,(Lotes!$A:$A=C2438)*(Lotes!$C:$C=E2438),0)),"")</f>
        <v/>
      </c>
      <c r="G2438" s="14" t="n"/>
    </row>
    <row r="2439">
      <c r="A2439" s="10" t="n"/>
      <c r="D2439">
        <f>IFERROR(VLOOKUP(C2439,Produtos!A:B,2,FALSE),"")</f>
        <v/>
      </c>
      <c r="F2439" s="10">
        <f>IFERROR(INDEX(Lotes!$E:$E,MATCH(1,(Lotes!$A:$A=C2439)*(Lotes!$C:$C=E2439),0)),"")</f>
        <v/>
      </c>
      <c r="G2439" s="14" t="n"/>
    </row>
    <row r="2440">
      <c r="A2440" s="10" t="n"/>
      <c r="D2440">
        <f>IFERROR(VLOOKUP(C2440,Produtos!A:B,2,FALSE),"")</f>
        <v/>
      </c>
      <c r="F2440" s="10">
        <f>IFERROR(INDEX(Lotes!$E:$E,MATCH(1,(Lotes!$A:$A=C2440)*(Lotes!$C:$C=E2440),0)),"")</f>
        <v/>
      </c>
      <c r="G2440" s="14" t="n"/>
    </row>
    <row r="2441">
      <c r="A2441" s="10" t="n"/>
      <c r="D2441">
        <f>IFERROR(VLOOKUP(C2441,Produtos!A:B,2,FALSE),"")</f>
        <v/>
      </c>
      <c r="F2441" s="10">
        <f>IFERROR(INDEX(Lotes!$E:$E,MATCH(1,(Lotes!$A:$A=C2441)*(Lotes!$C:$C=E2441),0)),"")</f>
        <v/>
      </c>
      <c r="G2441" s="14" t="n"/>
    </row>
    <row r="2442">
      <c r="A2442" s="10" t="n"/>
      <c r="D2442">
        <f>IFERROR(VLOOKUP(C2442,Produtos!A:B,2,FALSE),"")</f>
        <v/>
      </c>
      <c r="F2442" s="10">
        <f>IFERROR(INDEX(Lotes!$E:$E,MATCH(1,(Lotes!$A:$A=C2442)*(Lotes!$C:$C=E2442),0)),"")</f>
        <v/>
      </c>
      <c r="G2442" s="14" t="n"/>
    </row>
    <row r="2443">
      <c r="A2443" s="10" t="n"/>
      <c r="D2443">
        <f>IFERROR(VLOOKUP(C2443,Produtos!A:B,2,FALSE),"")</f>
        <v/>
      </c>
      <c r="F2443" s="10">
        <f>IFERROR(INDEX(Lotes!$E:$E,MATCH(1,(Lotes!$A:$A=C2443)*(Lotes!$C:$C=E2443),0)),"")</f>
        <v/>
      </c>
      <c r="G2443" s="14" t="n"/>
    </row>
    <row r="2444">
      <c r="A2444" s="10" t="n"/>
      <c r="D2444">
        <f>IFERROR(VLOOKUP(C2444,Produtos!A:B,2,FALSE),"")</f>
        <v/>
      </c>
      <c r="F2444" s="10">
        <f>IFERROR(INDEX(Lotes!$E:$E,MATCH(1,(Lotes!$A:$A=C2444)*(Lotes!$C:$C=E2444),0)),"")</f>
        <v/>
      </c>
      <c r="G2444" s="14" t="n"/>
    </row>
    <row r="2445">
      <c r="A2445" s="10" t="n"/>
      <c r="D2445">
        <f>IFERROR(VLOOKUP(C2445,Produtos!A:B,2,FALSE),"")</f>
        <v/>
      </c>
      <c r="F2445" s="10">
        <f>IFERROR(INDEX(Lotes!$E:$E,MATCH(1,(Lotes!$A:$A=C2445)*(Lotes!$C:$C=E2445),0)),"")</f>
        <v/>
      </c>
      <c r="G2445" s="14" t="n"/>
    </row>
    <row r="2446">
      <c r="A2446" s="10" t="n"/>
      <c r="D2446">
        <f>IFERROR(VLOOKUP(C2446,Produtos!A:B,2,FALSE),"")</f>
        <v/>
      </c>
      <c r="F2446" s="10">
        <f>IFERROR(INDEX(Lotes!$E:$E,MATCH(1,(Lotes!$A:$A=C2446)*(Lotes!$C:$C=E2446),0)),"")</f>
        <v/>
      </c>
      <c r="G2446" s="14" t="n"/>
    </row>
    <row r="2447">
      <c r="A2447" s="10" t="n"/>
      <c r="D2447">
        <f>IFERROR(VLOOKUP(C2447,Produtos!A:B,2,FALSE),"")</f>
        <v/>
      </c>
      <c r="F2447" s="10">
        <f>IFERROR(INDEX(Lotes!$E:$E,MATCH(1,(Lotes!$A:$A=C2447)*(Lotes!$C:$C=E2447),0)),"")</f>
        <v/>
      </c>
      <c r="G2447" s="14" t="n"/>
    </row>
    <row r="2448">
      <c r="A2448" s="10" t="n"/>
      <c r="D2448">
        <f>IFERROR(VLOOKUP(C2448,Produtos!A:B,2,FALSE),"")</f>
        <v/>
      </c>
      <c r="F2448" s="10">
        <f>IFERROR(INDEX(Lotes!$E:$E,MATCH(1,(Lotes!$A:$A=C2448)*(Lotes!$C:$C=E2448),0)),"")</f>
        <v/>
      </c>
      <c r="G2448" s="14" t="n"/>
    </row>
    <row r="2449">
      <c r="A2449" s="10" t="n"/>
      <c r="D2449">
        <f>IFERROR(VLOOKUP(C2449,Produtos!A:B,2,FALSE),"")</f>
        <v/>
      </c>
      <c r="F2449" s="10">
        <f>IFERROR(INDEX(Lotes!$E:$E,MATCH(1,(Lotes!$A:$A=C2449)*(Lotes!$C:$C=E2449),0)),"")</f>
        <v/>
      </c>
      <c r="G2449" s="14" t="n"/>
    </row>
    <row r="2450">
      <c r="A2450" s="10" t="n"/>
      <c r="D2450">
        <f>IFERROR(VLOOKUP(C2450,Produtos!A:B,2,FALSE),"")</f>
        <v/>
      </c>
      <c r="F2450" s="10">
        <f>IFERROR(INDEX(Lotes!$E:$E,MATCH(1,(Lotes!$A:$A=C2450)*(Lotes!$C:$C=E2450),0)),"")</f>
        <v/>
      </c>
      <c r="G2450" s="14" t="n"/>
    </row>
    <row r="2451">
      <c r="A2451" s="10" t="n"/>
      <c r="D2451">
        <f>IFERROR(VLOOKUP(C2451,Produtos!A:B,2,FALSE),"")</f>
        <v/>
      </c>
      <c r="F2451" s="10">
        <f>IFERROR(INDEX(Lotes!$E:$E,MATCH(1,(Lotes!$A:$A=C2451)*(Lotes!$C:$C=E2451),0)),"")</f>
        <v/>
      </c>
      <c r="G2451" s="14" t="n"/>
    </row>
    <row r="2452">
      <c r="A2452" s="10" t="n"/>
      <c r="D2452">
        <f>IFERROR(VLOOKUP(C2452,Produtos!A:B,2,FALSE),"")</f>
        <v/>
      </c>
      <c r="F2452" s="10">
        <f>IFERROR(INDEX(Lotes!$E:$E,MATCH(1,(Lotes!$A:$A=C2452)*(Lotes!$C:$C=E2452),0)),"")</f>
        <v/>
      </c>
      <c r="G2452" s="14" t="n"/>
    </row>
    <row r="2453">
      <c r="A2453" s="10" t="n"/>
      <c r="D2453">
        <f>IFERROR(VLOOKUP(C2453,Produtos!A:B,2,FALSE),"")</f>
        <v/>
      </c>
      <c r="F2453" s="10">
        <f>IFERROR(INDEX(Lotes!$E:$E,MATCH(1,(Lotes!$A:$A=C2453)*(Lotes!$C:$C=E2453),0)),"")</f>
        <v/>
      </c>
      <c r="G2453" s="14" t="n"/>
    </row>
    <row r="2454">
      <c r="A2454" s="10" t="n"/>
      <c r="D2454">
        <f>IFERROR(VLOOKUP(C2454,Produtos!A:B,2,FALSE),"")</f>
        <v/>
      </c>
      <c r="F2454" s="10">
        <f>IFERROR(INDEX(Lotes!$E:$E,MATCH(1,(Lotes!$A:$A=C2454)*(Lotes!$C:$C=E2454),0)),"")</f>
        <v/>
      </c>
      <c r="G2454" s="14" t="n"/>
    </row>
    <row r="2455">
      <c r="A2455" s="10" t="n"/>
      <c r="D2455">
        <f>IFERROR(VLOOKUP(C2455,Produtos!A:B,2,FALSE),"")</f>
        <v/>
      </c>
      <c r="F2455" s="10">
        <f>IFERROR(INDEX(Lotes!$E:$E,MATCH(1,(Lotes!$A:$A=C2455)*(Lotes!$C:$C=E2455),0)),"")</f>
        <v/>
      </c>
      <c r="G2455" s="14" t="n"/>
    </row>
    <row r="2456">
      <c r="A2456" s="10" t="n"/>
      <c r="D2456">
        <f>IFERROR(VLOOKUP(C2456,Produtos!A:B,2,FALSE),"")</f>
        <v/>
      </c>
      <c r="F2456" s="10">
        <f>IFERROR(INDEX(Lotes!$E:$E,MATCH(1,(Lotes!$A:$A=C2456)*(Lotes!$C:$C=E2456),0)),"")</f>
        <v/>
      </c>
      <c r="G2456" s="14" t="n"/>
    </row>
    <row r="2457">
      <c r="A2457" s="10" t="n"/>
      <c r="D2457">
        <f>IFERROR(VLOOKUP(C2457,Produtos!A:B,2,FALSE),"")</f>
        <v/>
      </c>
      <c r="F2457" s="10">
        <f>IFERROR(INDEX(Lotes!$E:$E,MATCH(1,(Lotes!$A:$A=C2457)*(Lotes!$C:$C=E2457),0)),"")</f>
        <v/>
      </c>
      <c r="G2457" s="14" t="n"/>
    </row>
    <row r="2458">
      <c r="A2458" s="10" t="n"/>
      <c r="D2458">
        <f>IFERROR(VLOOKUP(C2458,Produtos!A:B,2,FALSE),"")</f>
        <v/>
      </c>
      <c r="F2458" s="10">
        <f>IFERROR(INDEX(Lotes!$E:$E,MATCH(1,(Lotes!$A:$A=C2458)*(Lotes!$C:$C=E2458),0)),"")</f>
        <v/>
      </c>
      <c r="G2458" s="14" t="n"/>
    </row>
    <row r="2459">
      <c r="A2459" s="10" t="n"/>
      <c r="D2459">
        <f>IFERROR(VLOOKUP(C2459,Produtos!A:B,2,FALSE),"")</f>
        <v/>
      </c>
      <c r="F2459" s="10">
        <f>IFERROR(INDEX(Lotes!$E:$E,MATCH(1,(Lotes!$A:$A=C2459)*(Lotes!$C:$C=E2459),0)),"")</f>
        <v/>
      </c>
      <c r="G2459" s="14" t="n"/>
    </row>
    <row r="2460">
      <c r="A2460" s="10" t="n"/>
      <c r="D2460">
        <f>IFERROR(VLOOKUP(C2460,Produtos!A:B,2,FALSE),"")</f>
        <v/>
      </c>
      <c r="F2460" s="10">
        <f>IFERROR(INDEX(Lotes!$E:$E,MATCH(1,(Lotes!$A:$A=C2460)*(Lotes!$C:$C=E2460),0)),"")</f>
        <v/>
      </c>
      <c r="G2460" s="14" t="n"/>
    </row>
    <row r="2461">
      <c r="A2461" s="10" t="n"/>
      <c r="D2461">
        <f>IFERROR(VLOOKUP(C2461,Produtos!A:B,2,FALSE),"")</f>
        <v/>
      </c>
      <c r="F2461" s="10">
        <f>IFERROR(INDEX(Lotes!$E:$E,MATCH(1,(Lotes!$A:$A=C2461)*(Lotes!$C:$C=E2461),0)),"")</f>
        <v/>
      </c>
      <c r="G2461" s="14" t="n"/>
    </row>
    <row r="2462">
      <c r="A2462" s="10" t="n"/>
      <c r="D2462">
        <f>IFERROR(VLOOKUP(C2462,Produtos!A:B,2,FALSE),"")</f>
        <v/>
      </c>
      <c r="F2462" s="10">
        <f>IFERROR(INDEX(Lotes!$E:$E,MATCH(1,(Lotes!$A:$A=C2462)*(Lotes!$C:$C=E2462),0)),"")</f>
        <v/>
      </c>
      <c r="G2462" s="14" t="n"/>
    </row>
    <row r="2463">
      <c r="A2463" s="10" t="n"/>
      <c r="D2463">
        <f>IFERROR(VLOOKUP(C2463,Produtos!A:B,2,FALSE),"")</f>
        <v/>
      </c>
      <c r="F2463" s="10">
        <f>IFERROR(INDEX(Lotes!$E:$E,MATCH(1,(Lotes!$A:$A=C2463)*(Lotes!$C:$C=E2463),0)),"")</f>
        <v/>
      </c>
      <c r="G2463" s="14" t="n"/>
    </row>
    <row r="2464">
      <c r="A2464" s="10" t="n"/>
      <c r="D2464">
        <f>IFERROR(VLOOKUP(C2464,Produtos!A:B,2,FALSE),"")</f>
        <v/>
      </c>
      <c r="F2464" s="10">
        <f>IFERROR(INDEX(Lotes!$E:$E,MATCH(1,(Lotes!$A:$A=C2464)*(Lotes!$C:$C=E2464),0)),"")</f>
        <v/>
      </c>
      <c r="G2464" s="14" t="n"/>
    </row>
    <row r="2465">
      <c r="A2465" s="10" t="n"/>
      <c r="D2465">
        <f>IFERROR(VLOOKUP(C2465,Produtos!A:B,2,FALSE),"")</f>
        <v/>
      </c>
      <c r="F2465" s="10">
        <f>IFERROR(INDEX(Lotes!$E:$E,MATCH(1,(Lotes!$A:$A=C2465)*(Lotes!$C:$C=E2465),0)),"")</f>
        <v/>
      </c>
      <c r="G2465" s="14" t="n"/>
    </row>
    <row r="2466">
      <c r="A2466" s="10" t="n"/>
      <c r="D2466">
        <f>IFERROR(VLOOKUP(C2466,Produtos!A:B,2,FALSE),"")</f>
        <v/>
      </c>
      <c r="F2466" s="10">
        <f>IFERROR(INDEX(Lotes!$E:$E,MATCH(1,(Lotes!$A:$A=C2466)*(Lotes!$C:$C=E2466),0)),"")</f>
        <v/>
      </c>
      <c r="G2466" s="14" t="n"/>
    </row>
    <row r="2467">
      <c r="A2467" s="10" t="n"/>
      <c r="D2467">
        <f>IFERROR(VLOOKUP(C2467,Produtos!A:B,2,FALSE),"")</f>
        <v/>
      </c>
      <c r="F2467" s="10">
        <f>IFERROR(INDEX(Lotes!$E:$E,MATCH(1,(Lotes!$A:$A=C2467)*(Lotes!$C:$C=E2467),0)),"")</f>
        <v/>
      </c>
      <c r="G2467" s="14" t="n"/>
    </row>
    <row r="2468">
      <c r="A2468" s="10" t="n"/>
      <c r="D2468">
        <f>IFERROR(VLOOKUP(C2468,Produtos!A:B,2,FALSE),"")</f>
        <v/>
      </c>
      <c r="F2468" s="10">
        <f>IFERROR(INDEX(Lotes!$E:$E,MATCH(1,(Lotes!$A:$A=C2468)*(Lotes!$C:$C=E2468),0)),"")</f>
        <v/>
      </c>
      <c r="G2468" s="14" t="n"/>
    </row>
    <row r="2469">
      <c r="A2469" s="10" t="n"/>
      <c r="D2469">
        <f>IFERROR(VLOOKUP(C2469,Produtos!A:B,2,FALSE),"")</f>
        <v/>
      </c>
      <c r="F2469" s="10">
        <f>IFERROR(INDEX(Lotes!$E:$E,MATCH(1,(Lotes!$A:$A=C2469)*(Lotes!$C:$C=E2469),0)),"")</f>
        <v/>
      </c>
      <c r="G2469" s="14" t="n"/>
    </row>
    <row r="2470">
      <c r="A2470" s="10" t="n"/>
      <c r="D2470">
        <f>IFERROR(VLOOKUP(C2470,Produtos!A:B,2,FALSE),"")</f>
        <v/>
      </c>
      <c r="F2470" s="10">
        <f>IFERROR(INDEX(Lotes!$E:$E,MATCH(1,(Lotes!$A:$A=C2470)*(Lotes!$C:$C=E2470),0)),"")</f>
        <v/>
      </c>
      <c r="G2470" s="14" t="n"/>
    </row>
    <row r="2471">
      <c r="A2471" s="10" t="n"/>
      <c r="D2471">
        <f>IFERROR(VLOOKUP(C2471,Produtos!A:B,2,FALSE),"")</f>
        <v/>
      </c>
      <c r="F2471" s="10">
        <f>IFERROR(INDEX(Lotes!$E:$E,MATCH(1,(Lotes!$A:$A=C2471)*(Lotes!$C:$C=E2471),0)),"")</f>
        <v/>
      </c>
      <c r="G2471" s="14" t="n"/>
    </row>
    <row r="2472">
      <c r="A2472" s="10" t="n"/>
      <c r="D2472">
        <f>IFERROR(VLOOKUP(C2472,Produtos!A:B,2,FALSE),"")</f>
        <v/>
      </c>
      <c r="F2472" s="10">
        <f>IFERROR(INDEX(Lotes!$E:$E,MATCH(1,(Lotes!$A:$A=C2472)*(Lotes!$C:$C=E2472),0)),"")</f>
        <v/>
      </c>
      <c r="G2472" s="14" t="n"/>
    </row>
    <row r="2473">
      <c r="A2473" s="10" t="n"/>
      <c r="D2473">
        <f>IFERROR(VLOOKUP(C2473,Produtos!A:B,2,FALSE),"")</f>
        <v/>
      </c>
      <c r="F2473" s="10">
        <f>IFERROR(INDEX(Lotes!$E:$E,MATCH(1,(Lotes!$A:$A=C2473)*(Lotes!$C:$C=E2473),0)),"")</f>
        <v/>
      </c>
      <c r="G2473" s="14" t="n"/>
    </row>
    <row r="2474">
      <c r="A2474" s="10" t="n"/>
      <c r="D2474">
        <f>IFERROR(VLOOKUP(C2474,Produtos!A:B,2,FALSE),"")</f>
        <v/>
      </c>
      <c r="F2474" s="10">
        <f>IFERROR(INDEX(Lotes!$E:$E,MATCH(1,(Lotes!$A:$A=C2474)*(Lotes!$C:$C=E2474),0)),"")</f>
        <v/>
      </c>
      <c r="G2474" s="14" t="n"/>
    </row>
    <row r="2475">
      <c r="A2475" s="10" t="n"/>
      <c r="D2475">
        <f>IFERROR(VLOOKUP(C2475,Produtos!A:B,2,FALSE),"")</f>
        <v/>
      </c>
      <c r="F2475" s="10">
        <f>IFERROR(INDEX(Lotes!$E:$E,MATCH(1,(Lotes!$A:$A=C2475)*(Lotes!$C:$C=E2475),0)),"")</f>
        <v/>
      </c>
      <c r="G2475" s="14" t="n"/>
    </row>
    <row r="2476">
      <c r="A2476" s="10" t="n"/>
      <c r="D2476">
        <f>IFERROR(VLOOKUP(C2476,Produtos!A:B,2,FALSE),"")</f>
        <v/>
      </c>
      <c r="F2476" s="10">
        <f>IFERROR(INDEX(Lotes!$E:$E,MATCH(1,(Lotes!$A:$A=C2476)*(Lotes!$C:$C=E2476),0)),"")</f>
        <v/>
      </c>
      <c r="G2476" s="14" t="n"/>
    </row>
    <row r="2477">
      <c r="A2477" s="10" t="n"/>
      <c r="D2477">
        <f>IFERROR(VLOOKUP(C2477,Produtos!A:B,2,FALSE),"")</f>
        <v/>
      </c>
      <c r="F2477" s="10">
        <f>IFERROR(INDEX(Lotes!$E:$E,MATCH(1,(Lotes!$A:$A=C2477)*(Lotes!$C:$C=E2477),0)),"")</f>
        <v/>
      </c>
      <c r="G2477" s="14" t="n"/>
    </row>
    <row r="2478">
      <c r="A2478" s="10" t="n"/>
      <c r="D2478">
        <f>IFERROR(VLOOKUP(C2478,Produtos!A:B,2,FALSE),"")</f>
        <v/>
      </c>
      <c r="F2478" s="10">
        <f>IFERROR(INDEX(Lotes!$E:$E,MATCH(1,(Lotes!$A:$A=C2478)*(Lotes!$C:$C=E2478),0)),"")</f>
        <v/>
      </c>
      <c r="G2478" s="14" t="n"/>
    </row>
    <row r="2479">
      <c r="A2479" s="10" t="n"/>
      <c r="D2479">
        <f>IFERROR(VLOOKUP(C2479,Produtos!A:B,2,FALSE),"")</f>
        <v/>
      </c>
      <c r="F2479" s="10">
        <f>IFERROR(INDEX(Lotes!$E:$E,MATCH(1,(Lotes!$A:$A=C2479)*(Lotes!$C:$C=E2479),0)),"")</f>
        <v/>
      </c>
      <c r="G2479" s="14" t="n"/>
    </row>
    <row r="2480">
      <c r="A2480" s="10" t="n"/>
      <c r="D2480">
        <f>IFERROR(VLOOKUP(C2480,Produtos!A:B,2,FALSE),"")</f>
        <v/>
      </c>
      <c r="F2480" s="10">
        <f>IFERROR(INDEX(Lotes!$E:$E,MATCH(1,(Lotes!$A:$A=C2480)*(Lotes!$C:$C=E2480),0)),"")</f>
        <v/>
      </c>
      <c r="G2480" s="14" t="n"/>
    </row>
    <row r="2481">
      <c r="A2481" s="10" t="n"/>
      <c r="D2481">
        <f>IFERROR(VLOOKUP(C2481,Produtos!A:B,2,FALSE),"")</f>
        <v/>
      </c>
      <c r="F2481" s="10">
        <f>IFERROR(INDEX(Lotes!$E:$E,MATCH(1,(Lotes!$A:$A=C2481)*(Lotes!$C:$C=E2481),0)),"")</f>
        <v/>
      </c>
      <c r="G2481" s="14" t="n"/>
    </row>
    <row r="2482">
      <c r="A2482" s="10" t="n"/>
      <c r="D2482">
        <f>IFERROR(VLOOKUP(C2482,Produtos!A:B,2,FALSE),"")</f>
        <v/>
      </c>
      <c r="F2482" s="10">
        <f>IFERROR(INDEX(Lotes!$E:$E,MATCH(1,(Lotes!$A:$A=C2482)*(Lotes!$C:$C=E2482),0)),"")</f>
        <v/>
      </c>
      <c r="G2482" s="14" t="n"/>
    </row>
    <row r="2483">
      <c r="A2483" s="10" t="n"/>
      <c r="D2483">
        <f>IFERROR(VLOOKUP(C2483,Produtos!A:B,2,FALSE),"")</f>
        <v/>
      </c>
      <c r="F2483" s="10">
        <f>IFERROR(INDEX(Lotes!$E:$E,MATCH(1,(Lotes!$A:$A=C2483)*(Lotes!$C:$C=E2483),0)),"")</f>
        <v/>
      </c>
      <c r="G2483" s="14" t="n"/>
    </row>
    <row r="2484">
      <c r="A2484" s="10" t="n"/>
      <c r="D2484">
        <f>IFERROR(VLOOKUP(C2484,Produtos!A:B,2,FALSE),"")</f>
        <v/>
      </c>
      <c r="F2484" s="10">
        <f>IFERROR(INDEX(Lotes!$E:$E,MATCH(1,(Lotes!$A:$A=C2484)*(Lotes!$C:$C=E2484),0)),"")</f>
        <v/>
      </c>
      <c r="G2484" s="14" t="n"/>
    </row>
    <row r="2485">
      <c r="A2485" s="10" t="n"/>
      <c r="D2485">
        <f>IFERROR(VLOOKUP(C2485,Produtos!A:B,2,FALSE),"")</f>
        <v/>
      </c>
      <c r="F2485" s="10">
        <f>IFERROR(INDEX(Lotes!$E:$E,MATCH(1,(Lotes!$A:$A=C2485)*(Lotes!$C:$C=E2485),0)),"")</f>
        <v/>
      </c>
      <c r="G2485" s="14" t="n"/>
    </row>
    <row r="2486">
      <c r="A2486" s="10" t="n"/>
      <c r="D2486">
        <f>IFERROR(VLOOKUP(C2486,Produtos!A:B,2,FALSE),"")</f>
        <v/>
      </c>
      <c r="F2486" s="10">
        <f>IFERROR(INDEX(Lotes!$E:$E,MATCH(1,(Lotes!$A:$A=C2486)*(Lotes!$C:$C=E2486),0)),"")</f>
        <v/>
      </c>
      <c r="G2486" s="14" t="n"/>
    </row>
    <row r="2487">
      <c r="A2487" s="10" t="n"/>
      <c r="D2487">
        <f>IFERROR(VLOOKUP(C2487,Produtos!A:B,2,FALSE),"")</f>
        <v/>
      </c>
      <c r="F2487" s="10">
        <f>IFERROR(INDEX(Lotes!$E:$E,MATCH(1,(Lotes!$A:$A=C2487)*(Lotes!$C:$C=E2487),0)),"")</f>
        <v/>
      </c>
      <c r="G2487" s="14" t="n"/>
    </row>
    <row r="2488">
      <c r="A2488" s="10" t="n"/>
      <c r="D2488">
        <f>IFERROR(VLOOKUP(C2488,Produtos!A:B,2,FALSE),"")</f>
        <v/>
      </c>
      <c r="F2488" s="10">
        <f>IFERROR(INDEX(Lotes!$E:$E,MATCH(1,(Lotes!$A:$A=C2488)*(Lotes!$C:$C=E2488),0)),"")</f>
        <v/>
      </c>
      <c r="G2488" s="14" t="n"/>
    </row>
    <row r="2489">
      <c r="A2489" s="10" t="n"/>
      <c r="D2489">
        <f>IFERROR(VLOOKUP(C2489,Produtos!A:B,2,FALSE),"")</f>
        <v/>
      </c>
      <c r="F2489" s="10">
        <f>IFERROR(INDEX(Lotes!$E:$E,MATCH(1,(Lotes!$A:$A=C2489)*(Lotes!$C:$C=E2489),0)),"")</f>
        <v/>
      </c>
      <c r="G2489" s="14" t="n"/>
    </row>
    <row r="2490">
      <c r="A2490" s="10" t="n"/>
      <c r="D2490">
        <f>IFERROR(VLOOKUP(C2490,Produtos!A:B,2,FALSE),"")</f>
        <v/>
      </c>
      <c r="F2490" s="10">
        <f>IFERROR(INDEX(Lotes!$E:$E,MATCH(1,(Lotes!$A:$A=C2490)*(Lotes!$C:$C=E2490),0)),"")</f>
        <v/>
      </c>
      <c r="G2490" s="14" t="n"/>
    </row>
    <row r="2491">
      <c r="A2491" s="10" t="n"/>
      <c r="D2491">
        <f>IFERROR(VLOOKUP(C2491,Produtos!A:B,2,FALSE),"")</f>
        <v/>
      </c>
      <c r="F2491" s="10">
        <f>IFERROR(INDEX(Lotes!$E:$E,MATCH(1,(Lotes!$A:$A=C2491)*(Lotes!$C:$C=E2491),0)),"")</f>
        <v/>
      </c>
      <c r="G2491" s="14" t="n"/>
    </row>
    <row r="2492">
      <c r="A2492" s="10" t="n"/>
      <c r="D2492">
        <f>IFERROR(VLOOKUP(C2492,Produtos!A:B,2,FALSE),"")</f>
        <v/>
      </c>
      <c r="F2492" s="10">
        <f>IFERROR(INDEX(Lotes!$E:$E,MATCH(1,(Lotes!$A:$A=C2492)*(Lotes!$C:$C=E2492),0)),"")</f>
        <v/>
      </c>
      <c r="G2492" s="14" t="n"/>
    </row>
    <row r="2493">
      <c r="A2493" s="10" t="n"/>
      <c r="D2493">
        <f>IFERROR(VLOOKUP(C2493,Produtos!A:B,2,FALSE),"")</f>
        <v/>
      </c>
      <c r="F2493" s="10">
        <f>IFERROR(INDEX(Lotes!$E:$E,MATCH(1,(Lotes!$A:$A=C2493)*(Lotes!$C:$C=E2493),0)),"")</f>
        <v/>
      </c>
      <c r="G2493" s="14" t="n"/>
    </row>
    <row r="2494">
      <c r="A2494" s="10" t="n"/>
      <c r="D2494">
        <f>IFERROR(VLOOKUP(C2494,Produtos!A:B,2,FALSE),"")</f>
        <v/>
      </c>
      <c r="F2494" s="10">
        <f>IFERROR(INDEX(Lotes!$E:$E,MATCH(1,(Lotes!$A:$A=C2494)*(Lotes!$C:$C=E2494),0)),"")</f>
        <v/>
      </c>
      <c r="G2494" s="14" t="n"/>
    </row>
    <row r="2495">
      <c r="A2495" s="10" t="n"/>
      <c r="D2495">
        <f>IFERROR(VLOOKUP(C2495,Produtos!A:B,2,FALSE),"")</f>
        <v/>
      </c>
      <c r="F2495" s="10">
        <f>IFERROR(INDEX(Lotes!$E:$E,MATCH(1,(Lotes!$A:$A=C2495)*(Lotes!$C:$C=E2495),0)),"")</f>
        <v/>
      </c>
      <c r="G2495" s="14" t="n"/>
    </row>
    <row r="2496">
      <c r="A2496" s="10" t="n"/>
      <c r="D2496">
        <f>IFERROR(VLOOKUP(C2496,Produtos!A:B,2,FALSE),"")</f>
        <v/>
      </c>
      <c r="F2496" s="10">
        <f>IFERROR(INDEX(Lotes!$E:$E,MATCH(1,(Lotes!$A:$A=C2496)*(Lotes!$C:$C=E2496),0)),"")</f>
        <v/>
      </c>
      <c r="G2496" s="14" t="n"/>
    </row>
    <row r="2497">
      <c r="A2497" s="10" t="n"/>
      <c r="D2497">
        <f>IFERROR(VLOOKUP(C2497,Produtos!A:B,2,FALSE),"")</f>
        <v/>
      </c>
      <c r="F2497" s="10">
        <f>IFERROR(INDEX(Lotes!$E:$E,MATCH(1,(Lotes!$A:$A=C2497)*(Lotes!$C:$C=E2497),0)),"")</f>
        <v/>
      </c>
      <c r="G2497" s="14" t="n"/>
    </row>
    <row r="2498">
      <c r="A2498" s="10" t="n"/>
      <c r="D2498">
        <f>IFERROR(VLOOKUP(C2498,Produtos!A:B,2,FALSE),"")</f>
        <v/>
      </c>
      <c r="F2498" s="10">
        <f>IFERROR(INDEX(Lotes!$E:$E,MATCH(1,(Lotes!$A:$A=C2498)*(Lotes!$C:$C=E2498),0)),"")</f>
        <v/>
      </c>
      <c r="G2498" s="14" t="n"/>
    </row>
    <row r="2499">
      <c r="A2499" s="10" t="n"/>
      <c r="D2499">
        <f>IFERROR(VLOOKUP(C2499,Produtos!A:B,2,FALSE),"")</f>
        <v/>
      </c>
      <c r="F2499" s="10">
        <f>IFERROR(INDEX(Lotes!$E:$E,MATCH(1,(Lotes!$A:$A=C2499)*(Lotes!$C:$C=E2499),0)),"")</f>
        <v/>
      </c>
      <c r="G2499" s="14" t="n"/>
    </row>
    <row r="2500">
      <c r="A2500" s="10" t="n"/>
      <c r="D2500">
        <f>IFERROR(VLOOKUP(C2500,Produtos!A:B,2,FALSE),"")</f>
        <v/>
      </c>
      <c r="F2500" s="10">
        <f>IFERROR(INDEX(Lotes!$E:$E,MATCH(1,(Lotes!$A:$A=C2500)*(Lotes!$C:$C=E2500),0)),"")</f>
        <v/>
      </c>
      <c r="G2500" s="14" t="n"/>
    </row>
    <row r="2501">
      <c r="A2501" s="10" t="n"/>
      <c r="D2501">
        <f>IFERROR(VLOOKUP(C2501,Produtos!A:B,2,FALSE),"")</f>
        <v/>
      </c>
      <c r="F2501" s="10">
        <f>IFERROR(INDEX(Lotes!$E:$E,MATCH(1,(Lotes!$A:$A=C2501)*(Lotes!$C:$C=E2501),0)),"")</f>
        <v/>
      </c>
      <c r="G2501" s="14" t="n"/>
    </row>
    <row r="2502">
      <c r="A2502" s="10" t="n"/>
      <c r="D2502">
        <f>IFERROR(VLOOKUP(C2502,Produtos!A:B,2,FALSE),"")</f>
        <v/>
      </c>
      <c r="F2502" s="10">
        <f>IFERROR(INDEX(Lotes!$E:$E,MATCH(1,(Lotes!$A:$A=C2502)*(Lotes!$C:$C=E2502),0)),"")</f>
        <v/>
      </c>
      <c r="G2502" s="14" t="n"/>
    </row>
    <row r="2503">
      <c r="A2503" s="10" t="n"/>
      <c r="D2503">
        <f>IFERROR(VLOOKUP(C2503,Produtos!A:B,2,FALSE),"")</f>
        <v/>
      </c>
      <c r="F2503" s="10">
        <f>IFERROR(INDEX(Lotes!$E:$E,MATCH(1,(Lotes!$A:$A=C2503)*(Lotes!$C:$C=E2503),0)),"")</f>
        <v/>
      </c>
      <c r="G2503" s="14" t="n"/>
    </row>
    <row r="2504">
      <c r="A2504" s="10" t="n"/>
      <c r="D2504">
        <f>IFERROR(VLOOKUP(C2504,Produtos!A:B,2,FALSE),"")</f>
        <v/>
      </c>
      <c r="F2504" s="10">
        <f>IFERROR(INDEX(Lotes!$E:$E,MATCH(1,(Lotes!$A:$A=C2504)*(Lotes!$C:$C=E2504),0)),"")</f>
        <v/>
      </c>
      <c r="G2504" s="14" t="n"/>
    </row>
    <row r="2505">
      <c r="A2505" s="10" t="n"/>
      <c r="D2505">
        <f>IFERROR(VLOOKUP(C2505,Produtos!A:B,2,FALSE),"")</f>
        <v/>
      </c>
      <c r="F2505" s="10">
        <f>IFERROR(INDEX(Lotes!$E:$E,MATCH(1,(Lotes!$A:$A=C2505)*(Lotes!$C:$C=E2505),0)),"")</f>
        <v/>
      </c>
      <c r="G2505" s="14" t="n"/>
    </row>
    <row r="2506">
      <c r="A2506" s="10" t="n"/>
      <c r="D2506">
        <f>IFERROR(VLOOKUP(C2506,Produtos!A:B,2,FALSE),"")</f>
        <v/>
      </c>
      <c r="F2506" s="10">
        <f>IFERROR(INDEX(Lotes!$E:$E,MATCH(1,(Lotes!$A:$A=C2506)*(Lotes!$C:$C=E2506),0)),"")</f>
        <v/>
      </c>
      <c r="G2506" s="14" t="n"/>
    </row>
    <row r="2507">
      <c r="A2507" s="10" t="n"/>
      <c r="D2507">
        <f>IFERROR(VLOOKUP(C2507,Produtos!A:B,2,FALSE),"")</f>
        <v/>
      </c>
      <c r="F2507" s="10">
        <f>IFERROR(INDEX(Lotes!$E:$E,MATCH(1,(Lotes!$A:$A=C2507)*(Lotes!$C:$C=E2507),0)),"")</f>
        <v/>
      </c>
      <c r="G2507" s="14" t="n"/>
    </row>
    <row r="2508">
      <c r="A2508" s="10" t="n"/>
      <c r="D2508">
        <f>IFERROR(VLOOKUP(C2508,Produtos!A:B,2,FALSE),"")</f>
        <v/>
      </c>
      <c r="F2508" s="10">
        <f>IFERROR(INDEX(Lotes!$E:$E,MATCH(1,(Lotes!$A:$A=C2508)*(Lotes!$C:$C=E2508),0)),"")</f>
        <v/>
      </c>
      <c r="G2508" s="14" t="n"/>
    </row>
    <row r="2509">
      <c r="A2509" s="10" t="n"/>
      <c r="D2509">
        <f>IFERROR(VLOOKUP(C2509,Produtos!A:B,2,FALSE),"")</f>
        <v/>
      </c>
      <c r="F2509" s="10">
        <f>IFERROR(INDEX(Lotes!$E:$E,MATCH(1,(Lotes!$A:$A=C2509)*(Lotes!$C:$C=E2509),0)),"")</f>
        <v/>
      </c>
      <c r="G2509" s="14" t="n"/>
    </row>
    <row r="2510">
      <c r="A2510" s="10" t="n"/>
      <c r="D2510">
        <f>IFERROR(VLOOKUP(C2510,Produtos!A:B,2,FALSE),"")</f>
        <v/>
      </c>
      <c r="F2510" s="10">
        <f>IFERROR(INDEX(Lotes!$E:$E,MATCH(1,(Lotes!$A:$A=C2510)*(Lotes!$C:$C=E2510),0)),"")</f>
        <v/>
      </c>
      <c r="G2510" s="14" t="n"/>
    </row>
    <row r="2511">
      <c r="A2511" s="10" t="n"/>
      <c r="D2511">
        <f>IFERROR(VLOOKUP(C2511,Produtos!A:B,2,FALSE),"")</f>
        <v/>
      </c>
      <c r="F2511" s="10">
        <f>IFERROR(INDEX(Lotes!$E:$E,MATCH(1,(Lotes!$A:$A=C2511)*(Lotes!$C:$C=E2511),0)),"")</f>
        <v/>
      </c>
      <c r="G2511" s="14" t="n"/>
    </row>
    <row r="2512">
      <c r="A2512" s="10" t="n"/>
      <c r="D2512">
        <f>IFERROR(VLOOKUP(C2512,Produtos!A:B,2,FALSE),"")</f>
        <v/>
      </c>
      <c r="F2512" s="10">
        <f>IFERROR(INDEX(Lotes!$E:$E,MATCH(1,(Lotes!$A:$A=C2512)*(Lotes!$C:$C=E2512),0)),"")</f>
        <v/>
      </c>
      <c r="G2512" s="14" t="n"/>
    </row>
    <row r="2513">
      <c r="A2513" s="10" t="n"/>
      <c r="D2513">
        <f>IFERROR(VLOOKUP(C2513,Produtos!A:B,2,FALSE),"")</f>
        <v/>
      </c>
      <c r="F2513" s="10">
        <f>IFERROR(INDEX(Lotes!$E:$E,MATCH(1,(Lotes!$A:$A=C2513)*(Lotes!$C:$C=E2513),0)),"")</f>
        <v/>
      </c>
      <c r="G2513" s="14" t="n"/>
    </row>
    <row r="2514">
      <c r="A2514" s="10" t="n"/>
      <c r="D2514">
        <f>IFERROR(VLOOKUP(C2514,Produtos!A:B,2,FALSE),"")</f>
        <v/>
      </c>
      <c r="F2514" s="10">
        <f>IFERROR(INDEX(Lotes!$E:$E,MATCH(1,(Lotes!$A:$A=C2514)*(Lotes!$C:$C=E2514),0)),"")</f>
        <v/>
      </c>
      <c r="G2514" s="14" t="n"/>
    </row>
    <row r="2515">
      <c r="A2515" s="10" t="n"/>
      <c r="D2515">
        <f>IFERROR(VLOOKUP(C2515,Produtos!A:B,2,FALSE),"")</f>
        <v/>
      </c>
      <c r="F2515" s="10">
        <f>IFERROR(INDEX(Lotes!$E:$E,MATCH(1,(Lotes!$A:$A=C2515)*(Lotes!$C:$C=E2515),0)),"")</f>
        <v/>
      </c>
      <c r="G2515" s="14" t="n"/>
    </row>
    <row r="2516">
      <c r="A2516" s="10" t="n"/>
      <c r="D2516">
        <f>IFERROR(VLOOKUP(C2516,Produtos!A:B,2,FALSE),"")</f>
        <v/>
      </c>
      <c r="F2516" s="10">
        <f>IFERROR(INDEX(Lotes!$E:$E,MATCH(1,(Lotes!$A:$A=C2516)*(Lotes!$C:$C=E2516),0)),"")</f>
        <v/>
      </c>
      <c r="G2516" s="14" t="n"/>
    </row>
    <row r="2517">
      <c r="A2517" s="10" t="n"/>
      <c r="D2517">
        <f>IFERROR(VLOOKUP(C2517,Produtos!A:B,2,FALSE),"")</f>
        <v/>
      </c>
      <c r="F2517" s="10">
        <f>IFERROR(INDEX(Lotes!$E:$E,MATCH(1,(Lotes!$A:$A=C2517)*(Lotes!$C:$C=E2517),0)),"")</f>
        <v/>
      </c>
      <c r="G2517" s="14" t="n"/>
    </row>
    <row r="2518">
      <c r="A2518" s="10" t="n"/>
      <c r="D2518">
        <f>IFERROR(VLOOKUP(C2518,Produtos!A:B,2,FALSE),"")</f>
        <v/>
      </c>
      <c r="F2518" s="10">
        <f>IFERROR(INDEX(Lotes!$E:$E,MATCH(1,(Lotes!$A:$A=C2518)*(Lotes!$C:$C=E2518),0)),"")</f>
        <v/>
      </c>
      <c r="G2518" s="14" t="n"/>
    </row>
    <row r="2519">
      <c r="A2519" s="10" t="n"/>
      <c r="D2519">
        <f>IFERROR(VLOOKUP(C2519,Produtos!A:B,2,FALSE),"")</f>
        <v/>
      </c>
      <c r="F2519" s="10">
        <f>IFERROR(INDEX(Lotes!$E:$E,MATCH(1,(Lotes!$A:$A=C2519)*(Lotes!$C:$C=E2519),0)),"")</f>
        <v/>
      </c>
      <c r="G2519" s="14" t="n"/>
    </row>
    <row r="2520">
      <c r="A2520" s="10" t="n"/>
      <c r="D2520">
        <f>IFERROR(VLOOKUP(C2520,Produtos!A:B,2,FALSE),"")</f>
        <v/>
      </c>
      <c r="F2520" s="10">
        <f>IFERROR(INDEX(Lotes!$E:$E,MATCH(1,(Lotes!$A:$A=C2520)*(Lotes!$C:$C=E2520),0)),"")</f>
        <v/>
      </c>
      <c r="G2520" s="14" t="n"/>
    </row>
    <row r="2521">
      <c r="A2521" s="10" t="n"/>
      <c r="D2521">
        <f>IFERROR(VLOOKUP(C2521,Produtos!A:B,2,FALSE),"")</f>
        <v/>
      </c>
      <c r="F2521" s="10">
        <f>IFERROR(INDEX(Lotes!$E:$E,MATCH(1,(Lotes!$A:$A=C2521)*(Lotes!$C:$C=E2521),0)),"")</f>
        <v/>
      </c>
      <c r="G2521" s="14" t="n"/>
    </row>
    <row r="2522">
      <c r="A2522" s="10" t="n"/>
      <c r="D2522">
        <f>IFERROR(VLOOKUP(C2522,Produtos!A:B,2,FALSE),"")</f>
        <v/>
      </c>
      <c r="F2522" s="10">
        <f>IFERROR(INDEX(Lotes!$E:$E,MATCH(1,(Lotes!$A:$A=C2522)*(Lotes!$C:$C=E2522),0)),"")</f>
        <v/>
      </c>
      <c r="G2522" s="14" t="n"/>
    </row>
    <row r="2523">
      <c r="A2523" s="10" t="n"/>
      <c r="D2523">
        <f>IFERROR(VLOOKUP(C2523,Produtos!A:B,2,FALSE),"")</f>
        <v/>
      </c>
      <c r="F2523" s="10">
        <f>IFERROR(INDEX(Lotes!$E:$E,MATCH(1,(Lotes!$A:$A=C2523)*(Lotes!$C:$C=E2523),0)),"")</f>
        <v/>
      </c>
      <c r="G2523" s="14" t="n"/>
    </row>
    <row r="2524">
      <c r="A2524" s="10" t="n"/>
      <c r="D2524">
        <f>IFERROR(VLOOKUP(C2524,Produtos!A:B,2,FALSE),"")</f>
        <v/>
      </c>
      <c r="F2524" s="10">
        <f>IFERROR(INDEX(Lotes!$E:$E,MATCH(1,(Lotes!$A:$A=C2524)*(Lotes!$C:$C=E2524),0)),"")</f>
        <v/>
      </c>
      <c r="G2524" s="14" t="n"/>
    </row>
    <row r="2525">
      <c r="A2525" s="10" t="n"/>
      <c r="D2525">
        <f>IFERROR(VLOOKUP(C2525,Produtos!A:B,2,FALSE),"")</f>
        <v/>
      </c>
      <c r="F2525" s="10">
        <f>IFERROR(INDEX(Lotes!$E:$E,MATCH(1,(Lotes!$A:$A=C2525)*(Lotes!$C:$C=E2525),0)),"")</f>
        <v/>
      </c>
      <c r="G2525" s="14" t="n"/>
    </row>
    <row r="2526">
      <c r="A2526" s="10" t="n"/>
      <c r="D2526">
        <f>IFERROR(VLOOKUP(C2526,Produtos!A:B,2,FALSE),"")</f>
        <v/>
      </c>
      <c r="F2526" s="10">
        <f>IFERROR(INDEX(Lotes!$E:$E,MATCH(1,(Lotes!$A:$A=C2526)*(Lotes!$C:$C=E2526),0)),"")</f>
        <v/>
      </c>
      <c r="G2526" s="14" t="n"/>
    </row>
    <row r="2527">
      <c r="A2527" s="10" t="n"/>
      <c r="D2527">
        <f>IFERROR(VLOOKUP(C2527,Produtos!A:B,2,FALSE),"")</f>
        <v/>
      </c>
      <c r="F2527" s="10">
        <f>IFERROR(INDEX(Lotes!$E:$E,MATCH(1,(Lotes!$A:$A=C2527)*(Lotes!$C:$C=E2527),0)),"")</f>
        <v/>
      </c>
      <c r="G2527" s="14" t="n"/>
    </row>
    <row r="2528">
      <c r="A2528" s="10" t="n"/>
      <c r="D2528">
        <f>IFERROR(VLOOKUP(C2528,Produtos!A:B,2,FALSE),"")</f>
        <v/>
      </c>
      <c r="F2528" s="10">
        <f>IFERROR(INDEX(Lotes!$E:$E,MATCH(1,(Lotes!$A:$A=C2528)*(Lotes!$C:$C=E2528),0)),"")</f>
        <v/>
      </c>
      <c r="G2528" s="14" t="n"/>
    </row>
    <row r="2529">
      <c r="A2529" s="10" t="n"/>
      <c r="D2529">
        <f>IFERROR(VLOOKUP(C2529,Produtos!A:B,2,FALSE),"")</f>
        <v/>
      </c>
      <c r="F2529" s="10">
        <f>IFERROR(INDEX(Lotes!$E:$E,MATCH(1,(Lotes!$A:$A=C2529)*(Lotes!$C:$C=E2529),0)),"")</f>
        <v/>
      </c>
      <c r="G2529" s="14" t="n"/>
    </row>
    <row r="2530">
      <c r="A2530" s="10" t="n"/>
      <c r="D2530">
        <f>IFERROR(VLOOKUP(C2530,Produtos!A:B,2,FALSE),"")</f>
        <v/>
      </c>
      <c r="F2530" s="10">
        <f>IFERROR(INDEX(Lotes!$E:$E,MATCH(1,(Lotes!$A:$A=C2530)*(Lotes!$C:$C=E2530),0)),"")</f>
        <v/>
      </c>
      <c r="G2530" s="14" t="n"/>
    </row>
    <row r="2531">
      <c r="A2531" s="10" t="n"/>
      <c r="D2531">
        <f>IFERROR(VLOOKUP(C2531,Produtos!A:B,2,FALSE),"")</f>
        <v/>
      </c>
      <c r="F2531" s="10">
        <f>IFERROR(INDEX(Lotes!$E:$E,MATCH(1,(Lotes!$A:$A=C2531)*(Lotes!$C:$C=E2531),0)),"")</f>
        <v/>
      </c>
      <c r="G2531" s="14" t="n"/>
    </row>
    <row r="2532">
      <c r="A2532" s="10" t="n"/>
      <c r="D2532">
        <f>IFERROR(VLOOKUP(C2532,Produtos!A:B,2,FALSE),"")</f>
        <v/>
      </c>
      <c r="F2532" s="10">
        <f>IFERROR(INDEX(Lotes!$E:$E,MATCH(1,(Lotes!$A:$A=C2532)*(Lotes!$C:$C=E2532),0)),"")</f>
        <v/>
      </c>
      <c r="G2532" s="14" t="n"/>
    </row>
    <row r="2533">
      <c r="A2533" s="10" t="n"/>
      <c r="D2533">
        <f>IFERROR(VLOOKUP(C2533,Produtos!A:B,2,FALSE),"")</f>
        <v/>
      </c>
      <c r="F2533" s="10">
        <f>IFERROR(INDEX(Lotes!$E:$E,MATCH(1,(Lotes!$A:$A=C2533)*(Lotes!$C:$C=E2533),0)),"")</f>
        <v/>
      </c>
      <c r="G2533" s="14" t="n"/>
    </row>
    <row r="2534">
      <c r="A2534" s="10" t="n"/>
      <c r="D2534">
        <f>IFERROR(VLOOKUP(C2534,Produtos!A:B,2,FALSE),"")</f>
        <v/>
      </c>
      <c r="F2534" s="10">
        <f>IFERROR(INDEX(Lotes!$E:$E,MATCH(1,(Lotes!$A:$A=C2534)*(Lotes!$C:$C=E2534),0)),"")</f>
        <v/>
      </c>
      <c r="G2534" s="14" t="n"/>
    </row>
    <row r="2535">
      <c r="A2535" s="10" t="n"/>
      <c r="D2535">
        <f>IFERROR(VLOOKUP(C2535,Produtos!A:B,2,FALSE),"")</f>
        <v/>
      </c>
      <c r="F2535" s="10">
        <f>IFERROR(INDEX(Lotes!$E:$E,MATCH(1,(Lotes!$A:$A=C2535)*(Lotes!$C:$C=E2535),0)),"")</f>
        <v/>
      </c>
      <c r="G2535" s="14" t="n"/>
    </row>
    <row r="2536">
      <c r="A2536" s="10" t="n"/>
      <c r="D2536">
        <f>IFERROR(VLOOKUP(C2536,Produtos!A:B,2,FALSE),"")</f>
        <v/>
      </c>
      <c r="F2536" s="10">
        <f>IFERROR(INDEX(Lotes!$E:$E,MATCH(1,(Lotes!$A:$A=C2536)*(Lotes!$C:$C=E2536),0)),"")</f>
        <v/>
      </c>
      <c r="G2536" s="14" t="n"/>
    </row>
    <row r="2537">
      <c r="A2537" s="10" t="n"/>
      <c r="D2537">
        <f>IFERROR(VLOOKUP(C2537,Produtos!A:B,2,FALSE),"")</f>
        <v/>
      </c>
      <c r="F2537" s="10">
        <f>IFERROR(INDEX(Lotes!$E:$E,MATCH(1,(Lotes!$A:$A=C2537)*(Lotes!$C:$C=E2537),0)),"")</f>
        <v/>
      </c>
      <c r="G2537" s="14" t="n"/>
    </row>
    <row r="2538">
      <c r="A2538" s="10" t="n"/>
      <c r="D2538">
        <f>IFERROR(VLOOKUP(C2538,Produtos!A:B,2,FALSE),"")</f>
        <v/>
      </c>
      <c r="F2538" s="10">
        <f>IFERROR(INDEX(Lotes!$E:$E,MATCH(1,(Lotes!$A:$A=C2538)*(Lotes!$C:$C=E2538),0)),"")</f>
        <v/>
      </c>
      <c r="G2538" s="14" t="n"/>
    </row>
    <row r="2539">
      <c r="A2539" s="10" t="n"/>
      <c r="D2539">
        <f>IFERROR(VLOOKUP(C2539,Produtos!A:B,2,FALSE),"")</f>
        <v/>
      </c>
      <c r="F2539" s="10">
        <f>IFERROR(INDEX(Lotes!$E:$E,MATCH(1,(Lotes!$A:$A=C2539)*(Lotes!$C:$C=E2539),0)),"")</f>
        <v/>
      </c>
      <c r="G2539" s="14" t="n"/>
    </row>
    <row r="2540">
      <c r="A2540" s="10" t="n"/>
      <c r="D2540">
        <f>IFERROR(VLOOKUP(C2540,Produtos!A:B,2,FALSE),"")</f>
        <v/>
      </c>
      <c r="F2540" s="10">
        <f>IFERROR(INDEX(Lotes!$E:$E,MATCH(1,(Lotes!$A:$A=C2540)*(Lotes!$C:$C=E2540),0)),"")</f>
        <v/>
      </c>
      <c r="G2540" s="14" t="n"/>
    </row>
    <row r="2541">
      <c r="A2541" s="10" t="n"/>
      <c r="D2541">
        <f>IFERROR(VLOOKUP(C2541,Produtos!A:B,2,FALSE),"")</f>
        <v/>
      </c>
      <c r="F2541" s="10">
        <f>IFERROR(INDEX(Lotes!$E:$E,MATCH(1,(Lotes!$A:$A=C2541)*(Lotes!$C:$C=E2541),0)),"")</f>
        <v/>
      </c>
      <c r="G2541" s="14" t="n"/>
    </row>
    <row r="2542">
      <c r="A2542" s="10" t="n"/>
      <c r="D2542">
        <f>IFERROR(VLOOKUP(C2542,Produtos!A:B,2,FALSE),"")</f>
        <v/>
      </c>
      <c r="F2542" s="10">
        <f>IFERROR(INDEX(Lotes!$E:$E,MATCH(1,(Lotes!$A:$A=C2542)*(Lotes!$C:$C=E2542),0)),"")</f>
        <v/>
      </c>
      <c r="G2542" s="14" t="n"/>
    </row>
    <row r="2543">
      <c r="A2543" s="10" t="n"/>
      <c r="D2543">
        <f>IFERROR(VLOOKUP(C2543,Produtos!A:B,2,FALSE),"")</f>
        <v/>
      </c>
      <c r="F2543" s="10">
        <f>IFERROR(INDEX(Lotes!$E:$E,MATCH(1,(Lotes!$A:$A=C2543)*(Lotes!$C:$C=E2543),0)),"")</f>
        <v/>
      </c>
      <c r="G2543" s="14" t="n"/>
    </row>
    <row r="2544">
      <c r="A2544" s="10" t="n"/>
      <c r="D2544">
        <f>IFERROR(VLOOKUP(C2544,Produtos!A:B,2,FALSE),"")</f>
        <v/>
      </c>
      <c r="F2544" s="10">
        <f>IFERROR(INDEX(Lotes!$E:$E,MATCH(1,(Lotes!$A:$A=C2544)*(Lotes!$C:$C=E2544),0)),"")</f>
        <v/>
      </c>
      <c r="G2544" s="14" t="n"/>
    </row>
    <row r="2545">
      <c r="A2545" s="10" t="n"/>
      <c r="D2545">
        <f>IFERROR(VLOOKUP(C2545,Produtos!A:B,2,FALSE),"")</f>
        <v/>
      </c>
      <c r="F2545" s="10">
        <f>IFERROR(INDEX(Lotes!$E:$E,MATCH(1,(Lotes!$A:$A=C2545)*(Lotes!$C:$C=E2545),0)),"")</f>
        <v/>
      </c>
      <c r="G2545" s="14" t="n"/>
    </row>
    <row r="2546">
      <c r="A2546" s="10" t="n"/>
      <c r="D2546">
        <f>IFERROR(VLOOKUP(C2546,Produtos!A:B,2,FALSE),"")</f>
        <v/>
      </c>
      <c r="F2546" s="10">
        <f>IFERROR(INDEX(Lotes!$E:$E,MATCH(1,(Lotes!$A:$A=C2546)*(Lotes!$C:$C=E2546),0)),"")</f>
        <v/>
      </c>
      <c r="G2546" s="14" t="n"/>
    </row>
    <row r="2547">
      <c r="A2547" s="10" t="n"/>
      <c r="D2547">
        <f>IFERROR(VLOOKUP(C2547,Produtos!A:B,2,FALSE),"")</f>
        <v/>
      </c>
      <c r="F2547" s="10">
        <f>IFERROR(INDEX(Lotes!$E:$E,MATCH(1,(Lotes!$A:$A=C2547)*(Lotes!$C:$C=E2547),0)),"")</f>
        <v/>
      </c>
      <c r="G2547" s="14" t="n"/>
    </row>
    <row r="2548">
      <c r="A2548" s="10" t="n"/>
      <c r="D2548">
        <f>IFERROR(VLOOKUP(C2548,Produtos!A:B,2,FALSE),"")</f>
        <v/>
      </c>
      <c r="F2548" s="10">
        <f>IFERROR(INDEX(Lotes!$E:$E,MATCH(1,(Lotes!$A:$A=C2548)*(Lotes!$C:$C=E2548),0)),"")</f>
        <v/>
      </c>
      <c r="G2548" s="14" t="n"/>
    </row>
    <row r="2549">
      <c r="A2549" s="10" t="n"/>
      <c r="D2549">
        <f>IFERROR(VLOOKUP(C2549,Produtos!A:B,2,FALSE),"")</f>
        <v/>
      </c>
      <c r="F2549" s="10">
        <f>IFERROR(INDEX(Lotes!$E:$E,MATCH(1,(Lotes!$A:$A=C2549)*(Lotes!$C:$C=E2549),0)),"")</f>
        <v/>
      </c>
      <c r="G2549" s="14" t="n"/>
    </row>
    <row r="2550">
      <c r="A2550" s="10" t="n"/>
      <c r="D2550">
        <f>IFERROR(VLOOKUP(C2550,Produtos!A:B,2,FALSE),"")</f>
        <v/>
      </c>
      <c r="F2550" s="10">
        <f>IFERROR(INDEX(Lotes!$E:$E,MATCH(1,(Lotes!$A:$A=C2550)*(Lotes!$C:$C=E2550),0)),"")</f>
        <v/>
      </c>
      <c r="G2550" s="14" t="n"/>
    </row>
    <row r="2551">
      <c r="A2551" s="10" t="n"/>
      <c r="D2551">
        <f>IFERROR(VLOOKUP(C2551,Produtos!A:B,2,FALSE),"")</f>
        <v/>
      </c>
      <c r="F2551" s="10">
        <f>IFERROR(INDEX(Lotes!$E:$E,MATCH(1,(Lotes!$A:$A=C2551)*(Lotes!$C:$C=E2551),0)),"")</f>
        <v/>
      </c>
      <c r="G2551" s="14" t="n"/>
    </row>
    <row r="2552">
      <c r="A2552" s="10" t="n"/>
      <c r="D2552">
        <f>IFERROR(VLOOKUP(C2552,Produtos!A:B,2,FALSE),"")</f>
        <v/>
      </c>
      <c r="F2552" s="10">
        <f>IFERROR(INDEX(Lotes!$E:$E,MATCH(1,(Lotes!$A:$A=C2552)*(Lotes!$C:$C=E2552),0)),"")</f>
        <v/>
      </c>
      <c r="G2552" s="14" t="n"/>
    </row>
    <row r="2553">
      <c r="A2553" s="10" t="n"/>
      <c r="D2553">
        <f>IFERROR(VLOOKUP(C2553,Produtos!A:B,2,FALSE),"")</f>
        <v/>
      </c>
      <c r="F2553" s="10">
        <f>IFERROR(INDEX(Lotes!$E:$E,MATCH(1,(Lotes!$A:$A=C2553)*(Lotes!$C:$C=E2553),0)),"")</f>
        <v/>
      </c>
      <c r="G2553" s="14" t="n"/>
    </row>
    <row r="2554">
      <c r="A2554" s="10" t="n"/>
      <c r="D2554">
        <f>IFERROR(VLOOKUP(C2554,Produtos!A:B,2,FALSE),"")</f>
        <v/>
      </c>
      <c r="F2554" s="10">
        <f>IFERROR(INDEX(Lotes!$E:$E,MATCH(1,(Lotes!$A:$A=C2554)*(Lotes!$C:$C=E2554),0)),"")</f>
        <v/>
      </c>
      <c r="G2554" s="14" t="n"/>
    </row>
    <row r="2555">
      <c r="A2555" s="10" t="n"/>
      <c r="D2555">
        <f>IFERROR(VLOOKUP(C2555,Produtos!A:B,2,FALSE),"")</f>
        <v/>
      </c>
      <c r="F2555" s="10">
        <f>IFERROR(INDEX(Lotes!$E:$E,MATCH(1,(Lotes!$A:$A=C2555)*(Lotes!$C:$C=E2555),0)),"")</f>
        <v/>
      </c>
      <c r="G2555" s="14" t="n"/>
    </row>
    <row r="2556">
      <c r="A2556" s="10" t="n"/>
      <c r="D2556">
        <f>IFERROR(VLOOKUP(C2556,Produtos!A:B,2,FALSE),"")</f>
        <v/>
      </c>
      <c r="F2556" s="10">
        <f>IFERROR(INDEX(Lotes!$E:$E,MATCH(1,(Lotes!$A:$A=C2556)*(Lotes!$C:$C=E2556),0)),"")</f>
        <v/>
      </c>
      <c r="G2556" s="14" t="n"/>
    </row>
    <row r="2557">
      <c r="A2557" s="10" t="n"/>
      <c r="D2557">
        <f>IFERROR(VLOOKUP(C2557,Produtos!A:B,2,FALSE),"")</f>
        <v/>
      </c>
      <c r="F2557" s="10">
        <f>IFERROR(INDEX(Lotes!$E:$E,MATCH(1,(Lotes!$A:$A=C2557)*(Lotes!$C:$C=E2557),0)),"")</f>
        <v/>
      </c>
      <c r="G2557" s="14" t="n"/>
    </row>
    <row r="2558">
      <c r="A2558" s="10" t="n"/>
      <c r="D2558">
        <f>IFERROR(VLOOKUP(C2558,Produtos!A:B,2,FALSE),"")</f>
        <v/>
      </c>
      <c r="F2558" s="10">
        <f>IFERROR(INDEX(Lotes!$E:$E,MATCH(1,(Lotes!$A:$A=C2558)*(Lotes!$C:$C=E2558),0)),"")</f>
        <v/>
      </c>
      <c r="G2558" s="14" t="n"/>
    </row>
    <row r="2559">
      <c r="A2559" s="10" t="n"/>
      <c r="D2559">
        <f>IFERROR(VLOOKUP(C2559,Produtos!A:B,2,FALSE),"")</f>
        <v/>
      </c>
      <c r="F2559" s="10">
        <f>IFERROR(INDEX(Lotes!$E:$E,MATCH(1,(Lotes!$A:$A=C2559)*(Lotes!$C:$C=E2559),0)),"")</f>
        <v/>
      </c>
      <c r="G2559" s="14" t="n"/>
    </row>
    <row r="2560">
      <c r="A2560" s="10" t="n"/>
      <c r="D2560">
        <f>IFERROR(VLOOKUP(C2560,Produtos!A:B,2,FALSE),"")</f>
        <v/>
      </c>
      <c r="F2560" s="10">
        <f>IFERROR(INDEX(Lotes!$E:$E,MATCH(1,(Lotes!$A:$A=C2560)*(Lotes!$C:$C=E2560),0)),"")</f>
        <v/>
      </c>
      <c r="G2560" s="14" t="n"/>
    </row>
    <row r="2561">
      <c r="A2561" s="10" t="n"/>
      <c r="D2561">
        <f>IFERROR(VLOOKUP(C2561,Produtos!A:B,2,FALSE),"")</f>
        <v/>
      </c>
      <c r="F2561" s="10">
        <f>IFERROR(INDEX(Lotes!$E:$E,MATCH(1,(Lotes!$A:$A=C2561)*(Lotes!$C:$C=E2561),0)),"")</f>
        <v/>
      </c>
      <c r="G2561" s="14" t="n"/>
    </row>
    <row r="2562">
      <c r="A2562" s="10" t="n"/>
      <c r="D2562">
        <f>IFERROR(VLOOKUP(C2562,Produtos!A:B,2,FALSE),"")</f>
        <v/>
      </c>
      <c r="F2562" s="10">
        <f>IFERROR(INDEX(Lotes!$E:$E,MATCH(1,(Lotes!$A:$A=C2562)*(Lotes!$C:$C=E2562),0)),"")</f>
        <v/>
      </c>
      <c r="G2562" s="14" t="n"/>
    </row>
    <row r="2563">
      <c r="A2563" s="10" t="n"/>
      <c r="D2563">
        <f>IFERROR(VLOOKUP(C2563,Produtos!A:B,2,FALSE),"")</f>
        <v/>
      </c>
      <c r="F2563" s="10">
        <f>IFERROR(INDEX(Lotes!$E:$E,MATCH(1,(Lotes!$A:$A=C2563)*(Lotes!$C:$C=E2563),0)),"")</f>
        <v/>
      </c>
      <c r="G2563" s="14" t="n"/>
    </row>
    <row r="2564">
      <c r="A2564" s="10" t="n"/>
      <c r="D2564">
        <f>IFERROR(VLOOKUP(C2564,Produtos!A:B,2,FALSE),"")</f>
        <v/>
      </c>
      <c r="F2564" s="10">
        <f>IFERROR(INDEX(Lotes!$E:$E,MATCH(1,(Lotes!$A:$A=C2564)*(Lotes!$C:$C=E2564),0)),"")</f>
        <v/>
      </c>
      <c r="G2564" s="14" t="n"/>
    </row>
    <row r="2565">
      <c r="A2565" s="10" t="n"/>
      <c r="D2565">
        <f>IFERROR(VLOOKUP(C2565,Produtos!A:B,2,FALSE),"")</f>
        <v/>
      </c>
      <c r="F2565" s="10">
        <f>IFERROR(INDEX(Lotes!$E:$E,MATCH(1,(Lotes!$A:$A=C2565)*(Lotes!$C:$C=E2565),0)),"")</f>
        <v/>
      </c>
      <c r="G2565" s="14" t="n"/>
    </row>
    <row r="2566">
      <c r="A2566" s="10" t="n"/>
      <c r="D2566">
        <f>IFERROR(VLOOKUP(C2566,Produtos!A:B,2,FALSE),"")</f>
        <v/>
      </c>
      <c r="F2566" s="10">
        <f>IFERROR(INDEX(Lotes!$E:$E,MATCH(1,(Lotes!$A:$A=C2566)*(Lotes!$C:$C=E2566),0)),"")</f>
        <v/>
      </c>
      <c r="G2566" s="14" t="n"/>
    </row>
    <row r="2567">
      <c r="A2567" s="10" t="n"/>
      <c r="D2567">
        <f>IFERROR(VLOOKUP(C2567,Produtos!A:B,2,FALSE),"")</f>
        <v/>
      </c>
      <c r="F2567" s="10">
        <f>IFERROR(INDEX(Lotes!$E:$E,MATCH(1,(Lotes!$A:$A=C2567)*(Lotes!$C:$C=E2567),0)),"")</f>
        <v/>
      </c>
      <c r="G2567" s="14" t="n"/>
    </row>
    <row r="2568">
      <c r="A2568" s="10" t="n"/>
      <c r="D2568">
        <f>IFERROR(VLOOKUP(C2568,Produtos!A:B,2,FALSE),"")</f>
        <v/>
      </c>
      <c r="F2568" s="10">
        <f>IFERROR(INDEX(Lotes!$E:$E,MATCH(1,(Lotes!$A:$A=C2568)*(Lotes!$C:$C=E2568),0)),"")</f>
        <v/>
      </c>
      <c r="G2568" s="14" t="n"/>
    </row>
    <row r="2569">
      <c r="A2569" s="10" t="n"/>
      <c r="D2569">
        <f>IFERROR(VLOOKUP(C2569,Produtos!A:B,2,FALSE),"")</f>
        <v/>
      </c>
      <c r="F2569" s="10">
        <f>IFERROR(INDEX(Lotes!$E:$E,MATCH(1,(Lotes!$A:$A=C2569)*(Lotes!$C:$C=E2569),0)),"")</f>
        <v/>
      </c>
      <c r="G2569" s="14" t="n"/>
    </row>
    <row r="2570">
      <c r="A2570" s="10" t="n"/>
      <c r="D2570">
        <f>IFERROR(VLOOKUP(C2570,Produtos!A:B,2,FALSE),"")</f>
        <v/>
      </c>
      <c r="F2570" s="10">
        <f>IFERROR(INDEX(Lotes!$E:$E,MATCH(1,(Lotes!$A:$A=C2570)*(Lotes!$C:$C=E2570),0)),"")</f>
        <v/>
      </c>
      <c r="G2570" s="14" t="n"/>
    </row>
    <row r="2571">
      <c r="A2571" s="10" t="n"/>
      <c r="D2571">
        <f>IFERROR(VLOOKUP(C2571,Produtos!A:B,2,FALSE),"")</f>
        <v/>
      </c>
      <c r="F2571" s="10">
        <f>IFERROR(INDEX(Lotes!$E:$E,MATCH(1,(Lotes!$A:$A=C2571)*(Lotes!$C:$C=E2571),0)),"")</f>
        <v/>
      </c>
      <c r="G2571" s="14" t="n"/>
    </row>
    <row r="2572">
      <c r="A2572" s="10" t="n"/>
      <c r="D2572">
        <f>IFERROR(VLOOKUP(C2572,Produtos!A:B,2,FALSE),"")</f>
        <v/>
      </c>
      <c r="F2572" s="10">
        <f>IFERROR(INDEX(Lotes!$E:$E,MATCH(1,(Lotes!$A:$A=C2572)*(Lotes!$C:$C=E2572),0)),"")</f>
        <v/>
      </c>
      <c r="G2572" s="14" t="n"/>
    </row>
    <row r="2573">
      <c r="A2573" s="10" t="n"/>
      <c r="D2573">
        <f>IFERROR(VLOOKUP(C2573,Produtos!A:B,2,FALSE),"")</f>
        <v/>
      </c>
      <c r="F2573" s="10">
        <f>IFERROR(INDEX(Lotes!$E:$E,MATCH(1,(Lotes!$A:$A=C2573)*(Lotes!$C:$C=E2573),0)),"")</f>
        <v/>
      </c>
      <c r="G2573" s="14" t="n"/>
    </row>
    <row r="2574">
      <c r="A2574" s="10" t="n"/>
      <c r="D2574">
        <f>IFERROR(VLOOKUP(C2574,Produtos!A:B,2,FALSE),"")</f>
        <v/>
      </c>
      <c r="F2574" s="10">
        <f>IFERROR(INDEX(Lotes!$E:$E,MATCH(1,(Lotes!$A:$A=C2574)*(Lotes!$C:$C=E2574),0)),"")</f>
        <v/>
      </c>
      <c r="G2574" s="14" t="n"/>
    </row>
    <row r="2575">
      <c r="A2575" s="10" t="n"/>
      <c r="D2575">
        <f>IFERROR(VLOOKUP(C2575,Produtos!A:B,2,FALSE),"")</f>
        <v/>
      </c>
      <c r="F2575" s="10">
        <f>IFERROR(INDEX(Lotes!$E:$E,MATCH(1,(Lotes!$A:$A=C2575)*(Lotes!$C:$C=E2575),0)),"")</f>
        <v/>
      </c>
      <c r="G2575" s="14" t="n"/>
    </row>
    <row r="2576">
      <c r="A2576" s="10" t="n"/>
      <c r="D2576">
        <f>IFERROR(VLOOKUP(C2576,Produtos!A:B,2,FALSE),"")</f>
        <v/>
      </c>
      <c r="F2576" s="10">
        <f>IFERROR(INDEX(Lotes!$E:$E,MATCH(1,(Lotes!$A:$A=C2576)*(Lotes!$C:$C=E2576),0)),"")</f>
        <v/>
      </c>
      <c r="G2576" s="14" t="n"/>
    </row>
    <row r="2577">
      <c r="A2577" s="10" t="n"/>
      <c r="D2577">
        <f>IFERROR(VLOOKUP(C2577,Produtos!A:B,2,FALSE),"")</f>
        <v/>
      </c>
      <c r="F2577" s="10">
        <f>IFERROR(INDEX(Lotes!$E:$E,MATCH(1,(Lotes!$A:$A=C2577)*(Lotes!$C:$C=E2577),0)),"")</f>
        <v/>
      </c>
      <c r="G2577" s="14" t="n"/>
    </row>
    <row r="2578">
      <c r="A2578" s="10" t="n"/>
      <c r="D2578">
        <f>IFERROR(VLOOKUP(C2578,Produtos!A:B,2,FALSE),"")</f>
        <v/>
      </c>
      <c r="F2578" s="10">
        <f>IFERROR(INDEX(Lotes!$E:$E,MATCH(1,(Lotes!$A:$A=C2578)*(Lotes!$C:$C=E2578),0)),"")</f>
        <v/>
      </c>
      <c r="G2578" s="14" t="n"/>
    </row>
    <row r="2579">
      <c r="A2579" s="10" t="n"/>
      <c r="D2579">
        <f>IFERROR(VLOOKUP(C2579,Produtos!A:B,2,FALSE),"")</f>
        <v/>
      </c>
      <c r="F2579" s="10">
        <f>IFERROR(INDEX(Lotes!$E:$E,MATCH(1,(Lotes!$A:$A=C2579)*(Lotes!$C:$C=E2579),0)),"")</f>
        <v/>
      </c>
      <c r="G2579" s="14" t="n"/>
    </row>
    <row r="2580">
      <c r="A2580" s="10" t="n"/>
      <c r="D2580">
        <f>IFERROR(VLOOKUP(C2580,Produtos!A:B,2,FALSE),"")</f>
        <v/>
      </c>
      <c r="F2580" s="10">
        <f>IFERROR(INDEX(Lotes!$E:$E,MATCH(1,(Lotes!$A:$A=C2580)*(Lotes!$C:$C=E2580),0)),"")</f>
        <v/>
      </c>
      <c r="G2580" s="14" t="n"/>
    </row>
    <row r="2581">
      <c r="A2581" s="10" t="n"/>
      <c r="D2581">
        <f>IFERROR(VLOOKUP(C2581,Produtos!A:B,2,FALSE),"")</f>
        <v/>
      </c>
      <c r="F2581" s="10">
        <f>IFERROR(INDEX(Lotes!$E:$E,MATCH(1,(Lotes!$A:$A=C2581)*(Lotes!$C:$C=E2581),0)),"")</f>
        <v/>
      </c>
      <c r="G2581" s="14" t="n"/>
    </row>
    <row r="2582">
      <c r="A2582" s="10" t="n"/>
      <c r="D2582">
        <f>IFERROR(VLOOKUP(C2582,Produtos!A:B,2,FALSE),"")</f>
        <v/>
      </c>
      <c r="F2582" s="10">
        <f>IFERROR(INDEX(Lotes!$E:$E,MATCH(1,(Lotes!$A:$A=C2582)*(Lotes!$C:$C=E2582),0)),"")</f>
        <v/>
      </c>
      <c r="G2582" s="14" t="n"/>
    </row>
    <row r="2583">
      <c r="A2583" s="10" t="n"/>
      <c r="D2583">
        <f>IFERROR(VLOOKUP(C2583,Produtos!A:B,2,FALSE),"")</f>
        <v/>
      </c>
      <c r="F2583" s="10">
        <f>IFERROR(INDEX(Lotes!$E:$E,MATCH(1,(Lotes!$A:$A=C2583)*(Lotes!$C:$C=E2583),0)),"")</f>
        <v/>
      </c>
      <c r="G2583" s="14" t="n"/>
    </row>
    <row r="2584">
      <c r="A2584" s="10" t="n"/>
      <c r="D2584">
        <f>IFERROR(VLOOKUP(C2584,Produtos!A:B,2,FALSE),"")</f>
        <v/>
      </c>
      <c r="F2584" s="10">
        <f>IFERROR(INDEX(Lotes!$E:$E,MATCH(1,(Lotes!$A:$A=C2584)*(Lotes!$C:$C=E2584),0)),"")</f>
        <v/>
      </c>
      <c r="G2584" s="14" t="n"/>
    </row>
    <row r="2585">
      <c r="A2585" s="10" t="n"/>
      <c r="D2585">
        <f>IFERROR(VLOOKUP(C2585,Produtos!A:B,2,FALSE),"")</f>
        <v/>
      </c>
      <c r="F2585" s="10">
        <f>IFERROR(INDEX(Lotes!$E:$E,MATCH(1,(Lotes!$A:$A=C2585)*(Lotes!$C:$C=E2585),0)),"")</f>
        <v/>
      </c>
      <c r="G2585" s="14" t="n"/>
    </row>
    <row r="2586">
      <c r="A2586" s="10" t="n"/>
      <c r="D2586">
        <f>IFERROR(VLOOKUP(C2586,Produtos!A:B,2,FALSE),"")</f>
        <v/>
      </c>
      <c r="F2586" s="10">
        <f>IFERROR(INDEX(Lotes!$E:$E,MATCH(1,(Lotes!$A:$A=C2586)*(Lotes!$C:$C=E2586),0)),"")</f>
        <v/>
      </c>
      <c r="G2586" s="14" t="n"/>
    </row>
    <row r="2587">
      <c r="A2587" s="10" t="n"/>
      <c r="D2587">
        <f>IFERROR(VLOOKUP(C2587,Produtos!A:B,2,FALSE),"")</f>
        <v/>
      </c>
      <c r="F2587" s="10">
        <f>IFERROR(INDEX(Lotes!$E:$E,MATCH(1,(Lotes!$A:$A=C2587)*(Lotes!$C:$C=E2587),0)),"")</f>
        <v/>
      </c>
      <c r="G2587" s="14" t="n"/>
    </row>
    <row r="2588">
      <c r="A2588" s="10" t="n"/>
      <c r="D2588">
        <f>IFERROR(VLOOKUP(C2588,Produtos!A:B,2,FALSE),"")</f>
        <v/>
      </c>
      <c r="F2588" s="10">
        <f>IFERROR(INDEX(Lotes!$E:$E,MATCH(1,(Lotes!$A:$A=C2588)*(Lotes!$C:$C=E2588),0)),"")</f>
        <v/>
      </c>
      <c r="G2588" s="14" t="n"/>
    </row>
    <row r="2589">
      <c r="A2589" s="10" t="n"/>
      <c r="D2589">
        <f>IFERROR(VLOOKUP(C2589,Produtos!A:B,2,FALSE),"")</f>
        <v/>
      </c>
      <c r="F2589" s="10">
        <f>IFERROR(INDEX(Lotes!$E:$E,MATCH(1,(Lotes!$A:$A=C2589)*(Lotes!$C:$C=E2589),0)),"")</f>
        <v/>
      </c>
      <c r="G2589" s="14" t="n"/>
    </row>
    <row r="2590">
      <c r="A2590" s="10" t="n"/>
      <c r="D2590">
        <f>IFERROR(VLOOKUP(C2590,Produtos!A:B,2,FALSE),"")</f>
        <v/>
      </c>
      <c r="F2590" s="10">
        <f>IFERROR(INDEX(Lotes!$E:$E,MATCH(1,(Lotes!$A:$A=C2590)*(Lotes!$C:$C=E2590),0)),"")</f>
        <v/>
      </c>
      <c r="G2590" s="14" t="n"/>
    </row>
    <row r="2591">
      <c r="A2591" s="10" t="n"/>
      <c r="D2591">
        <f>IFERROR(VLOOKUP(C2591,Produtos!A:B,2,FALSE),"")</f>
        <v/>
      </c>
      <c r="F2591" s="10">
        <f>IFERROR(INDEX(Lotes!$E:$E,MATCH(1,(Lotes!$A:$A=C2591)*(Lotes!$C:$C=E2591),0)),"")</f>
        <v/>
      </c>
      <c r="G2591" s="14" t="n"/>
    </row>
    <row r="2592">
      <c r="A2592" s="10" t="n"/>
      <c r="D2592">
        <f>IFERROR(VLOOKUP(C2592,Produtos!A:B,2,FALSE),"")</f>
        <v/>
      </c>
      <c r="F2592" s="10">
        <f>IFERROR(INDEX(Lotes!$E:$E,MATCH(1,(Lotes!$A:$A=C2592)*(Lotes!$C:$C=E2592),0)),"")</f>
        <v/>
      </c>
      <c r="G2592" s="14" t="n"/>
    </row>
    <row r="2593">
      <c r="A2593" s="10" t="n"/>
      <c r="D2593">
        <f>IFERROR(VLOOKUP(C2593,Produtos!A:B,2,FALSE),"")</f>
        <v/>
      </c>
      <c r="F2593" s="10">
        <f>IFERROR(INDEX(Lotes!$E:$E,MATCH(1,(Lotes!$A:$A=C2593)*(Lotes!$C:$C=E2593),0)),"")</f>
        <v/>
      </c>
      <c r="G2593" s="14" t="n"/>
    </row>
    <row r="2594">
      <c r="A2594" s="10" t="n"/>
      <c r="D2594">
        <f>IFERROR(VLOOKUP(C2594,Produtos!A:B,2,FALSE),"")</f>
        <v/>
      </c>
      <c r="F2594" s="10">
        <f>IFERROR(INDEX(Lotes!$E:$E,MATCH(1,(Lotes!$A:$A=C2594)*(Lotes!$C:$C=E2594),0)),"")</f>
        <v/>
      </c>
      <c r="G2594" s="14" t="n"/>
    </row>
    <row r="2595">
      <c r="A2595" s="10" t="n"/>
      <c r="D2595">
        <f>IFERROR(VLOOKUP(C2595,Produtos!A:B,2,FALSE),"")</f>
        <v/>
      </c>
      <c r="F2595" s="10">
        <f>IFERROR(INDEX(Lotes!$E:$E,MATCH(1,(Lotes!$A:$A=C2595)*(Lotes!$C:$C=E2595),0)),"")</f>
        <v/>
      </c>
      <c r="G2595" s="14" t="n"/>
    </row>
    <row r="2596">
      <c r="A2596" s="10" t="n"/>
      <c r="D2596">
        <f>IFERROR(VLOOKUP(C2596,Produtos!A:B,2,FALSE),"")</f>
        <v/>
      </c>
      <c r="F2596" s="10">
        <f>IFERROR(INDEX(Lotes!$E:$E,MATCH(1,(Lotes!$A:$A=C2596)*(Lotes!$C:$C=E2596),0)),"")</f>
        <v/>
      </c>
      <c r="G2596" s="14" t="n"/>
    </row>
    <row r="2597">
      <c r="A2597" s="10" t="n"/>
      <c r="D2597">
        <f>IFERROR(VLOOKUP(C2597,Produtos!A:B,2,FALSE),"")</f>
        <v/>
      </c>
      <c r="F2597" s="10">
        <f>IFERROR(INDEX(Lotes!$E:$E,MATCH(1,(Lotes!$A:$A=C2597)*(Lotes!$C:$C=E2597),0)),"")</f>
        <v/>
      </c>
      <c r="G2597" s="14" t="n"/>
    </row>
    <row r="2598">
      <c r="A2598" s="10" t="n"/>
      <c r="D2598">
        <f>IFERROR(VLOOKUP(C2598,Produtos!A:B,2,FALSE),"")</f>
        <v/>
      </c>
      <c r="F2598" s="10">
        <f>IFERROR(INDEX(Lotes!$E:$E,MATCH(1,(Lotes!$A:$A=C2598)*(Lotes!$C:$C=E2598),0)),"")</f>
        <v/>
      </c>
      <c r="G2598" s="14" t="n"/>
    </row>
    <row r="2599">
      <c r="A2599" s="10" t="n"/>
      <c r="D2599">
        <f>IFERROR(VLOOKUP(C2599,Produtos!A:B,2,FALSE),"")</f>
        <v/>
      </c>
      <c r="F2599" s="10">
        <f>IFERROR(INDEX(Lotes!$E:$E,MATCH(1,(Lotes!$A:$A=C2599)*(Lotes!$C:$C=E2599),0)),"")</f>
        <v/>
      </c>
      <c r="G2599" s="14" t="n"/>
    </row>
    <row r="2600">
      <c r="A2600" s="10" t="n"/>
      <c r="D2600">
        <f>IFERROR(VLOOKUP(C2600,Produtos!A:B,2,FALSE),"")</f>
        <v/>
      </c>
      <c r="F2600" s="10">
        <f>IFERROR(INDEX(Lotes!$E:$E,MATCH(1,(Lotes!$A:$A=C2600)*(Lotes!$C:$C=E2600),0)),"")</f>
        <v/>
      </c>
      <c r="G2600" s="14" t="n"/>
    </row>
    <row r="2601">
      <c r="A2601" s="10" t="n"/>
      <c r="D2601">
        <f>IFERROR(VLOOKUP(C2601,Produtos!A:B,2,FALSE),"")</f>
        <v/>
      </c>
      <c r="F2601" s="10">
        <f>IFERROR(INDEX(Lotes!$E:$E,MATCH(1,(Lotes!$A:$A=C2601)*(Lotes!$C:$C=E2601),0)),"")</f>
        <v/>
      </c>
      <c r="G2601" s="14" t="n"/>
    </row>
    <row r="2602">
      <c r="A2602" s="10" t="n"/>
      <c r="D2602">
        <f>IFERROR(VLOOKUP(C2602,Produtos!A:B,2,FALSE),"")</f>
        <v/>
      </c>
      <c r="F2602" s="10">
        <f>IFERROR(INDEX(Lotes!$E:$E,MATCH(1,(Lotes!$A:$A=C2602)*(Lotes!$C:$C=E2602),0)),"")</f>
        <v/>
      </c>
      <c r="G2602" s="14" t="n"/>
    </row>
    <row r="2603">
      <c r="A2603" s="10" t="n"/>
      <c r="D2603">
        <f>IFERROR(VLOOKUP(C2603,Produtos!A:B,2,FALSE),"")</f>
        <v/>
      </c>
      <c r="F2603" s="10">
        <f>IFERROR(INDEX(Lotes!$E:$E,MATCH(1,(Lotes!$A:$A=C2603)*(Lotes!$C:$C=E2603),0)),"")</f>
        <v/>
      </c>
      <c r="G2603" s="14" t="n"/>
    </row>
    <row r="2604">
      <c r="A2604" s="10" t="n"/>
      <c r="D2604">
        <f>IFERROR(VLOOKUP(C2604,Produtos!A:B,2,FALSE),"")</f>
        <v/>
      </c>
      <c r="F2604" s="10">
        <f>IFERROR(INDEX(Lotes!$E:$E,MATCH(1,(Lotes!$A:$A=C2604)*(Lotes!$C:$C=E2604),0)),"")</f>
        <v/>
      </c>
      <c r="G2604" s="14" t="n"/>
    </row>
    <row r="2605">
      <c r="A2605" s="10" t="n"/>
      <c r="D2605">
        <f>IFERROR(VLOOKUP(C2605,Produtos!A:B,2,FALSE),"")</f>
        <v/>
      </c>
      <c r="F2605" s="10">
        <f>IFERROR(INDEX(Lotes!$E:$E,MATCH(1,(Lotes!$A:$A=C2605)*(Lotes!$C:$C=E2605),0)),"")</f>
        <v/>
      </c>
      <c r="G2605" s="14" t="n"/>
    </row>
    <row r="2606">
      <c r="A2606" s="10" t="n"/>
      <c r="D2606">
        <f>IFERROR(VLOOKUP(C2606,Produtos!A:B,2,FALSE),"")</f>
        <v/>
      </c>
      <c r="F2606" s="10">
        <f>IFERROR(INDEX(Lotes!$E:$E,MATCH(1,(Lotes!$A:$A=C2606)*(Lotes!$C:$C=E2606),0)),"")</f>
        <v/>
      </c>
      <c r="G2606" s="14" t="n"/>
    </row>
    <row r="2607">
      <c r="A2607" s="10" t="n"/>
      <c r="D2607">
        <f>IFERROR(VLOOKUP(C2607,Produtos!A:B,2,FALSE),"")</f>
        <v/>
      </c>
      <c r="F2607" s="10">
        <f>IFERROR(INDEX(Lotes!$E:$E,MATCH(1,(Lotes!$A:$A=C2607)*(Lotes!$C:$C=E2607),0)),"")</f>
        <v/>
      </c>
      <c r="G2607" s="14" t="n"/>
    </row>
    <row r="2608">
      <c r="A2608" s="10" t="n"/>
      <c r="D2608">
        <f>IFERROR(VLOOKUP(C2608,Produtos!A:B,2,FALSE),"")</f>
        <v/>
      </c>
      <c r="F2608" s="10">
        <f>IFERROR(INDEX(Lotes!$E:$E,MATCH(1,(Lotes!$A:$A=C2608)*(Lotes!$C:$C=E2608),0)),"")</f>
        <v/>
      </c>
      <c r="G2608" s="14" t="n"/>
    </row>
    <row r="2609">
      <c r="A2609" s="10" t="n"/>
      <c r="D2609">
        <f>IFERROR(VLOOKUP(C2609,Produtos!A:B,2,FALSE),"")</f>
        <v/>
      </c>
      <c r="F2609" s="10">
        <f>IFERROR(INDEX(Lotes!$E:$E,MATCH(1,(Lotes!$A:$A=C2609)*(Lotes!$C:$C=E2609),0)),"")</f>
        <v/>
      </c>
      <c r="G2609" s="14" t="n"/>
    </row>
    <row r="2610">
      <c r="A2610" s="10" t="n"/>
      <c r="D2610">
        <f>IFERROR(VLOOKUP(C2610,Produtos!A:B,2,FALSE),"")</f>
        <v/>
      </c>
      <c r="F2610" s="10">
        <f>IFERROR(INDEX(Lotes!$E:$E,MATCH(1,(Lotes!$A:$A=C2610)*(Lotes!$C:$C=E2610),0)),"")</f>
        <v/>
      </c>
      <c r="G2610" s="14" t="n"/>
    </row>
    <row r="2611">
      <c r="A2611" s="10" t="n"/>
      <c r="D2611">
        <f>IFERROR(VLOOKUP(C2611,Produtos!A:B,2,FALSE),"")</f>
        <v/>
      </c>
      <c r="F2611" s="10">
        <f>IFERROR(INDEX(Lotes!$E:$E,MATCH(1,(Lotes!$A:$A=C2611)*(Lotes!$C:$C=E2611),0)),"")</f>
        <v/>
      </c>
      <c r="G2611" s="14" t="n"/>
    </row>
    <row r="2612">
      <c r="A2612" s="10" t="n"/>
      <c r="D2612">
        <f>IFERROR(VLOOKUP(C2612,Produtos!A:B,2,FALSE),"")</f>
        <v/>
      </c>
      <c r="F2612" s="10">
        <f>IFERROR(INDEX(Lotes!$E:$E,MATCH(1,(Lotes!$A:$A=C2612)*(Lotes!$C:$C=E2612),0)),"")</f>
        <v/>
      </c>
      <c r="G2612" s="14" t="n"/>
    </row>
    <row r="2613">
      <c r="A2613" s="10" t="n"/>
      <c r="D2613">
        <f>IFERROR(VLOOKUP(C2613,Produtos!A:B,2,FALSE),"")</f>
        <v/>
      </c>
      <c r="F2613" s="10">
        <f>IFERROR(INDEX(Lotes!$E:$E,MATCH(1,(Lotes!$A:$A=C2613)*(Lotes!$C:$C=E2613),0)),"")</f>
        <v/>
      </c>
      <c r="G2613" s="14" t="n"/>
    </row>
    <row r="2614">
      <c r="A2614" s="10" t="n"/>
      <c r="D2614">
        <f>IFERROR(VLOOKUP(C2614,Produtos!A:B,2,FALSE),"")</f>
        <v/>
      </c>
      <c r="F2614" s="10">
        <f>IFERROR(INDEX(Lotes!$E:$E,MATCH(1,(Lotes!$A:$A=C2614)*(Lotes!$C:$C=E2614),0)),"")</f>
        <v/>
      </c>
      <c r="G2614" s="14" t="n"/>
    </row>
    <row r="2615">
      <c r="A2615" s="10" t="n"/>
      <c r="D2615">
        <f>IFERROR(VLOOKUP(C2615,Produtos!A:B,2,FALSE),"")</f>
        <v/>
      </c>
      <c r="F2615" s="10">
        <f>IFERROR(INDEX(Lotes!$E:$E,MATCH(1,(Lotes!$A:$A=C2615)*(Lotes!$C:$C=E2615),0)),"")</f>
        <v/>
      </c>
      <c r="G2615" s="14" t="n"/>
    </row>
    <row r="2616">
      <c r="A2616" s="10" t="n"/>
      <c r="D2616">
        <f>IFERROR(VLOOKUP(C2616,Produtos!A:B,2,FALSE),"")</f>
        <v/>
      </c>
      <c r="F2616" s="10">
        <f>IFERROR(INDEX(Lotes!$E:$E,MATCH(1,(Lotes!$A:$A=C2616)*(Lotes!$C:$C=E2616),0)),"")</f>
        <v/>
      </c>
      <c r="G2616" s="14" t="n"/>
    </row>
    <row r="2617">
      <c r="A2617" s="10" t="n"/>
      <c r="D2617">
        <f>IFERROR(VLOOKUP(C2617,Produtos!A:B,2,FALSE),"")</f>
        <v/>
      </c>
      <c r="F2617" s="10">
        <f>IFERROR(INDEX(Lotes!$E:$E,MATCH(1,(Lotes!$A:$A=C2617)*(Lotes!$C:$C=E2617),0)),"")</f>
        <v/>
      </c>
      <c r="G2617" s="14" t="n"/>
    </row>
    <row r="2618">
      <c r="A2618" s="10" t="n"/>
      <c r="D2618">
        <f>IFERROR(VLOOKUP(C2618,Produtos!A:B,2,FALSE),"")</f>
        <v/>
      </c>
      <c r="F2618" s="10">
        <f>IFERROR(INDEX(Lotes!$E:$E,MATCH(1,(Lotes!$A:$A=C2618)*(Lotes!$C:$C=E2618),0)),"")</f>
        <v/>
      </c>
      <c r="G2618" s="14" t="n"/>
    </row>
    <row r="2619">
      <c r="A2619" s="10" t="n"/>
      <c r="D2619">
        <f>IFERROR(VLOOKUP(C2619,Produtos!A:B,2,FALSE),"")</f>
        <v/>
      </c>
      <c r="F2619" s="10">
        <f>IFERROR(INDEX(Lotes!$E:$E,MATCH(1,(Lotes!$A:$A=C2619)*(Lotes!$C:$C=E2619),0)),"")</f>
        <v/>
      </c>
      <c r="G2619" s="14" t="n"/>
    </row>
    <row r="2620">
      <c r="A2620" s="10" t="n"/>
      <c r="D2620">
        <f>IFERROR(VLOOKUP(C2620,Produtos!A:B,2,FALSE),"")</f>
        <v/>
      </c>
      <c r="F2620" s="10">
        <f>IFERROR(INDEX(Lotes!$E:$E,MATCH(1,(Lotes!$A:$A=C2620)*(Lotes!$C:$C=E2620),0)),"")</f>
        <v/>
      </c>
      <c r="G2620" s="14" t="n"/>
    </row>
    <row r="2621">
      <c r="A2621" s="10" t="n"/>
      <c r="D2621">
        <f>IFERROR(VLOOKUP(C2621,Produtos!A:B,2,FALSE),"")</f>
        <v/>
      </c>
      <c r="F2621" s="10">
        <f>IFERROR(INDEX(Lotes!$E:$E,MATCH(1,(Lotes!$A:$A=C2621)*(Lotes!$C:$C=E2621),0)),"")</f>
        <v/>
      </c>
      <c r="G2621" s="14" t="n"/>
    </row>
    <row r="2622">
      <c r="A2622" s="10" t="n"/>
      <c r="D2622">
        <f>IFERROR(VLOOKUP(C2622,Produtos!A:B,2,FALSE),"")</f>
        <v/>
      </c>
      <c r="F2622" s="10">
        <f>IFERROR(INDEX(Lotes!$E:$E,MATCH(1,(Lotes!$A:$A=C2622)*(Lotes!$C:$C=E2622),0)),"")</f>
        <v/>
      </c>
      <c r="G2622" s="14" t="n"/>
    </row>
    <row r="2623">
      <c r="A2623" s="10" t="n"/>
      <c r="D2623">
        <f>IFERROR(VLOOKUP(C2623,Produtos!A:B,2,FALSE),"")</f>
        <v/>
      </c>
      <c r="F2623" s="10">
        <f>IFERROR(INDEX(Lotes!$E:$E,MATCH(1,(Lotes!$A:$A=C2623)*(Lotes!$C:$C=E2623),0)),"")</f>
        <v/>
      </c>
      <c r="G2623" s="14" t="n"/>
    </row>
    <row r="2624">
      <c r="A2624" s="10" t="n"/>
      <c r="D2624">
        <f>IFERROR(VLOOKUP(C2624,Produtos!A:B,2,FALSE),"")</f>
        <v/>
      </c>
      <c r="F2624" s="10">
        <f>IFERROR(INDEX(Lotes!$E:$E,MATCH(1,(Lotes!$A:$A=C2624)*(Lotes!$C:$C=E2624),0)),"")</f>
        <v/>
      </c>
      <c r="G2624" s="14" t="n"/>
    </row>
    <row r="2625">
      <c r="A2625" s="10" t="n"/>
      <c r="D2625">
        <f>IFERROR(VLOOKUP(C2625,Produtos!A:B,2,FALSE),"")</f>
        <v/>
      </c>
      <c r="F2625" s="10">
        <f>IFERROR(INDEX(Lotes!$E:$E,MATCH(1,(Lotes!$A:$A=C2625)*(Lotes!$C:$C=E2625),0)),"")</f>
        <v/>
      </c>
      <c r="G2625" s="14" t="n"/>
    </row>
    <row r="2626">
      <c r="A2626" s="10" t="n"/>
      <c r="D2626">
        <f>IFERROR(VLOOKUP(C2626,Produtos!A:B,2,FALSE),"")</f>
        <v/>
      </c>
      <c r="F2626" s="10">
        <f>IFERROR(INDEX(Lotes!$E:$E,MATCH(1,(Lotes!$A:$A=C2626)*(Lotes!$C:$C=E2626),0)),"")</f>
        <v/>
      </c>
      <c r="G2626" s="14" t="n"/>
    </row>
    <row r="2627">
      <c r="A2627" s="10" t="n"/>
      <c r="D2627">
        <f>IFERROR(VLOOKUP(C2627,Produtos!A:B,2,FALSE),"")</f>
        <v/>
      </c>
      <c r="F2627" s="10">
        <f>IFERROR(INDEX(Lotes!$E:$E,MATCH(1,(Lotes!$A:$A=C2627)*(Lotes!$C:$C=E2627),0)),"")</f>
        <v/>
      </c>
      <c r="G2627" s="14" t="n"/>
    </row>
    <row r="2628">
      <c r="A2628" s="10" t="n"/>
      <c r="D2628">
        <f>IFERROR(VLOOKUP(C2628,Produtos!A:B,2,FALSE),"")</f>
        <v/>
      </c>
      <c r="F2628" s="10">
        <f>IFERROR(INDEX(Lotes!$E:$E,MATCH(1,(Lotes!$A:$A=C2628)*(Lotes!$C:$C=E2628),0)),"")</f>
        <v/>
      </c>
      <c r="G2628" s="14" t="n"/>
    </row>
    <row r="2629">
      <c r="A2629" s="10" t="n"/>
      <c r="D2629">
        <f>IFERROR(VLOOKUP(C2629,Produtos!A:B,2,FALSE),"")</f>
        <v/>
      </c>
      <c r="F2629" s="10">
        <f>IFERROR(INDEX(Lotes!$E:$E,MATCH(1,(Lotes!$A:$A=C2629)*(Lotes!$C:$C=E2629),0)),"")</f>
        <v/>
      </c>
      <c r="G2629" s="14" t="n"/>
    </row>
    <row r="2630">
      <c r="A2630" s="10" t="n"/>
      <c r="D2630">
        <f>IFERROR(VLOOKUP(C2630,Produtos!A:B,2,FALSE),"")</f>
        <v/>
      </c>
      <c r="F2630" s="10">
        <f>IFERROR(INDEX(Lotes!$E:$E,MATCH(1,(Lotes!$A:$A=C2630)*(Lotes!$C:$C=E2630),0)),"")</f>
        <v/>
      </c>
      <c r="G2630" s="14" t="n"/>
    </row>
    <row r="2631">
      <c r="A2631" s="10" t="n"/>
      <c r="D2631">
        <f>IFERROR(VLOOKUP(C2631,Produtos!A:B,2,FALSE),"")</f>
        <v/>
      </c>
      <c r="F2631" s="10">
        <f>IFERROR(INDEX(Lotes!$E:$E,MATCH(1,(Lotes!$A:$A=C2631)*(Lotes!$C:$C=E2631),0)),"")</f>
        <v/>
      </c>
      <c r="G2631" s="14" t="n"/>
    </row>
    <row r="2632">
      <c r="A2632" s="10" t="n"/>
      <c r="D2632">
        <f>IFERROR(VLOOKUP(C2632,Produtos!A:B,2,FALSE),"")</f>
        <v/>
      </c>
      <c r="F2632" s="10">
        <f>IFERROR(INDEX(Lotes!$E:$E,MATCH(1,(Lotes!$A:$A=C2632)*(Lotes!$C:$C=E2632),0)),"")</f>
        <v/>
      </c>
      <c r="G2632" s="14" t="n"/>
    </row>
    <row r="2633">
      <c r="A2633" s="10" t="n"/>
      <c r="D2633">
        <f>IFERROR(VLOOKUP(C2633,Produtos!A:B,2,FALSE),"")</f>
        <v/>
      </c>
      <c r="F2633" s="10">
        <f>IFERROR(INDEX(Lotes!$E:$E,MATCH(1,(Lotes!$A:$A=C2633)*(Lotes!$C:$C=E2633),0)),"")</f>
        <v/>
      </c>
      <c r="G2633" s="14" t="n"/>
    </row>
    <row r="2634">
      <c r="A2634" s="10" t="n"/>
      <c r="D2634">
        <f>IFERROR(VLOOKUP(C2634,Produtos!A:B,2,FALSE),"")</f>
        <v/>
      </c>
      <c r="F2634" s="10">
        <f>IFERROR(INDEX(Lotes!$E:$E,MATCH(1,(Lotes!$A:$A=C2634)*(Lotes!$C:$C=E2634),0)),"")</f>
        <v/>
      </c>
      <c r="G2634" s="14" t="n"/>
    </row>
    <row r="2635">
      <c r="A2635" s="10" t="n"/>
      <c r="D2635">
        <f>IFERROR(VLOOKUP(C2635,Produtos!A:B,2,FALSE),"")</f>
        <v/>
      </c>
      <c r="F2635" s="10">
        <f>IFERROR(INDEX(Lotes!$E:$E,MATCH(1,(Lotes!$A:$A=C2635)*(Lotes!$C:$C=E2635),0)),"")</f>
        <v/>
      </c>
      <c r="G2635" s="14" t="n"/>
    </row>
    <row r="2636">
      <c r="A2636" s="10" t="n"/>
      <c r="D2636">
        <f>IFERROR(VLOOKUP(C2636,Produtos!A:B,2,FALSE),"")</f>
        <v/>
      </c>
      <c r="F2636" s="10">
        <f>IFERROR(INDEX(Lotes!$E:$E,MATCH(1,(Lotes!$A:$A=C2636)*(Lotes!$C:$C=E2636),0)),"")</f>
        <v/>
      </c>
      <c r="G2636" s="14" t="n"/>
    </row>
    <row r="2637">
      <c r="A2637" s="10" t="n"/>
      <c r="D2637">
        <f>IFERROR(VLOOKUP(C2637,Produtos!A:B,2,FALSE),"")</f>
        <v/>
      </c>
      <c r="F2637" s="10">
        <f>IFERROR(INDEX(Lotes!$E:$E,MATCH(1,(Lotes!$A:$A=C2637)*(Lotes!$C:$C=E2637),0)),"")</f>
        <v/>
      </c>
      <c r="G2637" s="14" t="n"/>
    </row>
    <row r="2638">
      <c r="A2638" s="10" t="n"/>
      <c r="D2638">
        <f>IFERROR(VLOOKUP(C2638,Produtos!A:B,2,FALSE),"")</f>
        <v/>
      </c>
      <c r="F2638" s="10">
        <f>IFERROR(INDEX(Lotes!$E:$E,MATCH(1,(Lotes!$A:$A=C2638)*(Lotes!$C:$C=E2638),0)),"")</f>
        <v/>
      </c>
      <c r="G2638" s="14" t="n"/>
    </row>
    <row r="2639">
      <c r="A2639" s="10" t="n"/>
      <c r="D2639">
        <f>IFERROR(VLOOKUP(C2639,Produtos!A:B,2,FALSE),"")</f>
        <v/>
      </c>
      <c r="F2639" s="10">
        <f>IFERROR(INDEX(Lotes!$E:$E,MATCH(1,(Lotes!$A:$A=C2639)*(Lotes!$C:$C=E2639),0)),"")</f>
        <v/>
      </c>
      <c r="G2639" s="14" t="n"/>
    </row>
    <row r="2640">
      <c r="A2640" s="10" t="n"/>
      <c r="D2640">
        <f>IFERROR(VLOOKUP(C2640,Produtos!A:B,2,FALSE),"")</f>
        <v/>
      </c>
      <c r="F2640" s="10">
        <f>IFERROR(INDEX(Lotes!$E:$E,MATCH(1,(Lotes!$A:$A=C2640)*(Lotes!$C:$C=E2640),0)),"")</f>
        <v/>
      </c>
      <c r="G2640" s="14" t="n"/>
    </row>
    <row r="2641">
      <c r="A2641" s="10" t="n"/>
      <c r="D2641">
        <f>IFERROR(VLOOKUP(C2641,Produtos!A:B,2,FALSE),"")</f>
        <v/>
      </c>
      <c r="F2641" s="10">
        <f>IFERROR(INDEX(Lotes!$E:$E,MATCH(1,(Lotes!$A:$A=C2641)*(Lotes!$C:$C=E2641),0)),"")</f>
        <v/>
      </c>
      <c r="G2641" s="14" t="n"/>
    </row>
    <row r="2642">
      <c r="A2642" s="10" t="n"/>
      <c r="D2642">
        <f>IFERROR(VLOOKUP(C2642,Produtos!A:B,2,FALSE),"")</f>
        <v/>
      </c>
      <c r="F2642" s="10">
        <f>IFERROR(INDEX(Lotes!$E:$E,MATCH(1,(Lotes!$A:$A=C2642)*(Lotes!$C:$C=E2642),0)),"")</f>
        <v/>
      </c>
      <c r="G2642" s="14" t="n"/>
    </row>
    <row r="2643">
      <c r="A2643" s="10" t="n"/>
      <c r="D2643">
        <f>IFERROR(VLOOKUP(C2643,Produtos!A:B,2,FALSE),"")</f>
        <v/>
      </c>
      <c r="F2643" s="10">
        <f>IFERROR(INDEX(Lotes!$E:$E,MATCH(1,(Lotes!$A:$A=C2643)*(Lotes!$C:$C=E2643),0)),"")</f>
        <v/>
      </c>
      <c r="G2643" s="14" t="n"/>
    </row>
    <row r="2644">
      <c r="A2644" s="10" t="n"/>
      <c r="D2644">
        <f>IFERROR(VLOOKUP(C2644,Produtos!A:B,2,FALSE),"")</f>
        <v/>
      </c>
      <c r="F2644" s="10">
        <f>IFERROR(INDEX(Lotes!$E:$E,MATCH(1,(Lotes!$A:$A=C2644)*(Lotes!$C:$C=E2644),0)),"")</f>
        <v/>
      </c>
      <c r="G2644" s="14" t="n"/>
    </row>
    <row r="2645">
      <c r="A2645" s="10" t="n"/>
      <c r="D2645">
        <f>IFERROR(VLOOKUP(C2645,Produtos!A:B,2,FALSE),"")</f>
        <v/>
      </c>
      <c r="F2645" s="10">
        <f>IFERROR(INDEX(Lotes!$E:$E,MATCH(1,(Lotes!$A:$A=C2645)*(Lotes!$C:$C=E2645),0)),"")</f>
        <v/>
      </c>
      <c r="G2645" s="14" t="n"/>
    </row>
    <row r="2646">
      <c r="A2646" s="10" t="n"/>
      <c r="D2646">
        <f>IFERROR(VLOOKUP(C2646,Produtos!A:B,2,FALSE),"")</f>
        <v/>
      </c>
      <c r="F2646" s="10">
        <f>IFERROR(INDEX(Lotes!$E:$E,MATCH(1,(Lotes!$A:$A=C2646)*(Lotes!$C:$C=E2646),0)),"")</f>
        <v/>
      </c>
      <c r="G2646" s="14" t="n"/>
    </row>
    <row r="2647">
      <c r="A2647" s="10" t="n"/>
      <c r="D2647">
        <f>IFERROR(VLOOKUP(C2647,Produtos!A:B,2,FALSE),"")</f>
        <v/>
      </c>
      <c r="F2647" s="10">
        <f>IFERROR(INDEX(Lotes!$E:$E,MATCH(1,(Lotes!$A:$A=C2647)*(Lotes!$C:$C=E2647),0)),"")</f>
        <v/>
      </c>
      <c r="G2647" s="14" t="n"/>
    </row>
    <row r="2648">
      <c r="A2648" s="10" t="n"/>
      <c r="D2648">
        <f>IFERROR(VLOOKUP(C2648,Produtos!A:B,2,FALSE),"")</f>
        <v/>
      </c>
      <c r="F2648" s="10">
        <f>IFERROR(INDEX(Lotes!$E:$E,MATCH(1,(Lotes!$A:$A=C2648)*(Lotes!$C:$C=E2648),0)),"")</f>
        <v/>
      </c>
      <c r="G2648" s="14" t="n"/>
    </row>
    <row r="2649">
      <c r="A2649" s="10" t="n"/>
      <c r="D2649">
        <f>IFERROR(VLOOKUP(C2649,Produtos!A:B,2,FALSE),"")</f>
        <v/>
      </c>
      <c r="F2649" s="10">
        <f>IFERROR(INDEX(Lotes!$E:$E,MATCH(1,(Lotes!$A:$A=C2649)*(Lotes!$C:$C=E2649),0)),"")</f>
        <v/>
      </c>
      <c r="G2649" s="14" t="n"/>
    </row>
    <row r="2650">
      <c r="A2650" s="10" t="n"/>
      <c r="D2650">
        <f>IFERROR(VLOOKUP(C2650,Produtos!A:B,2,FALSE),"")</f>
        <v/>
      </c>
      <c r="F2650" s="10">
        <f>IFERROR(INDEX(Lotes!$E:$E,MATCH(1,(Lotes!$A:$A=C2650)*(Lotes!$C:$C=E2650),0)),"")</f>
        <v/>
      </c>
      <c r="G2650" s="14" t="n"/>
    </row>
    <row r="2651">
      <c r="A2651" s="10" t="n"/>
      <c r="D2651">
        <f>IFERROR(VLOOKUP(C2651,Produtos!A:B,2,FALSE),"")</f>
        <v/>
      </c>
      <c r="F2651" s="10">
        <f>IFERROR(INDEX(Lotes!$E:$E,MATCH(1,(Lotes!$A:$A=C2651)*(Lotes!$C:$C=E2651),0)),"")</f>
        <v/>
      </c>
      <c r="G2651" s="14" t="n"/>
    </row>
    <row r="2652">
      <c r="A2652" s="10" t="n"/>
      <c r="D2652">
        <f>IFERROR(VLOOKUP(C2652,Produtos!A:B,2,FALSE),"")</f>
        <v/>
      </c>
      <c r="F2652" s="10">
        <f>IFERROR(INDEX(Lotes!$E:$E,MATCH(1,(Lotes!$A:$A=C2652)*(Lotes!$C:$C=E2652),0)),"")</f>
        <v/>
      </c>
      <c r="G2652" s="14" t="n"/>
    </row>
    <row r="2653">
      <c r="A2653" s="10" t="n"/>
      <c r="D2653">
        <f>IFERROR(VLOOKUP(C2653,Produtos!A:B,2,FALSE),"")</f>
        <v/>
      </c>
      <c r="F2653" s="10">
        <f>IFERROR(INDEX(Lotes!$E:$E,MATCH(1,(Lotes!$A:$A=C2653)*(Lotes!$C:$C=E2653),0)),"")</f>
        <v/>
      </c>
      <c r="G2653" s="14" t="n"/>
    </row>
    <row r="2654">
      <c r="A2654" s="10" t="n"/>
      <c r="D2654">
        <f>IFERROR(VLOOKUP(C2654,Produtos!A:B,2,FALSE),"")</f>
        <v/>
      </c>
      <c r="F2654" s="10">
        <f>IFERROR(INDEX(Lotes!$E:$E,MATCH(1,(Lotes!$A:$A=C2654)*(Lotes!$C:$C=E2654),0)),"")</f>
        <v/>
      </c>
      <c r="G2654" s="14" t="n"/>
    </row>
    <row r="2655">
      <c r="A2655" s="10" t="n"/>
      <c r="D2655">
        <f>IFERROR(VLOOKUP(C2655,Produtos!A:B,2,FALSE),"")</f>
        <v/>
      </c>
      <c r="F2655" s="10">
        <f>IFERROR(INDEX(Lotes!$E:$E,MATCH(1,(Lotes!$A:$A=C2655)*(Lotes!$C:$C=E2655),0)),"")</f>
        <v/>
      </c>
      <c r="G2655" s="14" t="n"/>
    </row>
    <row r="2656">
      <c r="A2656" s="10" t="n"/>
      <c r="D2656">
        <f>IFERROR(VLOOKUP(C2656,Produtos!A:B,2,FALSE),"")</f>
        <v/>
      </c>
      <c r="F2656" s="10">
        <f>IFERROR(INDEX(Lotes!$E:$E,MATCH(1,(Lotes!$A:$A=C2656)*(Lotes!$C:$C=E2656),0)),"")</f>
        <v/>
      </c>
      <c r="G2656" s="14" t="n"/>
    </row>
    <row r="2657">
      <c r="A2657" s="10" t="n"/>
      <c r="D2657">
        <f>IFERROR(VLOOKUP(C2657,Produtos!A:B,2,FALSE),"")</f>
        <v/>
      </c>
      <c r="F2657" s="10">
        <f>IFERROR(INDEX(Lotes!$E:$E,MATCH(1,(Lotes!$A:$A=C2657)*(Lotes!$C:$C=E2657),0)),"")</f>
        <v/>
      </c>
      <c r="G2657" s="14" t="n"/>
    </row>
    <row r="2658">
      <c r="A2658" s="10" t="n"/>
      <c r="D2658">
        <f>IFERROR(VLOOKUP(C2658,Produtos!A:B,2,FALSE),"")</f>
        <v/>
      </c>
      <c r="F2658" s="10">
        <f>IFERROR(INDEX(Lotes!$E:$E,MATCH(1,(Lotes!$A:$A=C2658)*(Lotes!$C:$C=E2658),0)),"")</f>
        <v/>
      </c>
      <c r="G2658" s="14" t="n"/>
    </row>
    <row r="2659">
      <c r="A2659" s="10" t="n"/>
      <c r="D2659">
        <f>IFERROR(VLOOKUP(C2659,Produtos!A:B,2,FALSE),"")</f>
        <v/>
      </c>
      <c r="F2659" s="10">
        <f>IFERROR(INDEX(Lotes!$E:$E,MATCH(1,(Lotes!$A:$A=C2659)*(Lotes!$C:$C=E2659),0)),"")</f>
        <v/>
      </c>
      <c r="G2659" s="14" t="n"/>
    </row>
    <row r="2660">
      <c r="A2660" s="10" t="n"/>
      <c r="D2660">
        <f>IFERROR(VLOOKUP(C2660,Produtos!A:B,2,FALSE),"")</f>
        <v/>
      </c>
      <c r="F2660" s="10">
        <f>IFERROR(INDEX(Lotes!$E:$E,MATCH(1,(Lotes!$A:$A=C2660)*(Lotes!$C:$C=E2660),0)),"")</f>
        <v/>
      </c>
      <c r="G2660" s="14" t="n"/>
    </row>
    <row r="2661">
      <c r="A2661" s="10" t="n"/>
      <c r="D2661">
        <f>IFERROR(VLOOKUP(C2661,Produtos!A:B,2,FALSE),"")</f>
        <v/>
      </c>
      <c r="F2661" s="10">
        <f>IFERROR(INDEX(Lotes!$E:$E,MATCH(1,(Lotes!$A:$A=C2661)*(Lotes!$C:$C=E2661),0)),"")</f>
        <v/>
      </c>
      <c r="G2661" s="14" t="n"/>
    </row>
    <row r="2662">
      <c r="A2662" s="10" t="n"/>
      <c r="D2662">
        <f>IFERROR(VLOOKUP(C2662,Produtos!A:B,2,FALSE),"")</f>
        <v/>
      </c>
      <c r="F2662" s="10">
        <f>IFERROR(INDEX(Lotes!$E:$E,MATCH(1,(Lotes!$A:$A=C2662)*(Lotes!$C:$C=E2662),0)),"")</f>
        <v/>
      </c>
      <c r="G2662" s="14" t="n"/>
    </row>
    <row r="2663">
      <c r="A2663" s="10" t="n"/>
      <c r="D2663">
        <f>IFERROR(VLOOKUP(C2663,Produtos!A:B,2,FALSE),"")</f>
        <v/>
      </c>
      <c r="F2663" s="10">
        <f>IFERROR(INDEX(Lotes!$E:$E,MATCH(1,(Lotes!$A:$A=C2663)*(Lotes!$C:$C=E2663),0)),"")</f>
        <v/>
      </c>
      <c r="G2663" s="14" t="n"/>
    </row>
    <row r="2664">
      <c r="A2664" s="10" t="n"/>
      <c r="D2664">
        <f>IFERROR(VLOOKUP(C2664,Produtos!A:B,2,FALSE),"")</f>
        <v/>
      </c>
      <c r="F2664" s="10">
        <f>IFERROR(INDEX(Lotes!$E:$E,MATCH(1,(Lotes!$A:$A=C2664)*(Lotes!$C:$C=E2664),0)),"")</f>
        <v/>
      </c>
      <c r="G2664" s="14" t="n"/>
    </row>
    <row r="2665">
      <c r="A2665" s="10" t="n"/>
      <c r="D2665">
        <f>IFERROR(VLOOKUP(C2665,Produtos!A:B,2,FALSE),"")</f>
        <v/>
      </c>
      <c r="F2665" s="10">
        <f>IFERROR(INDEX(Lotes!$E:$E,MATCH(1,(Lotes!$A:$A=C2665)*(Lotes!$C:$C=E2665),0)),"")</f>
        <v/>
      </c>
      <c r="G2665" s="14" t="n"/>
    </row>
    <row r="2666">
      <c r="A2666" s="10" t="n"/>
      <c r="D2666">
        <f>IFERROR(VLOOKUP(C2666,Produtos!A:B,2,FALSE),"")</f>
        <v/>
      </c>
      <c r="F2666" s="10">
        <f>IFERROR(INDEX(Lotes!$E:$E,MATCH(1,(Lotes!$A:$A=C2666)*(Lotes!$C:$C=E2666),0)),"")</f>
        <v/>
      </c>
      <c r="G2666" s="14" t="n"/>
    </row>
    <row r="2667">
      <c r="A2667" s="10" t="n"/>
      <c r="D2667">
        <f>IFERROR(VLOOKUP(C2667,Produtos!A:B,2,FALSE),"")</f>
        <v/>
      </c>
      <c r="F2667" s="10">
        <f>IFERROR(INDEX(Lotes!$E:$E,MATCH(1,(Lotes!$A:$A=C2667)*(Lotes!$C:$C=E2667),0)),"")</f>
        <v/>
      </c>
      <c r="G2667" s="14" t="n"/>
    </row>
    <row r="2668">
      <c r="A2668" s="10" t="n"/>
      <c r="D2668">
        <f>IFERROR(VLOOKUP(C2668,Produtos!A:B,2,FALSE),"")</f>
        <v/>
      </c>
      <c r="F2668" s="10">
        <f>IFERROR(INDEX(Lotes!$E:$E,MATCH(1,(Lotes!$A:$A=C2668)*(Lotes!$C:$C=E2668),0)),"")</f>
        <v/>
      </c>
      <c r="G2668" s="14" t="n"/>
    </row>
    <row r="2669">
      <c r="A2669" s="10" t="n"/>
      <c r="D2669">
        <f>IFERROR(VLOOKUP(C2669,Produtos!A:B,2,FALSE),"")</f>
        <v/>
      </c>
      <c r="F2669" s="10">
        <f>IFERROR(INDEX(Lotes!$E:$E,MATCH(1,(Lotes!$A:$A=C2669)*(Lotes!$C:$C=E2669),0)),"")</f>
        <v/>
      </c>
      <c r="G2669" s="14" t="n"/>
    </row>
    <row r="2670">
      <c r="A2670" s="10" t="n"/>
      <c r="D2670">
        <f>IFERROR(VLOOKUP(C2670,Produtos!A:B,2,FALSE),"")</f>
        <v/>
      </c>
      <c r="F2670" s="10">
        <f>IFERROR(INDEX(Lotes!$E:$E,MATCH(1,(Lotes!$A:$A=C2670)*(Lotes!$C:$C=E2670),0)),"")</f>
        <v/>
      </c>
      <c r="G2670" s="14" t="n"/>
    </row>
    <row r="2671">
      <c r="A2671" s="10" t="n"/>
      <c r="D2671">
        <f>IFERROR(VLOOKUP(C2671,Produtos!A:B,2,FALSE),"")</f>
        <v/>
      </c>
      <c r="F2671" s="10">
        <f>IFERROR(INDEX(Lotes!$E:$E,MATCH(1,(Lotes!$A:$A=C2671)*(Lotes!$C:$C=E2671),0)),"")</f>
        <v/>
      </c>
      <c r="G2671" s="14" t="n"/>
    </row>
    <row r="2672">
      <c r="A2672" s="10" t="n"/>
      <c r="D2672">
        <f>IFERROR(VLOOKUP(C2672,Produtos!A:B,2,FALSE),"")</f>
        <v/>
      </c>
      <c r="F2672" s="10">
        <f>IFERROR(INDEX(Lotes!$E:$E,MATCH(1,(Lotes!$A:$A=C2672)*(Lotes!$C:$C=E2672),0)),"")</f>
        <v/>
      </c>
      <c r="G2672" s="14" t="n"/>
    </row>
    <row r="2673">
      <c r="A2673" s="10" t="n"/>
      <c r="D2673">
        <f>IFERROR(VLOOKUP(C2673,Produtos!A:B,2,FALSE),"")</f>
        <v/>
      </c>
      <c r="F2673" s="10">
        <f>IFERROR(INDEX(Lotes!$E:$E,MATCH(1,(Lotes!$A:$A=C2673)*(Lotes!$C:$C=E2673),0)),"")</f>
        <v/>
      </c>
      <c r="G2673" s="14" t="n"/>
    </row>
    <row r="2674">
      <c r="A2674" s="10" t="n"/>
      <c r="D2674">
        <f>IFERROR(VLOOKUP(C2674,Produtos!A:B,2,FALSE),"")</f>
        <v/>
      </c>
      <c r="F2674" s="10">
        <f>IFERROR(INDEX(Lotes!$E:$E,MATCH(1,(Lotes!$A:$A=C2674)*(Lotes!$C:$C=E2674),0)),"")</f>
        <v/>
      </c>
      <c r="G2674" s="14" t="n"/>
    </row>
    <row r="2675">
      <c r="A2675" s="10" t="n"/>
      <c r="D2675">
        <f>IFERROR(VLOOKUP(C2675,Produtos!A:B,2,FALSE),"")</f>
        <v/>
      </c>
      <c r="F2675" s="10">
        <f>IFERROR(INDEX(Lotes!$E:$E,MATCH(1,(Lotes!$A:$A=C2675)*(Lotes!$C:$C=E2675),0)),"")</f>
        <v/>
      </c>
      <c r="G2675" s="14" t="n"/>
    </row>
    <row r="2676">
      <c r="A2676" s="10" t="n"/>
      <c r="D2676">
        <f>IFERROR(VLOOKUP(C2676,Produtos!A:B,2,FALSE),"")</f>
        <v/>
      </c>
      <c r="F2676" s="10">
        <f>IFERROR(INDEX(Lotes!$E:$E,MATCH(1,(Lotes!$A:$A=C2676)*(Lotes!$C:$C=E2676),0)),"")</f>
        <v/>
      </c>
      <c r="G2676" s="14" t="n"/>
    </row>
    <row r="2677">
      <c r="A2677" s="10" t="n"/>
      <c r="D2677">
        <f>IFERROR(VLOOKUP(C2677,Produtos!A:B,2,FALSE),"")</f>
        <v/>
      </c>
      <c r="F2677" s="10">
        <f>IFERROR(INDEX(Lotes!$E:$E,MATCH(1,(Lotes!$A:$A=C2677)*(Lotes!$C:$C=E2677),0)),"")</f>
        <v/>
      </c>
      <c r="G2677" s="14" t="n"/>
    </row>
    <row r="2678">
      <c r="A2678" s="10" t="n"/>
      <c r="D2678">
        <f>IFERROR(VLOOKUP(C2678,Produtos!A:B,2,FALSE),"")</f>
        <v/>
      </c>
      <c r="F2678" s="10">
        <f>IFERROR(INDEX(Lotes!$E:$E,MATCH(1,(Lotes!$A:$A=C2678)*(Lotes!$C:$C=E2678),0)),"")</f>
        <v/>
      </c>
      <c r="G2678" s="14" t="n"/>
    </row>
    <row r="2679">
      <c r="A2679" s="10" t="n"/>
      <c r="D2679">
        <f>IFERROR(VLOOKUP(C2679,Produtos!A:B,2,FALSE),"")</f>
        <v/>
      </c>
      <c r="F2679" s="10">
        <f>IFERROR(INDEX(Lotes!$E:$E,MATCH(1,(Lotes!$A:$A=C2679)*(Lotes!$C:$C=E2679),0)),"")</f>
        <v/>
      </c>
      <c r="G2679" s="14" t="n"/>
    </row>
    <row r="2680">
      <c r="A2680" s="10" t="n"/>
      <c r="D2680">
        <f>IFERROR(VLOOKUP(C2680,Produtos!A:B,2,FALSE),"")</f>
        <v/>
      </c>
      <c r="F2680" s="10">
        <f>IFERROR(INDEX(Lotes!$E:$E,MATCH(1,(Lotes!$A:$A=C2680)*(Lotes!$C:$C=E2680),0)),"")</f>
        <v/>
      </c>
      <c r="G2680" s="14" t="n"/>
    </row>
    <row r="2681">
      <c r="A2681" s="10" t="n"/>
      <c r="D2681">
        <f>IFERROR(VLOOKUP(C2681,Produtos!A:B,2,FALSE),"")</f>
        <v/>
      </c>
      <c r="F2681" s="10">
        <f>IFERROR(INDEX(Lotes!$E:$E,MATCH(1,(Lotes!$A:$A=C2681)*(Lotes!$C:$C=E2681),0)),"")</f>
        <v/>
      </c>
      <c r="G2681" s="14" t="n"/>
    </row>
    <row r="2682">
      <c r="A2682" s="10" t="n"/>
      <c r="D2682">
        <f>IFERROR(VLOOKUP(C2682,Produtos!A:B,2,FALSE),"")</f>
        <v/>
      </c>
      <c r="F2682" s="10">
        <f>IFERROR(INDEX(Lotes!$E:$E,MATCH(1,(Lotes!$A:$A=C2682)*(Lotes!$C:$C=E2682),0)),"")</f>
        <v/>
      </c>
      <c r="G2682" s="14" t="n"/>
    </row>
    <row r="2683">
      <c r="A2683" s="10" t="n"/>
      <c r="D2683">
        <f>IFERROR(VLOOKUP(C2683,Produtos!A:B,2,FALSE),"")</f>
        <v/>
      </c>
      <c r="F2683" s="10">
        <f>IFERROR(INDEX(Lotes!$E:$E,MATCH(1,(Lotes!$A:$A=C2683)*(Lotes!$C:$C=E2683),0)),"")</f>
        <v/>
      </c>
      <c r="G2683" s="14" t="n"/>
    </row>
    <row r="2684">
      <c r="A2684" s="10" t="n"/>
      <c r="D2684">
        <f>IFERROR(VLOOKUP(C2684,Produtos!A:B,2,FALSE),"")</f>
        <v/>
      </c>
      <c r="F2684" s="10">
        <f>IFERROR(INDEX(Lotes!$E:$E,MATCH(1,(Lotes!$A:$A=C2684)*(Lotes!$C:$C=E2684),0)),"")</f>
        <v/>
      </c>
      <c r="G2684" s="14" t="n"/>
    </row>
    <row r="2685">
      <c r="A2685" s="10" t="n"/>
      <c r="D2685">
        <f>IFERROR(VLOOKUP(C2685,Produtos!A:B,2,FALSE),"")</f>
        <v/>
      </c>
      <c r="F2685" s="10">
        <f>IFERROR(INDEX(Lotes!$E:$E,MATCH(1,(Lotes!$A:$A=C2685)*(Lotes!$C:$C=E2685),0)),"")</f>
        <v/>
      </c>
      <c r="G2685" s="14" t="n"/>
    </row>
    <row r="2686">
      <c r="A2686" s="10" t="n"/>
      <c r="D2686">
        <f>IFERROR(VLOOKUP(C2686,Produtos!A:B,2,FALSE),"")</f>
        <v/>
      </c>
      <c r="F2686" s="10">
        <f>IFERROR(INDEX(Lotes!$E:$E,MATCH(1,(Lotes!$A:$A=C2686)*(Lotes!$C:$C=E2686),0)),"")</f>
        <v/>
      </c>
      <c r="G2686" s="14" t="n"/>
    </row>
    <row r="2687">
      <c r="A2687" s="10" t="n"/>
      <c r="D2687">
        <f>IFERROR(VLOOKUP(C2687,Produtos!A:B,2,FALSE),"")</f>
        <v/>
      </c>
      <c r="F2687" s="10">
        <f>IFERROR(INDEX(Lotes!$E:$E,MATCH(1,(Lotes!$A:$A=C2687)*(Lotes!$C:$C=E2687),0)),"")</f>
        <v/>
      </c>
      <c r="G2687" s="14" t="n"/>
    </row>
    <row r="2688">
      <c r="A2688" s="10" t="n"/>
      <c r="D2688">
        <f>IFERROR(VLOOKUP(C2688,Produtos!A:B,2,FALSE),"")</f>
        <v/>
      </c>
      <c r="F2688" s="10">
        <f>IFERROR(INDEX(Lotes!$E:$E,MATCH(1,(Lotes!$A:$A=C2688)*(Lotes!$C:$C=E2688),0)),"")</f>
        <v/>
      </c>
      <c r="G2688" s="14" t="n"/>
    </row>
    <row r="2689">
      <c r="A2689" s="10" t="n"/>
      <c r="D2689">
        <f>IFERROR(VLOOKUP(C2689,Produtos!A:B,2,FALSE),"")</f>
        <v/>
      </c>
      <c r="F2689" s="10">
        <f>IFERROR(INDEX(Lotes!$E:$E,MATCH(1,(Lotes!$A:$A=C2689)*(Lotes!$C:$C=E2689),0)),"")</f>
        <v/>
      </c>
      <c r="G2689" s="14" t="n"/>
    </row>
    <row r="2690">
      <c r="A2690" s="10" t="n"/>
      <c r="D2690">
        <f>IFERROR(VLOOKUP(C2690,Produtos!A:B,2,FALSE),"")</f>
        <v/>
      </c>
      <c r="F2690" s="10">
        <f>IFERROR(INDEX(Lotes!$E:$E,MATCH(1,(Lotes!$A:$A=C2690)*(Lotes!$C:$C=E2690),0)),"")</f>
        <v/>
      </c>
      <c r="G2690" s="14" t="n"/>
    </row>
    <row r="2691">
      <c r="A2691" s="10" t="n"/>
      <c r="D2691">
        <f>IFERROR(VLOOKUP(C2691,Produtos!A:B,2,FALSE),"")</f>
        <v/>
      </c>
      <c r="F2691" s="10">
        <f>IFERROR(INDEX(Lotes!$E:$E,MATCH(1,(Lotes!$A:$A=C2691)*(Lotes!$C:$C=E2691),0)),"")</f>
        <v/>
      </c>
      <c r="G2691" s="14" t="n"/>
    </row>
    <row r="2692">
      <c r="A2692" s="10" t="n"/>
      <c r="D2692">
        <f>IFERROR(VLOOKUP(C2692,Produtos!A:B,2,FALSE),"")</f>
        <v/>
      </c>
      <c r="F2692" s="10">
        <f>IFERROR(INDEX(Lotes!$E:$E,MATCH(1,(Lotes!$A:$A=C2692)*(Lotes!$C:$C=E2692),0)),"")</f>
        <v/>
      </c>
      <c r="G2692" s="14" t="n"/>
    </row>
    <row r="2693">
      <c r="A2693" s="10" t="n"/>
      <c r="D2693">
        <f>IFERROR(VLOOKUP(C2693,Produtos!A:B,2,FALSE),"")</f>
        <v/>
      </c>
      <c r="F2693" s="10">
        <f>IFERROR(INDEX(Lotes!$E:$E,MATCH(1,(Lotes!$A:$A=C2693)*(Lotes!$C:$C=E2693),0)),"")</f>
        <v/>
      </c>
      <c r="G2693" s="14" t="n"/>
    </row>
    <row r="2694">
      <c r="A2694" s="10" t="n"/>
      <c r="D2694">
        <f>IFERROR(VLOOKUP(C2694,Produtos!A:B,2,FALSE),"")</f>
        <v/>
      </c>
      <c r="F2694" s="10">
        <f>IFERROR(INDEX(Lotes!$E:$E,MATCH(1,(Lotes!$A:$A=C2694)*(Lotes!$C:$C=E2694),0)),"")</f>
        <v/>
      </c>
      <c r="G2694" s="14" t="n"/>
    </row>
    <row r="2695">
      <c r="A2695" s="10" t="n"/>
      <c r="D2695">
        <f>IFERROR(VLOOKUP(C2695,Produtos!A:B,2,FALSE),"")</f>
        <v/>
      </c>
      <c r="F2695" s="10">
        <f>IFERROR(INDEX(Lotes!$E:$E,MATCH(1,(Lotes!$A:$A=C2695)*(Lotes!$C:$C=E2695),0)),"")</f>
        <v/>
      </c>
      <c r="G2695" s="14" t="n"/>
    </row>
    <row r="2696">
      <c r="A2696" s="10" t="n"/>
      <c r="D2696">
        <f>IFERROR(VLOOKUP(C2696,Produtos!A:B,2,FALSE),"")</f>
        <v/>
      </c>
      <c r="F2696" s="10">
        <f>IFERROR(INDEX(Lotes!$E:$E,MATCH(1,(Lotes!$A:$A=C2696)*(Lotes!$C:$C=E2696),0)),"")</f>
        <v/>
      </c>
      <c r="G2696" s="14" t="n"/>
    </row>
    <row r="2697">
      <c r="A2697" s="10" t="n"/>
      <c r="D2697">
        <f>IFERROR(VLOOKUP(C2697,Produtos!A:B,2,FALSE),"")</f>
        <v/>
      </c>
      <c r="F2697" s="10">
        <f>IFERROR(INDEX(Lotes!$E:$E,MATCH(1,(Lotes!$A:$A=C2697)*(Lotes!$C:$C=E2697),0)),"")</f>
        <v/>
      </c>
      <c r="G2697" s="14" t="n"/>
    </row>
    <row r="2698">
      <c r="A2698" s="10" t="n"/>
      <c r="D2698">
        <f>IFERROR(VLOOKUP(C2698,Produtos!A:B,2,FALSE),"")</f>
        <v/>
      </c>
      <c r="F2698" s="10">
        <f>IFERROR(INDEX(Lotes!$E:$E,MATCH(1,(Lotes!$A:$A=C2698)*(Lotes!$C:$C=E2698),0)),"")</f>
        <v/>
      </c>
      <c r="G2698" s="14" t="n"/>
    </row>
    <row r="2699">
      <c r="A2699" s="10" t="n"/>
      <c r="D2699">
        <f>IFERROR(VLOOKUP(C2699,Produtos!A:B,2,FALSE),"")</f>
        <v/>
      </c>
      <c r="F2699" s="10">
        <f>IFERROR(INDEX(Lotes!$E:$E,MATCH(1,(Lotes!$A:$A=C2699)*(Lotes!$C:$C=E2699),0)),"")</f>
        <v/>
      </c>
      <c r="G2699" s="14" t="n"/>
    </row>
    <row r="2700">
      <c r="A2700" s="10" t="n"/>
      <c r="D2700">
        <f>IFERROR(VLOOKUP(C2700,Produtos!A:B,2,FALSE),"")</f>
        <v/>
      </c>
      <c r="F2700" s="10">
        <f>IFERROR(INDEX(Lotes!$E:$E,MATCH(1,(Lotes!$A:$A=C2700)*(Lotes!$C:$C=E2700),0)),"")</f>
        <v/>
      </c>
      <c r="G2700" s="14" t="n"/>
    </row>
    <row r="2701">
      <c r="A2701" s="10" t="n"/>
      <c r="D2701">
        <f>IFERROR(VLOOKUP(C2701,Produtos!A:B,2,FALSE),"")</f>
        <v/>
      </c>
      <c r="F2701" s="10">
        <f>IFERROR(INDEX(Lotes!$E:$E,MATCH(1,(Lotes!$A:$A=C2701)*(Lotes!$C:$C=E2701),0)),"")</f>
        <v/>
      </c>
      <c r="G2701" s="14" t="n"/>
    </row>
    <row r="2702">
      <c r="A2702" s="10" t="n"/>
      <c r="D2702">
        <f>IFERROR(VLOOKUP(C2702,Produtos!A:B,2,FALSE),"")</f>
        <v/>
      </c>
      <c r="F2702" s="10">
        <f>IFERROR(INDEX(Lotes!$E:$E,MATCH(1,(Lotes!$A:$A=C2702)*(Lotes!$C:$C=E2702),0)),"")</f>
        <v/>
      </c>
      <c r="G2702" s="14" t="n"/>
    </row>
    <row r="2703">
      <c r="A2703" s="10" t="n"/>
      <c r="D2703">
        <f>IFERROR(VLOOKUP(C2703,Produtos!A:B,2,FALSE),"")</f>
        <v/>
      </c>
      <c r="F2703" s="10">
        <f>IFERROR(INDEX(Lotes!$E:$E,MATCH(1,(Lotes!$A:$A=C2703)*(Lotes!$C:$C=E2703),0)),"")</f>
        <v/>
      </c>
      <c r="G2703" s="14" t="n"/>
    </row>
    <row r="2704">
      <c r="A2704" s="10" t="n"/>
      <c r="D2704">
        <f>IFERROR(VLOOKUP(C2704,Produtos!A:B,2,FALSE),"")</f>
        <v/>
      </c>
      <c r="F2704" s="10">
        <f>IFERROR(INDEX(Lotes!$E:$E,MATCH(1,(Lotes!$A:$A=C2704)*(Lotes!$C:$C=E2704),0)),"")</f>
        <v/>
      </c>
      <c r="G2704" s="14" t="n"/>
    </row>
    <row r="2705">
      <c r="A2705" s="10" t="n"/>
      <c r="D2705">
        <f>IFERROR(VLOOKUP(C2705,Produtos!A:B,2,FALSE),"")</f>
        <v/>
      </c>
      <c r="F2705" s="10">
        <f>IFERROR(INDEX(Lotes!$E:$E,MATCH(1,(Lotes!$A:$A=C2705)*(Lotes!$C:$C=E2705),0)),"")</f>
        <v/>
      </c>
      <c r="G2705" s="14" t="n"/>
    </row>
    <row r="2706">
      <c r="A2706" s="10" t="n"/>
      <c r="D2706">
        <f>IFERROR(VLOOKUP(C2706,Produtos!A:B,2,FALSE),"")</f>
        <v/>
      </c>
      <c r="F2706" s="10">
        <f>IFERROR(INDEX(Lotes!$E:$E,MATCH(1,(Lotes!$A:$A=C2706)*(Lotes!$C:$C=E2706),0)),"")</f>
        <v/>
      </c>
      <c r="G2706" s="14" t="n"/>
    </row>
    <row r="2707">
      <c r="A2707" s="10" t="n"/>
      <c r="D2707">
        <f>IFERROR(VLOOKUP(C2707,Produtos!A:B,2,FALSE),"")</f>
        <v/>
      </c>
      <c r="F2707" s="10">
        <f>IFERROR(INDEX(Lotes!$E:$E,MATCH(1,(Lotes!$A:$A=C2707)*(Lotes!$C:$C=E2707),0)),"")</f>
        <v/>
      </c>
      <c r="G2707" s="14" t="n"/>
    </row>
    <row r="2708">
      <c r="A2708" s="10" t="n"/>
      <c r="D2708">
        <f>IFERROR(VLOOKUP(C2708,Produtos!A:B,2,FALSE),"")</f>
        <v/>
      </c>
      <c r="F2708" s="10">
        <f>IFERROR(INDEX(Lotes!$E:$E,MATCH(1,(Lotes!$A:$A=C2708)*(Lotes!$C:$C=E2708),0)),"")</f>
        <v/>
      </c>
      <c r="G2708" s="14" t="n"/>
    </row>
    <row r="2709">
      <c r="A2709" s="10" t="n"/>
      <c r="D2709">
        <f>IFERROR(VLOOKUP(C2709,Produtos!A:B,2,FALSE),"")</f>
        <v/>
      </c>
      <c r="F2709" s="10">
        <f>IFERROR(INDEX(Lotes!$E:$E,MATCH(1,(Lotes!$A:$A=C2709)*(Lotes!$C:$C=E2709),0)),"")</f>
        <v/>
      </c>
      <c r="G2709" s="14" t="n"/>
    </row>
    <row r="2710">
      <c r="A2710" s="10" t="n"/>
      <c r="D2710">
        <f>IFERROR(VLOOKUP(C2710,Produtos!A:B,2,FALSE),"")</f>
        <v/>
      </c>
      <c r="F2710" s="10">
        <f>IFERROR(INDEX(Lotes!$E:$E,MATCH(1,(Lotes!$A:$A=C2710)*(Lotes!$C:$C=E2710),0)),"")</f>
        <v/>
      </c>
      <c r="G2710" s="14" t="n"/>
    </row>
    <row r="2711">
      <c r="A2711" s="10" t="n"/>
      <c r="D2711">
        <f>IFERROR(VLOOKUP(C2711,Produtos!A:B,2,FALSE),"")</f>
        <v/>
      </c>
      <c r="F2711" s="10">
        <f>IFERROR(INDEX(Lotes!$E:$E,MATCH(1,(Lotes!$A:$A=C2711)*(Lotes!$C:$C=E2711),0)),"")</f>
        <v/>
      </c>
      <c r="G2711" s="14" t="n"/>
    </row>
    <row r="2712">
      <c r="A2712" s="10" t="n"/>
      <c r="D2712">
        <f>IFERROR(VLOOKUP(C2712,Produtos!A:B,2,FALSE),"")</f>
        <v/>
      </c>
      <c r="F2712" s="10">
        <f>IFERROR(INDEX(Lotes!$E:$E,MATCH(1,(Lotes!$A:$A=C2712)*(Lotes!$C:$C=E2712),0)),"")</f>
        <v/>
      </c>
      <c r="G2712" s="14" t="n"/>
    </row>
    <row r="2713">
      <c r="A2713" s="10" t="n"/>
      <c r="D2713">
        <f>IFERROR(VLOOKUP(C2713,Produtos!A:B,2,FALSE),"")</f>
        <v/>
      </c>
      <c r="F2713" s="10">
        <f>IFERROR(INDEX(Lotes!$E:$E,MATCH(1,(Lotes!$A:$A=C2713)*(Lotes!$C:$C=E2713),0)),"")</f>
        <v/>
      </c>
      <c r="G2713" s="14" t="n"/>
    </row>
    <row r="2714">
      <c r="A2714" s="10" t="n"/>
      <c r="D2714">
        <f>IFERROR(VLOOKUP(C2714,Produtos!A:B,2,FALSE),"")</f>
        <v/>
      </c>
      <c r="F2714" s="10">
        <f>IFERROR(INDEX(Lotes!$E:$E,MATCH(1,(Lotes!$A:$A=C2714)*(Lotes!$C:$C=E2714),0)),"")</f>
        <v/>
      </c>
      <c r="G2714" s="14" t="n"/>
    </row>
    <row r="2715">
      <c r="A2715" s="10" t="n"/>
      <c r="D2715">
        <f>IFERROR(VLOOKUP(C2715,Produtos!A:B,2,FALSE),"")</f>
        <v/>
      </c>
      <c r="F2715" s="10">
        <f>IFERROR(INDEX(Lotes!$E:$E,MATCH(1,(Lotes!$A:$A=C2715)*(Lotes!$C:$C=E2715),0)),"")</f>
        <v/>
      </c>
      <c r="G2715" s="14" t="n"/>
    </row>
    <row r="2716">
      <c r="A2716" s="10" t="n"/>
      <c r="D2716">
        <f>IFERROR(VLOOKUP(C2716,Produtos!A:B,2,FALSE),"")</f>
        <v/>
      </c>
      <c r="F2716" s="10">
        <f>IFERROR(INDEX(Lotes!$E:$E,MATCH(1,(Lotes!$A:$A=C2716)*(Lotes!$C:$C=E2716),0)),"")</f>
        <v/>
      </c>
      <c r="G2716" s="14" t="n"/>
    </row>
    <row r="2717">
      <c r="A2717" s="10" t="n"/>
      <c r="D2717">
        <f>IFERROR(VLOOKUP(C2717,Produtos!A:B,2,FALSE),"")</f>
        <v/>
      </c>
      <c r="F2717" s="10">
        <f>IFERROR(INDEX(Lotes!$E:$E,MATCH(1,(Lotes!$A:$A=C2717)*(Lotes!$C:$C=E2717),0)),"")</f>
        <v/>
      </c>
      <c r="G2717" s="14" t="n"/>
    </row>
    <row r="2718">
      <c r="A2718" s="10" t="n"/>
      <c r="D2718">
        <f>IFERROR(VLOOKUP(C2718,Produtos!A:B,2,FALSE),"")</f>
        <v/>
      </c>
      <c r="F2718" s="10">
        <f>IFERROR(INDEX(Lotes!$E:$E,MATCH(1,(Lotes!$A:$A=C2718)*(Lotes!$C:$C=E2718),0)),"")</f>
        <v/>
      </c>
      <c r="G2718" s="14" t="n"/>
    </row>
    <row r="2719">
      <c r="A2719" s="10" t="n"/>
      <c r="D2719">
        <f>IFERROR(VLOOKUP(C2719,Produtos!A:B,2,FALSE),"")</f>
        <v/>
      </c>
      <c r="F2719" s="10">
        <f>IFERROR(INDEX(Lotes!$E:$E,MATCH(1,(Lotes!$A:$A=C2719)*(Lotes!$C:$C=E2719),0)),"")</f>
        <v/>
      </c>
      <c r="G2719" s="14" t="n"/>
    </row>
    <row r="2720">
      <c r="A2720" s="10" t="n"/>
      <c r="D2720">
        <f>IFERROR(VLOOKUP(C2720,Produtos!A:B,2,FALSE),"")</f>
        <v/>
      </c>
      <c r="F2720" s="10">
        <f>IFERROR(INDEX(Lotes!$E:$E,MATCH(1,(Lotes!$A:$A=C2720)*(Lotes!$C:$C=E2720),0)),"")</f>
        <v/>
      </c>
      <c r="G2720" s="14" t="n"/>
    </row>
    <row r="2721">
      <c r="A2721" s="10" t="n"/>
      <c r="D2721">
        <f>IFERROR(VLOOKUP(C2721,Produtos!A:B,2,FALSE),"")</f>
        <v/>
      </c>
      <c r="F2721" s="10">
        <f>IFERROR(INDEX(Lotes!$E:$E,MATCH(1,(Lotes!$A:$A=C2721)*(Lotes!$C:$C=E2721),0)),"")</f>
        <v/>
      </c>
      <c r="G2721" s="14" t="n"/>
    </row>
    <row r="2722">
      <c r="A2722" s="10" t="n"/>
      <c r="D2722">
        <f>IFERROR(VLOOKUP(C2722,Produtos!A:B,2,FALSE),"")</f>
        <v/>
      </c>
      <c r="F2722" s="10">
        <f>IFERROR(INDEX(Lotes!$E:$E,MATCH(1,(Lotes!$A:$A=C2722)*(Lotes!$C:$C=E2722),0)),"")</f>
        <v/>
      </c>
      <c r="G2722" s="14" t="n"/>
    </row>
    <row r="2723">
      <c r="A2723" s="10" t="n"/>
      <c r="D2723">
        <f>IFERROR(VLOOKUP(C2723,Produtos!A:B,2,FALSE),"")</f>
        <v/>
      </c>
      <c r="F2723" s="10">
        <f>IFERROR(INDEX(Lotes!$E:$E,MATCH(1,(Lotes!$A:$A=C2723)*(Lotes!$C:$C=E2723),0)),"")</f>
        <v/>
      </c>
      <c r="G2723" s="14" t="n"/>
    </row>
    <row r="2724">
      <c r="A2724" s="10" t="n"/>
      <c r="D2724">
        <f>IFERROR(VLOOKUP(C2724,Produtos!A:B,2,FALSE),"")</f>
        <v/>
      </c>
      <c r="F2724" s="10">
        <f>IFERROR(INDEX(Lotes!$E:$E,MATCH(1,(Lotes!$A:$A=C2724)*(Lotes!$C:$C=E2724),0)),"")</f>
        <v/>
      </c>
      <c r="G2724" s="14" t="n"/>
    </row>
    <row r="2725">
      <c r="A2725" s="10" t="n"/>
      <c r="D2725">
        <f>IFERROR(VLOOKUP(C2725,Produtos!A:B,2,FALSE),"")</f>
        <v/>
      </c>
      <c r="F2725" s="10">
        <f>IFERROR(INDEX(Lotes!$E:$E,MATCH(1,(Lotes!$A:$A=C2725)*(Lotes!$C:$C=E2725),0)),"")</f>
        <v/>
      </c>
      <c r="G2725" s="14" t="n"/>
    </row>
    <row r="2726">
      <c r="A2726" s="10" t="n"/>
      <c r="D2726">
        <f>IFERROR(VLOOKUP(C2726,Produtos!A:B,2,FALSE),"")</f>
        <v/>
      </c>
      <c r="F2726" s="10">
        <f>IFERROR(INDEX(Lotes!$E:$E,MATCH(1,(Lotes!$A:$A=C2726)*(Lotes!$C:$C=E2726),0)),"")</f>
        <v/>
      </c>
      <c r="G2726" s="14" t="n"/>
    </row>
    <row r="2727">
      <c r="A2727" s="10" t="n"/>
      <c r="D2727">
        <f>IFERROR(VLOOKUP(C2727,Produtos!A:B,2,FALSE),"")</f>
        <v/>
      </c>
      <c r="F2727" s="10">
        <f>IFERROR(INDEX(Lotes!$E:$E,MATCH(1,(Lotes!$A:$A=C2727)*(Lotes!$C:$C=E2727),0)),"")</f>
        <v/>
      </c>
      <c r="G2727" s="14" t="n"/>
    </row>
    <row r="2728">
      <c r="A2728" s="10" t="n"/>
      <c r="D2728">
        <f>IFERROR(VLOOKUP(C2728,Produtos!A:B,2,FALSE),"")</f>
        <v/>
      </c>
      <c r="F2728" s="10">
        <f>IFERROR(INDEX(Lotes!$E:$E,MATCH(1,(Lotes!$A:$A=C2728)*(Lotes!$C:$C=E2728),0)),"")</f>
        <v/>
      </c>
      <c r="G2728" s="14" t="n"/>
    </row>
    <row r="2729">
      <c r="A2729" s="10" t="n"/>
      <c r="D2729">
        <f>IFERROR(VLOOKUP(C2729,Produtos!A:B,2,FALSE),"")</f>
        <v/>
      </c>
      <c r="F2729" s="10">
        <f>IFERROR(INDEX(Lotes!$E:$E,MATCH(1,(Lotes!$A:$A=C2729)*(Lotes!$C:$C=E2729),0)),"")</f>
        <v/>
      </c>
      <c r="G2729" s="14" t="n"/>
    </row>
    <row r="2730">
      <c r="A2730" s="10" t="n"/>
      <c r="D2730">
        <f>IFERROR(VLOOKUP(C2730,Produtos!A:B,2,FALSE),"")</f>
        <v/>
      </c>
      <c r="F2730" s="10">
        <f>IFERROR(INDEX(Lotes!$E:$E,MATCH(1,(Lotes!$A:$A=C2730)*(Lotes!$C:$C=E2730),0)),"")</f>
        <v/>
      </c>
      <c r="G2730" s="14" t="n"/>
    </row>
    <row r="2731">
      <c r="A2731" s="10" t="n"/>
      <c r="D2731">
        <f>IFERROR(VLOOKUP(C2731,Produtos!A:B,2,FALSE),"")</f>
        <v/>
      </c>
      <c r="F2731" s="10">
        <f>IFERROR(INDEX(Lotes!$E:$E,MATCH(1,(Lotes!$A:$A=C2731)*(Lotes!$C:$C=E2731),0)),"")</f>
        <v/>
      </c>
      <c r="G2731" s="14" t="n"/>
    </row>
    <row r="2732">
      <c r="A2732" s="10" t="n"/>
      <c r="D2732">
        <f>IFERROR(VLOOKUP(C2732,Produtos!A:B,2,FALSE),"")</f>
        <v/>
      </c>
      <c r="F2732" s="10">
        <f>IFERROR(INDEX(Lotes!$E:$E,MATCH(1,(Lotes!$A:$A=C2732)*(Lotes!$C:$C=E2732),0)),"")</f>
        <v/>
      </c>
      <c r="G2732" s="14" t="n"/>
    </row>
    <row r="2733">
      <c r="A2733" s="10" t="n"/>
      <c r="D2733">
        <f>IFERROR(VLOOKUP(C2733,Produtos!A:B,2,FALSE),"")</f>
        <v/>
      </c>
      <c r="F2733" s="10">
        <f>IFERROR(INDEX(Lotes!$E:$E,MATCH(1,(Lotes!$A:$A=C2733)*(Lotes!$C:$C=E2733),0)),"")</f>
        <v/>
      </c>
      <c r="G2733" s="14" t="n"/>
    </row>
    <row r="2734">
      <c r="A2734" s="10" t="n"/>
      <c r="D2734">
        <f>IFERROR(VLOOKUP(C2734,Produtos!A:B,2,FALSE),"")</f>
        <v/>
      </c>
      <c r="F2734" s="10">
        <f>IFERROR(INDEX(Lotes!$E:$E,MATCH(1,(Lotes!$A:$A=C2734)*(Lotes!$C:$C=E2734),0)),"")</f>
        <v/>
      </c>
      <c r="G2734" s="14" t="n"/>
    </row>
    <row r="2735">
      <c r="A2735" s="10" t="n"/>
      <c r="D2735">
        <f>IFERROR(VLOOKUP(C2735,Produtos!A:B,2,FALSE),"")</f>
        <v/>
      </c>
      <c r="F2735" s="10">
        <f>IFERROR(INDEX(Lotes!$E:$E,MATCH(1,(Lotes!$A:$A=C2735)*(Lotes!$C:$C=E2735),0)),"")</f>
        <v/>
      </c>
      <c r="G2735" s="14" t="n"/>
    </row>
    <row r="2736">
      <c r="A2736" s="10" t="n"/>
      <c r="D2736">
        <f>IFERROR(VLOOKUP(C2736,Produtos!A:B,2,FALSE),"")</f>
        <v/>
      </c>
      <c r="F2736" s="10">
        <f>IFERROR(INDEX(Lotes!$E:$E,MATCH(1,(Lotes!$A:$A=C2736)*(Lotes!$C:$C=E2736),0)),"")</f>
        <v/>
      </c>
      <c r="G2736" s="14" t="n"/>
    </row>
    <row r="2737">
      <c r="A2737" s="10" t="n"/>
      <c r="D2737">
        <f>IFERROR(VLOOKUP(C2737,Produtos!A:B,2,FALSE),"")</f>
        <v/>
      </c>
      <c r="F2737" s="10">
        <f>IFERROR(INDEX(Lotes!$E:$E,MATCH(1,(Lotes!$A:$A=C2737)*(Lotes!$C:$C=E2737),0)),"")</f>
        <v/>
      </c>
      <c r="G2737" s="14" t="n"/>
    </row>
    <row r="2738">
      <c r="A2738" s="10" t="n"/>
      <c r="D2738">
        <f>IFERROR(VLOOKUP(C2738,Produtos!A:B,2,FALSE),"")</f>
        <v/>
      </c>
      <c r="F2738" s="10">
        <f>IFERROR(INDEX(Lotes!$E:$E,MATCH(1,(Lotes!$A:$A=C2738)*(Lotes!$C:$C=E2738),0)),"")</f>
        <v/>
      </c>
      <c r="G2738" s="14" t="n"/>
    </row>
    <row r="2739">
      <c r="A2739" s="10" t="n"/>
      <c r="D2739">
        <f>IFERROR(VLOOKUP(C2739,Produtos!A:B,2,FALSE),"")</f>
        <v/>
      </c>
      <c r="F2739" s="10">
        <f>IFERROR(INDEX(Lotes!$E:$E,MATCH(1,(Lotes!$A:$A=C2739)*(Lotes!$C:$C=E2739),0)),"")</f>
        <v/>
      </c>
      <c r="G2739" s="14" t="n"/>
    </row>
    <row r="2740">
      <c r="A2740" s="10" t="n"/>
      <c r="D2740">
        <f>IFERROR(VLOOKUP(C2740,Produtos!A:B,2,FALSE),"")</f>
        <v/>
      </c>
      <c r="F2740" s="10">
        <f>IFERROR(INDEX(Lotes!$E:$E,MATCH(1,(Lotes!$A:$A=C2740)*(Lotes!$C:$C=E2740),0)),"")</f>
        <v/>
      </c>
      <c r="G2740" s="14" t="n"/>
    </row>
    <row r="2741">
      <c r="A2741" s="10" t="n"/>
      <c r="D2741">
        <f>IFERROR(VLOOKUP(C2741,Produtos!A:B,2,FALSE),"")</f>
        <v/>
      </c>
      <c r="F2741" s="10">
        <f>IFERROR(INDEX(Lotes!$E:$E,MATCH(1,(Lotes!$A:$A=C2741)*(Lotes!$C:$C=E2741),0)),"")</f>
        <v/>
      </c>
      <c r="G2741" s="14" t="n"/>
    </row>
    <row r="2742">
      <c r="A2742" s="10" t="n"/>
      <c r="D2742">
        <f>IFERROR(VLOOKUP(C2742,Produtos!A:B,2,FALSE),"")</f>
        <v/>
      </c>
      <c r="F2742" s="10">
        <f>IFERROR(INDEX(Lotes!$E:$E,MATCH(1,(Lotes!$A:$A=C2742)*(Lotes!$C:$C=E2742),0)),"")</f>
        <v/>
      </c>
      <c r="G2742" s="14" t="n"/>
    </row>
    <row r="2743">
      <c r="A2743" s="10" t="n"/>
      <c r="D2743">
        <f>IFERROR(VLOOKUP(C2743,Produtos!A:B,2,FALSE),"")</f>
        <v/>
      </c>
      <c r="F2743" s="10">
        <f>IFERROR(INDEX(Lotes!$E:$E,MATCH(1,(Lotes!$A:$A=C2743)*(Lotes!$C:$C=E2743),0)),"")</f>
        <v/>
      </c>
      <c r="G2743" s="14" t="n"/>
    </row>
    <row r="2744">
      <c r="A2744" s="10" t="n"/>
      <c r="D2744">
        <f>IFERROR(VLOOKUP(C2744,Produtos!A:B,2,FALSE),"")</f>
        <v/>
      </c>
      <c r="F2744" s="10">
        <f>IFERROR(INDEX(Lotes!$E:$E,MATCH(1,(Lotes!$A:$A=C2744)*(Lotes!$C:$C=E2744),0)),"")</f>
        <v/>
      </c>
      <c r="G2744" s="14" t="n"/>
    </row>
    <row r="2745">
      <c r="A2745" s="10" t="n"/>
      <c r="D2745">
        <f>IFERROR(VLOOKUP(C2745,Produtos!A:B,2,FALSE),"")</f>
        <v/>
      </c>
      <c r="F2745" s="10">
        <f>IFERROR(INDEX(Lotes!$E:$E,MATCH(1,(Lotes!$A:$A=C2745)*(Lotes!$C:$C=E2745),0)),"")</f>
        <v/>
      </c>
      <c r="G2745" s="14" t="n"/>
    </row>
    <row r="2746">
      <c r="A2746" s="10" t="n"/>
      <c r="D2746">
        <f>IFERROR(VLOOKUP(C2746,Produtos!A:B,2,FALSE),"")</f>
        <v/>
      </c>
      <c r="F2746" s="10">
        <f>IFERROR(INDEX(Lotes!$E:$E,MATCH(1,(Lotes!$A:$A=C2746)*(Lotes!$C:$C=E2746),0)),"")</f>
        <v/>
      </c>
      <c r="G2746" s="14" t="n"/>
    </row>
    <row r="2747">
      <c r="A2747" s="10" t="n"/>
      <c r="D2747">
        <f>IFERROR(VLOOKUP(C2747,Produtos!A:B,2,FALSE),"")</f>
        <v/>
      </c>
      <c r="F2747" s="10">
        <f>IFERROR(INDEX(Lotes!$E:$E,MATCH(1,(Lotes!$A:$A=C2747)*(Lotes!$C:$C=E2747),0)),"")</f>
        <v/>
      </c>
      <c r="G2747" s="14" t="n"/>
    </row>
    <row r="2748">
      <c r="A2748" s="10" t="n"/>
      <c r="D2748">
        <f>IFERROR(VLOOKUP(C2748,Produtos!A:B,2,FALSE),"")</f>
        <v/>
      </c>
      <c r="F2748" s="10">
        <f>IFERROR(INDEX(Lotes!$E:$E,MATCH(1,(Lotes!$A:$A=C2748)*(Lotes!$C:$C=E2748),0)),"")</f>
        <v/>
      </c>
      <c r="G2748" s="14" t="n"/>
    </row>
    <row r="2749">
      <c r="A2749" s="10" t="n"/>
      <c r="D2749">
        <f>IFERROR(VLOOKUP(C2749,Produtos!A:B,2,FALSE),"")</f>
        <v/>
      </c>
      <c r="F2749" s="10">
        <f>IFERROR(INDEX(Lotes!$E:$E,MATCH(1,(Lotes!$A:$A=C2749)*(Lotes!$C:$C=E2749),0)),"")</f>
        <v/>
      </c>
      <c r="G2749" s="14" t="n"/>
    </row>
    <row r="2750">
      <c r="A2750" s="10" t="n"/>
      <c r="D2750">
        <f>IFERROR(VLOOKUP(C2750,Produtos!A:B,2,FALSE),"")</f>
        <v/>
      </c>
      <c r="F2750" s="10">
        <f>IFERROR(INDEX(Lotes!$E:$E,MATCH(1,(Lotes!$A:$A=C2750)*(Lotes!$C:$C=E2750),0)),"")</f>
        <v/>
      </c>
      <c r="G2750" s="14" t="n"/>
    </row>
    <row r="2751">
      <c r="A2751" s="10" t="n"/>
      <c r="D2751">
        <f>IFERROR(VLOOKUP(C2751,Produtos!A:B,2,FALSE),"")</f>
        <v/>
      </c>
      <c r="F2751" s="10">
        <f>IFERROR(INDEX(Lotes!$E:$E,MATCH(1,(Lotes!$A:$A=C2751)*(Lotes!$C:$C=E2751),0)),"")</f>
        <v/>
      </c>
      <c r="G2751" s="14" t="n"/>
    </row>
    <row r="2752">
      <c r="A2752" s="10" t="n"/>
      <c r="D2752">
        <f>IFERROR(VLOOKUP(C2752,Produtos!A:B,2,FALSE),"")</f>
        <v/>
      </c>
      <c r="F2752" s="10">
        <f>IFERROR(INDEX(Lotes!$E:$E,MATCH(1,(Lotes!$A:$A=C2752)*(Lotes!$C:$C=E2752),0)),"")</f>
        <v/>
      </c>
      <c r="G2752" s="14" t="n"/>
    </row>
    <row r="2753">
      <c r="A2753" s="10" t="n"/>
      <c r="D2753">
        <f>IFERROR(VLOOKUP(C2753,Produtos!A:B,2,FALSE),"")</f>
        <v/>
      </c>
      <c r="F2753" s="10">
        <f>IFERROR(INDEX(Lotes!$E:$E,MATCH(1,(Lotes!$A:$A=C2753)*(Lotes!$C:$C=E2753),0)),"")</f>
        <v/>
      </c>
      <c r="G2753" s="14" t="n"/>
    </row>
    <row r="2754">
      <c r="A2754" s="10" t="n"/>
      <c r="D2754">
        <f>IFERROR(VLOOKUP(C2754,Produtos!A:B,2,FALSE),"")</f>
        <v/>
      </c>
      <c r="F2754" s="10">
        <f>IFERROR(INDEX(Lotes!$E:$E,MATCH(1,(Lotes!$A:$A=C2754)*(Lotes!$C:$C=E2754),0)),"")</f>
        <v/>
      </c>
      <c r="G2754" s="14" t="n"/>
    </row>
    <row r="2755">
      <c r="A2755" s="10" t="n"/>
      <c r="D2755">
        <f>IFERROR(VLOOKUP(C2755,Produtos!A:B,2,FALSE),"")</f>
        <v/>
      </c>
      <c r="F2755" s="10">
        <f>IFERROR(INDEX(Lotes!$E:$E,MATCH(1,(Lotes!$A:$A=C2755)*(Lotes!$C:$C=E2755),0)),"")</f>
        <v/>
      </c>
      <c r="G2755" s="14" t="n"/>
    </row>
    <row r="2756">
      <c r="A2756" s="10" t="n"/>
      <c r="D2756">
        <f>IFERROR(VLOOKUP(C2756,Produtos!A:B,2,FALSE),"")</f>
        <v/>
      </c>
      <c r="F2756" s="10">
        <f>IFERROR(INDEX(Lotes!$E:$E,MATCH(1,(Lotes!$A:$A=C2756)*(Lotes!$C:$C=E2756),0)),"")</f>
        <v/>
      </c>
      <c r="G2756" s="14" t="n"/>
    </row>
    <row r="2757">
      <c r="A2757" s="10" t="n"/>
      <c r="D2757">
        <f>IFERROR(VLOOKUP(C2757,Produtos!A:B,2,FALSE),"")</f>
        <v/>
      </c>
      <c r="F2757" s="10">
        <f>IFERROR(INDEX(Lotes!$E:$E,MATCH(1,(Lotes!$A:$A=C2757)*(Lotes!$C:$C=E2757),0)),"")</f>
        <v/>
      </c>
      <c r="G2757" s="14" t="n"/>
    </row>
    <row r="2758">
      <c r="A2758" s="10" t="n"/>
      <c r="D2758">
        <f>IFERROR(VLOOKUP(C2758,Produtos!A:B,2,FALSE),"")</f>
        <v/>
      </c>
      <c r="F2758" s="10">
        <f>IFERROR(INDEX(Lotes!$E:$E,MATCH(1,(Lotes!$A:$A=C2758)*(Lotes!$C:$C=E2758),0)),"")</f>
        <v/>
      </c>
      <c r="G2758" s="14" t="n"/>
    </row>
    <row r="2759">
      <c r="A2759" s="10" t="n"/>
      <c r="D2759">
        <f>IFERROR(VLOOKUP(C2759,Produtos!A:B,2,FALSE),"")</f>
        <v/>
      </c>
      <c r="F2759" s="10">
        <f>IFERROR(INDEX(Lotes!$E:$E,MATCH(1,(Lotes!$A:$A=C2759)*(Lotes!$C:$C=E2759),0)),"")</f>
        <v/>
      </c>
      <c r="G2759" s="14" t="n"/>
    </row>
    <row r="2760">
      <c r="A2760" s="10" t="n"/>
      <c r="D2760">
        <f>IFERROR(VLOOKUP(C2760,Produtos!A:B,2,FALSE),"")</f>
        <v/>
      </c>
      <c r="F2760" s="10">
        <f>IFERROR(INDEX(Lotes!$E:$E,MATCH(1,(Lotes!$A:$A=C2760)*(Lotes!$C:$C=E2760),0)),"")</f>
        <v/>
      </c>
      <c r="G2760" s="14" t="n"/>
    </row>
    <row r="2761">
      <c r="A2761" s="10" t="n"/>
      <c r="D2761">
        <f>IFERROR(VLOOKUP(C2761,Produtos!A:B,2,FALSE),"")</f>
        <v/>
      </c>
      <c r="F2761" s="10">
        <f>IFERROR(INDEX(Lotes!$E:$E,MATCH(1,(Lotes!$A:$A=C2761)*(Lotes!$C:$C=E2761),0)),"")</f>
        <v/>
      </c>
      <c r="G2761" s="14" t="n"/>
    </row>
    <row r="2762">
      <c r="A2762" s="10" t="n"/>
      <c r="D2762">
        <f>IFERROR(VLOOKUP(C2762,Produtos!A:B,2,FALSE),"")</f>
        <v/>
      </c>
      <c r="F2762" s="10">
        <f>IFERROR(INDEX(Lotes!$E:$E,MATCH(1,(Lotes!$A:$A=C2762)*(Lotes!$C:$C=E2762),0)),"")</f>
        <v/>
      </c>
      <c r="G2762" s="14" t="n"/>
    </row>
    <row r="2763">
      <c r="A2763" s="10" t="n"/>
      <c r="D2763">
        <f>IFERROR(VLOOKUP(C2763,Produtos!A:B,2,FALSE),"")</f>
        <v/>
      </c>
      <c r="F2763" s="10">
        <f>IFERROR(INDEX(Lotes!$E:$E,MATCH(1,(Lotes!$A:$A=C2763)*(Lotes!$C:$C=E2763),0)),"")</f>
        <v/>
      </c>
      <c r="G2763" s="14" t="n"/>
    </row>
    <row r="2764">
      <c r="A2764" s="10" t="n"/>
      <c r="D2764">
        <f>IFERROR(VLOOKUP(C2764,Produtos!A:B,2,FALSE),"")</f>
        <v/>
      </c>
      <c r="F2764" s="10">
        <f>IFERROR(INDEX(Lotes!$E:$E,MATCH(1,(Lotes!$A:$A=C2764)*(Lotes!$C:$C=E2764),0)),"")</f>
        <v/>
      </c>
      <c r="G2764" s="14" t="n"/>
    </row>
    <row r="2765">
      <c r="A2765" s="10" t="n"/>
      <c r="D2765">
        <f>IFERROR(VLOOKUP(C2765,Produtos!A:B,2,FALSE),"")</f>
        <v/>
      </c>
      <c r="F2765" s="10">
        <f>IFERROR(INDEX(Lotes!$E:$E,MATCH(1,(Lotes!$A:$A=C2765)*(Lotes!$C:$C=E2765),0)),"")</f>
        <v/>
      </c>
      <c r="G2765" s="14" t="n"/>
    </row>
    <row r="2766">
      <c r="A2766" s="10" t="n"/>
      <c r="D2766">
        <f>IFERROR(VLOOKUP(C2766,Produtos!A:B,2,FALSE),"")</f>
        <v/>
      </c>
      <c r="F2766" s="10">
        <f>IFERROR(INDEX(Lotes!$E:$E,MATCH(1,(Lotes!$A:$A=C2766)*(Lotes!$C:$C=E2766),0)),"")</f>
        <v/>
      </c>
      <c r="G2766" s="14" t="n"/>
    </row>
    <row r="2767">
      <c r="A2767" s="10" t="n"/>
      <c r="D2767">
        <f>IFERROR(VLOOKUP(C2767,Produtos!A:B,2,FALSE),"")</f>
        <v/>
      </c>
      <c r="F2767" s="10">
        <f>IFERROR(INDEX(Lotes!$E:$E,MATCH(1,(Lotes!$A:$A=C2767)*(Lotes!$C:$C=E2767),0)),"")</f>
        <v/>
      </c>
      <c r="G2767" s="14" t="n"/>
    </row>
    <row r="2768">
      <c r="A2768" s="10" t="n"/>
      <c r="D2768">
        <f>IFERROR(VLOOKUP(C2768,Produtos!A:B,2,FALSE),"")</f>
        <v/>
      </c>
      <c r="F2768" s="10">
        <f>IFERROR(INDEX(Lotes!$E:$E,MATCH(1,(Lotes!$A:$A=C2768)*(Lotes!$C:$C=E2768),0)),"")</f>
        <v/>
      </c>
      <c r="G2768" s="14" t="n"/>
    </row>
    <row r="2769">
      <c r="A2769" s="10" t="n"/>
      <c r="D2769">
        <f>IFERROR(VLOOKUP(C2769,Produtos!A:B,2,FALSE),"")</f>
        <v/>
      </c>
      <c r="F2769" s="10">
        <f>IFERROR(INDEX(Lotes!$E:$E,MATCH(1,(Lotes!$A:$A=C2769)*(Lotes!$C:$C=E2769),0)),"")</f>
        <v/>
      </c>
      <c r="G2769" s="14" t="n"/>
    </row>
    <row r="2770">
      <c r="A2770" s="10" t="n"/>
      <c r="D2770">
        <f>IFERROR(VLOOKUP(C2770,Produtos!A:B,2,FALSE),"")</f>
        <v/>
      </c>
      <c r="F2770" s="10">
        <f>IFERROR(INDEX(Lotes!$E:$E,MATCH(1,(Lotes!$A:$A=C2770)*(Lotes!$C:$C=E2770),0)),"")</f>
        <v/>
      </c>
      <c r="G2770" s="14" t="n"/>
    </row>
    <row r="2771">
      <c r="A2771" s="10" t="n"/>
      <c r="D2771">
        <f>IFERROR(VLOOKUP(C2771,Produtos!A:B,2,FALSE),"")</f>
        <v/>
      </c>
      <c r="F2771" s="10">
        <f>IFERROR(INDEX(Lotes!$E:$E,MATCH(1,(Lotes!$A:$A=C2771)*(Lotes!$C:$C=E2771),0)),"")</f>
        <v/>
      </c>
      <c r="G2771" s="14" t="n"/>
    </row>
    <row r="2772">
      <c r="A2772" s="10" t="n"/>
      <c r="D2772">
        <f>IFERROR(VLOOKUP(C2772,Produtos!A:B,2,FALSE),"")</f>
        <v/>
      </c>
      <c r="F2772" s="10">
        <f>IFERROR(INDEX(Lotes!$E:$E,MATCH(1,(Lotes!$A:$A=C2772)*(Lotes!$C:$C=E2772),0)),"")</f>
        <v/>
      </c>
      <c r="G2772" s="14" t="n"/>
    </row>
    <row r="2773">
      <c r="A2773" s="10" t="n"/>
      <c r="D2773">
        <f>IFERROR(VLOOKUP(C2773,Produtos!A:B,2,FALSE),"")</f>
        <v/>
      </c>
      <c r="F2773" s="10">
        <f>IFERROR(INDEX(Lotes!$E:$E,MATCH(1,(Lotes!$A:$A=C2773)*(Lotes!$C:$C=E2773),0)),"")</f>
        <v/>
      </c>
      <c r="G2773" s="14" t="n"/>
    </row>
    <row r="2774">
      <c r="A2774" s="10" t="n"/>
      <c r="D2774">
        <f>IFERROR(VLOOKUP(C2774,Produtos!A:B,2,FALSE),"")</f>
        <v/>
      </c>
      <c r="F2774" s="10">
        <f>IFERROR(INDEX(Lotes!$E:$E,MATCH(1,(Lotes!$A:$A=C2774)*(Lotes!$C:$C=E2774),0)),"")</f>
        <v/>
      </c>
      <c r="G2774" s="14" t="n"/>
    </row>
    <row r="2775">
      <c r="A2775" s="10" t="n"/>
      <c r="D2775">
        <f>IFERROR(VLOOKUP(C2775,Produtos!A:B,2,FALSE),"")</f>
        <v/>
      </c>
      <c r="F2775" s="10">
        <f>IFERROR(INDEX(Lotes!$E:$E,MATCH(1,(Lotes!$A:$A=C2775)*(Lotes!$C:$C=E2775),0)),"")</f>
        <v/>
      </c>
      <c r="G2775" s="14" t="n"/>
    </row>
    <row r="2776">
      <c r="A2776" s="10" t="n"/>
      <c r="D2776">
        <f>IFERROR(VLOOKUP(C2776,Produtos!A:B,2,FALSE),"")</f>
        <v/>
      </c>
      <c r="F2776" s="10">
        <f>IFERROR(INDEX(Lotes!$E:$E,MATCH(1,(Lotes!$A:$A=C2776)*(Lotes!$C:$C=E2776),0)),"")</f>
        <v/>
      </c>
      <c r="G2776" s="14" t="n"/>
    </row>
    <row r="2777">
      <c r="A2777" s="10" t="n"/>
      <c r="D2777">
        <f>IFERROR(VLOOKUP(C2777,Produtos!A:B,2,FALSE),"")</f>
        <v/>
      </c>
      <c r="F2777" s="10">
        <f>IFERROR(INDEX(Lotes!$E:$E,MATCH(1,(Lotes!$A:$A=C2777)*(Lotes!$C:$C=E2777),0)),"")</f>
        <v/>
      </c>
      <c r="G2777" s="14" t="n"/>
    </row>
    <row r="2778">
      <c r="A2778" s="10" t="n"/>
      <c r="D2778">
        <f>IFERROR(VLOOKUP(C2778,Produtos!A:B,2,FALSE),"")</f>
        <v/>
      </c>
      <c r="F2778" s="10">
        <f>IFERROR(INDEX(Lotes!$E:$E,MATCH(1,(Lotes!$A:$A=C2778)*(Lotes!$C:$C=E2778),0)),"")</f>
        <v/>
      </c>
      <c r="G2778" s="14" t="n"/>
    </row>
    <row r="2779">
      <c r="A2779" s="10" t="n"/>
      <c r="D2779">
        <f>IFERROR(VLOOKUP(C2779,Produtos!A:B,2,FALSE),"")</f>
        <v/>
      </c>
      <c r="F2779" s="10">
        <f>IFERROR(INDEX(Lotes!$E:$E,MATCH(1,(Lotes!$A:$A=C2779)*(Lotes!$C:$C=E2779),0)),"")</f>
        <v/>
      </c>
      <c r="G2779" s="14" t="n"/>
    </row>
    <row r="2780">
      <c r="A2780" s="10" t="n"/>
      <c r="D2780">
        <f>IFERROR(VLOOKUP(C2780,Produtos!A:B,2,FALSE),"")</f>
        <v/>
      </c>
      <c r="F2780" s="10">
        <f>IFERROR(INDEX(Lotes!$E:$E,MATCH(1,(Lotes!$A:$A=C2780)*(Lotes!$C:$C=E2780),0)),"")</f>
        <v/>
      </c>
      <c r="G2780" s="14" t="n"/>
    </row>
    <row r="2781">
      <c r="A2781" s="10" t="n"/>
      <c r="D2781">
        <f>IFERROR(VLOOKUP(C2781,Produtos!A:B,2,FALSE),"")</f>
        <v/>
      </c>
      <c r="F2781" s="10">
        <f>IFERROR(INDEX(Lotes!$E:$E,MATCH(1,(Lotes!$A:$A=C2781)*(Lotes!$C:$C=E2781),0)),"")</f>
        <v/>
      </c>
      <c r="G2781" s="14" t="n"/>
    </row>
    <row r="2782">
      <c r="A2782" s="10" t="n"/>
      <c r="D2782">
        <f>IFERROR(VLOOKUP(C2782,Produtos!A:B,2,FALSE),"")</f>
        <v/>
      </c>
      <c r="F2782" s="10">
        <f>IFERROR(INDEX(Lotes!$E:$E,MATCH(1,(Lotes!$A:$A=C2782)*(Lotes!$C:$C=E2782),0)),"")</f>
        <v/>
      </c>
      <c r="G2782" s="14" t="n"/>
    </row>
    <row r="2783">
      <c r="A2783" s="10" t="n"/>
      <c r="D2783">
        <f>IFERROR(VLOOKUP(C2783,Produtos!A:B,2,FALSE),"")</f>
        <v/>
      </c>
      <c r="F2783" s="10">
        <f>IFERROR(INDEX(Lotes!$E:$E,MATCH(1,(Lotes!$A:$A=C2783)*(Lotes!$C:$C=E2783),0)),"")</f>
        <v/>
      </c>
      <c r="G2783" s="14" t="n"/>
    </row>
    <row r="2784">
      <c r="A2784" s="10" t="n"/>
      <c r="D2784">
        <f>IFERROR(VLOOKUP(C2784,Produtos!A:B,2,FALSE),"")</f>
        <v/>
      </c>
      <c r="F2784" s="10">
        <f>IFERROR(INDEX(Lotes!$E:$E,MATCH(1,(Lotes!$A:$A=C2784)*(Lotes!$C:$C=E2784),0)),"")</f>
        <v/>
      </c>
      <c r="G2784" s="14" t="n"/>
    </row>
    <row r="2785">
      <c r="A2785" s="10" t="n"/>
      <c r="D2785">
        <f>IFERROR(VLOOKUP(C2785,Produtos!A:B,2,FALSE),"")</f>
        <v/>
      </c>
      <c r="F2785" s="10">
        <f>IFERROR(INDEX(Lotes!$E:$E,MATCH(1,(Lotes!$A:$A=C2785)*(Lotes!$C:$C=E2785),0)),"")</f>
        <v/>
      </c>
      <c r="G2785" s="14" t="n"/>
    </row>
    <row r="2786">
      <c r="A2786" s="10" t="n"/>
      <c r="D2786">
        <f>IFERROR(VLOOKUP(C2786,Produtos!A:B,2,FALSE),"")</f>
        <v/>
      </c>
      <c r="F2786" s="10">
        <f>IFERROR(INDEX(Lotes!$E:$E,MATCH(1,(Lotes!$A:$A=C2786)*(Lotes!$C:$C=E2786),0)),"")</f>
        <v/>
      </c>
      <c r="G2786" s="14" t="n"/>
    </row>
    <row r="2787">
      <c r="A2787" s="10" t="n"/>
      <c r="D2787">
        <f>IFERROR(VLOOKUP(C2787,Produtos!A:B,2,FALSE),"")</f>
        <v/>
      </c>
      <c r="F2787" s="10">
        <f>IFERROR(INDEX(Lotes!$E:$E,MATCH(1,(Lotes!$A:$A=C2787)*(Lotes!$C:$C=E2787),0)),"")</f>
        <v/>
      </c>
      <c r="G2787" s="14" t="n"/>
    </row>
    <row r="2788">
      <c r="A2788" s="10" t="n"/>
      <c r="D2788">
        <f>IFERROR(VLOOKUP(C2788,Produtos!A:B,2,FALSE),"")</f>
        <v/>
      </c>
      <c r="F2788" s="10">
        <f>IFERROR(INDEX(Lotes!$E:$E,MATCH(1,(Lotes!$A:$A=C2788)*(Lotes!$C:$C=E2788),0)),"")</f>
        <v/>
      </c>
      <c r="G2788" s="14" t="n"/>
    </row>
    <row r="2789">
      <c r="A2789" s="10" t="n"/>
      <c r="D2789">
        <f>IFERROR(VLOOKUP(C2789,Produtos!A:B,2,FALSE),"")</f>
        <v/>
      </c>
      <c r="F2789" s="10">
        <f>IFERROR(INDEX(Lotes!$E:$E,MATCH(1,(Lotes!$A:$A=C2789)*(Lotes!$C:$C=E2789),0)),"")</f>
        <v/>
      </c>
      <c r="G2789" s="14" t="n"/>
    </row>
    <row r="2790">
      <c r="A2790" s="10" t="n"/>
      <c r="D2790">
        <f>IFERROR(VLOOKUP(C2790,Produtos!A:B,2,FALSE),"")</f>
        <v/>
      </c>
      <c r="F2790" s="10">
        <f>IFERROR(INDEX(Lotes!$E:$E,MATCH(1,(Lotes!$A:$A=C2790)*(Lotes!$C:$C=E2790),0)),"")</f>
        <v/>
      </c>
      <c r="G2790" s="14" t="n"/>
    </row>
    <row r="2791">
      <c r="A2791" s="10" t="n"/>
      <c r="D2791">
        <f>IFERROR(VLOOKUP(C2791,Produtos!A:B,2,FALSE),"")</f>
        <v/>
      </c>
      <c r="F2791" s="10">
        <f>IFERROR(INDEX(Lotes!$E:$E,MATCH(1,(Lotes!$A:$A=C2791)*(Lotes!$C:$C=E2791),0)),"")</f>
        <v/>
      </c>
      <c r="G2791" s="14" t="n"/>
    </row>
    <row r="2792">
      <c r="A2792" s="10" t="n"/>
      <c r="D2792">
        <f>IFERROR(VLOOKUP(C2792,Produtos!A:B,2,FALSE),"")</f>
        <v/>
      </c>
      <c r="F2792" s="10">
        <f>IFERROR(INDEX(Lotes!$E:$E,MATCH(1,(Lotes!$A:$A=C2792)*(Lotes!$C:$C=E2792),0)),"")</f>
        <v/>
      </c>
      <c r="G2792" s="14" t="n"/>
    </row>
    <row r="2793">
      <c r="A2793" s="10" t="n"/>
      <c r="D2793">
        <f>IFERROR(VLOOKUP(C2793,Produtos!A:B,2,FALSE),"")</f>
        <v/>
      </c>
      <c r="F2793" s="10">
        <f>IFERROR(INDEX(Lotes!$E:$E,MATCH(1,(Lotes!$A:$A=C2793)*(Lotes!$C:$C=E2793),0)),"")</f>
        <v/>
      </c>
      <c r="G2793" s="14" t="n"/>
    </row>
    <row r="2794">
      <c r="A2794" s="10" t="n"/>
      <c r="D2794">
        <f>IFERROR(VLOOKUP(C2794,Produtos!A:B,2,FALSE),"")</f>
        <v/>
      </c>
      <c r="F2794" s="10">
        <f>IFERROR(INDEX(Lotes!$E:$E,MATCH(1,(Lotes!$A:$A=C2794)*(Lotes!$C:$C=E2794),0)),"")</f>
        <v/>
      </c>
      <c r="G2794" s="14" t="n"/>
    </row>
    <row r="2795">
      <c r="A2795" s="10" t="n"/>
      <c r="D2795">
        <f>IFERROR(VLOOKUP(C2795,Produtos!A:B,2,FALSE),"")</f>
        <v/>
      </c>
      <c r="F2795" s="10">
        <f>IFERROR(INDEX(Lotes!$E:$E,MATCH(1,(Lotes!$A:$A=C2795)*(Lotes!$C:$C=E2795),0)),"")</f>
        <v/>
      </c>
      <c r="G2795" s="14" t="n"/>
    </row>
    <row r="2796">
      <c r="A2796" s="10" t="n"/>
      <c r="D2796">
        <f>IFERROR(VLOOKUP(C2796,Produtos!A:B,2,FALSE),"")</f>
        <v/>
      </c>
      <c r="F2796" s="10">
        <f>IFERROR(INDEX(Lotes!$E:$E,MATCH(1,(Lotes!$A:$A=C2796)*(Lotes!$C:$C=E2796),0)),"")</f>
        <v/>
      </c>
      <c r="G2796" s="14" t="n"/>
    </row>
    <row r="2797">
      <c r="A2797" s="10" t="n"/>
      <c r="D2797">
        <f>IFERROR(VLOOKUP(C2797,Produtos!A:B,2,FALSE),"")</f>
        <v/>
      </c>
      <c r="F2797" s="10">
        <f>IFERROR(INDEX(Lotes!$E:$E,MATCH(1,(Lotes!$A:$A=C2797)*(Lotes!$C:$C=E2797),0)),"")</f>
        <v/>
      </c>
      <c r="G2797" s="14" t="n"/>
    </row>
    <row r="2798">
      <c r="A2798" s="10" t="n"/>
      <c r="D2798">
        <f>IFERROR(VLOOKUP(C2798,Produtos!A:B,2,FALSE),"")</f>
        <v/>
      </c>
      <c r="F2798" s="10">
        <f>IFERROR(INDEX(Lotes!$E:$E,MATCH(1,(Lotes!$A:$A=C2798)*(Lotes!$C:$C=E2798),0)),"")</f>
        <v/>
      </c>
      <c r="G2798" s="14" t="n"/>
    </row>
    <row r="2799">
      <c r="A2799" s="10" t="n"/>
      <c r="D2799">
        <f>IFERROR(VLOOKUP(C2799,Produtos!A:B,2,FALSE),"")</f>
        <v/>
      </c>
      <c r="F2799" s="10">
        <f>IFERROR(INDEX(Lotes!$E:$E,MATCH(1,(Lotes!$A:$A=C2799)*(Lotes!$C:$C=E2799),0)),"")</f>
        <v/>
      </c>
      <c r="G2799" s="14" t="n"/>
    </row>
    <row r="2800">
      <c r="A2800" s="10" t="n"/>
      <c r="D2800">
        <f>IFERROR(VLOOKUP(C2800,Produtos!A:B,2,FALSE),"")</f>
        <v/>
      </c>
      <c r="F2800" s="10">
        <f>IFERROR(INDEX(Lotes!$E:$E,MATCH(1,(Lotes!$A:$A=C2800)*(Lotes!$C:$C=E2800),0)),"")</f>
        <v/>
      </c>
      <c r="G2800" s="14" t="n"/>
    </row>
    <row r="2801">
      <c r="A2801" s="10" t="n"/>
      <c r="D2801">
        <f>IFERROR(VLOOKUP(C2801,Produtos!A:B,2,FALSE),"")</f>
        <v/>
      </c>
      <c r="F2801" s="10">
        <f>IFERROR(INDEX(Lotes!$E:$E,MATCH(1,(Lotes!$A:$A=C2801)*(Lotes!$C:$C=E2801),0)),"")</f>
        <v/>
      </c>
      <c r="G2801" s="14" t="n"/>
    </row>
    <row r="2802">
      <c r="A2802" s="10" t="n"/>
      <c r="D2802">
        <f>IFERROR(VLOOKUP(C2802,Produtos!A:B,2,FALSE),"")</f>
        <v/>
      </c>
      <c r="F2802" s="10">
        <f>IFERROR(INDEX(Lotes!$E:$E,MATCH(1,(Lotes!$A:$A=C2802)*(Lotes!$C:$C=E2802),0)),"")</f>
        <v/>
      </c>
      <c r="G2802" s="14" t="n"/>
    </row>
    <row r="2803">
      <c r="A2803" s="10" t="n"/>
      <c r="D2803">
        <f>IFERROR(VLOOKUP(C2803,Produtos!A:B,2,FALSE),"")</f>
        <v/>
      </c>
      <c r="F2803" s="10">
        <f>IFERROR(INDEX(Lotes!$E:$E,MATCH(1,(Lotes!$A:$A=C2803)*(Lotes!$C:$C=E2803),0)),"")</f>
        <v/>
      </c>
      <c r="G2803" s="14" t="n"/>
    </row>
    <row r="2804">
      <c r="A2804" s="10" t="n"/>
      <c r="D2804">
        <f>IFERROR(VLOOKUP(C2804,Produtos!A:B,2,FALSE),"")</f>
        <v/>
      </c>
      <c r="F2804" s="10">
        <f>IFERROR(INDEX(Lotes!$E:$E,MATCH(1,(Lotes!$A:$A=C2804)*(Lotes!$C:$C=E2804),0)),"")</f>
        <v/>
      </c>
      <c r="G2804" s="14" t="n"/>
    </row>
    <row r="2805">
      <c r="A2805" s="10" t="n"/>
      <c r="D2805">
        <f>IFERROR(VLOOKUP(C2805,Produtos!A:B,2,FALSE),"")</f>
        <v/>
      </c>
      <c r="F2805" s="10">
        <f>IFERROR(INDEX(Lotes!$E:$E,MATCH(1,(Lotes!$A:$A=C2805)*(Lotes!$C:$C=E2805),0)),"")</f>
        <v/>
      </c>
      <c r="G2805" s="14" t="n"/>
    </row>
    <row r="2806">
      <c r="A2806" s="10" t="n"/>
      <c r="D2806">
        <f>IFERROR(VLOOKUP(C2806,Produtos!A:B,2,FALSE),"")</f>
        <v/>
      </c>
      <c r="F2806" s="10">
        <f>IFERROR(INDEX(Lotes!$E:$E,MATCH(1,(Lotes!$A:$A=C2806)*(Lotes!$C:$C=E2806),0)),"")</f>
        <v/>
      </c>
      <c r="G2806" s="14" t="n"/>
    </row>
    <row r="2807">
      <c r="A2807" s="10" t="n"/>
      <c r="D2807">
        <f>IFERROR(VLOOKUP(C2807,Produtos!A:B,2,FALSE),"")</f>
        <v/>
      </c>
      <c r="F2807" s="10">
        <f>IFERROR(INDEX(Lotes!$E:$E,MATCH(1,(Lotes!$A:$A=C2807)*(Lotes!$C:$C=E2807),0)),"")</f>
        <v/>
      </c>
      <c r="G2807" s="14" t="n"/>
    </row>
    <row r="2808">
      <c r="A2808" s="10" t="n"/>
      <c r="D2808">
        <f>IFERROR(VLOOKUP(C2808,Produtos!A:B,2,FALSE),"")</f>
        <v/>
      </c>
      <c r="F2808" s="10">
        <f>IFERROR(INDEX(Lotes!$E:$E,MATCH(1,(Lotes!$A:$A=C2808)*(Lotes!$C:$C=E2808),0)),"")</f>
        <v/>
      </c>
      <c r="G2808" s="14" t="n"/>
    </row>
    <row r="2809">
      <c r="A2809" s="10" t="n"/>
      <c r="D2809">
        <f>IFERROR(VLOOKUP(C2809,Produtos!A:B,2,FALSE),"")</f>
        <v/>
      </c>
      <c r="F2809" s="10">
        <f>IFERROR(INDEX(Lotes!$E:$E,MATCH(1,(Lotes!$A:$A=C2809)*(Lotes!$C:$C=E2809),0)),"")</f>
        <v/>
      </c>
      <c r="G2809" s="14" t="n"/>
    </row>
    <row r="2810">
      <c r="A2810" s="10" t="n"/>
      <c r="D2810">
        <f>IFERROR(VLOOKUP(C2810,Produtos!A:B,2,FALSE),"")</f>
        <v/>
      </c>
      <c r="F2810" s="10">
        <f>IFERROR(INDEX(Lotes!$E:$E,MATCH(1,(Lotes!$A:$A=C2810)*(Lotes!$C:$C=E2810),0)),"")</f>
        <v/>
      </c>
      <c r="G2810" s="14" t="n"/>
    </row>
    <row r="2811">
      <c r="A2811" s="10" t="n"/>
      <c r="D2811">
        <f>IFERROR(VLOOKUP(C2811,Produtos!A:B,2,FALSE),"")</f>
        <v/>
      </c>
      <c r="F2811" s="10">
        <f>IFERROR(INDEX(Lotes!$E:$E,MATCH(1,(Lotes!$A:$A=C2811)*(Lotes!$C:$C=E2811),0)),"")</f>
        <v/>
      </c>
      <c r="G2811" s="14" t="n"/>
    </row>
    <row r="2812">
      <c r="A2812" s="10" t="n"/>
      <c r="D2812">
        <f>IFERROR(VLOOKUP(C2812,Produtos!A:B,2,FALSE),"")</f>
        <v/>
      </c>
      <c r="F2812" s="10">
        <f>IFERROR(INDEX(Lotes!$E:$E,MATCH(1,(Lotes!$A:$A=C2812)*(Lotes!$C:$C=E2812),0)),"")</f>
        <v/>
      </c>
      <c r="G2812" s="14" t="n"/>
    </row>
    <row r="2813">
      <c r="A2813" s="10" t="n"/>
      <c r="D2813">
        <f>IFERROR(VLOOKUP(C2813,Produtos!A:B,2,FALSE),"")</f>
        <v/>
      </c>
      <c r="F2813" s="10">
        <f>IFERROR(INDEX(Lotes!$E:$E,MATCH(1,(Lotes!$A:$A=C2813)*(Lotes!$C:$C=E2813),0)),"")</f>
        <v/>
      </c>
      <c r="G2813" s="14" t="n"/>
    </row>
    <row r="2814">
      <c r="A2814" s="10" t="n"/>
      <c r="D2814">
        <f>IFERROR(VLOOKUP(C2814,Produtos!A:B,2,FALSE),"")</f>
        <v/>
      </c>
      <c r="F2814" s="10">
        <f>IFERROR(INDEX(Lotes!$E:$E,MATCH(1,(Lotes!$A:$A=C2814)*(Lotes!$C:$C=E2814),0)),"")</f>
        <v/>
      </c>
      <c r="G2814" s="14" t="n"/>
    </row>
    <row r="2815">
      <c r="A2815" s="10" t="n"/>
      <c r="D2815">
        <f>IFERROR(VLOOKUP(C2815,Produtos!A:B,2,FALSE),"")</f>
        <v/>
      </c>
      <c r="F2815" s="10">
        <f>IFERROR(INDEX(Lotes!$E:$E,MATCH(1,(Lotes!$A:$A=C2815)*(Lotes!$C:$C=E2815),0)),"")</f>
        <v/>
      </c>
      <c r="G2815" s="14" t="n"/>
    </row>
    <row r="2816">
      <c r="A2816" s="10" t="n"/>
      <c r="D2816">
        <f>IFERROR(VLOOKUP(C2816,Produtos!A:B,2,FALSE),"")</f>
        <v/>
      </c>
      <c r="F2816" s="10">
        <f>IFERROR(INDEX(Lotes!$E:$E,MATCH(1,(Lotes!$A:$A=C2816)*(Lotes!$C:$C=E2816),0)),"")</f>
        <v/>
      </c>
      <c r="G2816" s="14" t="n"/>
    </row>
    <row r="2817">
      <c r="A2817" s="10" t="n"/>
      <c r="D2817">
        <f>IFERROR(VLOOKUP(C2817,Produtos!A:B,2,FALSE),"")</f>
        <v/>
      </c>
      <c r="F2817" s="10">
        <f>IFERROR(INDEX(Lotes!$E:$E,MATCH(1,(Lotes!$A:$A=C2817)*(Lotes!$C:$C=E2817),0)),"")</f>
        <v/>
      </c>
      <c r="G2817" s="14" t="n"/>
    </row>
    <row r="2818">
      <c r="A2818" s="10" t="n"/>
      <c r="D2818">
        <f>IFERROR(VLOOKUP(C2818,Produtos!A:B,2,FALSE),"")</f>
        <v/>
      </c>
      <c r="F2818" s="10">
        <f>IFERROR(INDEX(Lotes!$E:$E,MATCH(1,(Lotes!$A:$A=C2818)*(Lotes!$C:$C=E2818),0)),"")</f>
        <v/>
      </c>
      <c r="G2818" s="14" t="n"/>
    </row>
    <row r="2819">
      <c r="A2819" s="10" t="n"/>
      <c r="D2819">
        <f>IFERROR(VLOOKUP(C2819,Produtos!A:B,2,FALSE),"")</f>
        <v/>
      </c>
      <c r="F2819" s="10">
        <f>IFERROR(INDEX(Lotes!$E:$E,MATCH(1,(Lotes!$A:$A=C2819)*(Lotes!$C:$C=E2819),0)),"")</f>
        <v/>
      </c>
      <c r="G2819" s="14" t="n"/>
    </row>
    <row r="2820">
      <c r="A2820" s="10" t="n"/>
      <c r="D2820">
        <f>IFERROR(VLOOKUP(C2820,Produtos!A:B,2,FALSE),"")</f>
        <v/>
      </c>
      <c r="F2820" s="10">
        <f>IFERROR(INDEX(Lotes!$E:$E,MATCH(1,(Lotes!$A:$A=C2820)*(Lotes!$C:$C=E2820),0)),"")</f>
        <v/>
      </c>
      <c r="G2820" s="14" t="n"/>
    </row>
    <row r="2821">
      <c r="A2821" s="10" t="n"/>
      <c r="D2821">
        <f>IFERROR(VLOOKUP(C2821,Produtos!A:B,2,FALSE),"")</f>
        <v/>
      </c>
      <c r="F2821" s="10">
        <f>IFERROR(INDEX(Lotes!$E:$E,MATCH(1,(Lotes!$A:$A=C2821)*(Lotes!$C:$C=E2821),0)),"")</f>
        <v/>
      </c>
      <c r="G2821" s="14" t="n"/>
    </row>
    <row r="2822">
      <c r="A2822" s="10" t="n"/>
      <c r="D2822">
        <f>IFERROR(VLOOKUP(C2822,Produtos!A:B,2,FALSE),"")</f>
        <v/>
      </c>
      <c r="F2822" s="10">
        <f>IFERROR(INDEX(Lotes!$E:$E,MATCH(1,(Lotes!$A:$A=C2822)*(Lotes!$C:$C=E2822),0)),"")</f>
        <v/>
      </c>
      <c r="G2822" s="14" t="n"/>
    </row>
    <row r="2823">
      <c r="A2823" s="10" t="n"/>
      <c r="D2823">
        <f>IFERROR(VLOOKUP(C2823,Produtos!A:B,2,FALSE),"")</f>
        <v/>
      </c>
      <c r="F2823" s="10">
        <f>IFERROR(INDEX(Lotes!$E:$E,MATCH(1,(Lotes!$A:$A=C2823)*(Lotes!$C:$C=E2823),0)),"")</f>
        <v/>
      </c>
      <c r="G2823" s="14" t="n"/>
    </row>
    <row r="2824">
      <c r="A2824" s="10" t="n"/>
      <c r="D2824">
        <f>IFERROR(VLOOKUP(C2824,Produtos!A:B,2,FALSE),"")</f>
        <v/>
      </c>
      <c r="F2824" s="10">
        <f>IFERROR(INDEX(Lotes!$E:$E,MATCH(1,(Lotes!$A:$A=C2824)*(Lotes!$C:$C=E2824),0)),"")</f>
        <v/>
      </c>
      <c r="G2824" s="14" t="n"/>
    </row>
    <row r="2825">
      <c r="A2825" s="10" t="n"/>
      <c r="D2825">
        <f>IFERROR(VLOOKUP(C2825,Produtos!A:B,2,FALSE),"")</f>
        <v/>
      </c>
      <c r="F2825" s="10">
        <f>IFERROR(INDEX(Lotes!$E:$E,MATCH(1,(Lotes!$A:$A=C2825)*(Lotes!$C:$C=E2825),0)),"")</f>
        <v/>
      </c>
      <c r="G2825" s="14" t="n"/>
    </row>
    <row r="2826">
      <c r="A2826" s="10" t="n"/>
      <c r="D2826">
        <f>IFERROR(VLOOKUP(C2826,Produtos!A:B,2,FALSE),"")</f>
        <v/>
      </c>
      <c r="F2826" s="10">
        <f>IFERROR(INDEX(Lotes!$E:$E,MATCH(1,(Lotes!$A:$A=C2826)*(Lotes!$C:$C=E2826),0)),"")</f>
        <v/>
      </c>
      <c r="G2826" s="14" t="n"/>
    </row>
    <row r="2827">
      <c r="A2827" s="10" t="n"/>
      <c r="D2827">
        <f>IFERROR(VLOOKUP(C2827,Produtos!A:B,2,FALSE),"")</f>
        <v/>
      </c>
      <c r="F2827" s="10">
        <f>IFERROR(INDEX(Lotes!$E:$E,MATCH(1,(Lotes!$A:$A=C2827)*(Lotes!$C:$C=E2827),0)),"")</f>
        <v/>
      </c>
      <c r="G2827" s="14" t="n"/>
    </row>
    <row r="2828">
      <c r="A2828" s="10" t="n"/>
      <c r="D2828">
        <f>IFERROR(VLOOKUP(C2828,Produtos!A:B,2,FALSE),"")</f>
        <v/>
      </c>
      <c r="F2828" s="10">
        <f>IFERROR(INDEX(Lotes!$E:$E,MATCH(1,(Lotes!$A:$A=C2828)*(Lotes!$C:$C=E2828),0)),"")</f>
        <v/>
      </c>
      <c r="G2828" s="14" t="n"/>
    </row>
    <row r="2829">
      <c r="A2829" s="10" t="n"/>
      <c r="D2829">
        <f>IFERROR(VLOOKUP(C2829,Produtos!A:B,2,FALSE),"")</f>
        <v/>
      </c>
      <c r="F2829" s="10">
        <f>IFERROR(INDEX(Lotes!$E:$E,MATCH(1,(Lotes!$A:$A=C2829)*(Lotes!$C:$C=E2829),0)),"")</f>
        <v/>
      </c>
      <c r="G2829" s="14" t="n"/>
    </row>
    <row r="2830">
      <c r="A2830" s="10" t="n"/>
      <c r="D2830">
        <f>IFERROR(VLOOKUP(C2830,Produtos!A:B,2,FALSE),"")</f>
        <v/>
      </c>
      <c r="F2830" s="10">
        <f>IFERROR(INDEX(Lotes!$E:$E,MATCH(1,(Lotes!$A:$A=C2830)*(Lotes!$C:$C=E2830),0)),"")</f>
        <v/>
      </c>
      <c r="G2830" s="14" t="n"/>
    </row>
    <row r="2831">
      <c r="A2831" s="10" t="n"/>
      <c r="D2831">
        <f>IFERROR(VLOOKUP(C2831,Produtos!A:B,2,FALSE),"")</f>
        <v/>
      </c>
      <c r="F2831" s="10">
        <f>IFERROR(INDEX(Lotes!$E:$E,MATCH(1,(Lotes!$A:$A=C2831)*(Lotes!$C:$C=E2831),0)),"")</f>
        <v/>
      </c>
      <c r="G2831" s="14" t="n"/>
    </row>
    <row r="2832">
      <c r="A2832" s="10" t="n"/>
      <c r="D2832">
        <f>IFERROR(VLOOKUP(C2832,Produtos!A:B,2,FALSE),"")</f>
        <v/>
      </c>
      <c r="F2832" s="10">
        <f>IFERROR(INDEX(Lotes!$E:$E,MATCH(1,(Lotes!$A:$A=C2832)*(Lotes!$C:$C=E2832),0)),"")</f>
        <v/>
      </c>
      <c r="G2832" s="14" t="n"/>
    </row>
    <row r="2833">
      <c r="A2833" s="10" t="n"/>
      <c r="D2833">
        <f>IFERROR(VLOOKUP(C2833,Produtos!A:B,2,FALSE),"")</f>
        <v/>
      </c>
      <c r="F2833" s="10">
        <f>IFERROR(INDEX(Lotes!$E:$E,MATCH(1,(Lotes!$A:$A=C2833)*(Lotes!$C:$C=E2833),0)),"")</f>
        <v/>
      </c>
      <c r="G2833" s="14" t="n"/>
    </row>
    <row r="2834">
      <c r="A2834" s="10" t="n"/>
      <c r="D2834">
        <f>IFERROR(VLOOKUP(C2834,Produtos!A:B,2,FALSE),"")</f>
        <v/>
      </c>
      <c r="F2834" s="10">
        <f>IFERROR(INDEX(Lotes!$E:$E,MATCH(1,(Lotes!$A:$A=C2834)*(Lotes!$C:$C=E2834),0)),"")</f>
        <v/>
      </c>
      <c r="G2834" s="14" t="n"/>
    </row>
    <row r="2835">
      <c r="A2835" s="10" t="n"/>
      <c r="D2835">
        <f>IFERROR(VLOOKUP(C2835,Produtos!A:B,2,FALSE),"")</f>
        <v/>
      </c>
      <c r="F2835" s="10">
        <f>IFERROR(INDEX(Lotes!$E:$E,MATCH(1,(Lotes!$A:$A=C2835)*(Lotes!$C:$C=E2835),0)),"")</f>
        <v/>
      </c>
      <c r="G2835" s="14" t="n"/>
    </row>
    <row r="2836">
      <c r="A2836" s="10" t="n"/>
      <c r="D2836">
        <f>IFERROR(VLOOKUP(C2836,Produtos!A:B,2,FALSE),"")</f>
        <v/>
      </c>
      <c r="F2836" s="10">
        <f>IFERROR(INDEX(Lotes!$E:$E,MATCH(1,(Lotes!$A:$A=C2836)*(Lotes!$C:$C=E2836),0)),"")</f>
        <v/>
      </c>
      <c r="G2836" s="14" t="n"/>
    </row>
    <row r="2837">
      <c r="A2837" s="10" t="n"/>
      <c r="D2837">
        <f>IFERROR(VLOOKUP(C2837,Produtos!A:B,2,FALSE),"")</f>
        <v/>
      </c>
      <c r="F2837" s="10">
        <f>IFERROR(INDEX(Lotes!$E:$E,MATCH(1,(Lotes!$A:$A=C2837)*(Lotes!$C:$C=E2837),0)),"")</f>
        <v/>
      </c>
      <c r="G2837" s="14" t="n"/>
    </row>
    <row r="2838">
      <c r="A2838" s="10" t="n"/>
      <c r="D2838">
        <f>IFERROR(VLOOKUP(C2838,Produtos!A:B,2,FALSE),"")</f>
        <v/>
      </c>
      <c r="F2838" s="10">
        <f>IFERROR(INDEX(Lotes!$E:$E,MATCH(1,(Lotes!$A:$A=C2838)*(Lotes!$C:$C=E2838),0)),"")</f>
        <v/>
      </c>
      <c r="G2838" s="14" t="n"/>
    </row>
    <row r="2839">
      <c r="A2839" s="10" t="n"/>
      <c r="D2839">
        <f>IFERROR(VLOOKUP(C2839,Produtos!A:B,2,FALSE),"")</f>
        <v/>
      </c>
      <c r="F2839" s="10">
        <f>IFERROR(INDEX(Lotes!$E:$E,MATCH(1,(Lotes!$A:$A=C2839)*(Lotes!$C:$C=E2839),0)),"")</f>
        <v/>
      </c>
      <c r="G2839" s="14" t="n"/>
    </row>
    <row r="2840">
      <c r="A2840" s="10" t="n"/>
      <c r="D2840">
        <f>IFERROR(VLOOKUP(C2840,Produtos!A:B,2,FALSE),"")</f>
        <v/>
      </c>
      <c r="F2840" s="10">
        <f>IFERROR(INDEX(Lotes!$E:$E,MATCH(1,(Lotes!$A:$A=C2840)*(Lotes!$C:$C=E2840),0)),"")</f>
        <v/>
      </c>
      <c r="G2840" s="14" t="n"/>
    </row>
    <row r="2841">
      <c r="A2841" s="10" t="n"/>
      <c r="D2841">
        <f>IFERROR(VLOOKUP(C2841,Produtos!A:B,2,FALSE),"")</f>
        <v/>
      </c>
      <c r="F2841" s="10">
        <f>IFERROR(INDEX(Lotes!$E:$E,MATCH(1,(Lotes!$A:$A=C2841)*(Lotes!$C:$C=E2841),0)),"")</f>
        <v/>
      </c>
      <c r="G2841" s="14" t="n"/>
    </row>
    <row r="2842">
      <c r="A2842" s="10" t="n"/>
      <c r="D2842">
        <f>IFERROR(VLOOKUP(C2842,Produtos!A:B,2,FALSE),"")</f>
        <v/>
      </c>
      <c r="F2842" s="10">
        <f>IFERROR(INDEX(Lotes!$E:$E,MATCH(1,(Lotes!$A:$A=C2842)*(Lotes!$C:$C=E2842),0)),"")</f>
        <v/>
      </c>
      <c r="G2842" s="14" t="n"/>
    </row>
    <row r="2843">
      <c r="A2843" s="10" t="n"/>
      <c r="D2843">
        <f>IFERROR(VLOOKUP(C2843,Produtos!A:B,2,FALSE),"")</f>
        <v/>
      </c>
      <c r="F2843" s="10">
        <f>IFERROR(INDEX(Lotes!$E:$E,MATCH(1,(Lotes!$A:$A=C2843)*(Lotes!$C:$C=E2843),0)),"")</f>
        <v/>
      </c>
      <c r="G2843" s="14" t="n"/>
    </row>
    <row r="2844">
      <c r="A2844" s="10" t="n"/>
      <c r="D2844">
        <f>IFERROR(VLOOKUP(C2844,Produtos!A:B,2,FALSE),"")</f>
        <v/>
      </c>
      <c r="F2844" s="10">
        <f>IFERROR(INDEX(Lotes!$E:$E,MATCH(1,(Lotes!$A:$A=C2844)*(Lotes!$C:$C=E2844),0)),"")</f>
        <v/>
      </c>
      <c r="G2844" s="14" t="n"/>
    </row>
    <row r="2845">
      <c r="A2845" s="10" t="n"/>
      <c r="D2845">
        <f>IFERROR(VLOOKUP(C2845,Produtos!A:B,2,FALSE),"")</f>
        <v/>
      </c>
      <c r="F2845" s="10">
        <f>IFERROR(INDEX(Lotes!$E:$E,MATCH(1,(Lotes!$A:$A=C2845)*(Lotes!$C:$C=E2845),0)),"")</f>
        <v/>
      </c>
      <c r="G2845" s="14" t="n"/>
    </row>
    <row r="2846">
      <c r="A2846" s="10" t="n"/>
      <c r="D2846">
        <f>IFERROR(VLOOKUP(C2846,Produtos!A:B,2,FALSE),"")</f>
        <v/>
      </c>
      <c r="F2846" s="10">
        <f>IFERROR(INDEX(Lotes!$E:$E,MATCH(1,(Lotes!$A:$A=C2846)*(Lotes!$C:$C=E2846),0)),"")</f>
        <v/>
      </c>
      <c r="G2846" s="14" t="n"/>
    </row>
    <row r="2847">
      <c r="A2847" s="10" t="n"/>
      <c r="D2847">
        <f>IFERROR(VLOOKUP(C2847,Produtos!A:B,2,FALSE),"")</f>
        <v/>
      </c>
      <c r="F2847" s="10">
        <f>IFERROR(INDEX(Lotes!$E:$E,MATCH(1,(Lotes!$A:$A=C2847)*(Lotes!$C:$C=E2847),0)),"")</f>
        <v/>
      </c>
      <c r="G2847" s="14" t="n"/>
    </row>
    <row r="2848">
      <c r="A2848" s="10" t="n"/>
      <c r="D2848">
        <f>IFERROR(VLOOKUP(C2848,Produtos!A:B,2,FALSE),"")</f>
        <v/>
      </c>
      <c r="F2848" s="10">
        <f>IFERROR(INDEX(Lotes!$E:$E,MATCH(1,(Lotes!$A:$A=C2848)*(Lotes!$C:$C=E2848),0)),"")</f>
        <v/>
      </c>
      <c r="G2848" s="14" t="n"/>
    </row>
    <row r="2849">
      <c r="A2849" s="10" t="n"/>
      <c r="D2849">
        <f>IFERROR(VLOOKUP(C2849,Produtos!A:B,2,FALSE),"")</f>
        <v/>
      </c>
      <c r="F2849" s="10">
        <f>IFERROR(INDEX(Lotes!$E:$E,MATCH(1,(Lotes!$A:$A=C2849)*(Lotes!$C:$C=E2849),0)),"")</f>
        <v/>
      </c>
      <c r="G2849" s="14" t="n"/>
    </row>
    <row r="2850">
      <c r="A2850" s="10" t="n"/>
      <c r="D2850">
        <f>IFERROR(VLOOKUP(C2850,Produtos!A:B,2,FALSE),"")</f>
        <v/>
      </c>
      <c r="F2850" s="10">
        <f>IFERROR(INDEX(Lotes!$E:$E,MATCH(1,(Lotes!$A:$A=C2850)*(Lotes!$C:$C=E2850),0)),"")</f>
        <v/>
      </c>
      <c r="G2850" s="14" t="n"/>
    </row>
    <row r="2851">
      <c r="A2851" s="10" t="n"/>
      <c r="D2851">
        <f>IFERROR(VLOOKUP(C2851,Produtos!A:B,2,FALSE),"")</f>
        <v/>
      </c>
      <c r="F2851" s="10">
        <f>IFERROR(INDEX(Lotes!$E:$E,MATCH(1,(Lotes!$A:$A=C2851)*(Lotes!$C:$C=E2851),0)),"")</f>
        <v/>
      </c>
      <c r="G2851" s="14" t="n"/>
    </row>
    <row r="2852">
      <c r="A2852" s="10" t="n"/>
      <c r="D2852">
        <f>IFERROR(VLOOKUP(C2852,Produtos!A:B,2,FALSE),"")</f>
        <v/>
      </c>
      <c r="F2852" s="10">
        <f>IFERROR(INDEX(Lotes!$E:$E,MATCH(1,(Lotes!$A:$A=C2852)*(Lotes!$C:$C=E2852),0)),"")</f>
        <v/>
      </c>
      <c r="G2852" s="14" t="n"/>
    </row>
    <row r="2853">
      <c r="A2853" s="10" t="n"/>
      <c r="D2853">
        <f>IFERROR(VLOOKUP(C2853,Produtos!A:B,2,FALSE),"")</f>
        <v/>
      </c>
      <c r="F2853" s="10">
        <f>IFERROR(INDEX(Lotes!$E:$E,MATCH(1,(Lotes!$A:$A=C2853)*(Lotes!$C:$C=E2853),0)),"")</f>
        <v/>
      </c>
      <c r="G2853" s="14" t="n"/>
    </row>
    <row r="2854">
      <c r="A2854" s="10" t="n"/>
      <c r="D2854">
        <f>IFERROR(VLOOKUP(C2854,Produtos!A:B,2,FALSE),"")</f>
        <v/>
      </c>
      <c r="F2854" s="10">
        <f>IFERROR(INDEX(Lotes!$E:$E,MATCH(1,(Lotes!$A:$A=C2854)*(Lotes!$C:$C=E2854),0)),"")</f>
        <v/>
      </c>
      <c r="G2854" s="14" t="n"/>
    </row>
    <row r="2855">
      <c r="A2855" s="10" t="n"/>
      <c r="D2855">
        <f>IFERROR(VLOOKUP(C2855,Produtos!A:B,2,FALSE),"")</f>
        <v/>
      </c>
      <c r="F2855" s="10">
        <f>IFERROR(INDEX(Lotes!$E:$E,MATCH(1,(Lotes!$A:$A=C2855)*(Lotes!$C:$C=E2855),0)),"")</f>
        <v/>
      </c>
      <c r="G2855" s="14" t="n"/>
    </row>
    <row r="2856">
      <c r="A2856" s="10" t="n"/>
      <c r="D2856">
        <f>IFERROR(VLOOKUP(C2856,Produtos!A:B,2,FALSE),"")</f>
        <v/>
      </c>
      <c r="F2856" s="10">
        <f>IFERROR(INDEX(Lotes!$E:$E,MATCH(1,(Lotes!$A:$A=C2856)*(Lotes!$C:$C=E2856),0)),"")</f>
        <v/>
      </c>
      <c r="G2856" s="14" t="n"/>
    </row>
    <row r="2857">
      <c r="A2857" s="10" t="n"/>
      <c r="D2857">
        <f>IFERROR(VLOOKUP(C2857,Produtos!A:B,2,FALSE),"")</f>
        <v/>
      </c>
      <c r="F2857" s="10">
        <f>IFERROR(INDEX(Lotes!$E:$E,MATCH(1,(Lotes!$A:$A=C2857)*(Lotes!$C:$C=E2857),0)),"")</f>
        <v/>
      </c>
      <c r="G2857" s="14" t="n"/>
    </row>
    <row r="2858">
      <c r="A2858" s="10" t="n"/>
      <c r="D2858">
        <f>IFERROR(VLOOKUP(C2858,Produtos!A:B,2,FALSE),"")</f>
        <v/>
      </c>
      <c r="F2858" s="10">
        <f>IFERROR(INDEX(Lotes!$E:$E,MATCH(1,(Lotes!$A:$A=C2858)*(Lotes!$C:$C=E2858),0)),"")</f>
        <v/>
      </c>
      <c r="G2858" s="14" t="n"/>
    </row>
    <row r="2859">
      <c r="A2859" s="10" t="n"/>
      <c r="D2859">
        <f>IFERROR(VLOOKUP(C2859,Produtos!A:B,2,FALSE),"")</f>
        <v/>
      </c>
      <c r="F2859" s="10">
        <f>IFERROR(INDEX(Lotes!$E:$E,MATCH(1,(Lotes!$A:$A=C2859)*(Lotes!$C:$C=E2859),0)),"")</f>
        <v/>
      </c>
      <c r="G2859" s="14" t="n"/>
    </row>
    <row r="2860">
      <c r="A2860" s="10" t="n"/>
      <c r="D2860">
        <f>IFERROR(VLOOKUP(C2860,Produtos!A:B,2,FALSE),"")</f>
        <v/>
      </c>
      <c r="F2860" s="10">
        <f>IFERROR(INDEX(Lotes!$E:$E,MATCH(1,(Lotes!$A:$A=C2860)*(Lotes!$C:$C=E2860),0)),"")</f>
        <v/>
      </c>
      <c r="G2860" s="14" t="n"/>
    </row>
    <row r="2861">
      <c r="A2861" s="10" t="n"/>
      <c r="D2861">
        <f>IFERROR(VLOOKUP(C2861,Produtos!A:B,2,FALSE),"")</f>
        <v/>
      </c>
      <c r="F2861" s="10">
        <f>IFERROR(INDEX(Lotes!$E:$E,MATCH(1,(Lotes!$A:$A=C2861)*(Lotes!$C:$C=E2861),0)),"")</f>
        <v/>
      </c>
      <c r="G2861" s="14" t="n"/>
    </row>
    <row r="2862">
      <c r="A2862" s="10" t="n"/>
      <c r="D2862">
        <f>IFERROR(VLOOKUP(C2862,Produtos!A:B,2,FALSE),"")</f>
        <v/>
      </c>
      <c r="F2862" s="10">
        <f>IFERROR(INDEX(Lotes!$E:$E,MATCH(1,(Lotes!$A:$A=C2862)*(Lotes!$C:$C=E2862),0)),"")</f>
        <v/>
      </c>
      <c r="G2862" s="14" t="n"/>
    </row>
    <row r="2863">
      <c r="A2863" s="10" t="n"/>
      <c r="D2863">
        <f>IFERROR(VLOOKUP(C2863,Produtos!A:B,2,FALSE),"")</f>
        <v/>
      </c>
      <c r="F2863" s="10">
        <f>IFERROR(INDEX(Lotes!$E:$E,MATCH(1,(Lotes!$A:$A=C2863)*(Lotes!$C:$C=E2863),0)),"")</f>
        <v/>
      </c>
      <c r="G2863" s="14" t="n"/>
    </row>
    <row r="2864">
      <c r="A2864" s="10" t="n"/>
      <c r="D2864">
        <f>IFERROR(VLOOKUP(C2864,Produtos!A:B,2,FALSE),"")</f>
        <v/>
      </c>
      <c r="F2864" s="10">
        <f>IFERROR(INDEX(Lotes!$E:$E,MATCH(1,(Lotes!$A:$A=C2864)*(Lotes!$C:$C=E2864),0)),"")</f>
        <v/>
      </c>
      <c r="G2864" s="14" t="n"/>
    </row>
    <row r="2865">
      <c r="A2865" s="10" t="n"/>
      <c r="D2865">
        <f>IFERROR(VLOOKUP(C2865,Produtos!A:B,2,FALSE),"")</f>
        <v/>
      </c>
      <c r="F2865" s="10">
        <f>IFERROR(INDEX(Lotes!$E:$E,MATCH(1,(Lotes!$A:$A=C2865)*(Lotes!$C:$C=E2865),0)),"")</f>
        <v/>
      </c>
      <c r="G2865" s="14" t="n"/>
    </row>
    <row r="2866">
      <c r="A2866" s="10" t="n"/>
      <c r="D2866">
        <f>IFERROR(VLOOKUP(C2866,Produtos!A:B,2,FALSE),"")</f>
        <v/>
      </c>
      <c r="F2866" s="10">
        <f>IFERROR(INDEX(Lotes!$E:$E,MATCH(1,(Lotes!$A:$A=C2866)*(Lotes!$C:$C=E2866),0)),"")</f>
        <v/>
      </c>
      <c r="G2866" s="14" t="n"/>
    </row>
    <row r="2867">
      <c r="A2867" s="10" t="n"/>
      <c r="D2867">
        <f>IFERROR(VLOOKUP(C2867,Produtos!A:B,2,FALSE),"")</f>
        <v/>
      </c>
      <c r="F2867" s="10">
        <f>IFERROR(INDEX(Lotes!$E:$E,MATCH(1,(Lotes!$A:$A=C2867)*(Lotes!$C:$C=E2867),0)),"")</f>
        <v/>
      </c>
      <c r="G2867" s="14" t="n"/>
    </row>
    <row r="2868">
      <c r="A2868" s="10" t="n"/>
      <c r="D2868">
        <f>IFERROR(VLOOKUP(C2868,Produtos!A:B,2,FALSE),"")</f>
        <v/>
      </c>
      <c r="F2868" s="10">
        <f>IFERROR(INDEX(Lotes!$E:$E,MATCH(1,(Lotes!$A:$A=C2868)*(Lotes!$C:$C=E2868),0)),"")</f>
        <v/>
      </c>
      <c r="G2868" s="14" t="n"/>
    </row>
    <row r="2869">
      <c r="A2869" s="10" t="n"/>
      <c r="D2869">
        <f>IFERROR(VLOOKUP(C2869,Produtos!A:B,2,FALSE),"")</f>
        <v/>
      </c>
      <c r="F2869" s="10">
        <f>IFERROR(INDEX(Lotes!$E:$E,MATCH(1,(Lotes!$A:$A=C2869)*(Lotes!$C:$C=E2869),0)),"")</f>
        <v/>
      </c>
      <c r="G2869" s="14" t="n"/>
    </row>
    <row r="2870">
      <c r="A2870" s="10" t="n"/>
      <c r="D2870">
        <f>IFERROR(VLOOKUP(C2870,Produtos!A:B,2,FALSE),"")</f>
        <v/>
      </c>
      <c r="F2870" s="10">
        <f>IFERROR(INDEX(Lotes!$E:$E,MATCH(1,(Lotes!$A:$A=C2870)*(Lotes!$C:$C=E2870),0)),"")</f>
        <v/>
      </c>
      <c r="G2870" s="14" t="n"/>
    </row>
    <row r="2871">
      <c r="A2871" s="10" t="n"/>
      <c r="D2871">
        <f>IFERROR(VLOOKUP(C2871,Produtos!A:B,2,FALSE),"")</f>
        <v/>
      </c>
      <c r="F2871" s="10">
        <f>IFERROR(INDEX(Lotes!$E:$E,MATCH(1,(Lotes!$A:$A=C2871)*(Lotes!$C:$C=E2871),0)),"")</f>
        <v/>
      </c>
      <c r="G2871" s="14" t="n"/>
    </row>
    <row r="2872">
      <c r="A2872" s="10" t="n"/>
      <c r="D2872">
        <f>IFERROR(VLOOKUP(C2872,Produtos!A:B,2,FALSE),"")</f>
        <v/>
      </c>
      <c r="F2872" s="10">
        <f>IFERROR(INDEX(Lotes!$E:$E,MATCH(1,(Lotes!$A:$A=C2872)*(Lotes!$C:$C=E2872),0)),"")</f>
        <v/>
      </c>
      <c r="G2872" s="14" t="n"/>
    </row>
    <row r="2873">
      <c r="A2873" s="10" t="n"/>
      <c r="D2873">
        <f>IFERROR(VLOOKUP(C2873,Produtos!A:B,2,FALSE),"")</f>
        <v/>
      </c>
      <c r="F2873" s="10">
        <f>IFERROR(INDEX(Lotes!$E:$E,MATCH(1,(Lotes!$A:$A=C2873)*(Lotes!$C:$C=E2873),0)),"")</f>
        <v/>
      </c>
      <c r="G2873" s="14" t="n"/>
    </row>
    <row r="2874">
      <c r="A2874" s="10" t="n"/>
      <c r="D2874">
        <f>IFERROR(VLOOKUP(C2874,Produtos!A:B,2,FALSE),"")</f>
        <v/>
      </c>
      <c r="F2874" s="10">
        <f>IFERROR(INDEX(Lotes!$E:$E,MATCH(1,(Lotes!$A:$A=C2874)*(Lotes!$C:$C=E2874),0)),"")</f>
        <v/>
      </c>
      <c r="G2874" s="14" t="n"/>
    </row>
    <row r="2875">
      <c r="A2875" s="10" t="n"/>
      <c r="D2875">
        <f>IFERROR(VLOOKUP(C2875,Produtos!A:B,2,FALSE),"")</f>
        <v/>
      </c>
      <c r="F2875" s="10">
        <f>IFERROR(INDEX(Lotes!$E:$E,MATCH(1,(Lotes!$A:$A=C2875)*(Lotes!$C:$C=E2875),0)),"")</f>
        <v/>
      </c>
      <c r="G2875" s="14" t="n"/>
    </row>
    <row r="2876">
      <c r="A2876" s="10" t="n"/>
      <c r="D2876">
        <f>IFERROR(VLOOKUP(C2876,Produtos!A:B,2,FALSE),"")</f>
        <v/>
      </c>
      <c r="F2876" s="10">
        <f>IFERROR(INDEX(Lotes!$E:$E,MATCH(1,(Lotes!$A:$A=C2876)*(Lotes!$C:$C=E2876),0)),"")</f>
        <v/>
      </c>
      <c r="G2876" s="14" t="n"/>
    </row>
    <row r="2877">
      <c r="A2877" s="10" t="n"/>
      <c r="D2877">
        <f>IFERROR(VLOOKUP(C2877,Produtos!A:B,2,FALSE),"")</f>
        <v/>
      </c>
      <c r="F2877" s="10">
        <f>IFERROR(INDEX(Lotes!$E:$E,MATCH(1,(Lotes!$A:$A=C2877)*(Lotes!$C:$C=E2877),0)),"")</f>
        <v/>
      </c>
      <c r="G2877" s="14" t="n"/>
    </row>
    <row r="2878">
      <c r="A2878" s="10" t="n"/>
      <c r="D2878">
        <f>IFERROR(VLOOKUP(C2878,Produtos!A:B,2,FALSE),"")</f>
        <v/>
      </c>
      <c r="F2878" s="10">
        <f>IFERROR(INDEX(Lotes!$E:$E,MATCH(1,(Lotes!$A:$A=C2878)*(Lotes!$C:$C=E2878),0)),"")</f>
        <v/>
      </c>
      <c r="G2878" s="14" t="n"/>
    </row>
    <row r="2879">
      <c r="A2879" s="10" t="n"/>
      <c r="D2879">
        <f>IFERROR(VLOOKUP(C2879,Produtos!A:B,2,FALSE),"")</f>
        <v/>
      </c>
      <c r="F2879" s="10">
        <f>IFERROR(INDEX(Lotes!$E:$E,MATCH(1,(Lotes!$A:$A=C2879)*(Lotes!$C:$C=E2879),0)),"")</f>
        <v/>
      </c>
      <c r="G2879" s="14" t="n"/>
    </row>
    <row r="2880">
      <c r="A2880" s="10" t="n"/>
      <c r="D2880">
        <f>IFERROR(VLOOKUP(C2880,Produtos!A:B,2,FALSE),"")</f>
        <v/>
      </c>
      <c r="F2880" s="10">
        <f>IFERROR(INDEX(Lotes!$E:$E,MATCH(1,(Lotes!$A:$A=C2880)*(Lotes!$C:$C=E2880),0)),"")</f>
        <v/>
      </c>
      <c r="G2880" s="14" t="n"/>
    </row>
    <row r="2881">
      <c r="A2881" s="10" t="n"/>
      <c r="D2881">
        <f>IFERROR(VLOOKUP(C2881,Produtos!A:B,2,FALSE),"")</f>
        <v/>
      </c>
      <c r="F2881" s="10">
        <f>IFERROR(INDEX(Lotes!$E:$E,MATCH(1,(Lotes!$A:$A=C2881)*(Lotes!$C:$C=E2881),0)),"")</f>
        <v/>
      </c>
      <c r="G2881" s="14" t="n"/>
    </row>
    <row r="2882">
      <c r="A2882" s="10" t="n"/>
      <c r="D2882">
        <f>IFERROR(VLOOKUP(C2882,Produtos!A:B,2,FALSE),"")</f>
        <v/>
      </c>
      <c r="F2882" s="10">
        <f>IFERROR(INDEX(Lotes!$E:$E,MATCH(1,(Lotes!$A:$A=C2882)*(Lotes!$C:$C=E2882),0)),"")</f>
        <v/>
      </c>
      <c r="G2882" s="14" t="n"/>
    </row>
    <row r="2883">
      <c r="A2883" s="10" t="n"/>
      <c r="D2883">
        <f>IFERROR(VLOOKUP(C2883,Produtos!A:B,2,FALSE),"")</f>
        <v/>
      </c>
      <c r="F2883" s="10">
        <f>IFERROR(INDEX(Lotes!$E:$E,MATCH(1,(Lotes!$A:$A=C2883)*(Lotes!$C:$C=E2883),0)),"")</f>
        <v/>
      </c>
      <c r="G2883" s="14" t="n"/>
    </row>
    <row r="2884">
      <c r="A2884" s="10" t="n"/>
      <c r="D2884">
        <f>IFERROR(VLOOKUP(C2884,Produtos!A:B,2,FALSE),"")</f>
        <v/>
      </c>
      <c r="F2884" s="10">
        <f>IFERROR(INDEX(Lotes!$E:$E,MATCH(1,(Lotes!$A:$A=C2884)*(Lotes!$C:$C=E2884),0)),"")</f>
        <v/>
      </c>
      <c r="G2884" s="14" t="n"/>
    </row>
    <row r="2885">
      <c r="A2885" s="10" t="n"/>
      <c r="D2885">
        <f>IFERROR(VLOOKUP(C2885,Produtos!A:B,2,FALSE),"")</f>
        <v/>
      </c>
      <c r="F2885" s="10">
        <f>IFERROR(INDEX(Lotes!$E:$E,MATCH(1,(Lotes!$A:$A=C2885)*(Lotes!$C:$C=E2885),0)),"")</f>
        <v/>
      </c>
      <c r="G2885" s="14" t="n"/>
    </row>
    <row r="2886">
      <c r="A2886" s="10" t="n"/>
      <c r="D2886">
        <f>IFERROR(VLOOKUP(C2886,Produtos!A:B,2,FALSE),"")</f>
        <v/>
      </c>
      <c r="F2886" s="10">
        <f>IFERROR(INDEX(Lotes!$E:$E,MATCH(1,(Lotes!$A:$A=C2886)*(Lotes!$C:$C=E2886),0)),"")</f>
        <v/>
      </c>
      <c r="G2886" s="14" t="n"/>
    </row>
    <row r="2887">
      <c r="A2887" s="10" t="n"/>
      <c r="D2887">
        <f>IFERROR(VLOOKUP(C2887,Produtos!A:B,2,FALSE),"")</f>
        <v/>
      </c>
      <c r="F2887" s="10">
        <f>IFERROR(INDEX(Lotes!$E:$E,MATCH(1,(Lotes!$A:$A=C2887)*(Lotes!$C:$C=E2887),0)),"")</f>
        <v/>
      </c>
      <c r="G2887" s="14" t="n"/>
    </row>
    <row r="2888">
      <c r="A2888" s="10" t="n"/>
      <c r="D2888">
        <f>IFERROR(VLOOKUP(C2888,Produtos!A:B,2,FALSE),"")</f>
        <v/>
      </c>
      <c r="F2888" s="10">
        <f>IFERROR(INDEX(Lotes!$E:$E,MATCH(1,(Lotes!$A:$A=C2888)*(Lotes!$C:$C=E2888),0)),"")</f>
        <v/>
      </c>
      <c r="G2888" s="14" t="n"/>
    </row>
    <row r="2889">
      <c r="A2889" s="10" t="n"/>
      <c r="D2889">
        <f>IFERROR(VLOOKUP(C2889,Produtos!A:B,2,FALSE),"")</f>
        <v/>
      </c>
      <c r="F2889" s="10">
        <f>IFERROR(INDEX(Lotes!$E:$E,MATCH(1,(Lotes!$A:$A=C2889)*(Lotes!$C:$C=E2889),0)),"")</f>
        <v/>
      </c>
      <c r="G2889" s="14" t="n"/>
    </row>
    <row r="2890">
      <c r="A2890" s="10" t="n"/>
      <c r="D2890">
        <f>IFERROR(VLOOKUP(C2890,Produtos!A:B,2,FALSE),"")</f>
        <v/>
      </c>
      <c r="F2890" s="10">
        <f>IFERROR(INDEX(Lotes!$E:$E,MATCH(1,(Lotes!$A:$A=C2890)*(Lotes!$C:$C=E2890),0)),"")</f>
        <v/>
      </c>
      <c r="G2890" s="14" t="n"/>
    </row>
    <row r="2891">
      <c r="A2891" s="10" t="n"/>
      <c r="D2891">
        <f>IFERROR(VLOOKUP(C2891,Produtos!A:B,2,FALSE),"")</f>
        <v/>
      </c>
      <c r="F2891" s="10">
        <f>IFERROR(INDEX(Lotes!$E:$E,MATCH(1,(Lotes!$A:$A=C2891)*(Lotes!$C:$C=E2891),0)),"")</f>
        <v/>
      </c>
      <c r="G2891" s="14" t="n"/>
    </row>
    <row r="2892">
      <c r="A2892" s="10" t="n"/>
      <c r="D2892">
        <f>IFERROR(VLOOKUP(C2892,Produtos!A:B,2,FALSE),"")</f>
        <v/>
      </c>
      <c r="F2892" s="10">
        <f>IFERROR(INDEX(Lotes!$E:$E,MATCH(1,(Lotes!$A:$A=C2892)*(Lotes!$C:$C=E2892),0)),"")</f>
        <v/>
      </c>
      <c r="G2892" s="14" t="n"/>
    </row>
    <row r="2893">
      <c r="A2893" s="10" t="n"/>
      <c r="D2893">
        <f>IFERROR(VLOOKUP(C2893,Produtos!A:B,2,FALSE),"")</f>
        <v/>
      </c>
      <c r="F2893" s="10">
        <f>IFERROR(INDEX(Lotes!$E:$E,MATCH(1,(Lotes!$A:$A=C2893)*(Lotes!$C:$C=E2893),0)),"")</f>
        <v/>
      </c>
      <c r="G2893" s="14" t="n"/>
    </row>
    <row r="2894">
      <c r="A2894" s="10" t="n"/>
      <c r="D2894">
        <f>IFERROR(VLOOKUP(C2894,Produtos!A:B,2,FALSE),"")</f>
        <v/>
      </c>
      <c r="F2894" s="10">
        <f>IFERROR(INDEX(Lotes!$E:$E,MATCH(1,(Lotes!$A:$A=C2894)*(Lotes!$C:$C=E2894),0)),"")</f>
        <v/>
      </c>
      <c r="G2894" s="14" t="n"/>
    </row>
    <row r="2895">
      <c r="A2895" s="10" t="n"/>
      <c r="D2895">
        <f>IFERROR(VLOOKUP(C2895,Produtos!A:B,2,FALSE),"")</f>
        <v/>
      </c>
      <c r="F2895" s="10">
        <f>IFERROR(INDEX(Lotes!$E:$E,MATCH(1,(Lotes!$A:$A=C2895)*(Lotes!$C:$C=E2895),0)),"")</f>
        <v/>
      </c>
      <c r="G2895" s="14" t="n"/>
    </row>
    <row r="2896">
      <c r="A2896" s="10" t="n"/>
      <c r="D2896">
        <f>IFERROR(VLOOKUP(C2896,Produtos!A:B,2,FALSE),"")</f>
        <v/>
      </c>
      <c r="F2896" s="10">
        <f>IFERROR(INDEX(Lotes!$E:$E,MATCH(1,(Lotes!$A:$A=C2896)*(Lotes!$C:$C=E2896),0)),"")</f>
        <v/>
      </c>
      <c r="G2896" s="14" t="n"/>
    </row>
    <row r="2897">
      <c r="A2897" s="10" t="n"/>
      <c r="D2897">
        <f>IFERROR(VLOOKUP(C2897,Produtos!A:B,2,FALSE),"")</f>
        <v/>
      </c>
      <c r="F2897" s="10">
        <f>IFERROR(INDEX(Lotes!$E:$E,MATCH(1,(Lotes!$A:$A=C2897)*(Lotes!$C:$C=E2897),0)),"")</f>
        <v/>
      </c>
      <c r="G2897" s="14" t="n"/>
    </row>
    <row r="2898">
      <c r="A2898" s="10" t="n"/>
      <c r="D2898">
        <f>IFERROR(VLOOKUP(C2898,Produtos!A:B,2,FALSE),"")</f>
        <v/>
      </c>
      <c r="F2898" s="10">
        <f>IFERROR(INDEX(Lotes!$E:$E,MATCH(1,(Lotes!$A:$A=C2898)*(Lotes!$C:$C=E2898),0)),"")</f>
        <v/>
      </c>
      <c r="G2898" s="14" t="n"/>
    </row>
    <row r="2899">
      <c r="A2899" s="10" t="n"/>
      <c r="D2899">
        <f>IFERROR(VLOOKUP(C2899,Produtos!A:B,2,FALSE),"")</f>
        <v/>
      </c>
      <c r="F2899" s="10">
        <f>IFERROR(INDEX(Lotes!$E:$E,MATCH(1,(Lotes!$A:$A=C2899)*(Lotes!$C:$C=E2899),0)),"")</f>
        <v/>
      </c>
      <c r="G2899" s="14" t="n"/>
    </row>
    <row r="2900">
      <c r="A2900" s="10" t="n"/>
      <c r="D2900">
        <f>IFERROR(VLOOKUP(C2900,Produtos!A:B,2,FALSE),"")</f>
        <v/>
      </c>
      <c r="F2900" s="10">
        <f>IFERROR(INDEX(Lotes!$E:$E,MATCH(1,(Lotes!$A:$A=C2900)*(Lotes!$C:$C=E2900),0)),"")</f>
        <v/>
      </c>
      <c r="G2900" s="14" t="n"/>
    </row>
    <row r="2901">
      <c r="A2901" s="10" t="n"/>
      <c r="D2901">
        <f>IFERROR(VLOOKUP(C2901,Produtos!A:B,2,FALSE),"")</f>
        <v/>
      </c>
      <c r="F2901" s="10">
        <f>IFERROR(INDEX(Lotes!$E:$E,MATCH(1,(Lotes!$A:$A=C2901)*(Lotes!$C:$C=E2901),0)),"")</f>
        <v/>
      </c>
      <c r="G2901" s="14" t="n"/>
    </row>
    <row r="2902">
      <c r="A2902" s="10" t="n"/>
      <c r="D2902">
        <f>IFERROR(VLOOKUP(C2902,Produtos!A:B,2,FALSE),"")</f>
        <v/>
      </c>
      <c r="F2902" s="10">
        <f>IFERROR(INDEX(Lotes!$E:$E,MATCH(1,(Lotes!$A:$A=C2902)*(Lotes!$C:$C=E2902),0)),"")</f>
        <v/>
      </c>
      <c r="G2902" s="14" t="n"/>
    </row>
    <row r="2903">
      <c r="A2903" s="10" t="n"/>
      <c r="D2903">
        <f>IFERROR(VLOOKUP(C2903,Produtos!A:B,2,FALSE),"")</f>
        <v/>
      </c>
      <c r="F2903" s="10">
        <f>IFERROR(INDEX(Lotes!$E:$E,MATCH(1,(Lotes!$A:$A=C2903)*(Lotes!$C:$C=E2903),0)),"")</f>
        <v/>
      </c>
      <c r="G2903" s="14" t="n"/>
    </row>
    <row r="2904">
      <c r="A2904" s="10" t="n"/>
      <c r="D2904">
        <f>IFERROR(VLOOKUP(C2904,Produtos!A:B,2,FALSE),"")</f>
        <v/>
      </c>
      <c r="F2904" s="10">
        <f>IFERROR(INDEX(Lotes!$E:$E,MATCH(1,(Lotes!$A:$A=C2904)*(Lotes!$C:$C=E2904),0)),"")</f>
        <v/>
      </c>
      <c r="G2904" s="14" t="n"/>
    </row>
    <row r="2905">
      <c r="A2905" s="10" t="n"/>
      <c r="D2905">
        <f>IFERROR(VLOOKUP(C2905,Produtos!A:B,2,FALSE),"")</f>
        <v/>
      </c>
      <c r="F2905" s="10">
        <f>IFERROR(INDEX(Lotes!$E:$E,MATCH(1,(Lotes!$A:$A=C2905)*(Lotes!$C:$C=E2905),0)),"")</f>
        <v/>
      </c>
      <c r="G2905" s="14" t="n"/>
    </row>
    <row r="2906">
      <c r="A2906" s="10" t="n"/>
      <c r="D2906">
        <f>IFERROR(VLOOKUP(C2906,Produtos!A:B,2,FALSE),"")</f>
        <v/>
      </c>
      <c r="F2906" s="10">
        <f>IFERROR(INDEX(Lotes!$E:$E,MATCH(1,(Lotes!$A:$A=C2906)*(Lotes!$C:$C=E2906),0)),"")</f>
        <v/>
      </c>
      <c r="G2906" s="14" t="n"/>
    </row>
    <row r="2907">
      <c r="A2907" s="10" t="n"/>
      <c r="D2907">
        <f>IFERROR(VLOOKUP(C2907,Produtos!A:B,2,FALSE),"")</f>
        <v/>
      </c>
      <c r="F2907" s="10">
        <f>IFERROR(INDEX(Lotes!$E:$E,MATCH(1,(Lotes!$A:$A=C2907)*(Lotes!$C:$C=E2907),0)),"")</f>
        <v/>
      </c>
      <c r="G2907" s="14" t="n"/>
    </row>
    <row r="2908">
      <c r="A2908" s="10" t="n"/>
      <c r="D2908">
        <f>IFERROR(VLOOKUP(C2908,Produtos!A:B,2,FALSE),"")</f>
        <v/>
      </c>
      <c r="F2908" s="10">
        <f>IFERROR(INDEX(Lotes!$E:$E,MATCH(1,(Lotes!$A:$A=C2908)*(Lotes!$C:$C=E2908),0)),"")</f>
        <v/>
      </c>
      <c r="G2908" s="14" t="n"/>
    </row>
    <row r="2909">
      <c r="A2909" s="10" t="n"/>
      <c r="D2909">
        <f>IFERROR(VLOOKUP(C2909,Produtos!A:B,2,FALSE),"")</f>
        <v/>
      </c>
      <c r="F2909" s="10">
        <f>IFERROR(INDEX(Lotes!$E:$E,MATCH(1,(Lotes!$A:$A=C2909)*(Lotes!$C:$C=E2909),0)),"")</f>
        <v/>
      </c>
      <c r="G2909" s="14" t="n"/>
    </row>
    <row r="2910">
      <c r="A2910" s="10" t="n"/>
      <c r="D2910">
        <f>IFERROR(VLOOKUP(C2910,Produtos!A:B,2,FALSE),"")</f>
        <v/>
      </c>
      <c r="F2910" s="10">
        <f>IFERROR(INDEX(Lotes!$E:$E,MATCH(1,(Lotes!$A:$A=C2910)*(Lotes!$C:$C=E2910),0)),"")</f>
        <v/>
      </c>
      <c r="G2910" s="14" t="n"/>
    </row>
    <row r="2911">
      <c r="A2911" s="10" t="n"/>
      <c r="D2911">
        <f>IFERROR(VLOOKUP(C2911,Produtos!A:B,2,FALSE),"")</f>
        <v/>
      </c>
      <c r="F2911" s="10">
        <f>IFERROR(INDEX(Lotes!$E:$E,MATCH(1,(Lotes!$A:$A=C2911)*(Lotes!$C:$C=E2911),0)),"")</f>
        <v/>
      </c>
      <c r="G2911" s="14" t="n"/>
    </row>
    <row r="2912">
      <c r="A2912" s="10" t="n"/>
      <c r="D2912">
        <f>IFERROR(VLOOKUP(C2912,Produtos!A:B,2,FALSE),"")</f>
        <v/>
      </c>
      <c r="F2912" s="10">
        <f>IFERROR(INDEX(Lotes!$E:$E,MATCH(1,(Lotes!$A:$A=C2912)*(Lotes!$C:$C=E2912),0)),"")</f>
        <v/>
      </c>
      <c r="G2912" s="14" t="n"/>
    </row>
    <row r="2913">
      <c r="A2913" s="10" t="n"/>
      <c r="D2913">
        <f>IFERROR(VLOOKUP(C2913,Produtos!A:B,2,FALSE),"")</f>
        <v/>
      </c>
      <c r="F2913" s="10">
        <f>IFERROR(INDEX(Lotes!$E:$E,MATCH(1,(Lotes!$A:$A=C2913)*(Lotes!$C:$C=E2913),0)),"")</f>
        <v/>
      </c>
      <c r="G2913" s="14" t="n"/>
    </row>
    <row r="2914">
      <c r="A2914" s="10" t="n"/>
      <c r="D2914">
        <f>IFERROR(VLOOKUP(C2914,Produtos!A:B,2,FALSE),"")</f>
        <v/>
      </c>
      <c r="F2914" s="10">
        <f>IFERROR(INDEX(Lotes!$E:$E,MATCH(1,(Lotes!$A:$A=C2914)*(Lotes!$C:$C=E2914),0)),"")</f>
        <v/>
      </c>
      <c r="G2914" s="14" t="n"/>
    </row>
    <row r="2915">
      <c r="A2915" s="10" t="n"/>
      <c r="D2915">
        <f>IFERROR(VLOOKUP(C2915,Produtos!A:B,2,FALSE),"")</f>
        <v/>
      </c>
      <c r="F2915" s="10">
        <f>IFERROR(INDEX(Lotes!$E:$E,MATCH(1,(Lotes!$A:$A=C2915)*(Lotes!$C:$C=E2915),0)),"")</f>
        <v/>
      </c>
      <c r="G2915" s="14" t="n"/>
    </row>
    <row r="2916">
      <c r="A2916" s="10" t="n"/>
      <c r="D2916">
        <f>IFERROR(VLOOKUP(C2916,Produtos!A:B,2,FALSE),"")</f>
        <v/>
      </c>
      <c r="F2916" s="10">
        <f>IFERROR(INDEX(Lotes!$E:$E,MATCH(1,(Lotes!$A:$A=C2916)*(Lotes!$C:$C=E2916),0)),"")</f>
        <v/>
      </c>
      <c r="G2916" s="14" t="n"/>
    </row>
    <row r="2917">
      <c r="A2917" s="10" t="n"/>
      <c r="D2917">
        <f>IFERROR(VLOOKUP(C2917,Produtos!A:B,2,FALSE),"")</f>
        <v/>
      </c>
      <c r="F2917" s="10">
        <f>IFERROR(INDEX(Lotes!$E:$E,MATCH(1,(Lotes!$A:$A=C2917)*(Lotes!$C:$C=E2917),0)),"")</f>
        <v/>
      </c>
      <c r="G2917" s="14" t="n"/>
    </row>
    <row r="2918">
      <c r="A2918" s="10" t="n"/>
      <c r="D2918">
        <f>IFERROR(VLOOKUP(C2918,Produtos!A:B,2,FALSE),"")</f>
        <v/>
      </c>
      <c r="F2918" s="10">
        <f>IFERROR(INDEX(Lotes!$E:$E,MATCH(1,(Lotes!$A:$A=C2918)*(Lotes!$C:$C=E2918),0)),"")</f>
        <v/>
      </c>
      <c r="G2918" s="14" t="n"/>
    </row>
    <row r="2919">
      <c r="A2919" s="10" t="n"/>
      <c r="D2919">
        <f>IFERROR(VLOOKUP(C2919,Produtos!A:B,2,FALSE),"")</f>
        <v/>
      </c>
      <c r="F2919" s="10">
        <f>IFERROR(INDEX(Lotes!$E:$E,MATCH(1,(Lotes!$A:$A=C2919)*(Lotes!$C:$C=E2919),0)),"")</f>
        <v/>
      </c>
      <c r="G2919" s="14" t="n"/>
    </row>
    <row r="2920">
      <c r="A2920" s="10" t="n"/>
      <c r="D2920">
        <f>IFERROR(VLOOKUP(C2920,Produtos!A:B,2,FALSE),"")</f>
        <v/>
      </c>
      <c r="F2920" s="10">
        <f>IFERROR(INDEX(Lotes!$E:$E,MATCH(1,(Lotes!$A:$A=C2920)*(Lotes!$C:$C=E2920),0)),"")</f>
        <v/>
      </c>
      <c r="G2920" s="14" t="n"/>
    </row>
    <row r="2921">
      <c r="A2921" s="10" t="n"/>
      <c r="D2921">
        <f>IFERROR(VLOOKUP(C2921,Produtos!A:B,2,FALSE),"")</f>
        <v/>
      </c>
      <c r="F2921" s="10">
        <f>IFERROR(INDEX(Lotes!$E:$E,MATCH(1,(Lotes!$A:$A=C2921)*(Lotes!$C:$C=E2921),0)),"")</f>
        <v/>
      </c>
      <c r="G2921" s="14" t="n"/>
    </row>
    <row r="2922">
      <c r="A2922" s="10" t="n"/>
      <c r="D2922">
        <f>IFERROR(VLOOKUP(C2922,Produtos!A:B,2,FALSE),"")</f>
        <v/>
      </c>
      <c r="F2922" s="10">
        <f>IFERROR(INDEX(Lotes!$E:$E,MATCH(1,(Lotes!$A:$A=C2922)*(Lotes!$C:$C=E2922),0)),"")</f>
        <v/>
      </c>
      <c r="G2922" s="14" t="n"/>
    </row>
    <row r="2923">
      <c r="A2923" s="10" t="n"/>
      <c r="D2923">
        <f>IFERROR(VLOOKUP(C2923,Produtos!A:B,2,FALSE),"")</f>
        <v/>
      </c>
      <c r="F2923" s="10">
        <f>IFERROR(INDEX(Lotes!$E:$E,MATCH(1,(Lotes!$A:$A=C2923)*(Lotes!$C:$C=E2923),0)),"")</f>
        <v/>
      </c>
      <c r="G2923" s="14" t="n"/>
    </row>
    <row r="2924">
      <c r="A2924" s="10" t="n"/>
      <c r="D2924">
        <f>IFERROR(VLOOKUP(C2924,Produtos!A:B,2,FALSE),"")</f>
        <v/>
      </c>
      <c r="F2924" s="10">
        <f>IFERROR(INDEX(Lotes!$E:$E,MATCH(1,(Lotes!$A:$A=C2924)*(Lotes!$C:$C=E2924),0)),"")</f>
        <v/>
      </c>
      <c r="G2924" s="14" t="n"/>
    </row>
    <row r="2925">
      <c r="A2925" s="10" t="n"/>
      <c r="D2925">
        <f>IFERROR(VLOOKUP(C2925,Produtos!A:B,2,FALSE),"")</f>
        <v/>
      </c>
      <c r="F2925" s="10">
        <f>IFERROR(INDEX(Lotes!$E:$E,MATCH(1,(Lotes!$A:$A=C2925)*(Lotes!$C:$C=E2925),0)),"")</f>
        <v/>
      </c>
      <c r="G2925" s="14" t="n"/>
    </row>
    <row r="2926">
      <c r="A2926" s="10" t="n"/>
      <c r="D2926">
        <f>IFERROR(VLOOKUP(C2926,Produtos!A:B,2,FALSE),"")</f>
        <v/>
      </c>
      <c r="F2926" s="10">
        <f>IFERROR(INDEX(Lotes!$E:$E,MATCH(1,(Lotes!$A:$A=C2926)*(Lotes!$C:$C=E2926),0)),"")</f>
        <v/>
      </c>
      <c r="G2926" s="14" t="n"/>
    </row>
    <row r="2927">
      <c r="A2927" s="10" t="n"/>
      <c r="D2927">
        <f>IFERROR(VLOOKUP(C2927,Produtos!A:B,2,FALSE),"")</f>
        <v/>
      </c>
      <c r="F2927" s="10">
        <f>IFERROR(INDEX(Lotes!$E:$E,MATCH(1,(Lotes!$A:$A=C2927)*(Lotes!$C:$C=E2927),0)),"")</f>
        <v/>
      </c>
      <c r="G2927" s="14" t="n"/>
    </row>
    <row r="2928">
      <c r="A2928" s="10" t="n"/>
      <c r="D2928">
        <f>IFERROR(VLOOKUP(C2928,Produtos!A:B,2,FALSE),"")</f>
        <v/>
      </c>
      <c r="F2928" s="10">
        <f>IFERROR(INDEX(Lotes!$E:$E,MATCH(1,(Lotes!$A:$A=C2928)*(Lotes!$C:$C=E2928),0)),"")</f>
        <v/>
      </c>
      <c r="G2928" s="14" t="n"/>
    </row>
    <row r="2929">
      <c r="A2929" s="10" t="n"/>
      <c r="D2929">
        <f>IFERROR(VLOOKUP(C2929,Produtos!A:B,2,FALSE),"")</f>
        <v/>
      </c>
      <c r="F2929" s="10">
        <f>IFERROR(INDEX(Lotes!$E:$E,MATCH(1,(Lotes!$A:$A=C2929)*(Lotes!$C:$C=E2929),0)),"")</f>
        <v/>
      </c>
      <c r="G2929" s="14" t="n"/>
    </row>
    <row r="2930">
      <c r="A2930" s="10" t="n"/>
      <c r="D2930">
        <f>IFERROR(VLOOKUP(C2930,Produtos!A:B,2,FALSE),"")</f>
        <v/>
      </c>
      <c r="F2930" s="10">
        <f>IFERROR(INDEX(Lotes!$E:$E,MATCH(1,(Lotes!$A:$A=C2930)*(Lotes!$C:$C=E2930),0)),"")</f>
        <v/>
      </c>
      <c r="G2930" s="14" t="n"/>
    </row>
    <row r="2931">
      <c r="A2931" s="10" t="n"/>
      <c r="D2931">
        <f>IFERROR(VLOOKUP(C2931,Produtos!A:B,2,FALSE),"")</f>
        <v/>
      </c>
      <c r="F2931" s="10">
        <f>IFERROR(INDEX(Lotes!$E:$E,MATCH(1,(Lotes!$A:$A=C2931)*(Lotes!$C:$C=E2931),0)),"")</f>
        <v/>
      </c>
      <c r="G2931" s="14" t="n"/>
    </row>
    <row r="2932">
      <c r="A2932" s="10" t="n"/>
      <c r="D2932">
        <f>IFERROR(VLOOKUP(C2932,Produtos!A:B,2,FALSE),"")</f>
        <v/>
      </c>
      <c r="F2932" s="10">
        <f>IFERROR(INDEX(Lotes!$E:$E,MATCH(1,(Lotes!$A:$A=C2932)*(Lotes!$C:$C=E2932),0)),"")</f>
        <v/>
      </c>
      <c r="G2932" s="14" t="n"/>
    </row>
    <row r="2933">
      <c r="A2933" s="10" t="n"/>
      <c r="D2933">
        <f>IFERROR(VLOOKUP(C2933,Produtos!A:B,2,FALSE),"")</f>
        <v/>
      </c>
      <c r="F2933" s="10">
        <f>IFERROR(INDEX(Lotes!$E:$E,MATCH(1,(Lotes!$A:$A=C2933)*(Lotes!$C:$C=E2933),0)),"")</f>
        <v/>
      </c>
      <c r="G2933" s="14" t="n"/>
    </row>
    <row r="2934">
      <c r="A2934" s="10" t="n"/>
      <c r="D2934">
        <f>IFERROR(VLOOKUP(C2934,Produtos!A:B,2,FALSE),"")</f>
        <v/>
      </c>
      <c r="F2934" s="10">
        <f>IFERROR(INDEX(Lotes!$E:$E,MATCH(1,(Lotes!$A:$A=C2934)*(Lotes!$C:$C=E2934),0)),"")</f>
        <v/>
      </c>
      <c r="G2934" s="14" t="n"/>
    </row>
    <row r="2935">
      <c r="A2935" s="10" t="n"/>
      <c r="D2935">
        <f>IFERROR(VLOOKUP(C2935,Produtos!A:B,2,FALSE),"")</f>
        <v/>
      </c>
      <c r="F2935" s="10">
        <f>IFERROR(INDEX(Lotes!$E:$E,MATCH(1,(Lotes!$A:$A=C2935)*(Lotes!$C:$C=E2935),0)),"")</f>
        <v/>
      </c>
      <c r="G2935" s="14" t="n"/>
    </row>
    <row r="2936">
      <c r="A2936" s="10" t="n"/>
      <c r="D2936">
        <f>IFERROR(VLOOKUP(C2936,Produtos!A:B,2,FALSE),"")</f>
        <v/>
      </c>
      <c r="F2936" s="10">
        <f>IFERROR(INDEX(Lotes!$E:$E,MATCH(1,(Lotes!$A:$A=C2936)*(Lotes!$C:$C=E2936),0)),"")</f>
        <v/>
      </c>
      <c r="G2936" s="14" t="n"/>
    </row>
    <row r="2937">
      <c r="A2937" s="10" t="n"/>
      <c r="D2937">
        <f>IFERROR(VLOOKUP(C2937,Produtos!A:B,2,FALSE),"")</f>
        <v/>
      </c>
      <c r="F2937" s="10">
        <f>IFERROR(INDEX(Lotes!$E:$E,MATCH(1,(Lotes!$A:$A=C2937)*(Lotes!$C:$C=E2937),0)),"")</f>
        <v/>
      </c>
      <c r="G2937" s="14" t="n"/>
    </row>
    <row r="2938">
      <c r="A2938" s="10" t="n"/>
      <c r="D2938">
        <f>IFERROR(VLOOKUP(C2938,Produtos!A:B,2,FALSE),"")</f>
        <v/>
      </c>
      <c r="F2938" s="10">
        <f>IFERROR(INDEX(Lotes!$E:$E,MATCH(1,(Lotes!$A:$A=C2938)*(Lotes!$C:$C=E2938),0)),"")</f>
        <v/>
      </c>
      <c r="G2938" s="14" t="n"/>
    </row>
    <row r="2939">
      <c r="A2939" s="10" t="n"/>
      <c r="D2939">
        <f>IFERROR(VLOOKUP(C2939,Produtos!A:B,2,FALSE),"")</f>
        <v/>
      </c>
      <c r="F2939" s="10">
        <f>IFERROR(INDEX(Lotes!$E:$E,MATCH(1,(Lotes!$A:$A=C2939)*(Lotes!$C:$C=E2939),0)),"")</f>
        <v/>
      </c>
      <c r="G2939" s="14" t="n"/>
    </row>
    <row r="2940">
      <c r="A2940" s="10" t="n"/>
      <c r="D2940">
        <f>IFERROR(VLOOKUP(C2940,Produtos!A:B,2,FALSE),"")</f>
        <v/>
      </c>
      <c r="F2940" s="10">
        <f>IFERROR(INDEX(Lotes!$E:$E,MATCH(1,(Lotes!$A:$A=C2940)*(Lotes!$C:$C=E2940),0)),"")</f>
        <v/>
      </c>
      <c r="G2940" s="14" t="n"/>
    </row>
    <row r="2941">
      <c r="A2941" s="10" t="n"/>
      <c r="D2941">
        <f>IFERROR(VLOOKUP(C2941,Produtos!A:B,2,FALSE),"")</f>
        <v/>
      </c>
      <c r="F2941" s="10">
        <f>IFERROR(INDEX(Lotes!$E:$E,MATCH(1,(Lotes!$A:$A=C2941)*(Lotes!$C:$C=E2941),0)),"")</f>
        <v/>
      </c>
      <c r="G2941" s="14" t="n"/>
    </row>
    <row r="2942">
      <c r="A2942" s="10" t="n"/>
      <c r="D2942">
        <f>IFERROR(VLOOKUP(C2942,Produtos!A:B,2,FALSE),"")</f>
        <v/>
      </c>
      <c r="F2942" s="10">
        <f>IFERROR(INDEX(Lotes!$E:$E,MATCH(1,(Lotes!$A:$A=C2942)*(Lotes!$C:$C=E2942),0)),"")</f>
        <v/>
      </c>
      <c r="G2942" s="14" t="n"/>
    </row>
    <row r="2943">
      <c r="A2943" s="10" t="n"/>
      <c r="D2943">
        <f>IFERROR(VLOOKUP(C2943,Produtos!A:B,2,FALSE),"")</f>
        <v/>
      </c>
      <c r="F2943" s="10">
        <f>IFERROR(INDEX(Lotes!$E:$E,MATCH(1,(Lotes!$A:$A=C2943)*(Lotes!$C:$C=E2943),0)),"")</f>
        <v/>
      </c>
      <c r="G2943" s="14" t="n"/>
    </row>
    <row r="2944">
      <c r="A2944" s="10" t="n"/>
      <c r="D2944">
        <f>IFERROR(VLOOKUP(C2944,Produtos!A:B,2,FALSE),"")</f>
        <v/>
      </c>
      <c r="F2944" s="10">
        <f>IFERROR(INDEX(Lotes!$E:$E,MATCH(1,(Lotes!$A:$A=C2944)*(Lotes!$C:$C=E2944),0)),"")</f>
        <v/>
      </c>
      <c r="G2944" s="14" t="n"/>
    </row>
    <row r="2945">
      <c r="A2945" s="10" t="n"/>
      <c r="D2945">
        <f>IFERROR(VLOOKUP(C2945,Produtos!A:B,2,FALSE),"")</f>
        <v/>
      </c>
      <c r="F2945" s="10">
        <f>IFERROR(INDEX(Lotes!$E:$E,MATCH(1,(Lotes!$A:$A=C2945)*(Lotes!$C:$C=E2945),0)),"")</f>
        <v/>
      </c>
      <c r="G2945" s="14" t="n"/>
    </row>
    <row r="2946">
      <c r="A2946" s="10" t="n"/>
      <c r="D2946">
        <f>IFERROR(VLOOKUP(C2946,Produtos!A:B,2,FALSE),"")</f>
        <v/>
      </c>
      <c r="F2946" s="10">
        <f>IFERROR(INDEX(Lotes!$E:$E,MATCH(1,(Lotes!$A:$A=C2946)*(Lotes!$C:$C=E2946),0)),"")</f>
        <v/>
      </c>
      <c r="G2946" s="14" t="n"/>
    </row>
    <row r="2947">
      <c r="A2947" s="10" t="n"/>
      <c r="D2947">
        <f>IFERROR(VLOOKUP(C2947,Produtos!A:B,2,FALSE),"")</f>
        <v/>
      </c>
      <c r="F2947" s="10">
        <f>IFERROR(INDEX(Lotes!$E:$E,MATCH(1,(Lotes!$A:$A=C2947)*(Lotes!$C:$C=E2947),0)),"")</f>
        <v/>
      </c>
      <c r="G2947" s="14" t="n"/>
    </row>
    <row r="2948">
      <c r="A2948" s="10" t="n"/>
      <c r="D2948">
        <f>IFERROR(VLOOKUP(C2948,Produtos!A:B,2,FALSE),"")</f>
        <v/>
      </c>
      <c r="F2948" s="10">
        <f>IFERROR(INDEX(Lotes!$E:$E,MATCH(1,(Lotes!$A:$A=C2948)*(Lotes!$C:$C=E2948),0)),"")</f>
        <v/>
      </c>
      <c r="G2948" s="14" t="n"/>
    </row>
    <row r="2949">
      <c r="A2949" s="10" t="n"/>
      <c r="D2949">
        <f>IFERROR(VLOOKUP(C2949,Produtos!A:B,2,FALSE),"")</f>
        <v/>
      </c>
      <c r="F2949" s="10">
        <f>IFERROR(INDEX(Lotes!$E:$E,MATCH(1,(Lotes!$A:$A=C2949)*(Lotes!$C:$C=E2949),0)),"")</f>
        <v/>
      </c>
      <c r="G2949" s="14" t="n"/>
    </row>
    <row r="2950">
      <c r="A2950" s="10" t="n"/>
      <c r="D2950">
        <f>IFERROR(VLOOKUP(C2950,Produtos!A:B,2,FALSE),"")</f>
        <v/>
      </c>
      <c r="F2950" s="10">
        <f>IFERROR(INDEX(Lotes!$E:$E,MATCH(1,(Lotes!$A:$A=C2950)*(Lotes!$C:$C=E2950),0)),"")</f>
        <v/>
      </c>
      <c r="G2950" s="14" t="n"/>
    </row>
    <row r="2951">
      <c r="A2951" s="10" t="n"/>
      <c r="D2951">
        <f>IFERROR(VLOOKUP(C2951,Produtos!A:B,2,FALSE),"")</f>
        <v/>
      </c>
      <c r="F2951" s="10">
        <f>IFERROR(INDEX(Lotes!$E:$E,MATCH(1,(Lotes!$A:$A=C2951)*(Lotes!$C:$C=E2951),0)),"")</f>
        <v/>
      </c>
      <c r="G2951" s="14" t="n"/>
    </row>
    <row r="2952">
      <c r="A2952" s="10" t="n"/>
      <c r="D2952">
        <f>IFERROR(VLOOKUP(C2952,Produtos!A:B,2,FALSE),"")</f>
        <v/>
      </c>
      <c r="F2952" s="10">
        <f>IFERROR(INDEX(Lotes!$E:$E,MATCH(1,(Lotes!$A:$A=C2952)*(Lotes!$C:$C=E2952),0)),"")</f>
        <v/>
      </c>
      <c r="G2952" s="14" t="n"/>
    </row>
    <row r="2953">
      <c r="A2953" s="10" t="n"/>
      <c r="D2953">
        <f>IFERROR(VLOOKUP(C2953,Produtos!A:B,2,FALSE),"")</f>
        <v/>
      </c>
      <c r="F2953" s="10">
        <f>IFERROR(INDEX(Lotes!$E:$E,MATCH(1,(Lotes!$A:$A=C2953)*(Lotes!$C:$C=E2953),0)),"")</f>
        <v/>
      </c>
      <c r="G2953" s="14" t="n"/>
    </row>
    <row r="2954">
      <c r="A2954" s="10" t="n"/>
      <c r="D2954">
        <f>IFERROR(VLOOKUP(C2954,Produtos!A:B,2,FALSE),"")</f>
        <v/>
      </c>
      <c r="F2954" s="10">
        <f>IFERROR(INDEX(Lotes!$E:$E,MATCH(1,(Lotes!$A:$A=C2954)*(Lotes!$C:$C=E2954),0)),"")</f>
        <v/>
      </c>
      <c r="G2954" s="14" t="n"/>
    </row>
    <row r="2955">
      <c r="A2955" s="10" t="n"/>
      <c r="D2955">
        <f>IFERROR(VLOOKUP(C2955,Produtos!A:B,2,FALSE),"")</f>
        <v/>
      </c>
      <c r="F2955" s="10">
        <f>IFERROR(INDEX(Lotes!$E:$E,MATCH(1,(Lotes!$A:$A=C2955)*(Lotes!$C:$C=E2955),0)),"")</f>
        <v/>
      </c>
      <c r="G2955" s="14" t="n"/>
    </row>
    <row r="2956">
      <c r="A2956" s="10" t="n"/>
      <c r="D2956">
        <f>IFERROR(VLOOKUP(C2956,Produtos!A:B,2,FALSE),"")</f>
        <v/>
      </c>
      <c r="F2956" s="10">
        <f>IFERROR(INDEX(Lotes!$E:$E,MATCH(1,(Lotes!$A:$A=C2956)*(Lotes!$C:$C=E2956),0)),"")</f>
        <v/>
      </c>
      <c r="G2956" s="14" t="n"/>
    </row>
    <row r="2957">
      <c r="A2957" s="10" t="n"/>
      <c r="D2957">
        <f>IFERROR(VLOOKUP(C2957,Produtos!A:B,2,FALSE),"")</f>
        <v/>
      </c>
      <c r="F2957" s="10">
        <f>IFERROR(INDEX(Lotes!$E:$E,MATCH(1,(Lotes!$A:$A=C2957)*(Lotes!$C:$C=E2957),0)),"")</f>
        <v/>
      </c>
      <c r="G2957" s="14" t="n"/>
    </row>
    <row r="2958">
      <c r="A2958" s="10" t="n"/>
      <c r="D2958">
        <f>IFERROR(VLOOKUP(C2958,Produtos!A:B,2,FALSE),"")</f>
        <v/>
      </c>
      <c r="F2958" s="10">
        <f>IFERROR(INDEX(Lotes!$E:$E,MATCH(1,(Lotes!$A:$A=C2958)*(Lotes!$C:$C=E2958),0)),"")</f>
        <v/>
      </c>
      <c r="G2958" s="14" t="n"/>
    </row>
    <row r="2959">
      <c r="A2959" s="10" t="n"/>
      <c r="D2959">
        <f>IFERROR(VLOOKUP(C2959,Produtos!A:B,2,FALSE),"")</f>
        <v/>
      </c>
      <c r="F2959" s="10">
        <f>IFERROR(INDEX(Lotes!$E:$E,MATCH(1,(Lotes!$A:$A=C2959)*(Lotes!$C:$C=E2959),0)),"")</f>
        <v/>
      </c>
      <c r="G2959" s="14" t="n"/>
    </row>
    <row r="2960">
      <c r="A2960" s="10" t="n"/>
      <c r="D2960">
        <f>IFERROR(VLOOKUP(C2960,Produtos!A:B,2,FALSE),"")</f>
        <v/>
      </c>
      <c r="F2960" s="10">
        <f>IFERROR(INDEX(Lotes!$E:$E,MATCH(1,(Lotes!$A:$A=C2960)*(Lotes!$C:$C=E2960),0)),"")</f>
        <v/>
      </c>
      <c r="G2960" s="14" t="n"/>
    </row>
    <row r="2961">
      <c r="A2961" s="10" t="n"/>
      <c r="D2961">
        <f>IFERROR(VLOOKUP(C2961,Produtos!A:B,2,FALSE),"")</f>
        <v/>
      </c>
      <c r="F2961" s="10">
        <f>IFERROR(INDEX(Lotes!$E:$E,MATCH(1,(Lotes!$A:$A=C2961)*(Lotes!$C:$C=E2961),0)),"")</f>
        <v/>
      </c>
      <c r="G2961" s="14" t="n"/>
    </row>
    <row r="2962">
      <c r="A2962" s="10" t="n"/>
      <c r="D2962">
        <f>IFERROR(VLOOKUP(C2962,Produtos!A:B,2,FALSE),"")</f>
        <v/>
      </c>
      <c r="F2962" s="10">
        <f>IFERROR(INDEX(Lotes!$E:$E,MATCH(1,(Lotes!$A:$A=C2962)*(Lotes!$C:$C=E2962),0)),"")</f>
        <v/>
      </c>
      <c r="G2962" s="14" t="n"/>
    </row>
    <row r="2963">
      <c r="A2963" s="10" t="n"/>
      <c r="D2963">
        <f>IFERROR(VLOOKUP(C2963,Produtos!A:B,2,FALSE),"")</f>
        <v/>
      </c>
      <c r="F2963" s="10">
        <f>IFERROR(INDEX(Lotes!$E:$E,MATCH(1,(Lotes!$A:$A=C2963)*(Lotes!$C:$C=E2963),0)),"")</f>
        <v/>
      </c>
      <c r="G2963" s="14" t="n"/>
    </row>
    <row r="2964">
      <c r="A2964" s="10" t="n"/>
      <c r="D2964">
        <f>IFERROR(VLOOKUP(C2964,Produtos!A:B,2,FALSE),"")</f>
        <v/>
      </c>
      <c r="F2964" s="10">
        <f>IFERROR(INDEX(Lotes!$E:$E,MATCH(1,(Lotes!$A:$A=C2964)*(Lotes!$C:$C=E2964),0)),"")</f>
        <v/>
      </c>
      <c r="G2964" s="14" t="n"/>
    </row>
    <row r="2965">
      <c r="A2965" s="10" t="n"/>
      <c r="D2965">
        <f>IFERROR(VLOOKUP(C2965,Produtos!A:B,2,FALSE),"")</f>
        <v/>
      </c>
      <c r="F2965" s="10">
        <f>IFERROR(INDEX(Lotes!$E:$E,MATCH(1,(Lotes!$A:$A=C2965)*(Lotes!$C:$C=E2965),0)),"")</f>
        <v/>
      </c>
      <c r="G2965" s="14" t="n"/>
    </row>
    <row r="2966">
      <c r="A2966" s="10" t="n"/>
      <c r="D2966">
        <f>IFERROR(VLOOKUP(C2966,Produtos!A:B,2,FALSE),"")</f>
        <v/>
      </c>
      <c r="F2966" s="10">
        <f>IFERROR(INDEX(Lotes!$E:$E,MATCH(1,(Lotes!$A:$A=C2966)*(Lotes!$C:$C=E2966),0)),"")</f>
        <v/>
      </c>
      <c r="G2966" s="14" t="n"/>
    </row>
    <row r="2967">
      <c r="A2967" s="10" t="n"/>
      <c r="D2967">
        <f>IFERROR(VLOOKUP(C2967,Produtos!A:B,2,FALSE),"")</f>
        <v/>
      </c>
      <c r="F2967" s="10">
        <f>IFERROR(INDEX(Lotes!$E:$E,MATCH(1,(Lotes!$A:$A=C2967)*(Lotes!$C:$C=E2967),0)),"")</f>
        <v/>
      </c>
      <c r="G2967" s="14" t="n"/>
    </row>
    <row r="2968">
      <c r="A2968" s="10" t="n"/>
      <c r="D2968">
        <f>IFERROR(VLOOKUP(C2968,Produtos!A:B,2,FALSE),"")</f>
        <v/>
      </c>
      <c r="F2968" s="10">
        <f>IFERROR(INDEX(Lotes!$E:$E,MATCH(1,(Lotes!$A:$A=C2968)*(Lotes!$C:$C=E2968),0)),"")</f>
        <v/>
      </c>
      <c r="G2968" s="14" t="n"/>
    </row>
    <row r="2969">
      <c r="A2969" s="10" t="n"/>
      <c r="D2969">
        <f>IFERROR(VLOOKUP(C2969,Produtos!A:B,2,FALSE),"")</f>
        <v/>
      </c>
      <c r="F2969" s="10">
        <f>IFERROR(INDEX(Lotes!$E:$E,MATCH(1,(Lotes!$A:$A=C2969)*(Lotes!$C:$C=E2969),0)),"")</f>
        <v/>
      </c>
      <c r="G2969" s="14" t="n"/>
    </row>
    <row r="2970">
      <c r="A2970" s="10" t="n"/>
      <c r="D2970">
        <f>IFERROR(VLOOKUP(C2970,Produtos!A:B,2,FALSE),"")</f>
        <v/>
      </c>
      <c r="F2970" s="10">
        <f>IFERROR(INDEX(Lotes!$E:$E,MATCH(1,(Lotes!$A:$A=C2970)*(Lotes!$C:$C=E2970),0)),"")</f>
        <v/>
      </c>
      <c r="G2970" s="14" t="n"/>
    </row>
    <row r="2971">
      <c r="A2971" s="10" t="n"/>
      <c r="D2971">
        <f>IFERROR(VLOOKUP(C2971,Produtos!A:B,2,FALSE),"")</f>
        <v/>
      </c>
      <c r="F2971" s="10">
        <f>IFERROR(INDEX(Lotes!$E:$E,MATCH(1,(Lotes!$A:$A=C2971)*(Lotes!$C:$C=E2971),0)),"")</f>
        <v/>
      </c>
      <c r="G2971" s="14" t="n"/>
    </row>
    <row r="2972">
      <c r="A2972" s="10" t="n"/>
      <c r="D2972">
        <f>IFERROR(VLOOKUP(C2972,Produtos!A:B,2,FALSE),"")</f>
        <v/>
      </c>
      <c r="F2972" s="10">
        <f>IFERROR(INDEX(Lotes!$E:$E,MATCH(1,(Lotes!$A:$A=C2972)*(Lotes!$C:$C=E2972),0)),"")</f>
        <v/>
      </c>
      <c r="G2972" s="14" t="n"/>
    </row>
    <row r="2973">
      <c r="A2973" s="10" t="n"/>
      <c r="D2973">
        <f>IFERROR(VLOOKUP(C2973,Produtos!A:B,2,FALSE),"")</f>
        <v/>
      </c>
      <c r="F2973" s="10">
        <f>IFERROR(INDEX(Lotes!$E:$E,MATCH(1,(Lotes!$A:$A=C2973)*(Lotes!$C:$C=E2973),0)),"")</f>
        <v/>
      </c>
      <c r="G2973" s="14" t="n"/>
    </row>
    <row r="2974">
      <c r="A2974" s="10" t="n"/>
      <c r="D2974">
        <f>IFERROR(VLOOKUP(C2974,Produtos!A:B,2,FALSE),"")</f>
        <v/>
      </c>
      <c r="F2974" s="10">
        <f>IFERROR(INDEX(Lotes!$E:$E,MATCH(1,(Lotes!$A:$A=C2974)*(Lotes!$C:$C=E2974),0)),"")</f>
        <v/>
      </c>
      <c r="G2974" s="14" t="n"/>
    </row>
    <row r="2975">
      <c r="A2975" s="10" t="n"/>
      <c r="D2975">
        <f>IFERROR(VLOOKUP(C2975,Produtos!A:B,2,FALSE),"")</f>
        <v/>
      </c>
      <c r="F2975" s="10">
        <f>IFERROR(INDEX(Lotes!$E:$E,MATCH(1,(Lotes!$A:$A=C2975)*(Lotes!$C:$C=E2975),0)),"")</f>
        <v/>
      </c>
      <c r="G2975" s="14" t="n"/>
    </row>
    <row r="2976">
      <c r="A2976" s="10" t="n"/>
      <c r="D2976">
        <f>IFERROR(VLOOKUP(C2976,Produtos!A:B,2,FALSE),"")</f>
        <v/>
      </c>
      <c r="F2976" s="10">
        <f>IFERROR(INDEX(Lotes!$E:$E,MATCH(1,(Lotes!$A:$A=C2976)*(Lotes!$C:$C=E2976),0)),"")</f>
        <v/>
      </c>
      <c r="G2976" s="14" t="n"/>
    </row>
    <row r="2977">
      <c r="A2977" s="10" t="n"/>
      <c r="D2977">
        <f>IFERROR(VLOOKUP(C2977,Produtos!A:B,2,FALSE),"")</f>
        <v/>
      </c>
      <c r="F2977" s="10">
        <f>IFERROR(INDEX(Lotes!$E:$E,MATCH(1,(Lotes!$A:$A=C2977)*(Lotes!$C:$C=E2977),0)),"")</f>
        <v/>
      </c>
      <c r="G2977" s="14" t="n"/>
    </row>
    <row r="2978">
      <c r="A2978" s="10" t="n"/>
      <c r="D2978">
        <f>IFERROR(VLOOKUP(C2978,Produtos!A:B,2,FALSE),"")</f>
        <v/>
      </c>
      <c r="F2978" s="10">
        <f>IFERROR(INDEX(Lotes!$E:$E,MATCH(1,(Lotes!$A:$A=C2978)*(Lotes!$C:$C=E2978),0)),"")</f>
        <v/>
      </c>
      <c r="G2978" s="14" t="n"/>
    </row>
    <row r="2979">
      <c r="A2979" s="10" t="n"/>
      <c r="D2979">
        <f>IFERROR(VLOOKUP(C2979,Produtos!A:B,2,FALSE),"")</f>
        <v/>
      </c>
      <c r="F2979" s="10">
        <f>IFERROR(INDEX(Lotes!$E:$E,MATCH(1,(Lotes!$A:$A=C2979)*(Lotes!$C:$C=E2979),0)),"")</f>
        <v/>
      </c>
      <c r="G2979" s="14" t="n"/>
    </row>
    <row r="2980">
      <c r="A2980" s="10" t="n"/>
      <c r="D2980">
        <f>IFERROR(VLOOKUP(C2980,Produtos!A:B,2,FALSE),"")</f>
        <v/>
      </c>
      <c r="F2980" s="10">
        <f>IFERROR(INDEX(Lotes!$E:$E,MATCH(1,(Lotes!$A:$A=C2980)*(Lotes!$C:$C=E2980),0)),"")</f>
        <v/>
      </c>
      <c r="G2980" s="14" t="n"/>
    </row>
    <row r="2981">
      <c r="A2981" s="10" t="n"/>
      <c r="D2981">
        <f>IFERROR(VLOOKUP(C2981,Produtos!A:B,2,FALSE),"")</f>
        <v/>
      </c>
      <c r="F2981" s="10">
        <f>IFERROR(INDEX(Lotes!$E:$E,MATCH(1,(Lotes!$A:$A=C2981)*(Lotes!$C:$C=E2981),0)),"")</f>
        <v/>
      </c>
      <c r="G2981" s="14" t="n"/>
    </row>
    <row r="2982">
      <c r="A2982" s="10" t="n"/>
      <c r="D2982">
        <f>IFERROR(VLOOKUP(C2982,Produtos!A:B,2,FALSE),"")</f>
        <v/>
      </c>
      <c r="F2982" s="10">
        <f>IFERROR(INDEX(Lotes!$E:$E,MATCH(1,(Lotes!$A:$A=C2982)*(Lotes!$C:$C=E2982),0)),"")</f>
        <v/>
      </c>
      <c r="G2982" s="14" t="n"/>
    </row>
    <row r="2983">
      <c r="A2983" s="10" t="n"/>
      <c r="D2983">
        <f>IFERROR(VLOOKUP(C2983,Produtos!A:B,2,FALSE),"")</f>
        <v/>
      </c>
      <c r="F2983" s="10">
        <f>IFERROR(INDEX(Lotes!$E:$E,MATCH(1,(Lotes!$A:$A=C2983)*(Lotes!$C:$C=E2983),0)),"")</f>
        <v/>
      </c>
      <c r="G2983" s="14" t="n"/>
    </row>
    <row r="2984">
      <c r="A2984" s="10" t="n"/>
      <c r="D2984">
        <f>IFERROR(VLOOKUP(C2984,Produtos!A:B,2,FALSE),"")</f>
        <v/>
      </c>
      <c r="F2984" s="10">
        <f>IFERROR(INDEX(Lotes!$E:$E,MATCH(1,(Lotes!$A:$A=C2984)*(Lotes!$C:$C=E2984),0)),"")</f>
        <v/>
      </c>
      <c r="G2984" s="14" t="n"/>
    </row>
    <row r="2985">
      <c r="A2985" s="10" t="n"/>
      <c r="D2985">
        <f>IFERROR(VLOOKUP(C2985,Produtos!A:B,2,FALSE),"")</f>
        <v/>
      </c>
      <c r="F2985" s="10">
        <f>IFERROR(INDEX(Lotes!$E:$E,MATCH(1,(Lotes!$A:$A=C2985)*(Lotes!$C:$C=E2985),0)),"")</f>
        <v/>
      </c>
      <c r="G2985" s="14" t="n"/>
    </row>
    <row r="2986">
      <c r="A2986" s="10" t="n"/>
      <c r="D2986">
        <f>IFERROR(VLOOKUP(C2986,Produtos!A:B,2,FALSE),"")</f>
        <v/>
      </c>
      <c r="F2986" s="10">
        <f>IFERROR(INDEX(Lotes!$E:$E,MATCH(1,(Lotes!$A:$A=C2986)*(Lotes!$C:$C=E2986),0)),"")</f>
        <v/>
      </c>
      <c r="G2986" s="14" t="n"/>
    </row>
    <row r="2987">
      <c r="A2987" s="10" t="n"/>
      <c r="D2987">
        <f>IFERROR(VLOOKUP(C2987,Produtos!A:B,2,FALSE),"")</f>
        <v/>
      </c>
      <c r="F2987" s="10">
        <f>IFERROR(INDEX(Lotes!$E:$E,MATCH(1,(Lotes!$A:$A=C2987)*(Lotes!$C:$C=E2987),0)),"")</f>
        <v/>
      </c>
      <c r="G2987" s="14" t="n"/>
    </row>
    <row r="2988">
      <c r="A2988" s="10" t="n"/>
      <c r="D2988">
        <f>IFERROR(VLOOKUP(C2988,Produtos!A:B,2,FALSE),"")</f>
        <v/>
      </c>
      <c r="F2988" s="10">
        <f>IFERROR(INDEX(Lotes!$E:$E,MATCH(1,(Lotes!$A:$A=C2988)*(Lotes!$C:$C=E2988),0)),"")</f>
        <v/>
      </c>
      <c r="G2988" s="14" t="n"/>
    </row>
    <row r="2989">
      <c r="A2989" s="10" t="n"/>
      <c r="D2989">
        <f>IFERROR(VLOOKUP(C2989,Produtos!A:B,2,FALSE),"")</f>
        <v/>
      </c>
      <c r="F2989" s="10">
        <f>IFERROR(INDEX(Lotes!$E:$E,MATCH(1,(Lotes!$A:$A=C2989)*(Lotes!$C:$C=E2989),0)),"")</f>
        <v/>
      </c>
      <c r="G2989" s="14" t="n"/>
    </row>
    <row r="2990">
      <c r="A2990" s="10" t="n"/>
      <c r="D2990">
        <f>IFERROR(VLOOKUP(C2990,Produtos!A:B,2,FALSE),"")</f>
        <v/>
      </c>
      <c r="F2990" s="10">
        <f>IFERROR(INDEX(Lotes!$E:$E,MATCH(1,(Lotes!$A:$A=C2990)*(Lotes!$C:$C=E2990),0)),"")</f>
        <v/>
      </c>
      <c r="G2990" s="14" t="n"/>
    </row>
    <row r="2991">
      <c r="A2991" s="10" t="n"/>
      <c r="D2991">
        <f>IFERROR(VLOOKUP(C2991,Produtos!A:B,2,FALSE),"")</f>
        <v/>
      </c>
      <c r="F2991" s="10">
        <f>IFERROR(INDEX(Lotes!$E:$E,MATCH(1,(Lotes!$A:$A=C2991)*(Lotes!$C:$C=E2991),0)),"")</f>
        <v/>
      </c>
      <c r="G2991" s="14" t="n"/>
    </row>
    <row r="2992">
      <c r="A2992" s="10" t="n"/>
      <c r="D2992">
        <f>IFERROR(VLOOKUP(C2992,Produtos!A:B,2,FALSE),"")</f>
        <v/>
      </c>
      <c r="F2992" s="10">
        <f>IFERROR(INDEX(Lotes!$E:$E,MATCH(1,(Lotes!$A:$A=C2992)*(Lotes!$C:$C=E2992),0)),"")</f>
        <v/>
      </c>
      <c r="G2992" s="14" t="n"/>
    </row>
    <row r="2993">
      <c r="A2993" s="10" t="n"/>
      <c r="D2993">
        <f>IFERROR(VLOOKUP(C2993,Produtos!A:B,2,FALSE),"")</f>
        <v/>
      </c>
      <c r="F2993" s="10">
        <f>IFERROR(INDEX(Lotes!$E:$E,MATCH(1,(Lotes!$A:$A=C2993)*(Lotes!$C:$C=E2993),0)),"")</f>
        <v/>
      </c>
      <c r="G2993" s="14" t="n"/>
    </row>
    <row r="2994">
      <c r="A2994" s="10" t="n"/>
      <c r="D2994">
        <f>IFERROR(VLOOKUP(C2994,Produtos!A:B,2,FALSE),"")</f>
        <v/>
      </c>
      <c r="F2994" s="10">
        <f>IFERROR(INDEX(Lotes!$E:$E,MATCH(1,(Lotes!$A:$A=C2994)*(Lotes!$C:$C=E2994),0)),"")</f>
        <v/>
      </c>
      <c r="G2994" s="14" t="n"/>
    </row>
    <row r="2995">
      <c r="A2995" s="10" t="n"/>
      <c r="D2995">
        <f>IFERROR(VLOOKUP(C2995,Produtos!A:B,2,FALSE),"")</f>
        <v/>
      </c>
      <c r="F2995" s="10">
        <f>IFERROR(INDEX(Lotes!$E:$E,MATCH(1,(Lotes!$A:$A=C2995)*(Lotes!$C:$C=E2995),0)),"")</f>
        <v/>
      </c>
      <c r="G2995" s="14" t="n"/>
    </row>
    <row r="2996">
      <c r="A2996" s="10" t="n"/>
      <c r="D2996">
        <f>IFERROR(VLOOKUP(C2996,Produtos!A:B,2,FALSE),"")</f>
        <v/>
      </c>
      <c r="F2996" s="10">
        <f>IFERROR(INDEX(Lotes!$E:$E,MATCH(1,(Lotes!$A:$A=C2996)*(Lotes!$C:$C=E2996),0)),"")</f>
        <v/>
      </c>
      <c r="G2996" s="14" t="n"/>
    </row>
    <row r="2997">
      <c r="A2997" s="10" t="n"/>
      <c r="D2997">
        <f>IFERROR(VLOOKUP(C2997,Produtos!A:B,2,FALSE),"")</f>
        <v/>
      </c>
      <c r="F2997" s="10">
        <f>IFERROR(INDEX(Lotes!$E:$E,MATCH(1,(Lotes!$A:$A=C2997)*(Lotes!$C:$C=E2997),0)),"")</f>
        <v/>
      </c>
      <c r="G2997" s="14" t="n"/>
    </row>
    <row r="2998">
      <c r="A2998" s="10" t="n"/>
      <c r="D2998">
        <f>IFERROR(VLOOKUP(C2998,Produtos!A:B,2,FALSE),"")</f>
        <v/>
      </c>
      <c r="F2998" s="10">
        <f>IFERROR(INDEX(Lotes!$E:$E,MATCH(1,(Lotes!$A:$A=C2998)*(Lotes!$C:$C=E2998),0)),"")</f>
        <v/>
      </c>
      <c r="G2998" s="14" t="n"/>
    </row>
    <row r="2999">
      <c r="A2999" s="10" t="n"/>
      <c r="D2999">
        <f>IFERROR(VLOOKUP(C2999,Produtos!A:B,2,FALSE),"")</f>
        <v/>
      </c>
      <c r="F2999" s="10">
        <f>IFERROR(INDEX(Lotes!$E:$E,MATCH(1,(Lotes!$A:$A=C2999)*(Lotes!$C:$C=E2999),0)),"")</f>
        <v/>
      </c>
      <c r="G2999" s="14" t="n"/>
    </row>
    <row r="3000">
      <c r="A3000" s="10" t="n"/>
      <c r="D3000">
        <f>IFERROR(VLOOKUP(C3000,Produtos!A:B,2,FALSE),"")</f>
        <v/>
      </c>
      <c r="F3000" s="10">
        <f>IFERROR(INDEX(Lotes!$E:$E,MATCH(1,(Lotes!$A:$A=C3000)*(Lotes!$C:$C=E3000),0)),"")</f>
        <v/>
      </c>
      <c r="G3000" s="14" t="n"/>
    </row>
    <row r="3001">
      <c r="A3001" s="10" t="n"/>
      <c r="D3001">
        <f>IFERROR(VLOOKUP(C3001,Produtos!A:B,2,FALSE),"")</f>
        <v/>
      </c>
      <c r="F3001" s="10">
        <f>IFERROR(INDEX(Lotes!$E:$E,MATCH(1,(Lotes!$A:$A=C3001)*(Lotes!$C:$C=E3001),0)),"")</f>
        <v/>
      </c>
      <c r="G3001" s="14" t="n"/>
    </row>
    <row r="3002">
      <c r="A3002" s="10" t="n"/>
      <c r="D3002">
        <f>IFERROR(VLOOKUP(C3002,Produtos!A:B,2,FALSE),"")</f>
        <v/>
      </c>
      <c r="F3002" s="10">
        <f>IFERROR(INDEX(Lotes!$E:$E,MATCH(1,(Lotes!$A:$A=C3002)*(Lotes!$C:$C=E3002),0)),"")</f>
        <v/>
      </c>
      <c r="G3002" s="14" t="n"/>
    </row>
    <row r="3003">
      <c r="A3003" s="10" t="n"/>
      <c r="D3003">
        <f>IFERROR(VLOOKUP(C3003,Produtos!A:B,2,FALSE),"")</f>
        <v/>
      </c>
      <c r="F3003" s="10">
        <f>IFERROR(INDEX(Lotes!$E:$E,MATCH(1,(Lotes!$A:$A=C3003)*(Lotes!$C:$C=E3003),0)),"")</f>
        <v/>
      </c>
      <c r="G3003" s="14" t="n"/>
    </row>
    <row r="3004">
      <c r="A3004" s="10" t="n"/>
      <c r="D3004">
        <f>IFERROR(VLOOKUP(C3004,Produtos!A:B,2,FALSE),"")</f>
        <v/>
      </c>
      <c r="F3004" s="10">
        <f>IFERROR(INDEX(Lotes!$E:$E,MATCH(1,(Lotes!$A:$A=C3004)*(Lotes!$C:$C=E3004),0)),"")</f>
        <v/>
      </c>
      <c r="G3004" s="14" t="n"/>
    </row>
    <row r="3005">
      <c r="A3005" s="10" t="n"/>
      <c r="D3005">
        <f>IFERROR(VLOOKUP(C3005,Produtos!A:B,2,FALSE),"")</f>
        <v/>
      </c>
      <c r="F3005" s="10">
        <f>IFERROR(INDEX(Lotes!$E:$E,MATCH(1,(Lotes!$A:$A=C3005)*(Lotes!$C:$C=E3005),0)),"")</f>
        <v/>
      </c>
      <c r="G3005" s="14" t="n"/>
    </row>
    <row r="3006">
      <c r="A3006" s="10" t="n"/>
      <c r="D3006">
        <f>IFERROR(VLOOKUP(C3006,Produtos!A:B,2,FALSE),"")</f>
        <v/>
      </c>
      <c r="F3006" s="10">
        <f>IFERROR(INDEX(Lotes!$E:$E,MATCH(1,(Lotes!$A:$A=C3006)*(Lotes!$C:$C=E3006),0)),"")</f>
        <v/>
      </c>
      <c r="G3006" s="14" t="n"/>
    </row>
    <row r="3007">
      <c r="A3007" s="10" t="n"/>
      <c r="D3007">
        <f>IFERROR(VLOOKUP(C3007,Produtos!A:B,2,FALSE),"")</f>
        <v/>
      </c>
      <c r="F3007" s="10">
        <f>IFERROR(INDEX(Lotes!$E:$E,MATCH(1,(Lotes!$A:$A=C3007)*(Lotes!$C:$C=E3007),0)),"")</f>
        <v/>
      </c>
      <c r="G3007" s="14" t="n"/>
    </row>
    <row r="3008">
      <c r="A3008" s="10" t="n"/>
      <c r="D3008">
        <f>IFERROR(VLOOKUP(C3008,Produtos!A:B,2,FALSE),"")</f>
        <v/>
      </c>
      <c r="F3008" s="10">
        <f>IFERROR(INDEX(Lotes!$E:$E,MATCH(1,(Lotes!$A:$A=C3008)*(Lotes!$C:$C=E3008),0)),"")</f>
        <v/>
      </c>
      <c r="G3008" s="14" t="n"/>
    </row>
    <row r="3009">
      <c r="A3009" s="10" t="n"/>
      <c r="D3009">
        <f>IFERROR(VLOOKUP(C3009,Produtos!A:B,2,FALSE),"")</f>
        <v/>
      </c>
      <c r="F3009" s="10">
        <f>IFERROR(INDEX(Lotes!$E:$E,MATCH(1,(Lotes!$A:$A=C3009)*(Lotes!$C:$C=E3009),0)),"")</f>
        <v/>
      </c>
      <c r="G3009" s="14" t="n"/>
    </row>
    <row r="3010">
      <c r="A3010" s="10" t="n"/>
      <c r="D3010">
        <f>IFERROR(VLOOKUP(C3010,Produtos!A:B,2,FALSE),"")</f>
        <v/>
      </c>
      <c r="F3010" s="10">
        <f>IFERROR(INDEX(Lotes!$E:$E,MATCH(1,(Lotes!$A:$A=C3010)*(Lotes!$C:$C=E3010),0)),"")</f>
        <v/>
      </c>
      <c r="G3010" s="14" t="n"/>
    </row>
    <row r="3011">
      <c r="A3011" s="10" t="n"/>
      <c r="D3011">
        <f>IFERROR(VLOOKUP(C3011,Produtos!A:B,2,FALSE),"")</f>
        <v/>
      </c>
      <c r="F3011" s="10">
        <f>IFERROR(INDEX(Lotes!$E:$E,MATCH(1,(Lotes!$A:$A=C3011)*(Lotes!$C:$C=E3011),0)),"")</f>
        <v/>
      </c>
      <c r="G3011" s="14" t="n"/>
    </row>
    <row r="3012">
      <c r="A3012" s="10" t="n"/>
      <c r="D3012">
        <f>IFERROR(VLOOKUP(C3012,Produtos!A:B,2,FALSE),"")</f>
        <v/>
      </c>
      <c r="F3012" s="10">
        <f>IFERROR(INDEX(Lotes!$E:$E,MATCH(1,(Lotes!$A:$A=C3012)*(Lotes!$C:$C=E3012),0)),"")</f>
        <v/>
      </c>
      <c r="G3012" s="14" t="n"/>
    </row>
    <row r="3013">
      <c r="A3013" s="10" t="n"/>
      <c r="D3013">
        <f>IFERROR(VLOOKUP(C3013,Produtos!A:B,2,FALSE),"")</f>
        <v/>
      </c>
      <c r="F3013" s="10">
        <f>IFERROR(INDEX(Lotes!$E:$E,MATCH(1,(Lotes!$A:$A=C3013)*(Lotes!$C:$C=E3013),0)),"")</f>
        <v/>
      </c>
      <c r="G3013" s="14" t="n"/>
    </row>
    <row r="3014">
      <c r="A3014" s="10" t="n"/>
      <c r="D3014">
        <f>IFERROR(VLOOKUP(C3014,Produtos!A:B,2,FALSE),"")</f>
        <v/>
      </c>
      <c r="F3014" s="10">
        <f>IFERROR(INDEX(Lotes!$E:$E,MATCH(1,(Lotes!$A:$A=C3014)*(Lotes!$C:$C=E3014),0)),"")</f>
        <v/>
      </c>
      <c r="G3014" s="14" t="n"/>
    </row>
    <row r="3015">
      <c r="A3015" s="10" t="n"/>
      <c r="D3015">
        <f>IFERROR(VLOOKUP(C3015,Produtos!A:B,2,FALSE),"")</f>
        <v/>
      </c>
      <c r="F3015" s="10">
        <f>IFERROR(INDEX(Lotes!$E:$E,MATCH(1,(Lotes!$A:$A=C3015)*(Lotes!$C:$C=E3015),0)),"")</f>
        <v/>
      </c>
      <c r="G3015" s="14" t="n"/>
    </row>
    <row r="3016">
      <c r="A3016" s="10" t="n"/>
      <c r="D3016">
        <f>IFERROR(VLOOKUP(C3016,Produtos!A:B,2,FALSE),"")</f>
        <v/>
      </c>
      <c r="F3016" s="10">
        <f>IFERROR(INDEX(Lotes!$E:$E,MATCH(1,(Lotes!$A:$A=C3016)*(Lotes!$C:$C=E3016),0)),"")</f>
        <v/>
      </c>
      <c r="G3016" s="14" t="n"/>
    </row>
    <row r="3017">
      <c r="A3017" s="10" t="n"/>
      <c r="D3017">
        <f>IFERROR(VLOOKUP(C3017,Produtos!A:B,2,FALSE),"")</f>
        <v/>
      </c>
      <c r="F3017" s="10">
        <f>IFERROR(INDEX(Lotes!$E:$E,MATCH(1,(Lotes!$A:$A=C3017)*(Lotes!$C:$C=E3017),0)),"")</f>
        <v/>
      </c>
      <c r="G3017" s="14" t="n"/>
    </row>
    <row r="3018">
      <c r="A3018" s="10" t="n"/>
      <c r="D3018">
        <f>IFERROR(VLOOKUP(C3018,Produtos!A:B,2,FALSE),"")</f>
        <v/>
      </c>
      <c r="F3018" s="10">
        <f>IFERROR(INDEX(Lotes!$E:$E,MATCH(1,(Lotes!$A:$A=C3018)*(Lotes!$C:$C=E3018),0)),"")</f>
        <v/>
      </c>
      <c r="G3018" s="14" t="n"/>
    </row>
    <row r="3019">
      <c r="A3019" s="10" t="n"/>
      <c r="D3019">
        <f>IFERROR(VLOOKUP(C3019,Produtos!A:B,2,FALSE),"")</f>
        <v/>
      </c>
      <c r="F3019" s="10">
        <f>IFERROR(INDEX(Lotes!$E:$E,MATCH(1,(Lotes!$A:$A=C3019)*(Lotes!$C:$C=E3019),0)),"")</f>
        <v/>
      </c>
      <c r="G3019" s="14" t="n"/>
    </row>
    <row r="3020">
      <c r="A3020" s="10" t="n"/>
      <c r="D3020">
        <f>IFERROR(VLOOKUP(C3020,Produtos!A:B,2,FALSE),"")</f>
        <v/>
      </c>
      <c r="F3020" s="10">
        <f>IFERROR(INDEX(Lotes!$E:$E,MATCH(1,(Lotes!$A:$A=C3020)*(Lotes!$C:$C=E3020),0)),"")</f>
        <v/>
      </c>
      <c r="G3020" s="14" t="n"/>
    </row>
    <row r="3021">
      <c r="A3021" s="10" t="n"/>
      <c r="D3021">
        <f>IFERROR(VLOOKUP(C3021,Produtos!A:B,2,FALSE),"")</f>
        <v/>
      </c>
      <c r="F3021" s="10">
        <f>IFERROR(INDEX(Lotes!$E:$E,MATCH(1,(Lotes!$A:$A=C3021)*(Lotes!$C:$C=E3021),0)),"")</f>
        <v/>
      </c>
      <c r="G3021" s="14" t="n"/>
    </row>
    <row r="3022">
      <c r="A3022" s="10" t="n"/>
      <c r="D3022">
        <f>IFERROR(VLOOKUP(C3022,Produtos!A:B,2,FALSE),"")</f>
        <v/>
      </c>
      <c r="F3022" s="10">
        <f>IFERROR(INDEX(Lotes!$E:$E,MATCH(1,(Lotes!$A:$A=C3022)*(Lotes!$C:$C=E3022),0)),"")</f>
        <v/>
      </c>
      <c r="G3022" s="14" t="n"/>
    </row>
    <row r="3023">
      <c r="A3023" s="10" t="n"/>
      <c r="D3023">
        <f>IFERROR(VLOOKUP(C3023,Produtos!A:B,2,FALSE),"")</f>
        <v/>
      </c>
      <c r="F3023" s="10">
        <f>IFERROR(INDEX(Lotes!$E:$E,MATCH(1,(Lotes!$A:$A=C3023)*(Lotes!$C:$C=E3023),0)),"")</f>
        <v/>
      </c>
      <c r="G3023" s="14" t="n"/>
    </row>
    <row r="3024">
      <c r="A3024" s="10" t="n"/>
      <c r="D3024">
        <f>IFERROR(VLOOKUP(C3024,Produtos!A:B,2,FALSE),"")</f>
        <v/>
      </c>
      <c r="F3024" s="10">
        <f>IFERROR(INDEX(Lotes!$E:$E,MATCH(1,(Lotes!$A:$A=C3024)*(Lotes!$C:$C=E3024),0)),"")</f>
        <v/>
      </c>
      <c r="G3024" s="14" t="n"/>
    </row>
    <row r="3025">
      <c r="A3025" s="10" t="n"/>
      <c r="D3025">
        <f>IFERROR(VLOOKUP(C3025,Produtos!A:B,2,FALSE),"")</f>
        <v/>
      </c>
      <c r="F3025" s="10">
        <f>IFERROR(INDEX(Lotes!$E:$E,MATCH(1,(Lotes!$A:$A=C3025)*(Lotes!$C:$C=E3025),0)),"")</f>
        <v/>
      </c>
      <c r="G3025" s="14" t="n"/>
    </row>
    <row r="3026">
      <c r="A3026" s="10" t="n"/>
      <c r="D3026">
        <f>IFERROR(VLOOKUP(C3026,Produtos!A:B,2,FALSE),"")</f>
        <v/>
      </c>
      <c r="F3026" s="10">
        <f>IFERROR(INDEX(Lotes!$E:$E,MATCH(1,(Lotes!$A:$A=C3026)*(Lotes!$C:$C=E3026),0)),"")</f>
        <v/>
      </c>
      <c r="G3026" s="14" t="n"/>
    </row>
    <row r="3027">
      <c r="A3027" s="10" t="n"/>
      <c r="D3027">
        <f>IFERROR(VLOOKUP(C3027,Produtos!A:B,2,FALSE),"")</f>
        <v/>
      </c>
      <c r="F3027" s="10">
        <f>IFERROR(INDEX(Lotes!$E:$E,MATCH(1,(Lotes!$A:$A=C3027)*(Lotes!$C:$C=E3027),0)),"")</f>
        <v/>
      </c>
      <c r="G3027" s="14" t="n"/>
    </row>
    <row r="3028">
      <c r="A3028" s="10" t="n"/>
      <c r="D3028">
        <f>IFERROR(VLOOKUP(C3028,Produtos!A:B,2,FALSE),"")</f>
        <v/>
      </c>
      <c r="F3028" s="10">
        <f>IFERROR(INDEX(Lotes!$E:$E,MATCH(1,(Lotes!$A:$A=C3028)*(Lotes!$C:$C=E3028),0)),"")</f>
        <v/>
      </c>
      <c r="G3028" s="14" t="n"/>
    </row>
    <row r="3029">
      <c r="A3029" s="10" t="n"/>
      <c r="D3029">
        <f>IFERROR(VLOOKUP(C3029,Produtos!A:B,2,FALSE),"")</f>
        <v/>
      </c>
      <c r="F3029" s="10">
        <f>IFERROR(INDEX(Lotes!$E:$E,MATCH(1,(Lotes!$A:$A=C3029)*(Lotes!$C:$C=E3029),0)),"")</f>
        <v/>
      </c>
      <c r="G3029" s="14" t="n"/>
    </row>
    <row r="3030">
      <c r="A3030" s="10" t="n"/>
      <c r="D3030">
        <f>IFERROR(VLOOKUP(C3030,Produtos!A:B,2,FALSE),"")</f>
        <v/>
      </c>
      <c r="F3030" s="10">
        <f>IFERROR(INDEX(Lotes!$E:$E,MATCH(1,(Lotes!$A:$A=C3030)*(Lotes!$C:$C=E3030),0)),"")</f>
        <v/>
      </c>
      <c r="G3030" s="14" t="n"/>
    </row>
    <row r="3031">
      <c r="A3031" s="10" t="n"/>
      <c r="D3031">
        <f>IFERROR(VLOOKUP(C3031,Produtos!A:B,2,FALSE),"")</f>
        <v/>
      </c>
      <c r="F3031" s="10">
        <f>IFERROR(INDEX(Lotes!$E:$E,MATCH(1,(Lotes!$A:$A=C3031)*(Lotes!$C:$C=E3031),0)),"")</f>
        <v/>
      </c>
      <c r="G3031" s="14" t="n"/>
    </row>
    <row r="3032">
      <c r="A3032" s="10" t="n"/>
      <c r="D3032">
        <f>IFERROR(VLOOKUP(C3032,Produtos!A:B,2,FALSE),"")</f>
        <v/>
      </c>
      <c r="F3032" s="10">
        <f>IFERROR(INDEX(Lotes!$E:$E,MATCH(1,(Lotes!$A:$A=C3032)*(Lotes!$C:$C=E3032),0)),"")</f>
        <v/>
      </c>
      <c r="G3032" s="14" t="n"/>
    </row>
    <row r="3033">
      <c r="A3033" s="10" t="n"/>
      <c r="D3033">
        <f>IFERROR(VLOOKUP(C3033,Produtos!A:B,2,FALSE),"")</f>
        <v/>
      </c>
      <c r="F3033" s="10">
        <f>IFERROR(INDEX(Lotes!$E:$E,MATCH(1,(Lotes!$A:$A=C3033)*(Lotes!$C:$C=E3033),0)),"")</f>
        <v/>
      </c>
      <c r="G3033" s="14" t="n"/>
    </row>
    <row r="3034">
      <c r="A3034" s="10" t="n"/>
      <c r="D3034">
        <f>IFERROR(VLOOKUP(C3034,Produtos!A:B,2,FALSE),"")</f>
        <v/>
      </c>
      <c r="F3034" s="10">
        <f>IFERROR(INDEX(Lotes!$E:$E,MATCH(1,(Lotes!$A:$A=C3034)*(Lotes!$C:$C=E3034),0)),"")</f>
        <v/>
      </c>
      <c r="G3034" s="14" t="n"/>
    </row>
    <row r="3035">
      <c r="A3035" s="10" t="n"/>
      <c r="D3035">
        <f>IFERROR(VLOOKUP(C3035,Produtos!A:B,2,FALSE),"")</f>
        <v/>
      </c>
      <c r="F3035" s="10">
        <f>IFERROR(INDEX(Lotes!$E:$E,MATCH(1,(Lotes!$A:$A=C3035)*(Lotes!$C:$C=E3035),0)),"")</f>
        <v/>
      </c>
      <c r="G3035" s="14" t="n"/>
    </row>
    <row r="3036">
      <c r="A3036" s="10" t="n"/>
      <c r="D3036">
        <f>IFERROR(VLOOKUP(C3036,Produtos!A:B,2,FALSE),"")</f>
        <v/>
      </c>
      <c r="F3036" s="10">
        <f>IFERROR(INDEX(Lotes!$E:$E,MATCH(1,(Lotes!$A:$A=C3036)*(Lotes!$C:$C=E3036),0)),"")</f>
        <v/>
      </c>
      <c r="G3036" s="14" t="n"/>
    </row>
    <row r="3037">
      <c r="A3037" s="10" t="n"/>
      <c r="D3037">
        <f>IFERROR(VLOOKUP(C3037,Produtos!A:B,2,FALSE),"")</f>
        <v/>
      </c>
      <c r="F3037" s="10">
        <f>IFERROR(INDEX(Lotes!$E:$E,MATCH(1,(Lotes!$A:$A=C3037)*(Lotes!$C:$C=E3037),0)),"")</f>
        <v/>
      </c>
      <c r="G3037" s="14" t="n"/>
    </row>
    <row r="3038">
      <c r="A3038" s="10" t="n"/>
      <c r="D3038">
        <f>IFERROR(VLOOKUP(C3038,Produtos!A:B,2,FALSE),"")</f>
        <v/>
      </c>
      <c r="F3038" s="10">
        <f>IFERROR(INDEX(Lotes!$E:$E,MATCH(1,(Lotes!$A:$A=C3038)*(Lotes!$C:$C=E3038),0)),"")</f>
        <v/>
      </c>
      <c r="G3038" s="14" t="n"/>
    </row>
    <row r="3039">
      <c r="A3039" s="10" t="n"/>
      <c r="D3039">
        <f>IFERROR(VLOOKUP(C3039,Produtos!A:B,2,FALSE),"")</f>
        <v/>
      </c>
      <c r="F3039" s="10">
        <f>IFERROR(INDEX(Lotes!$E:$E,MATCH(1,(Lotes!$A:$A=C3039)*(Lotes!$C:$C=E3039),0)),"")</f>
        <v/>
      </c>
      <c r="G3039" s="14" t="n"/>
    </row>
    <row r="3040">
      <c r="A3040" s="10" t="n"/>
      <c r="D3040">
        <f>IFERROR(VLOOKUP(C3040,Produtos!A:B,2,FALSE),"")</f>
        <v/>
      </c>
      <c r="F3040" s="10">
        <f>IFERROR(INDEX(Lotes!$E:$E,MATCH(1,(Lotes!$A:$A=C3040)*(Lotes!$C:$C=E3040),0)),"")</f>
        <v/>
      </c>
      <c r="G3040" s="14" t="n"/>
    </row>
    <row r="3041">
      <c r="A3041" s="10" t="n"/>
      <c r="D3041">
        <f>IFERROR(VLOOKUP(C3041,Produtos!A:B,2,FALSE),"")</f>
        <v/>
      </c>
      <c r="F3041" s="10">
        <f>IFERROR(INDEX(Lotes!$E:$E,MATCH(1,(Lotes!$A:$A=C3041)*(Lotes!$C:$C=E3041),0)),"")</f>
        <v/>
      </c>
      <c r="G3041" s="14" t="n"/>
    </row>
    <row r="3042">
      <c r="A3042" s="10" t="n"/>
      <c r="D3042">
        <f>IFERROR(VLOOKUP(C3042,Produtos!A:B,2,FALSE),"")</f>
        <v/>
      </c>
      <c r="F3042" s="10">
        <f>IFERROR(INDEX(Lotes!$E:$E,MATCH(1,(Lotes!$A:$A=C3042)*(Lotes!$C:$C=E3042),0)),"")</f>
        <v/>
      </c>
      <c r="G3042" s="14" t="n"/>
    </row>
    <row r="3043">
      <c r="A3043" s="10" t="n"/>
      <c r="D3043">
        <f>IFERROR(VLOOKUP(C3043,Produtos!A:B,2,FALSE),"")</f>
        <v/>
      </c>
      <c r="F3043" s="10">
        <f>IFERROR(INDEX(Lotes!$E:$E,MATCH(1,(Lotes!$A:$A=C3043)*(Lotes!$C:$C=E3043),0)),"")</f>
        <v/>
      </c>
      <c r="G3043" s="14" t="n"/>
    </row>
    <row r="3044">
      <c r="A3044" s="10" t="n"/>
      <c r="D3044">
        <f>IFERROR(VLOOKUP(C3044,Produtos!A:B,2,FALSE),"")</f>
        <v/>
      </c>
      <c r="F3044" s="10">
        <f>IFERROR(INDEX(Lotes!$E:$E,MATCH(1,(Lotes!$A:$A=C3044)*(Lotes!$C:$C=E3044),0)),"")</f>
        <v/>
      </c>
      <c r="G3044" s="14" t="n"/>
    </row>
    <row r="3045">
      <c r="A3045" s="10" t="n"/>
      <c r="D3045">
        <f>IFERROR(VLOOKUP(C3045,Produtos!A:B,2,FALSE),"")</f>
        <v/>
      </c>
      <c r="F3045" s="10">
        <f>IFERROR(INDEX(Lotes!$E:$E,MATCH(1,(Lotes!$A:$A=C3045)*(Lotes!$C:$C=E3045),0)),"")</f>
        <v/>
      </c>
      <c r="G3045" s="14" t="n"/>
    </row>
    <row r="3046">
      <c r="A3046" s="10" t="n"/>
      <c r="D3046">
        <f>IFERROR(VLOOKUP(C3046,Produtos!A:B,2,FALSE),"")</f>
        <v/>
      </c>
      <c r="F3046" s="10">
        <f>IFERROR(INDEX(Lotes!$E:$E,MATCH(1,(Lotes!$A:$A=C3046)*(Lotes!$C:$C=E3046),0)),"")</f>
        <v/>
      </c>
      <c r="G3046" s="14" t="n"/>
    </row>
    <row r="3047">
      <c r="A3047" s="10" t="n"/>
      <c r="D3047">
        <f>IFERROR(VLOOKUP(C3047,Produtos!A:B,2,FALSE),"")</f>
        <v/>
      </c>
      <c r="F3047" s="10">
        <f>IFERROR(INDEX(Lotes!$E:$E,MATCH(1,(Lotes!$A:$A=C3047)*(Lotes!$C:$C=E3047),0)),"")</f>
        <v/>
      </c>
      <c r="G3047" s="14" t="n"/>
    </row>
    <row r="3048">
      <c r="A3048" s="10" t="n"/>
      <c r="D3048">
        <f>IFERROR(VLOOKUP(C3048,Produtos!A:B,2,FALSE),"")</f>
        <v/>
      </c>
      <c r="F3048" s="10">
        <f>IFERROR(INDEX(Lotes!$E:$E,MATCH(1,(Lotes!$A:$A=C3048)*(Lotes!$C:$C=E3048),0)),"")</f>
        <v/>
      </c>
      <c r="G3048" s="14" t="n"/>
    </row>
    <row r="3049">
      <c r="A3049" s="10" t="n"/>
      <c r="D3049">
        <f>IFERROR(VLOOKUP(C3049,Produtos!A:B,2,FALSE),"")</f>
        <v/>
      </c>
      <c r="F3049" s="10">
        <f>IFERROR(INDEX(Lotes!$E:$E,MATCH(1,(Lotes!$A:$A=C3049)*(Lotes!$C:$C=E3049),0)),"")</f>
        <v/>
      </c>
      <c r="G3049" s="14" t="n"/>
    </row>
    <row r="3050">
      <c r="A3050" s="10" t="n"/>
      <c r="D3050">
        <f>IFERROR(VLOOKUP(C3050,Produtos!A:B,2,FALSE),"")</f>
        <v/>
      </c>
      <c r="F3050" s="10">
        <f>IFERROR(INDEX(Lotes!$E:$E,MATCH(1,(Lotes!$A:$A=C3050)*(Lotes!$C:$C=E3050),0)),"")</f>
        <v/>
      </c>
      <c r="G3050" s="14" t="n"/>
    </row>
    <row r="3051">
      <c r="A3051" s="10" t="n"/>
      <c r="D3051">
        <f>IFERROR(VLOOKUP(C3051,Produtos!A:B,2,FALSE),"")</f>
        <v/>
      </c>
      <c r="F3051" s="10">
        <f>IFERROR(INDEX(Lotes!$E:$E,MATCH(1,(Lotes!$A:$A=C3051)*(Lotes!$C:$C=E3051),0)),"")</f>
        <v/>
      </c>
      <c r="G3051" s="14" t="n"/>
    </row>
    <row r="3052">
      <c r="A3052" s="10" t="n"/>
      <c r="D3052">
        <f>IFERROR(VLOOKUP(C3052,Produtos!A:B,2,FALSE),"")</f>
        <v/>
      </c>
      <c r="F3052" s="10">
        <f>IFERROR(INDEX(Lotes!$E:$E,MATCH(1,(Lotes!$A:$A=C3052)*(Lotes!$C:$C=E3052),0)),"")</f>
        <v/>
      </c>
      <c r="G3052" s="14" t="n"/>
    </row>
    <row r="3053">
      <c r="A3053" s="10" t="n"/>
      <c r="D3053">
        <f>IFERROR(VLOOKUP(C3053,Produtos!A:B,2,FALSE),"")</f>
        <v/>
      </c>
      <c r="F3053" s="10">
        <f>IFERROR(INDEX(Lotes!$E:$E,MATCH(1,(Lotes!$A:$A=C3053)*(Lotes!$C:$C=E3053),0)),"")</f>
        <v/>
      </c>
      <c r="G3053" s="14" t="n"/>
    </row>
    <row r="3054">
      <c r="A3054" s="10" t="n"/>
      <c r="D3054">
        <f>IFERROR(VLOOKUP(C3054,Produtos!A:B,2,FALSE),"")</f>
        <v/>
      </c>
      <c r="F3054" s="10">
        <f>IFERROR(INDEX(Lotes!$E:$E,MATCH(1,(Lotes!$A:$A=C3054)*(Lotes!$C:$C=E3054),0)),"")</f>
        <v/>
      </c>
      <c r="G3054" s="14" t="n"/>
    </row>
    <row r="3055">
      <c r="A3055" s="10" t="n"/>
      <c r="D3055">
        <f>IFERROR(VLOOKUP(C3055,Produtos!A:B,2,FALSE),"")</f>
        <v/>
      </c>
      <c r="F3055" s="10">
        <f>IFERROR(INDEX(Lotes!$E:$E,MATCH(1,(Lotes!$A:$A=C3055)*(Lotes!$C:$C=E3055),0)),"")</f>
        <v/>
      </c>
      <c r="G3055" s="14" t="n"/>
    </row>
    <row r="3056">
      <c r="A3056" s="10" t="n"/>
      <c r="D3056">
        <f>IFERROR(VLOOKUP(C3056,Produtos!A:B,2,FALSE),"")</f>
        <v/>
      </c>
      <c r="F3056" s="10">
        <f>IFERROR(INDEX(Lotes!$E:$E,MATCH(1,(Lotes!$A:$A=C3056)*(Lotes!$C:$C=E3056),0)),"")</f>
        <v/>
      </c>
      <c r="G3056" s="14" t="n"/>
    </row>
    <row r="3057">
      <c r="A3057" s="10" t="n"/>
      <c r="D3057">
        <f>IFERROR(VLOOKUP(C3057,Produtos!A:B,2,FALSE),"")</f>
        <v/>
      </c>
      <c r="F3057" s="10">
        <f>IFERROR(INDEX(Lotes!$E:$E,MATCH(1,(Lotes!$A:$A=C3057)*(Lotes!$C:$C=E3057),0)),"")</f>
        <v/>
      </c>
      <c r="G3057" s="14" t="n"/>
    </row>
    <row r="3058">
      <c r="A3058" s="10" t="n"/>
      <c r="D3058">
        <f>IFERROR(VLOOKUP(C3058,Produtos!A:B,2,FALSE),"")</f>
        <v/>
      </c>
      <c r="F3058" s="10">
        <f>IFERROR(INDEX(Lotes!$E:$E,MATCH(1,(Lotes!$A:$A=C3058)*(Lotes!$C:$C=E3058),0)),"")</f>
        <v/>
      </c>
      <c r="G3058" s="14" t="n"/>
    </row>
    <row r="3059">
      <c r="A3059" s="10" t="n"/>
      <c r="D3059">
        <f>IFERROR(VLOOKUP(C3059,Produtos!A:B,2,FALSE),"")</f>
        <v/>
      </c>
      <c r="F3059" s="10">
        <f>IFERROR(INDEX(Lotes!$E:$E,MATCH(1,(Lotes!$A:$A=C3059)*(Lotes!$C:$C=E3059),0)),"")</f>
        <v/>
      </c>
      <c r="G3059" s="14" t="n"/>
    </row>
    <row r="3060">
      <c r="A3060" s="10" t="n"/>
      <c r="D3060">
        <f>IFERROR(VLOOKUP(C3060,Produtos!A:B,2,FALSE),"")</f>
        <v/>
      </c>
      <c r="F3060" s="10">
        <f>IFERROR(INDEX(Lotes!$E:$E,MATCH(1,(Lotes!$A:$A=C3060)*(Lotes!$C:$C=E3060),0)),"")</f>
        <v/>
      </c>
      <c r="G3060" s="14" t="n"/>
    </row>
    <row r="3061">
      <c r="A3061" s="10" t="n"/>
      <c r="D3061">
        <f>IFERROR(VLOOKUP(C3061,Produtos!A:B,2,FALSE),"")</f>
        <v/>
      </c>
      <c r="F3061" s="10">
        <f>IFERROR(INDEX(Lotes!$E:$E,MATCH(1,(Lotes!$A:$A=C3061)*(Lotes!$C:$C=E3061),0)),"")</f>
        <v/>
      </c>
      <c r="G3061" s="14" t="n"/>
    </row>
    <row r="3062">
      <c r="A3062" s="10" t="n"/>
      <c r="D3062">
        <f>IFERROR(VLOOKUP(C3062,Produtos!A:B,2,FALSE),"")</f>
        <v/>
      </c>
      <c r="F3062" s="10">
        <f>IFERROR(INDEX(Lotes!$E:$E,MATCH(1,(Lotes!$A:$A=C3062)*(Lotes!$C:$C=E3062),0)),"")</f>
        <v/>
      </c>
      <c r="G3062" s="14" t="n"/>
    </row>
    <row r="3063">
      <c r="A3063" s="10" t="n"/>
      <c r="D3063">
        <f>IFERROR(VLOOKUP(C3063,Produtos!A:B,2,FALSE),"")</f>
        <v/>
      </c>
      <c r="F3063" s="10">
        <f>IFERROR(INDEX(Lotes!$E:$E,MATCH(1,(Lotes!$A:$A=C3063)*(Lotes!$C:$C=E3063),0)),"")</f>
        <v/>
      </c>
      <c r="G3063" s="14" t="n"/>
    </row>
    <row r="3064">
      <c r="A3064" s="10" t="n"/>
      <c r="D3064">
        <f>IFERROR(VLOOKUP(C3064,Produtos!A:B,2,FALSE),"")</f>
        <v/>
      </c>
      <c r="F3064" s="10">
        <f>IFERROR(INDEX(Lotes!$E:$E,MATCH(1,(Lotes!$A:$A=C3064)*(Lotes!$C:$C=E3064),0)),"")</f>
        <v/>
      </c>
      <c r="G3064" s="14" t="n"/>
    </row>
    <row r="3065">
      <c r="A3065" s="10" t="n"/>
      <c r="D3065">
        <f>IFERROR(VLOOKUP(C3065,Produtos!A:B,2,FALSE),"")</f>
        <v/>
      </c>
      <c r="F3065" s="10">
        <f>IFERROR(INDEX(Lotes!$E:$E,MATCH(1,(Lotes!$A:$A=C3065)*(Lotes!$C:$C=E3065),0)),"")</f>
        <v/>
      </c>
      <c r="G3065" s="14" t="n"/>
    </row>
    <row r="3066">
      <c r="A3066" s="10" t="n"/>
      <c r="D3066">
        <f>IFERROR(VLOOKUP(C3066,Produtos!A:B,2,FALSE),"")</f>
        <v/>
      </c>
      <c r="F3066" s="10">
        <f>IFERROR(INDEX(Lotes!$E:$E,MATCH(1,(Lotes!$A:$A=C3066)*(Lotes!$C:$C=E3066),0)),"")</f>
        <v/>
      </c>
      <c r="G3066" s="14" t="n"/>
    </row>
    <row r="3067">
      <c r="A3067" s="10" t="n"/>
      <c r="D3067">
        <f>IFERROR(VLOOKUP(C3067,Produtos!A:B,2,FALSE),"")</f>
        <v/>
      </c>
      <c r="F3067" s="10">
        <f>IFERROR(INDEX(Lotes!$E:$E,MATCH(1,(Lotes!$A:$A=C3067)*(Lotes!$C:$C=E3067),0)),"")</f>
        <v/>
      </c>
      <c r="G3067" s="14" t="n"/>
    </row>
    <row r="3068">
      <c r="A3068" s="10" t="n"/>
      <c r="D3068">
        <f>IFERROR(VLOOKUP(C3068,Produtos!A:B,2,FALSE),"")</f>
        <v/>
      </c>
      <c r="F3068" s="10">
        <f>IFERROR(INDEX(Lotes!$E:$E,MATCH(1,(Lotes!$A:$A=C3068)*(Lotes!$C:$C=E3068),0)),"")</f>
        <v/>
      </c>
      <c r="G3068" s="14" t="n"/>
    </row>
    <row r="3069">
      <c r="A3069" s="10" t="n"/>
      <c r="D3069">
        <f>IFERROR(VLOOKUP(C3069,Produtos!A:B,2,FALSE),"")</f>
        <v/>
      </c>
      <c r="F3069" s="10">
        <f>IFERROR(INDEX(Lotes!$E:$E,MATCH(1,(Lotes!$A:$A=C3069)*(Lotes!$C:$C=E3069),0)),"")</f>
        <v/>
      </c>
      <c r="G3069" s="14" t="n"/>
    </row>
    <row r="3070">
      <c r="A3070" s="10" t="n"/>
      <c r="D3070">
        <f>IFERROR(VLOOKUP(C3070,Produtos!A:B,2,FALSE),"")</f>
        <v/>
      </c>
      <c r="F3070" s="10">
        <f>IFERROR(INDEX(Lotes!$E:$E,MATCH(1,(Lotes!$A:$A=C3070)*(Lotes!$C:$C=E3070),0)),"")</f>
        <v/>
      </c>
      <c r="G3070" s="14" t="n"/>
    </row>
    <row r="3071">
      <c r="A3071" s="10" t="n"/>
      <c r="D3071">
        <f>IFERROR(VLOOKUP(C3071,Produtos!A:B,2,FALSE),"")</f>
        <v/>
      </c>
      <c r="F3071" s="10">
        <f>IFERROR(INDEX(Lotes!$E:$E,MATCH(1,(Lotes!$A:$A=C3071)*(Lotes!$C:$C=E3071),0)),"")</f>
        <v/>
      </c>
      <c r="G3071" s="14" t="n"/>
    </row>
    <row r="3072">
      <c r="A3072" s="10" t="n"/>
      <c r="D3072">
        <f>IFERROR(VLOOKUP(C3072,Produtos!A:B,2,FALSE),"")</f>
        <v/>
      </c>
      <c r="F3072" s="10">
        <f>IFERROR(INDEX(Lotes!$E:$E,MATCH(1,(Lotes!$A:$A=C3072)*(Lotes!$C:$C=E3072),0)),"")</f>
        <v/>
      </c>
      <c r="G3072" s="14" t="n"/>
    </row>
    <row r="3073">
      <c r="A3073" s="10" t="n"/>
      <c r="D3073">
        <f>IFERROR(VLOOKUP(C3073,Produtos!A:B,2,FALSE),"")</f>
        <v/>
      </c>
      <c r="F3073" s="10">
        <f>IFERROR(INDEX(Lotes!$E:$E,MATCH(1,(Lotes!$A:$A=C3073)*(Lotes!$C:$C=E3073),0)),"")</f>
        <v/>
      </c>
      <c r="G3073" s="14" t="n"/>
    </row>
    <row r="3074">
      <c r="A3074" s="10" t="n"/>
      <c r="D3074">
        <f>IFERROR(VLOOKUP(C3074,Produtos!A:B,2,FALSE),"")</f>
        <v/>
      </c>
      <c r="F3074" s="10">
        <f>IFERROR(INDEX(Lotes!$E:$E,MATCH(1,(Lotes!$A:$A=C3074)*(Lotes!$C:$C=E3074),0)),"")</f>
        <v/>
      </c>
      <c r="G3074" s="14" t="n"/>
    </row>
    <row r="3075">
      <c r="A3075" s="10" t="n"/>
      <c r="D3075">
        <f>IFERROR(VLOOKUP(C3075,Produtos!A:B,2,FALSE),"")</f>
        <v/>
      </c>
      <c r="F3075" s="10">
        <f>IFERROR(INDEX(Lotes!$E:$E,MATCH(1,(Lotes!$A:$A=C3075)*(Lotes!$C:$C=E3075),0)),"")</f>
        <v/>
      </c>
      <c r="G3075" s="14" t="n"/>
    </row>
    <row r="3076">
      <c r="A3076" s="10" t="n"/>
      <c r="D3076">
        <f>IFERROR(VLOOKUP(C3076,Produtos!A:B,2,FALSE),"")</f>
        <v/>
      </c>
      <c r="F3076" s="10">
        <f>IFERROR(INDEX(Lotes!$E:$E,MATCH(1,(Lotes!$A:$A=C3076)*(Lotes!$C:$C=E3076),0)),"")</f>
        <v/>
      </c>
      <c r="G3076" s="14" t="n"/>
    </row>
    <row r="3077">
      <c r="A3077" s="10" t="n"/>
      <c r="D3077">
        <f>IFERROR(VLOOKUP(C3077,Produtos!A:B,2,FALSE),"")</f>
        <v/>
      </c>
      <c r="F3077" s="10">
        <f>IFERROR(INDEX(Lotes!$E:$E,MATCH(1,(Lotes!$A:$A=C3077)*(Lotes!$C:$C=E3077),0)),"")</f>
        <v/>
      </c>
      <c r="G3077" s="14" t="n"/>
    </row>
    <row r="3078">
      <c r="A3078" s="10" t="n"/>
      <c r="D3078">
        <f>IFERROR(VLOOKUP(C3078,Produtos!A:B,2,FALSE),"")</f>
        <v/>
      </c>
      <c r="F3078" s="10">
        <f>IFERROR(INDEX(Lotes!$E:$E,MATCH(1,(Lotes!$A:$A=C3078)*(Lotes!$C:$C=E3078),0)),"")</f>
        <v/>
      </c>
      <c r="G3078" s="14" t="n"/>
    </row>
    <row r="3079">
      <c r="A3079" s="10" t="n"/>
      <c r="D3079">
        <f>IFERROR(VLOOKUP(C3079,Produtos!A:B,2,FALSE),"")</f>
        <v/>
      </c>
      <c r="F3079" s="10">
        <f>IFERROR(INDEX(Lotes!$E:$E,MATCH(1,(Lotes!$A:$A=C3079)*(Lotes!$C:$C=E3079),0)),"")</f>
        <v/>
      </c>
      <c r="G3079" s="14" t="n"/>
    </row>
    <row r="3080">
      <c r="A3080" s="10" t="n"/>
      <c r="D3080">
        <f>IFERROR(VLOOKUP(C3080,Produtos!A:B,2,FALSE),"")</f>
        <v/>
      </c>
      <c r="F3080" s="10">
        <f>IFERROR(INDEX(Lotes!$E:$E,MATCH(1,(Lotes!$A:$A=C3080)*(Lotes!$C:$C=E3080),0)),"")</f>
        <v/>
      </c>
      <c r="G3080" s="14" t="n"/>
    </row>
    <row r="3081">
      <c r="A3081" s="10" t="n"/>
      <c r="D3081">
        <f>IFERROR(VLOOKUP(C3081,Produtos!A:B,2,FALSE),"")</f>
        <v/>
      </c>
      <c r="F3081" s="10">
        <f>IFERROR(INDEX(Lotes!$E:$E,MATCH(1,(Lotes!$A:$A=C3081)*(Lotes!$C:$C=E3081),0)),"")</f>
        <v/>
      </c>
      <c r="G3081" s="14" t="n"/>
    </row>
    <row r="3082">
      <c r="A3082" s="10" t="n"/>
      <c r="D3082">
        <f>IFERROR(VLOOKUP(C3082,Produtos!A:B,2,FALSE),"")</f>
        <v/>
      </c>
      <c r="F3082" s="10">
        <f>IFERROR(INDEX(Lotes!$E:$E,MATCH(1,(Lotes!$A:$A=C3082)*(Lotes!$C:$C=E3082),0)),"")</f>
        <v/>
      </c>
      <c r="G3082" s="14" t="n"/>
    </row>
    <row r="3083">
      <c r="A3083" s="10" t="n"/>
      <c r="D3083">
        <f>IFERROR(VLOOKUP(C3083,Produtos!A:B,2,FALSE),"")</f>
        <v/>
      </c>
      <c r="F3083" s="10">
        <f>IFERROR(INDEX(Lotes!$E:$E,MATCH(1,(Lotes!$A:$A=C3083)*(Lotes!$C:$C=E3083),0)),"")</f>
        <v/>
      </c>
      <c r="G3083" s="14" t="n"/>
    </row>
    <row r="3084">
      <c r="A3084" s="10" t="n"/>
      <c r="D3084">
        <f>IFERROR(VLOOKUP(C3084,Produtos!A:B,2,FALSE),"")</f>
        <v/>
      </c>
      <c r="F3084" s="10">
        <f>IFERROR(INDEX(Lotes!$E:$E,MATCH(1,(Lotes!$A:$A=C3084)*(Lotes!$C:$C=E3084),0)),"")</f>
        <v/>
      </c>
      <c r="G3084" s="14" t="n"/>
    </row>
    <row r="3085">
      <c r="A3085" s="10" t="n"/>
      <c r="D3085">
        <f>IFERROR(VLOOKUP(C3085,Produtos!A:B,2,FALSE),"")</f>
        <v/>
      </c>
      <c r="F3085" s="10">
        <f>IFERROR(INDEX(Lotes!$E:$E,MATCH(1,(Lotes!$A:$A=C3085)*(Lotes!$C:$C=E3085),0)),"")</f>
        <v/>
      </c>
      <c r="G3085" s="14" t="n"/>
    </row>
    <row r="3086">
      <c r="A3086" s="10" t="n"/>
      <c r="D3086">
        <f>IFERROR(VLOOKUP(C3086,Produtos!A:B,2,FALSE),"")</f>
        <v/>
      </c>
      <c r="F3086" s="10">
        <f>IFERROR(INDEX(Lotes!$E:$E,MATCH(1,(Lotes!$A:$A=C3086)*(Lotes!$C:$C=E3086),0)),"")</f>
        <v/>
      </c>
      <c r="G3086" s="14" t="n"/>
    </row>
    <row r="3087">
      <c r="A3087" s="10" t="n"/>
      <c r="D3087">
        <f>IFERROR(VLOOKUP(C3087,Produtos!A:B,2,FALSE),"")</f>
        <v/>
      </c>
      <c r="F3087" s="10">
        <f>IFERROR(INDEX(Lotes!$E:$E,MATCH(1,(Lotes!$A:$A=C3087)*(Lotes!$C:$C=E3087),0)),"")</f>
        <v/>
      </c>
      <c r="G3087" s="14" t="n"/>
    </row>
    <row r="3088">
      <c r="A3088" s="10" t="n"/>
      <c r="D3088">
        <f>IFERROR(VLOOKUP(C3088,Produtos!A:B,2,FALSE),"")</f>
        <v/>
      </c>
      <c r="F3088" s="10">
        <f>IFERROR(INDEX(Lotes!$E:$E,MATCH(1,(Lotes!$A:$A=C3088)*(Lotes!$C:$C=E3088),0)),"")</f>
        <v/>
      </c>
      <c r="G3088" s="14" t="n"/>
    </row>
    <row r="3089">
      <c r="A3089" s="10" t="n"/>
      <c r="D3089">
        <f>IFERROR(VLOOKUP(C3089,Produtos!A:B,2,FALSE),"")</f>
        <v/>
      </c>
      <c r="F3089" s="10">
        <f>IFERROR(INDEX(Lotes!$E:$E,MATCH(1,(Lotes!$A:$A=C3089)*(Lotes!$C:$C=E3089),0)),"")</f>
        <v/>
      </c>
      <c r="G3089" s="14" t="n"/>
    </row>
    <row r="3090">
      <c r="A3090" s="10" t="n"/>
      <c r="D3090">
        <f>IFERROR(VLOOKUP(C3090,Produtos!A:B,2,FALSE),"")</f>
        <v/>
      </c>
      <c r="F3090" s="10">
        <f>IFERROR(INDEX(Lotes!$E:$E,MATCH(1,(Lotes!$A:$A=C3090)*(Lotes!$C:$C=E3090),0)),"")</f>
        <v/>
      </c>
      <c r="G3090" s="14" t="n"/>
    </row>
    <row r="3091">
      <c r="A3091" s="10" t="n"/>
      <c r="D3091">
        <f>IFERROR(VLOOKUP(C3091,Produtos!A:B,2,FALSE),"")</f>
        <v/>
      </c>
      <c r="F3091" s="10">
        <f>IFERROR(INDEX(Lotes!$E:$E,MATCH(1,(Lotes!$A:$A=C3091)*(Lotes!$C:$C=E3091),0)),"")</f>
        <v/>
      </c>
      <c r="G3091" s="14" t="n"/>
    </row>
    <row r="3092">
      <c r="A3092" s="10" t="n"/>
      <c r="D3092">
        <f>IFERROR(VLOOKUP(C3092,Produtos!A:B,2,FALSE),"")</f>
        <v/>
      </c>
      <c r="F3092" s="10">
        <f>IFERROR(INDEX(Lotes!$E:$E,MATCH(1,(Lotes!$A:$A=C3092)*(Lotes!$C:$C=E3092),0)),"")</f>
        <v/>
      </c>
      <c r="G3092" s="14" t="n"/>
    </row>
    <row r="3093">
      <c r="A3093" s="10" t="n"/>
      <c r="D3093">
        <f>IFERROR(VLOOKUP(C3093,Produtos!A:B,2,FALSE),"")</f>
        <v/>
      </c>
      <c r="F3093" s="10">
        <f>IFERROR(INDEX(Lotes!$E:$E,MATCH(1,(Lotes!$A:$A=C3093)*(Lotes!$C:$C=E3093),0)),"")</f>
        <v/>
      </c>
      <c r="G3093" s="14" t="n"/>
    </row>
    <row r="3094">
      <c r="A3094" s="10" t="n"/>
      <c r="D3094">
        <f>IFERROR(VLOOKUP(C3094,Produtos!A:B,2,FALSE),"")</f>
        <v/>
      </c>
      <c r="F3094" s="10">
        <f>IFERROR(INDEX(Lotes!$E:$E,MATCH(1,(Lotes!$A:$A=C3094)*(Lotes!$C:$C=E3094),0)),"")</f>
        <v/>
      </c>
      <c r="G3094" s="14" t="n"/>
    </row>
    <row r="3095">
      <c r="A3095" s="10" t="n"/>
      <c r="D3095">
        <f>IFERROR(VLOOKUP(C3095,Produtos!A:B,2,FALSE),"")</f>
        <v/>
      </c>
      <c r="F3095" s="10">
        <f>IFERROR(INDEX(Lotes!$E:$E,MATCH(1,(Lotes!$A:$A=C3095)*(Lotes!$C:$C=E3095),0)),"")</f>
        <v/>
      </c>
      <c r="G3095" s="14" t="n"/>
    </row>
    <row r="3096">
      <c r="A3096" s="10" t="n"/>
      <c r="D3096">
        <f>IFERROR(VLOOKUP(C3096,Produtos!A:B,2,FALSE),"")</f>
        <v/>
      </c>
      <c r="F3096" s="10">
        <f>IFERROR(INDEX(Lotes!$E:$E,MATCH(1,(Lotes!$A:$A=C3096)*(Lotes!$C:$C=E3096),0)),"")</f>
        <v/>
      </c>
      <c r="G3096" s="14" t="n"/>
    </row>
    <row r="3097">
      <c r="A3097" s="10" t="n"/>
      <c r="D3097">
        <f>IFERROR(VLOOKUP(C3097,Produtos!A:B,2,FALSE),"")</f>
        <v/>
      </c>
      <c r="F3097" s="10">
        <f>IFERROR(INDEX(Lotes!$E:$E,MATCH(1,(Lotes!$A:$A=C3097)*(Lotes!$C:$C=E3097),0)),"")</f>
        <v/>
      </c>
      <c r="G3097" s="14" t="n"/>
    </row>
    <row r="3098">
      <c r="A3098" s="10" t="n"/>
      <c r="D3098">
        <f>IFERROR(VLOOKUP(C3098,Produtos!A:B,2,FALSE),"")</f>
        <v/>
      </c>
      <c r="F3098" s="10">
        <f>IFERROR(INDEX(Lotes!$E:$E,MATCH(1,(Lotes!$A:$A=C3098)*(Lotes!$C:$C=E3098),0)),"")</f>
        <v/>
      </c>
      <c r="G3098" s="14" t="n"/>
    </row>
    <row r="3099">
      <c r="A3099" s="10" t="n"/>
      <c r="D3099">
        <f>IFERROR(VLOOKUP(C3099,Produtos!A:B,2,FALSE),"")</f>
        <v/>
      </c>
      <c r="F3099" s="10">
        <f>IFERROR(INDEX(Lotes!$E:$E,MATCH(1,(Lotes!$A:$A=C3099)*(Lotes!$C:$C=E3099),0)),"")</f>
        <v/>
      </c>
      <c r="G3099" s="14" t="n"/>
    </row>
    <row r="3100">
      <c r="A3100" s="10" t="n"/>
      <c r="D3100">
        <f>IFERROR(VLOOKUP(C3100,Produtos!A:B,2,FALSE),"")</f>
        <v/>
      </c>
      <c r="F3100" s="10">
        <f>IFERROR(INDEX(Lotes!$E:$E,MATCH(1,(Lotes!$A:$A=C3100)*(Lotes!$C:$C=E3100),0)),"")</f>
        <v/>
      </c>
      <c r="G3100" s="14" t="n"/>
    </row>
    <row r="3101">
      <c r="A3101" s="10" t="n"/>
      <c r="D3101">
        <f>IFERROR(VLOOKUP(C3101,Produtos!A:B,2,FALSE),"")</f>
        <v/>
      </c>
      <c r="F3101" s="10">
        <f>IFERROR(INDEX(Lotes!$E:$E,MATCH(1,(Lotes!$A:$A=C3101)*(Lotes!$C:$C=E3101),0)),"")</f>
        <v/>
      </c>
      <c r="G3101" s="14" t="n"/>
    </row>
    <row r="3102">
      <c r="A3102" s="10" t="n"/>
      <c r="D3102">
        <f>IFERROR(VLOOKUP(C3102,Produtos!A:B,2,FALSE),"")</f>
        <v/>
      </c>
      <c r="F3102" s="10">
        <f>IFERROR(INDEX(Lotes!$E:$E,MATCH(1,(Lotes!$A:$A=C3102)*(Lotes!$C:$C=E3102),0)),"")</f>
        <v/>
      </c>
      <c r="G3102" s="14" t="n"/>
    </row>
    <row r="3103">
      <c r="A3103" s="10" t="n"/>
      <c r="D3103">
        <f>IFERROR(VLOOKUP(C3103,Produtos!A:B,2,FALSE),"")</f>
        <v/>
      </c>
      <c r="F3103" s="10">
        <f>IFERROR(INDEX(Lotes!$E:$E,MATCH(1,(Lotes!$A:$A=C3103)*(Lotes!$C:$C=E3103),0)),"")</f>
        <v/>
      </c>
      <c r="G3103" s="14" t="n"/>
    </row>
    <row r="3104">
      <c r="A3104" s="10" t="n"/>
      <c r="D3104">
        <f>IFERROR(VLOOKUP(C3104,Produtos!A:B,2,FALSE),"")</f>
        <v/>
      </c>
      <c r="F3104" s="10">
        <f>IFERROR(INDEX(Lotes!$E:$E,MATCH(1,(Lotes!$A:$A=C3104)*(Lotes!$C:$C=E3104),0)),"")</f>
        <v/>
      </c>
      <c r="G3104" s="14" t="n"/>
    </row>
    <row r="3105">
      <c r="A3105" s="10" t="n"/>
      <c r="D3105">
        <f>IFERROR(VLOOKUP(C3105,Produtos!A:B,2,FALSE),"")</f>
        <v/>
      </c>
      <c r="F3105" s="10">
        <f>IFERROR(INDEX(Lotes!$E:$E,MATCH(1,(Lotes!$A:$A=C3105)*(Lotes!$C:$C=E3105),0)),"")</f>
        <v/>
      </c>
      <c r="G3105" s="14" t="n"/>
    </row>
    <row r="3106">
      <c r="A3106" s="10" t="n"/>
      <c r="D3106">
        <f>IFERROR(VLOOKUP(C3106,Produtos!A:B,2,FALSE),"")</f>
        <v/>
      </c>
      <c r="F3106" s="10">
        <f>IFERROR(INDEX(Lotes!$E:$E,MATCH(1,(Lotes!$A:$A=C3106)*(Lotes!$C:$C=E3106),0)),"")</f>
        <v/>
      </c>
      <c r="G3106" s="14" t="n"/>
    </row>
    <row r="3107">
      <c r="A3107" s="10" t="n"/>
      <c r="D3107">
        <f>IFERROR(VLOOKUP(C3107,Produtos!A:B,2,FALSE),"")</f>
        <v/>
      </c>
      <c r="F3107" s="10">
        <f>IFERROR(INDEX(Lotes!$E:$E,MATCH(1,(Lotes!$A:$A=C3107)*(Lotes!$C:$C=E3107),0)),"")</f>
        <v/>
      </c>
      <c r="G3107" s="14" t="n"/>
    </row>
    <row r="3108">
      <c r="A3108" s="10" t="n"/>
      <c r="D3108">
        <f>IFERROR(VLOOKUP(C3108,Produtos!A:B,2,FALSE),"")</f>
        <v/>
      </c>
      <c r="F3108" s="10">
        <f>IFERROR(INDEX(Lotes!$E:$E,MATCH(1,(Lotes!$A:$A=C3108)*(Lotes!$C:$C=E3108),0)),"")</f>
        <v/>
      </c>
      <c r="G3108" s="14" t="n"/>
    </row>
    <row r="3109">
      <c r="A3109" s="10" t="n"/>
      <c r="D3109">
        <f>IFERROR(VLOOKUP(C3109,Produtos!A:B,2,FALSE),"")</f>
        <v/>
      </c>
      <c r="F3109" s="10">
        <f>IFERROR(INDEX(Lotes!$E:$E,MATCH(1,(Lotes!$A:$A=C3109)*(Lotes!$C:$C=E3109),0)),"")</f>
        <v/>
      </c>
      <c r="G3109" s="14" t="n"/>
    </row>
    <row r="3110">
      <c r="A3110" s="10" t="n"/>
      <c r="D3110">
        <f>IFERROR(VLOOKUP(C3110,Produtos!A:B,2,FALSE),"")</f>
        <v/>
      </c>
      <c r="F3110" s="10">
        <f>IFERROR(INDEX(Lotes!$E:$E,MATCH(1,(Lotes!$A:$A=C3110)*(Lotes!$C:$C=E3110),0)),"")</f>
        <v/>
      </c>
      <c r="G3110" s="14" t="n"/>
    </row>
    <row r="3111">
      <c r="A3111" s="10" t="n"/>
      <c r="D3111">
        <f>IFERROR(VLOOKUP(C3111,Produtos!A:B,2,FALSE),"")</f>
        <v/>
      </c>
      <c r="F3111" s="10">
        <f>IFERROR(INDEX(Lotes!$E:$E,MATCH(1,(Lotes!$A:$A=C3111)*(Lotes!$C:$C=E3111),0)),"")</f>
        <v/>
      </c>
      <c r="G3111" s="14" t="n"/>
    </row>
    <row r="3112">
      <c r="A3112" s="10" t="n"/>
      <c r="D3112">
        <f>IFERROR(VLOOKUP(C3112,Produtos!A:B,2,FALSE),"")</f>
        <v/>
      </c>
      <c r="F3112" s="10">
        <f>IFERROR(INDEX(Lotes!$E:$E,MATCH(1,(Lotes!$A:$A=C3112)*(Lotes!$C:$C=E3112),0)),"")</f>
        <v/>
      </c>
      <c r="G3112" s="14" t="n"/>
    </row>
    <row r="3113">
      <c r="A3113" s="10" t="n"/>
      <c r="D3113">
        <f>IFERROR(VLOOKUP(C3113,Produtos!A:B,2,FALSE),"")</f>
        <v/>
      </c>
      <c r="F3113" s="10">
        <f>IFERROR(INDEX(Lotes!$E:$E,MATCH(1,(Lotes!$A:$A=C3113)*(Lotes!$C:$C=E3113),0)),"")</f>
        <v/>
      </c>
      <c r="G3113" s="14" t="n"/>
    </row>
    <row r="3114">
      <c r="A3114" s="10" t="n"/>
      <c r="D3114">
        <f>IFERROR(VLOOKUP(C3114,Produtos!A:B,2,FALSE),"")</f>
        <v/>
      </c>
      <c r="F3114" s="10">
        <f>IFERROR(INDEX(Lotes!$E:$E,MATCH(1,(Lotes!$A:$A=C3114)*(Lotes!$C:$C=E3114),0)),"")</f>
        <v/>
      </c>
      <c r="G3114" s="14" t="n"/>
    </row>
    <row r="3115">
      <c r="A3115" s="10" t="n"/>
      <c r="D3115">
        <f>IFERROR(VLOOKUP(C3115,Produtos!A:B,2,FALSE),"")</f>
        <v/>
      </c>
      <c r="F3115" s="10">
        <f>IFERROR(INDEX(Lotes!$E:$E,MATCH(1,(Lotes!$A:$A=C3115)*(Lotes!$C:$C=E3115),0)),"")</f>
        <v/>
      </c>
      <c r="G3115" s="14" t="n"/>
    </row>
    <row r="3116">
      <c r="A3116" s="10" t="n"/>
      <c r="D3116">
        <f>IFERROR(VLOOKUP(C3116,Produtos!A:B,2,FALSE),"")</f>
        <v/>
      </c>
      <c r="F3116" s="10">
        <f>IFERROR(INDEX(Lotes!$E:$E,MATCH(1,(Lotes!$A:$A=C3116)*(Lotes!$C:$C=E3116),0)),"")</f>
        <v/>
      </c>
      <c r="G3116" s="14" t="n"/>
    </row>
    <row r="3117">
      <c r="A3117" s="10" t="n"/>
      <c r="D3117">
        <f>IFERROR(VLOOKUP(C3117,Produtos!A:B,2,FALSE),"")</f>
        <v/>
      </c>
      <c r="F3117" s="10">
        <f>IFERROR(INDEX(Lotes!$E:$E,MATCH(1,(Lotes!$A:$A=C3117)*(Lotes!$C:$C=E3117),0)),"")</f>
        <v/>
      </c>
      <c r="G3117" s="14" t="n"/>
    </row>
    <row r="3118">
      <c r="A3118" s="10" t="n"/>
      <c r="D3118">
        <f>IFERROR(VLOOKUP(C3118,Produtos!A:B,2,FALSE),"")</f>
        <v/>
      </c>
      <c r="F3118" s="10">
        <f>IFERROR(INDEX(Lotes!$E:$E,MATCH(1,(Lotes!$A:$A=C3118)*(Lotes!$C:$C=E3118),0)),"")</f>
        <v/>
      </c>
      <c r="G3118" s="14" t="n"/>
    </row>
    <row r="3119">
      <c r="A3119" s="10" t="n"/>
      <c r="D3119">
        <f>IFERROR(VLOOKUP(C3119,Produtos!A:B,2,FALSE),"")</f>
        <v/>
      </c>
      <c r="F3119" s="10">
        <f>IFERROR(INDEX(Lotes!$E:$E,MATCH(1,(Lotes!$A:$A=C3119)*(Lotes!$C:$C=E3119),0)),"")</f>
        <v/>
      </c>
      <c r="G3119" s="14" t="n"/>
    </row>
    <row r="3120">
      <c r="A3120" s="10" t="n"/>
      <c r="D3120">
        <f>IFERROR(VLOOKUP(C3120,Produtos!A:B,2,FALSE),"")</f>
        <v/>
      </c>
      <c r="F3120" s="10">
        <f>IFERROR(INDEX(Lotes!$E:$E,MATCH(1,(Lotes!$A:$A=C3120)*(Lotes!$C:$C=E3120),0)),"")</f>
        <v/>
      </c>
      <c r="G3120" s="14" t="n"/>
    </row>
    <row r="3121">
      <c r="A3121" s="10" t="n"/>
      <c r="D3121">
        <f>IFERROR(VLOOKUP(C3121,Produtos!A:B,2,FALSE),"")</f>
        <v/>
      </c>
      <c r="F3121" s="10">
        <f>IFERROR(INDEX(Lotes!$E:$E,MATCH(1,(Lotes!$A:$A=C3121)*(Lotes!$C:$C=E3121),0)),"")</f>
        <v/>
      </c>
      <c r="G3121" s="14" t="n"/>
    </row>
    <row r="3122">
      <c r="A3122" s="10" t="n"/>
      <c r="D3122">
        <f>IFERROR(VLOOKUP(C3122,Produtos!A:B,2,FALSE),"")</f>
        <v/>
      </c>
      <c r="F3122" s="10">
        <f>IFERROR(INDEX(Lotes!$E:$E,MATCH(1,(Lotes!$A:$A=C3122)*(Lotes!$C:$C=E3122),0)),"")</f>
        <v/>
      </c>
      <c r="G3122" s="14" t="n"/>
    </row>
    <row r="3123">
      <c r="A3123" s="10" t="n"/>
      <c r="D3123">
        <f>IFERROR(VLOOKUP(C3123,Produtos!A:B,2,FALSE),"")</f>
        <v/>
      </c>
      <c r="F3123" s="10">
        <f>IFERROR(INDEX(Lotes!$E:$E,MATCH(1,(Lotes!$A:$A=C3123)*(Lotes!$C:$C=E3123),0)),"")</f>
        <v/>
      </c>
      <c r="G3123" s="14" t="n"/>
    </row>
    <row r="3124">
      <c r="A3124" s="10" t="n"/>
      <c r="D3124">
        <f>IFERROR(VLOOKUP(C3124,Produtos!A:B,2,FALSE),"")</f>
        <v/>
      </c>
      <c r="F3124" s="10">
        <f>IFERROR(INDEX(Lotes!$E:$E,MATCH(1,(Lotes!$A:$A=C3124)*(Lotes!$C:$C=E3124),0)),"")</f>
        <v/>
      </c>
      <c r="G3124" s="14" t="n"/>
    </row>
    <row r="3125">
      <c r="A3125" s="10" t="n"/>
      <c r="D3125">
        <f>IFERROR(VLOOKUP(C3125,Produtos!A:B,2,FALSE),"")</f>
        <v/>
      </c>
      <c r="F3125" s="10">
        <f>IFERROR(INDEX(Lotes!$E:$E,MATCH(1,(Lotes!$A:$A=C3125)*(Lotes!$C:$C=E3125),0)),"")</f>
        <v/>
      </c>
      <c r="G3125" s="14" t="n"/>
    </row>
    <row r="3126">
      <c r="A3126" s="10" t="n"/>
      <c r="D3126">
        <f>IFERROR(VLOOKUP(C3126,Produtos!A:B,2,FALSE),"")</f>
        <v/>
      </c>
      <c r="F3126" s="10">
        <f>IFERROR(INDEX(Lotes!$E:$E,MATCH(1,(Lotes!$A:$A=C3126)*(Lotes!$C:$C=E3126),0)),"")</f>
        <v/>
      </c>
      <c r="G3126" s="14" t="n"/>
    </row>
    <row r="3127">
      <c r="A3127" s="10" t="n"/>
      <c r="D3127">
        <f>IFERROR(VLOOKUP(C3127,Produtos!A:B,2,FALSE),"")</f>
        <v/>
      </c>
      <c r="F3127" s="10">
        <f>IFERROR(INDEX(Lotes!$E:$E,MATCH(1,(Lotes!$A:$A=C3127)*(Lotes!$C:$C=E3127),0)),"")</f>
        <v/>
      </c>
      <c r="G3127" s="14" t="n"/>
    </row>
    <row r="3128">
      <c r="A3128" s="10" t="n"/>
      <c r="D3128">
        <f>IFERROR(VLOOKUP(C3128,Produtos!A:B,2,FALSE),"")</f>
        <v/>
      </c>
      <c r="F3128" s="10">
        <f>IFERROR(INDEX(Lotes!$E:$E,MATCH(1,(Lotes!$A:$A=C3128)*(Lotes!$C:$C=E3128),0)),"")</f>
        <v/>
      </c>
      <c r="G3128" s="14" t="n"/>
    </row>
    <row r="3129">
      <c r="A3129" s="10" t="n"/>
      <c r="D3129">
        <f>IFERROR(VLOOKUP(C3129,Produtos!A:B,2,FALSE),"")</f>
        <v/>
      </c>
      <c r="F3129" s="10">
        <f>IFERROR(INDEX(Lotes!$E:$E,MATCH(1,(Lotes!$A:$A=C3129)*(Lotes!$C:$C=E3129),0)),"")</f>
        <v/>
      </c>
      <c r="G3129" s="14" t="n"/>
    </row>
    <row r="3130">
      <c r="A3130" s="10" t="n"/>
      <c r="D3130">
        <f>IFERROR(VLOOKUP(C3130,Produtos!A:B,2,FALSE),"")</f>
        <v/>
      </c>
      <c r="F3130" s="10">
        <f>IFERROR(INDEX(Lotes!$E:$E,MATCH(1,(Lotes!$A:$A=C3130)*(Lotes!$C:$C=E3130),0)),"")</f>
        <v/>
      </c>
      <c r="G3130" s="14" t="n"/>
    </row>
    <row r="3131">
      <c r="A3131" s="10" t="n"/>
      <c r="D3131">
        <f>IFERROR(VLOOKUP(C3131,Produtos!A:B,2,FALSE),"")</f>
        <v/>
      </c>
      <c r="F3131" s="10">
        <f>IFERROR(INDEX(Lotes!$E:$E,MATCH(1,(Lotes!$A:$A=C3131)*(Lotes!$C:$C=E3131),0)),"")</f>
        <v/>
      </c>
      <c r="G3131" s="14" t="n"/>
    </row>
    <row r="3132">
      <c r="A3132" s="10" t="n"/>
      <c r="D3132">
        <f>IFERROR(VLOOKUP(C3132,Produtos!A:B,2,FALSE),"")</f>
        <v/>
      </c>
      <c r="F3132" s="10">
        <f>IFERROR(INDEX(Lotes!$E:$E,MATCH(1,(Lotes!$A:$A=C3132)*(Lotes!$C:$C=E3132),0)),"")</f>
        <v/>
      </c>
      <c r="G3132" s="14" t="n"/>
    </row>
    <row r="3133">
      <c r="A3133" s="10" t="n"/>
      <c r="D3133">
        <f>IFERROR(VLOOKUP(C3133,Produtos!A:B,2,FALSE),"")</f>
        <v/>
      </c>
      <c r="F3133" s="10">
        <f>IFERROR(INDEX(Lotes!$E:$E,MATCH(1,(Lotes!$A:$A=C3133)*(Lotes!$C:$C=E3133),0)),"")</f>
        <v/>
      </c>
      <c r="G3133" s="14" t="n"/>
    </row>
    <row r="3134">
      <c r="A3134" s="10" t="n"/>
      <c r="D3134">
        <f>IFERROR(VLOOKUP(C3134,Produtos!A:B,2,FALSE),"")</f>
        <v/>
      </c>
      <c r="F3134" s="10">
        <f>IFERROR(INDEX(Lotes!$E:$E,MATCH(1,(Lotes!$A:$A=C3134)*(Lotes!$C:$C=E3134),0)),"")</f>
        <v/>
      </c>
      <c r="G3134" s="14" t="n"/>
    </row>
    <row r="3135">
      <c r="A3135" s="10" t="n"/>
      <c r="D3135">
        <f>IFERROR(VLOOKUP(C3135,Produtos!A:B,2,FALSE),"")</f>
        <v/>
      </c>
      <c r="F3135" s="10">
        <f>IFERROR(INDEX(Lotes!$E:$E,MATCH(1,(Lotes!$A:$A=C3135)*(Lotes!$C:$C=E3135),0)),"")</f>
        <v/>
      </c>
      <c r="G3135" s="14" t="n"/>
    </row>
    <row r="3136">
      <c r="A3136" s="10" t="n"/>
      <c r="D3136">
        <f>IFERROR(VLOOKUP(C3136,Produtos!A:B,2,FALSE),"")</f>
        <v/>
      </c>
      <c r="F3136" s="10">
        <f>IFERROR(INDEX(Lotes!$E:$E,MATCH(1,(Lotes!$A:$A=C3136)*(Lotes!$C:$C=E3136),0)),"")</f>
        <v/>
      </c>
      <c r="G3136" s="14" t="n"/>
    </row>
    <row r="3137">
      <c r="A3137" s="10" t="n"/>
      <c r="D3137">
        <f>IFERROR(VLOOKUP(C3137,Produtos!A:B,2,FALSE),"")</f>
        <v/>
      </c>
      <c r="F3137" s="10">
        <f>IFERROR(INDEX(Lotes!$E:$E,MATCH(1,(Lotes!$A:$A=C3137)*(Lotes!$C:$C=E3137),0)),"")</f>
        <v/>
      </c>
      <c r="G3137" s="14" t="n"/>
    </row>
    <row r="3138">
      <c r="A3138" s="10" t="n"/>
      <c r="D3138">
        <f>IFERROR(VLOOKUP(C3138,Produtos!A:B,2,FALSE),"")</f>
        <v/>
      </c>
      <c r="F3138" s="10">
        <f>IFERROR(INDEX(Lotes!$E:$E,MATCH(1,(Lotes!$A:$A=C3138)*(Lotes!$C:$C=E3138),0)),"")</f>
        <v/>
      </c>
      <c r="G3138" s="14" t="n"/>
    </row>
    <row r="3139">
      <c r="A3139" s="10" t="n"/>
      <c r="D3139">
        <f>IFERROR(VLOOKUP(C3139,Produtos!A:B,2,FALSE),"")</f>
        <v/>
      </c>
      <c r="F3139" s="10">
        <f>IFERROR(INDEX(Lotes!$E:$E,MATCH(1,(Lotes!$A:$A=C3139)*(Lotes!$C:$C=E3139),0)),"")</f>
        <v/>
      </c>
      <c r="G3139" s="14" t="n"/>
    </row>
    <row r="3140">
      <c r="A3140" s="10" t="n"/>
      <c r="D3140">
        <f>IFERROR(VLOOKUP(C3140,Produtos!A:B,2,FALSE),"")</f>
        <v/>
      </c>
      <c r="F3140" s="10">
        <f>IFERROR(INDEX(Lotes!$E:$E,MATCH(1,(Lotes!$A:$A=C3140)*(Lotes!$C:$C=E3140),0)),"")</f>
        <v/>
      </c>
      <c r="G3140" s="14" t="n"/>
    </row>
    <row r="3141">
      <c r="A3141" s="10" t="n"/>
      <c r="D3141">
        <f>IFERROR(VLOOKUP(C3141,Produtos!A:B,2,FALSE),"")</f>
        <v/>
      </c>
      <c r="F3141" s="10">
        <f>IFERROR(INDEX(Lotes!$E:$E,MATCH(1,(Lotes!$A:$A=C3141)*(Lotes!$C:$C=E3141),0)),"")</f>
        <v/>
      </c>
      <c r="G3141" s="14" t="n"/>
    </row>
    <row r="3142">
      <c r="A3142" s="10" t="n"/>
      <c r="D3142">
        <f>IFERROR(VLOOKUP(C3142,Produtos!A:B,2,FALSE),"")</f>
        <v/>
      </c>
      <c r="F3142" s="10">
        <f>IFERROR(INDEX(Lotes!$E:$E,MATCH(1,(Lotes!$A:$A=C3142)*(Lotes!$C:$C=E3142),0)),"")</f>
        <v/>
      </c>
      <c r="G3142" s="14" t="n"/>
    </row>
    <row r="3143">
      <c r="A3143" s="10" t="n"/>
      <c r="D3143">
        <f>IFERROR(VLOOKUP(C3143,Produtos!A:B,2,FALSE),"")</f>
        <v/>
      </c>
      <c r="F3143" s="10">
        <f>IFERROR(INDEX(Lotes!$E:$E,MATCH(1,(Lotes!$A:$A=C3143)*(Lotes!$C:$C=E3143),0)),"")</f>
        <v/>
      </c>
      <c r="G3143" s="14" t="n"/>
    </row>
    <row r="3144">
      <c r="A3144" s="10" t="n"/>
      <c r="D3144">
        <f>IFERROR(VLOOKUP(C3144,Produtos!A:B,2,FALSE),"")</f>
        <v/>
      </c>
      <c r="F3144" s="10">
        <f>IFERROR(INDEX(Lotes!$E:$E,MATCH(1,(Lotes!$A:$A=C3144)*(Lotes!$C:$C=E3144),0)),"")</f>
        <v/>
      </c>
      <c r="G3144" s="14" t="n"/>
    </row>
    <row r="3145">
      <c r="A3145" s="10" t="n"/>
      <c r="D3145">
        <f>IFERROR(VLOOKUP(C3145,Produtos!A:B,2,FALSE),"")</f>
        <v/>
      </c>
      <c r="F3145" s="10">
        <f>IFERROR(INDEX(Lotes!$E:$E,MATCH(1,(Lotes!$A:$A=C3145)*(Lotes!$C:$C=E3145),0)),"")</f>
        <v/>
      </c>
      <c r="G3145" s="14" t="n"/>
    </row>
    <row r="3146">
      <c r="A3146" s="10" t="n"/>
      <c r="D3146">
        <f>IFERROR(VLOOKUP(C3146,Produtos!A:B,2,FALSE),"")</f>
        <v/>
      </c>
      <c r="F3146" s="10">
        <f>IFERROR(INDEX(Lotes!$E:$E,MATCH(1,(Lotes!$A:$A=C3146)*(Lotes!$C:$C=E3146),0)),"")</f>
        <v/>
      </c>
      <c r="G3146" s="14" t="n"/>
    </row>
    <row r="3147">
      <c r="A3147" s="10" t="n"/>
      <c r="D3147">
        <f>IFERROR(VLOOKUP(C3147,Produtos!A:B,2,FALSE),"")</f>
        <v/>
      </c>
      <c r="F3147" s="10">
        <f>IFERROR(INDEX(Lotes!$E:$E,MATCH(1,(Lotes!$A:$A=C3147)*(Lotes!$C:$C=E3147),0)),"")</f>
        <v/>
      </c>
      <c r="G3147" s="14" t="n"/>
    </row>
    <row r="3148">
      <c r="A3148" s="10" t="n"/>
      <c r="D3148">
        <f>IFERROR(VLOOKUP(C3148,Produtos!A:B,2,FALSE),"")</f>
        <v/>
      </c>
      <c r="F3148" s="10">
        <f>IFERROR(INDEX(Lotes!$E:$E,MATCH(1,(Lotes!$A:$A=C3148)*(Lotes!$C:$C=E3148),0)),"")</f>
        <v/>
      </c>
      <c r="G3148" s="14" t="n"/>
    </row>
    <row r="3149">
      <c r="A3149" s="10" t="n"/>
      <c r="D3149">
        <f>IFERROR(VLOOKUP(C3149,Produtos!A:B,2,FALSE),"")</f>
        <v/>
      </c>
      <c r="F3149" s="10">
        <f>IFERROR(INDEX(Lotes!$E:$E,MATCH(1,(Lotes!$A:$A=C3149)*(Lotes!$C:$C=E3149),0)),"")</f>
        <v/>
      </c>
      <c r="G3149" s="14" t="n"/>
    </row>
    <row r="3150">
      <c r="A3150" s="10" t="n"/>
      <c r="D3150">
        <f>IFERROR(VLOOKUP(C3150,Produtos!A:B,2,FALSE),"")</f>
        <v/>
      </c>
      <c r="F3150" s="10">
        <f>IFERROR(INDEX(Lotes!$E:$E,MATCH(1,(Lotes!$A:$A=C3150)*(Lotes!$C:$C=E3150),0)),"")</f>
        <v/>
      </c>
      <c r="G3150" s="14" t="n"/>
    </row>
    <row r="3151">
      <c r="A3151" s="10" t="n"/>
      <c r="D3151">
        <f>IFERROR(VLOOKUP(C3151,Produtos!A:B,2,FALSE),"")</f>
        <v/>
      </c>
      <c r="F3151" s="10">
        <f>IFERROR(INDEX(Lotes!$E:$E,MATCH(1,(Lotes!$A:$A=C3151)*(Lotes!$C:$C=E3151),0)),"")</f>
        <v/>
      </c>
      <c r="G3151" s="14" t="n"/>
    </row>
    <row r="3152">
      <c r="A3152" s="10" t="n"/>
      <c r="D3152">
        <f>IFERROR(VLOOKUP(C3152,Produtos!A:B,2,FALSE),"")</f>
        <v/>
      </c>
      <c r="F3152" s="10">
        <f>IFERROR(INDEX(Lotes!$E:$E,MATCH(1,(Lotes!$A:$A=C3152)*(Lotes!$C:$C=E3152),0)),"")</f>
        <v/>
      </c>
      <c r="G3152" s="14" t="n"/>
    </row>
    <row r="3153">
      <c r="A3153" s="10" t="n"/>
      <c r="D3153">
        <f>IFERROR(VLOOKUP(C3153,Produtos!A:B,2,FALSE),"")</f>
        <v/>
      </c>
      <c r="F3153" s="10">
        <f>IFERROR(INDEX(Lotes!$E:$E,MATCH(1,(Lotes!$A:$A=C3153)*(Lotes!$C:$C=E3153),0)),"")</f>
        <v/>
      </c>
      <c r="G3153" s="14" t="n"/>
    </row>
    <row r="3154">
      <c r="A3154" s="10" t="n"/>
      <c r="D3154">
        <f>IFERROR(VLOOKUP(C3154,Produtos!A:B,2,FALSE),"")</f>
        <v/>
      </c>
      <c r="F3154" s="10">
        <f>IFERROR(INDEX(Lotes!$E:$E,MATCH(1,(Lotes!$A:$A=C3154)*(Lotes!$C:$C=E3154),0)),"")</f>
        <v/>
      </c>
      <c r="G3154" s="14" t="n"/>
    </row>
    <row r="3155">
      <c r="A3155" s="10" t="n"/>
      <c r="D3155">
        <f>IFERROR(VLOOKUP(C3155,Produtos!A:B,2,FALSE),"")</f>
        <v/>
      </c>
      <c r="F3155" s="10">
        <f>IFERROR(INDEX(Lotes!$E:$E,MATCH(1,(Lotes!$A:$A=C3155)*(Lotes!$C:$C=E3155),0)),"")</f>
        <v/>
      </c>
      <c r="G3155" s="14" t="n"/>
    </row>
    <row r="3156">
      <c r="A3156" s="10" t="n"/>
      <c r="D3156">
        <f>IFERROR(VLOOKUP(C3156,Produtos!A:B,2,FALSE),"")</f>
        <v/>
      </c>
      <c r="F3156" s="10">
        <f>IFERROR(INDEX(Lotes!$E:$E,MATCH(1,(Lotes!$A:$A=C3156)*(Lotes!$C:$C=E3156),0)),"")</f>
        <v/>
      </c>
      <c r="G3156" s="14" t="n"/>
    </row>
    <row r="3157">
      <c r="A3157" s="10" t="n"/>
      <c r="D3157">
        <f>IFERROR(VLOOKUP(C3157,Produtos!A:B,2,FALSE),"")</f>
        <v/>
      </c>
      <c r="F3157" s="10">
        <f>IFERROR(INDEX(Lotes!$E:$E,MATCH(1,(Lotes!$A:$A=C3157)*(Lotes!$C:$C=E3157),0)),"")</f>
        <v/>
      </c>
      <c r="G3157" s="14" t="n"/>
    </row>
    <row r="3158">
      <c r="A3158" s="10" t="n"/>
      <c r="D3158">
        <f>IFERROR(VLOOKUP(C3158,Produtos!A:B,2,FALSE),"")</f>
        <v/>
      </c>
      <c r="F3158" s="10">
        <f>IFERROR(INDEX(Lotes!$E:$E,MATCH(1,(Lotes!$A:$A=C3158)*(Lotes!$C:$C=E3158),0)),"")</f>
        <v/>
      </c>
      <c r="G3158" s="14" t="n"/>
    </row>
    <row r="3159">
      <c r="A3159" s="10" t="n"/>
      <c r="D3159">
        <f>IFERROR(VLOOKUP(C3159,Produtos!A:B,2,FALSE),"")</f>
        <v/>
      </c>
      <c r="F3159" s="10">
        <f>IFERROR(INDEX(Lotes!$E:$E,MATCH(1,(Lotes!$A:$A=C3159)*(Lotes!$C:$C=E3159),0)),"")</f>
        <v/>
      </c>
      <c r="G3159" s="14" t="n"/>
    </row>
    <row r="3160">
      <c r="A3160" s="10" t="n"/>
      <c r="D3160">
        <f>IFERROR(VLOOKUP(C3160,Produtos!A:B,2,FALSE),"")</f>
        <v/>
      </c>
      <c r="F3160" s="10">
        <f>IFERROR(INDEX(Lotes!$E:$E,MATCH(1,(Lotes!$A:$A=C3160)*(Lotes!$C:$C=E3160),0)),"")</f>
        <v/>
      </c>
      <c r="G3160" s="14" t="n"/>
    </row>
    <row r="3161">
      <c r="A3161" s="10" t="n"/>
      <c r="D3161">
        <f>IFERROR(VLOOKUP(C3161,Produtos!A:B,2,FALSE),"")</f>
        <v/>
      </c>
      <c r="F3161" s="10">
        <f>IFERROR(INDEX(Lotes!$E:$E,MATCH(1,(Lotes!$A:$A=C3161)*(Lotes!$C:$C=E3161),0)),"")</f>
        <v/>
      </c>
      <c r="G3161" s="14" t="n"/>
    </row>
    <row r="3162">
      <c r="A3162" s="10" t="n"/>
      <c r="D3162">
        <f>IFERROR(VLOOKUP(C3162,Produtos!A:B,2,FALSE),"")</f>
        <v/>
      </c>
      <c r="F3162" s="10">
        <f>IFERROR(INDEX(Lotes!$E:$E,MATCH(1,(Lotes!$A:$A=C3162)*(Lotes!$C:$C=E3162),0)),"")</f>
        <v/>
      </c>
      <c r="G3162" s="14" t="n"/>
    </row>
    <row r="3163">
      <c r="A3163" s="10" t="n"/>
      <c r="D3163">
        <f>IFERROR(VLOOKUP(C3163,Produtos!A:B,2,FALSE),"")</f>
        <v/>
      </c>
      <c r="F3163" s="10">
        <f>IFERROR(INDEX(Lotes!$E:$E,MATCH(1,(Lotes!$A:$A=C3163)*(Lotes!$C:$C=E3163),0)),"")</f>
        <v/>
      </c>
      <c r="G3163" s="14" t="n"/>
    </row>
    <row r="3164">
      <c r="A3164" s="10" t="n"/>
      <c r="D3164">
        <f>IFERROR(VLOOKUP(C3164,Produtos!A:B,2,FALSE),"")</f>
        <v/>
      </c>
      <c r="F3164" s="10">
        <f>IFERROR(INDEX(Lotes!$E:$E,MATCH(1,(Lotes!$A:$A=C3164)*(Lotes!$C:$C=E3164),0)),"")</f>
        <v/>
      </c>
      <c r="G3164" s="14" t="n"/>
    </row>
    <row r="3165">
      <c r="A3165" s="10" t="n"/>
      <c r="D3165">
        <f>IFERROR(VLOOKUP(C3165,Produtos!A:B,2,FALSE),"")</f>
        <v/>
      </c>
      <c r="F3165" s="10">
        <f>IFERROR(INDEX(Lotes!$E:$E,MATCH(1,(Lotes!$A:$A=C3165)*(Lotes!$C:$C=E3165),0)),"")</f>
        <v/>
      </c>
      <c r="G3165" s="14" t="n"/>
    </row>
    <row r="3166">
      <c r="A3166" s="10" t="n"/>
      <c r="D3166">
        <f>IFERROR(VLOOKUP(C3166,Produtos!A:B,2,FALSE),"")</f>
        <v/>
      </c>
      <c r="F3166" s="10">
        <f>IFERROR(INDEX(Lotes!$E:$E,MATCH(1,(Lotes!$A:$A=C3166)*(Lotes!$C:$C=E3166),0)),"")</f>
        <v/>
      </c>
      <c r="G3166" s="14" t="n"/>
    </row>
    <row r="3167">
      <c r="A3167" s="10" t="n"/>
      <c r="D3167">
        <f>IFERROR(VLOOKUP(C3167,Produtos!A:B,2,FALSE),"")</f>
        <v/>
      </c>
      <c r="F3167" s="10">
        <f>IFERROR(INDEX(Lotes!$E:$E,MATCH(1,(Lotes!$A:$A=C3167)*(Lotes!$C:$C=E3167),0)),"")</f>
        <v/>
      </c>
      <c r="G3167" s="14" t="n"/>
    </row>
    <row r="3168">
      <c r="A3168" s="10" t="n"/>
      <c r="D3168">
        <f>IFERROR(VLOOKUP(C3168,Produtos!A:B,2,FALSE),"")</f>
        <v/>
      </c>
      <c r="F3168" s="10">
        <f>IFERROR(INDEX(Lotes!$E:$E,MATCH(1,(Lotes!$A:$A=C3168)*(Lotes!$C:$C=E3168),0)),"")</f>
        <v/>
      </c>
      <c r="G3168" s="14" t="n"/>
    </row>
    <row r="3169">
      <c r="A3169" s="10" t="n"/>
      <c r="D3169">
        <f>IFERROR(VLOOKUP(C3169,Produtos!A:B,2,FALSE),"")</f>
        <v/>
      </c>
      <c r="F3169" s="10">
        <f>IFERROR(INDEX(Lotes!$E:$E,MATCH(1,(Lotes!$A:$A=C3169)*(Lotes!$C:$C=E3169),0)),"")</f>
        <v/>
      </c>
      <c r="G3169" s="14" t="n"/>
    </row>
    <row r="3170">
      <c r="A3170" s="10" t="n"/>
      <c r="D3170">
        <f>IFERROR(VLOOKUP(C3170,Produtos!A:B,2,FALSE),"")</f>
        <v/>
      </c>
      <c r="F3170" s="10">
        <f>IFERROR(INDEX(Lotes!$E:$E,MATCH(1,(Lotes!$A:$A=C3170)*(Lotes!$C:$C=E3170),0)),"")</f>
        <v/>
      </c>
      <c r="G3170" s="14" t="n"/>
    </row>
    <row r="3171">
      <c r="A3171" s="10" t="n"/>
      <c r="D3171">
        <f>IFERROR(VLOOKUP(C3171,Produtos!A:B,2,FALSE),"")</f>
        <v/>
      </c>
      <c r="F3171" s="10">
        <f>IFERROR(INDEX(Lotes!$E:$E,MATCH(1,(Lotes!$A:$A=C3171)*(Lotes!$C:$C=E3171),0)),"")</f>
        <v/>
      </c>
      <c r="G3171" s="14" t="n"/>
    </row>
    <row r="3172">
      <c r="A3172" s="10" t="n"/>
      <c r="D3172">
        <f>IFERROR(VLOOKUP(C3172,Produtos!A:B,2,FALSE),"")</f>
        <v/>
      </c>
      <c r="F3172" s="10">
        <f>IFERROR(INDEX(Lotes!$E:$E,MATCH(1,(Lotes!$A:$A=C3172)*(Lotes!$C:$C=E3172),0)),"")</f>
        <v/>
      </c>
      <c r="G3172" s="14" t="n"/>
    </row>
    <row r="3173">
      <c r="A3173" s="10" t="n"/>
      <c r="D3173">
        <f>IFERROR(VLOOKUP(C3173,Produtos!A:B,2,FALSE),"")</f>
        <v/>
      </c>
      <c r="F3173" s="10">
        <f>IFERROR(INDEX(Lotes!$E:$E,MATCH(1,(Lotes!$A:$A=C3173)*(Lotes!$C:$C=E3173),0)),"")</f>
        <v/>
      </c>
      <c r="G3173" s="14" t="n"/>
    </row>
    <row r="3174">
      <c r="A3174" s="10" t="n"/>
      <c r="D3174">
        <f>IFERROR(VLOOKUP(C3174,Produtos!A:B,2,FALSE),"")</f>
        <v/>
      </c>
      <c r="F3174" s="10">
        <f>IFERROR(INDEX(Lotes!$E:$E,MATCH(1,(Lotes!$A:$A=C3174)*(Lotes!$C:$C=E3174),0)),"")</f>
        <v/>
      </c>
      <c r="G3174" s="14" t="n"/>
    </row>
    <row r="3175">
      <c r="A3175" s="10" t="n"/>
      <c r="D3175">
        <f>IFERROR(VLOOKUP(C3175,Produtos!A:B,2,FALSE),"")</f>
        <v/>
      </c>
      <c r="F3175" s="10">
        <f>IFERROR(INDEX(Lotes!$E:$E,MATCH(1,(Lotes!$A:$A=C3175)*(Lotes!$C:$C=E3175),0)),"")</f>
        <v/>
      </c>
      <c r="G3175" s="14" t="n"/>
    </row>
    <row r="3176">
      <c r="A3176" s="10" t="n"/>
      <c r="D3176">
        <f>IFERROR(VLOOKUP(C3176,Produtos!A:B,2,FALSE),"")</f>
        <v/>
      </c>
      <c r="F3176" s="10">
        <f>IFERROR(INDEX(Lotes!$E:$E,MATCH(1,(Lotes!$A:$A=C3176)*(Lotes!$C:$C=E3176),0)),"")</f>
        <v/>
      </c>
      <c r="G3176" s="14" t="n"/>
    </row>
    <row r="3177">
      <c r="A3177" s="10" t="n"/>
      <c r="D3177">
        <f>IFERROR(VLOOKUP(C3177,Produtos!A:B,2,FALSE),"")</f>
        <v/>
      </c>
      <c r="F3177" s="10">
        <f>IFERROR(INDEX(Lotes!$E:$E,MATCH(1,(Lotes!$A:$A=C3177)*(Lotes!$C:$C=E3177),0)),"")</f>
        <v/>
      </c>
      <c r="G3177" s="14" t="n"/>
    </row>
    <row r="3178">
      <c r="A3178" s="10" t="n"/>
      <c r="D3178">
        <f>IFERROR(VLOOKUP(C3178,Produtos!A:B,2,FALSE),"")</f>
        <v/>
      </c>
      <c r="F3178" s="10">
        <f>IFERROR(INDEX(Lotes!$E:$E,MATCH(1,(Lotes!$A:$A=C3178)*(Lotes!$C:$C=E3178),0)),"")</f>
        <v/>
      </c>
      <c r="G3178" s="14" t="n"/>
    </row>
    <row r="3179">
      <c r="A3179" s="10" t="n"/>
      <c r="D3179">
        <f>IFERROR(VLOOKUP(C3179,Produtos!A:B,2,FALSE),"")</f>
        <v/>
      </c>
      <c r="F3179" s="10">
        <f>IFERROR(INDEX(Lotes!$E:$E,MATCH(1,(Lotes!$A:$A=C3179)*(Lotes!$C:$C=E3179),0)),"")</f>
        <v/>
      </c>
      <c r="G3179" s="14" t="n"/>
    </row>
    <row r="3180">
      <c r="A3180" s="10" t="n"/>
      <c r="D3180">
        <f>IFERROR(VLOOKUP(C3180,Produtos!A:B,2,FALSE),"")</f>
        <v/>
      </c>
      <c r="F3180" s="10">
        <f>IFERROR(INDEX(Lotes!$E:$E,MATCH(1,(Lotes!$A:$A=C3180)*(Lotes!$C:$C=E3180),0)),"")</f>
        <v/>
      </c>
      <c r="G3180" s="14" t="n"/>
    </row>
    <row r="3181">
      <c r="A3181" s="10" t="n"/>
      <c r="D3181">
        <f>IFERROR(VLOOKUP(C3181,Produtos!A:B,2,FALSE),"")</f>
        <v/>
      </c>
      <c r="F3181" s="10">
        <f>IFERROR(INDEX(Lotes!$E:$E,MATCH(1,(Lotes!$A:$A=C3181)*(Lotes!$C:$C=E3181),0)),"")</f>
        <v/>
      </c>
      <c r="G3181" s="14" t="n"/>
    </row>
    <row r="3182">
      <c r="A3182" s="10" t="n"/>
      <c r="D3182">
        <f>IFERROR(VLOOKUP(C3182,Produtos!A:B,2,FALSE),"")</f>
        <v/>
      </c>
      <c r="F3182" s="10">
        <f>IFERROR(INDEX(Lotes!$E:$E,MATCH(1,(Lotes!$A:$A=C3182)*(Lotes!$C:$C=E3182),0)),"")</f>
        <v/>
      </c>
      <c r="G3182" s="14" t="n"/>
    </row>
    <row r="3183">
      <c r="A3183" s="10" t="n"/>
      <c r="D3183">
        <f>IFERROR(VLOOKUP(C3183,Produtos!A:B,2,FALSE),"")</f>
        <v/>
      </c>
      <c r="F3183" s="10">
        <f>IFERROR(INDEX(Lotes!$E:$E,MATCH(1,(Lotes!$A:$A=C3183)*(Lotes!$C:$C=E3183),0)),"")</f>
        <v/>
      </c>
      <c r="G3183" s="14" t="n"/>
    </row>
    <row r="3184">
      <c r="A3184" s="10" t="n"/>
      <c r="D3184">
        <f>IFERROR(VLOOKUP(C3184,Produtos!A:B,2,FALSE),"")</f>
        <v/>
      </c>
      <c r="F3184" s="10">
        <f>IFERROR(INDEX(Lotes!$E:$E,MATCH(1,(Lotes!$A:$A=C3184)*(Lotes!$C:$C=E3184),0)),"")</f>
        <v/>
      </c>
      <c r="G3184" s="14" t="n"/>
    </row>
    <row r="3185">
      <c r="A3185" s="10" t="n"/>
      <c r="D3185">
        <f>IFERROR(VLOOKUP(C3185,Produtos!A:B,2,FALSE),"")</f>
        <v/>
      </c>
      <c r="F3185" s="10">
        <f>IFERROR(INDEX(Lotes!$E:$E,MATCH(1,(Lotes!$A:$A=C3185)*(Lotes!$C:$C=E3185),0)),"")</f>
        <v/>
      </c>
      <c r="G3185" s="14" t="n"/>
    </row>
    <row r="3186">
      <c r="A3186" s="10" t="n"/>
      <c r="D3186">
        <f>IFERROR(VLOOKUP(C3186,Produtos!A:B,2,FALSE),"")</f>
        <v/>
      </c>
      <c r="F3186" s="10">
        <f>IFERROR(INDEX(Lotes!$E:$E,MATCH(1,(Lotes!$A:$A=C3186)*(Lotes!$C:$C=E3186),0)),"")</f>
        <v/>
      </c>
      <c r="G3186" s="14" t="n"/>
    </row>
    <row r="3187">
      <c r="A3187" s="10" t="n"/>
      <c r="D3187">
        <f>IFERROR(VLOOKUP(C3187,Produtos!A:B,2,FALSE),"")</f>
        <v/>
      </c>
      <c r="F3187" s="10">
        <f>IFERROR(INDEX(Lotes!$E:$E,MATCH(1,(Lotes!$A:$A=C3187)*(Lotes!$C:$C=E3187),0)),"")</f>
        <v/>
      </c>
      <c r="G3187" s="14" t="n"/>
    </row>
    <row r="3188">
      <c r="A3188" s="10" t="n"/>
      <c r="D3188">
        <f>IFERROR(VLOOKUP(C3188,Produtos!A:B,2,FALSE),"")</f>
        <v/>
      </c>
      <c r="F3188" s="10">
        <f>IFERROR(INDEX(Lotes!$E:$E,MATCH(1,(Lotes!$A:$A=C3188)*(Lotes!$C:$C=E3188),0)),"")</f>
        <v/>
      </c>
      <c r="G3188" s="14" t="n"/>
    </row>
    <row r="3189">
      <c r="A3189" s="10" t="n"/>
      <c r="D3189">
        <f>IFERROR(VLOOKUP(C3189,Produtos!A:B,2,FALSE),"")</f>
        <v/>
      </c>
      <c r="F3189" s="10">
        <f>IFERROR(INDEX(Lotes!$E:$E,MATCH(1,(Lotes!$A:$A=C3189)*(Lotes!$C:$C=E3189),0)),"")</f>
        <v/>
      </c>
      <c r="G3189" s="14" t="n"/>
    </row>
    <row r="3190">
      <c r="A3190" s="10" t="n"/>
      <c r="D3190">
        <f>IFERROR(VLOOKUP(C3190,Produtos!A:B,2,FALSE),"")</f>
        <v/>
      </c>
      <c r="F3190" s="10">
        <f>IFERROR(INDEX(Lotes!$E:$E,MATCH(1,(Lotes!$A:$A=C3190)*(Lotes!$C:$C=E3190),0)),"")</f>
        <v/>
      </c>
      <c r="G3190" s="14" t="n"/>
    </row>
    <row r="3191">
      <c r="A3191" s="10" t="n"/>
      <c r="D3191">
        <f>IFERROR(VLOOKUP(C3191,Produtos!A:B,2,FALSE),"")</f>
        <v/>
      </c>
      <c r="F3191" s="10">
        <f>IFERROR(INDEX(Lotes!$E:$E,MATCH(1,(Lotes!$A:$A=C3191)*(Lotes!$C:$C=E3191),0)),"")</f>
        <v/>
      </c>
      <c r="G3191" s="14" t="n"/>
    </row>
    <row r="3192">
      <c r="A3192" s="10" t="n"/>
      <c r="D3192">
        <f>IFERROR(VLOOKUP(C3192,Produtos!A:B,2,FALSE),"")</f>
        <v/>
      </c>
      <c r="F3192" s="10">
        <f>IFERROR(INDEX(Lotes!$E:$E,MATCH(1,(Lotes!$A:$A=C3192)*(Lotes!$C:$C=E3192),0)),"")</f>
        <v/>
      </c>
      <c r="G3192" s="14" t="n"/>
    </row>
    <row r="3193">
      <c r="A3193" s="10" t="n"/>
      <c r="D3193">
        <f>IFERROR(VLOOKUP(C3193,Produtos!A:B,2,FALSE),"")</f>
        <v/>
      </c>
      <c r="F3193" s="10">
        <f>IFERROR(INDEX(Lotes!$E:$E,MATCH(1,(Lotes!$A:$A=C3193)*(Lotes!$C:$C=E3193),0)),"")</f>
        <v/>
      </c>
      <c r="G3193" s="14" t="n"/>
    </row>
    <row r="3194">
      <c r="A3194" s="10" t="n"/>
      <c r="D3194">
        <f>IFERROR(VLOOKUP(C3194,Produtos!A:B,2,FALSE),"")</f>
        <v/>
      </c>
      <c r="F3194" s="10">
        <f>IFERROR(INDEX(Lotes!$E:$E,MATCH(1,(Lotes!$A:$A=C3194)*(Lotes!$C:$C=E3194),0)),"")</f>
        <v/>
      </c>
      <c r="G3194" s="14" t="n"/>
    </row>
    <row r="3195">
      <c r="A3195" s="10" t="n"/>
      <c r="D3195">
        <f>IFERROR(VLOOKUP(C3195,Produtos!A:B,2,FALSE),"")</f>
        <v/>
      </c>
      <c r="F3195" s="10">
        <f>IFERROR(INDEX(Lotes!$E:$E,MATCH(1,(Lotes!$A:$A=C3195)*(Lotes!$C:$C=E3195),0)),"")</f>
        <v/>
      </c>
      <c r="G3195" s="14" t="n"/>
    </row>
    <row r="3196">
      <c r="A3196" s="10" t="n"/>
      <c r="D3196">
        <f>IFERROR(VLOOKUP(C3196,Produtos!A:B,2,FALSE),"")</f>
        <v/>
      </c>
      <c r="F3196" s="10">
        <f>IFERROR(INDEX(Lotes!$E:$E,MATCH(1,(Lotes!$A:$A=C3196)*(Lotes!$C:$C=E3196),0)),"")</f>
        <v/>
      </c>
      <c r="G3196" s="14" t="n"/>
    </row>
    <row r="3197">
      <c r="A3197" s="10" t="n"/>
      <c r="D3197">
        <f>IFERROR(VLOOKUP(C3197,Produtos!A:B,2,FALSE),"")</f>
        <v/>
      </c>
      <c r="F3197" s="10">
        <f>IFERROR(INDEX(Lotes!$E:$E,MATCH(1,(Lotes!$A:$A=C3197)*(Lotes!$C:$C=E3197),0)),"")</f>
        <v/>
      </c>
      <c r="G3197" s="14" t="n"/>
    </row>
    <row r="3198">
      <c r="A3198" s="10" t="n"/>
      <c r="D3198">
        <f>IFERROR(VLOOKUP(C3198,Produtos!A:B,2,FALSE),"")</f>
        <v/>
      </c>
      <c r="F3198" s="10">
        <f>IFERROR(INDEX(Lotes!$E:$E,MATCH(1,(Lotes!$A:$A=C3198)*(Lotes!$C:$C=E3198),0)),"")</f>
        <v/>
      </c>
      <c r="G3198" s="14" t="n"/>
    </row>
    <row r="3199">
      <c r="A3199" s="10" t="n"/>
      <c r="D3199">
        <f>IFERROR(VLOOKUP(C3199,Produtos!A:B,2,FALSE),"")</f>
        <v/>
      </c>
      <c r="F3199" s="10">
        <f>IFERROR(INDEX(Lotes!$E:$E,MATCH(1,(Lotes!$A:$A=C3199)*(Lotes!$C:$C=E3199),0)),"")</f>
        <v/>
      </c>
      <c r="G3199" s="14" t="n"/>
    </row>
    <row r="3200">
      <c r="A3200" s="10" t="n"/>
      <c r="D3200">
        <f>IFERROR(VLOOKUP(C3200,Produtos!A:B,2,FALSE),"")</f>
        <v/>
      </c>
      <c r="F3200" s="10">
        <f>IFERROR(INDEX(Lotes!$E:$E,MATCH(1,(Lotes!$A:$A=C3200)*(Lotes!$C:$C=E3200),0)),"")</f>
        <v/>
      </c>
      <c r="G3200" s="14" t="n"/>
    </row>
    <row r="3201">
      <c r="A3201" s="10" t="n"/>
      <c r="D3201">
        <f>IFERROR(VLOOKUP(C3201,Produtos!A:B,2,FALSE),"")</f>
        <v/>
      </c>
      <c r="F3201" s="10">
        <f>IFERROR(INDEX(Lotes!$E:$E,MATCH(1,(Lotes!$A:$A=C3201)*(Lotes!$C:$C=E3201),0)),"")</f>
        <v/>
      </c>
      <c r="G3201" s="14" t="n"/>
    </row>
    <row r="3202">
      <c r="A3202" s="10" t="n"/>
      <c r="D3202">
        <f>IFERROR(VLOOKUP(C3202,Produtos!A:B,2,FALSE),"")</f>
        <v/>
      </c>
      <c r="F3202" s="10">
        <f>IFERROR(INDEX(Lotes!$E:$E,MATCH(1,(Lotes!$A:$A=C3202)*(Lotes!$C:$C=E3202),0)),"")</f>
        <v/>
      </c>
      <c r="G3202" s="14" t="n"/>
    </row>
    <row r="3203">
      <c r="A3203" s="10" t="n"/>
      <c r="D3203">
        <f>IFERROR(VLOOKUP(C3203,Produtos!A:B,2,FALSE),"")</f>
        <v/>
      </c>
      <c r="F3203" s="10">
        <f>IFERROR(INDEX(Lotes!$E:$E,MATCH(1,(Lotes!$A:$A=C3203)*(Lotes!$C:$C=E3203),0)),"")</f>
        <v/>
      </c>
      <c r="G3203" s="14" t="n"/>
    </row>
    <row r="3204">
      <c r="A3204" s="10" t="n"/>
      <c r="D3204">
        <f>IFERROR(VLOOKUP(C3204,Produtos!A:B,2,FALSE),"")</f>
        <v/>
      </c>
      <c r="F3204" s="10">
        <f>IFERROR(INDEX(Lotes!$E:$E,MATCH(1,(Lotes!$A:$A=C3204)*(Lotes!$C:$C=E3204),0)),"")</f>
        <v/>
      </c>
      <c r="G3204" s="14" t="n"/>
    </row>
    <row r="3205">
      <c r="A3205" s="10" t="n"/>
      <c r="D3205">
        <f>IFERROR(VLOOKUP(C3205,Produtos!A:B,2,FALSE),"")</f>
        <v/>
      </c>
      <c r="F3205" s="10">
        <f>IFERROR(INDEX(Lotes!$E:$E,MATCH(1,(Lotes!$A:$A=C3205)*(Lotes!$C:$C=E3205),0)),"")</f>
        <v/>
      </c>
      <c r="G3205" s="14" t="n"/>
    </row>
    <row r="3206">
      <c r="A3206" s="10" t="n"/>
      <c r="D3206">
        <f>IFERROR(VLOOKUP(C3206,Produtos!A:B,2,FALSE),"")</f>
        <v/>
      </c>
      <c r="F3206" s="10">
        <f>IFERROR(INDEX(Lotes!$E:$E,MATCH(1,(Lotes!$A:$A=C3206)*(Lotes!$C:$C=E3206),0)),"")</f>
        <v/>
      </c>
      <c r="G3206" s="14" t="n"/>
    </row>
    <row r="3207">
      <c r="A3207" s="10" t="n"/>
      <c r="D3207">
        <f>IFERROR(VLOOKUP(C3207,Produtos!A:B,2,FALSE),"")</f>
        <v/>
      </c>
      <c r="F3207" s="10">
        <f>IFERROR(INDEX(Lotes!$E:$E,MATCH(1,(Lotes!$A:$A=C3207)*(Lotes!$C:$C=E3207),0)),"")</f>
        <v/>
      </c>
      <c r="G3207" s="14" t="n"/>
    </row>
    <row r="3208">
      <c r="A3208" s="10" t="n"/>
      <c r="D3208">
        <f>IFERROR(VLOOKUP(C3208,Produtos!A:B,2,FALSE),"")</f>
        <v/>
      </c>
      <c r="F3208" s="10">
        <f>IFERROR(INDEX(Lotes!$E:$E,MATCH(1,(Lotes!$A:$A=C3208)*(Lotes!$C:$C=E3208),0)),"")</f>
        <v/>
      </c>
      <c r="G3208" s="14" t="n"/>
    </row>
    <row r="3209">
      <c r="A3209" s="10" t="n"/>
      <c r="D3209">
        <f>IFERROR(VLOOKUP(C3209,Produtos!A:B,2,FALSE),"")</f>
        <v/>
      </c>
      <c r="F3209" s="10">
        <f>IFERROR(INDEX(Lotes!$E:$E,MATCH(1,(Lotes!$A:$A=C3209)*(Lotes!$C:$C=E3209),0)),"")</f>
        <v/>
      </c>
      <c r="G3209" s="14" t="n"/>
    </row>
    <row r="3210">
      <c r="A3210" s="10" t="n"/>
      <c r="D3210">
        <f>IFERROR(VLOOKUP(C3210,Produtos!A:B,2,FALSE),"")</f>
        <v/>
      </c>
      <c r="F3210" s="10">
        <f>IFERROR(INDEX(Lotes!$E:$E,MATCH(1,(Lotes!$A:$A=C3210)*(Lotes!$C:$C=E3210),0)),"")</f>
        <v/>
      </c>
      <c r="G3210" s="14" t="n"/>
    </row>
    <row r="3211">
      <c r="A3211" s="10" t="n"/>
      <c r="D3211">
        <f>IFERROR(VLOOKUP(C3211,Produtos!A:B,2,FALSE),"")</f>
        <v/>
      </c>
      <c r="F3211" s="10">
        <f>IFERROR(INDEX(Lotes!$E:$E,MATCH(1,(Lotes!$A:$A=C3211)*(Lotes!$C:$C=E3211),0)),"")</f>
        <v/>
      </c>
      <c r="G3211" s="14" t="n"/>
    </row>
    <row r="3212">
      <c r="A3212" s="10" t="n"/>
      <c r="D3212">
        <f>IFERROR(VLOOKUP(C3212,Produtos!A:B,2,FALSE),"")</f>
        <v/>
      </c>
      <c r="F3212" s="10">
        <f>IFERROR(INDEX(Lotes!$E:$E,MATCH(1,(Lotes!$A:$A=C3212)*(Lotes!$C:$C=E3212),0)),"")</f>
        <v/>
      </c>
      <c r="G3212" s="14" t="n"/>
    </row>
    <row r="3213">
      <c r="A3213" s="10" t="n"/>
      <c r="D3213">
        <f>IFERROR(VLOOKUP(C3213,Produtos!A:B,2,FALSE),"")</f>
        <v/>
      </c>
      <c r="F3213" s="10">
        <f>IFERROR(INDEX(Lotes!$E:$E,MATCH(1,(Lotes!$A:$A=C3213)*(Lotes!$C:$C=E3213),0)),"")</f>
        <v/>
      </c>
      <c r="G3213" s="14" t="n"/>
    </row>
    <row r="3214">
      <c r="A3214" s="10" t="n"/>
      <c r="D3214">
        <f>IFERROR(VLOOKUP(C3214,Produtos!A:B,2,FALSE),"")</f>
        <v/>
      </c>
      <c r="F3214" s="10">
        <f>IFERROR(INDEX(Lotes!$E:$E,MATCH(1,(Lotes!$A:$A=C3214)*(Lotes!$C:$C=E3214),0)),"")</f>
        <v/>
      </c>
      <c r="G3214" s="14" t="n"/>
    </row>
    <row r="3215">
      <c r="A3215" s="10" t="n"/>
      <c r="D3215">
        <f>IFERROR(VLOOKUP(C3215,Produtos!A:B,2,FALSE),"")</f>
        <v/>
      </c>
      <c r="F3215" s="10">
        <f>IFERROR(INDEX(Lotes!$E:$E,MATCH(1,(Lotes!$A:$A=C3215)*(Lotes!$C:$C=E3215),0)),"")</f>
        <v/>
      </c>
      <c r="G3215" s="14" t="n"/>
    </row>
    <row r="3216">
      <c r="A3216" s="10" t="n"/>
      <c r="D3216">
        <f>IFERROR(VLOOKUP(C3216,Produtos!A:B,2,FALSE),"")</f>
        <v/>
      </c>
      <c r="F3216" s="10">
        <f>IFERROR(INDEX(Lotes!$E:$E,MATCH(1,(Lotes!$A:$A=C3216)*(Lotes!$C:$C=E3216),0)),"")</f>
        <v/>
      </c>
      <c r="G3216" s="14" t="n"/>
    </row>
    <row r="3217">
      <c r="A3217" s="10" t="n"/>
      <c r="D3217">
        <f>IFERROR(VLOOKUP(C3217,Produtos!A:B,2,FALSE),"")</f>
        <v/>
      </c>
      <c r="F3217" s="10">
        <f>IFERROR(INDEX(Lotes!$E:$E,MATCH(1,(Lotes!$A:$A=C3217)*(Lotes!$C:$C=E3217),0)),"")</f>
        <v/>
      </c>
      <c r="G3217" s="14" t="n"/>
    </row>
    <row r="3218">
      <c r="A3218" s="10" t="n"/>
      <c r="D3218">
        <f>IFERROR(VLOOKUP(C3218,Produtos!A:B,2,FALSE),"")</f>
        <v/>
      </c>
      <c r="F3218" s="10">
        <f>IFERROR(INDEX(Lotes!$E:$E,MATCH(1,(Lotes!$A:$A=C3218)*(Lotes!$C:$C=E3218),0)),"")</f>
        <v/>
      </c>
      <c r="G3218" s="14" t="n"/>
    </row>
    <row r="3219">
      <c r="A3219" s="10" t="n"/>
      <c r="D3219">
        <f>IFERROR(VLOOKUP(C3219,Produtos!A:B,2,FALSE),"")</f>
        <v/>
      </c>
      <c r="F3219" s="10">
        <f>IFERROR(INDEX(Lotes!$E:$E,MATCH(1,(Lotes!$A:$A=C3219)*(Lotes!$C:$C=E3219),0)),"")</f>
        <v/>
      </c>
      <c r="G3219" s="14" t="n"/>
    </row>
    <row r="3220">
      <c r="A3220" s="10" t="n"/>
      <c r="D3220">
        <f>IFERROR(VLOOKUP(C3220,Produtos!A:B,2,FALSE),"")</f>
        <v/>
      </c>
      <c r="F3220" s="10">
        <f>IFERROR(INDEX(Lotes!$E:$E,MATCH(1,(Lotes!$A:$A=C3220)*(Lotes!$C:$C=E3220),0)),"")</f>
        <v/>
      </c>
      <c r="G3220" s="14" t="n"/>
    </row>
    <row r="3221">
      <c r="A3221" s="10" t="n"/>
      <c r="D3221">
        <f>IFERROR(VLOOKUP(C3221,Produtos!A:B,2,FALSE),"")</f>
        <v/>
      </c>
      <c r="F3221" s="10">
        <f>IFERROR(INDEX(Lotes!$E:$E,MATCH(1,(Lotes!$A:$A=C3221)*(Lotes!$C:$C=E3221),0)),"")</f>
        <v/>
      </c>
      <c r="G3221" s="14" t="n"/>
    </row>
    <row r="3222">
      <c r="A3222" s="10" t="n"/>
      <c r="D3222">
        <f>IFERROR(VLOOKUP(C3222,Produtos!A:B,2,FALSE),"")</f>
        <v/>
      </c>
      <c r="F3222" s="10">
        <f>IFERROR(INDEX(Lotes!$E:$E,MATCH(1,(Lotes!$A:$A=C3222)*(Lotes!$C:$C=E3222),0)),"")</f>
        <v/>
      </c>
      <c r="G3222" s="14" t="n"/>
    </row>
    <row r="3223">
      <c r="A3223" s="10" t="n"/>
      <c r="D3223">
        <f>IFERROR(VLOOKUP(C3223,Produtos!A:B,2,FALSE),"")</f>
        <v/>
      </c>
      <c r="F3223" s="10">
        <f>IFERROR(INDEX(Lotes!$E:$E,MATCH(1,(Lotes!$A:$A=C3223)*(Lotes!$C:$C=E3223),0)),"")</f>
        <v/>
      </c>
      <c r="G3223" s="14" t="n"/>
    </row>
    <row r="3224">
      <c r="A3224" s="10" t="n"/>
      <c r="D3224">
        <f>IFERROR(VLOOKUP(C3224,Produtos!A:B,2,FALSE),"")</f>
        <v/>
      </c>
      <c r="F3224" s="10">
        <f>IFERROR(INDEX(Lotes!$E:$E,MATCH(1,(Lotes!$A:$A=C3224)*(Lotes!$C:$C=E3224),0)),"")</f>
        <v/>
      </c>
      <c r="G3224" s="14" t="n"/>
    </row>
    <row r="3225">
      <c r="A3225" s="10" t="n"/>
      <c r="D3225">
        <f>IFERROR(VLOOKUP(C3225,Produtos!A:B,2,FALSE),"")</f>
        <v/>
      </c>
      <c r="F3225" s="10">
        <f>IFERROR(INDEX(Lotes!$E:$E,MATCH(1,(Lotes!$A:$A=C3225)*(Lotes!$C:$C=E3225),0)),"")</f>
        <v/>
      </c>
      <c r="G3225" s="14" t="n"/>
    </row>
    <row r="3226">
      <c r="A3226" s="10" t="n"/>
      <c r="D3226">
        <f>IFERROR(VLOOKUP(C3226,Produtos!A:B,2,FALSE),"")</f>
        <v/>
      </c>
      <c r="F3226" s="10">
        <f>IFERROR(INDEX(Lotes!$E:$E,MATCH(1,(Lotes!$A:$A=C3226)*(Lotes!$C:$C=E3226),0)),"")</f>
        <v/>
      </c>
      <c r="G3226" s="14" t="n"/>
    </row>
    <row r="3227">
      <c r="A3227" s="10" t="n"/>
      <c r="D3227">
        <f>IFERROR(VLOOKUP(C3227,Produtos!A:B,2,FALSE),"")</f>
        <v/>
      </c>
      <c r="F3227" s="10">
        <f>IFERROR(INDEX(Lotes!$E:$E,MATCH(1,(Lotes!$A:$A=C3227)*(Lotes!$C:$C=E3227),0)),"")</f>
        <v/>
      </c>
      <c r="G3227" s="14" t="n"/>
    </row>
    <row r="3228">
      <c r="A3228" s="10" t="n"/>
      <c r="D3228">
        <f>IFERROR(VLOOKUP(C3228,Produtos!A:B,2,FALSE),"")</f>
        <v/>
      </c>
      <c r="F3228" s="10">
        <f>IFERROR(INDEX(Lotes!$E:$E,MATCH(1,(Lotes!$A:$A=C3228)*(Lotes!$C:$C=E3228),0)),"")</f>
        <v/>
      </c>
      <c r="G3228" s="14" t="n"/>
    </row>
    <row r="3229">
      <c r="A3229" s="10" t="n"/>
      <c r="D3229">
        <f>IFERROR(VLOOKUP(C3229,Produtos!A:B,2,FALSE),"")</f>
        <v/>
      </c>
      <c r="F3229" s="10">
        <f>IFERROR(INDEX(Lotes!$E:$E,MATCH(1,(Lotes!$A:$A=C3229)*(Lotes!$C:$C=E3229),0)),"")</f>
        <v/>
      </c>
      <c r="G3229" s="14" t="n"/>
    </row>
    <row r="3230">
      <c r="A3230" s="10" t="n"/>
      <c r="D3230">
        <f>IFERROR(VLOOKUP(C3230,Produtos!A:B,2,FALSE),"")</f>
        <v/>
      </c>
      <c r="F3230" s="10">
        <f>IFERROR(INDEX(Lotes!$E:$E,MATCH(1,(Lotes!$A:$A=C3230)*(Lotes!$C:$C=E3230),0)),"")</f>
        <v/>
      </c>
      <c r="G3230" s="14" t="n"/>
    </row>
    <row r="3231">
      <c r="A3231" s="10" t="n"/>
      <c r="D3231">
        <f>IFERROR(VLOOKUP(C3231,Produtos!A:B,2,FALSE),"")</f>
        <v/>
      </c>
      <c r="F3231" s="10">
        <f>IFERROR(INDEX(Lotes!$E:$E,MATCH(1,(Lotes!$A:$A=C3231)*(Lotes!$C:$C=E3231),0)),"")</f>
        <v/>
      </c>
      <c r="G3231" s="14" t="n"/>
    </row>
    <row r="3232">
      <c r="A3232" s="10" t="n"/>
      <c r="D3232">
        <f>IFERROR(VLOOKUP(C3232,Produtos!A:B,2,FALSE),"")</f>
        <v/>
      </c>
      <c r="F3232" s="10">
        <f>IFERROR(INDEX(Lotes!$E:$E,MATCH(1,(Lotes!$A:$A=C3232)*(Lotes!$C:$C=E3232),0)),"")</f>
        <v/>
      </c>
      <c r="G3232" s="14" t="n"/>
    </row>
    <row r="3233">
      <c r="A3233" s="10" t="n"/>
      <c r="D3233">
        <f>IFERROR(VLOOKUP(C3233,Produtos!A:B,2,FALSE),"")</f>
        <v/>
      </c>
      <c r="F3233" s="10">
        <f>IFERROR(INDEX(Lotes!$E:$E,MATCH(1,(Lotes!$A:$A=C3233)*(Lotes!$C:$C=E3233),0)),"")</f>
        <v/>
      </c>
      <c r="G3233" s="14" t="n"/>
    </row>
    <row r="3234">
      <c r="A3234" s="10" t="n"/>
      <c r="D3234">
        <f>IFERROR(VLOOKUP(C3234,Produtos!A:B,2,FALSE),"")</f>
        <v/>
      </c>
      <c r="F3234" s="10">
        <f>IFERROR(INDEX(Lotes!$E:$E,MATCH(1,(Lotes!$A:$A=C3234)*(Lotes!$C:$C=E3234),0)),"")</f>
        <v/>
      </c>
      <c r="G3234" s="14" t="n"/>
    </row>
    <row r="3235">
      <c r="A3235" s="10" t="n"/>
      <c r="D3235">
        <f>IFERROR(VLOOKUP(C3235,Produtos!A:B,2,FALSE),"")</f>
        <v/>
      </c>
      <c r="F3235" s="10">
        <f>IFERROR(INDEX(Lotes!$E:$E,MATCH(1,(Lotes!$A:$A=C3235)*(Lotes!$C:$C=E3235),0)),"")</f>
        <v/>
      </c>
      <c r="G3235" s="14" t="n"/>
    </row>
    <row r="3236">
      <c r="A3236" s="10" t="n"/>
      <c r="D3236">
        <f>IFERROR(VLOOKUP(C3236,Produtos!A:B,2,FALSE),"")</f>
        <v/>
      </c>
      <c r="F3236" s="10">
        <f>IFERROR(INDEX(Lotes!$E:$E,MATCH(1,(Lotes!$A:$A=C3236)*(Lotes!$C:$C=E3236),0)),"")</f>
        <v/>
      </c>
      <c r="G3236" s="14" t="n"/>
    </row>
    <row r="3237">
      <c r="A3237" s="10" t="n"/>
      <c r="D3237">
        <f>IFERROR(VLOOKUP(C3237,Produtos!A:B,2,FALSE),"")</f>
        <v/>
      </c>
      <c r="F3237" s="10">
        <f>IFERROR(INDEX(Lotes!$E:$E,MATCH(1,(Lotes!$A:$A=C3237)*(Lotes!$C:$C=E3237),0)),"")</f>
        <v/>
      </c>
      <c r="G3237" s="14" t="n"/>
    </row>
    <row r="3238">
      <c r="A3238" s="10" t="n"/>
      <c r="D3238">
        <f>IFERROR(VLOOKUP(C3238,Produtos!A:B,2,FALSE),"")</f>
        <v/>
      </c>
      <c r="F3238" s="10">
        <f>IFERROR(INDEX(Lotes!$E:$E,MATCH(1,(Lotes!$A:$A=C3238)*(Lotes!$C:$C=E3238),0)),"")</f>
        <v/>
      </c>
      <c r="G3238" s="14" t="n"/>
    </row>
    <row r="3239">
      <c r="A3239" s="10" t="n"/>
      <c r="D3239">
        <f>IFERROR(VLOOKUP(C3239,Produtos!A:B,2,FALSE),"")</f>
        <v/>
      </c>
      <c r="F3239" s="10">
        <f>IFERROR(INDEX(Lotes!$E:$E,MATCH(1,(Lotes!$A:$A=C3239)*(Lotes!$C:$C=E3239),0)),"")</f>
        <v/>
      </c>
      <c r="G3239" s="14" t="n"/>
    </row>
    <row r="3240">
      <c r="A3240" s="10" t="n"/>
      <c r="D3240">
        <f>IFERROR(VLOOKUP(C3240,Produtos!A:B,2,FALSE),"")</f>
        <v/>
      </c>
      <c r="F3240" s="10">
        <f>IFERROR(INDEX(Lotes!$E:$E,MATCH(1,(Lotes!$A:$A=C3240)*(Lotes!$C:$C=E3240),0)),"")</f>
        <v/>
      </c>
      <c r="G3240" s="14" t="n"/>
    </row>
    <row r="3241">
      <c r="A3241" s="10" t="n"/>
      <c r="D3241">
        <f>IFERROR(VLOOKUP(C3241,Produtos!A:B,2,FALSE),"")</f>
        <v/>
      </c>
      <c r="F3241" s="10">
        <f>IFERROR(INDEX(Lotes!$E:$E,MATCH(1,(Lotes!$A:$A=C3241)*(Lotes!$C:$C=E3241),0)),"")</f>
        <v/>
      </c>
      <c r="G3241" s="14" t="n"/>
    </row>
    <row r="3242">
      <c r="A3242" s="10" t="n"/>
      <c r="D3242">
        <f>IFERROR(VLOOKUP(C3242,Produtos!A:B,2,FALSE),"")</f>
        <v/>
      </c>
      <c r="F3242" s="10">
        <f>IFERROR(INDEX(Lotes!$E:$E,MATCH(1,(Lotes!$A:$A=C3242)*(Lotes!$C:$C=E3242),0)),"")</f>
        <v/>
      </c>
      <c r="G3242" s="14" t="n"/>
    </row>
    <row r="3243">
      <c r="A3243" s="10" t="n"/>
      <c r="D3243">
        <f>IFERROR(VLOOKUP(C3243,Produtos!A:B,2,FALSE),"")</f>
        <v/>
      </c>
      <c r="F3243" s="10">
        <f>IFERROR(INDEX(Lotes!$E:$E,MATCH(1,(Lotes!$A:$A=C3243)*(Lotes!$C:$C=E3243),0)),"")</f>
        <v/>
      </c>
      <c r="G3243" s="14" t="n"/>
    </row>
    <row r="3244">
      <c r="A3244" s="10" t="n"/>
      <c r="D3244">
        <f>IFERROR(VLOOKUP(C3244,Produtos!A:B,2,FALSE),"")</f>
        <v/>
      </c>
      <c r="F3244" s="10">
        <f>IFERROR(INDEX(Lotes!$E:$E,MATCH(1,(Lotes!$A:$A=C3244)*(Lotes!$C:$C=E3244),0)),"")</f>
        <v/>
      </c>
      <c r="G3244" s="14" t="n"/>
    </row>
    <row r="3245">
      <c r="A3245" s="10" t="n"/>
      <c r="D3245">
        <f>IFERROR(VLOOKUP(C3245,Produtos!A:B,2,FALSE),"")</f>
        <v/>
      </c>
      <c r="F3245" s="10">
        <f>IFERROR(INDEX(Lotes!$E:$E,MATCH(1,(Lotes!$A:$A=C3245)*(Lotes!$C:$C=E3245),0)),"")</f>
        <v/>
      </c>
      <c r="G3245" s="14" t="n"/>
    </row>
    <row r="3246">
      <c r="A3246" s="10" t="n"/>
      <c r="D3246">
        <f>IFERROR(VLOOKUP(C3246,Produtos!A:B,2,FALSE),"")</f>
        <v/>
      </c>
      <c r="F3246" s="10">
        <f>IFERROR(INDEX(Lotes!$E:$E,MATCH(1,(Lotes!$A:$A=C3246)*(Lotes!$C:$C=E3246),0)),"")</f>
        <v/>
      </c>
      <c r="G3246" s="14" t="n"/>
    </row>
    <row r="3247">
      <c r="A3247" s="10" t="n"/>
      <c r="D3247">
        <f>IFERROR(VLOOKUP(C3247,Produtos!A:B,2,FALSE),"")</f>
        <v/>
      </c>
      <c r="F3247" s="10">
        <f>IFERROR(INDEX(Lotes!$E:$E,MATCH(1,(Lotes!$A:$A=C3247)*(Lotes!$C:$C=E3247),0)),"")</f>
        <v/>
      </c>
      <c r="G3247" s="14" t="n"/>
    </row>
    <row r="3248">
      <c r="A3248" s="10" t="n"/>
      <c r="D3248">
        <f>IFERROR(VLOOKUP(C3248,Produtos!A:B,2,FALSE),"")</f>
        <v/>
      </c>
      <c r="F3248" s="10">
        <f>IFERROR(INDEX(Lotes!$E:$E,MATCH(1,(Lotes!$A:$A=C3248)*(Lotes!$C:$C=E3248),0)),"")</f>
        <v/>
      </c>
      <c r="G3248" s="14" t="n"/>
    </row>
    <row r="3249">
      <c r="A3249" s="10" t="n"/>
      <c r="D3249">
        <f>IFERROR(VLOOKUP(C3249,Produtos!A:B,2,FALSE),"")</f>
        <v/>
      </c>
      <c r="F3249" s="10">
        <f>IFERROR(INDEX(Lotes!$E:$E,MATCH(1,(Lotes!$A:$A=C3249)*(Lotes!$C:$C=E3249),0)),"")</f>
        <v/>
      </c>
      <c r="G3249" s="14" t="n"/>
    </row>
    <row r="3250">
      <c r="A3250" s="10" t="n"/>
      <c r="D3250">
        <f>IFERROR(VLOOKUP(C3250,Produtos!A:B,2,FALSE),"")</f>
        <v/>
      </c>
      <c r="F3250" s="10">
        <f>IFERROR(INDEX(Lotes!$E:$E,MATCH(1,(Lotes!$A:$A=C3250)*(Lotes!$C:$C=E3250),0)),"")</f>
        <v/>
      </c>
      <c r="G3250" s="14" t="n"/>
    </row>
    <row r="3251">
      <c r="A3251" s="10" t="n"/>
      <c r="D3251">
        <f>IFERROR(VLOOKUP(C3251,Produtos!A:B,2,FALSE),"")</f>
        <v/>
      </c>
      <c r="F3251" s="10">
        <f>IFERROR(INDEX(Lotes!$E:$E,MATCH(1,(Lotes!$A:$A=C3251)*(Lotes!$C:$C=E3251),0)),"")</f>
        <v/>
      </c>
      <c r="G3251" s="14" t="n"/>
    </row>
    <row r="3252">
      <c r="A3252" s="10" t="n"/>
      <c r="D3252">
        <f>IFERROR(VLOOKUP(C3252,Produtos!A:B,2,FALSE),"")</f>
        <v/>
      </c>
      <c r="F3252" s="10">
        <f>IFERROR(INDEX(Lotes!$E:$E,MATCH(1,(Lotes!$A:$A=C3252)*(Lotes!$C:$C=E3252),0)),"")</f>
        <v/>
      </c>
      <c r="G3252" s="14" t="n"/>
    </row>
    <row r="3253">
      <c r="A3253" s="10" t="n"/>
      <c r="D3253">
        <f>IFERROR(VLOOKUP(C3253,Produtos!A:B,2,FALSE),"")</f>
        <v/>
      </c>
      <c r="F3253" s="10">
        <f>IFERROR(INDEX(Lotes!$E:$E,MATCH(1,(Lotes!$A:$A=C3253)*(Lotes!$C:$C=E3253),0)),"")</f>
        <v/>
      </c>
      <c r="G3253" s="14" t="n"/>
    </row>
    <row r="3254">
      <c r="A3254" s="10" t="n"/>
      <c r="D3254">
        <f>IFERROR(VLOOKUP(C3254,Produtos!A:B,2,FALSE),"")</f>
        <v/>
      </c>
      <c r="F3254" s="10">
        <f>IFERROR(INDEX(Lotes!$E:$E,MATCH(1,(Lotes!$A:$A=C3254)*(Lotes!$C:$C=E3254),0)),"")</f>
        <v/>
      </c>
      <c r="G3254" s="14" t="n"/>
    </row>
    <row r="3255">
      <c r="A3255" s="10" t="n"/>
      <c r="D3255">
        <f>IFERROR(VLOOKUP(C3255,Produtos!A:B,2,FALSE),"")</f>
        <v/>
      </c>
      <c r="F3255" s="10">
        <f>IFERROR(INDEX(Lotes!$E:$E,MATCH(1,(Lotes!$A:$A=C3255)*(Lotes!$C:$C=E3255),0)),"")</f>
        <v/>
      </c>
      <c r="G3255" s="14" t="n"/>
    </row>
    <row r="3256">
      <c r="A3256" s="10" t="n"/>
      <c r="D3256">
        <f>IFERROR(VLOOKUP(C3256,Produtos!A:B,2,FALSE),"")</f>
        <v/>
      </c>
      <c r="F3256" s="10">
        <f>IFERROR(INDEX(Lotes!$E:$E,MATCH(1,(Lotes!$A:$A=C3256)*(Lotes!$C:$C=E3256),0)),"")</f>
        <v/>
      </c>
      <c r="G3256" s="14" t="n"/>
    </row>
    <row r="3257">
      <c r="A3257" s="10" t="n"/>
      <c r="D3257">
        <f>IFERROR(VLOOKUP(C3257,Produtos!A:B,2,FALSE),"")</f>
        <v/>
      </c>
      <c r="F3257" s="10">
        <f>IFERROR(INDEX(Lotes!$E:$E,MATCH(1,(Lotes!$A:$A=C3257)*(Lotes!$C:$C=E3257),0)),"")</f>
        <v/>
      </c>
      <c r="G3257" s="14" t="n"/>
    </row>
    <row r="3258">
      <c r="A3258" s="10" t="n"/>
      <c r="D3258">
        <f>IFERROR(VLOOKUP(C3258,Produtos!A:B,2,FALSE),"")</f>
        <v/>
      </c>
      <c r="F3258" s="10">
        <f>IFERROR(INDEX(Lotes!$E:$E,MATCH(1,(Lotes!$A:$A=C3258)*(Lotes!$C:$C=E3258),0)),"")</f>
        <v/>
      </c>
      <c r="G3258" s="14" t="n"/>
    </row>
    <row r="3259">
      <c r="A3259" s="10" t="n"/>
      <c r="D3259">
        <f>IFERROR(VLOOKUP(C3259,Produtos!A:B,2,FALSE),"")</f>
        <v/>
      </c>
      <c r="F3259" s="10">
        <f>IFERROR(INDEX(Lotes!$E:$E,MATCH(1,(Lotes!$A:$A=C3259)*(Lotes!$C:$C=E3259),0)),"")</f>
        <v/>
      </c>
      <c r="G3259" s="14" t="n"/>
    </row>
    <row r="3260">
      <c r="A3260" s="10" t="n"/>
      <c r="D3260">
        <f>IFERROR(VLOOKUP(C3260,Produtos!A:B,2,FALSE),"")</f>
        <v/>
      </c>
      <c r="F3260" s="10">
        <f>IFERROR(INDEX(Lotes!$E:$E,MATCH(1,(Lotes!$A:$A=C3260)*(Lotes!$C:$C=E3260),0)),"")</f>
        <v/>
      </c>
      <c r="G3260" s="14" t="n"/>
    </row>
    <row r="3261">
      <c r="A3261" s="10" t="n"/>
      <c r="D3261">
        <f>IFERROR(VLOOKUP(C3261,Produtos!A:B,2,FALSE),"")</f>
        <v/>
      </c>
      <c r="F3261" s="10">
        <f>IFERROR(INDEX(Lotes!$E:$E,MATCH(1,(Lotes!$A:$A=C3261)*(Lotes!$C:$C=E3261),0)),"")</f>
        <v/>
      </c>
      <c r="G3261" s="14" t="n"/>
    </row>
    <row r="3262">
      <c r="A3262" s="10" t="n"/>
      <c r="D3262">
        <f>IFERROR(VLOOKUP(C3262,Produtos!A:B,2,FALSE),"")</f>
        <v/>
      </c>
      <c r="F3262" s="10">
        <f>IFERROR(INDEX(Lotes!$E:$E,MATCH(1,(Lotes!$A:$A=C3262)*(Lotes!$C:$C=E3262),0)),"")</f>
        <v/>
      </c>
      <c r="G3262" s="14" t="n"/>
    </row>
    <row r="3263">
      <c r="A3263" s="10" t="n"/>
      <c r="D3263">
        <f>IFERROR(VLOOKUP(C3263,Produtos!A:B,2,FALSE),"")</f>
        <v/>
      </c>
      <c r="F3263" s="10">
        <f>IFERROR(INDEX(Lotes!$E:$E,MATCH(1,(Lotes!$A:$A=C3263)*(Lotes!$C:$C=E3263),0)),"")</f>
        <v/>
      </c>
      <c r="G3263" s="14" t="n"/>
    </row>
    <row r="3264">
      <c r="A3264" s="10" t="n"/>
      <c r="D3264">
        <f>IFERROR(VLOOKUP(C3264,Produtos!A:B,2,FALSE),"")</f>
        <v/>
      </c>
      <c r="F3264" s="10">
        <f>IFERROR(INDEX(Lotes!$E:$E,MATCH(1,(Lotes!$A:$A=C3264)*(Lotes!$C:$C=E3264),0)),"")</f>
        <v/>
      </c>
      <c r="G3264" s="14" t="n"/>
    </row>
    <row r="3265">
      <c r="A3265" s="10" t="n"/>
      <c r="D3265">
        <f>IFERROR(VLOOKUP(C3265,Produtos!A:B,2,FALSE),"")</f>
        <v/>
      </c>
      <c r="F3265" s="10">
        <f>IFERROR(INDEX(Lotes!$E:$E,MATCH(1,(Lotes!$A:$A=C3265)*(Lotes!$C:$C=E3265),0)),"")</f>
        <v/>
      </c>
      <c r="G3265" s="14" t="n"/>
    </row>
    <row r="3266">
      <c r="A3266" s="10" t="n"/>
      <c r="D3266">
        <f>IFERROR(VLOOKUP(C3266,Produtos!A:B,2,FALSE),"")</f>
        <v/>
      </c>
      <c r="F3266" s="10">
        <f>IFERROR(INDEX(Lotes!$E:$E,MATCH(1,(Lotes!$A:$A=C3266)*(Lotes!$C:$C=E3266),0)),"")</f>
        <v/>
      </c>
      <c r="G3266" s="14" t="n"/>
    </row>
    <row r="3267">
      <c r="A3267" s="10" t="n"/>
      <c r="D3267">
        <f>IFERROR(VLOOKUP(C3267,Produtos!A:B,2,FALSE),"")</f>
        <v/>
      </c>
      <c r="F3267" s="10">
        <f>IFERROR(INDEX(Lotes!$E:$E,MATCH(1,(Lotes!$A:$A=C3267)*(Lotes!$C:$C=E3267),0)),"")</f>
        <v/>
      </c>
      <c r="G3267" s="14" t="n"/>
    </row>
    <row r="3268">
      <c r="A3268" s="10" t="n"/>
      <c r="D3268">
        <f>IFERROR(VLOOKUP(C3268,Produtos!A:B,2,FALSE),"")</f>
        <v/>
      </c>
      <c r="F3268" s="10">
        <f>IFERROR(INDEX(Lotes!$E:$E,MATCH(1,(Lotes!$A:$A=C3268)*(Lotes!$C:$C=E3268),0)),"")</f>
        <v/>
      </c>
      <c r="G3268" s="14" t="n"/>
    </row>
    <row r="3269">
      <c r="A3269" s="10" t="n"/>
      <c r="D3269">
        <f>IFERROR(VLOOKUP(C3269,Produtos!A:B,2,FALSE),"")</f>
        <v/>
      </c>
      <c r="F3269" s="10">
        <f>IFERROR(INDEX(Lotes!$E:$E,MATCH(1,(Lotes!$A:$A=C3269)*(Lotes!$C:$C=E3269),0)),"")</f>
        <v/>
      </c>
      <c r="G3269" s="14" t="n"/>
    </row>
    <row r="3270">
      <c r="A3270" s="10" t="n"/>
      <c r="D3270">
        <f>IFERROR(VLOOKUP(C3270,Produtos!A:B,2,FALSE),"")</f>
        <v/>
      </c>
      <c r="F3270" s="10">
        <f>IFERROR(INDEX(Lotes!$E:$E,MATCH(1,(Lotes!$A:$A=C3270)*(Lotes!$C:$C=E3270),0)),"")</f>
        <v/>
      </c>
      <c r="G3270" s="14" t="n"/>
    </row>
    <row r="3271">
      <c r="A3271" s="10" t="n"/>
      <c r="D3271">
        <f>IFERROR(VLOOKUP(C3271,Produtos!A:B,2,FALSE),"")</f>
        <v/>
      </c>
      <c r="F3271" s="10">
        <f>IFERROR(INDEX(Lotes!$E:$E,MATCH(1,(Lotes!$A:$A=C3271)*(Lotes!$C:$C=E3271),0)),"")</f>
        <v/>
      </c>
      <c r="G3271" s="14" t="n"/>
    </row>
    <row r="3272">
      <c r="A3272" s="10" t="n"/>
      <c r="D3272">
        <f>IFERROR(VLOOKUP(C3272,Produtos!A:B,2,FALSE),"")</f>
        <v/>
      </c>
      <c r="F3272" s="10">
        <f>IFERROR(INDEX(Lotes!$E:$E,MATCH(1,(Lotes!$A:$A=C3272)*(Lotes!$C:$C=E3272),0)),"")</f>
        <v/>
      </c>
      <c r="G3272" s="14" t="n"/>
    </row>
    <row r="3273">
      <c r="A3273" s="10" t="n"/>
      <c r="D3273">
        <f>IFERROR(VLOOKUP(C3273,Produtos!A:B,2,FALSE),"")</f>
        <v/>
      </c>
      <c r="F3273" s="10">
        <f>IFERROR(INDEX(Lotes!$E:$E,MATCH(1,(Lotes!$A:$A=C3273)*(Lotes!$C:$C=E3273),0)),"")</f>
        <v/>
      </c>
      <c r="G3273" s="14" t="n"/>
    </row>
    <row r="3274">
      <c r="A3274" s="10" t="n"/>
      <c r="D3274">
        <f>IFERROR(VLOOKUP(C3274,Produtos!A:B,2,FALSE),"")</f>
        <v/>
      </c>
      <c r="F3274" s="10">
        <f>IFERROR(INDEX(Lotes!$E:$E,MATCH(1,(Lotes!$A:$A=C3274)*(Lotes!$C:$C=E3274),0)),"")</f>
        <v/>
      </c>
      <c r="G3274" s="14" t="n"/>
    </row>
    <row r="3275">
      <c r="A3275" s="10" t="n"/>
      <c r="D3275">
        <f>IFERROR(VLOOKUP(C3275,Produtos!A:B,2,FALSE),"")</f>
        <v/>
      </c>
      <c r="F3275" s="10">
        <f>IFERROR(INDEX(Lotes!$E:$E,MATCH(1,(Lotes!$A:$A=C3275)*(Lotes!$C:$C=E3275),0)),"")</f>
        <v/>
      </c>
      <c r="G3275" s="14" t="n"/>
    </row>
    <row r="3276">
      <c r="A3276" s="10" t="n"/>
      <c r="D3276">
        <f>IFERROR(VLOOKUP(C3276,Produtos!A:B,2,FALSE),"")</f>
        <v/>
      </c>
      <c r="F3276" s="10">
        <f>IFERROR(INDEX(Lotes!$E:$E,MATCH(1,(Lotes!$A:$A=C3276)*(Lotes!$C:$C=E3276),0)),"")</f>
        <v/>
      </c>
      <c r="G3276" s="14" t="n"/>
    </row>
    <row r="3277">
      <c r="A3277" s="10" t="n"/>
      <c r="D3277">
        <f>IFERROR(VLOOKUP(C3277,Produtos!A:B,2,FALSE),"")</f>
        <v/>
      </c>
      <c r="F3277" s="10">
        <f>IFERROR(INDEX(Lotes!$E:$E,MATCH(1,(Lotes!$A:$A=C3277)*(Lotes!$C:$C=E3277),0)),"")</f>
        <v/>
      </c>
      <c r="G3277" s="14" t="n"/>
    </row>
    <row r="3278">
      <c r="A3278" s="10" t="n"/>
      <c r="D3278">
        <f>IFERROR(VLOOKUP(C3278,Produtos!A:B,2,FALSE),"")</f>
        <v/>
      </c>
      <c r="F3278" s="10">
        <f>IFERROR(INDEX(Lotes!$E:$E,MATCH(1,(Lotes!$A:$A=C3278)*(Lotes!$C:$C=E3278),0)),"")</f>
        <v/>
      </c>
      <c r="G3278" s="14" t="n"/>
    </row>
    <row r="3279">
      <c r="A3279" s="10" t="n"/>
      <c r="D3279">
        <f>IFERROR(VLOOKUP(C3279,Produtos!A:B,2,FALSE),"")</f>
        <v/>
      </c>
      <c r="F3279" s="10">
        <f>IFERROR(INDEX(Lotes!$E:$E,MATCH(1,(Lotes!$A:$A=C3279)*(Lotes!$C:$C=E3279),0)),"")</f>
        <v/>
      </c>
      <c r="G3279" s="14" t="n"/>
    </row>
    <row r="3280">
      <c r="A3280" s="10" t="n"/>
      <c r="D3280">
        <f>IFERROR(VLOOKUP(C3280,Produtos!A:B,2,FALSE),"")</f>
        <v/>
      </c>
      <c r="F3280" s="10">
        <f>IFERROR(INDEX(Lotes!$E:$E,MATCH(1,(Lotes!$A:$A=C3280)*(Lotes!$C:$C=E3280),0)),"")</f>
        <v/>
      </c>
      <c r="G3280" s="14" t="n"/>
    </row>
    <row r="3281">
      <c r="A3281" s="10" t="n"/>
      <c r="D3281">
        <f>IFERROR(VLOOKUP(C3281,Produtos!A:B,2,FALSE),"")</f>
        <v/>
      </c>
      <c r="F3281" s="10">
        <f>IFERROR(INDEX(Lotes!$E:$E,MATCH(1,(Lotes!$A:$A=C3281)*(Lotes!$C:$C=E3281),0)),"")</f>
        <v/>
      </c>
      <c r="G3281" s="14" t="n"/>
    </row>
    <row r="3282">
      <c r="A3282" s="10" t="n"/>
      <c r="D3282">
        <f>IFERROR(VLOOKUP(C3282,Produtos!A:B,2,FALSE),"")</f>
        <v/>
      </c>
      <c r="F3282" s="10">
        <f>IFERROR(INDEX(Lotes!$E:$E,MATCH(1,(Lotes!$A:$A=C3282)*(Lotes!$C:$C=E3282),0)),"")</f>
        <v/>
      </c>
      <c r="G3282" s="14" t="n"/>
    </row>
    <row r="3283">
      <c r="A3283" s="10" t="n"/>
      <c r="D3283">
        <f>IFERROR(VLOOKUP(C3283,Produtos!A:B,2,FALSE),"")</f>
        <v/>
      </c>
      <c r="F3283" s="10">
        <f>IFERROR(INDEX(Lotes!$E:$E,MATCH(1,(Lotes!$A:$A=C3283)*(Lotes!$C:$C=E3283),0)),"")</f>
        <v/>
      </c>
      <c r="G3283" s="14" t="n"/>
    </row>
    <row r="3284">
      <c r="A3284" s="10" t="n"/>
      <c r="D3284">
        <f>IFERROR(VLOOKUP(C3284,Produtos!A:B,2,FALSE),"")</f>
        <v/>
      </c>
      <c r="F3284" s="10">
        <f>IFERROR(INDEX(Lotes!$E:$E,MATCH(1,(Lotes!$A:$A=C3284)*(Lotes!$C:$C=E3284),0)),"")</f>
        <v/>
      </c>
      <c r="G3284" s="14" t="n"/>
    </row>
    <row r="3285">
      <c r="A3285" s="10" t="n"/>
      <c r="D3285">
        <f>IFERROR(VLOOKUP(C3285,Produtos!A:B,2,FALSE),"")</f>
        <v/>
      </c>
      <c r="F3285" s="10">
        <f>IFERROR(INDEX(Lotes!$E:$E,MATCH(1,(Lotes!$A:$A=C3285)*(Lotes!$C:$C=E3285),0)),"")</f>
        <v/>
      </c>
      <c r="G3285" s="14" t="n"/>
    </row>
    <row r="3286">
      <c r="A3286" s="10" t="n"/>
      <c r="D3286">
        <f>IFERROR(VLOOKUP(C3286,Produtos!A:B,2,FALSE),"")</f>
        <v/>
      </c>
      <c r="F3286" s="10">
        <f>IFERROR(INDEX(Lotes!$E:$E,MATCH(1,(Lotes!$A:$A=C3286)*(Lotes!$C:$C=E3286),0)),"")</f>
        <v/>
      </c>
      <c r="G3286" s="14" t="n"/>
    </row>
    <row r="3287">
      <c r="A3287" s="10" t="n"/>
      <c r="D3287">
        <f>IFERROR(VLOOKUP(C3287,Produtos!A:B,2,FALSE),"")</f>
        <v/>
      </c>
      <c r="F3287" s="10">
        <f>IFERROR(INDEX(Lotes!$E:$E,MATCH(1,(Lotes!$A:$A=C3287)*(Lotes!$C:$C=E3287),0)),"")</f>
        <v/>
      </c>
      <c r="G3287" s="14" t="n"/>
    </row>
    <row r="3288">
      <c r="A3288" s="10" t="n"/>
      <c r="D3288">
        <f>IFERROR(VLOOKUP(C3288,Produtos!A:B,2,FALSE),"")</f>
        <v/>
      </c>
      <c r="F3288" s="10">
        <f>IFERROR(INDEX(Lotes!$E:$E,MATCH(1,(Lotes!$A:$A=C3288)*(Lotes!$C:$C=E3288),0)),"")</f>
        <v/>
      </c>
      <c r="G3288" s="14" t="n"/>
    </row>
    <row r="3289">
      <c r="A3289" s="10" t="n"/>
      <c r="D3289">
        <f>IFERROR(VLOOKUP(C3289,Produtos!A:B,2,FALSE),"")</f>
        <v/>
      </c>
      <c r="F3289" s="10">
        <f>IFERROR(INDEX(Lotes!$E:$E,MATCH(1,(Lotes!$A:$A=C3289)*(Lotes!$C:$C=E3289),0)),"")</f>
        <v/>
      </c>
      <c r="G3289" s="14" t="n"/>
    </row>
    <row r="3290">
      <c r="A3290" s="10" t="n"/>
      <c r="D3290">
        <f>IFERROR(VLOOKUP(C3290,Produtos!A:B,2,FALSE),"")</f>
        <v/>
      </c>
      <c r="F3290" s="10">
        <f>IFERROR(INDEX(Lotes!$E:$E,MATCH(1,(Lotes!$A:$A=C3290)*(Lotes!$C:$C=E3290),0)),"")</f>
        <v/>
      </c>
      <c r="G3290" s="14" t="n"/>
    </row>
    <row r="3291">
      <c r="A3291" s="10" t="n"/>
      <c r="D3291">
        <f>IFERROR(VLOOKUP(C3291,Produtos!A:B,2,FALSE),"")</f>
        <v/>
      </c>
      <c r="F3291" s="10">
        <f>IFERROR(INDEX(Lotes!$E:$E,MATCH(1,(Lotes!$A:$A=C3291)*(Lotes!$C:$C=E3291),0)),"")</f>
        <v/>
      </c>
      <c r="G3291" s="14" t="n"/>
    </row>
    <row r="3292">
      <c r="A3292" s="10" t="n"/>
      <c r="D3292">
        <f>IFERROR(VLOOKUP(C3292,Produtos!A:B,2,FALSE),"")</f>
        <v/>
      </c>
      <c r="F3292" s="10">
        <f>IFERROR(INDEX(Lotes!$E:$E,MATCH(1,(Lotes!$A:$A=C3292)*(Lotes!$C:$C=E3292),0)),"")</f>
        <v/>
      </c>
      <c r="G3292" s="14" t="n"/>
    </row>
    <row r="3293">
      <c r="A3293" s="10" t="n"/>
      <c r="D3293">
        <f>IFERROR(VLOOKUP(C3293,Produtos!A:B,2,FALSE),"")</f>
        <v/>
      </c>
      <c r="F3293" s="10">
        <f>IFERROR(INDEX(Lotes!$E:$E,MATCH(1,(Lotes!$A:$A=C3293)*(Lotes!$C:$C=E3293),0)),"")</f>
        <v/>
      </c>
      <c r="G3293" s="14" t="n"/>
    </row>
    <row r="3294">
      <c r="A3294" s="10" t="n"/>
      <c r="D3294">
        <f>IFERROR(VLOOKUP(C3294,Produtos!A:B,2,FALSE),"")</f>
        <v/>
      </c>
      <c r="F3294" s="10">
        <f>IFERROR(INDEX(Lotes!$E:$E,MATCH(1,(Lotes!$A:$A=C3294)*(Lotes!$C:$C=E3294),0)),"")</f>
        <v/>
      </c>
      <c r="G3294" s="14" t="n"/>
    </row>
    <row r="3295">
      <c r="A3295" s="10" t="n"/>
      <c r="D3295">
        <f>IFERROR(VLOOKUP(C3295,Produtos!A:B,2,FALSE),"")</f>
        <v/>
      </c>
      <c r="F3295" s="10">
        <f>IFERROR(INDEX(Lotes!$E:$E,MATCH(1,(Lotes!$A:$A=C3295)*(Lotes!$C:$C=E3295),0)),"")</f>
        <v/>
      </c>
      <c r="G3295" s="14" t="n"/>
    </row>
    <row r="3296">
      <c r="A3296" s="10" t="n"/>
      <c r="D3296">
        <f>IFERROR(VLOOKUP(C3296,Produtos!A:B,2,FALSE),"")</f>
        <v/>
      </c>
      <c r="F3296" s="10">
        <f>IFERROR(INDEX(Lotes!$E:$E,MATCH(1,(Lotes!$A:$A=C3296)*(Lotes!$C:$C=E3296),0)),"")</f>
        <v/>
      </c>
      <c r="G3296" s="14" t="n"/>
    </row>
    <row r="3297">
      <c r="A3297" s="10" t="n"/>
      <c r="D3297">
        <f>IFERROR(VLOOKUP(C3297,Produtos!A:B,2,FALSE),"")</f>
        <v/>
      </c>
      <c r="F3297" s="10">
        <f>IFERROR(INDEX(Lotes!$E:$E,MATCH(1,(Lotes!$A:$A=C3297)*(Lotes!$C:$C=E3297),0)),"")</f>
        <v/>
      </c>
      <c r="G3297" s="14" t="n"/>
    </row>
    <row r="3298">
      <c r="A3298" s="10" t="n"/>
      <c r="D3298">
        <f>IFERROR(VLOOKUP(C3298,Produtos!A:B,2,FALSE),"")</f>
        <v/>
      </c>
      <c r="F3298" s="10">
        <f>IFERROR(INDEX(Lotes!$E:$E,MATCH(1,(Lotes!$A:$A=C3298)*(Lotes!$C:$C=E3298),0)),"")</f>
        <v/>
      </c>
      <c r="G3298" s="14" t="n"/>
    </row>
    <row r="3299">
      <c r="A3299" s="10" t="n"/>
      <c r="D3299">
        <f>IFERROR(VLOOKUP(C3299,Produtos!A:B,2,FALSE),"")</f>
        <v/>
      </c>
      <c r="F3299" s="10">
        <f>IFERROR(INDEX(Lotes!$E:$E,MATCH(1,(Lotes!$A:$A=C3299)*(Lotes!$C:$C=E3299),0)),"")</f>
        <v/>
      </c>
      <c r="G3299" s="14" t="n"/>
    </row>
    <row r="3300">
      <c r="A3300" s="10" t="n"/>
      <c r="D3300">
        <f>IFERROR(VLOOKUP(C3300,Produtos!A:B,2,FALSE),"")</f>
        <v/>
      </c>
      <c r="F3300" s="10">
        <f>IFERROR(INDEX(Lotes!$E:$E,MATCH(1,(Lotes!$A:$A=C3300)*(Lotes!$C:$C=E3300),0)),"")</f>
        <v/>
      </c>
      <c r="G3300" s="14" t="n"/>
    </row>
    <row r="3301">
      <c r="A3301" s="10" t="n"/>
      <c r="D3301">
        <f>IFERROR(VLOOKUP(C3301,Produtos!A:B,2,FALSE),"")</f>
        <v/>
      </c>
      <c r="F3301" s="10">
        <f>IFERROR(INDEX(Lotes!$E:$E,MATCH(1,(Lotes!$A:$A=C3301)*(Lotes!$C:$C=E3301),0)),"")</f>
        <v/>
      </c>
      <c r="G3301" s="14" t="n"/>
    </row>
    <row r="3302">
      <c r="A3302" s="10" t="n"/>
      <c r="D3302">
        <f>IFERROR(VLOOKUP(C3302,Produtos!A:B,2,FALSE),"")</f>
        <v/>
      </c>
      <c r="F3302" s="10">
        <f>IFERROR(INDEX(Lotes!$E:$E,MATCH(1,(Lotes!$A:$A=C3302)*(Lotes!$C:$C=E3302),0)),"")</f>
        <v/>
      </c>
      <c r="G3302" s="14" t="n"/>
    </row>
    <row r="3303">
      <c r="A3303" s="10" t="n"/>
      <c r="D3303">
        <f>IFERROR(VLOOKUP(C3303,Produtos!A:B,2,FALSE),"")</f>
        <v/>
      </c>
      <c r="F3303" s="10">
        <f>IFERROR(INDEX(Lotes!$E:$E,MATCH(1,(Lotes!$A:$A=C3303)*(Lotes!$C:$C=E3303),0)),"")</f>
        <v/>
      </c>
      <c r="G3303" s="14" t="n"/>
    </row>
    <row r="3304">
      <c r="A3304" s="10" t="n"/>
      <c r="D3304">
        <f>IFERROR(VLOOKUP(C3304,Produtos!A:B,2,FALSE),"")</f>
        <v/>
      </c>
      <c r="F3304" s="10">
        <f>IFERROR(INDEX(Lotes!$E:$E,MATCH(1,(Lotes!$A:$A=C3304)*(Lotes!$C:$C=E3304),0)),"")</f>
        <v/>
      </c>
      <c r="G3304" s="14" t="n"/>
    </row>
    <row r="3305">
      <c r="A3305" s="10" t="n"/>
      <c r="D3305">
        <f>IFERROR(VLOOKUP(C3305,Produtos!A:B,2,FALSE),"")</f>
        <v/>
      </c>
      <c r="F3305" s="10">
        <f>IFERROR(INDEX(Lotes!$E:$E,MATCH(1,(Lotes!$A:$A=C3305)*(Lotes!$C:$C=E3305),0)),"")</f>
        <v/>
      </c>
      <c r="G3305" s="14" t="n"/>
    </row>
    <row r="3306">
      <c r="A3306" s="10" t="n"/>
      <c r="D3306">
        <f>IFERROR(VLOOKUP(C3306,Produtos!A:B,2,FALSE),"")</f>
        <v/>
      </c>
      <c r="F3306" s="10">
        <f>IFERROR(INDEX(Lotes!$E:$E,MATCH(1,(Lotes!$A:$A=C3306)*(Lotes!$C:$C=E3306),0)),"")</f>
        <v/>
      </c>
      <c r="G3306" s="14" t="n"/>
    </row>
    <row r="3307">
      <c r="A3307" s="10" t="n"/>
      <c r="D3307">
        <f>IFERROR(VLOOKUP(C3307,Produtos!A:B,2,FALSE),"")</f>
        <v/>
      </c>
      <c r="F3307" s="10">
        <f>IFERROR(INDEX(Lotes!$E:$E,MATCH(1,(Lotes!$A:$A=C3307)*(Lotes!$C:$C=E3307),0)),"")</f>
        <v/>
      </c>
      <c r="G3307" s="14" t="n"/>
    </row>
    <row r="3308">
      <c r="A3308" s="10" t="n"/>
      <c r="D3308">
        <f>IFERROR(VLOOKUP(C3308,Produtos!A:B,2,FALSE),"")</f>
        <v/>
      </c>
      <c r="F3308" s="10">
        <f>IFERROR(INDEX(Lotes!$E:$E,MATCH(1,(Lotes!$A:$A=C3308)*(Lotes!$C:$C=E3308),0)),"")</f>
        <v/>
      </c>
      <c r="G3308" s="14" t="n"/>
    </row>
    <row r="3309">
      <c r="A3309" s="10" t="n"/>
      <c r="D3309">
        <f>IFERROR(VLOOKUP(C3309,Produtos!A:B,2,FALSE),"")</f>
        <v/>
      </c>
      <c r="F3309" s="10">
        <f>IFERROR(INDEX(Lotes!$E:$E,MATCH(1,(Lotes!$A:$A=C3309)*(Lotes!$C:$C=E3309),0)),"")</f>
        <v/>
      </c>
      <c r="G3309" s="14" t="n"/>
    </row>
    <row r="3310">
      <c r="A3310" s="10" t="n"/>
      <c r="D3310">
        <f>IFERROR(VLOOKUP(C3310,Produtos!A:B,2,FALSE),"")</f>
        <v/>
      </c>
      <c r="F3310" s="10">
        <f>IFERROR(INDEX(Lotes!$E:$E,MATCH(1,(Lotes!$A:$A=C3310)*(Lotes!$C:$C=E3310),0)),"")</f>
        <v/>
      </c>
      <c r="G3310" s="14" t="n"/>
    </row>
    <row r="3311">
      <c r="A3311" s="10" t="n"/>
      <c r="D3311">
        <f>IFERROR(VLOOKUP(C3311,Produtos!A:B,2,FALSE),"")</f>
        <v/>
      </c>
      <c r="F3311" s="10">
        <f>IFERROR(INDEX(Lotes!$E:$E,MATCH(1,(Lotes!$A:$A=C3311)*(Lotes!$C:$C=E3311),0)),"")</f>
        <v/>
      </c>
      <c r="G3311" s="14" t="n"/>
    </row>
    <row r="3312">
      <c r="A3312" s="10" t="n"/>
      <c r="D3312">
        <f>IFERROR(VLOOKUP(C3312,Produtos!A:B,2,FALSE),"")</f>
        <v/>
      </c>
      <c r="F3312" s="10">
        <f>IFERROR(INDEX(Lotes!$E:$E,MATCH(1,(Lotes!$A:$A=C3312)*(Lotes!$C:$C=E3312),0)),"")</f>
        <v/>
      </c>
      <c r="G3312" s="14" t="n"/>
    </row>
    <row r="3313">
      <c r="A3313" s="10" t="n"/>
      <c r="D3313">
        <f>IFERROR(VLOOKUP(C3313,Produtos!A:B,2,FALSE),"")</f>
        <v/>
      </c>
      <c r="F3313" s="10">
        <f>IFERROR(INDEX(Lotes!$E:$E,MATCH(1,(Lotes!$A:$A=C3313)*(Lotes!$C:$C=E3313),0)),"")</f>
        <v/>
      </c>
      <c r="G3313" s="14" t="n"/>
    </row>
    <row r="3314">
      <c r="A3314" s="10" t="n"/>
      <c r="D3314">
        <f>IFERROR(VLOOKUP(C3314,Produtos!A:B,2,FALSE),"")</f>
        <v/>
      </c>
      <c r="F3314" s="10">
        <f>IFERROR(INDEX(Lotes!$E:$E,MATCH(1,(Lotes!$A:$A=C3314)*(Lotes!$C:$C=E3314),0)),"")</f>
        <v/>
      </c>
      <c r="G3314" s="14" t="n"/>
    </row>
    <row r="3315">
      <c r="A3315" s="10" t="n"/>
      <c r="D3315">
        <f>IFERROR(VLOOKUP(C3315,Produtos!A:B,2,FALSE),"")</f>
        <v/>
      </c>
      <c r="F3315" s="10">
        <f>IFERROR(INDEX(Lotes!$E:$E,MATCH(1,(Lotes!$A:$A=C3315)*(Lotes!$C:$C=E3315),0)),"")</f>
        <v/>
      </c>
      <c r="G3315" s="14" t="n"/>
    </row>
    <row r="3316">
      <c r="A3316" s="10" t="n"/>
      <c r="D3316">
        <f>IFERROR(VLOOKUP(C3316,Produtos!A:B,2,FALSE),"")</f>
        <v/>
      </c>
      <c r="F3316" s="10">
        <f>IFERROR(INDEX(Lotes!$E:$E,MATCH(1,(Lotes!$A:$A=C3316)*(Lotes!$C:$C=E3316),0)),"")</f>
        <v/>
      </c>
      <c r="G3316" s="14" t="n"/>
    </row>
    <row r="3317">
      <c r="A3317" s="10" t="n"/>
      <c r="D3317">
        <f>IFERROR(VLOOKUP(C3317,Produtos!A:B,2,FALSE),"")</f>
        <v/>
      </c>
      <c r="F3317" s="10">
        <f>IFERROR(INDEX(Lotes!$E:$E,MATCH(1,(Lotes!$A:$A=C3317)*(Lotes!$C:$C=E3317),0)),"")</f>
        <v/>
      </c>
      <c r="G3317" s="14" t="n"/>
    </row>
    <row r="3318">
      <c r="A3318" s="10" t="n"/>
      <c r="D3318">
        <f>IFERROR(VLOOKUP(C3318,Produtos!A:B,2,FALSE),"")</f>
        <v/>
      </c>
      <c r="F3318" s="10">
        <f>IFERROR(INDEX(Lotes!$E:$E,MATCH(1,(Lotes!$A:$A=C3318)*(Lotes!$C:$C=E3318),0)),"")</f>
        <v/>
      </c>
      <c r="G3318" s="14" t="n"/>
    </row>
    <row r="3319">
      <c r="A3319" s="10" t="n"/>
      <c r="D3319">
        <f>IFERROR(VLOOKUP(C3319,Produtos!A:B,2,FALSE),"")</f>
        <v/>
      </c>
      <c r="F3319" s="10">
        <f>IFERROR(INDEX(Lotes!$E:$E,MATCH(1,(Lotes!$A:$A=C3319)*(Lotes!$C:$C=E3319),0)),"")</f>
        <v/>
      </c>
      <c r="G3319" s="14" t="n"/>
    </row>
    <row r="3320">
      <c r="A3320" s="10" t="n"/>
      <c r="D3320">
        <f>IFERROR(VLOOKUP(C3320,Produtos!A:B,2,FALSE),"")</f>
        <v/>
      </c>
      <c r="F3320" s="10">
        <f>IFERROR(INDEX(Lotes!$E:$E,MATCH(1,(Lotes!$A:$A=C3320)*(Lotes!$C:$C=E3320),0)),"")</f>
        <v/>
      </c>
      <c r="G3320" s="14" t="n"/>
    </row>
    <row r="3321">
      <c r="A3321" s="10" t="n"/>
      <c r="D3321">
        <f>IFERROR(VLOOKUP(C3321,Produtos!A:B,2,FALSE),"")</f>
        <v/>
      </c>
      <c r="F3321" s="10">
        <f>IFERROR(INDEX(Lotes!$E:$E,MATCH(1,(Lotes!$A:$A=C3321)*(Lotes!$C:$C=E3321),0)),"")</f>
        <v/>
      </c>
      <c r="G3321" s="14" t="n"/>
    </row>
    <row r="3322">
      <c r="A3322" s="10" t="n"/>
      <c r="D3322">
        <f>IFERROR(VLOOKUP(C3322,Produtos!A:B,2,FALSE),"")</f>
        <v/>
      </c>
      <c r="F3322" s="10">
        <f>IFERROR(INDEX(Lotes!$E:$E,MATCH(1,(Lotes!$A:$A=C3322)*(Lotes!$C:$C=E3322),0)),"")</f>
        <v/>
      </c>
      <c r="G3322" s="14" t="n"/>
    </row>
    <row r="3323">
      <c r="A3323" s="10" t="n"/>
      <c r="D3323">
        <f>IFERROR(VLOOKUP(C3323,Produtos!A:B,2,FALSE),"")</f>
        <v/>
      </c>
      <c r="F3323" s="10">
        <f>IFERROR(INDEX(Lotes!$E:$E,MATCH(1,(Lotes!$A:$A=C3323)*(Lotes!$C:$C=E3323),0)),"")</f>
        <v/>
      </c>
      <c r="G3323" s="14" t="n"/>
    </row>
    <row r="3324">
      <c r="A3324" s="10" t="n"/>
      <c r="D3324">
        <f>IFERROR(VLOOKUP(C3324,Produtos!A:B,2,FALSE),"")</f>
        <v/>
      </c>
      <c r="F3324" s="10">
        <f>IFERROR(INDEX(Lotes!$E:$E,MATCH(1,(Lotes!$A:$A=C3324)*(Lotes!$C:$C=E3324),0)),"")</f>
        <v/>
      </c>
      <c r="G3324" s="14" t="n"/>
    </row>
    <row r="3325">
      <c r="A3325" s="10" t="n"/>
      <c r="D3325">
        <f>IFERROR(VLOOKUP(C3325,Produtos!A:B,2,FALSE),"")</f>
        <v/>
      </c>
      <c r="F3325" s="10">
        <f>IFERROR(INDEX(Lotes!$E:$E,MATCH(1,(Lotes!$A:$A=C3325)*(Lotes!$C:$C=E3325),0)),"")</f>
        <v/>
      </c>
      <c r="G3325" s="14" t="n"/>
    </row>
    <row r="3326">
      <c r="A3326" s="10" t="n"/>
      <c r="D3326">
        <f>IFERROR(VLOOKUP(C3326,Produtos!A:B,2,FALSE),"")</f>
        <v/>
      </c>
      <c r="F3326" s="10">
        <f>IFERROR(INDEX(Lotes!$E:$E,MATCH(1,(Lotes!$A:$A=C3326)*(Lotes!$C:$C=E3326),0)),"")</f>
        <v/>
      </c>
      <c r="G3326" s="14" t="n"/>
    </row>
    <row r="3327">
      <c r="A3327" s="10" t="n"/>
      <c r="D3327">
        <f>IFERROR(VLOOKUP(C3327,Produtos!A:B,2,FALSE),"")</f>
        <v/>
      </c>
      <c r="F3327" s="10">
        <f>IFERROR(INDEX(Lotes!$E:$E,MATCH(1,(Lotes!$A:$A=C3327)*(Lotes!$C:$C=E3327),0)),"")</f>
        <v/>
      </c>
      <c r="G3327" s="14" t="n"/>
    </row>
    <row r="3328">
      <c r="A3328" s="10" t="n"/>
      <c r="D3328">
        <f>IFERROR(VLOOKUP(C3328,Produtos!A:B,2,FALSE),"")</f>
        <v/>
      </c>
      <c r="F3328" s="10">
        <f>IFERROR(INDEX(Lotes!$E:$E,MATCH(1,(Lotes!$A:$A=C3328)*(Lotes!$C:$C=E3328),0)),"")</f>
        <v/>
      </c>
      <c r="G3328" s="14" t="n"/>
    </row>
    <row r="3329">
      <c r="A3329" s="10" t="n"/>
      <c r="D3329">
        <f>IFERROR(VLOOKUP(C3329,Produtos!A:B,2,FALSE),"")</f>
        <v/>
      </c>
      <c r="F3329" s="10">
        <f>IFERROR(INDEX(Lotes!$E:$E,MATCH(1,(Lotes!$A:$A=C3329)*(Lotes!$C:$C=E3329),0)),"")</f>
        <v/>
      </c>
      <c r="G3329" s="14" t="n"/>
    </row>
    <row r="3330">
      <c r="A3330" s="10" t="n"/>
      <c r="D3330">
        <f>IFERROR(VLOOKUP(C3330,Produtos!A:B,2,FALSE),"")</f>
        <v/>
      </c>
      <c r="F3330" s="10">
        <f>IFERROR(INDEX(Lotes!$E:$E,MATCH(1,(Lotes!$A:$A=C3330)*(Lotes!$C:$C=E3330),0)),"")</f>
        <v/>
      </c>
      <c r="G3330" s="14" t="n"/>
    </row>
    <row r="3331">
      <c r="A3331" s="10" t="n"/>
      <c r="D3331">
        <f>IFERROR(VLOOKUP(C3331,Produtos!A:B,2,FALSE),"")</f>
        <v/>
      </c>
      <c r="F3331" s="10">
        <f>IFERROR(INDEX(Lotes!$E:$E,MATCH(1,(Lotes!$A:$A=C3331)*(Lotes!$C:$C=E3331),0)),"")</f>
        <v/>
      </c>
      <c r="G3331" s="14" t="n"/>
    </row>
    <row r="3332">
      <c r="A3332" s="10" t="n"/>
      <c r="D3332">
        <f>IFERROR(VLOOKUP(C3332,Produtos!A:B,2,FALSE),"")</f>
        <v/>
      </c>
      <c r="F3332" s="10">
        <f>IFERROR(INDEX(Lotes!$E:$E,MATCH(1,(Lotes!$A:$A=C3332)*(Lotes!$C:$C=E3332),0)),"")</f>
        <v/>
      </c>
      <c r="G3332" s="14" t="n"/>
    </row>
    <row r="3333">
      <c r="A3333" s="10" t="n"/>
      <c r="D3333">
        <f>IFERROR(VLOOKUP(C3333,Produtos!A:B,2,FALSE),"")</f>
        <v/>
      </c>
      <c r="F3333" s="10">
        <f>IFERROR(INDEX(Lotes!$E:$E,MATCH(1,(Lotes!$A:$A=C3333)*(Lotes!$C:$C=E3333),0)),"")</f>
        <v/>
      </c>
      <c r="G3333" s="14" t="n"/>
    </row>
    <row r="3334">
      <c r="A3334" s="10" t="n"/>
      <c r="D3334">
        <f>IFERROR(VLOOKUP(C3334,Produtos!A:B,2,FALSE),"")</f>
        <v/>
      </c>
      <c r="F3334" s="10">
        <f>IFERROR(INDEX(Lotes!$E:$E,MATCH(1,(Lotes!$A:$A=C3334)*(Lotes!$C:$C=E3334),0)),"")</f>
        <v/>
      </c>
      <c r="G3334" s="14" t="n"/>
    </row>
    <row r="3335">
      <c r="A3335" s="10" t="n"/>
      <c r="D3335">
        <f>IFERROR(VLOOKUP(C3335,Produtos!A:B,2,FALSE),"")</f>
        <v/>
      </c>
      <c r="F3335" s="10">
        <f>IFERROR(INDEX(Lotes!$E:$E,MATCH(1,(Lotes!$A:$A=C3335)*(Lotes!$C:$C=E3335),0)),"")</f>
        <v/>
      </c>
      <c r="G3335" s="14" t="n"/>
    </row>
    <row r="3336">
      <c r="A3336" s="10" t="n"/>
      <c r="D3336">
        <f>IFERROR(VLOOKUP(C3336,Produtos!A:B,2,FALSE),"")</f>
        <v/>
      </c>
      <c r="F3336" s="10">
        <f>IFERROR(INDEX(Lotes!$E:$E,MATCH(1,(Lotes!$A:$A=C3336)*(Lotes!$C:$C=E3336),0)),"")</f>
        <v/>
      </c>
      <c r="G3336" s="14" t="n"/>
    </row>
    <row r="3337">
      <c r="A3337" s="10" t="n"/>
      <c r="D3337">
        <f>IFERROR(VLOOKUP(C3337,Produtos!A:B,2,FALSE),"")</f>
        <v/>
      </c>
      <c r="F3337" s="10">
        <f>IFERROR(INDEX(Lotes!$E:$E,MATCH(1,(Lotes!$A:$A=C3337)*(Lotes!$C:$C=E3337),0)),"")</f>
        <v/>
      </c>
      <c r="G3337" s="14" t="n"/>
    </row>
    <row r="3338">
      <c r="A3338" s="10" t="n"/>
      <c r="D3338">
        <f>IFERROR(VLOOKUP(C3338,Produtos!A:B,2,FALSE),"")</f>
        <v/>
      </c>
      <c r="F3338" s="10">
        <f>IFERROR(INDEX(Lotes!$E:$E,MATCH(1,(Lotes!$A:$A=C3338)*(Lotes!$C:$C=E3338),0)),"")</f>
        <v/>
      </c>
      <c r="G3338" s="14" t="n"/>
    </row>
    <row r="3339">
      <c r="A3339" s="10" t="n"/>
      <c r="D3339">
        <f>IFERROR(VLOOKUP(C3339,Produtos!A:B,2,FALSE),"")</f>
        <v/>
      </c>
      <c r="F3339" s="10">
        <f>IFERROR(INDEX(Lotes!$E:$E,MATCH(1,(Lotes!$A:$A=C3339)*(Lotes!$C:$C=E3339),0)),"")</f>
        <v/>
      </c>
      <c r="G3339" s="14" t="n"/>
    </row>
    <row r="3340">
      <c r="A3340" s="10" t="n"/>
      <c r="D3340">
        <f>IFERROR(VLOOKUP(C3340,Produtos!A:B,2,FALSE),"")</f>
        <v/>
      </c>
      <c r="F3340" s="10">
        <f>IFERROR(INDEX(Lotes!$E:$E,MATCH(1,(Lotes!$A:$A=C3340)*(Lotes!$C:$C=E3340),0)),"")</f>
        <v/>
      </c>
      <c r="G3340" s="14" t="n"/>
    </row>
    <row r="3341">
      <c r="A3341" s="10" t="n"/>
      <c r="D3341">
        <f>IFERROR(VLOOKUP(C3341,Produtos!A:B,2,FALSE),"")</f>
        <v/>
      </c>
      <c r="F3341" s="10">
        <f>IFERROR(INDEX(Lotes!$E:$E,MATCH(1,(Lotes!$A:$A=C3341)*(Lotes!$C:$C=E3341),0)),"")</f>
        <v/>
      </c>
      <c r="G3341" s="14" t="n"/>
    </row>
    <row r="3342">
      <c r="A3342" s="10" t="n"/>
      <c r="D3342">
        <f>IFERROR(VLOOKUP(C3342,Produtos!A:B,2,FALSE),"")</f>
        <v/>
      </c>
      <c r="F3342" s="10">
        <f>IFERROR(INDEX(Lotes!$E:$E,MATCH(1,(Lotes!$A:$A=C3342)*(Lotes!$C:$C=E3342),0)),"")</f>
        <v/>
      </c>
      <c r="G3342" s="14" t="n"/>
    </row>
    <row r="3343">
      <c r="A3343" s="10" t="n"/>
      <c r="D3343">
        <f>IFERROR(VLOOKUP(C3343,Produtos!A:B,2,FALSE),"")</f>
        <v/>
      </c>
      <c r="F3343" s="10">
        <f>IFERROR(INDEX(Lotes!$E:$E,MATCH(1,(Lotes!$A:$A=C3343)*(Lotes!$C:$C=E3343),0)),"")</f>
        <v/>
      </c>
      <c r="G3343" s="14" t="n"/>
    </row>
    <row r="3344">
      <c r="A3344" s="10" t="n"/>
      <c r="D3344">
        <f>IFERROR(VLOOKUP(C3344,Produtos!A:B,2,FALSE),"")</f>
        <v/>
      </c>
      <c r="F3344" s="10">
        <f>IFERROR(INDEX(Lotes!$E:$E,MATCH(1,(Lotes!$A:$A=C3344)*(Lotes!$C:$C=E3344),0)),"")</f>
        <v/>
      </c>
      <c r="G3344" s="14" t="n"/>
    </row>
    <row r="3345">
      <c r="A3345" s="10" t="n"/>
      <c r="D3345">
        <f>IFERROR(VLOOKUP(C3345,Produtos!A:B,2,FALSE),"")</f>
        <v/>
      </c>
      <c r="F3345" s="10">
        <f>IFERROR(INDEX(Lotes!$E:$E,MATCH(1,(Lotes!$A:$A=C3345)*(Lotes!$C:$C=E3345),0)),"")</f>
        <v/>
      </c>
      <c r="G3345" s="14" t="n"/>
    </row>
    <row r="3346">
      <c r="A3346" s="10" t="n"/>
      <c r="D3346">
        <f>IFERROR(VLOOKUP(C3346,Produtos!A:B,2,FALSE),"")</f>
        <v/>
      </c>
      <c r="F3346" s="10">
        <f>IFERROR(INDEX(Lotes!$E:$E,MATCH(1,(Lotes!$A:$A=C3346)*(Lotes!$C:$C=E3346),0)),"")</f>
        <v/>
      </c>
      <c r="G3346" s="14" t="n"/>
    </row>
    <row r="3347">
      <c r="A3347" s="10" t="n"/>
      <c r="D3347">
        <f>IFERROR(VLOOKUP(C3347,Produtos!A:B,2,FALSE),"")</f>
        <v/>
      </c>
      <c r="F3347" s="10">
        <f>IFERROR(INDEX(Lotes!$E:$E,MATCH(1,(Lotes!$A:$A=C3347)*(Lotes!$C:$C=E3347),0)),"")</f>
        <v/>
      </c>
      <c r="G3347" s="14" t="n"/>
    </row>
    <row r="3348">
      <c r="A3348" s="10" t="n"/>
      <c r="D3348">
        <f>IFERROR(VLOOKUP(C3348,Produtos!A:B,2,FALSE),"")</f>
        <v/>
      </c>
      <c r="F3348" s="10">
        <f>IFERROR(INDEX(Lotes!$E:$E,MATCH(1,(Lotes!$A:$A=C3348)*(Lotes!$C:$C=E3348),0)),"")</f>
        <v/>
      </c>
      <c r="G3348" s="14" t="n"/>
    </row>
    <row r="3349">
      <c r="A3349" s="10" t="n"/>
      <c r="D3349">
        <f>IFERROR(VLOOKUP(C3349,Produtos!A:B,2,FALSE),"")</f>
        <v/>
      </c>
      <c r="F3349" s="10">
        <f>IFERROR(INDEX(Lotes!$E:$E,MATCH(1,(Lotes!$A:$A=C3349)*(Lotes!$C:$C=E3349),0)),"")</f>
        <v/>
      </c>
      <c r="G3349" s="14" t="n"/>
    </row>
    <row r="3350">
      <c r="A3350" s="10" t="n"/>
      <c r="D3350">
        <f>IFERROR(VLOOKUP(C3350,Produtos!A:B,2,FALSE),"")</f>
        <v/>
      </c>
      <c r="F3350" s="10">
        <f>IFERROR(INDEX(Lotes!$E:$E,MATCH(1,(Lotes!$A:$A=C3350)*(Lotes!$C:$C=E3350),0)),"")</f>
        <v/>
      </c>
      <c r="G3350" s="14" t="n"/>
    </row>
    <row r="3351">
      <c r="A3351" s="10" t="n"/>
      <c r="D3351">
        <f>IFERROR(VLOOKUP(C3351,Produtos!A:B,2,FALSE),"")</f>
        <v/>
      </c>
      <c r="F3351" s="10">
        <f>IFERROR(INDEX(Lotes!$E:$E,MATCH(1,(Lotes!$A:$A=C3351)*(Lotes!$C:$C=E3351),0)),"")</f>
        <v/>
      </c>
      <c r="G3351" s="14" t="n"/>
    </row>
    <row r="3352">
      <c r="A3352" s="10" t="n"/>
      <c r="D3352">
        <f>IFERROR(VLOOKUP(C3352,Produtos!A:B,2,FALSE),"")</f>
        <v/>
      </c>
      <c r="F3352" s="10">
        <f>IFERROR(INDEX(Lotes!$E:$E,MATCH(1,(Lotes!$A:$A=C3352)*(Lotes!$C:$C=E3352),0)),"")</f>
        <v/>
      </c>
      <c r="G3352" s="14" t="n"/>
    </row>
    <row r="3353">
      <c r="A3353" s="10" t="n"/>
      <c r="D3353">
        <f>IFERROR(VLOOKUP(C3353,Produtos!A:B,2,FALSE),"")</f>
        <v/>
      </c>
      <c r="F3353" s="10">
        <f>IFERROR(INDEX(Lotes!$E:$E,MATCH(1,(Lotes!$A:$A=C3353)*(Lotes!$C:$C=E3353),0)),"")</f>
        <v/>
      </c>
      <c r="G3353" s="14" t="n"/>
    </row>
    <row r="3354">
      <c r="A3354" s="10" t="n"/>
      <c r="D3354">
        <f>IFERROR(VLOOKUP(C3354,Produtos!A:B,2,FALSE),"")</f>
        <v/>
      </c>
      <c r="F3354" s="10">
        <f>IFERROR(INDEX(Lotes!$E:$E,MATCH(1,(Lotes!$A:$A=C3354)*(Lotes!$C:$C=E3354),0)),"")</f>
        <v/>
      </c>
      <c r="G3354" s="14" t="n"/>
    </row>
    <row r="3355">
      <c r="A3355" s="10" t="n"/>
      <c r="D3355">
        <f>IFERROR(VLOOKUP(C3355,Produtos!A:B,2,FALSE),"")</f>
        <v/>
      </c>
      <c r="F3355" s="10">
        <f>IFERROR(INDEX(Lotes!$E:$E,MATCH(1,(Lotes!$A:$A=C3355)*(Lotes!$C:$C=E3355),0)),"")</f>
        <v/>
      </c>
      <c r="G3355" s="14" t="n"/>
    </row>
    <row r="3356">
      <c r="A3356" s="10" t="n"/>
      <c r="D3356">
        <f>IFERROR(VLOOKUP(C3356,Produtos!A:B,2,FALSE),"")</f>
        <v/>
      </c>
      <c r="F3356" s="10">
        <f>IFERROR(INDEX(Lotes!$E:$E,MATCH(1,(Lotes!$A:$A=C3356)*(Lotes!$C:$C=E3356),0)),"")</f>
        <v/>
      </c>
      <c r="G3356" s="14" t="n"/>
    </row>
    <row r="3357">
      <c r="A3357" s="10" t="n"/>
      <c r="D3357">
        <f>IFERROR(VLOOKUP(C3357,Produtos!A:B,2,FALSE),"")</f>
        <v/>
      </c>
      <c r="F3357" s="10">
        <f>IFERROR(INDEX(Lotes!$E:$E,MATCH(1,(Lotes!$A:$A=C3357)*(Lotes!$C:$C=E3357),0)),"")</f>
        <v/>
      </c>
      <c r="G3357" s="14" t="n"/>
    </row>
    <row r="3358">
      <c r="A3358" s="10" t="n"/>
      <c r="D3358">
        <f>IFERROR(VLOOKUP(C3358,Produtos!A:B,2,FALSE),"")</f>
        <v/>
      </c>
      <c r="F3358" s="10">
        <f>IFERROR(INDEX(Lotes!$E:$E,MATCH(1,(Lotes!$A:$A=C3358)*(Lotes!$C:$C=E3358),0)),"")</f>
        <v/>
      </c>
      <c r="G3358" s="14" t="n"/>
    </row>
    <row r="3359">
      <c r="A3359" s="10" t="n"/>
      <c r="D3359">
        <f>IFERROR(VLOOKUP(C3359,Produtos!A:B,2,FALSE),"")</f>
        <v/>
      </c>
      <c r="F3359" s="10">
        <f>IFERROR(INDEX(Lotes!$E:$E,MATCH(1,(Lotes!$A:$A=C3359)*(Lotes!$C:$C=E3359),0)),"")</f>
        <v/>
      </c>
      <c r="G3359" s="14" t="n"/>
    </row>
    <row r="3360">
      <c r="A3360" s="10" t="n"/>
      <c r="D3360">
        <f>IFERROR(VLOOKUP(C3360,Produtos!A:B,2,FALSE),"")</f>
        <v/>
      </c>
      <c r="F3360" s="10">
        <f>IFERROR(INDEX(Lotes!$E:$E,MATCH(1,(Lotes!$A:$A=C3360)*(Lotes!$C:$C=E3360),0)),"")</f>
        <v/>
      </c>
      <c r="G3360" s="14" t="n"/>
    </row>
    <row r="3361">
      <c r="A3361" s="10" t="n"/>
      <c r="D3361">
        <f>IFERROR(VLOOKUP(C3361,Produtos!A:B,2,FALSE),"")</f>
        <v/>
      </c>
      <c r="F3361" s="10">
        <f>IFERROR(INDEX(Lotes!$E:$E,MATCH(1,(Lotes!$A:$A=C3361)*(Lotes!$C:$C=E3361),0)),"")</f>
        <v/>
      </c>
      <c r="G3361" s="14" t="n"/>
    </row>
    <row r="3362">
      <c r="A3362" s="10" t="n"/>
      <c r="D3362">
        <f>IFERROR(VLOOKUP(C3362,Produtos!A:B,2,FALSE),"")</f>
        <v/>
      </c>
      <c r="F3362" s="10">
        <f>IFERROR(INDEX(Lotes!$E:$E,MATCH(1,(Lotes!$A:$A=C3362)*(Lotes!$C:$C=E3362),0)),"")</f>
        <v/>
      </c>
      <c r="G3362" s="14" t="n"/>
    </row>
    <row r="3363">
      <c r="A3363" s="10" t="n"/>
      <c r="D3363">
        <f>IFERROR(VLOOKUP(C3363,Produtos!A:B,2,FALSE),"")</f>
        <v/>
      </c>
      <c r="F3363" s="10">
        <f>IFERROR(INDEX(Lotes!$E:$E,MATCH(1,(Lotes!$A:$A=C3363)*(Lotes!$C:$C=E3363),0)),"")</f>
        <v/>
      </c>
      <c r="G3363" s="14" t="n"/>
    </row>
    <row r="3364">
      <c r="A3364" s="10" t="n"/>
      <c r="D3364">
        <f>IFERROR(VLOOKUP(C3364,Produtos!A:B,2,FALSE),"")</f>
        <v/>
      </c>
      <c r="F3364" s="10">
        <f>IFERROR(INDEX(Lotes!$E:$E,MATCH(1,(Lotes!$A:$A=C3364)*(Lotes!$C:$C=E3364),0)),"")</f>
        <v/>
      </c>
      <c r="G3364" s="14" t="n"/>
    </row>
    <row r="3365">
      <c r="A3365" s="10" t="n"/>
      <c r="D3365">
        <f>IFERROR(VLOOKUP(C3365,Produtos!A:B,2,FALSE),"")</f>
        <v/>
      </c>
      <c r="F3365" s="10">
        <f>IFERROR(INDEX(Lotes!$E:$E,MATCH(1,(Lotes!$A:$A=C3365)*(Lotes!$C:$C=E3365),0)),"")</f>
        <v/>
      </c>
      <c r="G3365" s="14" t="n"/>
    </row>
    <row r="3366">
      <c r="A3366" s="10" t="n"/>
      <c r="D3366">
        <f>IFERROR(VLOOKUP(C3366,Produtos!A:B,2,FALSE),"")</f>
        <v/>
      </c>
      <c r="F3366" s="10">
        <f>IFERROR(INDEX(Lotes!$E:$E,MATCH(1,(Lotes!$A:$A=C3366)*(Lotes!$C:$C=E3366),0)),"")</f>
        <v/>
      </c>
      <c r="G3366" s="14" t="n"/>
    </row>
    <row r="3367">
      <c r="A3367" s="10" t="n"/>
      <c r="D3367">
        <f>IFERROR(VLOOKUP(C3367,Produtos!A:B,2,FALSE),"")</f>
        <v/>
      </c>
      <c r="F3367" s="10">
        <f>IFERROR(INDEX(Lotes!$E:$E,MATCH(1,(Lotes!$A:$A=C3367)*(Lotes!$C:$C=E3367),0)),"")</f>
        <v/>
      </c>
      <c r="G3367" s="14" t="n"/>
    </row>
    <row r="3368">
      <c r="A3368" s="10" t="n"/>
      <c r="D3368">
        <f>IFERROR(VLOOKUP(C3368,Produtos!A:B,2,FALSE),"")</f>
        <v/>
      </c>
      <c r="F3368" s="10">
        <f>IFERROR(INDEX(Lotes!$E:$E,MATCH(1,(Lotes!$A:$A=C3368)*(Lotes!$C:$C=E3368),0)),"")</f>
        <v/>
      </c>
      <c r="G3368" s="14" t="n"/>
    </row>
    <row r="3369">
      <c r="A3369" s="10" t="n"/>
      <c r="D3369">
        <f>IFERROR(VLOOKUP(C3369,Produtos!A:B,2,FALSE),"")</f>
        <v/>
      </c>
      <c r="F3369" s="10">
        <f>IFERROR(INDEX(Lotes!$E:$E,MATCH(1,(Lotes!$A:$A=C3369)*(Lotes!$C:$C=E3369),0)),"")</f>
        <v/>
      </c>
      <c r="G3369" s="14" t="n"/>
    </row>
    <row r="3370">
      <c r="A3370" s="10" t="n"/>
      <c r="D3370">
        <f>IFERROR(VLOOKUP(C3370,Produtos!A:B,2,FALSE),"")</f>
        <v/>
      </c>
      <c r="F3370" s="10">
        <f>IFERROR(INDEX(Lotes!$E:$E,MATCH(1,(Lotes!$A:$A=C3370)*(Lotes!$C:$C=E3370),0)),"")</f>
        <v/>
      </c>
      <c r="G3370" s="14" t="n"/>
    </row>
    <row r="3371">
      <c r="A3371" s="10" t="n"/>
      <c r="D3371">
        <f>IFERROR(VLOOKUP(C3371,Produtos!A:B,2,FALSE),"")</f>
        <v/>
      </c>
      <c r="F3371" s="10">
        <f>IFERROR(INDEX(Lotes!$E:$E,MATCH(1,(Lotes!$A:$A=C3371)*(Lotes!$C:$C=E3371),0)),"")</f>
        <v/>
      </c>
      <c r="G3371" s="14" t="n"/>
    </row>
    <row r="3372">
      <c r="A3372" s="10" t="n"/>
      <c r="D3372">
        <f>IFERROR(VLOOKUP(C3372,Produtos!A:B,2,FALSE),"")</f>
        <v/>
      </c>
      <c r="F3372" s="10">
        <f>IFERROR(INDEX(Lotes!$E:$E,MATCH(1,(Lotes!$A:$A=C3372)*(Lotes!$C:$C=E3372),0)),"")</f>
        <v/>
      </c>
      <c r="G3372" s="14" t="n"/>
    </row>
    <row r="3373">
      <c r="A3373" s="10" t="n"/>
      <c r="D3373">
        <f>IFERROR(VLOOKUP(C3373,Produtos!A:B,2,FALSE),"")</f>
        <v/>
      </c>
      <c r="F3373" s="10">
        <f>IFERROR(INDEX(Lotes!$E:$E,MATCH(1,(Lotes!$A:$A=C3373)*(Lotes!$C:$C=E3373),0)),"")</f>
        <v/>
      </c>
      <c r="G3373" s="14" t="n"/>
    </row>
    <row r="3374">
      <c r="A3374" s="10" t="n"/>
      <c r="D3374">
        <f>IFERROR(VLOOKUP(C3374,Produtos!A:B,2,FALSE),"")</f>
        <v/>
      </c>
      <c r="F3374" s="10">
        <f>IFERROR(INDEX(Lotes!$E:$E,MATCH(1,(Lotes!$A:$A=C3374)*(Lotes!$C:$C=E3374),0)),"")</f>
        <v/>
      </c>
      <c r="G3374" s="14" t="n"/>
    </row>
    <row r="3375">
      <c r="A3375" s="10" t="n"/>
      <c r="D3375">
        <f>IFERROR(VLOOKUP(C3375,Produtos!A:B,2,FALSE),"")</f>
        <v/>
      </c>
      <c r="F3375" s="10">
        <f>IFERROR(INDEX(Lotes!$E:$E,MATCH(1,(Lotes!$A:$A=C3375)*(Lotes!$C:$C=E3375),0)),"")</f>
        <v/>
      </c>
      <c r="G3375" s="14" t="n"/>
    </row>
    <row r="3376">
      <c r="A3376" s="10" t="n"/>
      <c r="D3376">
        <f>IFERROR(VLOOKUP(C3376,Produtos!A:B,2,FALSE),"")</f>
        <v/>
      </c>
      <c r="F3376" s="10">
        <f>IFERROR(INDEX(Lotes!$E:$E,MATCH(1,(Lotes!$A:$A=C3376)*(Lotes!$C:$C=E3376),0)),"")</f>
        <v/>
      </c>
      <c r="G3376" s="14" t="n"/>
    </row>
    <row r="3377">
      <c r="A3377" s="10" t="n"/>
      <c r="D3377">
        <f>IFERROR(VLOOKUP(C3377,Produtos!A:B,2,FALSE),"")</f>
        <v/>
      </c>
      <c r="F3377" s="10">
        <f>IFERROR(INDEX(Lotes!$E:$E,MATCH(1,(Lotes!$A:$A=C3377)*(Lotes!$C:$C=E3377),0)),"")</f>
        <v/>
      </c>
      <c r="G3377" s="14" t="n"/>
    </row>
    <row r="3378">
      <c r="A3378" s="10" t="n"/>
      <c r="D3378">
        <f>IFERROR(VLOOKUP(C3378,Produtos!A:B,2,FALSE),"")</f>
        <v/>
      </c>
      <c r="F3378" s="10">
        <f>IFERROR(INDEX(Lotes!$E:$E,MATCH(1,(Lotes!$A:$A=C3378)*(Lotes!$C:$C=E3378),0)),"")</f>
        <v/>
      </c>
      <c r="G3378" s="14" t="n"/>
    </row>
    <row r="3379">
      <c r="A3379" s="10" t="n"/>
      <c r="D3379">
        <f>IFERROR(VLOOKUP(C3379,Produtos!A:B,2,FALSE),"")</f>
        <v/>
      </c>
      <c r="F3379" s="10">
        <f>IFERROR(INDEX(Lotes!$E:$E,MATCH(1,(Lotes!$A:$A=C3379)*(Lotes!$C:$C=E3379),0)),"")</f>
        <v/>
      </c>
      <c r="G3379" s="14" t="n"/>
    </row>
    <row r="3380">
      <c r="A3380" s="10" t="n"/>
      <c r="D3380">
        <f>IFERROR(VLOOKUP(C3380,Produtos!A:B,2,FALSE),"")</f>
        <v/>
      </c>
      <c r="F3380" s="10">
        <f>IFERROR(INDEX(Lotes!$E:$E,MATCH(1,(Lotes!$A:$A=C3380)*(Lotes!$C:$C=E3380),0)),"")</f>
        <v/>
      </c>
      <c r="G3380" s="14" t="n"/>
    </row>
    <row r="3381">
      <c r="A3381" s="10" t="n"/>
      <c r="D3381">
        <f>IFERROR(VLOOKUP(C3381,Produtos!A:B,2,FALSE),"")</f>
        <v/>
      </c>
      <c r="F3381" s="10">
        <f>IFERROR(INDEX(Lotes!$E:$E,MATCH(1,(Lotes!$A:$A=C3381)*(Lotes!$C:$C=E3381),0)),"")</f>
        <v/>
      </c>
      <c r="G3381" s="14" t="n"/>
    </row>
    <row r="3382">
      <c r="A3382" s="10" t="n"/>
      <c r="D3382">
        <f>IFERROR(VLOOKUP(C3382,Produtos!A:B,2,FALSE),"")</f>
        <v/>
      </c>
      <c r="F3382" s="10">
        <f>IFERROR(INDEX(Lotes!$E:$E,MATCH(1,(Lotes!$A:$A=C3382)*(Lotes!$C:$C=E3382),0)),"")</f>
        <v/>
      </c>
      <c r="G3382" s="14" t="n"/>
    </row>
    <row r="3383">
      <c r="A3383" s="10" t="n"/>
      <c r="D3383">
        <f>IFERROR(VLOOKUP(C3383,Produtos!A:B,2,FALSE),"")</f>
        <v/>
      </c>
      <c r="F3383" s="10">
        <f>IFERROR(INDEX(Lotes!$E:$E,MATCH(1,(Lotes!$A:$A=C3383)*(Lotes!$C:$C=E3383),0)),"")</f>
        <v/>
      </c>
      <c r="G3383" s="14" t="n"/>
    </row>
    <row r="3384">
      <c r="A3384" s="10" t="n"/>
      <c r="D3384">
        <f>IFERROR(VLOOKUP(C3384,Produtos!A:B,2,FALSE),"")</f>
        <v/>
      </c>
      <c r="F3384" s="10">
        <f>IFERROR(INDEX(Lotes!$E:$E,MATCH(1,(Lotes!$A:$A=C3384)*(Lotes!$C:$C=E3384),0)),"")</f>
        <v/>
      </c>
      <c r="G3384" s="14" t="n"/>
    </row>
    <row r="3385">
      <c r="A3385" s="10" t="n"/>
      <c r="D3385">
        <f>IFERROR(VLOOKUP(C3385,Produtos!A:B,2,FALSE),"")</f>
        <v/>
      </c>
      <c r="F3385" s="10">
        <f>IFERROR(INDEX(Lotes!$E:$E,MATCH(1,(Lotes!$A:$A=C3385)*(Lotes!$C:$C=E3385),0)),"")</f>
        <v/>
      </c>
      <c r="G3385" s="14" t="n"/>
    </row>
    <row r="3386">
      <c r="A3386" s="10" t="n"/>
      <c r="D3386">
        <f>IFERROR(VLOOKUP(C3386,Produtos!A:B,2,FALSE),"")</f>
        <v/>
      </c>
      <c r="F3386" s="10">
        <f>IFERROR(INDEX(Lotes!$E:$E,MATCH(1,(Lotes!$A:$A=C3386)*(Lotes!$C:$C=E3386),0)),"")</f>
        <v/>
      </c>
      <c r="G3386" s="14" t="n"/>
    </row>
    <row r="3387">
      <c r="A3387" s="10" t="n"/>
      <c r="D3387">
        <f>IFERROR(VLOOKUP(C3387,Produtos!A:B,2,FALSE),"")</f>
        <v/>
      </c>
      <c r="F3387" s="10">
        <f>IFERROR(INDEX(Lotes!$E:$E,MATCH(1,(Lotes!$A:$A=C3387)*(Lotes!$C:$C=E3387),0)),"")</f>
        <v/>
      </c>
      <c r="G3387" s="14" t="n"/>
    </row>
    <row r="3388">
      <c r="A3388" s="10" t="n"/>
      <c r="D3388">
        <f>IFERROR(VLOOKUP(C3388,Produtos!A:B,2,FALSE),"")</f>
        <v/>
      </c>
      <c r="F3388" s="10">
        <f>IFERROR(INDEX(Lotes!$E:$E,MATCH(1,(Lotes!$A:$A=C3388)*(Lotes!$C:$C=E3388),0)),"")</f>
        <v/>
      </c>
      <c r="G3388" s="14" t="n"/>
    </row>
    <row r="3389">
      <c r="A3389" s="10" t="n"/>
      <c r="D3389">
        <f>IFERROR(VLOOKUP(C3389,Produtos!A:B,2,FALSE),"")</f>
        <v/>
      </c>
      <c r="F3389" s="10">
        <f>IFERROR(INDEX(Lotes!$E:$E,MATCH(1,(Lotes!$A:$A=C3389)*(Lotes!$C:$C=E3389),0)),"")</f>
        <v/>
      </c>
      <c r="G3389" s="14" t="n"/>
    </row>
    <row r="3390">
      <c r="A3390" s="10" t="n"/>
      <c r="D3390">
        <f>IFERROR(VLOOKUP(C3390,Produtos!A:B,2,FALSE),"")</f>
        <v/>
      </c>
      <c r="F3390" s="10">
        <f>IFERROR(INDEX(Lotes!$E:$E,MATCH(1,(Lotes!$A:$A=C3390)*(Lotes!$C:$C=E3390),0)),"")</f>
        <v/>
      </c>
      <c r="G3390" s="14" t="n"/>
    </row>
    <row r="3391">
      <c r="A3391" s="10" t="n"/>
      <c r="D3391">
        <f>IFERROR(VLOOKUP(C3391,Produtos!A:B,2,FALSE),"")</f>
        <v/>
      </c>
      <c r="F3391" s="10">
        <f>IFERROR(INDEX(Lotes!$E:$E,MATCH(1,(Lotes!$A:$A=C3391)*(Lotes!$C:$C=E3391),0)),"")</f>
        <v/>
      </c>
      <c r="G3391" s="14" t="n"/>
    </row>
    <row r="3392">
      <c r="A3392" s="10" t="n"/>
      <c r="D3392">
        <f>IFERROR(VLOOKUP(C3392,Produtos!A:B,2,FALSE),"")</f>
        <v/>
      </c>
      <c r="F3392" s="10">
        <f>IFERROR(INDEX(Lotes!$E:$E,MATCH(1,(Lotes!$A:$A=C3392)*(Lotes!$C:$C=E3392),0)),"")</f>
        <v/>
      </c>
      <c r="G3392" s="14" t="n"/>
    </row>
    <row r="3393">
      <c r="A3393" s="10" t="n"/>
      <c r="D3393">
        <f>IFERROR(VLOOKUP(C3393,Produtos!A:B,2,FALSE),"")</f>
        <v/>
      </c>
      <c r="F3393" s="10">
        <f>IFERROR(INDEX(Lotes!$E:$E,MATCH(1,(Lotes!$A:$A=C3393)*(Lotes!$C:$C=E3393),0)),"")</f>
        <v/>
      </c>
      <c r="G3393" s="14" t="n"/>
    </row>
    <row r="3394">
      <c r="A3394" s="10" t="n"/>
      <c r="D3394">
        <f>IFERROR(VLOOKUP(C3394,Produtos!A:B,2,FALSE),"")</f>
        <v/>
      </c>
      <c r="F3394" s="10">
        <f>IFERROR(INDEX(Lotes!$E:$E,MATCH(1,(Lotes!$A:$A=C3394)*(Lotes!$C:$C=E3394),0)),"")</f>
        <v/>
      </c>
      <c r="G3394" s="14" t="n"/>
    </row>
    <row r="3395">
      <c r="A3395" s="10" t="n"/>
      <c r="D3395">
        <f>IFERROR(VLOOKUP(C3395,Produtos!A:B,2,FALSE),"")</f>
        <v/>
      </c>
      <c r="F3395" s="10">
        <f>IFERROR(INDEX(Lotes!$E:$E,MATCH(1,(Lotes!$A:$A=C3395)*(Lotes!$C:$C=E3395),0)),"")</f>
        <v/>
      </c>
      <c r="G3395" s="14" t="n"/>
    </row>
    <row r="3396">
      <c r="A3396" s="10" t="n"/>
      <c r="D3396">
        <f>IFERROR(VLOOKUP(C3396,Produtos!A:B,2,FALSE),"")</f>
        <v/>
      </c>
      <c r="F3396" s="10">
        <f>IFERROR(INDEX(Lotes!$E:$E,MATCH(1,(Lotes!$A:$A=C3396)*(Lotes!$C:$C=E3396),0)),"")</f>
        <v/>
      </c>
      <c r="G3396" s="14" t="n"/>
    </row>
    <row r="3397">
      <c r="A3397" s="10" t="n"/>
      <c r="D3397">
        <f>IFERROR(VLOOKUP(C3397,Produtos!A:B,2,FALSE),"")</f>
        <v/>
      </c>
      <c r="F3397" s="10">
        <f>IFERROR(INDEX(Lotes!$E:$E,MATCH(1,(Lotes!$A:$A=C3397)*(Lotes!$C:$C=E3397),0)),"")</f>
        <v/>
      </c>
      <c r="G3397" s="14" t="n"/>
    </row>
    <row r="3398">
      <c r="A3398" s="10" t="n"/>
      <c r="D3398">
        <f>IFERROR(VLOOKUP(C3398,Produtos!A:B,2,FALSE),"")</f>
        <v/>
      </c>
      <c r="F3398" s="10">
        <f>IFERROR(INDEX(Lotes!$E:$E,MATCH(1,(Lotes!$A:$A=C3398)*(Lotes!$C:$C=E3398),0)),"")</f>
        <v/>
      </c>
      <c r="G3398" s="14" t="n"/>
    </row>
    <row r="3399">
      <c r="A3399" s="10" t="n"/>
      <c r="D3399">
        <f>IFERROR(VLOOKUP(C3399,Produtos!A:B,2,FALSE),"")</f>
        <v/>
      </c>
      <c r="F3399" s="10">
        <f>IFERROR(INDEX(Lotes!$E:$E,MATCH(1,(Lotes!$A:$A=C3399)*(Lotes!$C:$C=E3399),0)),"")</f>
        <v/>
      </c>
      <c r="G3399" s="14" t="n"/>
    </row>
    <row r="3400">
      <c r="A3400" s="10" t="n"/>
      <c r="D3400">
        <f>IFERROR(VLOOKUP(C3400,Produtos!A:B,2,FALSE),"")</f>
        <v/>
      </c>
      <c r="F3400" s="10">
        <f>IFERROR(INDEX(Lotes!$E:$E,MATCH(1,(Lotes!$A:$A=C3400)*(Lotes!$C:$C=E3400),0)),"")</f>
        <v/>
      </c>
      <c r="G3400" s="14" t="n"/>
    </row>
    <row r="3401">
      <c r="A3401" s="10" t="n"/>
      <c r="D3401">
        <f>IFERROR(VLOOKUP(C3401,Produtos!A:B,2,FALSE),"")</f>
        <v/>
      </c>
      <c r="F3401" s="10">
        <f>IFERROR(INDEX(Lotes!$E:$E,MATCH(1,(Lotes!$A:$A=C3401)*(Lotes!$C:$C=E3401),0)),"")</f>
        <v/>
      </c>
      <c r="G3401" s="14" t="n"/>
    </row>
    <row r="3402">
      <c r="A3402" s="10" t="n"/>
      <c r="D3402">
        <f>IFERROR(VLOOKUP(C3402,Produtos!A:B,2,FALSE),"")</f>
        <v/>
      </c>
      <c r="F3402" s="10">
        <f>IFERROR(INDEX(Lotes!$E:$E,MATCH(1,(Lotes!$A:$A=C3402)*(Lotes!$C:$C=E3402),0)),"")</f>
        <v/>
      </c>
      <c r="G3402" s="14" t="n"/>
    </row>
    <row r="3403">
      <c r="A3403" s="10" t="n"/>
      <c r="D3403">
        <f>IFERROR(VLOOKUP(C3403,Produtos!A:B,2,FALSE),"")</f>
        <v/>
      </c>
      <c r="F3403" s="10">
        <f>IFERROR(INDEX(Lotes!$E:$E,MATCH(1,(Lotes!$A:$A=C3403)*(Lotes!$C:$C=E3403),0)),"")</f>
        <v/>
      </c>
      <c r="G3403" s="14" t="n"/>
    </row>
    <row r="3404">
      <c r="A3404" s="10" t="n"/>
      <c r="D3404">
        <f>IFERROR(VLOOKUP(C3404,Produtos!A:B,2,FALSE),"")</f>
        <v/>
      </c>
      <c r="F3404" s="10">
        <f>IFERROR(INDEX(Lotes!$E:$E,MATCH(1,(Lotes!$A:$A=C3404)*(Lotes!$C:$C=E3404),0)),"")</f>
        <v/>
      </c>
      <c r="G3404" s="14" t="n"/>
    </row>
    <row r="3405">
      <c r="A3405" s="10" t="n"/>
      <c r="D3405">
        <f>IFERROR(VLOOKUP(C3405,Produtos!A:B,2,FALSE),"")</f>
        <v/>
      </c>
      <c r="F3405" s="10">
        <f>IFERROR(INDEX(Lotes!$E:$E,MATCH(1,(Lotes!$A:$A=C3405)*(Lotes!$C:$C=E3405),0)),"")</f>
        <v/>
      </c>
      <c r="G3405" s="14" t="n"/>
    </row>
    <row r="3406">
      <c r="A3406" s="10" t="n"/>
      <c r="D3406">
        <f>IFERROR(VLOOKUP(C3406,Produtos!A:B,2,FALSE),"")</f>
        <v/>
      </c>
      <c r="F3406" s="10">
        <f>IFERROR(INDEX(Lotes!$E:$E,MATCH(1,(Lotes!$A:$A=C3406)*(Lotes!$C:$C=E3406),0)),"")</f>
        <v/>
      </c>
      <c r="G3406" s="14" t="n"/>
    </row>
    <row r="3407">
      <c r="A3407" s="10" t="n"/>
      <c r="D3407">
        <f>IFERROR(VLOOKUP(C3407,Produtos!A:B,2,FALSE),"")</f>
        <v/>
      </c>
      <c r="F3407" s="10">
        <f>IFERROR(INDEX(Lotes!$E:$E,MATCH(1,(Lotes!$A:$A=C3407)*(Lotes!$C:$C=E3407),0)),"")</f>
        <v/>
      </c>
      <c r="G3407" s="14" t="n"/>
    </row>
    <row r="3408">
      <c r="A3408" s="10" t="n"/>
      <c r="D3408">
        <f>IFERROR(VLOOKUP(C3408,Produtos!A:B,2,FALSE),"")</f>
        <v/>
      </c>
      <c r="F3408" s="10">
        <f>IFERROR(INDEX(Lotes!$E:$E,MATCH(1,(Lotes!$A:$A=C3408)*(Lotes!$C:$C=E3408),0)),"")</f>
        <v/>
      </c>
      <c r="G3408" s="14" t="n"/>
    </row>
    <row r="3409">
      <c r="A3409" s="10" t="n"/>
      <c r="D3409">
        <f>IFERROR(VLOOKUP(C3409,Produtos!A:B,2,FALSE),"")</f>
        <v/>
      </c>
      <c r="F3409" s="10">
        <f>IFERROR(INDEX(Lotes!$E:$E,MATCH(1,(Lotes!$A:$A=C3409)*(Lotes!$C:$C=E3409),0)),"")</f>
        <v/>
      </c>
      <c r="G3409" s="14" t="n"/>
    </row>
    <row r="3410">
      <c r="A3410" s="10" t="n"/>
      <c r="D3410">
        <f>IFERROR(VLOOKUP(C3410,Produtos!A:B,2,FALSE),"")</f>
        <v/>
      </c>
      <c r="F3410" s="10">
        <f>IFERROR(INDEX(Lotes!$E:$E,MATCH(1,(Lotes!$A:$A=C3410)*(Lotes!$C:$C=E3410),0)),"")</f>
        <v/>
      </c>
      <c r="G3410" s="14" t="n"/>
    </row>
    <row r="3411">
      <c r="A3411" s="10" t="n"/>
      <c r="D3411">
        <f>IFERROR(VLOOKUP(C3411,Produtos!A:B,2,FALSE),"")</f>
        <v/>
      </c>
      <c r="F3411" s="10">
        <f>IFERROR(INDEX(Lotes!$E:$E,MATCH(1,(Lotes!$A:$A=C3411)*(Lotes!$C:$C=E3411),0)),"")</f>
        <v/>
      </c>
      <c r="G3411" s="14" t="n"/>
    </row>
    <row r="3412">
      <c r="A3412" s="10" t="n"/>
      <c r="D3412">
        <f>IFERROR(VLOOKUP(C3412,Produtos!A:B,2,FALSE),"")</f>
        <v/>
      </c>
      <c r="F3412" s="10">
        <f>IFERROR(INDEX(Lotes!$E:$E,MATCH(1,(Lotes!$A:$A=C3412)*(Lotes!$C:$C=E3412),0)),"")</f>
        <v/>
      </c>
      <c r="G3412" s="14" t="n"/>
    </row>
    <row r="3413">
      <c r="A3413" s="10" t="n"/>
      <c r="D3413">
        <f>IFERROR(VLOOKUP(C3413,Produtos!A:B,2,FALSE),"")</f>
        <v/>
      </c>
      <c r="F3413" s="10">
        <f>IFERROR(INDEX(Lotes!$E:$E,MATCH(1,(Lotes!$A:$A=C3413)*(Lotes!$C:$C=E3413),0)),"")</f>
        <v/>
      </c>
      <c r="G3413" s="14" t="n"/>
    </row>
    <row r="3414">
      <c r="A3414" s="10" t="n"/>
      <c r="D3414">
        <f>IFERROR(VLOOKUP(C3414,Produtos!A:B,2,FALSE),"")</f>
        <v/>
      </c>
      <c r="F3414" s="10">
        <f>IFERROR(INDEX(Lotes!$E:$E,MATCH(1,(Lotes!$A:$A=C3414)*(Lotes!$C:$C=E3414),0)),"")</f>
        <v/>
      </c>
      <c r="G3414" s="14" t="n"/>
    </row>
    <row r="3415">
      <c r="A3415" s="10" t="n"/>
      <c r="D3415">
        <f>IFERROR(VLOOKUP(C3415,Produtos!A:B,2,FALSE),"")</f>
        <v/>
      </c>
      <c r="F3415" s="10">
        <f>IFERROR(INDEX(Lotes!$E:$E,MATCH(1,(Lotes!$A:$A=C3415)*(Lotes!$C:$C=E3415),0)),"")</f>
        <v/>
      </c>
      <c r="G3415" s="14" t="n"/>
    </row>
    <row r="3416">
      <c r="A3416" s="10" t="n"/>
      <c r="D3416">
        <f>IFERROR(VLOOKUP(C3416,Produtos!A:B,2,FALSE),"")</f>
        <v/>
      </c>
      <c r="F3416" s="10">
        <f>IFERROR(INDEX(Lotes!$E:$E,MATCH(1,(Lotes!$A:$A=C3416)*(Lotes!$C:$C=E3416),0)),"")</f>
        <v/>
      </c>
      <c r="G3416" s="14" t="n"/>
    </row>
    <row r="3417">
      <c r="A3417" s="10" t="n"/>
      <c r="D3417">
        <f>IFERROR(VLOOKUP(C3417,Produtos!A:B,2,FALSE),"")</f>
        <v/>
      </c>
      <c r="F3417" s="10">
        <f>IFERROR(INDEX(Lotes!$E:$E,MATCH(1,(Lotes!$A:$A=C3417)*(Lotes!$C:$C=E3417),0)),"")</f>
        <v/>
      </c>
      <c r="G3417" s="14" t="n"/>
    </row>
    <row r="3418">
      <c r="A3418" s="10" t="n"/>
      <c r="D3418">
        <f>IFERROR(VLOOKUP(C3418,Produtos!A:B,2,FALSE),"")</f>
        <v/>
      </c>
      <c r="F3418" s="10">
        <f>IFERROR(INDEX(Lotes!$E:$E,MATCH(1,(Lotes!$A:$A=C3418)*(Lotes!$C:$C=E3418),0)),"")</f>
        <v/>
      </c>
      <c r="G3418" s="14" t="n"/>
    </row>
    <row r="3419">
      <c r="A3419" s="10" t="n"/>
      <c r="D3419">
        <f>IFERROR(VLOOKUP(C3419,Produtos!A:B,2,FALSE),"")</f>
        <v/>
      </c>
      <c r="F3419" s="10">
        <f>IFERROR(INDEX(Lotes!$E:$E,MATCH(1,(Lotes!$A:$A=C3419)*(Lotes!$C:$C=E3419),0)),"")</f>
        <v/>
      </c>
      <c r="G3419" s="14" t="n"/>
    </row>
    <row r="3420">
      <c r="A3420" s="10" t="n"/>
      <c r="D3420">
        <f>IFERROR(VLOOKUP(C3420,Produtos!A:B,2,FALSE),"")</f>
        <v/>
      </c>
      <c r="F3420" s="10">
        <f>IFERROR(INDEX(Lotes!$E:$E,MATCH(1,(Lotes!$A:$A=C3420)*(Lotes!$C:$C=E3420),0)),"")</f>
        <v/>
      </c>
      <c r="G3420" s="14" t="n"/>
    </row>
    <row r="3421">
      <c r="A3421" s="10" t="n"/>
      <c r="D3421">
        <f>IFERROR(VLOOKUP(C3421,Produtos!A:B,2,FALSE),"")</f>
        <v/>
      </c>
      <c r="F3421" s="10">
        <f>IFERROR(INDEX(Lotes!$E:$E,MATCH(1,(Lotes!$A:$A=C3421)*(Lotes!$C:$C=E3421),0)),"")</f>
        <v/>
      </c>
      <c r="G3421" s="14" t="n"/>
    </row>
    <row r="3422">
      <c r="A3422" s="10" t="n"/>
      <c r="D3422">
        <f>IFERROR(VLOOKUP(C3422,Produtos!A:B,2,FALSE),"")</f>
        <v/>
      </c>
      <c r="F3422" s="10">
        <f>IFERROR(INDEX(Lotes!$E:$E,MATCH(1,(Lotes!$A:$A=C3422)*(Lotes!$C:$C=E3422),0)),"")</f>
        <v/>
      </c>
      <c r="G3422" s="14" t="n"/>
    </row>
    <row r="3423">
      <c r="A3423" s="10" t="n"/>
      <c r="D3423">
        <f>IFERROR(VLOOKUP(C3423,Produtos!A:B,2,FALSE),"")</f>
        <v/>
      </c>
      <c r="F3423" s="10">
        <f>IFERROR(INDEX(Lotes!$E:$E,MATCH(1,(Lotes!$A:$A=C3423)*(Lotes!$C:$C=E3423),0)),"")</f>
        <v/>
      </c>
      <c r="G3423" s="14" t="n"/>
    </row>
    <row r="3424">
      <c r="A3424" s="10" t="n"/>
      <c r="D3424">
        <f>IFERROR(VLOOKUP(C3424,Produtos!A:B,2,FALSE),"")</f>
        <v/>
      </c>
      <c r="F3424" s="10">
        <f>IFERROR(INDEX(Lotes!$E:$E,MATCH(1,(Lotes!$A:$A=C3424)*(Lotes!$C:$C=E3424),0)),"")</f>
        <v/>
      </c>
      <c r="G3424" s="14" t="n"/>
    </row>
    <row r="3425">
      <c r="A3425" s="10" t="n"/>
      <c r="D3425">
        <f>IFERROR(VLOOKUP(C3425,Produtos!A:B,2,FALSE),"")</f>
        <v/>
      </c>
      <c r="F3425" s="10">
        <f>IFERROR(INDEX(Lotes!$E:$E,MATCH(1,(Lotes!$A:$A=C3425)*(Lotes!$C:$C=E3425),0)),"")</f>
        <v/>
      </c>
      <c r="G3425" s="14" t="n"/>
    </row>
    <row r="3426">
      <c r="A3426" s="10" t="n"/>
      <c r="D3426">
        <f>IFERROR(VLOOKUP(C3426,Produtos!A:B,2,FALSE),"")</f>
        <v/>
      </c>
      <c r="F3426" s="10">
        <f>IFERROR(INDEX(Lotes!$E:$E,MATCH(1,(Lotes!$A:$A=C3426)*(Lotes!$C:$C=E3426),0)),"")</f>
        <v/>
      </c>
      <c r="G3426" s="14" t="n"/>
    </row>
    <row r="3427">
      <c r="A3427" s="10" t="n"/>
      <c r="D3427">
        <f>IFERROR(VLOOKUP(C3427,Produtos!A:B,2,FALSE),"")</f>
        <v/>
      </c>
      <c r="F3427" s="10">
        <f>IFERROR(INDEX(Lotes!$E:$E,MATCH(1,(Lotes!$A:$A=C3427)*(Lotes!$C:$C=E3427),0)),"")</f>
        <v/>
      </c>
      <c r="G3427" s="14" t="n"/>
    </row>
    <row r="3428">
      <c r="A3428" s="10" t="n"/>
      <c r="D3428">
        <f>IFERROR(VLOOKUP(C3428,Produtos!A:B,2,FALSE),"")</f>
        <v/>
      </c>
      <c r="F3428" s="10">
        <f>IFERROR(INDEX(Lotes!$E:$E,MATCH(1,(Lotes!$A:$A=C3428)*(Lotes!$C:$C=E3428),0)),"")</f>
        <v/>
      </c>
      <c r="G3428" s="14" t="n"/>
    </row>
    <row r="3429">
      <c r="A3429" s="10" t="n"/>
      <c r="D3429">
        <f>IFERROR(VLOOKUP(C3429,Produtos!A:B,2,FALSE),"")</f>
        <v/>
      </c>
      <c r="F3429" s="10">
        <f>IFERROR(INDEX(Lotes!$E:$E,MATCH(1,(Lotes!$A:$A=C3429)*(Lotes!$C:$C=E3429),0)),"")</f>
        <v/>
      </c>
      <c r="G3429" s="14" t="n"/>
    </row>
    <row r="3430">
      <c r="A3430" s="10" t="n"/>
      <c r="D3430">
        <f>IFERROR(VLOOKUP(C3430,Produtos!A:B,2,FALSE),"")</f>
        <v/>
      </c>
      <c r="F3430" s="10">
        <f>IFERROR(INDEX(Lotes!$E:$E,MATCH(1,(Lotes!$A:$A=C3430)*(Lotes!$C:$C=E3430),0)),"")</f>
        <v/>
      </c>
      <c r="G3430" s="14" t="n"/>
    </row>
    <row r="3431">
      <c r="A3431" s="10" t="n"/>
      <c r="D3431">
        <f>IFERROR(VLOOKUP(C3431,Produtos!A:B,2,FALSE),"")</f>
        <v/>
      </c>
      <c r="F3431" s="10">
        <f>IFERROR(INDEX(Lotes!$E:$E,MATCH(1,(Lotes!$A:$A=C3431)*(Lotes!$C:$C=E3431),0)),"")</f>
        <v/>
      </c>
      <c r="G3431" s="14" t="n"/>
    </row>
    <row r="3432">
      <c r="A3432" s="10" t="n"/>
      <c r="D3432">
        <f>IFERROR(VLOOKUP(C3432,Produtos!A:B,2,FALSE),"")</f>
        <v/>
      </c>
      <c r="F3432" s="10">
        <f>IFERROR(INDEX(Lotes!$E:$E,MATCH(1,(Lotes!$A:$A=C3432)*(Lotes!$C:$C=E3432),0)),"")</f>
        <v/>
      </c>
      <c r="G3432" s="14" t="n"/>
    </row>
    <row r="3433">
      <c r="A3433" s="10" t="n"/>
      <c r="D3433">
        <f>IFERROR(VLOOKUP(C3433,Produtos!A:B,2,FALSE),"")</f>
        <v/>
      </c>
      <c r="F3433" s="10">
        <f>IFERROR(INDEX(Lotes!$E:$E,MATCH(1,(Lotes!$A:$A=C3433)*(Lotes!$C:$C=E3433),0)),"")</f>
        <v/>
      </c>
      <c r="G3433" s="14" t="n"/>
    </row>
    <row r="3434">
      <c r="A3434" s="10" t="n"/>
      <c r="D3434">
        <f>IFERROR(VLOOKUP(C3434,Produtos!A:B,2,FALSE),"")</f>
        <v/>
      </c>
      <c r="F3434" s="10">
        <f>IFERROR(INDEX(Lotes!$E:$E,MATCH(1,(Lotes!$A:$A=C3434)*(Lotes!$C:$C=E3434),0)),"")</f>
        <v/>
      </c>
      <c r="G3434" s="14" t="n"/>
    </row>
    <row r="3435">
      <c r="A3435" s="10" t="n"/>
      <c r="D3435">
        <f>IFERROR(VLOOKUP(C3435,Produtos!A:B,2,FALSE),"")</f>
        <v/>
      </c>
      <c r="F3435" s="10">
        <f>IFERROR(INDEX(Lotes!$E:$E,MATCH(1,(Lotes!$A:$A=C3435)*(Lotes!$C:$C=E3435),0)),"")</f>
        <v/>
      </c>
      <c r="G3435" s="14" t="n"/>
    </row>
    <row r="3436">
      <c r="A3436" s="10" t="n"/>
      <c r="D3436">
        <f>IFERROR(VLOOKUP(C3436,Produtos!A:B,2,FALSE),"")</f>
        <v/>
      </c>
      <c r="F3436" s="10">
        <f>IFERROR(INDEX(Lotes!$E:$E,MATCH(1,(Lotes!$A:$A=C3436)*(Lotes!$C:$C=E3436),0)),"")</f>
        <v/>
      </c>
      <c r="G3436" s="14" t="n"/>
    </row>
    <row r="3437">
      <c r="A3437" s="10" t="n"/>
      <c r="D3437">
        <f>IFERROR(VLOOKUP(C3437,Produtos!A:B,2,FALSE),"")</f>
        <v/>
      </c>
      <c r="F3437" s="10">
        <f>IFERROR(INDEX(Lotes!$E:$E,MATCH(1,(Lotes!$A:$A=C3437)*(Lotes!$C:$C=E3437),0)),"")</f>
        <v/>
      </c>
      <c r="G3437" s="14" t="n"/>
    </row>
    <row r="3438">
      <c r="A3438" s="10" t="n"/>
      <c r="D3438">
        <f>IFERROR(VLOOKUP(C3438,Produtos!A:B,2,FALSE),"")</f>
        <v/>
      </c>
      <c r="F3438" s="10">
        <f>IFERROR(INDEX(Lotes!$E:$E,MATCH(1,(Lotes!$A:$A=C3438)*(Lotes!$C:$C=E3438),0)),"")</f>
        <v/>
      </c>
      <c r="G3438" s="14" t="n"/>
    </row>
    <row r="3439">
      <c r="A3439" s="10" t="n"/>
      <c r="D3439">
        <f>IFERROR(VLOOKUP(C3439,Produtos!A:B,2,FALSE),"")</f>
        <v/>
      </c>
      <c r="F3439" s="10">
        <f>IFERROR(INDEX(Lotes!$E:$E,MATCH(1,(Lotes!$A:$A=C3439)*(Lotes!$C:$C=E3439),0)),"")</f>
        <v/>
      </c>
      <c r="G3439" s="14" t="n"/>
    </row>
    <row r="3440">
      <c r="A3440" s="10" t="n"/>
      <c r="D3440">
        <f>IFERROR(VLOOKUP(C3440,Produtos!A:B,2,FALSE),"")</f>
        <v/>
      </c>
      <c r="F3440" s="10">
        <f>IFERROR(INDEX(Lotes!$E:$E,MATCH(1,(Lotes!$A:$A=C3440)*(Lotes!$C:$C=E3440),0)),"")</f>
        <v/>
      </c>
      <c r="G3440" s="14" t="n"/>
    </row>
    <row r="3441">
      <c r="A3441" s="10" t="n"/>
      <c r="D3441">
        <f>IFERROR(VLOOKUP(C3441,Produtos!A:B,2,FALSE),"")</f>
        <v/>
      </c>
      <c r="F3441" s="10">
        <f>IFERROR(INDEX(Lotes!$E:$E,MATCH(1,(Lotes!$A:$A=C3441)*(Lotes!$C:$C=E3441),0)),"")</f>
        <v/>
      </c>
      <c r="G3441" s="14" t="n"/>
    </row>
    <row r="3442">
      <c r="A3442" s="10" t="n"/>
      <c r="D3442">
        <f>IFERROR(VLOOKUP(C3442,Produtos!A:B,2,FALSE),"")</f>
        <v/>
      </c>
      <c r="F3442" s="10">
        <f>IFERROR(INDEX(Lotes!$E:$E,MATCH(1,(Lotes!$A:$A=C3442)*(Lotes!$C:$C=E3442),0)),"")</f>
        <v/>
      </c>
      <c r="G3442" s="14" t="n"/>
    </row>
    <row r="3443">
      <c r="A3443" s="10" t="n"/>
      <c r="D3443">
        <f>IFERROR(VLOOKUP(C3443,Produtos!A:B,2,FALSE),"")</f>
        <v/>
      </c>
      <c r="F3443" s="10">
        <f>IFERROR(INDEX(Lotes!$E:$E,MATCH(1,(Lotes!$A:$A=C3443)*(Lotes!$C:$C=E3443),0)),"")</f>
        <v/>
      </c>
      <c r="G3443" s="14" t="n"/>
    </row>
    <row r="3444">
      <c r="A3444" s="10" t="n"/>
      <c r="D3444">
        <f>IFERROR(VLOOKUP(C3444,Produtos!A:B,2,FALSE),"")</f>
        <v/>
      </c>
      <c r="F3444" s="10">
        <f>IFERROR(INDEX(Lotes!$E:$E,MATCH(1,(Lotes!$A:$A=C3444)*(Lotes!$C:$C=E3444),0)),"")</f>
        <v/>
      </c>
      <c r="G3444" s="14" t="n"/>
    </row>
    <row r="3445">
      <c r="A3445" s="10" t="n"/>
      <c r="D3445">
        <f>IFERROR(VLOOKUP(C3445,Produtos!A:B,2,FALSE),"")</f>
        <v/>
      </c>
      <c r="F3445" s="10">
        <f>IFERROR(INDEX(Lotes!$E:$E,MATCH(1,(Lotes!$A:$A=C3445)*(Lotes!$C:$C=E3445),0)),"")</f>
        <v/>
      </c>
      <c r="G3445" s="14" t="n"/>
    </row>
    <row r="3446">
      <c r="A3446" s="10" t="n"/>
      <c r="D3446">
        <f>IFERROR(VLOOKUP(C3446,Produtos!A:B,2,FALSE),"")</f>
        <v/>
      </c>
      <c r="F3446" s="10">
        <f>IFERROR(INDEX(Lotes!$E:$E,MATCH(1,(Lotes!$A:$A=C3446)*(Lotes!$C:$C=E3446),0)),"")</f>
        <v/>
      </c>
      <c r="G3446" s="14" t="n"/>
    </row>
    <row r="3447">
      <c r="A3447" s="10" t="n"/>
      <c r="D3447">
        <f>IFERROR(VLOOKUP(C3447,Produtos!A:B,2,FALSE),"")</f>
        <v/>
      </c>
      <c r="F3447" s="10">
        <f>IFERROR(INDEX(Lotes!$E:$E,MATCH(1,(Lotes!$A:$A=C3447)*(Lotes!$C:$C=E3447),0)),"")</f>
        <v/>
      </c>
      <c r="G3447" s="14" t="n"/>
    </row>
    <row r="3448">
      <c r="A3448" s="10" t="n"/>
      <c r="D3448">
        <f>IFERROR(VLOOKUP(C3448,Produtos!A:B,2,FALSE),"")</f>
        <v/>
      </c>
      <c r="F3448" s="10">
        <f>IFERROR(INDEX(Lotes!$E:$E,MATCH(1,(Lotes!$A:$A=C3448)*(Lotes!$C:$C=E3448),0)),"")</f>
        <v/>
      </c>
      <c r="G3448" s="14" t="n"/>
    </row>
    <row r="3449">
      <c r="A3449" s="10" t="n"/>
      <c r="D3449">
        <f>IFERROR(VLOOKUP(C3449,Produtos!A:B,2,FALSE),"")</f>
        <v/>
      </c>
      <c r="F3449" s="10">
        <f>IFERROR(INDEX(Lotes!$E:$E,MATCH(1,(Lotes!$A:$A=C3449)*(Lotes!$C:$C=E3449),0)),"")</f>
        <v/>
      </c>
      <c r="G3449" s="14" t="n"/>
    </row>
    <row r="3450">
      <c r="A3450" s="10" t="n"/>
      <c r="D3450">
        <f>IFERROR(VLOOKUP(C3450,Produtos!A:B,2,FALSE),"")</f>
        <v/>
      </c>
      <c r="F3450" s="10">
        <f>IFERROR(INDEX(Lotes!$E:$E,MATCH(1,(Lotes!$A:$A=C3450)*(Lotes!$C:$C=E3450),0)),"")</f>
        <v/>
      </c>
      <c r="G3450" s="14" t="n"/>
    </row>
    <row r="3451">
      <c r="A3451" s="10" t="n"/>
      <c r="D3451">
        <f>IFERROR(VLOOKUP(C3451,Produtos!A:B,2,FALSE),"")</f>
        <v/>
      </c>
      <c r="F3451" s="10">
        <f>IFERROR(INDEX(Lotes!$E:$E,MATCH(1,(Lotes!$A:$A=C3451)*(Lotes!$C:$C=E3451),0)),"")</f>
        <v/>
      </c>
      <c r="G3451" s="14" t="n"/>
    </row>
    <row r="3452">
      <c r="A3452" s="10" t="n"/>
      <c r="D3452">
        <f>IFERROR(VLOOKUP(C3452,Produtos!A:B,2,FALSE),"")</f>
        <v/>
      </c>
      <c r="F3452" s="10">
        <f>IFERROR(INDEX(Lotes!$E:$E,MATCH(1,(Lotes!$A:$A=C3452)*(Lotes!$C:$C=E3452),0)),"")</f>
        <v/>
      </c>
      <c r="G3452" s="14" t="n"/>
    </row>
    <row r="3453">
      <c r="A3453" s="10" t="n"/>
      <c r="D3453">
        <f>IFERROR(VLOOKUP(C3453,Produtos!A:B,2,FALSE),"")</f>
        <v/>
      </c>
      <c r="F3453" s="10">
        <f>IFERROR(INDEX(Lotes!$E:$E,MATCH(1,(Lotes!$A:$A=C3453)*(Lotes!$C:$C=E3453),0)),"")</f>
        <v/>
      </c>
      <c r="G3453" s="14" t="n"/>
    </row>
    <row r="3454">
      <c r="A3454" s="10" t="n"/>
      <c r="D3454">
        <f>IFERROR(VLOOKUP(C3454,Produtos!A:B,2,FALSE),"")</f>
        <v/>
      </c>
      <c r="F3454" s="10">
        <f>IFERROR(INDEX(Lotes!$E:$E,MATCH(1,(Lotes!$A:$A=C3454)*(Lotes!$C:$C=E3454),0)),"")</f>
        <v/>
      </c>
      <c r="G3454" s="14" t="n"/>
    </row>
    <row r="3455">
      <c r="A3455" s="10" t="n"/>
      <c r="D3455">
        <f>IFERROR(VLOOKUP(C3455,Produtos!A:B,2,FALSE),"")</f>
        <v/>
      </c>
      <c r="F3455" s="10">
        <f>IFERROR(INDEX(Lotes!$E:$E,MATCH(1,(Lotes!$A:$A=C3455)*(Lotes!$C:$C=E3455),0)),"")</f>
        <v/>
      </c>
      <c r="G3455" s="14" t="n"/>
    </row>
    <row r="3456">
      <c r="A3456" s="10" t="n"/>
      <c r="D3456">
        <f>IFERROR(VLOOKUP(C3456,Produtos!A:B,2,FALSE),"")</f>
        <v/>
      </c>
      <c r="F3456" s="10">
        <f>IFERROR(INDEX(Lotes!$E:$E,MATCH(1,(Lotes!$A:$A=C3456)*(Lotes!$C:$C=E3456),0)),"")</f>
        <v/>
      </c>
      <c r="G3456" s="14" t="n"/>
    </row>
    <row r="3457">
      <c r="A3457" s="10" t="n"/>
      <c r="D3457">
        <f>IFERROR(VLOOKUP(C3457,Produtos!A:B,2,FALSE),"")</f>
        <v/>
      </c>
      <c r="F3457" s="10">
        <f>IFERROR(INDEX(Lotes!$E:$E,MATCH(1,(Lotes!$A:$A=C3457)*(Lotes!$C:$C=E3457),0)),"")</f>
        <v/>
      </c>
      <c r="G3457" s="14" t="n"/>
    </row>
    <row r="3458">
      <c r="A3458" s="10" t="n"/>
      <c r="D3458">
        <f>IFERROR(VLOOKUP(C3458,Produtos!A:B,2,FALSE),"")</f>
        <v/>
      </c>
      <c r="F3458" s="10">
        <f>IFERROR(INDEX(Lotes!$E:$E,MATCH(1,(Lotes!$A:$A=C3458)*(Lotes!$C:$C=E3458),0)),"")</f>
        <v/>
      </c>
      <c r="G3458" s="14" t="n"/>
    </row>
    <row r="3459">
      <c r="A3459" s="10" t="n"/>
      <c r="D3459">
        <f>IFERROR(VLOOKUP(C3459,Produtos!A:B,2,FALSE),"")</f>
        <v/>
      </c>
      <c r="F3459" s="10">
        <f>IFERROR(INDEX(Lotes!$E:$E,MATCH(1,(Lotes!$A:$A=C3459)*(Lotes!$C:$C=E3459),0)),"")</f>
        <v/>
      </c>
      <c r="G3459" s="14" t="n"/>
    </row>
    <row r="3460">
      <c r="A3460" s="10" t="n"/>
      <c r="D3460">
        <f>IFERROR(VLOOKUP(C3460,Produtos!A:B,2,FALSE),"")</f>
        <v/>
      </c>
      <c r="F3460" s="10">
        <f>IFERROR(INDEX(Lotes!$E:$E,MATCH(1,(Lotes!$A:$A=C3460)*(Lotes!$C:$C=E3460),0)),"")</f>
        <v/>
      </c>
      <c r="G3460" s="14" t="n"/>
    </row>
    <row r="3461">
      <c r="A3461" s="10" t="n"/>
      <c r="D3461">
        <f>IFERROR(VLOOKUP(C3461,Produtos!A:B,2,FALSE),"")</f>
        <v/>
      </c>
      <c r="F3461" s="10">
        <f>IFERROR(INDEX(Lotes!$E:$E,MATCH(1,(Lotes!$A:$A=C3461)*(Lotes!$C:$C=E3461),0)),"")</f>
        <v/>
      </c>
      <c r="G3461" s="14" t="n"/>
    </row>
    <row r="3462">
      <c r="A3462" s="10" t="n"/>
      <c r="D3462">
        <f>IFERROR(VLOOKUP(C3462,Produtos!A:B,2,FALSE),"")</f>
        <v/>
      </c>
      <c r="F3462" s="10">
        <f>IFERROR(INDEX(Lotes!$E:$E,MATCH(1,(Lotes!$A:$A=C3462)*(Lotes!$C:$C=E3462),0)),"")</f>
        <v/>
      </c>
      <c r="G3462" s="14" t="n"/>
    </row>
    <row r="3463">
      <c r="A3463" s="10" t="n"/>
      <c r="D3463">
        <f>IFERROR(VLOOKUP(C3463,Produtos!A:B,2,FALSE),"")</f>
        <v/>
      </c>
      <c r="F3463" s="10">
        <f>IFERROR(INDEX(Lotes!$E:$E,MATCH(1,(Lotes!$A:$A=C3463)*(Lotes!$C:$C=E3463),0)),"")</f>
        <v/>
      </c>
      <c r="G3463" s="14" t="n"/>
    </row>
    <row r="3464">
      <c r="A3464" s="10" t="n"/>
      <c r="D3464">
        <f>IFERROR(VLOOKUP(C3464,Produtos!A:B,2,FALSE),"")</f>
        <v/>
      </c>
      <c r="F3464" s="10">
        <f>IFERROR(INDEX(Lotes!$E:$E,MATCH(1,(Lotes!$A:$A=C3464)*(Lotes!$C:$C=E3464),0)),"")</f>
        <v/>
      </c>
      <c r="G3464" s="14" t="n"/>
    </row>
    <row r="3465">
      <c r="A3465" s="10" t="n"/>
      <c r="D3465">
        <f>IFERROR(VLOOKUP(C3465,Produtos!A:B,2,FALSE),"")</f>
        <v/>
      </c>
      <c r="F3465" s="10">
        <f>IFERROR(INDEX(Lotes!$E:$E,MATCH(1,(Lotes!$A:$A=C3465)*(Lotes!$C:$C=E3465),0)),"")</f>
        <v/>
      </c>
      <c r="G3465" s="14" t="n"/>
    </row>
    <row r="3466">
      <c r="A3466" s="10" t="n"/>
      <c r="D3466">
        <f>IFERROR(VLOOKUP(C3466,Produtos!A:B,2,FALSE),"")</f>
        <v/>
      </c>
      <c r="F3466" s="10">
        <f>IFERROR(INDEX(Lotes!$E:$E,MATCH(1,(Lotes!$A:$A=C3466)*(Lotes!$C:$C=E3466),0)),"")</f>
        <v/>
      </c>
      <c r="G3466" s="14" t="n"/>
    </row>
    <row r="3467">
      <c r="A3467" s="10" t="n"/>
      <c r="D3467">
        <f>IFERROR(VLOOKUP(C3467,Produtos!A:B,2,FALSE),"")</f>
        <v/>
      </c>
      <c r="F3467" s="10">
        <f>IFERROR(INDEX(Lotes!$E:$E,MATCH(1,(Lotes!$A:$A=C3467)*(Lotes!$C:$C=E3467),0)),"")</f>
        <v/>
      </c>
      <c r="G3467" s="14" t="n"/>
    </row>
    <row r="3468">
      <c r="A3468" s="10" t="n"/>
      <c r="D3468">
        <f>IFERROR(VLOOKUP(C3468,Produtos!A:B,2,FALSE),"")</f>
        <v/>
      </c>
      <c r="F3468" s="10">
        <f>IFERROR(INDEX(Lotes!$E:$E,MATCH(1,(Lotes!$A:$A=C3468)*(Lotes!$C:$C=E3468),0)),"")</f>
        <v/>
      </c>
      <c r="G3468" s="14" t="n"/>
    </row>
    <row r="3469">
      <c r="A3469" s="10" t="n"/>
      <c r="D3469">
        <f>IFERROR(VLOOKUP(C3469,Produtos!A:B,2,FALSE),"")</f>
        <v/>
      </c>
      <c r="F3469" s="10">
        <f>IFERROR(INDEX(Lotes!$E:$E,MATCH(1,(Lotes!$A:$A=C3469)*(Lotes!$C:$C=E3469),0)),"")</f>
        <v/>
      </c>
      <c r="G3469" s="14" t="n"/>
    </row>
    <row r="3470">
      <c r="A3470" s="10" t="n"/>
      <c r="D3470">
        <f>IFERROR(VLOOKUP(C3470,Produtos!A:B,2,FALSE),"")</f>
        <v/>
      </c>
      <c r="F3470" s="10">
        <f>IFERROR(INDEX(Lotes!$E:$E,MATCH(1,(Lotes!$A:$A=C3470)*(Lotes!$C:$C=E3470),0)),"")</f>
        <v/>
      </c>
      <c r="G3470" s="14" t="n"/>
    </row>
    <row r="3471">
      <c r="A3471" s="10" t="n"/>
      <c r="D3471">
        <f>IFERROR(VLOOKUP(C3471,Produtos!A:B,2,FALSE),"")</f>
        <v/>
      </c>
      <c r="F3471" s="10">
        <f>IFERROR(INDEX(Lotes!$E:$E,MATCH(1,(Lotes!$A:$A=C3471)*(Lotes!$C:$C=E3471),0)),"")</f>
        <v/>
      </c>
      <c r="G3471" s="14" t="n"/>
    </row>
    <row r="3472">
      <c r="A3472" s="10" t="n"/>
      <c r="D3472">
        <f>IFERROR(VLOOKUP(C3472,Produtos!A:B,2,FALSE),"")</f>
        <v/>
      </c>
      <c r="F3472" s="10">
        <f>IFERROR(INDEX(Lotes!$E:$E,MATCH(1,(Lotes!$A:$A=C3472)*(Lotes!$C:$C=E3472),0)),"")</f>
        <v/>
      </c>
      <c r="G3472" s="14" t="n"/>
    </row>
    <row r="3473">
      <c r="A3473" s="10" t="n"/>
      <c r="D3473">
        <f>IFERROR(VLOOKUP(C3473,Produtos!A:B,2,FALSE),"")</f>
        <v/>
      </c>
      <c r="F3473" s="10">
        <f>IFERROR(INDEX(Lotes!$E:$E,MATCH(1,(Lotes!$A:$A=C3473)*(Lotes!$C:$C=E3473),0)),"")</f>
        <v/>
      </c>
      <c r="G3473" s="14" t="n"/>
    </row>
    <row r="3474">
      <c r="A3474" s="10" t="n"/>
      <c r="D3474">
        <f>IFERROR(VLOOKUP(C3474,Produtos!A:B,2,FALSE),"")</f>
        <v/>
      </c>
      <c r="F3474" s="10">
        <f>IFERROR(INDEX(Lotes!$E:$E,MATCH(1,(Lotes!$A:$A=C3474)*(Lotes!$C:$C=E3474),0)),"")</f>
        <v/>
      </c>
      <c r="G3474" s="14" t="n"/>
    </row>
    <row r="3475">
      <c r="A3475" s="10" t="n"/>
      <c r="D3475">
        <f>IFERROR(VLOOKUP(C3475,Produtos!A:B,2,FALSE),"")</f>
        <v/>
      </c>
      <c r="F3475" s="10">
        <f>IFERROR(INDEX(Lotes!$E:$E,MATCH(1,(Lotes!$A:$A=C3475)*(Lotes!$C:$C=E3475),0)),"")</f>
        <v/>
      </c>
      <c r="G3475" s="14" t="n"/>
    </row>
    <row r="3476">
      <c r="A3476" s="10" t="n"/>
      <c r="D3476">
        <f>IFERROR(VLOOKUP(C3476,Produtos!A:B,2,FALSE),"")</f>
        <v/>
      </c>
      <c r="F3476" s="10">
        <f>IFERROR(INDEX(Lotes!$E:$E,MATCH(1,(Lotes!$A:$A=C3476)*(Lotes!$C:$C=E3476),0)),"")</f>
        <v/>
      </c>
      <c r="G3476" s="14" t="n"/>
    </row>
    <row r="3477">
      <c r="A3477" s="10" t="n"/>
      <c r="D3477">
        <f>IFERROR(VLOOKUP(C3477,Produtos!A:B,2,FALSE),"")</f>
        <v/>
      </c>
      <c r="F3477" s="10">
        <f>IFERROR(INDEX(Lotes!$E:$E,MATCH(1,(Lotes!$A:$A=C3477)*(Lotes!$C:$C=E3477),0)),"")</f>
        <v/>
      </c>
      <c r="G3477" s="14" t="n"/>
    </row>
    <row r="3478">
      <c r="A3478" s="10" t="n"/>
      <c r="D3478">
        <f>IFERROR(VLOOKUP(C3478,Produtos!A:B,2,FALSE),"")</f>
        <v/>
      </c>
      <c r="F3478" s="10">
        <f>IFERROR(INDEX(Lotes!$E:$E,MATCH(1,(Lotes!$A:$A=C3478)*(Lotes!$C:$C=E3478),0)),"")</f>
        <v/>
      </c>
      <c r="G3478" s="14" t="n"/>
    </row>
    <row r="3479">
      <c r="A3479" s="10" t="n"/>
      <c r="D3479">
        <f>IFERROR(VLOOKUP(C3479,Produtos!A:B,2,FALSE),"")</f>
        <v/>
      </c>
      <c r="F3479" s="10">
        <f>IFERROR(INDEX(Lotes!$E:$E,MATCH(1,(Lotes!$A:$A=C3479)*(Lotes!$C:$C=E3479),0)),"")</f>
        <v/>
      </c>
      <c r="G3479" s="14" t="n"/>
    </row>
    <row r="3480">
      <c r="A3480" s="10" t="n"/>
      <c r="D3480">
        <f>IFERROR(VLOOKUP(C3480,Produtos!A:B,2,FALSE),"")</f>
        <v/>
      </c>
      <c r="F3480" s="10">
        <f>IFERROR(INDEX(Lotes!$E:$E,MATCH(1,(Lotes!$A:$A=C3480)*(Lotes!$C:$C=E3480),0)),"")</f>
        <v/>
      </c>
      <c r="G3480" s="14" t="n"/>
    </row>
    <row r="3481">
      <c r="A3481" s="10" t="n"/>
      <c r="D3481">
        <f>IFERROR(VLOOKUP(C3481,Produtos!A:B,2,FALSE),"")</f>
        <v/>
      </c>
      <c r="F3481" s="10">
        <f>IFERROR(INDEX(Lotes!$E:$E,MATCH(1,(Lotes!$A:$A=C3481)*(Lotes!$C:$C=E3481),0)),"")</f>
        <v/>
      </c>
      <c r="G3481" s="14" t="n"/>
    </row>
    <row r="3482">
      <c r="A3482" s="10" t="n"/>
      <c r="D3482">
        <f>IFERROR(VLOOKUP(C3482,Produtos!A:B,2,FALSE),"")</f>
        <v/>
      </c>
      <c r="F3482" s="10">
        <f>IFERROR(INDEX(Lotes!$E:$E,MATCH(1,(Lotes!$A:$A=C3482)*(Lotes!$C:$C=E3482),0)),"")</f>
        <v/>
      </c>
      <c r="G3482" s="14" t="n"/>
    </row>
    <row r="3483">
      <c r="A3483" s="10" t="n"/>
      <c r="D3483">
        <f>IFERROR(VLOOKUP(C3483,Produtos!A:B,2,FALSE),"")</f>
        <v/>
      </c>
      <c r="F3483" s="10">
        <f>IFERROR(INDEX(Lotes!$E:$E,MATCH(1,(Lotes!$A:$A=C3483)*(Lotes!$C:$C=E3483),0)),"")</f>
        <v/>
      </c>
      <c r="G3483" s="14" t="n"/>
    </row>
    <row r="3484">
      <c r="A3484" s="10" t="n"/>
      <c r="D3484">
        <f>IFERROR(VLOOKUP(C3484,Produtos!A:B,2,FALSE),"")</f>
        <v/>
      </c>
      <c r="F3484" s="10">
        <f>IFERROR(INDEX(Lotes!$E:$E,MATCH(1,(Lotes!$A:$A=C3484)*(Lotes!$C:$C=E3484),0)),"")</f>
        <v/>
      </c>
      <c r="G3484" s="14" t="n"/>
    </row>
    <row r="3485">
      <c r="A3485" s="10" t="n"/>
      <c r="D3485">
        <f>IFERROR(VLOOKUP(C3485,Produtos!A:B,2,FALSE),"")</f>
        <v/>
      </c>
      <c r="F3485" s="10">
        <f>IFERROR(INDEX(Lotes!$E:$E,MATCH(1,(Lotes!$A:$A=C3485)*(Lotes!$C:$C=E3485),0)),"")</f>
        <v/>
      </c>
      <c r="G3485" s="14" t="n"/>
    </row>
    <row r="3486">
      <c r="A3486" s="10" t="n"/>
      <c r="D3486">
        <f>IFERROR(VLOOKUP(C3486,Produtos!A:B,2,FALSE),"")</f>
        <v/>
      </c>
      <c r="F3486" s="10">
        <f>IFERROR(INDEX(Lotes!$E:$E,MATCH(1,(Lotes!$A:$A=C3486)*(Lotes!$C:$C=E3486),0)),"")</f>
        <v/>
      </c>
      <c r="G3486" s="14" t="n"/>
    </row>
    <row r="3487">
      <c r="A3487" s="10" t="n"/>
      <c r="D3487">
        <f>IFERROR(VLOOKUP(C3487,Produtos!A:B,2,FALSE),"")</f>
        <v/>
      </c>
      <c r="F3487" s="10">
        <f>IFERROR(INDEX(Lotes!$E:$E,MATCH(1,(Lotes!$A:$A=C3487)*(Lotes!$C:$C=E3487),0)),"")</f>
        <v/>
      </c>
      <c r="G3487" s="14" t="n"/>
    </row>
    <row r="3488">
      <c r="A3488" s="10" t="n"/>
      <c r="D3488">
        <f>IFERROR(VLOOKUP(C3488,Produtos!A:B,2,FALSE),"")</f>
        <v/>
      </c>
      <c r="F3488" s="10">
        <f>IFERROR(INDEX(Lotes!$E:$E,MATCH(1,(Lotes!$A:$A=C3488)*(Lotes!$C:$C=E3488),0)),"")</f>
        <v/>
      </c>
      <c r="G3488" s="14" t="n"/>
    </row>
    <row r="3489">
      <c r="A3489" s="10" t="n"/>
      <c r="D3489">
        <f>IFERROR(VLOOKUP(C3489,Produtos!A:B,2,FALSE),"")</f>
        <v/>
      </c>
      <c r="F3489" s="10">
        <f>IFERROR(INDEX(Lotes!$E:$E,MATCH(1,(Lotes!$A:$A=C3489)*(Lotes!$C:$C=E3489),0)),"")</f>
        <v/>
      </c>
      <c r="G3489" s="14" t="n"/>
    </row>
    <row r="3490">
      <c r="A3490" s="10" t="n"/>
      <c r="D3490">
        <f>IFERROR(VLOOKUP(C3490,Produtos!A:B,2,FALSE),"")</f>
        <v/>
      </c>
      <c r="F3490" s="10">
        <f>IFERROR(INDEX(Lotes!$E:$E,MATCH(1,(Lotes!$A:$A=C3490)*(Lotes!$C:$C=E3490),0)),"")</f>
        <v/>
      </c>
      <c r="G3490" s="14" t="n"/>
    </row>
    <row r="3491">
      <c r="A3491" s="10" t="n"/>
      <c r="D3491">
        <f>IFERROR(VLOOKUP(C3491,Produtos!A:B,2,FALSE),"")</f>
        <v/>
      </c>
      <c r="F3491" s="10">
        <f>IFERROR(INDEX(Lotes!$E:$E,MATCH(1,(Lotes!$A:$A=C3491)*(Lotes!$C:$C=E3491),0)),"")</f>
        <v/>
      </c>
      <c r="G3491" s="14" t="n"/>
    </row>
    <row r="3492">
      <c r="A3492" s="10" t="n"/>
      <c r="D3492">
        <f>IFERROR(VLOOKUP(C3492,Produtos!A:B,2,FALSE),"")</f>
        <v/>
      </c>
      <c r="F3492" s="10">
        <f>IFERROR(INDEX(Lotes!$E:$E,MATCH(1,(Lotes!$A:$A=C3492)*(Lotes!$C:$C=E3492),0)),"")</f>
        <v/>
      </c>
      <c r="G3492" s="14" t="n"/>
    </row>
    <row r="3493">
      <c r="A3493" s="10" t="n"/>
      <c r="D3493">
        <f>IFERROR(VLOOKUP(C3493,Produtos!A:B,2,FALSE),"")</f>
        <v/>
      </c>
      <c r="F3493" s="10">
        <f>IFERROR(INDEX(Lotes!$E:$E,MATCH(1,(Lotes!$A:$A=C3493)*(Lotes!$C:$C=E3493),0)),"")</f>
        <v/>
      </c>
      <c r="G3493" s="14" t="n"/>
    </row>
    <row r="3494">
      <c r="A3494" s="10" t="n"/>
      <c r="D3494">
        <f>IFERROR(VLOOKUP(C3494,Produtos!A:B,2,FALSE),"")</f>
        <v/>
      </c>
      <c r="F3494" s="10">
        <f>IFERROR(INDEX(Lotes!$E:$E,MATCH(1,(Lotes!$A:$A=C3494)*(Lotes!$C:$C=E3494),0)),"")</f>
        <v/>
      </c>
      <c r="G3494" s="14" t="n"/>
    </row>
    <row r="3495">
      <c r="A3495" s="10" t="n"/>
      <c r="D3495">
        <f>IFERROR(VLOOKUP(C3495,Produtos!A:B,2,FALSE),"")</f>
        <v/>
      </c>
      <c r="F3495" s="10">
        <f>IFERROR(INDEX(Lotes!$E:$E,MATCH(1,(Lotes!$A:$A=C3495)*(Lotes!$C:$C=E3495),0)),"")</f>
        <v/>
      </c>
      <c r="G3495" s="14" t="n"/>
    </row>
    <row r="3496">
      <c r="A3496" s="10" t="n"/>
      <c r="D3496">
        <f>IFERROR(VLOOKUP(C3496,Produtos!A:B,2,FALSE),"")</f>
        <v/>
      </c>
      <c r="F3496" s="10">
        <f>IFERROR(INDEX(Lotes!$E:$E,MATCH(1,(Lotes!$A:$A=C3496)*(Lotes!$C:$C=E3496),0)),"")</f>
        <v/>
      </c>
      <c r="G3496" s="14" t="n"/>
    </row>
    <row r="3497">
      <c r="A3497" s="10" t="n"/>
      <c r="D3497">
        <f>IFERROR(VLOOKUP(C3497,Produtos!A:B,2,FALSE),"")</f>
        <v/>
      </c>
      <c r="F3497" s="10">
        <f>IFERROR(INDEX(Lotes!$E:$E,MATCH(1,(Lotes!$A:$A=C3497)*(Lotes!$C:$C=E3497),0)),"")</f>
        <v/>
      </c>
      <c r="G3497" s="14" t="n"/>
    </row>
    <row r="3498">
      <c r="A3498" s="10" t="n"/>
      <c r="D3498">
        <f>IFERROR(VLOOKUP(C3498,Produtos!A:B,2,FALSE),"")</f>
        <v/>
      </c>
      <c r="F3498" s="10">
        <f>IFERROR(INDEX(Lotes!$E:$E,MATCH(1,(Lotes!$A:$A=C3498)*(Lotes!$C:$C=E3498),0)),"")</f>
        <v/>
      </c>
      <c r="G3498" s="14" t="n"/>
    </row>
    <row r="3499">
      <c r="A3499" s="10" t="n"/>
      <c r="D3499">
        <f>IFERROR(VLOOKUP(C3499,Produtos!A:B,2,FALSE),"")</f>
        <v/>
      </c>
      <c r="F3499" s="10">
        <f>IFERROR(INDEX(Lotes!$E:$E,MATCH(1,(Lotes!$A:$A=C3499)*(Lotes!$C:$C=E3499),0)),"")</f>
        <v/>
      </c>
      <c r="G3499" s="14" t="n"/>
    </row>
    <row r="3500">
      <c r="A3500" s="10" t="n"/>
      <c r="D3500">
        <f>IFERROR(VLOOKUP(C3500,Produtos!A:B,2,FALSE),"")</f>
        <v/>
      </c>
      <c r="F3500" s="10">
        <f>IFERROR(INDEX(Lotes!$E:$E,MATCH(1,(Lotes!$A:$A=C3500)*(Lotes!$C:$C=E3500),0)),"")</f>
        <v/>
      </c>
      <c r="G3500" s="14" t="n"/>
    </row>
    <row r="3501">
      <c r="A3501" s="10" t="n"/>
      <c r="D3501">
        <f>IFERROR(VLOOKUP(C3501,Produtos!A:B,2,FALSE),"")</f>
        <v/>
      </c>
      <c r="F3501" s="10">
        <f>IFERROR(INDEX(Lotes!$E:$E,MATCH(1,(Lotes!$A:$A=C3501)*(Lotes!$C:$C=E3501),0)),"")</f>
        <v/>
      </c>
      <c r="G3501" s="14" t="n"/>
    </row>
    <row r="3502">
      <c r="A3502" s="10" t="n"/>
      <c r="D3502">
        <f>IFERROR(VLOOKUP(C3502,Produtos!A:B,2,FALSE),"")</f>
        <v/>
      </c>
      <c r="F3502" s="10">
        <f>IFERROR(INDEX(Lotes!$E:$E,MATCH(1,(Lotes!$A:$A=C3502)*(Lotes!$C:$C=E3502),0)),"")</f>
        <v/>
      </c>
      <c r="G3502" s="14" t="n"/>
    </row>
    <row r="3503">
      <c r="A3503" s="10" t="n"/>
      <c r="D3503">
        <f>IFERROR(VLOOKUP(C3503,Produtos!A:B,2,FALSE),"")</f>
        <v/>
      </c>
      <c r="F3503" s="10">
        <f>IFERROR(INDEX(Lotes!$E:$E,MATCH(1,(Lotes!$A:$A=C3503)*(Lotes!$C:$C=E3503),0)),"")</f>
        <v/>
      </c>
      <c r="G3503" s="14" t="n"/>
    </row>
    <row r="3504">
      <c r="A3504" s="10" t="n"/>
      <c r="D3504">
        <f>IFERROR(VLOOKUP(C3504,Produtos!A:B,2,FALSE),"")</f>
        <v/>
      </c>
      <c r="F3504" s="10">
        <f>IFERROR(INDEX(Lotes!$E:$E,MATCH(1,(Lotes!$A:$A=C3504)*(Lotes!$C:$C=E3504),0)),"")</f>
        <v/>
      </c>
      <c r="G3504" s="14" t="n"/>
    </row>
    <row r="3505">
      <c r="A3505" s="10" t="n"/>
      <c r="D3505">
        <f>IFERROR(VLOOKUP(C3505,Produtos!A:B,2,FALSE),"")</f>
        <v/>
      </c>
      <c r="F3505" s="10">
        <f>IFERROR(INDEX(Lotes!$E:$E,MATCH(1,(Lotes!$A:$A=C3505)*(Lotes!$C:$C=E3505),0)),"")</f>
        <v/>
      </c>
      <c r="G3505" s="14" t="n"/>
    </row>
    <row r="3506">
      <c r="A3506" s="10" t="n"/>
      <c r="D3506">
        <f>IFERROR(VLOOKUP(C3506,Produtos!A:B,2,FALSE),"")</f>
        <v/>
      </c>
      <c r="F3506" s="10">
        <f>IFERROR(INDEX(Lotes!$E:$E,MATCH(1,(Lotes!$A:$A=C3506)*(Lotes!$C:$C=E3506),0)),"")</f>
        <v/>
      </c>
      <c r="G3506" s="14" t="n"/>
    </row>
    <row r="3507">
      <c r="A3507" s="10" t="n"/>
      <c r="D3507">
        <f>IFERROR(VLOOKUP(C3507,Produtos!A:B,2,FALSE),"")</f>
        <v/>
      </c>
      <c r="F3507" s="10">
        <f>IFERROR(INDEX(Lotes!$E:$E,MATCH(1,(Lotes!$A:$A=C3507)*(Lotes!$C:$C=E3507),0)),"")</f>
        <v/>
      </c>
      <c r="G3507" s="14" t="n"/>
    </row>
    <row r="3508">
      <c r="A3508" s="10" t="n"/>
      <c r="D3508">
        <f>IFERROR(VLOOKUP(C3508,Produtos!A:B,2,FALSE),"")</f>
        <v/>
      </c>
      <c r="F3508" s="10">
        <f>IFERROR(INDEX(Lotes!$E:$E,MATCH(1,(Lotes!$A:$A=C3508)*(Lotes!$C:$C=E3508),0)),"")</f>
        <v/>
      </c>
      <c r="G3508" s="14" t="n"/>
    </row>
    <row r="3509">
      <c r="A3509" s="10" t="n"/>
      <c r="D3509">
        <f>IFERROR(VLOOKUP(C3509,Produtos!A:B,2,FALSE),"")</f>
        <v/>
      </c>
      <c r="F3509" s="10">
        <f>IFERROR(INDEX(Lotes!$E:$E,MATCH(1,(Lotes!$A:$A=C3509)*(Lotes!$C:$C=E3509),0)),"")</f>
        <v/>
      </c>
      <c r="G3509" s="14" t="n"/>
    </row>
    <row r="3510">
      <c r="A3510" s="10" t="n"/>
      <c r="D3510">
        <f>IFERROR(VLOOKUP(C3510,Produtos!A:B,2,FALSE),"")</f>
        <v/>
      </c>
      <c r="F3510" s="10">
        <f>IFERROR(INDEX(Lotes!$E:$E,MATCH(1,(Lotes!$A:$A=C3510)*(Lotes!$C:$C=E3510),0)),"")</f>
        <v/>
      </c>
      <c r="G3510" s="14" t="n"/>
    </row>
    <row r="3511">
      <c r="A3511" s="10" t="n"/>
      <c r="D3511">
        <f>IFERROR(VLOOKUP(C3511,Produtos!A:B,2,FALSE),"")</f>
        <v/>
      </c>
      <c r="F3511" s="10">
        <f>IFERROR(INDEX(Lotes!$E:$E,MATCH(1,(Lotes!$A:$A=C3511)*(Lotes!$C:$C=E3511),0)),"")</f>
        <v/>
      </c>
      <c r="G3511" s="14" t="n"/>
    </row>
    <row r="3512">
      <c r="A3512" s="10" t="n"/>
      <c r="D3512">
        <f>IFERROR(VLOOKUP(C3512,Produtos!A:B,2,FALSE),"")</f>
        <v/>
      </c>
      <c r="F3512" s="10">
        <f>IFERROR(INDEX(Lotes!$E:$E,MATCH(1,(Lotes!$A:$A=C3512)*(Lotes!$C:$C=E3512),0)),"")</f>
        <v/>
      </c>
      <c r="G3512" s="14" t="n"/>
    </row>
    <row r="3513">
      <c r="A3513" s="10" t="n"/>
      <c r="D3513">
        <f>IFERROR(VLOOKUP(C3513,Produtos!A:B,2,FALSE),"")</f>
        <v/>
      </c>
      <c r="F3513" s="10">
        <f>IFERROR(INDEX(Lotes!$E:$E,MATCH(1,(Lotes!$A:$A=C3513)*(Lotes!$C:$C=E3513),0)),"")</f>
        <v/>
      </c>
      <c r="G3513" s="14" t="n"/>
    </row>
    <row r="3514">
      <c r="A3514" s="10" t="n"/>
      <c r="D3514">
        <f>IFERROR(VLOOKUP(C3514,Produtos!A:B,2,FALSE),"")</f>
        <v/>
      </c>
      <c r="F3514" s="10">
        <f>IFERROR(INDEX(Lotes!$E:$E,MATCH(1,(Lotes!$A:$A=C3514)*(Lotes!$C:$C=E3514),0)),"")</f>
        <v/>
      </c>
      <c r="G3514" s="14" t="n"/>
    </row>
    <row r="3515">
      <c r="A3515" s="10" t="n"/>
      <c r="D3515">
        <f>IFERROR(VLOOKUP(C3515,Produtos!A:B,2,FALSE),"")</f>
        <v/>
      </c>
      <c r="F3515" s="10">
        <f>IFERROR(INDEX(Lotes!$E:$E,MATCH(1,(Lotes!$A:$A=C3515)*(Lotes!$C:$C=E3515),0)),"")</f>
        <v/>
      </c>
      <c r="G3515" s="14" t="n"/>
    </row>
    <row r="3516">
      <c r="A3516" s="10" t="n"/>
      <c r="D3516">
        <f>IFERROR(VLOOKUP(C3516,Produtos!A:B,2,FALSE),"")</f>
        <v/>
      </c>
      <c r="F3516" s="10">
        <f>IFERROR(INDEX(Lotes!$E:$E,MATCH(1,(Lotes!$A:$A=C3516)*(Lotes!$C:$C=E3516),0)),"")</f>
        <v/>
      </c>
      <c r="G3516" s="14" t="n"/>
    </row>
    <row r="3517">
      <c r="A3517" s="10" t="n"/>
      <c r="D3517">
        <f>IFERROR(VLOOKUP(C3517,Produtos!A:B,2,FALSE),"")</f>
        <v/>
      </c>
      <c r="F3517" s="10">
        <f>IFERROR(INDEX(Lotes!$E:$E,MATCH(1,(Lotes!$A:$A=C3517)*(Lotes!$C:$C=E3517),0)),"")</f>
        <v/>
      </c>
      <c r="G3517" s="14" t="n"/>
    </row>
    <row r="3518">
      <c r="A3518" s="10" t="n"/>
      <c r="D3518">
        <f>IFERROR(VLOOKUP(C3518,Produtos!A:B,2,FALSE),"")</f>
        <v/>
      </c>
      <c r="F3518" s="10">
        <f>IFERROR(INDEX(Lotes!$E:$E,MATCH(1,(Lotes!$A:$A=C3518)*(Lotes!$C:$C=E3518),0)),"")</f>
        <v/>
      </c>
      <c r="G3518" s="14" t="n"/>
    </row>
    <row r="3519">
      <c r="A3519" s="10" t="n"/>
      <c r="D3519">
        <f>IFERROR(VLOOKUP(C3519,Produtos!A:B,2,FALSE),"")</f>
        <v/>
      </c>
      <c r="F3519" s="10">
        <f>IFERROR(INDEX(Lotes!$E:$E,MATCH(1,(Lotes!$A:$A=C3519)*(Lotes!$C:$C=E3519),0)),"")</f>
        <v/>
      </c>
      <c r="G3519" s="14" t="n"/>
    </row>
    <row r="3520">
      <c r="A3520" s="10" t="n"/>
      <c r="D3520">
        <f>IFERROR(VLOOKUP(C3520,Produtos!A:B,2,FALSE),"")</f>
        <v/>
      </c>
      <c r="F3520" s="10">
        <f>IFERROR(INDEX(Lotes!$E:$E,MATCH(1,(Lotes!$A:$A=C3520)*(Lotes!$C:$C=E3520),0)),"")</f>
        <v/>
      </c>
      <c r="G3520" s="14" t="n"/>
    </row>
    <row r="3521">
      <c r="A3521" s="10" t="n"/>
      <c r="D3521">
        <f>IFERROR(VLOOKUP(C3521,Produtos!A:B,2,FALSE),"")</f>
        <v/>
      </c>
      <c r="F3521" s="10">
        <f>IFERROR(INDEX(Lotes!$E:$E,MATCH(1,(Lotes!$A:$A=C3521)*(Lotes!$C:$C=E3521),0)),"")</f>
        <v/>
      </c>
      <c r="G3521" s="14" t="n"/>
    </row>
    <row r="3522">
      <c r="A3522" s="10" t="n"/>
      <c r="D3522">
        <f>IFERROR(VLOOKUP(C3522,Produtos!A:B,2,FALSE),"")</f>
        <v/>
      </c>
      <c r="F3522" s="10">
        <f>IFERROR(INDEX(Lotes!$E:$E,MATCH(1,(Lotes!$A:$A=C3522)*(Lotes!$C:$C=E3522),0)),"")</f>
        <v/>
      </c>
      <c r="G3522" s="14" t="n"/>
    </row>
    <row r="3523">
      <c r="A3523" s="10" t="n"/>
      <c r="D3523">
        <f>IFERROR(VLOOKUP(C3523,Produtos!A:B,2,FALSE),"")</f>
        <v/>
      </c>
      <c r="F3523" s="10">
        <f>IFERROR(INDEX(Lotes!$E:$E,MATCH(1,(Lotes!$A:$A=C3523)*(Lotes!$C:$C=E3523),0)),"")</f>
        <v/>
      </c>
      <c r="G3523" s="14" t="n"/>
    </row>
    <row r="3524">
      <c r="A3524" s="10" t="n"/>
      <c r="D3524">
        <f>IFERROR(VLOOKUP(C3524,Produtos!A:B,2,FALSE),"")</f>
        <v/>
      </c>
      <c r="F3524" s="10">
        <f>IFERROR(INDEX(Lotes!$E:$E,MATCH(1,(Lotes!$A:$A=C3524)*(Lotes!$C:$C=E3524),0)),"")</f>
        <v/>
      </c>
      <c r="G3524" s="14" t="n"/>
    </row>
    <row r="3525">
      <c r="A3525" s="10" t="n"/>
      <c r="D3525">
        <f>IFERROR(VLOOKUP(C3525,Produtos!A:B,2,FALSE),"")</f>
        <v/>
      </c>
      <c r="F3525" s="10">
        <f>IFERROR(INDEX(Lotes!$E:$E,MATCH(1,(Lotes!$A:$A=C3525)*(Lotes!$C:$C=E3525),0)),"")</f>
        <v/>
      </c>
      <c r="G3525" s="14" t="n"/>
    </row>
    <row r="3526">
      <c r="A3526" s="10" t="n"/>
      <c r="D3526">
        <f>IFERROR(VLOOKUP(C3526,Produtos!A:B,2,FALSE),"")</f>
        <v/>
      </c>
      <c r="F3526" s="10">
        <f>IFERROR(INDEX(Lotes!$E:$E,MATCH(1,(Lotes!$A:$A=C3526)*(Lotes!$C:$C=E3526),0)),"")</f>
        <v/>
      </c>
      <c r="G3526" s="14" t="n"/>
    </row>
    <row r="3527">
      <c r="A3527" s="10" t="n"/>
      <c r="D3527">
        <f>IFERROR(VLOOKUP(C3527,Produtos!A:B,2,FALSE),"")</f>
        <v/>
      </c>
      <c r="F3527" s="10">
        <f>IFERROR(INDEX(Lotes!$E:$E,MATCH(1,(Lotes!$A:$A=C3527)*(Lotes!$C:$C=E3527),0)),"")</f>
        <v/>
      </c>
      <c r="G3527" s="14" t="n"/>
    </row>
    <row r="3528">
      <c r="A3528" s="10" t="n"/>
      <c r="D3528">
        <f>IFERROR(VLOOKUP(C3528,Produtos!A:B,2,FALSE),"")</f>
        <v/>
      </c>
      <c r="F3528" s="10">
        <f>IFERROR(INDEX(Lotes!$E:$E,MATCH(1,(Lotes!$A:$A=C3528)*(Lotes!$C:$C=E3528),0)),"")</f>
        <v/>
      </c>
      <c r="G3528" s="14" t="n"/>
    </row>
    <row r="3529">
      <c r="A3529" s="10" t="n"/>
      <c r="D3529">
        <f>IFERROR(VLOOKUP(C3529,Produtos!A:B,2,FALSE),"")</f>
        <v/>
      </c>
      <c r="F3529" s="10">
        <f>IFERROR(INDEX(Lotes!$E:$E,MATCH(1,(Lotes!$A:$A=C3529)*(Lotes!$C:$C=E3529),0)),"")</f>
        <v/>
      </c>
      <c r="G3529" s="14" t="n"/>
    </row>
    <row r="3530">
      <c r="A3530" s="10" t="n"/>
      <c r="D3530">
        <f>IFERROR(VLOOKUP(C3530,Produtos!A:B,2,FALSE),"")</f>
        <v/>
      </c>
      <c r="F3530" s="10">
        <f>IFERROR(INDEX(Lotes!$E:$E,MATCH(1,(Lotes!$A:$A=C3530)*(Lotes!$C:$C=E3530),0)),"")</f>
        <v/>
      </c>
      <c r="G3530" s="14" t="n"/>
    </row>
    <row r="3531">
      <c r="A3531" s="10" t="n"/>
      <c r="D3531">
        <f>IFERROR(VLOOKUP(C3531,Produtos!A:B,2,FALSE),"")</f>
        <v/>
      </c>
      <c r="F3531" s="10">
        <f>IFERROR(INDEX(Lotes!$E:$E,MATCH(1,(Lotes!$A:$A=C3531)*(Lotes!$C:$C=E3531),0)),"")</f>
        <v/>
      </c>
      <c r="G3531" s="14" t="n"/>
    </row>
    <row r="3532">
      <c r="A3532" s="10" t="n"/>
      <c r="D3532">
        <f>IFERROR(VLOOKUP(C3532,Produtos!A:B,2,FALSE),"")</f>
        <v/>
      </c>
      <c r="F3532" s="10">
        <f>IFERROR(INDEX(Lotes!$E:$E,MATCH(1,(Lotes!$A:$A=C3532)*(Lotes!$C:$C=E3532),0)),"")</f>
        <v/>
      </c>
      <c r="G3532" s="14" t="n"/>
    </row>
    <row r="3533">
      <c r="A3533" s="10" t="n"/>
      <c r="D3533">
        <f>IFERROR(VLOOKUP(C3533,Produtos!A:B,2,FALSE),"")</f>
        <v/>
      </c>
      <c r="F3533" s="10">
        <f>IFERROR(INDEX(Lotes!$E:$E,MATCH(1,(Lotes!$A:$A=C3533)*(Lotes!$C:$C=E3533),0)),"")</f>
        <v/>
      </c>
      <c r="G3533" s="14" t="n"/>
    </row>
    <row r="3534">
      <c r="A3534" s="10" t="n"/>
      <c r="D3534">
        <f>IFERROR(VLOOKUP(C3534,Produtos!A:B,2,FALSE),"")</f>
        <v/>
      </c>
      <c r="F3534" s="10">
        <f>IFERROR(INDEX(Lotes!$E:$E,MATCH(1,(Lotes!$A:$A=C3534)*(Lotes!$C:$C=E3534),0)),"")</f>
        <v/>
      </c>
      <c r="G3534" s="14" t="n"/>
    </row>
    <row r="3535">
      <c r="A3535" s="10" t="n"/>
      <c r="D3535">
        <f>IFERROR(VLOOKUP(C3535,Produtos!A:B,2,FALSE),"")</f>
        <v/>
      </c>
      <c r="F3535" s="10">
        <f>IFERROR(INDEX(Lotes!$E:$E,MATCH(1,(Lotes!$A:$A=C3535)*(Lotes!$C:$C=E3535),0)),"")</f>
        <v/>
      </c>
      <c r="G3535" s="14" t="n"/>
    </row>
    <row r="3536">
      <c r="A3536" s="10" t="n"/>
      <c r="D3536">
        <f>IFERROR(VLOOKUP(C3536,Produtos!A:B,2,FALSE),"")</f>
        <v/>
      </c>
      <c r="F3536" s="10">
        <f>IFERROR(INDEX(Lotes!$E:$E,MATCH(1,(Lotes!$A:$A=C3536)*(Lotes!$C:$C=E3536),0)),"")</f>
        <v/>
      </c>
      <c r="G3536" s="14" t="n"/>
    </row>
    <row r="3537">
      <c r="A3537" s="10" t="n"/>
      <c r="D3537">
        <f>IFERROR(VLOOKUP(C3537,Produtos!A:B,2,FALSE),"")</f>
        <v/>
      </c>
      <c r="F3537" s="10">
        <f>IFERROR(INDEX(Lotes!$E:$E,MATCH(1,(Lotes!$A:$A=C3537)*(Lotes!$C:$C=E3537),0)),"")</f>
        <v/>
      </c>
      <c r="G3537" s="14" t="n"/>
    </row>
    <row r="3538">
      <c r="A3538" s="10" t="n"/>
      <c r="D3538">
        <f>IFERROR(VLOOKUP(C3538,Produtos!A:B,2,FALSE),"")</f>
        <v/>
      </c>
      <c r="F3538" s="10">
        <f>IFERROR(INDEX(Lotes!$E:$E,MATCH(1,(Lotes!$A:$A=C3538)*(Lotes!$C:$C=E3538),0)),"")</f>
        <v/>
      </c>
      <c r="G3538" s="14" t="n"/>
    </row>
    <row r="3539">
      <c r="A3539" s="10" t="n"/>
      <c r="D3539">
        <f>IFERROR(VLOOKUP(C3539,Produtos!A:B,2,FALSE),"")</f>
        <v/>
      </c>
      <c r="F3539" s="10">
        <f>IFERROR(INDEX(Lotes!$E:$E,MATCH(1,(Lotes!$A:$A=C3539)*(Lotes!$C:$C=E3539),0)),"")</f>
        <v/>
      </c>
      <c r="G3539" s="14" t="n"/>
    </row>
    <row r="3540">
      <c r="A3540" s="10" t="n"/>
      <c r="D3540">
        <f>IFERROR(VLOOKUP(C3540,Produtos!A:B,2,FALSE),"")</f>
        <v/>
      </c>
      <c r="F3540" s="10">
        <f>IFERROR(INDEX(Lotes!$E:$E,MATCH(1,(Lotes!$A:$A=C3540)*(Lotes!$C:$C=E3540),0)),"")</f>
        <v/>
      </c>
      <c r="G3540" s="14" t="n"/>
    </row>
    <row r="3541">
      <c r="A3541" s="10" t="n"/>
      <c r="D3541">
        <f>IFERROR(VLOOKUP(C3541,Produtos!A:B,2,FALSE),"")</f>
        <v/>
      </c>
      <c r="F3541" s="10">
        <f>IFERROR(INDEX(Lotes!$E:$E,MATCH(1,(Lotes!$A:$A=C3541)*(Lotes!$C:$C=E3541),0)),"")</f>
        <v/>
      </c>
      <c r="G3541" s="14" t="n"/>
    </row>
    <row r="3542">
      <c r="A3542" s="10" t="n"/>
      <c r="D3542">
        <f>IFERROR(VLOOKUP(C3542,Produtos!A:B,2,FALSE),"")</f>
        <v/>
      </c>
      <c r="F3542" s="10">
        <f>IFERROR(INDEX(Lotes!$E:$E,MATCH(1,(Lotes!$A:$A=C3542)*(Lotes!$C:$C=E3542),0)),"")</f>
        <v/>
      </c>
      <c r="G3542" s="14" t="n"/>
    </row>
    <row r="3543">
      <c r="A3543" s="10" t="n"/>
      <c r="D3543">
        <f>IFERROR(VLOOKUP(C3543,Produtos!A:B,2,FALSE),"")</f>
        <v/>
      </c>
      <c r="F3543" s="10">
        <f>IFERROR(INDEX(Lotes!$E:$E,MATCH(1,(Lotes!$A:$A=C3543)*(Lotes!$C:$C=E3543),0)),"")</f>
        <v/>
      </c>
      <c r="G3543" s="14" t="n"/>
    </row>
    <row r="3544">
      <c r="A3544" s="10" t="n"/>
      <c r="D3544">
        <f>IFERROR(VLOOKUP(C3544,Produtos!A:B,2,FALSE),"")</f>
        <v/>
      </c>
      <c r="F3544" s="10">
        <f>IFERROR(INDEX(Lotes!$E:$E,MATCH(1,(Lotes!$A:$A=C3544)*(Lotes!$C:$C=E3544),0)),"")</f>
        <v/>
      </c>
      <c r="G3544" s="14" t="n"/>
    </row>
    <row r="3545">
      <c r="A3545" s="10" t="n"/>
      <c r="D3545">
        <f>IFERROR(VLOOKUP(C3545,Produtos!A:B,2,FALSE),"")</f>
        <v/>
      </c>
      <c r="F3545" s="10">
        <f>IFERROR(INDEX(Lotes!$E:$E,MATCH(1,(Lotes!$A:$A=C3545)*(Lotes!$C:$C=E3545),0)),"")</f>
        <v/>
      </c>
      <c r="G3545" s="14" t="n"/>
    </row>
    <row r="3546">
      <c r="A3546" s="10" t="n"/>
      <c r="D3546">
        <f>IFERROR(VLOOKUP(C3546,Produtos!A:B,2,FALSE),"")</f>
        <v/>
      </c>
      <c r="F3546" s="10">
        <f>IFERROR(INDEX(Lotes!$E:$E,MATCH(1,(Lotes!$A:$A=C3546)*(Lotes!$C:$C=E3546),0)),"")</f>
        <v/>
      </c>
      <c r="G3546" s="14" t="n"/>
    </row>
    <row r="3547">
      <c r="A3547" s="10" t="n"/>
      <c r="D3547">
        <f>IFERROR(VLOOKUP(C3547,Produtos!A:B,2,FALSE),"")</f>
        <v/>
      </c>
      <c r="F3547" s="10">
        <f>IFERROR(INDEX(Lotes!$E:$E,MATCH(1,(Lotes!$A:$A=C3547)*(Lotes!$C:$C=E3547),0)),"")</f>
        <v/>
      </c>
      <c r="G3547" s="14" t="n"/>
    </row>
    <row r="3548">
      <c r="A3548" s="10" t="n"/>
      <c r="D3548">
        <f>IFERROR(VLOOKUP(C3548,Produtos!A:B,2,FALSE),"")</f>
        <v/>
      </c>
      <c r="F3548" s="10">
        <f>IFERROR(INDEX(Lotes!$E:$E,MATCH(1,(Lotes!$A:$A=C3548)*(Lotes!$C:$C=E3548),0)),"")</f>
        <v/>
      </c>
      <c r="G3548" s="14" t="n"/>
    </row>
    <row r="3549">
      <c r="A3549" s="10" t="n"/>
      <c r="D3549">
        <f>IFERROR(VLOOKUP(C3549,Produtos!A:B,2,FALSE),"")</f>
        <v/>
      </c>
      <c r="F3549" s="10">
        <f>IFERROR(INDEX(Lotes!$E:$E,MATCH(1,(Lotes!$A:$A=C3549)*(Lotes!$C:$C=E3549),0)),"")</f>
        <v/>
      </c>
      <c r="G3549" s="14" t="n"/>
    </row>
    <row r="3550">
      <c r="A3550" s="10" t="n"/>
      <c r="D3550">
        <f>IFERROR(VLOOKUP(C3550,Produtos!A:B,2,FALSE),"")</f>
        <v/>
      </c>
      <c r="F3550" s="10">
        <f>IFERROR(INDEX(Lotes!$E:$E,MATCH(1,(Lotes!$A:$A=C3550)*(Lotes!$C:$C=E3550),0)),"")</f>
        <v/>
      </c>
      <c r="G3550" s="14" t="n"/>
    </row>
    <row r="3551">
      <c r="A3551" s="10" t="n"/>
      <c r="D3551">
        <f>IFERROR(VLOOKUP(C3551,Produtos!A:B,2,FALSE),"")</f>
        <v/>
      </c>
      <c r="F3551" s="10">
        <f>IFERROR(INDEX(Lotes!$E:$E,MATCH(1,(Lotes!$A:$A=C3551)*(Lotes!$C:$C=E3551),0)),"")</f>
        <v/>
      </c>
      <c r="G3551" s="14" t="n"/>
    </row>
    <row r="3552">
      <c r="A3552" s="10" t="n"/>
      <c r="D3552">
        <f>IFERROR(VLOOKUP(C3552,Produtos!A:B,2,FALSE),"")</f>
        <v/>
      </c>
      <c r="F3552" s="10">
        <f>IFERROR(INDEX(Lotes!$E:$E,MATCH(1,(Lotes!$A:$A=C3552)*(Lotes!$C:$C=E3552),0)),"")</f>
        <v/>
      </c>
      <c r="G3552" s="14" t="n"/>
    </row>
    <row r="3553">
      <c r="A3553" s="10" t="n"/>
      <c r="D3553">
        <f>IFERROR(VLOOKUP(C3553,Produtos!A:B,2,FALSE),"")</f>
        <v/>
      </c>
      <c r="F3553" s="10">
        <f>IFERROR(INDEX(Lotes!$E:$E,MATCH(1,(Lotes!$A:$A=C3553)*(Lotes!$C:$C=E3553),0)),"")</f>
        <v/>
      </c>
      <c r="G3553" s="14" t="n"/>
    </row>
    <row r="3554">
      <c r="A3554" s="10" t="n"/>
      <c r="D3554">
        <f>IFERROR(VLOOKUP(C3554,Produtos!A:B,2,FALSE),"")</f>
        <v/>
      </c>
      <c r="F3554" s="10">
        <f>IFERROR(INDEX(Lotes!$E:$E,MATCH(1,(Lotes!$A:$A=C3554)*(Lotes!$C:$C=E3554),0)),"")</f>
        <v/>
      </c>
      <c r="G3554" s="14" t="n"/>
    </row>
    <row r="3555">
      <c r="A3555" s="10" t="n"/>
      <c r="D3555">
        <f>IFERROR(VLOOKUP(C3555,Produtos!A:B,2,FALSE),"")</f>
        <v/>
      </c>
      <c r="F3555" s="10">
        <f>IFERROR(INDEX(Lotes!$E:$E,MATCH(1,(Lotes!$A:$A=C3555)*(Lotes!$C:$C=E3555),0)),"")</f>
        <v/>
      </c>
      <c r="G3555" s="14" t="n"/>
    </row>
    <row r="3556">
      <c r="A3556" s="10" t="n"/>
      <c r="D3556">
        <f>IFERROR(VLOOKUP(C3556,Produtos!A:B,2,FALSE),"")</f>
        <v/>
      </c>
      <c r="F3556" s="10">
        <f>IFERROR(INDEX(Lotes!$E:$E,MATCH(1,(Lotes!$A:$A=C3556)*(Lotes!$C:$C=E3556),0)),"")</f>
        <v/>
      </c>
      <c r="G3556" s="14" t="n"/>
    </row>
    <row r="3557">
      <c r="A3557" s="10" t="n"/>
      <c r="D3557">
        <f>IFERROR(VLOOKUP(C3557,Produtos!A:B,2,FALSE),"")</f>
        <v/>
      </c>
      <c r="F3557" s="10">
        <f>IFERROR(INDEX(Lotes!$E:$E,MATCH(1,(Lotes!$A:$A=C3557)*(Lotes!$C:$C=E3557),0)),"")</f>
        <v/>
      </c>
      <c r="G3557" s="14" t="n"/>
    </row>
    <row r="3558">
      <c r="A3558" s="10" t="n"/>
      <c r="D3558">
        <f>IFERROR(VLOOKUP(C3558,Produtos!A:B,2,FALSE),"")</f>
        <v/>
      </c>
      <c r="F3558" s="10">
        <f>IFERROR(INDEX(Lotes!$E:$E,MATCH(1,(Lotes!$A:$A=C3558)*(Lotes!$C:$C=E3558),0)),"")</f>
        <v/>
      </c>
      <c r="G3558" s="14" t="n"/>
    </row>
    <row r="3559">
      <c r="A3559" s="10" t="n"/>
      <c r="D3559">
        <f>IFERROR(VLOOKUP(C3559,Produtos!A:B,2,FALSE),"")</f>
        <v/>
      </c>
      <c r="F3559" s="10">
        <f>IFERROR(INDEX(Lotes!$E:$E,MATCH(1,(Lotes!$A:$A=C3559)*(Lotes!$C:$C=E3559),0)),"")</f>
        <v/>
      </c>
      <c r="G3559" s="14" t="n"/>
    </row>
    <row r="3560">
      <c r="A3560" s="10" t="n"/>
      <c r="D3560">
        <f>IFERROR(VLOOKUP(C3560,Produtos!A:B,2,FALSE),"")</f>
        <v/>
      </c>
      <c r="F3560" s="10">
        <f>IFERROR(INDEX(Lotes!$E:$E,MATCH(1,(Lotes!$A:$A=C3560)*(Lotes!$C:$C=E3560),0)),"")</f>
        <v/>
      </c>
      <c r="G3560" s="14" t="n"/>
    </row>
    <row r="3561">
      <c r="A3561" s="10" t="n"/>
      <c r="D3561">
        <f>IFERROR(VLOOKUP(C3561,Produtos!A:B,2,FALSE),"")</f>
        <v/>
      </c>
      <c r="F3561" s="10">
        <f>IFERROR(INDEX(Lotes!$E:$E,MATCH(1,(Lotes!$A:$A=C3561)*(Lotes!$C:$C=E3561),0)),"")</f>
        <v/>
      </c>
      <c r="G3561" s="14" t="n"/>
    </row>
    <row r="3562">
      <c r="A3562" s="10" t="n"/>
      <c r="D3562">
        <f>IFERROR(VLOOKUP(C3562,Produtos!A:B,2,FALSE),"")</f>
        <v/>
      </c>
      <c r="F3562" s="10">
        <f>IFERROR(INDEX(Lotes!$E:$E,MATCH(1,(Lotes!$A:$A=C3562)*(Lotes!$C:$C=E3562),0)),"")</f>
        <v/>
      </c>
      <c r="G3562" s="14" t="n"/>
    </row>
    <row r="3563">
      <c r="A3563" s="10" t="n"/>
      <c r="D3563">
        <f>IFERROR(VLOOKUP(C3563,Produtos!A:B,2,FALSE),"")</f>
        <v/>
      </c>
      <c r="F3563" s="10">
        <f>IFERROR(INDEX(Lotes!$E:$E,MATCH(1,(Lotes!$A:$A=C3563)*(Lotes!$C:$C=E3563),0)),"")</f>
        <v/>
      </c>
      <c r="G3563" s="14" t="n"/>
    </row>
    <row r="3564">
      <c r="A3564" s="10" t="n"/>
      <c r="D3564">
        <f>IFERROR(VLOOKUP(C3564,Produtos!A:B,2,FALSE),"")</f>
        <v/>
      </c>
      <c r="F3564" s="10">
        <f>IFERROR(INDEX(Lotes!$E:$E,MATCH(1,(Lotes!$A:$A=C3564)*(Lotes!$C:$C=E3564),0)),"")</f>
        <v/>
      </c>
      <c r="G3564" s="14" t="n"/>
    </row>
    <row r="3565">
      <c r="A3565" s="10" t="n"/>
      <c r="D3565">
        <f>IFERROR(VLOOKUP(C3565,Produtos!A:B,2,FALSE),"")</f>
        <v/>
      </c>
      <c r="F3565" s="10">
        <f>IFERROR(INDEX(Lotes!$E:$E,MATCH(1,(Lotes!$A:$A=C3565)*(Lotes!$C:$C=E3565),0)),"")</f>
        <v/>
      </c>
      <c r="G3565" s="14" t="n"/>
    </row>
    <row r="3566">
      <c r="A3566" s="10" t="n"/>
      <c r="D3566">
        <f>IFERROR(VLOOKUP(C3566,Produtos!A:B,2,FALSE),"")</f>
        <v/>
      </c>
      <c r="F3566" s="10">
        <f>IFERROR(INDEX(Lotes!$E:$E,MATCH(1,(Lotes!$A:$A=C3566)*(Lotes!$C:$C=E3566),0)),"")</f>
        <v/>
      </c>
      <c r="G3566" s="14" t="n"/>
    </row>
    <row r="3567">
      <c r="A3567" s="10" t="n"/>
      <c r="D3567">
        <f>IFERROR(VLOOKUP(C3567,Produtos!A:B,2,FALSE),"")</f>
        <v/>
      </c>
      <c r="F3567" s="10">
        <f>IFERROR(INDEX(Lotes!$E:$E,MATCH(1,(Lotes!$A:$A=C3567)*(Lotes!$C:$C=E3567),0)),"")</f>
        <v/>
      </c>
      <c r="G3567" s="14" t="n"/>
    </row>
    <row r="3568">
      <c r="A3568" s="10" t="n"/>
      <c r="D3568">
        <f>IFERROR(VLOOKUP(C3568,Produtos!A:B,2,FALSE),"")</f>
        <v/>
      </c>
      <c r="F3568" s="10">
        <f>IFERROR(INDEX(Lotes!$E:$E,MATCH(1,(Lotes!$A:$A=C3568)*(Lotes!$C:$C=E3568),0)),"")</f>
        <v/>
      </c>
      <c r="G3568" s="14" t="n"/>
    </row>
    <row r="3569">
      <c r="A3569" s="10" t="n"/>
      <c r="D3569">
        <f>IFERROR(VLOOKUP(C3569,Produtos!A:B,2,FALSE),"")</f>
        <v/>
      </c>
      <c r="F3569" s="10">
        <f>IFERROR(INDEX(Lotes!$E:$E,MATCH(1,(Lotes!$A:$A=C3569)*(Lotes!$C:$C=E3569),0)),"")</f>
        <v/>
      </c>
      <c r="G3569" s="14" t="n"/>
    </row>
    <row r="3570">
      <c r="A3570" s="10" t="n"/>
      <c r="D3570">
        <f>IFERROR(VLOOKUP(C3570,Produtos!A:B,2,FALSE),"")</f>
        <v/>
      </c>
      <c r="F3570" s="10">
        <f>IFERROR(INDEX(Lotes!$E:$E,MATCH(1,(Lotes!$A:$A=C3570)*(Lotes!$C:$C=E3570),0)),"")</f>
        <v/>
      </c>
      <c r="G3570" s="14" t="n"/>
    </row>
    <row r="3571">
      <c r="A3571" s="10" t="n"/>
      <c r="D3571">
        <f>IFERROR(VLOOKUP(C3571,Produtos!A:B,2,FALSE),"")</f>
        <v/>
      </c>
      <c r="F3571" s="10">
        <f>IFERROR(INDEX(Lotes!$E:$E,MATCH(1,(Lotes!$A:$A=C3571)*(Lotes!$C:$C=E3571),0)),"")</f>
        <v/>
      </c>
      <c r="G3571" s="14" t="n"/>
    </row>
    <row r="3572">
      <c r="A3572" s="10" t="n"/>
      <c r="D3572">
        <f>IFERROR(VLOOKUP(C3572,Produtos!A:B,2,FALSE),"")</f>
        <v/>
      </c>
      <c r="F3572" s="10">
        <f>IFERROR(INDEX(Lotes!$E:$E,MATCH(1,(Lotes!$A:$A=C3572)*(Lotes!$C:$C=E3572),0)),"")</f>
        <v/>
      </c>
      <c r="G3572" s="14" t="n"/>
    </row>
    <row r="3573">
      <c r="A3573" s="10" t="n"/>
      <c r="D3573">
        <f>IFERROR(VLOOKUP(C3573,Produtos!A:B,2,FALSE),"")</f>
        <v/>
      </c>
      <c r="F3573" s="10">
        <f>IFERROR(INDEX(Lotes!$E:$E,MATCH(1,(Lotes!$A:$A=C3573)*(Lotes!$C:$C=E3573),0)),"")</f>
        <v/>
      </c>
      <c r="G3573" s="14" t="n"/>
    </row>
    <row r="3574">
      <c r="A3574" s="10" t="n"/>
      <c r="D3574">
        <f>IFERROR(VLOOKUP(C3574,Produtos!A:B,2,FALSE),"")</f>
        <v/>
      </c>
      <c r="F3574" s="10">
        <f>IFERROR(INDEX(Lotes!$E:$E,MATCH(1,(Lotes!$A:$A=C3574)*(Lotes!$C:$C=E3574),0)),"")</f>
        <v/>
      </c>
      <c r="G3574" s="14" t="n"/>
    </row>
    <row r="3575">
      <c r="A3575" s="10" t="n"/>
      <c r="D3575">
        <f>IFERROR(VLOOKUP(C3575,Produtos!A:B,2,FALSE),"")</f>
        <v/>
      </c>
      <c r="F3575" s="10">
        <f>IFERROR(INDEX(Lotes!$E:$E,MATCH(1,(Lotes!$A:$A=C3575)*(Lotes!$C:$C=E3575),0)),"")</f>
        <v/>
      </c>
      <c r="G3575" s="14" t="n"/>
    </row>
    <row r="3576">
      <c r="A3576" s="10" t="n"/>
      <c r="D3576">
        <f>IFERROR(VLOOKUP(C3576,Produtos!A:B,2,FALSE),"")</f>
        <v/>
      </c>
      <c r="F3576" s="10">
        <f>IFERROR(INDEX(Lotes!$E:$E,MATCH(1,(Lotes!$A:$A=C3576)*(Lotes!$C:$C=E3576),0)),"")</f>
        <v/>
      </c>
      <c r="G3576" s="14" t="n"/>
    </row>
    <row r="3577">
      <c r="A3577" s="10" t="n"/>
      <c r="D3577">
        <f>IFERROR(VLOOKUP(C3577,Produtos!A:B,2,FALSE),"")</f>
        <v/>
      </c>
      <c r="F3577" s="10">
        <f>IFERROR(INDEX(Lotes!$E:$E,MATCH(1,(Lotes!$A:$A=C3577)*(Lotes!$C:$C=E3577),0)),"")</f>
        <v/>
      </c>
      <c r="G3577" s="14" t="n"/>
    </row>
    <row r="3578">
      <c r="A3578" s="10" t="n"/>
      <c r="D3578">
        <f>IFERROR(VLOOKUP(C3578,Produtos!A:B,2,FALSE),"")</f>
        <v/>
      </c>
      <c r="F3578" s="10">
        <f>IFERROR(INDEX(Lotes!$E:$E,MATCH(1,(Lotes!$A:$A=C3578)*(Lotes!$C:$C=E3578),0)),"")</f>
        <v/>
      </c>
      <c r="G3578" s="14" t="n"/>
    </row>
    <row r="3579">
      <c r="A3579" s="10" t="n"/>
      <c r="D3579">
        <f>IFERROR(VLOOKUP(C3579,Produtos!A:B,2,FALSE),"")</f>
        <v/>
      </c>
      <c r="F3579" s="10">
        <f>IFERROR(INDEX(Lotes!$E:$E,MATCH(1,(Lotes!$A:$A=C3579)*(Lotes!$C:$C=E3579),0)),"")</f>
        <v/>
      </c>
      <c r="G3579" s="14" t="n"/>
    </row>
    <row r="3580">
      <c r="A3580" s="10" t="n"/>
      <c r="D3580">
        <f>IFERROR(VLOOKUP(C3580,Produtos!A:B,2,FALSE),"")</f>
        <v/>
      </c>
      <c r="F3580" s="10">
        <f>IFERROR(INDEX(Lotes!$E:$E,MATCH(1,(Lotes!$A:$A=C3580)*(Lotes!$C:$C=E3580),0)),"")</f>
        <v/>
      </c>
      <c r="G3580" s="14" t="n"/>
    </row>
    <row r="3581">
      <c r="A3581" s="10" t="n"/>
      <c r="D3581">
        <f>IFERROR(VLOOKUP(C3581,Produtos!A:B,2,FALSE),"")</f>
        <v/>
      </c>
      <c r="F3581" s="10">
        <f>IFERROR(INDEX(Lotes!$E:$E,MATCH(1,(Lotes!$A:$A=C3581)*(Lotes!$C:$C=E3581),0)),"")</f>
        <v/>
      </c>
      <c r="G3581" s="14" t="n"/>
    </row>
    <row r="3582">
      <c r="A3582" s="10" t="n"/>
      <c r="D3582">
        <f>IFERROR(VLOOKUP(C3582,Produtos!A:B,2,FALSE),"")</f>
        <v/>
      </c>
      <c r="F3582" s="10">
        <f>IFERROR(INDEX(Lotes!$E:$E,MATCH(1,(Lotes!$A:$A=C3582)*(Lotes!$C:$C=E3582),0)),"")</f>
        <v/>
      </c>
      <c r="G3582" s="14" t="n"/>
    </row>
    <row r="3583">
      <c r="A3583" s="10" t="n"/>
      <c r="D3583">
        <f>IFERROR(VLOOKUP(C3583,Produtos!A:B,2,FALSE),"")</f>
        <v/>
      </c>
      <c r="F3583" s="10">
        <f>IFERROR(INDEX(Lotes!$E:$E,MATCH(1,(Lotes!$A:$A=C3583)*(Lotes!$C:$C=E3583),0)),"")</f>
        <v/>
      </c>
      <c r="G3583" s="14" t="n"/>
    </row>
    <row r="3584">
      <c r="A3584" s="10" t="n"/>
      <c r="D3584">
        <f>IFERROR(VLOOKUP(C3584,Produtos!A:B,2,FALSE),"")</f>
        <v/>
      </c>
      <c r="F3584" s="10">
        <f>IFERROR(INDEX(Lotes!$E:$E,MATCH(1,(Lotes!$A:$A=C3584)*(Lotes!$C:$C=E3584),0)),"")</f>
        <v/>
      </c>
      <c r="G3584" s="14" t="n"/>
    </row>
    <row r="3585">
      <c r="A3585" s="10" t="n"/>
      <c r="D3585">
        <f>IFERROR(VLOOKUP(C3585,Produtos!A:B,2,FALSE),"")</f>
        <v/>
      </c>
      <c r="F3585" s="10">
        <f>IFERROR(INDEX(Lotes!$E:$E,MATCH(1,(Lotes!$A:$A=C3585)*(Lotes!$C:$C=E3585),0)),"")</f>
        <v/>
      </c>
      <c r="G3585" s="14" t="n"/>
    </row>
    <row r="3586">
      <c r="A3586" s="10" t="n"/>
      <c r="D3586">
        <f>IFERROR(VLOOKUP(C3586,Produtos!A:B,2,FALSE),"")</f>
        <v/>
      </c>
      <c r="F3586" s="10">
        <f>IFERROR(INDEX(Lotes!$E:$E,MATCH(1,(Lotes!$A:$A=C3586)*(Lotes!$C:$C=E3586),0)),"")</f>
        <v/>
      </c>
      <c r="G3586" s="14" t="n"/>
    </row>
    <row r="3587">
      <c r="A3587" s="10" t="n"/>
      <c r="D3587">
        <f>IFERROR(VLOOKUP(C3587,Produtos!A:B,2,FALSE),"")</f>
        <v/>
      </c>
      <c r="F3587" s="10">
        <f>IFERROR(INDEX(Lotes!$E:$E,MATCH(1,(Lotes!$A:$A=C3587)*(Lotes!$C:$C=E3587),0)),"")</f>
        <v/>
      </c>
      <c r="G3587" s="14" t="n"/>
    </row>
    <row r="3588">
      <c r="A3588" s="10" t="n"/>
      <c r="D3588">
        <f>IFERROR(VLOOKUP(C3588,Produtos!A:B,2,FALSE),"")</f>
        <v/>
      </c>
      <c r="F3588" s="10">
        <f>IFERROR(INDEX(Lotes!$E:$E,MATCH(1,(Lotes!$A:$A=C3588)*(Lotes!$C:$C=E3588),0)),"")</f>
        <v/>
      </c>
      <c r="G3588" s="14" t="n"/>
    </row>
    <row r="3589">
      <c r="A3589" s="10" t="n"/>
      <c r="D3589">
        <f>IFERROR(VLOOKUP(C3589,Produtos!A:B,2,FALSE),"")</f>
        <v/>
      </c>
      <c r="F3589" s="10">
        <f>IFERROR(INDEX(Lotes!$E:$E,MATCH(1,(Lotes!$A:$A=C3589)*(Lotes!$C:$C=E3589),0)),"")</f>
        <v/>
      </c>
      <c r="G3589" s="14" t="n"/>
    </row>
    <row r="3590">
      <c r="A3590" s="10" t="n"/>
      <c r="D3590">
        <f>IFERROR(VLOOKUP(C3590,Produtos!A:B,2,FALSE),"")</f>
        <v/>
      </c>
      <c r="F3590" s="10">
        <f>IFERROR(INDEX(Lotes!$E:$E,MATCH(1,(Lotes!$A:$A=C3590)*(Lotes!$C:$C=E3590),0)),"")</f>
        <v/>
      </c>
      <c r="G3590" s="14" t="n"/>
    </row>
    <row r="3591">
      <c r="A3591" s="10" t="n"/>
      <c r="D3591">
        <f>IFERROR(VLOOKUP(C3591,Produtos!A:B,2,FALSE),"")</f>
        <v/>
      </c>
      <c r="F3591" s="10">
        <f>IFERROR(INDEX(Lotes!$E:$E,MATCH(1,(Lotes!$A:$A=C3591)*(Lotes!$C:$C=E3591),0)),"")</f>
        <v/>
      </c>
      <c r="G3591" s="14" t="n"/>
    </row>
    <row r="3592">
      <c r="A3592" s="10" t="n"/>
      <c r="D3592">
        <f>IFERROR(VLOOKUP(C3592,Produtos!A:B,2,FALSE),"")</f>
        <v/>
      </c>
      <c r="F3592" s="10">
        <f>IFERROR(INDEX(Lotes!$E:$E,MATCH(1,(Lotes!$A:$A=C3592)*(Lotes!$C:$C=E3592),0)),"")</f>
        <v/>
      </c>
      <c r="G3592" s="14" t="n"/>
    </row>
    <row r="3593">
      <c r="A3593" s="10" t="n"/>
      <c r="D3593">
        <f>IFERROR(VLOOKUP(C3593,Produtos!A:B,2,FALSE),"")</f>
        <v/>
      </c>
      <c r="F3593" s="10">
        <f>IFERROR(INDEX(Lotes!$E:$E,MATCH(1,(Lotes!$A:$A=C3593)*(Lotes!$C:$C=E3593),0)),"")</f>
        <v/>
      </c>
      <c r="G3593" s="14" t="n"/>
    </row>
    <row r="3594">
      <c r="A3594" s="10" t="n"/>
      <c r="D3594">
        <f>IFERROR(VLOOKUP(C3594,Produtos!A:B,2,FALSE),"")</f>
        <v/>
      </c>
      <c r="F3594" s="10">
        <f>IFERROR(INDEX(Lotes!$E:$E,MATCH(1,(Lotes!$A:$A=C3594)*(Lotes!$C:$C=E3594),0)),"")</f>
        <v/>
      </c>
      <c r="G3594" s="14" t="n"/>
    </row>
    <row r="3595">
      <c r="A3595" s="10" t="n"/>
      <c r="D3595">
        <f>IFERROR(VLOOKUP(C3595,Produtos!A:B,2,FALSE),"")</f>
        <v/>
      </c>
      <c r="F3595" s="10">
        <f>IFERROR(INDEX(Lotes!$E:$E,MATCH(1,(Lotes!$A:$A=C3595)*(Lotes!$C:$C=E3595),0)),"")</f>
        <v/>
      </c>
      <c r="G3595" s="14" t="n"/>
    </row>
    <row r="3596">
      <c r="A3596" s="10" t="n"/>
      <c r="D3596">
        <f>IFERROR(VLOOKUP(C3596,Produtos!A:B,2,FALSE),"")</f>
        <v/>
      </c>
      <c r="F3596" s="10">
        <f>IFERROR(INDEX(Lotes!$E:$E,MATCH(1,(Lotes!$A:$A=C3596)*(Lotes!$C:$C=E3596),0)),"")</f>
        <v/>
      </c>
      <c r="G3596" s="14" t="n"/>
    </row>
    <row r="3597">
      <c r="A3597" s="10" t="n"/>
      <c r="D3597">
        <f>IFERROR(VLOOKUP(C3597,Produtos!A:B,2,FALSE),"")</f>
        <v/>
      </c>
      <c r="F3597" s="10">
        <f>IFERROR(INDEX(Lotes!$E:$E,MATCH(1,(Lotes!$A:$A=C3597)*(Lotes!$C:$C=E3597),0)),"")</f>
        <v/>
      </c>
      <c r="G3597" s="14" t="n"/>
    </row>
    <row r="3598">
      <c r="A3598" s="10" t="n"/>
      <c r="D3598">
        <f>IFERROR(VLOOKUP(C3598,Produtos!A:B,2,FALSE),"")</f>
        <v/>
      </c>
      <c r="F3598" s="10">
        <f>IFERROR(INDEX(Lotes!$E:$E,MATCH(1,(Lotes!$A:$A=C3598)*(Lotes!$C:$C=E3598),0)),"")</f>
        <v/>
      </c>
      <c r="G3598" s="14" t="n"/>
    </row>
    <row r="3599">
      <c r="A3599" s="10" t="n"/>
      <c r="D3599">
        <f>IFERROR(VLOOKUP(C3599,Produtos!A:B,2,FALSE),"")</f>
        <v/>
      </c>
      <c r="F3599" s="10">
        <f>IFERROR(INDEX(Lotes!$E:$E,MATCH(1,(Lotes!$A:$A=C3599)*(Lotes!$C:$C=E3599),0)),"")</f>
        <v/>
      </c>
      <c r="G3599" s="14" t="n"/>
    </row>
    <row r="3600">
      <c r="A3600" s="10" t="n"/>
      <c r="D3600">
        <f>IFERROR(VLOOKUP(C3600,Produtos!A:B,2,FALSE),"")</f>
        <v/>
      </c>
      <c r="F3600" s="10">
        <f>IFERROR(INDEX(Lotes!$E:$E,MATCH(1,(Lotes!$A:$A=C3600)*(Lotes!$C:$C=E3600),0)),"")</f>
        <v/>
      </c>
      <c r="G3600" s="14" t="n"/>
    </row>
    <row r="3601">
      <c r="A3601" s="10" t="n"/>
      <c r="D3601">
        <f>IFERROR(VLOOKUP(C3601,Produtos!A:B,2,FALSE),"")</f>
        <v/>
      </c>
      <c r="F3601" s="10">
        <f>IFERROR(INDEX(Lotes!$E:$E,MATCH(1,(Lotes!$A:$A=C3601)*(Lotes!$C:$C=E3601),0)),"")</f>
        <v/>
      </c>
      <c r="G3601" s="14" t="n"/>
    </row>
    <row r="3602">
      <c r="A3602" s="10" t="n"/>
      <c r="D3602">
        <f>IFERROR(VLOOKUP(C3602,Produtos!A:B,2,FALSE),"")</f>
        <v/>
      </c>
      <c r="F3602" s="10">
        <f>IFERROR(INDEX(Lotes!$E:$E,MATCH(1,(Lotes!$A:$A=C3602)*(Lotes!$C:$C=E3602),0)),"")</f>
        <v/>
      </c>
      <c r="G3602" s="14" t="n"/>
    </row>
    <row r="3603">
      <c r="A3603" s="10" t="n"/>
      <c r="D3603">
        <f>IFERROR(VLOOKUP(C3603,Produtos!A:B,2,FALSE),"")</f>
        <v/>
      </c>
      <c r="F3603" s="10">
        <f>IFERROR(INDEX(Lotes!$E:$E,MATCH(1,(Lotes!$A:$A=C3603)*(Lotes!$C:$C=E3603),0)),"")</f>
        <v/>
      </c>
      <c r="G3603" s="14" t="n"/>
    </row>
    <row r="3604">
      <c r="A3604" s="10" t="n"/>
      <c r="D3604">
        <f>IFERROR(VLOOKUP(C3604,Produtos!A:B,2,FALSE),"")</f>
        <v/>
      </c>
      <c r="F3604" s="10">
        <f>IFERROR(INDEX(Lotes!$E:$E,MATCH(1,(Lotes!$A:$A=C3604)*(Lotes!$C:$C=E3604),0)),"")</f>
        <v/>
      </c>
      <c r="G3604" s="14" t="n"/>
    </row>
    <row r="3605">
      <c r="A3605" s="10" t="n"/>
      <c r="D3605">
        <f>IFERROR(VLOOKUP(C3605,Produtos!A:B,2,FALSE),"")</f>
        <v/>
      </c>
      <c r="F3605" s="10">
        <f>IFERROR(INDEX(Lotes!$E:$E,MATCH(1,(Lotes!$A:$A=C3605)*(Lotes!$C:$C=E3605),0)),"")</f>
        <v/>
      </c>
      <c r="G3605" s="14" t="n"/>
    </row>
    <row r="3606">
      <c r="A3606" s="10" t="n"/>
      <c r="D3606">
        <f>IFERROR(VLOOKUP(C3606,Produtos!A:B,2,FALSE),"")</f>
        <v/>
      </c>
      <c r="F3606" s="10">
        <f>IFERROR(INDEX(Lotes!$E:$E,MATCH(1,(Lotes!$A:$A=C3606)*(Lotes!$C:$C=E3606),0)),"")</f>
        <v/>
      </c>
      <c r="G3606" s="14" t="n"/>
    </row>
    <row r="3607">
      <c r="A3607" s="10" t="n"/>
      <c r="D3607">
        <f>IFERROR(VLOOKUP(C3607,Produtos!A:B,2,FALSE),"")</f>
        <v/>
      </c>
      <c r="F3607" s="10">
        <f>IFERROR(INDEX(Lotes!$E:$E,MATCH(1,(Lotes!$A:$A=C3607)*(Lotes!$C:$C=E3607),0)),"")</f>
        <v/>
      </c>
      <c r="G3607" s="14" t="n"/>
    </row>
    <row r="3608">
      <c r="A3608" s="10" t="n"/>
      <c r="D3608">
        <f>IFERROR(VLOOKUP(C3608,Produtos!A:B,2,FALSE),"")</f>
        <v/>
      </c>
      <c r="F3608" s="10">
        <f>IFERROR(INDEX(Lotes!$E:$E,MATCH(1,(Lotes!$A:$A=C3608)*(Lotes!$C:$C=E3608),0)),"")</f>
        <v/>
      </c>
      <c r="G3608" s="14" t="n"/>
    </row>
    <row r="3609">
      <c r="A3609" s="10" t="n"/>
      <c r="D3609">
        <f>IFERROR(VLOOKUP(C3609,Produtos!A:B,2,FALSE),"")</f>
        <v/>
      </c>
      <c r="F3609" s="10">
        <f>IFERROR(INDEX(Lotes!$E:$E,MATCH(1,(Lotes!$A:$A=C3609)*(Lotes!$C:$C=E3609),0)),"")</f>
        <v/>
      </c>
      <c r="G3609" s="14" t="n"/>
    </row>
    <row r="3610">
      <c r="A3610" s="10" t="n"/>
      <c r="D3610">
        <f>IFERROR(VLOOKUP(C3610,Produtos!A:B,2,FALSE),"")</f>
        <v/>
      </c>
      <c r="F3610" s="10">
        <f>IFERROR(INDEX(Lotes!$E:$E,MATCH(1,(Lotes!$A:$A=C3610)*(Lotes!$C:$C=E3610),0)),"")</f>
        <v/>
      </c>
      <c r="G3610" s="14" t="n"/>
    </row>
    <row r="3611">
      <c r="A3611" s="10" t="n"/>
      <c r="D3611">
        <f>IFERROR(VLOOKUP(C3611,Produtos!A:B,2,FALSE),"")</f>
        <v/>
      </c>
      <c r="F3611" s="10">
        <f>IFERROR(INDEX(Lotes!$E:$E,MATCH(1,(Lotes!$A:$A=C3611)*(Lotes!$C:$C=E3611),0)),"")</f>
        <v/>
      </c>
      <c r="G3611" s="14" t="n"/>
    </row>
    <row r="3612">
      <c r="A3612" s="10" t="n"/>
      <c r="D3612">
        <f>IFERROR(VLOOKUP(C3612,Produtos!A:B,2,FALSE),"")</f>
        <v/>
      </c>
      <c r="F3612" s="10">
        <f>IFERROR(INDEX(Lotes!$E:$E,MATCH(1,(Lotes!$A:$A=C3612)*(Lotes!$C:$C=E3612),0)),"")</f>
        <v/>
      </c>
      <c r="G3612" s="14" t="n"/>
    </row>
    <row r="3613">
      <c r="A3613" s="10" t="n"/>
      <c r="D3613">
        <f>IFERROR(VLOOKUP(C3613,Produtos!A:B,2,FALSE),"")</f>
        <v/>
      </c>
      <c r="F3613" s="10">
        <f>IFERROR(INDEX(Lotes!$E:$E,MATCH(1,(Lotes!$A:$A=C3613)*(Lotes!$C:$C=E3613),0)),"")</f>
        <v/>
      </c>
      <c r="G3613" s="14" t="n"/>
    </row>
    <row r="3614">
      <c r="A3614" s="10" t="n"/>
      <c r="D3614">
        <f>IFERROR(VLOOKUP(C3614,Produtos!A:B,2,FALSE),"")</f>
        <v/>
      </c>
      <c r="F3614" s="10">
        <f>IFERROR(INDEX(Lotes!$E:$E,MATCH(1,(Lotes!$A:$A=C3614)*(Lotes!$C:$C=E3614),0)),"")</f>
        <v/>
      </c>
      <c r="G3614" s="14" t="n"/>
    </row>
    <row r="3615">
      <c r="A3615" s="10" t="n"/>
      <c r="D3615">
        <f>IFERROR(VLOOKUP(C3615,Produtos!A:B,2,FALSE),"")</f>
        <v/>
      </c>
      <c r="F3615" s="10">
        <f>IFERROR(INDEX(Lotes!$E:$E,MATCH(1,(Lotes!$A:$A=C3615)*(Lotes!$C:$C=E3615),0)),"")</f>
        <v/>
      </c>
      <c r="G3615" s="14" t="n"/>
    </row>
    <row r="3616">
      <c r="A3616" s="10" t="n"/>
      <c r="D3616">
        <f>IFERROR(VLOOKUP(C3616,Produtos!A:B,2,FALSE),"")</f>
        <v/>
      </c>
      <c r="F3616" s="10">
        <f>IFERROR(INDEX(Lotes!$E:$E,MATCH(1,(Lotes!$A:$A=C3616)*(Lotes!$C:$C=E3616),0)),"")</f>
        <v/>
      </c>
      <c r="G3616" s="14" t="n"/>
    </row>
    <row r="3617">
      <c r="A3617" s="10" t="n"/>
      <c r="D3617">
        <f>IFERROR(VLOOKUP(C3617,Produtos!A:B,2,FALSE),"")</f>
        <v/>
      </c>
      <c r="F3617" s="10">
        <f>IFERROR(INDEX(Lotes!$E:$E,MATCH(1,(Lotes!$A:$A=C3617)*(Lotes!$C:$C=E3617),0)),"")</f>
        <v/>
      </c>
      <c r="G3617" s="14" t="n"/>
    </row>
    <row r="3618">
      <c r="A3618" s="10" t="n"/>
      <c r="D3618">
        <f>IFERROR(VLOOKUP(C3618,Produtos!A:B,2,FALSE),"")</f>
        <v/>
      </c>
      <c r="F3618" s="10">
        <f>IFERROR(INDEX(Lotes!$E:$E,MATCH(1,(Lotes!$A:$A=C3618)*(Lotes!$C:$C=E3618),0)),"")</f>
        <v/>
      </c>
      <c r="G3618" s="14" t="n"/>
    </row>
    <row r="3619">
      <c r="A3619" s="10" t="n"/>
      <c r="D3619">
        <f>IFERROR(VLOOKUP(C3619,Produtos!A:B,2,FALSE),"")</f>
        <v/>
      </c>
      <c r="F3619" s="10">
        <f>IFERROR(INDEX(Lotes!$E:$E,MATCH(1,(Lotes!$A:$A=C3619)*(Lotes!$C:$C=E3619),0)),"")</f>
        <v/>
      </c>
      <c r="G3619" s="14" t="n"/>
    </row>
    <row r="3620">
      <c r="A3620" s="10" t="n"/>
      <c r="D3620">
        <f>IFERROR(VLOOKUP(C3620,Produtos!A:B,2,FALSE),"")</f>
        <v/>
      </c>
      <c r="F3620" s="10">
        <f>IFERROR(INDEX(Lotes!$E:$E,MATCH(1,(Lotes!$A:$A=C3620)*(Lotes!$C:$C=E3620),0)),"")</f>
        <v/>
      </c>
      <c r="G3620" s="14" t="n"/>
    </row>
    <row r="3621">
      <c r="A3621" s="10" t="n"/>
      <c r="D3621">
        <f>IFERROR(VLOOKUP(C3621,Produtos!A:B,2,FALSE),"")</f>
        <v/>
      </c>
      <c r="F3621" s="10">
        <f>IFERROR(INDEX(Lotes!$E:$E,MATCH(1,(Lotes!$A:$A=C3621)*(Lotes!$C:$C=E3621),0)),"")</f>
        <v/>
      </c>
      <c r="G3621" s="14" t="n"/>
    </row>
    <row r="3622">
      <c r="A3622" s="10" t="n"/>
      <c r="D3622">
        <f>IFERROR(VLOOKUP(C3622,Produtos!A:B,2,FALSE),"")</f>
        <v/>
      </c>
      <c r="F3622" s="10">
        <f>IFERROR(INDEX(Lotes!$E:$E,MATCH(1,(Lotes!$A:$A=C3622)*(Lotes!$C:$C=E3622),0)),"")</f>
        <v/>
      </c>
      <c r="G3622" s="14" t="n"/>
    </row>
    <row r="3623">
      <c r="A3623" s="10" t="n"/>
      <c r="D3623">
        <f>IFERROR(VLOOKUP(C3623,Produtos!A:B,2,FALSE),"")</f>
        <v/>
      </c>
      <c r="F3623" s="10">
        <f>IFERROR(INDEX(Lotes!$E:$E,MATCH(1,(Lotes!$A:$A=C3623)*(Lotes!$C:$C=E3623),0)),"")</f>
        <v/>
      </c>
      <c r="G3623" s="14" t="n"/>
    </row>
    <row r="3624">
      <c r="A3624" s="10" t="n"/>
      <c r="D3624">
        <f>IFERROR(VLOOKUP(C3624,Produtos!A:B,2,FALSE),"")</f>
        <v/>
      </c>
      <c r="F3624" s="10">
        <f>IFERROR(INDEX(Lotes!$E:$E,MATCH(1,(Lotes!$A:$A=C3624)*(Lotes!$C:$C=E3624),0)),"")</f>
        <v/>
      </c>
      <c r="G3624" s="14" t="n"/>
    </row>
    <row r="3625">
      <c r="A3625" s="10" t="n"/>
      <c r="D3625">
        <f>IFERROR(VLOOKUP(C3625,Produtos!A:B,2,FALSE),"")</f>
        <v/>
      </c>
      <c r="F3625" s="10">
        <f>IFERROR(INDEX(Lotes!$E:$E,MATCH(1,(Lotes!$A:$A=C3625)*(Lotes!$C:$C=E3625),0)),"")</f>
        <v/>
      </c>
      <c r="G3625" s="14" t="n"/>
    </row>
    <row r="3626">
      <c r="A3626" s="10" t="n"/>
      <c r="D3626">
        <f>IFERROR(VLOOKUP(C3626,Produtos!A:B,2,FALSE),"")</f>
        <v/>
      </c>
      <c r="F3626" s="10">
        <f>IFERROR(INDEX(Lotes!$E:$E,MATCH(1,(Lotes!$A:$A=C3626)*(Lotes!$C:$C=E3626),0)),"")</f>
        <v/>
      </c>
      <c r="G3626" s="14" t="n"/>
    </row>
    <row r="3627">
      <c r="A3627" s="10" t="n"/>
      <c r="D3627">
        <f>IFERROR(VLOOKUP(C3627,Produtos!A:B,2,FALSE),"")</f>
        <v/>
      </c>
      <c r="F3627" s="10">
        <f>IFERROR(INDEX(Lotes!$E:$E,MATCH(1,(Lotes!$A:$A=C3627)*(Lotes!$C:$C=E3627),0)),"")</f>
        <v/>
      </c>
      <c r="G3627" s="14" t="n"/>
    </row>
    <row r="3628">
      <c r="A3628" s="10" t="n"/>
      <c r="D3628">
        <f>IFERROR(VLOOKUP(C3628,Produtos!A:B,2,FALSE),"")</f>
        <v/>
      </c>
      <c r="F3628" s="10">
        <f>IFERROR(INDEX(Lotes!$E:$E,MATCH(1,(Lotes!$A:$A=C3628)*(Lotes!$C:$C=E3628),0)),"")</f>
        <v/>
      </c>
      <c r="G3628" s="14" t="n"/>
    </row>
    <row r="3629">
      <c r="A3629" s="10" t="n"/>
      <c r="D3629">
        <f>IFERROR(VLOOKUP(C3629,Produtos!A:B,2,FALSE),"")</f>
        <v/>
      </c>
      <c r="F3629" s="10">
        <f>IFERROR(INDEX(Lotes!$E:$E,MATCH(1,(Lotes!$A:$A=C3629)*(Lotes!$C:$C=E3629),0)),"")</f>
        <v/>
      </c>
      <c r="G3629" s="14" t="n"/>
    </row>
    <row r="3630">
      <c r="A3630" s="10" t="n"/>
      <c r="D3630">
        <f>IFERROR(VLOOKUP(C3630,Produtos!A:B,2,FALSE),"")</f>
        <v/>
      </c>
      <c r="F3630" s="10">
        <f>IFERROR(INDEX(Lotes!$E:$E,MATCH(1,(Lotes!$A:$A=C3630)*(Lotes!$C:$C=E3630),0)),"")</f>
        <v/>
      </c>
      <c r="G3630" s="14" t="n"/>
    </row>
    <row r="3631">
      <c r="A3631" s="10" t="n"/>
      <c r="D3631">
        <f>IFERROR(VLOOKUP(C3631,Produtos!A:B,2,FALSE),"")</f>
        <v/>
      </c>
      <c r="F3631" s="10">
        <f>IFERROR(INDEX(Lotes!$E:$E,MATCH(1,(Lotes!$A:$A=C3631)*(Lotes!$C:$C=E3631),0)),"")</f>
        <v/>
      </c>
      <c r="G3631" s="14" t="n"/>
    </row>
    <row r="3632">
      <c r="A3632" s="10" t="n"/>
      <c r="D3632">
        <f>IFERROR(VLOOKUP(C3632,Produtos!A:B,2,FALSE),"")</f>
        <v/>
      </c>
      <c r="F3632" s="10">
        <f>IFERROR(INDEX(Lotes!$E:$E,MATCH(1,(Lotes!$A:$A=C3632)*(Lotes!$C:$C=E3632),0)),"")</f>
        <v/>
      </c>
      <c r="G3632" s="14" t="n"/>
    </row>
    <row r="3633">
      <c r="A3633" s="10" t="n"/>
      <c r="D3633">
        <f>IFERROR(VLOOKUP(C3633,Produtos!A:B,2,FALSE),"")</f>
        <v/>
      </c>
      <c r="F3633" s="10">
        <f>IFERROR(INDEX(Lotes!$E:$E,MATCH(1,(Lotes!$A:$A=C3633)*(Lotes!$C:$C=E3633),0)),"")</f>
        <v/>
      </c>
      <c r="G3633" s="14" t="n"/>
    </row>
    <row r="3634">
      <c r="A3634" s="10" t="n"/>
      <c r="D3634">
        <f>IFERROR(VLOOKUP(C3634,Produtos!A:B,2,FALSE),"")</f>
        <v/>
      </c>
      <c r="F3634" s="10">
        <f>IFERROR(INDEX(Lotes!$E:$E,MATCH(1,(Lotes!$A:$A=C3634)*(Lotes!$C:$C=E3634),0)),"")</f>
        <v/>
      </c>
      <c r="G3634" s="14" t="n"/>
    </row>
    <row r="3635">
      <c r="A3635" s="10" t="n"/>
      <c r="D3635">
        <f>IFERROR(VLOOKUP(C3635,Produtos!A:B,2,FALSE),"")</f>
        <v/>
      </c>
      <c r="F3635" s="10">
        <f>IFERROR(INDEX(Lotes!$E:$E,MATCH(1,(Lotes!$A:$A=C3635)*(Lotes!$C:$C=E3635),0)),"")</f>
        <v/>
      </c>
      <c r="G3635" s="14" t="n"/>
    </row>
    <row r="3636">
      <c r="A3636" s="10" t="n"/>
      <c r="D3636">
        <f>IFERROR(VLOOKUP(C3636,Produtos!A:B,2,FALSE),"")</f>
        <v/>
      </c>
      <c r="F3636" s="10">
        <f>IFERROR(INDEX(Lotes!$E:$E,MATCH(1,(Lotes!$A:$A=C3636)*(Lotes!$C:$C=E3636),0)),"")</f>
        <v/>
      </c>
      <c r="G3636" s="14" t="n"/>
    </row>
    <row r="3637">
      <c r="A3637" s="10" t="n"/>
      <c r="D3637">
        <f>IFERROR(VLOOKUP(C3637,Produtos!A:B,2,FALSE),"")</f>
        <v/>
      </c>
      <c r="F3637" s="10">
        <f>IFERROR(INDEX(Lotes!$E:$E,MATCH(1,(Lotes!$A:$A=C3637)*(Lotes!$C:$C=E3637),0)),"")</f>
        <v/>
      </c>
      <c r="G3637" s="14" t="n"/>
    </row>
    <row r="3638">
      <c r="A3638" s="10" t="n"/>
      <c r="D3638">
        <f>IFERROR(VLOOKUP(C3638,Produtos!A:B,2,FALSE),"")</f>
        <v/>
      </c>
      <c r="F3638" s="10">
        <f>IFERROR(INDEX(Lotes!$E:$E,MATCH(1,(Lotes!$A:$A=C3638)*(Lotes!$C:$C=E3638),0)),"")</f>
        <v/>
      </c>
      <c r="G3638" s="14" t="n"/>
    </row>
    <row r="3639">
      <c r="A3639" s="10" t="n"/>
      <c r="D3639">
        <f>IFERROR(VLOOKUP(C3639,Produtos!A:B,2,FALSE),"")</f>
        <v/>
      </c>
      <c r="F3639" s="10">
        <f>IFERROR(INDEX(Lotes!$E:$E,MATCH(1,(Lotes!$A:$A=C3639)*(Lotes!$C:$C=E3639),0)),"")</f>
        <v/>
      </c>
      <c r="G3639" s="14" t="n"/>
    </row>
    <row r="3640">
      <c r="A3640" s="10" t="n"/>
      <c r="D3640">
        <f>IFERROR(VLOOKUP(C3640,Produtos!A:B,2,FALSE),"")</f>
        <v/>
      </c>
      <c r="F3640" s="10">
        <f>IFERROR(INDEX(Lotes!$E:$E,MATCH(1,(Lotes!$A:$A=C3640)*(Lotes!$C:$C=E3640),0)),"")</f>
        <v/>
      </c>
      <c r="G3640" s="14" t="n"/>
    </row>
    <row r="3641">
      <c r="A3641" s="10" t="n"/>
      <c r="D3641">
        <f>IFERROR(VLOOKUP(C3641,Produtos!A:B,2,FALSE),"")</f>
        <v/>
      </c>
      <c r="F3641" s="10">
        <f>IFERROR(INDEX(Lotes!$E:$E,MATCH(1,(Lotes!$A:$A=C3641)*(Lotes!$C:$C=E3641),0)),"")</f>
        <v/>
      </c>
      <c r="G3641" s="14" t="n"/>
    </row>
    <row r="3642">
      <c r="A3642" s="10" t="n"/>
      <c r="D3642">
        <f>IFERROR(VLOOKUP(C3642,Produtos!A:B,2,FALSE),"")</f>
        <v/>
      </c>
      <c r="F3642" s="10">
        <f>IFERROR(INDEX(Lotes!$E:$E,MATCH(1,(Lotes!$A:$A=C3642)*(Lotes!$C:$C=E3642),0)),"")</f>
        <v/>
      </c>
      <c r="G3642" s="14" t="n"/>
    </row>
    <row r="3643">
      <c r="A3643" s="10" t="n"/>
      <c r="D3643">
        <f>IFERROR(VLOOKUP(C3643,Produtos!A:B,2,FALSE),"")</f>
        <v/>
      </c>
      <c r="F3643" s="10">
        <f>IFERROR(INDEX(Lotes!$E:$E,MATCH(1,(Lotes!$A:$A=C3643)*(Lotes!$C:$C=E3643),0)),"")</f>
        <v/>
      </c>
      <c r="G3643" s="14" t="n"/>
    </row>
    <row r="3644">
      <c r="A3644" s="10" t="n"/>
      <c r="D3644">
        <f>IFERROR(VLOOKUP(C3644,Produtos!A:B,2,FALSE),"")</f>
        <v/>
      </c>
      <c r="F3644" s="10">
        <f>IFERROR(INDEX(Lotes!$E:$E,MATCH(1,(Lotes!$A:$A=C3644)*(Lotes!$C:$C=E3644),0)),"")</f>
        <v/>
      </c>
      <c r="G3644" s="14" t="n"/>
    </row>
    <row r="3645">
      <c r="A3645" s="10" t="n"/>
      <c r="D3645">
        <f>IFERROR(VLOOKUP(C3645,Produtos!A:B,2,FALSE),"")</f>
        <v/>
      </c>
      <c r="F3645" s="10">
        <f>IFERROR(INDEX(Lotes!$E:$E,MATCH(1,(Lotes!$A:$A=C3645)*(Lotes!$C:$C=E3645),0)),"")</f>
        <v/>
      </c>
      <c r="G3645" s="14" t="n"/>
    </row>
    <row r="3646">
      <c r="A3646" s="10" t="n"/>
      <c r="D3646">
        <f>IFERROR(VLOOKUP(C3646,Produtos!A:B,2,FALSE),"")</f>
        <v/>
      </c>
      <c r="F3646" s="10">
        <f>IFERROR(INDEX(Lotes!$E:$E,MATCH(1,(Lotes!$A:$A=C3646)*(Lotes!$C:$C=E3646),0)),"")</f>
        <v/>
      </c>
      <c r="G3646" s="14" t="n"/>
    </row>
    <row r="3647">
      <c r="A3647" s="10" t="n"/>
      <c r="D3647">
        <f>IFERROR(VLOOKUP(C3647,Produtos!A:B,2,FALSE),"")</f>
        <v/>
      </c>
      <c r="F3647" s="10">
        <f>IFERROR(INDEX(Lotes!$E:$E,MATCH(1,(Lotes!$A:$A=C3647)*(Lotes!$C:$C=E3647),0)),"")</f>
        <v/>
      </c>
      <c r="G3647" s="14" t="n"/>
    </row>
    <row r="3648">
      <c r="A3648" s="10" t="n"/>
      <c r="D3648">
        <f>IFERROR(VLOOKUP(C3648,Produtos!A:B,2,FALSE),"")</f>
        <v/>
      </c>
      <c r="F3648" s="10">
        <f>IFERROR(INDEX(Lotes!$E:$E,MATCH(1,(Lotes!$A:$A=C3648)*(Lotes!$C:$C=E3648),0)),"")</f>
        <v/>
      </c>
      <c r="G3648" s="14" t="n"/>
    </row>
    <row r="3649">
      <c r="A3649" s="10" t="n"/>
      <c r="D3649">
        <f>IFERROR(VLOOKUP(C3649,Produtos!A:B,2,FALSE),"")</f>
        <v/>
      </c>
      <c r="F3649" s="10">
        <f>IFERROR(INDEX(Lotes!$E:$E,MATCH(1,(Lotes!$A:$A=C3649)*(Lotes!$C:$C=E3649),0)),"")</f>
        <v/>
      </c>
      <c r="G3649" s="14" t="n"/>
    </row>
    <row r="3650">
      <c r="A3650" s="10" t="n"/>
      <c r="D3650">
        <f>IFERROR(VLOOKUP(C3650,Produtos!A:B,2,FALSE),"")</f>
        <v/>
      </c>
      <c r="F3650" s="10">
        <f>IFERROR(INDEX(Lotes!$E:$E,MATCH(1,(Lotes!$A:$A=C3650)*(Lotes!$C:$C=E3650),0)),"")</f>
        <v/>
      </c>
      <c r="G3650" s="14" t="n"/>
    </row>
    <row r="3651">
      <c r="A3651" s="10" t="n"/>
      <c r="D3651">
        <f>IFERROR(VLOOKUP(C3651,Produtos!A:B,2,FALSE),"")</f>
        <v/>
      </c>
      <c r="F3651" s="10">
        <f>IFERROR(INDEX(Lotes!$E:$E,MATCH(1,(Lotes!$A:$A=C3651)*(Lotes!$C:$C=E3651),0)),"")</f>
        <v/>
      </c>
      <c r="G3651" s="14" t="n"/>
    </row>
    <row r="3652">
      <c r="A3652" s="10" t="n"/>
      <c r="D3652">
        <f>IFERROR(VLOOKUP(C3652,Produtos!A:B,2,FALSE),"")</f>
        <v/>
      </c>
      <c r="F3652" s="10">
        <f>IFERROR(INDEX(Lotes!$E:$E,MATCH(1,(Lotes!$A:$A=C3652)*(Lotes!$C:$C=E3652),0)),"")</f>
        <v/>
      </c>
      <c r="G3652" s="14" t="n"/>
    </row>
    <row r="3653">
      <c r="A3653" s="10" t="n"/>
      <c r="D3653">
        <f>IFERROR(VLOOKUP(C3653,Produtos!A:B,2,FALSE),"")</f>
        <v/>
      </c>
      <c r="F3653" s="10">
        <f>IFERROR(INDEX(Lotes!$E:$E,MATCH(1,(Lotes!$A:$A=C3653)*(Lotes!$C:$C=E3653),0)),"")</f>
        <v/>
      </c>
      <c r="G3653" s="14" t="n"/>
    </row>
    <row r="3654">
      <c r="A3654" s="10" t="n"/>
      <c r="D3654">
        <f>IFERROR(VLOOKUP(C3654,Produtos!A:B,2,FALSE),"")</f>
        <v/>
      </c>
      <c r="F3654" s="10">
        <f>IFERROR(INDEX(Lotes!$E:$E,MATCH(1,(Lotes!$A:$A=C3654)*(Lotes!$C:$C=E3654),0)),"")</f>
        <v/>
      </c>
      <c r="G3654" s="14" t="n"/>
    </row>
    <row r="3655">
      <c r="A3655" s="10" t="n"/>
      <c r="D3655">
        <f>IFERROR(VLOOKUP(C3655,Produtos!A:B,2,FALSE),"")</f>
        <v/>
      </c>
      <c r="F3655" s="10">
        <f>IFERROR(INDEX(Lotes!$E:$E,MATCH(1,(Lotes!$A:$A=C3655)*(Lotes!$C:$C=E3655),0)),"")</f>
        <v/>
      </c>
      <c r="G3655" s="14" t="n"/>
    </row>
    <row r="3656">
      <c r="A3656" s="10" t="n"/>
      <c r="D3656">
        <f>IFERROR(VLOOKUP(C3656,Produtos!A:B,2,FALSE),"")</f>
        <v/>
      </c>
      <c r="F3656" s="10">
        <f>IFERROR(INDEX(Lotes!$E:$E,MATCH(1,(Lotes!$A:$A=C3656)*(Lotes!$C:$C=E3656),0)),"")</f>
        <v/>
      </c>
      <c r="G3656" s="14" t="n"/>
    </row>
    <row r="3657">
      <c r="A3657" s="10" t="n"/>
      <c r="D3657">
        <f>IFERROR(VLOOKUP(C3657,Produtos!A:B,2,FALSE),"")</f>
        <v/>
      </c>
      <c r="F3657" s="10">
        <f>IFERROR(INDEX(Lotes!$E:$E,MATCH(1,(Lotes!$A:$A=C3657)*(Lotes!$C:$C=E3657),0)),"")</f>
        <v/>
      </c>
      <c r="G3657" s="14" t="n"/>
    </row>
    <row r="3658">
      <c r="A3658" s="10" t="n"/>
      <c r="D3658">
        <f>IFERROR(VLOOKUP(C3658,Produtos!A:B,2,FALSE),"")</f>
        <v/>
      </c>
      <c r="F3658" s="10">
        <f>IFERROR(INDEX(Lotes!$E:$E,MATCH(1,(Lotes!$A:$A=C3658)*(Lotes!$C:$C=E3658),0)),"")</f>
        <v/>
      </c>
      <c r="G3658" s="14" t="n"/>
    </row>
    <row r="3659">
      <c r="A3659" s="10" t="n"/>
      <c r="D3659">
        <f>IFERROR(VLOOKUP(C3659,Produtos!A:B,2,FALSE),"")</f>
        <v/>
      </c>
      <c r="F3659" s="10">
        <f>IFERROR(INDEX(Lotes!$E:$E,MATCH(1,(Lotes!$A:$A=C3659)*(Lotes!$C:$C=E3659),0)),"")</f>
        <v/>
      </c>
      <c r="G3659" s="14" t="n"/>
    </row>
    <row r="3660">
      <c r="A3660" s="10" t="n"/>
      <c r="D3660">
        <f>IFERROR(VLOOKUP(C3660,Produtos!A:B,2,FALSE),"")</f>
        <v/>
      </c>
      <c r="F3660" s="10">
        <f>IFERROR(INDEX(Lotes!$E:$E,MATCH(1,(Lotes!$A:$A=C3660)*(Lotes!$C:$C=E3660),0)),"")</f>
        <v/>
      </c>
      <c r="G3660" s="14" t="n"/>
    </row>
    <row r="3661">
      <c r="A3661" s="10" t="n"/>
      <c r="D3661">
        <f>IFERROR(VLOOKUP(C3661,Produtos!A:B,2,FALSE),"")</f>
        <v/>
      </c>
      <c r="F3661" s="10">
        <f>IFERROR(INDEX(Lotes!$E:$E,MATCH(1,(Lotes!$A:$A=C3661)*(Lotes!$C:$C=E3661),0)),"")</f>
        <v/>
      </c>
      <c r="G3661" s="14" t="n"/>
    </row>
    <row r="3662">
      <c r="A3662" s="10" t="n"/>
      <c r="D3662">
        <f>IFERROR(VLOOKUP(C3662,Produtos!A:B,2,FALSE),"")</f>
        <v/>
      </c>
      <c r="F3662" s="10">
        <f>IFERROR(INDEX(Lotes!$E:$E,MATCH(1,(Lotes!$A:$A=C3662)*(Lotes!$C:$C=E3662),0)),"")</f>
        <v/>
      </c>
      <c r="G3662" s="14" t="n"/>
    </row>
    <row r="3663">
      <c r="A3663" s="10" t="n"/>
      <c r="D3663">
        <f>IFERROR(VLOOKUP(C3663,Produtos!A:B,2,FALSE),"")</f>
        <v/>
      </c>
      <c r="F3663" s="10">
        <f>IFERROR(INDEX(Lotes!$E:$E,MATCH(1,(Lotes!$A:$A=C3663)*(Lotes!$C:$C=E3663),0)),"")</f>
        <v/>
      </c>
      <c r="G3663" s="14" t="n"/>
    </row>
    <row r="3664">
      <c r="A3664" s="10" t="n"/>
      <c r="D3664">
        <f>IFERROR(VLOOKUP(C3664,Produtos!A:B,2,FALSE),"")</f>
        <v/>
      </c>
      <c r="F3664" s="10">
        <f>IFERROR(INDEX(Lotes!$E:$E,MATCH(1,(Lotes!$A:$A=C3664)*(Lotes!$C:$C=E3664),0)),"")</f>
        <v/>
      </c>
      <c r="G3664" s="14" t="n"/>
    </row>
    <row r="3665">
      <c r="A3665" s="10" t="n"/>
      <c r="D3665">
        <f>IFERROR(VLOOKUP(C3665,Produtos!A:B,2,FALSE),"")</f>
        <v/>
      </c>
      <c r="F3665" s="10">
        <f>IFERROR(INDEX(Lotes!$E:$E,MATCH(1,(Lotes!$A:$A=C3665)*(Lotes!$C:$C=E3665),0)),"")</f>
        <v/>
      </c>
      <c r="G3665" s="14" t="n"/>
    </row>
    <row r="3666">
      <c r="A3666" s="10" t="n"/>
      <c r="D3666">
        <f>IFERROR(VLOOKUP(C3666,Produtos!A:B,2,FALSE),"")</f>
        <v/>
      </c>
      <c r="F3666" s="10">
        <f>IFERROR(INDEX(Lotes!$E:$E,MATCH(1,(Lotes!$A:$A=C3666)*(Lotes!$C:$C=E3666),0)),"")</f>
        <v/>
      </c>
      <c r="G3666" s="14" t="n"/>
    </row>
    <row r="3667">
      <c r="A3667" s="10" t="n"/>
      <c r="D3667">
        <f>IFERROR(VLOOKUP(C3667,Produtos!A:B,2,FALSE),"")</f>
        <v/>
      </c>
      <c r="F3667" s="10">
        <f>IFERROR(INDEX(Lotes!$E:$E,MATCH(1,(Lotes!$A:$A=C3667)*(Lotes!$C:$C=E3667),0)),"")</f>
        <v/>
      </c>
      <c r="G3667" s="14" t="n"/>
    </row>
    <row r="3668">
      <c r="A3668" s="10" t="n"/>
      <c r="D3668">
        <f>IFERROR(VLOOKUP(C3668,Produtos!A:B,2,FALSE),"")</f>
        <v/>
      </c>
      <c r="F3668" s="10">
        <f>IFERROR(INDEX(Lotes!$E:$E,MATCH(1,(Lotes!$A:$A=C3668)*(Lotes!$C:$C=E3668),0)),"")</f>
        <v/>
      </c>
      <c r="G3668" s="14" t="n"/>
    </row>
    <row r="3669">
      <c r="A3669" s="10" t="n"/>
      <c r="D3669">
        <f>IFERROR(VLOOKUP(C3669,Produtos!A:B,2,FALSE),"")</f>
        <v/>
      </c>
      <c r="F3669" s="10">
        <f>IFERROR(INDEX(Lotes!$E:$E,MATCH(1,(Lotes!$A:$A=C3669)*(Lotes!$C:$C=E3669),0)),"")</f>
        <v/>
      </c>
      <c r="G3669" s="14" t="n"/>
    </row>
    <row r="3670">
      <c r="A3670" s="10" t="n"/>
      <c r="D3670">
        <f>IFERROR(VLOOKUP(C3670,Produtos!A:B,2,FALSE),"")</f>
        <v/>
      </c>
      <c r="F3670" s="10">
        <f>IFERROR(INDEX(Lotes!$E:$E,MATCH(1,(Lotes!$A:$A=C3670)*(Lotes!$C:$C=E3670),0)),"")</f>
        <v/>
      </c>
      <c r="G3670" s="14" t="n"/>
    </row>
    <row r="3671">
      <c r="A3671" s="10" t="n"/>
      <c r="D3671">
        <f>IFERROR(VLOOKUP(C3671,Produtos!A:B,2,FALSE),"")</f>
        <v/>
      </c>
      <c r="F3671" s="10">
        <f>IFERROR(INDEX(Lotes!$E:$E,MATCH(1,(Lotes!$A:$A=C3671)*(Lotes!$C:$C=E3671),0)),"")</f>
        <v/>
      </c>
      <c r="G3671" s="14" t="n"/>
    </row>
    <row r="3672">
      <c r="A3672" s="10" t="n"/>
      <c r="D3672">
        <f>IFERROR(VLOOKUP(C3672,Produtos!A:B,2,FALSE),"")</f>
        <v/>
      </c>
      <c r="F3672" s="10">
        <f>IFERROR(INDEX(Lotes!$E:$E,MATCH(1,(Lotes!$A:$A=C3672)*(Lotes!$C:$C=E3672),0)),"")</f>
        <v/>
      </c>
      <c r="G3672" s="14" t="n"/>
    </row>
    <row r="3673">
      <c r="A3673" s="10" t="n"/>
      <c r="D3673">
        <f>IFERROR(VLOOKUP(C3673,Produtos!A:B,2,FALSE),"")</f>
        <v/>
      </c>
      <c r="F3673" s="10">
        <f>IFERROR(INDEX(Lotes!$E:$E,MATCH(1,(Lotes!$A:$A=C3673)*(Lotes!$C:$C=E3673),0)),"")</f>
        <v/>
      </c>
      <c r="G3673" s="14" t="n"/>
    </row>
    <row r="3674">
      <c r="A3674" s="10" t="n"/>
      <c r="D3674">
        <f>IFERROR(VLOOKUP(C3674,Produtos!A:B,2,FALSE),"")</f>
        <v/>
      </c>
      <c r="F3674" s="10">
        <f>IFERROR(INDEX(Lotes!$E:$E,MATCH(1,(Lotes!$A:$A=C3674)*(Lotes!$C:$C=E3674),0)),"")</f>
        <v/>
      </c>
      <c r="G3674" s="14" t="n"/>
    </row>
    <row r="3675">
      <c r="A3675" s="10" t="n"/>
      <c r="D3675">
        <f>IFERROR(VLOOKUP(C3675,Produtos!A:B,2,FALSE),"")</f>
        <v/>
      </c>
      <c r="F3675" s="10">
        <f>IFERROR(INDEX(Lotes!$E:$E,MATCH(1,(Lotes!$A:$A=C3675)*(Lotes!$C:$C=E3675),0)),"")</f>
        <v/>
      </c>
      <c r="G3675" s="14" t="n"/>
    </row>
    <row r="3676">
      <c r="A3676" s="10" t="n"/>
      <c r="D3676">
        <f>IFERROR(VLOOKUP(C3676,Produtos!A:B,2,FALSE),"")</f>
        <v/>
      </c>
      <c r="F3676" s="10">
        <f>IFERROR(INDEX(Lotes!$E:$E,MATCH(1,(Lotes!$A:$A=C3676)*(Lotes!$C:$C=E3676),0)),"")</f>
        <v/>
      </c>
      <c r="G3676" s="14" t="n"/>
    </row>
    <row r="3677">
      <c r="A3677" s="10" t="n"/>
      <c r="D3677">
        <f>IFERROR(VLOOKUP(C3677,Produtos!A:B,2,FALSE),"")</f>
        <v/>
      </c>
      <c r="F3677" s="10">
        <f>IFERROR(INDEX(Lotes!$E:$E,MATCH(1,(Lotes!$A:$A=C3677)*(Lotes!$C:$C=E3677),0)),"")</f>
        <v/>
      </c>
      <c r="G3677" s="14" t="n"/>
    </row>
    <row r="3678">
      <c r="A3678" s="10" t="n"/>
      <c r="D3678">
        <f>IFERROR(VLOOKUP(C3678,Produtos!A:B,2,FALSE),"")</f>
        <v/>
      </c>
      <c r="F3678" s="10">
        <f>IFERROR(INDEX(Lotes!$E:$E,MATCH(1,(Lotes!$A:$A=C3678)*(Lotes!$C:$C=E3678),0)),"")</f>
        <v/>
      </c>
      <c r="G3678" s="14" t="n"/>
    </row>
    <row r="3679">
      <c r="A3679" s="10" t="n"/>
      <c r="D3679">
        <f>IFERROR(VLOOKUP(C3679,Produtos!A:B,2,FALSE),"")</f>
        <v/>
      </c>
      <c r="F3679" s="10">
        <f>IFERROR(INDEX(Lotes!$E:$E,MATCH(1,(Lotes!$A:$A=C3679)*(Lotes!$C:$C=E3679),0)),"")</f>
        <v/>
      </c>
      <c r="G3679" s="14" t="n"/>
    </row>
    <row r="3680">
      <c r="A3680" s="10" t="n"/>
      <c r="D3680">
        <f>IFERROR(VLOOKUP(C3680,Produtos!A:B,2,FALSE),"")</f>
        <v/>
      </c>
      <c r="F3680" s="10">
        <f>IFERROR(INDEX(Lotes!$E:$E,MATCH(1,(Lotes!$A:$A=C3680)*(Lotes!$C:$C=E3680),0)),"")</f>
        <v/>
      </c>
      <c r="G3680" s="14" t="n"/>
    </row>
    <row r="3681">
      <c r="A3681" s="10" t="n"/>
      <c r="D3681">
        <f>IFERROR(VLOOKUP(C3681,Produtos!A:B,2,FALSE),"")</f>
        <v/>
      </c>
      <c r="F3681" s="10">
        <f>IFERROR(INDEX(Lotes!$E:$E,MATCH(1,(Lotes!$A:$A=C3681)*(Lotes!$C:$C=E3681),0)),"")</f>
        <v/>
      </c>
      <c r="G3681" s="14" t="n"/>
    </row>
    <row r="3682">
      <c r="A3682" s="10" t="n"/>
      <c r="D3682">
        <f>IFERROR(VLOOKUP(C3682,Produtos!A:B,2,FALSE),"")</f>
        <v/>
      </c>
      <c r="F3682" s="10">
        <f>IFERROR(INDEX(Lotes!$E:$E,MATCH(1,(Lotes!$A:$A=C3682)*(Lotes!$C:$C=E3682),0)),"")</f>
        <v/>
      </c>
      <c r="G3682" s="14" t="n"/>
    </row>
    <row r="3683">
      <c r="A3683" s="10" t="n"/>
      <c r="D3683">
        <f>IFERROR(VLOOKUP(C3683,Produtos!A:B,2,FALSE),"")</f>
        <v/>
      </c>
      <c r="F3683" s="10">
        <f>IFERROR(INDEX(Lotes!$E:$E,MATCH(1,(Lotes!$A:$A=C3683)*(Lotes!$C:$C=E3683),0)),"")</f>
        <v/>
      </c>
      <c r="G3683" s="14" t="n"/>
    </row>
    <row r="3684">
      <c r="A3684" s="10" t="n"/>
      <c r="D3684">
        <f>IFERROR(VLOOKUP(C3684,Produtos!A:B,2,FALSE),"")</f>
        <v/>
      </c>
      <c r="F3684" s="10">
        <f>IFERROR(INDEX(Lotes!$E:$E,MATCH(1,(Lotes!$A:$A=C3684)*(Lotes!$C:$C=E3684),0)),"")</f>
        <v/>
      </c>
      <c r="G3684" s="14" t="n"/>
    </row>
    <row r="3685">
      <c r="A3685" s="10" t="n"/>
      <c r="D3685">
        <f>IFERROR(VLOOKUP(C3685,Produtos!A:B,2,FALSE),"")</f>
        <v/>
      </c>
      <c r="F3685" s="10">
        <f>IFERROR(INDEX(Lotes!$E:$E,MATCH(1,(Lotes!$A:$A=C3685)*(Lotes!$C:$C=E3685),0)),"")</f>
        <v/>
      </c>
      <c r="G3685" s="14" t="n"/>
    </row>
    <row r="3686">
      <c r="A3686" s="10" t="n"/>
      <c r="D3686">
        <f>IFERROR(VLOOKUP(C3686,Produtos!A:B,2,FALSE),"")</f>
        <v/>
      </c>
      <c r="F3686" s="10">
        <f>IFERROR(INDEX(Lotes!$E:$E,MATCH(1,(Lotes!$A:$A=C3686)*(Lotes!$C:$C=E3686),0)),"")</f>
        <v/>
      </c>
      <c r="G3686" s="14" t="n"/>
    </row>
    <row r="3687">
      <c r="A3687" s="10" t="n"/>
      <c r="D3687">
        <f>IFERROR(VLOOKUP(C3687,Produtos!A:B,2,FALSE),"")</f>
        <v/>
      </c>
      <c r="F3687" s="10">
        <f>IFERROR(INDEX(Lotes!$E:$E,MATCH(1,(Lotes!$A:$A=C3687)*(Lotes!$C:$C=E3687),0)),"")</f>
        <v/>
      </c>
      <c r="G3687" s="14" t="n"/>
    </row>
    <row r="3688">
      <c r="A3688" s="10" t="n"/>
      <c r="D3688">
        <f>IFERROR(VLOOKUP(C3688,Produtos!A:B,2,FALSE),"")</f>
        <v/>
      </c>
      <c r="F3688" s="10">
        <f>IFERROR(INDEX(Lotes!$E:$E,MATCH(1,(Lotes!$A:$A=C3688)*(Lotes!$C:$C=E3688),0)),"")</f>
        <v/>
      </c>
      <c r="G3688" s="14" t="n"/>
    </row>
    <row r="3689">
      <c r="A3689" s="10" t="n"/>
      <c r="D3689">
        <f>IFERROR(VLOOKUP(C3689,Produtos!A:B,2,FALSE),"")</f>
        <v/>
      </c>
      <c r="F3689" s="10">
        <f>IFERROR(INDEX(Lotes!$E:$E,MATCH(1,(Lotes!$A:$A=C3689)*(Lotes!$C:$C=E3689),0)),"")</f>
        <v/>
      </c>
      <c r="G3689" s="14" t="n"/>
    </row>
    <row r="3690">
      <c r="A3690" s="10" t="n"/>
      <c r="D3690">
        <f>IFERROR(VLOOKUP(C3690,Produtos!A:B,2,FALSE),"")</f>
        <v/>
      </c>
      <c r="F3690" s="10">
        <f>IFERROR(INDEX(Lotes!$E:$E,MATCH(1,(Lotes!$A:$A=C3690)*(Lotes!$C:$C=E3690),0)),"")</f>
        <v/>
      </c>
      <c r="G3690" s="14" t="n"/>
    </row>
    <row r="3691">
      <c r="A3691" s="10" t="n"/>
      <c r="D3691">
        <f>IFERROR(VLOOKUP(C3691,Produtos!A:B,2,FALSE),"")</f>
        <v/>
      </c>
      <c r="F3691" s="10">
        <f>IFERROR(INDEX(Lotes!$E:$E,MATCH(1,(Lotes!$A:$A=C3691)*(Lotes!$C:$C=E3691),0)),"")</f>
        <v/>
      </c>
      <c r="G3691" s="14" t="n"/>
    </row>
    <row r="3692">
      <c r="A3692" s="10" t="n"/>
      <c r="D3692">
        <f>IFERROR(VLOOKUP(C3692,Produtos!A:B,2,FALSE),"")</f>
        <v/>
      </c>
      <c r="F3692" s="10">
        <f>IFERROR(INDEX(Lotes!$E:$E,MATCH(1,(Lotes!$A:$A=C3692)*(Lotes!$C:$C=E3692),0)),"")</f>
        <v/>
      </c>
      <c r="G3692" s="14" t="n"/>
    </row>
    <row r="3693">
      <c r="A3693" s="10" t="n"/>
      <c r="D3693">
        <f>IFERROR(VLOOKUP(C3693,Produtos!A:B,2,FALSE),"")</f>
        <v/>
      </c>
      <c r="F3693" s="10">
        <f>IFERROR(INDEX(Lotes!$E:$E,MATCH(1,(Lotes!$A:$A=C3693)*(Lotes!$C:$C=E3693),0)),"")</f>
        <v/>
      </c>
      <c r="G3693" s="14" t="n"/>
    </row>
    <row r="3694">
      <c r="A3694" s="10" t="n"/>
      <c r="D3694">
        <f>IFERROR(VLOOKUP(C3694,Produtos!A:B,2,FALSE),"")</f>
        <v/>
      </c>
      <c r="F3694" s="10">
        <f>IFERROR(INDEX(Lotes!$E:$E,MATCH(1,(Lotes!$A:$A=C3694)*(Lotes!$C:$C=E3694),0)),"")</f>
        <v/>
      </c>
      <c r="G3694" s="14" t="n"/>
    </row>
    <row r="3695">
      <c r="A3695" s="10" t="n"/>
      <c r="D3695">
        <f>IFERROR(VLOOKUP(C3695,Produtos!A:B,2,FALSE),"")</f>
        <v/>
      </c>
      <c r="F3695" s="10">
        <f>IFERROR(INDEX(Lotes!$E:$E,MATCH(1,(Lotes!$A:$A=C3695)*(Lotes!$C:$C=E3695),0)),"")</f>
        <v/>
      </c>
      <c r="G3695" s="14" t="n"/>
    </row>
    <row r="3696">
      <c r="A3696" s="10" t="n"/>
      <c r="D3696">
        <f>IFERROR(VLOOKUP(C3696,Produtos!A:B,2,FALSE),"")</f>
        <v/>
      </c>
      <c r="F3696" s="10">
        <f>IFERROR(INDEX(Lotes!$E:$E,MATCH(1,(Lotes!$A:$A=C3696)*(Lotes!$C:$C=E3696),0)),"")</f>
        <v/>
      </c>
      <c r="G3696" s="14" t="n"/>
    </row>
    <row r="3697">
      <c r="A3697" s="10" t="n"/>
      <c r="D3697">
        <f>IFERROR(VLOOKUP(C3697,Produtos!A:B,2,FALSE),"")</f>
        <v/>
      </c>
      <c r="F3697" s="10">
        <f>IFERROR(INDEX(Lotes!$E:$E,MATCH(1,(Lotes!$A:$A=C3697)*(Lotes!$C:$C=E3697),0)),"")</f>
        <v/>
      </c>
      <c r="G3697" s="14" t="n"/>
    </row>
    <row r="3698">
      <c r="A3698" s="10" t="n"/>
      <c r="D3698">
        <f>IFERROR(VLOOKUP(C3698,Produtos!A:B,2,FALSE),"")</f>
        <v/>
      </c>
      <c r="F3698" s="10">
        <f>IFERROR(INDEX(Lotes!$E:$E,MATCH(1,(Lotes!$A:$A=C3698)*(Lotes!$C:$C=E3698),0)),"")</f>
        <v/>
      </c>
      <c r="G3698" s="14" t="n"/>
    </row>
    <row r="3699">
      <c r="A3699" s="10" t="n"/>
      <c r="D3699">
        <f>IFERROR(VLOOKUP(C3699,Produtos!A:B,2,FALSE),"")</f>
        <v/>
      </c>
      <c r="F3699" s="10">
        <f>IFERROR(INDEX(Lotes!$E:$E,MATCH(1,(Lotes!$A:$A=C3699)*(Lotes!$C:$C=E3699),0)),"")</f>
        <v/>
      </c>
      <c r="G3699" s="14" t="n"/>
    </row>
    <row r="3700">
      <c r="A3700" s="10" t="n"/>
      <c r="D3700">
        <f>IFERROR(VLOOKUP(C3700,Produtos!A:B,2,FALSE),"")</f>
        <v/>
      </c>
      <c r="F3700" s="10">
        <f>IFERROR(INDEX(Lotes!$E:$E,MATCH(1,(Lotes!$A:$A=C3700)*(Lotes!$C:$C=E3700),0)),"")</f>
        <v/>
      </c>
      <c r="G3700" s="14" t="n"/>
    </row>
    <row r="3701">
      <c r="A3701" s="10" t="n"/>
      <c r="D3701">
        <f>IFERROR(VLOOKUP(C3701,Produtos!A:B,2,FALSE),"")</f>
        <v/>
      </c>
      <c r="F3701" s="10">
        <f>IFERROR(INDEX(Lotes!$E:$E,MATCH(1,(Lotes!$A:$A=C3701)*(Lotes!$C:$C=E3701),0)),"")</f>
        <v/>
      </c>
      <c r="G3701" s="14" t="n"/>
    </row>
    <row r="3702">
      <c r="A3702" s="10" t="n"/>
      <c r="D3702">
        <f>IFERROR(VLOOKUP(C3702,Produtos!A:B,2,FALSE),"")</f>
        <v/>
      </c>
      <c r="F3702" s="10">
        <f>IFERROR(INDEX(Lotes!$E:$E,MATCH(1,(Lotes!$A:$A=C3702)*(Lotes!$C:$C=E3702),0)),"")</f>
        <v/>
      </c>
      <c r="G3702" s="14" t="n"/>
    </row>
    <row r="3703">
      <c r="A3703" s="10" t="n"/>
      <c r="D3703">
        <f>IFERROR(VLOOKUP(C3703,Produtos!A:B,2,FALSE),"")</f>
        <v/>
      </c>
      <c r="F3703" s="10">
        <f>IFERROR(INDEX(Lotes!$E:$E,MATCH(1,(Lotes!$A:$A=C3703)*(Lotes!$C:$C=E3703),0)),"")</f>
        <v/>
      </c>
      <c r="G3703" s="14" t="n"/>
    </row>
    <row r="3704">
      <c r="A3704" s="10" t="n"/>
      <c r="D3704">
        <f>IFERROR(VLOOKUP(C3704,Produtos!A:B,2,FALSE),"")</f>
        <v/>
      </c>
      <c r="F3704" s="10">
        <f>IFERROR(INDEX(Lotes!$E:$E,MATCH(1,(Lotes!$A:$A=C3704)*(Lotes!$C:$C=E3704),0)),"")</f>
        <v/>
      </c>
      <c r="G3704" s="14" t="n"/>
    </row>
    <row r="3705">
      <c r="A3705" s="10" t="n"/>
      <c r="D3705">
        <f>IFERROR(VLOOKUP(C3705,Produtos!A:B,2,FALSE),"")</f>
        <v/>
      </c>
      <c r="F3705" s="10">
        <f>IFERROR(INDEX(Lotes!$E:$E,MATCH(1,(Lotes!$A:$A=C3705)*(Lotes!$C:$C=E3705),0)),"")</f>
        <v/>
      </c>
      <c r="G3705" s="14" t="n"/>
    </row>
    <row r="3706">
      <c r="A3706" s="10" t="n"/>
      <c r="D3706">
        <f>IFERROR(VLOOKUP(C3706,Produtos!A:B,2,FALSE),"")</f>
        <v/>
      </c>
      <c r="F3706" s="10">
        <f>IFERROR(INDEX(Lotes!$E:$E,MATCH(1,(Lotes!$A:$A=C3706)*(Lotes!$C:$C=E3706),0)),"")</f>
        <v/>
      </c>
      <c r="G3706" s="14" t="n"/>
    </row>
    <row r="3707">
      <c r="A3707" s="10" t="n"/>
      <c r="D3707">
        <f>IFERROR(VLOOKUP(C3707,Produtos!A:B,2,FALSE),"")</f>
        <v/>
      </c>
      <c r="F3707" s="10">
        <f>IFERROR(INDEX(Lotes!$E:$E,MATCH(1,(Lotes!$A:$A=C3707)*(Lotes!$C:$C=E3707),0)),"")</f>
        <v/>
      </c>
      <c r="G3707" s="14" t="n"/>
    </row>
    <row r="3708">
      <c r="A3708" s="10" t="n"/>
      <c r="D3708">
        <f>IFERROR(VLOOKUP(C3708,Produtos!A:B,2,FALSE),"")</f>
        <v/>
      </c>
      <c r="F3708" s="10">
        <f>IFERROR(INDEX(Lotes!$E:$E,MATCH(1,(Lotes!$A:$A=C3708)*(Lotes!$C:$C=E3708),0)),"")</f>
        <v/>
      </c>
      <c r="G3708" s="14" t="n"/>
    </row>
    <row r="3709">
      <c r="A3709" s="10" t="n"/>
      <c r="D3709">
        <f>IFERROR(VLOOKUP(C3709,Produtos!A:B,2,FALSE),"")</f>
        <v/>
      </c>
      <c r="F3709" s="10">
        <f>IFERROR(INDEX(Lotes!$E:$E,MATCH(1,(Lotes!$A:$A=C3709)*(Lotes!$C:$C=E3709),0)),"")</f>
        <v/>
      </c>
      <c r="G3709" s="14" t="n"/>
    </row>
    <row r="3710">
      <c r="A3710" s="10" t="n"/>
      <c r="D3710">
        <f>IFERROR(VLOOKUP(C3710,Produtos!A:B,2,FALSE),"")</f>
        <v/>
      </c>
      <c r="F3710" s="10">
        <f>IFERROR(INDEX(Lotes!$E:$E,MATCH(1,(Lotes!$A:$A=C3710)*(Lotes!$C:$C=E3710),0)),"")</f>
        <v/>
      </c>
      <c r="G3710" s="14" t="n"/>
    </row>
    <row r="3711">
      <c r="A3711" s="10" t="n"/>
      <c r="D3711">
        <f>IFERROR(VLOOKUP(C3711,Produtos!A:B,2,FALSE),"")</f>
        <v/>
      </c>
      <c r="F3711" s="10">
        <f>IFERROR(INDEX(Lotes!$E:$E,MATCH(1,(Lotes!$A:$A=C3711)*(Lotes!$C:$C=E3711),0)),"")</f>
        <v/>
      </c>
      <c r="G3711" s="14" t="n"/>
    </row>
    <row r="3712">
      <c r="A3712" s="10" t="n"/>
      <c r="D3712">
        <f>IFERROR(VLOOKUP(C3712,Produtos!A:B,2,FALSE),"")</f>
        <v/>
      </c>
      <c r="F3712" s="10">
        <f>IFERROR(INDEX(Lotes!$E:$E,MATCH(1,(Lotes!$A:$A=C3712)*(Lotes!$C:$C=E3712),0)),"")</f>
        <v/>
      </c>
      <c r="G3712" s="14" t="n"/>
    </row>
    <row r="3713">
      <c r="A3713" s="10" t="n"/>
      <c r="D3713">
        <f>IFERROR(VLOOKUP(C3713,Produtos!A:B,2,FALSE),"")</f>
        <v/>
      </c>
      <c r="F3713" s="10">
        <f>IFERROR(INDEX(Lotes!$E:$E,MATCH(1,(Lotes!$A:$A=C3713)*(Lotes!$C:$C=E3713),0)),"")</f>
        <v/>
      </c>
      <c r="G3713" s="14" t="n"/>
    </row>
    <row r="3714">
      <c r="A3714" s="10" t="n"/>
      <c r="D3714">
        <f>IFERROR(VLOOKUP(C3714,Produtos!A:B,2,FALSE),"")</f>
        <v/>
      </c>
      <c r="F3714" s="10">
        <f>IFERROR(INDEX(Lotes!$E:$E,MATCH(1,(Lotes!$A:$A=C3714)*(Lotes!$C:$C=E3714),0)),"")</f>
        <v/>
      </c>
      <c r="G3714" s="14" t="n"/>
    </row>
    <row r="3715">
      <c r="A3715" s="10" t="n"/>
      <c r="D3715">
        <f>IFERROR(VLOOKUP(C3715,Produtos!A:B,2,FALSE),"")</f>
        <v/>
      </c>
      <c r="F3715" s="10">
        <f>IFERROR(INDEX(Lotes!$E:$E,MATCH(1,(Lotes!$A:$A=C3715)*(Lotes!$C:$C=E3715),0)),"")</f>
        <v/>
      </c>
      <c r="G3715" s="14" t="n"/>
    </row>
    <row r="3716">
      <c r="A3716" s="10" t="n"/>
      <c r="D3716">
        <f>IFERROR(VLOOKUP(C3716,Produtos!A:B,2,FALSE),"")</f>
        <v/>
      </c>
      <c r="F3716" s="10">
        <f>IFERROR(INDEX(Lotes!$E:$E,MATCH(1,(Lotes!$A:$A=C3716)*(Lotes!$C:$C=E3716),0)),"")</f>
        <v/>
      </c>
      <c r="G3716" s="14" t="n"/>
    </row>
    <row r="3717">
      <c r="A3717" s="10" t="n"/>
      <c r="D3717">
        <f>IFERROR(VLOOKUP(C3717,Produtos!A:B,2,FALSE),"")</f>
        <v/>
      </c>
      <c r="F3717" s="10">
        <f>IFERROR(INDEX(Lotes!$E:$E,MATCH(1,(Lotes!$A:$A=C3717)*(Lotes!$C:$C=E3717),0)),"")</f>
        <v/>
      </c>
      <c r="G3717" s="14" t="n"/>
    </row>
    <row r="3718">
      <c r="A3718" s="10" t="n"/>
      <c r="D3718">
        <f>IFERROR(VLOOKUP(C3718,Produtos!A:B,2,FALSE),"")</f>
        <v/>
      </c>
      <c r="F3718" s="10">
        <f>IFERROR(INDEX(Lotes!$E:$E,MATCH(1,(Lotes!$A:$A=C3718)*(Lotes!$C:$C=E3718),0)),"")</f>
        <v/>
      </c>
      <c r="G3718" s="14" t="n"/>
    </row>
    <row r="3719">
      <c r="A3719" s="10" t="n"/>
      <c r="D3719">
        <f>IFERROR(VLOOKUP(C3719,Produtos!A:B,2,FALSE),"")</f>
        <v/>
      </c>
      <c r="F3719" s="10">
        <f>IFERROR(INDEX(Lotes!$E:$E,MATCH(1,(Lotes!$A:$A=C3719)*(Lotes!$C:$C=E3719),0)),"")</f>
        <v/>
      </c>
      <c r="G3719" s="14" t="n"/>
    </row>
    <row r="3720">
      <c r="A3720" s="10" t="n"/>
      <c r="D3720">
        <f>IFERROR(VLOOKUP(C3720,Produtos!A:B,2,FALSE),"")</f>
        <v/>
      </c>
      <c r="F3720" s="10">
        <f>IFERROR(INDEX(Lotes!$E:$E,MATCH(1,(Lotes!$A:$A=C3720)*(Lotes!$C:$C=E3720),0)),"")</f>
        <v/>
      </c>
      <c r="G3720" s="14" t="n"/>
    </row>
    <row r="3721">
      <c r="A3721" s="10" t="n"/>
      <c r="D3721">
        <f>IFERROR(VLOOKUP(C3721,Produtos!A:B,2,FALSE),"")</f>
        <v/>
      </c>
      <c r="F3721" s="10">
        <f>IFERROR(INDEX(Lotes!$E:$E,MATCH(1,(Lotes!$A:$A=C3721)*(Lotes!$C:$C=E3721),0)),"")</f>
        <v/>
      </c>
      <c r="G3721" s="14" t="n"/>
    </row>
    <row r="3722">
      <c r="A3722" s="10" t="n"/>
      <c r="D3722">
        <f>IFERROR(VLOOKUP(C3722,Produtos!A:B,2,FALSE),"")</f>
        <v/>
      </c>
      <c r="F3722" s="10">
        <f>IFERROR(INDEX(Lotes!$E:$E,MATCH(1,(Lotes!$A:$A=C3722)*(Lotes!$C:$C=E3722),0)),"")</f>
        <v/>
      </c>
      <c r="G3722" s="14" t="n"/>
    </row>
    <row r="3723">
      <c r="A3723" s="10" t="n"/>
      <c r="D3723">
        <f>IFERROR(VLOOKUP(C3723,Produtos!A:B,2,FALSE),"")</f>
        <v/>
      </c>
      <c r="F3723" s="10">
        <f>IFERROR(INDEX(Lotes!$E:$E,MATCH(1,(Lotes!$A:$A=C3723)*(Lotes!$C:$C=E3723),0)),"")</f>
        <v/>
      </c>
      <c r="G3723" s="14" t="n"/>
    </row>
    <row r="3724">
      <c r="A3724" s="10" t="n"/>
      <c r="D3724">
        <f>IFERROR(VLOOKUP(C3724,Produtos!A:B,2,FALSE),"")</f>
        <v/>
      </c>
      <c r="F3724" s="10">
        <f>IFERROR(INDEX(Lotes!$E:$E,MATCH(1,(Lotes!$A:$A=C3724)*(Lotes!$C:$C=E3724),0)),"")</f>
        <v/>
      </c>
      <c r="G3724" s="14" t="n"/>
    </row>
    <row r="3725">
      <c r="A3725" s="10" t="n"/>
      <c r="D3725">
        <f>IFERROR(VLOOKUP(C3725,Produtos!A:B,2,FALSE),"")</f>
        <v/>
      </c>
      <c r="F3725" s="10">
        <f>IFERROR(INDEX(Lotes!$E:$E,MATCH(1,(Lotes!$A:$A=C3725)*(Lotes!$C:$C=E3725),0)),"")</f>
        <v/>
      </c>
      <c r="G3725" s="14" t="n"/>
    </row>
    <row r="3726">
      <c r="A3726" s="10" t="n"/>
      <c r="D3726">
        <f>IFERROR(VLOOKUP(C3726,Produtos!A:B,2,FALSE),"")</f>
        <v/>
      </c>
      <c r="F3726" s="10">
        <f>IFERROR(INDEX(Lotes!$E:$E,MATCH(1,(Lotes!$A:$A=C3726)*(Lotes!$C:$C=E3726),0)),"")</f>
        <v/>
      </c>
      <c r="G3726" s="14" t="n"/>
    </row>
    <row r="3727">
      <c r="A3727" s="10" t="n"/>
      <c r="D3727">
        <f>IFERROR(VLOOKUP(C3727,Produtos!A:B,2,FALSE),"")</f>
        <v/>
      </c>
      <c r="F3727" s="10">
        <f>IFERROR(INDEX(Lotes!$E:$E,MATCH(1,(Lotes!$A:$A=C3727)*(Lotes!$C:$C=E3727),0)),"")</f>
        <v/>
      </c>
      <c r="G3727" s="14" t="n"/>
    </row>
    <row r="3728">
      <c r="A3728" s="10" t="n"/>
      <c r="D3728">
        <f>IFERROR(VLOOKUP(C3728,Produtos!A:B,2,FALSE),"")</f>
        <v/>
      </c>
      <c r="F3728" s="10">
        <f>IFERROR(INDEX(Lotes!$E:$E,MATCH(1,(Lotes!$A:$A=C3728)*(Lotes!$C:$C=E3728),0)),"")</f>
        <v/>
      </c>
      <c r="G3728" s="14" t="n"/>
    </row>
    <row r="3729">
      <c r="A3729" s="10" t="n"/>
      <c r="D3729">
        <f>IFERROR(VLOOKUP(C3729,Produtos!A:B,2,FALSE),"")</f>
        <v/>
      </c>
      <c r="F3729" s="10">
        <f>IFERROR(INDEX(Lotes!$E:$E,MATCH(1,(Lotes!$A:$A=C3729)*(Lotes!$C:$C=E3729),0)),"")</f>
        <v/>
      </c>
      <c r="G3729" s="14" t="n"/>
    </row>
    <row r="3730">
      <c r="A3730" s="10" t="n"/>
      <c r="D3730">
        <f>IFERROR(VLOOKUP(C3730,Produtos!A:B,2,FALSE),"")</f>
        <v/>
      </c>
      <c r="F3730" s="10">
        <f>IFERROR(INDEX(Lotes!$E:$E,MATCH(1,(Lotes!$A:$A=C3730)*(Lotes!$C:$C=E3730),0)),"")</f>
        <v/>
      </c>
      <c r="G3730" s="14" t="n"/>
    </row>
    <row r="3731">
      <c r="A3731" s="10" t="n"/>
      <c r="D3731">
        <f>IFERROR(VLOOKUP(C3731,Produtos!A:B,2,FALSE),"")</f>
        <v/>
      </c>
      <c r="F3731" s="10">
        <f>IFERROR(INDEX(Lotes!$E:$E,MATCH(1,(Lotes!$A:$A=C3731)*(Lotes!$C:$C=E3731),0)),"")</f>
        <v/>
      </c>
      <c r="G3731" s="14" t="n"/>
    </row>
    <row r="3732">
      <c r="A3732" s="10" t="n"/>
      <c r="D3732">
        <f>IFERROR(VLOOKUP(C3732,Produtos!A:B,2,FALSE),"")</f>
        <v/>
      </c>
      <c r="F3732" s="10">
        <f>IFERROR(INDEX(Lotes!$E:$E,MATCH(1,(Lotes!$A:$A=C3732)*(Lotes!$C:$C=E3732),0)),"")</f>
        <v/>
      </c>
      <c r="G3732" s="14" t="n"/>
    </row>
    <row r="3733">
      <c r="A3733" s="10" t="n"/>
      <c r="D3733">
        <f>IFERROR(VLOOKUP(C3733,Produtos!A:B,2,FALSE),"")</f>
        <v/>
      </c>
      <c r="F3733" s="10">
        <f>IFERROR(INDEX(Lotes!$E:$E,MATCH(1,(Lotes!$A:$A=C3733)*(Lotes!$C:$C=E3733),0)),"")</f>
        <v/>
      </c>
      <c r="G3733" s="14" t="n"/>
    </row>
    <row r="3734">
      <c r="A3734" s="10" t="n"/>
      <c r="D3734">
        <f>IFERROR(VLOOKUP(C3734,Produtos!A:B,2,FALSE),"")</f>
        <v/>
      </c>
      <c r="F3734" s="10">
        <f>IFERROR(INDEX(Lotes!$E:$E,MATCH(1,(Lotes!$A:$A=C3734)*(Lotes!$C:$C=E3734),0)),"")</f>
        <v/>
      </c>
      <c r="G3734" s="14" t="n"/>
    </row>
    <row r="3735">
      <c r="A3735" s="10" t="n"/>
      <c r="D3735">
        <f>IFERROR(VLOOKUP(C3735,Produtos!A:B,2,FALSE),"")</f>
        <v/>
      </c>
      <c r="F3735" s="10">
        <f>IFERROR(INDEX(Lotes!$E:$E,MATCH(1,(Lotes!$A:$A=C3735)*(Lotes!$C:$C=E3735),0)),"")</f>
        <v/>
      </c>
      <c r="G3735" s="14" t="n"/>
    </row>
    <row r="3736">
      <c r="A3736" s="10" t="n"/>
      <c r="D3736">
        <f>IFERROR(VLOOKUP(C3736,Produtos!A:B,2,FALSE),"")</f>
        <v/>
      </c>
      <c r="F3736" s="10">
        <f>IFERROR(INDEX(Lotes!$E:$E,MATCH(1,(Lotes!$A:$A=C3736)*(Lotes!$C:$C=E3736),0)),"")</f>
        <v/>
      </c>
      <c r="G3736" s="14" t="n"/>
    </row>
    <row r="3737">
      <c r="A3737" s="10" t="n"/>
      <c r="D3737">
        <f>IFERROR(VLOOKUP(C3737,Produtos!A:B,2,FALSE),"")</f>
        <v/>
      </c>
      <c r="F3737" s="10">
        <f>IFERROR(INDEX(Lotes!$E:$E,MATCH(1,(Lotes!$A:$A=C3737)*(Lotes!$C:$C=E3737),0)),"")</f>
        <v/>
      </c>
      <c r="G3737" s="14" t="n"/>
    </row>
    <row r="3738">
      <c r="A3738" s="10" t="n"/>
      <c r="D3738">
        <f>IFERROR(VLOOKUP(C3738,Produtos!A:B,2,FALSE),"")</f>
        <v/>
      </c>
      <c r="F3738" s="10">
        <f>IFERROR(INDEX(Lotes!$E:$E,MATCH(1,(Lotes!$A:$A=C3738)*(Lotes!$C:$C=E3738),0)),"")</f>
        <v/>
      </c>
      <c r="G3738" s="14" t="n"/>
    </row>
    <row r="3739">
      <c r="A3739" s="10" t="n"/>
      <c r="D3739">
        <f>IFERROR(VLOOKUP(C3739,Produtos!A:B,2,FALSE),"")</f>
        <v/>
      </c>
      <c r="F3739" s="10">
        <f>IFERROR(INDEX(Lotes!$E:$E,MATCH(1,(Lotes!$A:$A=C3739)*(Lotes!$C:$C=E3739),0)),"")</f>
        <v/>
      </c>
      <c r="G3739" s="14" t="n"/>
    </row>
    <row r="3740">
      <c r="A3740" s="10" t="n"/>
      <c r="D3740">
        <f>IFERROR(VLOOKUP(C3740,Produtos!A:B,2,FALSE),"")</f>
        <v/>
      </c>
      <c r="F3740" s="10">
        <f>IFERROR(INDEX(Lotes!$E:$E,MATCH(1,(Lotes!$A:$A=C3740)*(Lotes!$C:$C=E3740),0)),"")</f>
        <v/>
      </c>
      <c r="G3740" s="14" t="n"/>
    </row>
    <row r="3741">
      <c r="A3741" s="10" t="n"/>
      <c r="D3741">
        <f>IFERROR(VLOOKUP(C3741,Produtos!A:B,2,FALSE),"")</f>
        <v/>
      </c>
      <c r="F3741" s="10">
        <f>IFERROR(INDEX(Lotes!$E:$E,MATCH(1,(Lotes!$A:$A=C3741)*(Lotes!$C:$C=E3741),0)),"")</f>
        <v/>
      </c>
      <c r="G3741" s="14" t="n"/>
    </row>
    <row r="3742">
      <c r="A3742" s="10" t="n"/>
      <c r="D3742">
        <f>IFERROR(VLOOKUP(C3742,Produtos!A:B,2,FALSE),"")</f>
        <v/>
      </c>
      <c r="F3742" s="10">
        <f>IFERROR(INDEX(Lotes!$E:$E,MATCH(1,(Lotes!$A:$A=C3742)*(Lotes!$C:$C=E3742),0)),"")</f>
        <v/>
      </c>
      <c r="G3742" s="14" t="n"/>
    </row>
    <row r="3743">
      <c r="A3743" s="10" t="n"/>
      <c r="D3743">
        <f>IFERROR(VLOOKUP(C3743,Produtos!A:B,2,FALSE),"")</f>
        <v/>
      </c>
      <c r="F3743" s="10">
        <f>IFERROR(INDEX(Lotes!$E:$E,MATCH(1,(Lotes!$A:$A=C3743)*(Lotes!$C:$C=E3743),0)),"")</f>
        <v/>
      </c>
      <c r="G3743" s="14" t="n"/>
    </row>
    <row r="3744">
      <c r="A3744" s="10" t="n"/>
      <c r="D3744">
        <f>IFERROR(VLOOKUP(C3744,Produtos!A:B,2,FALSE),"")</f>
        <v/>
      </c>
      <c r="F3744" s="10">
        <f>IFERROR(INDEX(Lotes!$E:$E,MATCH(1,(Lotes!$A:$A=C3744)*(Lotes!$C:$C=E3744),0)),"")</f>
        <v/>
      </c>
      <c r="G3744" s="14" t="n"/>
    </row>
    <row r="3745">
      <c r="A3745" s="10" t="n"/>
      <c r="D3745">
        <f>IFERROR(VLOOKUP(C3745,Produtos!A:B,2,FALSE),"")</f>
        <v/>
      </c>
      <c r="F3745" s="10">
        <f>IFERROR(INDEX(Lotes!$E:$E,MATCH(1,(Lotes!$A:$A=C3745)*(Lotes!$C:$C=E3745),0)),"")</f>
        <v/>
      </c>
      <c r="G3745" s="14" t="n"/>
    </row>
    <row r="3746">
      <c r="A3746" s="10" t="n"/>
      <c r="D3746">
        <f>IFERROR(VLOOKUP(C3746,Produtos!A:B,2,FALSE),"")</f>
        <v/>
      </c>
      <c r="F3746" s="10">
        <f>IFERROR(INDEX(Lotes!$E:$E,MATCH(1,(Lotes!$A:$A=C3746)*(Lotes!$C:$C=E3746),0)),"")</f>
        <v/>
      </c>
      <c r="G3746" s="14" t="n"/>
    </row>
    <row r="3747">
      <c r="A3747" s="10" t="n"/>
      <c r="D3747">
        <f>IFERROR(VLOOKUP(C3747,Produtos!A:B,2,FALSE),"")</f>
        <v/>
      </c>
      <c r="F3747" s="10">
        <f>IFERROR(INDEX(Lotes!$E:$E,MATCH(1,(Lotes!$A:$A=C3747)*(Lotes!$C:$C=E3747),0)),"")</f>
        <v/>
      </c>
      <c r="G3747" s="14" t="n"/>
    </row>
    <row r="3748">
      <c r="A3748" s="10" t="n"/>
      <c r="D3748">
        <f>IFERROR(VLOOKUP(C3748,Produtos!A:B,2,FALSE),"")</f>
        <v/>
      </c>
      <c r="F3748" s="10">
        <f>IFERROR(INDEX(Lotes!$E:$E,MATCH(1,(Lotes!$A:$A=C3748)*(Lotes!$C:$C=E3748),0)),"")</f>
        <v/>
      </c>
      <c r="G3748" s="14" t="n"/>
    </row>
    <row r="3749">
      <c r="A3749" s="10" t="n"/>
      <c r="D3749">
        <f>IFERROR(VLOOKUP(C3749,Produtos!A:B,2,FALSE),"")</f>
        <v/>
      </c>
      <c r="F3749" s="10">
        <f>IFERROR(INDEX(Lotes!$E:$E,MATCH(1,(Lotes!$A:$A=C3749)*(Lotes!$C:$C=E3749),0)),"")</f>
        <v/>
      </c>
      <c r="G3749" s="14" t="n"/>
    </row>
    <row r="3750">
      <c r="A3750" s="10" t="n"/>
      <c r="D3750">
        <f>IFERROR(VLOOKUP(C3750,Produtos!A:B,2,FALSE),"")</f>
        <v/>
      </c>
      <c r="F3750" s="10">
        <f>IFERROR(INDEX(Lotes!$E:$E,MATCH(1,(Lotes!$A:$A=C3750)*(Lotes!$C:$C=E3750),0)),"")</f>
        <v/>
      </c>
      <c r="G3750" s="14" t="n"/>
    </row>
    <row r="3751">
      <c r="A3751" s="10" t="n"/>
      <c r="D3751">
        <f>IFERROR(VLOOKUP(C3751,Produtos!A:B,2,FALSE),"")</f>
        <v/>
      </c>
      <c r="F3751" s="10">
        <f>IFERROR(INDEX(Lotes!$E:$E,MATCH(1,(Lotes!$A:$A=C3751)*(Lotes!$C:$C=E3751),0)),"")</f>
        <v/>
      </c>
      <c r="G3751" s="14" t="n"/>
    </row>
    <row r="3752">
      <c r="A3752" s="10" t="n"/>
      <c r="D3752">
        <f>IFERROR(VLOOKUP(C3752,Produtos!A:B,2,FALSE),"")</f>
        <v/>
      </c>
      <c r="F3752" s="10">
        <f>IFERROR(INDEX(Lotes!$E:$E,MATCH(1,(Lotes!$A:$A=C3752)*(Lotes!$C:$C=E3752),0)),"")</f>
        <v/>
      </c>
      <c r="G3752" s="14" t="n"/>
    </row>
    <row r="3753">
      <c r="A3753" s="10" t="n"/>
      <c r="D3753">
        <f>IFERROR(VLOOKUP(C3753,Produtos!A:B,2,FALSE),"")</f>
        <v/>
      </c>
      <c r="F3753" s="10">
        <f>IFERROR(INDEX(Lotes!$E:$E,MATCH(1,(Lotes!$A:$A=C3753)*(Lotes!$C:$C=E3753),0)),"")</f>
        <v/>
      </c>
      <c r="G3753" s="14" t="n"/>
    </row>
    <row r="3754">
      <c r="A3754" s="10" t="n"/>
      <c r="D3754">
        <f>IFERROR(VLOOKUP(C3754,Produtos!A:B,2,FALSE),"")</f>
        <v/>
      </c>
      <c r="F3754" s="10">
        <f>IFERROR(INDEX(Lotes!$E:$E,MATCH(1,(Lotes!$A:$A=C3754)*(Lotes!$C:$C=E3754),0)),"")</f>
        <v/>
      </c>
      <c r="G3754" s="14" t="n"/>
    </row>
    <row r="3755">
      <c r="A3755" s="10" t="n"/>
      <c r="D3755">
        <f>IFERROR(VLOOKUP(C3755,Produtos!A:B,2,FALSE),"")</f>
        <v/>
      </c>
      <c r="F3755" s="10">
        <f>IFERROR(INDEX(Lotes!$E:$E,MATCH(1,(Lotes!$A:$A=C3755)*(Lotes!$C:$C=E3755),0)),"")</f>
        <v/>
      </c>
      <c r="G3755" s="14" t="n"/>
    </row>
    <row r="3756">
      <c r="A3756" s="10" t="n"/>
      <c r="D3756">
        <f>IFERROR(VLOOKUP(C3756,Produtos!A:B,2,FALSE),"")</f>
        <v/>
      </c>
      <c r="F3756" s="10">
        <f>IFERROR(INDEX(Lotes!$E:$E,MATCH(1,(Lotes!$A:$A=C3756)*(Lotes!$C:$C=E3756),0)),"")</f>
        <v/>
      </c>
      <c r="G3756" s="14" t="n"/>
    </row>
    <row r="3757">
      <c r="A3757" s="10" t="n"/>
      <c r="D3757">
        <f>IFERROR(VLOOKUP(C3757,Produtos!A:B,2,FALSE),"")</f>
        <v/>
      </c>
      <c r="F3757" s="10">
        <f>IFERROR(INDEX(Lotes!$E:$E,MATCH(1,(Lotes!$A:$A=C3757)*(Lotes!$C:$C=E3757),0)),"")</f>
        <v/>
      </c>
      <c r="G3757" s="14" t="n"/>
    </row>
    <row r="3758">
      <c r="A3758" s="10" t="n"/>
      <c r="D3758">
        <f>IFERROR(VLOOKUP(C3758,Produtos!A:B,2,FALSE),"")</f>
        <v/>
      </c>
      <c r="F3758" s="10">
        <f>IFERROR(INDEX(Lotes!$E:$E,MATCH(1,(Lotes!$A:$A=C3758)*(Lotes!$C:$C=E3758),0)),"")</f>
        <v/>
      </c>
      <c r="G3758" s="14" t="n"/>
    </row>
    <row r="3759">
      <c r="A3759" s="10" t="n"/>
      <c r="D3759">
        <f>IFERROR(VLOOKUP(C3759,Produtos!A:B,2,FALSE),"")</f>
        <v/>
      </c>
      <c r="F3759" s="10">
        <f>IFERROR(INDEX(Lotes!$E:$E,MATCH(1,(Lotes!$A:$A=C3759)*(Lotes!$C:$C=E3759),0)),"")</f>
        <v/>
      </c>
      <c r="G3759" s="14" t="n"/>
    </row>
    <row r="3760">
      <c r="A3760" s="10" t="n"/>
      <c r="D3760">
        <f>IFERROR(VLOOKUP(C3760,Produtos!A:B,2,FALSE),"")</f>
        <v/>
      </c>
      <c r="F3760" s="10">
        <f>IFERROR(INDEX(Lotes!$E:$E,MATCH(1,(Lotes!$A:$A=C3760)*(Lotes!$C:$C=E3760),0)),"")</f>
        <v/>
      </c>
      <c r="G3760" s="14" t="n"/>
    </row>
    <row r="3761">
      <c r="A3761" s="10" t="n"/>
      <c r="D3761">
        <f>IFERROR(VLOOKUP(C3761,Produtos!A:B,2,FALSE),"")</f>
        <v/>
      </c>
      <c r="F3761" s="10">
        <f>IFERROR(INDEX(Lotes!$E:$E,MATCH(1,(Lotes!$A:$A=C3761)*(Lotes!$C:$C=E3761),0)),"")</f>
        <v/>
      </c>
      <c r="G3761" s="14" t="n"/>
    </row>
    <row r="3762">
      <c r="A3762" s="10" t="n"/>
      <c r="D3762">
        <f>IFERROR(VLOOKUP(C3762,Produtos!A:B,2,FALSE),"")</f>
        <v/>
      </c>
      <c r="F3762" s="10">
        <f>IFERROR(INDEX(Lotes!$E:$E,MATCH(1,(Lotes!$A:$A=C3762)*(Lotes!$C:$C=E3762),0)),"")</f>
        <v/>
      </c>
      <c r="G3762" s="14" t="n"/>
    </row>
    <row r="3763">
      <c r="A3763" s="10" t="n"/>
      <c r="D3763">
        <f>IFERROR(VLOOKUP(C3763,Produtos!A:B,2,FALSE),"")</f>
        <v/>
      </c>
      <c r="F3763" s="10">
        <f>IFERROR(INDEX(Lotes!$E:$E,MATCH(1,(Lotes!$A:$A=C3763)*(Lotes!$C:$C=E3763),0)),"")</f>
        <v/>
      </c>
      <c r="G3763" s="14" t="n"/>
    </row>
    <row r="3764">
      <c r="A3764" s="10" t="n"/>
      <c r="D3764">
        <f>IFERROR(VLOOKUP(C3764,Produtos!A:B,2,FALSE),"")</f>
        <v/>
      </c>
      <c r="F3764" s="10">
        <f>IFERROR(INDEX(Lotes!$E:$E,MATCH(1,(Lotes!$A:$A=C3764)*(Lotes!$C:$C=E3764),0)),"")</f>
        <v/>
      </c>
      <c r="G3764" s="14" t="n"/>
    </row>
    <row r="3765">
      <c r="A3765" s="10" t="n"/>
      <c r="D3765">
        <f>IFERROR(VLOOKUP(C3765,Produtos!A:B,2,FALSE),"")</f>
        <v/>
      </c>
      <c r="F3765" s="10">
        <f>IFERROR(INDEX(Lotes!$E:$E,MATCH(1,(Lotes!$A:$A=C3765)*(Lotes!$C:$C=E3765),0)),"")</f>
        <v/>
      </c>
      <c r="G3765" s="14" t="n"/>
    </row>
    <row r="3766">
      <c r="A3766" s="10" t="n"/>
      <c r="D3766">
        <f>IFERROR(VLOOKUP(C3766,Produtos!A:B,2,FALSE),"")</f>
        <v/>
      </c>
      <c r="F3766" s="10">
        <f>IFERROR(INDEX(Lotes!$E:$E,MATCH(1,(Lotes!$A:$A=C3766)*(Lotes!$C:$C=E3766),0)),"")</f>
        <v/>
      </c>
      <c r="G3766" s="14" t="n"/>
    </row>
    <row r="3767">
      <c r="A3767" s="10" t="n"/>
      <c r="D3767">
        <f>IFERROR(VLOOKUP(C3767,Produtos!A:B,2,FALSE),"")</f>
        <v/>
      </c>
      <c r="F3767" s="10">
        <f>IFERROR(INDEX(Lotes!$E:$E,MATCH(1,(Lotes!$A:$A=C3767)*(Lotes!$C:$C=E3767),0)),"")</f>
        <v/>
      </c>
      <c r="G3767" s="14" t="n"/>
    </row>
    <row r="3768">
      <c r="A3768" s="10" t="n"/>
      <c r="D3768">
        <f>IFERROR(VLOOKUP(C3768,Produtos!A:B,2,FALSE),"")</f>
        <v/>
      </c>
      <c r="F3768" s="10">
        <f>IFERROR(INDEX(Lotes!$E:$E,MATCH(1,(Lotes!$A:$A=C3768)*(Lotes!$C:$C=E3768),0)),"")</f>
        <v/>
      </c>
      <c r="G3768" s="14" t="n"/>
    </row>
    <row r="3769">
      <c r="A3769" s="10" t="n"/>
      <c r="D3769">
        <f>IFERROR(VLOOKUP(C3769,Produtos!A:B,2,FALSE),"")</f>
        <v/>
      </c>
      <c r="F3769" s="10">
        <f>IFERROR(INDEX(Lotes!$E:$E,MATCH(1,(Lotes!$A:$A=C3769)*(Lotes!$C:$C=E3769),0)),"")</f>
        <v/>
      </c>
      <c r="G3769" s="14" t="n"/>
    </row>
    <row r="3770">
      <c r="A3770" s="10" t="n"/>
      <c r="D3770">
        <f>IFERROR(VLOOKUP(C3770,Produtos!A:B,2,FALSE),"")</f>
        <v/>
      </c>
      <c r="F3770" s="10">
        <f>IFERROR(INDEX(Lotes!$E:$E,MATCH(1,(Lotes!$A:$A=C3770)*(Lotes!$C:$C=E3770),0)),"")</f>
        <v/>
      </c>
      <c r="G3770" s="14" t="n"/>
    </row>
    <row r="3771">
      <c r="A3771" s="10" t="n"/>
      <c r="D3771">
        <f>IFERROR(VLOOKUP(C3771,Produtos!A:B,2,FALSE),"")</f>
        <v/>
      </c>
      <c r="F3771" s="10">
        <f>IFERROR(INDEX(Lotes!$E:$E,MATCH(1,(Lotes!$A:$A=C3771)*(Lotes!$C:$C=E3771),0)),"")</f>
        <v/>
      </c>
      <c r="G3771" s="14" t="n"/>
    </row>
    <row r="3772">
      <c r="A3772" s="10" t="n"/>
      <c r="D3772">
        <f>IFERROR(VLOOKUP(C3772,Produtos!A:B,2,FALSE),"")</f>
        <v/>
      </c>
      <c r="F3772" s="10">
        <f>IFERROR(INDEX(Lotes!$E:$E,MATCH(1,(Lotes!$A:$A=C3772)*(Lotes!$C:$C=E3772),0)),"")</f>
        <v/>
      </c>
      <c r="G3772" s="14" t="n"/>
    </row>
    <row r="3773">
      <c r="A3773" s="10" t="n"/>
      <c r="D3773">
        <f>IFERROR(VLOOKUP(C3773,Produtos!A:B,2,FALSE),"")</f>
        <v/>
      </c>
      <c r="F3773" s="10">
        <f>IFERROR(INDEX(Lotes!$E:$E,MATCH(1,(Lotes!$A:$A=C3773)*(Lotes!$C:$C=E3773),0)),"")</f>
        <v/>
      </c>
      <c r="G3773" s="14" t="n"/>
    </row>
    <row r="3774">
      <c r="A3774" s="10" t="n"/>
      <c r="D3774">
        <f>IFERROR(VLOOKUP(C3774,Produtos!A:B,2,FALSE),"")</f>
        <v/>
      </c>
      <c r="F3774" s="10">
        <f>IFERROR(INDEX(Lotes!$E:$E,MATCH(1,(Lotes!$A:$A=C3774)*(Lotes!$C:$C=E3774),0)),"")</f>
        <v/>
      </c>
      <c r="G3774" s="14" t="n"/>
    </row>
    <row r="3775">
      <c r="A3775" s="10" t="n"/>
      <c r="D3775">
        <f>IFERROR(VLOOKUP(C3775,Produtos!A:B,2,FALSE),"")</f>
        <v/>
      </c>
      <c r="F3775" s="10">
        <f>IFERROR(INDEX(Lotes!$E:$E,MATCH(1,(Lotes!$A:$A=C3775)*(Lotes!$C:$C=E3775),0)),"")</f>
        <v/>
      </c>
      <c r="G3775" s="14" t="n"/>
    </row>
    <row r="3776">
      <c r="A3776" s="10" t="n"/>
      <c r="D3776">
        <f>IFERROR(VLOOKUP(C3776,Produtos!A:B,2,FALSE),"")</f>
        <v/>
      </c>
      <c r="F3776" s="10">
        <f>IFERROR(INDEX(Lotes!$E:$E,MATCH(1,(Lotes!$A:$A=C3776)*(Lotes!$C:$C=E3776),0)),"")</f>
        <v/>
      </c>
      <c r="G3776" s="14" t="n"/>
    </row>
    <row r="3777">
      <c r="A3777" s="10" t="n"/>
      <c r="D3777">
        <f>IFERROR(VLOOKUP(C3777,Produtos!A:B,2,FALSE),"")</f>
        <v/>
      </c>
      <c r="F3777" s="10">
        <f>IFERROR(INDEX(Lotes!$E:$E,MATCH(1,(Lotes!$A:$A=C3777)*(Lotes!$C:$C=E3777),0)),"")</f>
        <v/>
      </c>
      <c r="G3777" s="14" t="n"/>
    </row>
    <row r="3778">
      <c r="A3778" s="10" t="n"/>
      <c r="D3778">
        <f>IFERROR(VLOOKUP(C3778,Produtos!A:B,2,FALSE),"")</f>
        <v/>
      </c>
      <c r="F3778" s="10">
        <f>IFERROR(INDEX(Lotes!$E:$E,MATCH(1,(Lotes!$A:$A=C3778)*(Lotes!$C:$C=E3778),0)),"")</f>
        <v/>
      </c>
      <c r="G3778" s="14" t="n"/>
    </row>
    <row r="3779">
      <c r="A3779" s="10" t="n"/>
      <c r="D3779">
        <f>IFERROR(VLOOKUP(C3779,Produtos!A:B,2,FALSE),"")</f>
        <v/>
      </c>
      <c r="F3779" s="10">
        <f>IFERROR(INDEX(Lotes!$E:$E,MATCH(1,(Lotes!$A:$A=C3779)*(Lotes!$C:$C=E3779),0)),"")</f>
        <v/>
      </c>
      <c r="G3779" s="14" t="n"/>
    </row>
    <row r="3780">
      <c r="A3780" s="10" t="n"/>
      <c r="D3780">
        <f>IFERROR(VLOOKUP(C3780,Produtos!A:B,2,FALSE),"")</f>
        <v/>
      </c>
      <c r="F3780" s="10">
        <f>IFERROR(INDEX(Lotes!$E:$E,MATCH(1,(Lotes!$A:$A=C3780)*(Lotes!$C:$C=E3780),0)),"")</f>
        <v/>
      </c>
      <c r="G3780" s="14" t="n"/>
    </row>
    <row r="3781">
      <c r="A3781" s="10" t="n"/>
      <c r="D3781">
        <f>IFERROR(VLOOKUP(C3781,Produtos!A:B,2,FALSE),"")</f>
        <v/>
      </c>
      <c r="F3781" s="10">
        <f>IFERROR(INDEX(Lotes!$E:$E,MATCH(1,(Lotes!$A:$A=C3781)*(Lotes!$C:$C=E3781),0)),"")</f>
        <v/>
      </c>
      <c r="G3781" s="14" t="n"/>
    </row>
    <row r="3782">
      <c r="A3782" s="10" t="n"/>
      <c r="D3782">
        <f>IFERROR(VLOOKUP(C3782,Produtos!A:B,2,FALSE),"")</f>
        <v/>
      </c>
      <c r="F3782" s="10">
        <f>IFERROR(INDEX(Lotes!$E:$E,MATCH(1,(Lotes!$A:$A=C3782)*(Lotes!$C:$C=E3782),0)),"")</f>
        <v/>
      </c>
      <c r="G3782" s="14" t="n"/>
    </row>
    <row r="3783">
      <c r="A3783" s="10" t="n"/>
      <c r="D3783">
        <f>IFERROR(VLOOKUP(C3783,Produtos!A:B,2,FALSE),"")</f>
        <v/>
      </c>
      <c r="F3783" s="10">
        <f>IFERROR(INDEX(Lotes!$E:$E,MATCH(1,(Lotes!$A:$A=C3783)*(Lotes!$C:$C=E3783),0)),"")</f>
        <v/>
      </c>
      <c r="G3783" s="14" t="n"/>
    </row>
    <row r="3784">
      <c r="A3784" s="10" t="n"/>
      <c r="D3784">
        <f>IFERROR(VLOOKUP(C3784,Produtos!A:B,2,FALSE),"")</f>
        <v/>
      </c>
      <c r="F3784" s="10">
        <f>IFERROR(INDEX(Lotes!$E:$E,MATCH(1,(Lotes!$A:$A=C3784)*(Lotes!$C:$C=E3784),0)),"")</f>
        <v/>
      </c>
      <c r="G3784" s="14" t="n"/>
    </row>
    <row r="3785">
      <c r="A3785" s="10" t="n"/>
      <c r="D3785">
        <f>IFERROR(VLOOKUP(C3785,Produtos!A:B,2,FALSE),"")</f>
        <v/>
      </c>
      <c r="F3785" s="10">
        <f>IFERROR(INDEX(Lotes!$E:$E,MATCH(1,(Lotes!$A:$A=C3785)*(Lotes!$C:$C=E3785),0)),"")</f>
        <v/>
      </c>
      <c r="G3785" s="14" t="n"/>
    </row>
    <row r="3786">
      <c r="A3786" s="10" t="n"/>
      <c r="D3786">
        <f>IFERROR(VLOOKUP(C3786,Produtos!A:B,2,FALSE),"")</f>
        <v/>
      </c>
      <c r="F3786" s="10">
        <f>IFERROR(INDEX(Lotes!$E:$E,MATCH(1,(Lotes!$A:$A=C3786)*(Lotes!$C:$C=E3786),0)),"")</f>
        <v/>
      </c>
      <c r="G3786" s="14" t="n"/>
    </row>
    <row r="3787">
      <c r="A3787" s="10" t="n"/>
      <c r="D3787">
        <f>IFERROR(VLOOKUP(C3787,Produtos!A:B,2,FALSE),"")</f>
        <v/>
      </c>
      <c r="F3787" s="10">
        <f>IFERROR(INDEX(Lotes!$E:$E,MATCH(1,(Lotes!$A:$A=C3787)*(Lotes!$C:$C=E3787),0)),"")</f>
        <v/>
      </c>
      <c r="G3787" s="14" t="n"/>
    </row>
    <row r="3788">
      <c r="A3788" s="10" t="n"/>
      <c r="D3788">
        <f>IFERROR(VLOOKUP(C3788,Produtos!A:B,2,FALSE),"")</f>
        <v/>
      </c>
      <c r="F3788" s="10">
        <f>IFERROR(INDEX(Lotes!$E:$E,MATCH(1,(Lotes!$A:$A=C3788)*(Lotes!$C:$C=E3788),0)),"")</f>
        <v/>
      </c>
      <c r="G3788" s="14" t="n"/>
    </row>
    <row r="3789">
      <c r="A3789" s="10" t="n"/>
      <c r="D3789">
        <f>IFERROR(VLOOKUP(C3789,Produtos!A:B,2,FALSE),"")</f>
        <v/>
      </c>
      <c r="F3789" s="10">
        <f>IFERROR(INDEX(Lotes!$E:$E,MATCH(1,(Lotes!$A:$A=C3789)*(Lotes!$C:$C=E3789),0)),"")</f>
        <v/>
      </c>
      <c r="G3789" s="14" t="n"/>
    </row>
    <row r="3790">
      <c r="A3790" s="10" t="n"/>
      <c r="D3790">
        <f>IFERROR(VLOOKUP(C3790,Produtos!A:B,2,FALSE),"")</f>
        <v/>
      </c>
      <c r="F3790" s="10">
        <f>IFERROR(INDEX(Lotes!$E:$E,MATCH(1,(Lotes!$A:$A=C3790)*(Lotes!$C:$C=E3790),0)),"")</f>
        <v/>
      </c>
      <c r="G3790" s="14" t="n"/>
    </row>
    <row r="3791">
      <c r="A3791" s="10" t="n"/>
      <c r="D3791">
        <f>IFERROR(VLOOKUP(C3791,Produtos!A:B,2,FALSE),"")</f>
        <v/>
      </c>
      <c r="F3791" s="10">
        <f>IFERROR(INDEX(Lotes!$E:$E,MATCH(1,(Lotes!$A:$A=C3791)*(Lotes!$C:$C=E3791),0)),"")</f>
        <v/>
      </c>
      <c r="G3791" s="14" t="n"/>
    </row>
    <row r="3792">
      <c r="A3792" s="10" t="n"/>
      <c r="D3792">
        <f>IFERROR(VLOOKUP(C3792,Produtos!A:B,2,FALSE),"")</f>
        <v/>
      </c>
      <c r="F3792" s="10">
        <f>IFERROR(INDEX(Lotes!$E:$E,MATCH(1,(Lotes!$A:$A=C3792)*(Lotes!$C:$C=E3792),0)),"")</f>
        <v/>
      </c>
      <c r="G3792" s="14" t="n"/>
    </row>
    <row r="3793">
      <c r="A3793" s="10" t="n"/>
      <c r="D3793">
        <f>IFERROR(VLOOKUP(C3793,Produtos!A:B,2,FALSE),"")</f>
        <v/>
      </c>
      <c r="F3793" s="10">
        <f>IFERROR(INDEX(Lotes!$E:$E,MATCH(1,(Lotes!$A:$A=C3793)*(Lotes!$C:$C=E3793),0)),"")</f>
        <v/>
      </c>
      <c r="G3793" s="14" t="n"/>
    </row>
    <row r="3794">
      <c r="A3794" s="10" t="n"/>
      <c r="D3794">
        <f>IFERROR(VLOOKUP(C3794,Produtos!A:B,2,FALSE),"")</f>
        <v/>
      </c>
      <c r="F3794" s="10">
        <f>IFERROR(INDEX(Lotes!$E:$E,MATCH(1,(Lotes!$A:$A=C3794)*(Lotes!$C:$C=E3794),0)),"")</f>
        <v/>
      </c>
      <c r="G3794" s="14" t="n"/>
    </row>
    <row r="3795">
      <c r="A3795" s="10" t="n"/>
      <c r="D3795">
        <f>IFERROR(VLOOKUP(C3795,Produtos!A:B,2,FALSE),"")</f>
        <v/>
      </c>
      <c r="F3795" s="10">
        <f>IFERROR(INDEX(Lotes!$E:$E,MATCH(1,(Lotes!$A:$A=C3795)*(Lotes!$C:$C=E3795),0)),"")</f>
        <v/>
      </c>
      <c r="G3795" s="14" t="n"/>
    </row>
    <row r="3796">
      <c r="A3796" s="10" t="n"/>
      <c r="D3796">
        <f>IFERROR(VLOOKUP(C3796,Produtos!A:B,2,FALSE),"")</f>
        <v/>
      </c>
      <c r="F3796" s="10">
        <f>IFERROR(INDEX(Lotes!$E:$E,MATCH(1,(Lotes!$A:$A=C3796)*(Lotes!$C:$C=E3796),0)),"")</f>
        <v/>
      </c>
      <c r="G3796" s="14" t="n"/>
    </row>
    <row r="3797">
      <c r="A3797" s="10" t="n"/>
      <c r="D3797">
        <f>IFERROR(VLOOKUP(C3797,Produtos!A:B,2,FALSE),"")</f>
        <v/>
      </c>
      <c r="F3797" s="10">
        <f>IFERROR(INDEX(Lotes!$E:$E,MATCH(1,(Lotes!$A:$A=C3797)*(Lotes!$C:$C=E3797),0)),"")</f>
        <v/>
      </c>
      <c r="G3797" s="14" t="n"/>
    </row>
    <row r="3798">
      <c r="A3798" s="10" t="n"/>
      <c r="D3798">
        <f>IFERROR(VLOOKUP(C3798,Produtos!A:B,2,FALSE),"")</f>
        <v/>
      </c>
      <c r="F3798" s="10">
        <f>IFERROR(INDEX(Lotes!$E:$E,MATCH(1,(Lotes!$A:$A=C3798)*(Lotes!$C:$C=E3798),0)),"")</f>
        <v/>
      </c>
      <c r="G3798" s="14" t="n"/>
    </row>
    <row r="3799">
      <c r="A3799" s="10" t="n"/>
      <c r="D3799">
        <f>IFERROR(VLOOKUP(C3799,Produtos!A:B,2,FALSE),"")</f>
        <v/>
      </c>
      <c r="F3799" s="10">
        <f>IFERROR(INDEX(Lotes!$E:$E,MATCH(1,(Lotes!$A:$A=C3799)*(Lotes!$C:$C=E3799),0)),"")</f>
        <v/>
      </c>
      <c r="G3799" s="14" t="n"/>
    </row>
    <row r="3800">
      <c r="A3800" s="10" t="n"/>
      <c r="D3800">
        <f>IFERROR(VLOOKUP(C3800,Produtos!A:B,2,FALSE),"")</f>
        <v/>
      </c>
      <c r="F3800" s="10">
        <f>IFERROR(INDEX(Lotes!$E:$E,MATCH(1,(Lotes!$A:$A=C3800)*(Lotes!$C:$C=E3800),0)),"")</f>
        <v/>
      </c>
      <c r="G3800" s="14" t="n"/>
    </row>
    <row r="3801">
      <c r="A3801" s="10" t="n"/>
      <c r="D3801">
        <f>IFERROR(VLOOKUP(C3801,Produtos!A:B,2,FALSE),"")</f>
        <v/>
      </c>
      <c r="F3801" s="10">
        <f>IFERROR(INDEX(Lotes!$E:$E,MATCH(1,(Lotes!$A:$A=C3801)*(Lotes!$C:$C=E3801),0)),"")</f>
        <v/>
      </c>
      <c r="G3801" s="14" t="n"/>
    </row>
    <row r="3802">
      <c r="A3802" s="10" t="n"/>
      <c r="D3802">
        <f>IFERROR(VLOOKUP(C3802,Produtos!A:B,2,FALSE),"")</f>
        <v/>
      </c>
      <c r="F3802" s="10">
        <f>IFERROR(INDEX(Lotes!$E:$E,MATCH(1,(Lotes!$A:$A=C3802)*(Lotes!$C:$C=E3802),0)),"")</f>
        <v/>
      </c>
      <c r="G3802" s="14" t="n"/>
    </row>
    <row r="3803">
      <c r="A3803" s="10" t="n"/>
      <c r="D3803">
        <f>IFERROR(VLOOKUP(C3803,Produtos!A:B,2,FALSE),"")</f>
        <v/>
      </c>
      <c r="F3803" s="10">
        <f>IFERROR(INDEX(Lotes!$E:$E,MATCH(1,(Lotes!$A:$A=C3803)*(Lotes!$C:$C=E3803),0)),"")</f>
        <v/>
      </c>
      <c r="G3803" s="14" t="n"/>
    </row>
    <row r="3804">
      <c r="A3804" s="10" t="n"/>
      <c r="D3804">
        <f>IFERROR(VLOOKUP(C3804,Produtos!A:B,2,FALSE),"")</f>
        <v/>
      </c>
      <c r="F3804" s="10">
        <f>IFERROR(INDEX(Lotes!$E:$E,MATCH(1,(Lotes!$A:$A=C3804)*(Lotes!$C:$C=E3804),0)),"")</f>
        <v/>
      </c>
      <c r="G3804" s="14" t="n"/>
    </row>
    <row r="3805">
      <c r="A3805" s="10" t="n"/>
      <c r="D3805">
        <f>IFERROR(VLOOKUP(C3805,Produtos!A:B,2,FALSE),"")</f>
        <v/>
      </c>
      <c r="F3805" s="10">
        <f>IFERROR(INDEX(Lotes!$E:$E,MATCH(1,(Lotes!$A:$A=C3805)*(Lotes!$C:$C=E3805),0)),"")</f>
        <v/>
      </c>
      <c r="G3805" s="14" t="n"/>
    </row>
    <row r="3806">
      <c r="A3806" s="10" t="n"/>
      <c r="D3806">
        <f>IFERROR(VLOOKUP(C3806,Produtos!A:B,2,FALSE),"")</f>
        <v/>
      </c>
      <c r="F3806" s="10">
        <f>IFERROR(INDEX(Lotes!$E:$E,MATCH(1,(Lotes!$A:$A=C3806)*(Lotes!$C:$C=E3806),0)),"")</f>
        <v/>
      </c>
      <c r="G3806" s="14" t="n"/>
    </row>
    <row r="3807">
      <c r="A3807" s="10" t="n"/>
      <c r="D3807">
        <f>IFERROR(VLOOKUP(C3807,Produtos!A:B,2,FALSE),"")</f>
        <v/>
      </c>
      <c r="F3807" s="10">
        <f>IFERROR(INDEX(Lotes!$E:$E,MATCH(1,(Lotes!$A:$A=C3807)*(Lotes!$C:$C=E3807),0)),"")</f>
        <v/>
      </c>
      <c r="G3807" s="14" t="n"/>
    </row>
    <row r="3808">
      <c r="A3808" s="10" t="n"/>
      <c r="D3808">
        <f>IFERROR(VLOOKUP(C3808,Produtos!A:B,2,FALSE),"")</f>
        <v/>
      </c>
      <c r="F3808" s="10">
        <f>IFERROR(INDEX(Lotes!$E:$E,MATCH(1,(Lotes!$A:$A=C3808)*(Lotes!$C:$C=E3808),0)),"")</f>
        <v/>
      </c>
      <c r="G3808" s="14" t="n"/>
    </row>
    <row r="3809">
      <c r="A3809" s="10" t="n"/>
      <c r="D3809">
        <f>IFERROR(VLOOKUP(C3809,Produtos!A:B,2,FALSE),"")</f>
        <v/>
      </c>
      <c r="F3809" s="10">
        <f>IFERROR(INDEX(Lotes!$E:$E,MATCH(1,(Lotes!$A:$A=C3809)*(Lotes!$C:$C=E3809),0)),"")</f>
        <v/>
      </c>
      <c r="G3809" s="14" t="n"/>
    </row>
    <row r="3810">
      <c r="A3810" s="10" t="n"/>
      <c r="D3810">
        <f>IFERROR(VLOOKUP(C3810,Produtos!A:B,2,FALSE),"")</f>
        <v/>
      </c>
      <c r="F3810" s="10">
        <f>IFERROR(INDEX(Lotes!$E:$E,MATCH(1,(Lotes!$A:$A=C3810)*(Lotes!$C:$C=E3810),0)),"")</f>
        <v/>
      </c>
      <c r="G3810" s="14" t="n"/>
    </row>
    <row r="3811">
      <c r="A3811" s="10" t="n"/>
      <c r="D3811">
        <f>IFERROR(VLOOKUP(C3811,Produtos!A:B,2,FALSE),"")</f>
        <v/>
      </c>
      <c r="F3811" s="10">
        <f>IFERROR(INDEX(Lotes!$E:$E,MATCH(1,(Lotes!$A:$A=C3811)*(Lotes!$C:$C=E3811),0)),"")</f>
        <v/>
      </c>
      <c r="G3811" s="14" t="n"/>
    </row>
    <row r="3812">
      <c r="A3812" s="10" t="n"/>
      <c r="D3812">
        <f>IFERROR(VLOOKUP(C3812,Produtos!A:B,2,FALSE),"")</f>
        <v/>
      </c>
      <c r="F3812" s="10">
        <f>IFERROR(INDEX(Lotes!$E:$E,MATCH(1,(Lotes!$A:$A=C3812)*(Lotes!$C:$C=E3812),0)),"")</f>
        <v/>
      </c>
      <c r="G3812" s="14" t="n"/>
    </row>
    <row r="3813">
      <c r="A3813" s="10" t="n"/>
      <c r="D3813">
        <f>IFERROR(VLOOKUP(C3813,Produtos!A:B,2,FALSE),"")</f>
        <v/>
      </c>
      <c r="F3813" s="10">
        <f>IFERROR(INDEX(Lotes!$E:$E,MATCH(1,(Lotes!$A:$A=C3813)*(Lotes!$C:$C=E3813),0)),"")</f>
        <v/>
      </c>
      <c r="G3813" s="14" t="n"/>
    </row>
    <row r="3814">
      <c r="A3814" s="10" t="n"/>
      <c r="D3814">
        <f>IFERROR(VLOOKUP(C3814,Produtos!A:B,2,FALSE),"")</f>
        <v/>
      </c>
      <c r="F3814" s="10">
        <f>IFERROR(INDEX(Lotes!$E:$E,MATCH(1,(Lotes!$A:$A=C3814)*(Lotes!$C:$C=E3814),0)),"")</f>
        <v/>
      </c>
      <c r="G3814" s="14" t="n"/>
    </row>
    <row r="3815">
      <c r="A3815" s="10" t="n"/>
      <c r="D3815">
        <f>IFERROR(VLOOKUP(C3815,Produtos!A:B,2,FALSE),"")</f>
        <v/>
      </c>
      <c r="F3815" s="10">
        <f>IFERROR(INDEX(Lotes!$E:$E,MATCH(1,(Lotes!$A:$A=C3815)*(Lotes!$C:$C=E3815),0)),"")</f>
        <v/>
      </c>
      <c r="G3815" s="14" t="n"/>
    </row>
    <row r="3816">
      <c r="A3816" s="10" t="n"/>
      <c r="D3816">
        <f>IFERROR(VLOOKUP(C3816,Produtos!A:B,2,FALSE),"")</f>
        <v/>
      </c>
      <c r="F3816" s="10">
        <f>IFERROR(INDEX(Lotes!$E:$E,MATCH(1,(Lotes!$A:$A=C3816)*(Lotes!$C:$C=E3816),0)),"")</f>
        <v/>
      </c>
      <c r="G3816" s="14" t="n"/>
    </row>
    <row r="3817">
      <c r="A3817" s="10" t="n"/>
      <c r="D3817">
        <f>IFERROR(VLOOKUP(C3817,Produtos!A:B,2,FALSE),"")</f>
        <v/>
      </c>
      <c r="F3817" s="10">
        <f>IFERROR(INDEX(Lotes!$E:$E,MATCH(1,(Lotes!$A:$A=C3817)*(Lotes!$C:$C=E3817),0)),"")</f>
        <v/>
      </c>
      <c r="G3817" s="14" t="n"/>
    </row>
    <row r="3818">
      <c r="A3818" s="10" t="n"/>
      <c r="D3818">
        <f>IFERROR(VLOOKUP(C3818,Produtos!A:B,2,FALSE),"")</f>
        <v/>
      </c>
      <c r="F3818" s="10">
        <f>IFERROR(INDEX(Lotes!$E:$E,MATCH(1,(Lotes!$A:$A=C3818)*(Lotes!$C:$C=E3818),0)),"")</f>
        <v/>
      </c>
      <c r="G3818" s="14" t="n"/>
    </row>
    <row r="3819">
      <c r="A3819" s="10" t="n"/>
      <c r="D3819">
        <f>IFERROR(VLOOKUP(C3819,Produtos!A:B,2,FALSE),"")</f>
        <v/>
      </c>
      <c r="F3819" s="10">
        <f>IFERROR(INDEX(Lotes!$E:$E,MATCH(1,(Lotes!$A:$A=C3819)*(Lotes!$C:$C=E3819),0)),"")</f>
        <v/>
      </c>
      <c r="G3819" s="14" t="n"/>
    </row>
    <row r="3820">
      <c r="A3820" s="10" t="n"/>
      <c r="D3820">
        <f>IFERROR(VLOOKUP(C3820,Produtos!A:B,2,FALSE),"")</f>
        <v/>
      </c>
      <c r="F3820" s="10">
        <f>IFERROR(INDEX(Lotes!$E:$E,MATCH(1,(Lotes!$A:$A=C3820)*(Lotes!$C:$C=E3820),0)),"")</f>
        <v/>
      </c>
      <c r="G3820" s="14" t="n"/>
    </row>
    <row r="3821">
      <c r="A3821" s="10" t="n"/>
      <c r="D3821">
        <f>IFERROR(VLOOKUP(C3821,Produtos!A:B,2,FALSE),"")</f>
        <v/>
      </c>
      <c r="F3821" s="10">
        <f>IFERROR(INDEX(Lotes!$E:$E,MATCH(1,(Lotes!$A:$A=C3821)*(Lotes!$C:$C=E3821),0)),"")</f>
        <v/>
      </c>
      <c r="G3821" s="14" t="n"/>
    </row>
    <row r="3822">
      <c r="A3822" s="10" t="n"/>
      <c r="D3822">
        <f>IFERROR(VLOOKUP(C3822,Produtos!A:B,2,FALSE),"")</f>
        <v/>
      </c>
      <c r="F3822" s="10">
        <f>IFERROR(INDEX(Lotes!$E:$E,MATCH(1,(Lotes!$A:$A=C3822)*(Lotes!$C:$C=E3822),0)),"")</f>
        <v/>
      </c>
      <c r="G3822" s="14" t="n"/>
    </row>
    <row r="3823">
      <c r="A3823" s="10" t="n"/>
      <c r="D3823">
        <f>IFERROR(VLOOKUP(C3823,Produtos!A:B,2,FALSE),"")</f>
        <v/>
      </c>
      <c r="F3823" s="10">
        <f>IFERROR(INDEX(Lotes!$E:$E,MATCH(1,(Lotes!$A:$A=C3823)*(Lotes!$C:$C=E3823),0)),"")</f>
        <v/>
      </c>
      <c r="G3823" s="14" t="n"/>
    </row>
    <row r="3824">
      <c r="A3824" s="10" t="n"/>
      <c r="D3824">
        <f>IFERROR(VLOOKUP(C3824,Produtos!A:B,2,FALSE),"")</f>
        <v/>
      </c>
      <c r="F3824" s="10">
        <f>IFERROR(INDEX(Lotes!$E:$E,MATCH(1,(Lotes!$A:$A=C3824)*(Lotes!$C:$C=E3824),0)),"")</f>
        <v/>
      </c>
      <c r="G3824" s="14" t="n"/>
    </row>
    <row r="3825">
      <c r="A3825" s="10" t="n"/>
      <c r="D3825">
        <f>IFERROR(VLOOKUP(C3825,Produtos!A:B,2,FALSE),"")</f>
        <v/>
      </c>
      <c r="F3825" s="10">
        <f>IFERROR(INDEX(Lotes!$E:$E,MATCH(1,(Lotes!$A:$A=C3825)*(Lotes!$C:$C=E3825),0)),"")</f>
        <v/>
      </c>
      <c r="G3825" s="14" t="n"/>
    </row>
    <row r="3826">
      <c r="A3826" s="10" t="n"/>
      <c r="D3826">
        <f>IFERROR(VLOOKUP(C3826,Produtos!A:B,2,FALSE),"")</f>
        <v/>
      </c>
      <c r="F3826" s="10">
        <f>IFERROR(INDEX(Lotes!$E:$E,MATCH(1,(Lotes!$A:$A=C3826)*(Lotes!$C:$C=E3826),0)),"")</f>
        <v/>
      </c>
      <c r="G3826" s="14" t="n"/>
    </row>
    <row r="3827">
      <c r="A3827" s="10" t="n"/>
      <c r="D3827">
        <f>IFERROR(VLOOKUP(C3827,Produtos!A:B,2,FALSE),"")</f>
        <v/>
      </c>
      <c r="F3827" s="10">
        <f>IFERROR(INDEX(Lotes!$E:$E,MATCH(1,(Lotes!$A:$A=C3827)*(Lotes!$C:$C=E3827),0)),"")</f>
        <v/>
      </c>
      <c r="G3827" s="14" t="n"/>
    </row>
    <row r="3828">
      <c r="A3828" s="10" t="n"/>
      <c r="D3828">
        <f>IFERROR(VLOOKUP(C3828,Produtos!A:B,2,FALSE),"")</f>
        <v/>
      </c>
      <c r="F3828" s="10">
        <f>IFERROR(INDEX(Lotes!$E:$E,MATCH(1,(Lotes!$A:$A=C3828)*(Lotes!$C:$C=E3828),0)),"")</f>
        <v/>
      </c>
      <c r="G3828" s="14" t="n"/>
    </row>
    <row r="3829">
      <c r="A3829" s="10" t="n"/>
      <c r="D3829">
        <f>IFERROR(VLOOKUP(C3829,Produtos!A:B,2,FALSE),"")</f>
        <v/>
      </c>
      <c r="F3829" s="10">
        <f>IFERROR(INDEX(Lotes!$E:$E,MATCH(1,(Lotes!$A:$A=C3829)*(Lotes!$C:$C=E3829),0)),"")</f>
        <v/>
      </c>
      <c r="G3829" s="14" t="n"/>
    </row>
    <row r="3830">
      <c r="A3830" s="10" t="n"/>
      <c r="D3830">
        <f>IFERROR(VLOOKUP(C3830,Produtos!A:B,2,FALSE),"")</f>
        <v/>
      </c>
      <c r="F3830" s="10">
        <f>IFERROR(INDEX(Lotes!$E:$E,MATCH(1,(Lotes!$A:$A=C3830)*(Lotes!$C:$C=E3830),0)),"")</f>
        <v/>
      </c>
      <c r="G3830" s="14" t="n"/>
    </row>
    <row r="3831">
      <c r="A3831" s="10" t="n"/>
      <c r="D3831">
        <f>IFERROR(VLOOKUP(C3831,Produtos!A:B,2,FALSE),"")</f>
        <v/>
      </c>
      <c r="F3831" s="10">
        <f>IFERROR(INDEX(Lotes!$E:$E,MATCH(1,(Lotes!$A:$A=C3831)*(Lotes!$C:$C=E3831),0)),"")</f>
        <v/>
      </c>
      <c r="G3831" s="14" t="n"/>
    </row>
    <row r="3832">
      <c r="A3832" s="10" t="n"/>
      <c r="D3832">
        <f>IFERROR(VLOOKUP(C3832,Produtos!A:B,2,FALSE),"")</f>
        <v/>
      </c>
      <c r="F3832" s="10">
        <f>IFERROR(INDEX(Lotes!$E:$E,MATCH(1,(Lotes!$A:$A=C3832)*(Lotes!$C:$C=E3832),0)),"")</f>
        <v/>
      </c>
      <c r="G3832" s="14" t="n"/>
    </row>
    <row r="3833">
      <c r="A3833" s="10" t="n"/>
      <c r="D3833">
        <f>IFERROR(VLOOKUP(C3833,Produtos!A:B,2,FALSE),"")</f>
        <v/>
      </c>
      <c r="F3833" s="10">
        <f>IFERROR(INDEX(Lotes!$E:$E,MATCH(1,(Lotes!$A:$A=C3833)*(Lotes!$C:$C=E3833),0)),"")</f>
        <v/>
      </c>
      <c r="G3833" s="14" t="n"/>
    </row>
    <row r="3834">
      <c r="A3834" s="10" t="n"/>
      <c r="D3834">
        <f>IFERROR(VLOOKUP(C3834,Produtos!A:B,2,FALSE),"")</f>
        <v/>
      </c>
      <c r="F3834" s="10">
        <f>IFERROR(INDEX(Lotes!$E:$E,MATCH(1,(Lotes!$A:$A=C3834)*(Lotes!$C:$C=E3834),0)),"")</f>
        <v/>
      </c>
      <c r="G3834" s="14" t="n"/>
    </row>
    <row r="3835">
      <c r="A3835" s="10" t="n"/>
      <c r="D3835">
        <f>IFERROR(VLOOKUP(C3835,Produtos!A:B,2,FALSE),"")</f>
        <v/>
      </c>
      <c r="F3835" s="10">
        <f>IFERROR(INDEX(Lotes!$E:$E,MATCH(1,(Lotes!$A:$A=C3835)*(Lotes!$C:$C=E3835),0)),"")</f>
        <v/>
      </c>
      <c r="G3835" s="14" t="n"/>
    </row>
    <row r="3836">
      <c r="A3836" s="10" t="n"/>
      <c r="D3836">
        <f>IFERROR(VLOOKUP(C3836,Produtos!A:B,2,FALSE),"")</f>
        <v/>
      </c>
      <c r="F3836" s="10">
        <f>IFERROR(INDEX(Lotes!$E:$E,MATCH(1,(Lotes!$A:$A=C3836)*(Lotes!$C:$C=E3836),0)),"")</f>
        <v/>
      </c>
      <c r="G3836" s="14" t="n"/>
    </row>
    <row r="3837">
      <c r="A3837" s="10" t="n"/>
      <c r="D3837">
        <f>IFERROR(VLOOKUP(C3837,Produtos!A:B,2,FALSE),"")</f>
        <v/>
      </c>
      <c r="F3837" s="10">
        <f>IFERROR(INDEX(Lotes!$E:$E,MATCH(1,(Lotes!$A:$A=C3837)*(Lotes!$C:$C=E3837),0)),"")</f>
        <v/>
      </c>
      <c r="G3837" s="14" t="n"/>
    </row>
    <row r="3838">
      <c r="A3838" s="10" t="n"/>
      <c r="D3838">
        <f>IFERROR(VLOOKUP(C3838,Produtos!A:B,2,FALSE),"")</f>
        <v/>
      </c>
      <c r="F3838" s="10">
        <f>IFERROR(INDEX(Lotes!$E:$E,MATCH(1,(Lotes!$A:$A=C3838)*(Lotes!$C:$C=E3838),0)),"")</f>
        <v/>
      </c>
      <c r="G3838" s="14" t="n"/>
    </row>
    <row r="3839">
      <c r="A3839" s="10" t="n"/>
      <c r="D3839">
        <f>IFERROR(VLOOKUP(C3839,Produtos!A:B,2,FALSE),"")</f>
        <v/>
      </c>
      <c r="F3839" s="10">
        <f>IFERROR(INDEX(Lotes!$E:$E,MATCH(1,(Lotes!$A:$A=C3839)*(Lotes!$C:$C=E3839),0)),"")</f>
        <v/>
      </c>
      <c r="G3839" s="14" t="n"/>
    </row>
    <row r="3840">
      <c r="A3840" s="10" t="n"/>
      <c r="D3840">
        <f>IFERROR(VLOOKUP(C3840,Produtos!A:B,2,FALSE),"")</f>
        <v/>
      </c>
      <c r="F3840" s="10">
        <f>IFERROR(INDEX(Lotes!$E:$E,MATCH(1,(Lotes!$A:$A=C3840)*(Lotes!$C:$C=E3840),0)),"")</f>
        <v/>
      </c>
      <c r="G3840" s="14" t="n"/>
    </row>
    <row r="3841">
      <c r="A3841" s="10" t="n"/>
      <c r="D3841">
        <f>IFERROR(VLOOKUP(C3841,Produtos!A:B,2,FALSE),"")</f>
        <v/>
      </c>
      <c r="F3841" s="10">
        <f>IFERROR(INDEX(Lotes!$E:$E,MATCH(1,(Lotes!$A:$A=C3841)*(Lotes!$C:$C=E3841),0)),"")</f>
        <v/>
      </c>
      <c r="G3841" s="14" t="n"/>
    </row>
    <row r="3842">
      <c r="A3842" s="10" t="n"/>
      <c r="D3842">
        <f>IFERROR(VLOOKUP(C3842,Produtos!A:B,2,FALSE),"")</f>
        <v/>
      </c>
      <c r="F3842" s="10">
        <f>IFERROR(INDEX(Lotes!$E:$E,MATCH(1,(Lotes!$A:$A=C3842)*(Lotes!$C:$C=E3842),0)),"")</f>
        <v/>
      </c>
      <c r="G3842" s="14" t="n"/>
    </row>
    <row r="3843">
      <c r="A3843" s="10" t="n"/>
      <c r="D3843">
        <f>IFERROR(VLOOKUP(C3843,Produtos!A:B,2,FALSE),"")</f>
        <v/>
      </c>
      <c r="F3843" s="10">
        <f>IFERROR(INDEX(Lotes!$E:$E,MATCH(1,(Lotes!$A:$A=C3843)*(Lotes!$C:$C=E3843),0)),"")</f>
        <v/>
      </c>
      <c r="G3843" s="14" t="n"/>
    </row>
    <row r="3844">
      <c r="A3844" s="10" t="n"/>
      <c r="D3844">
        <f>IFERROR(VLOOKUP(C3844,Produtos!A:B,2,FALSE),"")</f>
        <v/>
      </c>
      <c r="F3844" s="10">
        <f>IFERROR(INDEX(Lotes!$E:$E,MATCH(1,(Lotes!$A:$A=C3844)*(Lotes!$C:$C=E3844),0)),"")</f>
        <v/>
      </c>
      <c r="G3844" s="14" t="n"/>
    </row>
    <row r="3845">
      <c r="A3845" s="10" t="n"/>
      <c r="D3845">
        <f>IFERROR(VLOOKUP(C3845,Produtos!A:B,2,FALSE),"")</f>
        <v/>
      </c>
      <c r="F3845" s="10">
        <f>IFERROR(INDEX(Lotes!$E:$E,MATCH(1,(Lotes!$A:$A=C3845)*(Lotes!$C:$C=E3845),0)),"")</f>
        <v/>
      </c>
      <c r="G3845" s="14" t="n"/>
    </row>
    <row r="3846">
      <c r="A3846" s="10" t="n"/>
      <c r="D3846">
        <f>IFERROR(VLOOKUP(C3846,Produtos!A:B,2,FALSE),"")</f>
        <v/>
      </c>
      <c r="F3846" s="10">
        <f>IFERROR(INDEX(Lotes!$E:$E,MATCH(1,(Lotes!$A:$A=C3846)*(Lotes!$C:$C=E3846),0)),"")</f>
        <v/>
      </c>
      <c r="G3846" s="14" t="n"/>
    </row>
    <row r="3847">
      <c r="A3847" s="10" t="n"/>
      <c r="D3847">
        <f>IFERROR(VLOOKUP(C3847,Produtos!A:B,2,FALSE),"")</f>
        <v/>
      </c>
      <c r="F3847" s="10">
        <f>IFERROR(INDEX(Lotes!$E:$E,MATCH(1,(Lotes!$A:$A=C3847)*(Lotes!$C:$C=E3847),0)),"")</f>
        <v/>
      </c>
      <c r="G3847" s="14" t="n"/>
    </row>
    <row r="3848">
      <c r="A3848" s="10" t="n"/>
      <c r="D3848">
        <f>IFERROR(VLOOKUP(C3848,Produtos!A:B,2,FALSE),"")</f>
        <v/>
      </c>
      <c r="F3848" s="10">
        <f>IFERROR(INDEX(Lotes!$E:$E,MATCH(1,(Lotes!$A:$A=C3848)*(Lotes!$C:$C=E3848),0)),"")</f>
        <v/>
      </c>
      <c r="G3848" s="14" t="n"/>
    </row>
    <row r="3849">
      <c r="A3849" s="10" t="n"/>
      <c r="D3849">
        <f>IFERROR(VLOOKUP(C3849,Produtos!A:B,2,FALSE),"")</f>
        <v/>
      </c>
      <c r="F3849" s="10">
        <f>IFERROR(INDEX(Lotes!$E:$E,MATCH(1,(Lotes!$A:$A=C3849)*(Lotes!$C:$C=E3849),0)),"")</f>
        <v/>
      </c>
      <c r="G3849" s="14" t="n"/>
    </row>
    <row r="3850">
      <c r="A3850" s="10" t="n"/>
      <c r="D3850">
        <f>IFERROR(VLOOKUP(C3850,Produtos!A:B,2,FALSE),"")</f>
        <v/>
      </c>
      <c r="F3850" s="10">
        <f>IFERROR(INDEX(Lotes!$E:$E,MATCH(1,(Lotes!$A:$A=C3850)*(Lotes!$C:$C=E3850),0)),"")</f>
        <v/>
      </c>
      <c r="G3850" s="14" t="n"/>
    </row>
    <row r="3851">
      <c r="A3851" s="10" t="n"/>
      <c r="D3851">
        <f>IFERROR(VLOOKUP(C3851,Produtos!A:B,2,FALSE),"")</f>
        <v/>
      </c>
      <c r="F3851" s="10">
        <f>IFERROR(INDEX(Lotes!$E:$E,MATCH(1,(Lotes!$A:$A=C3851)*(Lotes!$C:$C=E3851),0)),"")</f>
        <v/>
      </c>
      <c r="G3851" s="14" t="n"/>
    </row>
    <row r="3852">
      <c r="A3852" s="10" t="n"/>
      <c r="D3852">
        <f>IFERROR(VLOOKUP(C3852,Produtos!A:B,2,FALSE),"")</f>
        <v/>
      </c>
      <c r="F3852" s="10">
        <f>IFERROR(INDEX(Lotes!$E:$E,MATCH(1,(Lotes!$A:$A=C3852)*(Lotes!$C:$C=E3852),0)),"")</f>
        <v/>
      </c>
      <c r="G3852" s="14" t="n"/>
    </row>
    <row r="3853">
      <c r="A3853" s="10" t="n"/>
      <c r="D3853">
        <f>IFERROR(VLOOKUP(C3853,Produtos!A:B,2,FALSE),"")</f>
        <v/>
      </c>
      <c r="F3853" s="10">
        <f>IFERROR(INDEX(Lotes!$E:$E,MATCH(1,(Lotes!$A:$A=C3853)*(Lotes!$C:$C=E3853),0)),"")</f>
        <v/>
      </c>
      <c r="G3853" s="14" t="n"/>
    </row>
    <row r="3854">
      <c r="A3854" s="10" t="n"/>
      <c r="D3854">
        <f>IFERROR(VLOOKUP(C3854,Produtos!A:B,2,FALSE),"")</f>
        <v/>
      </c>
      <c r="F3854" s="10">
        <f>IFERROR(INDEX(Lotes!$E:$E,MATCH(1,(Lotes!$A:$A=C3854)*(Lotes!$C:$C=E3854),0)),"")</f>
        <v/>
      </c>
      <c r="G3854" s="14" t="n"/>
    </row>
    <row r="3855">
      <c r="A3855" s="10" t="n"/>
      <c r="D3855">
        <f>IFERROR(VLOOKUP(C3855,Produtos!A:B,2,FALSE),"")</f>
        <v/>
      </c>
      <c r="F3855" s="10">
        <f>IFERROR(INDEX(Lotes!$E:$E,MATCH(1,(Lotes!$A:$A=C3855)*(Lotes!$C:$C=E3855),0)),"")</f>
        <v/>
      </c>
      <c r="G3855" s="14" t="n"/>
    </row>
    <row r="3856">
      <c r="A3856" s="10" t="n"/>
      <c r="D3856">
        <f>IFERROR(VLOOKUP(C3856,Produtos!A:B,2,FALSE),"")</f>
        <v/>
      </c>
      <c r="F3856" s="10">
        <f>IFERROR(INDEX(Lotes!$E:$E,MATCH(1,(Lotes!$A:$A=C3856)*(Lotes!$C:$C=E3856),0)),"")</f>
        <v/>
      </c>
      <c r="G3856" s="14" t="n"/>
    </row>
    <row r="3857">
      <c r="A3857" s="10" t="n"/>
      <c r="D3857">
        <f>IFERROR(VLOOKUP(C3857,Produtos!A:B,2,FALSE),"")</f>
        <v/>
      </c>
      <c r="F3857" s="10">
        <f>IFERROR(INDEX(Lotes!$E:$E,MATCH(1,(Lotes!$A:$A=C3857)*(Lotes!$C:$C=E3857),0)),"")</f>
        <v/>
      </c>
      <c r="G3857" s="14" t="n"/>
    </row>
    <row r="3858">
      <c r="A3858" s="10" t="n"/>
      <c r="D3858">
        <f>IFERROR(VLOOKUP(C3858,Produtos!A:B,2,FALSE),"")</f>
        <v/>
      </c>
      <c r="F3858" s="10">
        <f>IFERROR(INDEX(Lotes!$E:$E,MATCH(1,(Lotes!$A:$A=C3858)*(Lotes!$C:$C=E3858),0)),"")</f>
        <v/>
      </c>
      <c r="G3858" s="14" t="n"/>
    </row>
    <row r="3859">
      <c r="A3859" s="10" t="n"/>
      <c r="D3859">
        <f>IFERROR(VLOOKUP(C3859,Produtos!A:B,2,FALSE),"")</f>
        <v/>
      </c>
      <c r="F3859" s="10">
        <f>IFERROR(INDEX(Lotes!$E:$E,MATCH(1,(Lotes!$A:$A=C3859)*(Lotes!$C:$C=E3859),0)),"")</f>
        <v/>
      </c>
      <c r="G3859" s="14" t="n"/>
    </row>
    <row r="3860">
      <c r="A3860" s="10" t="n"/>
      <c r="D3860">
        <f>IFERROR(VLOOKUP(C3860,Produtos!A:B,2,FALSE),"")</f>
        <v/>
      </c>
      <c r="F3860" s="10">
        <f>IFERROR(INDEX(Lotes!$E:$E,MATCH(1,(Lotes!$A:$A=C3860)*(Lotes!$C:$C=E3860),0)),"")</f>
        <v/>
      </c>
      <c r="G3860" s="14" t="n"/>
    </row>
    <row r="3861">
      <c r="A3861" s="10" t="n"/>
      <c r="D3861">
        <f>IFERROR(VLOOKUP(C3861,Produtos!A:B,2,FALSE),"")</f>
        <v/>
      </c>
      <c r="F3861" s="10">
        <f>IFERROR(INDEX(Lotes!$E:$E,MATCH(1,(Lotes!$A:$A=C3861)*(Lotes!$C:$C=E3861),0)),"")</f>
        <v/>
      </c>
      <c r="G3861" s="14" t="n"/>
    </row>
    <row r="3862">
      <c r="A3862" s="10" t="n"/>
      <c r="D3862">
        <f>IFERROR(VLOOKUP(C3862,Produtos!A:B,2,FALSE),"")</f>
        <v/>
      </c>
      <c r="F3862" s="10">
        <f>IFERROR(INDEX(Lotes!$E:$E,MATCH(1,(Lotes!$A:$A=C3862)*(Lotes!$C:$C=E3862),0)),"")</f>
        <v/>
      </c>
      <c r="G3862" s="14" t="n"/>
    </row>
    <row r="3863">
      <c r="A3863" s="10" t="n"/>
      <c r="D3863">
        <f>IFERROR(VLOOKUP(C3863,Produtos!A:B,2,FALSE),"")</f>
        <v/>
      </c>
      <c r="F3863" s="10">
        <f>IFERROR(INDEX(Lotes!$E:$E,MATCH(1,(Lotes!$A:$A=C3863)*(Lotes!$C:$C=E3863),0)),"")</f>
        <v/>
      </c>
      <c r="G3863" s="14" t="n"/>
    </row>
    <row r="3864">
      <c r="A3864" s="10" t="n"/>
      <c r="D3864">
        <f>IFERROR(VLOOKUP(C3864,Produtos!A:B,2,FALSE),"")</f>
        <v/>
      </c>
      <c r="F3864" s="10">
        <f>IFERROR(INDEX(Lotes!$E:$E,MATCH(1,(Lotes!$A:$A=C3864)*(Lotes!$C:$C=E3864),0)),"")</f>
        <v/>
      </c>
      <c r="G3864" s="14" t="n"/>
    </row>
    <row r="3865">
      <c r="A3865" s="10" t="n"/>
      <c r="D3865">
        <f>IFERROR(VLOOKUP(C3865,Produtos!A:B,2,FALSE),"")</f>
        <v/>
      </c>
      <c r="F3865" s="10">
        <f>IFERROR(INDEX(Lotes!$E:$E,MATCH(1,(Lotes!$A:$A=C3865)*(Lotes!$C:$C=E3865),0)),"")</f>
        <v/>
      </c>
      <c r="G3865" s="14" t="n"/>
    </row>
    <row r="3866">
      <c r="A3866" s="10" t="n"/>
      <c r="D3866">
        <f>IFERROR(VLOOKUP(C3866,Produtos!A:B,2,FALSE),"")</f>
        <v/>
      </c>
      <c r="F3866" s="10">
        <f>IFERROR(INDEX(Lotes!$E:$E,MATCH(1,(Lotes!$A:$A=C3866)*(Lotes!$C:$C=E3866),0)),"")</f>
        <v/>
      </c>
      <c r="G3866" s="14" t="n"/>
    </row>
    <row r="3867">
      <c r="A3867" s="10" t="n"/>
      <c r="D3867">
        <f>IFERROR(VLOOKUP(C3867,Produtos!A:B,2,FALSE),"")</f>
        <v/>
      </c>
      <c r="F3867" s="10">
        <f>IFERROR(INDEX(Lotes!$E:$E,MATCH(1,(Lotes!$A:$A=C3867)*(Lotes!$C:$C=E3867),0)),"")</f>
        <v/>
      </c>
      <c r="G3867" s="14" t="n"/>
    </row>
    <row r="3868">
      <c r="A3868" s="10" t="n"/>
      <c r="D3868">
        <f>IFERROR(VLOOKUP(C3868,Produtos!A:B,2,FALSE),"")</f>
        <v/>
      </c>
      <c r="F3868" s="10">
        <f>IFERROR(INDEX(Lotes!$E:$E,MATCH(1,(Lotes!$A:$A=C3868)*(Lotes!$C:$C=E3868),0)),"")</f>
        <v/>
      </c>
      <c r="G3868" s="14" t="n"/>
    </row>
    <row r="3869">
      <c r="A3869" s="10" t="n"/>
      <c r="D3869">
        <f>IFERROR(VLOOKUP(C3869,Produtos!A:B,2,FALSE),"")</f>
        <v/>
      </c>
      <c r="F3869" s="10">
        <f>IFERROR(INDEX(Lotes!$E:$E,MATCH(1,(Lotes!$A:$A=C3869)*(Lotes!$C:$C=E3869),0)),"")</f>
        <v/>
      </c>
      <c r="G3869" s="14" t="n"/>
    </row>
    <row r="3870">
      <c r="A3870" s="10" t="n"/>
      <c r="D3870">
        <f>IFERROR(VLOOKUP(C3870,Produtos!A:B,2,FALSE),"")</f>
        <v/>
      </c>
      <c r="F3870" s="10">
        <f>IFERROR(INDEX(Lotes!$E:$E,MATCH(1,(Lotes!$A:$A=C3870)*(Lotes!$C:$C=E3870),0)),"")</f>
        <v/>
      </c>
      <c r="G3870" s="14" t="n"/>
    </row>
    <row r="3871">
      <c r="A3871" s="10" t="n"/>
      <c r="D3871">
        <f>IFERROR(VLOOKUP(C3871,Produtos!A:B,2,FALSE),"")</f>
        <v/>
      </c>
      <c r="F3871" s="10">
        <f>IFERROR(INDEX(Lotes!$E:$E,MATCH(1,(Lotes!$A:$A=C3871)*(Lotes!$C:$C=E3871),0)),"")</f>
        <v/>
      </c>
      <c r="G3871" s="14" t="n"/>
    </row>
    <row r="3872">
      <c r="A3872" s="10" t="n"/>
      <c r="D3872">
        <f>IFERROR(VLOOKUP(C3872,Produtos!A:B,2,FALSE),"")</f>
        <v/>
      </c>
      <c r="F3872" s="10">
        <f>IFERROR(INDEX(Lotes!$E:$E,MATCH(1,(Lotes!$A:$A=C3872)*(Lotes!$C:$C=E3872),0)),"")</f>
        <v/>
      </c>
      <c r="G3872" s="14" t="n"/>
    </row>
    <row r="3873">
      <c r="A3873" s="10" t="n"/>
      <c r="D3873">
        <f>IFERROR(VLOOKUP(C3873,Produtos!A:B,2,FALSE),"")</f>
        <v/>
      </c>
      <c r="F3873" s="10">
        <f>IFERROR(INDEX(Lotes!$E:$E,MATCH(1,(Lotes!$A:$A=C3873)*(Lotes!$C:$C=E3873),0)),"")</f>
        <v/>
      </c>
      <c r="G3873" s="14" t="n"/>
    </row>
    <row r="3874">
      <c r="A3874" s="10" t="n"/>
      <c r="D3874">
        <f>IFERROR(VLOOKUP(C3874,Produtos!A:B,2,FALSE),"")</f>
        <v/>
      </c>
      <c r="F3874" s="10">
        <f>IFERROR(INDEX(Lotes!$E:$E,MATCH(1,(Lotes!$A:$A=C3874)*(Lotes!$C:$C=E3874),0)),"")</f>
        <v/>
      </c>
      <c r="G3874" s="14" t="n"/>
    </row>
    <row r="3875">
      <c r="A3875" s="10" t="n"/>
      <c r="D3875">
        <f>IFERROR(VLOOKUP(C3875,Produtos!A:B,2,FALSE),"")</f>
        <v/>
      </c>
      <c r="F3875" s="10">
        <f>IFERROR(INDEX(Lotes!$E:$E,MATCH(1,(Lotes!$A:$A=C3875)*(Lotes!$C:$C=E3875),0)),"")</f>
        <v/>
      </c>
      <c r="G3875" s="14" t="n"/>
    </row>
    <row r="3876">
      <c r="A3876" s="10" t="n"/>
      <c r="D3876">
        <f>IFERROR(VLOOKUP(C3876,Produtos!A:B,2,FALSE),"")</f>
        <v/>
      </c>
      <c r="F3876" s="10">
        <f>IFERROR(INDEX(Lotes!$E:$E,MATCH(1,(Lotes!$A:$A=C3876)*(Lotes!$C:$C=E3876),0)),"")</f>
        <v/>
      </c>
      <c r="G3876" s="14" t="n"/>
    </row>
    <row r="3877">
      <c r="A3877" s="10" t="n"/>
      <c r="D3877">
        <f>IFERROR(VLOOKUP(C3877,Produtos!A:B,2,FALSE),"")</f>
        <v/>
      </c>
      <c r="F3877" s="10">
        <f>IFERROR(INDEX(Lotes!$E:$E,MATCH(1,(Lotes!$A:$A=C3877)*(Lotes!$C:$C=E3877),0)),"")</f>
        <v/>
      </c>
      <c r="G3877" s="14" t="n"/>
    </row>
    <row r="3878">
      <c r="A3878" s="10" t="n"/>
      <c r="D3878">
        <f>IFERROR(VLOOKUP(C3878,Produtos!A:B,2,FALSE),"")</f>
        <v/>
      </c>
      <c r="F3878" s="10">
        <f>IFERROR(INDEX(Lotes!$E:$E,MATCH(1,(Lotes!$A:$A=C3878)*(Lotes!$C:$C=E3878),0)),"")</f>
        <v/>
      </c>
      <c r="G3878" s="14" t="n"/>
    </row>
    <row r="3879">
      <c r="A3879" s="10" t="n"/>
      <c r="D3879">
        <f>IFERROR(VLOOKUP(C3879,Produtos!A:B,2,FALSE),"")</f>
        <v/>
      </c>
      <c r="F3879" s="10">
        <f>IFERROR(INDEX(Lotes!$E:$E,MATCH(1,(Lotes!$A:$A=C3879)*(Lotes!$C:$C=E3879),0)),"")</f>
        <v/>
      </c>
      <c r="G3879" s="14" t="n"/>
    </row>
    <row r="3880">
      <c r="A3880" s="10" t="n"/>
      <c r="D3880">
        <f>IFERROR(VLOOKUP(C3880,Produtos!A:B,2,FALSE),"")</f>
        <v/>
      </c>
      <c r="F3880" s="10">
        <f>IFERROR(INDEX(Lotes!$E:$E,MATCH(1,(Lotes!$A:$A=C3880)*(Lotes!$C:$C=E3880),0)),"")</f>
        <v/>
      </c>
      <c r="G3880" s="14" t="n"/>
    </row>
    <row r="3881">
      <c r="A3881" s="10" t="n"/>
      <c r="D3881">
        <f>IFERROR(VLOOKUP(C3881,Produtos!A:B,2,FALSE),"")</f>
        <v/>
      </c>
      <c r="F3881" s="10">
        <f>IFERROR(INDEX(Lotes!$E:$E,MATCH(1,(Lotes!$A:$A=C3881)*(Lotes!$C:$C=E3881),0)),"")</f>
        <v/>
      </c>
      <c r="G3881" s="14" t="n"/>
    </row>
    <row r="3882">
      <c r="A3882" s="10" t="n"/>
      <c r="D3882">
        <f>IFERROR(VLOOKUP(C3882,Produtos!A:B,2,FALSE),"")</f>
        <v/>
      </c>
      <c r="F3882" s="10">
        <f>IFERROR(INDEX(Lotes!$E:$E,MATCH(1,(Lotes!$A:$A=C3882)*(Lotes!$C:$C=E3882),0)),"")</f>
        <v/>
      </c>
      <c r="G3882" s="14" t="n"/>
    </row>
    <row r="3883">
      <c r="A3883" s="10" t="n"/>
      <c r="D3883">
        <f>IFERROR(VLOOKUP(C3883,Produtos!A:B,2,FALSE),"")</f>
        <v/>
      </c>
      <c r="F3883" s="10">
        <f>IFERROR(INDEX(Lotes!$E:$E,MATCH(1,(Lotes!$A:$A=C3883)*(Lotes!$C:$C=E3883),0)),"")</f>
        <v/>
      </c>
      <c r="G3883" s="14" t="n"/>
    </row>
    <row r="3884">
      <c r="A3884" s="10" t="n"/>
      <c r="D3884">
        <f>IFERROR(VLOOKUP(C3884,Produtos!A:B,2,FALSE),"")</f>
        <v/>
      </c>
      <c r="F3884" s="10">
        <f>IFERROR(INDEX(Lotes!$E:$E,MATCH(1,(Lotes!$A:$A=C3884)*(Lotes!$C:$C=E3884),0)),"")</f>
        <v/>
      </c>
      <c r="G3884" s="14" t="n"/>
    </row>
    <row r="3885">
      <c r="A3885" s="10" t="n"/>
      <c r="D3885">
        <f>IFERROR(VLOOKUP(C3885,Produtos!A:B,2,FALSE),"")</f>
        <v/>
      </c>
      <c r="F3885" s="10">
        <f>IFERROR(INDEX(Lotes!$E:$E,MATCH(1,(Lotes!$A:$A=C3885)*(Lotes!$C:$C=E3885),0)),"")</f>
        <v/>
      </c>
      <c r="G3885" s="14" t="n"/>
    </row>
    <row r="3886">
      <c r="A3886" s="10" t="n"/>
      <c r="D3886">
        <f>IFERROR(VLOOKUP(C3886,Produtos!A:B,2,FALSE),"")</f>
        <v/>
      </c>
      <c r="F3886" s="10">
        <f>IFERROR(INDEX(Lotes!$E:$E,MATCH(1,(Lotes!$A:$A=C3886)*(Lotes!$C:$C=E3886),0)),"")</f>
        <v/>
      </c>
      <c r="G3886" s="14" t="n"/>
    </row>
    <row r="3887">
      <c r="A3887" s="10" t="n"/>
      <c r="D3887">
        <f>IFERROR(VLOOKUP(C3887,Produtos!A:B,2,FALSE),"")</f>
        <v/>
      </c>
      <c r="F3887" s="10">
        <f>IFERROR(INDEX(Lotes!$E:$E,MATCH(1,(Lotes!$A:$A=C3887)*(Lotes!$C:$C=E3887),0)),"")</f>
        <v/>
      </c>
      <c r="G3887" s="14" t="n"/>
    </row>
    <row r="3888">
      <c r="A3888" s="10" t="n"/>
      <c r="D3888">
        <f>IFERROR(VLOOKUP(C3888,Produtos!A:B,2,FALSE),"")</f>
        <v/>
      </c>
      <c r="F3888" s="10">
        <f>IFERROR(INDEX(Lotes!$E:$E,MATCH(1,(Lotes!$A:$A=C3888)*(Lotes!$C:$C=E3888),0)),"")</f>
        <v/>
      </c>
      <c r="G3888" s="14" t="n"/>
    </row>
    <row r="3889">
      <c r="A3889" s="10" t="n"/>
      <c r="D3889">
        <f>IFERROR(VLOOKUP(C3889,Produtos!A:B,2,FALSE),"")</f>
        <v/>
      </c>
      <c r="F3889" s="10">
        <f>IFERROR(INDEX(Lotes!$E:$E,MATCH(1,(Lotes!$A:$A=C3889)*(Lotes!$C:$C=E3889),0)),"")</f>
        <v/>
      </c>
      <c r="G3889" s="14" t="n"/>
    </row>
    <row r="3890">
      <c r="A3890" s="10" t="n"/>
      <c r="D3890">
        <f>IFERROR(VLOOKUP(C3890,Produtos!A:B,2,FALSE),"")</f>
        <v/>
      </c>
      <c r="F3890" s="10">
        <f>IFERROR(INDEX(Lotes!$E:$E,MATCH(1,(Lotes!$A:$A=C3890)*(Lotes!$C:$C=E3890),0)),"")</f>
        <v/>
      </c>
      <c r="G3890" s="14" t="n"/>
    </row>
    <row r="3891">
      <c r="A3891" s="10" t="n"/>
      <c r="D3891">
        <f>IFERROR(VLOOKUP(C3891,Produtos!A:B,2,FALSE),"")</f>
        <v/>
      </c>
      <c r="F3891" s="10">
        <f>IFERROR(INDEX(Lotes!$E:$E,MATCH(1,(Lotes!$A:$A=C3891)*(Lotes!$C:$C=E3891),0)),"")</f>
        <v/>
      </c>
      <c r="G3891" s="14" t="n"/>
    </row>
    <row r="3892">
      <c r="A3892" s="10" t="n"/>
      <c r="D3892">
        <f>IFERROR(VLOOKUP(C3892,Produtos!A:B,2,FALSE),"")</f>
        <v/>
      </c>
      <c r="F3892" s="10">
        <f>IFERROR(INDEX(Lotes!$E:$E,MATCH(1,(Lotes!$A:$A=C3892)*(Lotes!$C:$C=E3892),0)),"")</f>
        <v/>
      </c>
      <c r="G3892" s="14" t="n"/>
    </row>
    <row r="3893">
      <c r="A3893" s="10" t="n"/>
      <c r="D3893">
        <f>IFERROR(VLOOKUP(C3893,Produtos!A:B,2,FALSE),"")</f>
        <v/>
      </c>
      <c r="F3893" s="10">
        <f>IFERROR(INDEX(Lotes!$E:$E,MATCH(1,(Lotes!$A:$A=C3893)*(Lotes!$C:$C=E3893),0)),"")</f>
        <v/>
      </c>
      <c r="G3893" s="14" t="n"/>
    </row>
    <row r="3894">
      <c r="A3894" s="10" t="n"/>
      <c r="D3894">
        <f>IFERROR(VLOOKUP(C3894,Produtos!A:B,2,FALSE),"")</f>
        <v/>
      </c>
      <c r="F3894" s="10">
        <f>IFERROR(INDEX(Lotes!$E:$E,MATCH(1,(Lotes!$A:$A=C3894)*(Lotes!$C:$C=E3894),0)),"")</f>
        <v/>
      </c>
      <c r="G3894" s="14" t="n"/>
    </row>
    <row r="3895">
      <c r="A3895" s="10" t="n"/>
      <c r="D3895">
        <f>IFERROR(VLOOKUP(C3895,Produtos!A:B,2,FALSE),"")</f>
        <v/>
      </c>
      <c r="F3895" s="10">
        <f>IFERROR(INDEX(Lotes!$E:$E,MATCH(1,(Lotes!$A:$A=C3895)*(Lotes!$C:$C=E3895),0)),"")</f>
        <v/>
      </c>
      <c r="G3895" s="14" t="n"/>
    </row>
    <row r="3896">
      <c r="A3896" s="10" t="n"/>
      <c r="D3896">
        <f>IFERROR(VLOOKUP(C3896,Produtos!A:B,2,FALSE),"")</f>
        <v/>
      </c>
      <c r="F3896" s="10">
        <f>IFERROR(INDEX(Lotes!$E:$E,MATCH(1,(Lotes!$A:$A=C3896)*(Lotes!$C:$C=E3896),0)),"")</f>
        <v/>
      </c>
      <c r="G3896" s="14" t="n"/>
    </row>
    <row r="3897">
      <c r="A3897" s="10" t="n"/>
      <c r="D3897">
        <f>IFERROR(VLOOKUP(C3897,Produtos!A:B,2,FALSE),"")</f>
        <v/>
      </c>
      <c r="F3897" s="10">
        <f>IFERROR(INDEX(Lotes!$E:$E,MATCH(1,(Lotes!$A:$A=C3897)*(Lotes!$C:$C=E3897),0)),"")</f>
        <v/>
      </c>
      <c r="G3897" s="14" t="n"/>
    </row>
    <row r="3898">
      <c r="A3898" s="10" t="n"/>
      <c r="D3898">
        <f>IFERROR(VLOOKUP(C3898,Produtos!A:B,2,FALSE),"")</f>
        <v/>
      </c>
      <c r="F3898" s="10">
        <f>IFERROR(INDEX(Lotes!$E:$E,MATCH(1,(Lotes!$A:$A=C3898)*(Lotes!$C:$C=E3898),0)),"")</f>
        <v/>
      </c>
      <c r="G3898" s="14" t="n"/>
    </row>
    <row r="3899">
      <c r="A3899" s="10" t="n"/>
      <c r="D3899">
        <f>IFERROR(VLOOKUP(C3899,Produtos!A:B,2,FALSE),"")</f>
        <v/>
      </c>
      <c r="F3899" s="10">
        <f>IFERROR(INDEX(Lotes!$E:$E,MATCH(1,(Lotes!$A:$A=C3899)*(Lotes!$C:$C=E3899),0)),"")</f>
        <v/>
      </c>
      <c r="G3899" s="14" t="n"/>
    </row>
    <row r="3900">
      <c r="A3900" s="10" t="n"/>
      <c r="D3900">
        <f>IFERROR(VLOOKUP(C3900,Produtos!A:B,2,FALSE),"")</f>
        <v/>
      </c>
      <c r="F3900" s="10">
        <f>IFERROR(INDEX(Lotes!$E:$E,MATCH(1,(Lotes!$A:$A=C3900)*(Lotes!$C:$C=E3900),0)),"")</f>
        <v/>
      </c>
      <c r="G3900" s="14" t="n"/>
    </row>
    <row r="3901">
      <c r="A3901" s="10" t="n"/>
      <c r="D3901">
        <f>IFERROR(VLOOKUP(C3901,Produtos!A:B,2,FALSE),"")</f>
        <v/>
      </c>
      <c r="F3901" s="10">
        <f>IFERROR(INDEX(Lotes!$E:$E,MATCH(1,(Lotes!$A:$A=C3901)*(Lotes!$C:$C=E3901),0)),"")</f>
        <v/>
      </c>
      <c r="G3901" s="14" t="n"/>
    </row>
    <row r="3902">
      <c r="A3902" s="10" t="n"/>
      <c r="D3902">
        <f>IFERROR(VLOOKUP(C3902,Produtos!A:B,2,FALSE),"")</f>
        <v/>
      </c>
      <c r="F3902" s="10">
        <f>IFERROR(INDEX(Lotes!$E:$E,MATCH(1,(Lotes!$A:$A=C3902)*(Lotes!$C:$C=E3902),0)),"")</f>
        <v/>
      </c>
      <c r="G3902" s="14" t="n"/>
    </row>
    <row r="3903">
      <c r="A3903" s="10" t="n"/>
      <c r="D3903">
        <f>IFERROR(VLOOKUP(C3903,Produtos!A:B,2,FALSE),"")</f>
        <v/>
      </c>
      <c r="F3903" s="10">
        <f>IFERROR(INDEX(Lotes!$E:$E,MATCH(1,(Lotes!$A:$A=C3903)*(Lotes!$C:$C=E3903),0)),"")</f>
        <v/>
      </c>
      <c r="G3903" s="14" t="n"/>
    </row>
    <row r="3904">
      <c r="A3904" s="10" t="n"/>
      <c r="D3904">
        <f>IFERROR(VLOOKUP(C3904,Produtos!A:B,2,FALSE),"")</f>
        <v/>
      </c>
      <c r="F3904" s="10">
        <f>IFERROR(INDEX(Lotes!$E:$E,MATCH(1,(Lotes!$A:$A=C3904)*(Lotes!$C:$C=E3904),0)),"")</f>
        <v/>
      </c>
      <c r="G3904" s="14" t="n"/>
    </row>
    <row r="3905">
      <c r="A3905" s="10" t="n"/>
      <c r="D3905">
        <f>IFERROR(VLOOKUP(C3905,Produtos!A:B,2,FALSE),"")</f>
        <v/>
      </c>
      <c r="F3905" s="10">
        <f>IFERROR(INDEX(Lotes!$E:$E,MATCH(1,(Lotes!$A:$A=C3905)*(Lotes!$C:$C=E3905),0)),"")</f>
        <v/>
      </c>
      <c r="G3905" s="14" t="n"/>
    </row>
    <row r="3906">
      <c r="A3906" s="10" t="n"/>
      <c r="D3906">
        <f>IFERROR(VLOOKUP(C3906,Produtos!A:B,2,FALSE),"")</f>
        <v/>
      </c>
      <c r="F3906" s="10">
        <f>IFERROR(INDEX(Lotes!$E:$E,MATCH(1,(Lotes!$A:$A=C3906)*(Lotes!$C:$C=E3906),0)),"")</f>
        <v/>
      </c>
      <c r="G3906" s="14" t="n"/>
    </row>
    <row r="3907">
      <c r="A3907" s="10" t="n"/>
      <c r="D3907">
        <f>IFERROR(VLOOKUP(C3907,Produtos!A:B,2,FALSE),"")</f>
        <v/>
      </c>
      <c r="F3907" s="10">
        <f>IFERROR(INDEX(Lotes!$E:$E,MATCH(1,(Lotes!$A:$A=C3907)*(Lotes!$C:$C=E3907),0)),"")</f>
        <v/>
      </c>
      <c r="G3907" s="14" t="n"/>
    </row>
    <row r="3908">
      <c r="A3908" s="10" t="n"/>
      <c r="D3908">
        <f>IFERROR(VLOOKUP(C3908,Produtos!A:B,2,FALSE),"")</f>
        <v/>
      </c>
      <c r="F3908" s="10">
        <f>IFERROR(INDEX(Lotes!$E:$E,MATCH(1,(Lotes!$A:$A=C3908)*(Lotes!$C:$C=E3908),0)),"")</f>
        <v/>
      </c>
      <c r="G3908" s="14" t="n"/>
    </row>
    <row r="3909">
      <c r="A3909" s="10" t="n"/>
      <c r="D3909">
        <f>IFERROR(VLOOKUP(C3909,Produtos!A:B,2,FALSE),"")</f>
        <v/>
      </c>
      <c r="F3909" s="10">
        <f>IFERROR(INDEX(Lotes!$E:$E,MATCH(1,(Lotes!$A:$A=C3909)*(Lotes!$C:$C=E3909),0)),"")</f>
        <v/>
      </c>
      <c r="G3909" s="14" t="n"/>
    </row>
    <row r="3910">
      <c r="A3910" s="10" t="n"/>
      <c r="D3910">
        <f>IFERROR(VLOOKUP(C3910,Produtos!A:B,2,FALSE),"")</f>
        <v/>
      </c>
      <c r="F3910" s="10">
        <f>IFERROR(INDEX(Lotes!$E:$E,MATCH(1,(Lotes!$A:$A=C3910)*(Lotes!$C:$C=E3910),0)),"")</f>
        <v/>
      </c>
      <c r="G3910" s="14" t="n"/>
    </row>
    <row r="3911">
      <c r="A3911" s="10" t="n"/>
      <c r="D3911">
        <f>IFERROR(VLOOKUP(C3911,Produtos!A:B,2,FALSE),"")</f>
        <v/>
      </c>
      <c r="F3911" s="10">
        <f>IFERROR(INDEX(Lotes!$E:$E,MATCH(1,(Lotes!$A:$A=C3911)*(Lotes!$C:$C=E3911),0)),"")</f>
        <v/>
      </c>
      <c r="G3911" s="14" t="n"/>
    </row>
    <row r="3912">
      <c r="A3912" s="10" t="n"/>
      <c r="D3912">
        <f>IFERROR(VLOOKUP(C3912,Produtos!A:B,2,FALSE),"")</f>
        <v/>
      </c>
      <c r="F3912" s="10">
        <f>IFERROR(INDEX(Lotes!$E:$E,MATCH(1,(Lotes!$A:$A=C3912)*(Lotes!$C:$C=E3912),0)),"")</f>
        <v/>
      </c>
      <c r="G3912" s="14" t="n"/>
    </row>
    <row r="3913">
      <c r="A3913" s="10" t="n"/>
      <c r="D3913">
        <f>IFERROR(VLOOKUP(C3913,Produtos!A:B,2,FALSE),"")</f>
        <v/>
      </c>
      <c r="F3913" s="10">
        <f>IFERROR(INDEX(Lotes!$E:$E,MATCH(1,(Lotes!$A:$A=C3913)*(Lotes!$C:$C=E3913),0)),"")</f>
        <v/>
      </c>
      <c r="G3913" s="14" t="n"/>
    </row>
    <row r="3914">
      <c r="A3914" s="10" t="n"/>
      <c r="D3914">
        <f>IFERROR(VLOOKUP(C3914,Produtos!A:B,2,FALSE),"")</f>
        <v/>
      </c>
      <c r="F3914" s="10">
        <f>IFERROR(INDEX(Lotes!$E:$E,MATCH(1,(Lotes!$A:$A=C3914)*(Lotes!$C:$C=E3914),0)),"")</f>
        <v/>
      </c>
      <c r="G3914" s="14" t="n"/>
    </row>
    <row r="3915">
      <c r="A3915" s="10" t="n"/>
      <c r="D3915">
        <f>IFERROR(VLOOKUP(C3915,Produtos!A:B,2,FALSE),"")</f>
        <v/>
      </c>
      <c r="F3915" s="10">
        <f>IFERROR(INDEX(Lotes!$E:$E,MATCH(1,(Lotes!$A:$A=C3915)*(Lotes!$C:$C=E3915),0)),"")</f>
        <v/>
      </c>
      <c r="G3915" s="14" t="n"/>
    </row>
    <row r="3916">
      <c r="A3916" s="10" t="n"/>
      <c r="D3916">
        <f>IFERROR(VLOOKUP(C3916,Produtos!A:B,2,FALSE),"")</f>
        <v/>
      </c>
      <c r="F3916" s="10">
        <f>IFERROR(INDEX(Lotes!$E:$E,MATCH(1,(Lotes!$A:$A=C3916)*(Lotes!$C:$C=E3916),0)),"")</f>
        <v/>
      </c>
      <c r="G3916" s="14" t="n"/>
    </row>
    <row r="3917">
      <c r="A3917" s="10" t="n"/>
      <c r="D3917">
        <f>IFERROR(VLOOKUP(C3917,Produtos!A:B,2,FALSE),"")</f>
        <v/>
      </c>
      <c r="F3917" s="10">
        <f>IFERROR(INDEX(Lotes!$E:$E,MATCH(1,(Lotes!$A:$A=C3917)*(Lotes!$C:$C=E3917),0)),"")</f>
        <v/>
      </c>
      <c r="G3917" s="14" t="n"/>
    </row>
    <row r="3918">
      <c r="A3918" s="10" t="n"/>
      <c r="D3918">
        <f>IFERROR(VLOOKUP(C3918,Produtos!A:B,2,FALSE),"")</f>
        <v/>
      </c>
      <c r="F3918" s="10">
        <f>IFERROR(INDEX(Lotes!$E:$E,MATCH(1,(Lotes!$A:$A=C3918)*(Lotes!$C:$C=E3918),0)),"")</f>
        <v/>
      </c>
      <c r="G3918" s="14" t="n"/>
    </row>
    <row r="3919">
      <c r="A3919" s="10" t="n"/>
      <c r="D3919">
        <f>IFERROR(VLOOKUP(C3919,Produtos!A:B,2,FALSE),"")</f>
        <v/>
      </c>
      <c r="F3919" s="10">
        <f>IFERROR(INDEX(Lotes!$E:$E,MATCH(1,(Lotes!$A:$A=C3919)*(Lotes!$C:$C=E3919),0)),"")</f>
        <v/>
      </c>
      <c r="G3919" s="14" t="n"/>
    </row>
    <row r="3920">
      <c r="A3920" s="10" t="n"/>
      <c r="D3920">
        <f>IFERROR(VLOOKUP(C3920,Produtos!A:B,2,FALSE),"")</f>
        <v/>
      </c>
      <c r="F3920" s="10">
        <f>IFERROR(INDEX(Lotes!$E:$E,MATCH(1,(Lotes!$A:$A=C3920)*(Lotes!$C:$C=E3920),0)),"")</f>
        <v/>
      </c>
      <c r="G3920" s="14" t="n"/>
    </row>
    <row r="3921">
      <c r="A3921" s="10" t="n"/>
      <c r="D3921">
        <f>IFERROR(VLOOKUP(C3921,Produtos!A:B,2,FALSE),"")</f>
        <v/>
      </c>
      <c r="F3921" s="10">
        <f>IFERROR(INDEX(Lotes!$E:$E,MATCH(1,(Lotes!$A:$A=C3921)*(Lotes!$C:$C=E3921),0)),"")</f>
        <v/>
      </c>
      <c r="G3921" s="14" t="n"/>
    </row>
    <row r="3922">
      <c r="A3922" s="10" t="n"/>
      <c r="D3922">
        <f>IFERROR(VLOOKUP(C3922,Produtos!A:B,2,FALSE),"")</f>
        <v/>
      </c>
      <c r="F3922" s="10">
        <f>IFERROR(INDEX(Lotes!$E:$E,MATCH(1,(Lotes!$A:$A=C3922)*(Lotes!$C:$C=E3922),0)),"")</f>
        <v/>
      </c>
      <c r="G3922" s="14" t="n"/>
    </row>
    <row r="3923">
      <c r="A3923" s="10" t="n"/>
      <c r="D3923">
        <f>IFERROR(VLOOKUP(C3923,Produtos!A:B,2,FALSE),"")</f>
        <v/>
      </c>
      <c r="F3923" s="10">
        <f>IFERROR(INDEX(Lotes!$E:$E,MATCH(1,(Lotes!$A:$A=C3923)*(Lotes!$C:$C=E3923),0)),"")</f>
        <v/>
      </c>
      <c r="G3923" s="14" t="n"/>
    </row>
    <row r="3924">
      <c r="A3924" s="10" t="n"/>
      <c r="D3924">
        <f>IFERROR(VLOOKUP(C3924,Produtos!A:B,2,FALSE),"")</f>
        <v/>
      </c>
      <c r="F3924" s="10">
        <f>IFERROR(INDEX(Lotes!$E:$E,MATCH(1,(Lotes!$A:$A=C3924)*(Lotes!$C:$C=E3924),0)),"")</f>
        <v/>
      </c>
      <c r="G3924" s="14" t="n"/>
    </row>
    <row r="3925">
      <c r="A3925" s="10" t="n"/>
      <c r="D3925">
        <f>IFERROR(VLOOKUP(C3925,Produtos!A:B,2,FALSE),"")</f>
        <v/>
      </c>
      <c r="F3925" s="10">
        <f>IFERROR(INDEX(Lotes!$E:$E,MATCH(1,(Lotes!$A:$A=C3925)*(Lotes!$C:$C=E3925),0)),"")</f>
        <v/>
      </c>
      <c r="G3925" s="14" t="n"/>
    </row>
    <row r="3926">
      <c r="A3926" s="10" t="n"/>
      <c r="D3926">
        <f>IFERROR(VLOOKUP(C3926,Produtos!A:B,2,FALSE),"")</f>
        <v/>
      </c>
      <c r="F3926" s="10">
        <f>IFERROR(INDEX(Lotes!$E:$E,MATCH(1,(Lotes!$A:$A=C3926)*(Lotes!$C:$C=E3926),0)),"")</f>
        <v/>
      </c>
      <c r="G3926" s="14" t="n"/>
    </row>
    <row r="3927">
      <c r="A3927" s="10" t="n"/>
      <c r="D3927">
        <f>IFERROR(VLOOKUP(C3927,Produtos!A:B,2,FALSE),"")</f>
        <v/>
      </c>
      <c r="F3927" s="10">
        <f>IFERROR(INDEX(Lotes!$E:$E,MATCH(1,(Lotes!$A:$A=C3927)*(Lotes!$C:$C=E3927),0)),"")</f>
        <v/>
      </c>
      <c r="G3927" s="14" t="n"/>
    </row>
    <row r="3928">
      <c r="A3928" s="10" t="n"/>
      <c r="D3928">
        <f>IFERROR(VLOOKUP(C3928,Produtos!A:B,2,FALSE),"")</f>
        <v/>
      </c>
      <c r="F3928" s="10">
        <f>IFERROR(INDEX(Lotes!$E:$E,MATCH(1,(Lotes!$A:$A=C3928)*(Lotes!$C:$C=E3928),0)),"")</f>
        <v/>
      </c>
      <c r="G3928" s="14" t="n"/>
    </row>
    <row r="3929">
      <c r="A3929" s="10" t="n"/>
      <c r="D3929">
        <f>IFERROR(VLOOKUP(C3929,Produtos!A:B,2,FALSE),"")</f>
        <v/>
      </c>
      <c r="F3929" s="10">
        <f>IFERROR(INDEX(Lotes!$E:$E,MATCH(1,(Lotes!$A:$A=C3929)*(Lotes!$C:$C=E3929),0)),"")</f>
        <v/>
      </c>
      <c r="G3929" s="14" t="n"/>
    </row>
    <row r="3930">
      <c r="A3930" s="10" t="n"/>
      <c r="D3930">
        <f>IFERROR(VLOOKUP(C3930,Produtos!A:B,2,FALSE),"")</f>
        <v/>
      </c>
      <c r="F3930" s="10">
        <f>IFERROR(INDEX(Lotes!$E:$E,MATCH(1,(Lotes!$A:$A=C3930)*(Lotes!$C:$C=E3930),0)),"")</f>
        <v/>
      </c>
      <c r="G3930" s="14" t="n"/>
    </row>
    <row r="3931">
      <c r="A3931" s="10" t="n"/>
      <c r="D3931">
        <f>IFERROR(VLOOKUP(C3931,Produtos!A:B,2,FALSE),"")</f>
        <v/>
      </c>
      <c r="F3931" s="10">
        <f>IFERROR(INDEX(Lotes!$E:$E,MATCH(1,(Lotes!$A:$A=C3931)*(Lotes!$C:$C=E3931),0)),"")</f>
        <v/>
      </c>
      <c r="G3931" s="14" t="n"/>
    </row>
    <row r="3932">
      <c r="A3932" s="10" t="n"/>
      <c r="D3932">
        <f>IFERROR(VLOOKUP(C3932,Produtos!A:B,2,FALSE),"")</f>
        <v/>
      </c>
      <c r="F3932" s="10">
        <f>IFERROR(INDEX(Lotes!$E:$E,MATCH(1,(Lotes!$A:$A=C3932)*(Lotes!$C:$C=E3932),0)),"")</f>
        <v/>
      </c>
      <c r="G3932" s="14" t="n"/>
    </row>
    <row r="3933">
      <c r="A3933" s="10" t="n"/>
      <c r="D3933">
        <f>IFERROR(VLOOKUP(C3933,Produtos!A:B,2,FALSE),"")</f>
        <v/>
      </c>
      <c r="F3933" s="10">
        <f>IFERROR(INDEX(Lotes!$E:$E,MATCH(1,(Lotes!$A:$A=C3933)*(Lotes!$C:$C=E3933),0)),"")</f>
        <v/>
      </c>
      <c r="G3933" s="14" t="n"/>
    </row>
    <row r="3934">
      <c r="A3934" s="10" t="n"/>
      <c r="D3934">
        <f>IFERROR(VLOOKUP(C3934,Produtos!A:B,2,FALSE),"")</f>
        <v/>
      </c>
      <c r="F3934" s="10">
        <f>IFERROR(INDEX(Lotes!$E:$E,MATCH(1,(Lotes!$A:$A=C3934)*(Lotes!$C:$C=E3934),0)),"")</f>
        <v/>
      </c>
      <c r="G3934" s="14" t="n"/>
    </row>
    <row r="3935">
      <c r="A3935" s="10" t="n"/>
      <c r="D3935">
        <f>IFERROR(VLOOKUP(C3935,Produtos!A:B,2,FALSE),"")</f>
        <v/>
      </c>
      <c r="F3935" s="10">
        <f>IFERROR(INDEX(Lotes!$E:$E,MATCH(1,(Lotes!$A:$A=C3935)*(Lotes!$C:$C=E3935),0)),"")</f>
        <v/>
      </c>
      <c r="G3935" s="14" t="n"/>
    </row>
    <row r="3936">
      <c r="A3936" s="10" t="n"/>
      <c r="D3936">
        <f>IFERROR(VLOOKUP(C3936,Produtos!A:B,2,FALSE),"")</f>
        <v/>
      </c>
      <c r="F3936" s="10">
        <f>IFERROR(INDEX(Lotes!$E:$E,MATCH(1,(Lotes!$A:$A=C3936)*(Lotes!$C:$C=E3936),0)),"")</f>
        <v/>
      </c>
      <c r="G3936" s="14" t="n"/>
    </row>
    <row r="3937">
      <c r="A3937" s="10" t="n"/>
      <c r="D3937">
        <f>IFERROR(VLOOKUP(C3937,Produtos!A:B,2,FALSE),"")</f>
        <v/>
      </c>
      <c r="F3937" s="10">
        <f>IFERROR(INDEX(Lotes!$E:$E,MATCH(1,(Lotes!$A:$A=C3937)*(Lotes!$C:$C=E3937),0)),"")</f>
        <v/>
      </c>
      <c r="G3937" s="14" t="n"/>
    </row>
    <row r="3938">
      <c r="A3938" s="10" t="n"/>
      <c r="D3938">
        <f>IFERROR(VLOOKUP(C3938,Produtos!A:B,2,FALSE),"")</f>
        <v/>
      </c>
      <c r="F3938" s="10">
        <f>IFERROR(INDEX(Lotes!$E:$E,MATCH(1,(Lotes!$A:$A=C3938)*(Lotes!$C:$C=E3938),0)),"")</f>
        <v/>
      </c>
      <c r="G3938" s="14" t="n"/>
    </row>
    <row r="3939">
      <c r="A3939" s="10" t="n"/>
      <c r="D3939">
        <f>IFERROR(VLOOKUP(C3939,Produtos!A:B,2,FALSE),"")</f>
        <v/>
      </c>
      <c r="F3939" s="10">
        <f>IFERROR(INDEX(Lotes!$E:$E,MATCH(1,(Lotes!$A:$A=C3939)*(Lotes!$C:$C=E3939),0)),"")</f>
        <v/>
      </c>
      <c r="G3939" s="14" t="n"/>
    </row>
    <row r="3940">
      <c r="A3940" s="10" t="n"/>
      <c r="D3940">
        <f>IFERROR(VLOOKUP(C3940,Produtos!A:B,2,FALSE),"")</f>
        <v/>
      </c>
      <c r="F3940" s="10">
        <f>IFERROR(INDEX(Lotes!$E:$E,MATCH(1,(Lotes!$A:$A=C3940)*(Lotes!$C:$C=E3940),0)),"")</f>
        <v/>
      </c>
      <c r="G3940" s="14" t="n"/>
    </row>
    <row r="3941">
      <c r="A3941" s="10" t="n"/>
      <c r="D3941">
        <f>IFERROR(VLOOKUP(C3941,Produtos!A:B,2,FALSE),"")</f>
        <v/>
      </c>
      <c r="F3941" s="10">
        <f>IFERROR(INDEX(Lotes!$E:$E,MATCH(1,(Lotes!$A:$A=C3941)*(Lotes!$C:$C=E3941),0)),"")</f>
        <v/>
      </c>
      <c r="G3941" s="14" t="n"/>
    </row>
    <row r="3942">
      <c r="A3942" s="10" t="n"/>
      <c r="D3942">
        <f>IFERROR(VLOOKUP(C3942,Produtos!A:B,2,FALSE),"")</f>
        <v/>
      </c>
      <c r="F3942" s="10">
        <f>IFERROR(INDEX(Lotes!$E:$E,MATCH(1,(Lotes!$A:$A=C3942)*(Lotes!$C:$C=E3942),0)),"")</f>
        <v/>
      </c>
      <c r="G3942" s="14" t="n"/>
    </row>
    <row r="3943">
      <c r="A3943" s="10" t="n"/>
      <c r="D3943">
        <f>IFERROR(VLOOKUP(C3943,Produtos!A:B,2,FALSE),"")</f>
        <v/>
      </c>
      <c r="F3943" s="10">
        <f>IFERROR(INDEX(Lotes!$E:$E,MATCH(1,(Lotes!$A:$A=C3943)*(Lotes!$C:$C=E3943),0)),"")</f>
        <v/>
      </c>
      <c r="G3943" s="14" t="n"/>
    </row>
    <row r="3944">
      <c r="A3944" s="10" t="n"/>
      <c r="D3944">
        <f>IFERROR(VLOOKUP(C3944,Produtos!A:B,2,FALSE),"")</f>
        <v/>
      </c>
      <c r="F3944" s="10">
        <f>IFERROR(INDEX(Lotes!$E:$E,MATCH(1,(Lotes!$A:$A=C3944)*(Lotes!$C:$C=E3944),0)),"")</f>
        <v/>
      </c>
      <c r="G3944" s="14" t="n"/>
    </row>
    <row r="3945">
      <c r="A3945" s="10" t="n"/>
      <c r="D3945">
        <f>IFERROR(VLOOKUP(C3945,Produtos!A:B,2,FALSE),"")</f>
        <v/>
      </c>
      <c r="F3945" s="10">
        <f>IFERROR(INDEX(Lotes!$E:$E,MATCH(1,(Lotes!$A:$A=C3945)*(Lotes!$C:$C=E3945),0)),"")</f>
        <v/>
      </c>
      <c r="G3945" s="14" t="n"/>
    </row>
    <row r="3946">
      <c r="A3946" s="10" t="n"/>
      <c r="D3946">
        <f>IFERROR(VLOOKUP(C3946,Produtos!A:B,2,FALSE),"")</f>
        <v/>
      </c>
      <c r="F3946" s="10">
        <f>IFERROR(INDEX(Lotes!$E:$E,MATCH(1,(Lotes!$A:$A=C3946)*(Lotes!$C:$C=E3946),0)),"")</f>
        <v/>
      </c>
      <c r="G3946" s="14" t="n"/>
    </row>
    <row r="3947">
      <c r="A3947" s="10" t="n"/>
      <c r="D3947">
        <f>IFERROR(VLOOKUP(C3947,Produtos!A:B,2,FALSE),"")</f>
        <v/>
      </c>
      <c r="F3947" s="10">
        <f>IFERROR(INDEX(Lotes!$E:$E,MATCH(1,(Lotes!$A:$A=C3947)*(Lotes!$C:$C=E3947),0)),"")</f>
        <v/>
      </c>
      <c r="G3947" s="14" t="n"/>
    </row>
    <row r="3948">
      <c r="A3948" s="10" t="n"/>
      <c r="D3948">
        <f>IFERROR(VLOOKUP(C3948,Produtos!A:B,2,FALSE),"")</f>
        <v/>
      </c>
      <c r="F3948" s="10">
        <f>IFERROR(INDEX(Lotes!$E:$E,MATCH(1,(Lotes!$A:$A=C3948)*(Lotes!$C:$C=E3948),0)),"")</f>
        <v/>
      </c>
      <c r="G3948" s="14" t="n"/>
    </row>
    <row r="3949">
      <c r="A3949" s="10" t="n"/>
      <c r="D3949">
        <f>IFERROR(VLOOKUP(C3949,Produtos!A:B,2,FALSE),"")</f>
        <v/>
      </c>
      <c r="F3949" s="10">
        <f>IFERROR(INDEX(Lotes!$E:$E,MATCH(1,(Lotes!$A:$A=C3949)*(Lotes!$C:$C=E3949),0)),"")</f>
        <v/>
      </c>
      <c r="G3949" s="14" t="n"/>
    </row>
    <row r="3950">
      <c r="A3950" s="10" t="n"/>
      <c r="D3950">
        <f>IFERROR(VLOOKUP(C3950,Produtos!A:B,2,FALSE),"")</f>
        <v/>
      </c>
      <c r="F3950" s="10">
        <f>IFERROR(INDEX(Lotes!$E:$E,MATCH(1,(Lotes!$A:$A=C3950)*(Lotes!$C:$C=E3950),0)),"")</f>
        <v/>
      </c>
      <c r="G3950" s="14" t="n"/>
    </row>
    <row r="3951">
      <c r="A3951" s="10" t="n"/>
      <c r="D3951">
        <f>IFERROR(VLOOKUP(C3951,Produtos!A:B,2,FALSE),"")</f>
        <v/>
      </c>
      <c r="F3951" s="10">
        <f>IFERROR(INDEX(Lotes!$E:$E,MATCH(1,(Lotes!$A:$A=C3951)*(Lotes!$C:$C=E3951),0)),"")</f>
        <v/>
      </c>
      <c r="G3951" s="14" t="n"/>
    </row>
    <row r="3952">
      <c r="A3952" s="10" t="n"/>
      <c r="D3952">
        <f>IFERROR(VLOOKUP(C3952,Produtos!A:B,2,FALSE),"")</f>
        <v/>
      </c>
      <c r="F3952" s="10">
        <f>IFERROR(INDEX(Lotes!$E:$E,MATCH(1,(Lotes!$A:$A=C3952)*(Lotes!$C:$C=E3952),0)),"")</f>
        <v/>
      </c>
      <c r="G3952" s="14" t="n"/>
    </row>
    <row r="3953">
      <c r="A3953" s="10" t="n"/>
      <c r="D3953">
        <f>IFERROR(VLOOKUP(C3953,Produtos!A:B,2,FALSE),"")</f>
        <v/>
      </c>
      <c r="F3953" s="10">
        <f>IFERROR(INDEX(Lotes!$E:$E,MATCH(1,(Lotes!$A:$A=C3953)*(Lotes!$C:$C=E3953),0)),"")</f>
        <v/>
      </c>
      <c r="G3953" s="14" t="n"/>
    </row>
    <row r="3954">
      <c r="A3954" s="10" t="n"/>
      <c r="D3954">
        <f>IFERROR(VLOOKUP(C3954,Produtos!A:B,2,FALSE),"")</f>
        <v/>
      </c>
      <c r="F3954" s="10">
        <f>IFERROR(INDEX(Lotes!$E:$E,MATCH(1,(Lotes!$A:$A=C3954)*(Lotes!$C:$C=E3954),0)),"")</f>
        <v/>
      </c>
      <c r="G3954" s="14" t="n"/>
    </row>
    <row r="3955">
      <c r="A3955" s="10" t="n"/>
      <c r="D3955">
        <f>IFERROR(VLOOKUP(C3955,Produtos!A:B,2,FALSE),"")</f>
        <v/>
      </c>
      <c r="F3955" s="10">
        <f>IFERROR(INDEX(Lotes!$E:$E,MATCH(1,(Lotes!$A:$A=C3955)*(Lotes!$C:$C=E3955),0)),"")</f>
        <v/>
      </c>
      <c r="G3955" s="14" t="n"/>
    </row>
    <row r="3956">
      <c r="A3956" s="10" t="n"/>
      <c r="D3956">
        <f>IFERROR(VLOOKUP(C3956,Produtos!A:B,2,FALSE),"")</f>
        <v/>
      </c>
      <c r="F3956" s="10">
        <f>IFERROR(INDEX(Lotes!$E:$E,MATCH(1,(Lotes!$A:$A=C3956)*(Lotes!$C:$C=E3956),0)),"")</f>
        <v/>
      </c>
      <c r="G3956" s="14" t="n"/>
    </row>
    <row r="3957">
      <c r="A3957" s="10" t="n"/>
      <c r="D3957">
        <f>IFERROR(VLOOKUP(C3957,Produtos!A:B,2,FALSE),"")</f>
        <v/>
      </c>
      <c r="F3957" s="10">
        <f>IFERROR(INDEX(Lotes!$E:$E,MATCH(1,(Lotes!$A:$A=C3957)*(Lotes!$C:$C=E3957),0)),"")</f>
        <v/>
      </c>
      <c r="G3957" s="14" t="n"/>
    </row>
    <row r="3958">
      <c r="A3958" s="10" t="n"/>
      <c r="D3958">
        <f>IFERROR(VLOOKUP(C3958,Produtos!A:B,2,FALSE),"")</f>
        <v/>
      </c>
      <c r="F3958" s="10">
        <f>IFERROR(INDEX(Lotes!$E:$E,MATCH(1,(Lotes!$A:$A=C3958)*(Lotes!$C:$C=E3958),0)),"")</f>
        <v/>
      </c>
      <c r="G3958" s="14" t="n"/>
    </row>
    <row r="3959">
      <c r="A3959" s="10" t="n"/>
      <c r="D3959">
        <f>IFERROR(VLOOKUP(C3959,Produtos!A:B,2,FALSE),"")</f>
        <v/>
      </c>
      <c r="F3959" s="10">
        <f>IFERROR(INDEX(Lotes!$E:$E,MATCH(1,(Lotes!$A:$A=C3959)*(Lotes!$C:$C=E3959),0)),"")</f>
        <v/>
      </c>
      <c r="G3959" s="14" t="n"/>
    </row>
    <row r="3960">
      <c r="A3960" s="10" t="n"/>
      <c r="D3960">
        <f>IFERROR(VLOOKUP(C3960,Produtos!A:B,2,FALSE),"")</f>
        <v/>
      </c>
      <c r="F3960" s="10">
        <f>IFERROR(INDEX(Lotes!$E:$E,MATCH(1,(Lotes!$A:$A=C3960)*(Lotes!$C:$C=E3960),0)),"")</f>
        <v/>
      </c>
      <c r="G3960" s="14" t="n"/>
    </row>
    <row r="3961">
      <c r="A3961" s="10" t="n"/>
      <c r="D3961">
        <f>IFERROR(VLOOKUP(C3961,Produtos!A:B,2,FALSE),"")</f>
        <v/>
      </c>
      <c r="F3961" s="10">
        <f>IFERROR(INDEX(Lotes!$E:$E,MATCH(1,(Lotes!$A:$A=C3961)*(Lotes!$C:$C=E3961),0)),"")</f>
        <v/>
      </c>
      <c r="G3961" s="14" t="n"/>
    </row>
    <row r="3962">
      <c r="A3962" s="10" t="n"/>
      <c r="D3962">
        <f>IFERROR(VLOOKUP(C3962,Produtos!A:B,2,FALSE),"")</f>
        <v/>
      </c>
      <c r="F3962" s="10">
        <f>IFERROR(INDEX(Lotes!$E:$E,MATCH(1,(Lotes!$A:$A=C3962)*(Lotes!$C:$C=E3962),0)),"")</f>
        <v/>
      </c>
      <c r="G3962" s="14" t="n"/>
    </row>
    <row r="3963">
      <c r="A3963" s="10" t="n"/>
      <c r="D3963">
        <f>IFERROR(VLOOKUP(C3963,Produtos!A:B,2,FALSE),"")</f>
        <v/>
      </c>
      <c r="F3963" s="10">
        <f>IFERROR(INDEX(Lotes!$E:$E,MATCH(1,(Lotes!$A:$A=C3963)*(Lotes!$C:$C=E3963),0)),"")</f>
        <v/>
      </c>
      <c r="G3963" s="14" t="n"/>
    </row>
    <row r="3964">
      <c r="A3964" s="10" t="n"/>
      <c r="D3964">
        <f>IFERROR(VLOOKUP(C3964,Produtos!A:B,2,FALSE),"")</f>
        <v/>
      </c>
      <c r="F3964" s="10">
        <f>IFERROR(INDEX(Lotes!$E:$E,MATCH(1,(Lotes!$A:$A=C3964)*(Lotes!$C:$C=E3964),0)),"")</f>
        <v/>
      </c>
      <c r="G3964" s="14" t="n"/>
    </row>
    <row r="3965">
      <c r="A3965" s="10" t="n"/>
      <c r="D3965">
        <f>IFERROR(VLOOKUP(C3965,Produtos!A:B,2,FALSE),"")</f>
        <v/>
      </c>
      <c r="F3965" s="10">
        <f>IFERROR(INDEX(Lotes!$E:$E,MATCH(1,(Lotes!$A:$A=C3965)*(Lotes!$C:$C=E3965),0)),"")</f>
        <v/>
      </c>
      <c r="G3965" s="14" t="n"/>
    </row>
    <row r="3966">
      <c r="A3966" s="10" t="n"/>
      <c r="D3966">
        <f>IFERROR(VLOOKUP(C3966,Produtos!A:B,2,FALSE),"")</f>
        <v/>
      </c>
      <c r="F3966" s="10">
        <f>IFERROR(INDEX(Lotes!$E:$E,MATCH(1,(Lotes!$A:$A=C3966)*(Lotes!$C:$C=E3966),0)),"")</f>
        <v/>
      </c>
      <c r="G3966" s="14" t="n"/>
    </row>
    <row r="3967">
      <c r="A3967" s="10" t="n"/>
      <c r="D3967">
        <f>IFERROR(VLOOKUP(C3967,Produtos!A:B,2,FALSE),"")</f>
        <v/>
      </c>
      <c r="F3967" s="10">
        <f>IFERROR(INDEX(Lotes!$E:$E,MATCH(1,(Lotes!$A:$A=C3967)*(Lotes!$C:$C=E3967),0)),"")</f>
        <v/>
      </c>
      <c r="G3967" s="14" t="n"/>
    </row>
    <row r="3968">
      <c r="A3968" s="10" t="n"/>
      <c r="D3968">
        <f>IFERROR(VLOOKUP(C3968,Produtos!A:B,2,FALSE),"")</f>
        <v/>
      </c>
      <c r="F3968" s="10">
        <f>IFERROR(INDEX(Lotes!$E:$E,MATCH(1,(Lotes!$A:$A=C3968)*(Lotes!$C:$C=E3968),0)),"")</f>
        <v/>
      </c>
      <c r="G3968" s="14" t="n"/>
    </row>
    <row r="3969">
      <c r="A3969" s="10" t="n"/>
      <c r="D3969">
        <f>IFERROR(VLOOKUP(C3969,Produtos!A:B,2,FALSE),"")</f>
        <v/>
      </c>
      <c r="F3969" s="10">
        <f>IFERROR(INDEX(Lotes!$E:$E,MATCH(1,(Lotes!$A:$A=C3969)*(Lotes!$C:$C=E3969),0)),"")</f>
        <v/>
      </c>
      <c r="G3969" s="14" t="n"/>
    </row>
    <row r="3970">
      <c r="A3970" s="10" t="n"/>
      <c r="D3970">
        <f>IFERROR(VLOOKUP(C3970,Produtos!A:B,2,FALSE),"")</f>
        <v/>
      </c>
      <c r="F3970" s="10">
        <f>IFERROR(INDEX(Lotes!$E:$E,MATCH(1,(Lotes!$A:$A=C3970)*(Lotes!$C:$C=E3970),0)),"")</f>
        <v/>
      </c>
      <c r="G3970" s="14" t="n"/>
    </row>
    <row r="3971">
      <c r="A3971" s="10" t="n"/>
      <c r="D3971">
        <f>IFERROR(VLOOKUP(C3971,Produtos!A:B,2,FALSE),"")</f>
        <v/>
      </c>
      <c r="F3971" s="10">
        <f>IFERROR(INDEX(Lotes!$E:$E,MATCH(1,(Lotes!$A:$A=C3971)*(Lotes!$C:$C=E3971),0)),"")</f>
        <v/>
      </c>
      <c r="G3971" s="14" t="n"/>
    </row>
    <row r="3972">
      <c r="A3972" s="10" t="n"/>
      <c r="D3972">
        <f>IFERROR(VLOOKUP(C3972,Produtos!A:B,2,FALSE),"")</f>
        <v/>
      </c>
      <c r="F3972" s="10">
        <f>IFERROR(INDEX(Lotes!$E:$E,MATCH(1,(Lotes!$A:$A=C3972)*(Lotes!$C:$C=E3972),0)),"")</f>
        <v/>
      </c>
      <c r="G3972" s="14" t="n"/>
    </row>
    <row r="3973">
      <c r="A3973" s="10" t="n"/>
      <c r="D3973">
        <f>IFERROR(VLOOKUP(C3973,Produtos!A:B,2,FALSE),"")</f>
        <v/>
      </c>
      <c r="F3973" s="10">
        <f>IFERROR(INDEX(Lotes!$E:$E,MATCH(1,(Lotes!$A:$A=C3973)*(Lotes!$C:$C=E3973),0)),"")</f>
        <v/>
      </c>
      <c r="G3973" s="14" t="n"/>
    </row>
    <row r="3974">
      <c r="A3974" s="10" t="n"/>
      <c r="D3974">
        <f>IFERROR(VLOOKUP(C3974,Produtos!A:B,2,FALSE),"")</f>
        <v/>
      </c>
      <c r="F3974" s="10">
        <f>IFERROR(INDEX(Lotes!$E:$E,MATCH(1,(Lotes!$A:$A=C3974)*(Lotes!$C:$C=E3974),0)),"")</f>
        <v/>
      </c>
      <c r="G3974" s="14" t="n"/>
    </row>
    <row r="3975">
      <c r="A3975" s="10" t="n"/>
      <c r="D3975">
        <f>IFERROR(VLOOKUP(C3975,Produtos!A:B,2,FALSE),"")</f>
        <v/>
      </c>
      <c r="F3975" s="10">
        <f>IFERROR(INDEX(Lotes!$E:$E,MATCH(1,(Lotes!$A:$A=C3975)*(Lotes!$C:$C=E3975),0)),"")</f>
        <v/>
      </c>
      <c r="G3975" s="14" t="n"/>
    </row>
    <row r="3976">
      <c r="A3976" s="10" t="n"/>
      <c r="D3976">
        <f>IFERROR(VLOOKUP(C3976,Produtos!A:B,2,FALSE),"")</f>
        <v/>
      </c>
      <c r="F3976" s="10">
        <f>IFERROR(INDEX(Lotes!$E:$E,MATCH(1,(Lotes!$A:$A=C3976)*(Lotes!$C:$C=E3976),0)),"")</f>
        <v/>
      </c>
      <c r="G3976" s="14" t="n"/>
    </row>
    <row r="3977">
      <c r="A3977" s="10" t="n"/>
      <c r="D3977">
        <f>IFERROR(VLOOKUP(C3977,Produtos!A:B,2,FALSE),"")</f>
        <v/>
      </c>
      <c r="F3977" s="10">
        <f>IFERROR(INDEX(Lotes!$E:$E,MATCH(1,(Lotes!$A:$A=C3977)*(Lotes!$C:$C=E3977),0)),"")</f>
        <v/>
      </c>
      <c r="G3977" s="14" t="n"/>
    </row>
    <row r="3978">
      <c r="A3978" s="10" t="n"/>
      <c r="D3978">
        <f>IFERROR(VLOOKUP(C3978,Produtos!A:B,2,FALSE),"")</f>
        <v/>
      </c>
      <c r="F3978" s="10">
        <f>IFERROR(INDEX(Lotes!$E:$E,MATCH(1,(Lotes!$A:$A=C3978)*(Lotes!$C:$C=E3978),0)),"")</f>
        <v/>
      </c>
      <c r="G3978" s="14" t="n"/>
    </row>
    <row r="3979">
      <c r="A3979" s="10" t="n"/>
      <c r="D3979">
        <f>IFERROR(VLOOKUP(C3979,Produtos!A:B,2,FALSE),"")</f>
        <v/>
      </c>
      <c r="F3979" s="10">
        <f>IFERROR(INDEX(Lotes!$E:$E,MATCH(1,(Lotes!$A:$A=C3979)*(Lotes!$C:$C=E3979),0)),"")</f>
        <v/>
      </c>
      <c r="G3979" s="14" t="n"/>
    </row>
    <row r="3980">
      <c r="A3980" s="10" t="n"/>
      <c r="D3980">
        <f>IFERROR(VLOOKUP(C3980,Produtos!A:B,2,FALSE),"")</f>
        <v/>
      </c>
      <c r="F3980" s="10">
        <f>IFERROR(INDEX(Lotes!$E:$E,MATCH(1,(Lotes!$A:$A=C3980)*(Lotes!$C:$C=E3980),0)),"")</f>
        <v/>
      </c>
      <c r="G3980" s="14" t="n"/>
    </row>
    <row r="3981">
      <c r="A3981" s="10" t="n"/>
      <c r="D3981">
        <f>IFERROR(VLOOKUP(C3981,Produtos!A:B,2,FALSE),"")</f>
        <v/>
      </c>
      <c r="F3981" s="10">
        <f>IFERROR(INDEX(Lotes!$E:$E,MATCH(1,(Lotes!$A:$A=C3981)*(Lotes!$C:$C=E3981),0)),"")</f>
        <v/>
      </c>
      <c r="G3981" s="14" t="n"/>
    </row>
    <row r="3982">
      <c r="A3982" s="10" t="n"/>
      <c r="D3982">
        <f>IFERROR(VLOOKUP(C3982,Produtos!A:B,2,FALSE),"")</f>
        <v/>
      </c>
      <c r="F3982" s="10">
        <f>IFERROR(INDEX(Lotes!$E:$E,MATCH(1,(Lotes!$A:$A=C3982)*(Lotes!$C:$C=E3982),0)),"")</f>
        <v/>
      </c>
      <c r="G3982" s="14" t="n"/>
    </row>
    <row r="3983">
      <c r="A3983" s="10" t="n"/>
      <c r="D3983">
        <f>IFERROR(VLOOKUP(C3983,Produtos!A:B,2,FALSE),"")</f>
        <v/>
      </c>
      <c r="F3983" s="10">
        <f>IFERROR(INDEX(Lotes!$E:$E,MATCH(1,(Lotes!$A:$A=C3983)*(Lotes!$C:$C=E3983),0)),"")</f>
        <v/>
      </c>
      <c r="G3983" s="14" t="n"/>
    </row>
    <row r="3984">
      <c r="A3984" s="10" t="n"/>
      <c r="D3984">
        <f>IFERROR(VLOOKUP(C3984,Produtos!A:B,2,FALSE),"")</f>
        <v/>
      </c>
      <c r="F3984" s="10">
        <f>IFERROR(INDEX(Lotes!$E:$E,MATCH(1,(Lotes!$A:$A=C3984)*(Lotes!$C:$C=E3984),0)),"")</f>
        <v/>
      </c>
      <c r="G3984" s="14" t="n"/>
    </row>
    <row r="3985">
      <c r="A3985" s="10" t="n"/>
      <c r="D3985">
        <f>IFERROR(VLOOKUP(C3985,Produtos!A:B,2,FALSE),"")</f>
        <v/>
      </c>
      <c r="F3985" s="10">
        <f>IFERROR(INDEX(Lotes!$E:$E,MATCH(1,(Lotes!$A:$A=C3985)*(Lotes!$C:$C=E3985),0)),"")</f>
        <v/>
      </c>
      <c r="G3985" s="14" t="n"/>
    </row>
    <row r="3986">
      <c r="A3986" s="10" t="n"/>
      <c r="D3986">
        <f>IFERROR(VLOOKUP(C3986,Produtos!A:B,2,FALSE),"")</f>
        <v/>
      </c>
      <c r="F3986" s="10">
        <f>IFERROR(INDEX(Lotes!$E:$E,MATCH(1,(Lotes!$A:$A=C3986)*(Lotes!$C:$C=E3986),0)),"")</f>
        <v/>
      </c>
      <c r="G3986" s="14" t="n"/>
    </row>
    <row r="3987">
      <c r="A3987" s="10" t="n"/>
      <c r="D3987">
        <f>IFERROR(VLOOKUP(C3987,Produtos!A:B,2,FALSE),"")</f>
        <v/>
      </c>
      <c r="F3987" s="10">
        <f>IFERROR(INDEX(Lotes!$E:$E,MATCH(1,(Lotes!$A:$A=C3987)*(Lotes!$C:$C=E3987),0)),"")</f>
        <v/>
      </c>
      <c r="G3987" s="14" t="n"/>
    </row>
    <row r="3988">
      <c r="A3988" s="10" t="n"/>
      <c r="D3988">
        <f>IFERROR(VLOOKUP(C3988,Produtos!A:B,2,FALSE),"")</f>
        <v/>
      </c>
      <c r="F3988" s="10">
        <f>IFERROR(INDEX(Lotes!$E:$E,MATCH(1,(Lotes!$A:$A=C3988)*(Lotes!$C:$C=E3988),0)),"")</f>
        <v/>
      </c>
      <c r="G3988" s="14" t="n"/>
    </row>
    <row r="3989">
      <c r="A3989" s="10" t="n"/>
      <c r="D3989">
        <f>IFERROR(VLOOKUP(C3989,Produtos!A:B,2,FALSE),"")</f>
        <v/>
      </c>
      <c r="F3989" s="10">
        <f>IFERROR(INDEX(Lotes!$E:$E,MATCH(1,(Lotes!$A:$A=C3989)*(Lotes!$C:$C=E3989),0)),"")</f>
        <v/>
      </c>
      <c r="G3989" s="14" t="n"/>
    </row>
    <row r="3990">
      <c r="A3990" s="10" t="n"/>
      <c r="D3990">
        <f>IFERROR(VLOOKUP(C3990,Produtos!A:B,2,FALSE),"")</f>
        <v/>
      </c>
      <c r="F3990" s="10">
        <f>IFERROR(INDEX(Lotes!$E:$E,MATCH(1,(Lotes!$A:$A=C3990)*(Lotes!$C:$C=E3990),0)),"")</f>
        <v/>
      </c>
      <c r="G3990" s="14" t="n"/>
    </row>
    <row r="3991">
      <c r="A3991" s="10" t="n"/>
      <c r="D3991">
        <f>IFERROR(VLOOKUP(C3991,Produtos!A:B,2,FALSE),"")</f>
        <v/>
      </c>
      <c r="F3991" s="10">
        <f>IFERROR(INDEX(Lotes!$E:$E,MATCH(1,(Lotes!$A:$A=C3991)*(Lotes!$C:$C=E3991),0)),"")</f>
        <v/>
      </c>
      <c r="G3991" s="14" t="n"/>
    </row>
    <row r="3992">
      <c r="A3992" s="10" t="n"/>
      <c r="D3992">
        <f>IFERROR(VLOOKUP(C3992,Produtos!A:B,2,FALSE),"")</f>
        <v/>
      </c>
      <c r="F3992" s="10">
        <f>IFERROR(INDEX(Lotes!$E:$E,MATCH(1,(Lotes!$A:$A=C3992)*(Lotes!$C:$C=E3992),0)),"")</f>
        <v/>
      </c>
      <c r="G3992" s="14" t="n"/>
    </row>
    <row r="3993">
      <c r="A3993" s="10" t="n"/>
      <c r="D3993">
        <f>IFERROR(VLOOKUP(C3993,Produtos!A:B,2,FALSE),"")</f>
        <v/>
      </c>
      <c r="F3993" s="10">
        <f>IFERROR(INDEX(Lotes!$E:$E,MATCH(1,(Lotes!$A:$A=C3993)*(Lotes!$C:$C=E3993),0)),"")</f>
        <v/>
      </c>
      <c r="G3993" s="14" t="n"/>
    </row>
    <row r="3994">
      <c r="A3994" s="10" t="n"/>
      <c r="D3994">
        <f>IFERROR(VLOOKUP(C3994,Produtos!A:B,2,FALSE),"")</f>
        <v/>
      </c>
      <c r="F3994" s="10">
        <f>IFERROR(INDEX(Lotes!$E:$E,MATCH(1,(Lotes!$A:$A=C3994)*(Lotes!$C:$C=E3994),0)),"")</f>
        <v/>
      </c>
      <c r="G3994" s="14" t="n"/>
    </row>
    <row r="3995">
      <c r="A3995" s="10" t="n"/>
      <c r="D3995">
        <f>IFERROR(VLOOKUP(C3995,Produtos!A:B,2,FALSE),"")</f>
        <v/>
      </c>
      <c r="F3995" s="10">
        <f>IFERROR(INDEX(Lotes!$E:$E,MATCH(1,(Lotes!$A:$A=C3995)*(Lotes!$C:$C=E3995),0)),"")</f>
        <v/>
      </c>
      <c r="G3995" s="14" t="n"/>
    </row>
    <row r="3996">
      <c r="A3996" s="10" t="n"/>
      <c r="D3996">
        <f>IFERROR(VLOOKUP(C3996,Produtos!A:B,2,FALSE),"")</f>
        <v/>
      </c>
      <c r="F3996" s="10">
        <f>IFERROR(INDEX(Lotes!$E:$E,MATCH(1,(Lotes!$A:$A=C3996)*(Lotes!$C:$C=E3996),0)),"")</f>
        <v/>
      </c>
      <c r="G3996" s="14" t="n"/>
    </row>
    <row r="3997">
      <c r="A3997" s="10" t="n"/>
      <c r="D3997">
        <f>IFERROR(VLOOKUP(C3997,Produtos!A:B,2,FALSE),"")</f>
        <v/>
      </c>
      <c r="F3997" s="10">
        <f>IFERROR(INDEX(Lotes!$E:$E,MATCH(1,(Lotes!$A:$A=C3997)*(Lotes!$C:$C=E3997),0)),"")</f>
        <v/>
      </c>
      <c r="G3997" s="14" t="n"/>
    </row>
    <row r="3998">
      <c r="A3998" s="10" t="n"/>
      <c r="D3998">
        <f>IFERROR(VLOOKUP(C3998,Produtos!A:B,2,FALSE),"")</f>
        <v/>
      </c>
      <c r="F3998" s="10">
        <f>IFERROR(INDEX(Lotes!$E:$E,MATCH(1,(Lotes!$A:$A=C3998)*(Lotes!$C:$C=E3998),0)),"")</f>
        <v/>
      </c>
      <c r="G3998" s="14" t="n"/>
    </row>
    <row r="3999">
      <c r="A3999" s="10" t="n"/>
      <c r="D3999">
        <f>IFERROR(VLOOKUP(C3999,Produtos!A:B,2,FALSE),"")</f>
        <v/>
      </c>
      <c r="F3999" s="10">
        <f>IFERROR(INDEX(Lotes!$E:$E,MATCH(1,(Lotes!$A:$A=C3999)*(Lotes!$C:$C=E3999),0)),"")</f>
        <v/>
      </c>
      <c r="G3999" s="14" t="n"/>
    </row>
    <row r="4000">
      <c r="A4000" s="10" t="n"/>
      <c r="D4000">
        <f>IFERROR(VLOOKUP(C4000,Produtos!A:B,2,FALSE),"")</f>
        <v/>
      </c>
      <c r="F4000" s="10">
        <f>IFERROR(INDEX(Lotes!$E:$E,MATCH(1,(Lotes!$A:$A=C4000)*(Lotes!$C:$C=E4000),0)),"")</f>
        <v/>
      </c>
      <c r="G4000" s="14" t="n"/>
    </row>
    <row r="4001">
      <c r="A4001" s="10" t="n"/>
      <c r="D4001">
        <f>IFERROR(VLOOKUP(C4001,Produtos!A:B,2,FALSE),"")</f>
        <v/>
      </c>
      <c r="F4001" s="10">
        <f>IFERROR(INDEX(Lotes!$E:$E,MATCH(1,(Lotes!$A:$A=C4001)*(Lotes!$C:$C=E4001),0)),"")</f>
        <v/>
      </c>
      <c r="G4001" s="14" t="n"/>
    </row>
    <row r="4002">
      <c r="A4002" s="10" t="n"/>
      <c r="D4002">
        <f>IFERROR(VLOOKUP(C4002,Produtos!A:B,2,FALSE),"")</f>
        <v/>
      </c>
      <c r="F4002" s="10">
        <f>IFERROR(INDEX(Lotes!$E:$E,MATCH(1,(Lotes!$A:$A=C4002)*(Lotes!$C:$C=E4002),0)),"")</f>
        <v/>
      </c>
      <c r="G4002" s="14" t="n"/>
    </row>
    <row r="4003">
      <c r="A4003" s="10" t="n"/>
      <c r="D4003">
        <f>IFERROR(VLOOKUP(C4003,Produtos!A:B,2,FALSE),"")</f>
        <v/>
      </c>
      <c r="F4003" s="10">
        <f>IFERROR(INDEX(Lotes!$E:$E,MATCH(1,(Lotes!$A:$A=C4003)*(Lotes!$C:$C=E4003),0)),"")</f>
        <v/>
      </c>
      <c r="G4003" s="14" t="n"/>
    </row>
    <row r="4004">
      <c r="A4004" s="10" t="n"/>
      <c r="D4004">
        <f>IFERROR(VLOOKUP(C4004,Produtos!A:B,2,FALSE),"")</f>
        <v/>
      </c>
      <c r="F4004" s="10">
        <f>IFERROR(INDEX(Lotes!$E:$E,MATCH(1,(Lotes!$A:$A=C4004)*(Lotes!$C:$C=E4004),0)),"")</f>
        <v/>
      </c>
      <c r="G4004" s="14" t="n"/>
    </row>
    <row r="4005">
      <c r="A4005" s="10" t="n"/>
      <c r="D4005">
        <f>IFERROR(VLOOKUP(C4005,Produtos!A:B,2,FALSE),"")</f>
        <v/>
      </c>
      <c r="F4005" s="10">
        <f>IFERROR(INDEX(Lotes!$E:$E,MATCH(1,(Lotes!$A:$A=C4005)*(Lotes!$C:$C=E4005),0)),"")</f>
        <v/>
      </c>
      <c r="G4005" s="14" t="n"/>
    </row>
    <row r="4006">
      <c r="A4006" s="10" t="n"/>
      <c r="D4006">
        <f>IFERROR(VLOOKUP(C4006,Produtos!A:B,2,FALSE),"")</f>
        <v/>
      </c>
      <c r="F4006" s="10">
        <f>IFERROR(INDEX(Lotes!$E:$E,MATCH(1,(Lotes!$A:$A=C4006)*(Lotes!$C:$C=E4006),0)),"")</f>
        <v/>
      </c>
      <c r="G4006" s="14" t="n"/>
    </row>
    <row r="4007">
      <c r="A4007" s="10" t="n"/>
      <c r="D4007">
        <f>IFERROR(VLOOKUP(C4007,Produtos!A:B,2,FALSE),"")</f>
        <v/>
      </c>
      <c r="F4007" s="10">
        <f>IFERROR(INDEX(Lotes!$E:$E,MATCH(1,(Lotes!$A:$A=C4007)*(Lotes!$C:$C=E4007),0)),"")</f>
        <v/>
      </c>
      <c r="G4007" s="14" t="n"/>
    </row>
    <row r="4008">
      <c r="A4008" s="10" t="n"/>
      <c r="D4008">
        <f>IFERROR(VLOOKUP(C4008,Produtos!A:B,2,FALSE),"")</f>
        <v/>
      </c>
      <c r="F4008" s="10">
        <f>IFERROR(INDEX(Lotes!$E:$E,MATCH(1,(Lotes!$A:$A=C4008)*(Lotes!$C:$C=E4008),0)),"")</f>
        <v/>
      </c>
      <c r="G4008" s="14" t="n"/>
    </row>
    <row r="4009">
      <c r="A4009" s="10" t="n"/>
      <c r="D4009">
        <f>IFERROR(VLOOKUP(C4009,Produtos!A:B,2,FALSE),"")</f>
        <v/>
      </c>
      <c r="F4009" s="10">
        <f>IFERROR(INDEX(Lotes!$E:$E,MATCH(1,(Lotes!$A:$A=C4009)*(Lotes!$C:$C=E4009),0)),"")</f>
        <v/>
      </c>
      <c r="G4009" s="14" t="n"/>
    </row>
    <row r="4010">
      <c r="A4010" s="10" t="n"/>
      <c r="D4010">
        <f>IFERROR(VLOOKUP(C4010,Produtos!A:B,2,FALSE),"")</f>
        <v/>
      </c>
      <c r="F4010" s="10">
        <f>IFERROR(INDEX(Lotes!$E:$E,MATCH(1,(Lotes!$A:$A=C4010)*(Lotes!$C:$C=E4010),0)),"")</f>
        <v/>
      </c>
      <c r="G4010" s="14" t="n"/>
    </row>
    <row r="4011">
      <c r="A4011" s="10" t="n"/>
      <c r="D4011">
        <f>IFERROR(VLOOKUP(C4011,Produtos!A:B,2,FALSE),"")</f>
        <v/>
      </c>
      <c r="F4011" s="10">
        <f>IFERROR(INDEX(Lotes!$E:$E,MATCH(1,(Lotes!$A:$A=C4011)*(Lotes!$C:$C=E4011),0)),"")</f>
        <v/>
      </c>
      <c r="G4011" s="14" t="n"/>
    </row>
    <row r="4012">
      <c r="A4012" s="10" t="n"/>
      <c r="D4012">
        <f>IFERROR(VLOOKUP(C4012,Produtos!A:B,2,FALSE),"")</f>
        <v/>
      </c>
      <c r="F4012" s="10">
        <f>IFERROR(INDEX(Lotes!$E:$E,MATCH(1,(Lotes!$A:$A=C4012)*(Lotes!$C:$C=E4012),0)),"")</f>
        <v/>
      </c>
      <c r="G4012" s="14" t="n"/>
    </row>
    <row r="4013">
      <c r="A4013" s="10" t="n"/>
      <c r="D4013">
        <f>IFERROR(VLOOKUP(C4013,Produtos!A:B,2,FALSE),"")</f>
        <v/>
      </c>
      <c r="F4013" s="10">
        <f>IFERROR(INDEX(Lotes!$E:$E,MATCH(1,(Lotes!$A:$A=C4013)*(Lotes!$C:$C=E4013),0)),"")</f>
        <v/>
      </c>
      <c r="G4013" s="14" t="n"/>
    </row>
    <row r="4014">
      <c r="A4014" s="10" t="n"/>
      <c r="D4014">
        <f>IFERROR(VLOOKUP(C4014,Produtos!A:B,2,FALSE),"")</f>
        <v/>
      </c>
      <c r="F4014" s="10">
        <f>IFERROR(INDEX(Lotes!$E:$E,MATCH(1,(Lotes!$A:$A=C4014)*(Lotes!$C:$C=E4014),0)),"")</f>
        <v/>
      </c>
      <c r="G4014" s="14" t="n"/>
    </row>
    <row r="4015">
      <c r="A4015" s="10" t="n"/>
      <c r="D4015">
        <f>IFERROR(VLOOKUP(C4015,Produtos!A:B,2,FALSE),"")</f>
        <v/>
      </c>
      <c r="F4015" s="10">
        <f>IFERROR(INDEX(Lotes!$E:$E,MATCH(1,(Lotes!$A:$A=C4015)*(Lotes!$C:$C=E4015),0)),"")</f>
        <v/>
      </c>
      <c r="G4015" s="14" t="n"/>
    </row>
    <row r="4016">
      <c r="A4016" s="10" t="n"/>
      <c r="D4016">
        <f>IFERROR(VLOOKUP(C4016,Produtos!A:B,2,FALSE),"")</f>
        <v/>
      </c>
      <c r="F4016" s="10">
        <f>IFERROR(INDEX(Lotes!$E:$E,MATCH(1,(Lotes!$A:$A=C4016)*(Lotes!$C:$C=E4016),0)),"")</f>
        <v/>
      </c>
      <c r="G4016" s="14" t="n"/>
    </row>
    <row r="4017">
      <c r="A4017" s="10" t="n"/>
      <c r="D4017">
        <f>IFERROR(VLOOKUP(C4017,Produtos!A:B,2,FALSE),"")</f>
        <v/>
      </c>
      <c r="F4017" s="10">
        <f>IFERROR(INDEX(Lotes!$E:$E,MATCH(1,(Lotes!$A:$A=C4017)*(Lotes!$C:$C=E4017),0)),"")</f>
        <v/>
      </c>
      <c r="G4017" s="14" t="n"/>
    </row>
    <row r="4018">
      <c r="A4018" s="10" t="n"/>
      <c r="D4018">
        <f>IFERROR(VLOOKUP(C4018,Produtos!A:B,2,FALSE),"")</f>
        <v/>
      </c>
      <c r="F4018" s="10">
        <f>IFERROR(INDEX(Lotes!$E:$E,MATCH(1,(Lotes!$A:$A=C4018)*(Lotes!$C:$C=E4018),0)),"")</f>
        <v/>
      </c>
      <c r="G4018" s="14" t="n"/>
    </row>
    <row r="4019">
      <c r="A4019" s="10" t="n"/>
      <c r="D4019">
        <f>IFERROR(VLOOKUP(C4019,Produtos!A:B,2,FALSE),"")</f>
        <v/>
      </c>
      <c r="F4019" s="10">
        <f>IFERROR(INDEX(Lotes!$E:$E,MATCH(1,(Lotes!$A:$A=C4019)*(Lotes!$C:$C=E4019),0)),"")</f>
        <v/>
      </c>
      <c r="G4019" s="14" t="n"/>
    </row>
    <row r="4020">
      <c r="A4020" s="10" t="n"/>
      <c r="D4020">
        <f>IFERROR(VLOOKUP(C4020,Produtos!A:B,2,FALSE),"")</f>
        <v/>
      </c>
      <c r="F4020" s="10">
        <f>IFERROR(INDEX(Lotes!$E:$E,MATCH(1,(Lotes!$A:$A=C4020)*(Lotes!$C:$C=E4020),0)),"")</f>
        <v/>
      </c>
      <c r="G4020" s="14" t="n"/>
    </row>
    <row r="4021">
      <c r="A4021" s="10" t="n"/>
      <c r="D4021">
        <f>IFERROR(VLOOKUP(C4021,Produtos!A:B,2,FALSE),"")</f>
        <v/>
      </c>
      <c r="F4021" s="10">
        <f>IFERROR(INDEX(Lotes!$E:$E,MATCH(1,(Lotes!$A:$A=C4021)*(Lotes!$C:$C=E4021),0)),"")</f>
        <v/>
      </c>
      <c r="G4021" s="14" t="n"/>
    </row>
    <row r="4022">
      <c r="A4022" s="10" t="n"/>
      <c r="D4022">
        <f>IFERROR(VLOOKUP(C4022,Produtos!A:B,2,FALSE),"")</f>
        <v/>
      </c>
      <c r="F4022" s="10">
        <f>IFERROR(INDEX(Lotes!$E:$E,MATCH(1,(Lotes!$A:$A=C4022)*(Lotes!$C:$C=E4022),0)),"")</f>
        <v/>
      </c>
      <c r="G4022" s="14" t="n"/>
    </row>
    <row r="4023">
      <c r="A4023" s="10" t="n"/>
      <c r="D4023">
        <f>IFERROR(VLOOKUP(C4023,Produtos!A:B,2,FALSE),"")</f>
        <v/>
      </c>
      <c r="F4023" s="10">
        <f>IFERROR(INDEX(Lotes!$E:$E,MATCH(1,(Lotes!$A:$A=C4023)*(Lotes!$C:$C=E4023),0)),"")</f>
        <v/>
      </c>
      <c r="G4023" s="14" t="n"/>
    </row>
    <row r="4024">
      <c r="A4024" s="10" t="n"/>
      <c r="D4024">
        <f>IFERROR(VLOOKUP(C4024,Produtos!A:B,2,FALSE),"")</f>
        <v/>
      </c>
      <c r="F4024" s="10">
        <f>IFERROR(INDEX(Lotes!$E:$E,MATCH(1,(Lotes!$A:$A=C4024)*(Lotes!$C:$C=E4024),0)),"")</f>
        <v/>
      </c>
      <c r="G4024" s="14" t="n"/>
    </row>
    <row r="4025">
      <c r="A4025" s="10" t="n"/>
      <c r="D4025">
        <f>IFERROR(VLOOKUP(C4025,Produtos!A:B,2,FALSE),"")</f>
        <v/>
      </c>
      <c r="F4025" s="10">
        <f>IFERROR(INDEX(Lotes!$E:$E,MATCH(1,(Lotes!$A:$A=C4025)*(Lotes!$C:$C=E4025),0)),"")</f>
        <v/>
      </c>
      <c r="G4025" s="14" t="n"/>
    </row>
    <row r="4026">
      <c r="A4026" s="10" t="n"/>
      <c r="D4026">
        <f>IFERROR(VLOOKUP(C4026,Produtos!A:B,2,FALSE),"")</f>
        <v/>
      </c>
      <c r="F4026" s="10">
        <f>IFERROR(INDEX(Lotes!$E:$E,MATCH(1,(Lotes!$A:$A=C4026)*(Lotes!$C:$C=E4026),0)),"")</f>
        <v/>
      </c>
      <c r="G4026" s="14" t="n"/>
    </row>
    <row r="4027">
      <c r="A4027" s="10" t="n"/>
      <c r="D4027">
        <f>IFERROR(VLOOKUP(C4027,Produtos!A:B,2,FALSE),"")</f>
        <v/>
      </c>
      <c r="F4027" s="10">
        <f>IFERROR(INDEX(Lotes!$E:$E,MATCH(1,(Lotes!$A:$A=C4027)*(Lotes!$C:$C=E4027),0)),"")</f>
        <v/>
      </c>
      <c r="G4027" s="14" t="n"/>
    </row>
    <row r="4028">
      <c r="A4028" s="10" t="n"/>
      <c r="D4028">
        <f>IFERROR(VLOOKUP(C4028,Produtos!A:B,2,FALSE),"")</f>
        <v/>
      </c>
      <c r="F4028" s="10">
        <f>IFERROR(INDEX(Lotes!$E:$E,MATCH(1,(Lotes!$A:$A=C4028)*(Lotes!$C:$C=E4028),0)),"")</f>
        <v/>
      </c>
      <c r="G4028" s="14" t="n"/>
    </row>
    <row r="4029">
      <c r="A4029" s="10" t="n"/>
      <c r="D4029">
        <f>IFERROR(VLOOKUP(C4029,Produtos!A:B,2,FALSE),"")</f>
        <v/>
      </c>
      <c r="F4029" s="10">
        <f>IFERROR(INDEX(Lotes!$E:$E,MATCH(1,(Lotes!$A:$A=C4029)*(Lotes!$C:$C=E4029),0)),"")</f>
        <v/>
      </c>
      <c r="G4029" s="14" t="n"/>
    </row>
    <row r="4030">
      <c r="A4030" s="10" t="n"/>
      <c r="D4030">
        <f>IFERROR(VLOOKUP(C4030,Produtos!A:B,2,FALSE),"")</f>
        <v/>
      </c>
      <c r="F4030" s="10">
        <f>IFERROR(INDEX(Lotes!$E:$E,MATCH(1,(Lotes!$A:$A=C4030)*(Lotes!$C:$C=E4030),0)),"")</f>
        <v/>
      </c>
      <c r="G4030" s="14" t="n"/>
    </row>
    <row r="4031">
      <c r="A4031" s="10" t="n"/>
      <c r="D4031">
        <f>IFERROR(VLOOKUP(C4031,Produtos!A:B,2,FALSE),"")</f>
        <v/>
      </c>
      <c r="F4031" s="10">
        <f>IFERROR(INDEX(Lotes!$E:$E,MATCH(1,(Lotes!$A:$A=C4031)*(Lotes!$C:$C=E4031),0)),"")</f>
        <v/>
      </c>
      <c r="G4031" s="14" t="n"/>
    </row>
    <row r="4032">
      <c r="A4032" s="10" t="n"/>
      <c r="D4032">
        <f>IFERROR(VLOOKUP(C4032,Produtos!A:B,2,FALSE),"")</f>
        <v/>
      </c>
      <c r="F4032" s="10">
        <f>IFERROR(INDEX(Lotes!$E:$E,MATCH(1,(Lotes!$A:$A=C4032)*(Lotes!$C:$C=E4032),0)),"")</f>
        <v/>
      </c>
      <c r="G4032" s="14" t="n"/>
    </row>
    <row r="4033">
      <c r="A4033" s="10" t="n"/>
      <c r="D4033">
        <f>IFERROR(VLOOKUP(C4033,Produtos!A:B,2,FALSE),"")</f>
        <v/>
      </c>
      <c r="F4033" s="10">
        <f>IFERROR(INDEX(Lotes!$E:$E,MATCH(1,(Lotes!$A:$A=C4033)*(Lotes!$C:$C=E4033),0)),"")</f>
        <v/>
      </c>
      <c r="G4033" s="14" t="n"/>
    </row>
    <row r="4034">
      <c r="A4034" s="10" t="n"/>
      <c r="D4034">
        <f>IFERROR(VLOOKUP(C4034,Produtos!A:B,2,FALSE),"")</f>
        <v/>
      </c>
      <c r="F4034" s="10">
        <f>IFERROR(INDEX(Lotes!$E:$E,MATCH(1,(Lotes!$A:$A=C4034)*(Lotes!$C:$C=E4034),0)),"")</f>
        <v/>
      </c>
      <c r="G4034" s="14" t="n"/>
    </row>
    <row r="4035">
      <c r="A4035" s="10" t="n"/>
      <c r="D4035">
        <f>IFERROR(VLOOKUP(C4035,Produtos!A:B,2,FALSE),"")</f>
        <v/>
      </c>
      <c r="F4035" s="10">
        <f>IFERROR(INDEX(Lotes!$E:$E,MATCH(1,(Lotes!$A:$A=C4035)*(Lotes!$C:$C=E4035),0)),"")</f>
        <v/>
      </c>
      <c r="G4035" s="14" t="n"/>
    </row>
    <row r="4036">
      <c r="A4036" s="10" t="n"/>
      <c r="D4036">
        <f>IFERROR(VLOOKUP(C4036,Produtos!A:B,2,FALSE),"")</f>
        <v/>
      </c>
      <c r="F4036" s="10">
        <f>IFERROR(INDEX(Lotes!$E:$E,MATCH(1,(Lotes!$A:$A=C4036)*(Lotes!$C:$C=E4036),0)),"")</f>
        <v/>
      </c>
      <c r="G4036" s="14" t="n"/>
    </row>
    <row r="4037">
      <c r="A4037" s="10" t="n"/>
      <c r="D4037">
        <f>IFERROR(VLOOKUP(C4037,Produtos!A:B,2,FALSE),"")</f>
        <v/>
      </c>
      <c r="F4037" s="10">
        <f>IFERROR(INDEX(Lotes!$E:$E,MATCH(1,(Lotes!$A:$A=C4037)*(Lotes!$C:$C=E4037),0)),"")</f>
        <v/>
      </c>
      <c r="G4037" s="14" t="n"/>
    </row>
    <row r="4038">
      <c r="A4038" s="10" t="n"/>
      <c r="D4038">
        <f>IFERROR(VLOOKUP(C4038,Produtos!A:B,2,FALSE),"")</f>
        <v/>
      </c>
      <c r="F4038" s="10">
        <f>IFERROR(INDEX(Lotes!$E:$E,MATCH(1,(Lotes!$A:$A=C4038)*(Lotes!$C:$C=E4038),0)),"")</f>
        <v/>
      </c>
      <c r="G4038" s="14" t="n"/>
    </row>
    <row r="4039">
      <c r="A4039" s="10" t="n"/>
      <c r="D4039">
        <f>IFERROR(VLOOKUP(C4039,Produtos!A:B,2,FALSE),"")</f>
        <v/>
      </c>
      <c r="F4039" s="10">
        <f>IFERROR(INDEX(Lotes!$E:$E,MATCH(1,(Lotes!$A:$A=C4039)*(Lotes!$C:$C=E4039),0)),"")</f>
        <v/>
      </c>
      <c r="G4039" s="14" t="n"/>
    </row>
    <row r="4040">
      <c r="A4040" s="10" t="n"/>
      <c r="D4040">
        <f>IFERROR(VLOOKUP(C4040,Produtos!A:B,2,FALSE),"")</f>
        <v/>
      </c>
      <c r="F4040" s="10">
        <f>IFERROR(INDEX(Lotes!$E:$E,MATCH(1,(Lotes!$A:$A=C4040)*(Lotes!$C:$C=E4040),0)),"")</f>
        <v/>
      </c>
      <c r="G4040" s="14" t="n"/>
    </row>
    <row r="4041">
      <c r="A4041" s="10" t="n"/>
      <c r="D4041">
        <f>IFERROR(VLOOKUP(C4041,Produtos!A:B,2,FALSE),"")</f>
        <v/>
      </c>
      <c r="F4041" s="10">
        <f>IFERROR(INDEX(Lotes!$E:$E,MATCH(1,(Lotes!$A:$A=C4041)*(Lotes!$C:$C=E4041),0)),"")</f>
        <v/>
      </c>
      <c r="G4041" s="14" t="n"/>
    </row>
    <row r="4042">
      <c r="A4042" s="10" t="n"/>
      <c r="D4042">
        <f>IFERROR(VLOOKUP(C4042,Produtos!A:B,2,FALSE),"")</f>
        <v/>
      </c>
      <c r="F4042" s="10">
        <f>IFERROR(INDEX(Lotes!$E:$E,MATCH(1,(Lotes!$A:$A=C4042)*(Lotes!$C:$C=E4042),0)),"")</f>
        <v/>
      </c>
      <c r="G4042" s="14" t="n"/>
    </row>
    <row r="4043">
      <c r="A4043" s="10" t="n"/>
      <c r="D4043">
        <f>IFERROR(VLOOKUP(C4043,Produtos!A:B,2,FALSE),"")</f>
        <v/>
      </c>
      <c r="F4043" s="10">
        <f>IFERROR(INDEX(Lotes!$E:$E,MATCH(1,(Lotes!$A:$A=C4043)*(Lotes!$C:$C=E4043),0)),"")</f>
        <v/>
      </c>
      <c r="G4043" s="14" t="n"/>
    </row>
    <row r="4044">
      <c r="A4044" s="10" t="n"/>
      <c r="D4044">
        <f>IFERROR(VLOOKUP(C4044,Produtos!A:B,2,FALSE),"")</f>
        <v/>
      </c>
      <c r="F4044" s="10">
        <f>IFERROR(INDEX(Lotes!$E:$E,MATCH(1,(Lotes!$A:$A=C4044)*(Lotes!$C:$C=E4044),0)),"")</f>
        <v/>
      </c>
      <c r="G4044" s="14" t="n"/>
    </row>
    <row r="4045">
      <c r="A4045" s="10" t="n"/>
      <c r="D4045">
        <f>IFERROR(VLOOKUP(C4045,Produtos!A:B,2,FALSE),"")</f>
        <v/>
      </c>
      <c r="F4045" s="10">
        <f>IFERROR(INDEX(Lotes!$E:$E,MATCH(1,(Lotes!$A:$A=C4045)*(Lotes!$C:$C=E4045),0)),"")</f>
        <v/>
      </c>
      <c r="G4045" s="14" t="n"/>
    </row>
    <row r="4046">
      <c r="A4046" s="10" t="n"/>
      <c r="D4046">
        <f>IFERROR(VLOOKUP(C4046,Produtos!A:B,2,FALSE),"")</f>
        <v/>
      </c>
      <c r="F4046" s="10">
        <f>IFERROR(INDEX(Lotes!$E:$E,MATCH(1,(Lotes!$A:$A=C4046)*(Lotes!$C:$C=E4046),0)),"")</f>
        <v/>
      </c>
      <c r="G4046" s="14" t="n"/>
    </row>
    <row r="4047">
      <c r="A4047" s="10" t="n"/>
      <c r="D4047">
        <f>IFERROR(VLOOKUP(C4047,Produtos!A:B,2,FALSE),"")</f>
        <v/>
      </c>
      <c r="F4047" s="10">
        <f>IFERROR(INDEX(Lotes!$E:$E,MATCH(1,(Lotes!$A:$A=C4047)*(Lotes!$C:$C=E4047),0)),"")</f>
        <v/>
      </c>
      <c r="G4047" s="14" t="n"/>
    </row>
    <row r="4048">
      <c r="A4048" s="10" t="n"/>
      <c r="D4048">
        <f>IFERROR(VLOOKUP(C4048,Produtos!A:B,2,FALSE),"")</f>
        <v/>
      </c>
      <c r="F4048" s="10">
        <f>IFERROR(INDEX(Lotes!$E:$E,MATCH(1,(Lotes!$A:$A=C4048)*(Lotes!$C:$C=E4048),0)),"")</f>
        <v/>
      </c>
      <c r="G4048" s="14" t="n"/>
    </row>
    <row r="4049">
      <c r="A4049" s="10" t="n"/>
      <c r="D4049">
        <f>IFERROR(VLOOKUP(C4049,Produtos!A:B,2,FALSE),"")</f>
        <v/>
      </c>
      <c r="F4049" s="10">
        <f>IFERROR(INDEX(Lotes!$E:$E,MATCH(1,(Lotes!$A:$A=C4049)*(Lotes!$C:$C=E4049),0)),"")</f>
        <v/>
      </c>
      <c r="G4049" s="14" t="n"/>
    </row>
    <row r="4050">
      <c r="A4050" s="10" t="n"/>
      <c r="D4050">
        <f>IFERROR(VLOOKUP(C4050,Produtos!A:B,2,FALSE),"")</f>
        <v/>
      </c>
      <c r="F4050" s="10">
        <f>IFERROR(INDEX(Lotes!$E:$E,MATCH(1,(Lotes!$A:$A=C4050)*(Lotes!$C:$C=E4050),0)),"")</f>
        <v/>
      </c>
      <c r="G4050" s="14" t="n"/>
    </row>
    <row r="4051">
      <c r="A4051" s="10" t="n"/>
      <c r="D4051">
        <f>IFERROR(VLOOKUP(C4051,Produtos!A:B,2,FALSE),"")</f>
        <v/>
      </c>
      <c r="F4051" s="10">
        <f>IFERROR(INDEX(Lotes!$E:$E,MATCH(1,(Lotes!$A:$A=C4051)*(Lotes!$C:$C=E4051),0)),"")</f>
        <v/>
      </c>
      <c r="G4051" s="14" t="n"/>
    </row>
    <row r="4052">
      <c r="A4052" s="10" t="n"/>
      <c r="D4052">
        <f>IFERROR(VLOOKUP(C4052,Produtos!A:B,2,FALSE),"")</f>
        <v/>
      </c>
      <c r="F4052" s="10">
        <f>IFERROR(INDEX(Lotes!$E:$E,MATCH(1,(Lotes!$A:$A=C4052)*(Lotes!$C:$C=E4052),0)),"")</f>
        <v/>
      </c>
      <c r="G4052" s="14" t="n"/>
    </row>
    <row r="4053">
      <c r="A4053" s="10" t="n"/>
      <c r="D4053">
        <f>IFERROR(VLOOKUP(C4053,Produtos!A:B,2,FALSE),"")</f>
        <v/>
      </c>
      <c r="F4053" s="10">
        <f>IFERROR(INDEX(Lotes!$E:$E,MATCH(1,(Lotes!$A:$A=C4053)*(Lotes!$C:$C=E4053),0)),"")</f>
        <v/>
      </c>
      <c r="G4053" s="14" t="n"/>
    </row>
    <row r="4054">
      <c r="A4054" s="10" t="n"/>
      <c r="D4054">
        <f>IFERROR(VLOOKUP(C4054,Produtos!A:B,2,FALSE),"")</f>
        <v/>
      </c>
      <c r="F4054" s="10">
        <f>IFERROR(INDEX(Lotes!$E:$E,MATCH(1,(Lotes!$A:$A=C4054)*(Lotes!$C:$C=E4054),0)),"")</f>
        <v/>
      </c>
      <c r="G4054" s="14" t="n"/>
    </row>
    <row r="4055">
      <c r="A4055" s="10" t="n"/>
      <c r="D4055">
        <f>IFERROR(VLOOKUP(C4055,Produtos!A:B,2,FALSE),"")</f>
        <v/>
      </c>
      <c r="F4055" s="10">
        <f>IFERROR(INDEX(Lotes!$E:$E,MATCH(1,(Lotes!$A:$A=C4055)*(Lotes!$C:$C=E4055),0)),"")</f>
        <v/>
      </c>
      <c r="G4055" s="14" t="n"/>
    </row>
    <row r="4056">
      <c r="A4056" s="10" t="n"/>
      <c r="D4056">
        <f>IFERROR(VLOOKUP(C4056,Produtos!A:B,2,FALSE),"")</f>
        <v/>
      </c>
      <c r="F4056" s="10">
        <f>IFERROR(INDEX(Lotes!$E:$E,MATCH(1,(Lotes!$A:$A=C4056)*(Lotes!$C:$C=E4056),0)),"")</f>
        <v/>
      </c>
      <c r="G4056" s="14" t="n"/>
    </row>
    <row r="4057">
      <c r="A4057" s="10" t="n"/>
      <c r="D4057">
        <f>IFERROR(VLOOKUP(C4057,Produtos!A:B,2,FALSE),"")</f>
        <v/>
      </c>
      <c r="F4057" s="10">
        <f>IFERROR(INDEX(Lotes!$E:$E,MATCH(1,(Lotes!$A:$A=C4057)*(Lotes!$C:$C=E4057),0)),"")</f>
        <v/>
      </c>
      <c r="G4057" s="14" t="n"/>
    </row>
    <row r="4058">
      <c r="A4058" s="10" t="n"/>
      <c r="D4058">
        <f>IFERROR(VLOOKUP(C4058,Produtos!A:B,2,FALSE),"")</f>
        <v/>
      </c>
      <c r="F4058" s="10">
        <f>IFERROR(INDEX(Lotes!$E:$E,MATCH(1,(Lotes!$A:$A=C4058)*(Lotes!$C:$C=E4058),0)),"")</f>
        <v/>
      </c>
      <c r="G4058" s="14" t="n"/>
    </row>
    <row r="4059">
      <c r="A4059" s="10" t="n"/>
      <c r="D4059">
        <f>IFERROR(VLOOKUP(C4059,Produtos!A:B,2,FALSE),"")</f>
        <v/>
      </c>
      <c r="F4059" s="10">
        <f>IFERROR(INDEX(Lotes!$E:$E,MATCH(1,(Lotes!$A:$A=C4059)*(Lotes!$C:$C=E4059),0)),"")</f>
        <v/>
      </c>
      <c r="G4059" s="14" t="n"/>
    </row>
    <row r="4060">
      <c r="A4060" s="10" t="n"/>
      <c r="D4060">
        <f>IFERROR(VLOOKUP(C4060,Produtos!A:B,2,FALSE),"")</f>
        <v/>
      </c>
      <c r="F4060" s="10">
        <f>IFERROR(INDEX(Lotes!$E:$E,MATCH(1,(Lotes!$A:$A=C4060)*(Lotes!$C:$C=E4060),0)),"")</f>
        <v/>
      </c>
      <c r="G4060" s="14" t="n"/>
    </row>
    <row r="4061">
      <c r="A4061" s="10" t="n"/>
      <c r="D4061">
        <f>IFERROR(VLOOKUP(C4061,Produtos!A:B,2,FALSE),"")</f>
        <v/>
      </c>
      <c r="F4061" s="10">
        <f>IFERROR(INDEX(Lotes!$E:$E,MATCH(1,(Lotes!$A:$A=C4061)*(Lotes!$C:$C=E4061),0)),"")</f>
        <v/>
      </c>
      <c r="G4061" s="14" t="n"/>
    </row>
    <row r="4062">
      <c r="A4062" s="10" t="n"/>
      <c r="D4062">
        <f>IFERROR(VLOOKUP(C4062,Produtos!A:B,2,FALSE),"")</f>
        <v/>
      </c>
      <c r="F4062" s="10">
        <f>IFERROR(INDEX(Lotes!$E:$E,MATCH(1,(Lotes!$A:$A=C4062)*(Lotes!$C:$C=E4062),0)),"")</f>
        <v/>
      </c>
      <c r="G4062" s="14" t="n"/>
    </row>
    <row r="4063">
      <c r="A4063" s="10" t="n"/>
      <c r="D4063">
        <f>IFERROR(VLOOKUP(C4063,Produtos!A:B,2,FALSE),"")</f>
        <v/>
      </c>
      <c r="F4063" s="10">
        <f>IFERROR(INDEX(Lotes!$E:$E,MATCH(1,(Lotes!$A:$A=C4063)*(Lotes!$C:$C=E4063),0)),"")</f>
        <v/>
      </c>
      <c r="G4063" s="14" t="n"/>
    </row>
    <row r="4064">
      <c r="A4064" s="10" t="n"/>
      <c r="D4064">
        <f>IFERROR(VLOOKUP(C4064,Produtos!A:B,2,FALSE),"")</f>
        <v/>
      </c>
      <c r="F4064" s="10">
        <f>IFERROR(INDEX(Lotes!$E:$E,MATCH(1,(Lotes!$A:$A=C4064)*(Lotes!$C:$C=E4064),0)),"")</f>
        <v/>
      </c>
      <c r="G4064" s="14" t="n"/>
    </row>
    <row r="4065">
      <c r="A4065" s="10" t="n"/>
      <c r="D4065">
        <f>IFERROR(VLOOKUP(C4065,Produtos!A:B,2,FALSE),"")</f>
        <v/>
      </c>
      <c r="F4065" s="10">
        <f>IFERROR(INDEX(Lotes!$E:$E,MATCH(1,(Lotes!$A:$A=C4065)*(Lotes!$C:$C=E4065),0)),"")</f>
        <v/>
      </c>
      <c r="G4065" s="14" t="n"/>
    </row>
    <row r="4066">
      <c r="A4066" s="10" t="n"/>
      <c r="D4066">
        <f>IFERROR(VLOOKUP(C4066,Produtos!A:B,2,FALSE),"")</f>
        <v/>
      </c>
      <c r="F4066" s="10">
        <f>IFERROR(INDEX(Lotes!$E:$E,MATCH(1,(Lotes!$A:$A=C4066)*(Lotes!$C:$C=E4066),0)),"")</f>
        <v/>
      </c>
      <c r="G4066" s="14" t="n"/>
    </row>
    <row r="4067">
      <c r="A4067" s="10" t="n"/>
      <c r="D4067">
        <f>IFERROR(VLOOKUP(C4067,Produtos!A:B,2,FALSE),"")</f>
        <v/>
      </c>
      <c r="F4067" s="10">
        <f>IFERROR(INDEX(Lotes!$E:$E,MATCH(1,(Lotes!$A:$A=C4067)*(Lotes!$C:$C=E4067),0)),"")</f>
        <v/>
      </c>
      <c r="G4067" s="14" t="n"/>
    </row>
    <row r="4068">
      <c r="A4068" s="10" t="n"/>
      <c r="D4068">
        <f>IFERROR(VLOOKUP(C4068,Produtos!A:B,2,FALSE),"")</f>
        <v/>
      </c>
      <c r="F4068" s="10">
        <f>IFERROR(INDEX(Lotes!$E:$E,MATCH(1,(Lotes!$A:$A=C4068)*(Lotes!$C:$C=E4068),0)),"")</f>
        <v/>
      </c>
      <c r="G4068" s="14" t="n"/>
    </row>
    <row r="4069">
      <c r="A4069" s="10" t="n"/>
      <c r="D4069">
        <f>IFERROR(VLOOKUP(C4069,Produtos!A:B,2,FALSE),"")</f>
        <v/>
      </c>
      <c r="F4069" s="10">
        <f>IFERROR(INDEX(Lotes!$E:$E,MATCH(1,(Lotes!$A:$A=C4069)*(Lotes!$C:$C=E4069),0)),"")</f>
        <v/>
      </c>
      <c r="G4069" s="14" t="n"/>
    </row>
    <row r="4070">
      <c r="A4070" s="10" t="n"/>
      <c r="D4070">
        <f>IFERROR(VLOOKUP(C4070,Produtos!A:B,2,FALSE),"")</f>
        <v/>
      </c>
      <c r="F4070" s="10">
        <f>IFERROR(INDEX(Lotes!$E:$E,MATCH(1,(Lotes!$A:$A=C4070)*(Lotes!$C:$C=E4070),0)),"")</f>
        <v/>
      </c>
      <c r="G4070" s="14" t="n"/>
    </row>
    <row r="4071">
      <c r="A4071" s="10" t="n"/>
      <c r="D4071">
        <f>IFERROR(VLOOKUP(C4071,Produtos!A:B,2,FALSE),"")</f>
        <v/>
      </c>
      <c r="F4071" s="10">
        <f>IFERROR(INDEX(Lotes!$E:$E,MATCH(1,(Lotes!$A:$A=C4071)*(Lotes!$C:$C=E4071),0)),"")</f>
        <v/>
      </c>
      <c r="G4071" s="14" t="n"/>
    </row>
    <row r="4072">
      <c r="A4072" s="10" t="n"/>
      <c r="D4072">
        <f>IFERROR(VLOOKUP(C4072,Produtos!A:B,2,FALSE),"")</f>
        <v/>
      </c>
      <c r="F4072" s="10">
        <f>IFERROR(INDEX(Lotes!$E:$E,MATCH(1,(Lotes!$A:$A=C4072)*(Lotes!$C:$C=E4072),0)),"")</f>
        <v/>
      </c>
      <c r="G4072" s="14" t="n"/>
    </row>
    <row r="4073">
      <c r="A4073" s="10" t="n"/>
      <c r="D4073">
        <f>IFERROR(VLOOKUP(C4073,Produtos!A:B,2,FALSE),"")</f>
        <v/>
      </c>
      <c r="F4073" s="10">
        <f>IFERROR(INDEX(Lotes!$E:$E,MATCH(1,(Lotes!$A:$A=C4073)*(Lotes!$C:$C=E4073),0)),"")</f>
        <v/>
      </c>
      <c r="G4073" s="14" t="n"/>
    </row>
    <row r="4074">
      <c r="A4074" s="10" t="n"/>
      <c r="D4074">
        <f>IFERROR(VLOOKUP(C4074,Produtos!A:B,2,FALSE),"")</f>
        <v/>
      </c>
      <c r="F4074" s="10">
        <f>IFERROR(INDEX(Lotes!$E:$E,MATCH(1,(Lotes!$A:$A=C4074)*(Lotes!$C:$C=E4074),0)),"")</f>
        <v/>
      </c>
      <c r="G4074" s="14" t="n"/>
    </row>
    <row r="4075">
      <c r="A4075" s="10" t="n"/>
      <c r="D4075">
        <f>IFERROR(VLOOKUP(C4075,Produtos!A:B,2,FALSE),"")</f>
        <v/>
      </c>
      <c r="F4075" s="10">
        <f>IFERROR(INDEX(Lotes!$E:$E,MATCH(1,(Lotes!$A:$A=C4075)*(Lotes!$C:$C=E4075),0)),"")</f>
        <v/>
      </c>
      <c r="G4075" s="14" t="n"/>
    </row>
    <row r="4076">
      <c r="A4076" s="10" t="n"/>
      <c r="D4076">
        <f>IFERROR(VLOOKUP(C4076,Produtos!A:B,2,FALSE),"")</f>
        <v/>
      </c>
      <c r="F4076" s="10">
        <f>IFERROR(INDEX(Lotes!$E:$E,MATCH(1,(Lotes!$A:$A=C4076)*(Lotes!$C:$C=E4076),0)),"")</f>
        <v/>
      </c>
      <c r="G4076" s="14" t="n"/>
    </row>
    <row r="4077">
      <c r="A4077" s="10" t="n"/>
      <c r="D4077">
        <f>IFERROR(VLOOKUP(C4077,Produtos!A:B,2,FALSE),"")</f>
        <v/>
      </c>
      <c r="F4077" s="10">
        <f>IFERROR(INDEX(Lotes!$E:$E,MATCH(1,(Lotes!$A:$A=C4077)*(Lotes!$C:$C=E4077),0)),"")</f>
        <v/>
      </c>
      <c r="G4077" s="14" t="n"/>
    </row>
    <row r="4078">
      <c r="A4078" s="10" t="n"/>
      <c r="D4078">
        <f>IFERROR(VLOOKUP(C4078,Produtos!A:B,2,FALSE),"")</f>
        <v/>
      </c>
      <c r="F4078" s="10">
        <f>IFERROR(INDEX(Lotes!$E:$E,MATCH(1,(Lotes!$A:$A=C4078)*(Lotes!$C:$C=E4078),0)),"")</f>
        <v/>
      </c>
      <c r="G4078" s="14" t="n"/>
    </row>
    <row r="4079">
      <c r="A4079" s="10" t="n"/>
      <c r="D4079">
        <f>IFERROR(VLOOKUP(C4079,Produtos!A:B,2,FALSE),"")</f>
        <v/>
      </c>
      <c r="F4079" s="10">
        <f>IFERROR(INDEX(Lotes!$E:$E,MATCH(1,(Lotes!$A:$A=C4079)*(Lotes!$C:$C=E4079),0)),"")</f>
        <v/>
      </c>
      <c r="G4079" s="14" t="n"/>
    </row>
    <row r="4080">
      <c r="A4080" s="10" t="n"/>
      <c r="D4080">
        <f>IFERROR(VLOOKUP(C4080,Produtos!A:B,2,FALSE),"")</f>
        <v/>
      </c>
      <c r="F4080" s="10">
        <f>IFERROR(INDEX(Lotes!$E:$E,MATCH(1,(Lotes!$A:$A=C4080)*(Lotes!$C:$C=E4080),0)),"")</f>
        <v/>
      </c>
      <c r="G4080" s="14" t="n"/>
    </row>
    <row r="4081">
      <c r="A4081" s="10" t="n"/>
      <c r="D4081">
        <f>IFERROR(VLOOKUP(C4081,Produtos!A:B,2,FALSE),"")</f>
        <v/>
      </c>
      <c r="F4081" s="10">
        <f>IFERROR(INDEX(Lotes!$E:$E,MATCH(1,(Lotes!$A:$A=C4081)*(Lotes!$C:$C=E4081),0)),"")</f>
        <v/>
      </c>
      <c r="G4081" s="14" t="n"/>
    </row>
    <row r="4082">
      <c r="A4082" s="10" t="n"/>
      <c r="D4082">
        <f>IFERROR(VLOOKUP(C4082,Produtos!A:B,2,FALSE),"")</f>
        <v/>
      </c>
      <c r="F4082" s="10">
        <f>IFERROR(INDEX(Lotes!$E:$E,MATCH(1,(Lotes!$A:$A=C4082)*(Lotes!$C:$C=E4082),0)),"")</f>
        <v/>
      </c>
      <c r="G4082" s="14" t="n"/>
    </row>
    <row r="4083">
      <c r="A4083" s="10" t="n"/>
      <c r="D4083">
        <f>IFERROR(VLOOKUP(C4083,Produtos!A:B,2,FALSE),"")</f>
        <v/>
      </c>
      <c r="F4083" s="10">
        <f>IFERROR(INDEX(Lotes!$E:$E,MATCH(1,(Lotes!$A:$A=C4083)*(Lotes!$C:$C=E4083),0)),"")</f>
        <v/>
      </c>
      <c r="G4083" s="14" t="n"/>
    </row>
    <row r="4084">
      <c r="A4084" s="10" t="n"/>
      <c r="D4084">
        <f>IFERROR(VLOOKUP(C4084,Produtos!A:B,2,FALSE),"")</f>
        <v/>
      </c>
      <c r="F4084" s="10">
        <f>IFERROR(INDEX(Lotes!$E:$E,MATCH(1,(Lotes!$A:$A=C4084)*(Lotes!$C:$C=E4084),0)),"")</f>
        <v/>
      </c>
      <c r="G4084" s="14" t="n"/>
    </row>
    <row r="4085">
      <c r="A4085" s="10" t="n"/>
      <c r="D4085">
        <f>IFERROR(VLOOKUP(C4085,Produtos!A:B,2,FALSE),"")</f>
        <v/>
      </c>
      <c r="F4085" s="10">
        <f>IFERROR(INDEX(Lotes!$E:$E,MATCH(1,(Lotes!$A:$A=C4085)*(Lotes!$C:$C=E4085),0)),"")</f>
        <v/>
      </c>
      <c r="G4085" s="14" t="n"/>
    </row>
    <row r="4086">
      <c r="A4086" s="10" t="n"/>
      <c r="D4086">
        <f>IFERROR(VLOOKUP(C4086,Produtos!A:B,2,FALSE),"")</f>
        <v/>
      </c>
      <c r="F4086" s="10">
        <f>IFERROR(INDEX(Lotes!$E:$E,MATCH(1,(Lotes!$A:$A=C4086)*(Lotes!$C:$C=E4086),0)),"")</f>
        <v/>
      </c>
      <c r="G4086" s="14" t="n"/>
    </row>
    <row r="4087">
      <c r="A4087" s="10" t="n"/>
      <c r="D4087">
        <f>IFERROR(VLOOKUP(C4087,Produtos!A:B,2,FALSE),"")</f>
        <v/>
      </c>
      <c r="F4087" s="10">
        <f>IFERROR(INDEX(Lotes!$E:$E,MATCH(1,(Lotes!$A:$A=C4087)*(Lotes!$C:$C=E4087),0)),"")</f>
        <v/>
      </c>
      <c r="G4087" s="14" t="n"/>
    </row>
    <row r="4088">
      <c r="A4088" s="10" t="n"/>
      <c r="D4088">
        <f>IFERROR(VLOOKUP(C4088,Produtos!A:B,2,FALSE),"")</f>
        <v/>
      </c>
      <c r="F4088" s="10">
        <f>IFERROR(INDEX(Lotes!$E:$E,MATCH(1,(Lotes!$A:$A=C4088)*(Lotes!$C:$C=E4088),0)),"")</f>
        <v/>
      </c>
      <c r="G4088" s="14" t="n"/>
    </row>
    <row r="4089">
      <c r="A4089" s="10" t="n"/>
      <c r="D4089">
        <f>IFERROR(VLOOKUP(C4089,Produtos!A:B,2,FALSE),"")</f>
        <v/>
      </c>
      <c r="F4089" s="10">
        <f>IFERROR(INDEX(Lotes!$E:$E,MATCH(1,(Lotes!$A:$A=C4089)*(Lotes!$C:$C=E4089),0)),"")</f>
        <v/>
      </c>
      <c r="G4089" s="14" t="n"/>
    </row>
    <row r="4090">
      <c r="A4090" s="10" t="n"/>
      <c r="D4090">
        <f>IFERROR(VLOOKUP(C4090,Produtos!A:B,2,FALSE),"")</f>
        <v/>
      </c>
      <c r="F4090" s="10">
        <f>IFERROR(INDEX(Lotes!$E:$E,MATCH(1,(Lotes!$A:$A=C4090)*(Lotes!$C:$C=E4090),0)),"")</f>
        <v/>
      </c>
      <c r="G4090" s="14" t="n"/>
    </row>
    <row r="4091">
      <c r="A4091" s="10" t="n"/>
      <c r="D4091">
        <f>IFERROR(VLOOKUP(C4091,Produtos!A:B,2,FALSE),"")</f>
        <v/>
      </c>
      <c r="F4091" s="10">
        <f>IFERROR(INDEX(Lotes!$E:$E,MATCH(1,(Lotes!$A:$A=C4091)*(Lotes!$C:$C=E4091),0)),"")</f>
        <v/>
      </c>
      <c r="G4091" s="14" t="n"/>
    </row>
    <row r="4092">
      <c r="A4092" s="10" t="n"/>
      <c r="D4092">
        <f>IFERROR(VLOOKUP(C4092,Produtos!A:B,2,FALSE),"")</f>
        <v/>
      </c>
      <c r="F4092" s="10">
        <f>IFERROR(INDEX(Lotes!$E:$E,MATCH(1,(Lotes!$A:$A=C4092)*(Lotes!$C:$C=E4092),0)),"")</f>
        <v/>
      </c>
      <c r="G4092" s="14" t="n"/>
    </row>
    <row r="4093">
      <c r="A4093" s="10" t="n"/>
      <c r="D4093">
        <f>IFERROR(VLOOKUP(C4093,Produtos!A:B,2,FALSE),"")</f>
        <v/>
      </c>
      <c r="F4093" s="10">
        <f>IFERROR(INDEX(Lotes!$E:$E,MATCH(1,(Lotes!$A:$A=C4093)*(Lotes!$C:$C=E4093),0)),"")</f>
        <v/>
      </c>
      <c r="G4093" s="14" t="n"/>
    </row>
    <row r="4094">
      <c r="A4094" s="10" t="n"/>
      <c r="D4094">
        <f>IFERROR(VLOOKUP(C4094,Produtos!A:B,2,FALSE),"")</f>
        <v/>
      </c>
      <c r="F4094" s="10">
        <f>IFERROR(INDEX(Lotes!$E:$E,MATCH(1,(Lotes!$A:$A=C4094)*(Lotes!$C:$C=E4094),0)),"")</f>
        <v/>
      </c>
      <c r="G4094" s="14" t="n"/>
    </row>
    <row r="4095">
      <c r="A4095" s="10" t="n"/>
      <c r="D4095">
        <f>IFERROR(VLOOKUP(C4095,Produtos!A:B,2,FALSE),"")</f>
        <v/>
      </c>
      <c r="F4095" s="10">
        <f>IFERROR(INDEX(Lotes!$E:$E,MATCH(1,(Lotes!$A:$A=C4095)*(Lotes!$C:$C=E4095),0)),"")</f>
        <v/>
      </c>
      <c r="G4095" s="14" t="n"/>
    </row>
    <row r="4096">
      <c r="A4096" s="10" t="n"/>
      <c r="D4096">
        <f>IFERROR(VLOOKUP(C4096,Produtos!A:B,2,FALSE),"")</f>
        <v/>
      </c>
      <c r="F4096" s="10">
        <f>IFERROR(INDEX(Lotes!$E:$E,MATCH(1,(Lotes!$A:$A=C4096)*(Lotes!$C:$C=E4096),0)),"")</f>
        <v/>
      </c>
      <c r="G4096" s="14" t="n"/>
    </row>
    <row r="4097">
      <c r="A4097" s="10" t="n"/>
      <c r="D4097">
        <f>IFERROR(VLOOKUP(C4097,Produtos!A:B,2,FALSE),"")</f>
        <v/>
      </c>
      <c r="F4097" s="10">
        <f>IFERROR(INDEX(Lotes!$E:$E,MATCH(1,(Lotes!$A:$A=C4097)*(Lotes!$C:$C=E4097),0)),"")</f>
        <v/>
      </c>
      <c r="G4097" s="14" t="n"/>
    </row>
    <row r="4098">
      <c r="A4098" s="10" t="n"/>
      <c r="D4098">
        <f>IFERROR(VLOOKUP(C4098,Produtos!A:B,2,FALSE),"")</f>
        <v/>
      </c>
      <c r="F4098" s="10">
        <f>IFERROR(INDEX(Lotes!$E:$E,MATCH(1,(Lotes!$A:$A=C4098)*(Lotes!$C:$C=E4098),0)),"")</f>
        <v/>
      </c>
      <c r="G4098" s="14" t="n"/>
    </row>
    <row r="4099">
      <c r="A4099" s="10" t="n"/>
      <c r="D4099">
        <f>IFERROR(VLOOKUP(C4099,Produtos!A:B,2,FALSE),"")</f>
        <v/>
      </c>
      <c r="F4099" s="10">
        <f>IFERROR(INDEX(Lotes!$E:$E,MATCH(1,(Lotes!$A:$A=C4099)*(Lotes!$C:$C=E4099),0)),"")</f>
        <v/>
      </c>
      <c r="G4099" s="14" t="n"/>
    </row>
    <row r="4100">
      <c r="A4100" s="10" t="n"/>
      <c r="D4100">
        <f>IFERROR(VLOOKUP(C4100,Produtos!A:B,2,FALSE),"")</f>
        <v/>
      </c>
      <c r="F4100" s="10">
        <f>IFERROR(INDEX(Lotes!$E:$E,MATCH(1,(Lotes!$A:$A=C4100)*(Lotes!$C:$C=E4100),0)),"")</f>
        <v/>
      </c>
      <c r="G4100" s="14" t="n"/>
    </row>
    <row r="4101">
      <c r="A4101" s="10" t="n"/>
      <c r="D4101">
        <f>IFERROR(VLOOKUP(C4101,Produtos!A:B,2,FALSE),"")</f>
        <v/>
      </c>
      <c r="F4101" s="10">
        <f>IFERROR(INDEX(Lotes!$E:$E,MATCH(1,(Lotes!$A:$A=C4101)*(Lotes!$C:$C=E4101),0)),"")</f>
        <v/>
      </c>
      <c r="G4101" s="14" t="n"/>
    </row>
    <row r="4102">
      <c r="A4102" s="10" t="n"/>
      <c r="D4102">
        <f>IFERROR(VLOOKUP(C4102,Produtos!A:B,2,FALSE),"")</f>
        <v/>
      </c>
      <c r="F4102" s="10">
        <f>IFERROR(INDEX(Lotes!$E:$E,MATCH(1,(Lotes!$A:$A=C4102)*(Lotes!$C:$C=E4102),0)),"")</f>
        <v/>
      </c>
      <c r="G4102" s="14" t="n"/>
    </row>
    <row r="4103">
      <c r="A4103" s="10" t="n"/>
      <c r="D4103">
        <f>IFERROR(VLOOKUP(C4103,Produtos!A:B,2,FALSE),"")</f>
        <v/>
      </c>
      <c r="F4103" s="10">
        <f>IFERROR(INDEX(Lotes!$E:$E,MATCH(1,(Lotes!$A:$A=C4103)*(Lotes!$C:$C=E4103),0)),"")</f>
        <v/>
      </c>
      <c r="G4103" s="14" t="n"/>
    </row>
    <row r="4104">
      <c r="A4104" s="10" t="n"/>
      <c r="D4104">
        <f>IFERROR(VLOOKUP(C4104,Produtos!A:B,2,FALSE),"")</f>
        <v/>
      </c>
      <c r="F4104" s="10">
        <f>IFERROR(INDEX(Lotes!$E:$E,MATCH(1,(Lotes!$A:$A=C4104)*(Lotes!$C:$C=E4104),0)),"")</f>
        <v/>
      </c>
      <c r="G4104" s="14" t="n"/>
    </row>
    <row r="4105">
      <c r="A4105" s="10" t="n"/>
      <c r="D4105">
        <f>IFERROR(VLOOKUP(C4105,Produtos!A:B,2,FALSE),"")</f>
        <v/>
      </c>
      <c r="F4105" s="10">
        <f>IFERROR(INDEX(Lotes!$E:$E,MATCH(1,(Lotes!$A:$A=C4105)*(Lotes!$C:$C=E4105),0)),"")</f>
        <v/>
      </c>
      <c r="G4105" s="14" t="n"/>
    </row>
    <row r="4106">
      <c r="A4106" s="10" t="n"/>
      <c r="D4106">
        <f>IFERROR(VLOOKUP(C4106,Produtos!A:B,2,FALSE),"")</f>
        <v/>
      </c>
      <c r="F4106" s="10">
        <f>IFERROR(INDEX(Lotes!$E:$E,MATCH(1,(Lotes!$A:$A=C4106)*(Lotes!$C:$C=E4106),0)),"")</f>
        <v/>
      </c>
      <c r="G4106" s="14" t="n"/>
    </row>
    <row r="4107">
      <c r="A4107" s="10" t="n"/>
      <c r="D4107">
        <f>IFERROR(VLOOKUP(C4107,Produtos!A:B,2,FALSE),"")</f>
        <v/>
      </c>
      <c r="F4107" s="10">
        <f>IFERROR(INDEX(Lotes!$E:$E,MATCH(1,(Lotes!$A:$A=C4107)*(Lotes!$C:$C=E4107),0)),"")</f>
        <v/>
      </c>
      <c r="G4107" s="14" t="n"/>
    </row>
    <row r="4108">
      <c r="A4108" s="10" t="n"/>
      <c r="D4108">
        <f>IFERROR(VLOOKUP(C4108,Produtos!A:B,2,FALSE),"")</f>
        <v/>
      </c>
      <c r="F4108" s="10">
        <f>IFERROR(INDEX(Lotes!$E:$E,MATCH(1,(Lotes!$A:$A=C4108)*(Lotes!$C:$C=E4108),0)),"")</f>
        <v/>
      </c>
      <c r="G4108" s="14" t="n"/>
    </row>
    <row r="4109">
      <c r="A4109" s="10" t="n"/>
      <c r="D4109">
        <f>IFERROR(VLOOKUP(C4109,Produtos!A:B,2,FALSE),"")</f>
        <v/>
      </c>
      <c r="F4109" s="10">
        <f>IFERROR(INDEX(Lotes!$E:$E,MATCH(1,(Lotes!$A:$A=C4109)*(Lotes!$C:$C=E4109),0)),"")</f>
        <v/>
      </c>
      <c r="G4109" s="14" t="n"/>
    </row>
    <row r="4110">
      <c r="A4110" s="10" t="n"/>
      <c r="D4110">
        <f>IFERROR(VLOOKUP(C4110,Produtos!A:B,2,FALSE),"")</f>
        <v/>
      </c>
      <c r="F4110" s="10">
        <f>IFERROR(INDEX(Lotes!$E:$E,MATCH(1,(Lotes!$A:$A=C4110)*(Lotes!$C:$C=E4110),0)),"")</f>
        <v/>
      </c>
      <c r="G4110" s="14" t="n"/>
    </row>
    <row r="4111">
      <c r="A4111" s="10" t="n"/>
      <c r="D4111">
        <f>IFERROR(VLOOKUP(C4111,Produtos!A:B,2,FALSE),"")</f>
        <v/>
      </c>
      <c r="F4111" s="10">
        <f>IFERROR(INDEX(Lotes!$E:$E,MATCH(1,(Lotes!$A:$A=C4111)*(Lotes!$C:$C=E4111),0)),"")</f>
        <v/>
      </c>
      <c r="G4111" s="14" t="n"/>
    </row>
    <row r="4112">
      <c r="A4112" s="10" t="n"/>
      <c r="D4112">
        <f>IFERROR(VLOOKUP(C4112,Produtos!A:B,2,FALSE),"")</f>
        <v/>
      </c>
      <c r="F4112" s="10">
        <f>IFERROR(INDEX(Lotes!$E:$E,MATCH(1,(Lotes!$A:$A=C4112)*(Lotes!$C:$C=E4112),0)),"")</f>
        <v/>
      </c>
      <c r="G4112" s="14" t="n"/>
    </row>
    <row r="4113">
      <c r="A4113" s="10" t="n"/>
      <c r="D4113">
        <f>IFERROR(VLOOKUP(C4113,Produtos!A:B,2,FALSE),"")</f>
        <v/>
      </c>
      <c r="F4113" s="10">
        <f>IFERROR(INDEX(Lotes!$E:$E,MATCH(1,(Lotes!$A:$A=C4113)*(Lotes!$C:$C=E4113),0)),"")</f>
        <v/>
      </c>
      <c r="G4113" s="14" t="n"/>
    </row>
    <row r="4114">
      <c r="A4114" s="10" t="n"/>
      <c r="D4114">
        <f>IFERROR(VLOOKUP(C4114,Produtos!A:B,2,FALSE),"")</f>
        <v/>
      </c>
      <c r="F4114" s="10">
        <f>IFERROR(INDEX(Lotes!$E:$E,MATCH(1,(Lotes!$A:$A=C4114)*(Lotes!$C:$C=E4114),0)),"")</f>
        <v/>
      </c>
      <c r="G4114" s="14" t="n"/>
    </row>
    <row r="4115">
      <c r="A4115" s="10" t="n"/>
      <c r="D4115">
        <f>IFERROR(VLOOKUP(C4115,Produtos!A:B,2,FALSE),"")</f>
        <v/>
      </c>
      <c r="F4115" s="10">
        <f>IFERROR(INDEX(Lotes!$E:$E,MATCH(1,(Lotes!$A:$A=C4115)*(Lotes!$C:$C=E4115),0)),"")</f>
        <v/>
      </c>
      <c r="G4115" s="14" t="n"/>
    </row>
    <row r="4116">
      <c r="A4116" s="10" t="n"/>
      <c r="D4116">
        <f>IFERROR(VLOOKUP(C4116,Produtos!A:B,2,FALSE),"")</f>
        <v/>
      </c>
      <c r="F4116" s="10">
        <f>IFERROR(INDEX(Lotes!$E:$E,MATCH(1,(Lotes!$A:$A=C4116)*(Lotes!$C:$C=E4116),0)),"")</f>
        <v/>
      </c>
      <c r="G4116" s="14" t="n"/>
    </row>
    <row r="4117">
      <c r="A4117" s="10" t="n"/>
      <c r="D4117">
        <f>IFERROR(VLOOKUP(C4117,Produtos!A:B,2,FALSE),"")</f>
        <v/>
      </c>
      <c r="F4117" s="10">
        <f>IFERROR(INDEX(Lotes!$E:$E,MATCH(1,(Lotes!$A:$A=C4117)*(Lotes!$C:$C=E4117),0)),"")</f>
        <v/>
      </c>
      <c r="G4117" s="14" t="n"/>
    </row>
    <row r="4118">
      <c r="A4118" s="10" t="n"/>
      <c r="D4118">
        <f>IFERROR(VLOOKUP(C4118,Produtos!A:B,2,FALSE),"")</f>
        <v/>
      </c>
      <c r="F4118" s="10">
        <f>IFERROR(INDEX(Lotes!$E:$E,MATCH(1,(Lotes!$A:$A=C4118)*(Lotes!$C:$C=E4118),0)),"")</f>
        <v/>
      </c>
      <c r="G4118" s="14" t="n"/>
    </row>
    <row r="4119">
      <c r="A4119" s="10" t="n"/>
      <c r="D4119">
        <f>IFERROR(VLOOKUP(C4119,Produtos!A:B,2,FALSE),"")</f>
        <v/>
      </c>
      <c r="F4119" s="10">
        <f>IFERROR(INDEX(Lotes!$E:$E,MATCH(1,(Lotes!$A:$A=C4119)*(Lotes!$C:$C=E4119),0)),"")</f>
        <v/>
      </c>
      <c r="G4119" s="14" t="n"/>
    </row>
    <row r="4120">
      <c r="A4120" s="10" t="n"/>
      <c r="D4120">
        <f>IFERROR(VLOOKUP(C4120,Produtos!A:B,2,FALSE),"")</f>
        <v/>
      </c>
      <c r="F4120" s="10">
        <f>IFERROR(INDEX(Lotes!$E:$E,MATCH(1,(Lotes!$A:$A=C4120)*(Lotes!$C:$C=E4120),0)),"")</f>
        <v/>
      </c>
      <c r="G4120" s="14" t="n"/>
    </row>
    <row r="4121">
      <c r="A4121" s="10" t="n"/>
      <c r="D4121">
        <f>IFERROR(VLOOKUP(C4121,Produtos!A:B,2,FALSE),"")</f>
        <v/>
      </c>
      <c r="F4121" s="10">
        <f>IFERROR(INDEX(Lotes!$E:$E,MATCH(1,(Lotes!$A:$A=C4121)*(Lotes!$C:$C=E4121),0)),"")</f>
        <v/>
      </c>
      <c r="G4121" s="14" t="n"/>
    </row>
    <row r="4122">
      <c r="A4122" s="10" t="n"/>
      <c r="D4122">
        <f>IFERROR(VLOOKUP(C4122,Produtos!A:B,2,FALSE),"")</f>
        <v/>
      </c>
      <c r="F4122" s="10">
        <f>IFERROR(INDEX(Lotes!$E:$E,MATCH(1,(Lotes!$A:$A=C4122)*(Lotes!$C:$C=E4122),0)),"")</f>
        <v/>
      </c>
      <c r="G4122" s="14" t="n"/>
    </row>
    <row r="4123">
      <c r="A4123" s="10" t="n"/>
      <c r="D4123">
        <f>IFERROR(VLOOKUP(C4123,Produtos!A:B,2,FALSE),"")</f>
        <v/>
      </c>
      <c r="F4123" s="10">
        <f>IFERROR(INDEX(Lotes!$E:$E,MATCH(1,(Lotes!$A:$A=C4123)*(Lotes!$C:$C=E4123),0)),"")</f>
        <v/>
      </c>
      <c r="G4123" s="14" t="n"/>
    </row>
    <row r="4124">
      <c r="A4124" s="10" t="n"/>
      <c r="D4124">
        <f>IFERROR(VLOOKUP(C4124,Produtos!A:B,2,FALSE),"")</f>
        <v/>
      </c>
      <c r="F4124" s="10">
        <f>IFERROR(INDEX(Lotes!$E:$E,MATCH(1,(Lotes!$A:$A=C4124)*(Lotes!$C:$C=E4124),0)),"")</f>
        <v/>
      </c>
      <c r="G4124" s="14" t="n"/>
    </row>
    <row r="4125">
      <c r="A4125" s="10" t="n"/>
      <c r="D4125">
        <f>IFERROR(VLOOKUP(C4125,Produtos!A:B,2,FALSE),"")</f>
        <v/>
      </c>
      <c r="F4125" s="10">
        <f>IFERROR(INDEX(Lotes!$E:$E,MATCH(1,(Lotes!$A:$A=C4125)*(Lotes!$C:$C=E4125),0)),"")</f>
        <v/>
      </c>
      <c r="G4125" s="14" t="n"/>
    </row>
    <row r="4126">
      <c r="A4126" s="10" t="n"/>
      <c r="D4126">
        <f>IFERROR(VLOOKUP(C4126,Produtos!A:B,2,FALSE),"")</f>
        <v/>
      </c>
      <c r="F4126" s="10">
        <f>IFERROR(INDEX(Lotes!$E:$E,MATCH(1,(Lotes!$A:$A=C4126)*(Lotes!$C:$C=E4126),0)),"")</f>
        <v/>
      </c>
      <c r="G4126" s="14" t="n"/>
    </row>
    <row r="4127">
      <c r="A4127" s="10" t="n"/>
      <c r="D4127">
        <f>IFERROR(VLOOKUP(C4127,Produtos!A:B,2,FALSE),"")</f>
        <v/>
      </c>
      <c r="F4127" s="10">
        <f>IFERROR(INDEX(Lotes!$E:$E,MATCH(1,(Lotes!$A:$A=C4127)*(Lotes!$C:$C=E4127),0)),"")</f>
        <v/>
      </c>
      <c r="G4127" s="14" t="n"/>
    </row>
    <row r="4128">
      <c r="A4128" s="10" t="n"/>
      <c r="D4128">
        <f>IFERROR(VLOOKUP(C4128,Produtos!A:B,2,FALSE),"")</f>
        <v/>
      </c>
      <c r="F4128" s="10">
        <f>IFERROR(INDEX(Lotes!$E:$E,MATCH(1,(Lotes!$A:$A=C4128)*(Lotes!$C:$C=E4128),0)),"")</f>
        <v/>
      </c>
      <c r="G4128" s="14" t="n"/>
    </row>
    <row r="4129">
      <c r="A4129" s="10" t="n"/>
      <c r="D4129">
        <f>IFERROR(VLOOKUP(C4129,Produtos!A:B,2,FALSE),"")</f>
        <v/>
      </c>
      <c r="F4129" s="10">
        <f>IFERROR(INDEX(Lotes!$E:$E,MATCH(1,(Lotes!$A:$A=C4129)*(Lotes!$C:$C=E4129),0)),"")</f>
        <v/>
      </c>
      <c r="G4129" s="14" t="n"/>
    </row>
    <row r="4130">
      <c r="A4130" s="10" t="n"/>
      <c r="D4130">
        <f>IFERROR(VLOOKUP(C4130,Produtos!A:B,2,FALSE),"")</f>
        <v/>
      </c>
      <c r="F4130" s="10">
        <f>IFERROR(INDEX(Lotes!$E:$E,MATCH(1,(Lotes!$A:$A=C4130)*(Lotes!$C:$C=E4130),0)),"")</f>
        <v/>
      </c>
      <c r="G4130" s="14" t="n"/>
    </row>
    <row r="4131">
      <c r="A4131" s="10" t="n"/>
      <c r="D4131">
        <f>IFERROR(VLOOKUP(C4131,Produtos!A:B,2,FALSE),"")</f>
        <v/>
      </c>
      <c r="F4131" s="10">
        <f>IFERROR(INDEX(Lotes!$E:$E,MATCH(1,(Lotes!$A:$A=C4131)*(Lotes!$C:$C=E4131),0)),"")</f>
        <v/>
      </c>
      <c r="G4131" s="14" t="n"/>
    </row>
    <row r="4132">
      <c r="A4132" s="10" t="n"/>
      <c r="D4132">
        <f>IFERROR(VLOOKUP(C4132,Produtos!A:B,2,FALSE),"")</f>
        <v/>
      </c>
      <c r="F4132" s="10">
        <f>IFERROR(INDEX(Lotes!$E:$E,MATCH(1,(Lotes!$A:$A=C4132)*(Lotes!$C:$C=E4132),0)),"")</f>
        <v/>
      </c>
      <c r="G4132" s="14" t="n"/>
    </row>
    <row r="4133">
      <c r="A4133" s="10" t="n"/>
      <c r="D4133">
        <f>IFERROR(VLOOKUP(C4133,Produtos!A:B,2,FALSE),"")</f>
        <v/>
      </c>
      <c r="F4133" s="10">
        <f>IFERROR(INDEX(Lotes!$E:$E,MATCH(1,(Lotes!$A:$A=C4133)*(Lotes!$C:$C=E4133),0)),"")</f>
        <v/>
      </c>
      <c r="G4133" s="14" t="n"/>
    </row>
    <row r="4134">
      <c r="A4134" s="10" t="n"/>
      <c r="D4134">
        <f>IFERROR(VLOOKUP(C4134,Produtos!A:B,2,FALSE),"")</f>
        <v/>
      </c>
      <c r="F4134" s="10">
        <f>IFERROR(INDEX(Lotes!$E:$E,MATCH(1,(Lotes!$A:$A=C4134)*(Lotes!$C:$C=E4134),0)),"")</f>
        <v/>
      </c>
      <c r="G4134" s="14" t="n"/>
    </row>
    <row r="4135">
      <c r="A4135" s="10" t="n"/>
      <c r="D4135">
        <f>IFERROR(VLOOKUP(C4135,Produtos!A:B,2,FALSE),"")</f>
        <v/>
      </c>
      <c r="F4135" s="10">
        <f>IFERROR(INDEX(Lotes!$E:$E,MATCH(1,(Lotes!$A:$A=C4135)*(Lotes!$C:$C=E4135),0)),"")</f>
        <v/>
      </c>
      <c r="G4135" s="14" t="n"/>
    </row>
    <row r="4136">
      <c r="A4136" s="10" t="n"/>
      <c r="D4136">
        <f>IFERROR(VLOOKUP(C4136,Produtos!A:B,2,FALSE),"")</f>
        <v/>
      </c>
      <c r="F4136" s="10">
        <f>IFERROR(INDEX(Lotes!$E:$E,MATCH(1,(Lotes!$A:$A=C4136)*(Lotes!$C:$C=E4136),0)),"")</f>
        <v/>
      </c>
      <c r="G4136" s="14" t="n"/>
    </row>
    <row r="4137">
      <c r="A4137" s="10" t="n"/>
      <c r="D4137">
        <f>IFERROR(VLOOKUP(C4137,Produtos!A:B,2,FALSE),"")</f>
        <v/>
      </c>
      <c r="F4137" s="10">
        <f>IFERROR(INDEX(Lotes!$E:$E,MATCH(1,(Lotes!$A:$A=C4137)*(Lotes!$C:$C=E4137),0)),"")</f>
        <v/>
      </c>
      <c r="G4137" s="14" t="n"/>
    </row>
    <row r="4138">
      <c r="A4138" s="10" t="n"/>
      <c r="D4138">
        <f>IFERROR(VLOOKUP(C4138,Produtos!A:B,2,FALSE),"")</f>
        <v/>
      </c>
      <c r="F4138" s="10">
        <f>IFERROR(INDEX(Lotes!$E:$E,MATCH(1,(Lotes!$A:$A=C4138)*(Lotes!$C:$C=E4138),0)),"")</f>
        <v/>
      </c>
      <c r="G4138" s="14" t="n"/>
    </row>
    <row r="4139">
      <c r="A4139" s="10" t="n"/>
      <c r="D4139">
        <f>IFERROR(VLOOKUP(C4139,Produtos!A:B,2,FALSE),"")</f>
        <v/>
      </c>
      <c r="F4139" s="10">
        <f>IFERROR(INDEX(Lotes!$E:$E,MATCH(1,(Lotes!$A:$A=C4139)*(Lotes!$C:$C=E4139),0)),"")</f>
        <v/>
      </c>
      <c r="G4139" s="14" t="n"/>
    </row>
    <row r="4140">
      <c r="A4140" s="10" t="n"/>
      <c r="D4140">
        <f>IFERROR(VLOOKUP(C4140,Produtos!A:B,2,FALSE),"")</f>
        <v/>
      </c>
      <c r="F4140" s="10">
        <f>IFERROR(INDEX(Lotes!$E:$E,MATCH(1,(Lotes!$A:$A=C4140)*(Lotes!$C:$C=E4140),0)),"")</f>
        <v/>
      </c>
      <c r="G4140" s="14" t="n"/>
    </row>
    <row r="4141">
      <c r="A4141" s="10" t="n"/>
      <c r="D4141">
        <f>IFERROR(VLOOKUP(C4141,Produtos!A:B,2,FALSE),"")</f>
        <v/>
      </c>
      <c r="F4141" s="10">
        <f>IFERROR(INDEX(Lotes!$E:$E,MATCH(1,(Lotes!$A:$A=C4141)*(Lotes!$C:$C=E4141),0)),"")</f>
        <v/>
      </c>
      <c r="G4141" s="14" t="n"/>
    </row>
    <row r="4142">
      <c r="A4142" s="10" t="n"/>
      <c r="D4142">
        <f>IFERROR(VLOOKUP(C4142,Produtos!A:B,2,FALSE),"")</f>
        <v/>
      </c>
      <c r="F4142" s="10">
        <f>IFERROR(INDEX(Lotes!$E:$E,MATCH(1,(Lotes!$A:$A=C4142)*(Lotes!$C:$C=E4142),0)),"")</f>
        <v/>
      </c>
      <c r="G4142" s="14" t="n"/>
    </row>
    <row r="4143">
      <c r="A4143" s="10" t="n"/>
      <c r="D4143">
        <f>IFERROR(VLOOKUP(C4143,Produtos!A:B,2,FALSE),"")</f>
        <v/>
      </c>
      <c r="F4143" s="10">
        <f>IFERROR(INDEX(Lotes!$E:$E,MATCH(1,(Lotes!$A:$A=C4143)*(Lotes!$C:$C=E4143),0)),"")</f>
        <v/>
      </c>
      <c r="G4143" s="14" t="n"/>
    </row>
    <row r="4144">
      <c r="A4144" s="10" t="n"/>
      <c r="D4144">
        <f>IFERROR(VLOOKUP(C4144,Produtos!A:B,2,FALSE),"")</f>
        <v/>
      </c>
      <c r="F4144" s="10">
        <f>IFERROR(INDEX(Lotes!$E:$E,MATCH(1,(Lotes!$A:$A=C4144)*(Lotes!$C:$C=E4144),0)),"")</f>
        <v/>
      </c>
      <c r="G4144" s="14" t="n"/>
    </row>
    <row r="4145">
      <c r="A4145" s="10" t="n"/>
      <c r="D4145">
        <f>IFERROR(VLOOKUP(C4145,Produtos!A:B,2,FALSE),"")</f>
        <v/>
      </c>
      <c r="F4145" s="10">
        <f>IFERROR(INDEX(Lotes!$E:$E,MATCH(1,(Lotes!$A:$A=C4145)*(Lotes!$C:$C=E4145),0)),"")</f>
        <v/>
      </c>
      <c r="G4145" s="14" t="n"/>
    </row>
    <row r="4146">
      <c r="A4146" s="10" t="n"/>
      <c r="D4146">
        <f>IFERROR(VLOOKUP(C4146,Produtos!A:B,2,FALSE),"")</f>
        <v/>
      </c>
      <c r="F4146" s="10">
        <f>IFERROR(INDEX(Lotes!$E:$E,MATCH(1,(Lotes!$A:$A=C4146)*(Lotes!$C:$C=E4146),0)),"")</f>
        <v/>
      </c>
      <c r="G4146" s="14" t="n"/>
    </row>
    <row r="4147">
      <c r="A4147" s="10" t="n"/>
      <c r="D4147">
        <f>IFERROR(VLOOKUP(C4147,Produtos!A:B,2,FALSE),"")</f>
        <v/>
      </c>
      <c r="F4147" s="10">
        <f>IFERROR(INDEX(Lotes!$E:$E,MATCH(1,(Lotes!$A:$A=C4147)*(Lotes!$C:$C=E4147),0)),"")</f>
        <v/>
      </c>
      <c r="G4147" s="14" t="n"/>
    </row>
    <row r="4148">
      <c r="A4148" s="10" t="n"/>
      <c r="D4148">
        <f>IFERROR(VLOOKUP(C4148,Produtos!A:B,2,FALSE),"")</f>
        <v/>
      </c>
      <c r="F4148" s="10">
        <f>IFERROR(INDEX(Lotes!$E:$E,MATCH(1,(Lotes!$A:$A=C4148)*(Lotes!$C:$C=E4148),0)),"")</f>
        <v/>
      </c>
      <c r="G4148" s="14" t="n"/>
    </row>
    <row r="4149">
      <c r="A4149" s="10" t="n"/>
      <c r="D4149">
        <f>IFERROR(VLOOKUP(C4149,Produtos!A:B,2,FALSE),"")</f>
        <v/>
      </c>
      <c r="F4149" s="10">
        <f>IFERROR(INDEX(Lotes!$E:$E,MATCH(1,(Lotes!$A:$A=C4149)*(Lotes!$C:$C=E4149),0)),"")</f>
        <v/>
      </c>
      <c r="G4149" s="14" t="n"/>
    </row>
    <row r="4150">
      <c r="A4150" s="10" t="n"/>
      <c r="D4150">
        <f>IFERROR(VLOOKUP(C4150,Produtos!A:B,2,FALSE),"")</f>
        <v/>
      </c>
      <c r="F4150" s="10">
        <f>IFERROR(INDEX(Lotes!$E:$E,MATCH(1,(Lotes!$A:$A=C4150)*(Lotes!$C:$C=E4150),0)),"")</f>
        <v/>
      </c>
      <c r="G4150" s="14" t="n"/>
    </row>
    <row r="4151">
      <c r="A4151" s="10" t="n"/>
      <c r="D4151">
        <f>IFERROR(VLOOKUP(C4151,Produtos!A:B,2,FALSE),"")</f>
        <v/>
      </c>
      <c r="F4151" s="10">
        <f>IFERROR(INDEX(Lotes!$E:$E,MATCH(1,(Lotes!$A:$A=C4151)*(Lotes!$C:$C=E4151),0)),"")</f>
        <v/>
      </c>
      <c r="G4151" s="14" t="n"/>
    </row>
    <row r="4152">
      <c r="A4152" s="10" t="n"/>
      <c r="D4152">
        <f>IFERROR(VLOOKUP(C4152,Produtos!A:B,2,FALSE),"")</f>
        <v/>
      </c>
      <c r="F4152" s="10">
        <f>IFERROR(INDEX(Lotes!$E:$E,MATCH(1,(Lotes!$A:$A=C4152)*(Lotes!$C:$C=E4152),0)),"")</f>
        <v/>
      </c>
      <c r="G4152" s="14" t="n"/>
    </row>
    <row r="4153">
      <c r="A4153" s="10" t="n"/>
      <c r="D4153">
        <f>IFERROR(VLOOKUP(C4153,Produtos!A:B,2,FALSE),"")</f>
        <v/>
      </c>
      <c r="F4153" s="10">
        <f>IFERROR(INDEX(Lotes!$E:$E,MATCH(1,(Lotes!$A:$A=C4153)*(Lotes!$C:$C=E4153),0)),"")</f>
        <v/>
      </c>
      <c r="G4153" s="14" t="n"/>
    </row>
    <row r="4154">
      <c r="A4154" s="10" t="n"/>
      <c r="D4154">
        <f>IFERROR(VLOOKUP(C4154,Produtos!A:B,2,FALSE),"")</f>
        <v/>
      </c>
      <c r="F4154" s="10">
        <f>IFERROR(INDEX(Lotes!$E:$E,MATCH(1,(Lotes!$A:$A=C4154)*(Lotes!$C:$C=E4154),0)),"")</f>
        <v/>
      </c>
      <c r="G4154" s="14" t="n"/>
    </row>
    <row r="4155">
      <c r="A4155" s="10" t="n"/>
      <c r="D4155">
        <f>IFERROR(VLOOKUP(C4155,Produtos!A:B,2,FALSE),"")</f>
        <v/>
      </c>
      <c r="F4155" s="10">
        <f>IFERROR(INDEX(Lotes!$E:$E,MATCH(1,(Lotes!$A:$A=C4155)*(Lotes!$C:$C=E4155),0)),"")</f>
        <v/>
      </c>
      <c r="G4155" s="14" t="n"/>
    </row>
    <row r="4156">
      <c r="A4156" s="10" t="n"/>
      <c r="D4156">
        <f>IFERROR(VLOOKUP(C4156,Produtos!A:B,2,FALSE),"")</f>
        <v/>
      </c>
      <c r="F4156" s="10">
        <f>IFERROR(INDEX(Lotes!$E:$E,MATCH(1,(Lotes!$A:$A=C4156)*(Lotes!$C:$C=E4156),0)),"")</f>
        <v/>
      </c>
      <c r="G4156" s="14" t="n"/>
    </row>
    <row r="4157">
      <c r="A4157" s="10" t="n"/>
      <c r="D4157">
        <f>IFERROR(VLOOKUP(C4157,Produtos!A:B,2,FALSE),"")</f>
        <v/>
      </c>
      <c r="F4157" s="10">
        <f>IFERROR(INDEX(Lotes!$E:$E,MATCH(1,(Lotes!$A:$A=C4157)*(Lotes!$C:$C=E4157),0)),"")</f>
        <v/>
      </c>
      <c r="G4157" s="14" t="n"/>
    </row>
    <row r="4158">
      <c r="A4158" s="10" t="n"/>
      <c r="D4158">
        <f>IFERROR(VLOOKUP(C4158,Produtos!A:B,2,FALSE),"")</f>
        <v/>
      </c>
      <c r="F4158" s="10">
        <f>IFERROR(INDEX(Lotes!$E:$E,MATCH(1,(Lotes!$A:$A=C4158)*(Lotes!$C:$C=E4158),0)),"")</f>
        <v/>
      </c>
      <c r="G4158" s="14" t="n"/>
    </row>
    <row r="4159">
      <c r="A4159" s="10" t="n"/>
      <c r="D4159">
        <f>IFERROR(VLOOKUP(C4159,Produtos!A:B,2,FALSE),"")</f>
        <v/>
      </c>
      <c r="F4159" s="10">
        <f>IFERROR(INDEX(Lotes!$E:$E,MATCH(1,(Lotes!$A:$A=C4159)*(Lotes!$C:$C=E4159),0)),"")</f>
        <v/>
      </c>
      <c r="G4159" s="14" t="n"/>
    </row>
    <row r="4160">
      <c r="A4160" s="10" t="n"/>
      <c r="D4160">
        <f>IFERROR(VLOOKUP(C4160,Produtos!A:B,2,FALSE),"")</f>
        <v/>
      </c>
      <c r="F4160" s="10">
        <f>IFERROR(INDEX(Lotes!$E:$E,MATCH(1,(Lotes!$A:$A=C4160)*(Lotes!$C:$C=E4160),0)),"")</f>
        <v/>
      </c>
      <c r="G4160" s="14" t="n"/>
    </row>
    <row r="4161">
      <c r="A4161" s="10" t="n"/>
      <c r="D4161">
        <f>IFERROR(VLOOKUP(C4161,Produtos!A:B,2,FALSE),"")</f>
        <v/>
      </c>
      <c r="F4161" s="10">
        <f>IFERROR(INDEX(Lotes!$E:$E,MATCH(1,(Lotes!$A:$A=C4161)*(Lotes!$C:$C=E4161),0)),"")</f>
        <v/>
      </c>
      <c r="G4161" s="14" t="n"/>
    </row>
    <row r="4162">
      <c r="A4162" s="10" t="n"/>
      <c r="D4162">
        <f>IFERROR(VLOOKUP(C4162,Produtos!A:B,2,FALSE),"")</f>
        <v/>
      </c>
      <c r="F4162" s="10">
        <f>IFERROR(INDEX(Lotes!$E:$E,MATCH(1,(Lotes!$A:$A=C4162)*(Lotes!$C:$C=E4162),0)),"")</f>
        <v/>
      </c>
      <c r="G4162" s="14" t="n"/>
    </row>
    <row r="4163">
      <c r="A4163" s="10" t="n"/>
      <c r="D4163">
        <f>IFERROR(VLOOKUP(C4163,Produtos!A:B,2,FALSE),"")</f>
        <v/>
      </c>
      <c r="F4163" s="10">
        <f>IFERROR(INDEX(Lotes!$E:$E,MATCH(1,(Lotes!$A:$A=C4163)*(Lotes!$C:$C=E4163),0)),"")</f>
        <v/>
      </c>
      <c r="G4163" s="14" t="n"/>
    </row>
    <row r="4164">
      <c r="A4164" s="10" t="n"/>
      <c r="D4164">
        <f>IFERROR(VLOOKUP(C4164,Produtos!A:B,2,FALSE),"")</f>
        <v/>
      </c>
      <c r="F4164" s="10">
        <f>IFERROR(INDEX(Lotes!$E:$E,MATCH(1,(Lotes!$A:$A=C4164)*(Lotes!$C:$C=E4164),0)),"")</f>
        <v/>
      </c>
      <c r="G4164" s="14" t="n"/>
    </row>
    <row r="4165">
      <c r="A4165" s="10" t="n"/>
      <c r="D4165">
        <f>IFERROR(VLOOKUP(C4165,Produtos!A:B,2,FALSE),"")</f>
        <v/>
      </c>
      <c r="F4165" s="10">
        <f>IFERROR(INDEX(Lotes!$E:$E,MATCH(1,(Lotes!$A:$A=C4165)*(Lotes!$C:$C=E4165),0)),"")</f>
        <v/>
      </c>
      <c r="G4165" s="14" t="n"/>
    </row>
    <row r="4166">
      <c r="A4166" s="10" t="n"/>
      <c r="D4166">
        <f>IFERROR(VLOOKUP(C4166,Produtos!A:B,2,FALSE),"")</f>
        <v/>
      </c>
      <c r="F4166" s="10">
        <f>IFERROR(INDEX(Lotes!$E:$E,MATCH(1,(Lotes!$A:$A=C4166)*(Lotes!$C:$C=E4166),0)),"")</f>
        <v/>
      </c>
      <c r="G4166" s="14" t="n"/>
    </row>
    <row r="4167">
      <c r="A4167" s="10" t="n"/>
      <c r="D4167">
        <f>IFERROR(VLOOKUP(C4167,Produtos!A:B,2,FALSE),"")</f>
        <v/>
      </c>
      <c r="F4167" s="10">
        <f>IFERROR(INDEX(Lotes!$E:$E,MATCH(1,(Lotes!$A:$A=C4167)*(Lotes!$C:$C=E4167),0)),"")</f>
        <v/>
      </c>
      <c r="G4167" s="14" t="n"/>
    </row>
    <row r="4168">
      <c r="A4168" s="10" t="n"/>
      <c r="D4168">
        <f>IFERROR(VLOOKUP(C4168,Produtos!A:B,2,FALSE),"")</f>
        <v/>
      </c>
      <c r="F4168" s="10">
        <f>IFERROR(INDEX(Lotes!$E:$E,MATCH(1,(Lotes!$A:$A=C4168)*(Lotes!$C:$C=E4168),0)),"")</f>
        <v/>
      </c>
      <c r="G4168" s="14" t="n"/>
    </row>
    <row r="4169">
      <c r="A4169" s="10" t="n"/>
      <c r="D4169">
        <f>IFERROR(VLOOKUP(C4169,Produtos!A:B,2,FALSE),"")</f>
        <v/>
      </c>
      <c r="F4169" s="10">
        <f>IFERROR(INDEX(Lotes!$E:$E,MATCH(1,(Lotes!$A:$A=C4169)*(Lotes!$C:$C=E4169),0)),"")</f>
        <v/>
      </c>
      <c r="G4169" s="14" t="n"/>
    </row>
    <row r="4170">
      <c r="A4170" s="10" t="n"/>
      <c r="D4170">
        <f>IFERROR(VLOOKUP(C4170,Produtos!A:B,2,FALSE),"")</f>
        <v/>
      </c>
      <c r="F4170" s="10">
        <f>IFERROR(INDEX(Lotes!$E:$E,MATCH(1,(Lotes!$A:$A=C4170)*(Lotes!$C:$C=E4170),0)),"")</f>
        <v/>
      </c>
      <c r="G4170" s="14" t="n"/>
    </row>
    <row r="4171">
      <c r="A4171" s="10" t="n"/>
      <c r="D4171">
        <f>IFERROR(VLOOKUP(C4171,Produtos!A:B,2,FALSE),"")</f>
        <v/>
      </c>
      <c r="F4171" s="10">
        <f>IFERROR(INDEX(Lotes!$E:$E,MATCH(1,(Lotes!$A:$A=C4171)*(Lotes!$C:$C=E4171),0)),"")</f>
        <v/>
      </c>
      <c r="G4171" s="14" t="n"/>
    </row>
    <row r="4172">
      <c r="A4172" s="10" t="n"/>
      <c r="D4172">
        <f>IFERROR(VLOOKUP(C4172,Produtos!A:B,2,FALSE),"")</f>
        <v/>
      </c>
      <c r="F4172" s="10">
        <f>IFERROR(INDEX(Lotes!$E:$E,MATCH(1,(Lotes!$A:$A=C4172)*(Lotes!$C:$C=E4172),0)),"")</f>
        <v/>
      </c>
      <c r="G4172" s="14" t="n"/>
    </row>
    <row r="4173">
      <c r="A4173" s="10" t="n"/>
      <c r="D4173">
        <f>IFERROR(VLOOKUP(C4173,Produtos!A:B,2,FALSE),"")</f>
        <v/>
      </c>
      <c r="F4173" s="10">
        <f>IFERROR(INDEX(Lotes!$E:$E,MATCH(1,(Lotes!$A:$A=C4173)*(Lotes!$C:$C=E4173),0)),"")</f>
        <v/>
      </c>
      <c r="G4173" s="14" t="n"/>
    </row>
    <row r="4174">
      <c r="A4174" s="10" t="n"/>
      <c r="D4174">
        <f>IFERROR(VLOOKUP(C4174,Produtos!A:B,2,FALSE),"")</f>
        <v/>
      </c>
      <c r="F4174" s="10">
        <f>IFERROR(INDEX(Lotes!$E:$E,MATCH(1,(Lotes!$A:$A=C4174)*(Lotes!$C:$C=E4174),0)),"")</f>
        <v/>
      </c>
      <c r="G4174" s="14" t="n"/>
    </row>
    <row r="4175">
      <c r="A4175" s="10" t="n"/>
      <c r="D4175">
        <f>IFERROR(VLOOKUP(C4175,Produtos!A:B,2,FALSE),"")</f>
        <v/>
      </c>
      <c r="F4175" s="10">
        <f>IFERROR(INDEX(Lotes!$E:$E,MATCH(1,(Lotes!$A:$A=C4175)*(Lotes!$C:$C=E4175),0)),"")</f>
        <v/>
      </c>
      <c r="G4175" s="14" t="n"/>
    </row>
    <row r="4176">
      <c r="A4176" s="10" t="n"/>
      <c r="D4176">
        <f>IFERROR(VLOOKUP(C4176,Produtos!A:B,2,FALSE),"")</f>
        <v/>
      </c>
      <c r="F4176" s="10">
        <f>IFERROR(INDEX(Lotes!$E:$E,MATCH(1,(Lotes!$A:$A=C4176)*(Lotes!$C:$C=E4176),0)),"")</f>
        <v/>
      </c>
      <c r="G4176" s="14" t="n"/>
    </row>
    <row r="4177">
      <c r="A4177" s="10" t="n"/>
      <c r="D4177">
        <f>IFERROR(VLOOKUP(C4177,Produtos!A:B,2,FALSE),"")</f>
        <v/>
      </c>
      <c r="F4177" s="10">
        <f>IFERROR(INDEX(Lotes!$E:$E,MATCH(1,(Lotes!$A:$A=C4177)*(Lotes!$C:$C=E4177),0)),"")</f>
        <v/>
      </c>
      <c r="G4177" s="14" t="n"/>
    </row>
    <row r="4178">
      <c r="A4178" s="10" t="n"/>
      <c r="D4178">
        <f>IFERROR(VLOOKUP(C4178,Produtos!A:B,2,FALSE),"")</f>
        <v/>
      </c>
      <c r="F4178" s="10">
        <f>IFERROR(INDEX(Lotes!$E:$E,MATCH(1,(Lotes!$A:$A=C4178)*(Lotes!$C:$C=E4178),0)),"")</f>
        <v/>
      </c>
      <c r="G4178" s="14" t="n"/>
    </row>
    <row r="4179">
      <c r="A4179" s="10" t="n"/>
      <c r="D4179">
        <f>IFERROR(VLOOKUP(C4179,Produtos!A:B,2,FALSE),"")</f>
        <v/>
      </c>
      <c r="F4179" s="10">
        <f>IFERROR(INDEX(Lotes!$E:$E,MATCH(1,(Lotes!$A:$A=C4179)*(Lotes!$C:$C=E4179),0)),"")</f>
        <v/>
      </c>
      <c r="G4179" s="14" t="n"/>
    </row>
    <row r="4180">
      <c r="A4180" s="10" t="n"/>
      <c r="D4180">
        <f>IFERROR(VLOOKUP(C4180,Produtos!A:B,2,FALSE),"")</f>
        <v/>
      </c>
      <c r="F4180" s="10">
        <f>IFERROR(INDEX(Lotes!$E:$E,MATCH(1,(Lotes!$A:$A=C4180)*(Lotes!$C:$C=E4180),0)),"")</f>
        <v/>
      </c>
      <c r="G4180" s="14" t="n"/>
    </row>
    <row r="4181">
      <c r="A4181" s="10" t="n"/>
      <c r="D4181">
        <f>IFERROR(VLOOKUP(C4181,Produtos!A:B,2,FALSE),"")</f>
        <v/>
      </c>
      <c r="F4181" s="10">
        <f>IFERROR(INDEX(Lotes!$E:$E,MATCH(1,(Lotes!$A:$A=C4181)*(Lotes!$C:$C=E4181),0)),"")</f>
        <v/>
      </c>
      <c r="G4181" s="14" t="n"/>
    </row>
    <row r="4182">
      <c r="A4182" s="10" t="n"/>
      <c r="D4182">
        <f>IFERROR(VLOOKUP(C4182,Produtos!A:B,2,FALSE),"")</f>
        <v/>
      </c>
      <c r="F4182" s="10">
        <f>IFERROR(INDEX(Lotes!$E:$E,MATCH(1,(Lotes!$A:$A=C4182)*(Lotes!$C:$C=E4182),0)),"")</f>
        <v/>
      </c>
      <c r="G4182" s="14" t="n"/>
    </row>
    <row r="4183">
      <c r="A4183" s="10" t="n"/>
      <c r="D4183">
        <f>IFERROR(VLOOKUP(C4183,Produtos!A:B,2,FALSE),"")</f>
        <v/>
      </c>
      <c r="F4183" s="10">
        <f>IFERROR(INDEX(Lotes!$E:$E,MATCH(1,(Lotes!$A:$A=C4183)*(Lotes!$C:$C=E4183),0)),"")</f>
        <v/>
      </c>
      <c r="G4183" s="14" t="n"/>
    </row>
    <row r="4184">
      <c r="A4184" s="10" t="n"/>
      <c r="D4184">
        <f>IFERROR(VLOOKUP(C4184,Produtos!A:B,2,FALSE),"")</f>
        <v/>
      </c>
      <c r="F4184" s="10">
        <f>IFERROR(INDEX(Lotes!$E:$E,MATCH(1,(Lotes!$A:$A=C4184)*(Lotes!$C:$C=E4184),0)),"")</f>
        <v/>
      </c>
      <c r="G4184" s="14" t="n"/>
    </row>
    <row r="4185">
      <c r="A4185" s="10" t="n"/>
      <c r="D4185">
        <f>IFERROR(VLOOKUP(C4185,Produtos!A:B,2,FALSE),"")</f>
        <v/>
      </c>
      <c r="F4185" s="10">
        <f>IFERROR(INDEX(Lotes!$E:$E,MATCH(1,(Lotes!$A:$A=C4185)*(Lotes!$C:$C=E4185),0)),"")</f>
        <v/>
      </c>
      <c r="G4185" s="14" t="n"/>
    </row>
    <row r="4186">
      <c r="A4186" s="10" t="n"/>
      <c r="D4186">
        <f>IFERROR(VLOOKUP(C4186,Produtos!A:B,2,FALSE),"")</f>
        <v/>
      </c>
      <c r="F4186" s="10">
        <f>IFERROR(INDEX(Lotes!$E:$E,MATCH(1,(Lotes!$A:$A=C4186)*(Lotes!$C:$C=E4186),0)),"")</f>
        <v/>
      </c>
      <c r="G4186" s="14" t="n"/>
    </row>
    <row r="4187">
      <c r="A4187" s="10" t="n"/>
      <c r="D4187">
        <f>IFERROR(VLOOKUP(C4187,Produtos!A:B,2,FALSE),"")</f>
        <v/>
      </c>
      <c r="F4187" s="10">
        <f>IFERROR(INDEX(Lotes!$E:$E,MATCH(1,(Lotes!$A:$A=C4187)*(Lotes!$C:$C=E4187),0)),"")</f>
        <v/>
      </c>
      <c r="G4187" s="14" t="n"/>
    </row>
    <row r="4188">
      <c r="A4188" s="10" t="n"/>
      <c r="D4188">
        <f>IFERROR(VLOOKUP(C4188,Produtos!A:B,2,FALSE),"")</f>
        <v/>
      </c>
      <c r="F4188" s="10">
        <f>IFERROR(INDEX(Lotes!$E:$E,MATCH(1,(Lotes!$A:$A=C4188)*(Lotes!$C:$C=E4188),0)),"")</f>
        <v/>
      </c>
      <c r="G4188" s="14" t="n"/>
    </row>
    <row r="4189">
      <c r="A4189" s="10" t="n"/>
      <c r="D4189">
        <f>IFERROR(VLOOKUP(C4189,Produtos!A:B,2,FALSE),"")</f>
        <v/>
      </c>
      <c r="F4189" s="10">
        <f>IFERROR(INDEX(Lotes!$E:$E,MATCH(1,(Lotes!$A:$A=C4189)*(Lotes!$C:$C=E4189),0)),"")</f>
        <v/>
      </c>
      <c r="G4189" s="14" t="n"/>
    </row>
    <row r="4190">
      <c r="A4190" s="10" t="n"/>
      <c r="D4190">
        <f>IFERROR(VLOOKUP(C4190,Produtos!A:B,2,FALSE),"")</f>
        <v/>
      </c>
      <c r="F4190" s="10">
        <f>IFERROR(INDEX(Lotes!$E:$E,MATCH(1,(Lotes!$A:$A=C4190)*(Lotes!$C:$C=E4190),0)),"")</f>
        <v/>
      </c>
      <c r="G4190" s="14" t="n"/>
    </row>
    <row r="4191">
      <c r="A4191" s="10" t="n"/>
      <c r="D4191">
        <f>IFERROR(VLOOKUP(C4191,Produtos!A:B,2,FALSE),"")</f>
        <v/>
      </c>
      <c r="F4191" s="10">
        <f>IFERROR(INDEX(Lotes!$E:$E,MATCH(1,(Lotes!$A:$A=C4191)*(Lotes!$C:$C=E4191),0)),"")</f>
        <v/>
      </c>
      <c r="G4191" s="14" t="n"/>
    </row>
    <row r="4192">
      <c r="A4192" s="10" t="n"/>
      <c r="D4192">
        <f>IFERROR(VLOOKUP(C4192,Produtos!A:B,2,FALSE),"")</f>
        <v/>
      </c>
      <c r="F4192" s="10">
        <f>IFERROR(INDEX(Lotes!$E:$E,MATCH(1,(Lotes!$A:$A=C4192)*(Lotes!$C:$C=E4192),0)),"")</f>
        <v/>
      </c>
      <c r="G4192" s="14" t="n"/>
    </row>
    <row r="4193">
      <c r="A4193" s="10" t="n"/>
      <c r="D4193">
        <f>IFERROR(VLOOKUP(C4193,Produtos!A:B,2,FALSE),"")</f>
        <v/>
      </c>
      <c r="F4193" s="10">
        <f>IFERROR(INDEX(Lotes!$E:$E,MATCH(1,(Lotes!$A:$A=C4193)*(Lotes!$C:$C=E4193),0)),"")</f>
        <v/>
      </c>
      <c r="G4193" s="14" t="n"/>
    </row>
    <row r="4194">
      <c r="A4194" s="10" t="n"/>
      <c r="D4194">
        <f>IFERROR(VLOOKUP(C4194,Produtos!A:B,2,FALSE),"")</f>
        <v/>
      </c>
      <c r="F4194" s="10">
        <f>IFERROR(INDEX(Lotes!$E:$E,MATCH(1,(Lotes!$A:$A=C4194)*(Lotes!$C:$C=E4194),0)),"")</f>
        <v/>
      </c>
      <c r="G4194" s="14" t="n"/>
    </row>
    <row r="4195">
      <c r="A4195" s="10" t="n"/>
      <c r="D4195">
        <f>IFERROR(VLOOKUP(C4195,Produtos!A:B,2,FALSE),"")</f>
        <v/>
      </c>
      <c r="F4195" s="10">
        <f>IFERROR(INDEX(Lotes!$E:$E,MATCH(1,(Lotes!$A:$A=C4195)*(Lotes!$C:$C=E4195),0)),"")</f>
        <v/>
      </c>
      <c r="G4195" s="14" t="n"/>
    </row>
    <row r="4196">
      <c r="A4196" s="10" t="n"/>
      <c r="D4196">
        <f>IFERROR(VLOOKUP(C4196,Produtos!A:B,2,FALSE),"")</f>
        <v/>
      </c>
      <c r="F4196" s="10">
        <f>IFERROR(INDEX(Lotes!$E:$E,MATCH(1,(Lotes!$A:$A=C4196)*(Lotes!$C:$C=E4196),0)),"")</f>
        <v/>
      </c>
      <c r="G4196" s="14" t="n"/>
    </row>
    <row r="4197">
      <c r="A4197" s="10" t="n"/>
      <c r="D4197">
        <f>IFERROR(VLOOKUP(C4197,Produtos!A:B,2,FALSE),"")</f>
        <v/>
      </c>
      <c r="F4197" s="10">
        <f>IFERROR(INDEX(Lotes!$E:$E,MATCH(1,(Lotes!$A:$A=C4197)*(Lotes!$C:$C=E4197),0)),"")</f>
        <v/>
      </c>
      <c r="G4197" s="14" t="n"/>
    </row>
    <row r="4198">
      <c r="A4198" s="10" t="n"/>
      <c r="D4198">
        <f>IFERROR(VLOOKUP(C4198,Produtos!A:B,2,FALSE),"")</f>
        <v/>
      </c>
      <c r="F4198" s="10">
        <f>IFERROR(INDEX(Lotes!$E:$E,MATCH(1,(Lotes!$A:$A=C4198)*(Lotes!$C:$C=E4198),0)),"")</f>
        <v/>
      </c>
      <c r="G4198" s="14" t="n"/>
    </row>
    <row r="4199">
      <c r="A4199" s="10" t="n"/>
      <c r="D4199">
        <f>IFERROR(VLOOKUP(C4199,Produtos!A:B,2,FALSE),"")</f>
        <v/>
      </c>
      <c r="F4199" s="10">
        <f>IFERROR(INDEX(Lotes!$E:$E,MATCH(1,(Lotes!$A:$A=C4199)*(Lotes!$C:$C=E4199),0)),"")</f>
        <v/>
      </c>
      <c r="G4199" s="14" t="n"/>
    </row>
    <row r="4200">
      <c r="A4200" s="10" t="n"/>
      <c r="D4200">
        <f>IFERROR(VLOOKUP(C4200,Produtos!A:B,2,FALSE),"")</f>
        <v/>
      </c>
      <c r="F4200" s="10">
        <f>IFERROR(INDEX(Lotes!$E:$E,MATCH(1,(Lotes!$A:$A=C4200)*(Lotes!$C:$C=E4200),0)),"")</f>
        <v/>
      </c>
      <c r="G4200" s="14" t="n"/>
    </row>
    <row r="4201">
      <c r="A4201" s="10" t="n"/>
      <c r="D4201">
        <f>IFERROR(VLOOKUP(C4201,Produtos!A:B,2,FALSE),"")</f>
        <v/>
      </c>
      <c r="F4201" s="10">
        <f>IFERROR(INDEX(Lotes!$E:$E,MATCH(1,(Lotes!$A:$A=C4201)*(Lotes!$C:$C=E4201),0)),"")</f>
        <v/>
      </c>
      <c r="G4201" s="14" t="n"/>
    </row>
    <row r="4202">
      <c r="A4202" s="10" t="n"/>
      <c r="D4202">
        <f>IFERROR(VLOOKUP(C4202,Produtos!A:B,2,FALSE),"")</f>
        <v/>
      </c>
      <c r="F4202" s="10">
        <f>IFERROR(INDEX(Lotes!$E:$E,MATCH(1,(Lotes!$A:$A=C4202)*(Lotes!$C:$C=E4202),0)),"")</f>
        <v/>
      </c>
      <c r="G4202" s="14" t="n"/>
    </row>
    <row r="4203">
      <c r="A4203" s="10" t="n"/>
      <c r="D4203">
        <f>IFERROR(VLOOKUP(C4203,Produtos!A:B,2,FALSE),"")</f>
        <v/>
      </c>
      <c r="F4203" s="10">
        <f>IFERROR(INDEX(Lotes!$E:$E,MATCH(1,(Lotes!$A:$A=C4203)*(Lotes!$C:$C=E4203),0)),"")</f>
        <v/>
      </c>
      <c r="G4203" s="14" t="n"/>
    </row>
    <row r="4204">
      <c r="A4204" s="10" t="n"/>
      <c r="D4204">
        <f>IFERROR(VLOOKUP(C4204,Produtos!A:B,2,FALSE),"")</f>
        <v/>
      </c>
      <c r="F4204" s="10">
        <f>IFERROR(INDEX(Lotes!$E:$E,MATCH(1,(Lotes!$A:$A=C4204)*(Lotes!$C:$C=E4204),0)),"")</f>
        <v/>
      </c>
      <c r="G4204" s="14" t="n"/>
    </row>
    <row r="4205">
      <c r="A4205" s="10" t="n"/>
      <c r="D4205">
        <f>IFERROR(VLOOKUP(C4205,Produtos!A:B,2,FALSE),"")</f>
        <v/>
      </c>
      <c r="F4205" s="10">
        <f>IFERROR(INDEX(Lotes!$E:$E,MATCH(1,(Lotes!$A:$A=C4205)*(Lotes!$C:$C=E4205),0)),"")</f>
        <v/>
      </c>
      <c r="G4205" s="14" t="n"/>
    </row>
    <row r="4206">
      <c r="A4206" s="10" t="n"/>
      <c r="D4206">
        <f>IFERROR(VLOOKUP(C4206,Produtos!A:B,2,FALSE),"")</f>
        <v/>
      </c>
      <c r="F4206" s="10">
        <f>IFERROR(INDEX(Lotes!$E:$E,MATCH(1,(Lotes!$A:$A=C4206)*(Lotes!$C:$C=E4206),0)),"")</f>
        <v/>
      </c>
      <c r="G4206" s="14" t="n"/>
    </row>
    <row r="4207">
      <c r="A4207" s="10" t="n"/>
      <c r="D4207">
        <f>IFERROR(VLOOKUP(C4207,Produtos!A:B,2,FALSE),"")</f>
        <v/>
      </c>
      <c r="F4207" s="10">
        <f>IFERROR(INDEX(Lotes!$E:$E,MATCH(1,(Lotes!$A:$A=C4207)*(Lotes!$C:$C=E4207),0)),"")</f>
        <v/>
      </c>
      <c r="G4207" s="14" t="n"/>
    </row>
    <row r="4208">
      <c r="A4208" s="10" t="n"/>
      <c r="D4208">
        <f>IFERROR(VLOOKUP(C4208,Produtos!A:B,2,FALSE),"")</f>
        <v/>
      </c>
      <c r="F4208" s="10">
        <f>IFERROR(INDEX(Lotes!$E:$E,MATCH(1,(Lotes!$A:$A=C4208)*(Lotes!$C:$C=E4208),0)),"")</f>
        <v/>
      </c>
      <c r="G4208" s="14" t="n"/>
    </row>
    <row r="4209">
      <c r="A4209" s="10" t="n"/>
      <c r="D4209">
        <f>IFERROR(VLOOKUP(C4209,Produtos!A:B,2,FALSE),"")</f>
        <v/>
      </c>
      <c r="F4209" s="10">
        <f>IFERROR(INDEX(Lotes!$E:$E,MATCH(1,(Lotes!$A:$A=C4209)*(Lotes!$C:$C=E4209),0)),"")</f>
        <v/>
      </c>
      <c r="G4209" s="14" t="n"/>
    </row>
    <row r="4210">
      <c r="A4210" s="10" t="n"/>
      <c r="D4210">
        <f>IFERROR(VLOOKUP(C4210,Produtos!A:B,2,FALSE),"")</f>
        <v/>
      </c>
      <c r="F4210" s="10">
        <f>IFERROR(INDEX(Lotes!$E:$E,MATCH(1,(Lotes!$A:$A=C4210)*(Lotes!$C:$C=E4210),0)),"")</f>
        <v/>
      </c>
      <c r="G4210" s="14" t="n"/>
    </row>
    <row r="4211">
      <c r="A4211" s="10" t="n"/>
      <c r="D4211">
        <f>IFERROR(VLOOKUP(C4211,Produtos!A:B,2,FALSE),"")</f>
        <v/>
      </c>
      <c r="F4211" s="10">
        <f>IFERROR(INDEX(Lotes!$E:$E,MATCH(1,(Lotes!$A:$A=C4211)*(Lotes!$C:$C=E4211),0)),"")</f>
        <v/>
      </c>
      <c r="G4211" s="14" t="n"/>
    </row>
    <row r="4212">
      <c r="A4212" s="10" t="n"/>
      <c r="D4212">
        <f>IFERROR(VLOOKUP(C4212,Produtos!A:B,2,FALSE),"")</f>
        <v/>
      </c>
      <c r="F4212" s="10">
        <f>IFERROR(INDEX(Lotes!$E:$E,MATCH(1,(Lotes!$A:$A=C4212)*(Lotes!$C:$C=E4212),0)),"")</f>
        <v/>
      </c>
      <c r="G4212" s="14" t="n"/>
    </row>
    <row r="4213">
      <c r="A4213" s="10" t="n"/>
      <c r="D4213">
        <f>IFERROR(VLOOKUP(C4213,Produtos!A:B,2,FALSE),"")</f>
        <v/>
      </c>
      <c r="F4213" s="10">
        <f>IFERROR(INDEX(Lotes!$E:$E,MATCH(1,(Lotes!$A:$A=C4213)*(Lotes!$C:$C=E4213),0)),"")</f>
        <v/>
      </c>
      <c r="G4213" s="14" t="n"/>
    </row>
    <row r="4214">
      <c r="A4214" s="10" t="n"/>
      <c r="D4214">
        <f>IFERROR(VLOOKUP(C4214,Produtos!A:B,2,FALSE),"")</f>
        <v/>
      </c>
      <c r="F4214" s="10">
        <f>IFERROR(INDEX(Lotes!$E:$E,MATCH(1,(Lotes!$A:$A=C4214)*(Lotes!$C:$C=E4214),0)),"")</f>
        <v/>
      </c>
      <c r="G4214" s="14" t="n"/>
    </row>
    <row r="4215">
      <c r="A4215" s="10" t="n"/>
      <c r="D4215">
        <f>IFERROR(VLOOKUP(C4215,Produtos!A:B,2,FALSE),"")</f>
        <v/>
      </c>
      <c r="F4215" s="10">
        <f>IFERROR(INDEX(Lotes!$E:$E,MATCH(1,(Lotes!$A:$A=C4215)*(Lotes!$C:$C=E4215),0)),"")</f>
        <v/>
      </c>
      <c r="G4215" s="14" t="n"/>
    </row>
    <row r="4216">
      <c r="A4216" s="10" t="n"/>
      <c r="D4216">
        <f>IFERROR(VLOOKUP(C4216,Produtos!A:B,2,FALSE),"")</f>
        <v/>
      </c>
      <c r="F4216" s="10">
        <f>IFERROR(INDEX(Lotes!$E:$E,MATCH(1,(Lotes!$A:$A=C4216)*(Lotes!$C:$C=E4216),0)),"")</f>
        <v/>
      </c>
      <c r="G4216" s="14" t="n"/>
    </row>
    <row r="4217">
      <c r="A4217" s="10" t="n"/>
      <c r="D4217">
        <f>IFERROR(VLOOKUP(C4217,Produtos!A:B,2,FALSE),"")</f>
        <v/>
      </c>
      <c r="F4217" s="10">
        <f>IFERROR(INDEX(Lotes!$E:$E,MATCH(1,(Lotes!$A:$A=C4217)*(Lotes!$C:$C=E4217),0)),"")</f>
        <v/>
      </c>
      <c r="G4217" s="14" t="n"/>
    </row>
    <row r="4218">
      <c r="A4218" s="10" t="n"/>
      <c r="D4218">
        <f>IFERROR(VLOOKUP(C4218,Produtos!A:B,2,FALSE),"")</f>
        <v/>
      </c>
      <c r="F4218" s="10">
        <f>IFERROR(INDEX(Lotes!$E:$E,MATCH(1,(Lotes!$A:$A=C4218)*(Lotes!$C:$C=E4218),0)),"")</f>
        <v/>
      </c>
      <c r="G4218" s="14" t="n"/>
    </row>
    <row r="4219">
      <c r="A4219" s="10" t="n"/>
      <c r="D4219">
        <f>IFERROR(VLOOKUP(C4219,Produtos!A:B,2,FALSE),"")</f>
        <v/>
      </c>
      <c r="F4219" s="10">
        <f>IFERROR(INDEX(Lotes!$E:$E,MATCH(1,(Lotes!$A:$A=C4219)*(Lotes!$C:$C=E4219),0)),"")</f>
        <v/>
      </c>
      <c r="G4219" s="14" t="n"/>
    </row>
    <row r="4220">
      <c r="A4220" s="10" t="n"/>
      <c r="D4220">
        <f>IFERROR(VLOOKUP(C4220,Produtos!A:B,2,FALSE),"")</f>
        <v/>
      </c>
      <c r="F4220" s="10">
        <f>IFERROR(INDEX(Lotes!$E:$E,MATCH(1,(Lotes!$A:$A=C4220)*(Lotes!$C:$C=E4220),0)),"")</f>
        <v/>
      </c>
      <c r="G4220" s="14" t="n"/>
    </row>
    <row r="4221">
      <c r="A4221" s="10" t="n"/>
      <c r="D4221">
        <f>IFERROR(VLOOKUP(C4221,Produtos!A:B,2,FALSE),"")</f>
        <v/>
      </c>
      <c r="F4221" s="10">
        <f>IFERROR(INDEX(Lotes!$E:$E,MATCH(1,(Lotes!$A:$A=C4221)*(Lotes!$C:$C=E4221),0)),"")</f>
        <v/>
      </c>
      <c r="G4221" s="14" t="n"/>
    </row>
    <row r="4222">
      <c r="A4222" s="10" t="n"/>
      <c r="D4222">
        <f>IFERROR(VLOOKUP(C4222,Produtos!A:B,2,FALSE),"")</f>
        <v/>
      </c>
      <c r="F4222" s="10">
        <f>IFERROR(INDEX(Lotes!$E:$E,MATCH(1,(Lotes!$A:$A=C4222)*(Lotes!$C:$C=E4222),0)),"")</f>
        <v/>
      </c>
      <c r="G4222" s="14" t="n"/>
    </row>
    <row r="4223">
      <c r="A4223" s="10" t="n"/>
      <c r="D4223">
        <f>IFERROR(VLOOKUP(C4223,Produtos!A:B,2,FALSE),"")</f>
        <v/>
      </c>
      <c r="F4223" s="10">
        <f>IFERROR(INDEX(Lotes!$E:$E,MATCH(1,(Lotes!$A:$A=C4223)*(Lotes!$C:$C=E4223),0)),"")</f>
        <v/>
      </c>
      <c r="G4223" s="14" t="n"/>
    </row>
    <row r="4224">
      <c r="A4224" s="10" t="n"/>
      <c r="D4224">
        <f>IFERROR(VLOOKUP(C4224,Produtos!A:B,2,FALSE),"")</f>
        <v/>
      </c>
      <c r="F4224" s="10">
        <f>IFERROR(INDEX(Lotes!$E:$E,MATCH(1,(Lotes!$A:$A=C4224)*(Lotes!$C:$C=E4224),0)),"")</f>
        <v/>
      </c>
      <c r="G4224" s="14" t="n"/>
    </row>
    <row r="4225">
      <c r="A4225" s="10" t="n"/>
      <c r="D4225">
        <f>IFERROR(VLOOKUP(C4225,Produtos!A:B,2,FALSE),"")</f>
        <v/>
      </c>
      <c r="F4225" s="10">
        <f>IFERROR(INDEX(Lotes!$E:$E,MATCH(1,(Lotes!$A:$A=C4225)*(Lotes!$C:$C=E4225),0)),"")</f>
        <v/>
      </c>
      <c r="G4225" s="14" t="n"/>
    </row>
    <row r="4226">
      <c r="A4226" s="10" t="n"/>
      <c r="D4226">
        <f>IFERROR(VLOOKUP(C4226,Produtos!A:B,2,FALSE),"")</f>
        <v/>
      </c>
      <c r="F4226" s="10">
        <f>IFERROR(INDEX(Lotes!$E:$E,MATCH(1,(Lotes!$A:$A=C4226)*(Lotes!$C:$C=E4226),0)),"")</f>
        <v/>
      </c>
      <c r="G4226" s="14" t="n"/>
    </row>
    <row r="4227">
      <c r="A4227" s="10" t="n"/>
      <c r="D4227">
        <f>IFERROR(VLOOKUP(C4227,Produtos!A:B,2,FALSE),"")</f>
        <v/>
      </c>
      <c r="F4227" s="10">
        <f>IFERROR(INDEX(Lotes!$E:$E,MATCH(1,(Lotes!$A:$A=C4227)*(Lotes!$C:$C=E4227),0)),"")</f>
        <v/>
      </c>
      <c r="G4227" s="14" t="n"/>
    </row>
    <row r="4228">
      <c r="A4228" s="10" t="n"/>
      <c r="D4228">
        <f>IFERROR(VLOOKUP(C4228,Produtos!A:B,2,FALSE),"")</f>
        <v/>
      </c>
      <c r="F4228" s="10">
        <f>IFERROR(INDEX(Lotes!$E:$E,MATCH(1,(Lotes!$A:$A=C4228)*(Lotes!$C:$C=E4228),0)),"")</f>
        <v/>
      </c>
      <c r="G4228" s="14" t="n"/>
    </row>
    <row r="4229">
      <c r="A4229" s="10" t="n"/>
      <c r="D4229">
        <f>IFERROR(VLOOKUP(C4229,Produtos!A:B,2,FALSE),"")</f>
        <v/>
      </c>
      <c r="F4229" s="10">
        <f>IFERROR(INDEX(Lotes!$E:$E,MATCH(1,(Lotes!$A:$A=C4229)*(Lotes!$C:$C=E4229),0)),"")</f>
        <v/>
      </c>
      <c r="G4229" s="14" t="n"/>
    </row>
    <row r="4230">
      <c r="A4230" s="10" t="n"/>
      <c r="D4230">
        <f>IFERROR(VLOOKUP(C4230,Produtos!A:B,2,FALSE),"")</f>
        <v/>
      </c>
      <c r="F4230" s="10">
        <f>IFERROR(INDEX(Lotes!$E:$E,MATCH(1,(Lotes!$A:$A=C4230)*(Lotes!$C:$C=E4230),0)),"")</f>
        <v/>
      </c>
      <c r="G4230" s="14" t="n"/>
    </row>
    <row r="4231">
      <c r="A4231" s="10" t="n"/>
      <c r="D4231">
        <f>IFERROR(VLOOKUP(C4231,Produtos!A:B,2,FALSE),"")</f>
        <v/>
      </c>
      <c r="F4231" s="10">
        <f>IFERROR(INDEX(Lotes!$E:$E,MATCH(1,(Lotes!$A:$A=C4231)*(Lotes!$C:$C=E4231),0)),"")</f>
        <v/>
      </c>
      <c r="G4231" s="14" t="n"/>
    </row>
    <row r="4232">
      <c r="A4232" s="10" t="n"/>
      <c r="D4232">
        <f>IFERROR(VLOOKUP(C4232,Produtos!A:B,2,FALSE),"")</f>
        <v/>
      </c>
      <c r="F4232" s="10">
        <f>IFERROR(INDEX(Lotes!$E:$E,MATCH(1,(Lotes!$A:$A=C4232)*(Lotes!$C:$C=E4232),0)),"")</f>
        <v/>
      </c>
      <c r="G4232" s="14" t="n"/>
    </row>
    <row r="4233">
      <c r="A4233" s="10" t="n"/>
      <c r="D4233">
        <f>IFERROR(VLOOKUP(C4233,Produtos!A:B,2,FALSE),"")</f>
        <v/>
      </c>
      <c r="F4233" s="10">
        <f>IFERROR(INDEX(Lotes!$E:$E,MATCH(1,(Lotes!$A:$A=C4233)*(Lotes!$C:$C=E4233),0)),"")</f>
        <v/>
      </c>
      <c r="G4233" s="14" t="n"/>
    </row>
    <row r="4234">
      <c r="A4234" s="10" t="n"/>
      <c r="D4234">
        <f>IFERROR(VLOOKUP(C4234,Produtos!A:B,2,FALSE),"")</f>
        <v/>
      </c>
      <c r="F4234" s="10">
        <f>IFERROR(INDEX(Lotes!$E:$E,MATCH(1,(Lotes!$A:$A=C4234)*(Lotes!$C:$C=E4234),0)),"")</f>
        <v/>
      </c>
      <c r="G4234" s="14" t="n"/>
    </row>
    <row r="4235">
      <c r="A4235" s="10" t="n"/>
      <c r="D4235">
        <f>IFERROR(VLOOKUP(C4235,Produtos!A:B,2,FALSE),"")</f>
        <v/>
      </c>
      <c r="F4235" s="10">
        <f>IFERROR(INDEX(Lotes!$E:$E,MATCH(1,(Lotes!$A:$A=C4235)*(Lotes!$C:$C=E4235),0)),"")</f>
        <v/>
      </c>
      <c r="G4235" s="14" t="n"/>
    </row>
    <row r="4236">
      <c r="A4236" s="10" t="n"/>
      <c r="D4236">
        <f>IFERROR(VLOOKUP(C4236,Produtos!A:B,2,FALSE),"")</f>
        <v/>
      </c>
      <c r="F4236" s="10">
        <f>IFERROR(INDEX(Lotes!$E:$E,MATCH(1,(Lotes!$A:$A=C4236)*(Lotes!$C:$C=E4236),0)),"")</f>
        <v/>
      </c>
      <c r="G4236" s="14" t="n"/>
    </row>
    <row r="4237">
      <c r="A4237" s="10" t="n"/>
      <c r="D4237">
        <f>IFERROR(VLOOKUP(C4237,Produtos!A:B,2,FALSE),"")</f>
        <v/>
      </c>
      <c r="F4237" s="10">
        <f>IFERROR(INDEX(Lotes!$E:$E,MATCH(1,(Lotes!$A:$A=C4237)*(Lotes!$C:$C=E4237),0)),"")</f>
        <v/>
      </c>
      <c r="G4237" s="14" t="n"/>
    </row>
    <row r="4238">
      <c r="A4238" s="10" t="n"/>
      <c r="D4238">
        <f>IFERROR(VLOOKUP(C4238,Produtos!A:B,2,FALSE),"")</f>
        <v/>
      </c>
      <c r="F4238" s="10">
        <f>IFERROR(INDEX(Lotes!$E:$E,MATCH(1,(Lotes!$A:$A=C4238)*(Lotes!$C:$C=E4238),0)),"")</f>
        <v/>
      </c>
      <c r="G4238" s="14" t="n"/>
    </row>
    <row r="4239">
      <c r="A4239" s="10" t="n"/>
      <c r="D4239">
        <f>IFERROR(VLOOKUP(C4239,Produtos!A:B,2,FALSE),"")</f>
        <v/>
      </c>
      <c r="F4239" s="10">
        <f>IFERROR(INDEX(Lotes!$E:$E,MATCH(1,(Lotes!$A:$A=C4239)*(Lotes!$C:$C=E4239),0)),"")</f>
        <v/>
      </c>
      <c r="G4239" s="14" t="n"/>
    </row>
    <row r="4240">
      <c r="A4240" s="10" t="n"/>
      <c r="D4240">
        <f>IFERROR(VLOOKUP(C4240,Produtos!A:B,2,FALSE),"")</f>
        <v/>
      </c>
      <c r="F4240" s="10">
        <f>IFERROR(INDEX(Lotes!$E:$E,MATCH(1,(Lotes!$A:$A=C4240)*(Lotes!$C:$C=E4240),0)),"")</f>
        <v/>
      </c>
      <c r="G4240" s="14" t="n"/>
    </row>
    <row r="4241">
      <c r="A4241" s="10" t="n"/>
      <c r="D4241">
        <f>IFERROR(VLOOKUP(C4241,Produtos!A:B,2,FALSE),"")</f>
        <v/>
      </c>
      <c r="F4241" s="10">
        <f>IFERROR(INDEX(Lotes!$E:$E,MATCH(1,(Lotes!$A:$A=C4241)*(Lotes!$C:$C=E4241),0)),"")</f>
        <v/>
      </c>
      <c r="G4241" s="14" t="n"/>
    </row>
    <row r="4242">
      <c r="A4242" s="10" t="n"/>
      <c r="D4242">
        <f>IFERROR(VLOOKUP(C4242,Produtos!A:B,2,FALSE),"")</f>
        <v/>
      </c>
      <c r="F4242" s="10">
        <f>IFERROR(INDEX(Lotes!$E:$E,MATCH(1,(Lotes!$A:$A=C4242)*(Lotes!$C:$C=E4242),0)),"")</f>
        <v/>
      </c>
      <c r="G4242" s="14" t="n"/>
    </row>
    <row r="4243">
      <c r="A4243" s="10" t="n"/>
      <c r="D4243">
        <f>IFERROR(VLOOKUP(C4243,Produtos!A:B,2,FALSE),"")</f>
        <v/>
      </c>
      <c r="F4243" s="10">
        <f>IFERROR(INDEX(Lotes!$E:$E,MATCH(1,(Lotes!$A:$A=C4243)*(Lotes!$C:$C=E4243),0)),"")</f>
        <v/>
      </c>
      <c r="G4243" s="14" t="n"/>
    </row>
    <row r="4244">
      <c r="A4244" s="10" t="n"/>
      <c r="D4244">
        <f>IFERROR(VLOOKUP(C4244,Produtos!A:B,2,FALSE),"")</f>
        <v/>
      </c>
      <c r="F4244" s="10">
        <f>IFERROR(INDEX(Lotes!$E:$E,MATCH(1,(Lotes!$A:$A=C4244)*(Lotes!$C:$C=E4244),0)),"")</f>
        <v/>
      </c>
      <c r="G4244" s="14" t="n"/>
    </row>
    <row r="4245">
      <c r="A4245" s="10" t="n"/>
      <c r="D4245">
        <f>IFERROR(VLOOKUP(C4245,Produtos!A:B,2,FALSE),"")</f>
        <v/>
      </c>
      <c r="F4245" s="10">
        <f>IFERROR(INDEX(Lotes!$E:$E,MATCH(1,(Lotes!$A:$A=C4245)*(Lotes!$C:$C=E4245),0)),"")</f>
        <v/>
      </c>
      <c r="G4245" s="14" t="n"/>
    </row>
    <row r="4246">
      <c r="A4246" s="10" t="n"/>
      <c r="D4246">
        <f>IFERROR(VLOOKUP(C4246,Produtos!A:B,2,FALSE),"")</f>
        <v/>
      </c>
      <c r="F4246" s="10">
        <f>IFERROR(INDEX(Lotes!$E:$E,MATCH(1,(Lotes!$A:$A=C4246)*(Lotes!$C:$C=E4246),0)),"")</f>
        <v/>
      </c>
      <c r="G4246" s="14" t="n"/>
    </row>
    <row r="4247">
      <c r="A4247" s="10" t="n"/>
      <c r="D4247">
        <f>IFERROR(VLOOKUP(C4247,Produtos!A:B,2,FALSE),"")</f>
        <v/>
      </c>
      <c r="F4247" s="10">
        <f>IFERROR(INDEX(Lotes!$E:$E,MATCH(1,(Lotes!$A:$A=C4247)*(Lotes!$C:$C=E4247),0)),"")</f>
        <v/>
      </c>
      <c r="G4247" s="14" t="n"/>
    </row>
    <row r="4248">
      <c r="A4248" s="10" t="n"/>
      <c r="D4248">
        <f>IFERROR(VLOOKUP(C4248,Produtos!A:B,2,FALSE),"")</f>
        <v/>
      </c>
      <c r="F4248" s="10">
        <f>IFERROR(INDEX(Lotes!$E:$E,MATCH(1,(Lotes!$A:$A=C4248)*(Lotes!$C:$C=E4248),0)),"")</f>
        <v/>
      </c>
      <c r="G4248" s="14" t="n"/>
    </row>
    <row r="4249">
      <c r="A4249" s="10" t="n"/>
      <c r="D4249">
        <f>IFERROR(VLOOKUP(C4249,Produtos!A:B,2,FALSE),"")</f>
        <v/>
      </c>
      <c r="F4249" s="10">
        <f>IFERROR(INDEX(Lotes!$E:$E,MATCH(1,(Lotes!$A:$A=C4249)*(Lotes!$C:$C=E4249),0)),"")</f>
        <v/>
      </c>
      <c r="G4249" s="14" t="n"/>
    </row>
    <row r="4250">
      <c r="A4250" s="10" t="n"/>
      <c r="D4250">
        <f>IFERROR(VLOOKUP(C4250,Produtos!A:B,2,FALSE),"")</f>
        <v/>
      </c>
      <c r="F4250" s="10">
        <f>IFERROR(INDEX(Lotes!$E:$E,MATCH(1,(Lotes!$A:$A=C4250)*(Lotes!$C:$C=E4250),0)),"")</f>
        <v/>
      </c>
      <c r="G4250" s="14" t="n"/>
    </row>
    <row r="4251">
      <c r="A4251" s="10" t="n"/>
      <c r="D4251">
        <f>IFERROR(VLOOKUP(C4251,Produtos!A:B,2,FALSE),"")</f>
        <v/>
      </c>
      <c r="F4251" s="10">
        <f>IFERROR(INDEX(Lotes!$E:$E,MATCH(1,(Lotes!$A:$A=C4251)*(Lotes!$C:$C=E4251),0)),"")</f>
        <v/>
      </c>
      <c r="G4251" s="14" t="n"/>
    </row>
    <row r="4252">
      <c r="A4252" s="10" t="n"/>
      <c r="D4252">
        <f>IFERROR(VLOOKUP(C4252,Produtos!A:B,2,FALSE),"")</f>
        <v/>
      </c>
      <c r="F4252" s="10">
        <f>IFERROR(INDEX(Lotes!$E:$E,MATCH(1,(Lotes!$A:$A=C4252)*(Lotes!$C:$C=E4252),0)),"")</f>
        <v/>
      </c>
      <c r="G4252" s="14" t="n"/>
    </row>
    <row r="4253">
      <c r="A4253" s="10" t="n"/>
      <c r="D4253">
        <f>IFERROR(VLOOKUP(C4253,Produtos!A:B,2,FALSE),"")</f>
        <v/>
      </c>
      <c r="F4253" s="10">
        <f>IFERROR(INDEX(Lotes!$E:$E,MATCH(1,(Lotes!$A:$A=C4253)*(Lotes!$C:$C=E4253),0)),"")</f>
        <v/>
      </c>
      <c r="G4253" s="14" t="n"/>
    </row>
    <row r="4254">
      <c r="A4254" s="10" t="n"/>
      <c r="D4254">
        <f>IFERROR(VLOOKUP(C4254,Produtos!A:B,2,FALSE),"")</f>
        <v/>
      </c>
      <c r="F4254" s="10">
        <f>IFERROR(INDEX(Lotes!$E:$E,MATCH(1,(Lotes!$A:$A=C4254)*(Lotes!$C:$C=E4254),0)),"")</f>
        <v/>
      </c>
      <c r="G4254" s="14" t="n"/>
    </row>
    <row r="4255">
      <c r="A4255" s="10" t="n"/>
      <c r="D4255">
        <f>IFERROR(VLOOKUP(C4255,Produtos!A:B,2,FALSE),"")</f>
        <v/>
      </c>
      <c r="F4255" s="10">
        <f>IFERROR(INDEX(Lotes!$E:$E,MATCH(1,(Lotes!$A:$A=C4255)*(Lotes!$C:$C=E4255),0)),"")</f>
        <v/>
      </c>
      <c r="G4255" s="14" t="n"/>
    </row>
    <row r="4256">
      <c r="A4256" s="10" t="n"/>
      <c r="D4256">
        <f>IFERROR(VLOOKUP(C4256,Produtos!A:B,2,FALSE),"")</f>
        <v/>
      </c>
      <c r="F4256" s="10">
        <f>IFERROR(INDEX(Lotes!$E:$E,MATCH(1,(Lotes!$A:$A=C4256)*(Lotes!$C:$C=E4256),0)),"")</f>
        <v/>
      </c>
      <c r="G4256" s="14" t="n"/>
    </row>
    <row r="4257">
      <c r="A4257" s="10" t="n"/>
      <c r="D4257">
        <f>IFERROR(VLOOKUP(C4257,Produtos!A:B,2,FALSE),"")</f>
        <v/>
      </c>
      <c r="F4257" s="10">
        <f>IFERROR(INDEX(Lotes!$E:$E,MATCH(1,(Lotes!$A:$A=C4257)*(Lotes!$C:$C=E4257),0)),"")</f>
        <v/>
      </c>
      <c r="G4257" s="14" t="n"/>
    </row>
    <row r="4258">
      <c r="A4258" s="10" t="n"/>
      <c r="D4258">
        <f>IFERROR(VLOOKUP(C4258,Produtos!A:B,2,FALSE),"")</f>
        <v/>
      </c>
      <c r="F4258" s="10">
        <f>IFERROR(INDEX(Lotes!$E:$E,MATCH(1,(Lotes!$A:$A=C4258)*(Lotes!$C:$C=E4258),0)),"")</f>
        <v/>
      </c>
      <c r="G4258" s="14" t="n"/>
    </row>
    <row r="4259">
      <c r="A4259" s="10" t="n"/>
      <c r="D4259">
        <f>IFERROR(VLOOKUP(C4259,Produtos!A:B,2,FALSE),"")</f>
        <v/>
      </c>
      <c r="F4259" s="10">
        <f>IFERROR(INDEX(Lotes!$E:$E,MATCH(1,(Lotes!$A:$A=C4259)*(Lotes!$C:$C=E4259),0)),"")</f>
        <v/>
      </c>
      <c r="G4259" s="14" t="n"/>
    </row>
    <row r="4260">
      <c r="A4260" s="10" t="n"/>
      <c r="D4260">
        <f>IFERROR(VLOOKUP(C4260,Produtos!A:B,2,FALSE),"")</f>
        <v/>
      </c>
      <c r="F4260" s="10">
        <f>IFERROR(INDEX(Lotes!$E:$E,MATCH(1,(Lotes!$A:$A=C4260)*(Lotes!$C:$C=E4260),0)),"")</f>
        <v/>
      </c>
      <c r="G4260" s="14" t="n"/>
    </row>
    <row r="4261">
      <c r="A4261" s="10" t="n"/>
      <c r="D4261">
        <f>IFERROR(VLOOKUP(C4261,Produtos!A:B,2,FALSE),"")</f>
        <v/>
      </c>
      <c r="F4261" s="10">
        <f>IFERROR(INDEX(Lotes!$E:$E,MATCH(1,(Lotes!$A:$A=C4261)*(Lotes!$C:$C=E4261),0)),"")</f>
        <v/>
      </c>
      <c r="G4261" s="14" t="n"/>
    </row>
    <row r="4262">
      <c r="A4262" s="10" t="n"/>
      <c r="D4262">
        <f>IFERROR(VLOOKUP(C4262,Produtos!A:B,2,FALSE),"")</f>
        <v/>
      </c>
      <c r="F4262" s="10">
        <f>IFERROR(INDEX(Lotes!$E:$E,MATCH(1,(Lotes!$A:$A=C4262)*(Lotes!$C:$C=E4262),0)),"")</f>
        <v/>
      </c>
      <c r="G4262" s="14" t="n"/>
    </row>
    <row r="4263">
      <c r="A4263" s="10" t="n"/>
      <c r="D4263">
        <f>IFERROR(VLOOKUP(C4263,Produtos!A:B,2,FALSE),"")</f>
        <v/>
      </c>
      <c r="F4263" s="10">
        <f>IFERROR(INDEX(Lotes!$E:$E,MATCH(1,(Lotes!$A:$A=C4263)*(Lotes!$C:$C=E4263),0)),"")</f>
        <v/>
      </c>
      <c r="G4263" s="14" t="n"/>
    </row>
    <row r="4264">
      <c r="A4264" s="10" t="n"/>
      <c r="D4264">
        <f>IFERROR(VLOOKUP(C4264,Produtos!A:B,2,FALSE),"")</f>
        <v/>
      </c>
      <c r="F4264" s="10">
        <f>IFERROR(INDEX(Lotes!$E:$E,MATCH(1,(Lotes!$A:$A=C4264)*(Lotes!$C:$C=E4264),0)),"")</f>
        <v/>
      </c>
      <c r="G4264" s="14" t="n"/>
    </row>
    <row r="4265">
      <c r="A4265" s="10" t="n"/>
      <c r="D4265">
        <f>IFERROR(VLOOKUP(C4265,Produtos!A:B,2,FALSE),"")</f>
        <v/>
      </c>
      <c r="F4265" s="10">
        <f>IFERROR(INDEX(Lotes!$E:$E,MATCH(1,(Lotes!$A:$A=C4265)*(Lotes!$C:$C=E4265),0)),"")</f>
        <v/>
      </c>
      <c r="G4265" s="14" t="n"/>
    </row>
    <row r="4266">
      <c r="A4266" s="10" t="n"/>
      <c r="D4266">
        <f>IFERROR(VLOOKUP(C4266,Produtos!A:B,2,FALSE),"")</f>
        <v/>
      </c>
      <c r="F4266" s="10">
        <f>IFERROR(INDEX(Lotes!$E:$E,MATCH(1,(Lotes!$A:$A=C4266)*(Lotes!$C:$C=E4266),0)),"")</f>
        <v/>
      </c>
      <c r="G4266" s="14" t="n"/>
    </row>
    <row r="4267">
      <c r="A4267" s="10" t="n"/>
      <c r="D4267">
        <f>IFERROR(VLOOKUP(C4267,Produtos!A:B,2,FALSE),"")</f>
        <v/>
      </c>
      <c r="F4267" s="10">
        <f>IFERROR(INDEX(Lotes!$E:$E,MATCH(1,(Lotes!$A:$A=C4267)*(Lotes!$C:$C=E4267),0)),"")</f>
        <v/>
      </c>
      <c r="G4267" s="14" t="n"/>
    </row>
    <row r="4268">
      <c r="A4268" s="10" t="n"/>
      <c r="D4268">
        <f>IFERROR(VLOOKUP(C4268,Produtos!A:B,2,FALSE),"")</f>
        <v/>
      </c>
      <c r="F4268" s="10">
        <f>IFERROR(INDEX(Lotes!$E:$E,MATCH(1,(Lotes!$A:$A=C4268)*(Lotes!$C:$C=E4268),0)),"")</f>
        <v/>
      </c>
      <c r="G4268" s="14" t="n"/>
    </row>
    <row r="4269">
      <c r="A4269" s="10" t="n"/>
      <c r="D4269">
        <f>IFERROR(VLOOKUP(C4269,Produtos!A:B,2,FALSE),"")</f>
        <v/>
      </c>
      <c r="F4269" s="10">
        <f>IFERROR(INDEX(Lotes!$E:$E,MATCH(1,(Lotes!$A:$A=C4269)*(Lotes!$C:$C=E4269),0)),"")</f>
        <v/>
      </c>
      <c r="G4269" s="14" t="n"/>
    </row>
    <row r="4270">
      <c r="A4270" s="10" t="n"/>
      <c r="D4270">
        <f>IFERROR(VLOOKUP(C4270,Produtos!A:B,2,FALSE),"")</f>
        <v/>
      </c>
      <c r="F4270" s="10">
        <f>IFERROR(INDEX(Lotes!$E:$E,MATCH(1,(Lotes!$A:$A=C4270)*(Lotes!$C:$C=E4270),0)),"")</f>
        <v/>
      </c>
      <c r="G4270" s="14" t="n"/>
    </row>
    <row r="4271">
      <c r="A4271" s="10" t="n"/>
      <c r="D4271">
        <f>IFERROR(VLOOKUP(C4271,Produtos!A:B,2,FALSE),"")</f>
        <v/>
      </c>
      <c r="F4271" s="10">
        <f>IFERROR(INDEX(Lotes!$E:$E,MATCH(1,(Lotes!$A:$A=C4271)*(Lotes!$C:$C=E4271),0)),"")</f>
        <v/>
      </c>
      <c r="G4271" s="14" t="n"/>
    </row>
    <row r="4272">
      <c r="A4272" s="10" t="n"/>
      <c r="D4272">
        <f>IFERROR(VLOOKUP(C4272,Produtos!A:B,2,FALSE),"")</f>
        <v/>
      </c>
      <c r="F4272" s="10">
        <f>IFERROR(INDEX(Lotes!$E:$E,MATCH(1,(Lotes!$A:$A=C4272)*(Lotes!$C:$C=E4272),0)),"")</f>
        <v/>
      </c>
      <c r="G4272" s="14" t="n"/>
    </row>
    <row r="4273">
      <c r="A4273" s="10" t="n"/>
      <c r="D4273">
        <f>IFERROR(VLOOKUP(C4273,Produtos!A:B,2,FALSE),"")</f>
        <v/>
      </c>
      <c r="F4273" s="10">
        <f>IFERROR(INDEX(Lotes!$E:$E,MATCH(1,(Lotes!$A:$A=C4273)*(Lotes!$C:$C=E4273),0)),"")</f>
        <v/>
      </c>
      <c r="G4273" s="14" t="n"/>
    </row>
    <row r="4274">
      <c r="A4274" s="10" t="n"/>
      <c r="D4274">
        <f>IFERROR(VLOOKUP(C4274,Produtos!A:B,2,FALSE),"")</f>
        <v/>
      </c>
      <c r="F4274" s="10">
        <f>IFERROR(INDEX(Lotes!$E:$E,MATCH(1,(Lotes!$A:$A=C4274)*(Lotes!$C:$C=E4274),0)),"")</f>
        <v/>
      </c>
      <c r="G4274" s="14" t="n"/>
    </row>
    <row r="4275">
      <c r="A4275" s="10" t="n"/>
      <c r="D4275">
        <f>IFERROR(VLOOKUP(C4275,Produtos!A:B,2,FALSE),"")</f>
        <v/>
      </c>
      <c r="F4275" s="10">
        <f>IFERROR(INDEX(Lotes!$E:$E,MATCH(1,(Lotes!$A:$A=C4275)*(Lotes!$C:$C=E4275),0)),"")</f>
        <v/>
      </c>
      <c r="G4275" s="14" t="n"/>
    </row>
    <row r="4276">
      <c r="A4276" s="10" t="n"/>
      <c r="D4276">
        <f>IFERROR(VLOOKUP(C4276,Produtos!A:B,2,FALSE),"")</f>
        <v/>
      </c>
      <c r="F4276" s="10">
        <f>IFERROR(INDEX(Lotes!$E:$E,MATCH(1,(Lotes!$A:$A=C4276)*(Lotes!$C:$C=E4276),0)),"")</f>
        <v/>
      </c>
      <c r="G4276" s="14" t="n"/>
    </row>
    <row r="4277">
      <c r="A4277" s="10" t="n"/>
      <c r="D4277">
        <f>IFERROR(VLOOKUP(C4277,Produtos!A:B,2,FALSE),"")</f>
        <v/>
      </c>
      <c r="F4277" s="10">
        <f>IFERROR(INDEX(Lotes!$E:$E,MATCH(1,(Lotes!$A:$A=C4277)*(Lotes!$C:$C=E4277),0)),"")</f>
        <v/>
      </c>
      <c r="G4277" s="14" t="n"/>
    </row>
    <row r="4278">
      <c r="A4278" s="10" t="n"/>
      <c r="D4278">
        <f>IFERROR(VLOOKUP(C4278,Produtos!A:B,2,FALSE),"")</f>
        <v/>
      </c>
      <c r="F4278" s="10">
        <f>IFERROR(INDEX(Lotes!$E:$E,MATCH(1,(Lotes!$A:$A=C4278)*(Lotes!$C:$C=E4278),0)),"")</f>
        <v/>
      </c>
      <c r="G4278" s="14" t="n"/>
    </row>
    <row r="4279">
      <c r="A4279" s="10" t="n"/>
      <c r="D4279">
        <f>IFERROR(VLOOKUP(C4279,Produtos!A:B,2,FALSE),"")</f>
        <v/>
      </c>
      <c r="F4279" s="10">
        <f>IFERROR(INDEX(Lotes!$E:$E,MATCH(1,(Lotes!$A:$A=C4279)*(Lotes!$C:$C=E4279),0)),"")</f>
        <v/>
      </c>
      <c r="G4279" s="14" t="n"/>
    </row>
    <row r="4280">
      <c r="A4280" s="10" t="n"/>
      <c r="D4280">
        <f>IFERROR(VLOOKUP(C4280,Produtos!A:B,2,FALSE),"")</f>
        <v/>
      </c>
      <c r="F4280" s="10">
        <f>IFERROR(INDEX(Lotes!$E:$E,MATCH(1,(Lotes!$A:$A=C4280)*(Lotes!$C:$C=E4280),0)),"")</f>
        <v/>
      </c>
      <c r="G4280" s="14" t="n"/>
    </row>
    <row r="4281">
      <c r="A4281" s="10" t="n"/>
      <c r="D4281">
        <f>IFERROR(VLOOKUP(C4281,Produtos!A:B,2,FALSE),"")</f>
        <v/>
      </c>
      <c r="F4281" s="10">
        <f>IFERROR(INDEX(Lotes!$E:$E,MATCH(1,(Lotes!$A:$A=C4281)*(Lotes!$C:$C=E4281),0)),"")</f>
        <v/>
      </c>
      <c r="G4281" s="14" t="n"/>
    </row>
    <row r="4282">
      <c r="A4282" s="10" t="n"/>
      <c r="D4282">
        <f>IFERROR(VLOOKUP(C4282,Produtos!A:B,2,FALSE),"")</f>
        <v/>
      </c>
      <c r="F4282" s="10">
        <f>IFERROR(INDEX(Lotes!$E:$E,MATCH(1,(Lotes!$A:$A=C4282)*(Lotes!$C:$C=E4282),0)),"")</f>
        <v/>
      </c>
      <c r="G4282" s="14" t="n"/>
    </row>
    <row r="4283">
      <c r="A4283" s="10" t="n"/>
      <c r="D4283">
        <f>IFERROR(VLOOKUP(C4283,Produtos!A:B,2,FALSE),"")</f>
        <v/>
      </c>
      <c r="F4283" s="10">
        <f>IFERROR(INDEX(Lotes!$E:$E,MATCH(1,(Lotes!$A:$A=C4283)*(Lotes!$C:$C=E4283),0)),"")</f>
        <v/>
      </c>
      <c r="G4283" s="14" t="n"/>
    </row>
    <row r="4284">
      <c r="A4284" s="10" t="n"/>
      <c r="D4284">
        <f>IFERROR(VLOOKUP(C4284,Produtos!A:B,2,FALSE),"")</f>
        <v/>
      </c>
      <c r="F4284" s="10">
        <f>IFERROR(INDEX(Lotes!$E:$E,MATCH(1,(Lotes!$A:$A=C4284)*(Lotes!$C:$C=E4284),0)),"")</f>
        <v/>
      </c>
      <c r="G4284" s="14" t="n"/>
    </row>
    <row r="4285">
      <c r="A4285" s="10" t="n"/>
      <c r="D4285">
        <f>IFERROR(VLOOKUP(C4285,Produtos!A:B,2,FALSE),"")</f>
        <v/>
      </c>
      <c r="F4285" s="10">
        <f>IFERROR(INDEX(Lotes!$E:$E,MATCH(1,(Lotes!$A:$A=C4285)*(Lotes!$C:$C=E4285),0)),"")</f>
        <v/>
      </c>
      <c r="G4285" s="14" t="n"/>
    </row>
    <row r="4286">
      <c r="A4286" s="10" t="n"/>
      <c r="D4286">
        <f>IFERROR(VLOOKUP(C4286,Produtos!A:B,2,FALSE),"")</f>
        <v/>
      </c>
      <c r="F4286" s="10">
        <f>IFERROR(INDEX(Lotes!$E:$E,MATCH(1,(Lotes!$A:$A=C4286)*(Lotes!$C:$C=E4286),0)),"")</f>
        <v/>
      </c>
      <c r="G4286" s="14" t="n"/>
    </row>
    <row r="4287">
      <c r="A4287" s="10" t="n"/>
      <c r="D4287">
        <f>IFERROR(VLOOKUP(C4287,Produtos!A:B,2,FALSE),"")</f>
        <v/>
      </c>
      <c r="F4287" s="10">
        <f>IFERROR(INDEX(Lotes!$E:$E,MATCH(1,(Lotes!$A:$A=C4287)*(Lotes!$C:$C=E4287),0)),"")</f>
        <v/>
      </c>
      <c r="G4287" s="14" t="n"/>
    </row>
    <row r="4288">
      <c r="A4288" s="10" t="n"/>
      <c r="D4288">
        <f>IFERROR(VLOOKUP(C4288,Produtos!A:B,2,FALSE),"")</f>
        <v/>
      </c>
      <c r="F4288" s="10">
        <f>IFERROR(INDEX(Lotes!$E:$E,MATCH(1,(Lotes!$A:$A=C4288)*(Lotes!$C:$C=E4288),0)),"")</f>
        <v/>
      </c>
      <c r="G4288" s="14" t="n"/>
    </row>
    <row r="4289">
      <c r="A4289" s="10" t="n"/>
      <c r="D4289">
        <f>IFERROR(VLOOKUP(C4289,Produtos!A:B,2,FALSE),"")</f>
        <v/>
      </c>
      <c r="F4289" s="10">
        <f>IFERROR(INDEX(Lotes!$E:$E,MATCH(1,(Lotes!$A:$A=C4289)*(Lotes!$C:$C=E4289),0)),"")</f>
        <v/>
      </c>
      <c r="G4289" s="14" t="n"/>
    </row>
    <row r="4290">
      <c r="A4290" s="10" t="n"/>
      <c r="D4290">
        <f>IFERROR(VLOOKUP(C4290,Produtos!A:B,2,FALSE),"")</f>
        <v/>
      </c>
      <c r="F4290" s="10">
        <f>IFERROR(INDEX(Lotes!$E:$E,MATCH(1,(Lotes!$A:$A=C4290)*(Lotes!$C:$C=E4290),0)),"")</f>
        <v/>
      </c>
      <c r="G4290" s="14" t="n"/>
    </row>
    <row r="4291">
      <c r="A4291" s="10" t="n"/>
      <c r="D4291">
        <f>IFERROR(VLOOKUP(C4291,Produtos!A:B,2,FALSE),"")</f>
        <v/>
      </c>
      <c r="F4291" s="10">
        <f>IFERROR(INDEX(Lotes!$E:$E,MATCH(1,(Lotes!$A:$A=C4291)*(Lotes!$C:$C=E4291),0)),"")</f>
        <v/>
      </c>
      <c r="G4291" s="14" t="n"/>
    </row>
    <row r="4292">
      <c r="A4292" s="10" t="n"/>
      <c r="D4292">
        <f>IFERROR(VLOOKUP(C4292,Produtos!A:B,2,FALSE),"")</f>
        <v/>
      </c>
      <c r="F4292" s="10">
        <f>IFERROR(INDEX(Lotes!$E:$E,MATCH(1,(Lotes!$A:$A=C4292)*(Lotes!$C:$C=E4292),0)),"")</f>
        <v/>
      </c>
      <c r="G4292" s="14" t="n"/>
    </row>
    <row r="4293">
      <c r="A4293" s="10" t="n"/>
      <c r="D4293">
        <f>IFERROR(VLOOKUP(C4293,Produtos!A:B,2,FALSE),"")</f>
        <v/>
      </c>
      <c r="F4293" s="10">
        <f>IFERROR(INDEX(Lotes!$E:$E,MATCH(1,(Lotes!$A:$A=C4293)*(Lotes!$C:$C=E4293),0)),"")</f>
        <v/>
      </c>
      <c r="G4293" s="14" t="n"/>
    </row>
    <row r="4294">
      <c r="A4294" s="10" t="n"/>
      <c r="D4294">
        <f>IFERROR(VLOOKUP(C4294,Produtos!A:B,2,FALSE),"")</f>
        <v/>
      </c>
      <c r="F4294" s="10">
        <f>IFERROR(INDEX(Lotes!$E:$E,MATCH(1,(Lotes!$A:$A=C4294)*(Lotes!$C:$C=E4294),0)),"")</f>
        <v/>
      </c>
      <c r="G4294" s="14" t="n"/>
    </row>
    <row r="4295">
      <c r="A4295" s="10" t="n"/>
      <c r="D4295">
        <f>IFERROR(VLOOKUP(C4295,Produtos!A:B,2,FALSE),"")</f>
        <v/>
      </c>
      <c r="F4295" s="10">
        <f>IFERROR(INDEX(Lotes!$E:$E,MATCH(1,(Lotes!$A:$A=C4295)*(Lotes!$C:$C=E4295),0)),"")</f>
        <v/>
      </c>
      <c r="G4295" s="14" t="n"/>
    </row>
    <row r="4296">
      <c r="A4296" s="10" t="n"/>
      <c r="D4296">
        <f>IFERROR(VLOOKUP(C4296,Produtos!A:B,2,FALSE),"")</f>
        <v/>
      </c>
      <c r="F4296" s="10">
        <f>IFERROR(INDEX(Lotes!$E:$E,MATCH(1,(Lotes!$A:$A=C4296)*(Lotes!$C:$C=E4296),0)),"")</f>
        <v/>
      </c>
      <c r="G4296" s="14" t="n"/>
    </row>
    <row r="4297">
      <c r="A4297" s="10" t="n"/>
      <c r="D4297">
        <f>IFERROR(VLOOKUP(C4297,Produtos!A:B,2,FALSE),"")</f>
        <v/>
      </c>
      <c r="F4297" s="10">
        <f>IFERROR(INDEX(Lotes!$E:$E,MATCH(1,(Lotes!$A:$A=C4297)*(Lotes!$C:$C=E4297),0)),"")</f>
        <v/>
      </c>
      <c r="G4297" s="14" t="n"/>
    </row>
    <row r="4298">
      <c r="A4298" s="10" t="n"/>
      <c r="D4298">
        <f>IFERROR(VLOOKUP(C4298,Produtos!A:B,2,FALSE),"")</f>
        <v/>
      </c>
      <c r="F4298" s="10">
        <f>IFERROR(INDEX(Lotes!$E:$E,MATCH(1,(Lotes!$A:$A=C4298)*(Lotes!$C:$C=E4298),0)),"")</f>
        <v/>
      </c>
      <c r="G4298" s="14" t="n"/>
    </row>
    <row r="4299">
      <c r="A4299" s="10" t="n"/>
      <c r="D4299">
        <f>IFERROR(VLOOKUP(C4299,Produtos!A:B,2,FALSE),"")</f>
        <v/>
      </c>
      <c r="F4299" s="10">
        <f>IFERROR(INDEX(Lotes!$E:$E,MATCH(1,(Lotes!$A:$A=C4299)*(Lotes!$C:$C=E4299),0)),"")</f>
        <v/>
      </c>
      <c r="G4299" s="14" t="n"/>
    </row>
    <row r="4300">
      <c r="A4300" s="10" t="n"/>
      <c r="D4300">
        <f>IFERROR(VLOOKUP(C4300,Produtos!A:B,2,FALSE),"")</f>
        <v/>
      </c>
      <c r="F4300" s="10">
        <f>IFERROR(INDEX(Lotes!$E:$E,MATCH(1,(Lotes!$A:$A=C4300)*(Lotes!$C:$C=E4300),0)),"")</f>
        <v/>
      </c>
      <c r="G4300" s="14" t="n"/>
    </row>
    <row r="4301">
      <c r="A4301" s="10" t="n"/>
      <c r="D4301">
        <f>IFERROR(VLOOKUP(C4301,Produtos!A:B,2,FALSE),"")</f>
        <v/>
      </c>
      <c r="F4301" s="10">
        <f>IFERROR(INDEX(Lotes!$E:$E,MATCH(1,(Lotes!$A:$A=C4301)*(Lotes!$C:$C=E4301),0)),"")</f>
        <v/>
      </c>
      <c r="G4301" s="14" t="n"/>
    </row>
    <row r="4302">
      <c r="A4302" s="10" t="n"/>
      <c r="D4302">
        <f>IFERROR(VLOOKUP(C4302,Produtos!A:B,2,FALSE),"")</f>
        <v/>
      </c>
      <c r="F4302" s="10">
        <f>IFERROR(INDEX(Lotes!$E:$E,MATCH(1,(Lotes!$A:$A=C4302)*(Lotes!$C:$C=E4302),0)),"")</f>
        <v/>
      </c>
      <c r="G4302" s="14" t="n"/>
    </row>
    <row r="4303">
      <c r="A4303" s="10" t="n"/>
      <c r="D4303">
        <f>IFERROR(VLOOKUP(C4303,Produtos!A:B,2,FALSE),"")</f>
        <v/>
      </c>
      <c r="F4303" s="10">
        <f>IFERROR(INDEX(Lotes!$E:$E,MATCH(1,(Lotes!$A:$A=C4303)*(Lotes!$C:$C=E4303),0)),"")</f>
        <v/>
      </c>
      <c r="G4303" s="14" t="n"/>
    </row>
    <row r="4304">
      <c r="A4304" s="10" t="n"/>
      <c r="D4304">
        <f>IFERROR(VLOOKUP(C4304,Produtos!A:B,2,FALSE),"")</f>
        <v/>
      </c>
      <c r="F4304" s="10">
        <f>IFERROR(INDEX(Lotes!$E:$E,MATCH(1,(Lotes!$A:$A=C4304)*(Lotes!$C:$C=E4304),0)),"")</f>
        <v/>
      </c>
      <c r="G4304" s="14" t="n"/>
    </row>
    <row r="4305">
      <c r="A4305" s="10" t="n"/>
      <c r="D4305">
        <f>IFERROR(VLOOKUP(C4305,Produtos!A:B,2,FALSE),"")</f>
        <v/>
      </c>
      <c r="F4305" s="10">
        <f>IFERROR(INDEX(Lotes!$E:$E,MATCH(1,(Lotes!$A:$A=C4305)*(Lotes!$C:$C=E4305),0)),"")</f>
        <v/>
      </c>
      <c r="G4305" s="14" t="n"/>
    </row>
    <row r="4306">
      <c r="A4306" s="10" t="n"/>
      <c r="D4306">
        <f>IFERROR(VLOOKUP(C4306,Produtos!A:B,2,FALSE),"")</f>
        <v/>
      </c>
      <c r="F4306" s="10">
        <f>IFERROR(INDEX(Lotes!$E:$E,MATCH(1,(Lotes!$A:$A=C4306)*(Lotes!$C:$C=E4306),0)),"")</f>
        <v/>
      </c>
      <c r="G4306" s="14" t="n"/>
    </row>
    <row r="4307">
      <c r="A4307" s="10" t="n"/>
      <c r="D4307">
        <f>IFERROR(VLOOKUP(C4307,Produtos!A:B,2,FALSE),"")</f>
        <v/>
      </c>
      <c r="F4307" s="10">
        <f>IFERROR(INDEX(Lotes!$E:$E,MATCH(1,(Lotes!$A:$A=C4307)*(Lotes!$C:$C=E4307),0)),"")</f>
        <v/>
      </c>
      <c r="G4307" s="14" t="n"/>
    </row>
    <row r="4308">
      <c r="A4308" s="10" t="n"/>
      <c r="D4308">
        <f>IFERROR(VLOOKUP(C4308,Produtos!A:B,2,FALSE),"")</f>
        <v/>
      </c>
      <c r="F4308" s="10">
        <f>IFERROR(INDEX(Lotes!$E:$E,MATCH(1,(Lotes!$A:$A=C4308)*(Lotes!$C:$C=E4308),0)),"")</f>
        <v/>
      </c>
      <c r="G4308" s="14" t="n"/>
    </row>
    <row r="4309">
      <c r="A4309" s="10" t="n"/>
      <c r="D4309">
        <f>IFERROR(VLOOKUP(C4309,Produtos!A:B,2,FALSE),"")</f>
        <v/>
      </c>
      <c r="F4309" s="10">
        <f>IFERROR(INDEX(Lotes!$E:$E,MATCH(1,(Lotes!$A:$A=C4309)*(Lotes!$C:$C=E4309),0)),"")</f>
        <v/>
      </c>
      <c r="G4309" s="14" t="n"/>
    </row>
    <row r="4310">
      <c r="A4310" s="10" t="n"/>
      <c r="D4310">
        <f>IFERROR(VLOOKUP(C4310,Produtos!A:B,2,FALSE),"")</f>
        <v/>
      </c>
      <c r="F4310" s="10">
        <f>IFERROR(INDEX(Lotes!$E:$E,MATCH(1,(Lotes!$A:$A=C4310)*(Lotes!$C:$C=E4310),0)),"")</f>
        <v/>
      </c>
      <c r="G4310" s="14" t="n"/>
    </row>
    <row r="4311">
      <c r="A4311" s="10" t="n"/>
      <c r="D4311">
        <f>IFERROR(VLOOKUP(C4311,Produtos!A:B,2,FALSE),"")</f>
        <v/>
      </c>
      <c r="F4311" s="10">
        <f>IFERROR(INDEX(Lotes!$E:$E,MATCH(1,(Lotes!$A:$A=C4311)*(Lotes!$C:$C=E4311),0)),"")</f>
        <v/>
      </c>
      <c r="G4311" s="14" t="n"/>
    </row>
    <row r="4312">
      <c r="A4312" s="10" t="n"/>
      <c r="D4312">
        <f>IFERROR(VLOOKUP(C4312,Produtos!A:B,2,FALSE),"")</f>
        <v/>
      </c>
      <c r="F4312" s="10">
        <f>IFERROR(INDEX(Lotes!$E:$E,MATCH(1,(Lotes!$A:$A=C4312)*(Lotes!$C:$C=E4312),0)),"")</f>
        <v/>
      </c>
      <c r="G4312" s="14" t="n"/>
    </row>
    <row r="4313">
      <c r="A4313" s="10" t="n"/>
      <c r="D4313">
        <f>IFERROR(VLOOKUP(C4313,Produtos!A:B,2,FALSE),"")</f>
        <v/>
      </c>
      <c r="F4313" s="10">
        <f>IFERROR(INDEX(Lotes!$E:$E,MATCH(1,(Lotes!$A:$A=C4313)*(Lotes!$C:$C=E4313),0)),"")</f>
        <v/>
      </c>
      <c r="G4313" s="14" t="n"/>
    </row>
    <row r="4314">
      <c r="A4314" s="10" t="n"/>
      <c r="D4314">
        <f>IFERROR(VLOOKUP(C4314,Produtos!A:B,2,FALSE),"")</f>
        <v/>
      </c>
      <c r="F4314" s="10">
        <f>IFERROR(INDEX(Lotes!$E:$E,MATCH(1,(Lotes!$A:$A=C4314)*(Lotes!$C:$C=E4314),0)),"")</f>
        <v/>
      </c>
      <c r="G4314" s="14" t="n"/>
    </row>
    <row r="4315">
      <c r="A4315" s="10" t="n"/>
      <c r="D4315">
        <f>IFERROR(VLOOKUP(C4315,Produtos!A:B,2,FALSE),"")</f>
        <v/>
      </c>
      <c r="F4315" s="10">
        <f>IFERROR(INDEX(Lotes!$E:$E,MATCH(1,(Lotes!$A:$A=C4315)*(Lotes!$C:$C=E4315),0)),"")</f>
        <v/>
      </c>
      <c r="G4315" s="14" t="n"/>
    </row>
    <row r="4316">
      <c r="A4316" s="10" t="n"/>
      <c r="D4316">
        <f>IFERROR(VLOOKUP(C4316,Produtos!A:B,2,FALSE),"")</f>
        <v/>
      </c>
      <c r="F4316" s="10">
        <f>IFERROR(INDEX(Lotes!$E:$E,MATCH(1,(Lotes!$A:$A=C4316)*(Lotes!$C:$C=E4316),0)),"")</f>
        <v/>
      </c>
      <c r="G4316" s="14" t="n"/>
    </row>
    <row r="4317">
      <c r="A4317" s="10" t="n"/>
      <c r="D4317">
        <f>IFERROR(VLOOKUP(C4317,Produtos!A:B,2,FALSE),"")</f>
        <v/>
      </c>
      <c r="F4317" s="10">
        <f>IFERROR(INDEX(Lotes!$E:$E,MATCH(1,(Lotes!$A:$A=C4317)*(Lotes!$C:$C=E4317),0)),"")</f>
        <v/>
      </c>
      <c r="G4317" s="14" t="n"/>
    </row>
    <row r="4318">
      <c r="A4318" s="10" t="n"/>
      <c r="D4318">
        <f>IFERROR(VLOOKUP(C4318,Produtos!A:B,2,FALSE),"")</f>
        <v/>
      </c>
      <c r="F4318" s="10">
        <f>IFERROR(INDEX(Lotes!$E:$E,MATCH(1,(Lotes!$A:$A=C4318)*(Lotes!$C:$C=E4318),0)),"")</f>
        <v/>
      </c>
      <c r="G4318" s="14" t="n"/>
    </row>
    <row r="4319">
      <c r="A4319" s="10" t="n"/>
      <c r="D4319">
        <f>IFERROR(VLOOKUP(C4319,Produtos!A:B,2,FALSE),"")</f>
        <v/>
      </c>
      <c r="F4319" s="10">
        <f>IFERROR(INDEX(Lotes!$E:$E,MATCH(1,(Lotes!$A:$A=C4319)*(Lotes!$C:$C=E4319),0)),"")</f>
        <v/>
      </c>
      <c r="G4319" s="14" t="n"/>
    </row>
    <row r="4320">
      <c r="A4320" s="10" t="n"/>
      <c r="D4320">
        <f>IFERROR(VLOOKUP(C4320,Produtos!A:B,2,FALSE),"")</f>
        <v/>
      </c>
      <c r="F4320" s="10">
        <f>IFERROR(INDEX(Lotes!$E:$E,MATCH(1,(Lotes!$A:$A=C4320)*(Lotes!$C:$C=E4320),0)),"")</f>
        <v/>
      </c>
      <c r="G4320" s="14" t="n"/>
    </row>
    <row r="4321">
      <c r="A4321" s="10" t="n"/>
      <c r="D4321">
        <f>IFERROR(VLOOKUP(C4321,Produtos!A:B,2,FALSE),"")</f>
        <v/>
      </c>
      <c r="F4321" s="10">
        <f>IFERROR(INDEX(Lotes!$E:$E,MATCH(1,(Lotes!$A:$A=C4321)*(Lotes!$C:$C=E4321),0)),"")</f>
        <v/>
      </c>
      <c r="G4321" s="14" t="n"/>
    </row>
    <row r="4322">
      <c r="A4322" s="10" t="n"/>
      <c r="D4322">
        <f>IFERROR(VLOOKUP(C4322,Produtos!A:B,2,FALSE),"")</f>
        <v/>
      </c>
      <c r="F4322" s="10">
        <f>IFERROR(INDEX(Lotes!$E:$E,MATCH(1,(Lotes!$A:$A=C4322)*(Lotes!$C:$C=E4322),0)),"")</f>
        <v/>
      </c>
      <c r="G4322" s="14" t="n"/>
    </row>
    <row r="4323">
      <c r="A4323" s="10" t="n"/>
      <c r="D4323">
        <f>IFERROR(VLOOKUP(C4323,Produtos!A:B,2,FALSE),"")</f>
        <v/>
      </c>
      <c r="F4323" s="10">
        <f>IFERROR(INDEX(Lotes!$E:$E,MATCH(1,(Lotes!$A:$A=C4323)*(Lotes!$C:$C=E4323),0)),"")</f>
        <v/>
      </c>
      <c r="G4323" s="14" t="n"/>
    </row>
    <row r="4324">
      <c r="A4324" s="10" t="n"/>
      <c r="D4324">
        <f>IFERROR(VLOOKUP(C4324,Produtos!A:B,2,FALSE),"")</f>
        <v/>
      </c>
      <c r="F4324" s="10">
        <f>IFERROR(INDEX(Lotes!$E:$E,MATCH(1,(Lotes!$A:$A=C4324)*(Lotes!$C:$C=E4324),0)),"")</f>
        <v/>
      </c>
      <c r="G4324" s="14" t="n"/>
    </row>
    <row r="4325">
      <c r="A4325" s="10" t="n"/>
      <c r="D4325">
        <f>IFERROR(VLOOKUP(C4325,Produtos!A:B,2,FALSE),"")</f>
        <v/>
      </c>
      <c r="F4325" s="10">
        <f>IFERROR(INDEX(Lotes!$E:$E,MATCH(1,(Lotes!$A:$A=C4325)*(Lotes!$C:$C=E4325),0)),"")</f>
        <v/>
      </c>
      <c r="G4325" s="14" t="n"/>
    </row>
    <row r="4326">
      <c r="A4326" s="10" t="n"/>
      <c r="D4326">
        <f>IFERROR(VLOOKUP(C4326,Produtos!A:B,2,FALSE),"")</f>
        <v/>
      </c>
      <c r="F4326" s="10">
        <f>IFERROR(INDEX(Lotes!$E:$E,MATCH(1,(Lotes!$A:$A=C4326)*(Lotes!$C:$C=E4326),0)),"")</f>
        <v/>
      </c>
      <c r="G4326" s="14" t="n"/>
    </row>
    <row r="4327">
      <c r="A4327" s="10" t="n"/>
      <c r="D4327">
        <f>IFERROR(VLOOKUP(C4327,Produtos!A:B,2,FALSE),"")</f>
        <v/>
      </c>
      <c r="F4327" s="10">
        <f>IFERROR(INDEX(Lotes!$E:$E,MATCH(1,(Lotes!$A:$A=C4327)*(Lotes!$C:$C=E4327),0)),"")</f>
        <v/>
      </c>
      <c r="G4327" s="14" t="n"/>
    </row>
    <row r="4328">
      <c r="A4328" s="10" t="n"/>
      <c r="D4328">
        <f>IFERROR(VLOOKUP(C4328,Produtos!A:B,2,FALSE),"")</f>
        <v/>
      </c>
      <c r="F4328" s="10">
        <f>IFERROR(INDEX(Lotes!$E:$E,MATCH(1,(Lotes!$A:$A=C4328)*(Lotes!$C:$C=E4328),0)),"")</f>
        <v/>
      </c>
      <c r="G4328" s="14" t="n"/>
    </row>
    <row r="4329">
      <c r="A4329" s="10" t="n"/>
      <c r="D4329">
        <f>IFERROR(VLOOKUP(C4329,Produtos!A:B,2,FALSE),"")</f>
        <v/>
      </c>
      <c r="F4329" s="10">
        <f>IFERROR(INDEX(Lotes!$E:$E,MATCH(1,(Lotes!$A:$A=C4329)*(Lotes!$C:$C=E4329),0)),"")</f>
        <v/>
      </c>
      <c r="G4329" s="14" t="n"/>
    </row>
    <row r="4330">
      <c r="A4330" s="10" t="n"/>
      <c r="D4330">
        <f>IFERROR(VLOOKUP(C4330,Produtos!A:B,2,FALSE),"")</f>
        <v/>
      </c>
      <c r="F4330" s="10">
        <f>IFERROR(INDEX(Lotes!$E:$E,MATCH(1,(Lotes!$A:$A=C4330)*(Lotes!$C:$C=E4330),0)),"")</f>
        <v/>
      </c>
      <c r="G4330" s="14" t="n"/>
    </row>
    <row r="4331">
      <c r="A4331" s="10" t="n"/>
      <c r="D4331">
        <f>IFERROR(VLOOKUP(C4331,Produtos!A:B,2,FALSE),"")</f>
        <v/>
      </c>
      <c r="F4331" s="10">
        <f>IFERROR(INDEX(Lotes!$E:$E,MATCH(1,(Lotes!$A:$A=C4331)*(Lotes!$C:$C=E4331),0)),"")</f>
        <v/>
      </c>
      <c r="G4331" s="14" t="n"/>
    </row>
    <row r="4332">
      <c r="A4332" s="10" t="n"/>
      <c r="D4332">
        <f>IFERROR(VLOOKUP(C4332,Produtos!A:B,2,FALSE),"")</f>
        <v/>
      </c>
      <c r="F4332" s="10">
        <f>IFERROR(INDEX(Lotes!$E:$E,MATCH(1,(Lotes!$A:$A=C4332)*(Lotes!$C:$C=E4332),0)),"")</f>
        <v/>
      </c>
      <c r="G4332" s="14" t="n"/>
    </row>
    <row r="4333">
      <c r="A4333" s="10" t="n"/>
      <c r="D4333">
        <f>IFERROR(VLOOKUP(C4333,Produtos!A:B,2,FALSE),"")</f>
        <v/>
      </c>
      <c r="F4333" s="10">
        <f>IFERROR(INDEX(Lotes!$E:$E,MATCH(1,(Lotes!$A:$A=C4333)*(Lotes!$C:$C=E4333),0)),"")</f>
        <v/>
      </c>
      <c r="G4333" s="14" t="n"/>
    </row>
    <row r="4334">
      <c r="A4334" s="10" t="n"/>
      <c r="D4334">
        <f>IFERROR(VLOOKUP(C4334,Produtos!A:B,2,FALSE),"")</f>
        <v/>
      </c>
      <c r="F4334" s="10">
        <f>IFERROR(INDEX(Lotes!$E:$E,MATCH(1,(Lotes!$A:$A=C4334)*(Lotes!$C:$C=E4334),0)),"")</f>
        <v/>
      </c>
      <c r="G4334" s="14" t="n"/>
    </row>
    <row r="4335">
      <c r="A4335" s="10" t="n"/>
      <c r="D4335">
        <f>IFERROR(VLOOKUP(C4335,Produtos!A:B,2,FALSE),"")</f>
        <v/>
      </c>
      <c r="F4335" s="10">
        <f>IFERROR(INDEX(Lotes!$E:$E,MATCH(1,(Lotes!$A:$A=C4335)*(Lotes!$C:$C=E4335),0)),"")</f>
        <v/>
      </c>
      <c r="G4335" s="14" t="n"/>
    </row>
    <row r="4336">
      <c r="A4336" s="10" t="n"/>
      <c r="D4336">
        <f>IFERROR(VLOOKUP(C4336,Produtos!A:B,2,FALSE),"")</f>
        <v/>
      </c>
      <c r="F4336" s="10">
        <f>IFERROR(INDEX(Lotes!$E:$E,MATCH(1,(Lotes!$A:$A=C4336)*(Lotes!$C:$C=E4336),0)),"")</f>
        <v/>
      </c>
      <c r="G4336" s="14" t="n"/>
    </row>
    <row r="4337">
      <c r="A4337" s="10" t="n"/>
      <c r="D4337">
        <f>IFERROR(VLOOKUP(C4337,Produtos!A:B,2,FALSE),"")</f>
        <v/>
      </c>
      <c r="F4337" s="10">
        <f>IFERROR(INDEX(Lotes!$E:$E,MATCH(1,(Lotes!$A:$A=C4337)*(Lotes!$C:$C=E4337),0)),"")</f>
        <v/>
      </c>
      <c r="G4337" s="14" t="n"/>
    </row>
    <row r="4338">
      <c r="A4338" s="10" t="n"/>
      <c r="D4338">
        <f>IFERROR(VLOOKUP(C4338,Produtos!A:B,2,FALSE),"")</f>
        <v/>
      </c>
      <c r="F4338" s="10">
        <f>IFERROR(INDEX(Lotes!$E:$E,MATCH(1,(Lotes!$A:$A=C4338)*(Lotes!$C:$C=E4338),0)),"")</f>
        <v/>
      </c>
      <c r="G4338" s="14" t="n"/>
    </row>
    <row r="4339">
      <c r="A4339" s="10" t="n"/>
      <c r="D4339">
        <f>IFERROR(VLOOKUP(C4339,Produtos!A:B,2,FALSE),"")</f>
        <v/>
      </c>
      <c r="F4339" s="10">
        <f>IFERROR(INDEX(Lotes!$E:$E,MATCH(1,(Lotes!$A:$A=C4339)*(Lotes!$C:$C=E4339),0)),"")</f>
        <v/>
      </c>
      <c r="G4339" s="14" t="n"/>
    </row>
    <row r="4340">
      <c r="A4340" s="10" t="n"/>
      <c r="D4340">
        <f>IFERROR(VLOOKUP(C4340,Produtos!A:B,2,FALSE),"")</f>
        <v/>
      </c>
      <c r="F4340" s="10">
        <f>IFERROR(INDEX(Lotes!$E:$E,MATCH(1,(Lotes!$A:$A=C4340)*(Lotes!$C:$C=E4340),0)),"")</f>
        <v/>
      </c>
      <c r="G4340" s="14" t="n"/>
    </row>
    <row r="4341">
      <c r="A4341" s="10" t="n"/>
      <c r="D4341">
        <f>IFERROR(VLOOKUP(C4341,Produtos!A:B,2,FALSE),"")</f>
        <v/>
      </c>
      <c r="F4341" s="10">
        <f>IFERROR(INDEX(Lotes!$E:$E,MATCH(1,(Lotes!$A:$A=C4341)*(Lotes!$C:$C=E4341),0)),"")</f>
        <v/>
      </c>
      <c r="G4341" s="14" t="n"/>
    </row>
    <row r="4342">
      <c r="A4342" s="10" t="n"/>
      <c r="D4342">
        <f>IFERROR(VLOOKUP(C4342,Produtos!A:B,2,FALSE),"")</f>
        <v/>
      </c>
      <c r="F4342" s="10">
        <f>IFERROR(INDEX(Lotes!$E:$E,MATCH(1,(Lotes!$A:$A=C4342)*(Lotes!$C:$C=E4342),0)),"")</f>
        <v/>
      </c>
      <c r="G4342" s="14" t="n"/>
    </row>
    <row r="4343">
      <c r="A4343" s="10" t="n"/>
      <c r="D4343">
        <f>IFERROR(VLOOKUP(C4343,Produtos!A:B,2,FALSE),"")</f>
        <v/>
      </c>
      <c r="F4343" s="10">
        <f>IFERROR(INDEX(Lotes!$E:$E,MATCH(1,(Lotes!$A:$A=C4343)*(Lotes!$C:$C=E4343),0)),"")</f>
        <v/>
      </c>
      <c r="G4343" s="14" t="n"/>
    </row>
    <row r="4344">
      <c r="A4344" s="10" t="n"/>
      <c r="D4344">
        <f>IFERROR(VLOOKUP(C4344,Produtos!A:B,2,FALSE),"")</f>
        <v/>
      </c>
      <c r="F4344" s="10">
        <f>IFERROR(INDEX(Lotes!$E:$E,MATCH(1,(Lotes!$A:$A=C4344)*(Lotes!$C:$C=E4344),0)),"")</f>
        <v/>
      </c>
      <c r="G4344" s="14" t="n"/>
    </row>
    <row r="4345">
      <c r="A4345" s="10" t="n"/>
      <c r="D4345">
        <f>IFERROR(VLOOKUP(C4345,Produtos!A:B,2,FALSE),"")</f>
        <v/>
      </c>
      <c r="F4345" s="10">
        <f>IFERROR(INDEX(Lotes!$E:$E,MATCH(1,(Lotes!$A:$A=C4345)*(Lotes!$C:$C=E4345),0)),"")</f>
        <v/>
      </c>
      <c r="G4345" s="14" t="n"/>
    </row>
    <row r="4346">
      <c r="A4346" s="10" t="n"/>
      <c r="D4346">
        <f>IFERROR(VLOOKUP(C4346,Produtos!A:B,2,FALSE),"")</f>
        <v/>
      </c>
      <c r="F4346" s="10">
        <f>IFERROR(INDEX(Lotes!$E:$E,MATCH(1,(Lotes!$A:$A=C4346)*(Lotes!$C:$C=E4346),0)),"")</f>
        <v/>
      </c>
      <c r="G4346" s="14" t="n"/>
    </row>
    <row r="4347">
      <c r="A4347" s="10" t="n"/>
      <c r="D4347">
        <f>IFERROR(VLOOKUP(C4347,Produtos!A:B,2,FALSE),"")</f>
        <v/>
      </c>
      <c r="F4347" s="10">
        <f>IFERROR(INDEX(Lotes!$E:$E,MATCH(1,(Lotes!$A:$A=C4347)*(Lotes!$C:$C=E4347),0)),"")</f>
        <v/>
      </c>
      <c r="G4347" s="14" t="n"/>
    </row>
    <row r="4348">
      <c r="A4348" s="10" t="n"/>
      <c r="D4348">
        <f>IFERROR(VLOOKUP(C4348,Produtos!A:B,2,FALSE),"")</f>
        <v/>
      </c>
      <c r="F4348" s="10">
        <f>IFERROR(INDEX(Lotes!$E:$E,MATCH(1,(Lotes!$A:$A=C4348)*(Lotes!$C:$C=E4348),0)),"")</f>
        <v/>
      </c>
      <c r="G4348" s="14" t="n"/>
    </row>
    <row r="4349">
      <c r="A4349" s="10" t="n"/>
      <c r="D4349">
        <f>IFERROR(VLOOKUP(C4349,Produtos!A:B,2,FALSE),"")</f>
        <v/>
      </c>
      <c r="F4349" s="10">
        <f>IFERROR(INDEX(Lotes!$E:$E,MATCH(1,(Lotes!$A:$A=C4349)*(Lotes!$C:$C=E4349),0)),"")</f>
        <v/>
      </c>
      <c r="G4349" s="14" t="n"/>
    </row>
    <row r="4350">
      <c r="A4350" s="10" t="n"/>
      <c r="D4350">
        <f>IFERROR(VLOOKUP(C4350,Produtos!A:B,2,FALSE),"")</f>
        <v/>
      </c>
      <c r="F4350" s="10">
        <f>IFERROR(INDEX(Lotes!$E:$E,MATCH(1,(Lotes!$A:$A=C4350)*(Lotes!$C:$C=E4350),0)),"")</f>
        <v/>
      </c>
      <c r="G4350" s="14" t="n"/>
    </row>
    <row r="4351">
      <c r="A4351" s="10" t="n"/>
      <c r="D4351">
        <f>IFERROR(VLOOKUP(C4351,Produtos!A:B,2,FALSE),"")</f>
        <v/>
      </c>
      <c r="F4351" s="10">
        <f>IFERROR(INDEX(Lotes!$E:$E,MATCH(1,(Lotes!$A:$A=C4351)*(Lotes!$C:$C=E4351),0)),"")</f>
        <v/>
      </c>
      <c r="G4351" s="14" t="n"/>
    </row>
    <row r="4352">
      <c r="A4352" s="10" t="n"/>
      <c r="D4352">
        <f>IFERROR(VLOOKUP(C4352,Produtos!A:B,2,FALSE),"")</f>
        <v/>
      </c>
      <c r="F4352" s="10">
        <f>IFERROR(INDEX(Lotes!$E:$E,MATCH(1,(Lotes!$A:$A=C4352)*(Lotes!$C:$C=E4352),0)),"")</f>
        <v/>
      </c>
      <c r="G4352" s="14" t="n"/>
    </row>
    <row r="4353">
      <c r="A4353" s="10" t="n"/>
      <c r="D4353">
        <f>IFERROR(VLOOKUP(C4353,Produtos!A:B,2,FALSE),"")</f>
        <v/>
      </c>
      <c r="F4353" s="10">
        <f>IFERROR(INDEX(Lotes!$E:$E,MATCH(1,(Lotes!$A:$A=C4353)*(Lotes!$C:$C=E4353),0)),"")</f>
        <v/>
      </c>
      <c r="G4353" s="14" t="n"/>
    </row>
    <row r="4354">
      <c r="A4354" s="10" t="n"/>
      <c r="D4354">
        <f>IFERROR(VLOOKUP(C4354,Produtos!A:B,2,FALSE),"")</f>
        <v/>
      </c>
      <c r="F4354" s="10">
        <f>IFERROR(INDEX(Lotes!$E:$E,MATCH(1,(Lotes!$A:$A=C4354)*(Lotes!$C:$C=E4354),0)),"")</f>
        <v/>
      </c>
      <c r="G4354" s="14" t="n"/>
    </row>
    <row r="4355">
      <c r="A4355" s="10" t="n"/>
      <c r="D4355">
        <f>IFERROR(VLOOKUP(C4355,Produtos!A:B,2,FALSE),"")</f>
        <v/>
      </c>
      <c r="F4355" s="10">
        <f>IFERROR(INDEX(Lotes!$E:$E,MATCH(1,(Lotes!$A:$A=C4355)*(Lotes!$C:$C=E4355),0)),"")</f>
        <v/>
      </c>
      <c r="G4355" s="14" t="n"/>
    </row>
    <row r="4356">
      <c r="A4356" s="10" t="n"/>
      <c r="D4356">
        <f>IFERROR(VLOOKUP(C4356,Produtos!A:B,2,FALSE),"")</f>
        <v/>
      </c>
      <c r="F4356" s="10">
        <f>IFERROR(INDEX(Lotes!$E:$E,MATCH(1,(Lotes!$A:$A=C4356)*(Lotes!$C:$C=E4356),0)),"")</f>
        <v/>
      </c>
      <c r="G4356" s="14" t="n"/>
    </row>
    <row r="4357">
      <c r="A4357" s="10" t="n"/>
      <c r="D4357">
        <f>IFERROR(VLOOKUP(C4357,Produtos!A:B,2,FALSE),"")</f>
        <v/>
      </c>
      <c r="F4357" s="10">
        <f>IFERROR(INDEX(Lotes!$E:$E,MATCH(1,(Lotes!$A:$A=C4357)*(Lotes!$C:$C=E4357),0)),"")</f>
        <v/>
      </c>
      <c r="G4357" s="14" t="n"/>
    </row>
    <row r="4358">
      <c r="A4358" s="10" t="n"/>
      <c r="D4358">
        <f>IFERROR(VLOOKUP(C4358,Produtos!A:B,2,FALSE),"")</f>
        <v/>
      </c>
      <c r="F4358" s="10">
        <f>IFERROR(INDEX(Lotes!$E:$E,MATCH(1,(Lotes!$A:$A=C4358)*(Lotes!$C:$C=E4358),0)),"")</f>
        <v/>
      </c>
      <c r="G4358" s="14" t="n"/>
    </row>
    <row r="4359">
      <c r="A4359" s="10" t="n"/>
      <c r="D4359">
        <f>IFERROR(VLOOKUP(C4359,Produtos!A:B,2,FALSE),"")</f>
        <v/>
      </c>
      <c r="F4359" s="10">
        <f>IFERROR(INDEX(Lotes!$E:$E,MATCH(1,(Lotes!$A:$A=C4359)*(Lotes!$C:$C=E4359),0)),"")</f>
        <v/>
      </c>
      <c r="G4359" s="14" t="n"/>
    </row>
    <row r="4360">
      <c r="A4360" s="10" t="n"/>
      <c r="D4360">
        <f>IFERROR(VLOOKUP(C4360,Produtos!A:B,2,FALSE),"")</f>
        <v/>
      </c>
      <c r="F4360" s="10">
        <f>IFERROR(INDEX(Lotes!$E:$E,MATCH(1,(Lotes!$A:$A=C4360)*(Lotes!$C:$C=E4360),0)),"")</f>
        <v/>
      </c>
      <c r="G4360" s="14" t="n"/>
    </row>
    <row r="4361">
      <c r="A4361" s="10" t="n"/>
      <c r="D4361">
        <f>IFERROR(VLOOKUP(C4361,Produtos!A:B,2,FALSE),"")</f>
        <v/>
      </c>
      <c r="F4361" s="10">
        <f>IFERROR(INDEX(Lotes!$E:$E,MATCH(1,(Lotes!$A:$A=C4361)*(Lotes!$C:$C=E4361),0)),"")</f>
        <v/>
      </c>
      <c r="G4361" s="14" t="n"/>
    </row>
    <row r="4362">
      <c r="A4362" s="10" t="n"/>
      <c r="D4362">
        <f>IFERROR(VLOOKUP(C4362,Produtos!A:B,2,FALSE),"")</f>
        <v/>
      </c>
      <c r="F4362" s="10">
        <f>IFERROR(INDEX(Lotes!$E:$E,MATCH(1,(Lotes!$A:$A=C4362)*(Lotes!$C:$C=E4362),0)),"")</f>
        <v/>
      </c>
      <c r="G4362" s="14" t="n"/>
    </row>
    <row r="4363">
      <c r="A4363" s="10" t="n"/>
      <c r="D4363">
        <f>IFERROR(VLOOKUP(C4363,Produtos!A:B,2,FALSE),"")</f>
        <v/>
      </c>
      <c r="F4363" s="10">
        <f>IFERROR(INDEX(Lotes!$E:$E,MATCH(1,(Lotes!$A:$A=C4363)*(Lotes!$C:$C=E4363),0)),"")</f>
        <v/>
      </c>
      <c r="G4363" s="14" t="n"/>
    </row>
    <row r="4364">
      <c r="A4364" s="10" t="n"/>
      <c r="D4364">
        <f>IFERROR(VLOOKUP(C4364,Produtos!A:B,2,FALSE),"")</f>
        <v/>
      </c>
      <c r="F4364" s="10">
        <f>IFERROR(INDEX(Lotes!$E:$E,MATCH(1,(Lotes!$A:$A=C4364)*(Lotes!$C:$C=E4364),0)),"")</f>
        <v/>
      </c>
      <c r="G4364" s="14" t="n"/>
    </row>
    <row r="4365">
      <c r="A4365" s="10" t="n"/>
      <c r="D4365">
        <f>IFERROR(VLOOKUP(C4365,Produtos!A:B,2,FALSE),"")</f>
        <v/>
      </c>
      <c r="F4365" s="10">
        <f>IFERROR(INDEX(Lotes!$E:$E,MATCH(1,(Lotes!$A:$A=C4365)*(Lotes!$C:$C=E4365),0)),"")</f>
        <v/>
      </c>
      <c r="G4365" s="14" t="n"/>
    </row>
    <row r="4366">
      <c r="A4366" s="10" t="n"/>
      <c r="D4366">
        <f>IFERROR(VLOOKUP(C4366,Produtos!A:B,2,FALSE),"")</f>
        <v/>
      </c>
      <c r="F4366" s="10">
        <f>IFERROR(INDEX(Lotes!$E:$E,MATCH(1,(Lotes!$A:$A=C4366)*(Lotes!$C:$C=E4366),0)),"")</f>
        <v/>
      </c>
      <c r="G4366" s="14" t="n"/>
    </row>
    <row r="4367">
      <c r="A4367" s="10" t="n"/>
      <c r="D4367">
        <f>IFERROR(VLOOKUP(C4367,Produtos!A:B,2,FALSE),"")</f>
        <v/>
      </c>
      <c r="F4367" s="10">
        <f>IFERROR(INDEX(Lotes!$E:$E,MATCH(1,(Lotes!$A:$A=C4367)*(Lotes!$C:$C=E4367),0)),"")</f>
        <v/>
      </c>
      <c r="G4367" s="14" t="n"/>
    </row>
    <row r="4368">
      <c r="A4368" s="10" t="n"/>
      <c r="D4368">
        <f>IFERROR(VLOOKUP(C4368,Produtos!A:B,2,FALSE),"")</f>
        <v/>
      </c>
      <c r="F4368" s="10">
        <f>IFERROR(INDEX(Lotes!$E:$E,MATCH(1,(Lotes!$A:$A=C4368)*(Lotes!$C:$C=E4368),0)),"")</f>
        <v/>
      </c>
      <c r="G4368" s="14" t="n"/>
    </row>
    <row r="4369">
      <c r="A4369" s="10" t="n"/>
      <c r="D4369">
        <f>IFERROR(VLOOKUP(C4369,Produtos!A:B,2,FALSE),"")</f>
        <v/>
      </c>
      <c r="F4369" s="10">
        <f>IFERROR(INDEX(Lotes!$E:$E,MATCH(1,(Lotes!$A:$A=C4369)*(Lotes!$C:$C=E4369),0)),"")</f>
        <v/>
      </c>
      <c r="G4369" s="14" t="n"/>
    </row>
    <row r="4370">
      <c r="A4370" s="10" t="n"/>
      <c r="D4370">
        <f>IFERROR(VLOOKUP(C4370,Produtos!A:B,2,FALSE),"")</f>
        <v/>
      </c>
      <c r="F4370" s="10">
        <f>IFERROR(INDEX(Lotes!$E:$E,MATCH(1,(Lotes!$A:$A=C4370)*(Lotes!$C:$C=E4370),0)),"")</f>
        <v/>
      </c>
      <c r="G4370" s="14" t="n"/>
    </row>
    <row r="4371">
      <c r="A4371" s="10" t="n"/>
      <c r="D4371">
        <f>IFERROR(VLOOKUP(C4371,Produtos!A:B,2,FALSE),"")</f>
        <v/>
      </c>
      <c r="F4371" s="10">
        <f>IFERROR(INDEX(Lotes!$E:$E,MATCH(1,(Lotes!$A:$A=C4371)*(Lotes!$C:$C=E4371),0)),"")</f>
        <v/>
      </c>
      <c r="G4371" s="14" t="n"/>
    </row>
    <row r="4372">
      <c r="A4372" s="10" t="n"/>
      <c r="D4372">
        <f>IFERROR(VLOOKUP(C4372,Produtos!A:B,2,FALSE),"")</f>
        <v/>
      </c>
      <c r="F4372" s="10">
        <f>IFERROR(INDEX(Lotes!$E:$E,MATCH(1,(Lotes!$A:$A=C4372)*(Lotes!$C:$C=E4372),0)),"")</f>
        <v/>
      </c>
      <c r="G4372" s="14" t="n"/>
    </row>
    <row r="4373">
      <c r="A4373" s="10" t="n"/>
      <c r="D4373">
        <f>IFERROR(VLOOKUP(C4373,Produtos!A:B,2,FALSE),"")</f>
        <v/>
      </c>
      <c r="F4373" s="10">
        <f>IFERROR(INDEX(Lotes!$E:$E,MATCH(1,(Lotes!$A:$A=C4373)*(Lotes!$C:$C=E4373),0)),"")</f>
        <v/>
      </c>
      <c r="G4373" s="14" t="n"/>
    </row>
    <row r="4374">
      <c r="A4374" s="10" t="n"/>
      <c r="D4374">
        <f>IFERROR(VLOOKUP(C4374,Produtos!A:B,2,FALSE),"")</f>
        <v/>
      </c>
      <c r="F4374" s="10">
        <f>IFERROR(INDEX(Lotes!$E:$E,MATCH(1,(Lotes!$A:$A=C4374)*(Lotes!$C:$C=E4374),0)),"")</f>
        <v/>
      </c>
      <c r="G4374" s="14" t="n"/>
    </row>
    <row r="4375">
      <c r="A4375" s="10" t="n"/>
      <c r="D4375">
        <f>IFERROR(VLOOKUP(C4375,Produtos!A:B,2,FALSE),"")</f>
        <v/>
      </c>
      <c r="F4375" s="10">
        <f>IFERROR(INDEX(Lotes!$E:$E,MATCH(1,(Lotes!$A:$A=C4375)*(Lotes!$C:$C=E4375),0)),"")</f>
        <v/>
      </c>
      <c r="G4375" s="14" t="n"/>
    </row>
    <row r="4376">
      <c r="A4376" s="10" t="n"/>
      <c r="D4376">
        <f>IFERROR(VLOOKUP(C4376,Produtos!A:B,2,FALSE),"")</f>
        <v/>
      </c>
      <c r="F4376" s="10">
        <f>IFERROR(INDEX(Lotes!$E:$E,MATCH(1,(Lotes!$A:$A=C4376)*(Lotes!$C:$C=E4376),0)),"")</f>
        <v/>
      </c>
      <c r="G4376" s="14" t="n"/>
    </row>
    <row r="4377">
      <c r="A4377" s="10" t="n"/>
      <c r="D4377">
        <f>IFERROR(VLOOKUP(C4377,Produtos!A:B,2,FALSE),"")</f>
        <v/>
      </c>
      <c r="F4377" s="10">
        <f>IFERROR(INDEX(Lotes!$E:$E,MATCH(1,(Lotes!$A:$A=C4377)*(Lotes!$C:$C=E4377),0)),"")</f>
        <v/>
      </c>
      <c r="G4377" s="14" t="n"/>
    </row>
    <row r="4378">
      <c r="A4378" s="10" t="n"/>
      <c r="D4378">
        <f>IFERROR(VLOOKUP(C4378,Produtos!A:B,2,FALSE),"")</f>
        <v/>
      </c>
      <c r="F4378" s="10">
        <f>IFERROR(INDEX(Lotes!$E:$E,MATCH(1,(Lotes!$A:$A=C4378)*(Lotes!$C:$C=E4378),0)),"")</f>
        <v/>
      </c>
      <c r="G4378" s="14" t="n"/>
    </row>
    <row r="4379">
      <c r="A4379" s="10" t="n"/>
      <c r="D4379">
        <f>IFERROR(VLOOKUP(C4379,Produtos!A:B,2,FALSE),"")</f>
        <v/>
      </c>
      <c r="F4379" s="10">
        <f>IFERROR(INDEX(Lotes!$E:$E,MATCH(1,(Lotes!$A:$A=C4379)*(Lotes!$C:$C=E4379),0)),"")</f>
        <v/>
      </c>
      <c r="G4379" s="14" t="n"/>
    </row>
    <row r="4380">
      <c r="A4380" s="10" t="n"/>
      <c r="D4380">
        <f>IFERROR(VLOOKUP(C4380,Produtos!A:B,2,FALSE),"")</f>
        <v/>
      </c>
      <c r="F4380" s="10">
        <f>IFERROR(INDEX(Lotes!$E:$E,MATCH(1,(Lotes!$A:$A=C4380)*(Lotes!$C:$C=E4380),0)),"")</f>
        <v/>
      </c>
      <c r="G4380" s="14" t="n"/>
    </row>
    <row r="4381">
      <c r="A4381" s="10" t="n"/>
      <c r="D4381">
        <f>IFERROR(VLOOKUP(C4381,Produtos!A:B,2,FALSE),"")</f>
        <v/>
      </c>
      <c r="F4381" s="10">
        <f>IFERROR(INDEX(Lotes!$E:$E,MATCH(1,(Lotes!$A:$A=C4381)*(Lotes!$C:$C=E4381),0)),"")</f>
        <v/>
      </c>
      <c r="G4381" s="14" t="n"/>
    </row>
    <row r="4382">
      <c r="A4382" s="10" t="n"/>
      <c r="D4382">
        <f>IFERROR(VLOOKUP(C4382,Produtos!A:B,2,FALSE),"")</f>
        <v/>
      </c>
      <c r="F4382" s="10">
        <f>IFERROR(INDEX(Lotes!$E:$E,MATCH(1,(Lotes!$A:$A=C4382)*(Lotes!$C:$C=E4382),0)),"")</f>
        <v/>
      </c>
      <c r="G4382" s="14" t="n"/>
    </row>
    <row r="4383">
      <c r="A4383" s="10" t="n"/>
      <c r="D4383">
        <f>IFERROR(VLOOKUP(C4383,Produtos!A:B,2,FALSE),"")</f>
        <v/>
      </c>
      <c r="F4383" s="10">
        <f>IFERROR(INDEX(Lotes!$E:$E,MATCH(1,(Lotes!$A:$A=C4383)*(Lotes!$C:$C=E4383),0)),"")</f>
        <v/>
      </c>
      <c r="G4383" s="14" t="n"/>
    </row>
    <row r="4384">
      <c r="A4384" s="10" t="n"/>
      <c r="D4384">
        <f>IFERROR(VLOOKUP(C4384,Produtos!A:B,2,FALSE),"")</f>
        <v/>
      </c>
      <c r="F4384" s="10">
        <f>IFERROR(INDEX(Lotes!$E:$E,MATCH(1,(Lotes!$A:$A=C4384)*(Lotes!$C:$C=E4384),0)),"")</f>
        <v/>
      </c>
      <c r="G4384" s="14" t="n"/>
    </row>
    <row r="4385">
      <c r="A4385" s="10" t="n"/>
      <c r="D4385">
        <f>IFERROR(VLOOKUP(C4385,Produtos!A:B,2,FALSE),"")</f>
        <v/>
      </c>
      <c r="F4385" s="10">
        <f>IFERROR(INDEX(Lotes!$E:$E,MATCH(1,(Lotes!$A:$A=C4385)*(Lotes!$C:$C=E4385),0)),"")</f>
        <v/>
      </c>
      <c r="G4385" s="14" t="n"/>
    </row>
    <row r="4386">
      <c r="A4386" s="10" t="n"/>
      <c r="D4386">
        <f>IFERROR(VLOOKUP(C4386,Produtos!A:B,2,FALSE),"")</f>
        <v/>
      </c>
      <c r="F4386" s="10">
        <f>IFERROR(INDEX(Lotes!$E:$E,MATCH(1,(Lotes!$A:$A=C4386)*(Lotes!$C:$C=E4386),0)),"")</f>
        <v/>
      </c>
      <c r="G4386" s="14" t="n"/>
    </row>
    <row r="4387">
      <c r="A4387" s="10" t="n"/>
      <c r="D4387">
        <f>IFERROR(VLOOKUP(C4387,Produtos!A:B,2,FALSE),"")</f>
        <v/>
      </c>
      <c r="F4387" s="10">
        <f>IFERROR(INDEX(Lotes!$E:$E,MATCH(1,(Lotes!$A:$A=C4387)*(Lotes!$C:$C=E4387),0)),"")</f>
        <v/>
      </c>
      <c r="G4387" s="14" t="n"/>
    </row>
    <row r="4388">
      <c r="A4388" s="10" t="n"/>
      <c r="D4388">
        <f>IFERROR(VLOOKUP(C4388,Produtos!A:B,2,FALSE),"")</f>
        <v/>
      </c>
      <c r="F4388" s="10">
        <f>IFERROR(INDEX(Lotes!$E:$E,MATCH(1,(Lotes!$A:$A=C4388)*(Lotes!$C:$C=E4388),0)),"")</f>
        <v/>
      </c>
      <c r="G4388" s="14" t="n"/>
    </row>
    <row r="4389">
      <c r="A4389" s="10" t="n"/>
      <c r="D4389">
        <f>IFERROR(VLOOKUP(C4389,Produtos!A:B,2,FALSE),"")</f>
        <v/>
      </c>
      <c r="F4389" s="10">
        <f>IFERROR(INDEX(Lotes!$E:$E,MATCH(1,(Lotes!$A:$A=C4389)*(Lotes!$C:$C=E4389),0)),"")</f>
        <v/>
      </c>
      <c r="G4389" s="14" t="n"/>
    </row>
    <row r="4390">
      <c r="A4390" s="10" t="n"/>
      <c r="D4390">
        <f>IFERROR(VLOOKUP(C4390,Produtos!A:B,2,FALSE),"")</f>
        <v/>
      </c>
      <c r="F4390" s="10">
        <f>IFERROR(INDEX(Lotes!$E:$E,MATCH(1,(Lotes!$A:$A=C4390)*(Lotes!$C:$C=E4390),0)),"")</f>
        <v/>
      </c>
      <c r="G4390" s="14" t="n"/>
    </row>
    <row r="4391">
      <c r="A4391" s="10" t="n"/>
      <c r="D4391">
        <f>IFERROR(VLOOKUP(C4391,Produtos!A:B,2,FALSE),"")</f>
        <v/>
      </c>
      <c r="F4391" s="10">
        <f>IFERROR(INDEX(Lotes!$E:$E,MATCH(1,(Lotes!$A:$A=C4391)*(Lotes!$C:$C=E4391),0)),"")</f>
        <v/>
      </c>
      <c r="G4391" s="14" t="n"/>
    </row>
    <row r="4392">
      <c r="A4392" s="10" t="n"/>
      <c r="D4392">
        <f>IFERROR(VLOOKUP(C4392,Produtos!A:B,2,FALSE),"")</f>
        <v/>
      </c>
      <c r="F4392" s="10">
        <f>IFERROR(INDEX(Lotes!$E:$E,MATCH(1,(Lotes!$A:$A=C4392)*(Lotes!$C:$C=E4392),0)),"")</f>
        <v/>
      </c>
      <c r="G4392" s="14" t="n"/>
    </row>
    <row r="4393">
      <c r="A4393" s="10" t="n"/>
      <c r="D4393">
        <f>IFERROR(VLOOKUP(C4393,Produtos!A:B,2,FALSE),"")</f>
        <v/>
      </c>
      <c r="F4393" s="10">
        <f>IFERROR(INDEX(Lotes!$E:$E,MATCH(1,(Lotes!$A:$A=C4393)*(Lotes!$C:$C=E4393),0)),"")</f>
        <v/>
      </c>
      <c r="G4393" s="14" t="n"/>
    </row>
    <row r="4394">
      <c r="A4394" s="10" t="n"/>
      <c r="D4394">
        <f>IFERROR(VLOOKUP(C4394,Produtos!A:B,2,FALSE),"")</f>
        <v/>
      </c>
      <c r="F4394" s="10">
        <f>IFERROR(INDEX(Lotes!$E:$E,MATCH(1,(Lotes!$A:$A=C4394)*(Lotes!$C:$C=E4394),0)),"")</f>
        <v/>
      </c>
      <c r="G4394" s="14" t="n"/>
    </row>
    <row r="4395">
      <c r="A4395" s="10" t="n"/>
      <c r="D4395">
        <f>IFERROR(VLOOKUP(C4395,Produtos!A:B,2,FALSE),"")</f>
        <v/>
      </c>
      <c r="F4395" s="10">
        <f>IFERROR(INDEX(Lotes!$E:$E,MATCH(1,(Lotes!$A:$A=C4395)*(Lotes!$C:$C=E4395),0)),"")</f>
        <v/>
      </c>
      <c r="G4395" s="14" t="n"/>
    </row>
    <row r="4396">
      <c r="A4396" s="10" t="n"/>
      <c r="D4396">
        <f>IFERROR(VLOOKUP(C4396,Produtos!A:B,2,FALSE),"")</f>
        <v/>
      </c>
      <c r="F4396" s="10">
        <f>IFERROR(INDEX(Lotes!$E:$E,MATCH(1,(Lotes!$A:$A=C4396)*(Lotes!$C:$C=E4396),0)),"")</f>
        <v/>
      </c>
      <c r="G4396" s="14" t="n"/>
    </row>
    <row r="4397">
      <c r="A4397" s="10" t="n"/>
      <c r="D4397">
        <f>IFERROR(VLOOKUP(C4397,Produtos!A:B,2,FALSE),"")</f>
        <v/>
      </c>
      <c r="F4397" s="10">
        <f>IFERROR(INDEX(Lotes!$E:$E,MATCH(1,(Lotes!$A:$A=C4397)*(Lotes!$C:$C=E4397),0)),"")</f>
        <v/>
      </c>
      <c r="G4397" s="14" t="n"/>
    </row>
    <row r="4398">
      <c r="A4398" s="10" t="n"/>
      <c r="D4398">
        <f>IFERROR(VLOOKUP(C4398,Produtos!A:B,2,FALSE),"")</f>
        <v/>
      </c>
      <c r="F4398" s="10">
        <f>IFERROR(INDEX(Lotes!$E:$E,MATCH(1,(Lotes!$A:$A=C4398)*(Lotes!$C:$C=E4398),0)),"")</f>
        <v/>
      </c>
      <c r="G4398" s="14" t="n"/>
    </row>
    <row r="4399">
      <c r="A4399" s="10" t="n"/>
      <c r="D4399">
        <f>IFERROR(VLOOKUP(C4399,Produtos!A:B,2,FALSE),"")</f>
        <v/>
      </c>
      <c r="F4399" s="10">
        <f>IFERROR(INDEX(Lotes!$E:$E,MATCH(1,(Lotes!$A:$A=C4399)*(Lotes!$C:$C=E4399),0)),"")</f>
        <v/>
      </c>
      <c r="G4399" s="14" t="n"/>
    </row>
    <row r="4400">
      <c r="A4400" s="10" t="n"/>
      <c r="D4400">
        <f>IFERROR(VLOOKUP(C4400,Produtos!A:B,2,FALSE),"")</f>
        <v/>
      </c>
      <c r="F4400" s="10">
        <f>IFERROR(INDEX(Lotes!$E:$E,MATCH(1,(Lotes!$A:$A=C4400)*(Lotes!$C:$C=E4400),0)),"")</f>
        <v/>
      </c>
      <c r="G4400" s="14" t="n"/>
    </row>
    <row r="4401">
      <c r="A4401" s="10" t="n"/>
      <c r="D4401">
        <f>IFERROR(VLOOKUP(C4401,Produtos!A:B,2,FALSE),"")</f>
        <v/>
      </c>
      <c r="F4401" s="10">
        <f>IFERROR(INDEX(Lotes!$E:$E,MATCH(1,(Lotes!$A:$A=C4401)*(Lotes!$C:$C=E4401),0)),"")</f>
        <v/>
      </c>
      <c r="G4401" s="14" t="n"/>
    </row>
    <row r="4402">
      <c r="A4402" s="10" t="n"/>
      <c r="D4402">
        <f>IFERROR(VLOOKUP(C4402,Produtos!A:B,2,FALSE),"")</f>
        <v/>
      </c>
      <c r="F4402" s="10">
        <f>IFERROR(INDEX(Lotes!$E:$E,MATCH(1,(Lotes!$A:$A=C4402)*(Lotes!$C:$C=E4402),0)),"")</f>
        <v/>
      </c>
      <c r="G4402" s="14" t="n"/>
    </row>
    <row r="4403">
      <c r="A4403" s="10" t="n"/>
      <c r="D4403">
        <f>IFERROR(VLOOKUP(C4403,Produtos!A:B,2,FALSE),"")</f>
        <v/>
      </c>
      <c r="F4403" s="10">
        <f>IFERROR(INDEX(Lotes!$E:$E,MATCH(1,(Lotes!$A:$A=C4403)*(Lotes!$C:$C=E4403),0)),"")</f>
        <v/>
      </c>
      <c r="G4403" s="14" t="n"/>
    </row>
    <row r="4404">
      <c r="A4404" s="10" t="n"/>
      <c r="D4404">
        <f>IFERROR(VLOOKUP(C4404,Produtos!A:B,2,FALSE),"")</f>
        <v/>
      </c>
      <c r="F4404" s="10">
        <f>IFERROR(INDEX(Lotes!$E:$E,MATCH(1,(Lotes!$A:$A=C4404)*(Lotes!$C:$C=E4404),0)),"")</f>
        <v/>
      </c>
      <c r="G4404" s="14" t="n"/>
    </row>
    <row r="4405">
      <c r="A4405" s="10" t="n"/>
      <c r="D4405">
        <f>IFERROR(VLOOKUP(C4405,Produtos!A:B,2,FALSE),"")</f>
        <v/>
      </c>
      <c r="F4405" s="10">
        <f>IFERROR(INDEX(Lotes!$E:$E,MATCH(1,(Lotes!$A:$A=C4405)*(Lotes!$C:$C=E4405),0)),"")</f>
        <v/>
      </c>
      <c r="G4405" s="14" t="n"/>
    </row>
    <row r="4406">
      <c r="A4406" s="10" t="n"/>
      <c r="D4406">
        <f>IFERROR(VLOOKUP(C4406,Produtos!A:B,2,FALSE),"")</f>
        <v/>
      </c>
      <c r="F4406" s="10">
        <f>IFERROR(INDEX(Lotes!$E:$E,MATCH(1,(Lotes!$A:$A=C4406)*(Lotes!$C:$C=E4406),0)),"")</f>
        <v/>
      </c>
      <c r="G4406" s="14" t="n"/>
    </row>
    <row r="4407">
      <c r="A4407" s="10" t="n"/>
      <c r="D4407">
        <f>IFERROR(VLOOKUP(C4407,Produtos!A:B,2,FALSE),"")</f>
        <v/>
      </c>
      <c r="F4407" s="10">
        <f>IFERROR(INDEX(Lotes!$E:$E,MATCH(1,(Lotes!$A:$A=C4407)*(Lotes!$C:$C=E4407),0)),"")</f>
        <v/>
      </c>
      <c r="G4407" s="14" t="n"/>
    </row>
    <row r="4408">
      <c r="A4408" s="10" t="n"/>
      <c r="D4408">
        <f>IFERROR(VLOOKUP(C4408,Produtos!A:B,2,FALSE),"")</f>
        <v/>
      </c>
      <c r="F4408" s="10">
        <f>IFERROR(INDEX(Lotes!$E:$E,MATCH(1,(Lotes!$A:$A=C4408)*(Lotes!$C:$C=E4408),0)),"")</f>
        <v/>
      </c>
      <c r="G4408" s="14" t="n"/>
    </row>
    <row r="4409">
      <c r="A4409" s="10" t="n"/>
      <c r="D4409">
        <f>IFERROR(VLOOKUP(C4409,Produtos!A:B,2,FALSE),"")</f>
        <v/>
      </c>
      <c r="F4409" s="10">
        <f>IFERROR(INDEX(Lotes!$E:$E,MATCH(1,(Lotes!$A:$A=C4409)*(Lotes!$C:$C=E4409),0)),"")</f>
        <v/>
      </c>
      <c r="G4409" s="14" t="n"/>
    </row>
    <row r="4410">
      <c r="A4410" s="10" t="n"/>
      <c r="D4410">
        <f>IFERROR(VLOOKUP(C4410,Produtos!A:B,2,FALSE),"")</f>
        <v/>
      </c>
      <c r="F4410" s="10">
        <f>IFERROR(INDEX(Lotes!$E:$E,MATCH(1,(Lotes!$A:$A=C4410)*(Lotes!$C:$C=E4410),0)),"")</f>
        <v/>
      </c>
      <c r="G4410" s="14" t="n"/>
    </row>
    <row r="4411">
      <c r="A4411" s="10" t="n"/>
      <c r="D4411">
        <f>IFERROR(VLOOKUP(C4411,Produtos!A:B,2,FALSE),"")</f>
        <v/>
      </c>
      <c r="F4411" s="10">
        <f>IFERROR(INDEX(Lotes!$E:$E,MATCH(1,(Lotes!$A:$A=C4411)*(Lotes!$C:$C=E4411),0)),"")</f>
        <v/>
      </c>
      <c r="G4411" s="14" t="n"/>
    </row>
    <row r="4412">
      <c r="A4412" s="10" t="n"/>
      <c r="D4412">
        <f>IFERROR(VLOOKUP(C4412,Produtos!A:B,2,FALSE),"")</f>
        <v/>
      </c>
      <c r="F4412" s="10">
        <f>IFERROR(INDEX(Lotes!$E:$E,MATCH(1,(Lotes!$A:$A=C4412)*(Lotes!$C:$C=E4412),0)),"")</f>
        <v/>
      </c>
      <c r="G4412" s="14" t="n"/>
    </row>
    <row r="4413">
      <c r="A4413" s="10" t="n"/>
      <c r="D4413">
        <f>IFERROR(VLOOKUP(C4413,Produtos!A:B,2,FALSE),"")</f>
        <v/>
      </c>
      <c r="F4413" s="10">
        <f>IFERROR(INDEX(Lotes!$E:$E,MATCH(1,(Lotes!$A:$A=C4413)*(Lotes!$C:$C=E4413),0)),"")</f>
        <v/>
      </c>
      <c r="G4413" s="14" t="n"/>
    </row>
    <row r="4414">
      <c r="A4414" s="10" t="n"/>
      <c r="D4414">
        <f>IFERROR(VLOOKUP(C4414,Produtos!A:B,2,FALSE),"")</f>
        <v/>
      </c>
      <c r="F4414" s="10">
        <f>IFERROR(INDEX(Lotes!$E:$E,MATCH(1,(Lotes!$A:$A=C4414)*(Lotes!$C:$C=E4414),0)),"")</f>
        <v/>
      </c>
      <c r="G4414" s="14" t="n"/>
    </row>
    <row r="4415">
      <c r="A4415" s="10" t="n"/>
      <c r="D4415">
        <f>IFERROR(VLOOKUP(C4415,Produtos!A:B,2,FALSE),"")</f>
        <v/>
      </c>
      <c r="F4415" s="10">
        <f>IFERROR(INDEX(Lotes!$E:$E,MATCH(1,(Lotes!$A:$A=C4415)*(Lotes!$C:$C=E4415),0)),"")</f>
        <v/>
      </c>
      <c r="G4415" s="14" t="n"/>
    </row>
    <row r="4416">
      <c r="A4416" s="10" t="n"/>
      <c r="D4416">
        <f>IFERROR(VLOOKUP(C4416,Produtos!A:B,2,FALSE),"")</f>
        <v/>
      </c>
      <c r="F4416" s="10">
        <f>IFERROR(INDEX(Lotes!$E:$E,MATCH(1,(Lotes!$A:$A=C4416)*(Lotes!$C:$C=E4416),0)),"")</f>
        <v/>
      </c>
      <c r="G4416" s="14" t="n"/>
    </row>
    <row r="4417">
      <c r="A4417" s="10" t="n"/>
      <c r="D4417">
        <f>IFERROR(VLOOKUP(C4417,Produtos!A:B,2,FALSE),"")</f>
        <v/>
      </c>
      <c r="F4417" s="10">
        <f>IFERROR(INDEX(Lotes!$E:$E,MATCH(1,(Lotes!$A:$A=C4417)*(Lotes!$C:$C=E4417),0)),"")</f>
        <v/>
      </c>
      <c r="G4417" s="14" t="n"/>
    </row>
    <row r="4418">
      <c r="A4418" s="10" t="n"/>
      <c r="D4418">
        <f>IFERROR(VLOOKUP(C4418,Produtos!A:B,2,FALSE),"")</f>
        <v/>
      </c>
      <c r="F4418" s="10">
        <f>IFERROR(INDEX(Lotes!$E:$E,MATCH(1,(Lotes!$A:$A=C4418)*(Lotes!$C:$C=E4418),0)),"")</f>
        <v/>
      </c>
      <c r="G4418" s="14" t="n"/>
    </row>
    <row r="4419">
      <c r="A4419" s="10" t="n"/>
      <c r="D4419">
        <f>IFERROR(VLOOKUP(C4419,Produtos!A:B,2,FALSE),"")</f>
        <v/>
      </c>
      <c r="F4419" s="10">
        <f>IFERROR(INDEX(Lotes!$E:$E,MATCH(1,(Lotes!$A:$A=C4419)*(Lotes!$C:$C=E4419),0)),"")</f>
        <v/>
      </c>
      <c r="G4419" s="14" t="n"/>
    </row>
    <row r="4420">
      <c r="A4420" s="10" t="n"/>
      <c r="D4420">
        <f>IFERROR(VLOOKUP(C4420,Produtos!A:B,2,FALSE),"")</f>
        <v/>
      </c>
      <c r="F4420" s="10">
        <f>IFERROR(INDEX(Lotes!$E:$E,MATCH(1,(Lotes!$A:$A=C4420)*(Lotes!$C:$C=E4420),0)),"")</f>
        <v/>
      </c>
      <c r="G4420" s="14" t="n"/>
    </row>
    <row r="4421">
      <c r="A4421" s="10" t="n"/>
      <c r="D4421">
        <f>IFERROR(VLOOKUP(C4421,Produtos!A:B,2,FALSE),"")</f>
        <v/>
      </c>
      <c r="F4421" s="10">
        <f>IFERROR(INDEX(Lotes!$E:$E,MATCH(1,(Lotes!$A:$A=C4421)*(Lotes!$C:$C=E4421),0)),"")</f>
        <v/>
      </c>
      <c r="G4421" s="14" t="n"/>
    </row>
    <row r="4422">
      <c r="A4422" s="10" t="n"/>
      <c r="D4422">
        <f>IFERROR(VLOOKUP(C4422,Produtos!A:B,2,FALSE),"")</f>
        <v/>
      </c>
      <c r="F4422" s="10">
        <f>IFERROR(INDEX(Lotes!$E:$E,MATCH(1,(Lotes!$A:$A=C4422)*(Lotes!$C:$C=E4422),0)),"")</f>
        <v/>
      </c>
      <c r="G4422" s="14" t="n"/>
    </row>
    <row r="4423">
      <c r="A4423" s="10" t="n"/>
      <c r="D4423">
        <f>IFERROR(VLOOKUP(C4423,Produtos!A:B,2,FALSE),"")</f>
        <v/>
      </c>
      <c r="F4423" s="10">
        <f>IFERROR(INDEX(Lotes!$E:$E,MATCH(1,(Lotes!$A:$A=C4423)*(Lotes!$C:$C=E4423),0)),"")</f>
        <v/>
      </c>
      <c r="G4423" s="14" t="n"/>
    </row>
    <row r="4424">
      <c r="A4424" s="10" t="n"/>
      <c r="D4424">
        <f>IFERROR(VLOOKUP(C4424,Produtos!A:B,2,FALSE),"")</f>
        <v/>
      </c>
      <c r="F4424" s="10">
        <f>IFERROR(INDEX(Lotes!$E:$E,MATCH(1,(Lotes!$A:$A=C4424)*(Lotes!$C:$C=E4424),0)),"")</f>
        <v/>
      </c>
      <c r="G4424" s="14" t="n"/>
    </row>
    <row r="4425">
      <c r="A4425" s="10" t="n"/>
      <c r="D4425">
        <f>IFERROR(VLOOKUP(C4425,Produtos!A:B,2,FALSE),"")</f>
        <v/>
      </c>
      <c r="F4425" s="10">
        <f>IFERROR(INDEX(Lotes!$E:$E,MATCH(1,(Lotes!$A:$A=C4425)*(Lotes!$C:$C=E4425),0)),"")</f>
        <v/>
      </c>
      <c r="G4425" s="14" t="n"/>
    </row>
    <row r="4426">
      <c r="A4426" s="10" t="n"/>
      <c r="D4426">
        <f>IFERROR(VLOOKUP(C4426,Produtos!A:B,2,FALSE),"")</f>
        <v/>
      </c>
      <c r="F4426" s="10">
        <f>IFERROR(INDEX(Lotes!$E:$E,MATCH(1,(Lotes!$A:$A=C4426)*(Lotes!$C:$C=E4426),0)),"")</f>
        <v/>
      </c>
      <c r="G4426" s="14" t="n"/>
    </row>
    <row r="4427">
      <c r="A4427" s="10" t="n"/>
      <c r="D4427">
        <f>IFERROR(VLOOKUP(C4427,Produtos!A:B,2,FALSE),"")</f>
        <v/>
      </c>
      <c r="F4427" s="10">
        <f>IFERROR(INDEX(Lotes!$E:$E,MATCH(1,(Lotes!$A:$A=C4427)*(Lotes!$C:$C=E4427),0)),"")</f>
        <v/>
      </c>
      <c r="G4427" s="14" t="n"/>
    </row>
    <row r="4428">
      <c r="A4428" s="10" t="n"/>
      <c r="D4428">
        <f>IFERROR(VLOOKUP(C4428,Produtos!A:B,2,FALSE),"")</f>
        <v/>
      </c>
      <c r="F4428" s="10">
        <f>IFERROR(INDEX(Lotes!$E:$E,MATCH(1,(Lotes!$A:$A=C4428)*(Lotes!$C:$C=E4428),0)),"")</f>
        <v/>
      </c>
      <c r="G4428" s="14" t="n"/>
    </row>
    <row r="4429">
      <c r="A4429" s="10" t="n"/>
      <c r="D4429">
        <f>IFERROR(VLOOKUP(C4429,Produtos!A:B,2,FALSE),"")</f>
        <v/>
      </c>
      <c r="F4429" s="10">
        <f>IFERROR(INDEX(Lotes!$E:$E,MATCH(1,(Lotes!$A:$A=C4429)*(Lotes!$C:$C=E4429),0)),"")</f>
        <v/>
      </c>
      <c r="G4429" s="14" t="n"/>
    </row>
    <row r="4430">
      <c r="A4430" s="10" t="n"/>
      <c r="D4430">
        <f>IFERROR(VLOOKUP(C4430,Produtos!A:B,2,FALSE),"")</f>
        <v/>
      </c>
      <c r="F4430" s="10">
        <f>IFERROR(INDEX(Lotes!$E:$E,MATCH(1,(Lotes!$A:$A=C4430)*(Lotes!$C:$C=E4430),0)),"")</f>
        <v/>
      </c>
      <c r="G4430" s="14" t="n"/>
    </row>
    <row r="4431">
      <c r="A4431" s="10" t="n"/>
      <c r="D4431">
        <f>IFERROR(VLOOKUP(C4431,Produtos!A:B,2,FALSE),"")</f>
        <v/>
      </c>
      <c r="F4431" s="10">
        <f>IFERROR(INDEX(Lotes!$E:$E,MATCH(1,(Lotes!$A:$A=C4431)*(Lotes!$C:$C=E4431),0)),"")</f>
        <v/>
      </c>
      <c r="G4431" s="14" t="n"/>
    </row>
    <row r="4432">
      <c r="A4432" s="10" t="n"/>
      <c r="D4432">
        <f>IFERROR(VLOOKUP(C4432,Produtos!A:B,2,FALSE),"")</f>
        <v/>
      </c>
      <c r="F4432" s="10">
        <f>IFERROR(INDEX(Lotes!$E:$E,MATCH(1,(Lotes!$A:$A=C4432)*(Lotes!$C:$C=E4432),0)),"")</f>
        <v/>
      </c>
      <c r="G4432" s="14" t="n"/>
    </row>
    <row r="4433">
      <c r="A4433" s="10" t="n"/>
      <c r="D4433">
        <f>IFERROR(VLOOKUP(C4433,Produtos!A:B,2,FALSE),"")</f>
        <v/>
      </c>
      <c r="F4433" s="10">
        <f>IFERROR(INDEX(Lotes!$E:$E,MATCH(1,(Lotes!$A:$A=C4433)*(Lotes!$C:$C=E4433),0)),"")</f>
        <v/>
      </c>
      <c r="G4433" s="14" t="n"/>
    </row>
    <row r="4434">
      <c r="A4434" s="10" t="n"/>
      <c r="D4434">
        <f>IFERROR(VLOOKUP(C4434,Produtos!A:B,2,FALSE),"")</f>
        <v/>
      </c>
      <c r="F4434" s="10">
        <f>IFERROR(INDEX(Lotes!$E:$E,MATCH(1,(Lotes!$A:$A=C4434)*(Lotes!$C:$C=E4434),0)),"")</f>
        <v/>
      </c>
      <c r="G4434" s="14" t="n"/>
    </row>
    <row r="4435">
      <c r="A4435" s="10" t="n"/>
      <c r="D4435">
        <f>IFERROR(VLOOKUP(C4435,Produtos!A:B,2,FALSE),"")</f>
        <v/>
      </c>
      <c r="F4435" s="10">
        <f>IFERROR(INDEX(Lotes!$E:$E,MATCH(1,(Lotes!$A:$A=C4435)*(Lotes!$C:$C=E4435),0)),"")</f>
        <v/>
      </c>
      <c r="G4435" s="14" t="n"/>
    </row>
    <row r="4436">
      <c r="A4436" s="10" t="n"/>
      <c r="D4436">
        <f>IFERROR(VLOOKUP(C4436,Produtos!A:B,2,FALSE),"")</f>
        <v/>
      </c>
      <c r="F4436" s="10">
        <f>IFERROR(INDEX(Lotes!$E:$E,MATCH(1,(Lotes!$A:$A=C4436)*(Lotes!$C:$C=E4436),0)),"")</f>
        <v/>
      </c>
      <c r="G4436" s="14" t="n"/>
    </row>
    <row r="4437">
      <c r="A4437" s="10" t="n"/>
      <c r="D4437">
        <f>IFERROR(VLOOKUP(C4437,Produtos!A:B,2,FALSE),"")</f>
        <v/>
      </c>
      <c r="F4437" s="10">
        <f>IFERROR(INDEX(Lotes!$E:$E,MATCH(1,(Lotes!$A:$A=C4437)*(Lotes!$C:$C=E4437),0)),"")</f>
        <v/>
      </c>
      <c r="G4437" s="14" t="n"/>
    </row>
    <row r="4438">
      <c r="A4438" s="10" t="n"/>
      <c r="D4438">
        <f>IFERROR(VLOOKUP(C4438,Produtos!A:B,2,FALSE),"")</f>
        <v/>
      </c>
      <c r="F4438" s="10">
        <f>IFERROR(INDEX(Lotes!$E:$E,MATCH(1,(Lotes!$A:$A=C4438)*(Lotes!$C:$C=E4438),0)),"")</f>
        <v/>
      </c>
      <c r="G4438" s="14" t="n"/>
    </row>
    <row r="4439">
      <c r="A4439" s="10" t="n"/>
      <c r="D4439">
        <f>IFERROR(VLOOKUP(C4439,Produtos!A:B,2,FALSE),"")</f>
        <v/>
      </c>
      <c r="F4439" s="10">
        <f>IFERROR(INDEX(Lotes!$E:$E,MATCH(1,(Lotes!$A:$A=C4439)*(Lotes!$C:$C=E4439),0)),"")</f>
        <v/>
      </c>
      <c r="G4439" s="14" t="n"/>
    </row>
    <row r="4440">
      <c r="A4440" s="10" t="n"/>
      <c r="D4440">
        <f>IFERROR(VLOOKUP(C4440,Produtos!A:B,2,FALSE),"")</f>
        <v/>
      </c>
      <c r="F4440" s="10">
        <f>IFERROR(INDEX(Lotes!$E:$E,MATCH(1,(Lotes!$A:$A=C4440)*(Lotes!$C:$C=E4440),0)),"")</f>
        <v/>
      </c>
      <c r="G4440" s="14" t="n"/>
    </row>
    <row r="4441">
      <c r="A4441" s="10" t="n"/>
      <c r="D4441">
        <f>IFERROR(VLOOKUP(C4441,Produtos!A:B,2,FALSE),"")</f>
        <v/>
      </c>
      <c r="F4441" s="10">
        <f>IFERROR(INDEX(Lotes!$E:$E,MATCH(1,(Lotes!$A:$A=C4441)*(Lotes!$C:$C=E4441),0)),"")</f>
        <v/>
      </c>
      <c r="G4441" s="14" t="n"/>
    </row>
    <row r="4442">
      <c r="A4442" s="10" t="n"/>
      <c r="D4442">
        <f>IFERROR(VLOOKUP(C4442,Produtos!A:B,2,FALSE),"")</f>
        <v/>
      </c>
      <c r="F4442" s="10">
        <f>IFERROR(INDEX(Lotes!$E:$E,MATCH(1,(Lotes!$A:$A=C4442)*(Lotes!$C:$C=E4442),0)),"")</f>
        <v/>
      </c>
      <c r="G4442" s="14" t="n"/>
    </row>
    <row r="4443">
      <c r="A4443" s="10" t="n"/>
      <c r="D4443">
        <f>IFERROR(VLOOKUP(C4443,Produtos!A:B,2,FALSE),"")</f>
        <v/>
      </c>
      <c r="F4443" s="10">
        <f>IFERROR(INDEX(Lotes!$E:$E,MATCH(1,(Lotes!$A:$A=C4443)*(Lotes!$C:$C=E4443),0)),"")</f>
        <v/>
      </c>
      <c r="G4443" s="14" t="n"/>
    </row>
    <row r="4444">
      <c r="A4444" s="10" t="n"/>
      <c r="D4444">
        <f>IFERROR(VLOOKUP(C4444,Produtos!A:B,2,FALSE),"")</f>
        <v/>
      </c>
      <c r="F4444" s="10">
        <f>IFERROR(INDEX(Lotes!$E:$E,MATCH(1,(Lotes!$A:$A=C4444)*(Lotes!$C:$C=E4444),0)),"")</f>
        <v/>
      </c>
      <c r="G4444" s="14" t="n"/>
    </row>
    <row r="4445">
      <c r="A4445" s="10" t="n"/>
      <c r="D4445">
        <f>IFERROR(VLOOKUP(C4445,Produtos!A:B,2,FALSE),"")</f>
        <v/>
      </c>
      <c r="F4445" s="10">
        <f>IFERROR(INDEX(Lotes!$E:$E,MATCH(1,(Lotes!$A:$A=C4445)*(Lotes!$C:$C=E4445),0)),"")</f>
        <v/>
      </c>
      <c r="G4445" s="14" t="n"/>
    </row>
    <row r="4446">
      <c r="A4446" s="10" t="n"/>
      <c r="D4446">
        <f>IFERROR(VLOOKUP(C4446,Produtos!A:B,2,FALSE),"")</f>
        <v/>
      </c>
      <c r="F4446" s="10">
        <f>IFERROR(INDEX(Lotes!$E:$E,MATCH(1,(Lotes!$A:$A=C4446)*(Lotes!$C:$C=E4446),0)),"")</f>
        <v/>
      </c>
      <c r="G4446" s="14" t="n"/>
    </row>
    <row r="4447">
      <c r="A4447" s="10" t="n"/>
      <c r="D4447">
        <f>IFERROR(VLOOKUP(C4447,Produtos!A:B,2,FALSE),"")</f>
        <v/>
      </c>
      <c r="F4447" s="10">
        <f>IFERROR(INDEX(Lotes!$E:$E,MATCH(1,(Lotes!$A:$A=C4447)*(Lotes!$C:$C=E4447),0)),"")</f>
        <v/>
      </c>
      <c r="G4447" s="14" t="n"/>
    </row>
    <row r="4448">
      <c r="A4448" s="10" t="n"/>
      <c r="D4448">
        <f>IFERROR(VLOOKUP(C4448,Produtos!A:B,2,FALSE),"")</f>
        <v/>
      </c>
      <c r="F4448" s="10">
        <f>IFERROR(INDEX(Lotes!$E:$E,MATCH(1,(Lotes!$A:$A=C4448)*(Lotes!$C:$C=E4448),0)),"")</f>
        <v/>
      </c>
      <c r="G4448" s="14" t="n"/>
    </row>
    <row r="4449">
      <c r="A4449" s="10" t="n"/>
      <c r="D4449">
        <f>IFERROR(VLOOKUP(C4449,Produtos!A:B,2,FALSE),"")</f>
        <v/>
      </c>
      <c r="F4449" s="10">
        <f>IFERROR(INDEX(Lotes!$E:$E,MATCH(1,(Lotes!$A:$A=C4449)*(Lotes!$C:$C=E4449),0)),"")</f>
        <v/>
      </c>
      <c r="G4449" s="14" t="n"/>
    </row>
    <row r="4450">
      <c r="A4450" s="10" t="n"/>
      <c r="D4450">
        <f>IFERROR(VLOOKUP(C4450,Produtos!A:B,2,FALSE),"")</f>
        <v/>
      </c>
      <c r="F4450" s="10">
        <f>IFERROR(INDEX(Lotes!$E:$E,MATCH(1,(Lotes!$A:$A=C4450)*(Lotes!$C:$C=E4450),0)),"")</f>
        <v/>
      </c>
      <c r="G4450" s="14" t="n"/>
    </row>
    <row r="4451">
      <c r="A4451" s="10" t="n"/>
      <c r="D4451">
        <f>IFERROR(VLOOKUP(C4451,Produtos!A:B,2,FALSE),"")</f>
        <v/>
      </c>
      <c r="F4451" s="10">
        <f>IFERROR(INDEX(Lotes!$E:$E,MATCH(1,(Lotes!$A:$A=C4451)*(Lotes!$C:$C=E4451),0)),"")</f>
        <v/>
      </c>
      <c r="G4451" s="14" t="n"/>
    </row>
    <row r="4452">
      <c r="A4452" s="10" t="n"/>
      <c r="D4452">
        <f>IFERROR(VLOOKUP(C4452,Produtos!A:B,2,FALSE),"")</f>
        <v/>
      </c>
      <c r="F4452" s="10">
        <f>IFERROR(INDEX(Lotes!$E:$E,MATCH(1,(Lotes!$A:$A=C4452)*(Lotes!$C:$C=E4452),0)),"")</f>
        <v/>
      </c>
      <c r="G4452" s="14" t="n"/>
    </row>
    <row r="4453">
      <c r="A4453" s="10" t="n"/>
      <c r="D4453">
        <f>IFERROR(VLOOKUP(C4453,Produtos!A:B,2,FALSE),"")</f>
        <v/>
      </c>
      <c r="F4453" s="10">
        <f>IFERROR(INDEX(Lotes!$E:$E,MATCH(1,(Lotes!$A:$A=C4453)*(Lotes!$C:$C=E4453),0)),"")</f>
        <v/>
      </c>
      <c r="G4453" s="14" t="n"/>
    </row>
    <row r="4454">
      <c r="A4454" s="10" t="n"/>
      <c r="D4454">
        <f>IFERROR(VLOOKUP(C4454,Produtos!A:B,2,FALSE),"")</f>
        <v/>
      </c>
      <c r="F4454" s="10">
        <f>IFERROR(INDEX(Lotes!$E:$E,MATCH(1,(Lotes!$A:$A=C4454)*(Lotes!$C:$C=E4454),0)),"")</f>
        <v/>
      </c>
      <c r="G4454" s="14" t="n"/>
    </row>
    <row r="4455">
      <c r="A4455" s="10" t="n"/>
      <c r="D4455">
        <f>IFERROR(VLOOKUP(C4455,Produtos!A:B,2,FALSE),"")</f>
        <v/>
      </c>
      <c r="F4455" s="10">
        <f>IFERROR(INDEX(Lotes!$E:$E,MATCH(1,(Lotes!$A:$A=C4455)*(Lotes!$C:$C=E4455),0)),"")</f>
        <v/>
      </c>
      <c r="G4455" s="14" t="n"/>
    </row>
    <row r="4456">
      <c r="A4456" s="10" t="n"/>
      <c r="D4456">
        <f>IFERROR(VLOOKUP(C4456,Produtos!A:B,2,FALSE),"")</f>
        <v/>
      </c>
      <c r="F4456" s="10">
        <f>IFERROR(INDEX(Lotes!$E:$E,MATCH(1,(Lotes!$A:$A=C4456)*(Lotes!$C:$C=E4456),0)),"")</f>
        <v/>
      </c>
      <c r="G4456" s="14" t="n"/>
    </row>
    <row r="4457">
      <c r="A4457" s="10" t="n"/>
      <c r="D4457">
        <f>IFERROR(VLOOKUP(C4457,Produtos!A:B,2,FALSE),"")</f>
        <v/>
      </c>
      <c r="F4457" s="10">
        <f>IFERROR(INDEX(Lotes!$E:$E,MATCH(1,(Lotes!$A:$A=C4457)*(Lotes!$C:$C=E4457),0)),"")</f>
        <v/>
      </c>
      <c r="G4457" s="14" t="n"/>
    </row>
    <row r="4458">
      <c r="A4458" s="10" t="n"/>
      <c r="D4458">
        <f>IFERROR(VLOOKUP(C4458,Produtos!A:B,2,FALSE),"")</f>
        <v/>
      </c>
      <c r="F4458" s="10">
        <f>IFERROR(INDEX(Lotes!$E:$E,MATCH(1,(Lotes!$A:$A=C4458)*(Lotes!$C:$C=E4458),0)),"")</f>
        <v/>
      </c>
      <c r="G4458" s="14" t="n"/>
    </row>
    <row r="4459">
      <c r="A4459" s="10" t="n"/>
      <c r="D4459">
        <f>IFERROR(VLOOKUP(C4459,Produtos!A:B,2,FALSE),"")</f>
        <v/>
      </c>
      <c r="F4459" s="10">
        <f>IFERROR(INDEX(Lotes!$E:$E,MATCH(1,(Lotes!$A:$A=C4459)*(Lotes!$C:$C=E4459),0)),"")</f>
        <v/>
      </c>
      <c r="G4459" s="14" t="n"/>
    </row>
    <row r="4460">
      <c r="A4460" s="10" t="n"/>
      <c r="D4460">
        <f>IFERROR(VLOOKUP(C4460,Produtos!A:B,2,FALSE),"")</f>
        <v/>
      </c>
      <c r="F4460" s="10">
        <f>IFERROR(INDEX(Lotes!$E:$E,MATCH(1,(Lotes!$A:$A=C4460)*(Lotes!$C:$C=E4460),0)),"")</f>
        <v/>
      </c>
      <c r="G4460" s="14" t="n"/>
    </row>
    <row r="4461">
      <c r="A4461" s="10" t="n"/>
      <c r="D4461">
        <f>IFERROR(VLOOKUP(C4461,Produtos!A:B,2,FALSE),"")</f>
        <v/>
      </c>
      <c r="F4461" s="10">
        <f>IFERROR(INDEX(Lotes!$E:$E,MATCH(1,(Lotes!$A:$A=C4461)*(Lotes!$C:$C=E4461),0)),"")</f>
        <v/>
      </c>
      <c r="G4461" s="14" t="n"/>
    </row>
    <row r="4462">
      <c r="A4462" s="10" t="n"/>
      <c r="D4462">
        <f>IFERROR(VLOOKUP(C4462,Produtos!A:B,2,FALSE),"")</f>
        <v/>
      </c>
      <c r="F4462" s="10">
        <f>IFERROR(INDEX(Lotes!$E:$E,MATCH(1,(Lotes!$A:$A=C4462)*(Lotes!$C:$C=E4462),0)),"")</f>
        <v/>
      </c>
      <c r="G4462" s="14" t="n"/>
    </row>
    <row r="4463">
      <c r="A4463" s="10" t="n"/>
      <c r="D4463">
        <f>IFERROR(VLOOKUP(C4463,Produtos!A:B,2,FALSE),"")</f>
        <v/>
      </c>
      <c r="F4463" s="10">
        <f>IFERROR(INDEX(Lotes!$E:$E,MATCH(1,(Lotes!$A:$A=C4463)*(Lotes!$C:$C=E4463),0)),"")</f>
        <v/>
      </c>
      <c r="G4463" s="14" t="n"/>
    </row>
    <row r="4464">
      <c r="A4464" s="10" t="n"/>
      <c r="D4464">
        <f>IFERROR(VLOOKUP(C4464,Produtos!A:B,2,FALSE),"")</f>
        <v/>
      </c>
      <c r="F4464" s="10">
        <f>IFERROR(INDEX(Lotes!$E:$E,MATCH(1,(Lotes!$A:$A=C4464)*(Lotes!$C:$C=E4464),0)),"")</f>
        <v/>
      </c>
      <c r="G4464" s="14" t="n"/>
    </row>
    <row r="4465">
      <c r="A4465" s="10" t="n"/>
      <c r="D4465">
        <f>IFERROR(VLOOKUP(C4465,Produtos!A:B,2,FALSE),"")</f>
        <v/>
      </c>
      <c r="F4465" s="10">
        <f>IFERROR(INDEX(Lotes!$E:$E,MATCH(1,(Lotes!$A:$A=C4465)*(Lotes!$C:$C=E4465),0)),"")</f>
        <v/>
      </c>
      <c r="G4465" s="14" t="n"/>
    </row>
    <row r="4466">
      <c r="A4466" s="10" t="n"/>
      <c r="D4466">
        <f>IFERROR(VLOOKUP(C4466,Produtos!A:B,2,FALSE),"")</f>
        <v/>
      </c>
      <c r="F4466" s="10">
        <f>IFERROR(INDEX(Lotes!$E:$E,MATCH(1,(Lotes!$A:$A=C4466)*(Lotes!$C:$C=E4466),0)),"")</f>
        <v/>
      </c>
      <c r="G4466" s="14" t="n"/>
    </row>
    <row r="4467">
      <c r="A4467" s="10" t="n"/>
      <c r="D4467">
        <f>IFERROR(VLOOKUP(C4467,Produtos!A:B,2,FALSE),"")</f>
        <v/>
      </c>
      <c r="F4467" s="10">
        <f>IFERROR(INDEX(Lotes!$E:$E,MATCH(1,(Lotes!$A:$A=C4467)*(Lotes!$C:$C=E4467),0)),"")</f>
        <v/>
      </c>
      <c r="G4467" s="14" t="n"/>
    </row>
    <row r="4468">
      <c r="A4468" s="10" t="n"/>
      <c r="D4468">
        <f>IFERROR(VLOOKUP(C4468,Produtos!A:B,2,FALSE),"")</f>
        <v/>
      </c>
      <c r="F4468" s="10">
        <f>IFERROR(INDEX(Lotes!$E:$E,MATCH(1,(Lotes!$A:$A=C4468)*(Lotes!$C:$C=E4468),0)),"")</f>
        <v/>
      </c>
      <c r="G4468" s="14" t="n"/>
    </row>
    <row r="4469">
      <c r="A4469" s="10" t="n"/>
      <c r="D4469">
        <f>IFERROR(VLOOKUP(C4469,Produtos!A:B,2,FALSE),"")</f>
        <v/>
      </c>
      <c r="F4469" s="10">
        <f>IFERROR(INDEX(Lotes!$E:$E,MATCH(1,(Lotes!$A:$A=C4469)*(Lotes!$C:$C=E4469),0)),"")</f>
        <v/>
      </c>
      <c r="G4469" s="14" t="n"/>
    </row>
    <row r="4470">
      <c r="A4470" s="10" t="n"/>
      <c r="D4470">
        <f>IFERROR(VLOOKUP(C4470,Produtos!A:B,2,FALSE),"")</f>
        <v/>
      </c>
      <c r="F4470" s="10">
        <f>IFERROR(INDEX(Lotes!$E:$E,MATCH(1,(Lotes!$A:$A=C4470)*(Lotes!$C:$C=E4470),0)),"")</f>
        <v/>
      </c>
      <c r="G4470" s="14" t="n"/>
    </row>
    <row r="4471">
      <c r="A4471" s="10" t="n"/>
      <c r="D4471">
        <f>IFERROR(VLOOKUP(C4471,Produtos!A:B,2,FALSE),"")</f>
        <v/>
      </c>
      <c r="F4471" s="10">
        <f>IFERROR(INDEX(Lotes!$E:$E,MATCH(1,(Lotes!$A:$A=C4471)*(Lotes!$C:$C=E4471),0)),"")</f>
        <v/>
      </c>
      <c r="G4471" s="14" t="n"/>
    </row>
    <row r="4472">
      <c r="A4472" s="10" t="n"/>
      <c r="D4472">
        <f>IFERROR(VLOOKUP(C4472,Produtos!A:B,2,FALSE),"")</f>
        <v/>
      </c>
      <c r="F4472" s="10">
        <f>IFERROR(INDEX(Lotes!$E:$E,MATCH(1,(Lotes!$A:$A=C4472)*(Lotes!$C:$C=E4472),0)),"")</f>
        <v/>
      </c>
      <c r="G4472" s="14" t="n"/>
    </row>
    <row r="4473">
      <c r="A4473" s="10" t="n"/>
      <c r="D4473">
        <f>IFERROR(VLOOKUP(C4473,Produtos!A:B,2,FALSE),"")</f>
        <v/>
      </c>
      <c r="F4473" s="10">
        <f>IFERROR(INDEX(Lotes!$E:$E,MATCH(1,(Lotes!$A:$A=C4473)*(Lotes!$C:$C=E4473),0)),"")</f>
        <v/>
      </c>
      <c r="G4473" s="14" t="n"/>
    </row>
    <row r="4474">
      <c r="A4474" s="10" t="n"/>
      <c r="D4474">
        <f>IFERROR(VLOOKUP(C4474,Produtos!A:B,2,FALSE),"")</f>
        <v/>
      </c>
      <c r="F4474" s="10">
        <f>IFERROR(INDEX(Lotes!$E:$E,MATCH(1,(Lotes!$A:$A=C4474)*(Lotes!$C:$C=E4474),0)),"")</f>
        <v/>
      </c>
      <c r="G4474" s="14" t="n"/>
    </row>
    <row r="4475">
      <c r="A4475" s="10" t="n"/>
      <c r="D4475">
        <f>IFERROR(VLOOKUP(C4475,Produtos!A:B,2,FALSE),"")</f>
        <v/>
      </c>
      <c r="F4475" s="10">
        <f>IFERROR(INDEX(Lotes!$E:$E,MATCH(1,(Lotes!$A:$A=C4475)*(Lotes!$C:$C=E4475),0)),"")</f>
        <v/>
      </c>
      <c r="G4475" s="14" t="n"/>
    </row>
    <row r="4476">
      <c r="A4476" s="10" t="n"/>
      <c r="D4476">
        <f>IFERROR(VLOOKUP(C4476,Produtos!A:B,2,FALSE),"")</f>
        <v/>
      </c>
      <c r="F4476" s="10">
        <f>IFERROR(INDEX(Lotes!$E:$E,MATCH(1,(Lotes!$A:$A=C4476)*(Lotes!$C:$C=E4476),0)),"")</f>
        <v/>
      </c>
      <c r="G4476" s="14" t="n"/>
    </row>
    <row r="4477">
      <c r="A4477" s="10" t="n"/>
      <c r="D4477">
        <f>IFERROR(VLOOKUP(C4477,Produtos!A:B,2,FALSE),"")</f>
        <v/>
      </c>
      <c r="F4477" s="10">
        <f>IFERROR(INDEX(Lotes!$E:$E,MATCH(1,(Lotes!$A:$A=C4477)*(Lotes!$C:$C=E4477),0)),"")</f>
        <v/>
      </c>
      <c r="G4477" s="14" t="n"/>
    </row>
    <row r="4478">
      <c r="A4478" s="10" t="n"/>
      <c r="D4478">
        <f>IFERROR(VLOOKUP(C4478,Produtos!A:B,2,FALSE),"")</f>
        <v/>
      </c>
      <c r="F4478" s="10">
        <f>IFERROR(INDEX(Lotes!$E:$E,MATCH(1,(Lotes!$A:$A=C4478)*(Lotes!$C:$C=E4478),0)),"")</f>
        <v/>
      </c>
      <c r="G4478" s="14" t="n"/>
    </row>
    <row r="4479">
      <c r="A4479" s="10" t="n"/>
      <c r="D4479">
        <f>IFERROR(VLOOKUP(C4479,Produtos!A:B,2,FALSE),"")</f>
        <v/>
      </c>
      <c r="F4479" s="10">
        <f>IFERROR(INDEX(Lotes!$E:$E,MATCH(1,(Lotes!$A:$A=C4479)*(Lotes!$C:$C=E4479),0)),"")</f>
        <v/>
      </c>
      <c r="G4479" s="14" t="n"/>
    </row>
    <row r="4480">
      <c r="A4480" s="10" t="n"/>
      <c r="D4480">
        <f>IFERROR(VLOOKUP(C4480,Produtos!A:B,2,FALSE),"")</f>
        <v/>
      </c>
      <c r="F4480" s="10">
        <f>IFERROR(INDEX(Lotes!$E:$E,MATCH(1,(Lotes!$A:$A=C4480)*(Lotes!$C:$C=E4480),0)),"")</f>
        <v/>
      </c>
      <c r="G4480" s="14" t="n"/>
    </row>
    <row r="4481">
      <c r="A4481" s="10" t="n"/>
      <c r="D4481">
        <f>IFERROR(VLOOKUP(C4481,Produtos!A:B,2,FALSE),"")</f>
        <v/>
      </c>
      <c r="F4481" s="10">
        <f>IFERROR(INDEX(Lotes!$E:$E,MATCH(1,(Lotes!$A:$A=C4481)*(Lotes!$C:$C=E4481),0)),"")</f>
        <v/>
      </c>
      <c r="G4481" s="14" t="n"/>
    </row>
    <row r="4482">
      <c r="A4482" s="10" t="n"/>
      <c r="D4482">
        <f>IFERROR(VLOOKUP(C4482,Produtos!A:B,2,FALSE),"")</f>
        <v/>
      </c>
      <c r="F4482" s="10">
        <f>IFERROR(INDEX(Lotes!$E:$E,MATCH(1,(Lotes!$A:$A=C4482)*(Lotes!$C:$C=E4482),0)),"")</f>
        <v/>
      </c>
      <c r="G4482" s="14" t="n"/>
    </row>
    <row r="4483">
      <c r="A4483" s="10" t="n"/>
      <c r="D4483">
        <f>IFERROR(VLOOKUP(C4483,Produtos!A:B,2,FALSE),"")</f>
        <v/>
      </c>
      <c r="F4483" s="10">
        <f>IFERROR(INDEX(Lotes!$E:$E,MATCH(1,(Lotes!$A:$A=C4483)*(Lotes!$C:$C=E4483),0)),"")</f>
        <v/>
      </c>
      <c r="G4483" s="14" t="n"/>
    </row>
    <row r="4484">
      <c r="A4484" s="10" t="n"/>
      <c r="D4484">
        <f>IFERROR(VLOOKUP(C4484,Produtos!A:B,2,FALSE),"")</f>
        <v/>
      </c>
      <c r="F4484" s="10">
        <f>IFERROR(INDEX(Lotes!$E:$E,MATCH(1,(Lotes!$A:$A=C4484)*(Lotes!$C:$C=E4484),0)),"")</f>
        <v/>
      </c>
      <c r="G4484" s="14" t="n"/>
    </row>
    <row r="4485">
      <c r="A4485" s="10" t="n"/>
      <c r="D4485">
        <f>IFERROR(VLOOKUP(C4485,Produtos!A:B,2,FALSE),"")</f>
        <v/>
      </c>
      <c r="F4485" s="10">
        <f>IFERROR(INDEX(Lotes!$E:$E,MATCH(1,(Lotes!$A:$A=C4485)*(Lotes!$C:$C=E4485),0)),"")</f>
        <v/>
      </c>
      <c r="G4485" s="14" t="n"/>
    </row>
    <row r="4486">
      <c r="A4486" s="10" t="n"/>
      <c r="D4486">
        <f>IFERROR(VLOOKUP(C4486,Produtos!A:B,2,FALSE),"")</f>
        <v/>
      </c>
      <c r="F4486" s="10">
        <f>IFERROR(INDEX(Lotes!$E:$E,MATCH(1,(Lotes!$A:$A=C4486)*(Lotes!$C:$C=E4486),0)),"")</f>
        <v/>
      </c>
      <c r="G4486" s="14" t="n"/>
    </row>
    <row r="4487">
      <c r="A4487" s="10" t="n"/>
      <c r="D4487">
        <f>IFERROR(VLOOKUP(C4487,Produtos!A:B,2,FALSE),"")</f>
        <v/>
      </c>
      <c r="F4487" s="10">
        <f>IFERROR(INDEX(Lotes!$E:$E,MATCH(1,(Lotes!$A:$A=C4487)*(Lotes!$C:$C=E4487),0)),"")</f>
        <v/>
      </c>
      <c r="G4487" s="14" t="n"/>
    </row>
    <row r="4488">
      <c r="A4488" s="10" t="n"/>
      <c r="D4488">
        <f>IFERROR(VLOOKUP(C4488,Produtos!A:B,2,FALSE),"")</f>
        <v/>
      </c>
      <c r="F4488" s="10">
        <f>IFERROR(INDEX(Lotes!$E:$E,MATCH(1,(Lotes!$A:$A=C4488)*(Lotes!$C:$C=E4488),0)),"")</f>
        <v/>
      </c>
      <c r="G4488" s="14" t="n"/>
    </row>
    <row r="4489">
      <c r="A4489" s="10" t="n"/>
      <c r="D4489">
        <f>IFERROR(VLOOKUP(C4489,Produtos!A:B,2,FALSE),"")</f>
        <v/>
      </c>
      <c r="F4489" s="10">
        <f>IFERROR(INDEX(Lotes!$E:$E,MATCH(1,(Lotes!$A:$A=C4489)*(Lotes!$C:$C=E4489),0)),"")</f>
        <v/>
      </c>
      <c r="G4489" s="14" t="n"/>
    </row>
    <row r="4490">
      <c r="A4490" s="10" t="n"/>
      <c r="D4490">
        <f>IFERROR(VLOOKUP(C4490,Produtos!A:B,2,FALSE),"")</f>
        <v/>
      </c>
      <c r="F4490" s="10">
        <f>IFERROR(INDEX(Lotes!$E:$E,MATCH(1,(Lotes!$A:$A=C4490)*(Lotes!$C:$C=E4490),0)),"")</f>
        <v/>
      </c>
      <c r="G4490" s="14" t="n"/>
    </row>
    <row r="4491">
      <c r="A4491" s="10" t="n"/>
      <c r="D4491">
        <f>IFERROR(VLOOKUP(C4491,Produtos!A:B,2,FALSE),"")</f>
        <v/>
      </c>
      <c r="F4491" s="10">
        <f>IFERROR(INDEX(Lotes!$E:$E,MATCH(1,(Lotes!$A:$A=C4491)*(Lotes!$C:$C=E4491),0)),"")</f>
        <v/>
      </c>
      <c r="G4491" s="14" t="n"/>
    </row>
    <row r="4492">
      <c r="A4492" s="10" t="n"/>
      <c r="D4492">
        <f>IFERROR(VLOOKUP(C4492,Produtos!A:B,2,FALSE),"")</f>
        <v/>
      </c>
      <c r="F4492" s="10">
        <f>IFERROR(INDEX(Lotes!$E:$E,MATCH(1,(Lotes!$A:$A=C4492)*(Lotes!$C:$C=E4492),0)),"")</f>
        <v/>
      </c>
      <c r="G4492" s="14" t="n"/>
    </row>
    <row r="4493">
      <c r="A4493" s="10" t="n"/>
      <c r="D4493">
        <f>IFERROR(VLOOKUP(C4493,Produtos!A:B,2,FALSE),"")</f>
        <v/>
      </c>
      <c r="F4493" s="10">
        <f>IFERROR(INDEX(Lotes!$E:$E,MATCH(1,(Lotes!$A:$A=C4493)*(Lotes!$C:$C=E4493),0)),"")</f>
        <v/>
      </c>
      <c r="G4493" s="14" t="n"/>
    </row>
    <row r="4494">
      <c r="A4494" s="10" t="n"/>
      <c r="D4494">
        <f>IFERROR(VLOOKUP(C4494,Produtos!A:B,2,FALSE),"")</f>
        <v/>
      </c>
      <c r="F4494" s="10">
        <f>IFERROR(INDEX(Lotes!$E:$E,MATCH(1,(Lotes!$A:$A=C4494)*(Lotes!$C:$C=E4494),0)),"")</f>
        <v/>
      </c>
      <c r="G4494" s="14" t="n"/>
    </row>
    <row r="4495">
      <c r="A4495" s="10" t="n"/>
      <c r="D4495">
        <f>IFERROR(VLOOKUP(C4495,Produtos!A:B,2,FALSE),"")</f>
        <v/>
      </c>
      <c r="F4495" s="10">
        <f>IFERROR(INDEX(Lotes!$E:$E,MATCH(1,(Lotes!$A:$A=C4495)*(Lotes!$C:$C=E4495),0)),"")</f>
        <v/>
      </c>
      <c r="G4495" s="14" t="n"/>
    </row>
    <row r="4496">
      <c r="A4496" s="10" t="n"/>
      <c r="D4496">
        <f>IFERROR(VLOOKUP(C4496,Produtos!A:B,2,FALSE),"")</f>
        <v/>
      </c>
      <c r="F4496" s="10">
        <f>IFERROR(INDEX(Lotes!$E:$E,MATCH(1,(Lotes!$A:$A=C4496)*(Lotes!$C:$C=E4496),0)),"")</f>
        <v/>
      </c>
      <c r="G4496" s="14" t="n"/>
    </row>
    <row r="4497">
      <c r="A4497" s="10" t="n"/>
      <c r="D4497">
        <f>IFERROR(VLOOKUP(C4497,Produtos!A:B,2,FALSE),"")</f>
        <v/>
      </c>
      <c r="F4497" s="10">
        <f>IFERROR(INDEX(Lotes!$E:$E,MATCH(1,(Lotes!$A:$A=C4497)*(Lotes!$C:$C=E4497),0)),"")</f>
        <v/>
      </c>
      <c r="G4497" s="14" t="n"/>
    </row>
    <row r="4498">
      <c r="A4498" s="10" t="n"/>
      <c r="D4498">
        <f>IFERROR(VLOOKUP(C4498,Produtos!A:B,2,FALSE),"")</f>
        <v/>
      </c>
      <c r="F4498" s="10">
        <f>IFERROR(INDEX(Lotes!$E:$E,MATCH(1,(Lotes!$A:$A=C4498)*(Lotes!$C:$C=E4498),0)),"")</f>
        <v/>
      </c>
      <c r="G4498" s="14" t="n"/>
    </row>
    <row r="4499">
      <c r="A4499" s="10" t="n"/>
      <c r="D4499">
        <f>IFERROR(VLOOKUP(C4499,Produtos!A:B,2,FALSE),"")</f>
        <v/>
      </c>
      <c r="F4499" s="10">
        <f>IFERROR(INDEX(Lotes!$E:$E,MATCH(1,(Lotes!$A:$A=C4499)*(Lotes!$C:$C=E4499),0)),"")</f>
        <v/>
      </c>
      <c r="G4499" s="14" t="n"/>
    </row>
    <row r="4500">
      <c r="A4500" s="10" t="n"/>
      <c r="D4500">
        <f>IFERROR(VLOOKUP(C4500,Produtos!A:B,2,FALSE),"")</f>
        <v/>
      </c>
      <c r="F4500" s="10">
        <f>IFERROR(INDEX(Lotes!$E:$E,MATCH(1,(Lotes!$A:$A=C4500)*(Lotes!$C:$C=E4500),0)),"")</f>
        <v/>
      </c>
      <c r="G4500" s="14" t="n"/>
    </row>
    <row r="4501">
      <c r="A4501" s="10" t="n"/>
      <c r="D4501">
        <f>IFERROR(VLOOKUP(C4501,Produtos!A:B,2,FALSE),"")</f>
        <v/>
      </c>
      <c r="F4501" s="10">
        <f>IFERROR(INDEX(Lotes!$E:$E,MATCH(1,(Lotes!$A:$A=C4501)*(Lotes!$C:$C=E4501),0)),"")</f>
        <v/>
      </c>
      <c r="G4501" s="14" t="n"/>
    </row>
    <row r="4502">
      <c r="A4502" s="10" t="n"/>
      <c r="D4502">
        <f>IFERROR(VLOOKUP(C4502,Produtos!A:B,2,FALSE),"")</f>
        <v/>
      </c>
      <c r="F4502" s="10">
        <f>IFERROR(INDEX(Lotes!$E:$E,MATCH(1,(Lotes!$A:$A=C4502)*(Lotes!$C:$C=E4502),0)),"")</f>
        <v/>
      </c>
      <c r="G4502" s="14" t="n"/>
    </row>
    <row r="4503">
      <c r="A4503" s="10" t="n"/>
      <c r="D4503">
        <f>IFERROR(VLOOKUP(C4503,Produtos!A:B,2,FALSE),"")</f>
        <v/>
      </c>
      <c r="F4503" s="10">
        <f>IFERROR(INDEX(Lotes!$E:$E,MATCH(1,(Lotes!$A:$A=C4503)*(Lotes!$C:$C=E4503),0)),"")</f>
        <v/>
      </c>
      <c r="G4503" s="14" t="n"/>
    </row>
    <row r="4504">
      <c r="A4504" s="10" t="n"/>
      <c r="D4504">
        <f>IFERROR(VLOOKUP(C4504,Produtos!A:B,2,FALSE),"")</f>
        <v/>
      </c>
      <c r="F4504" s="10">
        <f>IFERROR(INDEX(Lotes!$E:$E,MATCH(1,(Lotes!$A:$A=C4504)*(Lotes!$C:$C=E4504),0)),"")</f>
        <v/>
      </c>
      <c r="G4504" s="14" t="n"/>
    </row>
    <row r="4505">
      <c r="A4505" s="10" t="n"/>
      <c r="D4505">
        <f>IFERROR(VLOOKUP(C4505,Produtos!A:B,2,FALSE),"")</f>
        <v/>
      </c>
      <c r="F4505" s="10">
        <f>IFERROR(INDEX(Lotes!$E:$E,MATCH(1,(Lotes!$A:$A=C4505)*(Lotes!$C:$C=E4505),0)),"")</f>
        <v/>
      </c>
      <c r="G4505" s="14" t="n"/>
    </row>
    <row r="4506">
      <c r="A4506" s="10" t="n"/>
      <c r="D4506">
        <f>IFERROR(VLOOKUP(C4506,Produtos!A:B,2,FALSE),"")</f>
        <v/>
      </c>
      <c r="F4506" s="10">
        <f>IFERROR(INDEX(Lotes!$E:$E,MATCH(1,(Lotes!$A:$A=C4506)*(Lotes!$C:$C=E4506),0)),"")</f>
        <v/>
      </c>
      <c r="G4506" s="14" t="n"/>
    </row>
    <row r="4507">
      <c r="A4507" s="10" t="n"/>
      <c r="D4507">
        <f>IFERROR(VLOOKUP(C4507,Produtos!A:B,2,FALSE),"")</f>
        <v/>
      </c>
      <c r="F4507" s="10">
        <f>IFERROR(INDEX(Lotes!$E:$E,MATCH(1,(Lotes!$A:$A=C4507)*(Lotes!$C:$C=E4507),0)),"")</f>
        <v/>
      </c>
      <c r="G4507" s="14" t="n"/>
    </row>
    <row r="4508">
      <c r="A4508" s="10" t="n"/>
      <c r="D4508">
        <f>IFERROR(VLOOKUP(C4508,Produtos!A:B,2,FALSE),"")</f>
        <v/>
      </c>
      <c r="F4508" s="10">
        <f>IFERROR(INDEX(Lotes!$E:$E,MATCH(1,(Lotes!$A:$A=C4508)*(Lotes!$C:$C=E4508),0)),"")</f>
        <v/>
      </c>
      <c r="G4508" s="14" t="n"/>
    </row>
    <row r="4509">
      <c r="A4509" s="10" t="n"/>
      <c r="D4509">
        <f>IFERROR(VLOOKUP(C4509,Produtos!A:B,2,FALSE),"")</f>
        <v/>
      </c>
      <c r="F4509" s="10">
        <f>IFERROR(INDEX(Lotes!$E:$E,MATCH(1,(Lotes!$A:$A=C4509)*(Lotes!$C:$C=E4509),0)),"")</f>
        <v/>
      </c>
      <c r="G4509" s="14" t="n"/>
    </row>
    <row r="4510">
      <c r="A4510" s="10" t="n"/>
      <c r="D4510">
        <f>IFERROR(VLOOKUP(C4510,Produtos!A:B,2,FALSE),"")</f>
        <v/>
      </c>
      <c r="F4510" s="10">
        <f>IFERROR(INDEX(Lotes!$E:$E,MATCH(1,(Lotes!$A:$A=C4510)*(Lotes!$C:$C=E4510),0)),"")</f>
        <v/>
      </c>
      <c r="G4510" s="14" t="n"/>
    </row>
    <row r="4511">
      <c r="A4511" s="10" t="n"/>
      <c r="D4511">
        <f>IFERROR(VLOOKUP(C4511,Produtos!A:B,2,FALSE),"")</f>
        <v/>
      </c>
      <c r="F4511" s="10">
        <f>IFERROR(INDEX(Lotes!$E:$E,MATCH(1,(Lotes!$A:$A=C4511)*(Lotes!$C:$C=E4511),0)),"")</f>
        <v/>
      </c>
      <c r="G4511" s="14" t="n"/>
    </row>
    <row r="4512">
      <c r="A4512" s="10" t="n"/>
      <c r="D4512">
        <f>IFERROR(VLOOKUP(C4512,Produtos!A:B,2,FALSE),"")</f>
        <v/>
      </c>
      <c r="F4512" s="10">
        <f>IFERROR(INDEX(Lotes!$E:$E,MATCH(1,(Lotes!$A:$A=C4512)*(Lotes!$C:$C=E4512),0)),"")</f>
        <v/>
      </c>
      <c r="G4512" s="14" t="n"/>
    </row>
    <row r="4513">
      <c r="A4513" s="10" t="n"/>
      <c r="D4513">
        <f>IFERROR(VLOOKUP(C4513,Produtos!A:B,2,FALSE),"")</f>
        <v/>
      </c>
      <c r="F4513" s="10">
        <f>IFERROR(INDEX(Lotes!$E:$E,MATCH(1,(Lotes!$A:$A=C4513)*(Lotes!$C:$C=E4513),0)),"")</f>
        <v/>
      </c>
      <c r="G4513" s="14" t="n"/>
    </row>
    <row r="4514">
      <c r="A4514" s="10" t="n"/>
      <c r="D4514">
        <f>IFERROR(VLOOKUP(C4514,Produtos!A:B,2,FALSE),"")</f>
        <v/>
      </c>
      <c r="F4514" s="10">
        <f>IFERROR(INDEX(Lotes!$E:$E,MATCH(1,(Lotes!$A:$A=C4514)*(Lotes!$C:$C=E4514),0)),"")</f>
        <v/>
      </c>
      <c r="G4514" s="14" t="n"/>
    </row>
    <row r="4515">
      <c r="A4515" s="10" t="n"/>
      <c r="D4515">
        <f>IFERROR(VLOOKUP(C4515,Produtos!A:B,2,FALSE),"")</f>
        <v/>
      </c>
      <c r="F4515" s="10">
        <f>IFERROR(INDEX(Lotes!$E:$E,MATCH(1,(Lotes!$A:$A=C4515)*(Lotes!$C:$C=E4515),0)),"")</f>
        <v/>
      </c>
      <c r="G4515" s="14" t="n"/>
    </row>
    <row r="4516">
      <c r="A4516" s="10" t="n"/>
      <c r="D4516">
        <f>IFERROR(VLOOKUP(C4516,Produtos!A:B,2,FALSE),"")</f>
        <v/>
      </c>
      <c r="F4516" s="10">
        <f>IFERROR(INDEX(Lotes!$E:$E,MATCH(1,(Lotes!$A:$A=C4516)*(Lotes!$C:$C=E4516),0)),"")</f>
        <v/>
      </c>
      <c r="G4516" s="14" t="n"/>
    </row>
    <row r="4517">
      <c r="A4517" s="10" t="n"/>
      <c r="D4517">
        <f>IFERROR(VLOOKUP(C4517,Produtos!A:B,2,FALSE),"")</f>
        <v/>
      </c>
      <c r="F4517" s="10">
        <f>IFERROR(INDEX(Lotes!$E:$E,MATCH(1,(Lotes!$A:$A=C4517)*(Lotes!$C:$C=E4517),0)),"")</f>
        <v/>
      </c>
      <c r="G4517" s="14" t="n"/>
    </row>
    <row r="4518">
      <c r="A4518" s="10" t="n"/>
      <c r="D4518">
        <f>IFERROR(VLOOKUP(C4518,Produtos!A:B,2,FALSE),"")</f>
        <v/>
      </c>
      <c r="F4518" s="10">
        <f>IFERROR(INDEX(Lotes!$E:$E,MATCH(1,(Lotes!$A:$A=C4518)*(Lotes!$C:$C=E4518),0)),"")</f>
        <v/>
      </c>
      <c r="G4518" s="14" t="n"/>
    </row>
    <row r="4519">
      <c r="A4519" s="10" t="n"/>
      <c r="D4519">
        <f>IFERROR(VLOOKUP(C4519,Produtos!A:B,2,FALSE),"")</f>
        <v/>
      </c>
      <c r="F4519" s="10">
        <f>IFERROR(INDEX(Lotes!$E:$E,MATCH(1,(Lotes!$A:$A=C4519)*(Lotes!$C:$C=E4519),0)),"")</f>
        <v/>
      </c>
      <c r="G4519" s="14" t="n"/>
    </row>
    <row r="4520">
      <c r="A4520" s="10" t="n"/>
      <c r="D4520">
        <f>IFERROR(VLOOKUP(C4520,Produtos!A:B,2,FALSE),"")</f>
        <v/>
      </c>
      <c r="F4520" s="10">
        <f>IFERROR(INDEX(Lotes!$E:$E,MATCH(1,(Lotes!$A:$A=C4520)*(Lotes!$C:$C=E4520),0)),"")</f>
        <v/>
      </c>
      <c r="G4520" s="14" t="n"/>
    </row>
    <row r="4521">
      <c r="A4521" s="10" t="n"/>
      <c r="D4521">
        <f>IFERROR(VLOOKUP(C4521,Produtos!A:B,2,FALSE),"")</f>
        <v/>
      </c>
      <c r="F4521" s="10">
        <f>IFERROR(INDEX(Lotes!$E:$E,MATCH(1,(Lotes!$A:$A=C4521)*(Lotes!$C:$C=E4521),0)),"")</f>
        <v/>
      </c>
      <c r="G4521" s="14" t="n"/>
    </row>
    <row r="4522">
      <c r="A4522" s="10" t="n"/>
      <c r="D4522">
        <f>IFERROR(VLOOKUP(C4522,Produtos!A:B,2,FALSE),"")</f>
        <v/>
      </c>
      <c r="F4522" s="10">
        <f>IFERROR(INDEX(Lotes!$E:$E,MATCH(1,(Lotes!$A:$A=C4522)*(Lotes!$C:$C=E4522),0)),"")</f>
        <v/>
      </c>
      <c r="G4522" s="14" t="n"/>
    </row>
    <row r="4523">
      <c r="A4523" s="10" t="n"/>
      <c r="D4523">
        <f>IFERROR(VLOOKUP(C4523,Produtos!A:B,2,FALSE),"")</f>
        <v/>
      </c>
      <c r="F4523" s="10">
        <f>IFERROR(INDEX(Lotes!$E:$E,MATCH(1,(Lotes!$A:$A=C4523)*(Lotes!$C:$C=E4523),0)),"")</f>
        <v/>
      </c>
      <c r="G4523" s="14" t="n"/>
    </row>
    <row r="4524">
      <c r="A4524" s="10" t="n"/>
      <c r="D4524">
        <f>IFERROR(VLOOKUP(C4524,Produtos!A:B,2,FALSE),"")</f>
        <v/>
      </c>
      <c r="F4524" s="10">
        <f>IFERROR(INDEX(Lotes!$E:$E,MATCH(1,(Lotes!$A:$A=C4524)*(Lotes!$C:$C=E4524),0)),"")</f>
        <v/>
      </c>
      <c r="G4524" s="14" t="n"/>
    </row>
    <row r="4525">
      <c r="A4525" s="10" t="n"/>
      <c r="D4525">
        <f>IFERROR(VLOOKUP(C4525,Produtos!A:B,2,FALSE),"")</f>
        <v/>
      </c>
      <c r="F4525" s="10">
        <f>IFERROR(INDEX(Lotes!$E:$E,MATCH(1,(Lotes!$A:$A=C4525)*(Lotes!$C:$C=E4525),0)),"")</f>
        <v/>
      </c>
      <c r="G4525" s="14" t="n"/>
    </row>
    <row r="4526">
      <c r="A4526" s="10" t="n"/>
      <c r="D4526">
        <f>IFERROR(VLOOKUP(C4526,Produtos!A:B,2,FALSE),"")</f>
        <v/>
      </c>
      <c r="F4526" s="10">
        <f>IFERROR(INDEX(Lotes!$E:$E,MATCH(1,(Lotes!$A:$A=C4526)*(Lotes!$C:$C=E4526),0)),"")</f>
        <v/>
      </c>
      <c r="G4526" s="14" t="n"/>
    </row>
    <row r="4527">
      <c r="A4527" s="10" t="n"/>
      <c r="D4527">
        <f>IFERROR(VLOOKUP(C4527,Produtos!A:B,2,FALSE),"")</f>
        <v/>
      </c>
      <c r="F4527" s="10">
        <f>IFERROR(INDEX(Lotes!$E:$E,MATCH(1,(Lotes!$A:$A=C4527)*(Lotes!$C:$C=E4527),0)),"")</f>
        <v/>
      </c>
      <c r="G4527" s="14" t="n"/>
    </row>
    <row r="4528">
      <c r="A4528" s="10" t="n"/>
      <c r="D4528">
        <f>IFERROR(VLOOKUP(C4528,Produtos!A:B,2,FALSE),"")</f>
        <v/>
      </c>
      <c r="F4528" s="10">
        <f>IFERROR(INDEX(Lotes!$E:$E,MATCH(1,(Lotes!$A:$A=C4528)*(Lotes!$C:$C=E4528),0)),"")</f>
        <v/>
      </c>
      <c r="G4528" s="14" t="n"/>
    </row>
    <row r="4529">
      <c r="A4529" s="10" t="n"/>
      <c r="D4529">
        <f>IFERROR(VLOOKUP(C4529,Produtos!A:B,2,FALSE),"")</f>
        <v/>
      </c>
      <c r="F4529" s="10">
        <f>IFERROR(INDEX(Lotes!$E:$E,MATCH(1,(Lotes!$A:$A=C4529)*(Lotes!$C:$C=E4529),0)),"")</f>
        <v/>
      </c>
      <c r="G4529" s="14" t="n"/>
    </row>
    <row r="4530">
      <c r="A4530" s="10" t="n"/>
      <c r="D4530">
        <f>IFERROR(VLOOKUP(C4530,Produtos!A:B,2,FALSE),"")</f>
        <v/>
      </c>
      <c r="F4530" s="10">
        <f>IFERROR(INDEX(Lotes!$E:$E,MATCH(1,(Lotes!$A:$A=C4530)*(Lotes!$C:$C=E4530),0)),"")</f>
        <v/>
      </c>
      <c r="G4530" s="14" t="n"/>
    </row>
    <row r="4531">
      <c r="A4531" s="10" t="n"/>
      <c r="D4531">
        <f>IFERROR(VLOOKUP(C4531,Produtos!A:B,2,FALSE),"")</f>
        <v/>
      </c>
      <c r="F4531" s="10">
        <f>IFERROR(INDEX(Lotes!$E:$E,MATCH(1,(Lotes!$A:$A=C4531)*(Lotes!$C:$C=E4531),0)),"")</f>
        <v/>
      </c>
      <c r="G4531" s="14" t="n"/>
    </row>
    <row r="4532">
      <c r="A4532" s="10" t="n"/>
      <c r="D4532">
        <f>IFERROR(VLOOKUP(C4532,Produtos!A:B,2,FALSE),"")</f>
        <v/>
      </c>
      <c r="F4532" s="10">
        <f>IFERROR(INDEX(Lotes!$E:$E,MATCH(1,(Lotes!$A:$A=C4532)*(Lotes!$C:$C=E4532),0)),"")</f>
        <v/>
      </c>
      <c r="G4532" s="14" t="n"/>
    </row>
    <row r="4533">
      <c r="A4533" s="10" t="n"/>
      <c r="D4533">
        <f>IFERROR(VLOOKUP(C4533,Produtos!A:B,2,FALSE),"")</f>
        <v/>
      </c>
      <c r="F4533" s="10">
        <f>IFERROR(INDEX(Lotes!$E:$E,MATCH(1,(Lotes!$A:$A=C4533)*(Lotes!$C:$C=E4533),0)),"")</f>
        <v/>
      </c>
      <c r="G4533" s="14" t="n"/>
    </row>
    <row r="4534">
      <c r="A4534" s="10" t="n"/>
      <c r="D4534">
        <f>IFERROR(VLOOKUP(C4534,Produtos!A:B,2,FALSE),"")</f>
        <v/>
      </c>
      <c r="F4534" s="10">
        <f>IFERROR(INDEX(Lotes!$E:$E,MATCH(1,(Lotes!$A:$A=C4534)*(Lotes!$C:$C=E4534),0)),"")</f>
        <v/>
      </c>
      <c r="G4534" s="14" t="n"/>
    </row>
    <row r="4535">
      <c r="A4535" s="10" t="n"/>
      <c r="D4535">
        <f>IFERROR(VLOOKUP(C4535,Produtos!A:B,2,FALSE),"")</f>
        <v/>
      </c>
      <c r="F4535" s="10">
        <f>IFERROR(INDEX(Lotes!$E:$E,MATCH(1,(Lotes!$A:$A=C4535)*(Lotes!$C:$C=E4535),0)),"")</f>
        <v/>
      </c>
      <c r="G4535" s="14" t="n"/>
    </row>
    <row r="4536">
      <c r="A4536" s="10" t="n"/>
      <c r="D4536">
        <f>IFERROR(VLOOKUP(C4536,Produtos!A:B,2,FALSE),"")</f>
        <v/>
      </c>
      <c r="F4536" s="10">
        <f>IFERROR(INDEX(Lotes!$E:$E,MATCH(1,(Lotes!$A:$A=C4536)*(Lotes!$C:$C=E4536),0)),"")</f>
        <v/>
      </c>
      <c r="G4536" s="14" t="n"/>
    </row>
    <row r="4537">
      <c r="A4537" s="10" t="n"/>
      <c r="D4537">
        <f>IFERROR(VLOOKUP(C4537,Produtos!A:B,2,FALSE),"")</f>
        <v/>
      </c>
      <c r="F4537" s="10">
        <f>IFERROR(INDEX(Lotes!$E:$E,MATCH(1,(Lotes!$A:$A=C4537)*(Lotes!$C:$C=E4537),0)),"")</f>
        <v/>
      </c>
      <c r="G4537" s="14" t="n"/>
    </row>
    <row r="4538">
      <c r="A4538" s="10" t="n"/>
      <c r="D4538">
        <f>IFERROR(VLOOKUP(C4538,Produtos!A:B,2,FALSE),"")</f>
        <v/>
      </c>
      <c r="F4538" s="10">
        <f>IFERROR(INDEX(Lotes!$E:$E,MATCH(1,(Lotes!$A:$A=C4538)*(Lotes!$C:$C=E4538),0)),"")</f>
        <v/>
      </c>
      <c r="G4538" s="14" t="n"/>
    </row>
    <row r="4539">
      <c r="A4539" s="10" t="n"/>
      <c r="D4539">
        <f>IFERROR(VLOOKUP(C4539,Produtos!A:B,2,FALSE),"")</f>
        <v/>
      </c>
      <c r="F4539" s="10">
        <f>IFERROR(INDEX(Lotes!$E:$E,MATCH(1,(Lotes!$A:$A=C4539)*(Lotes!$C:$C=E4539),0)),"")</f>
        <v/>
      </c>
      <c r="G4539" s="14" t="n"/>
    </row>
    <row r="4540">
      <c r="A4540" s="10" t="n"/>
      <c r="D4540">
        <f>IFERROR(VLOOKUP(C4540,Produtos!A:B,2,FALSE),"")</f>
        <v/>
      </c>
      <c r="F4540" s="10">
        <f>IFERROR(INDEX(Lotes!$E:$E,MATCH(1,(Lotes!$A:$A=C4540)*(Lotes!$C:$C=E4540),0)),"")</f>
        <v/>
      </c>
      <c r="G4540" s="14" t="n"/>
    </row>
    <row r="4541">
      <c r="A4541" s="10" t="n"/>
      <c r="D4541">
        <f>IFERROR(VLOOKUP(C4541,Produtos!A:B,2,FALSE),"")</f>
        <v/>
      </c>
      <c r="F4541" s="10">
        <f>IFERROR(INDEX(Lotes!$E:$E,MATCH(1,(Lotes!$A:$A=C4541)*(Lotes!$C:$C=E4541),0)),"")</f>
        <v/>
      </c>
      <c r="G4541" s="14" t="n"/>
    </row>
    <row r="4542">
      <c r="A4542" s="10" t="n"/>
      <c r="D4542">
        <f>IFERROR(VLOOKUP(C4542,Produtos!A:B,2,FALSE),"")</f>
        <v/>
      </c>
      <c r="F4542" s="10">
        <f>IFERROR(INDEX(Lotes!$E:$E,MATCH(1,(Lotes!$A:$A=C4542)*(Lotes!$C:$C=E4542),0)),"")</f>
        <v/>
      </c>
      <c r="G4542" s="14" t="n"/>
    </row>
    <row r="4543">
      <c r="A4543" s="10" t="n"/>
      <c r="D4543">
        <f>IFERROR(VLOOKUP(C4543,Produtos!A:B,2,FALSE),"")</f>
        <v/>
      </c>
      <c r="F4543" s="10">
        <f>IFERROR(INDEX(Lotes!$E:$E,MATCH(1,(Lotes!$A:$A=C4543)*(Lotes!$C:$C=E4543),0)),"")</f>
        <v/>
      </c>
      <c r="G4543" s="14" t="n"/>
    </row>
    <row r="4544">
      <c r="A4544" s="10" t="n"/>
      <c r="D4544">
        <f>IFERROR(VLOOKUP(C4544,Produtos!A:B,2,FALSE),"")</f>
        <v/>
      </c>
      <c r="F4544" s="10">
        <f>IFERROR(INDEX(Lotes!$E:$E,MATCH(1,(Lotes!$A:$A=C4544)*(Lotes!$C:$C=E4544),0)),"")</f>
        <v/>
      </c>
      <c r="G4544" s="14" t="n"/>
    </row>
    <row r="4545">
      <c r="A4545" s="10" t="n"/>
      <c r="D4545">
        <f>IFERROR(VLOOKUP(C4545,Produtos!A:B,2,FALSE),"")</f>
        <v/>
      </c>
      <c r="F4545" s="10">
        <f>IFERROR(INDEX(Lotes!$E:$E,MATCH(1,(Lotes!$A:$A=C4545)*(Lotes!$C:$C=E4545),0)),"")</f>
        <v/>
      </c>
      <c r="G4545" s="14" t="n"/>
    </row>
    <row r="4546">
      <c r="A4546" s="10" t="n"/>
      <c r="D4546">
        <f>IFERROR(VLOOKUP(C4546,Produtos!A:B,2,FALSE),"")</f>
        <v/>
      </c>
      <c r="F4546" s="10">
        <f>IFERROR(INDEX(Lotes!$E:$E,MATCH(1,(Lotes!$A:$A=C4546)*(Lotes!$C:$C=E4546),0)),"")</f>
        <v/>
      </c>
      <c r="G4546" s="14" t="n"/>
    </row>
    <row r="4547">
      <c r="A4547" s="10" t="n"/>
      <c r="D4547">
        <f>IFERROR(VLOOKUP(C4547,Produtos!A:B,2,FALSE),"")</f>
        <v/>
      </c>
      <c r="F4547" s="10">
        <f>IFERROR(INDEX(Lotes!$E:$E,MATCH(1,(Lotes!$A:$A=C4547)*(Lotes!$C:$C=E4547),0)),"")</f>
        <v/>
      </c>
      <c r="G4547" s="14" t="n"/>
    </row>
    <row r="4548">
      <c r="A4548" s="10" t="n"/>
      <c r="D4548">
        <f>IFERROR(VLOOKUP(C4548,Produtos!A:B,2,FALSE),"")</f>
        <v/>
      </c>
      <c r="F4548" s="10">
        <f>IFERROR(INDEX(Lotes!$E:$E,MATCH(1,(Lotes!$A:$A=C4548)*(Lotes!$C:$C=E4548),0)),"")</f>
        <v/>
      </c>
      <c r="G4548" s="14" t="n"/>
    </row>
    <row r="4549">
      <c r="A4549" s="10" t="n"/>
      <c r="D4549">
        <f>IFERROR(VLOOKUP(C4549,Produtos!A:B,2,FALSE),"")</f>
        <v/>
      </c>
      <c r="F4549" s="10">
        <f>IFERROR(INDEX(Lotes!$E:$E,MATCH(1,(Lotes!$A:$A=C4549)*(Lotes!$C:$C=E4549),0)),"")</f>
        <v/>
      </c>
      <c r="G4549" s="14" t="n"/>
    </row>
    <row r="4550">
      <c r="A4550" s="10" t="n"/>
      <c r="D4550">
        <f>IFERROR(VLOOKUP(C4550,Produtos!A:B,2,FALSE),"")</f>
        <v/>
      </c>
      <c r="F4550" s="10">
        <f>IFERROR(INDEX(Lotes!$E:$E,MATCH(1,(Lotes!$A:$A=C4550)*(Lotes!$C:$C=E4550),0)),"")</f>
        <v/>
      </c>
      <c r="G4550" s="14" t="n"/>
    </row>
    <row r="4551">
      <c r="A4551" s="10" t="n"/>
      <c r="D4551">
        <f>IFERROR(VLOOKUP(C4551,Produtos!A:B,2,FALSE),"")</f>
        <v/>
      </c>
      <c r="F4551" s="10">
        <f>IFERROR(INDEX(Lotes!$E:$E,MATCH(1,(Lotes!$A:$A=C4551)*(Lotes!$C:$C=E4551),0)),"")</f>
        <v/>
      </c>
      <c r="G4551" s="14" t="n"/>
    </row>
    <row r="4552">
      <c r="A4552" s="10" t="n"/>
      <c r="D4552">
        <f>IFERROR(VLOOKUP(C4552,Produtos!A:B,2,FALSE),"")</f>
        <v/>
      </c>
      <c r="F4552" s="10">
        <f>IFERROR(INDEX(Lotes!$E:$E,MATCH(1,(Lotes!$A:$A=C4552)*(Lotes!$C:$C=E4552),0)),"")</f>
        <v/>
      </c>
      <c r="G4552" s="14" t="n"/>
    </row>
    <row r="4553">
      <c r="A4553" s="10" t="n"/>
      <c r="D4553">
        <f>IFERROR(VLOOKUP(C4553,Produtos!A:B,2,FALSE),"")</f>
        <v/>
      </c>
      <c r="F4553" s="10">
        <f>IFERROR(INDEX(Lotes!$E:$E,MATCH(1,(Lotes!$A:$A=C4553)*(Lotes!$C:$C=E4553),0)),"")</f>
        <v/>
      </c>
      <c r="G4553" s="14" t="n"/>
    </row>
    <row r="4554">
      <c r="A4554" s="10" t="n"/>
      <c r="D4554">
        <f>IFERROR(VLOOKUP(C4554,Produtos!A:B,2,FALSE),"")</f>
        <v/>
      </c>
      <c r="F4554" s="10">
        <f>IFERROR(INDEX(Lotes!$E:$E,MATCH(1,(Lotes!$A:$A=C4554)*(Lotes!$C:$C=E4554),0)),"")</f>
        <v/>
      </c>
      <c r="G4554" s="14" t="n"/>
    </row>
    <row r="4555">
      <c r="A4555" s="10" t="n"/>
      <c r="D4555">
        <f>IFERROR(VLOOKUP(C4555,Produtos!A:B,2,FALSE),"")</f>
        <v/>
      </c>
      <c r="F4555" s="10">
        <f>IFERROR(INDEX(Lotes!$E:$E,MATCH(1,(Lotes!$A:$A=C4555)*(Lotes!$C:$C=E4555),0)),"")</f>
        <v/>
      </c>
      <c r="G4555" s="14" t="n"/>
    </row>
    <row r="4556">
      <c r="A4556" s="10" t="n"/>
      <c r="D4556">
        <f>IFERROR(VLOOKUP(C4556,Produtos!A:B,2,FALSE),"")</f>
        <v/>
      </c>
      <c r="F4556" s="10">
        <f>IFERROR(INDEX(Lotes!$E:$E,MATCH(1,(Lotes!$A:$A=C4556)*(Lotes!$C:$C=E4556),0)),"")</f>
        <v/>
      </c>
      <c r="G4556" s="14" t="n"/>
    </row>
    <row r="4557">
      <c r="A4557" s="10" t="n"/>
      <c r="D4557">
        <f>IFERROR(VLOOKUP(C4557,Produtos!A:B,2,FALSE),"")</f>
        <v/>
      </c>
      <c r="F4557" s="10">
        <f>IFERROR(INDEX(Lotes!$E:$E,MATCH(1,(Lotes!$A:$A=C4557)*(Lotes!$C:$C=E4557),0)),"")</f>
        <v/>
      </c>
      <c r="G4557" s="14" t="n"/>
    </row>
    <row r="4558">
      <c r="A4558" s="10" t="n"/>
      <c r="D4558">
        <f>IFERROR(VLOOKUP(C4558,Produtos!A:B,2,FALSE),"")</f>
        <v/>
      </c>
      <c r="F4558" s="10">
        <f>IFERROR(INDEX(Lotes!$E:$E,MATCH(1,(Lotes!$A:$A=C4558)*(Lotes!$C:$C=E4558),0)),"")</f>
        <v/>
      </c>
      <c r="G4558" s="14" t="n"/>
    </row>
    <row r="4559">
      <c r="A4559" s="10" t="n"/>
      <c r="D4559">
        <f>IFERROR(VLOOKUP(C4559,Produtos!A:B,2,FALSE),"")</f>
        <v/>
      </c>
      <c r="F4559" s="10">
        <f>IFERROR(INDEX(Lotes!$E:$E,MATCH(1,(Lotes!$A:$A=C4559)*(Lotes!$C:$C=E4559),0)),"")</f>
        <v/>
      </c>
      <c r="G4559" s="14" t="n"/>
    </row>
    <row r="4560">
      <c r="A4560" s="10" t="n"/>
      <c r="D4560">
        <f>IFERROR(VLOOKUP(C4560,Produtos!A:B,2,FALSE),"")</f>
        <v/>
      </c>
      <c r="F4560" s="10">
        <f>IFERROR(INDEX(Lotes!$E:$E,MATCH(1,(Lotes!$A:$A=C4560)*(Lotes!$C:$C=E4560),0)),"")</f>
        <v/>
      </c>
      <c r="G4560" s="14" t="n"/>
    </row>
    <row r="4561">
      <c r="A4561" s="10" t="n"/>
      <c r="D4561">
        <f>IFERROR(VLOOKUP(C4561,Produtos!A:B,2,FALSE),"")</f>
        <v/>
      </c>
      <c r="F4561" s="10">
        <f>IFERROR(INDEX(Lotes!$E:$E,MATCH(1,(Lotes!$A:$A=C4561)*(Lotes!$C:$C=E4561),0)),"")</f>
        <v/>
      </c>
      <c r="G4561" s="14" t="n"/>
    </row>
    <row r="4562">
      <c r="A4562" s="10" t="n"/>
      <c r="D4562">
        <f>IFERROR(VLOOKUP(C4562,Produtos!A:B,2,FALSE),"")</f>
        <v/>
      </c>
      <c r="F4562" s="10">
        <f>IFERROR(INDEX(Lotes!$E:$E,MATCH(1,(Lotes!$A:$A=C4562)*(Lotes!$C:$C=E4562),0)),"")</f>
        <v/>
      </c>
      <c r="G4562" s="14" t="n"/>
    </row>
    <row r="4563">
      <c r="A4563" s="10" t="n"/>
      <c r="D4563">
        <f>IFERROR(VLOOKUP(C4563,Produtos!A:B,2,FALSE),"")</f>
        <v/>
      </c>
      <c r="F4563" s="10">
        <f>IFERROR(INDEX(Lotes!$E:$E,MATCH(1,(Lotes!$A:$A=C4563)*(Lotes!$C:$C=E4563),0)),"")</f>
        <v/>
      </c>
      <c r="G4563" s="14" t="n"/>
    </row>
    <row r="4564">
      <c r="A4564" s="10" t="n"/>
      <c r="D4564">
        <f>IFERROR(VLOOKUP(C4564,Produtos!A:B,2,FALSE),"")</f>
        <v/>
      </c>
      <c r="F4564" s="10">
        <f>IFERROR(INDEX(Lotes!$E:$E,MATCH(1,(Lotes!$A:$A=C4564)*(Lotes!$C:$C=E4564),0)),"")</f>
        <v/>
      </c>
      <c r="G4564" s="14" t="n"/>
    </row>
    <row r="4565">
      <c r="A4565" s="10" t="n"/>
      <c r="D4565">
        <f>IFERROR(VLOOKUP(C4565,Produtos!A:B,2,FALSE),"")</f>
        <v/>
      </c>
      <c r="F4565" s="10">
        <f>IFERROR(INDEX(Lotes!$E:$E,MATCH(1,(Lotes!$A:$A=C4565)*(Lotes!$C:$C=E4565),0)),"")</f>
        <v/>
      </c>
      <c r="G4565" s="14" t="n"/>
    </row>
    <row r="4566">
      <c r="A4566" s="10" t="n"/>
      <c r="D4566">
        <f>IFERROR(VLOOKUP(C4566,Produtos!A:B,2,FALSE),"")</f>
        <v/>
      </c>
      <c r="F4566" s="10">
        <f>IFERROR(INDEX(Lotes!$E:$E,MATCH(1,(Lotes!$A:$A=C4566)*(Lotes!$C:$C=E4566),0)),"")</f>
        <v/>
      </c>
      <c r="G4566" s="14" t="n"/>
    </row>
    <row r="4567">
      <c r="A4567" s="10" t="n"/>
      <c r="D4567">
        <f>IFERROR(VLOOKUP(C4567,Produtos!A:B,2,FALSE),"")</f>
        <v/>
      </c>
      <c r="F4567" s="10">
        <f>IFERROR(INDEX(Lotes!$E:$E,MATCH(1,(Lotes!$A:$A=C4567)*(Lotes!$C:$C=E4567),0)),"")</f>
        <v/>
      </c>
      <c r="G4567" s="14" t="n"/>
    </row>
    <row r="4568">
      <c r="A4568" s="10" t="n"/>
      <c r="D4568">
        <f>IFERROR(VLOOKUP(C4568,Produtos!A:B,2,FALSE),"")</f>
        <v/>
      </c>
      <c r="F4568" s="10">
        <f>IFERROR(INDEX(Lotes!$E:$E,MATCH(1,(Lotes!$A:$A=C4568)*(Lotes!$C:$C=E4568),0)),"")</f>
        <v/>
      </c>
      <c r="G4568" s="14" t="n"/>
    </row>
    <row r="4569">
      <c r="A4569" s="10" t="n"/>
      <c r="D4569">
        <f>IFERROR(VLOOKUP(C4569,Produtos!A:B,2,FALSE),"")</f>
        <v/>
      </c>
      <c r="F4569" s="10">
        <f>IFERROR(INDEX(Lotes!$E:$E,MATCH(1,(Lotes!$A:$A=C4569)*(Lotes!$C:$C=E4569),0)),"")</f>
        <v/>
      </c>
      <c r="G4569" s="14" t="n"/>
    </row>
    <row r="4570">
      <c r="A4570" s="10" t="n"/>
      <c r="D4570">
        <f>IFERROR(VLOOKUP(C4570,Produtos!A:B,2,FALSE),"")</f>
        <v/>
      </c>
      <c r="F4570" s="10">
        <f>IFERROR(INDEX(Lotes!$E:$E,MATCH(1,(Lotes!$A:$A=C4570)*(Lotes!$C:$C=E4570),0)),"")</f>
        <v/>
      </c>
      <c r="G4570" s="14" t="n"/>
    </row>
    <row r="4571">
      <c r="A4571" s="10" t="n"/>
      <c r="D4571">
        <f>IFERROR(VLOOKUP(C4571,Produtos!A:B,2,FALSE),"")</f>
        <v/>
      </c>
      <c r="F4571" s="10">
        <f>IFERROR(INDEX(Lotes!$E:$E,MATCH(1,(Lotes!$A:$A=C4571)*(Lotes!$C:$C=E4571),0)),"")</f>
        <v/>
      </c>
      <c r="G4571" s="14" t="n"/>
    </row>
    <row r="4572">
      <c r="A4572" s="10" t="n"/>
      <c r="D4572">
        <f>IFERROR(VLOOKUP(C4572,Produtos!A:B,2,FALSE),"")</f>
        <v/>
      </c>
      <c r="F4572" s="10">
        <f>IFERROR(INDEX(Lotes!$E:$E,MATCH(1,(Lotes!$A:$A=C4572)*(Lotes!$C:$C=E4572),0)),"")</f>
        <v/>
      </c>
      <c r="G4572" s="14" t="n"/>
    </row>
    <row r="4573">
      <c r="A4573" s="10" t="n"/>
      <c r="D4573">
        <f>IFERROR(VLOOKUP(C4573,Produtos!A:B,2,FALSE),"")</f>
        <v/>
      </c>
      <c r="F4573" s="10">
        <f>IFERROR(INDEX(Lotes!$E:$E,MATCH(1,(Lotes!$A:$A=C4573)*(Lotes!$C:$C=E4573),0)),"")</f>
        <v/>
      </c>
      <c r="G4573" s="14" t="n"/>
    </row>
    <row r="4574">
      <c r="A4574" s="10" t="n"/>
      <c r="D4574">
        <f>IFERROR(VLOOKUP(C4574,Produtos!A:B,2,FALSE),"")</f>
        <v/>
      </c>
      <c r="F4574" s="10">
        <f>IFERROR(INDEX(Lotes!$E:$E,MATCH(1,(Lotes!$A:$A=C4574)*(Lotes!$C:$C=E4574),0)),"")</f>
        <v/>
      </c>
      <c r="G4574" s="14" t="n"/>
    </row>
    <row r="4575">
      <c r="A4575" s="10" t="n"/>
      <c r="D4575">
        <f>IFERROR(VLOOKUP(C4575,Produtos!A:B,2,FALSE),"")</f>
        <v/>
      </c>
      <c r="F4575" s="10">
        <f>IFERROR(INDEX(Lotes!$E:$E,MATCH(1,(Lotes!$A:$A=C4575)*(Lotes!$C:$C=E4575),0)),"")</f>
        <v/>
      </c>
      <c r="G4575" s="14" t="n"/>
    </row>
    <row r="4576">
      <c r="A4576" s="10" t="n"/>
      <c r="D4576">
        <f>IFERROR(VLOOKUP(C4576,Produtos!A:B,2,FALSE),"")</f>
        <v/>
      </c>
      <c r="F4576" s="10">
        <f>IFERROR(INDEX(Lotes!$E:$E,MATCH(1,(Lotes!$A:$A=C4576)*(Lotes!$C:$C=E4576),0)),"")</f>
        <v/>
      </c>
      <c r="G4576" s="14" t="n"/>
    </row>
    <row r="4577">
      <c r="A4577" s="10" t="n"/>
      <c r="D4577">
        <f>IFERROR(VLOOKUP(C4577,Produtos!A:B,2,FALSE),"")</f>
        <v/>
      </c>
      <c r="F4577" s="10">
        <f>IFERROR(INDEX(Lotes!$E:$E,MATCH(1,(Lotes!$A:$A=C4577)*(Lotes!$C:$C=E4577),0)),"")</f>
        <v/>
      </c>
      <c r="G4577" s="14" t="n"/>
    </row>
    <row r="4578">
      <c r="A4578" s="10" t="n"/>
      <c r="D4578">
        <f>IFERROR(VLOOKUP(C4578,Produtos!A:B,2,FALSE),"")</f>
        <v/>
      </c>
      <c r="F4578" s="10">
        <f>IFERROR(INDEX(Lotes!$E:$E,MATCH(1,(Lotes!$A:$A=C4578)*(Lotes!$C:$C=E4578),0)),"")</f>
        <v/>
      </c>
      <c r="G4578" s="14" t="n"/>
    </row>
    <row r="4579">
      <c r="A4579" s="10" t="n"/>
      <c r="D4579">
        <f>IFERROR(VLOOKUP(C4579,Produtos!A:B,2,FALSE),"")</f>
        <v/>
      </c>
      <c r="F4579" s="10">
        <f>IFERROR(INDEX(Lotes!$E:$E,MATCH(1,(Lotes!$A:$A=C4579)*(Lotes!$C:$C=E4579),0)),"")</f>
        <v/>
      </c>
      <c r="G4579" s="14" t="n"/>
    </row>
    <row r="4580">
      <c r="A4580" s="10" t="n"/>
      <c r="D4580">
        <f>IFERROR(VLOOKUP(C4580,Produtos!A:B,2,FALSE),"")</f>
        <v/>
      </c>
      <c r="F4580" s="10">
        <f>IFERROR(INDEX(Lotes!$E:$E,MATCH(1,(Lotes!$A:$A=C4580)*(Lotes!$C:$C=E4580),0)),"")</f>
        <v/>
      </c>
      <c r="G4580" s="14" t="n"/>
    </row>
    <row r="4581">
      <c r="A4581" s="10" t="n"/>
      <c r="D4581">
        <f>IFERROR(VLOOKUP(C4581,Produtos!A:B,2,FALSE),"")</f>
        <v/>
      </c>
      <c r="F4581" s="10">
        <f>IFERROR(INDEX(Lotes!$E:$E,MATCH(1,(Lotes!$A:$A=C4581)*(Lotes!$C:$C=E4581),0)),"")</f>
        <v/>
      </c>
      <c r="G4581" s="14" t="n"/>
    </row>
    <row r="4582">
      <c r="A4582" s="10" t="n"/>
      <c r="D4582">
        <f>IFERROR(VLOOKUP(C4582,Produtos!A:B,2,FALSE),"")</f>
        <v/>
      </c>
      <c r="F4582" s="10">
        <f>IFERROR(INDEX(Lotes!$E:$E,MATCH(1,(Lotes!$A:$A=C4582)*(Lotes!$C:$C=E4582),0)),"")</f>
        <v/>
      </c>
      <c r="G4582" s="14" t="n"/>
    </row>
    <row r="4583">
      <c r="A4583" s="10" t="n"/>
      <c r="D4583">
        <f>IFERROR(VLOOKUP(C4583,Produtos!A:B,2,FALSE),"")</f>
        <v/>
      </c>
      <c r="F4583" s="10">
        <f>IFERROR(INDEX(Lotes!$E:$E,MATCH(1,(Lotes!$A:$A=C4583)*(Lotes!$C:$C=E4583),0)),"")</f>
        <v/>
      </c>
      <c r="G4583" s="14" t="n"/>
    </row>
    <row r="4584">
      <c r="A4584" s="10" t="n"/>
      <c r="D4584">
        <f>IFERROR(VLOOKUP(C4584,Produtos!A:B,2,FALSE),"")</f>
        <v/>
      </c>
      <c r="F4584" s="10">
        <f>IFERROR(INDEX(Lotes!$E:$E,MATCH(1,(Lotes!$A:$A=C4584)*(Lotes!$C:$C=E4584),0)),"")</f>
        <v/>
      </c>
      <c r="G4584" s="14" t="n"/>
    </row>
    <row r="4585">
      <c r="A4585" s="10" t="n"/>
      <c r="D4585">
        <f>IFERROR(VLOOKUP(C4585,Produtos!A:B,2,FALSE),"")</f>
        <v/>
      </c>
      <c r="F4585" s="10">
        <f>IFERROR(INDEX(Lotes!$E:$E,MATCH(1,(Lotes!$A:$A=C4585)*(Lotes!$C:$C=E4585),0)),"")</f>
        <v/>
      </c>
      <c r="G4585" s="14" t="n"/>
    </row>
    <row r="4586">
      <c r="A4586" s="10" t="n"/>
      <c r="D4586">
        <f>IFERROR(VLOOKUP(C4586,Produtos!A:B,2,FALSE),"")</f>
        <v/>
      </c>
      <c r="F4586" s="10">
        <f>IFERROR(INDEX(Lotes!$E:$E,MATCH(1,(Lotes!$A:$A=C4586)*(Lotes!$C:$C=E4586),0)),"")</f>
        <v/>
      </c>
      <c r="G4586" s="14" t="n"/>
    </row>
    <row r="4587">
      <c r="A4587" s="10" t="n"/>
      <c r="D4587">
        <f>IFERROR(VLOOKUP(C4587,Produtos!A:B,2,FALSE),"")</f>
        <v/>
      </c>
      <c r="F4587" s="10">
        <f>IFERROR(INDEX(Lotes!$E:$E,MATCH(1,(Lotes!$A:$A=C4587)*(Lotes!$C:$C=E4587),0)),"")</f>
        <v/>
      </c>
      <c r="G4587" s="14" t="n"/>
    </row>
    <row r="4588">
      <c r="A4588" s="10" t="n"/>
      <c r="D4588">
        <f>IFERROR(VLOOKUP(C4588,Produtos!A:B,2,FALSE),"")</f>
        <v/>
      </c>
      <c r="F4588" s="10">
        <f>IFERROR(INDEX(Lotes!$E:$E,MATCH(1,(Lotes!$A:$A=C4588)*(Lotes!$C:$C=E4588),0)),"")</f>
        <v/>
      </c>
      <c r="G4588" s="14" t="n"/>
    </row>
    <row r="4589">
      <c r="A4589" s="10" t="n"/>
      <c r="D4589">
        <f>IFERROR(VLOOKUP(C4589,Produtos!A:B,2,FALSE),"")</f>
        <v/>
      </c>
      <c r="F4589" s="10">
        <f>IFERROR(INDEX(Lotes!$E:$E,MATCH(1,(Lotes!$A:$A=C4589)*(Lotes!$C:$C=E4589),0)),"")</f>
        <v/>
      </c>
      <c r="G4589" s="14" t="n"/>
    </row>
    <row r="4590">
      <c r="A4590" s="10" t="n"/>
      <c r="D4590">
        <f>IFERROR(VLOOKUP(C4590,Produtos!A:B,2,FALSE),"")</f>
        <v/>
      </c>
      <c r="F4590" s="10">
        <f>IFERROR(INDEX(Lotes!$E:$E,MATCH(1,(Lotes!$A:$A=C4590)*(Lotes!$C:$C=E4590),0)),"")</f>
        <v/>
      </c>
      <c r="G4590" s="14" t="n"/>
    </row>
    <row r="4591">
      <c r="A4591" s="10" t="n"/>
      <c r="D4591">
        <f>IFERROR(VLOOKUP(C4591,Produtos!A:B,2,FALSE),"")</f>
        <v/>
      </c>
      <c r="F4591" s="10">
        <f>IFERROR(INDEX(Lotes!$E:$E,MATCH(1,(Lotes!$A:$A=C4591)*(Lotes!$C:$C=E4591),0)),"")</f>
        <v/>
      </c>
      <c r="G4591" s="14" t="n"/>
    </row>
    <row r="4592">
      <c r="A4592" s="10" t="n"/>
      <c r="D4592">
        <f>IFERROR(VLOOKUP(C4592,Produtos!A:B,2,FALSE),"")</f>
        <v/>
      </c>
      <c r="F4592" s="10">
        <f>IFERROR(INDEX(Lotes!$E:$E,MATCH(1,(Lotes!$A:$A=C4592)*(Lotes!$C:$C=E4592),0)),"")</f>
        <v/>
      </c>
      <c r="G4592" s="14" t="n"/>
    </row>
    <row r="4593">
      <c r="A4593" s="10" t="n"/>
      <c r="D4593">
        <f>IFERROR(VLOOKUP(C4593,Produtos!A:B,2,FALSE),"")</f>
        <v/>
      </c>
      <c r="F4593" s="10">
        <f>IFERROR(INDEX(Lotes!$E:$E,MATCH(1,(Lotes!$A:$A=C4593)*(Lotes!$C:$C=E4593),0)),"")</f>
        <v/>
      </c>
      <c r="G4593" s="14" t="n"/>
    </row>
    <row r="4594">
      <c r="A4594" s="10" t="n"/>
      <c r="D4594">
        <f>IFERROR(VLOOKUP(C4594,Produtos!A:B,2,FALSE),"")</f>
        <v/>
      </c>
      <c r="F4594" s="10">
        <f>IFERROR(INDEX(Lotes!$E:$E,MATCH(1,(Lotes!$A:$A=C4594)*(Lotes!$C:$C=E4594),0)),"")</f>
        <v/>
      </c>
      <c r="G4594" s="14" t="n"/>
    </row>
    <row r="4595">
      <c r="A4595" s="10" t="n"/>
      <c r="D4595">
        <f>IFERROR(VLOOKUP(C4595,Produtos!A:B,2,FALSE),"")</f>
        <v/>
      </c>
      <c r="F4595" s="10">
        <f>IFERROR(INDEX(Lotes!$E:$E,MATCH(1,(Lotes!$A:$A=C4595)*(Lotes!$C:$C=E4595),0)),"")</f>
        <v/>
      </c>
      <c r="G4595" s="14" t="n"/>
    </row>
    <row r="4596">
      <c r="A4596" s="10" t="n"/>
      <c r="D4596">
        <f>IFERROR(VLOOKUP(C4596,Produtos!A:B,2,FALSE),"")</f>
        <v/>
      </c>
      <c r="F4596" s="10">
        <f>IFERROR(INDEX(Lotes!$E:$E,MATCH(1,(Lotes!$A:$A=C4596)*(Lotes!$C:$C=E4596),0)),"")</f>
        <v/>
      </c>
      <c r="G4596" s="14" t="n"/>
    </row>
    <row r="4597">
      <c r="A4597" s="10" t="n"/>
      <c r="D4597">
        <f>IFERROR(VLOOKUP(C4597,Produtos!A:B,2,FALSE),"")</f>
        <v/>
      </c>
      <c r="F4597" s="10">
        <f>IFERROR(INDEX(Lotes!$E:$E,MATCH(1,(Lotes!$A:$A=C4597)*(Lotes!$C:$C=E4597),0)),"")</f>
        <v/>
      </c>
      <c r="G4597" s="14" t="n"/>
    </row>
    <row r="4598">
      <c r="A4598" s="10" t="n"/>
      <c r="D4598">
        <f>IFERROR(VLOOKUP(C4598,Produtos!A:B,2,FALSE),"")</f>
        <v/>
      </c>
      <c r="F4598" s="10">
        <f>IFERROR(INDEX(Lotes!$E:$E,MATCH(1,(Lotes!$A:$A=C4598)*(Lotes!$C:$C=E4598),0)),"")</f>
        <v/>
      </c>
      <c r="G4598" s="14" t="n"/>
    </row>
    <row r="4599">
      <c r="A4599" s="10" t="n"/>
      <c r="D4599">
        <f>IFERROR(VLOOKUP(C4599,Produtos!A:B,2,FALSE),"")</f>
        <v/>
      </c>
      <c r="F4599" s="10">
        <f>IFERROR(INDEX(Lotes!$E:$E,MATCH(1,(Lotes!$A:$A=C4599)*(Lotes!$C:$C=E4599),0)),"")</f>
        <v/>
      </c>
      <c r="G4599" s="14" t="n"/>
    </row>
    <row r="4600">
      <c r="A4600" s="10" t="n"/>
      <c r="D4600">
        <f>IFERROR(VLOOKUP(C4600,Produtos!A:B,2,FALSE),"")</f>
        <v/>
      </c>
      <c r="F4600" s="10">
        <f>IFERROR(INDEX(Lotes!$E:$E,MATCH(1,(Lotes!$A:$A=C4600)*(Lotes!$C:$C=E4600),0)),"")</f>
        <v/>
      </c>
      <c r="G4600" s="14" t="n"/>
    </row>
    <row r="4601">
      <c r="A4601" s="10" t="n"/>
      <c r="D4601">
        <f>IFERROR(VLOOKUP(C4601,Produtos!A:B,2,FALSE),"")</f>
        <v/>
      </c>
      <c r="F4601" s="10">
        <f>IFERROR(INDEX(Lotes!$E:$E,MATCH(1,(Lotes!$A:$A=C4601)*(Lotes!$C:$C=E4601),0)),"")</f>
        <v/>
      </c>
      <c r="G4601" s="14" t="n"/>
    </row>
    <row r="4602">
      <c r="A4602" s="10" t="n"/>
      <c r="D4602">
        <f>IFERROR(VLOOKUP(C4602,Produtos!A:B,2,FALSE),"")</f>
        <v/>
      </c>
      <c r="F4602" s="10">
        <f>IFERROR(INDEX(Lotes!$E:$E,MATCH(1,(Lotes!$A:$A=C4602)*(Lotes!$C:$C=E4602),0)),"")</f>
        <v/>
      </c>
      <c r="G4602" s="14" t="n"/>
    </row>
    <row r="4603">
      <c r="A4603" s="10" t="n"/>
      <c r="D4603">
        <f>IFERROR(VLOOKUP(C4603,Produtos!A:B,2,FALSE),"")</f>
        <v/>
      </c>
      <c r="F4603" s="10">
        <f>IFERROR(INDEX(Lotes!$E:$E,MATCH(1,(Lotes!$A:$A=C4603)*(Lotes!$C:$C=E4603),0)),"")</f>
        <v/>
      </c>
      <c r="G4603" s="14" t="n"/>
    </row>
    <row r="4604">
      <c r="A4604" s="10" t="n"/>
      <c r="D4604">
        <f>IFERROR(VLOOKUP(C4604,Produtos!A:B,2,FALSE),"")</f>
        <v/>
      </c>
      <c r="F4604" s="10">
        <f>IFERROR(INDEX(Lotes!$E:$E,MATCH(1,(Lotes!$A:$A=C4604)*(Lotes!$C:$C=E4604),0)),"")</f>
        <v/>
      </c>
      <c r="G4604" s="14" t="n"/>
    </row>
    <row r="4605">
      <c r="A4605" s="10" t="n"/>
      <c r="D4605">
        <f>IFERROR(VLOOKUP(C4605,Produtos!A:B,2,FALSE),"")</f>
        <v/>
      </c>
      <c r="F4605" s="10">
        <f>IFERROR(INDEX(Lotes!$E:$E,MATCH(1,(Lotes!$A:$A=C4605)*(Lotes!$C:$C=E4605),0)),"")</f>
        <v/>
      </c>
      <c r="G4605" s="14" t="n"/>
    </row>
    <row r="4606">
      <c r="A4606" s="10" t="n"/>
      <c r="D4606">
        <f>IFERROR(VLOOKUP(C4606,Produtos!A:B,2,FALSE),"")</f>
        <v/>
      </c>
      <c r="F4606" s="10">
        <f>IFERROR(INDEX(Lotes!$E:$E,MATCH(1,(Lotes!$A:$A=C4606)*(Lotes!$C:$C=E4606),0)),"")</f>
        <v/>
      </c>
      <c r="G4606" s="14" t="n"/>
    </row>
    <row r="4607">
      <c r="A4607" s="10" t="n"/>
      <c r="D4607">
        <f>IFERROR(VLOOKUP(C4607,Produtos!A:B,2,FALSE),"")</f>
        <v/>
      </c>
      <c r="F4607" s="10">
        <f>IFERROR(INDEX(Lotes!$E:$E,MATCH(1,(Lotes!$A:$A=C4607)*(Lotes!$C:$C=E4607),0)),"")</f>
        <v/>
      </c>
      <c r="G4607" s="14" t="n"/>
    </row>
    <row r="4608">
      <c r="A4608" s="10" t="n"/>
      <c r="D4608">
        <f>IFERROR(VLOOKUP(C4608,Produtos!A:B,2,FALSE),"")</f>
        <v/>
      </c>
      <c r="F4608" s="10">
        <f>IFERROR(INDEX(Lotes!$E:$E,MATCH(1,(Lotes!$A:$A=C4608)*(Lotes!$C:$C=E4608),0)),"")</f>
        <v/>
      </c>
      <c r="G4608" s="14" t="n"/>
    </row>
    <row r="4609">
      <c r="A4609" s="10" t="n"/>
      <c r="D4609">
        <f>IFERROR(VLOOKUP(C4609,Produtos!A:B,2,FALSE),"")</f>
        <v/>
      </c>
      <c r="F4609" s="10">
        <f>IFERROR(INDEX(Lotes!$E:$E,MATCH(1,(Lotes!$A:$A=C4609)*(Lotes!$C:$C=E4609),0)),"")</f>
        <v/>
      </c>
      <c r="G4609" s="14" t="n"/>
    </row>
    <row r="4610">
      <c r="A4610" s="10" t="n"/>
      <c r="D4610">
        <f>IFERROR(VLOOKUP(C4610,Produtos!A:B,2,FALSE),"")</f>
        <v/>
      </c>
      <c r="F4610" s="10">
        <f>IFERROR(INDEX(Lotes!$E:$E,MATCH(1,(Lotes!$A:$A=C4610)*(Lotes!$C:$C=E4610),0)),"")</f>
        <v/>
      </c>
      <c r="G4610" s="14" t="n"/>
    </row>
    <row r="4611">
      <c r="A4611" s="10" t="n"/>
      <c r="D4611">
        <f>IFERROR(VLOOKUP(C4611,Produtos!A:B,2,FALSE),"")</f>
        <v/>
      </c>
      <c r="F4611" s="10">
        <f>IFERROR(INDEX(Lotes!$E:$E,MATCH(1,(Lotes!$A:$A=C4611)*(Lotes!$C:$C=E4611),0)),"")</f>
        <v/>
      </c>
      <c r="G4611" s="14" t="n"/>
    </row>
    <row r="4612">
      <c r="A4612" s="10" t="n"/>
      <c r="D4612">
        <f>IFERROR(VLOOKUP(C4612,Produtos!A:B,2,FALSE),"")</f>
        <v/>
      </c>
      <c r="F4612" s="10">
        <f>IFERROR(INDEX(Lotes!$E:$E,MATCH(1,(Lotes!$A:$A=C4612)*(Lotes!$C:$C=E4612),0)),"")</f>
        <v/>
      </c>
      <c r="G4612" s="14" t="n"/>
    </row>
    <row r="4613">
      <c r="A4613" s="10" t="n"/>
      <c r="D4613">
        <f>IFERROR(VLOOKUP(C4613,Produtos!A:B,2,FALSE),"")</f>
        <v/>
      </c>
      <c r="F4613" s="10">
        <f>IFERROR(INDEX(Lotes!$E:$E,MATCH(1,(Lotes!$A:$A=C4613)*(Lotes!$C:$C=E4613),0)),"")</f>
        <v/>
      </c>
      <c r="G4613" s="14" t="n"/>
    </row>
    <row r="4614">
      <c r="A4614" s="10" t="n"/>
      <c r="D4614">
        <f>IFERROR(VLOOKUP(C4614,Produtos!A:B,2,FALSE),"")</f>
        <v/>
      </c>
      <c r="F4614" s="10">
        <f>IFERROR(INDEX(Lotes!$E:$E,MATCH(1,(Lotes!$A:$A=C4614)*(Lotes!$C:$C=E4614),0)),"")</f>
        <v/>
      </c>
      <c r="G4614" s="14" t="n"/>
    </row>
    <row r="4615">
      <c r="A4615" s="10" t="n"/>
      <c r="D4615">
        <f>IFERROR(VLOOKUP(C4615,Produtos!A:B,2,FALSE),"")</f>
        <v/>
      </c>
      <c r="F4615" s="10">
        <f>IFERROR(INDEX(Lotes!$E:$E,MATCH(1,(Lotes!$A:$A=C4615)*(Lotes!$C:$C=E4615),0)),"")</f>
        <v/>
      </c>
      <c r="G4615" s="14" t="n"/>
    </row>
    <row r="4616">
      <c r="A4616" s="10" t="n"/>
      <c r="D4616">
        <f>IFERROR(VLOOKUP(C4616,Produtos!A:B,2,FALSE),"")</f>
        <v/>
      </c>
      <c r="F4616" s="10">
        <f>IFERROR(INDEX(Lotes!$E:$E,MATCH(1,(Lotes!$A:$A=C4616)*(Lotes!$C:$C=E4616),0)),"")</f>
        <v/>
      </c>
      <c r="G4616" s="14" t="n"/>
    </row>
    <row r="4617">
      <c r="A4617" s="10" t="n"/>
      <c r="D4617">
        <f>IFERROR(VLOOKUP(C4617,Produtos!A:B,2,FALSE),"")</f>
        <v/>
      </c>
      <c r="F4617" s="10">
        <f>IFERROR(INDEX(Lotes!$E:$E,MATCH(1,(Lotes!$A:$A=C4617)*(Lotes!$C:$C=E4617),0)),"")</f>
        <v/>
      </c>
      <c r="G4617" s="14" t="n"/>
    </row>
    <row r="4618">
      <c r="A4618" s="10" t="n"/>
      <c r="D4618">
        <f>IFERROR(VLOOKUP(C4618,Produtos!A:B,2,FALSE),"")</f>
        <v/>
      </c>
      <c r="F4618" s="10">
        <f>IFERROR(INDEX(Lotes!$E:$E,MATCH(1,(Lotes!$A:$A=C4618)*(Lotes!$C:$C=E4618),0)),"")</f>
        <v/>
      </c>
      <c r="G4618" s="14" t="n"/>
    </row>
    <row r="4619">
      <c r="A4619" s="10" t="n"/>
      <c r="D4619">
        <f>IFERROR(VLOOKUP(C4619,Produtos!A:B,2,FALSE),"")</f>
        <v/>
      </c>
      <c r="F4619" s="10">
        <f>IFERROR(INDEX(Lotes!$E:$E,MATCH(1,(Lotes!$A:$A=C4619)*(Lotes!$C:$C=E4619),0)),"")</f>
        <v/>
      </c>
      <c r="G4619" s="14" t="n"/>
    </row>
    <row r="4620">
      <c r="A4620" s="10" t="n"/>
      <c r="D4620">
        <f>IFERROR(VLOOKUP(C4620,Produtos!A:B,2,FALSE),"")</f>
        <v/>
      </c>
      <c r="F4620" s="10">
        <f>IFERROR(INDEX(Lotes!$E:$E,MATCH(1,(Lotes!$A:$A=C4620)*(Lotes!$C:$C=E4620),0)),"")</f>
        <v/>
      </c>
      <c r="G4620" s="14" t="n"/>
    </row>
    <row r="4621">
      <c r="A4621" s="10" t="n"/>
      <c r="D4621">
        <f>IFERROR(VLOOKUP(C4621,Produtos!A:B,2,FALSE),"")</f>
        <v/>
      </c>
      <c r="F4621" s="10">
        <f>IFERROR(INDEX(Lotes!$E:$E,MATCH(1,(Lotes!$A:$A=C4621)*(Lotes!$C:$C=E4621),0)),"")</f>
        <v/>
      </c>
      <c r="G4621" s="14" t="n"/>
    </row>
    <row r="4622">
      <c r="A4622" s="10" t="n"/>
      <c r="D4622">
        <f>IFERROR(VLOOKUP(C4622,Produtos!A:B,2,FALSE),"")</f>
        <v/>
      </c>
      <c r="F4622" s="10">
        <f>IFERROR(INDEX(Lotes!$E:$E,MATCH(1,(Lotes!$A:$A=C4622)*(Lotes!$C:$C=E4622),0)),"")</f>
        <v/>
      </c>
      <c r="G4622" s="14" t="n"/>
    </row>
    <row r="4623">
      <c r="A4623" s="10" t="n"/>
      <c r="D4623">
        <f>IFERROR(VLOOKUP(C4623,Produtos!A:B,2,FALSE),"")</f>
        <v/>
      </c>
      <c r="F4623" s="10">
        <f>IFERROR(INDEX(Lotes!$E:$E,MATCH(1,(Lotes!$A:$A=C4623)*(Lotes!$C:$C=E4623),0)),"")</f>
        <v/>
      </c>
      <c r="G4623" s="14" t="n"/>
    </row>
    <row r="4624">
      <c r="A4624" s="10" t="n"/>
      <c r="D4624">
        <f>IFERROR(VLOOKUP(C4624,Produtos!A:B,2,FALSE),"")</f>
        <v/>
      </c>
      <c r="F4624" s="10">
        <f>IFERROR(INDEX(Lotes!$E:$E,MATCH(1,(Lotes!$A:$A=C4624)*(Lotes!$C:$C=E4624),0)),"")</f>
        <v/>
      </c>
      <c r="G4624" s="14" t="n"/>
    </row>
    <row r="4625">
      <c r="A4625" s="10" t="n"/>
      <c r="D4625">
        <f>IFERROR(VLOOKUP(C4625,Produtos!A:B,2,FALSE),"")</f>
        <v/>
      </c>
      <c r="F4625" s="10">
        <f>IFERROR(INDEX(Lotes!$E:$E,MATCH(1,(Lotes!$A:$A=C4625)*(Lotes!$C:$C=E4625),0)),"")</f>
        <v/>
      </c>
      <c r="G4625" s="14" t="n"/>
    </row>
    <row r="4626">
      <c r="A4626" s="10" t="n"/>
      <c r="D4626">
        <f>IFERROR(VLOOKUP(C4626,Produtos!A:B,2,FALSE),"")</f>
        <v/>
      </c>
      <c r="F4626" s="10">
        <f>IFERROR(INDEX(Lotes!$E:$E,MATCH(1,(Lotes!$A:$A=C4626)*(Lotes!$C:$C=E4626),0)),"")</f>
        <v/>
      </c>
      <c r="G4626" s="14" t="n"/>
    </row>
    <row r="4627">
      <c r="A4627" s="10" t="n"/>
      <c r="D4627">
        <f>IFERROR(VLOOKUP(C4627,Produtos!A:B,2,FALSE),"")</f>
        <v/>
      </c>
      <c r="F4627" s="10">
        <f>IFERROR(INDEX(Lotes!$E:$E,MATCH(1,(Lotes!$A:$A=C4627)*(Lotes!$C:$C=E4627),0)),"")</f>
        <v/>
      </c>
      <c r="G4627" s="14" t="n"/>
    </row>
    <row r="4628">
      <c r="A4628" s="10" t="n"/>
      <c r="D4628">
        <f>IFERROR(VLOOKUP(C4628,Produtos!A:B,2,FALSE),"")</f>
        <v/>
      </c>
      <c r="F4628" s="10">
        <f>IFERROR(INDEX(Lotes!$E:$E,MATCH(1,(Lotes!$A:$A=C4628)*(Lotes!$C:$C=E4628),0)),"")</f>
        <v/>
      </c>
      <c r="G4628" s="14" t="n"/>
    </row>
    <row r="4629">
      <c r="A4629" s="10" t="n"/>
      <c r="D4629">
        <f>IFERROR(VLOOKUP(C4629,Produtos!A:B,2,FALSE),"")</f>
        <v/>
      </c>
      <c r="F4629" s="10">
        <f>IFERROR(INDEX(Lotes!$E:$E,MATCH(1,(Lotes!$A:$A=C4629)*(Lotes!$C:$C=E4629),0)),"")</f>
        <v/>
      </c>
      <c r="G4629" s="14" t="n"/>
    </row>
    <row r="4630">
      <c r="A4630" s="10" t="n"/>
      <c r="D4630">
        <f>IFERROR(VLOOKUP(C4630,Produtos!A:B,2,FALSE),"")</f>
        <v/>
      </c>
      <c r="F4630" s="10">
        <f>IFERROR(INDEX(Lotes!$E:$E,MATCH(1,(Lotes!$A:$A=C4630)*(Lotes!$C:$C=E4630),0)),"")</f>
        <v/>
      </c>
      <c r="G4630" s="14" t="n"/>
    </row>
    <row r="4631">
      <c r="A4631" s="10" t="n"/>
      <c r="D4631">
        <f>IFERROR(VLOOKUP(C4631,Produtos!A:B,2,FALSE),"")</f>
        <v/>
      </c>
      <c r="F4631" s="10">
        <f>IFERROR(INDEX(Lotes!$E:$E,MATCH(1,(Lotes!$A:$A=C4631)*(Lotes!$C:$C=E4631),0)),"")</f>
        <v/>
      </c>
      <c r="G4631" s="14" t="n"/>
    </row>
    <row r="4632">
      <c r="A4632" s="10" t="n"/>
      <c r="D4632">
        <f>IFERROR(VLOOKUP(C4632,Produtos!A:B,2,FALSE),"")</f>
        <v/>
      </c>
      <c r="F4632" s="10">
        <f>IFERROR(INDEX(Lotes!$E:$E,MATCH(1,(Lotes!$A:$A=C4632)*(Lotes!$C:$C=E4632),0)),"")</f>
        <v/>
      </c>
      <c r="G4632" s="14" t="n"/>
    </row>
    <row r="4633">
      <c r="A4633" s="10" t="n"/>
      <c r="D4633">
        <f>IFERROR(VLOOKUP(C4633,Produtos!A:B,2,FALSE),"")</f>
        <v/>
      </c>
      <c r="F4633" s="10">
        <f>IFERROR(INDEX(Lotes!$E:$E,MATCH(1,(Lotes!$A:$A=C4633)*(Lotes!$C:$C=E4633),0)),"")</f>
        <v/>
      </c>
      <c r="G4633" s="14" t="n"/>
    </row>
    <row r="4634">
      <c r="A4634" s="10" t="n"/>
      <c r="D4634">
        <f>IFERROR(VLOOKUP(C4634,Produtos!A:B,2,FALSE),"")</f>
        <v/>
      </c>
      <c r="F4634" s="10">
        <f>IFERROR(INDEX(Lotes!$E:$E,MATCH(1,(Lotes!$A:$A=C4634)*(Lotes!$C:$C=E4634),0)),"")</f>
        <v/>
      </c>
      <c r="G4634" s="14" t="n"/>
    </row>
    <row r="4635">
      <c r="A4635" s="10" t="n"/>
      <c r="D4635">
        <f>IFERROR(VLOOKUP(C4635,Produtos!A:B,2,FALSE),"")</f>
        <v/>
      </c>
      <c r="F4635" s="10">
        <f>IFERROR(INDEX(Lotes!$E:$E,MATCH(1,(Lotes!$A:$A=C4635)*(Lotes!$C:$C=E4635),0)),"")</f>
        <v/>
      </c>
      <c r="G4635" s="14" t="n"/>
    </row>
    <row r="4636">
      <c r="A4636" s="10" t="n"/>
      <c r="D4636">
        <f>IFERROR(VLOOKUP(C4636,Produtos!A:B,2,FALSE),"")</f>
        <v/>
      </c>
      <c r="F4636" s="10">
        <f>IFERROR(INDEX(Lotes!$E:$E,MATCH(1,(Lotes!$A:$A=C4636)*(Lotes!$C:$C=E4636),0)),"")</f>
        <v/>
      </c>
      <c r="G4636" s="14" t="n"/>
    </row>
    <row r="4637">
      <c r="A4637" s="10" t="n"/>
      <c r="D4637">
        <f>IFERROR(VLOOKUP(C4637,Produtos!A:B,2,FALSE),"")</f>
        <v/>
      </c>
      <c r="F4637" s="10">
        <f>IFERROR(INDEX(Lotes!$E:$E,MATCH(1,(Lotes!$A:$A=C4637)*(Lotes!$C:$C=E4637),0)),"")</f>
        <v/>
      </c>
      <c r="G4637" s="14" t="n"/>
    </row>
    <row r="4638">
      <c r="A4638" s="10" t="n"/>
      <c r="D4638">
        <f>IFERROR(VLOOKUP(C4638,Produtos!A:B,2,FALSE),"")</f>
        <v/>
      </c>
      <c r="F4638" s="10">
        <f>IFERROR(INDEX(Lotes!$E:$E,MATCH(1,(Lotes!$A:$A=C4638)*(Lotes!$C:$C=E4638),0)),"")</f>
        <v/>
      </c>
      <c r="G4638" s="14" t="n"/>
    </row>
    <row r="4639">
      <c r="A4639" s="10" t="n"/>
      <c r="D4639">
        <f>IFERROR(VLOOKUP(C4639,Produtos!A:B,2,FALSE),"")</f>
        <v/>
      </c>
      <c r="F4639" s="10">
        <f>IFERROR(INDEX(Lotes!$E:$E,MATCH(1,(Lotes!$A:$A=C4639)*(Lotes!$C:$C=E4639),0)),"")</f>
        <v/>
      </c>
      <c r="G4639" s="14" t="n"/>
    </row>
    <row r="4640">
      <c r="A4640" s="10" t="n"/>
      <c r="D4640">
        <f>IFERROR(VLOOKUP(C4640,Produtos!A:B,2,FALSE),"")</f>
        <v/>
      </c>
      <c r="F4640" s="10">
        <f>IFERROR(INDEX(Lotes!$E:$E,MATCH(1,(Lotes!$A:$A=C4640)*(Lotes!$C:$C=E4640),0)),"")</f>
        <v/>
      </c>
      <c r="G4640" s="14" t="n"/>
    </row>
    <row r="4641">
      <c r="A4641" s="10" t="n"/>
      <c r="D4641">
        <f>IFERROR(VLOOKUP(C4641,Produtos!A:B,2,FALSE),"")</f>
        <v/>
      </c>
      <c r="F4641" s="10">
        <f>IFERROR(INDEX(Lotes!$E:$E,MATCH(1,(Lotes!$A:$A=C4641)*(Lotes!$C:$C=E4641),0)),"")</f>
        <v/>
      </c>
      <c r="G4641" s="14" t="n"/>
    </row>
    <row r="4642">
      <c r="A4642" s="10" t="n"/>
      <c r="D4642">
        <f>IFERROR(VLOOKUP(C4642,Produtos!A:B,2,FALSE),"")</f>
        <v/>
      </c>
      <c r="F4642" s="10">
        <f>IFERROR(INDEX(Lotes!$E:$E,MATCH(1,(Lotes!$A:$A=C4642)*(Lotes!$C:$C=E4642),0)),"")</f>
        <v/>
      </c>
      <c r="G4642" s="14" t="n"/>
    </row>
    <row r="4643">
      <c r="A4643" s="10" t="n"/>
      <c r="D4643">
        <f>IFERROR(VLOOKUP(C4643,Produtos!A:B,2,FALSE),"")</f>
        <v/>
      </c>
      <c r="F4643" s="10">
        <f>IFERROR(INDEX(Lotes!$E:$E,MATCH(1,(Lotes!$A:$A=C4643)*(Lotes!$C:$C=E4643),0)),"")</f>
        <v/>
      </c>
      <c r="G4643" s="14" t="n"/>
    </row>
    <row r="4644">
      <c r="A4644" s="10" t="n"/>
      <c r="D4644">
        <f>IFERROR(VLOOKUP(C4644,Produtos!A:B,2,FALSE),"")</f>
        <v/>
      </c>
      <c r="F4644" s="10">
        <f>IFERROR(INDEX(Lotes!$E:$E,MATCH(1,(Lotes!$A:$A=C4644)*(Lotes!$C:$C=E4644),0)),"")</f>
        <v/>
      </c>
      <c r="G4644" s="14" t="n"/>
    </row>
    <row r="4645">
      <c r="A4645" s="10" t="n"/>
      <c r="D4645">
        <f>IFERROR(VLOOKUP(C4645,Produtos!A:B,2,FALSE),"")</f>
        <v/>
      </c>
      <c r="F4645" s="10">
        <f>IFERROR(INDEX(Lotes!$E:$E,MATCH(1,(Lotes!$A:$A=C4645)*(Lotes!$C:$C=E4645),0)),"")</f>
        <v/>
      </c>
      <c r="G4645" s="14" t="n"/>
    </row>
    <row r="4646">
      <c r="A4646" s="10" t="n"/>
      <c r="D4646">
        <f>IFERROR(VLOOKUP(C4646,Produtos!A:B,2,FALSE),"")</f>
        <v/>
      </c>
      <c r="F4646" s="10">
        <f>IFERROR(INDEX(Lotes!$E:$E,MATCH(1,(Lotes!$A:$A=C4646)*(Lotes!$C:$C=E4646),0)),"")</f>
        <v/>
      </c>
      <c r="G4646" s="14" t="n"/>
    </row>
    <row r="4647">
      <c r="A4647" s="10" t="n"/>
      <c r="D4647">
        <f>IFERROR(VLOOKUP(C4647,Produtos!A:B,2,FALSE),"")</f>
        <v/>
      </c>
      <c r="F4647" s="10">
        <f>IFERROR(INDEX(Lotes!$E:$E,MATCH(1,(Lotes!$A:$A=C4647)*(Lotes!$C:$C=E4647),0)),"")</f>
        <v/>
      </c>
      <c r="G4647" s="14" t="n"/>
    </row>
    <row r="4648">
      <c r="A4648" s="10" t="n"/>
      <c r="D4648">
        <f>IFERROR(VLOOKUP(C4648,Produtos!A:B,2,FALSE),"")</f>
        <v/>
      </c>
      <c r="F4648" s="10">
        <f>IFERROR(INDEX(Lotes!$E:$E,MATCH(1,(Lotes!$A:$A=C4648)*(Lotes!$C:$C=E4648),0)),"")</f>
        <v/>
      </c>
      <c r="G4648" s="14" t="n"/>
    </row>
    <row r="4649">
      <c r="A4649" s="10" t="n"/>
      <c r="D4649">
        <f>IFERROR(VLOOKUP(C4649,Produtos!A:B,2,FALSE),"")</f>
        <v/>
      </c>
      <c r="F4649" s="10">
        <f>IFERROR(INDEX(Lotes!$E:$E,MATCH(1,(Lotes!$A:$A=C4649)*(Lotes!$C:$C=E4649),0)),"")</f>
        <v/>
      </c>
      <c r="G4649" s="14" t="n"/>
    </row>
    <row r="4650">
      <c r="A4650" s="10" t="n"/>
      <c r="D4650">
        <f>IFERROR(VLOOKUP(C4650,Produtos!A:B,2,FALSE),"")</f>
        <v/>
      </c>
      <c r="F4650" s="10">
        <f>IFERROR(INDEX(Lotes!$E:$E,MATCH(1,(Lotes!$A:$A=C4650)*(Lotes!$C:$C=E4650),0)),"")</f>
        <v/>
      </c>
      <c r="G4650" s="14" t="n"/>
    </row>
    <row r="4651">
      <c r="A4651" s="10" t="n"/>
      <c r="D4651">
        <f>IFERROR(VLOOKUP(C4651,Produtos!A:B,2,FALSE),"")</f>
        <v/>
      </c>
      <c r="F4651" s="10">
        <f>IFERROR(INDEX(Lotes!$E:$E,MATCH(1,(Lotes!$A:$A=C4651)*(Lotes!$C:$C=E4651),0)),"")</f>
        <v/>
      </c>
      <c r="G4651" s="14" t="n"/>
    </row>
    <row r="4652">
      <c r="A4652" s="10" t="n"/>
      <c r="D4652">
        <f>IFERROR(VLOOKUP(C4652,Produtos!A:B,2,FALSE),"")</f>
        <v/>
      </c>
      <c r="F4652" s="10">
        <f>IFERROR(INDEX(Lotes!$E:$E,MATCH(1,(Lotes!$A:$A=C4652)*(Lotes!$C:$C=E4652),0)),"")</f>
        <v/>
      </c>
      <c r="G4652" s="14" t="n"/>
    </row>
    <row r="4653">
      <c r="A4653" s="10" t="n"/>
      <c r="D4653">
        <f>IFERROR(VLOOKUP(C4653,Produtos!A:B,2,FALSE),"")</f>
        <v/>
      </c>
      <c r="F4653" s="10">
        <f>IFERROR(INDEX(Lotes!$E:$E,MATCH(1,(Lotes!$A:$A=C4653)*(Lotes!$C:$C=E4653),0)),"")</f>
        <v/>
      </c>
      <c r="G4653" s="14" t="n"/>
    </row>
    <row r="4654">
      <c r="A4654" s="10" t="n"/>
      <c r="D4654">
        <f>IFERROR(VLOOKUP(C4654,Produtos!A:B,2,FALSE),"")</f>
        <v/>
      </c>
      <c r="F4654" s="10">
        <f>IFERROR(INDEX(Lotes!$E:$E,MATCH(1,(Lotes!$A:$A=C4654)*(Lotes!$C:$C=E4654),0)),"")</f>
        <v/>
      </c>
      <c r="G4654" s="14" t="n"/>
    </row>
    <row r="4655">
      <c r="A4655" s="10" t="n"/>
      <c r="D4655">
        <f>IFERROR(VLOOKUP(C4655,Produtos!A:B,2,FALSE),"")</f>
        <v/>
      </c>
      <c r="F4655" s="10">
        <f>IFERROR(INDEX(Lotes!$E:$E,MATCH(1,(Lotes!$A:$A=C4655)*(Lotes!$C:$C=E4655),0)),"")</f>
        <v/>
      </c>
      <c r="G4655" s="14" t="n"/>
    </row>
    <row r="4656">
      <c r="A4656" s="10" t="n"/>
      <c r="D4656">
        <f>IFERROR(VLOOKUP(C4656,Produtos!A:B,2,FALSE),"")</f>
        <v/>
      </c>
      <c r="F4656" s="10">
        <f>IFERROR(INDEX(Lotes!$E:$E,MATCH(1,(Lotes!$A:$A=C4656)*(Lotes!$C:$C=E4656),0)),"")</f>
        <v/>
      </c>
      <c r="G4656" s="14" t="n"/>
    </row>
    <row r="4657">
      <c r="A4657" s="10" t="n"/>
      <c r="D4657">
        <f>IFERROR(VLOOKUP(C4657,Produtos!A:B,2,FALSE),"")</f>
        <v/>
      </c>
      <c r="F4657" s="10">
        <f>IFERROR(INDEX(Lotes!$E:$E,MATCH(1,(Lotes!$A:$A=C4657)*(Lotes!$C:$C=E4657),0)),"")</f>
        <v/>
      </c>
      <c r="G4657" s="14" t="n"/>
    </row>
    <row r="4658">
      <c r="A4658" s="10" t="n"/>
      <c r="D4658">
        <f>IFERROR(VLOOKUP(C4658,Produtos!A:B,2,FALSE),"")</f>
        <v/>
      </c>
      <c r="F4658" s="10">
        <f>IFERROR(INDEX(Lotes!$E:$E,MATCH(1,(Lotes!$A:$A=C4658)*(Lotes!$C:$C=E4658),0)),"")</f>
        <v/>
      </c>
      <c r="G4658" s="14" t="n"/>
    </row>
    <row r="4659">
      <c r="A4659" s="10" t="n"/>
      <c r="D4659">
        <f>IFERROR(VLOOKUP(C4659,Produtos!A:B,2,FALSE),"")</f>
        <v/>
      </c>
      <c r="F4659" s="10">
        <f>IFERROR(INDEX(Lotes!$E:$E,MATCH(1,(Lotes!$A:$A=C4659)*(Lotes!$C:$C=E4659),0)),"")</f>
        <v/>
      </c>
      <c r="G4659" s="14" t="n"/>
    </row>
    <row r="4660">
      <c r="A4660" s="10" t="n"/>
      <c r="D4660">
        <f>IFERROR(VLOOKUP(C4660,Produtos!A:B,2,FALSE),"")</f>
        <v/>
      </c>
      <c r="F4660" s="10">
        <f>IFERROR(INDEX(Lotes!$E:$E,MATCH(1,(Lotes!$A:$A=C4660)*(Lotes!$C:$C=E4660),0)),"")</f>
        <v/>
      </c>
      <c r="G4660" s="14" t="n"/>
    </row>
    <row r="4661">
      <c r="A4661" s="10" t="n"/>
      <c r="D4661">
        <f>IFERROR(VLOOKUP(C4661,Produtos!A:B,2,FALSE),"")</f>
        <v/>
      </c>
      <c r="F4661" s="10">
        <f>IFERROR(INDEX(Lotes!$E:$E,MATCH(1,(Lotes!$A:$A=C4661)*(Lotes!$C:$C=E4661),0)),"")</f>
        <v/>
      </c>
      <c r="G4661" s="14" t="n"/>
    </row>
    <row r="4662">
      <c r="A4662" s="10" t="n"/>
      <c r="D4662">
        <f>IFERROR(VLOOKUP(C4662,Produtos!A:B,2,FALSE),"")</f>
        <v/>
      </c>
      <c r="F4662" s="10">
        <f>IFERROR(INDEX(Lotes!$E:$E,MATCH(1,(Lotes!$A:$A=C4662)*(Lotes!$C:$C=E4662),0)),"")</f>
        <v/>
      </c>
      <c r="G4662" s="14" t="n"/>
    </row>
    <row r="4663">
      <c r="A4663" s="10" t="n"/>
      <c r="D4663">
        <f>IFERROR(VLOOKUP(C4663,Produtos!A:B,2,FALSE),"")</f>
        <v/>
      </c>
      <c r="F4663" s="10">
        <f>IFERROR(INDEX(Lotes!$E:$E,MATCH(1,(Lotes!$A:$A=C4663)*(Lotes!$C:$C=E4663),0)),"")</f>
        <v/>
      </c>
      <c r="G4663" s="14" t="n"/>
    </row>
    <row r="4664">
      <c r="A4664" s="10" t="n"/>
      <c r="D4664">
        <f>IFERROR(VLOOKUP(C4664,Produtos!A:B,2,FALSE),"")</f>
        <v/>
      </c>
      <c r="F4664" s="10">
        <f>IFERROR(INDEX(Lotes!$E:$E,MATCH(1,(Lotes!$A:$A=C4664)*(Lotes!$C:$C=E4664),0)),"")</f>
        <v/>
      </c>
      <c r="G4664" s="14" t="n"/>
    </row>
    <row r="4665">
      <c r="A4665" s="10" t="n"/>
      <c r="D4665">
        <f>IFERROR(VLOOKUP(C4665,Produtos!A:B,2,FALSE),"")</f>
        <v/>
      </c>
      <c r="F4665" s="10">
        <f>IFERROR(INDEX(Lotes!$E:$E,MATCH(1,(Lotes!$A:$A=C4665)*(Lotes!$C:$C=E4665),0)),"")</f>
        <v/>
      </c>
      <c r="G4665" s="14" t="n"/>
    </row>
    <row r="4666">
      <c r="A4666" s="10" t="n"/>
      <c r="D4666">
        <f>IFERROR(VLOOKUP(C4666,Produtos!A:B,2,FALSE),"")</f>
        <v/>
      </c>
      <c r="F4666" s="10">
        <f>IFERROR(INDEX(Lotes!$E:$E,MATCH(1,(Lotes!$A:$A=C4666)*(Lotes!$C:$C=E4666),0)),"")</f>
        <v/>
      </c>
      <c r="G4666" s="14" t="n"/>
    </row>
    <row r="4667">
      <c r="A4667" s="10" t="n"/>
      <c r="D4667">
        <f>IFERROR(VLOOKUP(C4667,Produtos!A:B,2,FALSE),"")</f>
        <v/>
      </c>
      <c r="F4667" s="10">
        <f>IFERROR(INDEX(Lotes!$E:$E,MATCH(1,(Lotes!$A:$A=C4667)*(Lotes!$C:$C=E4667),0)),"")</f>
        <v/>
      </c>
      <c r="G4667" s="14" t="n"/>
    </row>
    <row r="4668">
      <c r="A4668" s="10" t="n"/>
      <c r="D4668">
        <f>IFERROR(VLOOKUP(C4668,Produtos!A:B,2,FALSE),"")</f>
        <v/>
      </c>
      <c r="F4668" s="10">
        <f>IFERROR(INDEX(Lotes!$E:$E,MATCH(1,(Lotes!$A:$A=C4668)*(Lotes!$C:$C=E4668),0)),"")</f>
        <v/>
      </c>
      <c r="G4668" s="14" t="n"/>
    </row>
    <row r="4669">
      <c r="A4669" s="10" t="n"/>
      <c r="D4669">
        <f>IFERROR(VLOOKUP(C4669,Produtos!A:B,2,FALSE),"")</f>
        <v/>
      </c>
      <c r="F4669" s="10">
        <f>IFERROR(INDEX(Lotes!$E:$E,MATCH(1,(Lotes!$A:$A=C4669)*(Lotes!$C:$C=E4669),0)),"")</f>
        <v/>
      </c>
      <c r="G4669" s="14" t="n"/>
    </row>
    <row r="4670">
      <c r="A4670" s="10" t="n"/>
      <c r="D4670">
        <f>IFERROR(VLOOKUP(C4670,Produtos!A:B,2,FALSE),"")</f>
        <v/>
      </c>
      <c r="F4670" s="10">
        <f>IFERROR(INDEX(Lotes!$E:$E,MATCH(1,(Lotes!$A:$A=C4670)*(Lotes!$C:$C=E4670),0)),"")</f>
        <v/>
      </c>
      <c r="G4670" s="14" t="n"/>
    </row>
    <row r="4671">
      <c r="A4671" s="10" t="n"/>
      <c r="D4671">
        <f>IFERROR(VLOOKUP(C4671,Produtos!A:B,2,FALSE),"")</f>
        <v/>
      </c>
      <c r="F4671" s="10">
        <f>IFERROR(INDEX(Lotes!$E:$E,MATCH(1,(Lotes!$A:$A=C4671)*(Lotes!$C:$C=E4671),0)),"")</f>
        <v/>
      </c>
      <c r="G4671" s="14" t="n"/>
    </row>
    <row r="4672">
      <c r="A4672" s="10" t="n"/>
      <c r="D4672">
        <f>IFERROR(VLOOKUP(C4672,Produtos!A:B,2,FALSE),"")</f>
        <v/>
      </c>
      <c r="F4672" s="10">
        <f>IFERROR(INDEX(Lotes!$E:$E,MATCH(1,(Lotes!$A:$A=C4672)*(Lotes!$C:$C=E4672),0)),"")</f>
        <v/>
      </c>
      <c r="G4672" s="14" t="n"/>
    </row>
    <row r="4673">
      <c r="A4673" s="10" t="n"/>
      <c r="D4673">
        <f>IFERROR(VLOOKUP(C4673,Produtos!A:B,2,FALSE),"")</f>
        <v/>
      </c>
      <c r="F4673" s="10">
        <f>IFERROR(INDEX(Lotes!$E:$E,MATCH(1,(Lotes!$A:$A=C4673)*(Lotes!$C:$C=E4673),0)),"")</f>
        <v/>
      </c>
      <c r="G4673" s="14" t="n"/>
    </row>
    <row r="4674">
      <c r="A4674" s="10" t="n"/>
      <c r="D4674">
        <f>IFERROR(VLOOKUP(C4674,Produtos!A:B,2,FALSE),"")</f>
        <v/>
      </c>
      <c r="F4674" s="10">
        <f>IFERROR(INDEX(Lotes!$E:$E,MATCH(1,(Lotes!$A:$A=C4674)*(Lotes!$C:$C=E4674),0)),"")</f>
        <v/>
      </c>
      <c r="G4674" s="14" t="n"/>
    </row>
    <row r="4675">
      <c r="A4675" s="10" t="n"/>
      <c r="D4675">
        <f>IFERROR(VLOOKUP(C4675,Produtos!A:B,2,FALSE),"")</f>
        <v/>
      </c>
      <c r="F4675" s="10">
        <f>IFERROR(INDEX(Lotes!$E:$E,MATCH(1,(Lotes!$A:$A=C4675)*(Lotes!$C:$C=E4675),0)),"")</f>
        <v/>
      </c>
      <c r="G4675" s="14" t="n"/>
    </row>
    <row r="4676">
      <c r="A4676" s="10" t="n"/>
      <c r="D4676">
        <f>IFERROR(VLOOKUP(C4676,Produtos!A:B,2,FALSE),"")</f>
        <v/>
      </c>
      <c r="F4676" s="10">
        <f>IFERROR(INDEX(Lotes!$E:$E,MATCH(1,(Lotes!$A:$A=C4676)*(Lotes!$C:$C=E4676),0)),"")</f>
        <v/>
      </c>
      <c r="G4676" s="14" t="n"/>
    </row>
    <row r="4677">
      <c r="A4677" s="10" t="n"/>
      <c r="D4677">
        <f>IFERROR(VLOOKUP(C4677,Produtos!A:B,2,FALSE),"")</f>
        <v/>
      </c>
      <c r="F4677" s="10">
        <f>IFERROR(INDEX(Lotes!$E:$E,MATCH(1,(Lotes!$A:$A=C4677)*(Lotes!$C:$C=E4677),0)),"")</f>
        <v/>
      </c>
      <c r="G4677" s="14" t="n"/>
    </row>
    <row r="4678">
      <c r="A4678" s="10" t="n"/>
      <c r="D4678">
        <f>IFERROR(VLOOKUP(C4678,Produtos!A:B,2,FALSE),"")</f>
        <v/>
      </c>
      <c r="F4678" s="10">
        <f>IFERROR(INDEX(Lotes!$E:$E,MATCH(1,(Lotes!$A:$A=C4678)*(Lotes!$C:$C=E4678),0)),"")</f>
        <v/>
      </c>
      <c r="G4678" s="14" t="n"/>
    </row>
    <row r="4679">
      <c r="A4679" s="10" t="n"/>
      <c r="D4679">
        <f>IFERROR(VLOOKUP(C4679,Produtos!A:B,2,FALSE),"")</f>
        <v/>
      </c>
      <c r="F4679" s="10">
        <f>IFERROR(INDEX(Lotes!$E:$E,MATCH(1,(Lotes!$A:$A=C4679)*(Lotes!$C:$C=E4679),0)),"")</f>
        <v/>
      </c>
      <c r="G4679" s="14" t="n"/>
    </row>
    <row r="4680">
      <c r="A4680" s="10" t="n"/>
      <c r="D4680">
        <f>IFERROR(VLOOKUP(C4680,Produtos!A:B,2,FALSE),"")</f>
        <v/>
      </c>
      <c r="F4680" s="10">
        <f>IFERROR(INDEX(Lotes!$E:$E,MATCH(1,(Lotes!$A:$A=C4680)*(Lotes!$C:$C=E4680),0)),"")</f>
        <v/>
      </c>
      <c r="G4680" s="14" t="n"/>
    </row>
    <row r="4681">
      <c r="A4681" s="10" t="n"/>
      <c r="D4681">
        <f>IFERROR(VLOOKUP(C4681,Produtos!A:B,2,FALSE),"")</f>
        <v/>
      </c>
      <c r="F4681" s="10">
        <f>IFERROR(INDEX(Lotes!$E:$E,MATCH(1,(Lotes!$A:$A=C4681)*(Lotes!$C:$C=E4681),0)),"")</f>
        <v/>
      </c>
      <c r="G4681" s="14" t="n"/>
    </row>
    <row r="4682">
      <c r="A4682" s="10" t="n"/>
      <c r="D4682">
        <f>IFERROR(VLOOKUP(C4682,Produtos!A:B,2,FALSE),"")</f>
        <v/>
      </c>
      <c r="F4682" s="10">
        <f>IFERROR(INDEX(Lotes!$E:$E,MATCH(1,(Lotes!$A:$A=C4682)*(Lotes!$C:$C=E4682),0)),"")</f>
        <v/>
      </c>
      <c r="G4682" s="14" t="n"/>
    </row>
    <row r="4683">
      <c r="A4683" s="10" t="n"/>
      <c r="D4683">
        <f>IFERROR(VLOOKUP(C4683,Produtos!A:B,2,FALSE),"")</f>
        <v/>
      </c>
      <c r="F4683" s="10">
        <f>IFERROR(INDEX(Lotes!$E:$E,MATCH(1,(Lotes!$A:$A=C4683)*(Lotes!$C:$C=E4683),0)),"")</f>
        <v/>
      </c>
      <c r="G4683" s="14" t="n"/>
    </row>
    <row r="4684">
      <c r="A4684" s="10" t="n"/>
      <c r="D4684">
        <f>IFERROR(VLOOKUP(C4684,Produtos!A:B,2,FALSE),"")</f>
        <v/>
      </c>
      <c r="F4684" s="10">
        <f>IFERROR(INDEX(Lotes!$E:$E,MATCH(1,(Lotes!$A:$A=C4684)*(Lotes!$C:$C=E4684),0)),"")</f>
        <v/>
      </c>
      <c r="G4684" s="14" t="n"/>
    </row>
    <row r="4685">
      <c r="A4685" s="10" t="n"/>
      <c r="D4685">
        <f>IFERROR(VLOOKUP(C4685,Produtos!A:B,2,FALSE),"")</f>
        <v/>
      </c>
      <c r="F4685" s="10">
        <f>IFERROR(INDEX(Lotes!$E:$E,MATCH(1,(Lotes!$A:$A=C4685)*(Lotes!$C:$C=E4685),0)),"")</f>
        <v/>
      </c>
      <c r="G4685" s="14" t="n"/>
    </row>
    <row r="4686">
      <c r="A4686" s="10" t="n"/>
      <c r="D4686">
        <f>IFERROR(VLOOKUP(C4686,Produtos!A:B,2,FALSE),"")</f>
        <v/>
      </c>
      <c r="F4686" s="10">
        <f>IFERROR(INDEX(Lotes!$E:$E,MATCH(1,(Lotes!$A:$A=C4686)*(Lotes!$C:$C=E4686),0)),"")</f>
        <v/>
      </c>
      <c r="G4686" s="14" t="n"/>
    </row>
    <row r="4687">
      <c r="A4687" s="10" t="n"/>
      <c r="D4687">
        <f>IFERROR(VLOOKUP(C4687,Produtos!A:B,2,FALSE),"")</f>
        <v/>
      </c>
      <c r="F4687" s="10">
        <f>IFERROR(INDEX(Lotes!$E:$E,MATCH(1,(Lotes!$A:$A=C4687)*(Lotes!$C:$C=E4687),0)),"")</f>
        <v/>
      </c>
      <c r="G4687" s="14" t="n"/>
    </row>
    <row r="4688">
      <c r="A4688" s="10" t="n"/>
      <c r="D4688">
        <f>IFERROR(VLOOKUP(C4688,Produtos!A:B,2,FALSE),"")</f>
        <v/>
      </c>
      <c r="F4688" s="10">
        <f>IFERROR(INDEX(Lotes!$E:$E,MATCH(1,(Lotes!$A:$A=C4688)*(Lotes!$C:$C=E4688),0)),"")</f>
        <v/>
      </c>
      <c r="G4688" s="14" t="n"/>
    </row>
    <row r="4689">
      <c r="A4689" s="10" t="n"/>
      <c r="D4689">
        <f>IFERROR(VLOOKUP(C4689,Produtos!A:B,2,FALSE),"")</f>
        <v/>
      </c>
      <c r="F4689" s="10">
        <f>IFERROR(INDEX(Lotes!$E:$E,MATCH(1,(Lotes!$A:$A=C4689)*(Lotes!$C:$C=E4689),0)),"")</f>
        <v/>
      </c>
      <c r="G4689" s="14" t="n"/>
    </row>
    <row r="4690">
      <c r="A4690" s="10" t="n"/>
      <c r="D4690">
        <f>IFERROR(VLOOKUP(C4690,Produtos!A:B,2,FALSE),"")</f>
        <v/>
      </c>
      <c r="F4690" s="10">
        <f>IFERROR(INDEX(Lotes!$E:$E,MATCH(1,(Lotes!$A:$A=C4690)*(Lotes!$C:$C=E4690),0)),"")</f>
        <v/>
      </c>
      <c r="G4690" s="14" t="n"/>
    </row>
    <row r="4691">
      <c r="A4691" s="10" t="n"/>
      <c r="D4691">
        <f>IFERROR(VLOOKUP(C4691,Produtos!A:B,2,FALSE),"")</f>
        <v/>
      </c>
      <c r="F4691" s="10">
        <f>IFERROR(INDEX(Lotes!$E:$E,MATCH(1,(Lotes!$A:$A=C4691)*(Lotes!$C:$C=E4691),0)),"")</f>
        <v/>
      </c>
      <c r="G4691" s="14" t="n"/>
    </row>
    <row r="4692">
      <c r="A4692" s="10" t="n"/>
      <c r="D4692">
        <f>IFERROR(VLOOKUP(C4692,Produtos!A:B,2,FALSE),"")</f>
        <v/>
      </c>
      <c r="F4692" s="10">
        <f>IFERROR(INDEX(Lotes!$E:$E,MATCH(1,(Lotes!$A:$A=C4692)*(Lotes!$C:$C=E4692),0)),"")</f>
        <v/>
      </c>
      <c r="G4692" s="14" t="n"/>
    </row>
    <row r="4693">
      <c r="A4693" s="10" t="n"/>
      <c r="D4693">
        <f>IFERROR(VLOOKUP(C4693,Produtos!A:B,2,FALSE),"")</f>
        <v/>
      </c>
      <c r="F4693" s="10">
        <f>IFERROR(INDEX(Lotes!$E:$E,MATCH(1,(Lotes!$A:$A=C4693)*(Lotes!$C:$C=E4693),0)),"")</f>
        <v/>
      </c>
      <c r="G4693" s="14" t="n"/>
    </row>
    <row r="4694">
      <c r="A4694" s="10" t="n"/>
      <c r="D4694">
        <f>IFERROR(VLOOKUP(C4694,Produtos!A:B,2,FALSE),"")</f>
        <v/>
      </c>
      <c r="F4694" s="10">
        <f>IFERROR(INDEX(Lotes!$E:$E,MATCH(1,(Lotes!$A:$A=C4694)*(Lotes!$C:$C=E4694),0)),"")</f>
        <v/>
      </c>
      <c r="G4694" s="14" t="n"/>
    </row>
    <row r="4695">
      <c r="A4695" s="10" t="n"/>
      <c r="D4695">
        <f>IFERROR(VLOOKUP(C4695,Produtos!A:B,2,FALSE),"")</f>
        <v/>
      </c>
      <c r="F4695" s="10">
        <f>IFERROR(INDEX(Lotes!$E:$E,MATCH(1,(Lotes!$A:$A=C4695)*(Lotes!$C:$C=E4695),0)),"")</f>
        <v/>
      </c>
      <c r="G4695" s="14" t="n"/>
    </row>
    <row r="4696">
      <c r="A4696" s="10" t="n"/>
      <c r="D4696">
        <f>IFERROR(VLOOKUP(C4696,Produtos!A:B,2,FALSE),"")</f>
        <v/>
      </c>
      <c r="F4696" s="10">
        <f>IFERROR(INDEX(Lotes!$E:$E,MATCH(1,(Lotes!$A:$A=C4696)*(Lotes!$C:$C=E4696),0)),"")</f>
        <v/>
      </c>
      <c r="G4696" s="14" t="n"/>
    </row>
    <row r="4697">
      <c r="A4697" s="10" t="n"/>
      <c r="D4697">
        <f>IFERROR(VLOOKUP(C4697,Produtos!A:B,2,FALSE),"")</f>
        <v/>
      </c>
      <c r="F4697" s="10">
        <f>IFERROR(INDEX(Lotes!$E:$E,MATCH(1,(Lotes!$A:$A=C4697)*(Lotes!$C:$C=E4697),0)),"")</f>
        <v/>
      </c>
      <c r="G4697" s="14" t="n"/>
    </row>
    <row r="4698">
      <c r="A4698" s="10" t="n"/>
      <c r="D4698">
        <f>IFERROR(VLOOKUP(C4698,Produtos!A:B,2,FALSE),"")</f>
        <v/>
      </c>
      <c r="F4698" s="10">
        <f>IFERROR(INDEX(Lotes!$E:$E,MATCH(1,(Lotes!$A:$A=C4698)*(Lotes!$C:$C=E4698),0)),"")</f>
        <v/>
      </c>
      <c r="G4698" s="14" t="n"/>
    </row>
    <row r="4699">
      <c r="A4699" s="10" t="n"/>
      <c r="D4699">
        <f>IFERROR(VLOOKUP(C4699,Produtos!A:B,2,FALSE),"")</f>
        <v/>
      </c>
      <c r="F4699" s="10">
        <f>IFERROR(INDEX(Lotes!$E:$E,MATCH(1,(Lotes!$A:$A=C4699)*(Lotes!$C:$C=E4699),0)),"")</f>
        <v/>
      </c>
      <c r="G4699" s="14" t="n"/>
    </row>
    <row r="4700">
      <c r="A4700" s="10" t="n"/>
      <c r="D4700">
        <f>IFERROR(VLOOKUP(C4700,Produtos!A:B,2,FALSE),"")</f>
        <v/>
      </c>
      <c r="F4700" s="10">
        <f>IFERROR(INDEX(Lotes!$E:$E,MATCH(1,(Lotes!$A:$A=C4700)*(Lotes!$C:$C=E4700),0)),"")</f>
        <v/>
      </c>
      <c r="G4700" s="14" t="n"/>
    </row>
    <row r="4701">
      <c r="A4701" s="10" t="n"/>
      <c r="D4701">
        <f>IFERROR(VLOOKUP(C4701,Produtos!A:B,2,FALSE),"")</f>
        <v/>
      </c>
      <c r="F4701" s="10">
        <f>IFERROR(INDEX(Lotes!$E:$E,MATCH(1,(Lotes!$A:$A=C4701)*(Lotes!$C:$C=E4701),0)),"")</f>
        <v/>
      </c>
      <c r="G4701" s="14" t="n"/>
    </row>
    <row r="4702">
      <c r="A4702" s="10" t="n"/>
      <c r="D4702">
        <f>IFERROR(VLOOKUP(C4702,Produtos!A:B,2,FALSE),"")</f>
        <v/>
      </c>
      <c r="F4702" s="10">
        <f>IFERROR(INDEX(Lotes!$E:$E,MATCH(1,(Lotes!$A:$A=C4702)*(Lotes!$C:$C=E4702),0)),"")</f>
        <v/>
      </c>
      <c r="G4702" s="14" t="n"/>
    </row>
    <row r="4703">
      <c r="A4703" s="10" t="n"/>
      <c r="D4703">
        <f>IFERROR(VLOOKUP(C4703,Produtos!A:B,2,FALSE),"")</f>
        <v/>
      </c>
      <c r="F4703" s="10">
        <f>IFERROR(INDEX(Lotes!$E:$E,MATCH(1,(Lotes!$A:$A=C4703)*(Lotes!$C:$C=E4703),0)),"")</f>
        <v/>
      </c>
      <c r="G4703" s="14" t="n"/>
    </row>
    <row r="4704">
      <c r="A4704" s="10" t="n"/>
      <c r="D4704">
        <f>IFERROR(VLOOKUP(C4704,Produtos!A:B,2,FALSE),"")</f>
        <v/>
      </c>
      <c r="F4704" s="10">
        <f>IFERROR(INDEX(Lotes!$E:$E,MATCH(1,(Lotes!$A:$A=C4704)*(Lotes!$C:$C=E4704),0)),"")</f>
        <v/>
      </c>
      <c r="G4704" s="14" t="n"/>
    </row>
    <row r="4705">
      <c r="A4705" s="10" t="n"/>
      <c r="D4705">
        <f>IFERROR(VLOOKUP(C4705,Produtos!A:B,2,FALSE),"")</f>
        <v/>
      </c>
      <c r="F4705" s="10">
        <f>IFERROR(INDEX(Lotes!$E:$E,MATCH(1,(Lotes!$A:$A=C4705)*(Lotes!$C:$C=E4705),0)),"")</f>
        <v/>
      </c>
      <c r="G4705" s="14" t="n"/>
    </row>
    <row r="4706">
      <c r="A4706" s="10" t="n"/>
      <c r="D4706">
        <f>IFERROR(VLOOKUP(C4706,Produtos!A:B,2,FALSE),"")</f>
        <v/>
      </c>
      <c r="F4706" s="10">
        <f>IFERROR(INDEX(Lotes!$E:$E,MATCH(1,(Lotes!$A:$A=C4706)*(Lotes!$C:$C=E4706),0)),"")</f>
        <v/>
      </c>
      <c r="G4706" s="14" t="n"/>
    </row>
    <row r="4707">
      <c r="A4707" s="10" t="n"/>
      <c r="D4707">
        <f>IFERROR(VLOOKUP(C4707,Produtos!A:B,2,FALSE),"")</f>
        <v/>
      </c>
      <c r="F4707" s="10">
        <f>IFERROR(INDEX(Lotes!$E:$E,MATCH(1,(Lotes!$A:$A=C4707)*(Lotes!$C:$C=E4707),0)),"")</f>
        <v/>
      </c>
      <c r="G4707" s="14" t="n"/>
    </row>
    <row r="4708">
      <c r="A4708" s="10" t="n"/>
      <c r="D4708">
        <f>IFERROR(VLOOKUP(C4708,Produtos!A:B,2,FALSE),"")</f>
        <v/>
      </c>
      <c r="F4708" s="10">
        <f>IFERROR(INDEX(Lotes!$E:$E,MATCH(1,(Lotes!$A:$A=C4708)*(Lotes!$C:$C=E4708),0)),"")</f>
        <v/>
      </c>
      <c r="G4708" s="14" t="n"/>
    </row>
    <row r="4709">
      <c r="A4709" s="10" t="n"/>
      <c r="D4709">
        <f>IFERROR(VLOOKUP(C4709,Produtos!A:B,2,FALSE),"")</f>
        <v/>
      </c>
      <c r="F4709" s="10">
        <f>IFERROR(INDEX(Lotes!$E:$E,MATCH(1,(Lotes!$A:$A=C4709)*(Lotes!$C:$C=E4709),0)),"")</f>
        <v/>
      </c>
      <c r="G4709" s="14" t="n"/>
    </row>
    <row r="4710">
      <c r="A4710" s="10" t="n"/>
      <c r="D4710">
        <f>IFERROR(VLOOKUP(C4710,Produtos!A:B,2,FALSE),"")</f>
        <v/>
      </c>
      <c r="F4710" s="10">
        <f>IFERROR(INDEX(Lotes!$E:$E,MATCH(1,(Lotes!$A:$A=C4710)*(Lotes!$C:$C=E4710),0)),"")</f>
        <v/>
      </c>
      <c r="G4710" s="14" t="n"/>
    </row>
    <row r="4711">
      <c r="A4711" s="10" t="n"/>
      <c r="D4711">
        <f>IFERROR(VLOOKUP(C4711,Produtos!A:B,2,FALSE),"")</f>
        <v/>
      </c>
      <c r="F4711" s="10">
        <f>IFERROR(INDEX(Lotes!$E:$E,MATCH(1,(Lotes!$A:$A=C4711)*(Lotes!$C:$C=E4711),0)),"")</f>
        <v/>
      </c>
      <c r="G4711" s="14" t="n"/>
    </row>
    <row r="4712">
      <c r="A4712" s="10" t="n"/>
      <c r="D4712">
        <f>IFERROR(VLOOKUP(C4712,Produtos!A:B,2,FALSE),"")</f>
        <v/>
      </c>
      <c r="F4712" s="10">
        <f>IFERROR(INDEX(Lotes!$E:$E,MATCH(1,(Lotes!$A:$A=C4712)*(Lotes!$C:$C=E4712),0)),"")</f>
        <v/>
      </c>
      <c r="G4712" s="14" t="n"/>
    </row>
    <row r="4713">
      <c r="A4713" s="10" t="n"/>
      <c r="D4713">
        <f>IFERROR(VLOOKUP(C4713,Produtos!A:B,2,FALSE),"")</f>
        <v/>
      </c>
      <c r="F4713" s="10">
        <f>IFERROR(INDEX(Lotes!$E:$E,MATCH(1,(Lotes!$A:$A=C4713)*(Lotes!$C:$C=E4713),0)),"")</f>
        <v/>
      </c>
      <c r="G4713" s="14" t="n"/>
    </row>
    <row r="4714">
      <c r="A4714" s="10" t="n"/>
      <c r="D4714">
        <f>IFERROR(VLOOKUP(C4714,Produtos!A:B,2,FALSE),"")</f>
        <v/>
      </c>
      <c r="F4714" s="10">
        <f>IFERROR(INDEX(Lotes!$E:$E,MATCH(1,(Lotes!$A:$A=C4714)*(Lotes!$C:$C=E4714),0)),"")</f>
        <v/>
      </c>
      <c r="G4714" s="14" t="n"/>
    </row>
    <row r="4715">
      <c r="A4715" s="10" t="n"/>
      <c r="D4715">
        <f>IFERROR(VLOOKUP(C4715,Produtos!A:B,2,FALSE),"")</f>
        <v/>
      </c>
      <c r="F4715" s="10">
        <f>IFERROR(INDEX(Lotes!$E:$E,MATCH(1,(Lotes!$A:$A=C4715)*(Lotes!$C:$C=E4715),0)),"")</f>
        <v/>
      </c>
      <c r="G4715" s="14" t="n"/>
    </row>
    <row r="4716">
      <c r="A4716" s="10" t="n"/>
      <c r="D4716">
        <f>IFERROR(VLOOKUP(C4716,Produtos!A:B,2,FALSE),"")</f>
        <v/>
      </c>
      <c r="F4716" s="10">
        <f>IFERROR(INDEX(Lotes!$E:$E,MATCH(1,(Lotes!$A:$A=C4716)*(Lotes!$C:$C=E4716),0)),"")</f>
        <v/>
      </c>
      <c r="G4716" s="14" t="n"/>
    </row>
    <row r="4717">
      <c r="A4717" s="10" t="n"/>
      <c r="D4717">
        <f>IFERROR(VLOOKUP(C4717,Produtos!A:B,2,FALSE),"")</f>
        <v/>
      </c>
      <c r="F4717" s="10">
        <f>IFERROR(INDEX(Lotes!$E:$E,MATCH(1,(Lotes!$A:$A=C4717)*(Lotes!$C:$C=E4717),0)),"")</f>
        <v/>
      </c>
      <c r="G4717" s="14" t="n"/>
    </row>
    <row r="4718">
      <c r="A4718" s="10" t="n"/>
      <c r="D4718">
        <f>IFERROR(VLOOKUP(C4718,Produtos!A:B,2,FALSE),"")</f>
        <v/>
      </c>
      <c r="F4718" s="10">
        <f>IFERROR(INDEX(Lotes!$E:$E,MATCH(1,(Lotes!$A:$A=C4718)*(Lotes!$C:$C=E4718),0)),"")</f>
        <v/>
      </c>
      <c r="G4718" s="14" t="n"/>
    </row>
    <row r="4719">
      <c r="A4719" s="10" t="n"/>
      <c r="D4719">
        <f>IFERROR(VLOOKUP(C4719,Produtos!A:B,2,FALSE),"")</f>
        <v/>
      </c>
      <c r="F4719" s="10">
        <f>IFERROR(INDEX(Lotes!$E:$E,MATCH(1,(Lotes!$A:$A=C4719)*(Lotes!$C:$C=E4719),0)),"")</f>
        <v/>
      </c>
      <c r="G4719" s="14" t="n"/>
    </row>
    <row r="4720">
      <c r="A4720" s="10" t="n"/>
      <c r="D4720">
        <f>IFERROR(VLOOKUP(C4720,Produtos!A:B,2,FALSE),"")</f>
        <v/>
      </c>
      <c r="F4720" s="10">
        <f>IFERROR(INDEX(Lotes!$E:$E,MATCH(1,(Lotes!$A:$A=C4720)*(Lotes!$C:$C=E4720),0)),"")</f>
        <v/>
      </c>
      <c r="G4720" s="14" t="n"/>
    </row>
    <row r="4721">
      <c r="A4721" s="10" t="n"/>
      <c r="D4721">
        <f>IFERROR(VLOOKUP(C4721,Produtos!A:B,2,FALSE),"")</f>
        <v/>
      </c>
      <c r="F4721" s="10">
        <f>IFERROR(INDEX(Lotes!$E:$E,MATCH(1,(Lotes!$A:$A=C4721)*(Lotes!$C:$C=E4721),0)),"")</f>
        <v/>
      </c>
      <c r="G4721" s="14" t="n"/>
    </row>
    <row r="4722">
      <c r="A4722" s="10" t="n"/>
      <c r="D4722">
        <f>IFERROR(VLOOKUP(C4722,Produtos!A:B,2,FALSE),"")</f>
        <v/>
      </c>
      <c r="F4722" s="10">
        <f>IFERROR(INDEX(Lotes!$E:$E,MATCH(1,(Lotes!$A:$A=C4722)*(Lotes!$C:$C=E4722),0)),"")</f>
        <v/>
      </c>
      <c r="G4722" s="14" t="n"/>
    </row>
    <row r="4723">
      <c r="A4723" s="10" t="n"/>
      <c r="D4723">
        <f>IFERROR(VLOOKUP(C4723,Produtos!A:B,2,FALSE),"")</f>
        <v/>
      </c>
      <c r="F4723" s="10">
        <f>IFERROR(INDEX(Lotes!$E:$E,MATCH(1,(Lotes!$A:$A=C4723)*(Lotes!$C:$C=E4723),0)),"")</f>
        <v/>
      </c>
      <c r="G4723" s="14" t="n"/>
    </row>
    <row r="4724">
      <c r="A4724" s="10" t="n"/>
      <c r="D4724">
        <f>IFERROR(VLOOKUP(C4724,Produtos!A:B,2,FALSE),"")</f>
        <v/>
      </c>
      <c r="F4724" s="10">
        <f>IFERROR(INDEX(Lotes!$E:$E,MATCH(1,(Lotes!$A:$A=C4724)*(Lotes!$C:$C=E4724),0)),"")</f>
        <v/>
      </c>
      <c r="G4724" s="14" t="n"/>
    </row>
    <row r="4725">
      <c r="A4725" s="10" t="n"/>
      <c r="D4725">
        <f>IFERROR(VLOOKUP(C4725,Produtos!A:B,2,FALSE),"")</f>
        <v/>
      </c>
      <c r="F4725" s="10">
        <f>IFERROR(INDEX(Lotes!$E:$E,MATCH(1,(Lotes!$A:$A=C4725)*(Lotes!$C:$C=E4725),0)),"")</f>
        <v/>
      </c>
      <c r="G4725" s="14" t="n"/>
    </row>
    <row r="4726">
      <c r="A4726" s="10" t="n"/>
      <c r="D4726">
        <f>IFERROR(VLOOKUP(C4726,Produtos!A:B,2,FALSE),"")</f>
        <v/>
      </c>
      <c r="F4726" s="10">
        <f>IFERROR(INDEX(Lotes!$E:$E,MATCH(1,(Lotes!$A:$A=C4726)*(Lotes!$C:$C=E4726),0)),"")</f>
        <v/>
      </c>
      <c r="G4726" s="14" t="n"/>
    </row>
    <row r="4727">
      <c r="A4727" s="10" t="n"/>
      <c r="D4727">
        <f>IFERROR(VLOOKUP(C4727,Produtos!A:B,2,FALSE),"")</f>
        <v/>
      </c>
      <c r="F4727" s="10">
        <f>IFERROR(INDEX(Lotes!$E:$E,MATCH(1,(Lotes!$A:$A=C4727)*(Lotes!$C:$C=E4727),0)),"")</f>
        <v/>
      </c>
      <c r="G4727" s="14" t="n"/>
    </row>
    <row r="4728">
      <c r="A4728" s="10" t="n"/>
      <c r="D4728">
        <f>IFERROR(VLOOKUP(C4728,Produtos!A:B,2,FALSE),"")</f>
        <v/>
      </c>
      <c r="F4728" s="10">
        <f>IFERROR(INDEX(Lotes!$E:$E,MATCH(1,(Lotes!$A:$A=C4728)*(Lotes!$C:$C=E4728),0)),"")</f>
        <v/>
      </c>
      <c r="G4728" s="14" t="n"/>
    </row>
    <row r="4729">
      <c r="A4729" s="10" t="n"/>
      <c r="D4729">
        <f>IFERROR(VLOOKUP(C4729,Produtos!A:B,2,FALSE),"")</f>
        <v/>
      </c>
      <c r="F4729" s="10">
        <f>IFERROR(INDEX(Lotes!$E:$E,MATCH(1,(Lotes!$A:$A=C4729)*(Lotes!$C:$C=E4729),0)),"")</f>
        <v/>
      </c>
      <c r="G4729" s="14" t="n"/>
    </row>
    <row r="4730">
      <c r="A4730" s="10" t="n"/>
      <c r="D4730">
        <f>IFERROR(VLOOKUP(C4730,Produtos!A:B,2,FALSE),"")</f>
        <v/>
      </c>
      <c r="F4730" s="10">
        <f>IFERROR(INDEX(Lotes!$E:$E,MATCH(1,(Lotes!$A:$A=C4730)*(Lotes!$C:$C=E4730),0)),"")</f>
        <v/>
      </c>
      <c r="G4730" s="14" t="n"/>
    </row>
    <row r="4731">
      <c r="A4731" s="10" t="n"/>
      <c r="D4731">
        <f>IFERROR(VLOOKUP(C4731,Produtos!A:B,2,FALSE),"")</f>
        <v/>
      </c>
      <c r="F4731" s="10">
        <f>IFERROR(INDEX(Lotes!$E:$E,MATCH(1,(Lotes!$A:$A=C4731)*(Lotes!$C:$C=E4731),0)),"")</f>
        <v/>
      </c>
      <c r="G4731" s="14" t="n"/>
    </row>
    <row r="4732">
      <c r="A4732" s="10" t="n"/>
      <c r="D4732">
        <f>IFERROR(VLOOKUP(C4732,Produtos!A:B,2,FALSE),"")</f>
        <v/>
      </c>
      <c r="F4732" s="10">
        <f>IFERROR(INDEX(Lotes!$E:$E,MATCH(1,(Lotes!$A:$A=C4732)*(Lotes!$C:$C=E4732),0)),"")</f>
        <v/>
      </c>
      <c r="G4732" s="14" t="n"/>
    </row>
    <row r="4733">
      <c r="A4733" s="10" t="n"/>
      <c r="D4733">
        <f>IFERROR(VLOOKUP(C4733,Produtos!A:B,2,FALSE),"")</f>
        <v/>
      </c>
      <c r="F4733" s="10">
        <f>IFERROR(INDEX(Lotes!$E:$E,MATCH(1,(Lotes!$A:$A=C4733)*(Lotes!$C:$C=E4733),0)),"")</f>
        <v/>
      </c>
      <c r="G4733" s="14" t="n"/>
    </row>
    <row r="4734">
      <c r="A4734" s="10" t="n"/>
      <c r="D4734">
        <f>IFERROR(VLOOKUP(C4734,Produtos!A:B,2,FALSE),"")</f>
        <v/>
      </c>
      <c r="F4734" s="10">
        <f>IFERROR(INDEX(Lotes!$E:$E,MATCH(1,(Lotes!$A:$A=C4734)*(Lotes!$C:$C=E4734),0)),"")</f>
        <v/>
      </c>
      <c r="G4734" s="14" t="n"/>
    </row>
    <row r="4735">
      <c r="A4735" s="10" t="n"/>
      <c r="D4735">
        <f>IFERROR(VLOOKUP(C4735,Produtos!A:B,2,FALSE),"")</f>
        <v/>
      </c>
      <c r="F4735" s="10">
        <f>IFERROR(INDEX(Lotes!$E:$E,MATCH(1,(Lotes!$A:$A=C4735)*(Lotes!$C:$C=E4735),0)),"")</f>
        <v/>
      </c>
      <c r="G4735" s="14" t="n"/>
    </row>
    <row r="4736">
      <c r="A4736" s="10" t="n"/>
      <c r="D4736">
        <f>IFERROR(VLOOKUP(C4736,Produtos!A:B,2,FALSE),"")</f>
        <v/>
      </c>
      <c r="F4736" s="10">
        <f>IFERROR(INDEX(Lotes!$E:$E,MATCH(1,(Lotes!$A:$A=C4736)*(Lotes!$C:$C=E4736),0)),"")</f>
        <v/>
      </c>
      <c r="G4736" s="14" t="n"/>
    </row>
    <row r="4737">
      <c r="A4737" s="10" t="n"/>
      <c r="D4737">
        <f>IFERROR(VLOOKUP(C4737,Produtos!A:B,2,FALSE),"")</f>
        <v/>
      </c>
      <c r="F4737" s="10">
        <f>IFERROR(INDEX(Lotes!$E:$E,MATCH(1,(Lotes!$A:$A=C4737)*(Lotes!$C:$C=E4737),0)),"")</f>
        <v/>
      </c>
      <c r="G4737" s="14" t="n"/>
    </row>
    <row r="4738">
      <c r="A4738" s="10" t="n"/>
      <c r="D4738">
        <f>IFERROR(VLOOKUP(C4738,Produtos!A:B,2,FALSE),"")</f>
        <v/>
      </c>
      <c r="F4738" s="10">
        <f>IFERROR(INDEX(Lotes!$E:$E,MATCH(1,(Lotes!$A:$A=C4738)*(Lotes!$C:$C=E4738),0)),"")</f>
        <v/>
      </c>
      <c r="G4738" s="14" t="n"/>
    </row>
    <row r="4739">
      <c r="A4739" s="10" t="n"/>
      <c r="D4739">
        <f>IFERROR(VLOOKUP(C4739,Produtos!A:B,2,FALSE),"")</f>
        <v/>
      </c>
      <c r="F4739" s="10">
        <f>IFERROR(INDEX(Lotes!$E:$E,MATCH(1,(Lotes!$A:$A=C4739)*(Lotes!$C:$C=E4739),0)),"")</f>
        <v/>
      </c>
      <c r="G4739" s="14" t="n"/>
    </row>
    <row r="4740">
      <c r="A4740" s="10" t="n"/>
      <c r="D4740">
        <f>IFERROR(VLOOKUP(C4740,Produtos!A:B,2,FALSE),"")</f>
        <v/>
      </c>
      <c r="F4740" s="10">
        <f>IFERROR(INDEX(Lotes!$E:$E,MATCH(1,(Lotes!$A:$A=C4740)*(Lotes!$C:$C=E4740),0)),"")</f>
        <v/>
      </c>
      <c r="G4740" s="14" t="n"/>
    </row>
    <row r="4741">
      <c r="A4741" s="10" t="n"/>
      <c r="D4741">
        <f>IFERROR(VLOOKUP(C4741,Produtos!A:B,2,FALSE),"")</f>
        <v/>
      </c>
      <c r="F4741" s="10">
        <f>IFERROR(INDEX(Lotes!$E:$E,MATCH(1,(Lotes!$A:$A=C4741)*(Lotes!$C:$C=E4741),0)),"")</f>
        <v/>
      </c>
      <c r="G4741" s="14" t="n"/>
    </row>
    <row r="4742">
      <c r="A4742" s="10" t="n"/>
      <c r="D4742">
        <f>IFERROR(VLOOKUP(C4742,Produtos!A:B,2,FALSE),"")</f>
        <v/>
      </c>
      <c r="F4742" s="10">
        <f>IFERROR(INDEX(Lotes!$E:$E,MATCH(1,(Lotes!$A:$A=C4742)*(Lotes!$C:$C=E4742),0)),"")</f>
        <v/>
      </c>
      <c r="G4742" s="14" t="n"/>
    </row>
    <row r="4743">
      <c r="A4743" s="10" t="n"/>
      <c r="D4743">
        <f>IFERROR(VLOOKUP(C4743,Produtos!A:B,2,FALSE),"")</f>
        <v/>
      </c>
      <c r="F4743" s="10">
        <f>IFERROR(INDEX(Lotes!$E:$E,MATCH(1,(Lotes!$A:$A=C4743)*(Lotes!$C:$C=E4743),0)),"")</f>
        <v/>
      </c>
      <c r="G4743" s="14" t="n"/>
    </row>
    <row r="4744">
      <c r="A4744" s="10" t="n"/>
      <c r="D4744">
        <f>IFERROR(VLOOKUP(C4744,Produtos!A:B,2,FALSE),"")</f>
        <v/>
      </c>
      <c r="F4744" s="10">
        <f>IFERROR(INDEX(Lotes!$E:$E,MATCH(1,(Lotes!$A:$A=C4744)*(Lotes!$C:$C=E4744),0)),"")</f>
        <v/>
      </c>
      <c r="G4744" s="14" t="n"/>
    </row>
    <row r="4745">
      <c r="A4745" s="10" t="n"/>
      <c r="D4745">
        <f>IFERROR(VLOOKUP(C4745,Produtos!A:B,2,FALSE),"")</f>
        <v/>
      </c>
      <c r="F4745" s="10">
        <f>IFERROR(INDEX(Lotes!$E:$E,MATCH(1,(Lotes!$A:$A=C4745)*(Lotes!$C:$C=E4745),0)),"")</f>
        <v/>
      </c>
      <c r="G4745" s="14" t="n"/>
    </row>
    <row r="4746">
      <c r="A4746" s="10" t="n"/>
      <c r="D4746">
        <f>IFERROR(VLOOKUP(C4746,Produtos!A:B,2,FALSE),"")</f>
        <v/>
      </c>
      <c r="F4746" s="10">
        <f>IFERROR(INDEX(Lotes!$E:$E,MATCH(1,(Lotes!$A:$A=C4746)*(Lotes!$C:$C=E4746),0)),"")</f>
        <v/>
      </c>
      <c r="G4746" s="14" t="n"/>
    </row>
    <row r="4747">
      <c r="A4747" s="10" t="n"/>
      <c r="D4747">
        <f>IFERROR(VLOOKUP(C4747,Produtos!A:B,2,FALSE),"")</f>
        <v/>
      </c>
      <c r="F4747" s="10">
        <f>IFERROR(INDEX(Lotes!$E:$E,MATCH(1,(Lotes!$A:$A=C4747)*(Lotes!$C:$C=E4747),0)),"")</f>
        <v/>
      </c>
      <c r="G4747" s="14" t="n"/>
    </row>
    <row r="4748">
      <c r="A4748" s="10" t="n"/>
      <c r="D4748">
        <f>IFERROR(VLOOKUP(C4748,Produtos!A:B,2,FALSE),"")</f>
        <v/>
      </c>
      <c r="F4748" s="10">
        <f>IFERROR(INDEX(Lotes!$E:$E,MATCH(1,(Lotes!$A:$A=C4748)*(Lotes!$C:$C=E4748),0)),"")</f>
        <v/>
      </c>
      <c r="G4748" s="14" t="n"/>
    </row>
    <row r="4749">
      <c r="A4749" s="10" t="n"/>
      <c r="D4749">
        <f>IFERROR(VLOOKUP(C4749,Produtos!A:B,2,FALSE),"")</f>
        <v/>
      </c>
      <c r="F4749" s="10">
        <f>IFERROR(INDEX(Lotes!$E:$E,MATCH(1,(Lotes!$A:$A=C4749)*(Lotes!$C:$C=E4749),0)),"")</f>
        <v/>
      </c>
      <c r="G4749" s="14" t="n"/>
    </row>
    <row r="4750">
      <c r="A4750" s="10" t="n"/>
      <c r="D4750">
        <f>IFERROR(VLOOKUP(C4750,Produtos!A:B,2,FALSE),"")</f>
        <v/>
      </c>
      <c r="F4750" s="10">
        <f>IFERROR(INDEX(Lotes!$E:$E,MATCH(1,(Lotes!$A:$A=C4750)*(Lotes!$C:$C=E4750),0)),"")</f>
        <v/>
      </c>
      <c r="G4750" s="14" t="n"/>
    </row>
    <row r="4751">
      <c r="A4751" s="10" t="n"/>
      <c r="D4751">
        <f>IFERROR(VLOOKUP(C4751,Produtos!A:B,2,FALSE),"")</f>
        <v/>
      </c>
      <c r="F4751" s="10">
        <f>IFERROR(INDEX(Lotes!$E:$E,MATCH(1,(Lotes!$A:$A=C4751)*(Lotes!$C:$C=E4751),0)),"")</f>
        <v/>
      </c>
      <c r="G4751" s="14" t="n"/>
    </row>
    <row r="4752">
      <c r="A4752" s="10" t="n"/>
      <c r="D4752">
        <f>IFERROR(VLOOKUP(C4752,Produtos!A:B,2,FALSE),"")</f>
        <v/>
      </c>
      <c r="F4752" s="10">
        <f>IFERROR(INDEX(Lotes!$E:$E,MATCH(1,(Lotes!$A:$A=C4752)*(Lotes!$C:$C=E4752),0)),"")</f>
        <v/>
      </c>
      <c r="G4752" s="14" t="n"/>
    </row>
    <row r="4753">
      <c r="A4753" s="10" t="n"/>
      <c r="D4753">
        <f>IFERROR(VLOOKUP(C4753,Produtos!A:B,2,FALSE),"")</f>
        <v/>
      </c>
      <c r="F4753" s="10">
        <f>IFERROR(INDEX(Lotes!$E:$E,MATCH(1,(Lotes!$A:$A=C4753)*(Lotes!$C:$C=E4753),0)),"")</f>
        <v/>
      </c>
      <c r="G4753" s="14" t="n"/>
    </row>
    <row r="4754">
      <c r="A4754" s="10" t="n"/>
      <c r="D4754">
        <f>IFERROR(VLOOKUP(C4754,Produtos!A:B,2,FALSE),"")</f>
        <v/>
      </c>
      <c r="F4754" s="10">
        <f>IFERROR(INDEX(Lotes!$E:$E,MATCH(1,(Lotes!$A:$A=C4754)*(Lotes!$C:$C=E4754),0)),"")</f>
        <v/>
      </c>
      <c r="G4754" s="14" t="n"/>
    </row>
    <row r="4755">
      <c r="A4755" s="10" t="n"/>
      <c r="D4755">
        <f>IFERROR(VLOOKUP(C4755,Produtos!A:B,2,FALSE),"")</f>
        <v/>
      </c>
      <c r="F4755" s="10">
        <f>IFERROR(INDEX(Lotes!$E:$E,MATCH(1,(Lotes!$A:$A=C4755)*(Lotes!$C:$C=E4755),0)),"")</f>
        <v/>
      </c>
      <c r="G4755" s="14" t="n"/>
    </row>
    <row r="4756">
      <c r="A4756" s="10" t="n"/>
      <c r="D4756">
        <f>IFERROR(VLOOKUP(C4756,Produtos!A:B,2,FALSE),"")</f>
        <v/>
      </c>
      <c r="F4756" s="10">
        <f>IFERROR(INDEX(Lotes!$E:$E,MATCH(1,(Lotes!$A:$A=C4756)*(Lotes!$C:$C=E4756),0)),"")</f>
        <v/>
      </c>
      <c r="G4756" s="14" t="n"/>
    </row>
    <row r="4757">
      <c r="A4757" s="10" t="n"/>
      <c r="D4757">
        <f>IFERROR(VLOOKUP(C4757,Produtos!A:B,2,FALSE),"")</f>
        <v/>
      </c>
      <c r="F4757" s="10">
        <f>IFERROR(INDEX(Lotes!$E:$E,MATCH(1,(Lotes!$A:$A=C4757)*(Lotes!$C:$C=E4757),0)),"")</f>
        <v/>
      </c>
      <c r="G4757" s="14" t="n"/>
    </row>
    <row r="4758">
      <c r="A4758" s="10" t="n"/>
      <c r="D4758">
        <f>IFERROR(VLOOKUP(C4758,Produtos!A:B,2,FALSE),"")</f>
        <v/>
      </c>
      <c r="F4758" s="10">
        <f>IFERROR(INDEX(Lotes!$E:$E,MATCH(1,(Lotes!$A:$A=C4758)*(Lotes!$C:$C=E4758),0)),"")</f>
        <v/>
      </c>
      <c r="G4758" s="14" t="n"/>
    </row>
    <row r="4759">
      <c r="A4759" s="10" t="n"/>
      <c r="D4759">
        <f>IFERROR(VLOOKUP(C4759,Produtos!A:B,2,FALSE),"")</f>
        <v/>
      </c>
      <c r="F4759" s="10">
        <f>IFERROR(INDEX(Lotes!$E:$E,MATCH(1,(Lotes!$A:$A=C4759)*(Lotes!$C:$C=E4759),0)),"")</f>
        <v/>
      </c>
      <c r="G4759" s="14" t="n"/>
    </row>
    <row r="4760">
      <c r="A4760" s="10" t="n"/>
      <c r="D4760">
        <f>IFERROR(VLOOKUP(C4760,Produtos!A:B,2,FALSE),"")</f>
        <v/>
      </c>
      <c r="F4760" s="10">
        <f>IFERROR(INDEX(Lotes!$E:$E,MATCH(1,(Lotes!$A:$A=C4760)*(Lotes!$C:$C=E4760),0)),"")</f>
        <v/>
      </c>
      <c r="G4760" s="14" t="n"/>
    </row>
    <row r="4761">
      <c r="A4761" s="10" t="n"/>
      <c r="D4761">
        <f>IFERROR(VLOOKUP(C4761,Produtos!A:B,2,FALSE),"")</f>
        <v/>
      </c>
      <c r="F4761" s="10">
        <f>IFERROR(INDEX(Lotes!$E:$E,MATCH(1,(Lotes!$A:$A=C4761)*(Lotes!$C:$C=E4761),0)),"")</f>
        <v/>
      </c>
      <c r="G4761" s="14" t="n"/>
    </row>
    <row r="4762">
      <c r="A4762" s="10" t="n"/>
      <c r="D4762">
        <f>IFERROR(VLOOKUP(C4762,Produtos!A:B,2,FALSE),"")</f>
        <v/>
      </c>
      <c r="F4762" s="10">
        <f>IFERROR(INDEX(Lotes!$E:$E,MATCH(1,(Lotes!$A:$A=C4762)*(Lotes!$C:$C=E4762),0)),"")</f>
        <v/>
      </c>
      <c r="G4762" s="14" t="n"/>
    </row>
    <row r="4763">
      <c r="A4763" s="10" t="n"/>
      <c r="D4763">
        <f>IFERROR(VLOOKUP(C4763,Produtos!A:B,2,FALSE),"")</f>
        <v/>
      </c>
      <c r="F4763" s="10">
        <f>IFERROR(INDEX(Lotes!$E:$E,MATCH(1,(Lotes!$A:$A=C4763)*(Lotes!$C:$C=E4763),0)),"")</f>
        <v/>
      </c>
      <c r="G4763" s="14" t="n"/>
    </row>
    <row r="4764">
      <c r="A4764" s="10" t="n"/>
      <c r="D4764">
        <f>IFERROR(VLOOKUP(C4764,Produtos!A:B,2,FALSE),"")</f>
        <v/>
      </c>
      <c r="F4764" s="10">
        <f>IFERROR(INDEX(Lotes!$E:$E,MATCH(1,(Lotes!$A:$A=C4764)*(Lotes!$C:$C=E4764),0)),"")</f>
        <v/>
      </c>
      <c r="G4764" s="14" t="n"/>
    </row>
    <row r="4765">
      <c r="A4765" s="10" t="n"/>
      <c r="D4765">
        <f>IFERROR(VLOOKUP(C4765,Produtos!A:B,2,FALSE),"")</f>
        <v/>
      </c>
      <c r="F4765" s="10">
        <f>IFERROR(INDEX(Lotes!$E:$E,MATCH(1,(Lotes!$A:$A=C4765)*(Lotes!$C:$C=E4765),0)),"")</f>
        <v/>
      </c>
      <c r="G4765" s="14" t="n"/>
    </row>
    <row r="4766">
      <c r="A4766" s="10" t="n"/>
      <c r="D4766">
        <f>IFERROR(VLOOKUP(C4766,Produtos!A:B,2,FALSE),"")</f>
        <v/>
      </c>
      <c r="F4766" s="10">
        <f>IFERROR(INDEX(Lotes!$E:$E,MATCH(1,(Lotes!$A:$A=C4766)*(Lotes!$C:$C=E4766),0)),"")</f>
        <v/>
      </c>
      <c r="G4766" s="14" t="n"/>
    </row>
    <row r="4767">
      <c r="A4767" s="10" t="n"/>
      <c r="D4767">
        <f>IFERROR(VLOOKUP(C4767,Produtos!A:B,2,FALSE),"")</f>
        <v/>
      </c>
      <c r="F4767" s="10">
        <f>IFERROR(INDEX(Lotes!$E:$E,MATCH(1,(Lotes!$A:$A=C4767)*(Lotes!$C:$C=E4767),0)),"")</f>
        <v/>
      </c>
      <c r="G4767" s="14" t="n"/>
    </row>
    <row r="4768">
      <c r="A4768" s="10" t="n"/>
      <c r="D4768">
        <f>IFERROR(VLOOKUP(C4768,Produtos!A:B,2,FALSE),"")</f>
        <v/>
      </c>
      <c r="F4768" s="10">
        <f>IFERROR(INDEX(Lotes!$E:$E,MATCH(1,(Lotes!$A:$A=C4768)*(Lotes!$C:$C=E4768),0)),"")</f>
        <v/>
      </c>
      <c r="G4768" s="14" t="n"/>
    </row>
    <row r="4769">
      <c r="A4769" s="10" t="n"/>
      <c r="D4769">
        <f>IFERROR(VLOOKUP(C4769,Produtos!A:B,2,FALSE),"")</f>
        <v/>
      </c>
      <c r="F4769" s="10">
        <f>IFERROR(INDEX(Lotes!$E:$E,MATCH(1,(Lotes!$A:$A=C4769)*(Lotes!$C:$C=E4769),0)),"")</f>
        <v/>
      </c>
      <c r="G4769" s="14" t="n"/>
    </row>
    <row r="4770">
      <c r="A4770" s="10" t="n"/>
      <c r="D4770">
        <f>IFERROR(VLOOKUP(C4770,Produtos!A:B,2,FALSE),"")</f>
        <v/>
      </c>
      <c r="F4770" s="10">
        <f>IFERROR(INDEX(Lotes!$E:$E,MATCH(1,(Lotes!$A:$A=C4770)*(Lotes!$C:$C=E4770),0)),"")</f>
        <v/>
      </c>
      <c r="G4770" s="14" t="n"/>
    </row>
    <row r="4771">
      <c r="A4771" s="10" t="n"/>
      <c r="D4771">
        <f>IFERROR(VLOOKUP(C4771,Produtos!A:B,2,FALSE),"")</f>
        <v/>
      </c>
      <c r="F4771" s="10">
        <f>IFERROR(INDEX(Lotes!$E:$E,MATCH(1,(Lotes!$A:$A=C4771)*(Lotes!$C:$C=E4771),0)),"")</f>
        <v/>
      </c>
      <c r="G4771" s="14" t="n"/>
    </row>
    <row r="4772">
      <c r="A4772" s="10" t="n"/>
      <c r="D4772">
        <f>IFERROR(VLOOKUP(C4772,Produtos!A:B,2,FALSE),"")</f>
        <v/>
      </c>
      <c r="F4772" s="10">
        <f>IFERROR(INDEX(Lotes!$E:$E,MATCH(1,(Lotes!$A:$A=C4772)*(Lotes!$C:$C=E4772),0)),"")</f>
        <v/>
      </c>
      <c r="G4772" s="14" t="n"/>
    </row>
    <row r="4773">
      <c r="A4773" s="10" t="n"/>
      <c r="D4773">
        <f>IFERROR(VLOOKUP(C4773,Produtos!A:B,2,FALSE),"")</f>
        <v/>
      </c>
      <c r="F4773" s="10">
        <f>IFERROR(INDEX(Lotes!$E:$E,MATCH(1,(Lotes!$A:$A=C4773)*(Lotes!$C:$C=E4773),0)),"")</f>
        <v/>
      </c>
      <c r="G4773" s="14" t="n"/>
    </row>
    <row r="4774">
      <c r="A4774" s="10" t="n"/>
      <c r="D4774">
        <f>IFERROR(VLOOKUP(C4774,Produtos!A:B,2,FALSE),"")</f>
        <v/>
      </c>
      <c r="F4774" s="10">
        <f>IFERROR(INDEX(Lotes!$E:$E,MATCH(1,(Lotes!$A:$A=C4774)*(Lotes!$C:$C=E4774),0)),"")</f>
        <v/>
      </c>
      <c r="G4774" s="14" t="n"/>
    </row>
    <row r="4775">
      <c r="A4775" s="10" t="n"/>
      <c r="D4775">
        <f>IFERROR(VLOOKUP(C4775,Produtos!A:B,2,FALSE),"")</f>
        <v/>
      </c>
      <c r="F4775" s="10">
        <f>IFERROR(INDEX(Lotes!$E:$E,MATCH(1,(Lotes!$A:$A=C4775)*(Lotes!$C:$C=E4775),0)),"")</f>
        <v/>
      </c>
      <c r="G4775" s="14" t="n"/>
    </row>
    <row r="4776">
      <c r="A4776" s="10" t="n"/>
      <c r="D4776">
        <f>IFERROR(VLOOKUP(C4776,Produtos!A:B,2,FALSE),"")</f>
        <v/>
      </c>
      <c r="F4776" s="10">
        <f>IFERROR(INDEX(Lotes!$E:$E,MATCH(1,(Lotes!$A:$A=C4776)*(Lotes!$C:$C=E4776),0)),"")</f>
        <v/>
      </c>
      <c r="G4776" s="14" t="n"/>
    </row>
    <row r="4777">
      <c r="A4777" s="10" t="n"/>
      <c r="D4777">
        <f>IFERROR(VLOOKUP(C4777,Produtos!A:B,2,FALSE),"")</f>
        <v/>
      </c>
      <c r="F4777" s="10">
        <f>IFERROR(INDEX(Lotes!$E:$E,MATCH(1,(Lotes!$A:$A=C4777)*(Lotes!$C:$C=E4777),0)),"")</f>
        <v/>
      </c>
      <c r="G4777" s="14" t="n"/>
    </row>
    <row r="4778">
      <c r="A4778" s="10" t="n"/>
      <c r="D4778">
        <f>IFERROR(VLOOKUP(C4778,Produtos!A:B,2,FALSE),"")</f>
        <v/>
      </c>
      <c r="F4778" s="10">
        <f>IFERROR(INDEX(Lotes!$E:$E,MATCH(1,(Lotes!$A:$A=C4778)*(Lotes!$C:$C=E4778),0)),"")</f>
        <v/>
      </c>
      <c r="G4778" s="14" t="n"/>
    </row>
    <row r="4779">
      <c r="A4779" s="10" t="n"/>
      <c r="D4779">
        <f>IFERROR(VLOOKUP(C4779,Produtos!A:B,2,FALSE),"")</f>
        <v/>
      </c>
      <c r="F4779" s="10">
        <f>IFERROR(INDEX(Lotes!$E:$E,MATCH(1,(Lotes!$A:$A=C4779)*(Lotes!$C:$C=E4779),0)),"")</f>
        <v/>
      </c>
      <c r="G4779" s="14" t="n"/>
    </row>
    <row r="4780">
      <c r="A4780" s="10" t="n"/>
      <c r="D4780">
        <f>IFERROR(VLOOKUP(C4780,Produtos!A:B,2,FALSE),"")</f>
        <v/>
      </c>
      <c r="F4780" s="10">
        <f>IFERROR(INDEX(Lotes!$E:$E,MATCH(1,(Lotes!$A:$A=C4780)*(Lotes!$C:$C=E4780),0)),"")</f>
        <v/>
      </c>
      <c r="G4780" s="14" t="n"/>
    </row>
    <row r="4781">
      <c r="A4781" s="10" t="n"/>
      <c r="D4781">
        <f>IFERROR(VLOOKUP(C4781,Produtos!A:B,2,FALSE),"")</f>
        <v/>
      </c>
      <c r="F4781" s="10">
        <f>IFERROR(INDEX(Lotes!$E:$E,MATCH(1,(Lotes!$A:$A=C4781)*(Lotes!$C:$C=E4781),0)),"")</f>
        <v/>
      </c>
      <c r="G4781" s="14" t="n"/>
    </row>
    <row r="4782">
      <c r="A4782" s="10" t="n"/>
      <c r="D4782">
        <f>IFERROR(VLOOKUP(C4782,Produtos!A:B,2,FALSE),"")</f>
        <v/>
      </c>
      <c r="F4782" s="10">
        <f>IFERROR(INDEX(Lotes!$E:$E,MATCH(1,(Lotes!$A:$A=C4782)*(Lotes!$C:$C=E4782),0)),"")</f>
        <v/>
      </c>
      <c r="G4782" s="14" t="n"/>
    </row>
    <row r="4783">
      <c r="A4783" s="10" t="n"/>
      <c r="D4783">
        <f>IFERROR(VLOOKUP(C4783,Produtos!A:B,2,FALSE),"")</f>
        <v/>
      </c>
      <c r="F4783" s="10">
        <f>IFERROR(INDEX(Lotes!$E:$E,MATCH(1,(Lotes!$A:$A=C4783)*(Lotes!$C:$C=E4783),0)),"")</f>
        <v/>
      </c>
      <c r="G4783" s="14" t="n"/>
    </row>
    <row r="4784">
      <c r="A4784" s="10" t="n"/>
      <c r="D4784">
        <f>IFERROR(VLOOKUP(C4784,Produtos!A:B,2,FALSE),"")</f>
        <v/>
      </c>
      <c r="F4784" s="10">
        <f>IFERROR(INDEX(Lotes!$E:$E,MATCH(1,(Lotes!$A:$A=C4784)*(Lotes!$C:$C=E4784),0)),"")</f>
        <v/>
      </c>
      <c r="G4784" s="14" t="n"/>
    </row>
    <row r="4785">
      <c r="A4785" s="10" t="n"/>
      <c r="D4785">
        <f>IFERROR(VLOOKUP(C4785,Produtos!A:B,2,FALSE),"")</f>
        <v/>
      </c>
      <c r="F4785" s="10">
        <f>IFERROR(INDEX(Lotes!$E:$E,MATCH(1,(Lotes!$A:$A=C4785)*(Lotes!$C:$C=E4785),0)),"")</f>
        <v/>
      </c>
      <c r="G4785" s="14" t="n"/>
    </row>
    <row r="4786">
      <c r="A4786" s="10" t="n"/>
      <c r="D4786">
        <f>IFERROR(VLOOKUP(C4786,Produtos!A:B,2,FALSE),"")</f>
        <v/>
      </c>
      <c r="F4786" s="10">
        <f>IFERROR(INDEX(Lotes!$E:$E,MATCH(1,(Lotes!$A:$A=C4786)*(Lotes!$C:$C=E4786),0)),"")</f>
        <v/>
      </c>
      <c r="G4786" s="14" t="n"/>
    </row>
    <row r="4787">
      <c r="A4787" s="10" t="n"/>
      <c r="D4787">
        <f>IFERROR(VLOOKUP(C4787,Produtos!A:B,2,FALSE),"")</f>
        <v/>
      </c>
      <c r="F4787" s="10">
        <f>IFERROR(INDEX(Lotes!$E:$E,MATCH(1,(Lotes!$A:$A=C4787)*(Lotes!$C:$C=E4787),0)),"")</f>
        <v/>
      </c>
      <c r="G4787" s="14" t="n"/>
    </row>
    <row r="4788">
      <c r="A4788" s="10" t="n"/>
      <c r="D4788">
        <f>IFERROR(VLOOKUP(C4788,Produtos!A:B,2,FALSE),"")</f>
        <v/>
      </c>
      <c r="F4788" s="10">
        <f>IFERROR(INDEX(Lotes!$E:$E,MATCH(1,(Lotes!$A:$A=C4788)*(Lotes!$C:$C=E4788),0)),"")</f>
        <v/>
      </c>
      <c r="G4788" s="14" t="n"/>
    </row>
    <row r="4789">
      <c r="A4789" s="10" t="n"/>
      <c r="D4789">
        <f>IFERROR(VLOOKUP(C4789,Produtos!A:B,2,FALSE),"")</f>
        <v/>
      </c>
      <c r="F4789" s="10">
        <f>IFERROR(INDEX(Lotes!$E:$E,MATCH(1,(Lotes!$A:$A=C4789)*(Lotes!$C:$C=E4789),0)),"")</f>
        <v/>
      </c>
      <c r="G4789" s="14" t="n"/>
    </row>
    <row r="4790">
      <c r="A4790" s="10" t="n"/>
      <c r="D4790">
        <f>IFERROR(VLOOKUP(C4790,Produtos!A:B,2,FALSE),"")</f>
        <v/>
      </c>
      <c r="F4790" s="10">
        <f>IFERROR(INDEX(Lotes!$E:$E,MATCH(1,(Lotes!$A:$A=C4790)*(Lotes!$C:$C=E4790),0)),"")</f>
        <v/>
      </c>
      <c r="G4790" s="14" t="n"/>
    </row>
    <row r="4791">
      <c r="A4791" s="10" t="n"/>
      <c r="D4791">
        <f>IFERROR(VLOOKUP(C4791,Produtos!A:B,2,FALSE),"")</f>
        <v/>
      </c>
      <c r="F4791" s="10">
        <f>IFERROR(INDEX(Lotes!$E:$E,MATCH(1,(Lotes!$A:$A=C4791)*(Lotes!$C:$C=E4791),0)),"")</f>
        <v/>
      </c>
      <c r="G4791" s="14" t="n"/>
    </row>
    <row r="4792">
      <c r="A4792" s="10" t="n"/>
      <c r="D4792">
        <f>IFERROR(VLOOKUP(C4792,Produtos!A:B,2,FALSE),"")</f>
        <v/>
      </c>
      <c r="F4792" s="10">
        <f>IFERROR(INDEX(Lotes!$E:$E,MATCH(1,(Lotes!$A:$A=C4792)*(Lotes!$C:$C=E4792),0)),"")</f>
        <v/>
      </c>
      <c r="G4792" s="14" t="n"/>
    </row>
    <row r="4793">
      <c r="A4793" s="10" t="n"/>
      <c r="D4793">
        <f>IFERROR(VLOOKUP(C4793,Produtos!A:B,2,FALSE),"")</f>
        <v/>
      </c>
      <c r="F4793" s="10">
        <f>IFERROR(INDEX(Lotes!$E:$E,MATCH(1,(Lotes!$A:$A=C4793)*(Lotes!$C:$C=E4793),0)),"")</f>
        <v/>
      </c>
      <c r="G4793" s="14" t="n"/>
    </row>
    <row r="4794">
      <c r="A4794" s="10" t="n"/>
      <c r="D4794">
        <f>IFERROR(VLOOKUP(C4794,Produtos!A:B,2,FALSE),"")</f>
        <v/>
      </c>
      <c r="F4794" s="10">
        <f>IFERROR(INDEX(Lotes!$E:$E,MATCH(1,(Lotes!$A:$A=C4794)*(Lotes!$C:$C=E4794),0)),"")</f>
        <v/>
      </c>
      <c r="G4794" s="14" t="n"/>
    </row>
    <row r="4795">
      <c r="A4795" s="10" t="n"/>
      <c r="D4795">
        <f>IFERROR(VLOOKUP(C4795,Produtos!A:B,2,FALSE),"")</f>
        <v/>
      </c>
      <c r="F4795" s="10">
        <f>IFERROR(INDEX(Lotes!$E:$E,MATCH(1,(Lotes!$A:$A=C4795)*(Lotes!$C:$C=E4795),0)),"")</f>
        <v/>
      </c>
      <c r="G4795" s="14" t="n"/>
    </row>
    <row r="4796">
      <c r="A4796" s="10" t="n"/>
      <c r="D4796">
        <f>IFERROR(VLOOKUP(C4796,Produtos!A:B,2,FALSE),"")</f>
        <v/>
      </c>
      <c r="F4796" s="10">
        <f>IFERROR(INDEX(Lotes!$E:$E,MATCH(1,(Lotes!$A:$A=C4796)*(Lotes!$C:$C=E4796),0)),"")</f>
        <v/>
      </c>
      <c r="G4796" s="14" t="n"/>
    </row>
    <row r="4797">
      <c r="A4797" s="10" t="n"/>
      <c r="D4797">
        <f>IFERROR(VLOOKUP(C4797,Produtos!A:B,2,FALSE),"")</f>
        <v/>
      </c>
      <c r="F4797" s="10">
        <f>IFERROR(INDEX(Lotes!$E:$E,MATCH(1,(Lotes!$A:$A=C4797)*(Lotes!$C:$C=E4797),0)),"")</f>
        <v/>
      </c>
      <c r="G4797" s="14" t="n"/>
    </row>
    <row r="4798">
      <c r="A4798" s="10" t="n"/>
      <c r="D4798">
        <f>IFERROR(VLOOKUP(C4798,Produtos!A:B,2,FALSE),"")</f>
        <v/>
      </c>
      <c r="F4798" s="10">
        <f>IFERROR(INDEX(Lotes!$E:$E,MATCH(1,(Lotes!$A:$A=C4798)*(Lotes!$C:$C=E4798),0)),"")</f>
        <v/>
      </c>
      <c r="G4798" s="14" t="n"/>
    </row>
    <row r="4799">
      <c r="A4799" s="10" t="n"/>
      <c r="D4799">
        <f>IFERROR(VLOOKUP(C4799,Produtos!A:B,2,FALSE),"")</f>
        <v/>
      </c>
      <c r="F4799" s="10">
        <f>IFERROR(INDEX(Lotes!$E:$E,MATCH(1,(Lotes!$A:$A=C4799)*(Lotes!$C:$C=E4799),0)),"")</f>
        <v/>
      </c>
      <c r="G4799" s="14" t="n"/>
    </row>
    <row r="4800">
      <c r="A4800" s="10" t="n"/>
      <c r="D4800">
        <f>IFERROR(VLOOKUP(C4800,Produtos!A:B,2,FALSE),"")</f>
        <v/>
      </c>
      <c r="F4800" s="10">
        <f>IFERROR(INDEX(Lotes!$E:$E,MATCH(1,(Lotes!$A:$A=C4800)*(Lotes!$C:$C=E4800),0)),"")</f>
        <v/>
      </c>
      <c r="G4800" s="14" t="n"/>
    </row>
    <row r="4801">
      <c r="A4801" s="10" t="n"/>
      <c r="D4801">
        <f>IFERROR(VLOOKUP(C4801,Produtos!A:B,2,FALSE),"")</f>
        <v/>
      </c>
      <c r="F4801" s="10">
        <f>IFERROR(INDEX(Lotes!$E:$E,MATCH(1,(Lotes!$A:$A=C4801)*(Lotes!$C:$C=E4801),0)),"")</f>
        <v/>
      </c>
      <c r="G4801" s="14" t="n"/>
    </row>
    <row r="4802">
      <c r="A4802" s="10" t="n"/>
      <c r="D4802">
        <f>IFERROR(VLOOKUP(C4802,Produtos!A:B,2,FALSE),"")</f>
        <v/>
      </c>
      <c r="F4802" s="10">
        <f>IFERROR(INDEX(Lotes!$E:$E,MATCH(1,(Lotes!$A:$A=C4802)*(Lotes!$C:$C=E4802),0)),"")</f>
        <v/>
      </c>
      <c r="G4802" s="14" t="n"/>
    </row>
    <row r="4803">
      <c r="A4803" s="10" t="n"/>
      <c r="D4803">
        <f>IFERROR(VLOOKUP(C4803,Produtos!A:B,2,FALSE),"")</f>
        <v/>
      </c>
      <c r="F4803" s="10">
        <f>IFERROR(INDEX(Lotes!$E:$E,MATCH(1,(Lotes!$A:$A=C4803)*(Lotes!$C:$C=E4803),0)),"")</f>
        <v/>
      </c>
      <c r="G4803" s="14" t="n"/>
    </row>
    <row r="4804">
      <c r="A4804" s="10" t="n"/>
      <c r="D4804">
        <f>IFERROR(VLOOKUP(C4804,Produtos!A:B,2,FALSE),"")</f>
        <v/>
      </c>
      <c r="F4804" s="10">
        <f>IFERROR(INDEX(Lotes!$E:$E,MATCH(1,(Lotes!$A:$A=C4804)*(Lotes!$C:$C=E4804),0)),"")</f>
        <v/>
      </c>
      <c r="G4804" s="14" t="n"/>
    </row>
    <row r="4805">
      <c r="A4805" s="10" t="n"/>
      <c r="D4805">
        <f>IFERROR(VLOOKUP(C4805,Produtos!A:B,2,FALSE),"")</f>
        <v/>
      </c>
      <c r="F4805" s="10">
        <f>IFERROR(INDEX(Lotes!$E:$E,MATCH(1,(Lotes!$A:$A=C4805)*(Lotes!$C:$C=E4805),0)),"")</f>
        <v/>
      </c>
      <c r="G4805" s="14" t="n"/>
    </row>
    <row r="4806">
      <c r="A4806" s="10" t="n"/>
      <c r="D4806">
        <f>IFERROR(VLOOKUP(C4806,Produtos!A:B,2,FALSE),"")</f>
        <v/>
      </c>
      <c r="F4806" s="10">
        <f>IFERROR(INDEX(Lotes!$E:$E,MATCH(1,(Lotes!$A:$A=C4806)*(Lotes!$C:$C=E4806),0)),"")</f>
        <v/>
      </c>
      <c r="G4806" s="14" t="n"/>
    </row>
    <row r="4807">
      <c r="A4807" s="10" t="n"/>
      <c r="D4807">
        <f>IFERROR(VLOOKUP(C4807,Produtos!A:B,2,FALSE),"")</f>
        <v/>
      </c>
      <c r="F4807" s="10">
        <f>IFERROR(INDEX(Lotes!$E:$E,MATCH(1,(Lotes!$A:$A=C4807)*(Lotes!$C:$C=E4807),0)),"")</f>
        <v/>
      </c>
      <c r="G4807" s="14" t="n"/>
    </row>
    <row r="4808">
      <c r="A4808" s="10" t="n"/>
      <c r="D4808">
        <f>IFERROR(VLOOKUP(C4808,Produtos!A:B,2,FALSE),"")</f>
        <v/>
      </c>
      <c r="F4808" s="10">
        <f>IFERROR(INDEX(Lotes!$E:$E,MATCH(1,(Lotes!$A:$A=C4808)*(Lotes!$C:$C=E4808),0)),"")</f>
        <v/>
      </c>
      <c r="G4808" s="14" t="n"/>
    </row>
    <row r="4809">
      <c r="A4809" s="10" t="n"/>
      <c r="D4809">
        <f>IFERROR(VLOOKUP(C4809,Produtos!A:B,2,FALSE),"")</f>
        <v/>
      </c>
      <c r="F4809" s="10">
        <f>IFERROR(INDEX(Lotes!$E:$E,MATCH(1,(Lotes!$A:$A=C4809)*(Lotes!$C:$C=E4809),0)),"")</f>
        <v/>
      </c>
      <c r="G4809" s="14" t="n"/>
    </row>
    <row r="4810">
      <c r="A4810" s="10" t="n"/>
      <c r="D4810">
        <f>IFERROR(VLOOKUP(C4810,Produtos!A:B,2,FALSE),"")</f>
        <v/>
      </c>
      <c r="F4810" s="10">
        <f>IFERROR(INDEX(Lotes!$E:$E,MATCH(1,(Lotes!$A:$A=C4810)*(Lotes!$C:$C=E4810),0)),"")</f>
        <v/>
      </c>
      <c r="G4810" s="14" t="n"/>
    </row>
    <row r="4811">
      <c r="A4811" s="10" t="n"/>
      <c r="D4811">
        <f>IFERROR(VLOOKUP(C4811,Produtos!A:B,2,FALSE),"")</f>
        <v/>
      </c>
      <c r="F4811" s="10">
        <f>IFERROR(INDEX(Lotes!$E:$E,MATCH(1,(Lotes!$A:$A=C4811)*(Lotes!$C:$C=E4811),0)),"")</f>
        <v/>
      </c>
      <c r="G4811" s="14" t="n"/>
    </row>
    <row r="4812">
      <c r="A4812" s="10" t="n"/>
      <c r="D4812">
        <f>IFERROR(VLOOKUP(C4812,Produtos!A:B,2,FALSE),"")</f>
        <v/>
      </c>
      <c r="F4812" s="10">
        <f>IFERROR(INDEX(Lotes!$E:$E,MATCH(1,(Lotes!$A:$A=C4812)*(Lotes!$C:$C=E4812),0)),"")</f>
        <v/>
      </c>
      <c r="G4812" s="14" t="n"/>
    </row>
    <row r="4813">
      <c r="A4813" s="10" t="n"/>
      <c r="D4813">
        <f>IFERROR(VLOOKUP(C4813,Produtos!A:B,2,FALSE),"")</f>
        <v/>
      </c>
      <c r="F4813" s="10">
        <f>IFERROR(INDEX(Lotes!$E:$E,MATCH(1,(Lotes!$A:$A=C4813)*(Lotes!$C:$C=E4813),0)),"")</f>
        <v/>
      </c>
      <c r="G4813" s="14" t="n"/>
    </row>
    <row r="4814">
      <c r="A4814" s="10" t="n"/>
      <c r="D4814">
        <f>IFERROR(VLOOKUP(C4814,Produtos!A:B,2,FALSE),"")</f>
        <v/>
      </c>
      <c r="F4814" s="10">
        <f>IFERROR(INDEX(Lotes!$E:$E,MATCH(1,(Lotes!$A:$A=C4814)*(Lotes!$C:$C=E4814),0)),"")</f>
        <v/>
      </c>
      <c r="G4814" s="14" t="n"/>
    </row>
    <row r="4815">
      <c r="A4815" s="10" t="n"/>
      <c r="D4815">
        <f>IFERROR(VLOOKUP(C4815,Produtos!A:B,2,FALSE),"")</f>
        <v/>
      </c>
      <c r="F4815" s="10">
        <f>IFERROR(INDEX(Lotes!$E:$E,MATCH(1,(Lotes!$A:$A=C4815)*(Lotes!$C:$C=E4815),0)),"")</f>
        <v/>
      </c>
      <c r="G4815" s="14" t="n"/>
    </row>
    <row r="4816">
      <c r="A4816" s="10" t="n"/>
      <c r="D4816">
        <f>IFERROR(VLOOKUP(C4816,Produtos!A:B,2,FALSE),"")</f>
        <v/>
      </c>
      <c r="F4816" s="10">
        <f>IFERROR(INDEX(Lotes!$E:$E,MATCH(1,(Lotes!$A:$A=C4816)*(Lotes!$C:$C=E4816),0)),"")</f>
        <v/>
      </c>
      <c r="G4816" s="14" t="n"/>
    </row>
    <row r="4817">
      <c r="A4817" s="10" t="n"/>
      <c r="D4817">
        <f>IFERROR(VLOOKUP(C4817,Produtos!A:B,2,FALSE),"")</f>
        <v/>
      </c>
      <c r="F4817" s="10">
        <f>IFERROR(INDEX(Lotes!$E:$E,MATCH(1,(Lotes!$A:$A=C4817)*(Lotes!$C:$C=E4817),0)),"")</f>
        <v/>
      </c>
      <c r="G4817" s="14" t="n"/>
    </row>
    <row r="4818">
      <c r="A4818" s="10" t="n"/>
      <c r="D4818">
        <f>IFERROR(VLOOKUP(C4818,Produtos!A:B,2,FALSE),"")</f>
        <v/>
      </c>
      <c r="F4818" s="10">
        <f>IFERROR(INDEX(Lotes!$E:$E,MATCH(1,(Lotes!$A:$A=C4818)*(Lotes!$C:$C=E4818),0)),"")</f>
        <v/>
      </c>
      <c r="G4818" s="14" t="n"/>
    </row>
    <row r="4819">
      <c r="A4819" s="10" t="n"/>
      <c r="D4819">
        <f>IFERROR(VLOOKUP(C4819,Produtos!A:B,2,FALSE),"")</f>
        <v/>
      </c>
      <c r="F4819" s="10">
        <f>IFERROR(INDEX(Lotes!$E:$E,MATCH(1,(Lotes!$A:$A=C4819)*(Lotes!$C:$C=E4819),0)),"")</f>
        <v/>
      </c>
      <c r="G4819" s="14" t="n"/>
    </row>
    <row r="4820">
      <c r="A4820" s="10" t="n"/>
      <c r="D4820">
        <f>IFERROR(VLOOKUP(C4820,Produtos!A:B,2,FALSE),"")</f>
        <v/>
      </c>
      <c r="F4820" s="10">
        <f>IFERROR(INDEX(Lotes!$E:$E,MATCH(1,(Lotes!$A:$A=C4820)*(Lotes!$C:$C=E4820),0)),"")</f>
        <v/>
      </c>
      <c r="G4820" s="14" t="n"/>
    </row>
    <row r="4821">
      <c r="A4821" s="10" t="n"/>
      <c r="D4821">
        <f>IFERROR(VLOOKUP(C4821,Produtos!A:B,2,FALSE),"")</f>
        <v/>
      </c>
      <c r="F4821" s="10">
        <f>IFERROR(INDEX(Lotes!$E:$E,MATCH(1,(Lotes!$A:$A=C4821)*(Lotes!$C:$C=E4821),0)),"")</f>
        <v/>
      </c>
      <c r="G4821" s="14" t="n"/>
    </row>
    <row r="4822">
      <c r="A4822" s="10" t="n"/>
      <c r="D4822">
        <f>IFERROR(VLOOKUP(C4822,Produtos!A:B,2,FALSE),"")</f>
        <v/>
      </c>
      <c r="F4822" s="10">
        <f>IFERROR(INDEX(Lotes!$E:$E,MATCH(1,(Lotes!$A:$A=C4822)*(Lotes!$C:$C=E4822),0)),"")</f>
        <v/>
      </c>
      <c r="G4822" s="14" t="n"/>
    </row>
    <row r="4823">
      <c r="A4823" s="10" t="n"/>
      <c r="D4823">
        <f>IFERROR(VLOOKUP(C4823,Produtos!A:B,2,FALSE),"")</f>
        <v/>
      </c>
      <c r="F4823" s="10">
        <f>IFERROR(INDEX(Lotes!$E:$E,MATCH(1,(Lotes!$A:$A=C4823)*(Lotes!$C:$C=E4823),0)),"")</f>
        <v/>
      </c>
      <c r="G4823" s="14" t="n"/>
    </row>
    <row r="4824">
      <c r="A4824" s="10" t="n"/>
      <c r="D4824">
        <f>IFERROR(VLOOKUP(C4824,Produtos!A:B,2,FALSE),"")</f>
        <v/>
      </c>
      <c r="F4824" s="10">
        <f>IFERROR(INDEX(Lotes!$E:$E,MATCH(1,(Lotes!$A:$A=C4824)*(Lotes!$C:$C=E4824),0)),"")</f>
        <v/>
      </c>
      <c r="G4824" s="14" t="n"/>
    </row>
    <row r="4825">
      <c r="A4825" s="10" t="n"/>
      <c r="D4825">
        <f>IFERROR(VLOOKUP(C4825,Produtos!A:B,2,FALSE),"")</f>
        <v/>
      </c>
      <c r="F4825" s="10">
        <f>IFERROR(INDEX(Lotes!$E:$E,MATCH(1,(Lotes!$A:$A=C4825)*(Lotes!$C:$C=E4825),0)),"")</f>
        <v/>
      </c>
      <c r="G4825" s="14" t="n"/>
    </row>
    <row r="4826">
      <c r="A4826" s="10" t="n"/>
      <c r="D4826">
        <f>IFERROR(VLOOKUP(C4826,Produtos!A:B,2,FALSE),"")</f>
        <v/>
      </c>
      <c r="F4826" s="10">
        <f>IFERROR(INDEX(Lotes!$E:$E,MATCH(1,(Lotes!$A:$A=C4826)*(Lotes!$C:$C=E4826),0)),"")</f>
        <v/>
      </c>
      <c r="G4826" s="14" t="n"/>
    </row>
    <row r="4827">
      <c r="A4827" s="10" t="n"/>
      <c r="D4827">
        <f>IFERROR(VLOOKUP(C4827,Produtos!A:B,2,FALSE),"")</f>
        <v/>
      </c>
      <c r="F4827" s="10">
        <f>IFERROR(INDEX(Lotes!$E:$E,MATCH(1,(Lotes!$A:$A=C4827)*(Lotes!$C:$C=E4827),0)),"")</f>
        <v/>
      </c>
      <c r="G4827" s="14" t="n"/>
    </row>
    <row r="4828">
      <c r="A4828" s="10" t="n"/>
      <c r="D4828">
        <f>IFERROR(VLOOKUP(C4828,Produtos!A:B,2,FALSE),"")</f>
        <v/>
      </c>
      <c r="F4828" s="10">
        <f>IFERROR(INDEX(Lotes!$E:$E,MATCH(1,(Lotes!$A:$A=C4828)*(Lotes!$C:$C=E4828),0)),"")</f>
        <v/>
      </c>
      <c r="G4828" s="14" t="n"/>
    </row>
    <row r="4829">
      <c r="A4829" s="10" t="n"/>
      <c r="D4829">
        <f>IFERROR(VLOOKUP(C4829,Produtos!A:B,2,FALSE),"")</f>
        <v/>
      </c>
      <c r="F4829" s="10">
        <f>IFERROR(INDEX(Lotes!$E:$E,MATCH(1,(Lotes!$A:$A=C4829)*(Lotes!$C:$C=E4829),0)),"")</f>
        <v/>
      </c>
      <c r="G4829" s="14" t="n"/>
    </row>
    <row r="4830">
      <c r="A4830" s="10" t="n"/>
      <c r="D4830">
        <f>IFERROR(VLOOKUP(C4830,Produtos!A:B,2,FALSE),"")</f>
        <v/>
      </c>
      <c r="F4830" s="10">
        <f>IFERROR(INDEX(Lotes!$E:$E,MATCH(1,(Lotes!$A:$A=C4830)*(Lotes!$C:$C=E4830),0)),"")</f>
        <v/>
      </c>
      <c r="G4830" s="14" t="n"/>
    </row>
    <row r="4831">
      <c r="A4831" s="10" t="n"/>
      <c r="D4831">
        <f>IFERROR(VLOOKUP(C4831,Produtos!A:B,2,FALSE),"")</f>
        <v/>
      </c>
      <c r="F4831" s="10">
        <f>IFERROR(INDEX(Lotes!$E:$E,MATCH(1,(Lotes!$A:$A=C4831)*(Lotes!$C:$C=E4831),0)),"")</f>
        <v/>
      </c>
      <c r="G4831" s="14" t="n"/>
    </row>
    <row r="4832">
      <c r="A4832" s="10" t="n"/>
      <c r="D4832">
        <f>IFERROR(VLOOKUP(C4832,Produtos!A:B,2,FALSE),"")</f>
        <v/>
      </c>
      <c r="F4832" s="10">
        <f>IFERROR(INDEX(Lotes!$E:$E,MATCH(1,(Lotes!$A:$A=C4832)*(Lotes!$C:$C=E4832),0)),"")</f>
        <v/>
      </c>
      <c r="G4832" s="14" t="n"/>
    </row>
    <row r="4833">
      <c r="A4833" s="10" t="n"/>
      <c r="D4833">
        <f>IFERROR(VLOOKUP(C4833,Produtos!A:B,2,FALSE),"")</f>
        <v/>
      </c>
      <c r="F4833" s="10">
        <f>IFERROR(INDEX(Lotes!$E:$E,MATCH(1,(Lotes!$A:$A=C4833)*(Lotes!$C:$C=E4833),0)),"")</f>
        <v/>
      </c>
      <c r="G4833" s="14" t="n"/>
    </row>
    <row r="4834">
      <c r="A4834" s="10" t="n"/>
      <c r="D4834">
        <f>IFERROR(VLOOKUP(C4834,Produtos!A:B,2,FALSE),"")</f>
        <v/>
      </c>
      <c r="F4834" s="10">
        <f>IFERROR(INDEX(Lotes!$E:$E,MATCH(1,(Lotes!$A:$A=C4834)*(Lotes!$C:$C=E4834),0)),"")</f>
        <v/>
      </c>
      <c r="G4834" s="14" t="n"/>
    </row>
    <row r="4835">
      <c r="A4835" s="10" t="n"/>
      <c r="D4835">
        <f>IFERROR(VLOOKUP(C4835,Produtos!A:B,2,FALSE),"")</f>
        <v/>
      </c>
      <c r="F4835" s="10">
        <f>IFERROR(INDEX(Lotes!$E:$E,MATCH(1,(Lotes!$A:$A=C4835)*(Lotes!$C:$C=E4835),0)),"")</f>
        <v/>
      </c>
      <c r="G4835" s="14" t="n"/>
    </row>
    <row r="4836">
      <c r="A4836" s="10" t="n"/>
      <c r="D4836">
        <f>IFERROR(VLOOKUP(C4836,Produtos!A:B,2,FALSE),"")</f>
        <v/>
      </c>
      <c r="F4836" s="10">
        <f>IFERROR(INDEX(Lotes!$E:$E,MATCH(1,(Lotes!$A:$A=C4836)*(Lotes!$C:$C=E4836),0)),"")</f>
        <v/>
      </c>
      <c r="G4836" s="14" t="n"/>
    </row>
    <row r="4837">
      <c r="A4837" s="10" t="n"/>
      <c r="D4837">
        <f>IFERROR(VLOOKUP(C4837,Produtos!A:B,2,FALSE),"")</f>
        <v/>
      </c>
      <c r="F4837" s="10">
        <f>IFERROR(INDEX(Lotes!$E:$E,MATCH(1,(Lotes!$A:$A=C4837)*(Lotes!$C:$C=E4837),0)),"")</f>
        <v/>
      </c>
      <c r="G4837" s="14" t="n"/>
    </row>
    <row r="4838">
      <c r="A4838" s="10" t="n"/>
      <c r="D4838">
        <f>IFERROR(VLOOKUP(C4838,Produtos!A:B,2,FALSE),"")</f>
        <v/>
      </c>
      <c r="F4838" s="10">
        <f>IFERROR(INDEX(Lotes!$E:$E,MATCH(1,(Lotes!$A:$A=C4838)*(Lotes!$C:$C=E4838),0)),"")</f>
        <v/>
      </c>
      <c r="G4838" s="14" t="n"/>
    </row>
    <row r="4839">
      <c r="A4839" s="10" t="n"/>
      <c r="D4839">
        <f>IFERROR(VLOOKUP(C4839,Produtos!A:B,2,FALSE),"")</f>
        <v/>
      </c>
      <c r="F4839" s="10">
        <f>IFERROR(INDEX(Lotes!$E:$E,MATCH(1,(Lotes!$A:$A=C4839)*(Lotes!$C:$C=E4839),0)),"")</f>
        <v/>
      </c>
      <c r="G4839" s="14" t="n"/>
    </row>
    <row r="4840">
      <c r="A4840" s="10" t="n"/>
      <c r="D4840">
        <f>IFERROR(VLOOKUP(C4840,Produtos!A:B,2,FALSE),"")</f>
        <v/>
      </c>
      <c r="F4840" s="10">
        <f>IFERROR(INDEX(Lotes!$E:$E,MATCH(1,(Lotes!$A:$A=C4840)*(Lotes!$C:$C=E4840),0)),"")</f>
        <v/>
      </c>
      <c r="G4840" s="14" t="n"/>
    </row>
    <row r="4841">
      <c r="A4841" s="10" t="n"/>
      <c r="D4841">
        <f>IFERROR(VLOOKUP(C4841,Produtos!A:B,2,FALSE),"")</f>
        <v/>
      </c>
      <c r="F4841" s="10">
        <f>IFERROR(INDEX(Lotes!$E:$E,MATCH(1,(Lotes!$A:$A=C4841)*(Lotes!$C:$C=E4841),0)),"")</f>
        <v/>
      </c>
      <c r="G4841" s="14" t="n"/>
    </row>
    <row r="4842">
      <c r="A4842" s="10" t="n"/>
      <c r="D4842">
        <f>IFERROR(VLOOKUP(C4842,Produtos!A:B,2,FALSE),"")</f>
        <v/>
      </c>
      <c r="F4842" s="10">
        <f>IFERROR(INDEX(Lotes!$E:$E,MATCH(1,(Lotes!$A:$A=C4842)*(Lotes!$C:$C=E4842),0)),"")</f>
        <v/>
      </c>
      <c r="G4842" s="14" t="n"/>
    </row>
    <row r="4843">
      <c r="A4843" s="10" t="n"/>
      <c r="D4843">
        <f>IFERROR(VLOOKUP(C4843,Produtos!A:B,2,FALSE),"")</f>
        <v/>
      </c>
      <c r="F4843" s="10">
        <f>IFERROR(INDEX(Lotes!$E:$E,MATCH(1,(Lotes!$A:$A=C4843)*(Lotes!$C:$C=E4843),0)),"")</f>
        <v/>
      </c>
      <c r="G4843" s="14" t="n"/>
    </row>
    <row r="4844">
      <c r="A4844" s="10" t="n"/>
      <c r="D4844">
        <f>IFERROR(VLOOKUP(C4844,Produtos!A:B,2,FALSE),"")</f>
        <v/>
      </c>
      <c r="F4844" s="10">
        <f>IFERROR(INDEX(Lotes!$E:$E,MATCH(1,(Lotes!$A:$A=C4844)*(Lotes!$C:$C=E4844),0)),"")</f>
        <v/>
      </c>
      <c r="G4844" s="14" t="n"/>
    </row>
    <row r="4845">
      <c r="A4845" s="10" t="n"/>
      <c r="D4845">
        <f>IFERROR(VLOOKUP(C4845,Produtos!A:B,2,FALSE),"")</f>
        <v/>
      </c>
      <c r="F4845" s="10">
        <f>IFERROR(INDEX(Lotes!$E:$E,MATCH(1,(Lotes!$A:$A=C4845)*(Lotes!$C:$C=E4845),0)),"")</f>
        <v/>
      </c>
      <c r="G4845" s="14" t="n"/>
    </row>
    <row r="4846">
      <c r="A4846" s="10" t="n"/>
      <c r="D4846">
        <f>IFERROR(VLOOKUP(C4846,Produtos!A:B,2,FALSE),"")</f>
        <v/>
      </c>
      <c r="F4846" s="10">
        <f>IFERROR(INDEX(Lotes!$E:$E,MATCH(1,(Lotes!$A:$A=C4846)*(Lotes!$C:$C=E4846),0)),"")</f>
        <v/>
      </c>
      <c r="G4846" s="14" t="n"/>
    </row>
    <row r="4847">
      <c r="A4847" s="10" t="n"/>
      <c r="D4847">
        <f>IFERROR(VLOOKUP(C4847,Produtos!A:B,2,FALSE),"")</f>
        <v/>
      </c>
      <c r="F4847" s="10">
        <f>IFERROR(INDEX(Lotes!$E:$E,MATCH(1,(Lotes!$A:$A=C4847)*(Lotes!$C:$C=E4847),0)),"")</f>
        <v/>
      </c>
      <c r="G4847" s="14" t="n"/>
    </row>
    <row r="4848">
      <c r="A4848" s="10" t="n"/>
      <c r="D4848">
        <f>IFERROR(VLOOKUP(C4848,Produtos!A:B,2,FALSE),"")</f>
        <v/>
      </c>
      <c r="F4848" s="10">
        <f>IFERROR(INDEX(Lotes!$E:$E,MATCH(1,(Lotes!$A:$A=C4848)*(Lotes!$C:$C=E4848),0)),"")</f>
        <v/>
      </c>
      <c r="G4848" s="14" t="n"/>
    </row>
    <row r="4849">
      <c r="A4849" s="10" t="n"/>
      <c r="D4849">
        <f>IFERROR(VLOOKUP(C4849,Produtos!A:B,2,FALSE),"")</f>
        <v/>
      </c>
      <c r="F4849" s="10">
        <f>IFERROR(INDEX(Lotes!$E:$E,MATCH(1,(Lotes!$A:$A=C4849)*(Lotes!$C:$C=E4849),0)),"")</f>
        <v/>
      </c>
      <c r="G4849" s="14" t="n"/>
    </row>
    <row r="4850">
      <c r="A4850" s="10" t="n"/>
      <c r="D4850">
        <f>IFERROR(VLOOKUP(C4850,Produtos!A:B,2,FALSE),"")</f>
        <v/>
      </c>
      <c r="F4850" s="10">
        <f>IFERROR(INDEX(Lotes!$E:$E,MATCH(1,(Lotes!$A:$A=C4850)*(Lotes!$C:$C=E4850),0)),"")</f>
        <v/>
      </c>
      <c r="G4850" s="14" t="n"/>
    </row>
    <row r="4851">
      <c r="A4851" s="10" t="n"/>
      <c r="D4851">
        <f>IFERROR(VLOOKUP(C4851,Produtos!A:B,2,FALSE),"")</f>
        <v/>
      </c>
      <c r="F4851" s="10">
        <f>IFERROR(INDEX(Lotes!$E:$E,MATCH(1,(Lotes!$A:$A=C4851)*(Lotes!$C:$C=E4851),0)),"")</f>
        <v/>
      </c>
      <c r="G4851" s="14" t="n"/>
    </row>
    <row r="4852">
      <c r="A4852" s="10" t="n"/>
      <c r="D4852">
        <f>IFERROR(VLOOKUP(C4852,Produtos!A:B,2,FALSE),"")</f>
        <v/>
      </c>
      <c r="F4852" s="10">
        <f>IFERROR(INDEX(Lotes!$E:$E,MATCH(1,(Lotes!$A:$A=C4852)*(Lotes!$C:$C=E4852),0)),"")</f>
        <v/>
      </c>
      <c r="G4852" s="14" t="n"/>
    </row>
    <row r="4853">
      <c r="A4853" s="10" t="n"/>
      <c r="D4853">
        <f>IFERROR(VLOOKUP(C4853,Produtos!A:B,2,FALSE),"")</f>
        <v/>
      </c>
      <c r="F4853" s="10">
        <f>IFERROR(INDEX(Lotes!$E:$E,MATCH(1,(Lotes!$A:$A=C4853)*(Lotes!$C:$C=E4853),0)),"")</f>
        <v/>
      </c>
      <c r="G4853" s="14" t="n"/>
    </row>
    <row r="4854">
      <c r="A4854" s="10" t="n"/>
      <c r="D4854">
        <f>IFERROR(VLOOKUP(C4854,Produtos!A:B,2,FALSE),"")</f>
        <v/>
      </c>
      <c r="F4854" s="10">
        <f>IFERROR(INDEX(Lotes!$E:$E,MATCH(1,(Lotes!$A:$A=C4854)*(Lotes!$C:$C=E4854),0)),"")</f>
        <v/>
      </c>
      <c r="G4854" s="14" t="n"/>
    </row>
    <row r="4855">
      <c r="A4855" s="10" t="n"/>
      <c r="D4855">
        <f>IFERROR(VLOOKUP(C4855,Produtos!A:B,2,FALSE),"")</f>
        <v/>
      </c>
      <c r="F4855" s="10">
        <f>IFERROR(INDEX(Lotes!$E:$E,MATCH(1,(Lotes!$A:$A=C4855)*(Lotes!$C:$C=E4855),0)),"")</f>
        <v/>
      </c>
      <c r="G4855" s="14" t="n"/>
    </row>
    <row r="4856">
      <c r="A4856" s="10" t="n"/>
      <c r="D4856">
        <f>IFERROR(VLOOKUP(C4856,Produtos!A:B,2,FALSE),"")</f>
        <v/>
      </c>
      <c r="F4856" s="10">
        <f>IFERROR(INDEX(Lotes!$E:$E,MATCH(1,(Lotes!$A:$A=C4856)*(Lotes!$C:$C=E4856),0)),"")</f>
        <v/>
      </c>
      <c r="G4856" s="14" t="n"/>
    </row>
    <row r="4857">
      <c r="A4857" s="10" t="n"/>
      <c r="D4857">
        <f>IFERROR(VLOOKUP(C4857,Produtos!A:B,2,FALSE),"")</f>
        <v/>
      </c>
      <c r="F4857" s="10">
        <f>IFERROR(INDEX(Lotes!$E:$E,MATCH(1,(Lotes!$A:$A=C4857)*(Lotes!$C:$C=E4857),0)),"")</f>
        <v/>
      </c>
      <c r="G4857" s="14" t="n"/>
    </row>
    <row r="4858">
      <c r="A4858" s="10" t="n"/>
      <c r="D4858">
        <f>IFERROR(VLOOKUP(C4858,Produtos!A:B,2,FALSE),"")</f>
        <v/>
      </c>
      <c r="F4858" s="10">
        <f>IFERROR(INDEX(Lotes!$E:$E,MATCH(1,(Lotes!$A:$A=C4858)*(Lotes!$C:$C=E4858),0)),"")</f>
        <v/>
      </c>
      <c r="G4858" s="14" t="n"/>
    </row>
    <row r="4859">
      <c r="A4859" s="10" t="n"/>
      <c r="D4859">
        <f>IFERROR(VLOOKUP(C4859,Produtos!A:B,2,FALSE),"")</f>
        <v/>
      </c>
      <c r="F4859" s="10">
        <f>IFERROR(INDEX(Lotes!$E:$E,MATCH(1,(Lotes!$A:$A=C4859)*(Lotes!$C:$C=E4859),0)),"")</f>
        <v/>
      </c>
      <c r="G4859" s="14" t="n"/>
    </row>
    <row r="4860">
      <c r="A4860" s="10" t="n"/>
      <c r="D4860">
        <f>IFERROR(VLOOKUP(C4860,Produtos!A:B,2,FALSE),"")</f>
        <v/>
      </c>
      <c r="F4860" s="10">
        <f>IFERROR(INDEX(Lotes!$E:$E,MATCH(1,(Lotes!$A:$A=C4860)*(Lotes!$C:$C=E4860),0)),"")</f>
        <v/>
      </c>
      <c r="G4860" s="14" t="n"/>
    </row>
    <row r="4861">
      <c r="A4861" s="10" t="n"/>
      <c r="D4861">
        <f>IFERROR(VLOOKUP(C4861,Produtos!A:B,2,FALSE),"")</f>
        <v/>
      </c>
      <c r="F4861" s="10">
        <f>IFERROR(INDEX(Lotes!$E:$E,MATCH(1,(Lotes!$A:$A=C4861)*(Lotes!$C:$C=E4861),0)),"")</f>
        <v/>
      </c>
      <c r="G4861" s="14" t="n"/>
    </row>
    <row r="4862">
      <c r="A4862" s="10" t="n"/>
      <c r="D4862">
        <f>IFERROR(VLOOKUP(C4862,Produtos!A:B,2,FALSE),"")</f>
        <v/>
      </c>
      <c r="F4862" s="10">
        <f>IFERROR(INDEX(Lotes!$E:$E,MATCH(1,(Lotes!$A:$A=C4862)*(Lotes!$C:$C=E4862),0)),"")</f>
        <v/>
      </c>
      <c r="G4862" s="14" t="n"/>
    </row>
    <row r="4863">
      <c r="A4863" s="10" t="n"/>
      <c r="D4863">
        <f>IFERROR(VLOOKUP(C4863,Produtos!A:B,2,FALSE),"")</f>
        <v/>
      </c>
      <c r="F4863" s="10">
        <f>IFERROR(INDEX(Lotes!$E:$E,MATCH(1,(Lotes!$A:$A=C4863)*(Lotes!$C:$C=E4863),0)),"")</f>
        <v/>
      </c>
      <c r="G4863" s="14" t="n"/>
    </row>
    <row r="4864">
      <c r="A4864" s="10" t="n"/>
      <c r="D4864">
        <f>IFERROR(VLOOKUP(C4864,Produtos!A:B,2,FALSE),"")</f>
        <v/>
      </c>
      <c r="F4864" s="10">
        <f>IFERROR(INDEX(Lotes!$E:$E,MATCH(1,(Lotes!$A:$A=C4864)*(Lotes!$C:$C=E4864),0)),"")</f>
        <v/>
      </c>
      <c r="G4864" s="14" t="n"/>
    </row>
    <row r="4865">
      <c r="A4865" s="10" t="n"/>
      <c r="D4865">
        <f>IFERROR(VLOOKUP(C4865,Produtos!A:B,2,FALSE),"")</f>
        <v/>
      </c>
      <c r="F4865" s="10">
        <f>IFERROR(INDEX(Lotes!$E:$E,MATCH(1,(Lotes!$A:$A=C4865)*(Lotes!$C:$C=E4865),0)),"")</f>
        <v/>
      </c>
      <c r="G4865" s="14" t="n"/>
    </row>
    <row r="4866">
      <c r="A4866" s="10" t="n"/>
      <c r="D4866">
        <f>IFERROR(VLOOKUP(C4866,Produtos!A:B,2,FALSE),"")</f>
        <v/>
      </c>
      <c r="F4866" s="10">
        <f>IFERROR(INDEX(Lotes!$E:$E,MATCH(1,(Lotes!$A:$A=C4866)*(Lotes!$C:$C=E4866),0)),"")</f>
        <v/>
      </c>
      <c r="G4866" s="14" t="n"/>
    </row>
    <row r="4867">
      <c r="A4867" s="10" t="n"/>
      <c r="D4867">
        <f>IFERROR(VLOOKUP(C4867,Produtos!A:B,2,FALSE),"")</f>
        <v/>
      </c>
      <c r="F4867" s="10">
        <f>IFERROR(INDEX(Lotes!$E:$E,MATCH(1,(Lotes!$A:$A=C4867)*(Lotes!$C:$C=E4867),0)),"")</f>
        <v/>
      </c>
      <c r="G4867" s="14" t="n"/>
    </row>
    <row r="4868">
      <c r="A4868" s="10" t="n"/>
      <c r="D4868">
        <f>IFERROR(VLOOKUP(C4868,Produtos!A:B,2,FALSE),"")</f>
        <v/>
      </c>
      <c r="F4868" s="10">
        <f>IFERROR(INDEX(Lotes!$E:$E,MATCH(1,(Lotes!$A:$A=C4868)*(Lotes!$C:$C=E4868),0)),"")</f>
        <v/>
      </c>
      <c r="G4868" s="14" t="n"/>
    </row>
    <row r="4869">
      <c r="A4869" s="10" t="n"/>
      <c r="D4869">
        <f>IFERROR(VLOOKUP(C4869,Produtos!A:B,2,FALSE),"")</f>
        <v/>
      </c>
      <c r="F4869" s="10">
        <f>IFERROR(INDEX(Lotes!$E:$E,MATCH(1,(Lotes!$A:$A=C4869)*(Lotes!$C:$C=E4869),0)),"")</f>
        <v/>
      </c>
      <c r="G4869" s="14" t="n"/>
    </row>
    <row r="4870">
      <c r="A4870" s="10" t="n"/>
      <c r="D4870">
        <f>IFERROR(VLOOKUP(C4870,Produtos!A:B,2,FALSE),"")</f>
        <v/>
      </c>
      <c r="F4870" s="10">
        <f>IFERROR(INDEX(Lotes!$E:$E,MATCH(1,(Lotes!$A:$A=C4870)*(Lotes!$C:$C=E4870),0)),"")</f>
        <v/>
      </c>
      <c r="G4870" s="14" t="n"/>
    </row>
    <row r="4871">
      <c r="A4871" s="10" t="n"/>
      <c r="D4871">
        <f>IFERROR(VLOOKUP(C4871,Produtos!A:B,2,FALSE),"")</f>
        <v/>
      </c>
      <c r="F4871" s="10">
        <f>IFERROR(INDEX(Lotes!$E:$E,MATCH(1,(Lotes!$A:$A=C4871)*(Lotes!$C:$C=E4871),0)),"")</f>
        <v/>
      </c>
      <c r="G4871" s="14" t="n"/>
    </row>
    <row r="4872">
      <c r="A4872" s="10" t="n"/>
      <c r="D4872">
        <f>IFERROR(VLOOKUP(C4872,Produtos!A:B,2,FALSE),"")</f>
        <v/>
      </c>
      <c r="F4872" s="10">
        <f>IFERROR(INDEX(Lotes!$E:$E,MATCH(1,(Lotes!$A:$A=C4872)*(Lotes!$C:$C=E4872),0)),"")</f>
        <v/>
      </c>
      <c r="G4872" s="14" t="n"/>
    </row>
    <row r="4873">
      <c r="A4873" s="10" t="n"/>
      <c r="D4873">
        <f>IFERROR(VLOOKUP(C4873,Produtos!A:B,2,FALSE),"")</f>
        <v/>
      </c>
      <c r="F4873" s="10">
        <f>IFERROR(INDEX(Lotes!$E:$E,MATCH(1,(Lotes!$A:$A=C4873)*(Lotes!$C:$C=E4873),0)),"")</f>
        <v/>
      </c>
      <c r="G4873" s="14" t="n"/>
    </row>
    <row r="4874">
      <c r="A4874" s="10" t="n"/>
      <c r="D4874">
        <f>IFERROR(VLOOKUP(C4874,Produtos!A:B,2,FALSE),"")</f>
        <v/>
      </c>
      <c r="F4874" s="10">
        <f>IFERROR(INDEX(Lotes!$E:$E,MATCH(1,(Lotes!$A:$A=C4874)*(Lotes!$C:$C=E4874),0)),"")</f>
        <v/>
      </c>
      <c r="G4874" s="14" t="n"/>
    </row>
    <row r="4875">
      <c r="A4875" s="10" t="n"/>
      <c r="D4875">
        <f>IFERROR(VLOOKUP(C4875,Produtos!A:B,2,FALSE),"")</f>
        <v/>
      </c>
      <c r="F4875" s="10">
        <f>IFERROR(INDEX(Lotes!$E:$E,MATCH(1,(Lotes!$A:$A=C4875)*(Lotes!$C:$C=E4875),0)),"")</f>
        <v/>
      </c>
      <c r="G4875" s="14" t="n"/>
    </row>
    <row r="4876">
      <c r="A4876" s="10" t="n"/>
      <c r="D4876">
        <f>IFERROR(VLOOKUP(C4876,Produtos!A:B,2,FALSE),"")</f>
        <v/>
      </c>
      <c r="F4876" s="10">
        <f>IFERROR(INDEX(Lotes!$E:$E,MATCH(1,(Lotes!$A:$A=C4876)*(Lotes!$C:$C=E4876),0)),"")</f>
        <v/>
      </c>
      <c r="G4876" s="14" t="n"/>
    </row>
    <row r="4877">
      <c r="A4877" s="10" t="n"/>
      <c r="D4877">
        <f>IFERROR(VLOOKUP(C4877,Produtos!A:B,2,FALSE),"")</f>
        <v/>
      </c>
      <c r="F4877" s="10">
        <f>IFERROR(INDEX(Lotes!$E:$E,MATCH(1,(Lotes!$A:$A=C4877)*(Lotes!$C:$C=E4877),0)),"")</f>
        <v/>
      </c>
      <c r="G4877" s="14" t="n"/>
    </row>
    <row r="4878">
      <c r="A4878" s="10" t="n"/>
      <c r="D4878">
        <f>IFERROR(VLOOKUP(C4878,Produtos!A:B,2,FALSE),"")</f>
        <v/>
      </c>
      <c r="F4878" s="10">
        <f>IFERROR(INDEX(Lotes!$E:$E,MATCH(1,(Lotes!$A:$A=C4878)*(Lotes!$C:$C=E4878),0)),"")</f>
        <v/>
      </c>
      <c r="G4878" s="14" t="n"/>
    </row>
    <row r="4879">
      <c r="A4879" s="10" t="n"/>
      <c r="D4879">
        <f>IFERROR(VLOOKUP(C4879,Produtos!A:B,2,FALSE),"")</f>
        <v/>
      </c>
      <c r="F4879" s="10">
        <f>IFERROR(INDEX(Lotes!$E:$E,MATCH(1,(Lotes!$A:$A=C4879)*(Lotes!$C:$C=E4879),0)),"")</f>
        <v/>
      </c>
      <c r="G4879" s="14" t="n"/>
    </row>
    <row r="4880">
      <c r="A4880" s="10" t="n"/>
      <c r="D4880">
        <f>IFERROR(VLOOKUP(C4880,Produtos!A:B,2,FALSE),"")</f>
        <v/>
      </c>
      <c r="F4880" s="10">
        <f>IFERROR(INDEX(Lotes!$E:$E,MATCH(1,(Lotes!$A:$A=C4880)*(Lotes!$C:$C=E4880),0)),"")</f>
        <v/>
      </c>
      <c r="G4880" s="14" t="n"/>
    </row>
    <row r="4881">
      <c r="A4881" s="10" t="n"/>
      <c r="D4881">
        <f>IFERROR(VLOOKUP(C4881,Produtos!A:B,2,FALSE),"")</f>
        <v/>
      </c>
      <c r="F4881" s="10">
        <f>IFERROR(INDEX(Lotes!$E:$E,MATCH(1,(Lotes!$A:$A=C4881)*(Lotes!$C:$C=E4881),0)),"")</f>
        <v/>
      </c>
      <c r="G4881" s="14" t="n"/>
    </row>
    <row r="4882">
      <c r="A4882" s="10" t="n"/>
      <c r="D4882">
        <f>IFERROR(VLOOKUP(C4882,Produtos!A:B,2,FALSE),"")</f>
        <v/>
      </c>
      <c r="F4882" s="10">
        <f>IFERROR(INDEX(Lotes!$E:$E,MATCH(1,(Lotes!$A:$A=C4882)*(Lotes!$C:$C=E4882),0)),"")</f>
        <v/>
      </c>
      <c r="G4882" s="14" t="n"/>
    </row>
    <row r="4883">
      <c r="A4883" s="10" t="n"/>
      <c r="D4883">
        <f>IFERROR(VLOOKUP(C4883,Produtos!A:B,2,FALSE),"")</f>
        <v/>
      </c>
      <c r="F4883" s="10">
        <f>IFERROR(INDEX(Lotes!$E:$E,MATCH(1,(Lotes!$A:$A=C4883)*(Lotes!$C:$C=E4883),0)),"")</f>
        <v/>
      </c>
      <c r="G4883" s="14" t="n"/>
    </row>
    <row r="4884">
      <c r="A4884" s="10" t="n"/>
      <c r="D4884">
        <f>IFERROR(VLOOKUP(C4884,Produtos!A:B,2,FALSE),"")</f>
        <v/>
      </c>
      <c r="F4884" s="10">
        <f>IFERROR(INDEX(Lotes!$E:$E,MATCH(1,(Lotes!$A:$A=C4884)*(Lotes!$C:$C=E4884),0)),"")</f>
        <v/>
      </c>
      <c r="G4884" s="14" t="n"/>
    </row>
    <row r="4885">
      <c r="A4885" s="10" t="n"/>
      <c r="D4885">
        <f>IFERROR(VLOOKUP(C4885,Produtos!A:B,2,FALSE),"")</f>
        <v/>
      </c>
      <c r="F4885" s="10">
        <f>IFERROR(INDEX(Lotes!$E:$E,MATCH(1,(Lotes!$A:$A=C4885)*(Lotes!$C:$C=E4885),0)),"")</f>
        <v/>
      </c>
      <c r="G4885" s="14" t="n"/>
    </row>
    <row r="4886">
      <c r="A4886" s="10" t="n"/>
      <c r="D4886">
        <f>IFERROR(VLOOKUP(C4886,Produtos!A:B,2,FALSE),"")</f>
        <v/>
      </c>
      <c r="F4886" s="10">
        <f>IFERROR(INDEX(Lotes!$E:$E,MATCH(1,(Lotes!$A:$A=C4886)*(Lotes!$C:$C=E4886),0)),"")</f>
        <v/>
      </c>
      <c r="G4886" s="14" t="n"/>
    </row>
    <row r="4887">
      <c r="A4887" s="10" t="n"/>
      <c r="D4887">
        <f>IFERROR(VLOOKUP(C4887,Produtos!A:B,2,FALSE),"")</f>
        <v/>
      </c>
      <c r="F4887" s="10">
        <f>IFERROR(INDEX(Lotes!$E:$E,MATCH(1,(Lotes!$A:$A=C4887)*(Lotes!$C:$C=E4887),0)),"")</f>
        <v/>
      </c>
      <c r="G4887" s="14" t="n"/>
    </row>
    <row r="4888">
      <c r="A4888" s="10" t="n"/>
      <c r="D4888">
        <f>IFERROR(VLOOKUP(C4888,Produtos!A:B,2,FALSE),"")</f>
        <v/>
      </c>
      <c r="F4888" s="10">
        <f>IFERROR(INDEX(Lotes!$E:$E,MATCH(1,(Lotes!$A:$A=C4888)*(Lotes!$C:$C=E4888),0)),"")</f>
        <v/>
      </c>
      <c r="G4888" s="14" t="n"/>
    </row>
    <row r="4889">
      <c r="A4889" s="10" t="n"/>
      <c r="D4889">
        <f>IFERROR(VLOOKUP(C4889,Produtos!A:B,2,FALSE),"")</f>
        <v/>
      </c>
      <c r="F4889" s="10">
        <f>IFERROR(INDEX(Lotes!$E:$E,MATCH(1,(Lotes!$A:$A=C4889)*(Lotes!$C:$C=E4889),0)),"")</f>
        <v/>
      </c>
      <c r="G4889" s="14" t="n"/>
    </row>
    <row r="4890">
      <c r="A4890" s="10" t="n"/>
      <c r="D4890">
        <f>IFERROR(VLOOKUP(C4890,Produtos!A:B,2,FALSE),"")</f>
        <v/>
      </c>
      <c r="F4890" s="10">
        <f>IFERROR(INDEX(Lotes!$E:$E,MATCH(1,(Lotes!$A:$A=C4890)*(Lotes!$C:$C=E4890),0)),"")</f>
        <v/>
      </c>
      <c r="G4890" s="14" t="n"/>
    </row>
    <row r="4891">
      <c r="A4891" s="10" t="n"/>
      <c r="D4891">
        <f>IFERROR(VLOOKUP(C4891,Produtos!A:B,2,FALSE),"")</f>
        <v/>
      </c>
      <c r="F4891" s="10">
        <f>IFERROR(INDEX(Lotes!$E:$E,MATCH(1,(Lotes!$A:$A=C4891)*(Lotes!$C:$C=E4891),0)),"")</f>
        <v/>
      </c>
      <c r="G4891" s="14" t="n"/>
    </row>
    <row r="4892">
      <c r="A4892" s="10" t="n"/>
      <c r="D4892">
        <f>IFERROR(VLOOKUP(C4892,Produtos!A:B,2,FALSE),"")</f>
        <v/>
      </c>
      <c r="F4892" s="10">
        <f>IFERROR(INDEX(Lotes!$E:$E,MATCH(1,(Lotes!$A:$A=C4892)*(Lotes!$C:$C=E4892),0)),"")</f>
        <v/>
      </c>
      <c r="G4892" s="14" t="n"/>
    </row>
    <row r="4893">
      <c r="A4893" s="10" t="n"/>
      <c r="D4893">
        <f>IFERROR(VLOOKUP(C4893,Produtos!A:B,2,FALSE),"")</f>
        <v/>
      </c>
      <c r="F4893" s="10">
        <f>IFERROR(INDEX(Lotes!$E:$E,MATCH(1,(Lotes!$A:$A=C4893)*(Lotes!$C:$C=E4893),0)),"")</f>
        <v/>
      </c>
      <c r="G4893" s="14" t="n"/>
    </row>
    <row r="4894">
      <c r="A4894" s="10" t="n"/>
      <c r="D4894">
        <f>IFERROR(VLOOKUP(C4894,Produtos!A:B,2,FALSE),"")</f>
        <v/>
      </c>
      <c r="F4894" s="10">
        <f>IFERROR(INDEX(Lotes!$E:$E,MATCH(1,(Lotes!$A:$A=C4894)*(Lotes!$C:$C=E4894),0)),"")</f>
        <v/>
      </c>
      <c r="G4894" s="14" t="n"/>
    </row>
    <row r="4895">
      <c r="A4895" s="10" t="n"/>
      <c r="D4895">
        <f>IFERROR(VLOOKUP(C4895,Produtos!A:B,2,FALSE),"")</f>
        <v/>
      </c>
      <c r="F4895" s="10">
        <f>IFERROR(INDEX(Lotes!$E:$E,MATCH(1,(Lotes!$A:$A=C4895)*(Lotes!$C:$C=E4895),0)),"")</f>
        <v/>
      </c>
      <c r="G4895" s="14" t="n"/>
    </row>
    <row r="4896">
      <c r="A4896" s="10" t="n"/>
      <c r="D4896">
        <f>IFERROR(VLOOKUP(C4896,Produtos!A:B,2,FALSE),"")</f>
        <v/>
      </c>
      <c r="F4896" s="10">
        <f>IFERROR(INDEX(Lotes!$E:$E,MATCH(1,(Lotes!$A:$A=C4896)*(Lotes!$C:$C=E4896),0)),"")</f>
        <v/>
      </c>
      <c r="G4896" s="14" t="n"/>
    </row>
    <row r="4897">
      <c r="A4897" s="10" t="n"/>
      <c r="D4897">
        <f>IFERROR(VLOOKUP(C4897,Produtos!A:B,2,FALSE),"")</f>
        <v/>
      </c>
      <c r="F4897" s="10">
        <f>IFERROR(INDEX(Lotes!$E:$E,MATCH(1,(Lotes!$A:$A=C4897)*(Lotes!$C:$C=E4897),0)),"")</f>
        <v/>
      </c>
      <c r="G4897" s="14" t="n"/>
    </row>
    <row r="4898">
      <c r="A4898" s="10" t="n"/>
      <c r="D4898">
        <f>IFERROR(VLOOKUP(C4898,Produtos!A:B,2,FALSE),"")</f>
        <v/>
      </c>
      <c r="F4898" s="10">
        <f>IFERROR(INDEX(Lotes!$E:$E,MATCH(1,(Lotes!$A:$A=C4898)*(Lotes!$C:$C=E4898),0)),"")</f>
        <v/>
      </c>
      <c r="G4898" s="14" t="n"/>
    </row>
    <row r="4899">
      <c r="A4899" s="10" t="n"/>
      <c r="D4899">
        <f>IFERROR(VLOOKUP(C4899,Produtos!A:B,2,FALSE),"")</f>
        <v/>
      </c>
      <c r="F4899" s="10">
        <f>IFERROR(INDEX(Lotes!$E:$E,MATCH(1,(Lotes!$A:$A=C4899)*(Lotes!$C:$C=E4899),0)),"")</f>
        <v/>
      </c>
      <c r="G4899" s="14" t="n"/>
    </row>
    <row r="4900">
      <c r="A4900" s="10" t="n"/>
      <c r="D4900">
        <f>IFERROR(VLOOKUP(C4900,Produtos!A:B,2,FALSE),"")</f>
        <v/>
      </c>
      <c r="F4900" s="10">
        <f>IFERROR(INDEX(Lotes!$E:$E,MATCH(1,(Lotes!$A:$A=C4900)*(Lotes!$C:$C=E4900),0)),"")</f>
        <v/>
      </c>
      <c r="G4900" s="14" t="n"/>
    </row>
    <row r="4901">
      <c r="A4901" s="10" t="n"/>
      <c r="D4901">
        <f>IFERROR(VLOOKUP(C4901,Produtos!A:B,2,FALSE),"")</f>
        <v/>
      </c>
      <c r="F4901" s="10">
        <f>IFERROR(INDEX(Lotes!$E:$E,MATCH(1,(Lotes!$A:$A=C4901)*(Lotes!$C:$C=E4901),0)),"")</f>
        <v/>
      </c>
      <c r="G4901" s="14" t="n"/>
    </row>
    <row r="4902">
      <c r="A4902" s="10" t="n"/>
      <c r="D4902">
        <f>IFERROR(VLOOKUP(C4902,Produtos!A:B,2,FALSE),"")</f>
        <v/>
      </c>
      <c r="F4902" s="10">
        <f>IFERROR(INDEX(Lotes!$E:$E,MATCH(1,(Lotes!$A:$A=C4902)*(Lotes!$C:$C=E4902),0)),"")</f>
        <v/>
      </c>
      <c r="G4902" s="14" t="n"/>
    </row>
    <row r="4903">
      <c r="A4903" s="10" t="n"/>
      <c r="D4903">
        <f>IFERROR(VLOOKUP(C4903,Produtos!A:B,2,FALSE),"")</f>
        <v/>
      </c>
      <c r="F4903" s="10">
        <f>IFERROR(INDEX(Lotes!$E:$E,MATCH(1,(Lotes!$A:$A=C4903)*(Lotes!$C:$C=E4903),0)),"")</f>
        <v/>
      </c>
      <c r="G4903" s="14" t="n"/>
    </row>
    <row r="4904">
      <c r="A4904" s="10" t="n"/>
      <c r="D4904">
        <f>IFERROR(VLOOKUP(C4904,Produtos!A:B,2,FALSE),"")</f>
        <v/>
      </c>
      <c r="F4904" s="10">
        <f>IFERROR(INDEX(Lotes!$E:$E,MATCH(1,(Lotes!$A:$A=C4904)*(Lotes!$C:$C=E4904),0)),"")</f>
        <v/>
      </c>
      <c r="G4904" s="14" t="n"/>
    </row>
    <row r="4905">
      <c r="A4905" s="10" t="n"/>
      <c r="D4905">
        <f>IFERROR(VLOOKUP(C4905,Produtos!A:B,2,FALSE),"")</f>
        <v/>
      </c>
      <c r="F4905" s="10">
        <f>IFERROR(INDEX(Lotes!$E:$E,MATCH(1,(Lotes!$A:$A=C4905)*(Lotes!$C:$C=E4905),0)),"")</f>
        <v/>
      </c>
      <c r="G4905" s="14" t="n"/>
    </row>
    <row r="4906">
      <c r="A4906" s="10" t="n"/>
      <c r="D4906">
        <f>IFERROR(VLOOKUP(C4906,Produtos!A:B,2,FALSE),"")</f>
        <v/>
      </c>
      <c r="F4906" s="10">
        <f>IFERROR(INDEX(Lotes!$E:$E,MATCH(1,(Lotes!$A:$A=C4906)*(Lotes!$C:$C=E4906),0)),"")</f>
        <v/>
      </c>
      <c r="G4906" s="14" t="n"/>
    </row>
    <row r="4907">
      <c r="A4907" s="10" t="n"/>
      <c r="D4907">
        <f>IFERROR(VLOOKUP(C4907,Produtos!A:B,2,FALSE),"")</f>
        <v/>
      </c>
      <c r="F4907" s="10">
        <f>IFERROR(INDEX(Lotes!$E:$E,MATCH(1,(Lotes!$A:$A=C4907)*(Lotes!$C:$C=E4907),0)),"")</f>
        <v/>
      </c>
      <c r="G4907" s="14" t="n"/>
    </row>
    <row r="4908">
      <c r="A4908" s="10" t="n"/>
      <c r="D4908">
        <f>IFERROR(VLOOKUP(C4908,Produtos!A:B,2,FALSE),"")</f>
        <v/>
      </c>
      <c r="F4908" s="10">
        <f>IFERROR(INDEX(Lotes!$E:$E,MATCH(1,(Lotes!$A:$A=C4908)*(Lotes!$C:$C=E4908),0)),"")</f>
        <v/>
      </c>
      <c r="G4908" s="14" t="n"/>
    </row>
    <row r="4909">
      <c r="A4909" s="10" t="n"/>
      <c r="D4909">
        <f>IFERROR(VLOOKUP(C4909,Produtos!A:B,2,FALSE),"")</f>
        <v/>
      </c>
      <c r="F4909" s="10">
        <f>IFERROR(INDEX(Lotes!$E:$E,MATCH(1,(Lotes!$A:$A=C4909)*(Lotes!$C:$C=E4909),0)),"")</f>
        <v/>
      </c>
      <c r="G4909" s="14" t="n"/>
    </row>
    <row r="4910">
      <c r="A4910" s="10" t="n"/>
      <c r="D4910">
        <f>IFERROR(VLOOKUP(C4910,Produtos!A:B,2,FALSE),"")</f>
        <v/>
      </c>
      <c r="F4910" s="10">
        <f>IFERROR(INDEX(Lotes!$E:$E,MATCH(1,(Lotes!$A:$A=C4910)*(Lotes!$C:$C=E4910),0)),"")</f>
        <v/>
      </c>
      <c r="G4910" s="14" t="n"/>
    </row>
    <row r="4911">
      <c r="A4911" s="10" t="n"/>
      <c r="D4911">
        <f>IFERROR(VLOOKUP(C4911,Produtos!A:B,2,FALSE),"")</f>
        <v/>
      </c>
      <c r="F4911" s="10">
        <f>IFERROR(INDEX(Lotes!$E:$E,MATCH(1,(Lotes!$A:$A=C4911)*(Lotes!$C:$C=E4911),0)),"")</f>
        <v/>
      </c>
      <c r="G4911" s="14" t="n"/>
    </row>
    <row r="4912">
      <c r="A4912" s="10" t="n"/>
      <c r="D4912">
        <f>IFERROR(VLOOKUP(C4912,Produtos!A:B,2,FALSE),"")</f>
        <v/>
      </c>
      <c r="F4912" s="10">
        <f>IFERROR(INDEX(Lotes!$E:$E,MATCH(1,(Lotes!$A:$A=C4912)*(Lotes!$C:$C=E4912),0)),"")</f>
        <v/>
      </c>
      <c r="G4912" s="14" t="n"/>
    </row>
    <row r="4913">
      <c r="A4913" s="10" t="n"/>
      <c r="D4913">
        <f>IFERROR(VLOOKUP(C4913,Produtos!A:B,2,FALSE),"")</f>
        <v/>
      </c>
      <c r="F4913" s="10">
        <f>IFERROR(INDEX(Lotes!$E:$E,MATCH(1,(Lotes!$A:$A=C4913)*(Lotes!$C:$C=E4913),0)),"")</f>
        <v/>
      </c>
      <c r="G4913" s="14" t="n"/>
    </row>
    <row r="4914">
      <c r="A4914" s="10" t="n"/>
      <c r="D4914">
        <f>IFERROR(VLOOKUP(C4914,Produtos!A:B,2,FALSE),"")</f>
        <v/>
      </c>
      <c r="F4914" s="10">
        <f>IFERROR(INDEX(Lotes!$E:$E,MATCH(1,(Lotes!$A:$A=C4914)*(Lotes!$C:$C=E4914),0)),"")</f>
        <v/>
      </c>
      <c r="G4914" s="14" t="n"/>
    </row>
    <row r="4915">
      <c r="A4915" s="10" t="n"/>
      <c r="D4915">
        <f>IFERROR(VLOOKUP(C4915,Produtos!A:B,2,FALSE),"")</f>
        <v/>
      </c>
      <c r="F4915" s="10">
        <f>IFERROR(INDEX(Lotes!$E:$E,MATCH(1,(Lotes!$A:$A=C4915)*(Lotes!$C:$C=E4915),0)),"")</f>
        <v/>
      </c>
      <c r="G4915" s="14" t="n"/>
    </row>
    <row r="4916">
      <c r="A4916" s="10" t="n"/>
      <c r="D4916">
        <f>IFERROR(VLOOKUP(C4916,Produtos!A:B,2,FALSE),"")</f>
        <v/>
      </c>
      <c r="F4916" s="10">
        <f>IFERROR(INDEX(Lotes!$E:$E,MATCH(1,(Lotes!$A:$A=C4916)*(Lotes!$C:$C=E4916),0)),"")</f>
        <v/>
      </c>
      <c r="G4916" s="14" t="n"/>
    </row>
    <row r="4917">
      <c r="A4917" s="10" t="n"/>
      <c r="D4917">
        <f>IFERROR(VLOOKUP(C4917,Produtos!A:B,2,FALSE),"")</f>
        <v/>
      </c>
      <c r="F4917" s="10">
        <f>IFERROR(INDEX(Lotes!$E:$E,MATCH(1,(Lotes!$A:$A=C4917)*(Lotes!$C:$C=E4917),0)),"")</f>
        <v/>
      </c>
      <c r="G4917" s="14" t="n"/>
    </row>
    <row r="4918">
      <c r="A4918" s="10" t="n"/>
      <c r="D4918">
        <f>IFERROR(VLOOKUP(C4918,Produtos!A:B,2,FALSE),"")</f>
        <v/>
      </c>
      <c r="F4918" s="10">
        <f>IFERROR(INDEX(Lotes!$E:$E,MATCH(1,(Lotes!$A:$A=C4918)*(Lotes!$C:$C=E4918),0)),"")</f>
        <v/>
      </c>
      <c r="G4918" s="14" t="n"/>
    </row>
    <row r="4919">
      <c r="A4919" s="10" t="n"/>
      <c r="D4919">
        <f>IFERROR(VLOOKUP(C4919,Produtos!A:B,2,FALSE),"")</f>
        <v/>
      </c>
      <c r="F4919" s="10">
        <f>IFERROR(INDEX(Lotes!$E:$E,MATCH(1,(Lotes!$A:$A=C4919)*(Lotes!$C:$C=E4919),0)),"")</f>
        <v/>
      </c>
      <c r="G4919" s="14" t="n"/>
    </row>
    <row r="4920">
      <c r="A4920" s="10" t="n"/>
      <c r="D4920">
        <f>IFERROR(VLOOKUP(C4920,Produtos!A:B,2,FALSE),"")</f>
        <v/>
      </c>
      <c r="F4920" s="10">
        <f>IFERROR(INDEX(Lotes!$E:$E,MATCH(1,(Lotes!$A:$A=C4920)*(Lotes!$C:$C=E4920),0)),"")</f>
        <v/>
      </c>
      <c r="G4920" s="14" t="n"/>
    </row>
    <row r="4921">
      <c r="A4921" s="10" t="n"/>
      <c r="D4921">
        <f>IFERROR(VLOOKUP(C4921,Produtos!A:B,2,FALSE),"")</f>
        <v/>
      </c>
      <c r="F4921" s="10">
        <f>IFERROR(INDEX(Lotes!$E:$E,MATCH(1,(Lotes!$A:$A=C4921)*(Lotes!$C:$C=E4921),0)),"")</f>
        <v/>
      </c>
      <c r="G4921" s="14" t="n"/>
    </row>
    <row r="4922">
      <c r="A4922" s="10" t="n"/>
      <c r="D4922">
        <f>IFERROR(VLOOKUP(C4922,Produtos!A:B,2,FALSE),"")</f>
        <v/>
      </c>
      <c r="F4922" s="10">
        <f>IFERROR(INDEX(Lotes!$E:$E,MATCH(1,(Lotes!$A:$A=C4922)*(Lotes!$C:$C=E4922),0)),"")</f>
        <v/>
      </c>
      <c r="G4922" s="14" t="n"/>
    </row>
    <row r="4923">
      <c r="A4923" s="10" t="n"/>
      <c r="D4923">
        <f>IFERROR(VLOOKUP(C4923,Produtos!A:B,2,FALSE),"")</f>
        <v/>
      </c>
      <c r="F4923" s="10">
        <f>IFERROR(INDEX(Lotes!$E:$E,MATCH(1,(Lotes!$A:$A=C4923)*(Lotes!$C:$C=E4923),0)),"")</f>
        <v/>
      </c>
      <c r="G4923" s="14" t="n"/>
    </row>
    <row r="4924">
      <c r="A4924" s="10" t="n"/>
      <c r="D4924">
        <f>IFERROR(VLOOKUP(C4924,Produtos!A:B,2,FALSE),"")</f>
        <v/>
      </c>
      <c r="F4924" s="10">
        <f>IFERROR(INDEX(Lotes!$E:$E,MATCH(1,(Lotes!$A:$A=C4924)*(Lotes!$C:$C=E4924),0)),"")</f>
        <v/>
      </c>
      <c r="G4924" s="14" t="n"/>
    </row>
    <row r="4925">
      <c r="A4925" s="10" t="n"/>
      <c r="D4925">
        <f>IFERROR(VLOOKUP(C4925,Produtos!A:B,2,FALSE),"")</f>
        <v/>
      </c>
      <c r="F4925" s="10">
        <f>IFERROR(INDEX(Lotes!$E:$E,MATCH(1,(Lotes!$A:$A=C4925)*(Lotes!$C:$C=E4925),0)),"")</f>
        <v/>
      </c>
      <c r="G4925" s="14" t="n"/>
    </row>
    <row r="4926">
      <c r="A4926" s="10" t="n"/>
      <c r="D4926">
        <f>IFERROR(VLOOKUP(C4926,Produtos!A:B,2,FALSE),"")</f>
        <v/>
      </c>
      <c r="F4926" s="10">
        <f>IFERROR(INDEX(Lotes!$E:$E,MATCH(1,(Lotes!$A:$A=C4926)*(Lotes!$C:$C=E4926),0)),"")</f>
        <v/>
      </c>
      <c r="G4926" s="14" t="n"/>
    </row>
    <row r="4927">
      <c r="A4927" s="10" t="n"/>
      <c r="D4927">
        <f>IFERROR(VLOOKUP(C4927,Produtos!A:B,2,FALSE),"")</f>
        <v/>
      </c>
      <c r="F4927" s="10">
        <f>IFERROR(INDEX(Lotes!$E:$E,MATCH(1,(Lotes!$A:$A=C4927)*(Lotes!$C:$C=E4927),0)),"")</f>
        <v/>
      </c>
      <c r="G4927" s="14" t="n"/>
    </row>
    <row r="4928">
      <c r="A4928" s="10" t="n"/>
      <c r="D4928">
        <f>IFERROR(VLOOKUP(C4928,Produtos!A:B,2,FALSE),"")</f>
        <v/>
      </c>
      <c r="F4928" s="10">
        <f>IFERROR(INDEX(Lotes!$E:$E,MATCH(1,(Lotes!$A:$A=C4928)*(Lotes!$C:$C=E4928),0)),"")</f>
        <v/>
      </c>
      <c r="G4928" s="14" t="n"/>
    </row>
    <row r="4929">
      <c r="A4929" s="10" t="n"/>
      <c r="D4929">
        <f>IFERROR(VLOOKUP(C4929,Produtos!A:B,2,FALSE),"")</f>
        <v/>
      </c>
      <c r="F4929" s="10">
        <f>IFERROR(INDEX(Lotes!$E:$E,MATCH(1,(Lotes!$A:$A=C4929)*(Lotes!$C:$C=E4929),0)),"")</f>
        <v/>
      </c>
      <c r="G4929" s="14" t="n"/>
    </row>
    <row r="4930">
      <c r="A4930" s="10" t="n"/>
      <c r="D4930">
        <f>IFERROR(VLOOKUP(C4930,Produtos!A:B,2,FALSE),"")</f>
        <v/>
      </c>
      <c r="F4930" s="10">
        <f>IFERROR(INDEX(Lotes!$E:$E,MATCH(1,(Lotes!$A:$A=C4930)*(Lotes!$C:$C=E4930),0)),"")</f>
        <v/>
      </c>
      <c r="G4930" s="14" t="n"/>
    </row>
    <row r="4931">
      <c r="A4931" s="10" t="n"/>
      <c r="D4931">
        <f>IFERROR(VLOOKUP(C4931,Produtos!A:B,2,FALSE),"")</f>
        <v/>
      </c>
      <c r="F4931" s="10">
        <f>IFERROR(INDEX(Lotes!$E:$E,MATCH(1,(Lotes!$A:$A=C4931)*(Lotes!$C:$C=E4931),0)),"")</f>
        <v/>
      </c>
      <c r="G4931" s="14" t="n"/>
    </row>
    <row r="4932">
      <c r="A4932" s="10" t="n"/>
      <c r="D4932">
        <f>IFERROR(VLOOKUP(C4932,Produtos!A:B,2,FALSE),"")</f>
        <v/>
      </c>
      <c r="F4932" s="10">
        <f>IFERROR(INDEX(Lotes!$E:$E,MATCH(1,(Lotes!$A:$A=C4932)*(Lotes!$C:$C=E4932),0)),"")</f>
        <v/>
      </c>
      <c r="G4932" s="14" t="n"/>
    </row>
    <row r="4933">
      <c r="A4933" s="10" t="n"/>
      <c r="D4933">
        <f>IFERROR(VLOOKUP(C4933,Produtos!A:B,2,FALSE),"")</f>
        <v/>
      </c>
      <c r="F4933" s="10">
        <f>IFERROR(INDEX(Lotes!$E:$E,MATCH(1,(Lotes!$A:$A=C4933)*(Lotes!$C:$C=E4933),0)),"")</f>
        <v/>
      </c>
      <c r="G4933" s="14" t="n"/>
    </row>
    <row r="4934">
      <c r="A4934" s="10" t="n"/>
      <c r="D4934">
        <f>IFERROR(VLOOKUP(C4934,Produtos!A:B,2,FALSE),"")</f>
        <v/>
      </c>
      <c r="F4934" s="10">
        <f>IFERROR(INDEX(Lotes!$E:$E,MATCH(1,(Lotes!$A:$A=C4934)*(Lotes!$C:$C=E4934),0)),"")</f>
        <v/>
      </c>
      <c r="G4934" s="14" t="n"/>
    </row>
    <row r="4935">
      <c r="A4935" s="10" t="n"/>
      <c r="D4935">
        <f>IFERROR(VLOOKUP(C4935,Produtos!A:B,2,FALSE),"")</f>
        <v/>
      </c>
      <c r="F4935" s="10">
        <f>IFERROR(INDEX(Lotes!$E:$E,MATCH(1,(Lotes!$A:$A=C4935)*(Lotes!$C:$C=E4935),0)),"")</f>
        <v/>
      </c>
      <c r="G4935" s="14" t="n"/>
    </row>
    <row r="4936">
      <c r="A4936" s="10" t="n"/>
      <c r="D4936">
        <f>IFERROR(VLOOKUP(C4936,Produtos!A:B,2,FALSE),"")</f>
        <v/>
      </c>
      <c r="F4936" s="10">
        <f>IFERROR(INDEX(Lotes!$E:$E,MATCH(1,(Lotes!$A:$A=C4936)*(Lotes!$C:$C=E4936),0)),"")</f>
        <v/>
      </c>
      <c r="G4936" s="14" t="n"/>
    </row>
    <row r="4937">
      <c r="A4937" s="10" t="n"/>
      <c r="D4937">
        <f>IFERROR(VLOOKUP(C4937,Produtos!A:B,2,FALSE),"")</f>
        <v/>
      </c>
      <c r="F4937" s="10">
        <f>IFERROR(INDEX(Lotes!$E:$E,MATCH(1,(Lotes!$A:$A=C4937)*(Lotes!$C:$C=E4937),0)),"")</f>
        <v/>
      </c>
      <c r="G4937" s="14" t="n"/>
    </row>
    <row r="4938">
      <c r="A4938" s="10" t="n"/>
      <c r="D4938">
        <f>IFERROR(VLOOKUP(C4938,Produtos!A:B,2,FALSE),"")</f>
        <v/>
      </c>
      <c r="F4938" s="10">
        <f>IFERROR(INDEX(Lotes!$E:$E,MATCH(1,(Lotes!$A:$A=C4938)*(Lotes!$C:$C=E4938),0)),"")</f>
        <v/>
      </c>
      <c r="G4938" s="14" t="n"/>
    </row>
    <row r="4939">
      <c r="A4939" s="10" t="n"/>
      <c r="D4939">
        <f>IFERROR(VLOOKUP(C4939,Produtos!A:B,2,FALSE),"")</f>
        <v/>
      </c>
      <c r="F4939" s="10">
        <f>IFERROR(INDEX(Lotes!$E:$E,MATCH(1,(Lotes!$A:$A=C4939)*(Lotes!$C:$C=E4939),0)),"")</f>
        <v/>
      </c>
      <c r="G4939" s="14" t="n"/>
    </row>
    <row r="4940">
      <c r="A4940" s="10" t="n"/>
      <c r="D4940">
        <f>IFERROR(VLOOKUP(C4940,Produtos!A:B,2,FALSE),"")</f>
        <v/>
      </c>
      <c r="F4940" s="10">
        <f>IFERROR(INDEX(Lotes!$E:$E,MATCH(1,(Lotes!$A:$A=C4940)*(Lotes!$C:$C=E4940),0)),"")</f>
        <v/>
      </c>
      <c r="G4940" s="14" t="n"/>
    </row>
    <row r="4941">
      <c r="A4941" s="10" t="n"/>
      <c r="D4941">
        <f>IFERROR(VLOOKUP(C4941,Produtos!A:B,2,FALSE),"")</f>
        <v/>
      </c>
      <c r="F4941" s="10">
        <f>IFERROR(INDEX(Lotes!$E:$E,MATCH(1,(Lotes!$A:$A=C4941)*(Lotes!$C:$C=E4941),0)),"")</f>
        <v/>
      </c>
      <c r="G4941" s="14" t="n"/>
    </row>
    <row r="4942">
      <c r="A4942" s="10" t="n"/>
      <c r="D4942">
        <f>IFERROR(VLOOKUP(C4942,Produtos!A:B,2,FALSE),"")</f>
        <v/>
      </c>
      <c r="F4942" s="10">
        <f>IFERROR(INDEX(Lotes!$E:$E,MATCH(1,(Lotes!$A:$A=C4942)*(Lotes!$C:$C=E4942),0)),"")</f>
        <v/>
      </c>
      <c r="G4942" s="14" t="n"/>
    </row>
    <row r="4943">
      <c r="A4943" s="10" t="n"/>
      <c r="D4943">
        <f>IFERROR(VLOOKUP(C4943,Produtos!A:B,2,FALSE),"")</f>
        <v/>
      </c>
      <c r="F4943" s="10">
        <f>IFERROR(INDEX(Lotes!$E:$E,MATCH(1,(Lotes!$A:$A=C4943)*(Lotes!$C:$C=E4943),0)),"")</f>
        <v/>
      </c>
      <c r="G4943" s="14" t="n"/>
    </row>
    <row r="4944">
      <c r="A4944" s="10" t="n"/>
      <c r="D4944">
        <f>IFERROR(VLOOKUP(C4944,Produtos!A:B,2,FALSE),"")</f>
        <v/>
      </c>
      <c r="F4944" s="10">
        <f>IFERROR(INDEX(Lotes!$E:$E,MATCH(1,(Lotes!$A:$A=C4944)*(Lotes!$C:$C=E4944),0)),"")</f>
        <v/>
      </c>
      <c r="G4944" s="14" t="n"/>
    </row>
    <row r="4945">
      <c r="A4945" s="10" t="n"/>
      <c r="D4945">
        <f>IFERROR(VLOOKUP(C4945,Produtos!A:B,2,FALSE),"")</f>
        <v/>
      </c>
      <c r="F4945" s="10">
        <f>IFERROR(INDEX(Lotes!$E:$E,MATCH(1,(Lotes!$A:$A=C4945)*(Lotes!$C:$C=E4945),0)),"")</f>
        <v/>
      </c>
      <c r="G4945" s="14" t="n"/>
    </row>
    <row r="4946">
      <c r="A4946" s="10" t="n"/>
      <c r="D4946">
        <f>IFERROR(VLOOKUP(C4946,Produtos!A:B,2,FALSE),"")</f>
        <v/>
      </c>
      <c r="F4946" s="10">
        <f>IFERROR(INDEX(Lotes!$E:$E,MATCH(1,(Lotes!$A:$A=C4946)*(Lotes!$C:$C=E4946),0)),"")</f>
        <v/>
      </c>
      <c r="G4946" s="14" t="n"/>
    </row>
    <row r="4947">
      <c r="A4947" s="10" t="n"/>
      <c r="D4947">
        <f>IFERROR(VLOOKUP(C4947,Produtos!A:B,2,FALSE),"")</f>
        <v/>
      </c>
      <c r="F4947" s="10">
        <f>IFERROR(INDEX(Lotes!$E:$E,MATCH(1,(Lotes!$A:$A=C4947)*(Lotes!$C:$C=E4947),0)),"")</f>
        <v/>
      </c>
      <c r="G4947" s="14" t="n"/>
    </row>
    <row r="4948">
      <c r="A4948" s="10" t="n"/>
      <c r="D4948">
        <f>IFERROR(VLOOKUP(C4948,Produtos!A:B,2,FALSE),"")</f>
        <v/>
      </c>
      <c r="F4948" s="10">
        <f>IFERROR(INDEX(Lotes!$E:$E,MATCH(1,(Lotes!$A:$A=C4948)*(Lotes!$C:$C=E4948),0)),"")</f>
        <v/>
      </c>
      <c r="G4948" s="14" t="n"/>
    </row>
    <row r="4949">
      <c r="A4949" s="10" t="n"/>
      <c r="D4949">
        <f>IFERROR(VLOOKUP(C4949,Produtos!A:B,2,FALSE),"")</f>
        <v/>
      </c>
      <c r="F4949" s="10">
        <f>IFERROR(INDEX(Lotes!$E:$E,MATCH(1,(Lotes!$A:$A=C4949)*(Lotes!$C:$C=E4949),0)),"")</f>
        <v/>
      </c>
      <c r="G4949" s="14" t="n"/>
    </row>
    <row r="4950">
      <c r="A4950" s="10" t="n"/>
      <c r="D4950">
        <f>IFERROR(VLOOKUP(C4950,Produtos!A:B,2,FALSE),"")</f>
        <v/>
      </c>
      <c r="F4950" s="10">
        <f>IFERROR(INDEX(Lotes!$E:$E,MATCH(1,(Lotes!$A:$A=C4950)*(Lotes!$C:$C=E4950),0)),"")</f>
        <v/>
      </c>
      <c r="G4950" s="14" t="n"/>
    </row>
    <row r="4951">
      <c r="A4951" s="10" t="n"/>
      <c r="D4951">
        <f>IFERROR(VLOOKUP(C4951,Produtos!A:B,2,FALSE),"")</f>
        <v/>
      </c>
      <c r="F4951" s="10">
        <f>IFERROR(INDEX(Lotes!$E:$E,MATCH(1,(Lotes!$A:$A=C4951)*(Lotes!$C:$C=E4951),0)),"")</f>
        <v/>
      </c>
      <c r="G4951" s="14" t="n"/>
    </row>
    <row r="4952">
      <c r="A4952" s="10" t="n"/>
      <c r="D4952">
        <f>IFERROR(VLOOKUP(C4952,Produtos!A:B,2,FALSE),"")</f>
        <v/>
      </c>
      <c r="F4952" s="10">
        <f>IFERROR(INDEX(Lotes!$E:$E,MATCH(1,(Lotes!$A:$A=C4952)*(Lotes!$C:$C=E4952),0)),"")</f>
        <v/>
      </c>
      <c r="G4952" s="14" t="n"/>
    </row>
    <row r="4953">
      <c r="A4953" s="10" t="n"/>
      <c r="D4953">
        <f>IFERROR(VLOOKUP(C4953,Produtos!A:B,2,FALSE),"")</f>
        <v/>
      </c>
      <c r="F4953" s="10">
        <f>IFERROR(INDEX(Lotes!$E:$E,MATCH(1,(Lotes!$A:$A=C4953)*(Lotes!$C:$C=E4953),0)),"")</f>
        <v/>
      </c>
      <c r="G4953" s="14" t="n"/>
    </row>
    <row r="4954">
      <c r="A4954" s="10" t="n"/>
      <c r="D4954">
        <f>IFERROR(VLOOKUP(C4954,Produtos!A:B,2,FALSE),"")</f>
        <v/>
      </c>
      <c r="F4954" s="10">
        <f>IFERROR(INDEX(Lotes!$E:$E,MATCH(1,(Lotes!$A:$A=C4954)*(Lotes!$C:$C=E4954),0)),"")</f>
        <v/>
      </c>
      <c r="G4954" s="14" t="n"/>
    </row>
    <row r="4955">
      <c r="A4955" s="10" t="n"/>
      <c r="D4955">
        <f>IFERROR(VLOOKUP(C4955,Produtos!A:B,2,FALSE),"")</f>
        <v/>
      </c>
      <c r="F4955" s="10">
        <f>IFERROR(INDEX(Lotes!$E:$E,MATCH(1,(Lotes!$A:$A=C4955)*(Lotes!$C:$C=E4955),0)),"")</f>
        <v/>
      </c>
      <c r="G4955" s="14" t="n"/>
    </row>
    <row r="4956">
      <c r="A4956" s="10" t="n"/>
      <c r="D4956">
        <f>IFERROR(VLOOKUP(C4956,Produtos!A:B,2,FALSE),"")</f>
        <v/>
      </c>
      <c r="F4956" s="10">
        <f>IFERROR(INDEX(Lotes!$E:$E,MATCH(1,(Lotes!$A:$A=C4956)*(Lotes!$C:$C=E4956),0)),"")</f>
        <v/>
      </c>
      <c r="G4956" s="14" t="n"/>
    </row>
    <row r="4957">
      <c r="A4957" s="10" t="n"/>
      <c r="D4957">
        <f>IFERROR(VLOOKUP(C4957,Produtos!A:B,2,FALSE),"")</f>
        <v/>
      </c>
      <c r="F4957" s="10">
        <f>IFERROR(INDEX(Lotes!$E:$E,MATCH(1,(Lotes!$A:$A=C4957)*(Lotes!$C:$C=E4957),0)),"")</f>
        <v/>
      </c>
      <c r="G4957" s="14" t="n"/>
    </row>
    <row r="4958">
      <c r="A4958" s="10" t="n"/>
      <c r="D4958">
        <f>IFERROR(VLOOKUP(C4958,Produtos!A:B,2,FALSE),"")</f>
        <v/>
      </c>
      <c r="F4958" s="10">
        <f>IFERROR(INDEX(Lotes!$E:$E,MATCH(1,(Lotes!$A:$A=C4958)*(Lotes!$C:$C=E4958),0)),"")</f>
        <v/>
      </c>
      <c r="G4958" s="14" t="n"/>
    </row>
    <row r="4959">
      <c r="A4959" s="10" t="n"/>
      <c r="D4959">
        <f>IFERROR(VLOOKUP(C4959,Produtos!A:B,2,FALSE),"")</f>
        <v/>
      </c>
      <c r="F4959" s="10">
        <f>IFERROR(INDEX(Lotes!$E:$E,MATCH(1,(Lotes!$A:$A=C4959)*(Lotes!$C:$C=E4959),0)),"")</f>
        <v/>
      </c>
      <c r="G4959" s="14" t="n"/>
    </row>
    <row r="4960">
      <c r="A4960" s="10" t="n"/>
      <c r="D4960">
        <f>IFERROR(VLOOKUP(C4960,Produtos!A:B,2,FALSE),"")</f>
        <v/>
      </c>
      <c r="F4960" s="10">
        <f>IFERROR(INDEX(Lotes!$E:$E,MATCH(1,(Lotes!$A:$A=C4960)*(Lotes!$C:$C=E4960),0)),"")</f>
        <v/>
      </c>
      <c r="G4960" s="14" t="n"/>
    </row>
    <row r="4961">
      <c r="A4961" s="10" t="n"/>
      <c r="D4961">
        <f>IFERROR(VLOOKUP(C4961,Produtos!A:B,2,FALSE),"")</f>
        <v/>
      </c>
      <c r="F4961" s="10">
        <f>IFERROR(INDEX(Lotes!$E:$E,MATCH(1,(Lotes!$A:$A=C4961)*(Lotes!$C:$C=E4961),0)),"")</f>
        <v/>
      </c>
      <c r="G4961" s="14" t="n"/>
    </row>
    <row r="4962">
      <c r="A4962" s="10" t="n"/>
      <c r="D4962">
        <f>IFERROR(VLOOKUP(C4962,Produtos!A:B,2,FALSE),"")</f>
        <v/>
      </c>
      <c r="F4962" s="10">
        <f>IFERROR(INDEX(Lotes!$E:$E,MATCH(1,(Lotes!$A:$A=C4962)*(Lotes!$C:$C=E4962),0)),"")</f>
        <v/>
      </c>
      <c r="G4962" s="14" t="n"/>
    </row>
    <row r="4963">
      <c r="A4963" s="10" t="n"/>
      <c r="D4963">
        <f>IFERROR(VLOOKUP(C4963,Produtos!A:B,2,FALSE),"")</f>
        <v/>
      </c>
      <c r="F4963" s="10">
        <f>IFERROR(INDEX(Lotes!$E:$E,MATCH(1,(Lotes!$A:$A=C4963)*(Lotes!$C:$C=E4963),0)),"")</f>
        <v/>
      </c>
      <c r="G4963" s="14" t="n"/>
    </row>
    <row r="4964">
      <c r="A4964" s="10" t="n"/>
      <c r="D4964">
        <f>IFERROR(VLOOKUP(C4964,Produtos!A:B,2,FALSE),"")</f>
        <v/>
      </c>
      <c r="F4964" s="10">
        <f>IFERROR(INDEX(Lotes!$E:$E,MATCH(1,(Lotes!$A:$A=C4964)*(Lotes!$C:$C=E4964),0)),"")</f>
        <v/>
      </c>
      <c r="G4964" s="14" t="n"/>
    </row>
    <row r="4965">
      <c r="A4965" s="10" t="n"/>
      <c r="D4965">
        <f>IFERROR(VLOOKUP(C4965,Produtos!A:B,2,FALSE),"")</f>
        <v/>
      </c>
      <c r="F4965" s="10">
        <f>IFERROR(INDEX(Lotes!$E:$E,MATCH(1,(Lotes!$A:$A=C4965)*(Lotes!$C:$C=E4965),0)),"")</f>
        <v/>
      </c>
      <c r="G4965" s="14" t="n"/>
    </row>
    <row r="4966">
      <c r="A4966" s="10" t="n"/>
      <c r="D4966">
        <f>IFERROR(VLOOKUP(C4966,Produtos!A:B,2,FALSE),"")</f>
        <v/>
      </c>
      <c r="F4966" s="10">
        <f>IFERROR(INDEX(Lotes!$E:$E,MATCH(1,(Lotes!$A:$A=C4966)*(Lotes!$C:$C=E4966),0)),"")</f>
        <v/>
      </c>
      <c r="G4966" s="14" t="n"/>
    </row>
    <row r="4967">
      <c r="A4967" s="10" t="n"/>
      <c r="D4967">
        <f>IFERROR(VLOOKUP(C4967,Produtos!A:B,2,FALSE),"")</f>
        <v/>
      </c>
      <c r="F4967" s="10">
        <f>IFERROR(INDEX(Lotes!$E:$E,MATCH(1,(Lotes!$A:$A=C4967)*(Lotes!$C:$C=E4967),0)),"")</f>
        <v/>
      </c>
      <c r="G4967" s="14" t="n"/>
    </row>
    <row r="4968">
      <c r="A4968" s="10" t="n"/>
      <c r="D4968">
        <f>IFERROR(VLOOKUP(C4968,Produtos!A:B,2,FALSE),"")</f>
        <v/>
      </c>
      <c r="F4968" s="10">
        <f>IFERROR(INDEX(Lotes!$E:$E,MATCH(1,(Lotes!$A:$A=C4968)*(Lotes!$C:$C=E4968),0)),"")</f>
        <v/>
      </c>
      <c r="G4968" s="14" t="n"/>
    </row>
    <row r="4969">
      <c r="A4969" s="10" t="n"/>
      <c r="D4969">
        <f>IFERROR(VLOOKUP(C4969,Produtos!A:B,2,FALSE),"")</f>
        <v/>
      </c>
      <c r="F4969" s="10">
        <f>IFERROR(INDEX(Lotes!$E:$E,MATCH(1,(Lotes!$A:$A=C4969)*(Lotes!$C:$C=E4969),0)),"")</f>
        <v/>
      </c>
      <c r="G4969" s="14" t="n"/>
    </row>
    <row r="4970">
      <c r="A4970" s="10" t="n"/>
      <c r="D4970">
        <f>IFERROR(VLOOKUP(C4970,Produtos!A:B,2,FALSE),"")</f>
        <v/>
      </c>
      <c r="F4970" s="10">
        <f>IFERROR(INDEX(Lotes!$E:$E,MATCH(1,(Lotes!$A:$A=C4970)*(Lotes!$C:$C=E4970),0)),"")</f>
        <v/>
      </c>
      <c r="G4970" s="14" t="n"/>
    </row>
    <row r="4971">
      <c r="A4971" s="10" t="n"/>
      <c r="D4971">
        <f>IFERROR(VLOOKUP(C4971,Produtos!A:B,2,FALSE),"")</f>
        <v/>
      </c>
      <c r="F4971" s="10">
        <f>IFERROR(INDEX(Lotes!$E:$E,MATCH(1,(Lotes!$A:$A=C4971)*(Lotes!$C:$C=E4971),0)),"")</f>
        <v/>
      </c>
      <c r="G4971" s="14" t="n"/>
    </row>
    <row r="4972">
      <c r="A4972" s="10" t="n"/>
      <c r="D4972">
        <f>IFERROR(VLOOKUP(C4972,Produtos!A:B,2,FALSE),"")</f>
        <v/>
      </c>
      <c r="F4972" s="10">
        <f>IFERROR(INDEX(Lotes!$E:$E,MATCH(1,(Lotes!$A:$A=C4972)*(Lotes!$C:$C=E4972),0)),"")</f>
        <v/>
      </c>
      <c r="G4972" s="14" t="n"/>
    </row>
    <row r="4973">
      <c r="A4973" s="10" t="n"/>
      <c r="D4973">
        <f>IFERROR(VLOOKUP(C4973,Produtos!A:B,2,FALSE),"")</f>
        <v/>
      </c>
      <c r="F4973" s="10">
        <f>IFERROR(INDEX(Lotes!$E:$E,MATCH(1,(Lotes!$A:$A=C4973)*(Lotes!$C:$C=E4973),0)),"")</f>
        <v/>
      </c>
      <c r="G4973" s="14" t="n"/>
    </row>
    <row r="4974">
      <c r="A4974" s="10" t="n"/>
      <c r="D4974">
        <f>IFERROR(VLOOKUP(C4974,Produtos!A:B,2,FALSE),"")</f>
        <v/>
      </c>
      <c r="F4974" s="10">
        <f>IFERROR(INDEX(Lotes!$E:$E,MATCH(1,(Lotes!$A:$A=C4974)*(Lotes!$C:$C=E4974),0)),"")</f>
        <v/>
      </c>
      <c r="G4974" s="14" t="n"/>
    </row>
    <row r="4975">
      <c r="A4975" s="10" t="n"/>
      <c r="D4975">
        <f>IFERROR(VLOOKUP(C4975,Produtos!A:B,2,FALSE),"")</f>
        <v/>
      </c>
      <c r="F4975" s="10">
        <f>IFERROR(INDEX(Lotes!$E:$E,MATCH(1,(Lotes!$A:$A=C4975)*(Lotes!$C:$C=E4975),0)),"")</f>
        <v/>
      </c>
      <c r="G4975" s="14" t="n"/>
    </row>
    <row r="4976">
      <c r="A4976" s="10" t="n"/>
      <c r="D4976">
        <f>IFERROR(VLOOKUP(C4976,Produtos!A:B,2,FALSE),"")</f>
        <v/>
      </c>
      <c r="F4976" s="10">
        <f>IFERROR(INDEX(Lotes!$E:$E,MATCH(1,(Lotes!$A:$A=C4976)*(Lotes!$C:$C=E4976),0)),"")</f>
        <v/>
      </c>
      <c r="G4976" s="14" t="n"/>
    </row>
    <row r="4977">
      <c r="A4977" s="10" t="n"/>
      <c r="D4977">
        <f>IFERROR(VLOOKUP(C4977,Produtos!A:B,2,FALSE),"")</f>
        <v/>
      </c>
      <c r="F4977" s="10">
        <f>IFERROR(INDEX(Lotes!$E:$E,MATCH(1,(Lotes!$A:$A=C4977)*(Lotes!$C:$C=E4977),0)),"")</f>
        <v/>
      </c>
      <c r="G4977" s="14" t="n"/>
    </row>
    <row r="4978">
      <c r="A4978" s="10" t="n"/>
      <c r="D4978">
        <f>IFERROR(VLOOKUP(C4978,Produtos!A:B,2,FALSE),"")</f>
        <v/>
      </c>
      <c r="F4978" s="10">
        <f>IFERROR(INDEX(Lotes!$E:$E,MATCH(1,(Lotes!$A:$A=C4978)*(Lotes!$C:$C=E4978),0)),"")</f>
        <v/>
      </c>
      <c r="G4978" s="14" t="n"/>
    </row>
    <row r="4979">
      <c r="A4979" s="10" t="n"/>
      <c r="D4979">
        <f>IFERROR(VLOOKUP(C4979,Produtos!A:B,2,FALSE),"")</f>
        <v/>
      </c>
      <c r="F4979" s="10">
        <f>IFERROR(INDEX(Lotes!$E:$E,MATCH(1,(Lotes!$A:$A=C4979)*(Lotes!$C:$C=E4979),0)),"")</f>
        <v/>
      </c>
      <c r="G4979" s="14" t="n"/>
    </row>
    <row r="4980">
      <c r="A4980" s="10" t="n"/>
      <c r="D4980">
        <f>IFERROR(VLOOKUP(C4980,Produtos!A:B,2,FALSE),"")</f>
        <v/>
      </c>
      <c r="F4980" s="10">
        <f>IFERROR(INDEX(Lotes!$E:$E,MATCH(1,(Lotes!$A:$A=C4980)*(Lotes!$C:$C=E4980),0)),"")</f>
        <v/>
      </c>
      <c r="G4980" s="14" t="n"/>
    </row>
    <row r="4981">
      <c r="A4981" s="10" t="n"/>
      <c r="D4981">
        <f>IFERROR(VLOOKUP(C4981,Produtos!A:B,2,FALSE),"")</f>
        <v/>
      </c>
      <c r="F4981" s="10">
        <f>IFERROR(INDEX(Lotes!$E:$E,MATCH(1,(Lotes!$A:$A=C4981)*(Lotes!$C:$C=E4981),0)),"")</f>
        <v/>
      </c>
      <c r="G4981" s="14" t="n"/>
    </row>
    <row r="4982">
      <c r="A4982" s="10" t="n"/>
      <c r="D4982">
        <f>IFERROR(VLOOKUP(C4982,Produtos!A:B,2,FALSE),"")</f>
        <v/>
      </c>
      <c r="F4982" s="10">
        <f>IFERROR(INDEX(Lotes!$E:$E,MATCH(1,(Lotes!$A:$A=C4982)*(Lotes!$C:$C=E4982),0)),"")</f>
        <v/>
      </c>
      <c r="G4982" s="14" t="n"/>
    </row>
    <row r="4983">
      <c r="A4983" s="10" t="n"/>
      <c r="D4983">
        <f>IFERROR(VLOOKUP(C4983,Produtos!A:B,2,FALSE),"")</f>
        <v/>
      </c>
      <c r="F4983" s="10">
        <f>IFERROR(INDEX(Lotes!$E:$E,MATCH(1,(Lotes!$A:$A=C4983)*(Lotes!$C:$C=E4983),0)),"")</f>
        <v/>
      </c>
      <c r="G4983" s="14" t="n"/>
    </row>
    <row r="4984">
      <c r="A4984" s="10" t="n"/>
      <c r="D4984">
        <f>IFERROR(VLOOKUP(C4984,Produtos!A:B,2,FALSE),"")</f>
        <v/>
      </c>
      <c r="F4984" s="10">
        <f>IFERROR(INDEX(Lotes!$E:$E,MATCH(1,(Lotes!$A:$A=C4984)*(Lotes!$C:$C=E4984),0)),"")</f>
        <v/>
      </c>
      <c r="G4984" s="14" t="n"/>
    </row>
    <row r="4985">
      <c r="A4985" s="10" t="n"/>
      <c r="D4985">
        <f>IFERROR(VLOOKUP(C4985,Produtos!A:B,2,FALSE),"")</f>
        <v/>
      </c>
      <c r="F4985" s="10">
        <f>IFERROR(INDEX(Lotes!$E:$E,MATCH(1,(Lotes!$A:$A=C4985)*(Lotes!$C:$C=E4985),0)),"")</f>
        <v/>
      </c>
      <c r="G4985" s="14" t="n"/>
    </row>
    <row r="4986">
      <c r="A4986" s="10" t="n"/>
      <c r="D4986">
        <f>IFERROR(VLOOKUP(C4986,Produtos!A:B,2,FALSE),"")</f>
        <v/>
      </c>
      <c r="F4986" s="10">
        <f>IFERROR(INDEX(Lotes!$E:$E,MATCH(1,(Lotes!$A:$A=C4986)*(Lotes!$C:$C=E4986),0)),"")</f>
        <v/>
      </c>
      <c r="G4986" s="14" t="n"/>
    </row>
    <row r="4987">
      <c r="A4987" s="10" t="n"/>
      <c r="D4987">
        <f>IFERROR(VLOOKUP(C4987,Produtos!A:B,2,FALSE),"")</f>
        <v/>
      </c>
      <c r="F4987" s="10">
        <f>IFERROR(INDEX(Lotes!$E:$E,MATCH(1,(Lotes!$A:$A=C4987)*(Lotes!$C:$C=E4987),0)),"")</f>
        <v/>
      </c>
      <c r="G4987" s="14" t="n"/>
    </row>
    <row r="4988">
      <c r="A4988" s="10" t="n"/>
      <c r="D4988">
        <f>IFERROR(VLOOKUP(C4988,Produtos!A:B,2,FALSE),"")</f>
        <v/>
      </c>
      <c r="F4988" s="10">
        <f>IFERROR(INDEX(Lotes!$E:$E,MATCH(1,(Lotes!$A:$A=C4988)*(Lotes!$C:$C=E4988),0)),"")</f>
        <v/>
      </c>
      <c r="G4988" s="14" t="n"/>
    </row>
    <row r="4989">
      <c r="A4989" s="10" t="n"/>
      <c r="D4989">
        <f>IFERROR(VLOOKUP(C4989,Produtos!A:B,2,FALSE),"")</f>
        <v/>
      </c>
      <c r="F4989" s="10">
        <f>IFERROR(INDEX(Lotes!$E:$E,MATCH(1,(Lotes!$A:$A=C4989)*(Lotes!$C:$C=E4989),0)),"")</f>
        <v/>
      </c>
      <c r="G4989" s="14" t="n"/>
    </row>
    <row r="4990">
      <c r="A4990" s="10" t="n"/>
      <c r="D4990">
        <f>IFERROR(VLOOKUP(C4990,Produtos!A:B,2,FALSE),"")</f>
        <v/>
      </c>
      <c r="F4990" s="10">
        <f>IFERROR(INDEX(Lotes!$E:$E,MATCH(1,(Lotes!$A:$A=C4990)*(Lotes!$C:$C=E4990),0)),"")</f>
        <v/>
      </c>
      <c r="G4990" s="14" t="n"/>
    </row>
    <row r="4991">
      <c r="A4991" s="10" t="n"/>
      <c r="D4991">
        <f>IFERROR(VLOOKUP(C4991,Produtos!A:B,2,FALSE),"")</f>
        <v/>
      </c>
      <c r="F4991" s="10">
        <f>IFERROR(INDEX(Lotes!$E:$E,MATCH(1,(Lotes!$A:$A=C4991)*(Lotes!$C:$C=E4991),0)),"")</f>
        <v/>
      </c>
      <c r="G4991" s="14" t="n"/>
    </row>
    <row r="4992">
      <c r="A4992" s="10" t="n"/>
      <c r="D4992">
        <f>IFERROR(VLOOKUP(C4992,Produtos!A:B,2,FALSE),"")</f>
        <v/>
      </c>
      <c r="F4992" s="10">
        <f>IFERROR(INDEX(Lotes!$E:$E,MATCH(1,(Lotes!$A:$A=C4992)*(Lotes!$C:$C=E4992),0)),"")</f>
        <v/>
      </c>
      <c r="G4992" s="14" t="n"/>
    </row>
    <row r="4993">
      <c r="A4993" s="10" t="n"/>
      <c r="D4993">
        <f>IFERROR(VLOOKUP(C4993,Produtos!A:B,2,FALSE),"")</f>
        <v/>
      </c>
      <c r="F4993" s="10">
        <f>IFERROR(INDEX(Lotes!$E:$E,MATCH(1,(Lotes!$A:$A=C4993)*(Lotes!$C:$C=E4993),0)),"")</f>
        <v/>
      </c>
      <c r="G4993" s="14" t="n"/>
    </row>
    <row r="4994">
      <c r="A4994" s="10" t="n"/>
      <c r="D4994">
        <f>IFERROR(VLOOKUP(C4994,Produtos!A:B,2,FALSE),"")</f>
        <v/>
      </c>
      <c r="F4994" s="10">
        <f>IFERROR(INDEX(Lotes!$E:$E,MATCH(1,(Lotes!$A:$A=C4994)*(Lotes!$C:$C=E4994),0)),"")</f>
        <v/>
      </c>
      <c r="G4994" s="14" t="n"/>
    </row>
    <row r="4995">
      <c r="A4995" s="10" t="n"/>
      <c r="D4995">
        <f>IFERROR(VLOOKUP(C4995,Produtos!A:B,2,FALSE),"")</f>
        <v/>
      </c>
      <c r="F4995" s="10">
        <f>IFERROR(INDEX(Lotes!$E:$E,MATCH(1,(Lotes!$A:$A=C4995)*(Lotes!$C:$C=E4995),0)),"")</f>
        <v/>
      </c>
      <c r="G4995" s="14" t="n"/>
    </row>
    <row r="4996">
      <c r="A4996" s="10" t="n"/>
      <c r="D4996">
        <f>IFERROR(VLOOKUP(C4996,Produtos!A:B,2,FALSE),"")</f>
        <v/>
      </c>
      <c r="F4996" s="10">
        <f>IFERROR(INDEX(Lotes!$E:$E,MATCH(1,(Lotes!$A:$A=C4996)*(Lotes!$C:$C=E4996),0)),"")</f>
        <v/>
      </c>
      <c r="G4996" s="14" t="n"/>
    </row>
    <row r="4997">
      <c r="A4997" s="10" t="n"/>
      <c r="D4997">
        <f>IFERROR(VLOOKUP(C4997,Produtos!A:B,2,FALSE),"")</f>
        <v/>
      </c>
      <c r="F4997" s="10">
        <f>IFERROR(INDEX(Lotes!$E:$E,MATCH(1,(Lotes!$A:$A=C4997)*(Lotes!$C:$C=E4997),0)),"")</f>
        <v/>
      </c>
      <c r="G4997" s="14" t="n"/>
    </row>
    <row r="4998">
      <c r="A4998" s="10" t="n"/>
      <c r="D4998">
        <f>IFERROR(VLOOKUP(C4998,Produtos!A:B,2,FALSE),"")</f>
        <v/>
      </c>
      <c r="F4998" s="10">
        <f>IFERROR(INDEX(Lotes!$E:$E,MATCH(1,(Lotes!$A:$A=C4998)*(Lotes!$C:$C=E4998),0)),"")</f>
        <v/>
      </c>
      <c r="G4998" s="14" t="n"/>
    </row>
    <row r="4999">
      <c r="A4999" s="10" t="n"/>
      <c r="D4999">
        <f>IFERROR(VLOOKUP(C4999,Produtos!A:B,2,FALSE),"")</f>
        <v/>
      </c>
      <c r="F4999" s="10">
        <f>IFERROR(INDEX(Lotes!$E:$E,MATCH(1,(Lotes!$A:$A=C4999)*(Lotes!$C:$C=E4999),0)),"")</f>
        <v/>
      </c>
      <c r="G4999" s="14" t="n"/>
    </row>
    <row r="5000">
      <c r="A5000" s="10" t="n"/>
      <c r="D5000">
        <f>IFERROR(VLOOKUP(C5000,Produtos!A:B,2,FALSE),"")</f>
        <v/>
      </c>
      <c r="F5000" s="10">
        <f>IFERROR(INDEX(Lotes!$E:$E,MATCH(1,(Lotes!$A:$A=C5000)*(Lotes!$C:$C=E5000),0)),"")</f>
        <v/>
      </c>
      <c r="G5000" s="14" t="n"/>
    </row>
    <row r="5001">
      <c r="A5001" s="10" t="n"/>
      <c r="D5001">
        <f>IFERROR(VLOOKUP(C5001,Produtos!A:B,2,FALSE),"")</f>
        <v/>
      </c>
      <c r="F5001" s="10">
        <f>IFERROR(INDEX(Lotes!$E:$E,MATCH(1,(Lotes!$A:$A=C5001)*(Lotes!$C:$C=E5001),0)),"")</f>
        <v/>
      </c>
      <c r="G5001" s="14" t="n"/>
    </row>
    <row r="5002">
      <c r="A5002" s="10" t="n"/>
      <c r="D5002">
        <f>IFERROR(VLOOKUP(C5002,Produtos!A:B,2,FALSE),"")</f>
        <v/>
      </c>
      <c r="F5002" s="10">
        <f>IFERROR(INDEX(Lotes!$E:$E,MATCH(1,(Lotes!$A:$A=C5002)*(Lotes!$C:$C=E5002),0)),"")</f>
        <v/>
      </c>
      <c r="G5002" s="14" t="n"/>
    </row>
    <row r="5003">
      <c r="A5003" s="10" t="n"/>
      <c r="D5003">
        <f>IFERROR(VLOOKUP(C5003,Produtos!A:B,2,FALSE),"")</f>
        <v/>
      </c>
      <c r="F5003" s="10">
        <f>IFERROR(INDEX(Lotes!$E:$E,MATCH(1,(Lotes!$A:$A=C5003)*(Lotes!$C:$C=E5003),0)),"")</f>
        <v/>
      </c>
      <c r="G5003" s="14" t="n"/>
    </row>
    <row r="5004">
      <c r="A5004" s="10" t="n"/>
      <c r="D5004">
        <f>IFERROR(VLOOKUP(C5004,Produtos!A:B,2,FALSE),"")</f>
        <v/>
      </c>
      <c r="F5004" s="10">
        <f>IFERROR(INDEX(Lotes!$E:$E,MATCH(1,(Lotes!$A:$A=C5004)*(Lotes!$C:$C=E5004),0)),"")</f>
        <v/>
      </c>
      <c r="G5004" s="14" t="n"/>
    </row>
    <row r="5005">
      <c r="A5005" s="10" t="n"/>
      <c r="D5005">
        <f>IFERROR(VLOOKUP(C5005,Produtos!A:B,2,FALSE),"")</f>
        <v/>
      </c>
      <c r="F5005" s="10">
        <f>IFERROR(INDEX(Lotes!$E:$E,MATCH(1,(Lotes!$A:$A=C5005)*(Lotes!$C:$C=E5005),0)),"")</f>
        <v/>
      </c>
      <c r="G5005" s="14" t="n"/>
    </row>
    <row r="5006">
      <c r="A5006" s="10" t="n"/>
      <c r="D5006">
        <f>IFERROR(VLOOKUP(C5006,Produtos!A:B,2,FALSE),"")</f>
        <v/>
      </c>
      <c r="F5006" s="10">
        <f>IFERROR(INDEX(Lotes!$E:$E,MATCH(1,(Lotes!$A:$A=C5006)*(Lotes!$C:$C=E5006),0)),"")</f>
        <v/>
      </c>
      <c r="G5006" s="14" t="n"/>
    </row>
    <row r="5007">
      <c r="A5007" s="10" t="n"/>
      <c r="D5007">
        <f>IFERROR(VLOOKUP(C5007,Produtos!A:B,2,FALSE),"")</f>
        <v/>
      </c>
      <c r="F5007" s="10">
        <f>IFERROR(INDEX(Lotes!$E:$E,MATCH(1,(Lotes!$A:$A=C5007)*(Lotes!$C:$C=E5007),0)),"")</f>
        <v/>
      </c>
      <c r="G5007" s="14" t="n"/>
    </row>
    <row r="5008">
      <c r="A5008" s="10" t="n"/>
      <c r="D5008">
        <f>IFERROR(VLOOKUP(C5008,Produtos!A:B,2,FALSE),"")</f>
        <v/>
      </c>
      <c r="F5008" s="10">
        <f>IFERROR(INDEX(Lotes!$E:$E,MATCH(1,(Lotes!$A:$A=C5008)*(Lotes!$C:$C=E5008),0)),"")</f>
        <v/>
      </c>
      <c r="G5008" s="14" t="n"/>
    </row>
    <row r="5009">
      <c r="A5009" s="10" t="n"/>
      <c r="D5009">
        <f>IFERROR(VLOOKUP(C5009,Produtos!A:B,2,FALSE),"")</f>
        <v/>
      </c>
      <c r="F5009" s="10">
        <f>IFERROR(INDEX(Lotes!$E:$E,MATCH(1,(Lotes!$A:$A=C5009)*(Lotes!$C:$C=E5009),0)),"")</f>
        <v/>
      </c>
      <c r="G5009" s="14" t="n"/>
    </row>
    <row r="5010">
      <c r="A5010" s="10" t="n"/>
      <c r="D5010">
        <f>IFERROR(VLOOKUP(C5010,Produtos!A:B,2,FALSE),"")</f>
        <v/>
      </c>
      <c r="F5010" s="10">
        <f>IFERROR(INDEX(Lotes!$E:$E,MATCH(1,(Lotes!$A:$A=C5010)*(Lotes!$C:$C=E5010),0)),"")</f>
        <v/>
      </c>
      <c r="G5010" s="14" t="n"/>
    </row>
    <row r="5011">
      <c r="A5011" s="10" t="n"/>
      <c r="D5011">
        <f>IFERROR(VLOOKUP(C5011,Produtos!A:B,2,FALSE),"")</f>
        <v/>
      </c>
      <c r="F5011" s="10">
        <f>IFERROR(INDEX(Lotes!$E:$E,MATCH(1,(Lotes!$A:$A=C5011)*(Lotes!$C:$C=E5011),0)),"")</f>
        <v/>
      </c>
      <c r="G5011" s="14" t="n"/>
    </row>
    <row r="5012">
      <c r="A5012" s="10" t="n"/>
      <c r="D5012">
        <f>IFERROR(VLOOKUP(C5012,Produtos!A:B,2,FALSE),"")</f>
        <v/>
      </c>
      <c r="F5012" s="10">
        <f>IFERROR(INDEX(Lotes!$E:$E,MATCH(1,(Lotes!$A:$A=C5012)*(Lotes!$C:$C=E5012),0)),"")</f>
        <v/>
      </c>
      <c r="G5012" s="14" t="n"/>
    </row>
    <row r="5013">
      <c r="A5013" s="10" t="n"/>
      <c r="D5013">
        <f>IFERROR(VLOOKUP(C5013,Produtos!A:B,2,FALSE),"")</f>
        <v/>
      </c>
      <c r="F5013" s="10">
        <f>IFERROR(INDEX(Lotes!$E:$E,MATCH(1,(Lotes!$A:$A=C5013)*(Lotes!$C:$C=E5013),0)),"")</f>
        <v/>
      </c>
      <c r="G5013" s="14" t="n"/>
    </row>
    <row r="5014">
      <c r="A5014" s="10" t="n"/>
      <c r="D5014">
        <f>IFERROR(VLOOKUP(C5014,Produtos!A:B,2,FALSE),"")</f>
        <v/>
      </c>
      <c r="F5014" s="10">
        <f>IFERROR(INDEX(Lotes!$E:$E,MATCH(1,(Lotes!$A:$A=C5014)*(Lotes!$C:$C=E5014),0)),"")</f>
        <v/>
      </c>
      <c r="G5014" s="14" t="n"/>
    </row>
    <row r="5015">
      <c r="A5015" s="10" t="n"/>
      <c r="D5015">
        <f>IFERROR(VLOOKUP(C5015,Produtos!A:B,2,FALSE),"")</f>
        <v/>
      </c>
      <c r="F5015" s="10">
        <f>IFERROR(INDEX(Lotes!$E:$E,MATCH(1,(Lotes!$A:$A=C5015)*(Lotes!$C:$C=E5015),0)),"")</f>
        <v/>
      </c>
      <c r="G5015" s="14" t="n"/>
    </row>
    <row r="5016">
      <c r="A5016" s="10" t="n"/>
      <c r="D5016">
        <f>IFERROR(VLOOKUP(C5016,Produtos!A:B,2,FALSE),"")</f>
        <v/>
      </c>
      <c r="F5016" s="10">
        <f>IFERROR(INDEX(Lotes!$E:$E,MATCH(1,(Lotes!$A:$A=C5016)*(Lotes!$C:$C=E5016),0)),"")</f>
        <v/>
      </c>
      <c r="G5016" s="14" t="n"/>
    </row>
    <row r="5017">
      <c r="A5017" s="10" t="n"/>
      <c r="D5017">
        <f>IFERROR(VLOOKUP(C5017,Produtos!A:B,2,FALSE),"")</f>
        <v/>
      </c>
      <c r="F5017" s="10">
        <f>IFERROR(INDEX(Lotes!$E:$E,MATCH(1,(Lotes!$A:$A=C5017)*(Lotes!$C:$C=E5017),0)),"")</f>
        <v/>
      </c>
      <c r="G5017" s="14" t="n"/>
    </row>
    <row r="5018">
      <c r="A5018" s="10" t="n"/>
      <c r="D5018">
        <f>IFERROR(VLOOKUP(C5018,Produtos!A:B,2,FALSE),"")</f>
        <v/>
      </c>
      <c r="F5018" s="10">
        <f>IFERROR(INDEX(Lotes!$E:$E,MATCH(1,(Lotes!$A:$A=C5018)*(Lotes!$C:$C=E5018),0)),"")</f>
        <v/>
      </c>
      <c r="G5018" s="14" t="n"/>
    </row>
    <row r="5019">
      <c r="A5019" s="10" t="n"/>
      <c r="D5019">
        <f>IFERROR(VLOOKUP(C5019,Produtos!A:B,2,FALSE),"")</f>
        <v/>
      </c>
      <c r="F5019" s="10">
        <f>IFERROR(INDEX(Lotes!$E:$E,MATCH(1,(Lotes!$A:$A=C5019)*(Lotes!$C:$C=E5019),0)),"")</f>
        <v/>
      </c>
      <c r="G5019" s="14" t="n"/>
    </row>
    <row r="5020">
      <c r="A5020" s="10" t="n"/>
      <c r="D5020">
        <f>IFERROR(VLOOKUP(C5020,Produtos!A:B,2,FALSE),"")</f>
        <v/>
      </c>
      <c r="F5020" s="10">
        <f>IFERROR(INDEX(Lotes!$E:$E,MATCH(1,(Lotes!$A:$A=C5020)*(Lotes!$C:$C=E5020),0)),"")</f>
        <v/>
      </c>
      <c r="G5020" s="14" t="n"/>
    </row>
    <row r="5021">
      <c r="A5021" s="10" t="n"/>
      <c r="D5021">
        <f>IFERROR(VLOOKUP(C5021,Produtos!A:B,2,FALSE),"")</f>
        <v/>
      </c>
      <c r="F5021" s="10">
        <f>IFERROR(INDEX(Lotes!$E:$E,MATCH(1,(Lotes!$A:$A=C5021)*(Lotes!$C:$C=E5021),0)),"")</f>
        <v/>
      </c>
      <c r="G5021" s="14" t="n"/>
    </row>
    <row r="5022">
      <c r="A5022" s="10" t="n"/>
      <c r="D5022">
        <f>IFERROR(VLOOKUP(C5022,Produtos!A:B,2,FALSE),"")</f>
        <v/>
      </c>
      <c r="F5022" s="10">
        <f>IFERROR(INDEX(Lotes!$E:$E,MATCH(1,(Lotes!$A:$A=C5022)*(Lotes!$C:$C=E5022),0)),"")</f>
        <v/>
      </c>
      <c r="G5022" s="14" t="n"/>
    </row>
    <row r="5023">
      <c r="A5023" s="10" t="n"/>
      <c r="D5023">
        <f>IFERROR(VLOOKUP(C5023,Produtos!A:B,2,FALSE),"")</f>
        <v/>
      </c>
      <c r="F5023" s="10">
        <f>IFERROR(INDEX(Lotes!$E:$E,MATCH(1,(Lotes!$A:$A=C5023)*(Lotes!$C:$C=E5023),0)),"")</f>
        <v/>
      </c>
      <c r="G5023" s="14" t="n"/>
    </row>
    <row r="5024">
      <c r="A5024" s="10" t="n"/>
      <c r="D5024">
        <f>IFERROR(VLOOKUP(C5024,Produtos!A:B,2,FALSE),"")</f>
        <v/>
      </c>
      <c r="F5024" s="10">
        <f>IFERROR(INDEX(Lotes!$E:$E,MATCH(1,(Lotes!$A:$A=C5024)*(Lotes!$C:$C=E5024),0)),"")</f>
        <v/>
      </c>
      <c r="G5024" s="14" t="n"/>
    </row>
    <row r="5025">
      <c r="A5025" s="10" t="n"/>
      <c r="D5025">
        <f>IFERROR(VLOOKUP(C5025,Produtos!A:B,2,FALSE),"")</f>
        <v/>
      </c>
      <c r="F5025" s="10">
        <f>IFERROR(INDEX(Lotes!$E:$E,MATCH(1,(Lotes!$A:$A=C5025)*(Lotes!$C:$C=E5025),0)),"")</f>
        <v/>
      </c>
      <c r="G5025" s="14" t="n"/>
    </row>
    <row r="5026">
      <c r="A5026" s="10" t="n"/>
      <c r="D5026">
        <f>IFERROR(VLOOKUP(C5026,Produtos!A:B,2,FALSE),"")</f>
        <v/>
      </c>
      <c r="F5026" s="10">
        <f>IFERROR(INDEX(Lotes!$E:$E,MATCH(1,(Lotes!$A:$A=C5026)*(Lotes!$C:$C=E5026),0)),"")</f>
        <v/>
      </c>
      <c r="G5026" s="14" t="n"/>
    </row>
    <row r="5027">
      <c r="A5027" s="10" t="n"/>
      <c r="D5027">
        <f>IFERROR(VLOOKUP(C5027,Produtos!A:B,2,FALSE),"")</f>
        <v/>
      </c>
      <c r="F5027" s="10">
        <f>IFERROR(INDEX(Lotes!$E:$E,MATCH(1,(Lotes!$A:$A=C5027)*(Lotes!$C:$C=E5027),0)),"")</f>
        <v/>
      </c>
      <c r="G5027" s="14" t="n"/>
    </row>
    <row r="5028">
      <c r="A5028" s="10" t="n"/>
      <c r="D5028">
        <f>IFERROR(VLOOKUP(C5028,Produtos!A:B,2,FALSE),"")</f>
        <v/>
      </c>
      <c r="F5028" s="10">
        <f>IFERROR(INDEX(Lotes!$E:$E,MATCH(1,(Lotes!$A:$A=C5028)*(Lotes!$C:$C=E5028),0)),"")</f>
        <v/>
      </c>
      <c r="G5028" s="14" t="n"/>
    </row>
    <row r="5029">
      <c r="A5029" s="10" t="n"/>
      <c r="D5029">
        <f>IFERROR(VLOOKUP(C5029,Produtos!A:B,2,FALSE),"")</f>
        <v/>
      </c>
      <c r="F5029" s="10">
        <f>IFERROR(INDEX(Lotes!$E:$E,MATCH(1,(Lotes!$A:$A=C5029)*(Lotes!$C:$C=E5029),0)),"")</f>
        <v/>
      </c>
      <c r="G5029" s="14" t="n"/>
    </row>
    <row r="5030">
      <c r="A5030" s="10" t="n"/>
      <c r="D5030">
        <f>IFERROR(VLOOKUP(C5030,Produtos!A:B,2,FALSE),"")</f>
        <v/>
      </c>
      <c r="F5030" s="10">
        <f>IFERROR(INDEX(Lotes!$E:$E,MATCH(1,(Lotes!$A:$A=C5030)*(Lotes!$C:$C=E5030),0)),"")</f>
        <v/>
      </c>
      <c r="G5030" s="14" t="n"/>
    </row>
    <row r="5031">
      <c r="A5031" s="10" t="n"/>
      <c r="D5031">
        <f>IFERROR(VLOOKUP(C5031,Produtos!A:B,2,FALSE),"")</f>
        <v/>
      </c>
      <c r="F5031" s="10">
        <f>IFERROR(INDEX(Lotes!$E:$E,MATCH(1,(Lotes!$A:$A=C5031)*(Lotes!$C:$C=E5031),0)),"")</f>
        <v/>
      </c>
      <c r="G5031" s="14" t="n"/>
    </row>
    <row r="5032">
      <c r="A5032" s="10" t="n"/>
      <c r="D5032">
        <f>IFERROR(VLOOKUP(C5032,Produtos!A:B,2,FALSE),"")</f>
        <v/>
      </c>
      <c r="F5032" s="10">
        <f>IFERROR(INDEX(Lotes!$E:$E,MATCH(1,(Lotes!$A:$A=C5032)*(Lotes!$C:$C=E5032),0)),"")</f>
        <v/>
      </c>
      <c r="G5032" s="14" t="n"/>
    </row>
    <row r="5033">
      <c r="A5033" s="10" t="n"/>
      <c r="D5033">
        <f>IFERROR(VLOOKUP(C5033,Produtos!A:B,2,FALSE),"")</f>
        <v/>
      </c>
      <c r="F5033" s="10">
        <f>IFERROR(INDEX(Lotes!$E:$E,MATCH(1,(Lotes!$A:$A=C5033)*(Lotes!$C:$C=E5033),0)),"")</f>
        <v/>
      </c>
      <c r="G5033" s="14" t="n"/>
    </row>
    <row r="5034">
      <c r="A5034" s="10" t="n"/>
      <c r="D5034">
        <f>IFERROR(VLOOKUP(C5034,Produtos!A:B,2,FALSE),"")</f>
        <v/>
      </c>
      <c r="F5034" s="10">
        <f>IFERROR(INDEX(Lotes!$E:$E,MATCH(1,(Lotes!$A:$A=C5034)*(Lotes!$C:$C=E5034),0)),"")</f>
        <v/>
      </c>
      <c r="G5034" s="14" t="n"/>
    </row>
    <row r="5035">
      <c r="A5035" s="10" t="n"/>
      <c r="D5035">
        <f>IFERROR(VLOOKUP(C5035,Produtos!A:B,2,FALSE),"")</f>
        <v/>
      </c>
      <c r="F5035" s="10">
        <f>IFERROR(INDEX(Lotes!$E:$E,MATCH(1,(Lotes!$A:$A=C5035)*(Lotes!$C:$C=E5035),0)),"")</f>
        <v/>
      </c>
      <c r="G5035" s="14" t="n"/>
    </row>
    <row r="5036">
      <c r="A5036" s="10" t="n"/>
      <c r="D5036">
        <f>IFERROR(VLOOKUP(C5036,Produtos!A:B,2,FALSE),"")</f>
        <v/>
      </c>
      <c r="F5036" s="10">
        <f>IFERROR(INDEX(Lotes!$E:$E,MATCH(1,(Lotes!$A:$A=C5036)*(Lotes!$C:$C=E5036),0)),"")</f>
        <v/>
      </c>
      <c r="G5036" s="14" t="n"/>
    </row>
    <row r="5037">
      <c r="A5037" s="10" t="n"/>
      <c r="D5037">
        <f>IFERROR(VLOOKUP(C5037,Produtos!A:B,2,FALSE),"")</f>
        <v/>
      </c>
      <c r="F5037" s="10">
        <f>IFERROR(INDEX(Lotes!$E:$E,MATCH(1,(Lotes!$A:$A=C5037)*(Lotes!$C:$C=E5037),0)),"")</f>
        <v/>
      </c>
      <c r="G5037" s="14" t="n"/>
    </row>
    <row r="5038">
      <c r="A5038" s="10" t="n"/>
      <c r="D5038">
        <f>IFERROR(VLOOKUP(C5038,Produtos!A:B,2,FALSE),"")</f>
        <v/>
      </c>
      <c r="F5038" s="10">
        <f>IFERROR(INDEX(Lotes!$E:$E,MATCH(1,(Lotes!$A:$A=C5038)*(Lotes!$C:$C=E5038),0)),"")</f>
        <v/>
      </c>
      <c r="G5038" s="14" t="n"/>
    </row>
    <row r="5039">
      <c r="A5039" s="10" t="n"/>
      <c r="D5039">
        <f>IFERROR(VLOOKUP(C5039,Produtos!A:B,2,FALSE),"")</f>
        <v/>
      </c>
      <c r="F5039" s="10">
        <f>IFERROR(INDEX(Lotes!$E:$E,MATCH(1,(Lotes!$A:$A=C5039)*(Lotes!$C:$C=E5039),0)),"")</f>
        <v/>
      </c>
      <c r="G5039" s="14" t="n"/>
    </row>
    <row r="5040">
      <c r="A5040" s="10" t="n"/>
      <c r="D5040">
        <f>IFERROR(VLOOKUP(C5040,Produtos!A:B,2,FALSE),"")</f>
        <v/>
      </c>
      <c r="F5040" s="10">
        <f>IFERROR(INDEX(Lotes!$E:$E,MATCH(1,(Lotes!$A:$A=C5040)*(Lotes!$C:$C=E5040),0)),"")</f>
        <v/>
      </c>
      <c r="G5040" s="14" t="n"/>
    </row>
    <row r="5041">
      <c r="A5041" s="10" t="n"/>
      <c r="D5041">
        <f>IFERROR(VLOOKUP(C5041,Produtos!A:B,2,FALSE),"")</f>
        <v/>
      </c>
      <c r="F5041" s="10">
        <f>IFERROR(INDEX(Lotes!$E:$E,MATCH(1,(Lotes!$A:$A=C5041)*(Lotes!$C:$C=E5041),0)),"")</f>
        <v/>
      </c>
      <c r="G5041" s="14" t="n"/>
    </row>
    <row r="5042">
      <c r="A5042" s="10" t="n"/>
      <c r="D5042">
        <f>IFERROR(VLOOKUP(C5042,Produtos!A:B,2,FALSE),"")</f>
        <v/>
      </c>
      <c r="F5042" s="10">
        <f>IFERROR(INDEX(Lotes!$E:$E,MATCH(1,(Lotes!$A:$A=C5042)*(Lotes!$C:$C=E5042),0)),"")</f>
        <v/>
      </c>
      <c r="G5042" s="14" t="n"/>
    </row>
    <row r="5043">
      <c r="A5043" s="10" t="n"/>
      <c r="D5043">
        <f>IFERROR(VLOOKUP(C5043,Produtos!A:B,2,FALSE),"")</f>
        <v/>
      </c>
      <c r="F5043" s="10">
        <f>IFERROR(INDEX(Lotes!$E:$E,MATCH(1,(Lotes!$A:$A=C5043)*(Lotes!$C:$C=E5043),0)),"")</f>
        <v/>
      </c>
      <c r="G5043" s="14" t="n"/>
    </row>
    <row r="5044">
      <c r="A5044" s="10" t="n"/>
      <c r="D5044">
        <f>IFERROR(VLOOKUP(C5044,Produtos!A:B,2,FALSE),"")</f>
        <v/>
      </c>
      <c r="F5044" s="10">
        <f>IFERROR(INDEX(Lotes!$E:$E,MATCH(1,(Lotes!$A:$A=C5044)*(Lotes!$C:$C=E5044),0)),"")</f>
        <v/>
      </c>
      <c r="G5044" s="14" t="n"/>
    </row>
    <row r="5045">
      <c r="A5045" s="10" t="n"/>
      <c r="D5045">
        <f>IFERROR(VLOOKUP(C5045,Produtos!A:B,2,FALSE),"")</f>
        <v/>
      </c>
      <c r="F5045" s="10">
        <f>IFERROR(INDEX(Lotes!$E:$E,MATCH(1,(Lotes!$A:$A=C5045)*(Lotes!$C:$C=E5045),0)),"")</f>
        <v/>
      </c>
      <c r="G5045" s="14" t="n"/>
    </row>
    <row r="5046">
      <c r="A5046" s="10" t="n"/>
      <c r="D5046">
        <f>IFERROR(VLOOKUP(C5046,Produtos!A:B,2,FALSE),"")</f>
        <v/>
      </c>
      <c r="F5046" s="10">
        <f>IFERROR(INDEX(Lotes!$E:$E,MATCH(1,(Lotes!$A:$A=C5046)*(Lotes!$C:$C=E5046),0)),"")</f>
        <v/>
      </c>
      <c r="G5046" s="14" t="n"/>
    </row>
    <row r="5047">
      <c r="A5047" s="10" t="n"/>
      <c r="D5047">
        <f>IFERROR(VLOOKUP(C5047,Produtos!A:B,2,FALSE),"")</f>
        <v/>
      </c>
      <c r="F5047" s="10">
        <f>IFERROR(INDEX(Lotes!$E:$E,MATCH(1,(Lotes!$A:$A=C5047)*(Lotes!$C:$C=E5047),0)),"")</f>
        <v/>
      </c>
      <c r="G5047" s="14" t="n"/>
    </row>
    <row r="5048">
      <c r="A5048" s="10" t="n"/>
      <c r="D5048">
        <f>IFERROR(VLOOKUP(C5048,Produtos!A:B,2,FALSE),"")</f>
        <v/>
      </c>
      <c r="F5048" s="10">
        <f>IFERROR(INDEX(Lotes!$E:$E,MATCH(1,(Lotes!$A:$A=C5048)*(Lotes!$C:$C=E5048),0)),"")</f>
        <v/>
      </c>
      <c r="G5048" s="14" t="n"/>
    </row>
    <row r="5049">
      <c r="A5049" s="10" t="n"/>
      <c r="D5049">
        <f>IFERROR(VLOOKUP(C5049,Produtos!A:B,2,FALSE),"")</f>
        <v/>
      </c>
      <c r="F5049" s="10">
        <f>IFERROR(INDEX(Lotes!$E:$E,MATCH(1,(Lotes!$A:$A=C5049)*(Lotes!$C:$C=E5049),0)),"")</f>
        <v/>
      </c>
      <c r="G5049" s="14" t="n"/>
    </row>
    <row r="5050">
      <c r="A5050" s="10" t="n"/>
      <c r="D5050">
        <f>IFERROR(VLOOKUP(C5050,Produtos!A:B,2,FALSE),"")</f>
        <v/>
      </c>
      <c r="F5050" s="10">
        <f>IFERROR(INDEX(Lotes!$E:$E,MATCH(1,(Lotes!$A:$A=C5050)*(Lotes!$C:$C=E5050),0)),"")</f>
        <v/>
      </c>
      <c r="G5050" s="14" t="n"/>
    </row>
    <row r="5051">
      <c r="A5051" s="10" t="n"/>
      <c r="D5051">
        <f>IFERROR(VLOOKUP(C5051,Produtos!A:B,2,FALSE),"")</f>
        <v/>
      </c>
      <c r="F5051" s="10">
        <f>IFERROR(INDEX(Lotes!$E:$E,MATCH(1,(Lotes!$A:$A=C5051)*(Lotes!$C:$C=E5051),0)),"")</f>
        <v/>
      </c>
      <c r="G5051" s="14" t="n"/>
    </row>
    <row r="5052">
      <c r="A5052" s="10" t="n"/>
      <c r="D5052">
        <f>IFERROR(VLOOKUP(C5052,Produtos!A:B,2,FALSE),"")</f>
        <v/>
      </c>
      <c r="F5052" s="10">
        <f>IFERROR(INDEX(Lotes!$E:$E,MATCH(1,(Lotes!$A:$A=C5052)*(Lotes!$C:$C=E5052),0)),"")</f>
        <v/>
      </c>
      <c r="G5052" s="14" t="n"/>
    </row>
    <row r="5053">
      <c r="A5053" s="10" t="n"/>
      <c r="D5053">
        <f>IFERROR(VLOOKUP(C5053,Produtos!A:B,2,FALSE),"")</f>
        <v/>
      </c>
      <c r="F5053" s="10">
        <f>IFERROR(INDEX(Lotes!$E:$E,MATCH(1,(Lotes!$A:$A=C5053)*(Lotes!$C:$C=E5053),0)),"")</f>
        <v/>
      </c>
      <c r="G5053" s="14" t="n"/>
    </row>
    <row r="5054">
      <c r="A5054" s="10" t="n"/>
      <c r="D5054">
        <f>IFERROR(VLOOKUP(C5054,Produtos!A:B,2,FALSE),"")</f>
        <v/>
      </c>
      <c r="F5054" s="10">
        <f>IFERROR(INDEX(Lotes!$E:$E,MATCH(1,(Lotes!$A:$A=C5054)*(Lotes!$C:$C=E5054),0)),"")</f>
        <v/>
      </c>
      <c r="G5054" s="14" t="n"/>
    </row>
    <row r="5055">
      <c r="A5055" s="10" t="n"/>
      <c r="D5055">
        <f>IFERROR(VLOOKUP(C5055,Produtos!A:B,2,FALSE),"")</f>
        <v/>
      </c>
      <c r="F5055" s="10">
        <f>IFERROR(INDEX(Lotes!$E:$E,MATCH(1,(Lotes!$A:$A=C5055)*(Lotes!$C:$C=E5055),0)),"")</f>
        <v/>
      </c>
      <c r="G5055" s="14" t="n"/>
    </row>
    <row r="5056">
      <c r="A5056" s="10" t="n"/>
      <c r="D5056">
        <f>IFERROR(VLOOKUP(C5056,Produtos!A:B,2,FALSE),"")</f>
        <v/>
      </c>
      <c r="F5056" s="10">
        <f>IFERROR(INDEX(Lotes!$E:$E,MATCH(1,(Lotes!$A:$A=C5056)*(Lotes!$C:$C=E5056),0)),"")</f>
        <v/>
      </c>
      <c r="G5056" s="14" t="n"/>
    </row>
    <row r="5057">
      <c r="A5057" s="10" t="n"/>
      <c r="D5057">
        <f>IFERROR(VLOOKUP(C5057,Produtos!A:B,2,FALSE),"")</f>
        <v/>
      </c>
      <c r="F5057" s="10">
        <f>IFERROR(INDEX(Lotes!$E:$E,MATCH(1,(Lotes!$A:$A=C5057)*(Lotes!$C:$C=E5057),0)),"")</f>
        <v/>
      </c>
      <c r="G5057" s="14" t="n"/>
    </row>
    <row r="5058">
      <c r="A5058" s="10" t="n"/>
      <c r="D5058">
        <f>IFERROR(VLOOKUP(C5058,Produtos!A:B,2,FALSE),"")</f>
        <v/>
      </c>
      <c r="F5058" s="10">
        <f>IFERROR(INDEX(Lotes!$E:$E,MATCH(1,(Lotes!$A:$A=C5058)*(Lotes!$C:$C=E5058),0)),"")</f>
        <v/>
      </c>
      <c r="G5058" s="14" t="n"/>
    </row>
    <row r="5059">
      <c r="A5059" s="10" t="n"/>
      <c r="D5059">
        <f>IFERROR(VLOOKUP(C5059,Produtos!A:B,2,FALSE),"")</f>
        <v/>
      </c>
      <c r="F5059" s="10">
        <f>IFERROR(INDEX(Lotes!$E:$E,MATCH(1,(Lotes!$A:$A=C5059)*(Lotes!$C:$C=E5059),0)),"")</f>
        <v/>
      </c>
      <c r="G5059" s="14" t="n"/>
    </row>
    <row r="5060">
      <c r="A5060" s="10" t="n"/>
      <c r="D5060">
        <f>IFERROR(VLOOKUP(C5060,Produtos!A:B,2,FALSE),"")</f>
        <v/>
      </c>
      <c r="F5060" s="10">
        <f>IFERROR(INDEX(Lotes!$E:$E,MATCH(1,(Lotes!$A:$A=C5060)*(Lotes!$C:$C=E5060),0)),"")</f>
        <v/>
      </c>
      <c r="G5060" s="14" t="n"/>
    </row>
    <row r="5061">
      <c r="A5061" s="10" t="n"/>
      <c r="D5061">
        <f>IFERROR(VLOOKUP(C5061,Produtos!A:B,2,FALSE),"")</f>
        <v/>
      </c>
      <c r="F5061" s="10">
        <f>IFERROR(INDEX(Lotes!$E:$E,MATCH(1,(Lotes!$A:$A=C5061)*(Lotes!$C:$C=E5061),0)),"")</f>
        <v/>
      </c>
      <c r="G5061" s="14" t="n"/>
    </row>
    <row r="5062">
      <c r="A5062" s="10" t="n"/>
      <c r="D5062">
        <f>IFERROR(VLOOKUP(C5062,Produtos!A:B,2,FALSE),"")</f>
        <v/>
      </c>
      <c r="F5062" s="10">
        <f>IFERROR(INDEX(Lotes!$E:$E,MATCH(1,(Lotes!$A:$A=C5062)*(Lotes!$C:$C=E5062),0)),"")</f>
        <v/>
      </c>
      <c r="G5062" s="14" t="n"/>
    </row>
    <row r="5063">
      <c r="A5063" s="10" t="n"/>
      <c r="D5063">
        <f>IFERROR(VLOOKUP(C5063,Produtos!A:B,2,FALSE),"")</f>
        <v/>
      </c>
      <c r="F5063" s="10">
        <f>IFERROR(INDEX(Lotes!$E:$E,MATCH(1,(Lotes!$A:$A=C5063)*(Lotes!$C:$C=E5063),0)),"")</f>
        <v/>
      </c>
      <c r="G5063" s="14" t="n"/>
    </row>
    <row r="5064">
      <c r="A5064" s="10" t="n"/>
      <c r="D5064">
        <f>IFERROR(VLOOKUP(C5064,Produtos!A:B,2,FALSE),"")</f>
        <v/>
      </c>
      <c r="F5064" s="10">
        <f>IFERROR(INDEX(Lotes!$E:$E,MATCH(1,(Lotes!$A:$A=C5064)*(Lotes!$C:$C=E5064),0)),"")</f>
        <v/>
      </c>
      <c r="G5064" s="14" t="n"/>
    </row>
    <row r="5065">
      <c r="A5065" s="10" t="n"/>
      <c r="D5065">
        <f>IFERROR(VLOOKUP(C5065,Produtos!A:B,2,FALSE),"")</f>
        <v/>
      </c>
      <c r="F5065" s="10">
        <f>IFERROR(INDEX(Lotes!$E:$E,MATCH(1,(Lotes!$A:$A=C5065)*(Lotes!$C:$C=E5065),0)),"")</f>
        <v/>
      </c>
      <c r="G5065" s="14" t="n"/>
    </row>
    <row r="5066">
      <c r="A5066" s="10" t="n"/>
      <c r="D5066">
        <f>IFERROR(VLOOKUP(C5066,Produtos!A:B,2,FALSE),"")</f>
        <v/>
      </c>
      <c r="F5066" s="10">
        <f>IFERROR(INDEX(Lotes!$E:$E,MATCH(1,(Lotes!$A:$A=C5066)*(Lotes!$C:$C=E5066),0)),"")</f>
        <v/>
      </c>
      <c r="G5066" s="14" t="n"/>
    </row>
    <row r="5067">
      <c r="A5067" s="10" t="n"/>
      <c r="D5067">
        <f>IFERROR(VLOOKUP(C5067,Produtos!A:B,2,FALSE),"")</f>
        <v/>
      </c>
      <c r="F5067" s="10">
        <f>IFERROR(INDEX(Lotes!$E:$E,MATCH(1,(Lotes!$A:$A=C5067)*(Lotes!$C:$C=E5067),0)),"")</f>
        <v/>
      </c>
      <c r="G5067" s="14" t="n"/>
    </row>
    <row r="5068">
      <c r="A5068" s="10" t="n"/>
      <c r="D5068">
        <f>IFERROR(VLOOKUP(C5068,Produtos!A:B,2,FALSE),"")</f>
        <v/>
      </c>
      <c r="F5068" s="10">
        <f>IFERROR(INDEX(Lotes!$E:$E,MATCH(1,(Lotes!$A:$A=C5068)*(Lotes!$C:$C=E5068),0)),"")</f>
        <v/>
      </c>
      <c r="G5068" s="14" t="n"/>
    </row>
    <row r="5069">
      <c r="A5069" s="10" t="n"/>
      <c r="D5069">
        <f>IFERROR(VLOOKUP(C5069,Produtos!A:B,2,FALSE),"")</f>
        <v/>
      </c>
      <c r="F5069" s="10">
        <f>IFERROR(INDEX(Lotes!$E:$E,MATCH(1,(Lotes!$A:$A=C5069)*(Lotes!$C:$C=E5069),0)),"")</f>
        <v/>
      </c>
      <c r="G5069" s="14" t="n"/>
    </row>
    <row r="5070">
      <c r="A5070" s="10" t="n"/>
      <c r="D5070">
        <f>IFERROR(VLOOKUP(C5070,Produtos!A:B,2,FALSE),"")</f>
        <v/>
      </c>
      <c r="F5070" s="10">
        <f>IFERROR(INDEX(Lotes!$E:$E,MATCH(1,(Lotes!$A:$A=C5070)*(Lotes!$C:$C=E5070),0)),"")</f>
        <v/>
      </c>
      <c r="G5070" s="14" t="n"/>
    </row>
    <row r="5071">
      <c r="A5071" s="10" t="n"/>
      <c r="D5071">
        <f>IFERROR(VLOOKUP(C5071,Produtos!A:B,2,FALSE),"")</f>
        <v/>
      </c>
      <c r="F5071" s="10">
        <f>IFERROR(INDEX(Lotes!$E:$E,MATCH(1,(Lotes!$A:$A=C5071)*(Lotes!$C:$C=E5071),0)),"")</f>
        <v/>
      </c>
      <c r="G5071" s="14" t="n"/>
    </row>
    <row r="5072">
      <c r="A5072" s="10" t="n"/>
      <c r="D5072">
        <f>IFERROR(VLOOKUP(C5072,Produtos!A:B,2,FALSE),"")</f>
        <v/>
      </c>
      <c r="F5072" s="10">
        <f>IFERROR(INDEX(Lotes!$E:$E,MATCH(1,(Lotes!$A:$A=C5072)*(Lotes!$C:$C=E5072),0)),"")</f>
        <v/>
      </c>
      <c r="G5072" s="14" t="n"/>
    </row>
    <row r="5073">
      <c r="A5073" s="10" t="n"/>
      <c r="D5073">
        <f>IFERROR(VLOOKUP(C5073,Produtos!A:B,2,FALSE),"")</f>
        <v/>
      </c>
      <c r="F5073" s="10">
        <f>IFERROR(INDEX(Lotes!$E:$E,MATCH(1,(Lotes!$A:$A=C5073)*(Lotes!$C:$C=E5073),0)),"")</f>
        <v/>
      </c>
      <c r="G5073" s="14" t="n"/>
    </row>
    <row r="5074">
      <c r="A5074" s="10" t="n"/>
      <c r="D5074">
        <f>IFERROR(VLOOKUP(C5074,Produtos!A:B,2,FALSE),"")</f>
        <v/>
      </c>
      <c r="F5074" s="10">
        <f>IFERROR(INDEX(Lotes!$E:$E,MATCH(1,(Lotes!$A:$A=C5074)*(Lotes!$C:$C=E5074),0)),"")</f>
        <v/>
      </c>
      <c r="G5074" s="14" t="n"/>
    </row>
    <row r="5075">
      <c r="A5075" s="10" t="n"/>
      <c r="D5075">
        <f>IFERROR(VLOOKUP(C5075,Produtos!A:B,2,FALSE),"")</f>
        <v/>
      </c>
      <c r="F5075" s="10">
        <f>IFERROR(INDEX(Lotes!$E:$E,MATCH(1,(Lotes!$A:$A=C5075)*(Lotes!$C:$C=E5075),0)),"")</f>
        <v/>
      </c>
      <c r="G5075" s="14" t="n"/>
    </row>
    <row r="5076">
      <c r="A5076" s="10" t="n"/>
      <c r="D5076">
        <f>IFERROR(VLOOKUP(C5076,Produtos!A:B,2,FALSE),"")</f>
        <v/>
      </c>
      <c r="F5076" s="10">
        <f>IFERROR(INDEX(Lotes!$E:$E,MATCH(1,(Lotes!$A:$A=C5076)*(Lotes!$C:$C=E5076),0)),"")</f>
        <v/>
      </c>
      <c r="G5076" s="14" t="n"/>
    </row>
    <row r="5077">
      <c r="A5077" s="10" t="n"/>
      <c r="D5077">
        <f>IFERROR(VLOOKUP(C5077,Produtos!A:B,2,FALSE),"")</f>
        <v/>
      </c>
      <c r="F5077" s="10">
        <f>IFERROR(INDEX(Lotes!$E:$E,MATCH(1,(Lotes!$A:$A=C5077)*(Lotes!$C:$C=E5077),0)),"")</f>
        <v/>
      </c>
      <c r="G5077" s="14" t="n"/>
    </row>
    <row r="5078">
      <c r="A5078" s="10" t="n"/>
      <c r="D5078">
        <f>IFERROR(VLOOKUP(C5078,Produtos!A:B,2,FALSE),"")</f>
        <v/>
      </c>
      <c r="F5078" s="10">
        <f>IFERROR(INDEX(Lotes!$E:$E,MATCH(1,(Lotes!$A:$A=C5078)*(Lotes!$C:$C=E5078),0)),"")</f>
        <v/>
      </c>
      <c r="G5078" s="14" t="n"/>
    </row>
    <row r="5079">
      <c r="A5079" s="10" t="n"/>
      <c r="D5079">
        <f>IFERROR(VLOOKUP(C5079,Produtos!A:B,2,FALSE),"")</f>
        <v/>
      </c>
      <c r="F5079" s="10">
        <f>IFERROR(INDEX(Lotes!$E:$E,MATCH(1,(Lotes!$A:$A=C5079)*(Lotes!$C:$C=E5079),0)),"")</f>
        <v/>
      </c>
      <c r="G5079" s="14" t="n"/>
    </row>
    <row r="5080">
      <c r="A5080" s="10" t="n"/>
      <c r="D5080">
        <f>IFERROR(VLOOKUP(C5080,Produtos!A:B,2,FALSE),"")</f>
        <v/>
      </c>
      <c r="F5080" s="10">
        <f>IFERROR(INDEX(Lotes!$E:$E,MATCH(1,(Lotes!$A:$A=C5080)*(Lotes!$C:$C=E5080),0)),"")</f>
        <v/>
      </c>
      <c r="G5080" s="14" t="n"/>
    </row>
    <row r="5081">
      <c r="A5081" s="10" t="n"/>
      <c r="D5081">
        <f>IFERROR(VLOOKUP(C5081,Produtos!A:B,2,FALSE),"")</f>
        <v/>
      </c>
      <c r="F5081" s="10">
        <f>IFERROR(INDEX(Lotes!$E:$E,MATCH(1,(Lotes!$A:$A=C5081)*(Lotes!$C:$C=E5081),0)),"")</f>
        <v/>
      </c>
      <c r="G5081" s="14" t="n"/>
    </row>
    <row r="5082">
      <c r="A5082" s="10" t="n"/>
      <c r="D5082">
        <f>IFERROR(VLOOKUP(C5082,Produtos!A:B,2,FALSE),"")</f>
        <v/>
      </c>
      <c r="F5082" s="10">
        <f>IFERROR(INDEX(Lotes!$E:$E,MATCH(1,(Lotes!$A:$A=C5082)*(Lotes!$C:$C=E5082),0)),"")</f>
        <v/>
      </c>
      <c r="G5082" s="14" t="n"/>
    </row>
    <row r="5083">
      <c r="A5083" s="10" t="n"/>
      <c r="D5083">
        <f>IFERROR(VLOOKUP(C5083,Produtos!A:B,2,FALSE),"")</f>
        <v/>
      </c>
      <c r="F5083" s="10">
        <f>IFERROR(INDEX(Lotes!$E:$E,MATCH(1,(Lotes!$A:$A=C5083)*(Lotes!$C:$C=E5083),0)),"")</f>
        <v/>
      </c>
      <c r="G5083" s="14" t="n"/>
    </row>
    <row r="5084">
      <c r="A5084" s="10" t="n"/>
      <c r="D5084">
        <f>IFERROR(VLOOKUP(C5084,Produtos!A:B,2,FALSE),"")</f>
        <v/>
      </c>
      <c r="F5084" s="10">
        <f>IFERROR(INDEX(Lotes!$E:$E,MATCH(1,(Lotes!$A:$A=C5084)*(Lotes!$C:$C=E5084),0)),"")</f>
        <v/>
      </c>
      <c r="G5084" s="14" t="n"/>
    </row>
    <row r="5085">
      <c r="A5085" s="10" t="n"/>
      <c r="D5085">
        <f>IFERROR(VLOOKUP(C5085,Produtos!A:B,2,FALSE),"")</f>
        <v/>
      </c>
      <c r="F5085" s="10">
        <f>IFERROR(INDEX(Lotes!$E:$E,MATCH(1,(Lotes!$A:$A=C5085)*(Lotes!$C:$C=E5085),0)),"")</f>
        <v/>
      </c>
      <c r="G5085" s="14" t="n"/>
    </row>
    <row r="5086">
      <c r="A5086" s="10" t="n"/>
      <c r="D5086">
        <f>IFERROR(VLOOKUP(C5086,Produtos!A:B,2,FALSE),"")</f>
        <v/>
      </c>
      <c r="F5086" s="10">
        <f>IFERROR(INDEX(Lotes!$E:$E,MATCH(1,(Lotes!$A:$A=C5086)*(Lotes!$C:$C=E5086),0)),"")</f>
        <v/>
      </c>
      <c r="G5086" s="14" t="n"/>
    </row>
    <row r="5087">
      <c r="A5087" s="10" t="n"/>
      <c r="D5087">
        <f>IFERROR(VLOOKUP(C5087,Produtos!A:B,2,FALSE),"")</f>
        <v/>
      </c>
      <c r="F5087" s="10">
        <f>IFERROR(INDEX(Lotes!$E:$E,MATCH(1,(Lotes!$A:$A=C5087)*(Lotes!$C:$C=E5087),0)),"")</f>
        <v/>
      </c>
      <c r="G5087" s="14" t="n"/>
    </row>
    <row r="5088">
      <c r="A5088" s="10" t="n"/>
      <c r="D5088">
        <f>IFERROR(VLOOKUP(C5088,Produtos!A:B,2,FALSE),"")</f>
        <v/>
      </c>
      <c r="F5088" s="10">
        <f>IFERROR(INDEX(Lotes!$E:$E,MATCH(1,(Lotes!$A:$A=C5088)*(Lotes!$C:$C=E5088),0)),"")</f>
        <v/>
      </c>
      <c r="G5088" s="14" t="n"/>
    </row>
    <row r="5089">
      <c r="A5089" s="10" t="n"/>
      <c r="D5089">
        <f>IFERROR(VLOOKUP(C5089,Produtos!A:B,2,FALSE),"")</f>
        <v/>
      </c>
      <c r="F5089" s="10">
        <f>IFERROR(INDEX(Lotes!$E:$E,MATCH(1,(Lotes!$A:$A=C5089)*(Lotes!$C:$C=E5089),0)),"")</f>
        <v/>
      </c>
      <c r="G5089" s="14" t="n"/>
    </row>
    <row r="5090">
      <c r="A5090" s="10" t="n"/>
      <c r="D5090">
        <f>IFERROR(VLOOKUP(C5090,Produtos!A:B,2,FALSE),"")</f>
        <v/>
      </c>
      <c r="F5090" s="10">
        <f>IFERROR(INDEX(Lotes!$E:$E,MATCH(1,(Lotes!$A:$A=C5090)*(Lotes!$C:$C=E5090),0)),"")</f>
        <v/>
      </c>
      <c r="G5090" s="14" t="n"/>
    </row>
    <row r="5091">
      <c r="A5091" s="10" t="n"/>
      <c r="D5091">
        <f>IFERROR(VLOOKUP(C5091,Produtos!A:B,2,FALSE),"")</f>
        <v/>
      </c>
      <c r="F5091" s="10">
        <f>IFERROR(INDEX(Lotes!$E:$E,MATCH(1,(Lotes!$A:$A=C5091)*(Lotes!$C:$C=E5091),0)),"")</f>
        <v/>
      </c>
      <c r="G5091" s="14" t="n"/>
    </row>
    <row r="5092">
      <c r="A5092" s="10" t="n"/>
      <c r="D5092">
        <f>IFERROR(VLOOKUP(C5092,Produtos!A:B,2,FALSE),"")</f>
        <v/>
      </c>
      <c r="F5092" s="10">
        <f>IFERROR(INDEX(Lotes!$E:$E,MATCH(1,(Lotes!$A:$A=C5092)*(Lotes!$C:$C=E5092),0)),"")</f>
        <v/>
      </c>
      <c r="G5092" s="14" t="n"/>
    </row>
    <row r="5093">
      <c r="A5093" s="10" t="n"/>
      <c r="D5093">
        <f>IFERROR(VLOOKUP(C5093,Produtos!A:B,2,FALSE),"")</f>
        <v/>
      </c>
      <c r="F5093" s="10">
        <f>IFERROR(INDEX(Lotes!$E:$E,MATCH(1,(Lotes!$A:$A=C5093)*(Lotes!$C:$C=E5093),0)),"")</f>
        <v/>
      </c>
      <c r="G5093" s="14" t="n"/>
    </row>
    <row r="5094">
      <c r="A5094" s="10" t="n"/>
      <c r="D5094">
        <f>IFERROR(VLOOKUP(C5094,Produtos!A:B,2,FALSE),"")</f>
        <v/>
      </c>
      <c r="F5094" s="10">
        <f>IFERROR(INDEX(Lotes!$E:$E,MATCH(1,(Lotes!$A:$A=C5094)*(Lotes!$C:$C=E5094),0)),"")</f>
        <v/>
      </c>
      <c r="G5094" s="14" t="n"/>
    </row>
    <row r="5095">
      <c r="A5095" s="10" t="n"/>
      <c r="D5095">
        <f>IFERROR(VLOOKUP(C5095,Produtos!A:B,2,FALSE),"")</f>
        <v/>
      </c>
      <c r="F5095" s="10">
        <f>IFERROR(INDEX(Lotes!$E:$E,MATCH(1,(Lotes!$A:$A=C5095)*(Lotes!$C:$C=E5095),0)),"")</f>
        <v/>
      </c>
      <c r="G5095" s="14" t="n"/>
    </row>
    <row r="5096">
      <c r="A5096" s="10" t="n"/>
      <c r="D5096">
        <f>IFERROR(VLOOKUP(C5096,Produtos!A:B,2,FALSE),"")</f>
        <v/>
      </c>
      <c r="F5096" s="10">
        <f>IFERROR(INDEX(Lotes!$E:$E,MATCH(1,(Lotes!$A:$A=C5096)*(Lotes!$C:$C=E5096),0)),"")</f>
        <v/>
      </c>
      <c r="G5096" s="14" t="n"/>
    </row>
    <row r="5097">
      <c r="A5097" s="10" t="n"/>
      <c r="D5097">
        <f>IFERROR(VLOOKUP(C5097,Produtos!A:B,2,FALSE),"")</f>
        <v/>
      </c>
      <c r="F5097" s="10">
        <f>IFERROR(INDEX(Lotes!$E:$E,MATCH(1,(Lotes!$A:$A=C5097)*(Lotes!$C:$C=E5097),0)),"")</f>
        <v/>
      </c>
      <c r="G5097" s="14" t="n"/>
    </row>
    <row r="5098">
      <c r="A5098" s="10" t="n"/>
      <c r="D5098">
        <f>IFERROR(VLOOKUP(C5098,Produtos!A:B,2,FALSE),"")</f>
        <v/>
      </c>
      <c r="F5098" s="10">
        <f>IFERROR(INDEX(Lotes!$E:$E,MATCH(1,(Lotes!$A:$A=C5098)*(Lotes!$C:$C=E5098),0)),"")</f>
        <v/>
      </c>
      <c r="G5098" s="14" t="n"/>
    </row>
    <row r="5099">
      <c r="A5099" s="10" t="n"/>
      <c r="D5099">
        <f>IFERROR(VLOOKUP(C5099,Produtos!A:B,2,FALSE),"")</f>
        <v/>
      </c>
      <c r="F5099" s="10">
        <f>IFERROR(INDEX(Lotes!$E:$E,MATCH(1,(Lotes!$A:$A=C5099)*(Lotes!$C:$C=E5099),0)),"")</f>
        <v/>
      </c>
      <c r="G5099" s="14" t="n"/>
    </row>
    <row r="5100">
      <c r="A5100" s="10" t="n"/>
      <c r="D5100">
        <f>IFERROR(VLOOKUP(C5100,Produtos!A:B,2,FALSE),"")</f>
        <v/>
      </c>
      <c r="F5100" s="10">
        <f>IFERROR(INDEX(Lotes!$E:$E,MATCH(1,(Lotes!$A:$A=C5100)*(Lotes!$C:$C=E5100),0)),"")</f>
        <v/>
      </c>
      <c r="G5100" s="14" t="n"/>
    </row>
    <row r="5101">
      <c r="A5101" s="10" t="n"/>
      <c r="D5101">
        <f>IFERROR(VLOOKUP(C5101,Produtos!A:B,2,FALSE),"")</f>
        <v/>
      </c>
      <c r="F5101" s="10">
        <f>IFERROR(INDEX(Lotes!$E:$E,MATCH(1,(Lotes!$A:$A=C5101)*(Lotes!$C:$C=E5101),0)),"")</f>
        <v/>
      </c>
      <c r="G5101" s="14" t="n"/>
    </row>
    <row r="5102">
      <c r="A5102" s="10" t="n"/>
      <c r="D5102">
        <f>IFERROR(VLOOKUP(C5102,Produtos!A:B,2,FALSE),"")</f>
        <v/>
      </c>
      <c r="F5102" s="10">
        <f>IFERROR(INDEX(Lotes!$E:$E,MATCH(1,(Lotes!$A:$A=C5102)*(Lotes!$C:$C=E5102),0)),"")</f>
        <v/>
      </c>
      <c r="G5102" s="14" t="n"/>
    </row>
    <row r="5103">
      <c r="A5103" s="10" t="n"/>
      <c r="D5103">
        <f>IFERROR(VLOOKUP(C5103,Produtos!A:B,2,FALSE),"")</f>
        <v/>
      </c>
      <c r="F5103" s="10">
        <f>IFERROR(INDEX(Lotes!$E:$E,MATCH(1,(Lotes!$A:$A=C5103)*(Lotes!$C:$C=E5103),0)),"")</f>
        <v/>
      </c>
      <c r="G5103" s="14" t="n"/>
    </row>
    <row r="5104">
      <c r="A5104" s="10" t="n"/>
      <c r="D5104">
        <f>IFERROR(VLOOKUP(C5104,Produtos!A:B,2,FALSE),"")</f>
        <v/>
      </c>
      <c r="F5104" s="10">
        <f>IFERROR(INDEX(Lotes!$E:$E,MATCH(1,(Lotes!$A:$A=C5104)*(Lotes!$C:$C=E5104),0)),"")</f>
        <v/>
      </c>
      <c r="G5104" s="14" t="n"/>
    </row>
    <row r="5105">
      <c r="A5105" s="10" t="n"/>
      <c r="D5105">
        <f>IFERROR(VLOOKUP(C5105,Produtos!A:B,2,FALSE),"")</f>
        <v/>
      </c>
      <c r="F5105" s="10">
        <f>IFERROR(INDEX(Lotes!$E:$E,MATCH(1,(Lotes!$A:$A=C5105)*(Lotes!$C:$C=E5105),0)),"")</f>
        <v/>
      </c>
      <c r="G5105" s="14" t="n"/>
    </row>
    <row r="5106">
      <c r="A5106" s="10" t="n"/>
      <c r="D5106">
        <f>IFERROR(VLOOKUP(C5106,Produtos!A:B,2,FALSE),"")</f>
        <v/>
      </c>
      <c r="F5106" s="10">
        <f>IFERROR(INDEX(Lotes!$E:$E,MATCH(1,(Lotes!$A:$A=C5106)*(Lotes!$C:$C=E5106),0)),"")</f>
        <v/>
      </c>
      <c r="G5106" s="14" t="n"/>
    </row>
    <row r="5107">
      <c r="A5107" s="10" t="n"/>
      <c r="D5107">
        <f>IFERROR(VLOOKUP(C5107,Produtos!A:B,2,FALSE),"")</f>
        <v/>
      </c>
      <c r="F5107" s="10">
        <f>IFERROR(INDEX(Lotes!$E:$E,MATCH(1,(Lotes!$A:$A=C5107)*(Lotes!$C:$C=E5107),0)),"")</f>
        <v/>
      </c>
      <c r="G5107" s="14" t="n"/>
    </row>
    <row r="5108">
      <c r="A5108" s="10" t="n"/>
      <c r="D5108">
        <f>IFERROR(VLOOKUP(C5108,Produtos!A:B,2,FALSE),"")</f>
        <v/>
      </c>
      <c r="F5108" s="10">
        <f>IFERROR(INDEX(Lotes!$E:$E,MATCH(1,(Lotes!$A:$A=C5108)*(Lotes!$C:$C=E5108),0)),"")</f>
        <v/>
      </c>
      <c r="G5108" s="14" t="n"/>
    </row>
    <row r="5109">
      <c r="A5109" s="10" t="n"/>
      <c r="D5109">
        <f>IFERROR(VLOOKUP(C5109,Produtos!A:B,2,FALSE),"")</f>
        <v/>
      </c>
      <c r="F5109" s="10">
        <f>IFERROR(INDEX(Lotes!$E:$E,MATCH(1,(Lotes!$A:$A=C5109)*(Lotes!$C:$C=E5109),0)),"")</f>
        <v/>
      </c>
      <c r="G5109" s="14" t="n"/>
    </row>
    <row r="5110">
      <c r="A5110" s="10" t="n"/>
      <c r="D5110">
        <f>IFERROR(VLOOKUP(C5110,Produtos!A:B,2,FALSE),"")</f>
        <v/>
      </c>
      <c r="F5110" s="10">
        <f>IFERROR(INDEX(Lotes!$E:$E,MATCH(1,(Lotes!$A:$A=C5110)*(Lotes!$C:$C=E5110),0)),"")</f>
        <v/>
      </c>
      <c r="G5110" s="14" t="n"/>
    </row>
    <row r="5111">
      <c r="A5111" s="10" t="n"/>
      <c r="D5111">
        <f>IFERROR(VLOOKUP(C5111,Produtos!A:B,2,FALSE),"")</f>
        <v/>
      </c>
      <c r="F5111" s="10">
        <f>IFERROR(INDEX(Lotes!$E:$E,MATCH(1,(Lotes!$A:$A=C5111)*(Lotes!$C:$C=E5111),0)),"")</f>
        <v/>
      </c>
      <c r="G5111" s="14" t="n"/>
    </row>
    <row r="5112">
      <c r="A5112" s="10" t="n"/>
      <c r="D5112">
        <f>IFERROR(VLOOKUP(C5112,Produtos!A:B,2,FALSE),"")</f>
        <v/>
      </c>
      <c r="F5112" s="10">
        <f>IFERROR(INDEX(Lotes!$E:$E,MATCH(1,(Lotes!$A:$A=C5112)*(Lotes!$C:$C=E5112),0)),"")</f>
        <v/>
      </c>
      <c r="G5112" s="14" t="n"/>
    </row>
    <row r="5113">
      <c r="A5113" s="10" t="n"/>
      <c r="D5113">
        <f>IFERROR(VLOOKUP(C5113,Produtos!A:B,2,FALSE),"")</f>
        <v/>
      </c>
      <c r="F5113" s="10">
        <f>IFERROR(INDEX(Lotes!$E:$E,MATCH(1,(Lotes!$A:$A=C5113)*(Lotes!$C:$C=E5113),0)),"")</f>
        <v/>
      </c>
      <c r="G5113" s="14" t="n"/>
    </row>
    <row r="5114">
      <c r="A5114" s="10" t="n"/>
      <c r="D5114">
        <f>IFERROR(VLOOKUP(C5114,Produtos!A:B,2,FALSE),"")</f>
        <v/>
      </c>
      <c r="F5114" s="10">
        <f>IFERROR(INDEX(Lotes!$E:$E,MATCH(1,(Lotes!$A:$A=C5114)*(Lotes!$C:$C=E5114),0)),"")</f>
        <v/>
      </c>
      <c r="G5114" s="14" t="n"/>
    </row>
    <row r="5115">
      <c r="A5115" s="10" t="n"/>
      <c r="D5115">
        <f>IFERROR(VLOOKUP(C5115,Produtos!A:B,2,FALSE),"")</f>
        <v/>
      </c>
      <c r="F5115" s="10">
        <f>IFERROR(INDEX(Lotes!$E:$E,MATCH(1,(Lotes!$A:$A=C5115)*(Lotes!$C:$C=E5115),0)),"")</f>
        <v/>
      </c>
      <c r="G5115" s="14" t="n"/>
    </row>
    <row r="5116">
      <c r="A5116" s="10" t="n"/>
      <c r="D5116">
        <f>IFERROR(VLOOKUP(C5116,Produtos!A:B,2,FALSE),"")</f>
        <v/>
      </c>
      <c r="F5116" s="10">
        <f>IFERROR(INDEX(Lotes!$E:$E,MATCH(1,(Lotes!$A:$A=C5116)*(Lotes!$C:$C=E5116),0)),"")</f>
        <v/>
      </c>
      <c r="G5116" s="14" t="n"/>
    </row>
    <row r="5117">
      <c r="A5117" s="10" t="n"/>
      <c r="D5117">
        <f>IFERROR(VLOOKUP(C5117,Produtos!A:B,2,FALSE),"")</f>
        <v/>
      </c>
      <c r="F5117" s="10">
        <f>IFERROR(INDEX(Lotes!$E:$E,MATCH(1,(Lotes!$A:$A=C5117)*(Lotes!$C:$C=E5117),0)),"")</f>
        <v/>
      </c>
      <c r="G5117" s="14" t="n"/>
    </row>
    <row r="5118">
      <c r="A5118" s="10" t="n"/>
      <c r="D5118">
        <f>IFERROR(VLOOKUP(C5118,Produtos!A:B,2,FALSE),"")</f>
        <v/>
      </c>
      <c r="F5118" s="10">
        <f>IFERROR(INDEX(Lotes!$E:$E,MATCH(1,(Lotes!$A:$A=C5118)*(Lotes!$C:$C=E5118),0)),"")</f>
        <v/>
      </c>
      <c r="G5118" s="14" t="n"/>
    </row>
    <row r="5119">
      <c r="A5119" s="10" t="n"/>
      <c r="D5119">
        <f>IFERROR(VLOOKUP(C5119,Produtos!A:B,2,FALSE),"")</f>
        <v/>
      </c>
      <c r="F5119" s="10">
        <f>IFERROR(INDEX(Lotes!$E:$E,MATCH(1,(Lotes!$A:$A=C5119)*(Lotes!$C:$C=E5119),0)),"")</f>
        <v/>
      </c>
      <c r="G5119" s="14" t="n"/>
    </row>
    <row r="5120">
      <c r="A5120" s="10" t="n"/>
      <c r="D5120">
        <f>IFERROR(VLOOKUP(C5120,Produtos!A:B,2,FALSE),"")</f>
        <v/>
      </c>
      <c r="F5120" s="10">
        <f>IFERROR(INDEX(Lotes!$E:$E,MATCH(1,(Lotes!$A:$A=C5120)*(Lotes!$C:$C=E5120),0)),"")</f>
        <v/>
      </c>
      <c r="G5120" s="14" t="n"/>
    </row>
    <row r="5121">
      <c r="A5121" s="10" t="n"/>
      <c r="D5121">
        <f>IFERROR(VLOOKUP(C5121,Produtos!A:B,2,FALSE),"")</f>
        <v/>
      </c>
      <c r="F5121" s="10">
        <f>IFERROR(INDEX(Lotes!$E:$E,MATCH(1,(Lotes!$A:$A=C5121)*(Lotes!$C:$C=E5121),0)),"")</f>
        <v/>
      </c>
      <c r="G5121" s="14" t="n"/>
    </row>
    <row r="5122">
      <c r="A5122" s="10" t="n"/>
      <c r="D5122">
        <f>IFERROR(VLOOKUP(C5122,Produtos!A:B,2,FALSE),"")</f>
        <v/>
      </c>
      <c r="F5122" s="10">
        <f>IFERROR(INDEX(Lotes!$E:$E,MATCH(1,(Lotes!$A:$A=C5122)*(Lotes!$C:$C=E5122),0)),"")</f>
        <v/>
      </c>
      <c r="G5122" s="14" t="n"/>
    </row>
    <row r="5123">
      <c r="A5123" s="10" t="n"/>
      <c r="D5123">
        <f>IFERROR(VLOOKUP(C5123,Produtos!A:B,2,FALSE),"")</f>
        <v/>
      </c>
      <c r="F5123" s="10">
        <f>IFERROR(INDEX(Lotes!$E:$E,MATCH(1,(Lotes!$A:$A=C5123)*(Lotes!$C:$C=E5123),0)),"")</f>
        <v/>
      </c>
      <c r="G5123" s="14" t="n"/>
    </row>
    <row r="5124">
      <c r="A5124" s="10" t="n"/>
      <c r="D5124">
        <f>IFERROR(VLOOKUP(C5124,Produtos!A:B,2,FALSE),"")</f>
        <v/>
      </c>
      <c r="F5124" s="10">
        <f>IFERROR(INDEX(Lotes!$E:$E,MATCH(1,(Lotes!$A:$A=C5124)*(Lotes!$C:$C=E5124),0)),"")</f>
        <v/>
      </c>
      <c r="G5124" s="14" t="n"/>
    </row>
    <row r="5125">
      <c r="A5125" s="10" t="n"/>
      <c r="D5125">
        <f>IFERROR(VLOOKUP(C5125,Produtos!A:B,2,FALSE),"")</f>
        <v/>
      </c>
      <c r="F5125" s="10">
        <f>IFERROR(INDEX(Lotes!$E:$E,MATCH(1,(Lotes!$A:$A=C5125)*(Lotes!$C:$C=E5125),0)),"")</f>
        <v/>
      </c>
      <c r="G5125" s="14" t="n"/>
    </row>
    <row r="5126">
      <c r="A5126" s="10" t="n"/>
      <c r="D5126">
        <f>IFERROR(VLOOKUP(C5126,Produtos!A:B,2,FALSE),"")</f>
        <v/>
      </c>
      <c r="F5126" s="10">
        <f>IFERROR(INDEX(Lotes!$E:$E,MATCH(1,(Lotes!$A:$A=C5126)*(Lotes!$C:$C=E5126),0)),"")</f>
        <v/>
      </c>
      <c r="G5126" s="14" t="n"/>
    </row>
    <row r="5127">
      <c r="A5127" s="10" t="n"/>
      <c r="D5127">
        <f>IFERROR(VLOOKUP(C5127,Produtos!A:B,2,FALSE),"")</f>
        <v/>
      </c>
      <c r="F5127" s="10">
        <f>IFERROR(INDEX(Lotes!$E:$E,MATCH(1,(Lotes!$A:$A=C5127)*(Lotes!$C:$C=E5127),0)),"")</f>
        <v/>
      </c>
      <c r="G5127" s="14" t="n"/>
    </row>
    <row r="5128">
      <c r="A5128" s="10" t="n"/>
      <c r="D5128">
        <f>IFERROR(VLOOKUP(C5128,Produtos!A:B,2,FALSE),"")</f>
        <v/>
      </c>
      <c r="F5128" s="10">
        <f>IFERROR(INDEX(Lotes!$E:$E,MATCH(1,(Lotes!$A:$A=C5128)*(Lotes!$C:$C=E5128),0)),"")</f>
        <v/>
      </c>
      <c r="G5128" s="14" t="n"/>
    </row>
    <row r="5129">
      <c r="A5129" s="10" t="n"/>
      <c r="D5129">
        <f>IFERROR(VLOOKUP(C5129,Produtos!A:B,2,FALSE),"")</f>
        <v/>
      </c>
      <c r="F5129" s="10">
        <f>IFERROR(INDEX(Lotes!$E:$E,MATCH(1,(Lotes!$A:$A=C5129)*(Lotes!$C:$C=E5129),0)),"")</f>
        <v/>
      </c>
      <c r="G5129" s="14" t="n"/>
    </row>
    <row r="5130">
      <c r="A5130" s="10" t="n"/>
      <c r="D5130">
        <f>IFERROR(VLOOKUP(C5130,Produtos!A:B,2,FALSE),"")</f>
        <v/>
      </c>
      <c r="F5130" s="10">
        <f>IFERROR(INDEX(Lotes!$E:$E,MATCH(1,(Lotes!$A:$A=C5130)*(Lotes!$C:$C=E5130),0)),"")</f>
        <v/>
      </c>
      <c r="G5130" s="14" t="n"/>
    </row>
    <row r="5131">
      <c r="A5131" s="10" t="n"/>
      <c r="D5131">
        <f>IFERROR(VLOOKUP(C5131,Produtos!A:B,2,FALSE),"")</f>
        <v/>
      </c>
      <c r="F5131" s="10">
        <f>IFERROR(INDEX(Lotes!$E:$E,MATCH(1,(Lotes!$A:$A=C5131)*(Lotes!$C:$C=E5131),0)),"")</f>
        <v/>
      </c>
      <c r="G5131" s="14" t="n"/>
    </row>
    <row r="5132">
      <c r="A5132" s="10" t="n"/>
      <c r="D5132">
        <f>IFERROR(VLOOKUP(C5132,Produtos!A:B,2,FALSE),"")</f>
        <v/>
      </c>
      <c r="F5132" s="10">
        <f>IFERROR(INDEX(Lotes!$E:$E,MATCH(1,(Lotes!$A:$A=C5132)*(Lotes!$C:$C=E5132),0)),"")</f>
        <v/>
      </c>
      <c r="G5132" s="14" t="n"/>
    </row>
    <row r="5133">
      <c r="A5133" s="10" t="n"/>
      <c r="D5133">
        <f>IFERROR(VLOOKUP(C5133,Produtos!A:B,2,FALSE),"")</f>
        <v/>
      </c>
      <c r="F5133" s="10">
        <f>IFERROR(INDEX(Lotes!$E:$E,MATCH(1,(Lotes!$A:$A=C5133)*(Lotes!$C:$C=E5133),0)),"")</f>
        <v/>
      </c>
      <c r="G5133" s="14" t="n"/>
    </row>
    <row r="5134">
      <c r="A5134" s="10" t="n"/>
      <c r="D5134">
        <f>IFERROR(VLOOKUP(C5134,Produtos!A:B,2,FALSE),"")</f>
        <v/>
      </c>
      <c r="F5134" s="10">
        <f>IFERROR(INDEX(Lotes!$E:$E,MATCH(1,(Lotes!$A:$A=C5134)*(Lotes!$C:$C=E5134),0)),"")</f>
        <v/>
      </c>
      <c r="G5134" s="14" t="n"/>
    </row>
    <row r="5135">
      <c r="A5135" s="10" t="n"/>
      <c r="D5135">
        <f>IFERROR(VLOOKUP(C5135,Produtos!A:B,2,FALSE),"")</f>
        <v/>
      </c>
      <c r="F5135" s="10">
        <f>IFERROR(INDEX(Lotes!$E:$E,MATCH(1,(Lotes!$A:$A=C5135)*(Lotes!$C:$C=E5135),0)),"")</f>
        <v/>
      </c>
      <c r="G5135" s="14" t="n"/>
    </row>
    <row r="5136">
      <c r="A5136" s="10" t="n"/>
      <c r="D5136">
        <f>IFERROR(VLOOKUP(C5136,Produtos!A:B,2,FALSE),"")</f>
        <v/>
      </c>
      <c r="F5136" s="10">
        <f>IFERROR(INDEX(Lotes!$E:$E,MATCH(1,(Lotes!$A:$A=C5136)*(Lotes!$C:$C=E5136),0)),"")</f>
        <v/>
      </c>
      <c r="G5136" s="14" t="n"/>
    </row>
    <row r="5137">
      <c r="A5137" s="10" t="n"/>
      <c r="D5137">
        <f>IFERROR(VLOOKUP(C5137,Produtos!A:B,2,FALSE),"")</f>
        <v/>
      </c>
      <c r="F5137" s="10">
        <f>IFERROR(INDEX(Lotes!$E:$E,MATCH(1,(Lotes!$A:$A=C5137)*(Lotes!$C:$C=E5137),0)),"")</f>
        <v/>
      </c>
      <c r="G5137" s="14" t="n"/>
    </row>
    <row r="5138">
      <c r="A5138" s="10" t="n"/>
      <c r="D5138">
        <f>IFERROR(VLOOKUP(C5138,Produtos!A:B,2,FALSE),"")</f>
        <v/>
      </c>
      <c r="F5138" s="10">
        <f>IFERROR(INDEX(Lotes!$E:$E,MATCH(1,(Lotes!$A:$A=C5138)*(Lotes!$C:$C=E5138),0)),"")</f>
        <v/>
      </c>
      <c r="G5138" s="14" t="n"/>
    </row>
    <row r="5139">
      <c r="A5139" s="10" t="n"/>
      <c r="D5139">
        <f>IFERROR(VLOOKUP(C5139,Produtos!A:B,2,FALSE),"")</f>
        <v/>
      </c>
      <c r="F5139" s="10">
        <f>IFERROR(INDEX(Lotes!$E:$E,MATCH(1,(Lotes!$A:$A=C5139)*(Lotes!$C:$C=E5139),0)),"")</f>
        <v/>
      </c>
      <c r="G5139" s="14" t="n"/>
    </row>
    <row r="5140">
      <c r="A5140" s="10" t="n"/>
      <c r="D5140">
        <f>IFERROR(VLOOKUP(C5140,Produtos!A:B,2,FALSE),"")</f>
        <v/>
      </c>
      <c r="F5140" s="10">
        <f>IFERROR(INDEX(Lotes!$E:$E,MATCH(1,(Lotes!$A:$A=C5140)*(Lotes!$C:$C=E5140),0)),"")</f>
        <v/>
      </c>
      <c r="G5140" s="14" t="n"/>
    </row>
    <row r="5141">
      <c r="A5141" s="10" t="n"/>
      <c r="D5141">
        <f>IFERROR(VLOOKUP(C5141,Produtos!A:B,2,FALSE),"")</f>
        <v/>
      </c>
      <c r="F5141" s="10">
        <f>IFERROR(INDEX(Lotes!$E:$E,MATCH(1,(Lotes!$A:$A=C5141)*(Lotes!$C:$C=E5141),0)),"")</f>
        <v/>
      </c>
      <c r="G5141" s="14" t="n"/>
    </row>
    <row r="5142">
      <c r="A5142" s="10" t="n"/>
      <c r="D5142">
        <f>IFERROR(VLOOKUP(C5142,Produtos!A:B,2,FALSE),"")</f>
        <v/>
      </c>
      <c r="F5142" s="10">
        <f>IFERROR(INDEX(Lotes!$E:$E,MATCH(1,(Lotes!$A:$A=C5142)*(Lotes!$C:$C=E5142),0)),"")</f>
        <v/>
      </c>
      <c r="G5142" s="14" t="n"/>
    </row>
    <row r="5143">
      <c r="A5143" s="10" t="n"/>
      <c r="D5143">
        <f>IFERROR(VLOOKUP(C5143,Produtos!A:B,2,FALSE),"")</f>
        <v/>
      </c>
      <c r="F5143" s="10">
        <f>IFERROR(INDEX(Lotes!$E:$E,MATCH(1,(Lotes!$A:$A=C5143)*(Lotes!$C:$C=E5143),0)),"")</f>
        <v/>
      </c>
      <c r="G5143" s="14" t="n"/>
    </row>
    <row r="5144">
      <c r="A5144" s="10" t="n"/>
      <c r="D5144">
        <f>IFERROR(VLOOKUP(C5144,Produtos!A:B,2,FALSE),"")</f>
        <v/>
      </c>
      <c r="F5144" s="10">
        <f>IFERROR(INDEX(Lotes!$E:$E,MATCH(1,(Lotes!$A:$A=C5144)*(Lotes!$C:$C=E5144),0)),"")</f>
        <v/>
      </c>
      <c r="G5144" s="14" t="n"/>
    </row>
    <row r="5145">
      <c r="A5145" s="10" t="n"/>
      <c r="D5145">
        <f>IFERROR(VLOOKUP(C5145,Produtos!A:B,2,FALSE),"")</f>
        <v/>
      </c>
      <c r="F5145" s="10">
        <f>IFERROR(INDEX(Lotes!$E:$E,MATCH(1,(Lotes!$A:$A=C5145)*(Lotes!$C:$C=E5145),0)),"")</f>
        <v/>
      </c>
      <c r="G5145" s="14" t="n"/>
    </row>
    <row r="5146">
      <c r="A5146" s="10" t="n"/>
      <c r="D5146">
        <f>IFERROR(VLOOKUP(C5146,Produtos!A:B,2,FALSE),"")</f>
        <v/>
      </c>
      <c r="F5146" s="10">
        <f>IFERROR(INDEX(Lotes!$E:$E,MATCH(1,(Lotes!$A:$A=C5146)*(Lotes!$C:$C=E5146),0)),"")</f>
        <v/>
      </c>
      <c r="G5146" s="14" t="n"/>
    </row>
    <row r="5147">
      <c r="A5147" s="10" t="n"/>
      <c r="D5147">
        <f>IFERROR(VLOOKUP(C5147,Produtos!A:B,2,FALSE),"")</f>
        <v/>
      </c>
      <c r="F5147" s="10">
        <f>IFERROR(INDEX(Lotes!$E:$E,MATCH(1,(Lotes!$A:$A=C5147)*(Lotes!$C:$C=E5147),0)),"")</f>
        <v/>
      </c>
      <c r="G5147" s="14" t="n"/>
    </row>
    <row r="5148">
      <c r="A5148" s="10" t="n"/>
      <c r="D5148">
        <f>IFERROR(VLOOKUP(C5148,Produtos!A:B,2,FALSE),"")</f>
        <v/>
      </c>
      <c r="F5148" s="10">
        <f>IFERROR(INDEX(Lotes!$E:$E,MATCH(1,(Lotes!$A:$A=C5148)*(Lotes!$C:$C=E5148),0)),"")</f>
        <v/>
      </c>
      <c r="G5148" s="14" t="n"/>
    </row>
    <row r="5149">
      <c r="A5149" s="10" t="n"/>
      <c r="D5149">
        <f>IFERROR(VLOOKUP(C5149,Produtos!A:B,2,FALSE),"")</f>
        <v/>
      </c>
      <c r="F5149" s="10">
        <f>IFERROR(INDEX(Lotes!$E:$E,MATCH(1,(Lotes!$A:$A=C5149)*(Lotes!$C:$C=E5149),0)),"")</f>
        <v/>
      </c>
      <c r="G5149" s="14" t="n"/>
    </row>
    <row r="5150">
      <c r="A5150" s="10" t="n"/>
      <c r="D5150">
        <f>IFERROR(VLOOKUP(C5150,Produtos!A:B,2,FALSE),"")</f>
        <v/>
      </c>
      <c r="F5150" s="10">
        <f>IFERROR(INDEX(Lotes!$E:$E,MATCH(1,(Lotes!$A:$A=C5150)*(Lotes!$C:$C=E5150),0)),"")</f>
        <v/>
      </c>
      <c r="G5150" s="14" t="n"/>
    </row>
    <row r="5151">
      <c r="A5151" s="10" t="n"/>
      <c r="D5151">
        <f>IFERROR(VLOOKUP(C5151,Produtos!A:B,2,FALSE),"")</f>
        <v/>
      </c>
      <c r="F5151" s="10">
        <f>IFERROR(INDEX(Lotes!$E:$E,MATCH(1,(Lotes!$A:$A=C5151)*(Lotes!$C:$C=E5151),0)),"")</f>
        <v/>
      </c>
      <c r="G5151" s="14" t="n"/>
    </row>
    <row r="5152">
      <c r="A5152" s="10" t="n"/>
      <c r="D5152">
        <f>IFERROR(VLOOKUP(C5152,Produtos!A:B,2,FALSE),"")</f>
        <v/>
      </c>
      <c r="F5152" s="10">
        <f>IFERROR(INDEX(Lotes!$E:$E,MATCH(1,(Lotes!$A:$A=C5152)*(Lotes!$C:$C=E5152),0)),"")</f>
        <v/>
      </c>
      <c r="G5152" s="14" t="n"/>
    </row>
    <row r="5153">
      <c r="A5153" s="10" t="n"/>
      <c r="D5153">
        <f>IFERROR(VLOOKUP(C5153,Produtos!A:B,2,FALSE),"")</f>
        <v/>
      </c>
      <c r="F5153" s="10">
        <f>IFERROR(INDEX(Lotes!$E:$E,MATCH(1,(Lotes!$A:$A=C5153)*(Lotes!$C:$C=E5153),0)),"")</f>
        <v/>
      </c>
      <c r="G5153" s="14" t="n"/>
    </row>
    <row r="5154">
      <c r="A5154" s="10" t="n"/>
      <c r="D5154">
        <f>IFERROR(VLOOKUP(C5154,Produtos!A:B,2,FALSE),"")</f>
        <v/>
      </c>
      <c r="F5154" s="10">
        <f>IFERROR(INDEX(Lotes!$E:$E,MATCH(1,(Lotes!$A:$A=C5154)*(Lotes!$C:$C=E5154),0)),"")</f>
        <v/>
      </c>
      <c r="G5154" s="14" t="n"/>
    </row>
    <row r="5155">
      <c r="A5155" s="10" t="n"/>
      <c r="D5155">
        <f>IFERROR(VLOOKUP(C5155,Produtos!A:B,2,FALSE),"")</f>
        <v/>
      </c>
      <c r="F5155" s="10">
        <f>IFERROR(INDEX(Lotes!$E:$E,MATCH(1,(Lotes!$A:$A=C5155)*(Lotes!$C:$C=E5155),0)),"")</f>
        <v/>
      </c>
      <c r="G5155" s="14" t="n"/>
    </row>
    <row r="5156">
      <c r="A5156" s="10" t="n"/>
      <c r="D5156">
        <f>IFERROR(VLOOKUP(C5156,Produtos!A:B,2,FALSE),"")</f>
        <v/>
      </c>
      <c r="F5156" s="10">
        <f>IFERROR(INDEX(Lotes!$E:$E,MATCH(1,(Lotes!$A:$A=C5156)*(Lotes!$C:$C=E5156),0)),"")</f>
        <v/>
      </c>
      <c r="G5156" s="14" t="n"/>
    </row>
    <row r="5157">
      <c r="A5157" s="10" t="n"/>
      <c r="D5157">
        <f>IFERROR(VLOOKUP(C5157,Produtos!A:B,2,FALSE),"")</f>
        <v/>
      </c>
      <c r="F5157" s="10">
        <f>IFERROR(INDEX(Lotes!$E:$E,MATCH(1,(Lotes!$A:$A=C5157)*(Lotes!$C:$C=E5157),0)),"")</f>
        <v/>
      </c>
      <c r="G5157" s="14" t="n"/>
    </row>
    <row r="5158">
      <c r="A5158" s="10" t="n"/>
      <c r="D5158">
        <f>IFERROR(VLOOKUP(C5158,Produtos!A:B,2,FALSE),"")</f>
        <v/>
      </c>
      <c r="F5158" s="10">
        <f>IFERROR(INDEX(Lotes!$E:$E,MATCH(1,(Lotes!$A:$A=C5158)*(Lotes!$C:$C=E5158),0)),"")</f>
        <v/>
      </c>
      <c r="G5158" s="14" t="n"/>
    </row>
    <row r="5159">
      <c r="A5159" s="10" t="n"/>
      <c r="D5159">
        <f>IFERROR(VLOOKUP(C5159,Produtos!A:B,2,FALSE),"")</f>
        <v/>
      </c>
      <c r="F5159" s="10">
        <f>IFERROR(INDEX(Lotes!$E:$E,MATCH(1,(Lotes!$A:$A=C5159)*(Lotes!$C:$C=E5159),0)),"")</f>
        <v/>
      </c>
      <c r="G5159" s="14" t="n"/>
    </row>
    <row r="5160">
      <c r="A5160" s="10" t="n"/>
      <c r="D5160">
        <f>IFERROR(VLOOKUP(C5160,Produtos!A:B,2,FALSE),"")</f>
        <v/>
      </c>
      <c r="F5160" s="10">
        <f>IFERROR(INDEX(Lotes!$E:$E,MATCH(1,(Lotes!$A:$A=C5160)*(Lotes!$C:$C=E5160),0)),"")</f>
        <v/>
      </c>
      <c r="G5160" s="14" t="n"/>
    </row>
    <row r="5161">
      <c r="A5161" s="10" t="n"/>
      <c r="D5161">
        <f>IFERROR(VLOOKUP(C5161,Produtos!A:B,2,FALSE),"")</f>
        <v/>
      </c>
      <c r="F5161" s="10">
        <f>IFERROR(INDEX(Lotes!$E:$E,MATCH(1,(Lotes!$A:$A=C5161)*(Lotes!$C:$C=E5161),0)),"")</f>
        <v/>
      </c>
      <c r="G5161" s="14" t="n"/>
    </row>
    <row r="5162">
      <c r="A5162" s="10" t="n"/>
      <c r="D5162">
        <f>IFERROR(VLOOKUP(C5162,Produtos!A:B,2,FALSE),"")</f>
        <v/>
      </c>
      <c r="F5162" s="10">
        <f>IFERROR(INDEX(Lotes!$E:$E,MATCH(1,(Lotes!$A:$A=C5162)*(Lotes!$C:$C=E5162),0)),"")</f>
        <v/>
      </c>
      <c r="G5162" s="14" t="n"/>
    </row>
    <row r="5163">
      <c r="A5163" s="10" t="n"/>
      <c r="D5163">
        <f>IFERROR(VLOOKUP(C5163,Produtos!A:B,2,FALSE),"")</f>
        <v/>
      </c>
      <c r="F5163" s="10">
        <f>IFERROR(INDEX(Lotes!$E:$E,MATCH(1,(Lotes!$A:$A=C5163)*(Lotes!$C:$C=E5163),0)),"")</f>
        <v/>
      </c>
      <c r="G5163" s="14" t="n"/>
    </row>
    <row r="5164">
      <c r="A5164" s="10" t="n"/>
      <c r="D5164">
        <f>IFERROR(VLOOKUP(C5164,Produtos!A:B,2,FALSE),"")</f>
        <v/>
      </c>
      <c r="F5164" s="10">
        <f>IFERROR(INDEX(Lotes!$E:$E,MATCH(1,(Lotes!$A:$A=C5164)*(Lotes!$C:$C=E5164),0)),"")</f>
        <v/>
      </c>
      <c r="G5164" s="14" t="n"/>
    </row>
    <row r="5165">
      <c r="A5165" s="10" t="n"/>
      <c r="D5165">
        <f>IFERROR(VLOOKUP(C5165,Produtos!A:B,2,FALSE),"")</f>
        <v/>
      </c>
      <c r="F5165" s="10">
        <f>IFERROR(INDEX(Lotes!$E:$E,MATCH(1,(Lotes!$A:$A=C5165)*(Lotes!$C:$C=E5165),0)),"")</f>
        <v/>
      </c>
      <c r="G5165" s="14" t="n"/>
    </row>
    <row r="5166">
      <c r="A5166" s="10" t="n"/>
      <c r="D5166">
        <f>IFERROR(VLOOKUP(C5166,Produtos!A:B,2,FALSE),"")</f>
        <v/>
      </c>
      <c r="F5166" s="10">
        <f>IFERROR(INDEX(Lotes!$E:$E,MATCH(1,(Lotes!$A:$A=C5166)*(Lotes!$C:$C=E5166),0)),"")</f>
        <v/>
      </c>
      <c r="G5166" s="14" t="n"/>
    </row>
    <row r="5167">
      <c r="A5167" s="10" t="n"/>
      <c r="D5167">
        <f>IFERROR(VLOOKUP(C5167,Produtos!A:B,2,FALSE),"")</f>
        <v/>
      </c>
      <c r="F5167" s="10">
        <f>IFERROR(INDEX(Lotes!$E:$E,MATCH(1,(Lotes!$A:$A=C5167)*(Lotes!$C:$C=E5167),0)),"")</f>
        <v/>
      </c>
      <c r="G5167" s="14" t="n"/>
    </row>
    <row r="5168">
      <c r="A5168" s="10" t="n"/>
      <c r="D5168">
        <f>IFERROR(VLOOKUP(C5168,Produtos!A:B,2,FALSE),"")</f>
        <v/>
      </c>
      <c r="F5168" s="10">
        <f>IFERROR(INDEX(Lotes!$E:$E,MATCH(1,(Lotes!$A:$A=C5168)*(Lotes!$C:$C=E5168),0)),"")</f>
        <v/>
      </c>
      <c r="G5168" s="14" t="n"/>
    </row>
    <row r="5169">
      <c r="A5169" s="10" t="n"/>
      <c r="D5169">
        <f>IFERROR(VLOOKUP(C5169,Produtos!A:B,2,FALSE),"")</f>
        <v/>
      </c>
      <c r="F5169" s="10">
        <f>IFERROR(INDEX(Lotes!$E:$E,MATCH(1,(Lotes!$A:$A=C5169)*(Lotes!$C:$C=E5169),0)),"")</f>
        <v/>
      </c>
      <c r="G5169" s="14" t="n"/>
    </row>
    <row r="5170">
      <c r="A5170" s="10" t="n"/>
      <c r="D5170">
        <f>IFERROR(VLOOKUP(C5170,Produtos!A:B,2,FALSE),"")</f>
        <v/>
      </c>
      <c r="F5170" s="10">
        <f>IFERROR(INDEX(Lotes!$E:$E,MATCH(1,(Lotes!$A:$A=C5170)*(Lotes!$C:$C=E5170),0)),"")</f>
        <v/>
      </c>
      <c r="G5170" s="14" t="n"/>
    </row>
    <row r="5171">
      <c r="A5171" s="10" t="n"/>
      <c r="D5171">
        <f>IFERROR(VLOOKUP(C5171,Produtos!A:B,2,FALSE),"")</f>
        <v/>
      </c>
      <c r="F5171" s="10">
        <f>IFERROR(INDEX(Lotes!$E:$E,MATCH(1,(Lotes!$A:$A=C5171)*(Lotes!$C:$C=E5171),0)),"")</f>
        <v/>
      </c>
      <c r="G5171" s="14" t="n"/>
    </row>
    <row r="5172">
      <c r="A5172" s="10" t="n"/>
      <c r="D5172">
        <f>IFERROR(VLOOKUP(C5172,Produtos!A:B,2,FALSE),"")</f>
        <v/>
      </c>
      <c r="F5172" s="10">
        <f>IFERROR(INDEX(Lotes!$E:$E,MATCH(1,(Lotes!$A:$A=C5172)*(Lotes!$C:$C=E5172),0)),"")</f>
        <v/>
      </c>
      <c r="G5172" s="14" t="n"/>
    </row>
    <row r="5173">
      <c r="A5173" s="10" t="n"/>
      <c r="D5173">
        <f>IFERROR(VLOOKUP(C5173,Produtos!A:B,2,FALSE),"")</f>
        <v/>
      </c>
      <c r="F5173" s="10">
        <f>IFERROR(INDEX(Lotes!$E:$E,MATCH(1,(Lotes!$A:$A=C5173)*(Lotes!$C:$C=E5173),0)),"")</f>
        <v/>
      </c>
      <c r="G5173" s="14" t="n"/>
    </row>
    <row r="5174">
      <c r="A5174" s="10" t="n"/>
      <c r="D5174">
        <f>IFERROR(VLOOKUP(C5174,Produtos!A:B,2,FALSE),"")</f>
        <v/>
      </c>
      <c r="F5174" s="10">
        <f>IFERROR(INDEX(Lotes!$E:$E,MATCH(1,(Lotes!$A:$A=C5174)*(Lotes!$C:$C=E5174),0)),"")</f>
        <v/>
      </c>
      <c r="G5174" s="14" t="n"/>
    </row>
    <row r="5175">
      <c r="A5175" s="10" t="n"/>
      <c r="D5175">
        <f>IFERROR(VLOOKUP(C5175,Produtos!A:B,2,FALSE),"")</f>
        <v/>
      </c>
      <c r="F5175" s="10">
        <f>IFERROR(INDEX(Lotes!$E:$E,MATCH(1,(Lotes!$A:$A=C5175)*(Lotes!$C:$C=E5175),0)),"")</f>
        <v/>
      </c>
      <c r="G5175" s="14" t="n"/>
    </row>
    <row r="5176">
      <c r="A5176" s="10" t="n"/>
      <c r="D5176">
        <f>IFERROR(VLOOKUP(C5176,Produtos!A:B,2,FALSE),"")</f>
        <v/>
      </c>
      <c r="F5176" s="10">
        <f>IFERROR(INDEX(Lotes!$E:$E,MATCH(1,(Lotes!$A:$A=C5176)*(Lotes!$C:$C=E5176),0)),"")</f>
        <v/>
      </c>
      <c r="G5176" s="14" t="n"/>
    </row>
    <row r="5177">
      <c r="A5177" s="10" t="n"/>
      <c r="D5177">
        <f>IFERROR(VLOOKUP(C5177,Produtos!A:B,2,FALSE),"")</f>
        <v/>
      </c>
      <c r="F5177" s="10">
        <f>IFERROR(INDEX(Lotes!$E:$E,MATCH(1,(Lotes!$A:$A=C5177)*(Lotes!$C:$C=E5177),0)),"")</f>
        <v/>
      </c>
      <c r="G5177" s="14" t="n"/>
    </row>
    <row r="5178">
      <c r="A5178" s="10" t="n"/>
      <c r="D5178">
        <f>IFERROR(VLOOKUP(C5178,Produtos!A:B,2,FALSE),"")</f>
        <v/>
      </c>
      <c r="F5178" s="10">
        <f>IFERROR(INDEX(Lotes!$E:$E,MATCH(1,(Lotes!$A:$A=C5178)*(Lotes!$C:$C=E5178),0)),"")</f>
        <v/>
      </c>
      <c r="G5178" s="14" t="n"/>
    </row>
    <row r="5179">
      <c r="A5179" s="10" t="n"/>
      <c r="D5179">
        <f>IFERROR(VLOOKUP(C5179,Produtos!A:B,2,FALSE),"")</f>
        <v/>
      </c>
      <c r="F5179" s="10">
        <f>IFERROR(INDEX(Lotes!$E:$E,MATCH(1,(Lotes!$A:$A=C5179)*(Lotes!$C:$C=E5179),0)),"")</f>
        <v/>
      </c>
      <c r="G5179" s="14" t="n"/>
    </row>
    <row r="5180">
      <c r="A5180" s="10" t="n"/>
      <c r="D5180">
        <f>IFERROR(VLOOKUP(C5180,Produtos!A:B,2,FALSE),"")</f>
        <v/>
      </c>
      <c r="F5180" s="10">
        <f>IFERROR(INDEX(Lotes!$E:$E,MATCH(1,(Lotes!$A:$A=C5180)*(Lotes!$C:$C=E5180),0)),"")</f>
        <v/>
      </c>
      <c r="G5180" s="14" t="n"/>
    </row>
    <row r="5181">
      <c r="A5181" s="10" t="n"/>
      <c r="D5181">
        <f>IFERROR(VLOOKUP(C5181,Produtos!A:B,2,FALSE),"")</f>
        <v/>
      </c>
      <c r="F5181" s="10">
        <f>IFERROR(INDEX(Lotes!$E:$E,MATCH(1,(Lotes!$A:$A=C5181)*(Lotes!$C:$C=E5181),0)),"")</f>
        <v/>
      </c>
      <c r="G5181" s="14" t="n"/>
    </row>
    <row r="5182">
      <c r="A5182" s="10" t="n"/>
      <c r="D5182">
        <f>IFERROR(VLOOKUP(C5182,Produtos!A:B,2,FALSE),"")</f>
        <v/>
      </c>
      <c r="F5182" s="10">
        <f>IFERROR(INDEX(Lotes!$E:$E,MATCH(1,(Lotes!$A:$A=C5182)*(Lotes!$C:$C=E5182),0)),"")</f>
        <v/>
      </c>
      <c r="G5182" s="14" t="n"/>
    </row>
    <row r="5183">
      <c r="A5183" s="10" t="n"/>
      <c r="D5183">
        <f>IFERROR(VLOOKUP(C5183,Produtos!A:B,2,FALSE),"")</f>
        <v/>
      </c>
      <c r="F5183" s="10">
        <f>IFERROR(INDEX(Lotes!$E:$E,MATCH(1,(Lotes!$A:$A=C5183)*(Lotes!$C:$C=E5183),0)),"")</f>
        <v/>
      </c>
      <c r="G5183" s="14" t="n"/>
    </row>
    <row r="5184">
      <c r="A5184" s="10" t="n"/>
      <c r="D5184">
        <f>IFERROR(VLOOKUP(C5184,Produtos!A:B,2,FALSE),"")</f>
        <v/>
      </c>
      <c r="F5184" s="10">
        <f>IFERROR(INDEX(Lotes!$E:$E,MATCH(1,(Lotes!$A:$A=C5184)*(Lotes!$C:$C=E5184),0)),"")</f>
        <v/>
      </c>
      <c r="G5184" s="14" t="n"/>
    </row>
    <row r="5185">
      <c r="A5185" s="10" t="n"/>
      <c r="D5185">
        <f>IFERROR(VLOOKUP(C5185,Produtos!A:B,2,FALSE),"")</f>
        <v/>
      </c>
      <c r="F5185" s="10">
        <f>IFERROR(INDEX(Lotes!$E:$E,MATCH(1,(Lotes!$A:$A=C5185)*(Lotes!$C:$C=E5185),0)),"")</f>
        <v/>
      </c>
      <c r="G5185" s="14" t="n"/>
    </row>
    <row r="5186">
      <c r="A5186" s="10" t="n"/>
      <c r="D5186">
        <f>IFERROR(VLOOKUP(C5186,Produtos!A:B,2,FALSE),"")</f>
        <v/>
      </c>
      <c r="F5186" s="10">
        <f>IFERROR(INDEX(Lotes!$E:$E,MATCH(1,(Lotes!$A:$A=C5186)*(Lotes!$C:$C=E5186),0)),"")</f>
        <v/>
      </c>
      <c r="G5186" s="14" t="n"/>
    </row>
    <row r="5187">
      <c r="A5187" s="10" t="n"/>
      <c r="D5187">
        <f>IFERROR(VLOOKUP(C5187,Produtos!A:B,2,FALSE),"")</f>
        <v/>
      </c>
      <c r="F5187" s="10">
        <f>IFERROR(INDEX(Lotes!$E:$E,MATCH(1,(Lotes!$A:$A=C5187)*(Lotes!$C:$C=E5187),0)),"")</f>
        <v/>
      </c>
      <c r="G5187" s="14" t="n"/>
    </row>
    <row r="5188">
      <c r="A5188" s="10" t="n"/>
      <c r="D5188">
        <f>IFERROR(VLOOKUP(C5188,Produtos!A:B,2,FALSE),"")</f>
        <v/>
      </c>
      <c r="F5188" s="10">
        <f>IFERROR(INDEX(Lotes!$E:$E,MATCH(1,(Lotes!$A:$A=C5188)*(Lotes!$C:$C=E5188),0)),"")</f>
        <v/>
      </c>
      <c r="G5188" s="14" t="n"/>
    </row>
    <row r="5189">
      <c r="A5189" s="10" t="n"/>
      <c r="D5189">
        <f>IFERROR(VLOOKUP(C5189,Produtos!A:B,2,FALSE),"")</f>
        <v/>
      </c>
      <c r="F5189" s="10">
        <f>IFERROR(INDEX(Lotes!$E:$E,MATCH(1,(Lotes!$A:$A=C5189)*(Lotes!$C:$C=E5189),0)),"")</f>
        <v/>
      </c>
      <c r="G5189" s="14" t="n"/>
    </row>
    <row r="5190">
      <c r="A5190" s="10" t="n"/>
      <c r="D5190">
        <f>IFERROR(VLOOKUP(C5190,Produtos!A:B,2,FALSE),"")</f>
        <v/>
      </c>
      <c r="F5190" s="10">
        <f>IFERROR(INDEX(Lotes!$E:$E,MATCH(1,(Lotes!$A:$A=C5190)*(Lotes!$C:$C=E5190),0)),"")</f>
        <v/>
      </c>
      <c r="G5190" s="14" t="n"/>
    </row>
    <row r="5191">
      <c r="A5191" s="10" t="n"/>
      <c r="D5191">
        <f>IFERROR(VLOOKUP(C5191,Produtos!A:B,2,FALSE),"")</f>
        <v/>
      </c>
      <c r="F5191" s="10">
        <f>IFERROR(INDEX(Lotes!$E:$E,MATCH(1,(Lotes!$A:$A=C5191)*(Lotes!$C:$C=E5191),0)),"")</f>
        <v/>
      </c>
      <c r="G5191" s="14" t="n"/>
    </row>
    <row r="5192">
      <c r="A5192" s="10" t="n"/>
      <c r="D5192">
        <f>IFERROR(VLOOKUP(C5192,Produtos!A:B,2,FALSE),"")</f>
        <v/>
      </c>
      <c r="F5192" s="10">
        <f>IFERROR(INDEX(Lotes!$E:$E,MATCH(1,(Lotes!$A:$A=C5192)*(Lotes!$C:$C=E5192),0)),"")</f>
        <v/>
      </c>
      <c r="G5192" s="14" t="n"/>
    </row>
    <row r="5193">
      <c r="A5193" s="10" t="n"/>
      <c r="D5193">
        <f>IFERROR(VLOOKUP(C5193,Produtos!A:B,2,FALSE),"")</f>
        <v/>
      </c>
      <c r="F5193" s="10">
        <f>IFERROR(INDEX(Lotes!$E:$E,MATCH(1,(Lotes!$A:$A=C5193)*(Lotes!$C:$C=E5193),0)),"")</f>
        <v/>
      </c>
      <c r="G5193" s="14" t="n"/>
    </row>
    <row r="5194">
      <c r="A5194" s="10" t="n"/>
      <c r="D5194">
        <f>IFERROR(VLOOKUP(C5194,Produtos!A:B,2,FALSE),"")</f>
        <v/>
      </c>
      <c r="F5194" s="10">
        <f>IFERROR(INDEX(Lotes!$E:$E,MATCH(1,(Lotes!$A:$A=C5194)*(Lotes!$C:$C=E5194),0)),"")</f>
        <v/>
      </c>
      <c r="G5194" s="14" t="n"/>
    </row>
    <row r="5195">
      <c r="A5195" s="10" t="n"/>
      <c r="D5195">
        <f>IFERROR(VLOOKUP(C5195,Produtos!A:B,2,FALSE),"")</f>
        <v/>
      </c>
      <c r="F5195" s="10">
        <f>IFERROR(INDEX(Lotes!$E:$E,MATCH(1,(Lotes!$A:$A=C5195)*(Lotes!$C:$C=E5195),0)),"")</f>
        <v/>
      </c>
      <c r="G5195" s="14" t="n"/>
    </row>
    <row r="5196">
      <c r="A5196" s="10" t="n"/>
      <c r="D5196">
        <f>IFERROR(VLOOKUP(C5196,Produtos!A:B,2,FALSE),"")</f>
        <v/>
      </c>
      <c r="F5196" s="10">
        <f>IFERROR(INDEX(Lotes!$E:$E,MATCH(1,(Lotes!$A:$A=C5196)*(Lotes!$C:$C=E5196),0)),"")</f>
        <v/>
      </c>
      <c r="G5196" s="14" t="n"/>
    </row>
    <row r="5197">
      <c r="A5197" s="10" t="n"/>
      <c r="D5197">
        <f>IFERROR(VLOOKUP(C5197,Produtos!A:B,2,FALSE),"")</f>
        <v/>
      </c>
      <c r="F5197" s="10">
        <f>IFERROR(INDEX(Lotes!$E:$E,MATCH(1,(Lotes!$A:$A=C5197)*(Lotes!$C:$C=E5197),0)),"")</f>
        <v/>
      </c>
      <c r="G5197" s="14" t="n"/>
    </row>
    <row r="5198">
      <c r="A5198" s="10" t="n"/>
      <c r="D5198">
        <f>IFERROR(VLOOKUP(C5198,Produtos!A:B,2,FALSE),"")</f>
        <v/>
      </c>
      <c r="F5198" s="10">
        <f>IFERROR(INDEX(Lotes!$E:$E,MATCH(1,(Lotes!$A:$A=C5198)*(Lotes!$C:$C=E5198),0)),"")</f>
        <v/>
      </c>
      <c r="G5198" s="14" t="n"/>
    </row>
    <row r="5199">
      <c r="A5199" s="10" t="n"/>
      <c r="D5199">
        <f>IFERROR(VLOOKUP(C5199,Produtos!A:B,2,FALSE),"")</f>
        <v/>
      </c>
      <c r="F5199" s="10">
        <f>IFERROR(INDEX(Lotes!$E:$E,MATCH(1,(Lotes!$A:$A=C5199)*(Lotes!$C:$C=E5199),0)),"")</f>
        <v/>
      </c>
      <c r="G5199" s="14" t="n"/>
    </row>
    <row r="5200">
      <c r="A5200" s="10" t="n"/>
      <c r="D5200">
        <f>IFERROR(VLOOKUP(C5200,Produtos!A:B,2,FALSE),"")</f>
        <v/>
      </c>
      <c r="F5200" s="10">
        <f>IFERROR(INDEX(Lotes!$E:$E,MATCH(1,(Lotes!$A:$A=C5200)*(Lotes!$C:$C=E5200),0)),"")</f>
        <v/>
      </c>
      <c r="G5200" s="14" t="n"/>
    </row>
    <row r="5201">
      <c r="A5201" s="10" t="n"/>
      <c r="D5201">
        <f>IFERROR(VLOOKUP(C5201,Produtos!A:B,2,FALSE),"")</f>
        <v/>
      </c>
      <c r="F5201" s="10">
        <f>IFERROR(INDEX(Lotes!$E:$E,MATCH(1,(Lotes!$A:$A=C5201)*(Lotes!$C:$C=E5201),0)),"")</f>
        <v/>
      </c>
      <c r="G5201" s="14" t="n"/>
    </row>
    <row r="5202">
      <c r="A5202" s="10" t="n"/>
      <c r="D5202">
        <f>IFERROR(VLOOKUP(C5202,Produtos!A:B,2,FALSE),"")</f>
        <v/>
      </c>
      <c r="F5202" s="10">
        <f>IFERROR(INDEX(Lotes!$E:$E,MATCH(1,(Lotes!$A:$A=C5202)*(Lotes!$C:$C=E5202),0)),"")</f>
        <v/>
      </c>
      <c r="G5202" s="14" t="n"/>
    </row>
    <row r="5203">
      <c r="A5203" s="10" t="n"/>
      <c r="D5203">
        <f>IFERROR(VLOOKUP(C5203,Produtos!A:B,2,FALSE),"")</f>
        <v/>
      </c>
      <c r="F5203" s="10">
        <f>IFERROR(INDEX(Lotes!$E:$E,MATCH(1,(Lotes!$A:$A=C5203)*(Lotes!$C:$C=E5203),0)),"")</f>
        <v/>
      </c>
      <c r="G5203" s="14" t="n"/>
    </row>
    <row r="5204">
      <c r="A5204" s="10" t="n"/>
      <c r="D5204">
        <f>IFERROR(VLOOKUP(C5204,Produtos!A:B,2,FALSE),"")</f>
        <v/>
      </c>
      <c r="F5204" s="10">
        <f>IFERROR(INDEX(Lotes!$E:$E,MATCH(1,(Lotes!$A:$A=C5204)*(Lotes!$C:$C=E5204),0)),"")</f>
        <v/>
      </c>
      <c r="G5204" s="14" t="n"/>
    </row>
    <row r="5205">
      <c r="A5205" s="10" t="n"/>
      <c r="D5205">
        <f>IFERROR(VLOOKUP(C5205,Produtos!A:B,2,FALSE),"")</f>
        <v/>
      </c>
      <c r="F5205" s="10">
        <f>IFERROR(INDEX(Lotes!$E:$E,MATCH(1,(Lotes!$A:$A=C5205)*(Lotes!$C:$C=E5205),0)),"")</f>
        <v/>
      </c>
      <c r="G5205" s="14" t="n"/>
    </row>
    <row r="5206">
      <c r="A5206" s="10" t="n"/>
      <c r="D5206">
        <f>IFERROR(VLOOKUP(C5206,Produtos!A:B,2,FALSE),"")</f>
        <v/>
      </c>
      <c r="F5206" s="10">
        <f>IFERROR(INDEX(Lotes!$E:$E,MATCH(1,(Lotes!$A:$A=C5206)*(Lotes!$C:$C=E5206),0)),"")</f>
        <v/>
      </c>
      <c r="G5206" s="14" t="n"/>
    </row>
    <row r="5207">
      <c r="A5207" s="10" t="n"/>
      <c r="D5207">
        <f>IFERROR(VLOOKUP(C5207,Produtos!A:B,2,FALSE),"")</f>
        <v/>
      </c>
      <c r="F5207" s="10">
        <f>IFERROR(INDEX(Lotes!$E:$E,MATCH(1,(Lotes!$A:$A=C5207)*(Lotes!$C:$C=E5207),0)),"")</f>
        <v/>
      </c>
      <c r="G5207" s="14" t="n"/>
    </row>
    <row r="5208">
      <c r="A5208" s="10" t="n"/>
      <c r="D5208">
        <f>IFERROR(VLOOKUP(C5208,Produtos!A:B,2,FALSE),"")</f>
        <v/>
      </c>
      <c r="F5208" s="10">
        <f>IFERROR(INDEX(Lotes!$E:$E,MATCH(1,(Lotes!$A:$A=C5208)*(Lotes!$C:$C=E5208),0)),"")</f>
        <v/>
      </c>
      <c r="G5208" s="14" t="n"/>
    </row>
    <row r="5209">
      <c r="A5209" s="10" t="n"/>
      <c r="D5209">
        <f>IFERROR(VLOOKUP(C5209,Produtos!A:B,2,FALSE),"")</f>
        <v/>
      </c>
      <c r="F5209" s="10">
        <f>IFERROR(INDEX(Lotes!$E:$E,MATCH(1,(Lotes!$A:$A=C5209)*(Lotes!$C:$C=E5209),0)),"")</f>
        <v/>
      </c>
      <c r="G5209" s="14" t="n"/>
    </row>
    <row r="5210">
      <c r="A5210" s="10" t="n"/>
      <c r="D5210">
        <f>IFERROR(VLOOKUP(C5210,Produtos!A:B,2,FALSE),"")</f>
        <v/>
      </c>
      <c r="F5210" s="10">
        <f>IFERROR(INDEX(Lotes!$E:$E,MATCH(1,(Lotes!$A:$A=C5210)*(Lotes!$C:$C=E5210),0)),"")</f>
        <v/>
      </c>
      <c r="G5210" s="14" t="n"/>
    </row>
    <row r="5211">
      <c r="A5211" s="10" t="n"/>
      <c r="D5211">
        <f>IFERROR(VLOOKUP(C5211,Produtos!A:B,2,FALSE),"")</f>
        <v/>
      </c>
      <c r="F5211" s="10">
        <f>IFERROR(INDEX(Lotes!$E:$E,MATCH(1,(Lotes!$A:$A=C5211)*(Lotes!$C:$C=E5211),0)),"")</f>
        <v/>
      </c>
      <c r="G5211" s="14" t="n"/>
    </row>
    <row r="5212">
      <c r="A5212" s="10" t="n"/>
      <c r="D5212">
        <f>IFERROR(VLOOKUP(C5212,Produtos!A:B,2,FALSE),"")</f>
        <v/>
      </c>
      <c r="F5212" s="10">
        <f>IFERROR(INDEX(Lotes!$E:$E,MATCH(1,(Lotes!$A:$A=C5212)*(Lotes!$C:$C=E5212),0)),"")</f>
        <v/>
      </c>
      <c r="G5212" s="14" t="n"/>
    </row>
    <row r="5213">
      <c r="A5213" s="10" t="n"/>
      <c r="D5213">
        <f>IFERROR(VLOOKUP(C5213,Produtos!A:B,2,FALSE),"")</f>
        <v/>
      </c>
      <c r="F5213" s="10">
        <f>IFERROR(INDEX(Lotes!$E:$E,MATCH(1,(Lotes!$A:$A=C5213)*(Lotes!$C:$C=E5213),0)),"")</f>
        <v/>
      </c>
      <c r="G5213" s="14" t="n"/>
    </row>
    <row r="5214">
      <c r="A5214" s="10" t="n"/>
      <c r="D5214">
        <f>IFERROR(VLOOKUP(C5214,Produtos!A:B,2,FALSE),"")</f>
        <v/>
      </c>
      <c r="F5214" s="10">
        <f>IFERROR(INDEX(Lotes!$E:$E,MATCH(1,(Lotes!$A:$A=C5214)*(Lotes!$C:$C=E5214),0)),"")</f>
        <v/>
      </c>
      <c r="G5214" s="14" t="n"/>
    </row>
    <row r="5215">
      <c r="A5215" s="10" t="n"/>
      <c r="D5215">
        <f>IFERROR(VLOOKUP(C5215,Produtos!A:B,2,FALSE),"")</f>
        <v/>
      </c>
      <c r="F5215" s="10">
        <f>IFERROR(INDEX(Lotes!$E:$E,MATCH(1,(Lotes!$A:$A=C5215)*(Lotes!$C:$C=E5215),0)),"")</f>
        <v/>
      </c>
      <c r="G5215" s="14" t="n"/>
    </row>
    <row r="5216">
      <c r="A5216" s="10" t="n"/>
      <c r="D5216">
        <f>IFERROR(VLOOKUP(C5216,Produtos!A:B,2,FALSE),"")</f>
        <v/>
      </c>
      <c r="F5216" s="10">
        <f>IFERROR(INDEX(Lotes!$E:$E,MATCH(1,(Lotes!$A:$A=C5216)*(Lotes!$C:$C=E5216),0)),"")</f>
        <v/>
      </c>
      <c r="G5216" s="14" t="n"/>
    </row>
    <row r="5217">
      <c r="A5217" s="10" t="n"/>
      <c r="D5217">
        <f>IFERROR(VLOOKUP(C5217,Produtos!A:B,2,FALSE),"")</f>
        <v/>
      </c>
      <c r="F5217" s="10">
        <f>IFERROR(INDEX(Lotes!$E:$E,MATCH(1,(Lotes!$A:$A=C5217)*(Lotes!$C:$C=E5217),0)),"")</f>
        <v/>
      </c>
      <c r="G5217" s="14" t="n"/>
    </row>
    <row r="5218">
      <c r="A5218" s="10" t="n"/>
      <c r="D5218">
        <f>IFERROR(VLOOKUP(C5218,Produtos!A:B,2,FALSE),"")</f>
        <v/>
      </c>
      <c r="F5218" s="10">
        <f>IFERROR(INDEX(Lotes!$E:$E,MATCH(1,(Lotes!$A:$A=C5218)*(Lotes!$C:$C=E5218),0)),"")</f>
        <v/>
      </c>
      <c r="G5218" s="14" t="n"/>
    </row>
    <row r="5219">
      <c r="A5219" s="10" t="n"/>
      <c r="D5219">
        <f>IFERROR(VLOOKUP(C5219,Produtos!A:B,2,FALSE),"")</f>
        <v/>
      </c>
      <c r="F5219" s="10">
        <f>IFERROR(INDEX(Lotes!$E:$E,MATCH(1,(Lotes!$A:$A=C5219)*(Lotes!$C:$C=E5219),0)),"")</f>
        <v/>
      </c>
      <c r="G5219" s="14" t="n"/>
    </row>
    <row r="5220">
      <c r="A5220" s="10" t="n"/>
      <c r="D5220">
        <f>IFERROR(VLOOKUP(C5220,Produtos!A:B,2,FALSE),"")</f>
        <v/>
      </c>
      <c r="F5220" s="10">
        <f>IFERROR(INDEX(Lotes!$E:$E,MATCH(1,(Lotes!$A:$A=C5220)*(Lotes!$C:$C=E5220),0)),"")</f>
        <v/>
      </c>
      <c r="G5220" s="14" t="n"/>
    </row>
    <row r="5221">
      <c r="A5221" s="10" t="n"/>
      <c r="D5221">
        <f>IFERROR(VLOOKUP(C5221,Produtos!A:B,2,FALSE),"")</f>
        <v/>
      </c>
      <c r="F5221" s="10">
        <f>IFERROR(INDEX(Lotes!$E:$E,MATCH(1,(Lotes!$A:$A=C5221)*(Lotes!$C:$C=E5221),0)),"")</f>
        <v/>
      </c>
      <c r="G5221" s="14" t="n"/>
    </row>
    <row r="5222">
      <c r="A5222" s="10" t="n"/>
      <c r="D5222">
        <f>IFERROR(VLOOKUP(C5222,Produtos!A:B,2,FALSE),"")</f>
        <v/>
      </c>
      <c r="F5222" s="10">
        <f>IFERROR(INDEX(Lotes!$E:$E,MATCH(1,(Lotes!$A:$A=C5222)*(Lotes!$C:$C=E5222),0)),"")</f>
        <v/>
      </c>
      <c r="G5222" s="14" t="n"/>
    </row>
    <row r="5223">
      <c r="A5223" s="10" t="n"/>
      <c r="D5223">
        <f>IFERROR(VLOOKUP(C5223,Produtos!A:B,2,FALSE),"")</f>
        <v/>
      </c>
      <c r="F5223" s="10">
        <f>IFERROR(INDEX(Lotes!$E:$E,MATCH(1,(Lotes!$A:$A=C5223)*(Lotes!$C:$C=E5223),0)),"")</f>
        <v/>
      </c>
      <c r="G5223" s="14" t="n"/>
    </row>
    <row r="5224">
      <c r="A5224" s="10" t="n"/>
      <c r="D5224">
        <f>IFERROR(VLOOKUP(C5224,Produtos!A:B,2,FALSE),"")</f>
        <v/>
      </c>
      <c r="F5224" s="10">
        <f>IFERROR(INDEX(Lotes!$E:$E,MATCH(1,(Lotes!$A:$A=C5224)*(Lotes!$C:$C=E5224),0)),"")</f>
        <v/>
      </c>
      <c r="G5224" s="14" t="n"/>
    </row>
    <row r="5225">
      <c r="A5225" s="10" t="n"/>
      <c r="D5225">
        <f>IFERROR(VLOOKUP(C5225,Produtos!A:B,2,FALSE),"")</f>
        <v/>
      </c>
      <c r="F5225" s="10">
        <f>IFERROR(INDEX(Lotes!$E:$E,MATCH(1,(Lotes!$A:$A=C5225)*(Lotes!$C:$C=E5225),0)),"")</f>
        <v/>
      </c>
      <c r="G5225" s="14" t="n"/>
    </row>
    <row r="5226">
      <c r="A5226" s="10" t="n"/>
      <c r="D5226">
        <f>IFERROR(VLOOKUP(C5226,Produtos!A:B,2,FALSE),"")</f>
        <v/>
      </c>
      <c r="F5226" s="10">
        <f>IFERROR(INDEX(Lotes!$E:$E,MATCH(1,(Lotes!$A:$A=C5226)*(Lotes!$C:$C=E5226),0)),"")</f>
        <v/>
      </c>
      <c r="G5226" s="14" t="n"/>
    </row>
    <row r="5227">
      <c r="A5227" s="10" t="n"/>
      <c r="D5227">
        <f>IFERROR(VLOOKUP(C5227,Produtos!A:B,2,FALSE),"")</f>
        <v/>
      </c>
      <c r="F5227" s="10">
        <f>IFERROR(INDEX(Lotes!$E:$E,MATCH(1,(Lotes!$A:$A=C5227)*(Lotes!$C:$C=E5227),0)),"")</f>
        <v/>
      </c>
      <c r="G5227" s="14" t="n"/>
    </row>
    <row r="5228">
      <c r="A5228" s="10" t="n"/>
      <c r="D5228">
        <f>IFERROR(VLOOKUP(C5228,Produtos!A:B,2,FALSE),"")</f>
        <v/>
      </c>
      <c r="F5228" s="10">
        <f>IFERROR(INDEX(Lotes!$E:$E,MATCH(1,(Lotes!$A:$A=C5228)*(Lotes!$C:$C=E5228),0)),"")</f>
        <v/>
      </c>
      <c r="G5228" s="14" t="n"/>
    </row>
    <row r="5229">
      <c r="A5229" s="10" t="n"/>
      <c r="D5229">
        <f>IFERROR(VLOOKUP(C5229,Produtos!A:B,2,FALSE),"")</f>
        <v/>
      </c>
      <c r="F5229" s="10">
        <f>IFERROR(INDEX(Lotes!$E:$E,MATCH(1,(Lotes!$A:$A=C5229)*(Lotes!$C:$C=E5229),0)),"")</f>
        <v/>
      </c>
      <c r="G5229" s="14" t="n"/>
    </row>
    <row r="5230">
      <c r="A5230" s="10" t="n"/>
      <c r="D5230">
        <f>IFERROR(VLOOKUP(C5230,Produtos!A:B,2,FALSE),"")</f>
        <v/>
      </c>
      <c r="F5230" s="10">
        <f>IFERROR(INDEX(Lotes!$E:$E,MATCH(1,(Lotes!$A:$A=C5230)*(Lotes!$C:$C=E5230),0)),"")</f>
        <v/>
      </c>
      <c r="G5230" s="14" t="n"/>
    </row>
    <row r="5231">
      <c r="A5231" s="10" t="n"/>
      <c r="D5231">
        <f>IFERROR(VLOOKUP(C5231,Produtos!A:B,2,FALSE),"")</f>
        <v/>
      </c>
      <c r="F5231" s="10">
        <f>IFERROR(INDEX(Lotes!$E:$E,MATCH(1,(Lotes!$A:$A=C5231)*(Lotes!$C:$C=E5231),0)),"")</f>
        <v/>
      </c>
      <c r="G5231" s="14" t="n"/>
    </row>
    <row r="5232">
      <c r="A5232" s="10" t="n"/>
      <c r="D5232">
        <f>IFERROR(VLOOKUP(C5232,Produtos!A:B,2,FALSE),"")</f>
        <v/>
      </c>
      <c r="F5232" s="10">
        <f>IFERROR(INDEX(Lotes!$E:$E,MATCH(1,(Lotes!$A:$A=C5232)*(Lotes!$C:$C=E5232),0)),"")</f>
        <v/>
      </c>
      <c r="G5232" s="14" t="n"/>
    </row>
    <row r="5233">
      <c r="A5233" s="10" t="n"/>
      <c r="D5233">
        <f>IFERROR(VLOOKUP(C5233,Produtos!A:B,2,FALSE),"")</f>
        <v/>
      </c>
      <c r="F5233" s="10">
        <f>IFERROR(INDEX(Lotes!$E:$E,MATCH(1,(Lotes!$A:$A=C5233)*(Lotes!$C:$C=E5233),0)),"")</f>
        <v/>
      </c>
      <c r="G5233" s="14" t="n"/>
    </row>
    <row r="5234">
      <c r="A5234" s="10" t="n"/>
      <c r="D5234">
        <f>IFERROR(VLOOKUP(C5234,Produtos!A:B,2,FALSE),"")</f>
        <v/>
      </c>
      <c r="F5234" s="10">
        <f>IFERROR(INDEX(Lotes!$E:$E,MATCH(1,(Lotes!$A:$A=C5234)*(Lotes!$C:$C=E5234),0)),"")</f>
        <v/>
      </c>
      <c r="G5234" s="14" t="n"/>
    </row>
    <row r="5235">
      <c r="A5235" s="10" t="n"/>
      <c r="D5235">
        <f>IFERROR(VLOOKUP(C5235,Produtos!A:B,2,FALSE),"")</f>
        <v/>
      </c>
      <c r="F5235" s="10">
        <f>IFERROR(INDEX(Lotes!$E:$E,MATCH(1,(Lotes!$A:$A=C5235)*(Lotes!$C:$C=E5235),0)),"")</f>
        <v/>
      </c>
      <c r="G5235" s="14" t="n"/>
    </row>
    <row r="5236">
      <c r="A5236" s="10" t="n"/>
      <c r="D5236">
        <f>IFERROR(VLOOKUP(C5236,Produtos!A:B,2,FALSE),"")</f>
        <v/>
      </c>
      <c r="F5236" s="10">
        <f>IFERROR(INDEX(Lotes!$E:$E,MATCH(1,(Lotes!$A:$A=C5236)*(Lotes!$C:$C=E5236),0)),"")</f>
        <v/>
      </c>
      <c r="G5236" s="14" t="n"/>
    </row>
    <row r="5237">
      <c r="A5237" s="10" t="n"/>
      <c r="D5237">
        <f>IFERROR(VLOOKUP(C5237,Produtos!A:B,2,FALSE),"")</f>
        <v/>
      </c>
      <c r="F5237" s="10">
        <f>IFERROR(INDEX(Lotes!$E:$E,MATCH(1,(Lotes!$A:$A=C5237)*(Lotes!$C:$C=E5237),0)),"")</f>
        <v/>
      </c>
      <c r="G5237" s="14" t="n"/>
    </row>
    <row r="5238">
      <c r="A5238" s="10" t="n"/>
      <c r="D5238">
        <f>IFERROR(VLOOKUP(C5238,Produtos!A:B,2,FALSE),"")</f>
        <v/>
      </c>
      <c r="F5238" s="10">
        <f>IFERROR(INDEX(Lotes!$E:$E,MATCH(1,(Lotes!$A:$A=C5238)*(Lotes!$C:$C=E5238),0)),"")</f>
        <v/>
      </c>
      <c r="G5238" s="14" t="n"/>
    </row>
    <row r="5239">
      <c r="A5239" s="10" t="n"/>
      <c r="D5239">
        <f>IFERROR(VLOOKUP(C5239,Produtos!A:B,2,FALSE),"")</f>
        <v/>
      </c>
      <c r="F5239" s="10">
        <f>IFERROR(INDEX(Lotes!$E:$E,MATCH(1,(Lotes!$A:$A=C5239)*(Lotes!$C:$C=E5239),0)),"")</f>
        <v/>
      </c>
      <c r="G5239" s="14" t="n"/>
    </row>
    <row r="5240">
      <c r="A5240" s="10" t="n"/>
      <c r="D5240">
        <f>IFERROR(VLOOKUP(C5240,Produtos!A:B,2,FALSE),"")</f>
        <v/>
      </c>
      <c r="F5240" s="10">
        <f>IFERROR(INDEX(Lotes!$E:$E,MATCH(1,(Lotes!$A:$A=C5240)*(Lotes!$C:$C=E5240),0)),"")</f>
        <v/>
      </c>
      <c r="G5240" s="14" t="n"/>
    </row>
    <row r="5241">
      <c r="A5241" s="10" t="n"/>
      <c r="D5241">
        <f>IFERROR(VLOOKUP(C5241,Produtos!A:B,2,FALSE),"")</f>
        <v/>
      </c>
      <c r="F5241" s="10">
        <f>IFERROR(INDEX(Lotes!$E:$E,MATCH(1,(Lotes!$A:$A=C5241)*(Lotes!$C:$C=E5241),0)),"")</f>
        <v/>
      </c>
      <c r="G5241" s="14" t="n"/>
    </row>
    <row r="5242">
      <c r="A5242" s="10" t="n"/>
      <c r="D5242">
        <f>IFERROR(VLOOKUP(C5242,Produtos!A:B,2,FALSE),"")</f>
        <v/>
      </c>
      <c r="F5242" s="10">
        <f>IFERROR(INDEX(Lotes!$E:$E,MATCH(1,(Lotes!$A:$A=C5242)*(Lotes!$C:$C=E5242),0)),"")</f>
        <v/>
      </c>
      <c r="G5242" s="14" t="n"/>
    </row>
    <row r="5243">
      <c r="A5243" s="10" t="n"/>
      <c r="D5243">
        <f>IFERROR(VLOOKUP(C5243,Produtos!A:B,2,FALSE),"")</f>
        <v/>
      </c>
      <c r="F5243" s="10">
        <f>IFERROR(INDEX(Lotes!$E:$E,MATCH(1,(Lotes!$A:$A=C5243)*(Lotes!$C:$C=E5243),0)),"")</f>
        <v/>
      </c>
      <c r="G5243" s="14" t="n"/>
    </row>
    <row r="5244">
      <c r="A5244" s="10" t="n"/>
      <c r="D5244">
        <f>IFERROR(VLOOKUP(C5244,Produtos!A:B,2,FALSE),"")</f>
        <v/>
      </c>
      <c r="F5244" s="10">
        <f>IFERROR(INDEX(Lotes!$E:$E,MATCH(1,(Lotes!$A:$A=C5244)*(Lotes!$C:$C=E5244),0)),"")</f>
        <v/>
      </c>
      <c r="G5244" s="14" t="n"/>
    </row>
    <row r="5245">
      <c r="A5245" s="10" t="n"/>
      <c r="D5245">
        <f>IFERROR(VLOOKUP(C5245,Produtos!A:B,2,FALSE),"")</f>
        <v/>
      </c>
      <c r="F5245" s="10">
        <f>IFERROR(INDEX(Lotes!$E:$E,MATCH(1,(Lotes!$A:$A=C5245)*(Lotes!$C:$C=E5245),0)),"")</f>
        <v/>
      </c>
      <c r="G5245" s="14" t="n"/>
    </row>
    <row r="5246">
      <c r="A5246" s="10" t="n"/>
      <c r="D5246">
        <f>IFERROR(VLOOKUP(C5246,Produtos!A:B,2,FALSE),"")</f>
        <v/>
      </c>
      <c r="F5246" s="10">
        <f>IFERROR(INDEX(Lotes!$E:$E,MATCH(1,(Lotes!$A:$A=C5246)*(Lotes!$C:$C=E5246),0)),"")</f>
        <v/>
      </c>
      <c r="G5246" s="14" t="n"/>
    </row>
    <row r="5247">
      <c r="A5247" s="10" t="n"/>
      <c r="D5247">
        <f>IFERROR(VLOOKUP(C5247,Produtos!A:B,2,FALSE),"")</f>
        <v/>
      </c>
      <c r="F5247" s="10">
        <f>IFERROR(INDEX(Lotes!$E:$E,MATCH(1,(Lotes!$A:$A=C5247)*(Lotes!$C:$C=E5247),0)),"")</f>
        <v/>
      </c>
      <c r="G5247" s="14" t="n"/>
    </row>
    <row r="5248">
      <c r="A5248" s="10" t="n"/>
      <c r="D5248">
        <f>IFERROR(VLOOKUP(C5248,Produtos!A:B,2,FALSE),"")</f>
        <v/>
      </c>
      <c r="F5248" s="10">
        <f>IFERROR(INDEX(Lotes!$E:$E,MATCH(1,(Lotes!$A:$A=C5248)*(Lotes!$C:$C=E5248),0)),"")</f>
        <v/>
      </c>
      <c r="G5248" s="14" t="n"/>
    </row>
    <row r="5249">
      <c r="A5249" s="10" t="n"/>
      <c r="D5249">
        <f>IFERROR(VLOOKUP(C5249,Produtos!A:B,2,FALSE),"")</f>
        <v/>
      </c>
      <c r="F5249" s="10">
        <f>IFERROR(INDEX(Lotes!$E:$E,MATCH(1,(Lotes!$A:$A=C5249)*(Lotes!$C:$C=E5249),0)),"")</f>
        <v/>
      </c>
      <c r="G5249" s="14" t="n"/>
    </row>
    <row r="5250">
      <c r="A5250" s="10" t="n"/>
      <c r="D5250">
        <f>IFERROR(VLOOKUP(C5250,Produtos!A:B,2,FALSE),"")</f>
        <v/>
      </c>
      <c r="F5250" s="10">
        <f>IFERROR(INDEX(Lotes!$E:$E,MATCH(1,(Lotes!$A:$A=C5250)*(Lotes!$C:$C=E5250),0)),"")</f>
        <v/>
      </c>
      <c r="G5250" s="14" t="n"/>
    </row>
    <row r="5251">
      <c r="A5251" s="10" t="n"/>
      <c r="D5251">
        <f>IFERROR(VLOOKUP(C5251,Produtos!A:B,2,FALSE),"")</f>
        <v/>
      </c>
      <c r="F5251" s="10">
        <f>IFERROR(INDEX(Lotes!$E:$E,MATCH(1,(Lotes!$A:$A=C5251)*(Lotes!$C:$C=E5251),0)),"")</f>
        <v/>
      </c>
      <c r="G5251" s="14" t="n"/>
    </row>
    <row r="5252">
      <c r="A5252" s="10" t="n"/>
      <c r="D5252">
        <f>IFERROR(VLOOKUP(C5252,Produtos!A:B,2,FALSE),"")</f>
        <v/>
      </c>
      <c r="F5252" s="10">
        <f>IFERROR(INDEX(Lotes!$E:$E,MATCH(1,(Lotes!$A:$A=C5252)*(Lotes!$C:$C=E5252),0)),"")</f>
        <v/>
      </c>
      <c r="G5252" s="14" t="n"/>
    </row>
    <row r="5253">
      <c r="A5253" s="10" t="n"/>
      <c r="D5253">
        <f>IFERROR(VLOOKUP(C5253,Produtos!A:B,2,FALSE),"")</f>
        <v/>
      </c>
      <c r="F5253" s="10">
        <f>IFERROR(INDEX(Lotes!$E:$E,MATCH(1,(Lotes!$A:$A=C5253)*(Lotes!$C:$C=E5253),0)),"")</f>
        <v/>
      </c>
      <c r="G5253" s="14" t="n"/>
    </row>
    <row r="5254">
      <c r="A5254" s="10" t="n"/>
      <c r="D5254">
        <f>IFERROR(VLOOKUP(C5254,Produtos!A:B,2,FALSE),"")</f>
        <v/>
      </c>
      <c r="F5254" s="10">
        <f>IFERROR(INDEX(Lotes!$E:$E,MATCH(1,(Lotes!$A:$A=C5254)*(Lotes!$C:$C=E5254),0)),"")</f>
        <v/>
      </c>
      <c r="G5254" s="14" t="n"/>
    </row>
    <row r="5255">
      <c r="A5255" s="10" t="n"/>
      <c r="D5255">
        <f>IFERROR(VLOOKUP(C5255,Produtos!A:B,2,FALSE),"")</f>
        <v/>
      </c>
      <c r="F5255" s="10">
        <f>IFERROR(INDEX(Lotes!$E:$E,MATCH(1,(Lotes!$A:$A=C5255)*(Lotes!$C:$C=E5255),0)),"")</f>
        <v/>
      </c>
      <c r="G5255" s="14" t="n"/>
    </row>
    <row r="5256">
      <c r="A5256" s="10" t="n"/>
      <c r="D5256">
        <f>IFERROR(VLOOKUP(C5256,Produtos!A:B,2,FALSE),"")</f>
        <v/>
      </c>
      <c r="F5256" s="10">
        <f>IFERROR(INDEX(Lotes!$E:$E,MATCH(1,(Lotes!$A:$A=C5256)*(Lotes!$C:$C=E5256),0)),"")</f>
        <v/>
      </c>
      <c r="G5256" s="14" t="n"/>
    </row>
    <row r="5257">
      <c r="A5257" s="10" t="n"/>
      <c r="D5257">
        <f>IFERROR(VLOOKUP(C5257,Produtos!A:B,2,FALSE),"")</f>
        <v/>
      </c>
      <c r="F5257" s="10">
        <f>IFERROR(INDEX(Lotes!$E:$E,MATCH(1,(Lotes!$A:$A=C5257)*(Lotes!$C:$C=E5257),0)),"")</f>
        <v/>
      </c>
      <c r="G5257" s="14" t="n"/>
    </row>
    <row r="5258">
      <c r="A5258" s="10" t="n"/>
      <c r="D5258">
        <f>IFERROR(VLOOKUP(C5258,Produtos!A:B,2,FALSE),"")</f>
        <v/>
      </c>
      <c r="F5258" s="10">
        <f>IFERROR(INDEX(Lotes!$E:$E,MATCH(1,(Lotes!$A:$A=C5258)*(Lotes!$C:$C=E5258),0)),"")</f>
        <v/>
      </c>
      <c r="G5258" s="14" t="n"/>
    </row>
    <row r="5259">
      <c r="A5259" s="10" t="n"/>
      <c r="D5259">
        <f>IFERROR(VLOOKUP(C5259,Produtos!A:B,2,FALSE),"")</f>
        <v/>
      </c>
      <c r="F5259" s="10">
        <f>IFERROR(INDEX(Lotes!$E:$E,MATCH(1,(Lotes!$A:$A=C5259)*(Lotes!$C:$C=E5259),0)),"")</f>
        <v/>
      </c>
      <c r="G5259" s="14" t="n"/>
    </row>
    <row r="5260">
      <c r="A5260" s="10" t="n"/>
      <c r="D5260">
        <f>IFERROR(VLOOKUP(C5260,Produtos!A:B,2,FALSE),"")</f>
        <v/>
      </c>
      <c r="F5260" s="10">
        <f>IFERROR(INDEX(Lotes!$E:$E,MATCH(1,(Lotes!$A:$A=C5260)*(Lotes!$C:$C=E5260),0)),"")</f>
        <v/>
      </c>
      <c r="G5260" s="14" t="n"/>
    </row>
    <row r="5261">
      <c r="A5261" s="10" t="n"/>
      <c r="D5261">
        <f>IFERROR(VLOOKUP(C5261,Produtos!A:B,2,FALSE),"")</f>
        <v/>
      </c>
      <c r="F5261" s="10">
        <f>IFERROR(INDEX(Lotes!$E:$E,MATCH(1,(Lotes!$A:$A=C5261)*(Lotes!$C:$C=E5261),0)),"")</f>
        <v/>
      </c>
      <c r="G5261" s="14" t="n"/>
    </row>
    <row r="5262">
      <c r="A5262" s="10" t="n"/>
      <c r="D5262">
        <f>IFERROR(VLOOKUP(C5262,Produtos!A:B,2,FALSE),"")</f>
        <v/>
      </c>
      <c r="F5262" s="10">
        <f>IFERROR(INDEX(Lotes!$E:$E,MATCH(1,(Lotes!$A:$A=C5262)*(Lotes!$C:$C=E5262),0)),"")</f>
        <v/>
      </c>
      <c r="G5262" s="14" t="n"/>
    </row>
    <row r="5263">
      <c r="A5263" s="10" t="n"/>
      <c r="D5263">
        <f>IFERROR(VLOOKUP(C5263,Produtos!A:B,2,FALSE),"")</f>
        <v/>
      </c>
      <c r="F5263" s="10">
        <f>IFERROR(INDEX(Lotes!$E:$E,MATCH(1,(Lotes!$A:$A=C5263)*(Lotes!$C:$C=E5263),0)),"")</f>
        <v/>
      </c>
      <c r="G5263" s="14" t="n"/>
    </row>
    <row r="5264">
      <c r="A5264" s="10" t="n"/>
      <c r="D5264">
        <f>IFERROR(VLOOKUP(C5264,Produtos!A:B,2,FALSE),"")</f>
        <v/>
      </c>
      <c r="F5264" s="10">
        <f>IFERROR(INDEX(Lotes!$E:$E,MATCH(1,(Lotes!$A:$A=C5264)*(Lotes!$C:$C=E5264),0)),"")</f>
        <v/>
      </c>
      <c r="G5264" s="14" t="n"/>
    </row>
    <row r="5265">
      <c r="A5265" s="10" t="n"/>
      <c r="D5265">
        <f>IFERROR(VLOOKUP(C5265,Produtos!A:B,2,FALSE),"")</f>
        <v/>
      </c>
      <c r="F5265" s="10">
        <f>IFERROR(INDEX(Lotes!$E:$E,MATCH(1,(Lotes!$A:$A=C5265)*(Lotes!$C:$C=E5265),0)),"")</f>
        <v/>
      </c>
      <c r="G5265" s="14" t="n"/>
    </row>
    <row r="5266">
      <c r="A5266" s="10" t="n"/>
      <c r="D5266">
        <f>IFERROR(VLOOKUP(C5266,Produtos!A:B,2,FALSE),"")</f>
        <v/>
      </c>
      <c r="F5266" s="10">
        <f>IFERROR(INDEX(Lotes!$E:$E,MATCH(1,(Lotes!$A:$A=C5266)*(Lotes!$C:$C=E5266),0)),"")</f>
        <v/>
      </c>
      <c r="G5266" s="14" t="n"/>
    </row>
    <row r="5267">
      <c r="A5267" s="10" t="n"/>
      <c r="D5267">
        <f>IFERROR(VLOOKUP(C5267,Produtos!A:B,2,FALSE),"")</f>
        <v/>
      </c>
      <c r="F5267" s="10">
        <f>IFERROR(INDEX(Lotes!$E:$E,MATCH(1,(Lotes!$A:$A=C5267)*(Lotes!$C:$C=E5267),0)),"")</f>
        <v/>
      </c>
      <c r="G5267" s="14" t="n"/>
    </row>
    <row r="5268">
      <c r="A5268" s="10" t="n"/>
      <c r="D5268">
        <f>IFERROR(VLOOKUP(C5268,Produtos!A:B,2,FALSE),"")</f>
        <v/>
      </c>
      <c r="F5268" s="10">
        <f>IFERROR(INDEX(Lotes!$E:$E,MATCH(1,(Lotes!$A:$A=C5268)*(Lotes!$C:$C=E5268),0)),"")</f>
        <v/>
      </c>
      <c r="G5268" s="14" t="n"/>
    </row>
    <row r="5269">
      <c r="A5269" s="10" t="n"/>
      <c r="D5269">
        <f>IFERROR(VLOOKUP(C5269,Produtos!A:B,2,FALSE),"")</f>
        <v/>
      </c>
      <c r="F5269" s="10">
        <f>IFERROR(INDEX(Lotes!$E:$E,MATCH(1,(Lotes!$A:$A=C5269)*(Lotes!$C:$C=E5269),0)),"")</f>
        <v/>
      </c>
      <c r="G5269" s="14" t="n"/>
    </row>
    <row r="5270">
      <c r="A5270" s="10" t="n"/>
      <c r="D5270">
        <f>IFERROR(VLOOKUP(C5270,Produtos!A:B,2,FALSE),"")</f>
        <v/>
      </c>
      <c r="F5270" s="10">
        <f>IFERROR(INDEX(Lotes!$E:$E,MATCH(1,(Lotes!$A:$A=C5270)*(Lotes!$C:$C=E5270),0)),"")</f>
        <v/>
      </c>
      <c r="G5270" s="14" t="n"/>
    </row>
    <row r="5271">
      <c r="A5271" s="10" t="n"/>
      <c r="D5271">
        <f>IFERROR(VLOOKUP(C5271,Produtos!A:B,2,FALSE),"")</f>
        <v/>
      </c>
      <c r="F5271" s="10">
        <f>IFERROR(INDEX(Lotes!$E:$E,MATCH(1,(Lotes!$A:$A=C5271)*(Lotes!$C:$C=E5271),0)),"")</f>
        <v/>
      </c>
      <c r="G5271" s="14" t="n"/>
    </row>
    <row r="5272">
      <c r="A5272" s="10" t="n"/>
      <c r="D5272">
        <f>IFERROR(VLOOKUP(C5272,Produtos!A:B,2,FALSE),"")</f>
        <v/>
      </c>
      <c r="F5272" s="10">
        <f>IFERROR(INDEX(Lotes!$E:$E,MATCH(1,(Lotes!$A:$A=C5272)*(Lotes!$C:$C=E5272),0)),"")</f>
        <v/>
      </c>
      <c r="G5272" s="14" t="n"/>
    </row>
    <row r="5273">
      <c r="A5273" s="10" t="n"/>
      <c r="D5273">
        <f>IFERROR(VLOOKUP(C5273,Produtos!A:B,2,FALSE),"")</f>
        <v/>
      </c>
      <c r="F5273" s="10">
        <f>IFERROR(INDEX(Lotes!$E:$E,MATCH(1,(Lotes!$A:$A=C5273)*(Lotes!$C:$C=E5273),0)),"")</f>
        <v/>
      </c>
      <c r="G5273" s="14" t="n"/>
    </row>
    <row r="5274">
      <c r="A5274" s="10" t="n"/>
      <c r="D5274">
        <f>IFERROR(VLOOKUP(C5274,Produtos!A:B,2,FALSE),"")</f>
        <v/>
      </c>
      <c r="F5274" s="10">
        <f>IFERROR(INDEX(Lotes!$E:$E,MATCH(1,(Lotes!$A:$A=C5274)*(Lotes!$C:$C=E5274),0)),"")</f>
        <v/>
      </c>
      <c r="G5274" s="14" t="n"/>
    </row>
    <row r="5275">
      <c r="A5275" s="10" t="n"/>
      <c r="D5275">
        <f>IFERROR(VLOOKUP(C5275,Produtos!A:B,2,FALSE),"")</f>
        <v/>
      </c>
      <c r="F5275" s="10">
        <f>IFERROR(INDEX(Lotes!$E:$E,MATCH(1,(Lotes!$A:$A=C5275)*(Lotes!$C:$C=E5275),0)),"")</f>
        <v/>
      </c>
      <c r="G5275" s="14" t="n"/>
    </row>
    <row r="5276">
      <c r="A5276" s="10" t="n"/>
      <c r="D5276">
        <f>IFERROR(VLOOKUP(C5276,Produtos!A:B,2,FALSE),"")</f>
        <v/>
      </c>
      <c r="F5276" s="10">
        <f>IFERROR(INDEX(Lotes!$E:$E,MATCH(1,(Lotes!$A:$A=C5276)*(Lotes!$C:$C=E5276),0)),"")</f>
        <v/>
      </c>
      <c r="G5276" s="14" t="n"/>
    </row>
    <row r="5277">
      <c r="A5277" s="10" t="n"/>
      <c r="D5277">
        <f>IFERROR(VLOOKUP(C5277,Produtos!A:B,2,FALSE),"")</f>
        <v/>
      </c>
      <c r="F5277" s="10">
        <f>IFERROR(INDEX(Lotes!$E:$E,MATCH(1,(Lotes!$A:$A=C5277)*(Lotes!$C:$C=E5277),0)),"")</f>
        <v/>
      </c>
      <c r="G5277" s="14" t="n"/>
    </row>
    <row r="5278">
      <c r="A5278" s="10" t="n"/>
      <c r="D5278">
        <f>IFERROR(VLOOKUP(C5278,Produtos!A:B,2,FALSE),"")</f>
        <v/>
      </c>
      <c r="F5278" s="10">
        <f>IFERROR(INDEX(Lotes!$E:$E,MATCH(1,(Lotes!$A:$A=C5278)*(Lotes!$C:$C=E5278),0)),"")</f>
        <v/>
      </c>
      <c r="G5278" s="14" t="n"/>
    </row>
    <row r="5279">
      <c r="A5279" s="10" t="n"/>
      <c r="D5279">
        <f>IFERROR(VLOOKUP(C5279,Produtos!A:B,2,FALSE),"")</f>
        <v/>
      </c>
      <c r="F5279" s="10">
        <f>IFERROR(INDEX(Lotes!$E:$E,MATCH(1,(Lotes!$A:$A=C5279)*(Lotes!$C:$C=E5279),0)),"")</f>
        <v/>
      </c>
      <c r="G5279" s="14" t="n"/>
    </row>
    <row r="5280">
      <c r="A5280" s="10" t="n"/>
      <c r="D5280">
        <f>IFERROR(VLOOKUP(C5280,Produtos!A:B,2,FALSE),"")</f>
        <v/>
      </c>
      <c r="F5280" s="10">
        <f>IFERROR(INDEX(Lotes!$E:$E,MATCH(1,(Lotes!$A:$A=C5280)*(Lotes!$C:$C=E5280),0)),"")</f>
        <v/>
      </c>
      <c r="G5280" s="14" t="n"/>
    </row>
    <row r="5281">
      <c r="A5281" s="10" t="n"/>
      <c r="D5281">
        <f>IFERROR(VLOOKUP(C5281,Produtos!A:B,2,FALSE),"")</f>
        <v/>
      </c>
      <c r="F5281" s="10">
        <f>IFERROR(INDEX(Lotes!$E:$E,MATCH(1,(Lotes!$A:$A=C5281)*(Lotes!$C:$C=E5281),0)),"")</f>
        <v/>
      </c>
      <c r="G5281" s="14" t="n"/>
    </row>
    <row r="5282">
      <c r="A5282" s="10" t="n"/>
      <c r="D5282">
        <f>IFERROR(VLOOKUP(C5282,Produtos!A:B,2,FALSE),"")</f>
        <v/>
      </c>
      <c r="F5282" s="10">
        <f>IFERROR(INDEX(Lotes!$E:$E,MATCH(1,(Lotes!$A:$A=C5282)*(Lotes!$C:$C=E5282),0)),"")</f>
        <v/>
      </c>
      <c r="G5282" s="14" t="n"/>
    </row>
    <row r="5283">
      <c r="A5283" s="10" t="n"/>
      <c r="D5283">
        <f>IFERROR(VLOOKUP(C5283,Produtos!A:B,2,FALSE),"")</f>
        <v/>
      </c>
      <c r="F5283" s="10">
        <f>IFERROR(INDEX(Lotes!$E:$E,MATCH(1,(Lotes!$A:$A=C5283)*(Lotes!$C:$C=E5283),0)),"")</f>
        <v/>
      </c>
      <c r="G5283" s="14" t="n"/>
    </row>
    <row r="5284">
      <c r="A5284" s="10" t="n"/>
      <c r="D5284">
        <f>IFERROR(VLOOKUP(C5284,Produtos!A:B,2,FALSE),"")</f>
        <v/>
      </c>
      <c r="F5284" s="10">
        <f>IFERROR(INDEX(Lotes!$E:$E,MATCH(1,(Lotes!$A:$A=C5284)*(Lotes!$C:$C=E5284),0)),"")</f>
        <v/>
      </c>
      <c r="G5284" s="14" t="n"/>
    </row>
    <row r="5285">
      <c r="A5285" s="10" t="n"/>
      <c r="D5285">
        <f>IFERROR(VLOOKUP(C5285,Produtos!A:B,2,FALSE),"")</f>
        <v/>
      </c>
      <c r="F5285" s="10">
        <f>IFERROR(INDEX(Lotes!$E:$E,MATCH(1,(Lotes!$A:$A=C5285)*(Lotes!$C:$C=E5285),0)),"")</f>
        <v/>
      </c>
      <c r="G5285" s="14" t="n"/>
    </row>
    <row r="5286">
      <c r="A5286" s="10" t="n"/>
      <c r="D5286">
        <f>IFERROR(VLOOKUP(C5286,Produtos!A:B,2,FALSE),"")</f>
        <v/>
      </c>
      <c r="F5286" s="10">
        <f>IFERROR(INDEX(Lotes!$E:$E,MATCH(1,(Lotes!$A:$A=C5286)*(Lotes!$C:$C=E5286),0)),"")</f>
        <v/>
      </c>
      <c r="G5286" s="14" t="n"/>
    </row>
    <row r="5287">
      <c r="A5287" s="10" t="n"/>
      <c r="D5287">
        <f>IFERROR(VLOOKUP(C5287,Produtos!A:B,2,FALSE),"")</f>
        <v/>
      </c>
      <c r="F5287" s="10">
        <f>IFERROR(INDEX(Lotes!$E:$E,MATCH(1,(Lotes!$A:$A=C5287)*(Lotes!$C:$C=E5287),0)),"")</f>
        <v/>
      </c>
      <c r="G5287" s="14" t="n"/>
    </row>
    <row r="5288">
      <c r="A5288" s="10" t="n"/>
      <c r="D5288">
        <f>IFERROR(VLOOKUP(C5288,Produtos!A:B,2,FALSE),"")</f>
        <v/>
      </c>
      <c r="F5288" s="10">
        <f>IFERROR(INDEX(Lotes!$E:$E,MATCH(1,(Lotes!$A:$A=C5288)*(Lotes!$C:$C=E5288),0)),"")</f>
        <v/>
      </c>
      <c r="G5288" s="14" t="n"/>
    </row>
    <row r="5289">
      <c r="A5289" s="10" t="n"/>
      <c r="D5289">
        <f>IFERROR(VLOOKUP(C5289,Produtos!A:B,2,FALSE),"")</f>
        <v/>
      </c>
      <c r="F5289" s="10">
        <f>IFERROR(INDEX(Lotes!$E:$E,MATCH(1,(Lotes!$A:$A=C5289)*(Lotes!$C:$C=E5289),0)),"")</f>
        <v/>
      </c>
      <c r="G5289" s="14" t="n"/>
    </row>
    <row r="5290">
      <c r="A5290" s="10" t="n"/>
      <c r="D5290">
        <f>IFERROR(VLOOKUP(C5290,Produtos!A:B,2,FALSE),"")</f>
        <v/>
      </c>
      <c r="F5290" s="10">
        <f>IFERROR(INDEX(Lotes!$E:$E,MATCH(1,(Lotes!$A:$A=C5290)*(Lotes!$C:$C=E5290),0)),"")</f>
        <v/>
      </c>
      <c r="G5290" s="14" t="n"/>
    </row>
    <row r="5291">
      <c r="A5291" s="10" t="n"/>
      <c r="D5291">
        <f>IFERROR(VLOOKUP(C5291,Produtos!A:B,2,FALSE),"")</f>
        <v/>
      </c>
      <c r="F5291" s="10">
        <f>IFERROR(INDEX(Lotes!$E:$E,MATCH(1,(Lotes!$A:$A=C5291)*(Lotes!$C:$C=E5291),0)),"")</f>
        <v/>
      </c>
      <c r="G5291" s="14" t="n"/>
    </row>
    <row r="5292">
      <c r="A5292" s="10" t="n"/>
      <c r="D5292">
        <f>IFERROR(VLOOKUP(C5292,Produtos!A:B,2,FALSE),"")</f>
        <v/>
      </c>
      <c r="F5292" s="10">
        <f>IFERROR(INDEX(Lotes!$E:$E,MATCH(1,(Lotes!$A:$A=C5292)*(Lotes!$C:$C=E5292),0)),"")</f>
        <v/>
      </c>
      <c r="G5292" s="14" t="n"/>
    </row>
    <row r="5293">
      <c r="A5293" s="10" t="n"/>
      <c r="D5293">
        <f>IFERROR(VLOOKUP(C5293,Produtos!A:B,2,FALSE),"")</f>
        <v/>
      </c>
      <c r="F5293" s="10">
        <f>IFERROR(INDEX(Lotes!$E:$E,MATCH(1,(Lotes!$A:$A=C5293)*(Lotes!$C:$C=E5293),0)),"")</f>
        <v/>
      </c>
      <c r="G5293" s="14" t="n"/>
    </row>
    <row r="5294">
      <c r="A5294" s="10" t="n"/>
      <c r="D5294">
        <f>IFERROR(VLOOKUP(C5294,Produtos!A:B,2,FALSE),"")</f>
        <v/>
      </c>
      <c r="F5294" s="10">
        <f>IFERROR(INDEX(Lotes!$E:$E,MATCH(1,(Lotes!$A:$A=C5294)*(Lotes!$C:$C=E5294),0)),"")</f>
        <v/>
      </c>
      <c r="G5294" s="14" t="n"/>
    </row>
    <row r="5295">
      <c r="A5295" s="10" t="n"/>
      <c r="D5295">
        <f>IFERROR(VLOOKUP(C5295,Produtos!A:B,2,FALSE),"")</f>
        <v/>
      </c>
      <c r="F5295" s="10">
        <f>IFERROR(INDEX(Lotes!$E:$E,MATCH(1,(Lotes!$A:$A=C5295)*(Lotes!$C:$C=E5295),0)),"")</f>
        <v/>
      </c>
      <c r="G5295" s="14" t="n"/>
    </row>
    <row r="5296">
      <c r="A5296" s="10" t="n"/>
      <c r="D5296">
        <f>IFERROR(VLOOKUP(C5296,Produtos!A:B,2,FALSE),"")</f>
        <v/>
      </c>
      <c r="F5296" s="10">
        <f>IFERROR(INDEX(Lotes!$E:$E,MATCH(1,(Lotes!$A:$A=C5296)*(Lotes!$C:$C=E5296),0)),"")</f>
        <v/>
      </c>
      <c r="G5296" s="14" t="n"/>
    </row>
    <row r="5297">
      <c r="A5297" s="10" t="n"/>
      <c r="D5297">
        <f>IFERROR(VLOOKUP(C5297,Produtos!A:B,2,FALSE),"")</f>
        <v/>
      </c>
      <c r="F5297" s="10">
        <f>IFERROR(INDEX(Lotes!$E:$E,MATCH(1,(Lotes!$A:$A=C5297)*(Lotes!$C:$C=E5297),0)),"")</f>
        <v/>
      </c>
      <c r="G5297" s="14" t="n"/>
    </row>
    <row r="5298">
      <c r="A5298" s="10" t="n"/>
      <c r="D5298">
        <f>IFERROR(VLOOKUP(C5298,Produtos!A:B,2,FALSE),"")</f>
        <v/>
      </c>
      <c r="F5298" s="10">
        <f>IFERROR(INDEX(Lotes!$E:$E,MATCH(1,(Lotes!$A:$A=C5298)*(Lotes!$C:$C=E5298),0)),"")</f>
        <v/>
      </c>
      <c r="G5298" s="14" t="n"/>
    </row>
    <row r="5299">
      <c r="A5299" s="10" t="n"/>
      <c r="D5299">
        <f>IFERROR(VLOOKUP(C5299,Produtos!A:B,2,FALSE),"")</f>
        <v/>
      </c>
      <c r="F5299" s="10">
        <f>IFERROR(INDEX(Lotes!$E:$E,MATCH(1,(Lotes!$A:$A=C5299)*(Lotes!$C:$C=E5299),0)),"")</f>
        <v/>
      </c>
      <c r="G5299" s="14" t="n"/>
    </row>
    <row r="5300">
      <c r="A5300" s="10" t="n"/>
      <c r="D5300">
        <f>IFERROR(VLOOKUP(C5300,Produtos!A:B,2,FALSE),"")</f>
        <v/>
      </c>
      <c r="F5300" s="10">
        <f>IFERROR(INDEX(Lotes!$E:$E,MATCH(1,(Lotes!$A:$A=C5300)*(Lotes!$C:$C=E5300),0)),"")</f>
        <v/>
      </c>
      <c r="G5300" s="14" t="n"/>
    </row>
    <row r="5301">
      <c r="A5301" s="10" t="n"/>
      <c r="D5301">
        <f>IFERROR(VLOOKUP(C5301,Produtos!A:B,2,FALSE),"")</f>
        <v/>
      </c>
      <c r="F5301" s="10">
        <f>IFERROR(INDEX(Lotes!$E:$E,MATCH(1,(Lotes!$A:$A=C5301)*(Lotes!$C:$C=E5301),0)),"")</f>
        <v/>
      </c>
      <c r="G5301" s="14" t="n"/>
    </row>
    <row r="5302">
      <c r="A5302" s="10" t="n"/>
      <c r="D5302">
        <f>IFERROR(VLOOKUP(C5302,Produtos!A:B,2,FALSE),"")</f>
        <v/>
      </c>
      <c r="F5302" s="10">
        <f>IFERROR(INDEX(Lotes!$E:$E,MATCH(1,(Lotes!$A:$A=C5302)*(Lotes!$C:$C=E5302),0)),"")</f>
        <v/>
      </c>
      <c r="G5302" s="14" t="n"/>
    </row>
    <row r="5303">
      <c r="A5303" s="10" t="n"/>
      <c r="D5303">
        <f>IFERROR(VLOOKUP(C5303,Produtos!A:B,2,FALSE),"")</f>
        <v/>
      </c>
      <c r="F5303" s="10">
        <f>IFERROR(INDEX(Lotes!$E:$E,MATCH(1,(Lotes!$A:$A=C5303)*(Lotes!$C:$C=E5303),0)),"")</f>
        <v/>
      </c>
      <c r="G5303" s="14" t="n"/>
    </row>
    <row r="5304">
      <c r="A5304" s="10" t="n"/>
      <c r="D5304">
        <f>IFERROR(VLOOKUP(C5304,Produtos!A:B,2,FALSE),"")</f>
        <v/>
      </c>
      <c r="F5304" s="10">
        <f>IFERROR(INDEX(Lotes!$E:$E,MATCH(1,(Lotes!$A:$A=C5304)*(Lotes!$C:$C=E5304),0)),"")</f>
        <v/>
      </c>
      <c r="G5304" s="14" t="n"/>
    </row>
    <row r="5305">
      <c r="A5305" s="10" t="n"/>
      <c r="D5305">
        <f>IFERROR(VLOOKUP(C5305,Produtos!A:B,2,FALSE),"")</f>
        <v/>
      </c>
      <c r="F5305" s="10">
        <f>IFERROR(INDEX(Lotes!$E:$E,MATCH(1,(Lotes!$A:$A=C5305)*(Lotes!$C:$C=E5305),0)),"")</f>
        <v/>
      </c>
      <c r="G5305" s="14" t="n"/>
    </row>
    <row r="5306">
      <c r="A5306" s="10" t="n"/>
      <c r="D5306">
        <f>IFERROR(VLOOKUP(C5306,Produtos!A:B,2,FALSE),"")</f>
        <v/>
      </c>
      <c r="F5306" s="10">
        <f>IFERROR(INDEX(Lotes!$E:$E,MATCH(1,(Lotes!$A:$A=C5306)*(Lotes!$C:$C=E5306),0)),"")</f>
        <v/>
      </c>
      <c r="G5306" s="14" t="n"/>
    </row>
    <row r="5307">
      <c r="A5307" s="10" t="n"/>
      <c r="D5307">
        <f>IFERROR(VLOOKUP(C5307,Produtos!A:B,2,FALSE),"")</f>
        <v/>
      </c>
      <c r="F5307" s="10">
        <f>IFERROR(INDEX(Lotes!$E:$E,MATCH(1,(Lotes!$A:$A=C5307)*(Lotes!$C:$C=E5307),0)),"")</f>
        <v/>
      </c>
      <c r="G5307" s="14" t="n"/>
    </row>
    <row r="5308">
      <c r="A5308" s="10" t="n"/>
      <c r="D5308">
        <f>IFERROR(VLOOKUP(C5308,Produtos!A:B,2,FALSE),"")</f>
        <v/>
      </c>
      <c r="F5308" s="10">
        <f>IFERROR(INDEX(Lotes!$E:$E,MATCH(1,(Lotes!$A:$A=C5308)*(Lotes!$C:$C=E5308),0)),"")</f>
        <v/>
      </c>
      <c r="G5308" s="14" t="n"/>
    </row>
    <row r="5309">
      <c r="A5309" s="10" t="n"/>
      <c r="D5309">
        <f>IFERROR(VLOOKUP(C5309,Produtos!A:B,2,FALSE),"")</f>
        <v/>
      </c>
      <c r="F5309" s="10">
        <f>IFERROR(INDEX(Lotes!$E:$E,MATCH(1,(Lotes!$A:$A=C5309)*(Lotes!$C:$C=E5309),0)),"")</f>
        <v/>
      </c>
      <c r="G5309" s="14" t="n"/>
    </row>
    <row r="5310">
      <c r="A5310" s="10" t="n"/>
      <c r="D5310">
        <f>IFERROR(VLOOKUP(C5310,Produtos!A:B,2,FALSE),"")</f>
        <v/>
      </c>
      <c r="F5310" s="10">
        <f>IFERROR(INDEX(Lotes!$E:$E,MATCH(1,(Lotes!$A:$A=C5310)*(Lotes!$C:$C=E5310),0)),"")</f>
        <v/>
      </c>
      <c r="G5310" s="14" t="n"/>
    </row>
    <row r="5311">
      <c r="A5311" s="10" t="n"/>
      <c r="D5311">
        <f>IFERROR(VLOOKUP(C5311,Produtos!A:B,2,FALSE),"")</f>
        <v/>
      </c>
      <c r="F5311" s="10">
        <f>IFERROR(INDEX(Lotes!$E:$E,MATCH(1,(Lotes!$A:$A=C5311)*(Lotes!$C:$C=E5311),0)),"")</f>
        <v/>
      </c>
      <c r="G5311" s="14" t="n"/>
    </row>
    <row r="5312">
      <c r="A5312" s="10" t="n"/>
      <c r="D5312">
        <f>IFERROR(VLOOKUP(C5312,Produtos!A:B,2,FALSE),"")</f>
        <v/>
      </c>
      <c r="F5312" s="10">
        <f>IFERROR(INDEX(Lotes!$E:$E,MATCH(1,(Lotes!$A:$A=C5312)*(Lotes!$C:$C=E5312),0)),"")</f>
        <v/>
      </c>
      <c r="G5312" s="14" t="n"/>
    </row>
    <row r="5313">
      <c r="A5313" s="10" t="n"/>
      <c r="D5313">
        <f>IFERROR(VLOOKUP(C5313,Produtos!A:B,2,FALSE),"")</f>
        <v/>
      </c>
      <c r="F5313" s="10">
        <f>IFERROR(INDEX(Lotes!$E:$E,MATCH(1,(Lotes!$A:$A=C5313)*(Lotes!$C:$C=E5313),0)),"")</f>
        <v/>
      </c>
      <c r="G5313" s="14" t="n"/>
    </row>
    <row r="5314">
      <c r="A5314" s="10" t="n"/>
      <c r="D5314">
        <f>IFERROR(VLOOKUP(C5314,Produtos!A:B,2,FALSE),"")</f>
        <v/>
      </c>
      <c r="F5314" s="10">
        <f>IFERROR(INDEX(Lotes!$E:$E,MATCH(1,(Lotes!$A:$A=C5314)*(Lotes!$C:$C=E5314),0)),"")</f>
        <v/>
      </c>
      <c r="G5314" s="14" t="n"/>
    </row>
    <row r="5315">
      <c r="A5315" s="10" t="n"/>
      <c r="D5315">
        <f>IFERROR(VLOOKUP(C5315,Produtos!A:B,2,FALSE),"")</f>
        <v/>
      </c>
      <c r="F5315" s="10">
        <f>IFERROR(INDEX(Lotes!$E:$E,MATCH(1,(Lotes!$A:$A=C5315)*(Lotes!$C:$C=E5315),0)),"")</f>
        <v/>
      </c>
      <c r="G5315" s="14" t="n"/>
    </row>
    <row r="5316">
      <c r="A5316" s="10" t="n"/>
      <c r="D5316">
        <f>IFERROR(VLOOKUP(C5316,Produtos!A:B,2,FALSE),"")</f>
        <v/>
      </c>
      <c r="F5316" s="10">
        <f>IFERROR(INDEX(Lotes!$E:$E,MATCH(1,(Lotes!$A:$A=C5316)*(Lotes!$C:$C=E5316),0)),"")</f>
        <v/>
      </c>
      <c r="G5316" s="14" t="n"/>
    </row>
    <row r="5317">
      <c r="A5317" s="10" t="n"/>
      <c r="D5317">
        <f>IFERROR(VLOOKUP(C5317,Produtos!A:B,2,FALSE),"")</f>
        <v/>
      </c>
      <c r="F5317" s="10">
        <f>IFERROR(INDEX(Lotes!$E:$E,MATCH(1,(Lotes!$A:$A=C5317)*(Lotes!$C:$C=E5317),0)),"")</f>
        <v/>
      </c>
      <c r="G5317" s="14" t="n"/>
    </row>
    <row r="5318">
      <c r="A5318" s="10" t="n"/>
      <c r="D5318">
        <f>IFERROR(VLOOKUP(C5318,Produtos!A:B,2,FALSE),"")</f>
        <v/>
      </c>
      <c r="F5318" s="10">
        <f>IFERROR(INDEX(Lotes!$E:$E,MATCH(1,(Lotes!$A:$A=C5318)*(Lotes!$C:$C=E5318),0)),"")</f>
        <v/>
      </c>
      <c r="G5318" s="14" t="n"/>
    </row>
    <row r="5319">
      <c r="A5319" s="10" t="n"/>
      <c r="D5319">
        <f>IFERROR(VLOOKUP(C5319,Produtos!A:B,2,FALSE),"")</f>
        <v/>
      </c>
      <c r="F5319" s="10">
        <f>IFERROR(INDEX(Lotes!$E:$E,MATCH(1,(Lotes!$A:$A=C5319)*(Lotes!$C:$C=E5319),0)),"")</f>
        <v/>
      </c>
      <c r="G5319" s="14" t="n"/>
    </row>
    <row r="5320">
      <c r="A5320" s="10" t="n"/>
      <c r="D5320">
        <f>IFERROR(VLOOKUP(C5320,Produtos!A:B,2,FALSE),"")</f>
        <v/>
      </c>
      <c r="F5320" s="10">
        <f>IFERROR(INDEX(Lotes!$E:$E,MATCH(1,(Lotes!$A:$A=C5320)*(Lotes!$C:$C=E5320),0)),"")</f>
        <v/>
      </c>
      <c r="G5320" s="14" t="n"/>
    </row>
    <row r="5321">
      <c r="A5321" s="10" t="n"/>
      <c r="D5321">
        <f>IFERROR(VLOOKUP(C5321,Produtos!A:B,2,FALSE),"")</f>
        <v/>
      </c>
      <c r="F5321" s="10">
        <f>IFERROR(INDEX(Lotes!$E:$E,MATCH(1,(Lotes!$A:$A=C5321)*(Lotes!$C:$C=E5321),0)),"")</f>
        <v/>
      </c>
      <c r="G5321" s="14" t="n"/>
    </row>
    <row r="5322">
      <c r="A5322" s="10" t="n"/>
      <c r="D5322">
        <f>IFERROR(VLOOKUP(C5322,Produtos!A:B,2,FALSE),"")</f>
        <v/>
      </c>
      <c r="F5322" s="10">
        <f>IFERROR(INDEX(Lotes!$E:$E,MATCH(1,(Lotes!$A:$A=C5322)*(Lotes!$C:$C=E5322),0)),"")</f>
        <v/>
      </c>
      <c r="G5322" s="14" t="n"/>
    </row>
    <row r="5323">
      <c r="A5323" s="10" t="n"/>
      <c r="D5323">
        <f>IFERROR(VLOOKUP(C5323,Produtos!A:B,2,FALSE),"")</f>
        <v/>
      </c>
      <c r="F5323" s="10">
        <f>IFERROR(INDEX(Lotes!$E:$E,MATCH(1,(Lotes!$A:$A=C5323)*(Lotes!$C:$C=E5323),0)),"")</f>
        <v/>
      </c>
      <c r="G5323" s="14" t="n"/>
    </row>
    <row r="5324">
      <c r="A5324" s="10" t="n"/>
      <c r="D5324">
        <f>IFERROR(VLOOKUP(C5324,Produtos!A:B,2,FALSE),"")</f>
        <v/>
      </c>
      <c r="F5324" s="10">
        <f>IFERROR(INDEX(Lotes!$E:$E,MATCH(1,(Lotes!$A:$A=C5324)*(Lotes!$C:$C=E5324),0)),"")</f>
        <v/>
      </c>
      <c r="G5324" s="14" t="n"/>
    </row>
    <row r="5325">
      <c r="A5325" s="10" t="n"/>
      <c r="D5325">
        <f>IFERROR(VLOOKUP(C5325,Produtos!A:B,2,FALSE),"")</f>
        <v/>
      </c>
      <c r="F5325" s="10">
        <f>IFERROR(INDEX(Lotes!$E:$E,MATCH(1,(Lotes!$A:$A=C5325)*(Lotes!$C:$C=E5325),0)),"")</f>
        <v/>
      </c>
      <c r="G5325" s="14" t="n"/>
    </row>
    <row r="5326">
      <c r="A5326" s="10" t="n"/>
      <c r="D5326">
        <f>IFERROR(VLOOKUP(C5326,Produtos!A:B,2,FALSE),"")</f>
        <v/>
      </c>
      <c r="F5326" s="10">
        <f>IFERROR(INDEX(Lotes!$E:$E,MATCH(1,(Lotes!$A:$A=C5326)*(Lotes!$C:$C=E5326),0)),"")</f>
        <v/>
      </c>
      <c r="G5326" s="14" t="n"/>
    </row>
    <row r="5327">
      <c r="A5327" s="10" t="n"/>
      <c r="D5327">
        <f>IFERROR(VLOOKUP(C5327,Produtos!A:B,2,FALSE),"")</f>
        <v/>
      </c>
      <c r="F5327" s="10">
        <f>IFERROR(INDEX(Lotes!$E:$E,MATCH(1,(Lotes!$A:$A=C5327)*(Lotes!$C:$C=E5327),0)),"")</f>
        <v/>
      </c>
      <c r="G5327" s="14" t="n"/>
    </row>
    <row r="5328">
      <c r="A5328" s="10" t="n"/>
      <c r="D5328">
        <f>IFERROR(VLOOKUP(C5328,Produtos!A:B,2,FALSE),"")</f>
        <v/>
      </c>
      <c r="F5328" s="10">
        <f>IFERROR(INDEX(Lotes!$E:$E,MATCH(1,(Lotes!$A:$A=C5328)*(Lotes!$C:$C=E5328),0)),"")</f>
        <v/>
      </c>
      <c r="G5328" s="14" t="n"/>
    </row>
    <row r="5329">
      <c r="A5329" s="10" t="n"/>
      <c r="D5329">
        <f>IFERROR(VLOOKUP(C5329,Produtos!A:B,2,FALSE),"")</f>
        <v/>
      </c>
      <c r="F5329" s="10">
        <f>IFERROR(INDEX(Lotes!$E:$E,MATCH(1,(Lotes!$A:$A=C5329)*(Lotes!$C:$C=E5329),0)),"")</f>
        <v/>
      </c>
      <c r="G5329" s="14" t="n"/>
    </row>
    <row r="5330">
      <c r="A5330" s="10" t="n"/>
      <c r="D5330">
        <f>IFERROR(VLOOKUP(C5330,Produtos!A:B,2,FALSE),"")</f>
        <v/>
      </c>
      <c r="F5330" s="10">
        <f>IFERROR(INDEX(Lotes!$E:$E,MATCH(1,(Lotes!$A:$A=C5330)*(Lotes!$C:$C=E5330),0)),"")</f>
        <v/>
      </c>
      <c r="G5330" s="14" t="n"/>
    </row>
    <row r="5331">
      <c r="A5331" s="10" t="n"/>
      <c r="D5331">
        <f>IFERROR(VLOOKUP(C5331,Produtos!A:B,2,FALSE),"")</f>
        <v/>
      </c>
      <c r="F5331" s="10">
        <f>IFERROR(INDEX(Lotes!$E:$E,MATCH(1,(Lotes!$A:$A=C5331)*(Lotes!$C:$C=E5331),0)),"")</f>
        <v/>
      </c>
      <c r="G5331" s="14" t="n"/>
    </row>
    <row r="5332">
      <c r="A5332" s="10" t="n"/>
      <c r="D5332">
        <f>IFERROR(VLOOKUP(C5332,Produtos!A:B,2,FALSE),"")</f>
        <v/>
      </c>
      <c r="F5332" s="10">
        <f>IFERROR(INDEX(Lotes!$E:$E,MATCH(1,(Lotes!$A:$A=C5332)*(Lotes!$C:$C=E5332),0)),"")</f>
        <v/>
      </c>
      <c r="G5332" s="14" t="n"/>
    </row>
    <row r="5333">
      <c r="A5333" s="10" t="n"/>
      <c r="D5333">
        <f>IFERROR(VLOOKUP(C5333,Produtos!A:B,2,FALSE),"")</f>
        <v/>
      </c>
      <c r="F5333" s="10">
        <f>IFERROR(INDEX(Lotes!$E:$E,MATCH(1,(Lotes!$A:$A=C5333)*(Lotes!$C:$C=E5333),0)),"")</f>
        <v/>
      </c>
      <c r="G5333" s="14" t="n"/>
    </row>
    <row r="5334">
      <c r="A5334" s="10" t="n"/>
      <c r="D5334">
        <f>IFERROR(VLOOKUP(C5334,Produtos!A:B,2,FALSE),"")</f>
        <v/>
      </c>
      <c r="F5334" s="10">
        <f>IFERROR(INDEX(Lotes!$E:$E,MATCH(1,(Lotes!$A:$A=C5334)*(Lotes!$C:$C=E5334),0)),"")</f>
        <v/>
      </c>
      <c r="G5334" s="14" t="n"/>
    </row>
    <row r="5335">
      <c r="A5335" s="10" t="n"/>
      <c r="D5335">
        <f>IFERROR(VLOOKUP(C5335,Produtos!A:B,2,FALSE),"")</f>
        <v/>
      </c>
      <c r="F5335" s="10">
        <f>IFERROR(INDEX(Lotes!$E:$E,MATCH(1,(Lotes!$A:$A=C5335)*(Lotes!$C:$C=E5335),0)),"")</f>
        <v/>
      </c>
      <c r="G5335" s="14" t="n"/>
    </row>
    <row r="5336">
      <c r="A5336" s="10" t="n"/>
      <c r="D5336">
        <f>IFERROR(VLOOKUP(C5336,Produtos!A:B,2,FALSE),"")</f>
        <v/>
      </c>
      <c r="F5336" s="10">
        <f>IFERROR(INDEX(Lotes!$E:$E,MATCH(1,(Lotes!$A:$A=C5336)*(Lotes!$C:$C=E5336),0)),"")</f>
        <v/>
      </c>
      <c r="G5336" s="14" t="n"/>
    </row>
    <row r="5337">
      <c r="A5337" s="10" t="n"/>
      <c r="D5337">
        <f>IFERROR(VLOOKUP(C5337,Produtos!A:B,2,FALSE),"")</f>
        <v/>
      </c>
      <c r="F5337" s="10">
        <f>IFERROR(INDEX(Lotes!$E:$E,MATCH(1,(Lotes!$A:$A=C5337)*(Lotes!$C:$C=E5337),0)),"")</f>
        <v/>
      </c>
      <c r="G5337" s="14" t="n"/>
    </row>
    <row r="5338">
      <c r="A5338" s="10" t="n"/>
      <c r="D5338">
        <f>IFERROR(VLOOKUP(C5338,Produtos!A:B,2,FALSE),"")</f>
        <v/>
      </c>
      <c r="F5338" s="10">
        <f>IFERROR(INDEX(Lotes!$E:$E,MATCH(1,(Lotes!$A:$A=C5338)*(Lotes!$C:$C=E5338),0)),"")</f>
        <v/>
      </c>
      <c r="G5338" s="14" t="n"/>
    </row>
    <row r="5339">
      <c r="A5339" s="10" t="n"/>
      <c r="D5339">
        <f>IFERROR(VLOOKUP(C5339,Produtos!A:B,2,FALSE),"")</f>
        <v/>
      </c>
      <c r="F5339" s="10">
        <f>IFERROR(INDEX(Lotes!$E:$E,MATCH(1,(Lotes!$A:$A=C5339)*(Lotes!$C:$C=E5339),0)),"")</f>
        <v/>
      </c>
      <c r="G5339" s="14" t="n"/>
    </row>
    <row r="5340">
      <c r="A5340" s="10" t="n"/>
      <c r="D5340">
        <f>IFERROR(VLOOKUP(C5340,Produtos!A:B,2,FALSE),"")</f>
        <v/>
      </c>
      <c r="F5340" s="10">
        <f>IFERROR(INDEX(Lotes!$E:$E,MATCH(1,(Lotes!$A:$A=C5340)*(Lotes!$C:$C=E5340),0)),"")</f>
        <v/>
      </c>
      <c r="G5340" s="14" t="n"/>
    </row>
    <row r="5341">
      <c r="A5341" s="10" t="n"/>
      <c r="D5341">
        <f>IFERROR(VLOOKUP(C5341,Produtos!A:B,2,FALSE),"")</f>
        <v/>
      </c>
      <c r="F5341" s="10">
        <f>IFERROR(INDEX(Lotes!$E:$E,MATCH(1,(Lotes!$A:$A=C5341)*(Lotes!$C:$C=E5341),0)),"")</f>
        <v/>
      </c>
      <c r="G5341" s="14" t="n"/>
    </row>
    <row r="5342">
      <c r="A5342" s="10" t="n"/>
      <c r="D5342">
        <f>IFERROR(VLOOKUP(C5342,Produtos!A:B,2,FALSE),"")</f>
        <v/>
      </c>
      <c r="F5342" s="10">
        <f>IFERROR(INDEX(Lotes!$E:$E,MATCH(1,(Lotes!$A:$A=C5342)*(Lotes!$C:$C=E5342),0)),"")</f>
        <v/>
      </c>
      <c r="G5342" s="14" t="n"/>
    </row>
    <row r="5343">
      <c r="A5343" s="10" t="n"/>
      <c r="D5343">
        <f>IFERROR(VLOOKUP(C5343,Produtos!A:B,2,FALSE),"")</f>
        <v/>
      </c>
      <c r="F5343" s="10">
        <f>IFERROR(INDEX(Lotes!$E:$E,MATCH(1,(Lotes!$A:$A=C5343)*(Lotes!$C:$C=E5343),0)),"")</f>
        <v/>
      </c>
      <c r="G5343" s="14" t="n"/>
    </row>
    <row r="5344">
      <c r="A5344" s="10" t="n"/>
      <c r="D5344">
        <f>IFERROR(VLOOKUP(C5344,Produtos!A:B,2,FALSE),"")</f>
        <v/>
      </c>
      <c r="F5344" s="10">
        <f>IFERROR(INDEX(Lotes!$E:$E,MATCH(1,(Lotes!$A:$A=C5344)*(Lotes!$C:$C=E5344),0)),"")</f>
        <v/>
      </c>
      <c r="G5344" s="14" t="n"/>
    </row>
    <row r="5345">
      <c r="A5345" s="10" t="n"/>
      <c r="D5345">
        <f>IFERROR(VLOOKUP(C5345,Produtos!A:B,2,FALSE),"")</f>
        <v/>
      </c>
      <c r="F5345" s="10">
        <f>IFERROR(INDEX(Lotes!$E:$E,MATCH(1,(Lotes!$A:$A=C5345)*(Lotes!$C:$C=E5345),0)),"")</f>
        <v/>
      </c>
      <c r="G5345" s="14" t="n"/>
    </row>
    <row r="5346">
      <c r="A5346" s="10" t="n"/>
      <c r="D5346">
        <f>IFERROR(VLOOKUP(C5346,Produtos!A:B,2,FALSE),"")</f>
        <v/>
      </c>
      <c r="F5346" s="10">
        <f>IFERROR(INDEX(Lotes!$E:$E,MATCH(1,(Lotes!$A:$A=C5346)*(Lotes!$C:$C=E5346),0)),"")</f>
        <v/>
      </c>
      <c r="G5346" s="14" t="n"/>
    </row>
    <row r="5347">
      <c r="A5347" s="10" t="n"/>
      <c r="D5347">
        <f>IFERROR(VLOOKUP(C5347,Produtos!A:B,2,FALSE),"")</f>
        <v/>
      </c>
      <c r="F5347" s="10">
        <f>IFERROR(INDEX(Lotes!$E:$E,MATCH(1,(Lotes!$A:$A=C5347)*(Lotes!$C:$C=E5347),0)),"")</f>
        <v/>
      </c>
      <c r="G5347" s="14" t="n"/>
    </row>
    <row r="5348">
      <c r="A5348" s="10" t="n"/>
      <c r="D5348">
        <f>IFERROR(VLOOKUP(C5348,Produtos!A:B,2,FALSE),"")</f>
        <v/>
      </c>
      <c r="F5348" s="10">
        <f>IFERROR(INDEX(Lotes!$E:$E,MATCH(1,(Lotes!$A:$A=C5348)*(Lotes!$C:$C=E5348),0)),"")</f>
        <v/>
      </c>
      <c r="G5348" s="14" t="n"/>
    </row>
    <row r="5349">
      <c r="A5349" s="10" t="n"/>
      <c r="D5349">
        <f>IFERROR(VLOOKUP(C5349,Produtos!A:B,2,FALSE),"")</f>
        <v/>
      </c>
      <c r="F5349" s="10">
        <f>IFERROR(INDEX(Lotes!$E:$E,MATCH(1,(Lotes!$A:$A=C5349)*(Lotes!$C:$C=E5349),0)),"")</f>
        <v/>
      </c>
      <c r="G5349" s="14" t="n"/>
    </row>
    <row r="5350">
      <c r="A5350" s="10" t="n"/>
      <c r="D5350">
        <f>IFERROR(VLOOKUP(C5350,Produtos!A:B,2,FALSE),"")</f>
        <v/>
      </c>
      <c r="F5350" s="10">
        <f>IFERROR(INDEX(Lotes!$E:$E,MATCH(1,(Lotes!$A:$A=C5350)*(Lotes!$C:$C=E5350),0)),"")</f>
        <v/>
      </c>
      <c r="G5350" s="14" t="n"/>
    </row>
    <row r="5351">
      <c r="A5351" s="10" t="n"/>
      <c r="D5351">
        <f>IFERROR(VLOOKUP(C5351,Produtos!A:B,2,FALSE),"")</f>
        <v/>
      </c>
      <c r="F5351" s="10">
        <f>IFERROR(INDEX(Lotes!$E:$E,MATCH(1,(Lotes!$A:$A=C5351)*(Lotes!$C:$C=E5351),0)),"")</f>
        <v/>
      </c>
      <c r="G5351" s="14" t="n"/>
    </row>
    <row r="5352">
      <c r="A5352" s="10" t="n"/>
      <c r="D5352">
        <f>IFERROR(VLOOKUP(C5352,Produtos!A:B,2,FALSE),"")</f>
        <v/>
      </c>
      <c r="F5352" s="10">
        <f>IFERROR(INDEX(Lotes!$E:$E,MATCH(1,(Lotes!$A:$A=C5352)*(Lotes!$C:$C=E5352),0)),"")</f>
        <v/>
      </c>
      <c r="G5352" s="14" t="n"/>
    </row>
    <row r="5353">
      <c r="A5353" s="10" t="n"/>
      <c r="D5353">
        <f>IFERROR(VLOOKUP(C5353,Produtos!A:B,2,FALSE),"")</f>
        <v/>
      </c>
      <c r="F5353" s="10">
        <f>IFERROR(INDEX(Lotes!$E:$E,MATCH(1,(Lotes!$A:$A=C5353)*(Lotes!$C:$C=E5353),0)),"")</f>
        <v/>
      </c>
      <c r="G5353" s="14" t="n"/>
    </row>
    <row r="5354">
      <c r="A5354" s="10" t="n"/>
      <c r="D5354">
        <f>IFERROR(VLOOKUP(C5354,Produtos!A:B,2,FALSE),"")</f>
        <v/>
      </c>
      <c r="F5354" s="10">
        <f>IFERROR(INDEX(Lotes!$E:$E,MATCH(1,(Lotes!$A:$A=C5354)*(Lotes!$C:$C=E5354),0)),"")</f>
        <v/>
      </c>
      <c r="G5354" s="14" t="n"/>
    </row>
    <row r="5355">
      <c r="A5355" s="10" t="n"/>
      <c r="D5355">
        <f>IFERROR(VLOOKUP(C5355,Produtos!A:B,2,FALSE),"")</f>
        <v/>
      </c>
      <c r="F5355" s="10">
        <f>IFERROR(INDEX(Lotes!$E:$E,MATCH(1,(Lotes!$A:$A=C5355)*(Lotes!$C:$C=E5355),0)),"")</f>
        <v/>
      </c>
      <c r="G5355" s="14" t="n"/>
    </row>
    <row r="5356">
      <c r="A5356" s="10" t="n"/>
      <c r="D5356">
        <f>IFERROR(VLOOKUP(C5356,Produtos!A:B,2,FALSE),"")</f>
        <v/>
      </c>
      <c r="F5356" s="10">
        <f>IFERROR(INDEX(Lotes!$E:$E,MATCH(1,(Lotes!$A:$A=C5356)*(Lotes!$C:$C=E5356),0)),"")</f>
        <v/>
      </c>
      <c r="G5356" s="14" t="n"/>
    </row>
    <row r="5357">
      <c r="A5357" s="10" t="n"/>
      <c r="D5357">
        <f>IFERROR(VLOOKUP(C5357,Produtos!A:B,2,FALSE),"")</f>
        <v/>
      </c>
      <c r="F5357" s="10">
        <f>IFERROR(INDEX(Lotes!$E:$E,MATCH(1,(Lotes!$A:$A=C5357)*(Lotes!$C:$C=E5357),0)),"")</f>
        <v/>
      </c>
      <c r="G5357" s="14" t="n"/>
    </row>
    <row r="5358">
      <c r="A5358" s="10" t="n"/>
      <c r="D5358">
        <f>IFERROR(VLOOKUP(C5358,Produtos!A:B,2,FALSE),"")</f>
        <v/>
      </c>
      <c r="F5358" s="10">
        <f>IFERROR(INDEX(Lotes!$E:$E,MATCH(1,(Lotes!$A:$A=C5358)*(Lotes!$C:$C=E5358),0)),"")</f>
        <v/>
      </c>
      <c r="G5358" s="14" t="n"/>
    </row>
    <row r="5359">
      <c r="A5359" s="10" t="n"/>
      <c r="D5359">
        <f>IFERROR(VLOOKUP(C5359,Produtos!A:B,2,FALSE),"")</f>
        <v/>
      </c>
      <c r="F5359" s="10">
        <f>IFERROR(INDEX(Lotes!$E:$E,MATCH(1,(Lotes!$A:$A=C5359)*(Lotes!$C:$C=E5359),0)),"")</f>
        <v/>
      </c>
      <c r="G5359" s="14" t="n"/>
    </row>
    <row r="5360">
      <c r="A5360" s="10" t="n"/>
      <c r="D5360">
        <f>IFERROR(VLOOKUP(C5360,Produtos!A:B,2,FALSE),"")</f>
        <v/>
      </c>
      <c r="F5360" s="10">
        <f>IFERROR(INDEX(Lotes!$E:$E,MATCH(1,(Lotes!$A:$A=C5360)*(Lotes!$C:$C=E5360),0)),"")</f>
        <v/>
      </c>
      <c r="G5360" s="14" t="n"/>
    </row>
    <row r="5361">
      <c r="A5361" s="10" t="n"/>
      <c r="D5361">
        <f>IFERROR(VLOOKUP(C5361,Produtos!A:B,2,FALSE),"")</f>
        <v/>
      </c>
      <c r="F5361" s="10">
        <f>IFERROR(INDEX(Lotes!$E:$E,MATCH(1,(Lotes!$A:$A=C5361)*(Lotes!$C:$C=E5361),0)),"")</f>
        <v/>
      </c>
      <c r="G5361" s="14" t="n"/>
    </row>
    <row r="5362">
      <c r="A5362" s="10" t="n"/>
      <c r="D5362">
        <f>IFERROR(VLOOKUP(C5362,Produtos!A:B,2,FALSE),"")</f>
        <v/>
      </c>
      <c r="F5362" s="10">
        <f>IFERROR(INDEX(Lotes!$E:$E,MATCH(1,(Lotes!$A:$A=C5362)*(Lotes!$C:$C=E5362),0)),"")</f>
        <v/>
      </c>
      <c r="G5362" s="14" t="n"/>
    </row>
    <row r="5363">
      <c r="A5363" s="10" t="n"/>
      <c r="D5363">
        <f>IFERROR(VLOOKUP(C5363,Produtos!A:B,2,FALSE),"")</f>
        <v/>
      </c>
      <c r="F5363" s="10">
        <f>IFERROR(INDEX(Lotes!$E:$E,MATCH(1,(Lotes!$A:$A=C5363)*(Lotes!$C:$C=E5363),0)),"")</f>
        <v/>
      </c>
      <c r="G5363" s="14" t="n"/>
    </row>
    <row r="5364">
      <c r="A5364" s="10" t="n"/>
      <c r="D5364">
        <f>IFERROR(VLOOKUP(C5364,Produtos!A:B,2,FALSE),"")</f>
        <v/>
      </c>
      <c r="F5364" s="10">
        <f>IFERROR(INDEX(Lotes!$E:$E,MATCH(1,(Lotes!$A:$A=C5364)*(Lotes!$C:$C=E5364),0)),"")</f>
        <v/>
      </c>
      <c r="G5364" s="14" t="n"/>
    </row>
    <row r="5365">
      <c r="A5365" s="10" t="n"/>
      <c r="D5365">
        <f>IFERROR(VLOOKUP(C5365,Produtos!A:B,2,FALSE),"")</f>
        <v/>
      </c>
      <c r="F5365" s="10">
        <f>IFERROR(INDEX(Lotes!$E:$E,MATCH(1,(Lotes!$A:$A=C5365)*(Lotes!$C:$C=E5365),0)),"")</f>
        <v/>
      </c>
      <c r="G5365" s="14" t="n"/>
    </row>
    <row r="5366">
      <c r="A5366" s="10" t="n"/>
      <c r="D5366">
        <f>IFERROR(VLOOKUP(C5366,Produtos!A:B,2,FALSE),"")</f>
        <v/>
      </c>
      <c r="F5366" s="10">
        <f>IFERROR(INDEX(Lotes!$E:$E,MATCH(1,(Lotes!$A:$A=C5366)*(Lotes!$C:$C=E5366),0)),"")</f>
        <v/>
      </c>
      <c r="G5366" s="14" t="n"/>
    </row>
    <row r="5367">
      <c r="A5367" s="10" t="n"/>
      <c r="D5367">
        <f>IFERROR(VLOOKUP(C5367,Produtos!A:B,2,FALSE),"")</f>
        <v/>
      </c>
      <c r="F5367" s="10">
        <f>IFERROR(INDEX(Lotes!$E:$E,MATCH(1,(Lotes!$A:$A=C5367)*(Lotes!$C:$C=E5367),0)),"")</f>
        <v/>
      </c>
      <c r="G5367" s="14" t="n"/>
    </row>
    <row r="5368">
      <c r="A5368" s="10" t="n"/>
      <c r="D5368">
        <f>IFERROR(VLOOKUP(C5368,Produtos!A:B,2,FALSE),"")</f>
        <v/>
      </c>
      <c r="F5368" s="10">
        <f>IFERROR(INDEX(Lotes!$E:$E,MATCH(1,(Lotes!$A:$A=C5368)*(Lotes!$C:$C=E5368),0)),"")</f>
        <v/>
      </c>
      <c r="G5368" s="14" t="n"/>
    </row>
    <row r="5369">
      <c r="A5369" s="10" t="n"/>
      <c r="D5369">
        <f>IFERROR(VLOOKUP(C5369,Produtos!A:B,2,FALSE),"")</f>
        <v/>
      </c>
      <c r="F5369" s="10">
        <f>IFERROR(INDEX(Lotes!$E:$E,MATCH(1,(Lotes!$A:$A=C5369)*(Lotes!$C:$C=E5369),0)),"")</f>
        <v/>
      </c>
      <c r="G5369" s="14" t="n"/>
    </row>
    <row r="5370">
      <c r="A5370" s="10" t="n"/>
      <c r="D5370">
        <f>IFERROR(VLOOKUP(C5370,Produtos!A:B,2,FALSE),"")</f>
        <v/>
      </c>
      <c r="F5370" s="10">
        <f>IFERROR(INDEX(Lotes!$E:$E,MATCH(1,(Lotes!$A:$A=C5370)*(Lotes!$C:$C=E5370),0)),"")</f>
        <v/>
      </c>
      <c r="G5370" s="14" t="n"/>
    </row>
    <row r="5371">
      <c r="A5371" s="10" t="n"/>
      <c r="D5371">
        <f>IFERROR(VLOOKUP(C5371,Produtos!A:B,2,FALSE),"")</f>
        <v/>
      </c>
      <c r="F5371" s="10">
        <f>IFERROR(INDEX(Lotes!$E:$E,MATCH(1,(Lotes!$A:$A=C5371)*(Lotes!$C:$C=E5371),0)),"")</f>
        <v/>
      </c>
      <c r="G5371" s="14" t="n"/>
    </row>
    <row r="5372">
      <c r="A5372" s="10" t="n"/>
      <c r="D5372">
        <f>IFERROR(VLOOKUP(C5372,Produtos!A:B,2,FALSE),"")</f>
        <v/>
      </c>
      <c r="F5372" s="10">
        <f>IFERROR(INDEX(Lotes!$E:$E,MATCH(1,(Lotes!$A:$A=C5372)*(Lotes!$C:$C=E5372),0)),"")</f>
        <v/>
      </c>
      <c r="G5372" s="14" t="n"/>
    </row>
    <row r="5373">
      <c r="A5373" s="10" t="n"/>
      <c r="D5373">
        <f>IFERROR(VLOOKUP(C5373,Produtos!A:B,2,FALSE),"")</f>
        <v/>
      </c>
      <c r="F5373" s="10">
        <f>IFERROR(INDEX(Lotes!$E:$E,MATCH(1,(Lotes!$A:$A=C5373)*(Lotes!$C:$C=E5373),0)),"")</f>
        <v/>
      </c>
      <c r="G5373" s="14" t="n"/>
    </row>
    <row r="5374">
      <c r="A5374" s="10" t="n"/>
      <c r="D5374">
        <f>IFERROR(VLOOKUP(C5374,Produtos!A:B,2,FALSE),"")</f>
        <v/>
      </c>
      <c r="F5374" s="10">
        <f>IFERROR(INDEX(Lotes!$E:$E,MATCH(1,(Lotes!$A:$A=C5374)*(Lotes!$C:$C=E5374),0)),"")</f>
        <v/>
      </c>
      <c r="G5374" s="14" t="n"/>
    </row>
    <row r="5375">
      <c r="A5375" s="10" t="n"/>
      <c r="D5375">
        <f>IFERROR(VLOOKUP(C5375,Produtos!A:B,2,FALSE),"")</f>
        <v/>
      </c>
      <c r="F5375" s="10">
        <f>IFERROR(INDEX(Lotes!$E:$E,MATCH(1,(Lotes!$A:$A=C5375)*(Lotes!$C:$C=E5375),0)),"")</f>
        <v/>
      </c>
      <c r="G5375" s="14" t="n"/>
    </row>
    <row r="5376">
      <c r="A5376" s="10" t="n"/>
      <c r="D5376">
        <f>IFERROR(VLOOKUP(C5376,Produtos!A:B,2,FALSE),"")</f>
        <v/>
      </c>
      <c r="F5376" s="10">
        <f>IFERROR(INDEX(Lotes!$E:$E,MATCH(1,(Lotes!$A:$A=C5376)*(Lotes!$C:$C=E5376),0)),"")</f>
        <v/>
      </c>
      <c r="G5376" s="14" t="n"/>
    </row>
    <row r="5377">
      <c r="A5377" s="10" t="n"/>
      <c r="D5377">
        <f>IFERROR(VLOOKUP(C5377,Produtos!A:B,2,FALSE),"")</f>
        <v/>
      </c>
      <c r="F5377" s="10">
        <f>IFERROR(INDEX(Lotes!$E:$E,MATCH(1,(Lotes!$A:$A=C5377)*(Lotes!$C:$C=E5377),0)),"")</f>
        <v/>
      </c>
      <c r="G5377" s="14" t="n"/>
    </row>
    <row r="5378">
      <c r="A5378" s="10" t="n"/>
      <c r="D5378">
        <f>IFERROR(VLOOKUP(C5378,Produtos!A:B,2,FALSE),"")</f>
        <v/>
      </c>
      <c r="F5378" s="10">
        <f>IFERROR(INDEX(Lotes!$E:$E,MATCH(1,(Lotes!$A:$A=C5378)*(Lotes!$C:$C=E5378),0)),"")</f>
        <v/>
      </c>
      <c r="G5378" s="14" t="n"/>
    </row>
    <row r="5379">
      <c r="A5379" s="10" t="n"/>
      <c r="D5379">
        <f>IFERROR(VLOOKUP(C5379,Produtos!A:B,2,FALSE),"")</f>
        <v/>
      </c>
      <c r="F5379" s="10">
        <f>IFERROR(INDEX(Lotes!$E:$E,MATCH(1,(Lotes!$A:$A=C5379)*(Lotes!$C:$C=E5379),0)),"")</f>
        <v/>
      </c>
      <c r="G5379" s="14" t="n"/>
    </row>
    <row r="5380">
      <c r="A5380" s="10" t="n"/>
      <c r="D5380">
        <f>IFERROR(VLOOKUP(C5380,Produtos!A:B,2,FALSE),"")</f>
        <v/>
      </c>
      <c r="F5380" s="10">
        <f>IFERROR(INDEX(Lotes!$E:$E,MATCH(1,(Lotes!$A:$A=C5380)*(Lotes!$C:$C=E5380),0)),"")</f>
        <v/>
      </c>
      <c r="G5380" s="14" t="n"/>
    </row>
    <row r="5381">
      <c r="A5381" s="10" t="n"/>
      <c r="D5381">
        <f>IFERROR(VLOOKUP(C5381,Produtos!A:B,2,FALSE),"")</f>
        <v/>
      </c>
      <c r="F5381" s="10">
        <f>IFERROR(INDEX(Lotes!$E:$E,MATCH(1,(Lotes!$A:$A=C5381)*(Lotes!$C:$C=E5381),0)),"")</f>
        <v/>
      </c>
      <c r="G5381" s="14" t="n"/>
    </row>
    <row r="5382">
      <c r="A5382" s="10" t="n"/>
      <c r="D5382">
        <f>IFERROR(VLOOKUP(C5382,Produtos!A:B,2,FALSE),"")</f>
        <v/>
      </c>
      <c r="F5382" s="10">
        <f>IFERROR(INDEX(Lotes!$E:$E,MATCH(1,(Lotes!$A:$A=C5382)*(Lotes!$C:$C=E5382),0)),"")</f>
        <v/>
      </c>
      <c r="G5382" s="14" t="n"/>
    </row>
    <row r="5383">
      <c r="A5383" s="10" t="n"/>
      <c r="D5383">
        <f>IFERROR(VLOOKUP(C5383,Produtos!A:B,2,FALSE),"")</f>
        <v/>
      </c>
      <c r="F5383" s="10">
        <f>IFERROR(INDEX(Lotes!$E:$E,MATCH(1,(Lotes!$A:$A=C5383)*(Lotes!$C:$C=E5383),0)),"")</f>
        <v/>
      </c>
      <c r="G5383" s="14" t="n"/>
    </row>
    <row r="5384">
      <c r="A5384" s="10" t="n"/>
      <c r="D5384">
        <f>IFERROR(VLOOKUP(C5384,Produtos!A:B,2,FALSE),"")</f>
        <v/>
      </c>
      <c r="F5384" s="10">
        <f>IFERROR(INDEX(Lotes!$E:$E,MATCH(1,(Lotes!$A:$A=C5384)*(Lotes!$C:$C=E5384),0)),"")</f>
        <v/>
      </c>
      <c r="G5384" s="14" t="n"/>
    </row>
    <row r="5385">
      <c r="A5385" s="10" t="n"/>
      <c r="D5385">
        <f>IFERROR(VLOOKUP(C5385,Produtos!A:B,2,FALSE),"")</f>
        <v/>
      </c>
      <c r="F5385" s="10">
        <f>IFERROR(INDEX(Lotes!$E:$E,MATCH(1,(Lotes!$A:$A=C5385)*(Lotes!$C:$C=E5385),0)),"")</f>
        <v/>
      </c>
      <c r="G5385" s="14" t="n"/>
    </row>
    <row r="5386">
      <c r="A5386" s="10" t="n"/>
      <c r="D5386">
        <f>IFERROR(VLOOKUP(C5386,Produtos!A:B,2,FALSE),"")</f>
        <v/>
      </c>
      <c r="F5386" s="10">
        <f>IFERROR(INDEX(Lotes!$E:$E,MATCH(1,(Lotes!$A:$A=C5386)*(Lotes!$C:$C=E5386),0)),"")</f>
        <v/>
      </c>
      <c r="G5386" s="14" t="n"/>
    </row>
    <row r="5387">
      <c r="A5387" s="10" t="n"/>
      <c r="D5387">
        <f>IFERROR(VLOOKUP(C5387,Produtos!A:B,2,FALSE),"")</f>
        <v/>
      </c>
      <c r="F5387" s="10">
        <f>IFERROR(INDEX(Lotes!$E:$E,MATCH(1,(Lotes!$A:$A=C5387)*(Lotes!$C:$C=E5387),0)),"")</f>
        <v/>
      </c>
      <c r="G5387" s="14" t="n"/>
    </row>
    <row r="5388">
      <c r="A5388" s="10" t="n"/>
      <c r="D5388">
        <f>IFERROR(VLOOKUP(C5388,Produtos!A:B,2,FALSE),"")</f>
        <v/>
      </c>
      <c r="F5388" s="10">
        <f>IFERROR(INDEX(Lotes!$E:$E,MATCH(1,(Lotes!$A:$A=C5388)*(Lotes!$C:$C=E5388),0)),"")</f>
        <v/>
      </c>
      <c r="G5388" s="14" t="n"/>
    </row>
    <row r="5389">
      <c r="A5389" s="10" t="n"/>
      <c r="D5389">
        <f>IFERROR(VLOOKUP(C5389,Produtos!A:B,2,FALSE),"")</f>
        <v/>
      </c>
      <c r="F5389" s="10">
        <f>IFERROR(INDEX(Lotes!$E:$E,MATCH(1,(Lotes!$A:$A=C5389)*(Lotes!$C:$C=E5389),0)),"")</f>
        <v/>
      </c>
      <c r="G5389" s="14" t="n"/>
    </row>
    <row r="5390">
      <c r="A5390" s="10" t="n"/>
      <c r="D5390">
        <f>IFERROR(VLOOKUP(C5390,Produtos!A:B,2,FALSE),"")</f>
        <v/>
      </c>
      <c r="F5390" s="10">
        <f>IFERROR(INDEX(Lotes!$E:$E,MATCH(1,(Lotes!$A:$A=C5390)*(Lotes!$C:$C=E5390),0)),"")</f>
        <v/>
      </c>
      <c r="G5390" s="14" t="n"/>
    </row>
    <row r="5391">
      <c r="A5391" s="10" t="n"/>
      <c r="D5391">
        <f>IFERROR(VLOOKUP(C5391,Produtos!A:B,2,FALSE),"")</f>
        <v/>
      </c>
      <c r="F5391" s="10">
        <f>IFERROR(INDEX(Lotes!$E:$E,MATCH(1,(Lotes!$A:$A=C5391)*(Lotes!$C:$C=E5391),0)),"")</f>
        <v/>
      </c>
      <c r="G5391" s="14" t="n"/>
    </row>
    <row r="5392">
      <c r="A5392" s="10" t="n"/>
      <c r="D5392">
        <f>IFERROR(VLOOKUP(C5392,Produtos!A:B,2,FALSE),"")</f>
        <v/>
      </c>
      <c r="F5392" s="10">
        <f>IFERROR(INDEX(Lotes!$E:$E,MATCH(1,(Lotes!$A:$A=C5392)*(Lotes!$C:$C=E5392),0)),"")</f>
        <v/>
      </c>
      <c r="G5392" s="14" t="n"/>
    </row>
    <row r="5393">
      <c r="A5393" s="10" t="n"/>
      <c r="D5393">
        <f>IFERROR(VLOOKUP(C5393,Produtos!A:B,2,FALSE),"")</f>
        <v/>
      </c>
      <c r="F5393" s="10">
        <f>IFERROR(INDEX(Lotes!$E:$E,MATCH(1,(Lotes!$A:$A=C5393)*(Lotes!$C:$C=E5393),0)),"")</f>
        <v/>
      </c>
      <c r="G5393" s="14" t="n"/>
    </row>
    <row r="5394">
      <c r="A5394" s="10" t="n"/>
      <c r="D5394">
        <f>IFERROR(VLOOKUP(C5394,Produtos!A:B,2,FALSE),"")</f>
        <v/>
      </c>
      <c r="F5394" s="10">
        <f>IFERROR(INDEX(Lotes!$E:$E,MATCH(1,(Lotes!$A:$A=C5394)*(Lotes!$C:$C=E5394),0)),"")</f>
        <v/>
      </c>
      <c r="G5394" s="14" t="n"/>
    </row>
    <row r="5395">
      <c r="A5395" s="10" t="n"/>
      <c r="D5395">
        <f>IFERROR(VLOOKUP(C5395,Produtos!A:B,2,FALSE),"")</f>
        <v/>
      </c>
      <c r="F5395" s="10">
        <f>IFERROR(INDEX(Lotes!$E:$E,MATCH(1,(Lotes!$A:$A=C5395)*(Lotes!$C:$C=E5395),0)),"")</f>
        <v/>
      </c>
      <c r="G5395" s="14" t="n"/>
    </row>
    <row r="5396">
      <c r="A5396" s="10" t="n"/>
      <c r="D5396">
        <f>IFERROR(VLOOKUP(C5396,Produtos!A:B,2,FALSE),"")</f>
        <v/>
      </c>
      <c r="F5396" s="10">
        <f>IFERROR(INDEX(Lotes!$E:$E,MATCH(1,(Lotes!$A:$A=C5396)*(Lotes!$C:$C=E5396),0)),"")</f>
        <v/>
      </c>
      <c r="G5396" s="14" t="n"/>
    </row>
    <row r="5397">
      <c r="A5397" s="10" t="n"/>
      <c r="D5397">
        <f>IFERROR(VLOOKUP(C5397,Produtos!A:B,2,FALSE),"")</f>
        <v/>
      </c>
      <c r="F5397" s="10">
        <f>IFERROR(INDEX(Lotes!$E:$E,MATCH(1,(Lotes!$A:$A=C5397)*(Lotes!$C:$C=E5397),0)),"")</f>
        <v/>
      </c>
      <c r="G5397" s="14" t="n"/>
    </row>
    <row r="5398">
      <c r="A5398" s="10" t="n"/>
      <c r="D5398">
        <f>IFERROR(VLOOKUP(C5398,Produtos!A:B,2,FALSE),"")</f>
        <v/>
      </c>
      <c r="F5398" s="10">
        <f>IFERROR(INDEX(Lotes!$E:$E,MATCH(1,(Lotes!$A:$A=C5398)*(Lotes!$C:$C=E5398),0)),"")</f>
        <v/>
      </c>
      <c r="G5398" s="14" t="n"/>
    </row>
    <row r="5399">
      <c r="A5399" s="10" t="n"/>
      <c r="D5399">
        <f>IFERROR(VLOOKUP(C5399,Produtos!A:B,2,FALSE),"")</f>
        <v/>
      </c>
      <c r="F5399" s="10">
        <f>IFERROR(INDEX(Lotes!$E:$E,MATCH(1,(Lotes!$A:$A=C5399)*(Lotes!$C:$C=E5399),0)),"")</f>
        <v/>
      </c>
      <c r="G5399" s="14" t="n"/>
    </row>
    <row r="5400">
      <c r="A5400" s="10" t="n"/>
      <c r="D5400">
        <f>IFERROR(VLOOKUP(C5400,Produtos!A:B,2,FALSE),"")</f>
        <v/>
      </c>
      <c r="F5400" s="10">
        <f>IFERROR(INDEX(Lotes!$E:$E,MATCH(1,(Lotes!$A:$A=C5400)*(Lotes!$C:$C=E5400),0)),"")</f>
        <v/>
      </c>
      <c r="G5400" s="14" t="n"/>
    </row>
    <row r="5401">
      <c r="A5401" s="10" t="n"/>
      <c r="D5401">
        <f>IFERROR(VLOOKUP(C5401,Produtos!A:B,2,FALSE),"")</f>
        <v/>
      </c>
      <c r="F5401" s="10">
        <f>IFERROR(INDEX(Lotes!$E:$E,MATCH(1,(Lotes!$A:$A=C5401)*(Lotes!$C:$C=E5401),0)),"")</f>
        <v/>
      </c>
      <c r="G5401" s="14" t="n"/>
    </row>
    <row r="5402">
      <c r="A5402" s="10" t="n"/>
      <c r="D5402">
        <f>IFERROR(VLOOKUP(C5402,Produtos!A:B,2,FALSE),"")</f>
        <v/>
      </c>
      <c r="F5402" s="10">
        <f>IFERROR(INDEX(Lotes!$E:$E,MATCH(1,(Lotes!$A:$A=C5402)*(Lotes!$C:$C=E5402),0)),"")</f>
        <v/>
      </c>
      <c r="G5402" s="14" t="n"/>
    </row>
    <row r="5403">
      <c r="A5403" s="10" t="n"/>
      <c r="D5403">
        <f>IFERROR(VLOOKUP(C5403,Produtos!A:B,2,FALSE),"")</f>
        <v/>
      </c>
      <c r="F5403" s="10">
        <f>IFERROR(INDEX(Lotes!$E:$E,MATCH(1,(Lotes!$A:$A=C5403)*(Lotes!$C:$C=E5403),0)),"")</f>
        <v/>
      </c>
      <c r="G5403" s="14" t="n"/>
    </row>
    <row r="5404">
      <c r="A5404" s="10" t="n"/>
      <c r="D5404">
        <f>IFERROR(VLOOKUP(C5404,Produtos!A:B,2,FALSE),"")</f>
        <v/>
      </c>
      <c r="F5404" s="10">
        <f>IFERROR(INDEX(Lotes!$E:$E,MATCH(1,(Lotes!$A:$A=C5404)*(Lotes!$C:$C=E5404),0)),"")</f>
        <v/>
      </c>
      <c r="G5404" s="14" t="n"/>
    </row>
    <row r="5405">
      <c r="A5405" s="10" t="n"/>
      <c r="D5405">
        <f>IFERROR(VLOOKUP(C5405,Produtos!A:B,2,FALSE),"")</f>
        <v/>
      </c>
      <c r="F5405" s="10">
        <f>IFERROR(INDEX(Lotes!$E:$E,MATCH(1,(Lotes!$A:$A=C5405)*(Lotes!$C:$C=E5405),0)),"")</f>
        <v/>
      </c>
      <c r="G5405" s="14" t="n"/>
    </row>
    <row r="5406">
      <c r="A5406" s="10" t="n"/>
      <c r="D5406">
        <f>IFERROR(VLOOKUP(C5406,Produtos!A:B,2,FALSE),"")</f>
        <v/>
      </c>
      <c r="F5406" s="10">
        <f>IFERROR(INDEX(Lotes!$E:$E,MATCH(1,(Lotes!$A:$A=C5406)*(Lotes!$C:$C=E5406),0)),"")</f>
        <v/>
      </c>
      <c r="G5406" s="14" t="n"/>
    </row>
    <row r="5407">
      <c r="A5407" s="10" t="n"/>
      <c r="D5407">
        <f>IFERROR(VLOOKUP(C5407,Produtos!A:B,2,FALSE),"")</f>
        <v/>
      </c>
      <c r="F5407" s="10">
        <f>IFERROR(INDEX(Lotes!$E:$E,MATCH(1,(Lotes!$A:$A=C5407)*(Lotes!$C:$C=E5407),0)),"")</f>
        <v/>
      </c>
      <c r="G5407" s="14" t="n"/>
    </row>
    <row r="5408">
      <c r="A5408" s="10" t="n"/>
      <c r="D5408">
        <f>IFERROR(VLOOKUP(C5408,Produtos!A:B,2,FALSE),"")</f>
        <v/>
      </c>
      <c r="F5408" s="10">
        <f>IFERROR(INDEX(Lotes!$E:$E,MATCH(1,(Lotes!$A:$A=C5408)*(Lotes!$C:$C=E5408),0)),"")</f>
        <v/>
      </c>
      <c r="G5408" s="14" t="n"/>
    </row>
    <row r="5409">
      <c r="A5409" s="10" t="n"/>
      <c r="D5409">
        <f>IFERROR(VLOOKUP(C5409,Produtos!A:B,2,FALSE),"")</f>
        <v/>
      </c>
      <c r="F5409" s="10">
        <f>IFERROR(INDEX(Lotes!$E:$E,MATCH(1,(Lotes!$A:$A=C5409)*(Lotes!$C:$C=E5409),0)),"")</f>
        <v/>
      </c>
      <c r="G5409" s="14" t="n"/>
    </row>
    <row r="5410">
      <c r="A5410" s="10" t="n"/>
      <c r="D5410">
        <f>IFERROR(VLOOKUP(C5410,Produtos!A:B,2,FALSE),"")</f>
        <v/>
      </c>
      <c r="F5410" s="10">
        <f>IFERROR(INDEX(Lotes!$E:$E,MATCH(1,(Lotes!$A:$A=C5410)*(Lotes!$C:$C=E5410),0)),"")</f>
        <v/>
      </c>
      <c r="G5410" s="14" t="n"/>
    </row>
    <row r="5411">
      <c r="A5411" s="10" t="n"/>
      <c r="D5411">
        <f>IFERROR(VLOOKUP(C5411,Produtos!A:B,2,FALSE),"")</f>
        <v/>
      </c>
      <c r="F5411" s="10">
        <f>IFERROR(INDEX(Lotes!$E:$E,MATCH(1,(Lotes!$A:$A=C5411)*(Lotes!$C:$C=E5411),0)),"")</f>
        <v/>
      </c>
      <c r="G5411" s="14" t="n"/>
    </row>
    <row r="5412">
      <c r="A5412" s="10" t="n"/>
      <c r="D5412">
        <f>IFERROR(VLOOKUP(C5412,Produtos!A:B,2,FALSE),"")</f>
        <v/>
      </c>
      <c r="F5412" s="10">
        <f>IFERROR(INDEX(Lotes!$E:$E,MATCH(1,(Lotes!$A:$A=C5412)*(Lotes!$C:$C=E5412),0)),"")</f>
        <v/>
      </c>
      <c r="G5412" s="14" t="n"/>
    </row>
    <row r="5413">
      <c r="A5413" s="10" t="n"/>
      <c r="D5413">
        <f>IFERROR(VLOOKUP(C5413,Produtos!A:B,2,FALSE),"")</f>
        <v/>
      </c>
      <c r="F5413" s="10">
        <f>IFERROR(INDEX(Lotes!$E:$E,MATCH(1,(Lotes!$A:$A=C5413)*(Lotes!$C:$C=E5413),0)),"")</f>
        <v/>
      </c>
      <c r="G5413" s="14" t="n"/>
    </row>
    <row r="5414">
      <c r="A5414" s="10" t="n"/>
      <c r="D5414">
        <f>IFERROR(VLOOKUP(C5414,Produtos!A:B,2,FALSE),"")</f>
        <v/>
      </c>
      <c r="F5414" s="10">
        <f>IFERROR(INDEX(Lotes!$E:$E,MATCH(1,(Lotes!$A:$A=C5414)*(Lotes!$C:$C=E5414),0)),"")</f>
        <v/>
      </c>
      <c r="G5414" s="14" t="n"/>
    </row>
    <row r="5415">
      <c r="A5415" s="10" t="n"/>
      <c r="D5415">
        <f>IFERROR(VLOOKUP(C5415,Produtos!A:B,2,FALSE),"")</f>
        <v/>
      </c>
      <c r="F5415" s="10">
        <f>IFERROR(INDEX(Lotes!$E:$E,MATCH(1,(Lotes!$A:$A=C5415)*(Lotes!$C:$C=E5415),0)),"")</f>
        <v/>
      </c>
      <c r="G5415" s="14" t="n"/>
    </row>
    <row r="5416">
      <c r="A5416" s="10" t="n"/>
      <c r="D5416">
        <f>IFERROR(VLOOKUP(C5416,Produtos!A:B,2,FALSE),"")</f>
        <v/>
      </c>
      <c r="F5416" s="10">
        <f>IFERROR(INDEX(Lotes!$E:$E,MATCH(1,(Lotes!$A:$A=C5416)*(Lotes!$C:$C=E5416),0)),"")</f>
        <v/>
      </c>
      <c r="G5416" s="14" t="n"/>
    </row>
    <row r="5417">
      <c r="A5417" s="10" t="n"/>
      <c r="D5417">
        <f>IFERROR(VLOOKUP(C5417,Produtos!A:B,2,FALSE),"")</f>
        <v/>
      </c>
      <c r="F5417" s="10">
        <f>IFERROR(INDEX(Lotes!$E:$E,MATCH(1,(Lotes!$A:$A=C5417)*(Lotes!$C:$C=E5417),0)),"")</f>
        <v/>
      </c>
      <c r="G5417" s="14" t="n"/>
    </row>
    <row r="5418">
      <c r="A5418" s="10" t="n"/>
      <c r="D5418">
        <f>IFERROR(VLOOKUP(C5418,Produtos!A:B,2,FALSE),"")</f>
        <v/>
      </c>
      <c r="F5418" s="10">
        <f>IFERROR(INDEX(Lotes!$E:$E,MATCH(1,(Lotes!$A:$A=C5418)*(Lotes!$C:$C=E5418),0)),"")</f>
        <v/>
      </c>
      <c r="G5418" s="14" t="n"/>
    </row>
    <row r="5419">
      <c r="A5419" s="10" t="n"/>
      <c r="D5419">
        <f>IFERROR(VLOOKUP(C5419,Produtos!A:B,2,FALSE),"")</f>
        <v/>
      </c>
      <c r="F5419" s="10">
        <f>IFERROR(INDEX(Lotes!$E:$E,MATCH(1,(Lotes!$A:$A=C5419)*(Lotes!$C:$C=E5419),0)),"")</f>
        <v/>
      </c>
      <c r="G5419" s="14" t="n"/>
    </row>
    <row r="5420">
      <c r="A5420" s="10" t="n"/>
      <c r="D5420">
        <f>IFERROR(VLOOKUP(C5420,Produtos!A:B,2,FALSE),"")</f>
        <v/>
      </c>
      <c r="F5420" s="10">
        <f>IFERROR(INDEX(Lotes!$E:$E,MATCH(1,(Lotes!$A:$A=C5420)*(Lotes!$C:$C=E5420),0)),"")</f>
        <v/>
      </c>
      <c r="G5420" s="14" t="n"/>
    </row>
    <row r="5421">
      <c r="A5421" s="10" t="n"/>
      <c r="D5421">
        <f>IFERROR(VLOOKUP(C5421,Produtos!A:B,2,FALSE),"")</f>
        <v/>
      </c>
      <c r="F5421" s="10">
        <f>IFERROR(INDEX(Lotes!$E:$E,MATCH(1,(Lotes!$A:$A=C5421)*(Lotes!$C:$C=E5421),0)),"")</f>
        <v/>
      </c>
      <c r="G5421" s="14" t="n"/>
    </row>
    <row r="5422">
      <c r="A5422" s="10" t="n"/>
      <c r="D5422">
        <f>IFERROR(VLOOKUP(C5422,Produtos!A:B,2,FALSE),"")</f>
        <v/>
      </c>
      <c r="F5422" s="10">
        <f>IFERROR(INDEX(Lotes!$E:$E,MATCH(1,(Lotes!$A:$A=C5422)*(Lotes!$C:$C=E5422),0)),"")</f>
        <v/>
      </c>
      <c r="G5422" s="14" t="n"/>
    </row>
    <row r="5423">
      <c r="A5423" s="10" t="n"/>
      <c r="D5423">
        <f>IFERROR(VLOOKUP(C5423,Produtos!A:B,2,FALSE),"")</f>
        <v/>
      </c>
      <c r="F5423" s="10">
        <f>IFERROR(INDEX(Lotes!$E:$E,MATCH(1,(Lotes!$A:$A=C5423)*(Lotes!$C:$C=E5423),0)),"")</f>
        <v/>
      </c>
      <c r="G5423" s="14" t="n"/>
    </row>
    <row r="5424">
      <c r="A5424" s="10" t="n"/>
      <c r="D5424">
        <f>IFERROR(VLOOKUP(C5424,Produtos!A:B,2,FALSE),"")</f>
        <v/>
      </c>
      <c r="F5424" s="10">
        <f>IFERROR(INDEX(Lotes!$E:$E,MATCH(1,(Lotes!$A:$A=C5424)*(Lotes!$C:$C=E5424),0)),"")</f>
        <v/>
      </c>
      <c r="G5424" s="14" t="n"/>
    </row>
    <row r="5425">
      <c r="A5425" s="10" t="n"/>
      <c r="D5425">
        <f>IFERROR(VLOOKUP(C5425,Produtos!A:B,2,FALSE),"")</f>
        <v/>
      </c>
      <c r="F5425" s="10">
        <f>IFERROR(INDEX(Lotes!$E:$E,MATCH(1,(Lotes!$A:$A=C5425)*(Lotes!$C:$C=E5425),0)),"")</f>
        <v/>
      </c>
      <c r="G5425" s="14" t="n"/>
    </row>
    <row r="5426">
      <c r="A5426" s="10" t="n"/>
      <c r="D5426">
        <f>IFERROR(VLOOKUP(C5426,Produtos!A:B,2,FALSE),"")</f>
        <v/>
      </c>
      <c r="F5426" s="10">
        <f>IFERROR(INDEX(Lotes!$E:$E,MATCH(1,(Lotes!$A:$A=C5426)*(Lotes!$C:$C=E5426),0)),"")</f>
        <v/>
      </c>
      <c r="G5426" s="14" t="n"/>
    </row>
    <row r="5427">
      <c r="A5427" s="10" t="n"/>
      <c r="D5427">
        <f>IFERROR(VLOOKUP(C5427,Produtos!A:B,2,FALSE),"")</f>
        <v/>
      </c>
      <c r="F5427" s="10">
        <f>IFERROR(INDEX(Lotes!$E:$E,MATCH(1,(Lotes!$A:$A=C5427)*(Lotes!$C:$C=E5427),0)),"")</f>
        <v/>
      </c>
      <c r="G5427" s="14" t="n"/>
    </row>
    <row r="5428">
      <c r="A5428" s="10" t="n"/>
      <c r="D5428">
        <f>IFERROR(VLOOKUP(C5428,Produtos!A:B,2,FALSE),"")</f>
        <v/>
      </c>
      <c r="F5428" s="10">
        <f>IFERROR(INDEX(Lotes!$E:$E,MATCH(1,(Lotes!$A:$A=C5428)*(Lotes!$C:$C=E5428),0)),"")</f>
        <v/>
      </c>
      <c r="G5428" s="14" t="n"/>
    </row>
    <row r="5429">
      <c r="A5429" s="10" t="n"/>
      <c r="D5429">
        <f>IFERROR(VLOOKUP(C5429,Produtos!A:B,2,FALSE),"")</f>
        <v/>
      </c>
      <c r="F5429" s="10">
        <f>IFERROR(INDEX(Lotes!$E:$E,MATCH(1,(Lotes!$A:$A=C5429)*(Lotes!$C:$C=E5429),0)),"")</f>
        <v/>
      </c>
      <c r="G5429" s="14" t="n"/>
    </row>
    <row r="5430">
      <c r="A5430" s="10" t="n"/>
      <c r="D5430">
        <f>IFERROR(VLOOKUP(C5430,Produtos!A:B,2,FALSE),"")</f>
        <v/>
      </c>
      <c r="F5430" s="10">
        <f>IFERROR(INDEX(Lotes!$E:$E,MATCH(1,(Lotes!$A:$A=C5430)*(Lotes!$C:$C=E5430),0)),"")</f>
        <v/>
      </c>
      <c r="G5430" s="14" t="n"/>
    </row>
    <row r="5431">
      <c r="A5431" s="10" t="n"/>
      <c r="D5431">
        <f>IFERROR(VLOOKUP(C5431,Produtos!A:B,2,FALSE),"")</f>
        <v/>
      </c>
      <c r="F5431" s="10">
        <f>IFERROR(INDEX(Lotes!$E:$E,MATCH(1,(Lotes!$A:$A=C5431)*(Lotes!$C:$C=E5431),0)),"")</f>
        <v/>
      </c>
      <c r="G5431" s="14" t="n"/>
    </row>
    <row r="5432">
      <c r="A5432" s="10" t="n"/>
      <c r="D5432">
        <f>IFERROR(VLOOKUP(C5432,Produtos!A:B,2,FALSE),"")</f>
        <v/>
      </c>
      <c r="F5432" s="10">
        <f>IFERROR(INDEX(Lotes!$E:$E,MATCH(1,(Lotes!$A:$A=C5432)*(Lotes!$C:$C=E5432),0)),"")</f>
        <v/>
      </c>
      <c r="G5432" s="14" t="n"/>
    </row>
    <row r="5433">
      <c r="A5433" s="10" t="n"/>
      <c r="D5433">
        <f>IFERROR(VLOOKUP(C5433,Produtos!A:B,2,FALSE),"")</f>
        <v/>
      </c>
      <c r="F5433" s="10">
        <f>IFERROR(INDEX(Lotes!$E:$E,MATCH(1,(Lotes!$A:$A=C5433)*(Lotes!$C:$C=E5433),0)),"")</f>
        <v/>
      </c>
      <c r="G5433" s="14" t="n"/>
    </row>
    <row r="5434">
      <c r="A5434" s="10" t="n"/>
      <c r="D5434">
        <f>IFERROR(VLOOKUP(C5434,Produtos!A:B,2,FALSE),"")</f>
        <v/>
      </c>
      <c r="F5434" s="10">
        <f>IFERROR(INDEX(Lotes!$E:$E,MATCH(1,(Lotes!$A:$A=C5434)*(Lotes!$C:$C=E5434),0)),"")</f>
        <v/>
      </c>
      <c r="G5434" s="14" t="n"/>
    </row>
    <row r="5435">
      <c r="A5435" s="10" t="n"/>
      <c r="D5435">
        <f>IFERROR(VLOOKUP(C5435,Produtos!A:B,2,FALSE),"")</f>
        <v/>
      </c>
      <c r="F5435" s="10">
        <f>IFERROR(INDEX(Lotes!$E:$E,MATCH(1,(Lotes!$A:$A=C5435)*(Lotes!$C:$C=E5435),0)),"")</f>
        <v/>
      </c>
      <c r="G5435" s="14" t="n"/>
    </row>
    <row r="5436">
      <c r="A5436" s="10" t="n"/>
      <c r="D5436">
        <f>IFERROR(VLOOKUP(C5436,Produtos!A:B,2,FALSE),"")</f>
        <v/>
      </c>
      <c r="F5436" s="10">
        <f>IFERROR(INDEX(Lotes!$E:$E,MATCH(1,(Lotes!$A:$A=C5436)*(Lotes!$C:$C=E5436),0)),"")</f>
        <v/>
      </c>
      <c r="G5436" s="14" t="n"/>
    </row>
    <row r="5437">
      <c r="A5437" s="10" t="n"/>
      <c r="D5437">
        <f>IFERROR(VLOOKUP(C5437,Produtos!A:B,2,FALSE),"")</f>
        <v/>
      </c>
      <c r="F5437" s="10">
        <f>IFERROR(INDEX(Lotes!$E:$E,MATCH(1,(Lotes!$A:$A=C5437)*(Lotes!$C:$C=E5437),0)),"")</f>
        <v/>
      </c>
      <c r="G5437" s="14" t="n"/>
    </row>
    <row r="5438">
      <c r="A5438" s="10" t="n"/>
      <c r="D5438">
        <f>IFERROR(VLOOKUP(C5438,Produtos!A:B,2,FALSE),"")</f>
        <v/>
      </c>
      <c r="F5438" s="10">
        <f>IFERROR(INDEX(Lotes!$E:$E,MATCH(1,(Lotes!$A:$A=C5438)*(Lotes!$C:$C=E5438),0)),"")</f>
        <v/>
      </c>
      <c r="G5438" s="14" t="n"/>
    </row>
    <row r="5439">
      <c r="A5439" s="10" t="n"/>
      <c r="D5439">
        <f>IFERROR(VLOOKUP(C5439,Produtos!A:B,2,FALSE),"")</f>
        <v/>
      </c>
      <c r="F5439" s="10">
        <f>IFERROR(INDEX(Lotes!$E:$E,MATCH(1,(Lotes!$A:$A=C5439)*(Lotes!$C:$C=E5439),0)),"")</f>
        <v/>
      </c>
      <c r="G5439" s="14" t="n"/>
    </row>
    <row r="5440">
      <c r="A5440" s="10" t="n"/>
      <c r="D5440">
        <f>IFERROR(VLOOKUP(C5440,Produtos!A:B,2,FALSE),"")</f>
        <v/>
      </c>
      <c r="F5440" s="10">
        <f>IFERROR(INDEX(Lotes!$E:$E,MATCH(1,(Lotes!$A:$A=C5440)*(Lotes!$C:$C=E5440),0)),"")</f>
        <v/>
      </c>
      <c r="G5440" s="14" t="n"/>
    </row>
    <row r="5441">
      <c r="A5441" s="10" t="n"/>
      <c r="D5441">
        <f>IFERROR(VLOOKUP(C5441,Produtos!A:B,2,FALSE),"")</f>
        <v/>
      </c>
      <c r="F5441" s="10">
        <f>IFERROR(INDEX(Lotes!$E:$E,MATCH(1,(Lotes!$A:$A=C5441)*(Lotes!$C:$C=E5441),0)),"")</f>
        <v/>
      </c>
      <c r="G5441" s="14" t="n"/>
    </row>
    <row r="5442">
      <c r="A5442" s="10" t="n"/>
      <c r="D5442">
        <f>IFERROR(VLOOKUP(C5442,Produtos!A:B,2,FALSE),"")</f>
        <v/>
      </c>
      <c r="F5442" s="10">
        <f>IFERROR(INDEX(Lotes!$E:$E,MATCH(1,(Lotes!$A:$A=C5442)*(Lotes!$C:$C=E5442),0)),"")</f>
        <v/>
      </c>
      <c r="G5442" s="14" t="n"/>
    </row>
    <row r="5443">
      <c r="A5443" s="10" t="n"/>
      <c r="D5443">
        <f>IFERROR(VLOOKUP(C5443,Produtos!A:B,2,FALSE),"")</f>
        <v/>
      </c>
      <c r="F5443" s="10">
        <f>IFERROR(INDEX(Lotes!$E:$E,MATCH(1,(Lotes!$A:$A=C5443)*(Lotes!$C:$C=E5443),0)),"")</f>
        <v/>
      </c>
      <c r="G5443" s="14" t="n"/>
    </row>
    <row r="5444">
      <c r="A5444" s="10" t="n"/>
      <c r="D5444">
        <f>IFERROR(VLOOKUP(C5444,Produtos!A:B,2,FALSE),"")</f>
        <v/>
      </c>
      <c r="F5444" s="10">
        <f>IFERROR(INDEX(Lotes!$E:$E,MATCH(1,(Lotes!$A:$A=C5444)*(Lotes!$C:$C=E5444),0)),"")</f>
        <v/>
      </c>
      <c r="G5444" s="14" t="n"/>
    </row>
    <row r="5445">
      <c r="A5445" s="10" t="n"/>
      <c r="D5445">
        <f>IFERROR(VLOOKUP(C5445,Produtos!A:B,2,FALSE),"")</f>
        <v/>
      </c>
      <c r="F5445" s="10">
        <f>IFERROR(INDEX(Lotes!$E:$E,MATCH(1,(Lotes!$A:$A=C5445)*(Lotes!$C:$C=E5445),0)),"")</f>
        <v/>
      </c>
      <c r="G5445" s="14" t="n"/>
    </row>
    <row r="5446">
      <c r="A5446" s="10" t="n"/>
      <c r="D5446">
        <f>IFERROR(VLOOKUP(C5446,Produtos!A:B,2,FALSE),"")</f>
        <v/>
      </c>
      <c r="F5446" s="10">
        <f>IFERROR(INDEX(Lotes!$E:$E,MATCH(1,(Lotes!$A:$A=C5446)*(Lotes!$C:$C=E5446),0)),"")</f>
        <v/>
      </c>
      <c r="G5446" s="14" t="n"/>
    </row>
    <row r="5447">
      <c r="A5447" s="10" t="n"/>
      <c r="D5447">
        <f>IFERROR(VLOOKUP(C5447,Produtos!A:B,2,FALSE),"")</f>
        <v/>
      </c>
      <c r="F5447" s="10">
        <f>IFERROR(INDEX(Lotes!$E:$E,MATCH(1,(Lotes!$A:$A=C5447)*(Lotes!$C:$C=E5447),0)),"")</f>
        <v/>
      </c>
      <c r="G5447" s="14" t="n"/>
    </row>
    <row r="5448">
      <c r="A5448" s="10" t="n"/>
      <c r="D5448">
        <f>IFERROR(VLOOKUP(C5448,Produtos!A:B,2,FALSE),"")</f>
        <v/>
      </c>
      <c r="F5448" s="10">
        <f>IFERROR(INDEX(Lotes!$E:$E,MATCH(1,(Lotes!$A:$A=C5448)*(Lotes!$C:$C=E5448),0)),"")</f>
        <v/>
      </c>
      <c r="G5448" s="14" t="n"/>
    </row>
    <row r="5449">
      <c r="A5449" s="10" t="n"/>
      <c r="D5449">
        <f>IFERROR(VLOOKUP(C5449,Produtos!A:B,2,FALSE),"")</f>
        <v/>
      </c>
      <c r="F5449" s="10">
        <f>IFERROR(INDEX(Lotes!$E:$E,MATCH(1,(Lotes!$A:$A=C5449)*(Lotes!$C:$C=E5449),0)),"")</f>
        <v/>
      </c>
      <c r="G5449" s="14" t="n"/>
    </row>
    <row r="5450">
      <c r="A5450" s="10" t="n"/>
      <c r="D5450">
        <f>IFERROR(VLOOKUP(C5450,Produtos!A:B,2,FALSE),"")</f>
        <v/>
      </c>
      <c r="F5450" s="10">
        <f>IFERROR(INDEX(Lotes!$E:$E,MATCH(1,(Lotes!$A:$A=C5450)*(Lotes!$C:$C=E5450),0)),"")</f>
        <v/>
      </c>
      <c r="G5450" s="14" t="n"/>
    </row>
    <row r="5451">
      <c r="A5451" s="10" t="n"/>
      <c r="D5451">
        <f>IFERROR(VLOOKUP(C5451,Produtos!A:B,2,FALSE),"")</f>
        <v/>
      </c>
      <c r="F5451" s="10">
        <f>IFERROR(INDEX(Lotes!$E:$E,MATCH(1,(Lotes!$A:$A=C5451)*(Lotes!$C:$C=E5451),0)),"")</f>
        <v/>
      </c>
      <c r="G5451" s="14" t="n"/>
    </row>
    <row r="5452">
      <c r="A5452" s="10" t="n"/>
      <c r="D5452">
        <f>IFERROR(VLOOKUP(C5452,Produtos!A:B,2,FALSE),"")</f>
        <v/>
      </c>
      <c r="F5452" s="10">
        <f>IFERROR(INDEX(Lotes!$E:$E,MATCH(1,(Lotes!$A:$A=C5452)*(Lotes!$C:$C=E5452),0)),"")</f>
        <v/>
      </c>
      <c r="G5452" s="14" t="n"/>
    </row>
    <row r="5453">
      <c r="A5453" s="10" t="n"/>
      <c r="D5453">
        <f>IFERROR(VLOOKUP(C5453,Produtos!A:B,2,FALSE),"")</f>
        <v/>
      </c>
      <c r="F5453" s="10">
        <f>IFERROR(INDEX(Lotes!$E:$E,MATCH(1,(Lotes!$A:$A=C5453)*(Lotes!$C:$C=E5453),0)),"")</f>
        <v/>
      </c>
      <c r="G5453" s="14" t="n"/>
    </row>
    <row r="5454">
      <c r="A5454" s="10" t="n"/>
      <c r="D5454">
        <f>IFERROR(VLOOKUP(C5454,Produtos!A:B,2,FALSE),"")</f>
        <v/>
      </c>
      <c r="F5454" s="10">
        <f>IFERROR(INDEX(Lotes!$E:$E,MATCH(1,(Lotes!$A:$A=C5454)*(Lotes!$C:$C=E5454),0)),"")</f>
        <v/>
      </c>
      <c r="G5454" s="14" t="n"/>
    </row>
    <row r="5455">
      <c r="A5455" s="10" t="n"/>
      <c r="D5455">
        <f>IFERROR(VLOOKUP(C5455,Produtos!A:B,2,FALSE),"")</f>
        <v/>
      </c>
      <c r="F5455" s="10">
        <f>IFERROR(INDEX(Lotes!$E:$E,MATCH(1,(Lotes!$A:$A=C5455)*(Lotes!$C:$C=E5455),0)),"")</f>
        <v/>
      </c>
      <c r="G5455" s="14" t="n"/>
    </row>
    <row r="5456">
      <c r="A5456" s="10" t="n"/>
      <c r="D5456">
        <f>IFERROR(VLOOKUP(C5456,Produtos!A:B,2,FALSE),"")</f>
        <v/>
      </c>
      <c r="F5456" s="10">
        <f>IFERROR(INDEX(Lotes!$E:$E,MATCH(1,(Lotes!$A:$A=C5456)*(Lotes!$C:$C=E5456),0)),"")</f>
        <v/>
      </c>
      <c r="G5456" s="14" t="n"/>
    </row>
    <row r="5457">
      <c r="A5457" s="10" t="n"/>
      <c r="D5457">
        <f>IFERROR(VLOOKUP(C5457,Produtos!A:B,2,FALSE),"")</f>
        <v/>
      </c>
      <c r="F5457" s="10">
        <f>IFERROR(INDEX(Lotes!$E:$E,MATCH(1,(Lotes!$A:$A=C5457)*(Lotes!$C:$C=E5457),0)),"")</f>
        <v/>
      </c>
      <c r="G5457" s="14" t="n"/>
    </row>
    <row r="5458">
      <c r="A5458" s="10" t="n"/>
      <c r="D5458">
        <f>IFERROR(VLOOKUP(C5458,Produtos!A:B,2,FALSE),"")</f>
        <v/>
      </c>
      <c r="F5458" s="10">
        <f>IFERROR(INDEX(Lotes!$E:$E,MATCH(1,(Lotes!$A:$A=C5458)*(Lotes!$C:$C=E5458),0)),"")</f>
        <v/>
      </c>
      <c r="G5458" s="14" t="n"/>
    </row>
    <row r="5459">
      <c r="A5459" s="10" t="n"/>
      <c r="D5459">
        <f>IFERROR(VLOOKUP(C5459,Produtos!A:B,2,FALSE),"")</f>
        <v/>
      </c>
      <c r="F5459" s="10">
        <f>IFERROR(INDEX(Lotes!$E:$E,MATCH(1,(Lotes!$A:$A=C5459)*(Lotes!$C:$C=E5459),0)),"")</f>
        <v/>
      </c>
      <c r="G5459" s="14" t="n"/>
    </row>
    <row r="5460">
      <c r="A5460" s="10" t="n"/>
      <c r="D5460">
        <f>IFERROR(VLOOKUP(C5460,Produtos!A:B,2,FALSE),"")</f>
        <v/>
      </c>
      <c r="F5460" s="10">
        <f>IFERROR(INDEX(Lotes!$E:$E,MATCH(1,(Lotes!$A:$A=C5460)*(Lotes!$C:$C=E5460),0)),"")</f>
        <v/>
      </c>
      <c r="G5460" s="14" t="n"/>
    </row>
    <row r="5461">
      <c r="A5461" s="10" t="n"/>
      <c r="D5461">
        <f>IFERROR(VLOOKUP(C5461,Produtos!A:B,2,FALSE),"")</f>
        <v/>
      </c>
      <c r="F5461" s="10">
        <f>IFERROR(INDEX(Lotes!$E:$E,MATCH(1,(Lotes!$A:$A=C5461)*(Lotes!$C:$C=E5461),0)),"")</f>
        <v/>
      </c>
      <c r="G5461" s="14" t="n"/>
    </row>
    <row r="5462">
      <c r="A5462" s="10" t="n"/>
      <c r="D5462">
        <f>IFERROR(VLOOKUP(C5462,Produtos!A:B,2,FALSE),"")</f>
        <v/>
      </c>
      <c r="F5462" s="10">
        <f>IFERROR(INDEX(Lotes!$E:$E,MATCH(1,(Lotes!$A:$A=C5462)*(Lotes!$C:$C=E5462),0)),"")</f>
        <v/>
      </c>
      <c r="G5462" s="14" t="n"/>
    </row>
    <row r="5463">
      <c r="A5463" s="10" t="n"/>
      <c r="D5463">
        <f>IFERROR(VLOOKUP(C5463,Produtos!A:B,2,FALSE),"")</f>
        <v/>
      </c>
      <c r="F5463" s="10">
        <f>IFERROR(INDEX(Lotes!$E:$E,MATCH(1,(Lotes!$A:$A=C5463)*(Lotes!$C:$C=E5463),0)),"")</f>
        <v/>
      </c>
      <c r="G5463" s="14" t="n"/>
    </row>
    <row r="5464">
      <c r="A5464" s="10" t="n"/>
      <c r="D5464">
        <f>IFERROR(VLOOKUP(C5464,Produtos!A:B,2,FALSE),"")</f>
        <v/>
      </c>
      <c r="F5464" s="10">
        <f>IFERROR(INDEX(Lotes!$E:$E,MATCH(1,(Lotes!$A:$A=C5464)*(Lotes!$C:$C=E5464),0)),"")</f>
        <v/>
      </c>
      <c r="G5464" s="14" t="n"/>
    </row>
    <row r="5465">
      <c r="A5465" s="10" t="n"/>
      <c r="D5465">
        <f>IFERROR(VLOOKUP(C5465,Produtos!A:B,2,FALSE),"")</f>
        <v/>
      </c>
      <c r="F5465" s="10">
        <f>IFERROR(INDEX(Lotes!$E:$E,MATCH(1,(Lotes!$A:$A=C5465)*(Lotes!$C:$C=E5465),0)),"")</f>
        <v/>
      </c>
      <c r="G5465" s="14" t="n"/>
    </row>
    <row r="5466">
      <c r="A5466" s="10" t="n"/>
      <c r="D5466">
        <f>IFERROR(VLOOKUP(C5466,Produtos!A:B,2,FALSE),"")</f>
        <v/>
      </c>
      <c r="F5466" s="10">
        <f>IFERROR(INDEX(Lotes!$E:$E,MATCH(1,(Lotes!$A:$A=C5466)*(Lotes!$C:$C=E5466),0)),"")</f>
        <v/>
      </c>
      <c r="G5466" s="14" t="n"/>
    </row>
    <row r="5467">
      <c r="A5467" s="10" t="n"/>
      <c r="D5467">
        <f>IFERROR(VLOOKUP(C5467,Produtos!A:B,2,FALSE),"")</f>
        <v/>
      </c>
      <c r="F5467" s="10">
        <f>IFERROR(INDEX(Lotes!$E:$E,MATCH(1,(Lotes!$A:$A=C5467)*(Lotes!$C:$C=E5467),0)),"")</f>
        <v/>
      </c>
      <c r="G5467" s="14" t="n"/>
    </row>
    <row r="5468">
      <c r="A5468" s="10" t="n"/>
      <c r="D5468">
        <f>IFERROR(VLOOKUP(C5468,Produtos!A:B,2,FALSE),"")</f>
        <v/>
      </c>
      <c r="F5468" s="10">
        <f>IFERROR(INDEX(Lotes!$E:$E,MATCH(1,(Lotes!$A:$A=C5468)*(Lotes!$C:$C=E5468),0)),"")</f>
        <v/>
      </c>
      <c r="G5468" s="14" t="n"/>
    </row>
    <row r="5469">
      <c r="A5469" s="10" t="n"/>
      <c r="D5469">
        <f>IFERROR(VLOOKUP(C5469,Produtos!A:B,2,FALSE),"")</f>
        <v/>
      </c>
      <c r="F5469" s="10">
        <f>IFERROR(INDEX(Lotes!$E:$E,MATCH(1,(Lotes!$A:$A=C5469)*(Lotes!$C:$C=E5469),0)),"")</f>
        <v/>
      </c>
      <c r="G5469" s="14" t="n"/>
    </row>
    <row r="5470">
      <c r="A5470" s="10" t="n"/>
      <c r="D5470">
        <f>IFERROR(VLOOKUP(C5470,Produtos!A:B,2,FALSE),"")</f>
        <v/>
      </c>
      <c r="F5470" s="10">
        <f>IFERROR(INDEX(Lotes!$E:$E,MATCH(1,(Lotes!$A:$A=C5470)*(Lotes!$C:$C=E5470),0)),"")</f>
        <v/>
      </c>
      <c r="G5470" s="14" t="n"/>
    </row>
    <row r="5471">
      <c r="A5471" s="10" t="n"/>
      <c r="D5471">
        <f>IFERROR(VLOOKUP(C5471,Produtos!A:B,2,FALSE),"")</f>
        <v/>
      </c>
      <c r="F5471" s="10">
        <f>IFERROR(INDEX(Lotes!$E:$E,MATCH(1,(Lotes!$A:$A=C5471)*(Lotes!$C:$C=E5471),0)),"")</f>
        <v/>
      </c>
      <c r="G5471" s="14" t="n"/>
    </row>
    <row r="5472">
      <c r="A5472" s="10" t="n"/>
      <c r="D5472">
        <f>IFERROR(VLOOKUP(C5472,Produtos!A:B,2,FALSE),"")</f>
        <v/>
      </c>
      <c r="F5472" s="10">
        <f>IFERROR(INDEX(Lotes!$E:$E,MATCH(1,(Lotes!$A:$A=C5472)*(Lotes!$C:$C=E5472),0)),"")</f>
        <v/>
      </c>
      <c r="G5472" s="14" t="n"/>
    </row>
    <row r="5473">
      <c r="A5473" s="10" t="n"/>
      <c r="D5473">
        <f>IFERROR(VLOOKUP(C5473,Produtos!A:B,2,FALSE),"")</f>
        <v/>
      </c>
      <c r="F5473" s="10">
        <f>IFERROR(INDEX(Lotes!$E:$E,MATCH(1,(Lotes!$A:$A=C5473)*(Lotes!$C:$C=E5473),0)),"")</f>
        <v/>
      </c>
      <c r="G5473" s="14" t="n"/>
    </row>
    <row r="5474">
      <c r="A5474" s="10" t="n"/>
      <c r="D5474">
        <f>IFERROR(VLOOKUP(C5474,Produtos!A:B,2,FALSE),"")</f>
        <v/>
      </c>
      <c r="F5474" s="10">
        <f>IFERROR(INDEX(Lotes!$E:$E,MATCH(1,(Lotes!$A:$A=C5474)*(Lotes!$C:$C=E5474),0)),"")</f>
        <v/>
      </c>
      <c r="G5474" s="14" t="n"/>
    </row>
    <row r="5475">
      <c r="A5475" s="10" t="n"/>
      <c r="D5475">
        <f>IFERROR(VLOOKUP(C5475,Produtos!A:B,2,FALSE),"")</f>
        <v/>
      </c>
      <c r="F5475" s="10">
        <f>IFERROR(INDEX(Lotes!$E:$E,MATCH(1,(Lotes!$A:$A=C5475)*(Lotes!$C:$C=E5475),0)),"")</f>
        <v/>
      </c>
      <c r="G5475" s="14" t="n"/>
    </row>
    <row r="5476">
      <c r="A5476" s="10" t="n"/>
      <c r="D5476">
        <f>IFERROR(VLOOKUP(C5476,Produtos!A:B,2,FALSE),"")</f>
        <v/>
      </c>
      <c r="F5476" s="10">
        <f>IFERROR(INDEX(Lotes!$E:$E,MATCH(1,(Lotes!$A:$A=C5476)*(Lotes!$C:$C=E5476),0)),"")</f>
        <v/>
      </c>
      <c r="G5476" s="14" t="n"/>
    </row>
    <row r="5477">
      <c r="A5477" s="10" t="n"/>
      <c r="D5477">
        <f>IFERROR(VLOOKUP(C5477,Produtos!A:B,2,FALSE),"")</f>
        <v/>
      </c>
      <c r="F5477" s="10">
        <f>IFERROR(INDEX(Lotes!$E:$E,MATCH(1,(Lotes!$A:$A=C5477)*(Lotes!$C:$C=E5477),0)),"")</f>
        <v/>
      </c>
      <c r="G5477" s="14" t="n"/>
    </row>
    <row r="5478">
      <c r="A5478" s="10" t="n"/>
      <c r="D5478">
        <f>IFERROR(VLOOKUP(C5478,Produtos!A:B,2,FALSE),"")</f>
        <v/>
      </c>
      <c r="F5478" s="10">
        <f>IFERROR(INDEX(Lotes!$E:$E,MATCH(1,(Lotes!$A:$A=C5478)*(Lotes!$C:$C=E5478),0)),"")</f>
        <v/>
      </c>
      <c r="G5478" s="14" t="n"/>
    </row>
    <row r="5479">
      <c r="A5479" s="10" t="n"/>
      <c r="D5479">
        <f>IFERROR(VLOOKUP(C5479,Produtos!A:B,2,FALSE),"")</f>
        <v/>
      </c>
      <c r="F5479" s="10">
        <f>IFERROR(INDEX(Lotes!$E:$E,MATCH(1,(Lotes!$A:$A=C5479)*(Lotes!$C:$C=E5479),0)),"")</f>
        <v/>
      </c>
      <c r="G5479" s="14" t="n"/>
    </row>
    <row r="5480">
      <c r="A5480" s="10" t="n"/>
      <c r="D5480">
        <f>IFERROR(VLOOKUP(C5480,Produtos!A:B,2,FALSE),"")</f>
        <v/>
      </c>
      <c r="F5480" s="10">
        <f>IFERROR(INDEX(Lotes!$E:$E,MATCH(1,(Lotes!$A:$A=C5480)*(Lotes!$C:$C=E5480),0)),"")</f>
        <v/>
      </c>
      <c r="G5480" s="14" t="n"/>
    </row>
    <row r="5481">
      <c r="A5481" s="10" t="n"/>
      <c r="D5481">
        <f>IFERROR(VLOOKUP(C5481,Produtos!A:B,2,FALSE),"")</f>
        <v/>
      </c>
      <c r="F5481" s="10">
        <f>IFERROR(INDEX(Lotes!$E:$E,MATCH(1,(Lotes!$A:$A=C5481)*(Lotes!$C:$C=E5481),0)),"")</f>
        <v/>
      </c>
      <c r="G5481" s="14" t="n"/>
    </row>
    <row r="5482">
      <c r="A5482" s="10" t="n"/>
      <c r="D5482">
        <f>IFERROR(VLOOKUP(C5482,Produtos!A:B,2,FALSE),"")</f>
        <v/>
      </c>
      <c r="F5482" s="10">
        <f>IFERROR(INDEX(Lotes!$E:$E,MATCH(1,(Lotes!$A:$A=C5482)*(Lotes!$C:$C=E5482),0)),"")</f>
        <v/>
      </c>
      <c r="G5482" s="14" t="n"/>
    </row>
    <row r="5483">
      <c r="A5483" s="10" t="n"/>
      <c r="D5483">
        <f>IFERROR(VLOOKUP(C5483,Produtos!A:B,2,FALSE),"")</f>
        <v/>
      </c>
      <c r="F5483" s="10">
        <f>IFERROR(INDEX(Lotes!$E:$E,MATCH(1,(Lotes!$A:$A=C5483)*(Lotes!$C:$C=E5483),0)),"")</f>
        <v/>
      </c>
      <c r="G5483" s="14" t="n"/>
    </row>
    <row r="5484">
      <c r="A5484" s="10" t="n"/>
      <c r="D5484">
        <f>IFERROR(VLOOKUP(C5484,Produtos!A:B,2,FALSE),"")</f>
        <v/>
      </c>
      <c r="F5484" s="10">
        <f>IFERROR(INDEX(Lotes!$E:$E,MATCH(1,(Lotes!$A:$A=C5484)*(Lotes!$C:$C=E5484),0)),"")</f>
        <v/>
      </c>
      <c r="G5484" s="14" t="n"/>
    </row>
    <row r="5485">
      <c r="A5485" s="10" t="n"/>
      <c r="D5485">
        <f>IFERROR(VLOOKUP(C5485,Produtos!A:B,2,FALSE),"")</f>
        <v/>
      </c>
      <c r="F5485" s="10">
        <f>IFERROR(INDEX(Lotes!$E:$E,MATCH(1,(Lotes!$A:$A=C5485)*(Lotes!$C:$C=E5485),0)),"")</f>
        <v/>
      </c>
      <c r="G5485" s="14" t="n"/>
    </row>
    <row r="5486">
      <c r="A5486" s="10" t="n"/>
      <c r="D5486">
        <f>IFERROR(VLOOKUP(C5486,Produtos!A:B,2,FALSE),"")</f>
        <v/>
      </c>
      <c r="F5486" s="10">
        <f>IFERROR(INDEX(Lotes!$E:$E,MATCH(1,(Lotes!$A:$A=C5486)*(Lotes!$C:$C=E5486),0)),"")</f>
        <v/>
      </c>
      <c r="G5486" s="14" t="n"/>
    </row>
    <row r="5487">
      <c r="A5487" s="10" t="n"/>
      <c r="D5487">
        <f>IFERROR(VLOOKUP(C5487,Produtos!A:B,2,FALSE),"")</f>
        <v/>
      </c>
      <c r="F5487" s="10">
        <f>IFERROR(INDEX(Lotes!$E:$E,MATCH(1,(Lotes!$A:$A=C5487)*(Lotes!$C:$C=E5487),0)),"")</f>
        <v/>
      </c>
      <c r="G5487" s="14" t="n"/>
    </row>
    <row r="5488">
      <c r="A5488" s="10" t="n"/>
      <c r="D5488">
        <f>IFERROR(VLOOKUP(C5488,Produtos!A:B,2,FALSE),"")</f>
        <v/>
      </c>
      <c r="F5488" s="10">
        <f>IFERROR(INDEX(Lotes!$E:$E,MATCH(1,(Lotes!$A:$A=C5488)*(Lotes!$C:$C=E5488),0)),"")</f>
        <v/>
      </c>
      <c r="G5488" s="14" t="n"/>
    </row>
    <row r="5489">
      <c r="A5489" s="10" t="n"/>
      <c r="D5489">
        <f>IFERROR(VLOOKUP(C5489,Produtos!A:B,2,FALSE),"")</f>
        <v/>
      </c>
      <c r="F5489" s="10">
        <f>IFERROR(INDEX(Lotes!$E:$E,MATCH(1,(Lotes!$A:$A=C5489)*(Lotes!$C:$C=E5489),0)),"")</f>
        <v/>
      </c>
      <c r="G5489" s="14" t="n"/>
    </row>
    <row r="5490">
      <c r="A5490" s="10" t="n"/>
      <c r="D5490">
        <f>IFERROR(VLOOKUP(C5490,Produtos!A:B,2,FALSE),"")</f>
        <v/>
      </c>
      <c r="F5490" s="10">
        <f>IFERROR(INDEX(Lotes!$E:$E,MATCH(1,(Lotes!$A:$A=C5490)*(Lotes!$C:$C=E5490),0)),"")</f>
        <v/>
      </c>
      <c r="G5490" s="14" t="n"/>
    </row>
    <row r="5491">
      <c r="A5491" s="10" t="n"/>
      <c r="D5491">
        <f>IFERROR(VLOOKUP(C5491,Produtos!A:B,2,FALSE),"")</f>
        <v/>
      </c>
      <c r="F5491" s="10">
        <f>IFERROR(INDEX(Lotes!$E:$E,MATCH(1,(Lotes!$A:$A=C5491)*(Lotes!$C:$C=E5491),0)),"")</f>
        <v/>
      </c>
      <c r="G5491" s="14" t="n"/>
    </row>
    <row r="5492">
      <c r="A5492" s="10" t="n"/>
      <c r="D5492">
        <f>IFERROR(VLOOKUP(C5492,Produtos!A:B,2,FALSE),"")</f>
        <v/>
      </c>
      <c r="F5492" s="10">
        <f>IFERROR(INDEX(Lotes!$E:$E,MATCH(1,(Lotes!$A:$A=C5492)*(Lotes!$C:$C=E5492),0)),"")</f>
        <v/>
      </c>
      <c r="G5492" s="14" t="n"/>
    </row>
    <row r="5493">
      <c r="A5493" s="10" t="n"/>
      <c r="D5493">
        <f>IFERROR(VLOOKUP(C5493,Produtos!A:B,2,FALSE),"")</f>
        <v/>
      </c>
      <c r="F5493" s="10">
        <f>IFERROR(INDEX(Lotes!$E:$E,MATCH(1,(Lotes!$A:$A=C5493)*(Lotes!$C:$C=E5493),0)),"")</f>
        <v/>
      </c>
      <c r="G5493" s="14" t="n"/>
    </row>
    <row r="5494">
      <c r="A5494" s="10" t="n"/>
      <c r="D5494">
        <f>IFERROR(VLOOKUP(C5494,Produtos!A:B,2,FALSE),"")</f>
        <v/>
      </c>
      <c r="F5494" s="10">
        <f>IFERROR(INDEX(Lotes!$E:$E,MATCH(1,(Lotes!$A:$A=C5494)*(Lotes!$C:$C=E5494),0)),"")</f>
        <v/>
      </c>
      <c r="G5494" s="14" t="n"/>
    </row>
    <row r="5495">
      <c r="A5495" s="10" t="n"/>
      <c r="D5495">
        <f>IFERROR(VLOOKUP(C5495,Produtos!A:B,2,FALSE),"")</f>
        <v/>
      </c>
      <c r="F5495" s="10">
        <f>IFERROR(INDEX(Lotes!$E:$E,MATCH(1,(Lotes!$A:$A=C5495)*(Lotes!$C:$C=E5495),0)),"")</f>
        <v/>
      </c>
      <c r="G5495" s="14" t="n"/>
    </row>
    <row r="5496">
      <c r="A5496" s="10" t="n"/>
      <c r="D5496">
        <f>IFERROR(VLOOKUP(C5496,Produtos!A:B,2,FALSE),"")</f>
        <v/>
      </c>
      <c r="F5496" s="10">
        <f>IFERROR(INDEX(Lotes!$E:$E,MATCH(1,(Lotes!$A:$A=C5496)*(Lotes!$C:$C=E5496),0)),"")</f>
        <v/>
      </c>
      <c r="G5496" s="14" t="n"/>
    </row>
    <row r="5497">
      <c r="A5497" s="10" t="n"/>
      <c r="D5497">
        <f>IFERROR(VLOOKUP(C5497,Produtos!A:B,2,FALSE),"")</f>
        <v/>
      </c>
      <c r="F5497" s="10">
        <f>IFERROR(INDEX(Lotes!$E:$E,MATCH(1,(Lotes!$A:$A=C5497)*(Lotes!$C:$C=E5497),0)),"")</f>
        <v/>
      </c>
      <c r="G5497" s="14" t="n"/>
    </row>
    <row r="5498">
      <c r="A5498" s="10" t="n"/>
      <c r="D5498">
        <f>IFERROR(VLOOKUP(C5498,Produtos!A:B,2,FALSE),"")</f>
        <v/>
      </c>
      <c r="F5498" s="10">
        <f>IFERROR(INDEX(Lotes!$E:$E,MATCH(1,(Lotes!$A:$A=C5498)*(Lotes!$C:$C=E5498),0)),"")</f>
        <v/>
      </c>
      <c r="G5498" s="14" t="n"/>
    </row>
    <row r="5499">
      <c r="A5499" s="10" t="n"/>
      <c r="D5499">
        <f>IFERROR(VLOOKUP(C5499,Produtos!A:B,2,FALSE),"")</f>
        <v/>
      </c>
      <c r="F5499" s="10">
        <f>IFERROR(INDEX(Lotes!$E:$E,MATCH(1,(Lotes!$A:$A=C5499)*(Lotes!$C:$C=E5499),0)),"")</f>
        <v/>
      </c>
      <c r="G5499" s="14" t="n"/>
    </row>
    <row r="5500">
      <c r="A5500" s="10" t="n"/>
      <c r="D5500">
        <f>IFERROR(VLOOKUP(C5500,Produtos!A:B,2,FALSE),"")</f>
        <v/>
      </c>
      <c r="F5500" s="10">
        <f>IFERROR(INDEX(Lotes!$E:$E,MATCH(1,(Lotes!$A:$A=C5500)*(Lotes!$C:$C=E5500),0)),"")</f>
        <v/>
      </c>
      <c r="G5500" s="14" t="n"/>
    </row>
    <row r="5501">
      <c r="A5501" s="10" t="n"/>
      <c r="D5501">
        <f>IFERROR(VLOOKUP(C5501,Produtos!A:B,2,FALSE),"")</f>
        <v/>
      </c>
      <c r="F5501" s="10">
        <f>IFERROR(INDEX(Lotes!$E:$E,MATCH(1,(Lotes!$A:$A=C5501)*(Lotes!$C:$C=E5501),0)),"")</f>
        <v/>
      </c>
      <c r="G5501" s="14" t="n"/>
    </row>
    <row r="5502">
      <c r="A5502" s="10" t="n"/>
      <c r="D5502">
        <f>IFERROR(VLOOKUP(C5502,Produtos!A:B,2,FALSE),"")</f>
        <v/>
      </c>
      <c r="F5502" s="10">
        <f>IFERROR(INDEX(Lotes!$E:$E,MATCH(1,(Lotes!$A:$A=C5502)*(Lotes!$C:$C=E5502),0)),"")</f>
        <v/>
      </c>
      <c r="G5502" s="14" t="n"/>
    </row>
    <row r="5503">
      <c r="A5503" s="10" t="n"/>
      <c r="D5503">
        <f>IFERROR(VLOOKUP(C5503,Produtos!A:B,2,FALSE),"")</f>
        <v/>
      </c>
      <c r="F5503" s="10">
        <f>IFERROR(INDEX(Lotes!$E:$E,MATCH(1,(Lotes!$A:$A=C5503)*(Lotes!$C:$C=E5503),0)),"")</f>
        <v/>
      </c>
      <c r="G5503" s="14" t="n"/>
    </row>
    <row r="5504">
      <c r="A5504" s="10" t="n"/>
      <c r="D5504">
        <f>IFERROR(VLOOKUP(C5504,Produtos!A:B,2,FALSE),"")</f>
        <v/>
      </c>
      <c r="F5504" s="10">
        <f>IFERROR(INDEX(Lotes!$E:$E,MATCH(1,(Lotes!$A:$A=C5504)*(Lotes!$C:$C=E5504),0)),"")</f>
        <v/>
      </c>
      <c r="G5504" s="14" t="n"/>
    </row>
    <row r="5505">
      <c r="A5505" s="10" t="n"/>
      <c r="D5505">
        <f>IFERROR(VLOOKUP(C5505,Produtos!A:B,2,FALSE),"")</f>
        <v/>
      </c>
      <c r="F5505" s="10">
        <f>IFERROR(INDEX(Lotes!$E:$E,MATCH(1,(Lotes!$A:$A=C5505)*(Lotes!$C:$C=E5505),0)),"")</f>
        <v/>
      </c>
      <c r="G5505" s="14" t="n"/>
    </row>
    <row r="5506">
      <c r="A5506" s="10" t="n"/>
      <c r="D5506">
        <f>IFERROR(VLOOKUP(C5506,Produtos!A:B,2,FALSE),"")</f>
        <v/>
      </c>
      <c r="F5506" s="10">
        <f>IFERROR(INDEX(Lotes!$E:$E,MATCH(1,(Lotes!$A:$A=C5506)*(Lotes!$C:$C=E5506),0)),"")</f>
        <v/>
      </c>
      <c r="G5506" s="14" t="n"/>
    </row>
    <row r="5507">
      <c r="A5507" s="10" t="n"/>
      <c r="D5507">
        <f>IFERROR(VLOOKUP(C5507,Produtos!A:B,2,FALSE),"")</f>
        <v/>
      </c>
      <c r="F5507" s="10">
        <f>IFERROR(INDEX(Lotes!$E:$E,MATCH(1,(Lotes!$A:$A=C5507)*(Lotes!$C:$C=E5507),0)),"")</f>
        <v/>
      </c>
      <c r="G5507" s="14" t="n"/>
    </row>
    <row r="5508">
      <c r="A5508" s="10" t="n"/>
      <c r="D5508">
        <f>IFERROR(VLOOKUP(C5508,Produtos!A:B,2,FALSE),"")</f>
        <v/>
      </c>
      <c r="F5508" s="10">
        <f>IFERROR(INDEX(Lotes!$E:$E,MATCH(1,(Lotes!$A:$A=C5508)*(Lotes!$C:$C=E5508),0)),"")</f>
        <v/>
      </c>
      <c r="G5508" s="14" t="n"/>
    </row>
    <row r="5509">
      <c r="A5509" s="10" t="n"/>
      <c r="D5509">
        <f>IFERROR(VLOOKUP(C5509,Produtos!A:B,2,FALSE),"")</f>
        <v/>
      </c>
      <c r="F5509" s="10">
        <f>IFERROR(INDEX(Lotes!$E:$E,MATCH(1,(Lotes!$A:$A=C5509)*(Lotes!$C:$C=E5509),0)),"")</f>
        <v/>
      </c>
      <c r="G5509" s="14" t="n"/>
    </row>
    <row r="5510">
      <c r="A5510" s="10" t="n"/>
      <c r="D5510">
        <f>IFERROR(VLOOKUP(C5510,Produtos!A:B,2,FALSE),"")</f>
        <v/>
      </c>
      <c r="F5510" s="10">
        <f>IFERROR(INDEX(Lotes!$E:$E,MATCH(1,(Lotes!$A:$A=C5510)*(Lotes!$C:$C=E5510),0)),"")</f>
        <v/>
      </c>
      <c r="G5510" s="14" t="n"/>
    </row>
    <row r="5511">
      <c r="A5511" s="10" t="n"/>
      <c r="D5511">
        <f>IFERROR(VLOOKUP(C5511,Produtos!A:B,2,FALSE),"")</f>
        <v/>
      </c>
      <c r="F5511" s="10">
        <f>IFERROR(INDEX(Lotes!$E:$E,MATCH(1,(Lotes!$A:$A=C5511)*(Lotes!$C:$C=E5511),0)),"")</f>
        <v/>
      </c>
      <c r="G5511" s="14" t="n"/>
    </row>
    <row r="5512">
      <c r="A5512" s="10" t="n"/>
      <c r="D5512">
        <f>IFERROR(VLOOKUP(C5512,Produtos!A:B,2,FALSE),"")</f>
        <v/>
      </c>
      <c r="F5512" s="10">
        <f>IFERROR(INDEX(Lotes!$E:$E,MATCH(1,(Lotes!$A:$A=C5512)*(Lotes!$C:$C=E5512),0)),"")</f>
        <v/>
      </c>
      <c r="G5512" s="14" t="n"/>
    </row>
    <row r="5513">
      <c r="A5513" s="10" t="n"/>
      <c r="D5513">
        <f>IFERROR(VLOOKUP(C5513,Produtos!A:B,2,FALSE),"")</f>
        <v/>
      </c>
      <c r="F5513" s="10">
        <f>IFERROR(INDEX(Lotes!$E:$E,MATCH(1,(Lotes!$A:$A=C5513)*(Lotes!$C:$C=E5513),0)),"")</f>
        <v/>
      </c>
      <c r="G5513" s="14" t="n"/>
    </row>
    <row r="5514">
      <c r="A5514" s="10" t="n"/>
      <c r="D5514">
        <f>IFERROR(VLOOKUP(C5514,Produtos!A:B,2,FALSE),"")</f>
        <v/>
      </c>
      <c r="F5514" s="10">
        <f>IFERROR(INDEX(Lotes!$E:$E,MATCH(1,(Lotes!$A:$A=C5514)*(Lotes!$C:$C=E5514),0)),"")</f>
        <v/>
      </c>
      <c r="G5514" s="14" t="n"/>
    </row>
    <row r="5515">
      <c r="A5515" s="10" t="n"/>
      <c r="D5515">
        <f>IFERROR(VLOOKUP(C5515,Produtos!A:B,2,FALSE),"")</f>
        <v/>
      </c>
      <c r="F5515" s="10">
        <f>IFERROR(INDEX(Lotes!$E:$E,MATCH(1,(Lotes!$A:$A=C5515)*(Lotes!$C:$C=E5515),0)),"")</f>
        <v/>
      </c>
      <c r="G5515" s="14" t="n"/>
    </row>
    <row r="5516">
      <c r="A5516" s="10" t="n"/>
      <c r="D5516">
        <f>IFERROR(VLOOKUP(C5516,Produtos!A:B,2,FALSE),"")</f>
        <v/>
      </c>
      <c r="F5516" s="10">
        <f>IFERROR(INDEX(Lotes!$E:$E,MATCH(1,(Lotes!$A:$A=C5516)*(Lotes!$C:$C=E5516),0)),"")</f>
        <v/>
      </c>
      <c r="G5516" s="14" t="n"/>
    </row>
    <row r="5517">
      <c r="A5517" s="10" t="n"/>
      <c r="D5517">
        <f>IFERROR(VLOOKUP(C5517,Produtos!A:B,2,FALSE),"")</f>
        <v/>
      </c>
      <c r="F5517" s="10">
        <f>IFERROR(INDEX(Lotes!$E:$E,MATCH(1,(Lotes!$A:$A=C5517)*(Lotes!$C:$C=E5517),0)),"")</f>
        <v/>
      </c>
      <c r="G5517" s="14" t="n"/>
    </row>
    <row r="5518">
      <c r="A5518" s="10" t="n"/>
      <c r="D5518">
        <f>IFERROR(VLOOKUP(C5518,Produtos!A:B,2,FALSE),"")</f>
        <v/>
      </c>
      <c r="F5518" s="10">
        <f>IFERROR(INDEX(Lotes!$E:$E,MATCH(1,(Lotes!$A:$A=C5518)*(Lotes!$C:$C=E5518),0)),"")</f>
        <v/>
      </c>
      <c r="G5518" s="14" t="n"/>
    </row>
    <row r="5519">
      <c r="A5519" s="10" t="n"/>
      <c r="D5519">
        <f>IFERROR(VLOOKUP(C5519,Produtos!A:B,2,FALSE),"")</f>
        <v/>
      </c>
      <c r="F5519" s="10">
        <f>IFERROR(INDEX(Lotes!$E:$E,MATCH(1,(Lotes!$A:$A=C5519)*(Lotes!$C:$C=E5519),0)),"")</f>
        <v/>
      </c>
      <c r="G5519" s="14" t="n"/>
    </row>
    <row r="5520">
      <c r="A5520" s="10" t="n"/>
      <c r="D5520">
        <f>IFERROR(VLOOKUP(C5520,Produtos!A:B,2,FALSE),"")</f>
        <v/>
      </c>
      <c r="F5520" s="10">
        <f>IFERROR(INDEX(Lotes!$E:$E,MATCH(1,(Lotes!$A:$A=C5520)*(Lotes!$C:$C=E5520),0)),"")</f>
        <v/>
      </c>
      <c r="G5520" s="14" t="n"/>
    </row>
    <row r="5521">
      <c r="A5521" s="10" t="n"/>
      <c r="D5521">
        <f>IFERROR(VLOOKUP(C5521,Produtos!A:B,2,FALSE),"")</f>
        <v/>
      </c>
      <c r="F5521" s="10">
        <f>IFERROR(INDEX(Lotes!$E:$E,MATCH(1,(Lotes!$A:$A=C5521)*(Lotes!$C:$C=E5521),0)),"")</f>
        <v/>
      </c>
      <c r="G5521" s="14" t="n"/>
    </row>
    <row r="5522">
      <c r="A5522" s="10" t="n"/>
      <c r="D5522">
        <f>IFERROR(VLOOKUP(C5522,Produtos!A:B,2,FALSE),"")</f>
        <v/>
      </c>
      <c r="F5522" s="10">
        <f>IFERROR(INDEX(Lotes!$E:$E,MATCH(1,(Lotes!$A:$A=C5522)*(Lotes!$C:$C=E5522),0)),"")</f>
        <v/>
      </c>
      <c r="G5522" s="14" t="n"/>
    </row>
    <row r="5523">
      <c r="A5523" s="10" t="n"/>
      <c r="D5523">
        <f>IFERROR(VLOOKUP(C5523,Produtos!A:B,2,FALSE),"")</f>
        <v/>
      </c>
      <c r="F5523" s="10">
        <f>IFERROR(INDEX(Lotes!$E:$E,MATCH(1,(Lotes!$A:$A=C5523)*(Lotes!$C:$C=E5523),0)),"")</f>
        <v/>
      </c>
      <c r="G5523" s="14" t="n"/>
    </row>
    <row r="5524">
      <c r="A5524" s="10" t="n"/>
      <c r="D5524">
        <f>IFERROR(VLOOKUP(C5524,Produtos!A:B,2,FALSE),"")</f>
        <v/>
      </c>
      <c r="F5524" s="10">
        <f>IFERROR(INDEX(Lotes!$E:$E,MATCH(1,(Lotes!$A:$A=C5524)*(Lotes!$C:$C=E5524),0)),"")</f>
        <v/>
      </c>
      <c r="G5524" s="14" t="n"/>
    </row>
    <row r="5525">
      <c r="A5525" s="10" t="n"/>
      <c r="D5525">
        <f>IFERROR(VLOOKUP(C5525,Produtos!A:B,2,FALSE),"")</f>
        <v/>
      </c>
      <c r="F5525" s="10">
        <f>IFERROR(INDEX(Lotes!$E:$E,MATCH(1,(Lotes!$A:$A=C5525)*(Lotes!$C:$C=E5525),0)),"")</f>
        <v/>
      </c>
      <c r="G5525" s="14" t="n"/>
    </row>
    <row r="5526">
      <c r="A5526" s="10" t="n"/>
      <c r="D5526">
        <f>IFERROR(VLOOKUP(C5526,Produtos!A:B,2,FALSE),"")</f>
        <v/>
      </c>
      <c r="F5526" s="10">
        <f>IFERROR(INDEX(Lotes!$E:$E,MATCH(1,(Lotes!$A:$A=C5526)*(Lotes!$C:$C=E5526),0)),"")</f>
        <v/>
      </c>
      <c r="G5526" s="14" t="n"/>
    </row>
    <row r="5527">
      <c r="A5527" s="10" t="n"/>
      <c r="D5527">
        <f>IFERROR(VLOOKUP(C5527,Produtos!A:B,2,FALSE),"")</f>
        <v/>
      </c>
      <c r="F5527" s="10">
        <f>IFERROR(INDEX(Lotes!$E:$E,MATCH(1,(Lotes!$A:$A=C5527)*(Lotes!$C:$C=E5527),0)),"")</f>
        <v/>
      </c>
      <c r="G5527" s="14" t="n"/>
    </row>
    <row r="5528">
      <c r="A5528" s="10" t="n"/>
      <c r="D5528">
        <f>IFERROR(VLOOKUP(C5528,Produtos!A:B,2,FALSE),"")</f>
        <v/>
      </c>
      <c r="F5528" s="10">
        <f>IFERROR(INDEX(Lotes!$E:$E,MATCH(1,(Lotes!$A:$A=C5528)*(Lotes!$C:$C=E5528),0)),"")</f>
        <v/>
      </c>
      <c r="G5528" s="14" t="n"/>
    </row>
    <row r="5529">
      <c r="A5529" s="10" t="n"/>
      <c r="D5529">
        <f>IFERROR(VLOOKUP(C5529,Produtos!A:B,2,FALSE),"")</f>
        <v/>
      </c>
      <c r="F5529" s="10">
        <f>IFERROR(INDEX(Lotes!$E:$E,MATCH(1,(Lotes!$A:$A=C5529)*(Lotes!$C:$C=E5529),0)),"")</f>
        <v/>
      </c>
      <c r="G5529" s="14" t="n"/>
    </row>
    <row r="5530">
      <c r="A5530" s="10" t="n"/>
      <c r="D5530">
        <f>IFERROR(VLOOKUP(C5530,Produtos!A:B,2,FALSE),"")</f>
        <v/>
      </c>
      <c r="F5530" s="10">
        <f>IFERROR(INDEX(Lotes!$E:$E,MATCH(1,(Lotes!$A:$A=C5530)*(Lotes!$C:$C=E5530),0)),"")</f>
        <v/>
      </c>
      <c r="G5530" s="14" t="n"/>
    </row>
    <row r="5531">
      <c r="A5531" s="10" t="n"/>
      <c r="D5531">
        <f>IFERROR(VLOOKUP(C5531,Produtos!A:B,2,FALSE),"")</f>
        <v/>
      </c>
      <c r="F5531" s="10">
        <f>IFERROR(INDEX(Lotes!$E:$E,MATCH(1,(Lotes!$A:$A=C5531)*(Lotes!$C:$C=E5531),0)),"")</f>
        <v/>
      </c>
      <c r="G5531" s="14" t="n"/>
    </row>
    <row r="5532">
      <c r="A5532" s="10" t="n"/>
      <c r="D5532">
        <f>IFERROR(VLOOKUP(C5532,Produtos!A:B,2,FALSE),"")</f>
        <v/>
      </c>
      <c r="F5532" s="10">
        <f>IFERROR(INDEX(Lotes!$E:$E,MATCH(1,(Lotes!$A:$A=C5532)*(Lotes!$C:$C=E5532),0)),"")</f>
        <v/>
      </c>
      <c r="G5532" s="14" t="n"/>
    </row>
    <row r="5533">
      <c r="A5533" s="10" t="n"/>
      <c r="D5533">
        <f>IFERROR(VLOOKUP(C5533,Produtos!A:B,2,FALSE),"")</f>
        <v/>
      </c>
      <c r="F5533" s="10">
        <f>IFERROR(INDEX(Lotes!$E:$E,MATCH(1,(Lotes!$A:$A=C5533)*(Lotes!$C:$C=E5533),0)),"")</f>
        <v/>
      </c>
      <c r="G5533" s="14" t="n"/>
    </row>
    <row r="5534">
      <c r="A5534" s="10" t="n"/>
      <c r="D5534">
        <f>IFERROR(VLOOKUP(C5534,Produtos!A:B,2,FALSE),"")</f>
        <v/>
      </c>
      <c r="F5534" s="10">
        <f>IFERROR(INDEX(Lotes!$E:$E,MATCH(1,(Lotes!$A:$A=C5534)*(Lotes!$C:$C=E5534),0)),"")</f>
        <v/>
      </c>
      <c r="G5534" s="14" t="n"/>
    </row>
    <row r="5535">
      <c r="A5535" s="10" t="n"/>
      <c r="D5535">
        <f>IFERROR(VLOOKUP(C5535,Produtos!A:B,2,FALSE),"")</f>
        <v/>
      </c>
      <c r="F5535" s="10">
        <f>IFERROR(INDEX(Lotes!$E:$E,MATCH(1,(Lotes!$A:$A=C5535)*(Lotes!$C:$C=E5535),0)),"")</f>
        <v/>
      </c>
      <c r="G5535" s="14" t="n"/>
    </row>
    <row r="5536">
      <c r="A5536" s="10" t="n"/>
      <c r="D5536">
        <f>IFERROR(VLOOKUP(C5536,Produtos!A:B,2,FALSE),"")</f>
        <v/>
      </c>
      <c r="F5536" s="10">
        <f>IFERROR(INDEX(Lotes!$E:$E,MATCH(1,(Lotes!$A:$A=C5536)*(Lotes!$C:$C=E5536),0)),"")</f>
        <v/>
      </c>
      <c r="G5536" s="14" t="n"/>
    </row>
    <row r="5537">
      <c r="A5537" s="10" t="n"/>
      <c r="D5537">
        <f>IFERROR(VLOOKUP(C5537,Produtos!A:B,2,FALSE),"")</f>
        <v/>
      </c>
      <c r="F5537" s="10">
        <f>IFERROR(INDEX(Lotes!$E:$E,MATCH(1,(Lotes!$A:$A=C5537)*(Lotes!$C:$C=E5537),0)),"")</f>
        <v/>
      </c>
      <c r="G5537" s="14" t="n"/>
    </row>
    <row r="5538">
      <c r="A5538" s="10" t="n"/>
      <c r="D5538">
        <f>IFERROR(VLOOKUP(C5538,Produtos!A:B,2,FALSE),"")</f>
        <v/>
      </c>
      <c r="F5538" s="10">
        <f>IFERROR(INDEX(Lotes!$E:$E,MATCH(1,(Lotes!$A:$A=C5538)*(Lotes!$C:$C=E5538),0)),"")</f>
        <v/>
      </c>
      <c r="G5538" s="14" t="n"/>
    </row>
    <row r="5539">
      <c r="A5539" s="10" t="n"/>
      <c r="D5539">
        <f>IFERROR(VLOOKUP(C5539,Produtos!A:B,2,FALSE),"")</f>
        <v/>
      </c>
      <c r="F5539" s="10">
        <f>IFERROR(INDEX(Lotes!$E:$E,MATCH(1,(Lotes!$A:$A=C5539)*(Lotes!$C:$C=E5539),0)),"")</f>
        <v/>
      </c>
      <c r="G5539" s="14" t="n"/>
    </row>
    <row r="5540">
      <c r="A5540" s="10" t="n"/>
      <c r="D5540">
        <f>IFERROR(VLOOKUP(C5540,Produtos!A:B,2,FALSE),"")</f>
        <v/>
      </c>
      <c r="F5540" s="10">
        <f>IFERROR(INDEX(Lotes!$E:$E,MATCH(1,(Lotes!$A:$A=C5540)*(Lotes!$C:$C=E5540),0)),"")</f>
        <v/>
      </c>
      <c r="G5540" s="14" t="n"/>
    </row>
    <row r="5541">
      <c r="A5541" s="10" t="n"/>
      <c r="D5541">
        <f>IFERROR(VLOOKUP(C5541,Produtos!A:B,2,FALSE),"")</f>
        <v/>
      </c>
      <c r="F5541" s="10">
        <f>IFERROR(INDEX(Lotes!$E:$E,MATCH(1,(Lotes!$A:$A=C5541)*(Lotes!$C:$C=E5541),0)),"")</f>
        <v/>
      </c>
      <c r="G5541" s="14" t="n"/>
    </row>
    <row r="5542">
      <c r="A5542" s="10" t="n"/>
      <c r="D5542">
        <f>IFERROR(VLOOKUP(C5542,Produtos!A:B,2,FALSE),"")</f>
        <v/>
      </c>
      <c r="F5542" s="10">
        <f>IFERROR(INDEX(Lotes!$E:$E,MATCH(1,(Lotes!$A:$A=C5542)*(Lotes!$C:$C=E5542),0)),"")</f>
        <v/>
      </c>
      <c r="G5542" s="14" t="n"/>
    </row>
    <row r="5543">
      <c r="A5543" s="10" t="n"/>
      <c r="D5543">
        <f>IFERROR(VLOOKUP(C5543,Produtos!A:B,2,FALSE),"")</f>
        <v/>
      </c>
      <c r="F5543" s="10">
        <f>IFERROR(INDEX(Lotes!$E:$E,MATCH(1,(Lotes!$A:$A=C5543)*(Lotes!$C:$C=E5543),0)),"")</f>
        <v/>
      </c>
      <c r="G5543" s="14" t="n"/>
    </row>
    <row r="5544">
      <c r="A5544" s="10" t="n"/>
      <c r="D5544">
        <f>IFERROR(VLOOKUP(C5544,Produtos!A:B,2,FALSE),"")</f>
        <v/>
      </c>
      <c r="F5544" s="10">
        <f>IFERROR(INDEX(Lotes!$E:$E,MATCH(1,(Lotes!$A:$A=C5544)*(Lotes!$C:$C=E5544),0)),"")</f>
        <v/>
      </c>
      <c r="G5544" s="14" t="n"/>
    </row>
    <row r="5545">
      <c r="A5545" s="10" t="n"/>
      <c r="D5545">
        <f>IFERROR(VLOOKUP(C5545,Produtos!A:B,2,FALSE),"")</f>
        <v/>
      </c>
      <c r="F5545" s="10">
        <f>IFERROR(INDEX(Lotes!$E:$E,MATCH(1,(Lotes!$A:$A=C5545)*(Lotes!$C:$C=E5545),0)),"")</f>
        <v/>
      </c>
      <c r="G5545" s="14" t="n"/>
    </row>
    <row r="5546">
      <c r="A5546" s="10" t="n"/>
      <c r="D5546">
        <f>IFERROR(VLOOKUP(C5546,Produtos!A:B,2,FALSE),"")</f>
        <v/>
      </c>
      <c r="F5546" s="10">
        <f>IFERROR(INDEX(Lotes!$E:$E,MATCH(1,(Lotes!$A:$A=C5546)*(Lotes!$C:$C=E5546),0)),"")</f>
        <v/>
      </c>
      <c r="G5546" s="14" t="n"/>
    </row>
    <row r="5547">
      <c r="A5547" s="10" t="n"/>
      <c r="D5547">
        <f>IFERROR(VLOOKUP(C5547,Produtos!A:B,2,FALSE),"")</f>
        <v/>
      </c>
      <c r="F5547" s="10">
        <f>IFERROR(INDEX(Lotes!$E:$E,MATCH(1,(Lotes!$A:$A=C5547)*(Lotes!$C:$C=E5547),0)),"")</f>
        <v/>
      </c>
      <c r="G5547" s="14" t="n"/>
    </row>
    <row r="5548">
      <c r="A5548" s="10" t="n"/>
      <c r="D5548">
        <f>IFERROR(VLOOKUP(C5548,Produtos!A:B,2,FALSE),"")</f>
        <v/>
      </c>
      <c r="F5548" s="10">
        <f>IFERROR(INDEX(Lotes!$E:$E,MATCH(1,(Lotes!$A:$A=C5548)*(Lotes!$C:$C=E5548),0)),"")</f>
        <v/>
      </c>
      <c r="G5548" s="14" t="n"/>
    </row>
    <row r="5549">
      <c r="A5549" s="10" t="n"/>
      <c r="D5549">
        <f>IFERROR(VLOOKUP(C5549,Produtos!A:B,2,FALSE),"")</f>
        <v/>
      </c>
      <c r="F5549" s="10">
        <f>IFERROR(INDEX(Lotes!$E:$E,MATCH(1,(Lotes!$A:$A=C5549)*(Lotes!$C:$C=E5549),0)),"")</f>
        <v/>
      </c>
      <c r="G5549" s="14" t="n"/>
    </row>
    <row r="5550">
      <c r="A5550" s="10" t="n"/>
      <c r="D5550">
        <f>IFERROR(VLOOKUP(C5550,Produtos!A:B,2,FALSE),"")</f>
        <v/>
      </c>
      <c r="F5550" s="10">
        <f>IFERROR(INDEX(Lotes!$E:$E,MATCH(1,(Lotes!$A:$A=C5550)*(Lotes!$C:$C=E5550),0)),"")</f>
        <v/>
      </c>
      <c r="G5550" s="14" t="n"/>
    </row>
    <row r="5551">
      <c r="A5551" s="10" t="n"/>
      <c r="D5551">
        <f>IFERROR(VLOOKUP(C5551,Produtos!A:B,2,FALSE),"")</f>
        <v/>
      </c>
      <c r="F5551" s="10">
        <f>IFERROR(INDEX(Lotes!$E:$E,MATCH(1,(Lotes!$A:$A=C5551)*(Lotes!$C:$C=E5551),0)),"")</f>
        <v/>
      </c>
      <c r="G5551" s="14" t="n"/>
    </row>
    <row r="5552">
      <c r="A5552" s="10" t="n"/>
      <c r="D5552">
        <f>IFERROR(VLOOKUP(C5552,Produtos!A:B,2,FALSE),"")</f>
        <v/>
      </c>
      <c r="F5552" s="10">
        <f>IFERROR(INDEX(Lotes!$E:$E,MATCH(1,(Lotes!$A:$A=C5552)*(Lotes!$C:$C=E5552),0)),"")</f>
        <v/>
      </c>
      <c r="G5552" s="14" t="n"/>
    </row>
    <row r="5553">
      <c r="A5553" s="10" t="n"/>
      <c r="D5553">
        <f>IFERROR(VLOOKUP(C5553,Produtos!A:B,2,FALSE),"")</f>
        <v/>
      </c>
      <c r="F5553" s="10">
        <f>IFERROR(INDEX(Lotes!$E:$E,MATCH(1,(Lotes!$A:$A=C5553)*(Lotes!$C:$C=E5553),0)),"")</f>
        <v/>
      </c>
      <c r="G5553" s="14" t="n"/>
    </row>
    <row r="5554">
      <c r="A5554" s="10" t="n"/>
      <c r="D5554">
        <f>IFERROR(VLOOKUP(C5554,Produtos!A:B,2,FALSE),"")</f>
        <v/>
      </c>
      <c r="F5554" s="10">
        <f>IFERROR(INDEX(Lotes!$E:$E,MATCH(1,(Lotes!$A:$A=C5554)*(Lotes!$C:$C=E5554),0)),"")</f>
        <v/>
      </c>
      <c r="G5554" s="14" t="n"/>
    </row>
    <row r="5555">
      <c r="A5555" s="10" t="n"/>
      <c r="D5555">
        <f>IFERROR(VLOOKUP(C5555,Produtos!A:B,2,FALSE),"")</f>
        <v/>
      </c>
      <c r="F5555" s="10">
        <f>IFERROR(INDEX(Lotes!$E:$E,MATCH(1,(Lotes!$A:$A=C5555)*(Lotes!$C:$C=E5555),0)),"")</f>
        <v/>
      </c>
      <c r="G5555" s="14" t="n"/>
    </row>
    <row r="5556">
      <c r="A5556" s="10" t="n"/>
      <c r="D5556">
        <f>IFERROR(VLOOKUP(C5556,Produtos!A:B,2,FALSE),"")</f>
        <v/>
      </c>
      <c r="F5556" s="10">
        <f>IFERROR(INDEX(Lotes!$E:$E,MATCH(1,(Lotes!$A:$A=C5556)*(Lotes!$C:$C=E5556),0)),"")</f>
        <v/>
      </c>
      <c r="G5556" s="14" t="n"/>
    </row>
    <row r="5557">
      <c r="A5557" s="10" t="n"/>
      <c r="D5557">
        <f>IFERROR(VLOOKUP(C5557,Produtos!A:B,2,FALSE),"")</f>
        <v/>
      </c>
      <c r="F5557" s="10">
        <f>IFERROR(INDEX(Lotes!$E:$E,MATCH(1,(Lotes!$A:$A=C5557)*(Lotes!$C:$C=E5557),0)),"")</f>
        <v/>
      </c>
      <c r="G5557" s="14" t="n"/>
    </row>
    <row r="5558">
      <c r="A5558" s="10" t="n"/>
      <c r="D5558">
        <f>IFERROR(VLOOKUP(C5558,Produtos!A:B,2,FALSE),"")</f>
        <v/>
      </c>
      <c r="F5558" s="10">
        <f>IFERROR(INDEX(Lotes!$E:$E,MATCH(1,(Lotes!$A:$A=C5558)*(Lotes!$C:$C=E5558),0)),"")</f>
        <v/>
      </c>
      <c r="G5558" s="14" t="n"/>
    </row>
    <row r="5559">
      <c r="A5559" s="10" t="n"/>
      <c r="D5559">
        <f>IFERROR(VLOOKUP(C5559,Produtos!A:B,2,FALSE),"")</f>
        <v/>
      </c>
      <c r="F5559" s="10">
        <f>IFERROR(INDEX(Lotes!$E:$E,MATCH(1,(Lotes!$A:$A=C5559)*(Lotes!$C:$C=E5559),0)),"")</f>
        <v/>
      </c>
      <c r="G5559" s="14" t="n"/>
    </row>
    <row r="5560">
      <c r="A5560" s="10" t="n"/>
      <c r="D5560">
        <f>IFERROR(VLOOKUP(C5560,Produtos!A:B,2,FALSE),"")</f>
        <v/>
      </c>
      <c r="F5560" s="10">
        <f>IFERROR(INDEX(Lotes!$E:$E,MATCH(1,(Lotes!$A:$A=C5560)*(Lotes!$C:$C=E5560),0)),"")</f>
        <v/>
      </c>
      <c r="G5560" s="14" t="n"/>
    </row>
    <row r="5561">
      <c r="A5561" s="10" t="n"/>
      <c r="D5561">
        <f>IFERROR(VLOOKUP(C5561,Produtos!A:B,2,FALSE),"")</f>
        <v/>
      </c>
      <c r="F5561" s="10">
        <f>IFERROR(INDEX(Lotes!$E:$E,MATCH(1,(Lotes!$A:$A=C5561)*(Lotes!$C:$C=E5561),0)),"")</f>
        <v/>
      </c>
      <c r="G5561" s="14" t="n"/>
    </row>
    <row r="5562">
      <c r="A5562" s="10" t="n"/>
      <c r="D5562">
        <f>IFERROR(VLOOKUP(C5562,Produtos!A:B,2,FALSE),"")</f>
        <v/>
      </c>
      <c r="F5562" s="10">
        <f>IFERROR(INDEX(Lotes!$E:$E,MATCH(1,(Lotes!$A:$A=C5562)*(Lotes!$C:$C=E5562),0)),"")</f>
        <v/>
      </c>
      <c r="G5562" s="14" t="n"/>
    </row>
    <row r="5563">
      <c r="A5563" s="10" t="n"/>
      <c r="D5563">
        <f>IFERROR(VLOOKUP(C5563,Produtos!A:B,2,FALSE),"")</f>
        <v/>
      </c>
      <c r="F5563" s="10">
        <f>IFERROR(INDEX(Lotes!$E:$E,MATCH(1,(Lotes!$A:$A=C5563)*(Lotes!$C:$C=E5563),0)),"")</f>
        <v/>
      </c>
      <c r="G5563" s="14" t="n"/>
    </row>
    <row r="5564">
      <c r="A5564" s="10" t="n"/>
      <c r="D5564">
        <f>IFERROR(VLOOKUP(C5564,Produtos!A:B,2,FALSE),"")</f>
        <v/>
      </c>
      <c r="F5564" s="10">
        <f>IFERROR(INDEX(Lotes!$E:$E,MATCH(1,(Lotes!$A:$A=C5564)*(Lotes!$C:$C=E5564),0)),"")</f>
        <v/>
      </c>
      <c r="G5564" s="14" t="n"/>
    </row>
    <row r="5565">
      <c r="A5565" s="10" t="n"/>
      <c r="D5565">
        <f>IFERROR(VLOOKUP(C5565,Produtos!A:B,2,FALSE),"")</f>
        <v/>
      </c>
      <c r="F5565" s="10">
        <f>IFERROR(INDEX(Lotes!$E:$E,MATCH(1,(Lotes!$A:$A=C5565)*(Lotes!$C:$C=E5565),0)),"")</f>
        <v/>
      </c>
      <c r="G5565" s="14" t="n"/>
    </row>
    <row r="5566">
      <c r="A5566" s="10" t="n"/>
      <c r="D5566">
        <f>IFERROR(VLOOKUP(C5566,Produtos!A:B,2,FALSE),"")</f>
        <v/>
      </c>
      <c r="F5566" s="10">
        <f>IFERROR(INDEX(Lotes!$E:$E,MATCH(1,(Lotes!$A:$A=C5566)*(Lotes!$C:$C=E5566),0)),"")</f>
        <v/>
      </c>
      <c r="G5566" s="14" t="n"/>
    </row>
    <row r="5567">
      <c r="A5567" s="10" t="n"/>
      <c r="D5567">
        <f>IFERROR(VLOOKUP(C5567,Produtos!A:B,2,FALSE),"")</f>
        <v/>
      </c>
      <c r="F5567" s="10">
        <f>IFERROR(INDEX(Lotes!$E:$E,MATCH(1,(Lotes!$A:$A=C5567)*(Lotes!$C:$C=E5567),0)),"")</f>
        <v/>
      </c>
      <c r="G5567" s="14" t="n"/>
    </row>
    <row r="5568">
      <c r="A5568" s="10" t="n"/>
      <c r="D5568">
        <f>IFERROR(VLOOKUP(C5568,Produtos!A:B,2,FALSE),"")</f>
        <v/>
      </c>
      <c r="F5568" s="10">
        <f>IFERROR(INDEX(Lotes!$E:$E,MATCH(1,(Lotes!$A:$A=C5568)*(Lotes!$C:$C=E5568),0)),"")</f>
        <v/>
      </c>
      <c r="G5568" s="14" t="n"/>
    </row>
    <row r="5569">
      <c r="A5569" s="10" t="n"/>
      <c r="D5569">
        <f>IFERROR(VLOOKUP(C5569,Produtos!A:B,2,FALSE),"")</f>
        <v/>
      </c>
      <c r="F5569" s="10">
        <f>IFERROR(INDEX(Lotes!$E:$E,MATCH(1,(Lotes!$A:$A=C5569)*(Lotes!$C:$C=E5569),0)),"")</f>
        <v/>
      </c>
      <c r="G5569" s="14" t="n"/>
    </row>
    <row r="5570">
      <c r="A5570" s="10" t="n"/>
      <c r="D5570">
        <f>IFERROR(VLOOKUP(C5570,Produtos!A:B,2,FALSE),"")</f>
        <v/>
      </c>
      <c r="F5570" s="10">
        <f>IFERROR(INDEX(Lotes!$E:$E,MATCH(1,(Lotes!$A:$A=C5570)*(Lotes!$C:$C=E5570),0)),"")</f>
        <v/>
      </c>
      <c r="G5570" s="14" t="n"/>
    </row>
    <row r="5571">
      <c r="A5571" s="10" t="n"/>
      <c r="D5571">
        <f>IFERROR(VLOOKUP(C5571,Produtos!A:B,2,FALSE),"")</f>
        <v/>
      </c>
      <c r="F5571" s="10">
        <f>IFERROR(INDEX(Lotes!$E:$E,MATCH(1,(Lotes!$A:$A=C5571)*(Lotes!$C:$C=E5571),0)),"")</f>
        <v/>
      </c>
      <c r="G5571" s="14" t="n"/>
    </row>
    <row r="5572">
      <c r="A5572" s="10" t="n"/>
      <c r="D5572">
        <f>IFERROR(VLOOKUP(C5572,Produtos!A:B,2,FALSE),"")</f>
        <v/>
      </c>
      <c r="F5572" s="10">
        <f>IFERROR(INDEX(Lotes!$E:$E,MATCH(1,(Lotes!$A:$A=C5572)*(Lotes!$C:$C=E5572),0)),"")</f>
        <v/>
      </c>
      <c r="G5572" s="14" t="n"/>
    </row>
    <row r="5573">
      <c r="A5573" s="10" t="n"/>
      <c r="D5573">
        <f>IFERROR(VLOOKUP(C5573,Produtos!A:B,2,FALSE),"")</f>
        <v/>
      </c>
      <c r="F5573" s="10">
        <f>IFERROR(INDEX(Lotes!$E:$E,MATCH(1,(Lotes!$A:$A=C5573)*(Lotes!$C:$C=E5573),0)),"")</f>
        <v/>
      </c>
      <c r="G5573" s="14" t="n"/>
    </row>
    <row r="5574">
      <c r="A5574" s="10" t="n"/>
      <c r="D5574">
        <f>IFERROR(VLOOKUP(C5574,Produtos!A:B,2,FALSE),"")</f>
        <v/>
      </c>
      <c r="F5574" s="10">
        <f>IFERROR(INDEX(Lotes!$E:$E,MATCH(1,(Lotes!$A:$A=C5574)*(Lotes!$C:$C=E5574),0)),"")</f>
        <v/>
      </c>
      <c r="G5574" s="14" t="n"/>
    </row>
    <row r="5575">
      <c r="A5575" s="10" t="n"/>
      <c r="D5575">
        <f>IFERROR(VLOOKUP(C5575,Produtos!A:B,2,FALSE),"")</f>
        <v/>
      </c>
      <c r="F5575" s="10">
        <f>IFERROR(INDEX(Lotes!$E:$E,MATCH(1,(Lotes!$A:$A=C5575)*(Lotes!$C:$C=E5575),0)),"")</f>
        <v/>
      </c>
      <c r="G5575" s="14" t="n"/>
    </row>
    <row r="5576">
      <c r="A5576" s="10" t="n"/>
      <c r="D5576">
        <f>IFERROR(VLOOKUP(C5576,Produtos!A:B,2,FALSE),"")</f>
        <v/>
      </c>
      <c r="F5576" s="10">
        <f>IFERROR(INDEX(Lotes!$E:$E,MATCH(1,(Lotes!$A:$A=C5576)*(Lotes!$C:$C=E5576),0)),"")</f>
        <v/>
      </c>
      <c r="G5576" s="14" t="n"/>
    </row>
    <row r="5577">
      <c r="A5577" s="10" t="n"/>
      <c r="D5577">
        <f>IFERROR(VLOOKUP(C5577,Produtos!A:B,2,FALSE),"")</f>
        <v/>
      </c>
      <c r="F5577" s="10">
        <f>IFERROR(INDEX(Lotes!$E:$E,MATCH(1,(Lotes!$A:$A=C5577)*(Lotes!$C:$C=E5577),0)),"")</f>
        <v/>
      </c>
      <c r="G5577" s="14" t="n"/>
    </row>
    <row r="5578">
      <c r="A5578" s="10" t="n"/>
      <c r="D5578">
        <f>IFERROR(VLOOKUP(C5578,Produtos!A:B,2,FALSE),"")</f>
        <v/>
      </c>
      <c r="F5578" s="10">
        <f>IFERROR(INDEX(Lotes!$E:$E,MATCH(1,(Lotes!$A:$A=C5578)*(Lotes!$C:$C=E5578),0)),"")</f>
        <v/>
      </c>
      <c r="G5578" s="14" t="n"/>
    </row>
    <row r="5579">
      <c r="A5579" s="10" t="n"/>
      <c r="D5579">
        <f>IFERROR(VLOOKUP(C5579,Produtos!A:B,2,FALSE),"")</f>
        <v/>
      </c>
      <c r="F5579" s="10">
        <f>IFERROR(INDEX(Lotes!$E:$E,MATCH(1,(Lotes!$A:$A=C5579)*(Lotes!$C:$C=E5579),0)),"")</f>
        <v/>
      </c>
      <c r="G5579" s="14" t="n"/>
    </row>
    <row r="5580">
      <c r="A5580" s="10" t="n"/>
      <c r="D5580">
        <f>IFERROR(VLOOKUP(C5580,Produtos!A:B,2,FALSE),"")</f>
        <v/>
      </c>
      <c r="F5580" s="10">
        <f>IFERROR(INDEX(Lotes!$E:$E,MATCH(1,(Lotes!$A:$A=C5580)*(Lotes!$C:$C=E5580),0)),"")</f>
        <v/>
      </c>
      <c r="G5580" s="14" t="n"/>
    </row>
    <row r="5581">
      <c r="A5581" s="10" t="n"/>
      <c r="D5581">
        <f>IFERROR(VLOOKUP(C5581,Produtos!A:B,2,FALSE),"")</f>
        <v/>
      </c>
      <c r="F5581" s="10">
        <f>IFERROR(INDEX(Lotes!$E:$E,MATCH(1,(Lotes!$A:$A=C5581)*(Lotes!$C:$C=E5581),0)),"")</f>
        <v/>
      </c>
      <c r="G5581" s="14" t="n"/>
    </row>
    <row r="5582">
      <c r="A5582" s="10" t="n"/>
      <c r="D5582">
        <f>IFERROR(VLOOKUP(C5582,Produtos!A:B,2,FALSE),"")</f>
        <v/>
      </c>
      <c r="F5582" s="10">
        <f>IFERROR(INDEX(Lotes!$E:$E,MATCH(1,(Lotes!$A:$A=C5582)*(Lotes!$C:$C=E5582),0)),"")</f>
        <v/>
      </c>
      <c r="G5582" s="14" t="n"/>
    </row>
    <row r="5583">
      <c r="A5583" s="10" t="n"/>
      <c r="D5583">
        <f>IFERROR(VLOOKUP(C5583,Produtos!A:B,2,FALSE),"")</f>
        <v/>
      </c>
      <c r="F5583" s="10">
        <f>IFERROR(INDEX(Lotes!$E:$E,MATCH(1,(Lotes!$A:$A=C5583)*(Lotes!$C:$C=E5583),0)),"")</f>
        <v/>
      </c>
      <c r="G5583" s="14" t="n"/>
    </row>
    <row r="5584">
      <c r="A5584" s="10" t="n"/>
      <c r="D5584">
        <f>IFERROR(VLOOKUP(C5584,Produtos!A:B,2,FALSE),"")</f>
        <v/>
      </c>
      <c r="F5584" s="10">
        <f>IFERROR(INDEX(Lotes!$E:$E,MATCH(1,(Lotes!$A:$A=C5584)*(Lotes!$C:$C=E5584),0)),"")</f>
        <v/>
      </c>
      <c r="G5584" s="14" t="n"/>
    </row>
    <row r="5585">
      <c r="A5585" s="10" t="n"/>
      <c r="D5585">
        <f>IFERROR(VLOOKUP(C5585,Produtos!A:B,2,FALSE),"")</f>
        <v/>
      </c>
      <c r="F5585" s="10">
        <f>IFERROR(INDEX(Lotes!$E:$E,MATCH(1,(Lotes!$A:$A=C5585)*(Lotes!$C:$C=E5585),0)),"")</f>
        <v/>
      </c>
      <c r="G5585" s="14" t="n"/>
    </row>
    <row r="5586">
      <c r="A5586" s="10" t="n"/>
      <c r="D5586">
        <f>IFERROR(VLOOKUP(C5586,Produtos!A:B,2,FALSE),"")</f>
        <v/>
      </c>
      <c r="F5586" s="10">
        <f>IFERROR(INDEX(Lotes!$E:$E,MATCH(1,(Lotes!$A:$A=C5586)*(Lotes!$C:$C=E5586),0)),"")</f>
        <v/>
      </c>
      <c r="G5586" s="14" t="n"/>
    </row>
    <row r="5587">
      <c r="A5587" s="10" t="n"/>
      <c r="D5587">
        <f>IFERROR(VLOOKUP(C5587,Produtos!A:B,2,FALSE),"")</f>
        <v/>
      </c>
      <c r="F5587" s="10">
        <f>IFERROR(INDEX(Lotes!$E:$E,MATCH(1,(Lotes!$A:$A=C5587)*(Lotes!$C:$C=E5587),0)),"")</f>
        <v/>
      </c>
      <c r="G5587" s="14" t="n"/>
    </row>
    <row r="5588">
      <c r="A5588" s="10" t="n"/>
      <c r="D5588">
        <f>IFERROR(VLOOKUP(C5588,Produtos!A:B,2,FALSE),"")</f>
        <v/>
      </c>
      <c r="F5588" s="10">
        <f>IFERROR(INDEX(Lotes!$E:$E,MATCH(1,(Lotes!$A:$A=C5588)*(Lotes!$C:$C=E5588),0)),"")</f>
        <v/>
      </c>
      <c r="G5588" s="14" t="n"/>
    </row>
    <row r="5589">
      <c r="A5589" s="10" t="n"/>
      <c r="D5589">
        <f>IFERROR(VLOOKUP(C5589,Produtos!A:B,2,FALSE),"")</f>
        <v/>
      </c>
      <c r="F5589" s="10">
        <f>IFERROR(INDEX(Lotes!$E:$E,MATCH(1,(Lotes!$A:$A=C5589)*(Lotes!$C:$C=E5589),0)),"")</f>
        <v/>
      </c>
      <c r="G5589" s="14" t="n"/>
    </row>
    <row r="5590">
      <c r="A5590" s="10" t="n"/>
      <c r="D5590">
        <f>IFERROR(VLOOKUP(C5590,Produtos!A:B,2,FALSE),"")</f>
        <v/>
      </c>
      <c r="F5590" s="10">
        <f>IFERROR(INDEX(Lotes!$E:$E,MATCH(1,(Lotes!$A:$A=C5590)*(Lotes!$C:$C=E5590),0)),"")</f>
        <v/>
      </c>
      <c r="G5590" s="14" t="n"/>
    </row>
    <row r="5591">
      <c r="A5591" s="10" t="n"/>
      <c r="D5591">
        <f>IFERROR(VLOOKUP(C5591,Produtos!A:B,2,FALSE),"")</f>
        <v/>
      </c>
      <c r="F5591" s="10">
        <f>IFERROR(INDEX(Lotes!$E:$E,MATCH(1,(Lotes!$A:$A=C5591)*(Lotes!$C:$C=E5591),0)),"")</f>
        <v/>
      </c>
      <c r="G5591" s="14" t="n"/>
    </row>
    <row r="5592">
      <c r="A5592" s="10" t="n"/>
      <c r="D5592">
        <f>IFERROR(VLOOKUP(C5592,Produtos!A:B,2,FALSE),"")</f>
        <v/>
      </c>
      <c r="F5592" s="10">
        <f>IFERROR(INDEX(Lotes!$E:$E,MATCH(1,(Lotes!$A:$A=C5592)*(Lotes!$C:$C=E5592),0)),"")</f>
        <v/>
      </c>
      <c r="G5592" s="14" t="n"/>
    </row>
    <row r="5593">
      <c r="A5593" s="10" t="n"/>
      <c r="D5593">
        <f>IFERROR(VLOOKUP(C5593,Produtos!A:B,2,FALSE),"")</f>
        <v/>
      </c>
      <c r="F5593" s="10">
        <f>IFERROR(INDEX(Lotes!$E:$E,MATCH(1,(Lotes!$A:$A=C5593)*(Lotes!$C:$C=E5593),0)),"")</f>
        <v/>
      </c>
      <c r="G5593" s="14" t="n"/>
    </row>
    <row r="5594">
      <c r="A5594" s="10" t="n"/>
      <c r="D5594">
        <f>IFERROR(VLOOKUP(C5594,Produtos!A:B,2,FALSE),"")</f>
        <v/>
      </c>
      <c r="F5594" s="10">
        <f>IFERROR(INDEX(Lotes!$E:$E,MATCH(1,(Lotes!$A:$A=C5594)*(Lotes!$C:$C=E5594),0)),"")</f>
        <v/>
      </c>
      <c r="G5594" s="14" t="n"/>
    </row>
    <row r="5595">
      <c r="A5595" s="10" t="n"/>
      <c r="D5595">
        <f>IFERROR(VLOOKUP(C5595,Produtos!A:B,2,FALSE),"")</f>
        <v/>
      </c>
      <c r="F5595" s="10">
        <f>IFERROR(INDEX(Lotes!$E:$E,MATCH(1,(Lotes!$A:$A=C5595)*(Lotes!$C:$C=E5595),0)),"")</f>
        <v/>
      </c>
      <c r="G5595" s="14" t="n"/>
    </row>
    <row r="5596">
      <c r="A5596" s="10" t="n"/>
      <c r="D5596">
        <f>IFERROR(VLOOKUP(C5596,Produtos!A:B,2,FALSE),"")</f>
        <v/>
      </c>
      <c r="F5596" s="10">
        <f>IFERROR(INDEX(Lotes!$E:$E,MATCH(1,(Lotes!$A:$A=C5596)*(Lotes!$C:$C=E5596),0)),"")</f>
        <v/>
      </c>
      <c r="G5596" s="14" t="n"/>
    </row>
    <row r="5597">
      <c r="A5597" s="10" t="n"/>
      <c r="D5597">
        <f>IFERROR(VLOOKUP(C5597,Produtos!A:B,2,FALSE),"")</f>
        <v/>
      </c>
      <c r="F5597" s="10">
        <f>IFERROR(INDEX(Lotes!$E:$E,MATCH(1,(Lotes!$A:$A=C5597)*(Lotes!$C:$C=E5597),0)),"")</f>
        <v/>
      </c>
      <c r="G5597" s="14" t="n"/>
    </row>
    <row r="5598">
      <c r="A5598" s="10" t="n"/>
      <c r="D5598">
        <f>IFERROR(VLOOKUP(C5598,Produtos!A:B,2,FALSE),"")</f>
        <v/>
      </c>
      <c r="F5598" s="10">
        <f>IFERROR(INDEX(Lotes!$E:$E,MATCH(1,(Lotes!$A:$A=C5598)*(Lotes!$C:$C=E5598),0)),"")</f>
        <v/>
      </c>
      <c r="G5598" s="14" t="n"/>
    </row>
    <row r="5599">
      <c r="A5599" s="10" t="n"/>
      <c r="D5599">
        <f>IFERROR(VLOOKUP(C5599,Produtos!A:B,2,FALSE),"")</f>
        <v/>
      </c>
      <c r="F5599" s="10">
        <f>IFERROR(INDEX(Lotes!$E:$E,MATCH(1,(Lotes!$A:$A=C5599)*(Lotes!$C:$C=E5599),0)),"")</f>
        <v/>
      </c>
      <c r="G5599" s="14" t="n"/>
    </row>
    <row r="5600">
      <c r="A5600" s="10" t="n"/>
      <c r="D5600">
        <f>IFERROR(VLOOKUP(C5600,Produtos!A:B,2,FALSE),"")</f>
        <v/>
      </c>
      <c r="F5600" s="10">
        <f>IFERROR(INDEX(Lotes!$E:$E,MATCH(1,(Lotes!$A:$A=C5600)*(Lotes!$C:$C=E5600),0)),"")</f>
        <v/>
      </c>
      <c r="G5600" s="14" t="n"/>
    </row>
    <row r="5601">
      <c r="A5601" s="10" t="n"/>
      <c r="D5601">
        <f>IFERROR(VLOOKUP(C5601,Produtos!A:B,2,FALSE),"")</f>
        <v/>
      </c>
      <c r="F5601" s="10">
        <f>IFERROR(INDEX(Lotes!$E:$E,MATCH(1,(Lotes!$A:$A=C5601)*(Lotes!$C:$C=E5601),0)),"")</f>
        <v/>
      </c>
      <c r="G5601" s="14" t="n"/>
    </row>
    <row r="5602">
      <c r="A5602" s="10" t="n"/>
      <c r="D5602">
        <f>IFERROR(VLOOKUP(C5602,Produtos!A:B,2,FALSE),"")</f>
        <v/>
      </c>
      <c r="F5602" s="10">
        <f>IFERROR(INDEX(Lotes!$E:$E,MATCH(1,(Lotes!$A:$A=C5602)*(Lotes!$C:$C=E5602),0)),"")</f>
        <v/>
      </c>
      <c r="G5602" s="14" t="n"/>
    </row>
    <row r="5603">
      <c r="A5603" s="10" t="n"/>
      <c r="D5603">
        <f>IFERROR(VLOOKUP(C5603,Produtos!A:B,2,FALSE),"")</f>
        <v/>
      </c>
      <c r="F5603" s="10">
        <f>IFERROR(INDEX(Lotes!$E:$E,MATCH(1,(Lotes!$A:$A=C5603)*(Lotes!$C:$C=E5603),0)),"")</f>
        <v/>
      </c>
      <c r="G5603" s="14" t="n"/>
    </row>
    <row r="5604">
      <c r="A5604" s="10" t="n"/>
      <c r="D5604">
        <f>IFERROR(VLOOKUP(C5604,Produtos!A:B,2,FALSE),"")</f>
        <v/>
      </c>
      <c r="F5604" s="10">
        <f>IFERROR(INDEX(Lotes!$E:$E,MATCH(1,(Lotes!$A:$A=C5604)*(Lotes!$C:$C=E5604),0)),"")</f>
        <v/>
      </c>
      <c r="G5604" s="14" t="n"/>
    </row>
    <row r="5605">
      <c r="A5605" s="10" t="n"/>
      <c r="D5605">
        <f>IFERROR(VLOOKUP(C5605,Produtos!A:B,2,FALSE),"")</f>
        <v/>
      </c>
      <c r="F5605" s="10">
        <f>IFERROR(INDEX(Lotes!$E:$E,MATCH(1,(Lotes!$A:$A=C5605)*(Lotes!$C:$C=E5605),0)),"")</f>
        <v/>
      </c>
      <c r="G5605" s="14" t="n"/>
    </row>
    <row r="5606">
      <c r="A5606" s="10" t="n"/>
      <c r="D5606">
        <f>IFERROR(VLOOKUP(C5606,Produtos!A:B,2,FALSE),"")</f>
        <v/>
      </c>
      <c r="F5606" s="10">
        <f>IFERROR(INDEX(Lotes!$E:$E,MATCH(1,(Lotes!$A:$A=C5606)*(Lotes!$C:$C=E5606),0)),"")</f>
        <v/>
      </c>
      <c r="G5606" s="14" t="n"/>
    </row>
    <row r="5607">
      <c r="A5607" s="10" t="n"/>
      <c r="D5607">
        <f>IFERROR(VLOOKUP(C5607,Produtos!A:B,2,FALSE),"")</f>
        <v/>
      </c>
      <c r="F5607" s="10">
        <f>IFERROR(INDEX(Lotes!$E:$E,MATCH(1,(Lotes!$A:$A=C5607)*(Lotes!$C:$C=E5607),0)),"")</f>
        <v/>
      </c>
      <c r="G5607" s="14" t="n"/>
    </row>
    <row r="5608">
      <c r="A5608" s="10" t="n"/>
      <c r="D5608">
        <f>IFERROR(VLOOKUP(C5608,Produtos!A:B,2,FALSE),"")</f>
        <v/>
      </c>
      <c r="F5608" s="10">
        <f>IFERROR(INDEX(Lotes!$E:$E,MATCH(1,(Lotes!$A:$A=C5608)*(Lotes!$C:$C=E5608),0)),"")</f>
        <v/>
      </c>
      <c r="G5608" s="14" t="n"/>
    </row>
    <row r="5609">
      <c r="A5609" s="10" t="n"/>
      <c r="D5609">
        <f>IFERROR(VLOOKUP(C5609,Produtos!A:B,2,FALSE),"")</f>
        <v/>
      </c>
      <c r="F5609" s="10">
        <f>IFERROR(INDEX(Lotes!$E:$E,MATCH(1,(Lotes!$A:$A=C5609)*(Lotes!$C:$C=E5609),0)),"")</f>
        <v/>
      </c>
      <c r="G5609" s="14" t="n"/>
    </row>
    <row r="5610">
      <c r="A5610" s="10" t="n"/>
      <c r="D5610">
        <f>IFERROR(VLOOKUP(C5610,Produtos!A:B,2,FALSE),"")</f>
        <v/>
      </c>
      <c r="F5610" s="10">
        <f>IFERROR(INDEX(Lotes!$E:$E,MATCH(1,(Lotes!$A:$A=C5610)*(Lotes!$C:$C=E5610),0)),"")</f>
        <v/>
      </c>
      <c r="G5610" s="14" t="n"/>
    </row>
    <row r="5611">
      <c r="A5611" s="10" t="n"/>
      <c r="D5611">
        <f>IFERROR(VLOOKUP(C5611,Produtos!A:B,2,FALSE),"")</f>
        <v/>
      </c>
      <c r="F5611" s="10">
        <f>IFERROR(INDEX(Lotes!$E:$E,MATCH(1,(Lotes!$A:$A=C5611)*(Lotes!$C:$C=E5611),0)),"")</f>
        <v/>
      </c>
      <c r="G5611" s="14" t="n"/>
    </row>
    <row r="5612">
      <c r="A5612" s="10" t="n"/>
      <c r="D5612">
        <f>IFERROR(VLOOKUP(C5612,Produtos!A:B,2,FALSE),"")</f>
        <v/>
      </c>
      <c r="F5612" s="10">
        <f>IFERROR(INDEX(Lotes!$E:$E,MATCH(1,(Lotes!$A:$A=C5612)*(Lotes!$C:$C=E5612),0)),"")</f>
        <v/>
      </c>
      <c r="G5612" s="14" t="n"/>
    </row>
    <row r="5613">
      <c r="A5613" s="10" t="n"/>
      <c r="D5613">
        <f>IFERROR(VLOOKUP(C5613,Produtos!A:B,2,FALSE),"")</f>
        <v/>
      </c>
      <c r="F5613" s="10">
        <f>IFERROR(INDEX(Lotes!$E:$E,MATCH(1,(Lotes!$A:$A=C5613)*(Lotes!$C:$C=E5613),0)),"")</f>
        <v/>
      </c>
      <c r="G5613" s="14" t="n"/>
    </row>
    <row r="5614">
      <c r="A5614" s="10" t="n"/>
      <c r="D5614">
        <f>IFERROR(VLOOKUP(C5614,Produtos!A:B,2,FALSE),"")</f>
        <v/>
      </c>
      <c r="F5614" s="10">
        <f>IFERROR(INDEX(Lotes!$E:$E,MATCH(1,(Lotes!$A:$A=C5614)*(Lotes!$C:$C=E5614),0)),"")</f>
        <v/>
      </c>
      <c r="G5614" s="14" t="n"/>
    </row>
    <row r="5615">
      <c r="A5615" s="10" t="n"/>
      <c r="D5615">
        <f>IFERROR(VLOOKUP(C5615,Produtos!A:B,2,FALSE),"")</f>
        <v/>
      </c>
      <c r="F5615" s="10">
        <f>IFERROR(INDEX(Lotes!$E:$E,MATCH(1,(Lotes!$A:$A=C5615)*(Lotes!$C:$C=E5615),0)),"")</f>
        <v/>
      </c>
      <c r="G5615" s="14" t="n"/>
    </row>
    <row r="5616">
      <c r="A5616" s="10" t="n"/>
      <c r="D5616">
        <f>IFERROR(VLOOKUP(C5616,Produtos!A:B,2,FALSE),"")</f>
        <v/>
      </c>
      <c r="F5616" s="10">
        <f>IFERROR(INDEX(Lotes!$E:$E,MATCH(1,(Lotes!$A:$A=C5616)*(Lotes!$C:$C=E5616),0)),"")</f>
        <v/>
      </c>
      <c r="G5616" s="14" t="n"/>
    </row>
    <row r="5617">
      <c r="A5617" s="10" t="n"/>
      <c r="D5617">
        <f>IFERROR(VLOOKUP(C5617,Produtos!A:B,2,FALSE),"")</f>
        <v/>
      </c>
      <c r="F5617" s="10">
        <f>IFERROR(INDEX(Lotes!$E:$E,MATCH(1,(Lotes!$A:$A=C5617)*(Lotes!$C:$C=E5617),0)),"")</f>
        <v/>
      </c>
      <c r="G5617" s="14" t="n"/>
    </row>
    <row r="5618">
      <c r="A5618" s="10" t="n"/>
      <c r="D5618">
        <f>IFERROR(VLOOKUP(C5618,Produtos!A:B,2,FALSE),"")</f>
        <v/>
      </c>
      <c r="F5618" s="10">
        <f>IFERROR(INDEX(Lotes!$E:$E,MATCH(1,(Lotes!$A:$A=C5618)*(Lotes!$C:$C=E5618),0)),"")</f>
        <v/>
      </c>
      <c r="G5618" s="14" t="n"/>
    </row>
    <row r="5619">
      <c r="A5619" s="10" t="n"/>
      <c r="D5619">
        <f>IFERROR(VLOOKUP(C5619,Produtos!A:B,2,FALSE),"")</f>
        <v/>
      </c>
      <c r="F5619" s="10">
        <f>IFERROR(INDEX(Lotes!$E:$E,MATCH(1,(Lotes!$A:$A=C5619)*(Lotes!$C:$C=E5619),0)),"")</f>
        <v/>
      </c>
      <c r="G5619" s="14" t="n"/>
    </row>
    <row r="5620">
      <c r="A5620" s="10" t="n"/>
      <c r="D5620">
        <f>IFERROR(VLOOKUP(C5620,Produtos!A:B,2,FALSE),"")</f>
        <v/>
      </c>
      <c r="F5620" s="10">
        <f>IFERROR(INDEX(Lotes!$E:$E,MATCH(1,(Lotes!$A:$A=C5620)*(Lotes!$C:$C=E5620),0)),"")</f>
        <v/>
      </c>
      <c r="G5620" s="14" t="n"/>
    </row>
    <row r="5621">
      <c r="A5621" s="10" t="n"/>
      <c r="D5621">
        <f>IFERROR(VLOOKUP(C5621,Produtos!A:B,2,FALSE),"")</f>
        <v/>
      </c>
      <c r="F5621" s="10">
        <f>IFERROR(INDEX(Lotes!$E:$E,MATCH(1,(Lotes!$A:$A=C5621)*(Lotes!$C:$C=E5621),0)),"")</f>
        <v/>
      </c>
      <c r="G5621" s="14" t="n"/>
    </row>
    <row r="5622">
      <c r="A5622" s="10" t="n"/>
      <c r="D5622">
        <f>IFERROR(VLOOKUP(C5622,Produtos!A:B,2,FALSE),"")</f>
        <v/>
      </c>
      <c r="F5622" s="10">
        <f>IFERROR(INDEX(Lotes!$E:$E,MATCH(1,(Lotes!$A:$A=C5622)*(Lotes!$C:$C=E5622),0)),"")</f>
        <v/>
      </c>
      <c r="G5622" s="14" t="n"/>
    </row>
    <row r="5623">
      <c r="A5623" s="10" t="n"/>
      <c r="D5623">
        <f>IFERROR(VLOOKUP(C5623,Produtos!A:B,2,FALSE),"")</f>
        <v/>
      </c>
      <c r="F5623" s="10">
        <f>IFERROR(INDEX(Lotes!$E:$E,MATCH(1,(Lotes!$A:$A=C5623)*(Lotes!$C:$C=E5623),0)),"")</f>
        <v/>
      </c>
      <c r="G5623" s="14" t="n"/>
    </row>
    <row r="5624">
      <c r="A5624" s="10" t="n"/>
      <c r="D5624">
        <f>IFERROR(VLOOKUP(C5624,Produtos!A:B,2,FALSE),"")</f>
        <v/>
      </c>
      <c r="F5624" s="10">
        <f>IFERROR(INDEX(Lotes!$E:$E,MATCH(1,(Lotes!$A:$A=C5624)*(Lotes!$C:$C=E5624),0)),"")</f>
        <v/>
      </c>
      <c r="G5624" s="14" t="n"/>
    </row>
    <row r="5625">
      <c r="A5625" s="10" t="n"/>
      <c r="D5625">
        <f>IFERROR(VLOOKUP(C5625,Produtos!A:B,2,FALSE),"")</f>
        <v/>
      </c>
      <c r="F5625" s="10">
        <f>IFERROR(INDEX(Lotes!$E:$E,MATCH(1,(Lotes!$A:$A=C5625)*(Lotes!$C:$C=E5625),0)),"")</f>
        <v/>
      </c>
      <c r="G5625" s="14" t="n"/>
    </row>
    <row r="5626">
      <c r="A5626" s="10" t="n"/>
      <c r="D5626">
        <f>IFERROR(VLOOKUP(C5626,Produtos!A:B,2,FALSE),"")</f>
        <v/>
      </c>
      <c r="F5626" s="10">
        <f>IFERROR(INDEX(Lotes!$E:$E,MATCH(1,(Lotes!$A:$A=C5626)*(Lotes!$C:$C=E5626),0)),"")</f>
        <v/>
      </c>
      <c r="G5626" s="14" t="n"/>
    </row>
    <row r="5627">
      <c r="A5627" s="10" t="n"/>
      <c r="D5627">
        <f>IFERROR(VLOOKUP(C5627,Produtos!A:B,2,FALSE),"")</f>
        <v/>
      </c>
      <c r="F5627" s="10">
        <f>IFERROR(INDEX(Lotes!$E:$E,MATCH(1,(Lotes!$A:$A=C5627)*(Lotes!$C:$C=E5627),0)),"")</f>
        <v/>
      </c>
      <c r="G5627" s="14" t="n"/>
    </row>
    <row r="5628">
      <c r="A5628" s="10" t="n"/>
      <c r="D5628">
        <f>IFERROR(VLOOKUP(C5628,Produtos!A:B,2,FALSE),"")</f>
        <v/>
      </c>
      <c r="F5628" s="10">
        <f>IFERROR(INDEX(Lotes!$E:$E,MATCH(1,(Lotes!$A:$A=C5628)*(Lotes!$C:$C=E5628),0)),"")</f>
        <v/>
      </c>
      <c r="G5628" s="14" t="n"/>
    </row>
    <row r="5629">
      <c r="A5629" s="10" t="n"/>
      <c r="D5629">
        <f>IFERROR(VLOOKUP(C5629,Produtos!A:B,2,FALSE),"")</f>
        <v/>
      </c>
      <c r="F5629" s="10">
        <f>IFERROR(INDEX(Lotes!$E:$E,MATCH(1,(Lotes!$A:$A=C5629)*(Lotes!$C:$C=E5629),0)),"")</f>
        <v/>
      </c>
      <c r="G5629" s="14" t="n"/>
    </row>
    <row r="5630">
      <c r="A5630" s="10" t="n"/>
      <c r="D5630">
        <f>IFERROR(VLOOKUP(C5630,Produtos!A:B,2,FALSE),"")</f>
        <v/>
      </c>
      <c r="F5630" s="10">
        <f>IFERROR(INDEX(Lotes!$E:$E,MATCH(1,(Lotes!$A:$A=C5630)*(Lotes!$C:$C=E5630),0)),"")</f>
        <v/>
      </c>
      <c r="G5630" s="14" t="n"/>
    </row>
    <row r="5631">
      <c r="A5631" s="10" t="n"/>
      <c r="D5631">
        <f>IFERROR(VLOOKUP(C5631,Produtos!A:B,2,FALSE),"")</f>
        <v/>
      </c>
      <c r="F5631" s="10">
        <f>IFERROR(INDEX(Lotes!$E:$E,MATCH(1,(Lotes!$A:$A=C5631)*(Lotes!$C:$C=E5631),0)),"")</f>
        <v/>
      </c>
      <c r="G5631" s="14" t="n"/>
    </row>
    <row r="5632">
      <c r="A5632" s="10" t="n"/>
      <c r="D5632">
        <f>IFERROR(VLOOKUP(C5632,Produtos!A:B,2,FALSE),"")</f>
        <v/>
      </c>
      <c r="F5632" s="10">
        <f>IFERROR(INDEX(Lotes!$E:$E,MATCH(1,(Lotes!$A:$A=C5632)*(Lotes!$C:$C=E5632),0)),"")</f>
        <v/>
      </c>
      <c r="G5632" s="14" t="n"/>
    </row>
    <row r="5633">
      <c r="A5633" s="10" t="n"/>
      <c r="D5633">
        <f>IFERROR(VLOOKUP(C5633,Produtos!A:B,2,FALSE),"")</f>
        <v/>
      </c>
      <c r="F5633" s="10">
        <f>IFERROR(INDEX(Lotes!$E:$E,MATCH(1,(Lotes!$A:$A=C5633)*(Lotes!$C:$C=E5633),0)),"")</f>
        <v/>
      </c>
      <c r="G5633" s="14" t="n"/>
    </row>
    <row r="5634">
      <c r="A5634" s="10" t="n"/>
      <c r="D5634">
        <f>IFERROR(VLOOKUP(C5634,Produtos!A:B,2,FALSE),"")</f>
        <v/>
      </c>
      <c r="F5634" s="10">
        <f>IFERROR(INDEX(Lotes!$E:$E,MATCH(1,(Lotes!$A:$A=C5634)*(Lotes!$C:$C=E5634),0)),"")</f>
        <v/>
      </c>
      <c r="G5634" s="14" t="n"/>
    </row>
    <row r="5635">
      <c r="A5635" s="10" t="n"/>
      <c r="D5635">
        <f>IFERROR(VLOOKUP(C5635,Produtos!A:B,2,FALSE),"")</f>
        <v/>
      </c>
      <c r="F5635" s="10">
        <f>IFERROR(INDEX(Lotes!$E:$E,MATCH(1,(Lotes!$A:$A=C5635)*(Lotes!$C:$C=E5635),0)),"")</f>
        <v/>
      </c>
      <c r="G5635" s="14" t="n"/>
    </row>
    <row r="5636">
      <c r="A5636" s="10" t="n"/>
      <c r="D5636">
        <f>IFERROR(VLOOKUP(C5636,Produtos!A:B,2,FALSE),"")</f>
        <v/>
      </c>
      <c r="F5636" s="10">
        <f>IFERROR(INDEX(Lotes!$E:$E,MATCH(1,(Lotes!$A:$A=C5636)*(Lotes!$C:$C=E5636),0)),"")</f>
        <v/>
      </c>
      <c r="G5636" s="14" t="n"/>
    </row>
    <row r="5637">
      <c r="A5637" s="10" t="n"/>
      <c r="D5637">
        <f>IFERROR(VLOOKUP(C5637,Produtos!A:B,2,FALSE),"")</f>
        <v/>
      </c>
      <c r="F5637" s="10">
        <f>IFERROR(INDEX(Lotes!$E:$E,MATCH(1,(Lotes!$A:$A=C5637)*(Lotes!$C:$C=E5637),0)),"")</f>
        <v/>
      </c>
      <c r="G5637" s="14" t="n"/>
    </row>
    <row r="5638">
      <c r="A5638" s="10" t="n"/>
      <c r="D5638">
        <f>IFERROR(VLOOKUP(C5638,Produtos!A:B,2,FALSE),"")</f>
        <v/>
      </c>
      <c r="F5638" s="10">
        <f>IFERROR(INDEX(Lotes!$E:$E,MATCH(1,(Lotes!$A:$A=C5638)*(Lotes!$C:$C=E5638),0)),"")</f>
        <v/>
      </c>
      <c r="G5638" s="14" t="n"/>
    </row>
    <row r="5639">
      <c r="A5639" s="10" t="n"/>
      <c r="D5639">
        <f>IFERROR(VLOOKUP(C5639,Produtos!A:B,2,FALSE),"")</f>
        <v/>
      </c>
      <c r="F5639" s="10">
        <f>IFERROR(INDEX(Lotes!$E:$E,MATCH(1,(Lotes!$A:$A=C5639)*(Lotes!$C:$C=E5639),0)),"")</f>
        <v/>
      </c>
      <c r="G5639" s="14" t="n"/>
    </row>
    <row r="5640">
      <c r="A5640" s="10" t="n"/>
      <c r="D5640">
        <f>IFERROR(VLOOKUP(C5640,Produtos!A:B,2,FALSE),"")</f>
        <v/>
      </c>
      <c r="F5640" s="10">
        <f>IFERROR(INDEX(Lotes!$E:$E,MATCH(1,(Lotes!$A:$A=C5640)*(Lotes!$C:$C=E5640),0)),"")</f>
        <v/>
      </c>
      <c r="G5640" s="14" t="n"/>
    </row>
    <row r="5641">
      <c r="A5641" s="10" t="n"/>
      <c r="D5641">
        <f>IFERROR(VLOOKUP(C5641,Produtos!A:B,2,FALSE),"")</f>
        <v/>
      </c>
      <c r="F5641" s="10">
        <f>IFERROR(INDEX(Lotes!$E:$E,MATCH(1,(Lotes!$A:$A=C5641)*(Lotes!$C:$C=E5641),0)),"")</f>
        <v/>
      </c>
      <c r="G5641" s="14" t="n"/>
    </row>
    <row r="5642">
      <c r="A5642" s="10" t="n"/>
      <c r="D5642">
        <f>IFERROR(VLOOKUP(C5642,Produtos!A:B,2,FALSE),"")</f>
        <v/>
      </c>
      <c r="F5642" s="10">
        <f>IFERROR(INDEX(Lotes!$E:$E,MATCH(1,(Lotes!$A:$A=C5642)*(Lotes!$C:$C=E5642),0)),"")</f>
        <v/>
      </c>
      <c r="G5642" s="14" t="n"/>
    </row>
    <row r="5643">
      <c r="A5643" s="10" t="n"/>
      <c r="D5643">
        <f>IFERROR(VLOOKUP(C5643,Produtos!A:B,2,FALSE),"")</f>
        <v/>
      </c>
      <c r="F5643" s="10">
        <f>IFERROR(INDEX(Lotes!$E:$E,MATCH(1,(Lotes!$A:$A=C5643)*(Lotes!$C:$C=E5643),0)),"")</f>
        <v/>
      </c>
      <c r="G5643" s="14" t="n"/>
    </row>
    <row r="5644">
      <c r="A5644" s="10" t="n"/>
      <c r="D5644">
        <f>IFERROR(VLOOKUP(C5644,Produtos!A:B,2,FALSE),"")</f>
        <v/>
      </c>
      <c r="F5644" s="10">
        <f>IFERROR(INDEX(Lotes!$E:$E,MATCH(1,(Lotes!$A:$A=C5644)*(Lotes!$C:$C=E5644),0)),"")</f>
        <v/>
      </c>
      <c r="G5644" s="14" t="n"/>
    </row>
    <row r="5645">
      <c r="A5645" s="10" t="n"/>
      <c r="D5645">
        <f>IFERROR(VLOOKUP(C5645,Produtos!A:B,2,FALSE),"")</f>
        <v/>
      </c>
      <c r="F5645" s="10">
        <f>IFERROR(INDEX(Lotes!$E:$E,MATCH(1,(Lotes!$A:$A=C5645)*(Lotes!$C:$C=E5645),0)),"")</f>
        <v/>
      </c>
      <c r="G5645" s="14" t="n"/>
    </row>
    <row r="5646">
      <c r="A5646" s="10" t="n"/>
      <c r="D5646">
        <f>IFERROR(VLOOKUP(C5646,Produtos!A:B,2,FALSE),"")</f>
        <v/>
      </c>
      <c r="F5646" s="10">
        <f>IFERROR(INDEX(Lotes!$E:$E,MATCH(1,(Lotes!$A:$A=C5646)*(Lotes!$C:$C=E5646),0)),"")</f>
        <v/>
      </c>
      <c r="G5646" s="14" t="n"/>
    </row>
    <row r="5647">
      <c r="A5647" s="10" t="n"/>
      <c r="D5647">
        <f>IFERROR(VLOOKUP(C5647,Produtos!A:B,2,FALSE),"")</f>
        <v/>
      </c>
      <c r="F5647" s="10">
        <f>IFERROR(INDEX(Lotes!$E:$E,MATCH(1,(Lotes!$A:$A=C5647)*(Lotes!$C:$C=E5647),0)),"")</f>
        <v/>
      </c>
      <c r="G5647" s="14" t="n"/>
    </row>
    <row r="5648">
      <c r="A5648" s="10" t="n"/>
      <c r="D5648">
        <f>IFERROR(VLOOKUP(C5648,Produtos!A:B,2,FALSE),"")</f>
        <v/>
      </c>
      <c r="F5648" s="10">
        <f>IFERROR(INDEX(Lotes!$E:$E,MATCH(1,(Lotes!$A:$A=C5648)*(Lotes!$C:$C=E5648),0)),"")</f>
        <v/>
      </c>
      <c r="G5648" s="14" t="n"/>
    </row>
    <row r="5649">
      <c r="A5649" s="10" t="n"/>
      <c r="D5649">
        <f>IFERROR(VLOOKUP(C5649,Produtos!A:B,2,FALSE),"")</f>
        <v/>
      </c>
      <c r="F5649" s="10">
        <f>IFERROR(INDEX(Lotes!$E:$E,MATCH(1,(Lotes!$A:$A=C5649)*(Lotes!$C:$C=E5649),0)),"")</f>
        <v/>
      </c>
      <c r="G5649" s="14" t="n"/>
    </row>
    <row r="5650">
      <c r="A5650" s="10" t="n"/>
      <c r="D5650">
        <f>IFERROR(VLOOKUP(C5650,Produtos!A:B,2,FALSE),"")</f>
        <v/>
      </c>
      <c r="F5650" s="10">
        <f>IFERROR(INDEX(Lotes!$E:$E,MATCH(1,(Lotes!$A:$A=C5650)*(Lotes!$C:$C=E5650),0)),"")</f>
        <v/>
      </c>
      <c r="G5650" s="14" t="n"/>
    </row>
    <row r="5651">
      <c r="A5651" s="10" t="n"/>
      <c r="D5651">
        <f>IFERROR(VLOOKUP(C5651,Produtos!A:B,2,FALSE),"")</f>
        <v/>
      </c>
      <c r="F5651" s="10">
        <f>IFERROR(INDEX(Lotes!$E:$E,MATCH(1,(Lotes!$A:$A=C5651)*(Lotes!$C:$C=E5651),0)),"")</f>
        <v/>
      </c>
      <c r="G5651" s="14" t="n"/>
    </row>
    <row r="5652">
      <c r="A5652" s="10" t="n"/>
      <c r="D5652">
        <f>IFERROR(VLOOKUP(C5652,Produtos!A:B,2,FALSE),"")</f>
        <v/>
      </c>
      <c r="F5652" s="10">
        <f>IFERROR(INDEX(Lotes!$E:$E,MATCH(1,(Lotes!$A:$A=C5652)*(Lotes!$C:$C=E5652),0)),"")</f>
        <v/>
      </c>
      <c r="G5652" s="14" t="n"/>
    </row>
    <row r="5653">
      <c r="A5653" s="10" t="n"/>
      <c r="D5653">
        <f>IFERROR(VLOOKUP(C5653,Produtos!A:B,2,FALSE),"")</f>
        <v/>
      </c>
      <c r="F5653" s="10">
        <f>IFERROR(INDEX(Lotes!$E:$E,MATCH(1,(Lotes!$A:$A=C5653)*(Lotes!$C:$C=E5653),0)),"")</f>
        <v/>
      </c>
      <c r="G5653" s="14" t="n"/>
    </row>
    <row r="5654">
      <c r="A5654" s="10" t="n"/>
      <c r="D5654">
        <f>IFERROR(VLOOKUP(C5654,Produtos!A:B,2,FALSE),"")</f>
        <v/>
      </c>
      <c r="F5654" s="10">
        <f>IFERROR(INDEX(Lotes!$E:$E,MATCH(1,(Lotes!$A:$A=C5654)*(Lotes!$C:$C=E5654),0)),"")</f>
        <v/>
      </c>
      <c r="G5654" s="14" t="n"/>
    </row>
    <row r="5655">
      <c r="A5655" s="10" t="n"/>
      <c r="D5655">
        <f>IFERROR(VLOOKUP(C5655,Produtos!A:B,2,FALSE),"")</f>
        <v/>
      </c>
      <c r="F5655" s="10">
        <f>IFERROR(INDEX(Lotes!$E:$E,MATCH(1,(Lotes!$A:$A=C5655)*(Lotes!$C:$C=E5655),0)),"")</f>
        <v/>
      </c>
      <c r="G5655" s="14" t="n"/>
    </row>
    <row r="5656">
      <c r="A5656" s="10" t="n"/>
      <c r="D5656">
        <f>IFERROR(VLOOKUP(C5656,Produtos!A:B,2,FALSE),"")</f>
        <v/>
      </c>
      <c r="F5656" s="10">
        <f>IFERROR(INDEX(Lotes!$E:$E,MATCH(1,(Lotes!$A:$A=C5656)*(Lotes!$C:$C=E5656),0)),"")</f>
        <v/>
      </c>
      <c r="G5656" s="14" t="n"/>
    </row>
    <row r="5657">
      <c r="A5657" s="10" t="n"/>
      <c r="D5657">
        <f>IFERROR(VLOOKUP(C5657,Produtos!A:B,2,FALSE),"")</f>
        <v/>
      </c>
      <c r="F5657" s="10">
        <f>IFERROR(INDEX(Lotes!$E:$E,MATCH(1,(Lotes!$A:$A=C5657)*(Lotes!$C:$C=E5657),0)),"")</f>
        <v/>
      </c>
      <c r="G5657" s="14" t="n"/>
    </row>
    <row r="5658">
      <c r="A5658" s="10" t="n"/>
      <c r="D5658">
        <f>IFERROR(VLOOKUP(C5658,Produtos!A:B,2,FALSE),"")</f>
        <v/>
      </c>
      <c r="F5658" s="10">
        <f>IFERROR(INDEX(Lotes!$E:$E,MATCH(1,(Lotes!$A:$A=C5658)*(Lotes!$C:$C=E5658),0)),"")</f>
        <v/>
      </c>
      <c r="G5658" s="14" t="n"/>
    </row>
    <row r="5659">
      <c r="A5659" s="10" t="n"/>
      <c r="D5659">
        <f>IFERROR(VLOOKUP(C5659,Produtos!A:B,2,FALSE),"")</f>
        <v/>
      </c>
      <c r="F5659" s="10">
        <f>IFERROR(INDEX(Lotes!$E:$E,MATCH(1,(Lotes!$A:$A=C5659)*(Lotes!$C:$C=E5659),0)),"")</f>
        <v/>
      </c>
      <c r="G5659" s="14" t="n"/>
    </row>
    <row r="5660">
      <c r="A5660" s="10" t="n"/>
      <c r="D5660">
        <f>IFERROR(VLOOKUP(C5660,Produtos!A:B,2,FALSE),"")</f>
        <v/>
      </c>
      <c r="F5660" s="10">
        <f>IFERROR(INDEX(Lotes!$E:$E,MATCH(1,(Lotes!$A:$A=C5660)*(Lotes!$C:$C=E5660),0)),"")</f>
        <v/>
      </c>
      <c r="G5660" s="14" t="n"/>
    </row>
    <row r="5661">
      <c r="A5661" s="10" t="n"/>
      <c r="D5661">
        <f>IFERROR(VLOOKUP(C5661,Produtos!A:B,2,FALSE),"")</f>
        <v/>
      </c>
      <c r="F5661" s="10">
        <f>IFERROR(INDEX(Lotes!$E:$E,MATCH(1,(Lotes!$A:$A=C5661)*(Lotes!$C:$C=E5661),0)),"")</f>
        <v/>
      </c>
      <c r="G5661" s="14" t="n"/>
    </row>
    <row r="5662">
      <c r="A5662" s="10" t="n"/>
      <c r="D5662">
        <f>IFERROR(VLOOKUP(C5662,Produtos!A:B,2,FALSE),"")</f>
        <v/>
      </c>
      <c r="F5662" s="10">
        <f>IFERROR(INDEX(Lotes!$E:$E,MATCH(1,(Lotes!$A:$A=C5662)*(Lotes!$C:$C=E5662),0)),"")</f>
        <v/>
      </c>
      <c r="G5662" s="14" t="n"/>
    </row>
    <row r="5663">
      <c r="A5663" s="10" t="n"/>
      <c r="D5663">
        <f>IFERROR(VLOOKUP(C5663,Produtos!A:B,2,FALSE),"")</f>
        <v/>
      </c>
      <c r="F5663" s="10">
        <f>IFERROR(INDEX(Lotes!$E:$E,MATCH(1,(Lotes!$A:$A=C5663)*(Lotes!$C:$C=E5663),0)),"")</f>
        <v/>
      </c>
      <c r="G5663" s="14" t="n"/>
    </row>
    <row r="5664">
      <c r="A5664" s="10" t="n"/>
      <c r="D5664">
        <f>IFERROR(VLOOKUP(C5664,Produtos!A:B,2,FALSE),"")</f>
        <v/>
      </c>
      <c r="F5664" s="10">
        <f>IFERROR(INDEX(Lotes!$E:$E,MATCH(1,(Lotes!$A:$A=C5664)*(Lotes!$C:$C=E5664),0)),"")</f>
        <v/>
      </c>
      <c r="G5664" s="14" t="n"/>
    </row>
    <row r="5665">
      <c r="A5665" s="10" t="n"/>
      <c r="D5665">
        <f>IFERROR(VLOOKUP(C5665,Produtos!A:B,2,FALSE),"")</f>
        <v/>
      </c>
      <c r="F5665" s="10">
        <f>IFERROR(INDEX(Lotes!$E:$E,MATCH(1,(Lotes!$A:$A=C5665)*(Lotes!$C:$C=E5665),0)),"")</f>
        <v/>
      </c>
      <c r="G5665" s="14" t="n"/>
    </row>
    <row r="5666">
      <c r="A5666" s="10" t="n"/>
      <c r="D5666">
        <f>IFERROR(VLOOKUP(C5666,Produtos!A:B,2,FALSE),"")</f>
        <v/>
      </c>
      <c r="F5666" s="10">
        <f>IFERROR(INDEX(Lotes!$E:$E,MATCH(1,(Lotes!$A:$A=C5666)*(Lotes!$C:$C=E5666),0)),"")</f>
        <v/>
      </c>
      <c r="G5666" s="14" t="n"/>
    </row>
    <row r="5667">
      <c r="A5667" s="10" t="n"/>
      <c r="D5667">
        <f>IFERROR(VLOOKUP(C5667,Produtos!A:B,2,FALSE),"")</f>
        <v/>
      </c>
      <c r="F5667" s="10">
        <f>IFERROR(INDEX(Lotes!$E:$E,MATCH(1,(Lotes!$A:$A=C5667)*(Lotes!$C:$C=E5667),0)),"")</f>
        <v/>
      </c>
      <c r="G5667" s="14" t="n"/>
    </row>
    <row r="5668">
      <c r="A5668" s="10" t="n"/>
      <c r="D5668">
        <f>IFERROR(VLOOKUP(C5668,Produtos!A:B,2,FALSE),"")</f>
        <v/>
      </c>
      <c r="F5668" s="10">
        <f>IFERROR(INDEX(Lotes!$E:$E,MATCH(1,(Lotes!$A:$A=C5668)*(Lotes!$C:$C=E5668),0)),"")</f>
        <v/>
      </c>
      <c r="G5668" s="14" t="n"/>
    </row>
    <row r="5669">
      <c r="A5669" s="10" t="n"/>
      <c r="D5669">
        <f>IFERROR(VLOOKUP(C5669,Produtos!A:B,2,FALSE),"")</f>
        <v/>
      </c>
      <c r="F5669" s="10">
        <f>IFERROR(INDEX(Lotes!$E:$E,MATCH(1,(Lotes!$A:$A=C5669)*(Lotes!$C:$C=E5669),0)),"")</f>
        <v/>
      </c>
      <c r="G5669" s="14" t="n"/>
    </row>
    <row r="5670">
      <c r="A5670" s="10" t="n"/>
      <c r="D5670">
        <f>IFERROR(VLOOKUP(C5670,Produtos!A:B,2,FALSE),"")</f>
        <v/>
      </c>
      <c r="F5670" s="10">
        <f>IFERROR(INDEX(Lotes!$E:$E,MATCH(1,(Lotes!$A:$A=C5670)*(Lotes!$C:$C=E5670),0)),"")</f>
        <v/>
      </c>
      <c r="G5670" s="14" t="n"/>
    </row>
    <row r="5671">
      <c r="A5671" s="10" t="n"/>
      <c r="D5671">
        <f>IFERROR(VLOOKUP(C5671,Produtos!A:B,2,FALSE),"")</f>
        <v/>
      </c>
      <c r="F5671" s="10">
        <f>IFERROR(INDEX(Lotes!$E:$E,MATCH(1,(Lotes!$A:$A=C5671)*(Lotes!$C:$C=E5671),0)),"")</f>
        <v/>
      </c>
      <c r="G5671" s="14" t="n"/>
    </row>
    <row r="5672">
      <c r="A5672" s="10" t="n"/>
      <c r="D5672">
        <f>IFERROR(VLOOKUP(C5672,Produtos!A:B,2,FALSE),"")</f>
        <v/>
      </c>
      <c r="F5672" s="10">
        <f>IFERROR(INDEX(Lotes!$E:$E,MATCH(1,(Lotes!$A:$A=C5672)*(Lotes!$C:$C=E5672),0)),"")</f>
        <v/>
      </c>
      <c r="G5672" s="14" t="n"/>
    </row>
    <row r="5673">
      <c r="A5673" s="10" t="n"/>
      <c r="D5673">
        <f>IFERROR(VLOOKUP(C5673,Produtos!A:B,2,FALSE),"")</f>
        <v/>
      </c>
      <c r="F5673" s="10">
        <f>IFERROR(INDEX(Lotes!$E:$E,MATCH(1,(Lotes!$A:$A=C5673)*(Lotes!$C:$C=E5673),0)),"")</f>
        <v/>
      </c>
      <c r="G5673" s="14" t="n"/>
    </row>
    <row r="5674">
      <c r="A5674" s="10" t="n"/>
      <c r="D5674">
        <f>IFERROR(VLOOKUP(C5674,Produtos!A:B,2,FALSE),"")</f>
        <v/>
      </c>
      <c r="F5674" s="10">
        <f>IFERROR(INDEX(Lotes!$E:$E,MATCH(1,(Lotes!$A:$A=C5674)*(Lotes!$C:$C=E5674),0)),"")</f>
        <v/>
      </c>
      <c r="G5674" s="14" t="n"/>
    </row>
    <row r="5675">
      <c r="A5675" s="10" t="n"/>
      <c r="D5675">
        <f>IFERROR(VLOOKUP(C5675,Produtos!A:B,2,FALSE),"")</f>
        <v/>
      </c>
      <c r="F5675" s="10">
        <f>IFERROR(INDEX(Lotes!$E:$E,MATCH(1,(Lotes!$A:$A=C5675)*(Lotes!$C:$C=E5675),0)),"")</f>
        <v/>
      </c>
      <c r="G5675" s="14" t="n"/>
    </row>
    <row r="5676">
      <c r="A5676" s="10" t="n"/>
      <c r="D5676">
        <f>IFERROR(VLOOKUP(C5676,Produtos!A:B,2,FALSE),"")</f>
        <v/>
      </c>
      <c r="F5676" s="10">
        <f>IFERROR(INDEX(Lotes!$E:$E,MATCH(1,(Lotes!$A:$A=C5676)*(Lotes!$C:$C=E5676),0)),"")</f>
        <v/>
      </c>
      <c r="G5676" s="14" t="n"/>
    </row>
    <row r="5677">
      <c r="A5677" s="10" t="n"/>
      <c r="D5677">
        <f>IFERROR(VLOOKUP(C5677,Produtos!A:B,2,FALSE),"")</f>
        <v/>
      </c>
      <c r="F5677" s="10">
        <f>IFERROR(INDEX(Lotes!$E:$E,MATCH(1,(Lotes!$A:$A=C5677)*(Lotes!$C:$C=E5677),0)),"")</f>
        <v/>
      </c>
      <c r="G5677" s="14" t="n"/>
    </row>
    <row r="5678">
      <c r="A5678" s="10" t="n"/>
      <c r="D5678">
        <f>IFERROR(VLOOKUP(C5678,Produtos!A:B,2,FALSE),"")</f>
        <v/>
      </c>
      <c r="F5678" s="10">
        <f>IFERROR(INDEX(Lotes!$E:$E,MATCH(1,(Lotes!$A:$A=C5678)*(Lotes!$C:$C=E5678),0)),"")</f>
        <v/>
      </c>
      <c r="G5678" s="14" t="n"/>
    </row>
    <row r="5679">
      <c r="A5679" s="10" t="n"/>
      <c r="D5679">
        <f>IFERROR(VLOOKUP(C5679,Produtos!A:B,2,FALSE),"")</f>
        <v/>
      </c>
      <c r="F5679" s="10">
        <f>IFERROR(INDEX(Lotes!$E:$E,MATCH(1,(Lotes!$A:$A=C5679)*(Lotes!$C:$C=E5679),0)),"")</f>
        <v/>
      </c>
      <c r="G5679" s="14" t="n"/>
    </row>
    <row r="5680">
      <c r="A5680" s="10" t="n"/>
      <c r="D5680">
        <f>IFERROR(VLOOKUP(C5680,Produtos!A:B,2,FALSE),"")</f>
        <v/>
      </c>
      <c r="F5680" s="10">
        <f>IFERROR(INDEX(Lotes!$E:$E,MATCH(1,(Lotes!$A:$A=C5680)*(Lotes!$C:$C=E5680),0)),"")</f>
        <v/>
      </c>
      <c r="G5680" s="14" t="n"/>
    </row>
    <row r="5681">
      <c r="A5681" s="10" t="n"/>
      <c r="D5681">
        <f>IFERROR(VLOOKUP(C5681,Produtos!A:B,2,FALSE),"")</f>
        <v/>
      </c>
      <c r="F5681" s="10">
        <f>IFERROR(INDEX(Lotes!$E:$E,MATCH(1,(Lotes!$A:$A=C5681)*(Lotes!$C:$C=E5681),0)),"")</f>
        <v/>
      </c>
      <c r="G5681" s="14" t="n"/>
    </row>
    <row r="5682">
      <c r="A5682" s="10" t="n"/>
      <c r="D5682">
        <f>IFERROR(VLOOKUP(C5682,Produtos!A:B,2,FALSE),"")</f>
        <v/>
      </c>
      <c r="F5682" s="10">
        <f>IFERROR(INDEX(Lotes!$E:$E,MATCH(1,(Lotes!$A:$A=C5682)*(Lotes!$C:$C=E5682),0)),"")</f>
        <v/>
      </c>
      <c r="G5682" s="14" t="n"/>
    </row>
    <row r="5683">
      <c r="A5683" s="10" t="n"/>
      <c r="D5683">
        <f>IFERROR(VLOOKUP(C5683,Produtos!A:B,2,FALSE),"")</f>
        <v/>
      </c>
      <c r="F5683" s="10">
        <f>IFERROR(INDEX(Lotes!$E:$E,MATCH(1,(Lotes!$A:$A=C5683)*(Lotes!$C:$C=E5683),0)),"")</f>
        <v/>
      </c>
      <c r="G5683" s="14" t="n"/>
    </row>
    <row r="5684">
      <c r="A5684" s="10" t="n"/>
      <c r="D5684">
        <f>IFERROR(VLOOKUP(C5684,Produtos!A:B,2,FALSE),"")</f>
        <v/>
      </c>
      <c r="F5684" s="10">
        <f>IFERROR(INDEX(Lotes!$E:$E,MATCH(1,(Lotes!$A:$A=C5684)*(Lotes!$C:$C=E5684),0)),"")</f>
        <v/>
      </c>
      <c r="G5684" s="14" t="n"/>
    </row>
    <row r="5685">
      <c r="A5685" s="10" t="n"/>
      <c r="D5685">
        <f>IFERROR(VLOOKUP(C5685,Produtos!A:B,2,FALSE),"")</f>
        <v/>
      </c>
      <c r="F5685" s="10">
        <f>IFERROR(INDEX(Lotes!$E:$E,MATCH(1,(Lotes!$A:$A=C5685)*(Lotes!$C:$C=E5685),0)),"")</f>
        <v/>
      </c>
      <c r="G5685" s="14" t="n"/>
    </row>
    <row r="5686">
      <c r="A5686" s="10" t="n"/>
      <c r="D5686">
        <f>IFERROR(VLOOKUP(C5686,Produtos!A:B,2,FALSE),"")</f>
        <v/>
      </c>
      <c r="F5686" s="10">
        <f>IFERROR(INDEX(Lotes!$E:$E,MATCH(1,(Lotes!$A:$A=C5686)*(Lotes!$C:$C=E5686),0)),"")</f>
        <v/>
      </c>
      <c r="G5686" s="14" t="n"/>
    </row>
    <row r="5687">
      <c r="A5687" s="10" t="n"/>
      <c r="D5687">
        <f>IFERROR(VLOOKUP(C5687,Produtos!A:B,2,FALSE),"")</f>
        <v/>
      </c>
      <c r="F5687" s="10">
        <f>IFERROR(INDEX(Lotes!$E:$E,MATCH(1,(Lotes!$A:$A=C5687)*(Lotes!$C:$C=E5687),0)),"")</f>
        <v/>
      </c>
      <c r="G5687" s="14" t="n"/>
    </row>
    <row r="5688">
      <c r="A5688" s="10" t="n"/>
      <c r="D5688">
        <f>IFERROR(VLOOKUP(C5688,Produtos!A:B,2,FALSE),"")</f>
        <v/>
      </c>
      <c r="F5688" s="10">
        <f>IFERROR(INDEX(Lotes!$E:$E,MATCH(1,(Lotes!$A:$A=C5688)*(Lotes!$C:$C=E5688),0)),"")</f>
        <v/>
      </c>
      <c r="G5688" s="14" t="n"/>
    </row>
    <row r="5689">
      <c r="A5689" s="10" t="n"/>
      <c r="D5689">
        <f>IFERROR(VLOOKUP(C5689,Produtos!A:B,2,FALSE),"")</f>
        <v/>
      </c>
      <c r="F5689" s="10">
        <f>IFERROR(INDEX(Lotes!$E:$E,MATCH(1,(Lotes!$A:$A=C5689)*(Lotes!$C:$C=E5689),0)),"")</f>
        <v/>
      </c>
      <c r="G5689" s="14" t="n"/>
    </row>
    <row r="5690">
      <c r="A5690" s="10" t="n"/>
      <c r="D5690">
        <f>IFERROR(VLOOKUP(C5690,Produtos!A:B,2,FALSE),"")</f>
        <v/>
      </c>
      <c r="F5690" s="10">
        <f>IFERROR(INDEX(Lotes!$E:$E,MATCH(1,(Lotes!$A:$A=C5690)*(Lotes!$C:$C=E5690),0)),"")</f>
        <v/>
      </c>
      <c r="G5690" s="14" t="n"/>
    </row>
    <row r="5691">
      <c r="A5691" s="10" t="n"/>
      <c r="D5691">
        <f>IFERROR(VLOOKUP(C5691,Produtos!A:B,2,FALSE),"")</f>
        <v/>
      </c>
      <c r="F5691" s="10">
        <f>IFERROR(INDEX(Lotes!$E:$E,MATCH(1,(Lotes!$A:$A=C5691)*(Lotes!$C:$C=E5691),0)),"")</f>
        <v/>
      </c>
      <c r="G5691" s="14" t="n"/>
    </row>
    <row r="5692">
      <c r="A5692" s="10" t="n"/>
      <c r="D5692">
        <f>IFERROR(VLOOKUP(C5692,Produtos!A:B,2,FALSE),"")</f>
        <v/>
      </c>
      <c r="F5692" s="10">
        <f>IFERROR(INDEX(Lotes!$E:$E,MATCH(1,(Lotes!$A:$A=C5692)*(Lotes!$C:$C=E5692),0)),"")</f>
        <v/>
      </c>
      <c r="G5692" s="14" t="n"/>
    </row>
    <row r="5693">
      <c r="A5693" s="10" t="n"/>
      <c r="D5693">
        <f>IFERROR(VLOOKUP(C5693,Produtos!A:B,2,FALSE),"")</f>
        <v/>
      </c>
      <c r="F5693" s="10">
        <f>IFERROR(INDEX(Lotes!$E:$E,MATCH(1,(Lotes!$A:$A=C5693)*(Lotes!$C:$C=E5693),0)),"")</f>
        <v/>
      </c>
      <c r="G5693" s="14" t="n"/>
    </row>
    <row r="5694">
      <c r="A5694" s="10" t="n"/>
      <c r="D5694">
        <f>IFERROR(VLOOKUP(C5694,Produtos!A:B,2,FALSE),"")</f>
        <v/>
      </c>
      <c r="F5694" s="10">
        <f>IFERROR(INDEX(Lotes!$E:$E,MATCH(1,(Lotes!$A:$A=C5694)*(Lotes!$C:$C=E5694),0)),"")</f>
        <v/>
      </c>
      <c r="G5694" s="14" t="n"/>
    </row>
    <row r="5695">
      <c r="A5695" s="10" t="n"/>
      <c r="D5695">
        <f>IFERROR(VLOOKUP(C5695,Produtos!A:B,2,FALSE),"")</f>
        <v/>
      </c>
      <c r="F5695" s="10">
        <f>IFERROR(INDEX(Lotes!$E:$E,MATCH(1,(Lotes!$A:$A=C5695)*(Lotes!$C:$C=E5695),0)),"")</f>
        <v/>
      </c>
      <c r="G5695" s="14" t="n"/>
    </row>
    <row r="5696">
      <c r="A5696" s="10" t="n"/>
      <c r="D5696">
        <f>IFERROR(VLOOKUP(C5696,Produtos!A:B,2,FALSE),"")</f>
        <v/>
      </c>
      <c r="F5696" s="10">
        <f>IFERROR(INDEX(Lotes!$E:$E,MATCH(1,(Lotes!$A:$A=C5696)*(Lotes!$C:$C=E5696),0)),"")</f>
        <v/>
      </c>
      <c r="G5696" s="14" t="n"/>
    </row>
    <row r="5697">
      <c r="A5697" s="10" t="n"/>
      <c r="D5697">
        <f>IFERROR(VLOOKUP(C5697,Produtos!A:B,2,FALSE),"")</f>
        <v/>
      </c>
      <c r="F5697" s="10">
        <f>IFERROR(INDEX(Lotes!$E:$E,MATCH(1,(Lotes!$A:$A=C5697)*(Lotes!$C:$C=E5697),0)),"")</f>
        <v/>
      </c>
      <c r="G5697" s="14" t="n"/>
    </row>
    <row r="5698">
      <c r="A5698" s="10" t="n"/>
      <c r="D5698">
        <f>IFERROR(VLOOKUP(C5698,Produtos!A:B,2,FALSE),"")</f>
        <v/>
      </c>
      <c r="F5698" s="10">
        <f>IFERROR(INDEX(Lotes!$E:$E,MATCH(1,(Lotes!$A:$A=C5698)*(Lotes!$C:$C=E5698),0)),"")</f>
        <v/>
      </c>
      <c r="G5698" s="14" t="n"/>
    </row>
    <row r="5699">
      <c r="A5699" s="10" t="n"/>
      <c r="D5699">
        <f>IFERROR(VLOOKUP(C5699,Produtos!A:B,2,FALSE),"")</f>
        <v/>
      </c>
      <c r="F5699" s="10">
        <f>IFERROR(INDEX(Lotes!$E:$E,MATCH(1,(Lotes!$A:$A=C5699)*(Lotes!$C:$C=E5699),0)),"")</f>
        <v/>
      </c>
      <c r="G5699" s="14" t="n"/>
    </row>
    <row r="5700">
      <c r="A5700" s="10" t="n"/>
      <c r="D5700">
        <f>IFERROR(VLOOKUP(C5700,Produtos!A:B,2,FALSE),"")</f>
        <v/>
      </c>
      <c r="F5700" s="10">
        <f>IFERROR(INDEX(Lotes!$E:$E,MATCH(1,(Lotes!$A:$A=C5700)*(Lotes!$C:$C=E5700),0)),"")</f>
        <v/>
      </c>
      <c r="G5700" s="14" t="n"/>
    </row>
    <row r="5701">
      <c r="A5701" s="10" t="n"/>
      <c r="D5701">
        <f>IFERROR(VLOOKUP(C5701,Produtos!A:B,2,FALSE),"")</f>
        <v/>
      </c>
      <c r="F5701" s="10">
        <f>IFERROR(INDEX(Lotes!$E:$E,MATCH(1,(Lotes!$A:$A=C5701)*(Lotes!$C:$C=E5701),0)),"")</f>
        <v/>
      </c>
      <c r="G5701" s="14" t="n"/>
    </row>
    <row r="5702">
      <c r="A5702" s="10" t="n"/>
      <c r="D5702">
        <f>IFERROR(VLOOKUP(C5702,Produtos!A:B,2,FALSE),"")</f>
        <v/>
      </c>
      <c r="F5702" s="10">
        <f>IFERROR(INDEX(Lotes!$E:$E,MATCH(1,(Lotes!$A:$A=C5702)*(Lotes!$C:$C=E5702),0)),"")</f>
        <v/>
      </c>
      <c r="G5702" s="14" t="n"/>
    </row>
    <row r="5703">
      <c r="A5703" s="10" t="n"/>
      <c r="D5703">
        <f>IFERROR(VLOOKUP(C5703,Produtos!A:B,2,FALSE),"")</f>
        <v/>
      </c>
      <c r="F5703" s="10">
        <f>IFERROR(INDEX(Lotes!$E:$E,MATCH(1,(Lotes!$A:$A=C5703)*(Lotes!$C:$C=E5703),0)),"")</f>
        <v/>
      </c>
      <c r="G5703" s="14" t="n"/>
    </row>
    <row r="5704">
      <c r="A5704" s="10" t="n"/>
      <c r="D5704">
        <f>IFERROR(VLOOKUP(C5704,Produtos!A:B,2,FALSE),"")</f>
        <v/>
      </c>
      <c r="F5704" s="10">
        <f>IFERROR(INDEX(Lotes!$E:$E,MATCH(1,(Lotes!$A:$A=C5704)*(Lotes!$C:$C=E5704),0)),"")</f>
        <v/>
      </c>
      <c r="G5704" s="14" t="n"/>
    </row>
    <row r="5705">
      <c r="A5705" s="10" t="n"/>
      <c r="D5705">
        <f>IFERROR(VLOOKUP(C5705,Produtos!A:B,2,FALSE),"")</f>
        <v/>
      </c>
      <c r="F5705" s="10">
        <f>IFERROR(INDEX(Lotes!$E:$E,MATCH(1,(Lotes!$A:$A=C5705)*(Lotes!$C:$C=E5705),0)),"")</f>
        <v/>
      </c>
      <c r="G5705" s="14" t="n"/>
    </row>
    <row r="5706">
      <c r="A5706" s="10" t="n"/>
      <c r="D5706">
        <f>IFERROR(VLOOKUP(C5706,Produtos!A:B,2,FALSE),"")</f>
        <v/>
      </c>
      <c r="F5706" s="10">
        <f>IFERROR(INDEX(Lotes!$E:$E,MATCH(1,(Lotes!$A:$A=C5706)*(Lotes!$C:$C=E5706),0)),"")</f>
        <v/>
      </c>
      <c r="G5706" s="14" t="n"/>
    </row>
    <row r="5707">
      <c r="A5707" s="10" t="n"/>
      <c r="D5707">
        <f>IFERROR(VLOOKUP(C5707,Produtos!A:B,2,FALSE),"")</f>
        <v/>
      </c>
      <c r="F5707" s="10">
        <f>IFERROR(INDEX(Lotes!$E:$E,MATCH(1,(Lotes!$A:$A=C5707)*(Lotes!$C:$C=E5707),0)),"")</f>
        <v/>
      </c>
      <c r="G5707" s="14" t="n"/>
    </row>
    <row r="5708">
      <c r="A5708" s="10" t="n"/>
      <c r="D5708">
        <f>IFERROR(VLOOKUP(C5708,Produtos!A:B,2,FALSE),"")</f>
        <v/>
      </c>
      <c r="F5708" s="10">
        <f>IFERROR(INDEX(Lotes!$E:$E,MATCH(1,(Lotes!$A:$A=C5708)*(Lotes!$C:$C=E5708),0)),"")</f>
        <v/>
      </c>
      <c r="G5708" s="14" t="n"/>
    </row>
    <row r="5709">
      <c r="A5709" s="10" t="n"/>
      <c r="D5709">
        <f>IFERROR(VLOOKUP(C5709,Produtos!A:B,2,FALSE),"")</f>
        <v/>
      </c>
      <c r="F5709" s="10">
        <f>IFERROR(INDEX(Lotes!$E:$E,MATCH(1,(Lotes!$A:$A=C5709)*(Lotes!$C:$C=E5709),0)),"")</f>
        <v/>
      </c>
      <c r="G5709" s="14" t="n"/>
    </row>
    <row r="5710">
      <c r="A5710" s="10" t="n"/>
      <c r="D5710">
        <f>IFERROR(VLOOKUP(C5710,Produtos!A:B,2,FALSE),"")</f>
        <v/>
      </c>
      <c r="F5710" s="10">
        <f>IFERROR(INDEX(Lotes!$E:$E,MATCH(1,(Lotes!$A:$A=C5710)*(Lotes!$C:$C=E5710),0)),"")</f>
        <v/>
      </c>
      <c r="G5710" s="14" t="n"/>
    </row>
    <row r="5711">
      <c r="A5711" s="10" t="n"/>
      <c r="D5711">
        <f>IFERROR(VLOOKUP(C5711,Produtos!A:B,2,FALSE),"")</f>
        <v/>
      </c>
      <c r="F5711" s="10">
        <f>IFERROR(INDEX(Lotes!$E:$E,MATCH(1,(Lotes!$A:$A=C5711)*(Lotes!$C:$C=E5711),0)),"")</f>
        <v/>
      </c>
      <c r="G5711" s="14" t="n"/>
    </row>
    <row r="5712">
      <c r="A5712" s="10" t="n"/>
      <c r="D5712">
        <f>IFERROR(VLOOKUP(C5712,Produtos!A:B,2,FALSE),"")</f>
        <v/>
      </c>
      <c r="F5712" s="10">
        <f>IFERROR(INDEX(Lotes!$E:$E,MATCH(1,(Lotes!$A:$A=C5712)*(Lotes!$C:$C=E5712),0)),"")</f>
        <v/>
      </c>
      <c r="G5712" s="14" t="n"/>
    </row>
    <row r="5713">
      <c r="A5713" s="10" t="n"/>
      <c r="D5713">
        <f>IFERROR(VLOOKUP(C5713,Produtos!A:B,2,FALSE),"")</f>
        <v/>
      </c>
      <c r="F5713" s="10">
        <f>IFERROR(INDEX(Lotes!$E:$E,MATCH(1,(Lotes!$A:$A=C5713)*(Lotes!$C:$C=E5713),0)),"")</f>
        <v/>
      </c>
      <c r="G5713" s="14" t="n"/>
    </row>
    <row r="5714">
      <c r="A5714" s="10" t="n"/>
      <c r="D5714">
        <f>IFERROR(VLOOKUP(C5714,Produtos!A:B,2,FALSE),"")</f>
        <v/>
      </c>
      <c r="F5714" s="10">
        <f>IFERROR(INDEX(Lotes!$E:$E,MATCH(1,(Lotes!$A:$A=C5714)*(Lotes!$C:$C=E5714),0)),"")</f>
        <v/>
      </c>
      <c r="G5714" s="14" t="n"/>
    </row>
    <row r="5715">
      <c r="A5715" s="10" t="n"/>
      <c r="D5715">
        <f>IFERROR(VLOOKUP(C5715,Produtos!A:B,2,FALSE),"")</f>
        <v/>
      </c>
      <c r="F5715" s="10">
        <f>IFERROR(INDEX(Lotes!$E:$E,MATCH(1,(Lotes!$A:$A=C5715)*(Lotes!$C:$C=E5715),0)),"")</f>
        <v/>
      </c>
      <c r="G5715" s="14" t="n"/>
    </row>
    <row r="5716">
      <c r="A5716" s="10" t="n"/>
      <c r="D5716">
        <f>IFERROR(VLOOKUP(C5716,Produtos!A:B,2,FALSE),"")</f>
        <v/>
      </c>
      <c r="F5716" s="10">
        <f>IFERROR(INDEX(Lotes!$E:$E,MATCH(1,(Lotes!$A:$A=C5716)*(Lotes!$C:$C=E5716),0)),"")</f>
        <v/>
      </c>
      <c r="G5716" s="14" t="n"/>
    </row>
    <row r="5717">
      <c r="A5717" s="10" t="n"/>
      <c r="D5717">
        <f>IFERROR(VLOOKUP(C5717,Produtos!A:B,2,FALSE),"")</f>
        <v/>
      </c>
      <c r="F5717" s="10">
        <f>IFERROR(INDEX(Lotes!$E:$E,MATCH(1,(Lotes!$A:$A=C5717)*(Lotes!$C:$C=E5717),0)),"")</f>
        <v/>
      </c>
      <c r="G5717" s="14" t="n"/>
    </row>
    <row r="5718">
      <c r="A5718" s="10" t="n"/>
      <c r="D5718">
        <f>IFERROR(VLOOKUP(C5718,Produtos!A:B,2,FALSE),"")</f>
        <v/>
      </c>
      <c r="F5718" s="10">
        <f>IFERROR(INDEX(Lotes!$E:$E,MATCH(1,(Lotes!$A:$A=C5718)*(Lotes!$C:$C=E5718),0)),"")</f>
        <v/>
      </c>
      <c r="G5718" s="14" t="n"/>
    </row>
    <row r="5719">
      <c r="A5719" s="10" t="n"/>
      <c r="D5719">
        <f>IFERROR(VLOOKUP(C5719,Produtos!A:B,2,FALSE),"")</f>
        <v/>
      </c>
      <c r="F5719" s="10">
        <f>IFERROR(INDEX(Lotes!$E:$E,MATCH(1,(Lotes!$A:$A=C5719)*(Lotes!$C:$C=E5719),0)),"")</f>
        <v/>
      </c>
      <c r="G5719" s="14" t="n"/>
    </row>
    <row r="5720">
      <c r="A5720" s="10" t="n"/>
      <c r="D5720">
        <f>IFERROR(VLOOKUP(C5720,Produtos!A:B,2,FALSE),"")</f>
        <v/>
      </c>
      <c r="F5720" s="10">
        <f>IFERROR(INDEX(Lotes!$E:$E,MATCH(1,(Lotes!$A:$A=C5720)*(Lotes!$C:$C=E5720),0)),"")</f>
        <v/>
      </c>
      <c r="G5720" s="14" t="n"/>
    </row>
    <row r="5721">
      <c r="A5721" s="10" t="n"/>
      <c r="D5721">
        <f>IFERROR(VLOOKUP(C5721,Produtos!A:B,2,FALSE),"")</f>
        <v/>
      </c>
      <c r="F5721" s="10">
        <f>IFERROR(INDEX(Lotes!$E:$E,MATCH(1,(Lotes!$A:$A=C5721)*(Lotes!$C:$C=E5721),0)),"")</f>
        <v/>
      </c>
      <c r="G5721" s="14" t="n"/>
    </row>
    <row r="5722">
      <c r="A5722" s="10" t="n"/>
      <c r="D5722">
        <f>IFERROR(VLOOKUP(C5722,Produtos!A:B,2,FALSE),"")</f>
        <v/>
      </c>
      <c r="F5722" s="10">
        <f>IFERROR(INDEX(Lotes!$E:$E,MATCH(1,(Lotes!$A:$A=C5722)*(Lotes!$C:$C=E5722),0)),"")</f>
        <v/>
      </c>
      <c r="G5722" s="14" t="n"/>
    </row>
    <row r="5723">
      <c r="A5723" s="10" t="n"/>
      <c r="D5723">
        <f>IFERROR(VLOOKUP(C5723,Produtos!A:B,2,FALSE),"")</f>
        <v/>
      </c>
      <c r="F5723" s="10">
        <f>IFERROR(INDEX(Lotes!$E:$E,MATCH(1,(Lotes!$A:$A=C5723)*(Lotes!$C:$C=E5723),0)),"")</f>
        <v/>
      </c>
      <c r="G5723" s="14" t="n"/>
    </row>
    <row r="5724">
      <c r="A5724" s="10" t="n"/>
      <c r="D5724">
        <f>IFERROR(VLOOKUP(C5724,Produtos!A:B,2,FALSE),"")</f>
        <v/>
      </c>
      <c r="F5724" s="10">
        <f>IFERROR(INDEX(Lotes!$E:$E,MATCH(1,(Lotes!$A:$A=C5724)*(Lotes!$C:$C=E5724),0)),"")</f>
        <v/>
      </c>
      <c r="G5724" s="14" t="n"/>
    </row>
    <row r="5725">
      <c r="A5725" s="10" t="n"/>
      <c r="D5725">
        <f>IFERROR(VLOOKUP(C5725,Produtos!A:B,2,FALSE),"")</f>
        <v/>
      </c>
      <c r="F5725" s="10">
        <f>IFERROR(INDEX(Lotes!$E:$E,MATCH(1,(Lotes!$A:$A=C5725)*(Lotes!$C:$C=E5725),0)),"")</f>
        <v/>
      </c>
      <c r="G5725" s="14" t="n"/>
    </row>
    <row r="5726">
      <c r="A5726" s="10" t="n"/>
      <c r="D5726">
        <f>IFERROR(VLOOKUP(C5726,Produtos!A:B,2,FALSE),"")</f>
        <v/>
      </c>
      <c r="F5726" s="10">
        <f>IFERROR(INDEX(Lotes!$E:$E,MATCH(1,(Lotes!$A:$A=C5726)*(Lotes!$C:$C=E5726),0)),"")</f>
        <v/>
      </c>
      <c r="G5726" s="14" t="n"/>
    </row>
    <row r="5727">
      <c r="A5727" s="10" t="n"/>
      <c r="D5727">
        <f>IFERROR(VLOOKUP(C5727,Produtos!A:B,2,FALSE),"")</f>
        <v/>
      </c>
      <c r="F5727" s="10">
        <f>IFERROR(INDEX(Lotes!$E:$E,MATCH(1,(Lotes!$A:$A=C5727)*(Lotes!$C:$C=E5727),0)),"")</f>
        <v/>
      </c>
      <c r="G5727" s="14" t="n"/>
    </row>
    <row r="5728">
      <c r="A5728" s="10" t="n"/>
      <c r="D5728">
        <f>IFERROR(VLOOKUP(C5728,Produtos!A:B,2,FALSE),"")</f>
        <v/>
      </c>
      <c r="F5728" s="10">
        <f>IFERROR(INDEX(Lotes!$E:$E,MATCH(1,(Lotes!$A:$A=C5728)*(Lotes!$C:$C=E5728),0)),"")</f>
        <v/>
      </c>
      <c r="G5728" s="14" t="n"/>
    </row>
    <row r="5729">
      <c r="A5729" s="10" t="n"/>
      <c r="D5729">
        <f>IFERROR(VLOOKUP(C5729,Produtos!A:B,2,FALSE),"")</f>
        <v/>
      </c>
      <c r="F5729" s="10">
        <f>IFERROR(INDEX(Lotes!$E:$E,MATCH(1,(Lotes!$A:$A=C5729)*(Lotes!$C:$C=E5729),0)),"")</f>
        <v/>
      </c>
      <c r="G5729" s="14" t="n"/>
    </row>
    <row r="5730">
      <c r="A5730" s="10" t="n"/>
      <c r="D5730">
        <f>IFERROR(VLOOKUP(C5730,Produtos!A:B,2,FALSE),"")</f>
        <v/>
      </c>
      <c r="F5730" s="10">
        <f>IFERROR(INDEX(Lotes!$E:$E,MATCH(1,(Lotes!$A:$A=C5730)*(Lotes!$C:$C=E5730),0)),"")</f>
        <v/>
      </c>
      <c r="G5730" s="14" t="n"/>
    </row>
    <row r="5731">
      <c r="A5731" s="10" t="n"/>
      <c r="D5731">
        <f>IFERROR(VLOOKUP(C5731,Produtos!A:B,2,FALSE),"")</f>
        <v/>
      </c>
      <c r="F5731" s="10">
        <f>IFERROR(INDEX(Lotes!$E:$E,MATCH(1,(Lotes!$A:$A=C5731)*(Lotes!$C:$C=E5731),0)),"")</f>
        <v/>
      </c>
      <c r="G5731" s="14" t="n"/>
    </row>
    <row r="5732">
      <c r="A5732" s="10" t="n"/>
      <c r="D5732">
        <f>IFERROR(VLOOKUP(C5732,Produtos!A:B,2,FALSE),"")</f>
        <v/>
      </c>
      <c r="F5732" s="10">
        <f>IFERROR(INDEX(Lotes!$E:$E,MATCH(1,(Lotes!$A:$A=C5732)*(Lotes!$C:$C=E5732),0)),"")</f>
        <v/>
      </c>
      <c r="G5732" s="14" t="n"/>
    </row>
    <row r="5733">
      <c r="A5733" s="10" t="n"/>
      <c r="D5733">
        <f>IFERROR(VLOOKUP(C5733,Produtos!A:B,2,FALSE),"")</f>
        <v/>
      </c>
      <c r="F5733" s="10">
        <f>IFERROR(INDEX(Lotes!$E:$E,MATCH(1,(Lotes!$A:$A=C5733)*(Lotes!$C:$C=E5733),0)),"")</f>
        <v/>
      </c>
      <c r="G5733" s="14" t="n"/>
    </row>
    <row r="5734">
      <c r="A5734" s="10" t="n"/>
      <c r="D5734">
        <f>IFERROR(VLOOKUP(C5734,Produtos!A:B,2,FALSE),"")</f>
        <v/>
      </c>
      <c r="F5734" s="10">
        <f>IFERROR(INDEX(Lotes!$E:$E,MATCH(1,(Lotes!$A:$A=C5734)*(Lotes!$C:$C=E5734),0)),"")</f>
        <v/>
      </c>
      <c r="G5734" s="14" t="n"/>
    </row>
    <row r="5735">
      <c r="A5735" s="10" t="n"/>
      <c r="D5735">
        <f>IFERROR(VLOOKUP(C5735,Produtos!A:B,2,FALSE),"")</f>
        <v/>
      </c>
      <c r="F5735" s="10">
        <f>IFERROR(INDEX(Lotes!$E:$E,MATCH(1,(Lotes!$A:$A=C5735)*(Lotes!$C:$C=E5735),0)),"")</f>
        <v/>
      </c>
      <c r="G5735" s="14" t="n"/>
    </row>
    <row r="5736">
      <c r="A5736" s="10" t="n"/>
      <c r="D5736">
        <f>IFERROR(VLOOKUP(C5736,Produtos!A:B,2,FALSE),"")</f>
        <v/>
      </c>
      <c r="F5736" s="10">
        <f>IFERROR(INDEX(Lotes!$E:$E,MATCH(1,(Lotes!$A:$A=C5736)*(Lotes!$C:$C=E5736),0)),"")</f>
        <v/>
      </c>
      <c r="G5736" s="14" t="n"/>
    </row>
    <row r="5737">
      <c r="A5737" s="10" t="n"/>
      <c r="D5737">
        <f>IFERROR(VLOOKUP(C5737,Produtos!A:B,2,FALSE),"")</f>
        <v/>
      </c>
      <c r="F5737" s="10">
        <f>IFERROR(INDEX(Lotes!$E:$E,MATCH(1,(Lotes!$A:$A=C5737)*(Lotes!$C:$C=E5737),0)),"")</f>
        <v/>
      </c>
      <c r="G5737" s="14" t="n"/>
    </row>
    <row r="5738">
      <c r="A5738" s="10" t="n"/>
      <c r="D5738">
        <f>IFERROR(VLOOKUP(C5738,Produtos!A:B,2,FALSE),"")</f>
        <v/>
      </c>
      <c r="F5738" s="10">
        <f>IFERROR(INDEX(Lotes!$E:$E,MATCH(1,(Lotes!$A:$A=C5738)*(Lotes!$C:$C=E5738),0)),"")</f>
        <v/>
      </c>
      <c r="G5738" s="14" t="n"/>
    </row>
    <row r="5739">
      <c r="A5739" s="10" t="n"/>
      <c r="D5739">
        <f>IFERROR(VLOOKUP(C5739,Produtos!A:B,2,FALSE),"")</f>
        <v/>
      </c>
      <c r="F5739" s="10">
        <f>IFERROR(INDEX(Lotes!$E:$E,MATCH(1,(Lotes!$A:$A=C5739)*(Lotes!$C:$C=E5739),0)),"")</f>
        <v/>
      </c>
      <c r="G5739" s="14" t="n"/>
    </row>
    <row r="5740">
      <c r="A5740" s="10" t="n"/>
      <c r="D5740">
        <f>IFERROR(VLOOKUP(C5740,Produtos!A:B,2,FALSE),"")</f>
        <v/>
      </c>
      <c r="F5740" s="10">
        <f>IFERROR(INDEX(Lotes!$E:$E,MATCH(1,(Lotes!$A:$A=C5740)*(Lotes!$C:$C=E5740),0)),"")</f>
        <v/>
      </c>
      <c r="G5740" s="14" t="n"/>
    </row>
    <row r="5741">
      <c r="A5741" s="10" t="n"/>
      <c r="D5741">
        <f>IFERROR(VLOOKUP(C5741,Produtos!A:B,2,FALSE),"")</f>
        <v/>
      </c>
      <c r="F5741" s="10">
        <f>IFERROR(INDEX(Lotes!$E:$E,MATCH(1,(Lotes!$A:$A=C5741)*(Lotes!$C:$C=E5741),0)),"")</f>
        <v/>
      </c>
      <c r="G5741" s="14" t="n"/>
    </row>
    <row r="5742">
      <c r="A5742" s="10" t="n"/>
      <c r="D5742">
        <f>IFERROR(VLOOKUP(C5742,Produtos!A:B,2,FALSE),"")</f>
        <v/>
      </c>
      <c r="F5742" s="10">
        <f>IFERROR(INDEX(Lotes!$E:$E,MATCH(1,(Lotes!$A:$A=C5742)*(Lotes!$C:$C=E5742),0)),"")</f>
        <v/>
      </c>
      <c r="G5742" s="14" t="n"/>
    </row>
    <row r="5743">
      <c r="A5743" s="10" t="n"/>
      <c r="D5743">
        <f>IFERROR(VLOOKUP(C5743,Produtos!A:B,2,FALSE),"")</f>
        <v/>
      </c>
      <c r="F5743" s="10">
        <f>IFERROR(INDEX(Lotes!$E:$E,MATCH(1,(Lotes!$A:$A=C5743)*(Lotes!$C:$C=E5743),0)),"")</f>
        <v/>
      </c>
      <c r="G5743" s="14" t="n"/>
    </row>
    <row r="5744">
      <c r="A5744" s="10" t="n"/>
      <c r="D5744">
        <f>IFERROR(VLOOKUP(C5744,Produtos!A:B,2,FALSE),"")</f>
        <v/>
      </c>
      <c r="F5744" s="10">
        <f>IFERROR(INDEX(Lotes!$E:$E,MATCH(1,(Lotes!$A:$A=C5744)*(Lotes!$C:$C=E5744),0)),"")</f>
        <v/>
      </c>
      <c r="G5744" s="14" t="n"/>
    </row>
    <row r="5745">
      <c r="A5745" s="10" t="n"/>
      <c r="D5745">
        <f>IFERROR(VLOOKUP(C5745,Produtos!A:B,2,FALSE),"")</f>
        <v/>
      </c>
      <c r="F5745" s="10">
        <f>IFERROR(INDEX(Lotes!$E:$E,MATCH(1,(Lotes!$A:$A=C5745)*(Lotes!$C:$C=E5745),0)),"")</f>
        <v/>
      </c>
      <c r="G5745" s="14" t="n"/>
    </row>
    <row r="5746">
      <c r="A5746" s="10" t="n"/>
      <c r="D5746">
        <f>IFERROR(VLOOKUP(C5746,Produtos!A:B,2,FALSE),"")</f>
        <v/>
      </c>
      <c r="F5746" s="10">
        <f>IFERROR(INDEX(Lotes!$E:$E,MATCH(1,(Lotes!$A:$A=C5746)*(Lotes!$C:$C=E5746),0)),"")</f>
        <v/>
      </c>
      <c r="G5746" s="14" t="n"/>
    </row>
    <row r="5747">
      <c r="A5747" s="10" t="n"/>
      <c r="D5747">
        <f>IFERROR(VLOOKUP(C5747,Produtos!A:B,2,FALSE),"")</f>
        <v/>
      </c>
      <c r="F5747" s="10">
        <f>IFERROR(INDEX(Lotes!$E:$E,MATCH(1,(Lotes!$A:$A=C5747)*(Lotes!$C:$C=E5747),0)),"")</f>
        <v/>
      </c>
      <c r="G5747" s="14" t="n"/>
    </row>
    <row r="5748">
      <c r="A5748" s="10" t="n"/>
      <c r="D5748">
        <f>IFERROR(VLOOKUP(C5748,Produtos!A:B,2,FALSE),"")</f>
        <v/>
      </c>
      <c r="F5748" s="10">
        <f>IFERROR(INDEX(Lotes!$E:$E,MATCH(1,(Lotes!$A:$A=C5748)*(Lotes!$C:$C=E5748),0)),"")</f>
        <v/>
      </c>
      <c r="G5748" s="14" t="n"/>
    </row>
    <row r="5749">
      <c r="A5749" s="10" t="n"/>
      <c r="D5749">
        <f>IFERROR(VLOOKUP(C5749,Produtos!A:B,2,FALSE),"")</f>
        <v/>
      </c>
      <c r="F5749" s="10">
        <f>IFERROR(INDEX(Lotes!$E:$E,MATCH(1,(Lotes!$A:$A=C5749)*(Lotes!$C:$C=E5749),0)),"")</f>
        <v/>
      </c>
      <c r="G5749" s="14" t="n"/>
    </row>
    <row r="5750">
      <c r="A5750" s="10" t="n"/>
      <c r="D5750">
        <f>IFERROR(VLOOKUP(C5750,Produtos!A:B,2,FALSE),"")</f>
        <v/>
      </c>
      <c r="F5750" s="10">
        <f>IFERROR(INDEX(Lotes!$E:$E,MATCH(1,(Lotes!$A:$A=C5750)*(Lotes!$C:$C=E5750),0)),"")</f>
        <v/>
      </c>
      <c r="G5750" s="14" t="n"/>
    </row>
    <row r="5751">
      <c r="A5751" s="10" t="n"/>
      <c r="D5751">
        <f>IFERROR(VLOOKUP(C5751,Produtos!A:B,2,FALSE),"")</f>
        <v/>
      </c>
      <c r="F5751" s="10">
        <f>IFERROR(INDEX(Lotes!$E:$E,MATCH(1,(Lotes!$A:$A=C5751)*(Lotes!$C:$C=E5751),0)),"")</f>
        <v/>
      </c>
      <c r="G5751" s="14" t="n"/>
    </row>
    <row r="5752">
      <c r="A5752" s="10" t="n"/>
      <c r="D5752">
        <f>IFERROR(VLOOKUP(C5752,Produtos!A:B,2,FALSE),"")</f>
        <v/>
      </c>
      <c r="F5752" s="10">
        <f>IFERROR(INDEX(Lotes!$E:$E,MATCH(1,(Lotes!$A:$A=C5752)*(Lotes!$C:$C=E5752),0)),"")</f>
        <v/>
      </c>
      <c r="G5752" s="14" t="n"/>
    </row>
    <row r="5753">
      <c r="A5753" s="10" t="n"/>
      <c r="D5753">
        <f>IFERROR(VLOOKUP(C5753,Produtos!A:B,2,FALSE),"")</f>
        <v/>
      </c>
      <c r="F5753" s="10">
        <f>IFERROR(INDEX(Lotes!$E:$E,MATCH(1,(Lotes!$A:$A=C5753)*(Lotes!$C:$C=E5753),0)),"")</f>
        <v/>
      </c>
      <c r="G5753" s="14" t="n"/>
    </row>
    <row r="5754">
      <c r="A5754" s="10" t="n"/>
      <c r="D5754">
        <f>IFERROR(VLOOKUP(C5754,Produtos!A:B,2,FALSE),"")</f>
        <v/>
      </c>
      <c r="F5754" s="10">
        <f>IFERROR(INDEX(Lotes!$E:$E,MATCH(1,(Lotes!$A:$A=C5754)*(Lotes!$C:$C=E5754),0)),"")</f>
        <v/>
      </c>
      <c r="G5754" s="14" t="n"/>
    </row>
    <row r="5755">
      <c r="A5755" s="10" t="n"/>
      <c r="D5755">
        <f>IFERROR(VLOOKUP(C5755,Produtos!A:B,2,FALSE),"")</f>
        <v/>
      </c>
      <c r="F5755" s="10">
        <f>IFERROR(INDEX(Lotes!$E:$E,MATCH(1,(Lotes!$A:$A=C5755)*(Lotes!$C:$C=E5755),0)),"")</f>
        <v/>
      </c>
      <c r="G5755" s="14" t="n"/>
    </row>
    <row r="5756">
      <c r="A5756" s="10" t="n"/>
      <c r="D5756">
        <f>IFERROR(VLOOKUP(C5756,Produtos!A:B,2,FALSE),"")</f>
        <v/>
      </c>
      <c r="F5756" s="10">
        <f>IFERROR(INDEX(Lotes!$E:$E,MATCH(1,(Lotes!$A:$A=C5756)*(Lotes!$C:$C=E5756),0)),"")</f>
        <v/>
      </c>
      <c r="G5756" s="14" t="n"/>
    </row>
    <row r="5757">
      <c r="A5757" s="10" t="n"/>
      <c r="D5757">
        <f>IFERROR(VLOOKUP(C5757,Produtos!A:B,2,FALSE),"")</f>
        <v/>
      </c>
      <c r="F5757" s="10">
        <f>IFERROR(INDEX(Lotes!$E:$E,MATCH(1,(Lotes!$A:$A=C5757)*(Lotes!$C:$C=E5757),0)),"")</f>
        <v/>
      </c>
      <c r="G5757" s="14" t="n"/>
    </row>
    <row r="5758">
      <c r="A5758" s="10" t="n"/>
      <c r="D5758">
        <f>IFERROR(VLOOKUP(C5758,Produtos!A:B,2,FALSE),"")</f>
        <v/>
      </c>
      <c r="F5758" s="10">
        <f>IFERROR(INDEX(Lotes!$E:$E,MATCH(1,(Lotes!$A:$A=C5758)*(Lotes!$C:$C=E5758),0)),"")</f>
        <v/>
      </c>
      <c r="G5758" s="14" t="n"/>
    </row>
    <row r="5759">
      <c r="A5759" s="10" t="n"/>
      <c r="D5759">
        <f>IFERROR(VLOOKUP(C5759,Produtos!A:B,2,FALSE),"")</f>
        <v/>
      </c>
      <c r="F5759" s="10">
        <f>IFERROR(INDEX(Lotes!$E:$E,MATCH(1,(Lotes!$A:$A=C5759)*(Lotes!$C:$C=E5759),0)),"")</f>
        <v/>
      </c>
      <c r="G5759" s="14" t="n"/>
    </row>
    <row r="5760">
      <c r="A5760" s="10" t="n"/>
      <c r="D5760">
        <f>IFERROR(VLOOKUP(C5760,Produtos!A:B,2,FALSE),"")</f>
        <v/>
      </c>
      <c r="F5760" s="10">
        <f>IFERROR(INDEX(Lotes!$E:$E,MATCH(1,(Lotes!$A:$A=C5760)*(Lotes!$C:$C=E5760),0)),"")</f>
        <v/>
      </c>
      <c r="G5760" s="14" t="n"/>
    </row>
    <row r="5761">
      <c r="A5761" s="10" t="n"/>
      <c r="D5761">
        <f>IFERROR(VLOOKUP(C5761,Produtos!A:B,2,FALSE),"")</f>
        <v/>
      </c>
      <c r="F5761" s="10">
        <f>IFERROR(INDEX(Lotes!$E:$E,MATCH(1,(Lotes!$A:$A=C5761)*(Lotes!$C:$C=E5761),0)),"")</f>
        <v/>
      </c>
      <c r="G5761" s="14" t="n"/>
    </row>
    <row r="5762">
      <c r="A5762" s="10" t="n"/>
      <c r="D5762">
        <f>IFERROR(VLOOKUP(C5762,Produtos!A:B,2,FALSE),"")</f>
        <v/>
      </c>
      <c r="F5762" s="10">
        <f>IFERROR(INDEX(Lotes!$E:$E,MATCH(1,(Lotes!$A:$A=C5762)*(Lotes!$C:$C=E5762),0)),"")</f>
        <v/>
      </c>
      <c r="G5762" s="14" t="n"/>
    </row>
    <row r="5763">
      <c r="A5763" s="10" t="n"/>
      <c r="D5763">
        <f>IFERROR(VLOOKUP(C5763,Produtos!A:B,2,FALSE),"")</f>
        <v/>
      </c>
      <c r="F5763" s="10">
        <f>IFERROR(INDEX(Lotes!$E:$E,MATCH(1,(Lotes!$A:$A=C5763)*(Lotes!$C:$C=E5763),0)),"")</f>
        <v/>
      </c>
      <c r="G5763" s="14" t="n"/>
    </row>
    <row r="5764">
      <c r="A5764" s="10" t="n"/>
      <c r="D5764">
        <f>IFERROR(VLOOKUP(C5764,Produtos!A:B,2,FALSE),"")</f>
        <v/>
      </c>
      <c r="F5764" s="10">
        <f>IFERROR(INDEX(Lotes!$E:$E,MATCH(1,(Lotes!$A:$A=C5764)*(Lotes!$C:$C=E5764),0)),"")</f>
        <v/>
      </c>
      <c r="G5764" s="14" t="n"/>
    </row>
    <row r="5765">
      <c r="A5765" s="10" t="n"/>
      <c r="D5765">
        <f>IFERROR(VLOOKUP(C5765,Produtos!A:B,2,FALSE),"")</f>
        <v/>
      </c>
      <c r="F5765" s="10">
        <f>IFERROR(INDEX(Lotes!$E:$E,MATCH(1,(Lotes!$A:$A=C5765)*(Lotes!$C:$C=E5765),0)),"")</f>
        <v/>
      </c>
      <c r="G5765" s="14" t="n"/>
    </row>
    <row r="5766">
      <c r="A5766" s="10" t="n"/>
      <c r="D5766">
        <f>IFERROR(VLOOKUP(C5766,Produtos!A:B,2,FALSE),"")</f>
        <v/>
      </c>
      <c r="F5766" s="10">
        <f>IFERROR(INDEX(Lotes!$E:$E,MATCH(1,(Lotes!$A:$A=C5766)*(Lotes!$C:$C=E5766),0)),"")</f>
        <v/>
      </c>
      <c r="G5766" s="14" t="n"/>
    </row>
    <row r="5767">
      <c r="A5767" s="10" t="n"/>
      <c r="D5767">
        <f>IFERROR(VLOOKUP(C5767,Produtos!A:B,2,FALSE),"")</f>
        <v/>
      </c>
      <c r="F5767" s="10">
        <f>IFERROR(INDEX(Lotes!$E:$E,MATCH(1,(Lotes!$A:$A=C5767)*(Lotes!$C:$C=E5767),0)),"")</f>
        <v/>
      </c>
      <c r="G5767" s="14" t="n"/>
    </row>
    <row r="5768">
      <c r="A5768" s="10" t="n"/>
      <c r="D5768">
        <f>IFERROR(VLOOKUP(C5768,Produtos!A:B,2,FALSE),"")</f>
        <v/>
      </c>
      <c r="F5768" s="10">
        <f>IFERROR(INDEX(Lotes!$E:$E,MATCH(1,(Lotes!$A:$A=C5768)*(Lotes!$C:$C=E5768),0)),"")</f>
        <v/>
      </c>
      <c r="G5768" s="14" t="n"/>
    </row>
    <row r="5769">
      <c r="A5769" s="10" t="n"/>
      <c r="D5769">
        <f>IFERROR(VLOOKUP(C5769,Produtos!A:B,2,FALSE),"")</f>
        <v/>
      </c>
      <c r="F5769" s="10">
        <f>IFERROR(INDEX(Lotes!$E:$E,MATCH(1,(Lotes!$A:$A=C5769)*(Lotes!$C:$C=E5769),0)),"")</f>
        <v/>
      </c>
      <c r="G5769" s="14" t="n"/>
    </row>
    <row r="5770">
      <c r="A5770" s="10" t="n"/>
      <c r="D5770">
        <f>IFERROR(VLOOKUP(C5770,Produtos!A:B,2,FALSE),"")</f>
        <v/>
      </c>
      <c r="F5770" s="10">
        <f>IFERROR(INDEX(Lotes!$E:$E,MATCH(1,(Lotes!$A:$A=C5770)*(Lotes!$C:$C=E5770),0)),"")</f>
        <v/>
      </c>
      <c r="G5770" s="14" t="n"/>
    </row>
    <row r="5771">
      <c r="A5771" s="10" t="n"/>
      <c r="D5771">
        <f>IFERROR(VLOOKUP(C5771,Produtos!A:B,2,FALSE),"")</f>
        <v/>
      </c>
      <c r="F5771" s="10">
        <f>IFERROR(INDEX(Lotes!$E:$E,MATCH(1,(Lotes!$A:$A=C5771)*(Lotes!$C:$C=E5771),0)),"")</f>
        <v/>
      </c>
      <c r="G5771" s="14" t="n"/>
    </row>
    <row r="5772">
      <c r="A5772" s="10" t="n"/>
      <c r="D5772">
        <f>IFERROR(VLOOKUP(C5772,Produtos!A:B,2,FALSE),"")</f>
        <v/>
      </c>
      <c r="F5772" s="10">
        <f>IFERROR(INDEX(Lotes!$E:$E,MATCH(1,(Lotes!$A:$A=C5772)*(Lotes!$C:$C=E5772),0)),"")</f>
        <v/>
      </c>
      <c r="G5772" s="14" t="n"/>
    </row>
    <row r="5773">
      <c r="A5773" s="10" t="n"/>
      <c r="D5773">
        <f>IFERROR(VLOOKUP(C5773,Produtos!A:B,2,FALSE),"")</f>
        <v/>
      </c>
      <c r="F5773" s="10">
        <f>IFERROR(INDEX(Lotes!$E:$E,MATCH(1,(Lotes!$A:$A=C5773)*(Lotes!$C:$C=E5773),0)),"")</f>
        <v/>
      </c>
      <c r="G5773" s="14" t="n"/>
    </row>
    <row r="5774">
      <c r="A5774" s="10" t="n"/>
      <c r="D5774">
        <f>IFERROR(VLOOKUP(C5774,Produtos!A:B,2,FALSE),"")</f>
        <v/>
      </c>
      <c r="F5774" s="10">
        <f>IFERROR(INDEX(Lotes!$E:$E,MATCH(1,(Lotes!$A:$A=C5774)*(Lotes!$C:$C=E5774),0)),"")</f>
        <v/>
      </c>
      <c r="G5774" s="14" t="n"/>
    </row>
    <row r="5775">
      <c r="A5775" s="10" t="n"/>
      <c r="D5775">
        <f>IFERROR(VLOOKUP(C5775,Produtos!A:B,2,FALSE),"")</f>
        <v/>
      </c>
      <c r="F5775" s="10">
        <f>IFERROR(INDEX(Lotes!$E:$E,MATCH(1,(Lotes!$A:$A=C5775)*(Lotes!$C:$C=E5775),0)),"")</f>
        <v/>
      </c>
      <c r="G5775" s="14" t="n"/>
    </row>
    <row r="5776">
      <c r="A5776" s="10" t="n"/>
      <c r="D5776">
        <f>IFERROR(VLOOKUP(C5776,Produtos!A:B,2,FALSE),"")</f>
        <v/>
      </c>
      <c r="F5776" s="10">
        <f>IFERROR(INDEX(Lotes!$E:$E,MATCH(1,(Lotes!$A:$A=C5776)*(Lotes!$C:$C=E5776),0)),"")</f>
        <v/>
      </c>
      <c r="G5776" s="14" t="n"/>
    </row>
    <row r="5777">
      <c r="A5777" s="10" t="n"/>
      <c r="D5777">
        <f>IFERROR(VLOOKUP(C5777,Produtos!A:B,2,FALSE),"")</f>
        <v/>
      </c>
      <c r="F5777" s="10">
        <f>IFERROR(INDEX(Lotes!$E:$E,MATCH(1,(Lotes!$A:$A=C5777)*(Lotes!$C:$C=E5777),0)),"")</f>
        <v/>
      </c>
      <c r="G5777" s="14" t="n"/>
    </row>
    <row r="5778">
      <c r="A5778" s="10" t="n"/>
      <c r="D5778">
        <f>IFERROR(VLOOKUP(C5778,Produtos!A:B,2,FALSE),"")</f>
        <v/>
      </c>
      <c r="F5778" s="10">
        <f>IFERROR(INDEX(Lotes!$E:$E,MATCH(1,(Lotes!$A:$A=C5778)*(Lotes!$C:$C=E5778),0)),"")</f>
        <v/>
      </c>
      <c r="G5778" s="14" t="n"/>
    </row>
    <row r="5779">
      <c r="A5779" s="10" t="n"/>
      <c r="D5779">
        <f>IFERROR(VLOOKUP(C5779,Produtos!A:B,2,FALSE),"")</f>
        <v/>
      </c>
      <c r="F5779" s="10">
        <f>IFERROR(INDEX(Lotes!$E:$E,MATCH(1,(Lotes!$A:$A=C5779)*(Lotes!$C:$C=E5779),0)),"")</f>
        <v/>
      </c>
      <c r="G5779" s="14" t="n"/>
    </row>
    <row r="5780">
      <c r="A5780" s="10" t="n"/>
      <c r="D5780">
        <f>IFERROR(VLOOKUP(C5780,Produtos!A:B,2,FALSE),"")</f>
        <v/>
      </c>
      <c r="F5780" s="10">
        <f>IFERROR(INDEX(Lotes!$E:$E,MATCH(1,(Lotes!$A:$A=C5780)*(Lotes!$C:$C=E5780),0)),"")</f>
        <v/>
      </c>
      <c r="G5780" s="14" t="n"/>
    </row>
    <row r="5781">
      <c r="A5781" s="10" t="n"/>
      <c r="D5781">
        <f>IFERROR(VLOOKUP(C5781,Produtos!A:B,2,FALSE),"")</f>
        <v/>
      </c>
      <c r="F5781" s="10">
        <f>IFERROR(INDEX(Lotes!$E:$E,MATCH(1,(Lotes!$A:$A=C5781)*(Lotes!$C:$C=E5781),0)),"")</f>
        <v/>
      </c>
      <c r="G5781" s="14" t="n"/>
    </row>
    <row r="5782">
      <c r="A5782" s="10" t="n"/>
      <c r="D5782">
        <f>IFERROR(VLOOKUP(C5782,Produtos!A:B,2,FALSE),"")</f>
        <v/>
      </c>
      <c r="F5782" s="10">
        <f>IFERROR(INDEX(Lotes!$E:$E,MATCH(1,(Lotes!$A:$A=C5782)*(Lotes!$C:$C=E5782),0)),"")</f>
        <v/>
      </c>
      <c r="G5782" s="14" t="n"/>
    </row>
    <row r="5783">
      <c r="A5783" s="10" t="n"/>
      <c r="D5783">
        <f>IFERROR(VLOOKUP(C5783,Produtos!A:B,2,FALSE),"")</f>
        <v/>
      </c>
      <c r="F5783" s="10">
        <f>IFERROR(INDEX(Lotes!$E:$E,MATCH(1,(Lotes!$A:$A=C5783)*(Lotes!$C:$C=E5783),0)),"")</f>
        <v/>
      </c>
      <c r="G5783" s="14" t="n"/>
    </row>
    <row r="5784">
      <c r="A5784" s="10" t="n"/>
      <c r="D5784">
        <f>IFERROR(VLOOKUP(C5784,Produtos!A:B,2,FALSE),"")</f>
        <v/>
      </c>
      <c r="F5784" s="10">
        <f>IFERROR(INDEX(Lotes!$E:$E,MATCH(1,(Lotes!$A:$A=C5784)*(Lotes!$C:$C=E5784),0)),"")</f>
        <v/>
      </c>
      <c r="G5784" s="14" t="n"/>
    </row>
    <row r="5785">
      <c r="A5785" s="10" t="n"/>
      <c r="D5785">
        <f>IFERROR(VLOOKUP(C5785,Produtos!A:B,2,FALSE),"")</f>
        <v/>
      </c>
      <c r="F5785" s="10">
        <f>IFERROR(INDEX(Lotes!$E:$E,MATCH(1,(Lotes!$A:$A=C5785)*(Lotes!$C:$C=E5785),0)),"")</f>
        <v/>
      </c>
      <c r="G5785" s="14" t="n"/>
    </row>
    <row r="5786">
      <c r="A5786" s="10" t="n"/>
      <c r="D5786">
        <f>IFERROR(VLOOKUP(C5786,Produtos!A:B,2,FALSE),"")</f>
        <v/>
      </c>
      <c r="F5786" s="10">
        <f>IFERROR(INDEX(Lotes!$E:$E,MATCH(1,(Lotes!$A:$A=C5786)*(Lotes!$C:$C=E5786),0)),"")</f>
        <v/>
      </c>
      <c r="G5786" s="14" t="n"/>
    </row>
    <row r="5787">
      <c r="A5787" s="10" t="n"/>
      <c r="D5787">
        <f>IFERROR(VLOOKUP(C5787,Produtos!A:B,2,FALSE),"")</f>
        <v/>
      </c>
      <c r="F5787" s="10">
        <f>IFERROR(INDEX(Lotes!$E:$E,MATCH(1,(Lotes!$A:$A=C5787)*(Lotes!$C:$C=E5787),0)),"")</f>
        <v/>
      </c>
      <c r="G5787" s="14" t="n"/>
    </row>
    <row r="5788">
      <c r="A5788" s="10" t="n"/>
      <c r="D5788">
        <f>IFERROR(VLOOKUP(C5788,Produtos!A:B,2,FALSE),"")</f>
        <v/>
      </c>
      <c r="F5788" s="10">
        <f>IFERROR(INDEX(Lotes!$E:$E,MATCH(1,(Lotes!$A:$A=C5788)*(Lotes!$C:$C=E5788),0)),"")</f>
        <v/>
      </c>
      <c r="G5788" s="14" t="n"/>
    </row>
    <row r="5789">
      <c r="A5789" s="10" t="n"/>
      <c r="D5789">
        <f>IFERROR(VLOOKUP(C5789,Produtos!A:B,2,FALSE),"")</f>
        <v/>
      </c>
      <c r="F5789" s="10">
        <f>IFERROR(INDEX(Lotes!$E:$E,MATCH(1,(Lotes!$A:$A=C5789)*(Lotes!$C:$C=E5789),0)),"")</f>
        <v/>
      </c>
      <c r="G5789" s="14" t="n"/>
    </row>
    <row r="5790">
      <c r="A5790" s="10" t="n"/>
      <c r="D5790">
        <f>IFERROR(VLOOKUP(C5790,Produtos!A:B,2,FALSE),"")</f>
        <v/>
      </c>
      <c r="F5790" s="10">
        <f>IFERROR(INDEX(Lotes!$E:$E,MATCH(1,(Lotes!$A:$A=C5790)*(Lotes!$C:$C=E5790),0)),"")</f>
        <v/>
      </c>
      <c r="G5790" s="14" t="n"/>
    </row>
    <row r="5791">
      <c r="A5791" s="10" t="n"/>
      <c r="D5791">
        <f>IFERROR(VLOOKUP(C5791,Produtos!A:B,2,FALSE),"")</f>
        <v/>
      </c>
      <c r="F5791" s="10">
        <f>IFERROR(INDEX(Lotes!$E:$E,MATCH(1,(Lotes!$A:$A=C5791)*(Lotes!$C:$C=E5791),0)),"")</f>
        <v/>
      </c>
      <c r="G5791" s="14" t="n"/>
    </row>
    <row r="5792">
      <c r="A5792" s="10" t="n"/>
      <c r="D5792">
        <f>IFERROR(VLOOKUP(C5792,Produtos!A:B,2,FALSE),"")</f>
        <v/>
      </c>
      <c r="F5792" s="10">
        <f>IFERROR(INDEX(Lotes!$E:$E,MATCH(1,(Lotes!$A:$A=C5792)*(Lotes!$C:$C=E5792),0)),"")</f>
        <v/>
      </c>
      <c r="G5792" s="14" t="n"/>
    </row>
    <row r="5793">
      <c r="A5793" s="10" t="n"/>
      <c r="D5793">
        <f>IFERROR(VLOOKUP(C5793,Produtos!A:B,2,FALSE),"")</f>
        <v/>
      </c>
      <c r="F5793" s="10">
        <f>IFERROR(INDEX(Lotes!$E:$E,MATCH(1,(Lotes!$A:$A=C5793)*(Lotes!$C:$C=E5793),0)),"")</f>
        <v/>
      </c>
      <c r="G5793" s="14" t="n"/>
    </row>
    <row r="5794">
      <c r="A5794" s="10" t="n"/>
      <c r="D5794">
        <f>IFERROR(VLOOKUP(C5794,Produtos!A:B,2,FALSE),"")</f>
        <v/>
      </c>
      <c r="F5794" s="10">
        <f>IFERROR(INDEX(Lotes!$E:$E,MATCH(1,(Lotes!$A:$A=C5794)*(Lotes!$C:$C=E5794),0)),"")</f>
        <v/>
      </c>
      <c r="G5794" s="14" t="n"/>
    </row>
    <row r="5795">
      <c r="A5795" s="10" t="n"/>
      <c r="D5795">
        <f>IFERROR(VLOOKUP(C5795,Produtos!A:B,2,FALSE),"")</f>
        <v/>
      </c>
      <c r="F5795" s="10">
        <f>IFERROR(INDEX(Lotes!$E:$E,MATCH(1,(Lotes!$A:$A=C5795)*(Lotes!$C:$C=E5795),0)),"")</f>
        <v/>
      </c>
      <c r="G5795" s="14" t="n"/>
    </row>
    <row r="5796">
      <c r="A5796" s="10" t="n"/>
      <c r="D5796">
        <f>IFERROR(VLOOKUP(C5796,Produtos!A:B,2,FALSE),"")</f>
        <v/>
      </c>
      <c r="F5796" s="10">
        <f>IFERROR(INDEX(Lotes!$E:$E,MATCH(1,(Lotes!$A:$A=C5796)*(Lotes!$C:$C=E5796),0)),"")</f>
        <v/>
      </c>
      <c r="G5796" s="14" t="n"/>
    </row>
    <row r="5797">
      <c r="A5797" s="10" t="n"/>
      <c r="D5797">
        <f>IFERROR(VLOOKUP(C5797,Produtos!A:B,2,FALSE),"")</f>
        <v/>
      </c>
      <c r="F5797" s="10">
        <f>IFERROR(INDEX(Lotes!$E:$E,MATCH(1,(Lotes!$A:$A=C5797)*(Lotes!$C:$C=E5797),0)),"")</f>
        <v/>
      </c>
      <c r="G5797" s="14" t="n"/>
    </row>
    <row r="5798">
      <c r="A5798" s="10" t="n"/>
      <c r="D5798">
        <f>IFERROR(VLOOKUP(C5798,Produtos!A:B,2,FALSE),"")</f>
        <v/>
      </c>
      <c r="F5798" s="10">
        <f>IFERROR(INDEX(Lotes!$E:$E,MATCH(1,(Lotes!$A:$A=C5798)*(Lotes!$C:$C=E5798),0)),"")</f>
        <v/>
      </c>
      <c r="G5798" s="14" t="n"/>
    </row>
    <row r="5799">
      <c r="A5799" s="10" t="n"/>
      <c r="D5799">
        <f>IFERROR(VLOOKUP(C5799,Produtos!A:B,2,FALSE),"")</f>
        <v/>
      </c>
      <c r="F5799" s="10">
        <f>IFERROR(INDEX(Lotes!$E:$E,MATCH(1,(Lotes!$A:$A=C5799)*(Lotes!$C:$C=E5799),0)),"")</f>
        <v/>
      </c>
      <c r="G5799" s="14" t="n"/>
    </row>
    <row r="5800">
      <c r="A5800" s="10" t="n"/>
      <c r="D5800">
        <f>IFERROR(VLOOKUP(C5800,Produtos!A:B,2,FALSE),"")</f>
        <v/>
      </c>
      <c r="F5800" s="10">
        <f>IFERROR(INDEX(Lotes!$E:$E,MATCH(1,(Lotes!$A:$A=C5800)*(Lotes!$C:$C=E5800),0)),"")</f>
        <v/>
      </c>
      <c r="G5800" s="14" t="n"/>
    </row>
    <row r="5801">
      <c r="A5801" s="10" t="n"/>
      <c r="D5801">
        <f>IFERROR(VLOOKUP(C5801,Produtos!A:B,2,FALSE),"")</f>
        <v/>
      </c>
      <c r="F5801" s="10">
        <f>IFERROR(INDEX(Lotes!$E:$E,MATCH(1,(Lotes!$A:$A=C5801)*(Lotes!$C:$C=E5801),0)),"")</f>
        <v/>
      </c>
      <c r="G5801" s="14" t="n"/>
    </row>
    <row r="5802">
      <c r="A5802" s="10" t="n"/>
      <c r="D5802">
        <f>IFERROR(VLOOKUP(C5802,Produtos!A:B,2,FALSE),"")</f>
        <v/>
      </c>
      <c r="F5802" s="10">
        <f>IFERROR(INDEX(Lotes!$E:$E,MATCH(1,(Lotes!$A:$A=C5802)*(Lotes!$C:$C=E5802),0)),"")</f>
        <v/>
      </c>
      <c r="G5802" s="14" t="n"/>
    </row>
    <row r="5803">
      <c r="A5803" s="10" t="n"/>
      <c r="D5803">
        <f>IFERROR(VLOOKUP(C5803,Produtos!A:B,2,FALSE),"")</f>
        <v/>
      </c>
      <c r="F5803" s="10">
        <f>IFERROR(INDEX(Lotes!$E:$E,MATCH(1,(Lotes!$A:$A=C5803)*(Lotes!$C:$C=E5803),0)),"")</f>
        <v/>
      </c>
      <c r="G5803" s="14" t="n"/>
    </row>
    <row r="5804">
      <c r="A5804" s="10" t="n"/>
      <c r="D5804">
        <f>IFERROR(VLOOKUP(C5804,Produtos!A:B,2,FALSE),"")</f>
        <v/>
      </c>
      <c r="F5804" s="10">
        <f>IFERROR(INDEX(Lotes!$E:$E,MATCH(1,(Lotes!$A:$A=C5804)*(Lotes!$C:$C=E5804),0)),"")</f>
        <v/>
      </c>
      <c r="G5804" s="14" t="n"/>
    </row>
    <row r="5805">
      <c r="A5805" s="10" t="n"/>
      <c r="D5805">
        <f>IFERROR(VLOOKUP(C5805,Produtos!A:B,2,FALSE),"")</f>
        <v/>
      </c>
      <c r="F5805" s="10">
        <f>IFERROR(INDEX(Lotes!$E:$E,MATCH(1,(Lotes!$A:$A=C5805)*(Lotes!$C:$C=E5805),0)),"")</f>
        <v/>
      </c>
      <c r="G5805" s="14" t="n"/>
    </row>
    <row r="5806">
      <c r="A5806" s="10" t="n"/>
      <c r="D5806">
        <f>IFERROR(VLOOKUP(C5806,Produtos!A:B,2,FALSE),"")</f>
        <v/>
      </c>
      <c r="F5806" s="10">
        <f>IFERROR(INDEX(Lotes!$E:$E,MATCH(1,(Lotes!$A:$A=C5806)*(Lotes!$C:$C=E5806),0)),"")</f>
        <v/>
      </c>
      <c r="G5806" s="14" t="n"/>
    </row>
    <row r="5807">
      <c r="A5807" s="10" t="n"/>
      <c r="D5807">
        <f>IFERROR(VLOOKUP(C5807,Produtos!A:B,2,FALSE),"")</f>
        <v/>
      </c>
      <c r="F5807" s="10">
        <f>IFERROR(INDEX(Lotes!$E:$E,MATCH(1,(Lotes!$A:$A=C5807)*(Lotes!$C:$C=E5807),0)),"")</f>
        <v/>
      </c>
      <c r="G5807" s="14" t="n"/>
    </row>
    <row r="5808">
      <c r="A5808" s="10" t="n"/>
      <c r="D5808">
        <f>IFERROR(VLOOKUP(C5808,Produtos!A:B,2,FALSE),"")</f>
        <v/>
      </c>
      <c r="F5808" s="10">
        <f>IFERROR(INDEX(Lotes!$E:$E,MATCH(1,(Lotes!$A:$A=C5808)*(Lotes!$C:$C=E5808),0)),"")</f>
        <v/>
      </c>
      <c r="G5808" s="14" t="n"/>
    </row>
    <row r="5809">
      <c r="A5809" s="10" t="n"/>
      <c r="D5809">
        <f>IFERROR(VLOOKUP(C5809,Produtos!A:B,2,FALSE),"")</f>
        <v/>
      </c>
      <c r="F5809" s="10">
        <f>IFERROR(INDEX(Lotes!$E:$E,MATCH(1,(Lotes!$A:$A=C5809)*(Lotes!$C:$C=E5809),0)),"")</f>
        <v/>
      </c>
      <c r="G5809" s="14" t="n"/>
    </row>
    <row r="5810">
      <c r="A5810" s="10" t="n"/>
      <c r="D5810">
        <f>IFERROR(VLOOKUP(C5810,Produtos!A:B,2,FALSE),"")</f>
        <v/>
      </c>
      <c r="F5810" s="10">
        <f>IFERROR(INDEX(Lotes!$E:$E,MATCH(1,(Lotes!$A:$A=C5810)*(Lotes!$C:$C=E5810),0)),"")</f>
        <v/>
      </c>
      <c r="G5810" s="14" t="n"/>
    </row>
    <row r="5811">
      <c r="A5811" s="10" t="n"/>
      <c r="D5811">
        <f>IFERROR(VLOOKUP(C5811,Produtos!A:B,2,FALSE),"")</f>
        <v/>
      </c>
      <c r="F5811" s="10">
        <f>IFERROR(INDEX(Lotes!$E:$E,MATCH(1,(Lotes!$A:$A=C5811)*(Lotes!$C:$C=E5811),0)),"")</f>
        <v/>
      </c>
      <c r="G5811" s="14" t="n"/>
    </row>
    <row r="5812">
      <c r="A5812" s="10" t="n"/>
      <c r="D5812">
        <f>IFERROR(VLOOKUP(C5812,Produtos!A:B,2,FALSE),"")</f>
        <v/>
      </c>
      <c r="F5812" s="10">
        <f>IFERROR(INDEX(Lotes!$E:$E,MATCH(1,(Lotes!$A:$A=C5812)*(Lotes!$C:$C=E5812),0)),"")</f>
        <v/>
      </c>
      <c r="G5812" s="14" t="n"/>
    </row>
    <row r="5813">
      <c r="A5813" s="10" t="n"/>
      <c r="D5813">
        <f>IFERROR(VLOOKUP(C5813,Produtos!A:B,2,FALSE),"")</f>
        <v/>
      </c>
      <c r="F5813" s="10">
        <f>IFERROR(INDEX(Lotes!$E:$E,MATCH(1,(Lotes!$A:$A=C5813)*(Lotes!$C:$C=E5813),0)),"")</f>
        <v/>
      </c>
      <c r="G5813" s="14" t="n"/>
    </row>
    <row r="5814">
      <c r="A5814" s="10" t="n"/>
      <c r="D5814">
        <f>IFERROR(VLOOKUP(C5814,Produtos!A:B,2,FALSE),"")</f>
        <v/>
      </c>
      <c r="F5814" s="10">
        <f>IFERROR(INDEX(Lotes!$E:$E,MATCH(1,(Lotes!$A:$A=C5814)*(Lotes!$C:$C=E5814),0)),"")</f>
        <v/>
      </c>
      <c r="G5814" s="14" t="n"/>
    </row>
    <row r="5815">
      <c r="A5815" s="10" t="n"/>
      <c r="D5815">
        <f>IFERROR(VLOOKUP(C5815,Produtos!A:B,2,FALSE),"")</f>
        <v/>
      </c>
      <c r="F5815" s="10">
        <f>IFERROR(INDEX(Lotes!$E:$E,MATCH(1,(Lotes!$A:$A=C5815)*(Lotes!$C:$C=E5815),0)),"")</f>
        <v/>
      </c>
      <c r="G5815" s="14" t="n"/>
    </row>
    <row r="5816">
      <c r="A5816" s="10" t="n"/>
      <c r="D5816">
        <f>IFERROR(VLOOKUP(C5816,Produtos!A:B,2,FALSE),"")</f>
        <v/>
      </c>
      <c r="F5816" s="10">
        <f>IFERROR(INDEX(Lotes!$E:$E,MATCH(1,(Lotes!$A:$A=C5816)*(Lotes!$C:$C=E5816),0)),"")</f>
        <v/>
      </c>
      <c r="G5816" s="14" t="n"/>
    </row>
    <row r="5817">
      <c r="A5817" s="10" t="n"/>
      <c r="D5817">
        <f>IFERROR(VLOOKUP(C5817,Produtos!A:B,2,FALSE),"")</f>
        <v/>
      </c>
      <c r="F5817" s="10">
        <f>IFERROR(INDEX(Lotes!$E:$E,MATCH(1,(Lotes!$A:$A=C5817)*(Lotes!$C:$C=E5817),0)),"")</f>
        <v/>
      </c>
      <c r="G5817" s="14" t="n"/>
    </row>
    <row r="5818">
      <c r="A5818" s="10" t="n"/>
      <c r="D5818">
        <f>IFERROR(VLOOKUP(C5818,Produtos!A:B,2,FALSE),"")</f>
        <v/>
      </c>
      <c r="F5818" s="10">
        <f>IFERROR(INDEX(Lotes!$E:$E,MATCH(1,(Lotes!$A:$A=C5818)*(Lotes!$C:$C=E5818),0)),"")</f>
        <v/>
      </c>
      <c r="G5818" s="14" t="n"/>
    </row>
    <row r="5819">
      <c r="A5819" s="10" t="n"/>
      <c r="D5819">
        <f>IFERROR(VLOOKUP(C5819,Produtos!A:B,2,FALSE),"")</f>
        <v/>
      </c>
      <c r="F5819" s="10">
        <f>IFERROR(INDEX(Lotes!$E:$E,MATCH(1,(Lotes!$A:$A=C5819)*(Lotes!$C:$C=E5819),0)),"")</f>
        <v/>
      </c>
      <c r="G5819" s="14" t="n"/>
    </row>
    <row r="5820">
      <c r="A5820" s="10" t="n"/>
      <c r="D5820">
        <f>IFERROR(VLOOKUP(C5820,Produtos!A:B,2,FALSE),"")</f>
        <v/>
      </c>
      <c r="F5820" s="10">
        <f>IFERROR(INDEX(Lotes!$E:$E,MATCH(1,(Lotes!$A:$A=C5820)*(Lotes!$C:$C=E5820),0)),"")</f>
        <v/>
      </c>
      <c r="G5820" s="14" t="n"/>
    </row>
    <row r="5821">
      <c r="A5821" s="10" t="n"/>
      <c r="D5821">
        <f>IFERROR(VLOOKUP(C5821,Produtos!A:B,2,FALSE),"")</f>
        <v/>
      </c>
      <c r="F5821" s="10">
        <f>IFERROR(INDEX(Lotes!$E:$E,MATCH(1,(Lotes!$A:$A=C5821)*(Lotes!$C:$C=E5821),0)),"")</f>
        <v/>
      </c>
      <c r="G5821" s="14" t="n"/>
    </row>
    <row r="5822">
      <c r="A5822" s="10" t="n"/>
      <c r="D5822">
        <f>IFERROR(VLOOKUP(C5822,Produtos!A:B,2,FALSE),"")</f>
        <v/>
      </c>
      <c r="F5822" s="10">
        <f>IFERROR(INDEX(Lotes!$E:$E,MATCH(1,(Lotes!$A:$A=C5822)*(Lotes!$C:$C=E5822),0)),"")</f>
        <v/>
      </c>
      <c r="G5822" s="14" t="n"/>
    </row>
    <row r="5823">
      <c r="A5823" s="10" t="n"/>
      <c r="D5823">
        <f>IFERROR(VLOOKUP(C5823,Produtos!A:B,2,FALSE),"")</f>
        <v/>
      </c>
      <c r="F5823" s="10">
        <f>IFERROR(INDEX(Lotes!$E:$E,MATCH(1,(Lotes!$A:$A=C5823)*(Lotes!$C:$C=E5823),0)),"")</f>
        <v/>
      </c>
      <c r="G5823" s="14" t="n"/>
    </row>
    <row r="5824">
      <c r="A5824" s="10" t="n"/>
      <c r="D5824">
        <f>IFERROR(VLOOKUP(C5824,Produtos!A:B,2,FALSE),"")</f>
        <v/>
      </c>
      <c r="F5824" s="10">
        <f>IFERROR(INDEX(Lotes!$E:$E,MATCH(1,(Lotes!$A:$A=C5824)*(Lotes!$C:$C=E5824),0)),"")</f>
        <v/>
      </c>
      <c r="G5824" s="14" t="n"/>
    </row>
    <row r="5825">
      <c r="A5825" s="10" t="n"/>
      <c r="D5825">
        <f>IFERROR(VLOOKUP(C5825,Produtos!A:B,2,FALSE),"")</f>
        <v/>
      </c>
      <c r="F5825" s="10">
        <f>IFERROR(INDEX(Lotes!$E:$E,MATCH(1,(Lotes!$A:$A=C5825)*(Lotes!$C:$C=E5825),0)),"")</f>
        <v/>
      </c>
      <c r="G5825" s="14" t="n"/>
    </row>
    <row r="5826">
      <c r="A5826" s="10" t="n"/>
      <c r="D5826">
        <f>IFERROR(VLOOKUP(C5826,Produtos!A:B,2,FALSE),"")</f>
        <v/>
      </c>
      <c r="F5826" s="10">
        <f>IFERROR(INDEX(Lotes!$E:$E,MATCH(1,(Lotes!$A:$A=C5826)*(Lotes!$C:$C=E5826),0)),"")</f>
        <v/>
      </c>
      <c r="G5826" s="14" t="n"/>
    </row>
    <row r="5827">
      <c r="A5827" s="10" t="n"/>
      <c r="D5827">
        <f>IFERROR(VLOOKUP(C5827,Produtos!A:B,2,FALSE),"")</f>
        <v/>
      </c>
      <c r="F5827" s="10">
        <f>IFERROR(INDEX(Lotes!$E:$E,MATCH(1,(Lotes!$A:$A=C5827)*(Lotes!$C:$C=E5827),0)),"")</f>
        <v/>
      </c>
      <c r="G5827" s="14" t="n"/>
    </row>
    <row r="5828">
      <c r="A5828" s="10" t="n"/>
      <c r="D5828">
        <f>IFERROR(VLOOKUP(C5828,Produtos!A:B,2,FALSE),"")</f>
        <v/>
      </c>
      <c r="F5828" s="10">
        <f>IFERROR(INDEX(Lotes!$E:$E,MATCH(1,(Lotes!$A:$A=C5828)*(Lotes!$C:$C=E5828),0)),"")</f>
        <v/>
      </c>
      <c r="G5828" s="14" t="n"/>
    </row>
    <row r="5829">
      <c r="A5829" s="10" t="n"/>
      <c r="D5829">
        <f>IFERROR(VLOOKUP(C5829,Produtos!A:B,2,FALSE),"")</f>
        <v/>
      </c>
      <c r="F5829" s="10">
        <f>IFERROR(INDEX(Lotes!$E:$E,MATCH(1,(Lotes!$A:$A=C5829)*(Lotes!$C:$C=E5829),0)),"")</f>
        <v/>
      </c>
      <c r="G5829" s="14" t="n"/>
    </row>
    <row r="5830">
      <c r="A5830" s="10" t="n"/>
      <c r="D5830">
        <f>IFERROR(VLOOKUP(C5830,Produtos!A:B,2,FALSE),"")</f>
        <v/>
      </c>
      <c r="F5830" s="10">
        <f>IFERROR(INDEX(Lotes!$E:$E,MATCH(1,(Lotes!$A:$A=C5830)*(Lotes!$C:$C=E5830),0)),"")</f>
        <v/>
      </c>
      <c r="G5830" s="14" t="n"/>
    </row>
    <row r="5831">
      <c r="A5831" s="10" t="n"/>
      <c r="D5831">
        <f>IFERROR(VLOOKUP(C5831,Produtos!A:B,2,FALSE),"")</f>
        <v/>
      </c>
      <c r="F5831" s="10">
        <f>IFERROR(INDEX(Lotes!$E:$E,MATCH(1,(Lotes!$A:$A=C5831)*(Lotes!$C:$C=E5831),0)),"")</f>
        <v/>
      </c>
      <c r="G5831" s="14" t="n"/>
    </row>
    <row r="5832">
      <c r="A5832" s="10" t="n"/>
      <c r="D5832">
        <f>IFERROR(VLOOKUP(C5832,Produtos!A:B,2,FALSE),"")</f>
        <v/>
      </c>
      <c r="F5832" s="10">
        <f>IFERROR(INDEX(Lotes!$E:$E,MATCH(1,(Lotes!$A:$A=C5832)*(Lotes!$C:$C=E5832),0)),"")</f>
        <v/>
      </c>
      <c r="G5832" s="14" t="n"/>
    </row>
    <row r="5833">
      <c r="A5833" s="10" t="n"/>
      <c r="D5833">
        <f>IFERROR(VLOOKUP(C5833,Produtos!A:B,2,FALSE),"")</f>
        <v/>
      </c>
      <c r="F5833" s="10">
        <f>IFERROR(INDEX(Lotes!$E:$E,MATCH(1,(Lotes!$A:$A=C5833)*(Lotes!$C:$C=E5833),0)),"")</f>
        <v/>
      </c>
      <c r="G5833" s="14" t="n"/>
    </row>
    <row r="5834">
      <c r="A5834" s="10" t="n"/>
      <c r="D5834">
        <f>IFERROR(VLOOKUP(C5834,Produtos!A:B,2,FALSE),"")</f>
        <v/>
      </c>
      <c r="F5834" s="10">
        <f>IFERROR(INDEX(Lotes!$E:$E,MATCH(1,(Lotes!$A:$A=C5834)*(Lotes!$C:$C=E5834),0)),"")</f>
        <v/>
      </c>
      <c r="G5834" s="14" t="n"/>
    </row>
    <row r="5835">
      <c r="A5835" s="10" t="n"/>
      <c r="D5835">
        <f>IFERROR(VLOOKUP(C5835,Produtos!A:B,2,FALSE),"")</f>
        <v/>
      </c>
      <c r="F5835" s="10">
        <f>IFERROR(INDEX(Lotes!$E:$E,MATCH(1,(Lotes!$A:$A=C5835)*(Lotes!$C:$C=E5835),0)),"")</f>
        <v/>
      </c>
      <c r="G5835" s="14" t="n"/>
    </row>
    <row r="5836">
      <c r="A5836" s="10" t="n"/>
      <c r="D5836">
        <f>IFERROR(VLOOKUP(C5836,Produtos!A:B,2,FALSE),"")</f>
        <v/>
      </c>
      <c r="F5836" s="10">
        <f>IFERROR(INDEX(Lotes!$E:$E,MATCH(1,(Lotes!$A:$A=C5836)*(Lotes!$C:$C=E5836),0)),"")</f>
        <v/>
      </c>
      <c r="G5836" s="14" t="n"/>
    </row>
    <row r="5837">
      <c r="A5837" s="10" t="n"/>
      <c r="D5837">
        <f>IFERROR(VLOOKUP(C5837,Produtos!A:B,2,FALSE),"")</f>
        <v/>
      </c>
      <c r="F5837" s="10">
        <f>IFERROR(INDEX(Lotes!$E:$E,MATCH(1,(Lotes!$A:$A=C5837)*(Lotes!$C:$C=E5837),0)),"")</f>
        <v/>
      </c>
      <c r="G5837" s="14" t="n"/>
    </row>
    <row r="5838">
      <c r="A5838" s="10" t="n"/>
      <c r="D5838">
        <f>IFERROR(VLOOKUP(C5838,Produtos!A:B,2,FALSE),"")</f>
        <v/>
      </c>
      <c r="F5838" s="10">
        <f>IFERROR(INDEX(Lotes!$E:$E,MATCH(1,(Lotes!$A:$A=C5838)*(Lotes!$C:$C=E5838),0)),"")</f>
        <v/>
      </c>
      <c r="G5838" s="14" t="n"/>
    </row>
    <row r="5839">
      <c r="A5839" s="10" t="n"/>
      <c r="D5839">
        <f>IFERROR(VLOOKUP(C5839,Produtos!A:B,2,FALSE),"")</f>
        <v/>
      </c>
      <c r="F5839" s="10">
        <f>IFERROR(INDEX(Lotes!$E:$E,MATCH(1,(Lotes!$A:$A=C5839)*(Lotes!$C:$C=E5839),0)),"")</f>
        <v/>
      </c>
      <c r="G5839" s="14" t="n"/>
    </row>
    <row r="5840">
      <c r="A5840" s="10" t="n"/>
      <c r="D5840">
        <f>IFERROR(VLOOKUP(C5840,Produtos!A:B,2,FALSE),"")</f>
        <v/>
      </c>
      <c r="F5840" s="10">
        <f>IFERROR(INDEX(Lotes!$E:$E,MATCH(1,(Lotes!$A:$A=C5840)*(Lotes!$C:$C=E5840),0)),"")</f>
        <v/>
      </c>
      <c r="G5840" s="14" t="n"/>
    </row>
    <row r="5841">
      <c r="A5841" s="10" t="n"/>
      <c r="D5841">
        <f>IFERROR(VLOOKUP(C5841,Produtos!A:B,2,FALSE),"")</f>
        <v/>
      </c>
      <c r="F5841" s="10">
        <f>IFERROR(INDEX(Lotes!$E:$E,MATCH(1,(Lotes!$A:$A=C5841)*(Lotes!$C:$C=E5841),0)),"")</f>
        <v/>
      </c>
      <c r="G5841" s="14" t="n"/>
    </row>
    <row r="5842">
      <c r="A5842" s="10" t="n"/>
      <c r="D5842">
        <f>IFERROR(VLOOKUP(C5842,Produtos!A:B,2,FALSE),"")</f>
        <v/>
      </c>
      <c r="F5842" s="10">
        <f>IFERROR(INDEX(Lotes!$E:$E,MATCH(1,(Lotes!$A:$A=C5842)*(Lotes!$C:$C=E5842),0)),"")</f>
        <v/>
      </c>
      <c r="G5842" s="14" t="n"/>
    </row>
    <row r="5843">
      <c r="A5843" s="10" t="n"/>
      <c r="D5843">
        <f>IFERROR(VLOOKUP(C5843,Produtos!A:B,2,FALSE),"")</f>
        <v/>
      </c>
      <c r="F5843" s="10">
        <f>IFERROR(INDEX(Lotes!$E:$E,MATCH(1,(Lotes!$A:$A=C5843)*(Lotes!$C:$C=E5843),0)),"")</f>
        <v/>
      </c>
      <c r="G5843" s="14" t="n"/>
    </row>
    <row r="5844">
      <c r="A5844" s="10" t="n"/>
      <c r="D5844">
        <f>IFERROR(VLOOKUP(C5844,Produtos!A:B,2,FALSE),"")</f>
        <v/>
      </c>
      <c r="F5844" s="10">
        <f>IFERROR(INDEX(Lotes!$E:$E,MATCH(1,(Lotes!$A:$A=C5844)*(Lotes!$C:$C=E5844),0)),"")</f>
        <v/>
      </c>
      <c r="G5844" s="14" t="n"/>
    </row>
    <row r="5845">
      <c r="A5845" s="10" t="n"/>
      <c r="D5845">
        <f>IFERROR(VLOOKUP(C5845,Produtos!A:B,2,FALSE),"")</f>
        <v/>
      </c>
      <c r="F5845" s="10">
        <f>IFERROR(INDEX(Lotes!$E:$E,MATCH(1,(Lotes!$A:$A=C5845)*(Lotes!$C:$C=E5845),0)),"")</f>
        <v/>
      </c>
      <c r="G5845" s="14" t="n"/>
    </row>
    <row r="5846">
      <c r="A5846" s="10" t="n"/>
      <c r="D5846">
        <f>IFERROR(VLOOKUP(C5846,Produtos!A:B,2,FALSE),"")</f>
        <v/>
      </c>
      <c r="F5846" s="10">
        <f>IFERROR(INDEX(Lotes!$E:$E,MATCH(1,(Lotes!$A:$A=C5846)*(Lotes!$C:$C=E5846),0)),"")</f>
        <v/>
      </c>
      <c r="G5846" s="14" t="n"/>
    </row>
    <row r="5847">
      <c r="A5847" s="10" t="n"/>
      <c r="D5847">
        <f>IFERROR(VLOOKUP(C5847,Produtos!A:B,2,FALSE),"")</f>
        <v/>
      </c>
      <c r="F5847" s="10">
        <f>IFERROR(INDEX(Lotes!$E:$E,MATCH(1,(Lotes!$A:$A=C5847)*(Lotes!$C:$C=E5847),0)),"")</f>
        <v/>
      </c>
      <c r="G5847" s="14" t="n"/>
    </row>
    <row r="5848">
      <c r="A5848" s="10" t="n"/>
      <c r="D5848">
        <f>IFERROR(VLOOKUP(C5848,Produtos!A:B,2,FALSE),"")</f>
        <v/>
      </c>
      <c r="F5848" s="10">
        <f>IFERROR(INDEX(Lotes!$E:$E,MATCH(1,(Lotes!$A:$A=C5848)*(Lotes!$C:$C=E5848),0)),"")</f>
        <v/>
      </c>
      <c r="G5848" s="14" t="n"/>
    </row>
    <row r="5849">
      <c r="A5849" s="10" t="n"/>
      <c r="D5849">
        <f>IFERROR(VLOOKUP(C5849,Produtos!A:B,2,FALSE),"")</f>
        <v/>
      </c>
      <c r="F5849" s="10">
        <f>IFERROR(INDEX(Lotes!$E:$E,MATCH(1,(Lotes!$A:$A=C5849)*(Lotes!$C:$C=E5849),0)),"")</f>
        <v/>
      </c>
      <c r="G5849" s="14" t="n"/>
    </row>
    <row r="5850">
      <c r="A5850" s="10" t="n"/>
      <c r="D5850">
        <f>IFERROR(VLOOKUP(C5850,Produtos!A:B,2,FALSE),"")</f>
        <v/>
      </c>
      <c r="F5850" s="10">
        <f>IFERROR(INDEX(Lotes!$E:$E,MATCH(1,(Lotes!$A:$A=C5850)*(Lotes!$C:$C=E5850),0)),"")</f>
        <v/>
      </c>
      <c r="G5850" s="14" t="n"/>
    </row>
    <row r="5851">
      <c r="A5851" s="10" t="n"/>
      <c r="D5851">
        <f>IFERROR(VLOOKUP(C5851,Produtos!A:B,2,FALSE),"")</f>
        <v/>
      </c>
      <c r="F5851" s="10">
        <f>IFERROR(INDEX(Lotes!$E:$E,MATCH(1,(Lotes!$A:$A=C5851)*(Lotes!$C:$C=E5851),0)),"")</f>
        <v/>
      </c>
      <c r="G5851" s="14" t="n"/>
    </row>
    <row r="5852">
      <c r="A5852" s="10" t="n"/>
      <c r="D5852">
        <f>IFERROR(VLOOKUP(C5852,Produtos!A:B,2,FALSE),"")</f>
        <v/>
      </c>
      <c r="F5852" s="10">
        <f>IFERROR(INDEX(Lotes!$E:$E,MATCH(1,(Lotes!$A:$A=C5852)*(Lotes!$C:$C=E5852),0)),"")</f>
        <v/>
      </c>
      <c r="G5852" s="14" t="n"/>
    </row>
    <row r="5853">
      <c r="A5853" s="10" t="n"/>
      <c r="D5853">
        <f>IFERROR(VLOOKUP(C5853,Produtos!A:B,2,FALSE),"")</f>
        <v/>
      </c>
      <c r="F5853" s="10">
        <f>IFERROR(INDEX(Lotes!$E:$E,MATCH(1,(Lotes!$A:$A=C5853)*(Lotes!$C:$C=E5853),0)),"")</f>
        <v/>
      </c>
      <c r="G5853" s="14" t="n"/>
    </row>
    <row r="5854">
      <c r="A5854" s="10" t="n"/>
      <c r="D5854">
        <f>IFERROR(VLOOKUP(C5854,Produtos!A:B,2,FALSE),"")</f>
        <v/>
      </c>
      <c r="F5854" s="10">
        <f>IFERROR(INDEX(Lotes!$E:$E,MATCH(1,(Lotes!$A:$A=C5854)*(Lotes!$C:$C=E5854),0)),"")</f>
        <v/>
      </c>
      <c r="G5854" s="14" t="n"/>
    </row>
    <row r="5855">
      <c r="A5855" s="10" t="n"/>
      <c r="D5855">
        <f>IFERROR(VLOOKUP(C5855,Produtos!A:B,2,FALSE),"")</f>
        <v/>
      </c>
      <c r="F5855" s="10">
        <f>IFERROR(INDEX(Lotes!$E:$E,MATCH(1,(Lotes!$A:$A=C5855)*(Lotes!$C:$C=E5855),0)),"")</f>
        <v/>
      </c>
      <c r="G5855" s="14" t="n"/>
    </row>
    <row r="5856">
      <c r="A5856" s="10" t="n"/>
      <c r="D5856">
        <f>IFERROR(VLOOKUP(C5856,Produtos!A:B,2,FALSE),"")</f>
        <v/>
      </c>
      <c r="F5856" s="10">
        <f>IFERROR(INDEX(Lotes!$E:$E,MATCH(1,(Lotes!$A:$A=C5856)*(Lotes!$C:$C=E5856),0)),"")</f>
        <v/>
      </c>
      <c r="G5856" s="14" t="n"/>
    </row>
    <row r="5857">
      <c r="A5857" s="10" t="n"/>
      <c r="D5857">
        <f>IFERROR(VLOOKUP(C5857,Produtos!A:B,2,FALSE),"")</f>
        <v/>
      </c>
      <c r="F5857" s="10">
        <f>IFERROR(INDEX(Lotes!$E:$E,MATCH(1,(Lotes!$A:$A=C5857)*(Lotes!$C:$C=E5857),0)),"")</f>
        <v/>
      </c>
      <c r="G5857" s="14" t="n"/>
    </row>
    <row r="5858">
      <c r="A5858" s="10" t="n"/>
      <c r="D5858">
        <f>IFERROR(VLOOKUP(C5858,Produtos!A:B,2,FALSE),"")</f>
        <v/>
      </c>
      <c r="F5858" s="10">
        <f>IFERROR(INDEX(Lotes!$E:$E,MATCH(1,(Lotes!$A:$A=C5858)*(Lotes!$C:$C=E5858),0)),"")</f>
        <v/>
      </c>
      <c r="G5858" s="14" t="n"/>
    </row>
    <row r="5859">
      <c r="A5859" s="10" t="n"/>
      <c r="D5859">
        <f>IFERROR(VLOOKUP(C5859,Produtos!A:B,2,FALSE),"")</f>
        <v/>
      </c>
      <c r="F5859" s="10">
        <f>IFERROR(INDEX(Lotes!$E:$E,MATCH(1,(Lotes!$A:$A=C5859)*(Lotes!$C:$C=E5859),0)),"")</f>
        <v/>
      </c>
      <c r="G5859" s="14" t="n"/>
    </row>
    <row r="5860">
      <c r="A5860" s="10" t="n"/>
      <c r="D5860">
        <f>IFERROR(VLOOKUP(C5860,Produtos!A:B,2,FALSE),"")</f>
        <v/>
      </c>
      <c r="F5860" s="10">
        <f>IFERROR(INDEX(Lotes!$E:$E,MATCH(1,(Lotes!$A:$A=C5860)*(Lotes!$C:$C=E5860),0)),"")</f>
        <v/>
      </c>
      <c r="G5860" s="14" t="n"/>
    </row>
    <row r="5861">
      <c r="A5861" s="10" t="n"/>
      <c r="D5861">
        <f>IFERROR(VLOOKUP(C5861,Produtos!A:B,2,FALSE),"")</f>
        <v/>
      </c>
      <c r="F5861" s="10">
        <f>IFERROR(INDEX(Lotes!$E:$E,MATCH(1,(Lotes!$A:$A=C5861)*(Lotes!$C:$C=E5861),0)),"")</f>
        <v/>
      </c>
      <c r="G5861" s="14" t="n"/>
    </row>
    <row r="5862">
      <c r="A5862" s="10" t="n"/>
      <c r="D5862">
        <f>IFERROR(VLOOKUP(C5862,Produtos!A:B,2,FALSE),"")</f>
        <v/>
      </c>
      <c r="F5862" s="10">
        <f>IFERROR(INDEX(Lotes!$E:$E,MATCH(1,(Lotes!$A:$A=C5862)*(Lotes!$C:$C=E5862),0)),"")</f>
        <v/>
      </c>
      <c r="G5862" s="14" t="n"/>
    </row>
    <row r="5863">
      <c r="A5863" s="10" t="n"/>
      <c r="D5863">
        <f>IFERROR(VLOOKUP(C5863,Produtos!A:B,2,FALSE),"")</f>
        <v/>
      </c>
      <c r="F5863" s="10">
        <f>IFERROR(INDEX(Lotes!$E:$E,MATCH(1,(Lotes!$A:$A=C5863)*(Lotes!$C:$C=E5863),0)),"")</f>
        <v/>
      </c>
      <c r="G5863" s="14" t="n"/>
    </row>
    <row r="5864">
      <c r="A5864" s="10" t="n"/>
      <c r="D5864">
        <f>IFERROR(VLOOKUP(C5864,Produtos!A:B,2,FALSE),"")</f>
        <v/>
      </c>
      <c r="F5864" s="10">
        <f>IFERROR(INDEX(Lotes!$E:$E,MATCH(1,(Lotes!$A:$A=C5864)*(Lotes!$C:$C=E5864),0)),"")</f>
        <v/>
      </c>
      <c r="G5864" s="14" t="n"/>
    </row>
    <row r="5865">
      <c r="A5865" s="10" t="n"/>
      <c r="D5865">
        <f>IFERROR(VLOOKUP(C5865,Produtos!A:B,2,FALSE),"")</f>
        <v/>
      </c>
      <c r="F5865" s="10">
        <f>IFERROR(INDEX(Lotes!$E:$E,MATCH(1,(Lotes!$A:$A=C5865)*(Lotes!$C:$C=E5865),0)),"")</f>
        <v/>
      </c>
      <c r="G5865" s="14" t="n"/>
    </row>
    <row r="5866">
      <c r="A5866" s="10" t="n"/>
      <c r="D5866">
        <f>IFERROR(VLOOKUP(C5866,Produtos!A:B,2,FALSE),"")</f>
        <v/>
      </c>
      <c r="F5866" s="10">
        <f>IFERROR(INDEX(Lotes!$E:$E,MATCH(1,(Lotes!$A:$A=C5866)*(Lotes!$C:$C=E5866),0)),"")</f>
        <v/>
      </c>
      <c r="G5866" s="14" t="n"/>
    </row>
    <row r="5867">
      <c r="A5867" s="10" t="n"/>
      <c r="D5867">
        <f>IFERROR(VLOOKUP(C5867,Produtos!A:B,2,FALSE),"")</f>
        <v/>
      </c>
      <c r="F5867" s="10">
        <f>IFERROR(INDEX(Lotes!$E:$E,MATCH(1,(Lotes!$A:$A=C5867)*(Lotes!$C:$C=E5867),0)),"")</f>
        <v/>
      </c>
      <c r="G5867" s="14" t="n"/>
    </row>
    <row r="5868">
      <c r="A5868" s="10" t="n"/>
      <c r="D5868">
        <f>IFERROR(VLOOKUP(C5868,Produtos!A:B,2,FALSE),"")</f>
        <v/>
      </c>
      <c r="F5868" s="10">
        <f>IFERROR(INDEX(Lotes!$E:$E,MATCH(1,(Lotes!$A:$A=C5868)*(Lotes!$C:$C=E5868),0)),"")</f>
        <v/>
      </c>
      <c r="G5868" s="14" t="n"/>
    </row>
    <row r="5869">
      <c r="A5869" s="10" t="n"/>
      <c r="D5869">
        <f>IFERROR(VLOOKUP(C5869,Produtos!A:B,2,FALSE),"")</f>
        <v/>
      </c>
      <c r="F5869" s="10">
        <f>IFERROR(INDEX(Lotes!$E:$E,MATCH(1,(Lotes!$A:$A=C5869)*(Lotes!$C:$C=E5869),0)),"")</f>
        <v/>
      </c>
      <c r="G5869" s="14" t="n"/>
    </row>
    <row r="5870">
      <c r="A5870" s="10" t="n"/>
      <c r="D5870">
        <f>IFERROR(VLOOKUP(C5870,Produtos!A:B,2,FALSE),"")</f>
        <v/>
      </c>
      <c r="F5870" s="10">
        <f>IFERROR(INDEX(Lotes!$E:$E,MATCH(1,(Lotes!$A:$A=C5870)*(Lotes!$C:$C=E5870),0)),"")</f>
        <v/>
      </c>
      <c r="G5870" s="14" t="n"/>
    </row>
    <row r="5871">
      <c r="A5871" s="10" t="n"/>
      <c r="D5871">
        <f>IFERROR(VLOOKUP(C5871,Produtos!A:B,2,FALSE),"")</f>
        <v/>
      </c>
      <c r="F5871" s="10">
        <f>IFERROR(INDEX(Lotes!$E:$E,MATCH(1,(Lotes!$A:$A=C5871)*(Lotes!$C:$C=E5871),0)),"")</f>
        <v/>
      </c>
      <c r="G5871" s="14" t="n"/>
    </row>
    <row r="5872">
      <c r="A5872" s="10" t="n"/>
      <c r="D5872">
        <f>IFERROR(VLOOKUP(C5872,Produtos!A:B,2,FALSE),"")</f>
        <v/>
      </c>
      <c r="F5872" s="10">
        <f>IFERROR(INDEX(Lotes!$E:$E,MATCH(1,(Lotes!$A:$A=C5872)*(Lotes!$C:$C=E5872),0)),"")</f>
        <v/>
      </c>
      <c r="G5872" s="14" t="n"/>
    </row>
    <row r="5873">
      <c r="A5873" s="10" t="n"/>
      <c r="D5873">
        <f>IFERROR(VLOOKUP(C5873,Produtos!A:B,2,FALSE),"")</f>
        <v/>
      </c>
      <c r="F5873" s="10">
        <f>IFERROR(INDEX(Lotes!$E:$E,MATCH(1,(Lotes!$A:$A=C5873)*(Lotes!$C:$C=E5873),0)),"")</f>
        <v/>
      </c>
      <c r="G5873" s="14" t="n"/>
    </row>
    <row r="5874">
      <c r="A5874" s="10" t="n"/>
      <c r="D5874">
        <f>IFERROR(VLOOKUP(C5874,Produtos!A:B,2,FALSE),"")</f>
        <v/>
      </c>
      <c r="F5874" s="10">
        <f>IFERROR(INDEX(Lotes!$E:$E,MATCH(1,(Lotes!$A:$A=C5874)*(Lotes!$C:$C=E5874),0)),"")</f>
        <v/>
      </c>
      <c r="G5874" s="14" t="n"/>
    </row>
    <row r="5875">
      <c r="A5875" s="10" t="n"/>
      <c r="D5875">
        <f>IFERROR(VLOOKUP(C5875,Produtos!A:B,2,FALSE),"")</f>
        <v/>
      </c>
      <c r="F5875" s="10">
        <f>IFERROR(INDEX(Lotes!$E:$E,MATCH(1,(Lotes!$A:$A=C5875)*(Lotes!$C:$C=E5875),0)),"")</f>
        <v/>
      </c>
      <c r="G5875" s="14" t="n"/>
    </row>
    <row r="5876">
      <c r="A5876" s="10" t="n"/>
      <c r="D5876">
        <f>IFERROR(VLOOKUP(C5876,Produtos!A:B,2,FALSE),"")</f>
        <v/>
      </c>
      <c r="F5876" s="10">
        <f>IFERROR(INDEX(Lotes!$E:$E,MATCH(1,(Lotes!$A:$A=C5876)*(Lotes!$C:$C=E5876),0)),"")</f>
        <v/>
      </c>
      <c r="G5876" s="14" t="n"/>
    </row>
    <row r="5877">
      <c r="A5877" s="10" t="n"/>
      <c r="D5877">
        <f>IFERROR(VLOOKUP(C5877,Produtos!A:B,2,FALSE),"")</f>
        <v/>
      </c>
      <c r="F5877" s="10">
        <f>IFERROR(INDEX(Lotes!$E:$E,MATCH(1,(Lotes!$A:$A=C5877)*(Lotes!$C:$C=E5877),0)),"")</f>
        <v/>
      </c>
      <c r="G5877" s="14" t="n"/>
    </row>
    <row r="5878">
      <c r="A5878" s="10" t="n"/>
      <c r="D5878">
        <f>IFERROR(VLOOKUP(C5878,Produtos!A:B,2,FALSE),"")</f>
        <v/>
      </c>
      <c r="F5878" s="10">
        <f>IFERROR(INDEX(Lotes!$E:$E,MATCH(1,(Lotes!$A:$A=C5878)*(Lotes!$C:$C=E5878),0)),"")</f>
        <v/>
      </c>
      <c r="G5878" s="14" t="n"/>
    </row>
    <row r="5879">
      <c r="A5879" s="10" t="n"/>
      <c r="D5879">
        <f>IFERROR(VLOOKUP(C5879,Produtos!A:B,2,FALSE),"")</f>
        <v/>
      </c>
      <c r="F5879" s="10">
        <f>IFERROR(INDEX(Lotes!$E:$E,MATCH(1,(Lotes!$A:$A=C5879)*(Lotes!$C:$C=E5879),0)),"")</f>
        <v/>
      </c>
      <c r="G5879" s="14" t="n"/>
    </row>
    <row r="5880">
      <c r="A5880" s="10" t="n"/>
      <c r="D5880">
        <f>IFERROR(VLOOKUP(C5880,Produtos!A:B,2,FALSE),"")</f>
        <v/>
      </c>
      <c r="F5880" s="10">
        <f>IFERROR(INDEX(Lotes!$E:$E,MATCH(1,(Lotes!$A:$A=C5880)*(Lotes!$C:$C=E5880),0)),"")</f>
        <v/>
      </c>
      <c r="G5880" s="14" t="n"/>
    </row>
    <row r="5881">
      <c r="A5881" s="10" t="n"/>
      <c r="D5881">
        <f>IFERROR(VLOOKUP(C5881,Produtos!A:B,2,FALSE),"")</f>
        <v/>
      </c>
      <c r="F5881" s="10">
        <f>IFERROR(INDEX(Lotes!$E:$E,MATCH(1,(Lotes!$A:$A=C5881)*(Lotes!$C:$C=E5881),0)),"")</f>
        <v/>
      </c>
      <c r="G5881" s="14" t="n"/>
    </row>
    <row r="5882">
      <c r="A5882" s="10" t="n"/>
      <c r="D5882">
        <f>IFERROR(VLOOKUP(C5882,Produtos!A:B,2,FALSE),"")</f>
        <v/>
      </c>
      <c r="F5882" s="10">
        <f>IFERROR(INDEX(Lotes!$E:$E,MATCH(1,(Lotes!$A:$A=C5882)*(Lotes!$C:$C=E5882),0)),"")</f>
        <v/>
      </c>
      <c r="G5882" s="14" t="n"/>
    </row>
    <row r="5883">
      <c r="A5883" s="10" t="n"/>
      <c r="D5883">
        <f>IFERROR(VLOOKUP(C5883,Produtos!A:B,2,FALSE),"")</f>
        <v/>
      </c>
      <c r="F5883" s="10">
        <f>IFERROR(INDEX(Lotes!$E:$E,MATCH(1,(Lotes!$A:$A=C5883)*(Lotes!$C:$C=E5883),0)),"")</f>
        <v/>
      </c>
      <c r="G5883" s="14" t="n"/>
    </row>
    <row r="5884">
      <c r="A5884" s="10" t="n"/>
      <c r="D5884">
        <f>IFERROR(VLOOKUP(C5884,Produtos!A:B,2,FALSE),"")</f>
        <v/>
      </c>
      <c r="F5884" s="10">
        <f>IFERROR(INDEX(Lotes!$E:$E,MATCH(1,(Lotes!$A:$A=C5884)*(Lotes!$C:$C=E5884),0)),"")</f>
        <v/>
      </c>
      <c r="G5884" s="14" t="n"/>
    </row>
    <row r="5885">
      <c r="A5885" s="10" t="n"/>
      <c r="D5885">
        <f>IFERROR(VLOOKUP(C5885,Produtos!A:B,2,FALSE),"")</f>
        <v/>
      </c>
      <c r="F5885" s="10">
        <f>IFERROR(INDEX(Lotes!$E:$E,MATCH(1,(Lotes!$A:$A=C5885)*(Lotes!$C:$C=E5885),0)),"")</f>
        <v/>
      </c>
      <c r="G5885" s="14" t="n"/>
    </row>
    <row r="5886">
      <c r="A5886" s="10" t="n"/>
      <c r="D5886">
        <f>IFERROR(VLOOKUP(C5886,Produtos!A:B,2,FALSE),"")</f>
        <v/>
      </c>
      <c r="F5886" s="10">
        <f>IFERROR(INDEX(Lotes!$E:$E,MATCH(1,(Lotes!$A:$A=C5886)*(Lotes!$C:$C=E5886),0)),"")</f>
        <v/>
      </c>
      <c r="G5886" s="14" t="n"/>
    </row>
    <row r="5887">
      <c r="A5887" s="10" t="n"/>
      <c r="D5887">
        <f>IFERROR(VLOOKUP(C5887,Produtos!A:B,2,FALSE),"")</f>
        <v/>
      </c>
      <c r="F5887" s="10">
        <f>IFERROR(INDEX(Lotes!$E:$E,MATCH(1,(Lotes!$A:$A=C5887)*(Lotes!$C:$C=E5887),0)),"")</f>
        <v/>
      </c>
      <c r="G5887" s="14" t="n"/>
    </row>
    <row r="5888">
      <c r="A5888" s="10" t="n"/>
      <c r="D5888">
        <f>IFERROR(VLOOKUP(C5888,Produtos!A:B,2,FALSE),"")</f>
        <v/>
      </c>
      <c r="F5888" s="10">
        <f>IFERROR(INDEX(Lotes!$E:$E,MATCH(1,(Lotes!$A:$A=C5888)*(Lotes!$C:$C=E5888),0)),"")</f>
        <v/>
      </c>
      <c r="G5888" s="14" t="n"/>
    </row>
    <row r="5889">
      <c r="A5889" s="10" t="n"/>
      <c r="D5889">
        <f>IFERROR(VLOOKUP(C5889,Produtos!A:B,2,FALSE),"")</f>
        <v/>
      </c>
      <c r="F5889" s="10">
        <f>IFERROR(INDEX(Lotes!$E:$E,MATCH(1,(Lotes!$A:$A=C5889)*(Lotes!$C:$C=E5889),0)),"")</f>
        <v/>
      </c>
      <c r="G5889" s="14" t="n"/>
    </row>
    <row r="5890">
      <c r="A5890" s="10" t="n"/>
      <c r="D5890">
        <f>IFERROR(VLOOKUP(C5890,Produtos!A:B,2,FALSE),"")</f>
        <v/>
      </c>
      <c r="F5890" s="10">
        <f>IFERROR(INDEX(Lotes!$E:$E,MATCH(1,(Lotes!$A:$A=C5890)*(Lotes!$C:$C=E5890),0)),"")</f>
        <v/>
      </c>
      <c r="G5890" s="14" t="n"/>
    </row>
    <row r="5891">
      <c r="A5891" s="10" t="n"/>
      <c r="D5891">
        <f>IFERROR(VLOOKUP(C5891,Produtos!A:B,2,FALSE),"")</f>
        <v/>
      </c>
      <c r="F5891" s="10">
        <f>IFERROR(INDEX(Lotes!$E:$E,MATCH(1,(Lotes!$A:$A=C5891)*(Lotes!$C:$C=E5891),0)),"")</f>
        <v/>
      </c>
      <c r="G5891" s="14" t="n"/>
    </row>
    <row r="5892">
      <c r="A5892" s="10" t="n"/>
      <c r="D5892">
        <f>IFERROR(VLOOKUP(C5892,Produtos!A:B,2,FALSE),"")</f>
        <v/>
      </c>
      <c r="F5892" s="10">
        <f>IFERROR(INDEX(Lotes!$E:$E,MATCH(1,(Lotes!$A:$A=C5892)*(Lotes!$C:$C=E5892),0)),"")</f>
        <v/>
      </c>
      <c r="G5892" s="14" t="n"/>
    </row>
    <row r="5893">
      <c r="A5893" s="10" t="n"/>
      <c r="D5893">
        <f>IFERROR(VLOOKUP(C5893,Produtos!A:B,2,FALSE),"")</f>
        <v/>
      </c>
      <c r="F5893" s="10">
        <f>IFERROR(INDEX(Lotes!$E:$E,MATCH(1,(Lotes!$A:$A=C5893)*(Lotes!$C:$C=E5893),0)),"")</f>
        <v/>
      </c>
      <c r="G5893" s="14" t="n"/>
    </row>
    <row r="5894">
      <c r="A5894" s="10" t="n"/>
      <c r="D5894">
        <f>IFERROR(VLOOKUP(C5894,Produtos!A:B,2,FALSE),"")</f>
        <v/>
      </c>
      <c r="F5894" s="10">
        <f>IFERROR(INDEX(Lotes!$E:$E,MATCH(1,(Lotes!$A:$A=C5894)*(Lotes!$C:$C=E5894),0)),"")</f>
        <v/>
      </c>
      <c r="G5894" s="14" t="n"/>
    </row>
    <row r="5895">
      <c r="A5895" s="10" t="n"/>
      <c r="D5895">
        <f>IFERROR(VLOOKUP(C5895,Produtos!A:B,2,FALSE),"")</f>
        <v/>
      </c>
      <c r="F5895" s="10">
        <f>IFERROR(INDEX(Lotes!$E:$E,MATCH(1,(Lotes!$A:$A=C5895)*(Lotes!$C:$C=E5895),0)),"")</f>
        <v/>
      </c>
      <c r="G5895" s="14" t="n"/>
    </row>
    <row r="5896">
      <c r="A5896" s="10" t="n"/>
      <c r="D5896">
        <f>IFERROR(VLOOKUP(C5896,Produtos!A:B,2,FALSE),"")</f>
        <v/>
      </c>
      <c r="F5896" s="10">
        <f>IFERROR(INDEX(Lotes!$E:$E,MATCH(1,(Lotes!$A:$A=C5896)*(Lotes!$C:$C=E5896),0)),"")</f>
        <v/>
      </c>
      <c r="G5896" s="14" t="n"/>
    </row>
    <row r="5897">
      <c r="A5897" s="10" t="n"/>
      <c r="D5897">
        <f>IFERROR(VLOOKUP(C5897,Produtos!A:B,2,FALSE),"")</f>
        <v/>
      </c>
      <c r="F5897" s="10">
        <f>IFERROR(INDEX(Lotes!$E:$E,MATCH(1,(Lotes!$A:$A=C5897)*(Lotes!$C:$C=E5897),0)),"")</f>
        <v/>
      </c>
      <c r="G5897" s="14" t="n"/>
    </row>
    <row r="5898">
      <c r="A5898" s="10" t="n"/>
      <c r="D5898">
        <f>IFERROR(VLOOKUP(C5898,Produtos!A:B,2,FALSE),"")</f>
        <v/>
      </c>
      <c r="F5898" s="10">
        <f>IFERROR(INDEX(Lotes!$E:$E,MATCH(1,(Lotes!$A:$A=C5898)*(Lotes!$C:$C=E5898),0)),"")</f>
        <v/>
      </c>
      <c r="G5898" s="14" t="n"/>
    </row>
    <row r="5899">
      <c r="A5899" s="10" t="n"/>
      <c r="D5899">
        <f>IFERROR(VLOOKUP(C5899,Produtos!A:B,2,FALSE),"")</f>
        <v/>
      </c>
      <c r="F5899" s="10">
        <f>IFERROR(INDEX(Lotes!$E:$E,MATCH(1,(Lotes!$A:$A=C5899)*(Lotes!$C:$C=E5899),0)),"")</f>
        <v/>
      </c>
      <c r="G5899" s="14" t="n"/>
    </row>
    <row r="5900">
      <c r="A5900" s="10" t="n"/>
      <c r="D5900">
        <f>IFERROR(VLOOKUP(C5900,Produtos!A:B,2,FALSE),"")</f>
        <v/>
      </c>
      <c r="F5900" s="10">
        <f>IFERROR(INDEX(Lotes!$E:$E,MATCH(1,(Lotes!$A:$A=C5900)*(Lotes!$C:$C=E5900),0)),"")</f>
        <v/>
      </c>
      <c r="G5900" s="14" t="n"/>
    </row>
    <row r="5901">
      <c r="A5901" s="10" t="n"/>
      <c r="D5901">
        <f>IFERROR(VLOOKUP(C5901,Produtos!A:B,2,FALSE),"")</f>
        <v/>
      </c>
      <c r="F5901" s="10">
        <f>IFERROR(INDEX(Lotes!$E:$E,MATCH(1,(Lotes!$A:$A=C5901)*(Lotes!$C:$C=E5901),0)),"")</f>
        <v/>
      </c>
      <c r="G5901" s="14" t="n"/>
    </row>
    <row r="5902">
      <c r="A5902" s="10" t="n"/>
      <c r="D5902">
        <f>IFERROR(VLOOKUP(C5902,Produtos!A:B,2,FALSE),"")</f>
        <v/>
      </c>
      <c r="F5902" s="10">
        <f>IFERROR(INDEX(Lotes!$E:$E,MATCH(1,(Lotes!$A:$A=C5902)*(Lotes!$C:$C=E5902),0)),"")</f>
        <v/>
      </c>
      <c r="G5902" s="14" t="n"/>
    </row>
    <row r="5903">
      <c r="A5903" s="10" t="n"/>
      <c r="D5903">
        <f>IFERROR(VLOOKUP(C5903,Produtos!A:B,2,FALSE),"")</f>
        <v/>
      </c>
      <c r="F5903" s="10">
        <f>IFERROR(INDEX(Lotes!$E:$E,MATCH(1,(Lotes!$A:$A=C5903)*(Lotes!$C:$C=E5903),0)),"")</f>
        <v/>
      </c>
      <c r="G5903" s="14" t="n"/>
    </row>
    <row r="5904">
      <c r="A5904" s="10" t="n"/>
      <c r="D5904">
        <f>IFERROR(VLOOKUP(C5904,Produtos!A:B,2,FALSE),"")</f>
        <v/>
      </c>
      <c r="F5904" s="10">
        <f>IFERROR(INDEX(Lotes!$E:$E,MATCH(1,(Lotes!$A:$A=C5904)*(Lotes!$C:$C=E5904),0)),"")</f>
        <v/>
      </c>
      <c r="G5904" s="14" t="n"/>
    </row>
    <row r="5905">
      <c r="A5905" s="10" t="n"/>
      <c r="D5905">
        <f>IFERROR(VLOOKUP(C5905,Produtos!A:B,2,FALSE),"")</f>
        <v/>
      </c>
      <c r="F5905" s="10">
        <f>IFERROR(INDEX(Lotes!$E:$E,MATCH(1,(Lotes!$A:$A=C5905)*(Lotes!$C:$C=E5905),0)),"")</f>
        <v/>
      </c>
      <c r="G5905" s="14" t="n"/>
    </row>
    <row r="5906">
      <c r="A5906" s="10" t="n"/>
      <c r="D5906">
        <f>IFERROR(VLOOKUP(C5906,Produtos!A:B,2,FALSE),"")</f>
        <v/>
      </c>
      <c r="F5906" s="10">
        <f>IFERROR(INDEX(Lotes!$E:$E,MATCH(1,(Lotes!$A:$A=C5906)*(Lotes!$C:$C=E5906),0)),"")</f>
        <v/>
      </c>
      <c r="G5906" s="14" t="n"/>
    </row>
    <row r="5907">
      <c r="A5907" s="10" t="n"/>
      <c r="D5907">
        <f>IFERROR(VLOOKUP(C5907,Produtos!A:B,2,FALSE),"")</f>
        <v/>
      </c>
      <c r="F5907" s="10">
        <f>IFERROR(INDEX(Lotes!$E:$E,MATCH(1,(Lotes!$A:$A=C5907)*(Lotes!$C:$C=E5907),0)),"")</f>
        <v/>
      </c>
      <c r="G5907" s="14" t="n"/>
    </row>
    <row r="5908">
      <c r="A5908" s="10" t="n"/>
      <c r="D5908">
        <f>IFERROR(VLOOKUP(C5908,Produtos!A:B,2,FALSE),"")</f>
        <v/>
      </c>
      <c r="F5908" s="10">
        <f>IFERROR(INDEX(Lotes!$E:$E,MATCH(1,(Lotes!$A:$A=C5908)*(Lotes!$C:$C=E5908),0)),"")</f>
        <v/>
      </c>
      <c r="G5908" s="14" t="n"/>
    </row>
    <row r="5909">
      <c r="A5909" s="10" t="n"/>
      <c r="D5909">
        <f>IFERROR(VLOOKUP(C5909,Produtos!A:B,2,FALSE),"")</f>
        <v/>
      </c>
      <c r="F5909" s="10">
        <f>IFERROR(INDEX(Lotes!$E:$E,MATCH(1,(Lotes!$A:$A=C5909)*(Lotes!$C:$C=E5909),0)),"")</f>
        <v/>
      </c>
      <c r="G5909" s="14" t="n"/>
    </row>
    <row r="5910">
      <c r="A5910" s="10" t="n"/>
      <c r="D5910">
        <f>IFERROR(VLOOKUP(C5910,Produtos!A:B,2,FALSE),"")</f>
        <v/>
      </c>
      <c r="F5910" s="10">
        <f>IFERROR(INDEX(Lotes!$E:$E,MATCH(1,(Lotes!$A:$A=C5910)*(Lotes!$C:$C=E5910),0)),"")</f>
        <v/>
      </c>
      <c r="G5910" s="14" t="n"/>
    </row>
    <row r="5911">
      <c r="A5911" s="10" t="n"/>
      <c r="D5911">
        <f>IFERROR(VLOOKUP(C5911,Produtos!A:B,2,FALSE),"")</f>
        <v/>
      </c>
      <c r="F5911" s="10">
        <f>IFERROR(INDEX(Lotes!$E:$E,MATCH(1,(Lotes!$A:$A=C5911)*(Lotes!$C:$C=E5911),0)),"")</f>
        <v/>
      </c>
      <c r="G5911" s="14" t="n"/>
    </row>
    <row r="5912">
      <c r="A5912" s="10" t="n"/>
      <c r="D5912">
        <f>IFERROR(VLOOKUP(C5912,Produtos!A:B,2,FALSE),"")</f>
        <v/>
      </c>
      <c r="F5912" s="10">
        <f>IFERROR(INDEX(Lotes!$E:$E,MATCH(1,(Lotes!$A:$A=C5912)*(Lotes!$C:$C=E5912),0)),"")</f>
        <v/>
      </c>
      <c r="G5912" s="14" t="n"/>
    </row>
    <row r="5913">
      <c r="A5913" s="10" t="n"/>
      <c r="D5913">
        <f>IFERROR(VLOOKUP(C5913,Produtos!A:B,2,FALSE),"")</f>
        <v/>
      </c>
      <c r="F5913" s="10">
        <f>IFERROR(INDEX(Lotes!$E:$E,MATCH(1,(Lotes!$A:$A=C5913)*(Lotes!$C:$C=E5913),0)),"")</f>
        <v/>
      </c>
      <c r="G5913" s="14" t="n"/>
    </row>
    <row r="5914">
      <c r="A5914" s="10" t="n"/>
      <c r="D5914">
        <f>IFERROR(VLOOKUP(C5914,Produtos!A:B,2,FALSE),"")</f>
        <v/>
      </c>
      <c r="F5914" s="10">
        <f>IFERROR(INDEX(Lotes!$E:$E,MATCH(1,(Lotes!$A:$A=C5914)*(Lotes!$C:$C=E5914),0)),"")</f>
        <v/>
      </c>
      <c r="G5914" s="14" t="n"/>
    </row>
    <row r="5915">
      <c r="A5915" s="10" t="n"/>
      <c r="D5915">
        <f>IFERROR(VLOOKUP(C5915,Produtos!A:B,2,FALSE),"")</f>
        <v/>
      </c>
      <c r="F5915" s="10">
        <f>IFERROR(INDEX(Lotes!$E:$E,MATCH(1,(Lotes!$A:$A=C5915)*(Lotes!$C:$C=E5915),0)),"")</f>
        <v/>
      </c>
      <c r="G5915" s="14" t="n"/>
    </row>
    <row r="5916">
      <c r="A5916" s="10" t="n"/>
      <c r="D5916">
        <f>IFERROR(VLOOKUP(C5916,Produtos!A:B,2,FALSE),"")</f>
        <v/>
      </c>
      <c r="F5916" s="10">
        <f>IFERROR(INDEX(Lotes!$E:$E,MATCH(1,(Lotes!$A:$A=C5916)*(Lotes!$C:$C=E5916),0)),"")</f>
        <v/>
      </c>
      <c r="G5916" s="14" t="n"/>
    </row>
    <row r="5917">
      <c r="A5917" s="10" t="n"/>
      <c r="D5917">
        <f>IFERROR(VLOOKUP(C5917,Produtos!A:B,2,FALSE),"")</f>
        <v/>
      </c>
      <c r="F5917" s="10">
        <f>IFERROR(INDEX(Lotes!$E:$E,MATCH(1,(Lotes!$A:$A=C5917)*(Lotes!$C:$C=E5917),0)),"")</f>
        <v/>
      </c>
      <c r="G5917" s="14" t="n"/>
    </row>
    <row r="5918">
      <c r="A5918" s="10" t="n"/>
      <c r="D5918">
        <f>IFERROR(VLOOKUP(C5918,Produtos!A:B,2,FALSE),"")</f>
        <v/>
      </c>
      <c r="F5918" s="10">
        <f>IFERROR(INDEX(Lotes!$E:$E,MATCH(1,(Lotes!$A:$A=C5918)*(Lotes!$C:$C=E5918),0)),"")</f>
        <v/>
      </c>
      <c r="G5918" s="14" t="n"/>
    </row>
    <row r="5919">
      <c r="A5919" s="10" t="n"/>
      <c r="D5919">
        <f>IFERROR(VLOOKUP(C5919,Produtos!A:B,2,FALSE),"")</f>
        <v/>
      </c>
      <c r="F5919" s="10">
        <f>IFERROR(INDEX(Lotes!$E:$E,MATCH(1,(Lotes!$A:$A=C5919)*(Lotes!$C:$C=E5919),0)),"")</f>
        <v/>
      </c>
      <c r="G5919" s="14" t="n"/>
    </row>
    <row r="5920">
      <c r="A5920" s="10" t="n"/>
      <c r="D5920">
        <f>IFERROR(VLOOKUP(C5920,Produtos!A:B,2,FALSE),"")</f>
        <v/>
      </c>
      <c r="F5920" s="10">
        <f>IFERROR(INDEX(Lotes!$E:$E,MATCH(1,(Lotes!$A:$A=C5920)*(Lotes!$C:$C=E5920),0)),"")</f>
        <v/>
      </c>
      <c r="G5920" s="14" t="n"/>
    </row>
    <row r="5921">
      <c r="A5921" s="10" t="n"/>
      <c r="D5921">
        <f>IFERROR(VLOOKUP(C5921,Produtos!A:B,2,FALSE),"")</f>
        <v/>
      </c>
      <c r="F5921" s="10">
        <f>IFERROR(INDEX(Lotes!$E:$E,MATCH(1,(Lotes!$A:$A=C5921)*(Lotes!$C:$C=E5921),0)),"")</f>
        <v/>
      </c>
      <c r="G5921" s="14" t="n"/>
    </row>
    <row r="5922">
      <c r="A5922" s="10" t="n"/>
      <c r="D5922">
        <f>IFERROR(VLOOKUP(C5922,Produtos!A:B,2,FALSE),"")</f>
        <v/>
      </c>
      <c r="F5922" s="10">
        <f>IFERROR(INDEX(Lotes!$E:$E,MATCH(1,(Lotes!$A:$A=C5922)*(Lotes!$C:$C=E5922),0)),"")</f>
        <v/>
      </c>
      <c r="G5922" s="14" t="n"/>
    </row>
    <row r="5923">
      <c r="A5923" s="10" t="n"/>
      <c r="D5923">
        <f>IFERROR(VLOOKUP(C5923,Produtos!A:B,2,FALSE),"")</f>
        <v/>
      </c>
      <c r="F5923" s="10">
        <f>IFERROR(INDEX(Lotes!$E:$E,MATCH(1,(Lotes!$A:$A=C5923)*(Lotes!$C:$C=E5923),0)),"")</f>
        <v/>
      </c>
      <c r="G5923" s="14" t="n"/>
    </row>
    <row r="5924">
      <c r="A5924" s="10" t="n"/>
      <c r="D5924">
        <f>IFERROR(VLOOKUP(C5924,Produtos!A:B,2,FALSE),"")</f>
        <v/>
      </c>
      <c r="F5924" s="10">
        <f>IFERROR(INDEX(Lotes!$E:$E,MATCH(1,(Lotes!$A:$A=C5924)*(Lotes!$C:$C=E5924),0)),"")</f>
        <v/>
      </c>
      <c r="G5924" s="14" t="n"/>
    </row>
    <row r="5925">
      <c r="A5925" s="10" t="n"/>
      <c r="D5925">
        <f>IFERROR(VLOOKUP(C5925,Produtos!A:B,2,FALSE),"")</f>
        <v/>
      </c>
      <c r="F5925" s="10">
        <f>IFERROR(INDEX(Lotes!$E:$E,MATCH(1,(Lotes!$A:$A=C5925)*(Lotes!$C:$C=E5925),0)),"")</f>
        <v/>
      </c>
      <c r="G5925" s="14" t="n"/>
    </row>
    <row r="5926">
      <c r="A5926" s="10" t="n"/>
      <c r="D5926">
        <f>IFERROR(VLOOKUP(C5926,Produtos!A:B,2,FALSE),"")</f>
        <v/>
      </c>
      <c r="F5926" s="10">
        <f>IFERROR(INDEX(Lotes!$E:$E,MATCH(1,(Lotes!$A:$A=C5926)*(Lotes!$C:$C=E5926),0)),"")</f>
        <v/>
      </c>
      <c r="G5926" s="14" t="n"/>
    </row>
    <row r="5927">
      <c r="A5927" s="10" t="n"/>
      <c r="D5927">
        <f>IFERROR(VLOOKUP(C5927,Produtos!A:B,2,FALSE),"")</f>
        <v/>
      </c>
      <c r="F5927" s="10">
        <f>IFERROR(INDEX(Lotes!$E:$E,MATCH(1,(Lotes!$A:$A=C5927)*(Lotes!$C:$C=E5927),0)),"")</f>
        <v/>
      </c>
      <c r="G5927" s="14" t="n"/>
    </row>
    <row r="5928">
      <c r="A5928" s="10" t="n"/>
      <c r="D5928">
        <f>IFERROR(VLOOKUP(C5928,Produtos!A:B,2,FALSE),"")</f>
        <v/>
      </c>
      <c r="F5928" s="10">
        <f>IFERROR(INDEX(Lotes!$E:$E,MATCH(1,(Lotes!$A:$A=C5928)*(Lotes!$C:$C=E5928),0)),"")</f>
        <v/>
      </c>
      <c r="G5928" s="14" t="n"/>
    </row>
    <row r="5929">
      <c r="A5929" s="10" t="n"/>
      <c r="D5929">
        <f>IFERROR(VLOOKUP(C5929,Produtos!A:B,2,FALSE),"")</f>
        <v/>
      </c>
      <c r="F5929" s="10">
        <f>IFERROR(INDEX(Lotes!$E:$E,MATCH(1,(Lotes!$A:$A=C5929)*(Lotes!$C:$C=E5929),0)),"")</f>
        <v/>
      </c>
      <c r="G5929" s="14" t="n"/>
    </row>
    <row r="5930">
      <c r="A5930" s="10" t="n"/>
      <c r="D5930">
        <f>IFERROR(VLOOKUP(C5930,Produtos!A:B,2,FALSE),"")</f>
        <v/>
      </c>
      <c r="F5930" s="10">
        <f>IFERROR(INDEX(Lotes!$E:$E,MATCH(1,(Lotes!$A:$A=C5930)*(Lotes!$C:$C=E5930),0)),"")</f>
        <v/>
      </c>
      <c r="G5930" s="14" t="n"/>
    </row>
    <row r="5931">
      <c r="A5931" s="10" t="n"/>
      <c r="D5931">
        <f>IFERROR(VLOOKUP(C5931,Produtos!A:B,2,FALSE),"")</f>
        <v/>
      </c>
      <c r="F5931" s="10">
        <f>IFERROR(INDEX(Lotes!$E:$E,MATCH(1,(Lotes!$A:$A=C5931)*(Lotes!$C:$C=E5931),0)),"")</f>
        <v/>
      </c>
      <c r="G5931" s="14" t="n"/>
    </row>
    <row r="5932">
      <c r="A5932" s="10" t="n"/>
      <c r="D5932">
        <f>IFERROR(VLOOKUP(C5932,Produtos!A:B,2,FALSE),"")</f>
        <v/>
      </c>
      <c r="F5932" s="10">
        <f>IFERROR(INDEX(Lotes!$E:$E,MATCH(1,(Lotes!$A:$A=C5932)*(Lotes!$C:$C=E5932),0)),"")</f>
        <v/>
      </c>
      <c r="G5932" s="14" t="n"/>
    </row>
    <row r="5933">
      <c r="A5933" s="10" t="n"/>
      <c r="D5933">
        <f>IFERROR(VLOOKUP(C5933,Produtos!A:B,2,FALSE),"")</f>
        <v/>
      </c>
      <c r="F5933" s="10">
        <f>IFERROR(INDEX(Lotes!$E:$E,MATCH(1,(Lotes!$A:$A=C5933)*(Lotes!$C:$C=E5933),0)),"")</f>
        <v/>
      </c>
      <c r="G5933" s="14" t="n"/>
    </row>
    <row r="5934">
      <c r="A5934" s="10" t="n"/>
      <c r="D5934">
        <f>IFERROR(VLOOKUP(C5934,Produtos!A:B,2,FALSE),"")</f>
        <v/>
      </c>
      <c r="F5934" s="10">
        <f>IFERROR(INDEX(Lotes!$E:$E,MATCH(1,(Lotes!$A:$A=C5934)*(Lotes!$C:$C=E5934),0)),"")</f>
        <v/>
      </c>
      <c r="G5934" s="14" t="n"/>
    </row>
    <row r="5935">
      <c r="A5935" s="10" t="n"/>
      <c r="D5935">
        <f>IFERROR(VLOOKUP(C5935,Produtos!A:B,2,FALSE),"")</f>
        <v/>
      </c>
      <c r="F5935" s="10">
        <f>IFERROR(INDEX(Lotes!$E:$E,MATCH(1,(Lotes!$A:$A=C5935)*(Lotes!$C:$C=E5935),0)),"")</f>
        <v/>
      </c>
      <c r="G5935" s="14" t="n"/>
    </row>
    <row r="5936">
      <c r="A5936" s="10" t="n"/>
      <c r="D5936">
        <f>IFERROR(VLOOKUP(C5936,Produtos!A:B,2,FALSE),"")</f>
        <v/>
      </c>
      <c r="F5936" s="10">
        <f>IFERROR(INDEX(Lotes!$E:$E,MATCH(1,(Lotes!$A:$A=C5936)*(Lotes!$C:$C=E5936),0)),"")</f>
        <v/>
      </c>
      <c r="G5936" s="14" t="n"/>
    </row>
    <row r="5937">
      <c r="A5937" s="10" t="n"/>
      <c r="D5937">
        <f>IFERROR(VLOOKUP(C5937,Produtos!A:B,2,FALSE),"")</f>
        <v/>
      </c>
      <c r="F5937" s="10">
        <f>IFERROR(INDEX(Lotes!$E:$E,MATCH(1,(Lotes!$A:$A=C5937)*(Lotes!$C:$C=E5937),0)),"")</f>
        <v/>
      </c>
      <c r="G5937" s="14" t="n"/>
    </row>
    <row r="5938">
      <c r="A5938" s="10" t="n"/>
      <c r="D5938">
        <f>IFERROR(VLOOKUP(C5938,Produtos!A:B,2,FALSE),"")</f>
        <v/>
      </c>
      <c r="F5938" s="10">
        <f>IFERROR(INDEX(Lotes!$E:$E,MATCH(1,(Lotes!$A:$A=C5938)*(Lotes!$C:$C=E5938),0)),"")</f>
        <v/>
      </c>
      <c r="G5938" s="14" t="n"/>
    </row>
    <row r="5939">
      <c r="A5939" s="10" t="n"/>
      <c r="D5939">
        <f>IFERROR(VLOOKUP(C5939,Produtos!A:B,2,FALSE),"")</f>
        <v/>
      </c>
      <c r="F5939" s="10">
        <f>IFERROR(INDEX(Lotes!$E:$E,MATCH(1,(Lotes!$A:$A=C5939)*(Lotes!$C:$C=E5939),0)),"")</f>
        <v/>
      </c>
      <c r="G5939" s="14" t="n"/>
    </row>
    <row r="5940">
      <c r="A5940" s="10" t="n"/>
      <c r="D5940">
        <f>IFERROR(VLOOKUP(C5940,Produtos!A:B,2,FALSE),"")</f>
        <v/>
      </c>
      <c r="F5940" s="10">
        <f>IFERROR(INDEX(Lotes!$E:$E,MATCH(1,(Lotes!$A:$A=C5940)*(Lotes!$C:$C=E5940),0)),"")</f>
        <v/>
      </c>
      <c r="G5940" s="14" t="n"/>
    </row>
    <row r="5941">
      <c r="A5941" s="10" t="n"/>
      <c r="D5941">
        <f>IFERROR(VLOOKUP(C5941,Produtos!A:B,2,FALSE),"")</f>
        <v/>
      </c>
      <c r="F5941" s="10">
        <f>IFERROR(INDEX(Lotes!$E:$E,MATCH(1,(Lotes!$A:$A=C5941)*(Lotes!$C:$C=E5941),0)),"")</f>
        <v/>
      </c>
      <c r="G5941" s="14" t="n"/>
    </row>
    <row r="5942">
      <c r="A5942" s="10" t="n"/>
      <c r="D5942">
        <f>IFERROR(VLOOKUP(C5942,Produtos!A:B,2,FALSE),"")</f>
        <v/>
      </c>
      <c r="F5942" s="10">
        <f>IFERROR(INDEX(Lotes!$E:$E,MATCH(1,(Lotes!$A:$A=C5942)*(Lotes!$C:$C=E5942),0)),"")</f>
        <v/>
      </c>
      <c r="G5942" s="14" t="n"/>
    </row>
    <row r="5943">
      <c r="A5943" s="10" t="n"/>
      <c r="D5943">
        <f>IFERROR(VLOOKUP(C5943,Produtos!A:B,2,FALSE),"")</f>
        <v/>
      </c>
      <c r="F5943" s="10">
        <f>IFERROR(INDEX(Lotes!$E:$E,MATCH(1,(Lotes!$A:$A=C5943)*(Lotes!$C:$C=E5943),0)),"")</f>
        <v/>
      </c>
      <c r="G5943" s="14" t="n"/>
    </row>
    <row r="5944">
      <c r="A5944" s="10" t="n"/>
      <c r="D5944">
        <f>IFERROR(VLOOKUP(C5944,Produtos!A:B,2,FALSE),"")</f>
        <v/>
      </c>
      <c r="F5944" s="10">
        <f>IFERROR(INDEX(Lotes!$E:$E,MATCH(1,(Lotes!$A:$A=C5944)*(Lotes!$C:$C=E5944),0)),"")</f>
        <v/>
      </c>
      <c r="G5944" s="14" t="n"/>
    </row>
    <row r="5945">
      <c r="A5945" s="10" t="n"/>
      <c r="D5945">
        <f>IFERROR(VLOOKUP(C5945,Produtos!A:B,2,FALSE),"")</f>
        <v/>
      </c>
      <c r="F5945" s="10">
        <f>IFERROR(INDEX(Lotes!$E:$E,MATCH(1,(Lotes!$A:$A=C5945)*(Lotes!$C:$C=E5945),0)),"")</f>
        <v/>
      </c>
      <c r="G5945" s="14" t="n"/>
    </row>
    <row r="5946">
      <c r="A5946" s="10" t="n"/>
      <c r="D5946">
        <f>IFERROR(VLOOKUP(C5946,Produtos!A:B,2,FALSE),"")</f>
        <v/>
      </c>
      <c r="F5946" s="10">
        <f>IFERROR(INDEX(Lotes!$E:$E,MATCH(1,(Lotes!$A:$A=C5946)*(Lotes!$C:$C=E5946),0)),"")</f>
        <v/>
      </c>
      <c r="G5946" s="14" t="n"/>
    </row>
    <row r="5947">
      <c r="A5947" s="10" t="n"/>
      <c r="D5947">
        <f>IFERROR(VLOOKUP(C5947,Produtos!A:B,2,FALSE),"")</f>
        <v/>
      </c>
      <c r="F5947" s="10">
        <f>IFERROR(INDEX(Lotes!$E:$E,MATCH(1,(Lotes!$A:$A=C5947)*(Lotes!$C:$C=E5947),0)),"")</f>
        <v/>
      </c>
      <c r="G5947" s="14" t="n"/>
    </row>
    <row r="5948">
      <c r="A5948" s="10" t="n"/>
      <c r="D5948">
        <f>IFERROR(VLOOKUP(C5948,Produtos!A:B,2,FALSE),"")</f>
        <v/>
      </c>
      <c r="F5948" s="10">
        <f>IFERROR(INDEX(Lotes!$E:$E,MATCH(1,(Lotes!$A:$A=C5948)*(Lotes!$C:$C=E5948),0)),"")</f>
        <v/>
      </c>
      <c r="G5948" s="14" t="n"/>
    </row>
    <row r="5949">
      <c r="A5949" s="10" t="n"/>
      <c r="D5949">
        <f>IFERROR(VLOOKUP(C5949,Produtos!A:B,2,FALSE),"")</f>
        <v/>
      </c>
      <c r="F5949" s="10">
        <f>IFERROR(INDEX(Lotes!$E:$E,MATCH(1,(Lotes!$A:$A=C5949)*(Lotes!$C:$C=E5949),0)),"")</f>
        <v/>
      </c>
      <c r="G5949" s="14" t="n"/>
    </row>
    <row r="5950">
      <c r="A5950" s="10" t="n"/>
      <c r="D5950">
        <f>IFERROR(VLOOKUP(C5950,Produtos!A:B,2,FALSE),"")</f>
        <v/>
      </c>
      <c r="F5950" s="10">
        <f>IFERROR(INDEX(Lotes!$E:$E,MATCH(1,(Lotes!$A:$A=C5950)*(Lotes!$C:$C=E5950),0)),"")</f>
        <v/>
      </c>
      <c r="G5950" s="14" t="n"/>
    </row>
    <row r="5951">
      <c r="A5951" s="10" t="n"/>
      <c r="D5951">
        <f>IFERROR(VLOOKUP(C5951,Produtos!A:B,2,FALSE),"")</f>
        <v/>
      </c>
      <c r="F5951" s="10">
        <f>IFERROR(INDEX(Lotes!$E:$E,MATCH(1,(Lotes!$A:$A=C5951)*(Lotes!$C:$C=E5951),0)),"")</f>
        <v/>
      </c>
      <c r="G5951" s="14" t="n"/>
    </row>
    <row r="5952">
      <c r="A5952" s="10" t="n"/>
      <c r="D5952">
        <f>IFERROR(VLOOKUP(C5952,Produtos!A:B,2,FALSE),"")</f>
        <v/>
      </c>
      <c r="F5952" s="10">
        <f>IFERROR(INDEX(Lotes!$E:$E,MATCH(1,(Lotes!$A:$A=C5952)*(Lotes!$C:$C=E5952),0)),"")</f>
        <v/>
      </c>
      <c r="G5952" s="14" t="n"/>
    </row>
    <row r="5953">
      <c r="A5953" s="10" t="n"/>
      <c r="D5953">
        <f>IFERROR(VLOOKUP(C5953,Produtos!A:B,2,FALSE),"")</f>
        <v/>
      </c>
      <c r="F5953" s="10">
        <f>IFERROR(INDEX(Lotes!$E:$E,MATCH(1,(Lotes!$A:$A=C5953)*(Lotes!$C:$C=E5953),0)),"")</f>
        <v/>
      </c>
      <c r="G5953" s="14" t="n"/>
    </row>
    <row r="5954">
      <c r="A5954" s="10" t="n"/>
      <c r="D5954">
        <f>IFERROR(VLOOKUP(C5954,Produtos!A:B,2,FALSE),"")</f>
        <v/>
      </c>
      <c r="F5954" s="10">
        <f>IFERROR(INDEX(Lotes!$E:$E,MATCH(1,(Lotes!$A:$A=C5954)*(Lotes!$C:$C=E5954),0)),"")</f>
        <v/>
      </c>
      <c r="G5954" s="14" t="n"/>
    </row>
    <row r="5955">
      <c r="A5955" s="10" t="n"/>
      <c r="D5955">
        <f>IFERROR(VLOOKUP(C5955,Produtos!A:B,2,FALSE),"")</f>
        <v/>
      </c>
      <c r="F5955" s="10">
        <f>IFERROR(INDEX(Lotes!$E:$E,MATCH(1,(Lotes!$A:$A=C5955)*(Lotes!$C:$C=E5955),0)),"")</f>
        <v/>
      </c>
      <c r="G5955" s="14" t="n"/>
    </row>
    <row r="5956">
      <c r="A5956" s="10" t="n"/>
      <c r="D5956">
        <f>IFERROR(VLOOKUP(C5956,Produtos!A:B,2,FALSE),"")</f>
        <v/>
      </c>
      <c r="F5956" s="10">
        <f>IFERROR(INDEX(Lotes!$E:$E,MATCH(1,(Lotes!$A:$A=C5956)*(Lotes!$C:$C=E5956),0)),"")</f>
        <v/>
      </c>
      <c r="G5956" s="14" t="n"/>
    </row>
    <row r="5957">
      <c r="A5957" s="10" t="n"/>
      <c r="D5957">
        <f>IFERROR(VLOOKUP(C5957,Produtos!A:B,2,FALSE),"")</f>
        <v/>
      </c>
      <c r="F5957" s="10">
        <f>IFERROR(INDEX(Lotes!$E:$E,MATCH(1,(Lotes!$A:$A=C5957)*(Lotes!$C:$C=E5957),0)),"")</f>
        <v/>
      </c>
      <c r="G5957" s="14" t="n"/>
    </row>
    <row r="5958">
      <c r="A5958" s="10" t="n"/>
      <c r="D5958">
        <f>IFERROR(VLOOKUP(C5958,Produtos!A:B,2,FALSE),"")</f>
        <v/>
      </c>
      <c r="F5958" s="10">
        <f>IFERROR(INDEX(Lotes!$E:$E,MATCH(1,(Lotes!$A:$A=C5958)*(Lotes!$C:$C=E5958),0)),"")</f>
        <v/>
      </c>
      <c r="G5958" s="14" t="n"/>
    </row>
    <row r="5959">
      <c r="A5959" s="10" t="n"/>
      <c r="D5959">
        <f>IFERROR(VLOOKUP(C5959,Produtos!A:B,2,FALSE),"")</f>
        <v/>
      </c>
      <c r="F5959" s="10">
        <f>IFERROR(INDEX(Lotes!$E:$E,MATCH(1,(Lotes!$A:$A=C5959)*(Lotes!$C:$C=E5959),0)),"")</f>
        <v/>
      </c>
      <c r="G5959" s="14" t="n"/>
    </row>
    <row r="5960">
      <c r="A5960" s="10" t="n"/>
      <c r="D5960">
        <f>IFERROR(VLOOKUP(C5960,Produtos!A:B,2,FALSE),"")</f>
        <v/>
      </c>
      <c r="F5960" s="10">
        <f>IFERROR(INDEX(Lotes!$E:$E,MATCH(1,(Lotes!$A:$A=C5960)*(Lotes!$C:$C=E5960),0)),"")</f>
        <v/>
      </c>
      <c r="G5960" s="14" t="n"/>
    </row>
    <row r="5961">
      <c r="A5961" s="10" t="n"/>
      <c r="D5961">
        <f>IFERROR(VLOOKUP(C5961,Produtos!A:B,2,FALSE),"")</f>
        <v/>
      </c>
      <c r="F5961" s="10">
        <f>IFERROR(INDEX(Lotes!$E:$E,MATCH(1,(Lotes!$A:$A=C5961)*(Lotes!$C:$C=E5961),0)),"")</f>
        <v/>
      </c>
      <c r="G5961" s="14" t="n"/>
    </row>
    <row r="5962">
      <c r="A5962" s="10" t="n"/>
      <c r="D5962">
        <f>IFERROR(VLOOKUP(C5962,Produtos!A:B,2,FALSE),"")</f>
        <v/>
      </c>
      <c r="F5962" s="10">
        <f>IFERROR(INDEX(Lotes!$E:$E,MATCH(1,(Lotes!$A:$A=C5962)*(Lotes!$C:$C=E5962),0)),"")</f>
        <v/>
      </c>
      <c r="G5962" s="14" t="n"/>
    </row>
    <row r="5963">
      <c r="A5963" s="10" t="n"/>
      <c r="D5963">
        <f>IFERROR(VLOOKUP(C5963,Produtos!A:B,2,FALSE),"")</f>
        <v/>
      </c>
      <c r="F5963" s="10">
        <f>IFERROR(INDEX(Lotes!$E:$E,MATCH(1,(Lotes!$A:$A=C5963)*(Lotes!$C:$C=E5963),0)),"")</f>
        <v/>
      </c>
      <c r="G5963" s="14" t="n"/>
    </row>
    <row r="5964">
      <c r="A5964" s="10" t="n"/>
      <c r="D5964">
        <f>IFERROR(VLOOKUP(C5964,Produtos!A:B,2,FALSE),"")</f>
        <v/>
      </c>
      <c r="F5964" s="10">
        <f>IFERROR(INDEX(Lotes!$E:$E,MATCH(1,(Lotes!$A:$A=C5964)*(Lotes!$C:$C=E5964),0)),"")</f>
        <v/>
      </c>
      <c r="G5964" s="14" t="n"/>
    </row>
    <row r="5965">
      <c r="A5965" s="10" t="n"/>
      <c r="D5965">
        <f>IFERROR(VLOOKUP(C5965,Produtos!A:B,2,FALSE),"")</f>
        <v/>
      </c>
      <c r="F5965" s="10">
        <f>IFERROR(INDEX(Lotes!$E:$E,MATCH(1,(Lotes!$A:$A=C5965)*(Lotes!$C:$C=E5965),0)),"")</f>
        <v/>
      </c>
      <c r="G5965" s="14" t="n"/>
    </row>
    <row r="5966">
      <c r="A5966" s="10" t="n"/>
      <c r="D5966">
        <f>IFERROR(VLOOKUP(C5966,Produtos!A:B,2,FALSE),"")</f>
        <v/>
      </c>
      <c r="F5966" s="10">
        <f>IFERROR(INDEX(Lotes!$E:$E,MATCH(1,(Lotes!$A:$A=C5966)*(Lotes!$C:$C=E5966),0)),"")</f>
        <v/>
      </c>
      <c r="G5966" s="14" t="n"/>
    </row>
    <row r="5967">
      <c r="A5967" s="10" t="n"/>
      <c r="D5967">
        <f>IFERROR(VLOOKUP(C5967,Produtos!A:B,2,FALSE),"")</f>
        <v/>
      </c>
      <c r="F5967" s="10">
        <f>IFERROR(INDEX(Lotes!$E:$E,MATCH(1,(Lotes!$A:$A=C5967)*(Lotes!$C:$C=E5967),0)),"")</f>
        <v/>
      </c>
      <c r="G5967" s="14" t="n"/>
    </row>
    <row r="5968">
      <c r="A5968" s="10" t="n"/>
      <c r="D5968">
        <f>IFERROR(VLOOKUP(C5968,Produtos!A:B,2,FALSE),"")</f>
        <v/>
      </c>
      <c r="F5968" s="10">
        <f>IFERROR(INDEX(Lotes!$E:$E,MATCH(1,(Lotes!$A:$A=C5968)*(Lotes!$C:$C=E5968),0)),"")</f>
        <v/>
      </c>
      <c r="G5968" s="14" t="n"/>
    </row>
    <row r="5969">
      <c r="A5969" s="10" t="n"/>
      <c r="D5969">
        <f>IFERROR(VLOOKUP(C5969,Produtos!A:B,2,FALSE),"")</f>
        <v/>
      </c>
      <c r="F5969" s="10">
        <f>IFERROR(INDEX(Lotes!$E:$E,MATCH(1,(Lotes!$A:$A=C5969)*(Lotes!$C:$C=E5969),0)),"")</f>
        <v/>
      </c>
      <c r="G5969" s="14" t="n"/>
    </row>
    <row r="5970">
      <c r="A5970" s="10" t="n"/>
      <c r="D5970">
        <f>IFERROR(VLOOKUP(C5970,Produtos!A:B,2,FALSE),"")</f>
        <v/>
      </c>
      <c r="F5970" s="10">
        <f>IFERROR(INDEX(Lotes!$E:$E,MATCH(1,(Lotes!$A:$A=C5970)*(Lotes!$C:$C=E5970),0)),"")</f>
        <v/>
      </c>
      <c r="G5970" s="14" t="n"/>
    </row>
    <row r="5971">
      <c r="A5971" s="10" t="n"/>
      <c r="D5971">
        <f>IFERROR(VLOOKUP(C5971,Produtos!A:B,2,FALSE),"")</f>
        <v/>
      </c>
      <c r="F5971" s="10">
        <f>IFERROR(INDEX(Lotes!$E:$E,MATCH(1,(Lotes!$A:$A=C5971)*(Lotes!$C:$C=E5971),0)),"")</f>
        <v/>
      </c>
      <c r="G5971" s="14" t="n"/>
    </row>
    <row r="5972">
      <c r="A5972" s="10" t="n"/>
      <c r="D5972">
        <f>IFERROR(VLOOKUP(C5972,Produtos!A:B,2,FALSE),"")</f>
        <v/>
      </c>
      <c r="F5972" s="10">
        <f>IFERROR(INDEX(Lotes!$E:$E,MATCH(1,(Lotes!$A:$A=C5972)*(Lotes!$C:$C=E5972),0)),"")</f>
        <v/>
      </c>
      <c r="G5972" s="14" t="n"/>
    </row>
    <row r="5973">
      <c r="A5973" s="10" t="n"/>
      <c r="D5973">
        <f>IFERROR(VLOOKUP(C5973,Produtos!A:B,2,FALSE),"")</f>
        <v/>
      </c>
      <c r="F5973" s="10">
        <f>IFERROR(INDEX(Lotes!$E:$E,MATCH(1,(Lotes!$A:$A=C5973)*(Lotes!$C:$C=E5973),0)),"")</f>
        <v/>
      </c>
      <c r="G5973" s="14" t="n"/>
    </row>
    <row r="5974">
      <c r="A5974" s="10" t="n"/>
      <c r="D5974">
        <f>IFERROR(VLOOKUP(C5974,Produtos!A:B,2,FALSE),"")</f>
        <v/>
      </c>
      <c r="F5974" s="10">
        <f>IFERROR(INDEX(Lotes!$E:$E,MATCH(1,(Lotes!$A:$A=C5974)*(Lotes!$C:$C=E5974),0)),"")</f>
        <v/>
      </c>
      <c r="G5974" s="14" t="n"/>
    </row>
    <row r="5975">
      <c r="A5975" s="10" t="n"/>
      <c r="D5975">
        <f>IFERROR(VLOOKUP(C5975,Produtos!A:B,2,FALSE),"")</f>
        <v/>
      </c>
      <c r="F5975" s="10">
        <f>IFERROR(INDEX(Lotes!$E:$E,MATCH(1,(Lotes!$A:$A=C5975)*(Lotes!$C:$C=E5975),0)),"")</f>
        <v/>
      </c>
      <c r="G5975" s="14" t="n"/>
    </row>
    <row r="5976">
      <c r="A5976" s="10" t="n"/>
      <c r="D5976">
        <f>IFERROR(VLOOKUP(C5976,Produtos!A:B,2,FALSE),"")</f>
        <v/>
      </c>
      <c r="F5976" s="10">
        <f>IFERROR(INDEX(Lotes!$E:$E,MATCH(1,(Lotes!$A:$A=C5976)*(Lotes!$C:$C=E5976),0)),"")</f>
        <v/>
      </c>
      <c r="G5976" s="14" t="n"/>
    </row>
    <row r="5977">
      <c r="A5977" s="10" t="n"/>
      <c r="D5977">
        <f>IFERROR(VLOOKUP(C5977,Produtos!A:B,2,FALSE),"")</f>
        <v/>
      </c>
      <c r="F5977" s="10">
        <f>IFERROR(INDEX(Lotes!$E:$E,MATCH(1,(Lotes!$A:$A=C5977)*(Lotes!$C:$C=E5977),0)),"")</f>
        <v/>
      </c>
      <c r="G5977" s="14" t="n"/>
    </row>
    <row r="5978">
      <c r="A5978" s="10" t="n"/>
      <c r="D5978">
        <f>IFERROR(VLOOKUP(C5978,Produtos!A:B,2,FALSE),"")</f>
        <v/>
      </c>
      <c r="F5978" s="10">
        <f>IFERROR(INDEX(Lotes!$E:$E,MATCH(1,(Lotes!$A:$A=C5978)*(Lotes!$C:$C=E5978),0)),"")</f>
        <v/>
      </c>
      <c r="G5978" s="14" t="n"/>
    </row>
    <row r="5979">
      <c r="A5979" s="10" t="n"/>
      <c r="D5979">
        <f>IFERROR(VLOOKUP(C5979,Produtos!A:B,2,FALSE),"")</f>
        <v/>
      </c>
      <c r="F5979" s="10">
        <f>IFERROR(INDEX(Lotes!$E:$E,MATCH(1,(Lotes!$A:$A=C5979)*(Lotes!$C:$C=E5979),0)),"")</f>
        <v/>
      </c>
      <c r="G5979" s="14" t="n"/>
    </row>
    <row r="5980">
      <c r="A5980" s="10" t="n"/>
      <c r="D5980">
        <f>IFERROR(VLOOKUP(C5980,Produtos!A:B,2,FALSE),"")</f>
        <v/>
      </c>
      <c r="F5980" s="10">
        <f>IFERROR(INDEX(Lotes!$E:$E,MATCH(1,(Lotes!$A:$A=C5980)*(Lotes!$C:$C=E5980),0)),"")</f>
        <v/>
      </c>
      <c r="G5980" s="14" t="n"/>
    </row>
    <row r="5981">
      <c r="A5981" s="10" t="n"/>
      <c r="D5981">
        <f>IFERROR(VLOOKUP(C5981,Produtos!A:B,2,FALSE),"")</f>
        <v/>
      </c>
      <c r="F5981" s="10">
        <f>IFERROR(INDEX(Lotes!$E:$E,MATCH(1,(Lotes!$A:$A=C5981)*(Lotes!$C:$C=E5981),0)),"")</f>
        <v/>
      </c>
      <c r="G5981" s="14" t="n"/>
    </row>
    <row r="5982">
      <c r="A5982" s="10" t="n"/>
      <c r="D5982">
        <f>IFERROR(VLOOKUP(C5982,Produtos!A:B,2,FALSE),"")</f>
        <v/>
      </c>
      <c r="F5982" s="10">
        <f>IFERROR(INDEX(Lotes!$E:$E,MATCH(1,(Lotes!$A:$A=C5982)*(Lotes!$C:$C=E5982),0)),"")</f>
        <v/>
      </c>
      <c r="G5982" s="14" t="n"/>
    </row>
    <row r="5983">
      <c r="A5983" s="10" t="n"/>
      <c r="D5983">
        <f>IFERROR(VLOOKUP(C5983,Produtos!A:B,2,FALSE),"")</f>
        <v/>
      </c>
      <c r="F5983" s="10">
        <f>IFERROR(INDEX(Lotes!$E:$E,MATCH(1,(Lotes!$A:$A=C5983)*(Lotes!$C:$C=E5983),0)),"")</f>
        <v/>
      </c>
      <c r="G5983" s="14" t="n"/>
    </row>
    <row r="5984">
      <c r="A5984" s="10" t="n"/>
      <c r="D5984">
        <f>IFERROR(VLOOKUP(C5984,Produtos!A:B,2,FALSE),"")</f>
        <v/>
      </c>
      <c r="F5984" s="10">
        <f>IFERROR(INDEX(Lotes!$E:$E,MATCH(1,(Lotes!$A:$A=C5984)*(Lotes!$C:$C=E5984),0)),"")</f>
        <v/>
      </c>
      <c r="G5984" s="14" t="n"/>
    </row>
    <row r="5985">
      <c r="A5985" s="10" t="n"/>
      <c r="D5985">
        <f>IFERROR(VLOOKUP(C5985,Produtos!A:B,2,FALSE),"")</f>
        <v/>
      </c>
      <c r="F5985" s="10">
        <f>IFERROR(INDEX(Lotes!$E:$E,MATCH(1,(Lotes!$A:$A=C5985)*(Lotes!$C:$C=E5985),0)),"")</f>
        <v/>
      </c>
      <c r="G5985" s="14" t="n"/>
    </row>
    <row r="5986">
      <c r="A5986" s="10" t="n"/>
      <c r="D5986">
        <f>IFERROR(VLOOKUP(C5986,Produtos!A:B,2,FALSE),"")</f>
        <v/>
      </c>
      <c r="F5986" s="10">
        <f>IFERROR(INDEX(Lotes!$E:$E,MATCH(1,(Lotes!$A:$A=C5986)*(Lotes!$C:$C=E5986),0)),"")</f>
        <v/>
      </c>
      <c r="G5986" s="14" t="n"/>
    </row>
    <row r="5987">
      <c r="A5987" s="10" t="n"/>
      <c r="D5987">
        <f>IFERROR(VLOOKUP(C5987,Produtos!A:B,2,FALSE),"")</f>
        <v/>
      </c>
      <c r="F5987" s="10">
        <f>IFERROR(INDEX(Lotes!$E:$E,MATCH(1,(Lotes!$A:$A=C5987)*(Lotes!$C:$C=E5987),0)),"")</f>
        <v/>
      </c>
      <c r="G5987" s="14" t="n"/>
    </row>
    <row r="5988">
      <c r="A5988" s="10" t="n"/>
      <c r="D5988">
        <f>IFERROR(VLOOKUP(C5988,Produtos!A:B,2,FALSE),"")</f>
        <v/>
      </c>
      <c r="F5988" s="10">
        <f>IFERROR(INDEX(Lotes!$E:$E,MATCH(1,(Lotes!$A:$A=C5988)*(Lotes!$C:$C=E5988),0)),"")</f>
        <v/>
      </c>
      <c r="G5988" s="14" t="n"/>
    </row>
    <row r="5989">
      <c r="A5989" s="10" t="n"/>
      <c r="D5989">
        <f>IFERROR(VLOOKUP(C5989,Produtos!A:B,2,FALSE),"")</f>
        <v/>
      </c>
      <c r="F5989" s="10">
        <f>IFERROR(INDEX(Lotes!$E:$E,MATCH(1,(Lotes!$A:$A=C5989)*(Lotes!$C:$C=E5989),0)),"")</f>
        <v/>
      </c>
      <c r="G5989" s="14" t="n"/>
    </row>
    <row r="5990">
      <c r="A5990" s="10" t="n"/>
      <c r="D5990">
        <f>IFERROR(VLOOKUP(C5990,Produtos!A:B,2,FALSE),"")</f>
        <v/>
      </c>
      <c r="F5990" s="10">
        <f>IFERROR(INDEX(Lotes!$E:$E,MATCH(1,(Lotes!$A:$A=C5990)*(Lotes!$C:$C=E5990),0)),"")</f>
        <v/>
      </c>
      <c r="G5990" s="14" t="n"/>
    </row>
    <row r="5991">
      <c r="A5991" s="10" t="n"/>
      <c r="D5991">
        <f>IFERROR(VLOOKUP(C5991,Produtos!A:B,2,FALSE),"")</f>
        <v/>
      </c>
      <c r="F5991" s="10">
        <f>IFERROR(INDEX(Lotes!$E:$E,MATCH(1,(Lotes!$A:$A=C5991)*(Lotes!$C:$C=E5991),0)),"")</f>
        <v/>
      </c>
      <c r="G5991" s="14" t="n"/>
    </row>
    <row r="5992">
      <c r="A5992" s="10" t="n"/>
      <c r="D5992">
        <f>IFERROR(VLOOKUP(C5992,Produtos!A:B,2,FALSE),"")</f>
        <v/>
      </c>
      <c r="F5992" s="10">
        <f>IFERROR(INDEX(Lotes!$E:$E,MATCH(1,(Lotes!$A:$A=C5992)*(Lotes!$C:$C=E5992),0)),"")</f>
        <v/>
      </c>
      <c r="G5992" s="14" t="n"/>
    </row>
    <row r="5993">
      <c r="A5993" s="10" t="n"/>
      <c r="D5993">
        <f>IFERROR(VLOOKUP(C5993,Produtos!A:B,2,FALSE),"")</f>
        <v/>
      </c>
      <c r="F5993" s="10">
        <f>IFERROR(INDEX(Lotes!$E:$E,MATCH(1,(Lotes!$A:$A=C5993)*(Lotes!$C:$C=E5993),0)),"")</f>
        <v/>
      </c>
      <c r="G5993" s="14" t="n"/>
    </row>
    <row r="5994">
      <c r="A5994" s="10" t="n"/>
      <c r="D5994">
        <f>IFERROR(VLOOKUP(C5994,Produtos!A:B,2,FALSE),"")</f>
        <v/>
      </c>
      <c r="F5994" s="10">
        <f>IFERROR(INDEX(Lotes!$E:$E,MATCH(1,(Lotes!$A:$A=C5994)*(Lotes!$C:$C=E5994),0)),"")</f>
        <v/>
      </c>
      <c r="G5994" s="14" t="n"/>
    </row>
    <row r="5995">
      <c r="A5995" s="10" t="n"/>
      <c r="D5995">
        <f>IFERROR(VLOOKUP(C5995,Produtos!A:B,2,FALSE),"")</f>
        <v/>
      </c>
      <c r="F5995" s="10">
        <f>IFERROR(INDEX(Lotes!$E:$E,MATCH(1,(Lotes!$A:$A=C5995)*(Lotes!$C:$C=E5995),0)),"")</f>
        <v/>
      </c>
      <c r="G5995" s="14" t="n"/>
    </row>
    <row r="5996">
      <c r="A5996" s="10" t="n"/>
      <c r="D5996">
        <f>IFERROR(VLOOKUP(C5996,Produtos!A:B,2,FALSE),"")</f>
        <v/>
      </c>
      <c r="F5996" s="10">
        <f>IFERROR(INDEX(Lotes!$E:$E,MATCH(1,(Lotes!$A:$A=C5996)*(Lotes!$C:$C=E5996),0)),"")</f>
        <v/>
      </c>
      <c r="G5996" s="14" t="n"/>
    </row>
    <row r="5997">
      <c r="A5997" s="10" t="n"/>
      <c r="D5997">
        <f>IFERROR(VLOOKUP(C5997,Produtos!A:B,2,FALSE),"")</f>
        <v/>
      </c>
      <c r="F5997" s="10">
        <f>IFERROR(INDEX(Lotes!$E:$E,MATCH(1,(Lotes!$A:$A=C5997)*(Lotes!$C:$C=E5997),0)),"")</f>
        <v/>
      </c>
      <c r="G5997" s="14" t="n"/>
    </row>
    <row r="5998">
      <c r="A5998" s="10" t="n"/>
      <c r="D5998">
        <f>IFERROR(VLOOKUP(C5998,Produtos!A:B,2,FALSE),"")</f>
        <v/>
      </c>
      <c r="F5998" s="10">
        <f>IFERROR(INDEX(Lotes!$E:$E,MATCH(1,(Lotes!$A:$A=C5998)*(Lotes!$C:$C=E5998),0)),"")</f>
        <v/>
      </c>
      <c r="G5998" s="14" t="n"/>
    </row>
    <row r="5999">
      <c r="A5999" s="10" t="n"/>
      <c r="D5999">
        <f>IFERROR(VLOOKUP(C5999,Produtos!A:B,2,FALSE),"")</f>
        <v/>
      </c>
      <c r="F5999" s="10">
        <f>IFERROR(INDEX(Lotes!$E:$E,MATCH(1,(Lotes!$A:$A=C5999)*(Lotes!$C:$C=E5999),0)),"")</f>
        <v/>
      </c>
      <c r="G5999" s="14" t="n"/>
    </row>
    <row r="6000">
      <c r="A6000" s="10" t="n"/>
      <c r="D6000">
        <f>IFERROR(VLOOKUP(C6000,Produtos!A:B,2,FALSE),"")</f>
        <v/>
      </c>
      <c r="F6000" s="10">
        <f>IFERROR(INDEX(Lotes!$E:$E,MATCH(1,(Lotes!$A:$A=C6000)*(Lotes!$C:$C=E6000),0)),"")</f>
        <v/>
      </c>
      <c r="G6000" s="14" t="n"/>
    </row>
    <row r="6001">
      <c r="A6001" s="10" t="n"/>
      <c r="D6001">
        <f>IFERROR(VLOOKUP(C6001,Produtos!A:B,2,FALSE),"")</f>
        <v/>
      </c>
      <c r="F6001" s="10">
        <f>IFERROR(INDEX(Lotes!$E:$E,MATCH(1,(Lotes!$A:$A=C6001)*(Lotes!$C:$C=E6001),0)),"")</f>
        <v/>
      </c>
      <c r="G6001" s="14" t="n"/>
    </row>
    <row r="6002">
      <c r="A6002" s="10" t="n"/>
      <c r="D6002">
        <f>IFERROR(VLOOKUP(C6002,Produtos!A:B,2,FALSE),"")</f>
        <v/>
      </c>
      <c r="F6002" s="10">
        <f>IFERROR(INDEX(Lotes!$E:$E,MATCH(1,(Lotes!$A:$A=C6002)*(Lotes!$C:$C=E6002),0)),"")</f>
        <v/>
      </c>
      <c r="G6002" s="14" t="n"/>
    </row>
    <row r="6003">
      <c r="A6003" s="10" t="n"/>
      <c r="D6003">
        <f>IFERROR(VLOOKUP(C6003,Produtos!A:B,2,FALSE),"")</f>
        <v/>
      </c>
      <c r="F6003" s="10">
        <f>IFERROR(INDEX(Lotes!$E:$E,MATCH(1,(Lotes!$A:$A=C6003)*(Lotes!$C:$C=E6003),0)),"")</f>
        <v/>
      </c>
      <c r="G6003" s="14" t="n"/>
    </row>
    <row r="6004">
      <c r="A6004" s="10" t="n"/>
      <c r="D6004">
        <f>IFERROR(VLOOKUP(C6004,Produtos!A:B,2,FALSE),"")</f>
        <v/>
      </c>
      <c r="F6004" s="10">
        <f>IFERROR(INDEX(Lotes!$E:$E,MATCH(1,(Lotes!$A:$A=C6004)*(Lotes!$C:$C=E6004),0)),"")</f>
        <v/>
      </c>
      <c r="G6004" s="14" t="n"/>
    </row>
    <row r="6005">
      <c r="A6005" s="10" t="n"/>
      <c r="D6005">
        <f>IFERROR(VLOOKUP(C6005,Produtos!A:B,2,FALSE),"")</f>
        <v/>
      </c>
      <c r="F6005" s="10">
        <f>IFERROR(INDEX(Lotes!$E:$E,MATCH(1,(Lotes!$A:$A=C6005)*(Lotes!$C:$C=E6005),0)),"")</f>
        <v/>
      </c>
      <c r="G6005" s="14" t="n"/>
    </row>
    <row r="6006">
      <c r="A6006" s="10" t="n"/>
      <c r="D6006">
        <f>IFERROR(VLOOKUP(C6006,Produtos!A:B,2,FALSE),"")</f>
        <v/>
      </c>
      <c r="F6006" s="10">
        <f>IFERROR(INDEX(Lotes!$E:$E,MATCH(1,(Lotes!$A:$A=C6006)*(Lotes!$C:$C=E6006),0)),"")</f>
        <v/>
      </c>
      <c r="G6006" s="14" t="n"/>
    </row>
    <row r="6007">
      <c r="A6007" s="10" t="n"/>
      <c r="D6007">
        <f>IFERROR(VLOOKUP(C6007,Produtos!A:B,2,FALSE),"")</f>
        <v/>
      </c>
      <c r="F6007" s="10">
        <f>IFERROR(INDEX(Lotes!$E:$E,MATCH(1,(Lotes!$A:$A=C6007)*(Lotes!$C:$C=E6007),0)),"")</f>
        <v/>
      </c>
      <c r="G6007" s="14" t="n"/>
    </row>
    <row r="6008">
      <c r="A6008" s="10" t="n"/>
      <c r="D6008">
        <f>IFERROR(VLOOKUP(C6008,Produtos!A:B,2,FALSE),"")</f>
        <v/>
      </c>
      <c r="F6008" s="10">
        <f>IFERROR(INDEX(Lotes!$E:$E,MATCH(1,(Lotes!$A:$A=C6008)*(Lotes!$C:$C=E6008),0)),"")</f>
        <v/>
      </c>
      <c r="G6008" s="14" t="n"/>
    </row>
    <row r="6009">
      <c r="A6009" s="10" t="n"/>
      <c r="D6009">
        <f>IFERROR(VLOOKUP(C6009,Produtos!A:B,2,FALSE),"")</f>
        <v/>
      </c>
      <c r="F6009" s="10">
        <f>IFERROR(INDEX(Lotes!$E:$E,MATCH(1,(Lotes!$A:$A=C6009)*(Lotes!$C:$C=E6009),0)),"")</f>
        <v/>
      </c>
      <c r="G6009" s="14" t="n"/>
    </row>
    <row r="6010">
      <c r="A6010" s="10" t="n"/>
      <c r="D6010">
        <f>IFERROR(VLOOKUP(C6010,Produtos!A:B,2,FALSE),"")</f>
        <v/>
      </c>
      <c r="F6010" s="10">
        <f>IFERROR(INDEX(Lotes!$E:$E,MATCH(1,(Lotes!$A:$A=C6010)*(Lotes!$C:$C=E6010),0)),"")</f>
        <v/>
      </c>
      <c r="G6010" s="14" t="n"/>
    </row>
    <row r="6011">
      <c r="A6011" s="10" t="n"/>
      <c r="D6011">
        <f>IFERROR(VLOOKUP(C6011,Produtos!A:B,2,FALSE),"")</f>
        <v/>
      </c>
      <c r="F6011" s="10">
        <f>IFERROR(INDEX(Lotes!$E:$E,MATCH(1,(Lotes!$A:$A=C6011)*(Lotes!$C:$C=E6011),0)),"")</f>
        <v/>
      </c>
      <c r="G6011" s="14" t="n"/>
    </row>
    <row r="6012">
      <c r="A6012" s="10" t="n"/>
      <c r="D6012">
        <f>IFERROR(VLOOKUP(C6012,Produtos!A:B,2,FALSE),"")</f>
        <v/>
      </c>
      <c r="F6012" s="10">
        <f>IFERROR(INDEX(Lotes!$E:$E,MATCH(1,(Lotes!$A:$A=C6012)*(Lotes!$C:$C=E6012),0)),"")</f>
        <v/>
      </c>
      <c r="G6012" s="14" t="n"/>
    </row>
    <row r="6013">
      <c r="A6013" s="10" t="n"/>
      <c r="D6013">
        <f>IFERROR(VLOOKUP(C6013,Produtos!A:B,2,FALSE),"")</f>
        <v/>
      </c>
      <c r="F6013" s="10">
        <f>IFERROR(INDEX(Lotes!$E:$E,MATCH(1,(Lotes!$A:$A=C6013)*(Lotes!$C:$C=E6013),0)),"")</f>
        <v/>
      </c>
      <c r="G6013" s="14" t="n"/>
    </row>
    <row r="6014">
      <c r="A6014" s="10" t="n"/>
      <c r="D6014">
        <f>IFERROR(VLOOKUP(C6014,Produtos!A:B,2,FALSE),"")</f>
        <v/>
      </c>
      <c r="F6014" s="10">
        <f>IFERROR(INDEX(Lotes!$E:$E,MATCH(1,(Lotes!$A:$A=C6014)*(Lotes!$C:$C=E6014),0)),"")</f>
        <v/>
      </c>
      <c r="G6014" s="14" t="n"/>
    </row>
    <row r="6015">
      <c r="A6015" s="10" t="n"/>
      <c r="D6015">
        <f>IFERROR(VLOOKUP(C6015,Produtos!A:B,2,FALSE),"")</f>
        <v/>
      </c>
      <c r="F6015" s="10">
        <f>IFERROR(INDEX(Lotes!$E:$E,MATCH(1,(Lotes!$A:$A=C6015)*(Lotes!$C:$C=E6015),0)),"")</f>
        <v/>
      </c>
      <c r="G6015" s="14" t="n"/>
    </row>
    <row r="6016">
      <c r="A6016" s="10" t="n"/>
      <c r="D6016">
        <f>IFERROR(VLOOKUP(C6016,Produtos!A:B,2,FALSE),"")</f>
        <v/>
      </c>
      <c r="F6016" s="10">
        <f>IFERROR(INDEX(Lotes!$E:$E,MATCH(1,(Lotes!$A:$A=C6016)*(Lotes!$C:$C=E6016),0)),"")</f>
        <v/>
      </c>
      <c r="G6016" s="14" t="n"/>
    </row>
    <row r="6017">
      <c r="A6017" s="10" t="n"/>
      <c r="D6017">
        <f>IFERROR(VLOOKUP(C6017,Produtos!A:B,2,FALSE),"")</f>
        <v/>
      </c>
      <c r="F6017" s="10">
        <f>IFERROR(INDEX(Lotes!$E:$E,MATCH(1,(Lotes!$A:$A=C6017)*(Lotes!$C:$C=E6017),0)),"")</f>
        <v/>
      </c>
      <c r="G6017" s="14" t="n"/>
    </row>
    <row r="6018">
      <c r="A6018" s="10" t="n"/>
      <c r="D6018">
        <f>IFERROR(VLOOKUP(C6018,Produtos!A:B,2,FALSE),"")</f>
        <v/>
      </c>
      <c r="F6018" s="10">
        <f>IFERROR(INDEX(Lotes!$E:$E,MATCH(1,(Lotes!$A:$A=C6018)*(Lotes!$C:$C=E6018),0)),"")</f>
        <v/>
      </c>
      <c r="G6018" s="14" t="n"/>
    </row>
    <row r="6019">
      <c r="A6019" s="10" t="n"/>
      <c r="D6019">
        <f>IFERROR(VLOOKUP(C6019,Produtos!A:B,2,FALSE),"")</f>
        <v/>
      </c>
      <c r="F6019" s="10">
        <f>IFERROR(INDEX(Lotes!$E:$E,MATCH(1,(Lotes!$A:$A=C6019)*(Lotes!$C:$C=E6019),0)),"")</f>
        <v/>
      </c>
      <c r="G6019" s="14" t="n"/>
    </row>
    <row r="6020">
      <c r="A6020" s="10" t="n"/>
      <c r="D6020">
        <f>IFERROR(VLOOKUP(C6020,Produtos!A:B,2,FALSE),"")</f>
        <v/>
      </c>
      <c r="F6020" s="10">
        <f>IFERROR(INDEX(Lotes!$E:$E,MATCH(1,(Lotes!$A:$A=C6020)*(Lotes!$C:$C=E6020),0)),"")</f>
        <v/>
      </c>
      <c r="G6020" s="14" t="n"/>
    </row>
    <row r="6021">
      <c r="A6021" s="10" t="n"/>
      <c r="D6021">
        <f>IFERROR(VLOOKUP(C6021,Produtos!A:B,2,FALSE),"")</f>
        <v/>
      </c>
      <c r="F6021" s="10">
        <f>IFERROR(INDEX(Lotes!$E:$E,MATCH(1,(Lotes!$A:$A=C6021)*(Lotes!$C:$C=E6021),0)),"")</f>
        <v/>
      </c>
      <c r="G6021" s="14" t="n"/>
    </row>
    <row r="6022">
      <c r="A6022" s="10" t="n"/>
      <c r="D6022">
        <f>IFERROR(VLOOKUP(C6022,Produtos!A:B,2,FALSE),"")</f>
        <v/>
      </c>
      <c r="F6022" s="10">
        <f>IFERROR(INDEX(Lotes!$E:$E,MATCH(1,(Lotes!$A:$A=C6022)*(Lotes!$C:$C=E6022),0)),"")</f>
        <v/>
      </c>
      <c r="G6022" s="14" t="n"/>
    </row>
    <row r="6023">
      <c r="A6023" s="10" t="n"/>
      <c r="D6023">
        <f>IFERROR(VLOOKUP(C6023,Produtos!A:B,2,FALSE),"")</f>
        <v/>
      </c>
      <c r="F6023" s="10">
        <f>IFERROR(INDEX(Lotes!$E:$E,MATCH(1,(Lotes!$A:$A=C6023)*(Lotes!$C:$C=E6023),0)),"")</f>
        <v/>
      </c>
      <c r="G6023" s="14" t="n"/>
    </row>
    <row r="6024">
      <c r="A6024" s="10" t="n"/>
      <c r="D6024">
        <f>IFERROR(VLOOKUP(C6024,Produtos!A:B,2,FALSE),"")</f>
        <v/>
      </c>
      <c r="F6024" s="10">
        <f>IFERROR(INDEX(Lotes!$E:$E,MATCH(1,(Lotes!$A:$A=C6024)*(Lotes!$C:$C=E6024),0)),"")</f>
        <v/>
      </c>
      <c r="G6024" s="14" t="n"/>
    </row>
    <row r="6025">
      <c r="A6025" s="10" t="n"/>
      <c r="D6025">
        <f>IFERROR(VLOOKUP(C6025,Produtos!A:B,2,FALSE),"")</f>
        <v/>
      </c>
      <c r="F6025" s="10">
        <f>IFERROR(INDEX(Lotes!$E:$E,MATCH(1,(Lotes!$A:$A=C6025)*(Lotes!$C:$C=E6025),0)),"")</f>
        <v/>
      </c>
      <c r="G6025" s="14" t="n"/>
    </row>
    <row r="6026">
      <c r="A6026" s="10" t="n"/>
      <c r="D6026">
        <f>IFERROR(VLOOKUP(C6026,Produtos!A:B,2,FALSE),"")</f>
        <v/>
      </c>
      <c r="F6026" s="10">
        <f>IFERROR(INDEX(Lotes!$E:$E,MATCH(1,(Lotes!$A:$A=C6026)*(Lotes!$C:$C=E6026),0)),"")</f>
        <v/>
      </c>
      <c r="G6026" s="14" t="n"/>
    </row>
    <row r="6027">
      <c r="A6027" s="10" t="n"/>
      <c r="D6027">
        <f>IFERROR(VLOOKUP(C6027,Produtos!A:B,2,FALSE),"")</f>
        <v/>
      </c>
      <c r="F6027" s="10">
        <f>IFERROR(INDEX(Lotes!$E:$E,MATCH(1,(Lotes!$A:$A=C6027)*(Lotes!$C:$C=E6027),0)),"")</f>
        <v/>
      </c>
      <c r="G6027" s="14" t="n"/>
    </row>
    <row r="6028">
      <c r="A6028" s="10" t="n"/>
      <c r="D6028">
        <f>IFERROR(VLOOKUP(C6028,Produtos!A:B,2,FALSE),"")</f>
        <v/>
      </c>
      <c r="F6028" s="10">
        <f>IFERROR(INDEX(Lotes!$E:$E,MATCH(1,(Lotes!$A:$A=C6028)*(Lotes!$C:$C=E6028),0)),"")</f>
        <v/>
      </c>
      <c r="G6028" s="14" t="n"/>
    </row>
    <row r="6029">
      <c r="A6029" s="10" t="n"/>
      <c r="D6029">
        <f>IFERROR(VLOOKUP(C6029,Produtos!A:B,2,FALSE),"")</f>
        <v/>
      </c>
      <c r="F6029" s="10">
        <f>IFERROR(INDEX(Lotes!$E:$E,MATCH(1,(Lotes!$A:$A=C6029)*(Lotes!$C:$C=E6029),0)),"")</f>
        <v/>
      </c>
      <c r="G6029" s="14" t="n"/>
    </row>
    <row r="6030">
      <c r="A6030" s="10" t="n"/>
      <c r="D6030">
        <f>IFERROR(VLOOKUP(C6030,Produtos!A:B,2,FALSE),"")</f>
        <v/>
      </c>
      <c r="F6030" s="10">
        <f>IFERROR(INDEX(Lotes!$E:$E,MATCH(1,(Lotes!$A:$A=C6030)*(Lotes!$C:$C=E6030),0)),"")</f>
        <v/>
      </c>
      <c r="G6030" s="14" t="n"/>
    </row>
    <row r="6031">
      <c r="A6031" s="10" t="n"/>
      <c r="D6031">
        <f>IFERROR(VLOOKUP(C6031,Produtos!A:B,2,FALSE),"")</f>
        <v/>
      </c>
      <c r="F6031" s="10">
        <f>IFERROR(INDEX(Lotes!$E:$E,MATCH(1,(Lotes!$A:$A=C6031)*(Lotes!$C:$C=E6031),0)),"")</f>
        <v/>
      </c>
      <c r="G6031" s="14" t="n"/>
    </row>
    <row r="6032">
      <c r="A6032" s="10" t="n"/>
      <c r="D6032">
        <f>IFERROR(VLOOKUP(C6032,Produtos!A:B,2,FALSE),"")</f>
        <v/>
      </c>
      <c r="F6032" s="10">
        <f>IFERROR(INDEX(Lotes!$E:$E,MATCH(1,(Lotes!$A:$A=C6032)*(Lotes!$C:$C=E6032),0)),"")</f>
        <v/>
      </c>
      <c r="G6032" s="14" t="n"/>
    </row>
    <row r="6033">
      <c r="A6033" s="10" t="n"/>
      <c r="D6033">
        <f>IFERROR(VLOOKUP(C6033,Produtos!A:B,2,FALSE),"")</f>
        <v/>
      </c>
      <c r="F6033" s="10">
        <f>IFERROR(INDEX(Lotes!$E:$E,MATCH(1,(Lotes!$A:$A=C6033)*(Lotes!$C:$C=E6033),0)),"")</f>
        <v/>
      </c>
      <c r="G6033" s="14" t="n"/>
    </row>
    <row r="6034">
      <c r="A6034" s="10" t="n"/>
      <c r="D6034">
        <f>IFERROR(VLOOKUP(C6034,Produtos!A:B,2,FALSE),"")</f>
        <v/>
      </c>
      <c r="F6034" s="10">
        <f>IFERROR(INDEX(Lotes!$E:$E,MATCH(1,(Lotes!$A:$A=C6034)*(Lotes!$C:$C=E6034),0)),"")</f>
        <v/>
      </c>
      <c r="G6034" s="14" t="n"/>
    </row>
    <row r="6035">
      <c r="A6035" s="10" t="n"/>
      <c r="D6035">
        <f>IFERROR(VLOOKUP(C6035,Produtos!A:B,2,FALSE),"")</f>
        <v/>
      </c>
      <c r="F6035" s="10">
        <f>IFERROR(INDEX(Lotes!$E:$E,MATCH(1,(Lotes!$A:$A=C6035)*(Lotes!$C:$C=E6035),0)),"")</f>
        <v/>
      </c>
      <c r="G6035" s="14" t="n"/>
    </row>
    <row r="6036">
      <c r="A6036" s="10" t="n"/>
      <c r="D6036">
        <f>IFERROR(VLOOKUP(C6036,Produtos!A:B,2,FALSE),"")</f>
        <v/>
      </c>
      <c r="F6036" s="10">
        <f>IFERROR(INDEX(Lotes!$E:$E,MATCH(1,(Lotes!$A:$A=C6036)*(Lotes!$C:$C=E6036),0)),"")</f>
        <v/>
      </c>
      <c r="G6036" s="14" t="n"/>
    </row>
    <row r="6037">
      <c r="A6037" s="10" t="n"/>
      <c r="D6037">
        <f>IFERROR(VLOOKUP(C6037,Produtos!A:B,2,FALSE),"")</f>
        <v/>
      </c>
      <c r="F6037" s="10">
        <f>IFERROR(INDEX(Lotes!$E:$E,MATCH(1,(Lotes!$A:$A=C6037)*(Lotes!$C:$C=E6037),0)),"")</f>
        <v/>
      </c>
      <c r="G6037" s="14" t="n"/>
    </row>
    <row r="6038">
      <c r="A6038" s="10" t="n"/>
      <c r="D6038">
        <f>IFERROR(VLOOKUP(C6038,Produtos!A:B,2,FALSE),"")</f>
        <v/>
      </c>
      <c r="F6038" s="10">
        <f>IFERROR(INDEX(Lotes!$E:$E,MATCH(1,(Lotes!$A:$A=C6038)*(Lotes!$C:$C=E6038),0)),"")</f>
        <v/>
      </c>
      <c r="G6038" s="14" t="n"/>
    </row>
    <row r="6039">
      <c r="A6039" s="10" t="n"/>
      <c r="D6039">
        <f>IFERROR(VLOOKUP(C6039,Produtos!A:B,2,FALSE),"")</f>
        <v/>
      </c>
      <c r="F6039" s="10">
        <f>IFERROR(INDEX(Lotes!$E:$E,MATCH(1,(Lotes!$A:$A=C6039)*(Lotes!$C:$C=E6039),0)),"")</f>
        <v/>
      </c>
      <c r="G6039" s="14" t="n"/>
    </row>
    <row r="6040">
      <c r="A6040" s="10" t="n"/>
      <c r="D6040">
        <f>IFERROR(VLOOKUP(C6040,Produtos!A:B,2,FALSE),"")</f>
        <v/>
      </c>
      <c r="F6040" s="10">
        <f>IFERROR(INDEX(Lotes!$E:$E,MATCH(1,(Lotes!$A:$A=C6040)*(Lotes!$C:$C=E6040),0)),"")</f>
        <v/>
      </c>
      <c r="G6040" s="14" t="n"/>
    </row>
    <row r="6041">
      <c r="A6041" s="10" t="n"/>
      <c r="D6041">
        <f>IFERROR(VLOOKUP(C6041,Produtos!A:B,2,FALSE),"")</f>
        <v/>
      </c>
      <c r="F6041" s="10">
        <f>IFERROR(INDEX(Lotes!$E:$E,MATCH(1,(Lotes!$A:$A=C6041)*(Lotes!$C:$C=E6041),0)),"")</f>
        <v/>
      </c>
      <c r="G6041" s="14" t="n"/>
    </row>
    <row r="6042">
      <c r="A6042" s="10" t="n"/>
      <c r="D6042">
        <f>IFERROR(VLOOKUP(C6042,Produtos!A:B,2,FALSE),"")</f>
        <v/>
      </c>
      <c r="F6042" s="10">
        <f>IFERROR(INDEX(Lotes!$E:$E,MATCH(1,(Lotes!$A:$A=C6042)*(Lotes!$C:$C=E6042),0)),"")</f>
        <v/>
      </c>
      <c r="G6042" s="14" t="n"/>
    </row>
    <row r="6043">
      <c r="A6043" s="10" t="n"/>
      <c r="D6043">
        <f>IFERROR(VLOOKUP(C6043,Produtos!A:B,2,FALSE),"")</f>
        <v/>
      </c>
      <c r="F6043" s="10">
        <f>IFERROR(INDEX(Lotes!$E:$E,MATCH(1,(Lotes!$A:$A=C6043)*(Lotes!$C:$C=E6043),0)),"")</f>
        <v/>
      </c>
      <c r="G6043" s="14" t="n"/>
    </row>
    <row r="6044">
      <c r="A6044" s="10" t="n"/>
      <c r="D6044">
        <f>IFERROR(VLOOKUP(C6044,Produtos!A:B,2,FALSE),"")</f>
        <v/>
      </c>
      <c r="F6044" s="10">
        <f>IFERROR(INDEX(Lotes!$E:$E,MATCH(1,(Lotes!$A:$A=C6044)*(Lotes!$C:$C=E6044),0)),"")</f>
        <v/>
      </c>
      <c r="G6044" s="14" t="n"/>
    </row>
    <row r="6045">
      <c r="A6045" s="10" t="n"/>
      <c r="D6045">
        <f>IFERROR(VLOOKUP(C6045,Produtos!A:B,2,FALSE),"")</f>
        <v/>
      </c>
      <c r="F6045" s="10">
        <f>IFERROR(INDEX(Lotes!$E:$E,MATCH(1,(Lotes!$A:$A=C6045)*(Lotes!$C:$C=E6045),0)),"")</f>
        <v/>
      </c>
      <c r="G6045" s="14" t="n"/>
    </row>
    <row r="6046">
      <c r="A6046" s="10" t="n"/>
      <c r="D6046">
        <f>IFERROR(VLOOKUP(C6046,Produtos!A:B,2,FALSE),"")</f>
        <v/>
      </c>
      <c r="F6046" s="10">
        <f>IFERROR(INDEX(Lotes!$E:$E,MATCH(1,(Lotes!$A:$A=C6046)*(Lotes!$C:$C=E6046),0)),"")</f>
        <v/>
      </c>
      <c r="G6046" s="14" t="n"/>
    </row>
    <row r="6047">
      <c r="A6047" s="10" t="n"/>
      <c r="D6047">
        <f>IFERROR(VLOOKUP(C6047,Produtos!A:B,2,FALSE),"")</f>
        <v/>
      </c>
      <c r="F6047" s="10">
        <f>IFERROR(INDEX(Lotes!$E:$E,MATCH(1,(Lotes!$A:$A=C6047)*(Lotes!$C:$C=E6047),0)),"")</f>
        <v/>
      </c>
      <c r="G6047" s="14" t="n"/>
    </row>
    <row r="6048">
      <c r="A6048" s="10" t="n"/>
      <c r="D6048">
        <f>IFERROR(VLOOKUP(C6048,Produtos!A:B,2,FALSE),"")</f>
        <v/>
      </c>
      <c r="F6048" s="10">
        <f>IFERROR(INDEX(Lotes!$E:$E,MATCH(1,(Lotes!$A:$A=C6048)*(Lotes!$C:$C=E6048),0)),"")</f>
        <v/>
      </c>
      <c r="G6048" s="14" t="n"/>
    </row>
    <row r="6049">
      <c r="A6049" s="10" t="n"/>
      <c r="D6049">
        <f>IFERROR(VLOOKUP(C6049,Produtos!A:B,2,FALSE),"")</f>
        <v/>
      </c>
      <c r="F6049" s="10">
        <f>IFERROR(INDEX(Lotes!$E:$E,MATCH(1,(Lotes!$A:$A=C6049)*(Lotes!$C:$C=E6049),0)),"")</f>
        <v/>
      </c>
      <c r="G6049" s="14" t="n"/>
    </row>
    <row r="6050">
      <c r="A6050" s="10" t="n"/>
      <c r="D6050">
        <f>IFERROR(VLOOKUP(C6050,Produtos!A:B,2,FALSE),"")</f>
        <v/>
      </c>
      <c r="F6050" s="10">
        <f>IFERROR(INDEX(Lotes!$E:$E,MATCH(1,(Lotes!$A:$A=C6050)*(Lotes!$C:$C=E6050),0)),"")</f>
        <v/>
      </c>
      <c r="G6050" s="14" t="n"/>
    </row>
    <row r="6051">
      <c r="A6051" s="10" t="n"/>
      <c r="D6051">
        <f>IFERROR(VLOOKUP(C6051,Produtos!A:B,2,FALSE),"")</f>
        <v/>
      </c>
      <c r="F6051" s="10">
        <f>IFERROR(INDEX(Lotes!$E:$E,MATCH(1,(Lotes!$A:$A=C6051)*(Lotes!$C:$C=E6051),0)),"")</f>
        <v/>
      </c>
      <c r="G6051" s="14" t="n"/>
    </row>
    <row r="6052">
      <c r="A6052" s="10" t="n"/>
      <c r="D6052">
        <f>IFERROR(VLOOKUP(C6052,Produtos!A:B,2,FALSE),"")</f>
        <v/>
      </c>
      <c r="F6052" s="10">
        <f>IFERROR(INDEX(Lotes!$E:$E,MATCH(1,(Lotes!$A:$A=C6052)*(Lotes!$C:$C=E6052),0)),"")</f>
        <v/>
      </c>
      <c r="G6052" s="14" t="n"/>
    </row>
    <row r="6053">
      <c r="A6053" s="10" t="n"/>
      <c r="D6053">
        <f>IFERROR(VLOOKUP(C6053,Produtos!A:B,2,FALSE),"")</f>
        <v/>
      </c>
      <c r="F6053" s="10">
        <f>IFERROR(INDEX(Lotes!$E:$E,MATCH(1,(Lotes!$A:$A=C6053)*(Lotes!$C:$C=E6053),0)),"")</f>
        <v/>
      </c>
      <c r="G6053" s="14" t="n"/>
    </row>
    <row r="6054">
      <c r="A6054" s="10" t="n"/>
      <c r="D6054">
        <f>IFERROR(VLOOKUP(C6054,Produtos!A:B,2,FALSE),"")</f>
        <v/>
      </c>
      <c r="F6054" s="10">
        <f>IFERROR(INDEX(Lotes!$E:$E,MATCH(1,(Lotes!$A:$A=C6054)*(Lotes!$C:$C=E6054),0)),"")</f>
        <v/>
      </c>
      <c r="G6054" s="14" t="n"/>
    </row>
    <row r="6055">
      <c r="A6055" s="10" t="n"/>
      <c r="D6055">
        <f>IFERROR(VLOOKUP(C6055,Produtos!A:B,2,FALSE),"")</f>
        <v/>
      </c>
      <c r="F6055" s="10">
        <f>IFERROR(INDEX(Lotes!$E:$E,MATCH(1,(Lotes!$A:$A=C6055)*(Lotes!$C:$C=E6055),0)),"")</f>
        <v/>
      </c>
      <c r="G6055" s="14" t="n"/>
    </row>
    <row r="6056">
      <c r="A6056" s="10" t="n"/>
      <c r="D6056">
        <f>IFERROR(VLOOKUP(C6056,Produtos!A:B,2,FALSE),"")</f>
        <v/>
      </c>
      <c r="F6056" s="10">
        <f>IFERROR(INDEX(Lotes!$E:$E,MATCH(1,(Lotes!$A:$A=C6056)*(Lotes!$C:$C=E6056),0)),"")</f>
        <v/>
      </c>
      <c r="G6056" s="14" t="n"/>
    </row>
    <row r="6057">
      <c r="A6057" s="10" t="n"/>
      <c r="D6057">
        <f>IFERROR(VLOOKUP(C6057,Produtos!A:B,2,FALSE),"")</f>
        <v/>
      </c>
      <c r="F6057" s="10">
        <f>IFERROR(INDEX(Lotes!$E:$E,MATCH(1,(Lotes!$A:$A=C6057)*(Lotes!$C:$C=E6057),0)),"")</f>
        <v/>
      </c>
      <c r="G6057" s="14" t="n"/>
    </row>
    <row r="6058">
      <c r="A6058" s="10" t="n"/>
      <c r="D6058">
        <f>IFERROR(VLOOKUP(C6058,Produtos!A:B,2,FALSE),"")</f>
        <v/>
      </c>
      <c r="F6058" s="10">
        <f>IFERROR(INDEX(Lotes!$E:$E,MATCH(1,(Lotes!$A:$A=C6058)*(Lotes!$C:$C=E6058),0)),"")</f>
        <v/>
      </c>
      <c r="G6058" s="14" t="n"/>
    </row>
    <row r="6059">
      <c r="A6059" s="10" t="n"/>
      <c r="D6059">
        <f>IFERROR(VLOOKUP(C6059,Produtos!A:B,2,FALSE),"")</f>
        <v/>
      </c>
      <c r="F6059" s="10">
        <f>IFERROR(INDEX(Lotes!$E:$E,MATCH(1,(Lotes!$A:$A=C6059)*(Lotes!$C:$C=E6059),0)),"")</f>
        <v/>
      </c>
      <c r="G6059" s="14" t="n"/>
    </row>
    <row r="6060">
      <c r="A6060" s="10" t="n"/>
      <c r="D6060">
        <f>IFERROR(VLOOKUP(C6060,Produtos!A:B,2,FALSE),"")</f>
        <v/>
      </c>
      <c r="F6060" s="10">
        <f>IFERROR(INDEX(Lotes!$E:$E,MATCH(1,(Lotes!$A:$A=C6060)*(Lotes!$C:$C=E6060),0)),"")</f>
        <v/>
      </c>
      <c r="G6060" s="14" t="n"/>
    </row>
    <row r="6061">
      <c r="A6061" s="10" t="n"/>
      <c r="D6061">
        <f>IFERROR(VLOOKUP(C6061,Produtos!A:B,2,FALSE),"")</f>
        <v/>
      </c>
      <c r="F6061" s="10">
        <f>IFERROR(INDEX(Lotes!$E:$E,MATCH(1,(Lotes!$A:$A=C6061)*(Lotes!$C:$C=E6061),0)),"")</f>
        <v/>
      </c>
      <c r="G6061" s="14" t="n"/>
    </row>
    <row r="6062">
      <c r="A6062" s="10" t="n"/>
      <c r="D6062">
        <f>IFERROR(VLOOKUP(C6062,Produtos!A:B,2,FALSE),"")</f>
        <v/>
      </c>
      <c r="F6062" s="10">
        <f>IFERROR(INDEX(Lotes!$E:$E,MATCH(1,(Lotes!$A:$A=C6062)*(Lotes!$C:$C=E6062),0)),"")</f>
        <v/>
      </c>
      <c r="G6062" s="14" t="n"/>
    </row>
    <row r="6063">
      <c r="A6063" s="10" t="n"/>
      <c r="D6063">
        <f>IFERROR(VLOOKUP(C6063,Produtos!A:B,2,FALSE),"")</f>
        <v/>
      </c>
      <c r="F6063" s="10">
        <f>IFERROR(INDEX(Lotes!$E:$E,MATCH(1,(Lotes!$A:$A=C6063)*(Lotes!$C:$C=E6063),0)),"")</f>
        <v/>
      </c>
      <c r="G6063" s="14" t="n"/>
    </row>
    <row r="6064">
      <c r="A6064" s="10" t="n"/>
      <c r="D6064">
        <f>IFERROR(VLOOKUP(C6064,Produtos!A:B,2,FALSE),"")</f>
        <v/>
      </c>
      <c r="F6064" s="10">
        <f>IFERROR(INDEX(Lotes!$E:$E,MATCH(1,(Lotes!$A:$A=C6064)*(Lotes!$C:$C=E6064),0)),"")</f>
        <v/>
      </c>
      <c r="G6064" s="14" t="n"/>
    </row>
    <row r="6065">
      <c r="A6065" s="10" t="n"/>
      <c r="D6065">
        <f>IFERROR(VLOOKUP(C6065,Produtos!A:B,2,FALSE),"")</f>
        <v/>
      </c>
      <c r="F6065" s="10">
        <f>IFERROR(INDEX(Lotes!$E:$E,MATCH(1,(Lotes!$A:$A=C6065)*(Lotes!$C:$C=E6065),0)),"")</f>
        <v/>
      </c>
      <c r="G6065" s="14" t="n"/>
    </row>
    <row r="6066">
      <c r="A6066" s="10" t="n"/>
      <c r="D6066">
        <f>IFERROR(VLOOKUP(C6066,Produtos!A:B,2,FALSE),"")</f>
        <v/>
      </c>
      <c r="F6066" s="10">
        <f>IFERROR(INDEX(Lotes!$E:$E,MATCH(1,(Lotes!$A:$A=C6066)*(Lotes!$C:$C=E6066),0)),"")</f>
        <v/>
      </c>
      <c r="G6066" s="14" t="n"/>
    </row>
    <row r="6067">
      <c r="A6067" s="10" t="n"/>
      <c r="D6067">
        <f>IFERROR(VLOOKUP(C6067,Produtos!A:B,2,FALSE),"")</f>
        <v/>
      </c>
      <c r="F6067" s="10">
        <f>IFERROR(INDEX(Lotes!$E:$E,MATCH(1,(Lotes!$A:$A=C6067)*(Lotes!$C:$C=E6067),0)),"")</f>
        <v/>
      </c>
      <c r="G6067" s="14" t="n"/>
    </row>
    <row r="6068">
      <c r="A6068" s="10" t="n"/>
      <c r="D6068">
        <f>IFERROR(VLOOKUP(C6068,Produtos!A:B,2,FALSE),"")</f>
        <v/>
      </c>
      <c r="F6068" s="10">
        <f>IFERROR(INDEX(Lotes!$E:$E,MATCH(1,(Lotes!$A:$A=C6068)*(Lotes!$C:$C=E6068),0)),"")</f>
        <v/>
      </c>
      <c r="G6068" s="14" t="n"/>
    </row>
    <row r="6069">
      <c r="A6069" s="10" t="n"/>
      <c r="D6069">
        <f>IFERROR(VLOOKUP(C6069,Produtos!A:B,2,FALSE),"")</f>
        <v/>
      </c>
      <c r="F6069" s="10">
        <f>IFERROR(INDEX(Lotes!$E:$E,MATCH(1,(Lotes!$A:$A=C6069)*(Lotes!$C:$C=E6069),0)),"")</f>
        <v/>
      </c>
      <c r="G6069" s="14" t="n"/>
    </row>
    <row r="6070">
      <c r="A6070" s="10" t="n"/>
      <c r="D6070">
        <f>IFERROR(VLOOKUP(C6070,Produtos!A:B,2,FALSE),"")</f>
        <v/>
      </c>
      <c r="F6070" s="10">
        <f>IFERROR(INDEX(Lotes!$E:$E,MATCH(1,(Lotes!$A:$A=C6070)*(Lotes!$C:$C=E6070),0)),"")</f>
        <v/>
      </c>
      <c r="G6070" s="14" t="n"/>
    </row>
    <row r="6071">
      <c r="A6071" s="10" t="n"/>
      <c r="D6071">
        <f>IFERROR(VLOOKUP(C6071,Produtos!A:B,2,FALSE),"")</f>
        <v/>
      </c>
      <c r="F6071" s="10">
        <f>IFERROR(INDEX(Lotes!$E:$E,MATCH(1,(Lotes!$A:$A=C6071)*(Lotes!$C:$C=E6071),0)),"")</f>
        <v/>
      </c>
      <c r="G6071" s="14" t="n"/>
    </row>
    <row r="6072">
      <c r="A6072" s="10" t="n"/>
      <c r="D6072">
        <f>IFERROR(VLOOKUP(C6072,Produtos!A:B,2,FALSE),"")</f>
        <v/>
      </c>
      <c r="F6072" s="10">
        <f>IFERROR(INDEX(Lotes!$E:$E,MATCH(1,(Lotes!$A:$A=C6072)*(Lotes!$C:$C=E6072),0)),"")</f>
        <v/>
      </c>
      <c r="G6072" s="14" t="n"/>
    </row>
    <row r="6073">
      <c r="A6073" s="10" t="n"/>
      <c r="D6073">
        <f>IFERROR(VLOOKUP(C6073,Produtos!A:B,2,FALSE),"")</f>
        <v/>
      </c>
      <c r="F6073" s="10">
        <f>IFERROR(INDEX(Lotes!$E:$E,MATCH(1,(Lotes!$A:$A=C6073)*(Lotes!$C:$C=E6073),0)),"")</f>
        <v/>
      </c>
      <c r="G6073" s="14" t="n"/>
    </row>
    <row r="6074">
      <c r="A6074" s="10" t="n"/>
      <c r="D6074">
        <f>IFERROR(VLOOKUP(C6074,Produtos!A:B,2,FALSE),"")</f>
        <v/>
      </c>
      <c r="F6074" s="10">
        <f>IFERROR(INDEX(Lotes!$E:$E,MATCH(1,(Lotes!$A:$A=C6074)*(Lotes!$C:$C=E6074),0)),"")</f>
        <v/>
      </c>
      <c r="G6074" s="14" t="n"/>
    </row>
    <row r="6075">
      <c r="A6075" s="10" t="n"/>
      <c r="D6075">
        <f>IFERROR(VLOOKUP(C6075,Produtos!A:B,2,FALSE),"")</f>
        <v/>
      </c>
      <c r="F6075" s="10">
        <f>IFERROR(INDEX(Lotes!$E:$E,MATCH(1,(Lotes!$A:$A=C6075)*(Lotes!$C:$C=E6075),0)),"")</f>
        <v/>
      </c>
      <c r="G6075" s="14" t="n"/>
    </row>
    <row r="6076">
      <c r="A6076" s="10" t="n"/>
      <c r="D6076">
        <f>IFERROR(VLOOKUP(C6076,Produtos!A:B,2,FALSE),"")</f>
        <v/>
      </c>
      <c r="F6076" s="10">
        <f>IFERROR(INDEX(Lotes!$E:$E,MATCH(1,(Lotes!$A:$A=C6076)*(Lotes!$C:$C=E6076),0)),"")</f>
        <v/>
      </c>
      <c r="G6076" s="14" t="n"/>
    </row>
    <row r="6077">
      <c r="A6077" s="10" t="n"/>
      <c r="D6077">
        <f>IFERROR(VLOOKUP(C6077,Produtos!A:B,2,FALSE),"")</f>
        <v/>
      </c>
      <c r="F6077" s="10">
        <f>IFERROR(INDEX(Lotes!$E:$E,MATCH(1,(Lotes!$A:$A=C6077)*(Lotes!$C:$C=E6077),0)),"")</f>
        <v/>
      </c>
      <c r="G6077" s="14" t="n"/>
    </row>
    <row r="6078">
      <c r="A6078" s="10" t="n"/>
      <c r="D6078">
        <f>IFERROR(VLOOKUP(C6078,Produtos!A:B,2,FALSE),"")</f>
        <v/>
      </c>
      <c r="F6078" s="10">
        <f>IFERROR(INDEX(Lotes!$E:$E,MATCH(1,(Lotes!$A:$A=C6078)*(Lotes!$C:$C=E6078),0)),"")</f>
        <v/>
      </c>
      <c r="G6078" s="14" t="n"/>
    </row>
    <row r="6079">
      <c r="A6079" s="10" t="n"/>
      <c r="D6079">
        <f>IFERROR(VLOOKUP(C6079,Produtos!A:B,2,FALSE),"")</f>
        <v/>
      </c>
      <c r="F6079" s="10">
        <f>IFERROR(INDEX(Lotes!$E:$E,MATCH(1,(Lotes!$A:$A=C6079)*(Lotes!$C:$C=E6079),0)),"")</f>
        <v/>
      </c>
      <c r="G6079" s="14" t="n"/>
    </row>
    <row r="6080">
      <c r="A6080" s="10" t="n"/>
      <c r="D6080">
        <f>IFERROR(VLOOKUP(C6080,Produtos!A:B,2,FALSE),"")</f>
        <v/>
      </c>
      <c r="F6080" s="10">
        <f>IFERROR(INDEX(Lotes!$E:$E,MATCH(1,(Lotes!$A:$A=C6080)*(Lotes!$C:$C=E6080),0)),"")</f>
        <v/>
      </c>
      <c r="G6080" s="14" t="n"/>
    </row>
    <row r="6081">
      <c r="A6081" s="10" t="n"/>
      <c r="D6081">
        <f>IFERROR(VLOOKUP(C6081,Produtos!A:B,2,FALSE),"")</f>
        <v/>
      </c>
      <c r="F6081" s="10">
        <f>IFERROR(INDEX(Lotes!$E:$E,MATCH(1,(Lotes!$A:$A=C6081)*(Lotes!$C:$C=E6081),0)),"")</f>
        <v/>
      </c>
      <c r="G6081" s="14" t="n"/>
    </row>
    <row r="6082">
      <c r="A6082" s="10" t="n"/>
      <c r="D6082">
        <f>IFERROR(VLOOKUP(C6082,Produtos!A:B,2,FALSE),"")</f>
        <v/>
      </c>
      <c r="F6082" s="10">
        <f>IFERROR(INDEX(Lotes!$E:$E,MATCH(1,(Lotes!$A:$A=C6082)*(Lotes!$C:$C=E6082),0)),"")</f>
        <v/>
      </c>
      <c r="G6082" s="14" t="n"/>
    </row>
    <row r="6083">
      <c r="A6083" s="10" t="n"/>
      <c r="D6083">
        <f>IFERROR(VLOOKUP(C6083,Produtos!A:B,2,FALSE),"")</f>
        <v/>
      </c>
      <c r="F6083" s="10">
        <f>IFERROR(INDEX(Lotes!$E:$E,MATCH(1,(Lotes!$A:$A=C6083)*(Lotes!$C:$C=E6083),0)),"")</f>
        <v/>
      </c>
      <c r="G6083" s="14" t="n"/>
    </row>
    <row r="6084">
      <c r="A6084" s="10" t="n"/>
      <c r="D6084">
        <f>IFERROR(VLOOKUP(C6084,Produtos!A:B,2,FALSE),"")</f>
        <v/>
      </c>
      <c r="F6084" s="10">
        <f>IFERROR(INDEX(Lotes!$E:$E,MATCH(1,(Lotes!$A:$A=C6084)*(Lotes!$C:$C=E6084),0)),"")</f>
        <v/>
      </c>
      <c r="G6084" s="14" t="n"/>
    </row>
    <row r="6085">
      <c r="A6085" s="10" t="n"/>
      <c r="D6085">
        <f>IFERROR(VLOOKUP(C6085,Produtos!A:B,2,FALSE),"")</f>
        <v/>
      </c>
      <c r="F6085" s="10">
        <f>IFERROR(INDEX(Lotes!$E:$E,MATCH(1,(Lotes!$A:$A=C6085)*(Lotes!$C:$C=E6085),0)),"")</f>
        <v/>
      </c>
      <c r="G6085" s="14" t="n"/>
    </row>
    <row r="6086">
      <c r="A6086" s="10" t="n"/>
      <c r="D6086">
        <f>IFERROR(VLOOKUP(C6086,Produtos!A:B,2,FALSE),"")</f>
        <v/>
      </c>
      <c r="F6086" s="10">
        <f>IFERROR(INDEX(Lotes!$E:$E,MATCH(1,(Lotes!$A:$A=C6086)*(Lotes!$C:$C=E6086),0)),"")</f>
        <v/>
      </c>
      <c r="G6086" s="14" t="n"/>
    </row>
    <row r="6087">
      <c r="A6087" s="10" t="n"/>
      <c r="D6087">
        <f>IFERROR(VLOOKUP(C6087,Produtos!A:B,2,FALSE),"")</f>
        <v/>
      </c>
      <c r="F6087" s="10">
        <f>IFERROR(INDEX(Lotes!$E:$E,MATCH(1,(Lotes!$A:$A=C6087)*(Lotes!$C:$C=E6087),0)),"")</f>
        <v/>
      </c>
      <c r="G6087" s="14" t="n"/>
    </row>
    <row r="6088">
      <c r="A6088" s="10" t="n"/>
      <c r="D6088">
        <f>IFERROR(VLOOKUP(C6088,Produtos!A:B,2,FALSE),"")</f>
        <v/>
      </c>
      <c r="F6088" s="10">
        <f>IFERROR(INDEX(Lotes!$E:$E,MATCH(1,(Lotes!$A:$A=C6088)*(Lotes!$C:$C=E6088),0)),"")</f>
        <v/>
      </c>
      <c r="G6088" s="14" t="n"/>
    </row>
    <row r="6089">
      <c r="A6089" s="10" t="n"/>
      <c r="D6089">
        <f>IFERROR(VLOOKUP(C6089,Produtos!A:B,2,FALSE),"")</f>
        <v/>
      </c>
      <c r="F6089" s="10">
        <f>IFERROR(INDEX(Lotes!$E:$E,MATCH(1,(Lotes!$A:$A=C6089)*(Lotes!$C:$C=E6089),0)),"")</f>
        <v/>
      </c>
      <c r="G6089" s="14" t="n"/>
    </row>
    <row r="6090">
      <c r="A6090" s="10" t="n"/>
      <c r="D6090">
        <f>IFERROR(VLOOKUP(C6090,Produtos!A:B,2,FALSE),"")</f>
        <v/>
      </c>
      <c r="F6090" s="10">
        <f>IFERROR(INDEX(Lotes!$E:$E,MATCH(1,(Lotes!$A:$A=C6090)*(Lotes!$C:$C=E6090),0)),"")</f>
        <v/>
      </c>
      <c r="G6090" s="14" t="n"/>
    </row>
    <row r="6091">
      <c r="A6091" s="10" t="n"/>
      <c r="D6091">
        <f>IFERROR(VLOOKUP(C6091,Produtos!A:B,2,FALSE),"")</f>
        <v/>
      </c>
      <c r="F6091" s="10">
        <f>IFERROR(INDEX(Lotes!$E:$E,MATCH(1,(Lotes!$A:$A=C6091)*(Lotes!$C:$C=E6091),0)),"")</f>
        <v/>
      </c>
      <c r="G6091" s="14" t="n"/>
    </row>
    <row r="6092">
      <c r="A6092" s="10" t="n"/>
      <c r="D6092">
        <f>IFERROR(VLOOKUP(C6092,Produtos!A:B,2,FALSE),"")</f>
        <v/>
      </c>
      <c r="F6092" s="10">
        <f>IFERROR(INDEX(Lotes!$E:$E,MATCH(1,(Lotes!$A:$A=C6092)*(Lotes!$C:$C=E6092),0)),"")</f>
        <v/>
      </c>
      <c r="G6092" s="14" t="n"/>
    </row>
    <row r="6093">
      <c r="A6093" s="10" t="n"/>
      <c r="D6093">
        <f>IFERROR(VLOOKUP(C6093,Produtos!A:B,2,FALSE),"")</f>
        <v/>
      </c>
      <c r="F6093" s="10">
        <f>IFERROR(INDEX(Lotes!$E:$E,MATCH(1,(Lotes!$A:$A=C6093)*(Lotes!$C:$C=E6093),0)),"")</f>
        <v/>
      </c>
      <c r="G6093" s="14" t="n"/>
    </row>
    <row r="6094">
      <c r="A6094" s="10" t="n"/>
      <c r="D6094">
        <f>IFERROR(VLOOKUP(C6094,Produtos!A:B,2,FALSE),"")</f>
        <v/>
      </c>
      <c r="F6094" s="10">
        <f>IFERROR(INDEX(Lotes!$E:$E,MATCH(1,(Lotes!$A:$A=C6094)*(Lotes!$C:$C=E6094),0)),"")</f>
        <v/>
      </c>
      <c r="G6094" s="14" t="n"/>
    </row>
    <row r="6095">
      <c r="A6095" s="10" t="n"/>
      <c r="D6095">
        <f>IFERROR(VLOOKUP(C6095,Produtos!A:B,2,FALSE),"")</f>
        <v/>
      </c>
      <c r="F6095" s="10">
        <f>IFERROR(INDEX(Lotes!$E:$E,MATCH(1,(Lotes!$A:$A=C6095)*(Lotes!$C:$C=E6095),0)),"")</f>
        <v/>
      </c>
      <c r="G6095" s="14" t="n"/>
    </row>
    <row r="6096">
      <c r="A6096" s="10" t="n"/>
      <c r="D6096">
        <f>IFERROR(VLOOKUP(C6096,Produtos!A:B,2,FALSE),"")</f>
        <v/>
      </c>
      <c r="F6096" s="10">
        <f>IFERROR(INDEX(Lotes!$E:$E,MATCH(1,(Lotes!$A:$A=C6096)*(Lotes!$C:$C=E6096),0)),"")</f>
        <v/>
      </c>
      <c r="G6096" s="14" t="n"/>
    </row>
    <row r="6097">
      <c r="A6097" s="10" t="n"/>
      <c r="D6097">
        <f>IFERROR(VLOOKUP(C6097,Produtos!A:B,2,FALSE),"")</f>
        <v/>
      </c>
      <c r="F6097" s="10">
        <f>IFERROR(INDEX(Lotes!$E:$E,MATCH(1,(Lotes!$A:$A=C6097)*(Lotes!$C:$C=E6097),0)),"")</f>
        <v/>
      </c>
      <c r="G6097" s="14" t="n"/>
    </row>
    <row r="6098">
      <c r="A6098" s="10" t="n"/>
      <c r="D6098">
        <f>IFERROR(VLOOKUP(C6098,Produtos!A:B,2,FALSE),"")</f>
        <v/>
      </c>
      <c r="F6098" s="10">
        <f>IFERROR(INDEX(Lotes!$E:$E,MATCH(1,(Lotes!$A:$A=C6098)*(Lotes!$C:$C=E6098),0)),"")</f>
        <v/>
      </c>
      <c r="G6098" s="14" t="n"/>
    </row>
    <row r="6099">
      <c r="A6099" s="10" t="n"/>
      <c r="D6099">
        <f>IFERROR(VLOOKUP(C6099,Produtos!A:B,2,FALSE),"")</f>
        <v/>
      </c>
      <c r="F6099" s="10">
        <f>IFERROR(INDEX(Lotes!$E:$E,MATCH(1,(Lotes!$A:$A=C6099)*(Lotes!$C:$C=E6099),0)),"")</f>
        <v/>
      </c>
      <c r="G6099" s="14" t="n"/>
    </row>
    <row r="6100">
      <c r="A6100" s="10" t="n"/>
      <c r="D6100">
        <f>IFERROR(VLOOKUP(C6100,Produtos!A:B,2,FALSE),"")</f>
        <v/>
      </c>
      <c r="F6100" s="10">
        <f>IFERROR(INDEX(Lotes!$E:$E,MATCH(1,(Lotes!$A:$A=C6100)*(Lotes!$C:$C=E6100),0)),"")</f>
        <v/>
      </c>
      <c r="G6100" s="14" t="n"/>
    </row>
    <row r="6101">
      <c r="A6101" s="10" t="n"/>
      <c r="D6101">
        <f>IFERROR(VLOOKUP(C6101,Produtos!A:B,2,FALSE),"")</f>
        <v/>
      </c>
      <c r="F6101" s="10">
        <f>IFERROR(INDEX(Lotes!$E:$E,MATCH(1,(Lotes!$A:$A=C6101)*(Lotes!$C:$C=E6101),0)),"")</f>
        <v/>
      </c>
      <c r="G6101" s="14" t="n"/>
    </row>
    <row r="6102">
      <c r="A6102" s="10" t="n"/>
      <c r="D6102">
        <f>IFERROR(VLOOKUP(C6102,Produtos!A:B,2,FALSE),"")</f>
        <v/>
      </c>
      <c r="F6102" s="10">
        <f>IFERROR(INDEX(Lotes!$E:$E,MATCH(1,(Lotes!$A:$A=C6102)*(Lotes!$C:$C=E6102),0)),"")</f>
        <v/>
      </c>
      <c r="G6102" s="14" t="n"/>
    </row>
    <row r="6103">
      <c r="A6103" s="10" t="n"/>
      <c r="D6103">
        <f>IFERROR(VLOOKUP(C6103,Produtos!A:B,2,FALSE),"")</f>
        <v/>
      </c>
      <c r="F6103" s="10">
        <f>IFERROR(INDEX(Lotes!$E:$E,MATCH(1,(Lotes!$A:$A=C6103)*(Lotes!$C:$C=E6103),0)),"")</f>
        <v/>
      </c>
      <c r="G6103" s="14" t="n"/>
    </row>
    <row r="6104">
      <c r="A6104" s="10" t="n"/>
      <c r="D6104">
        <f>IFERROR(VLOOKUP(C6104,Produtos!A:B,2,FALSE),"")</f>
        <v/>
      </c>
      <c r="F6104" s="10">
        <f>IFERROR(INDEX(Lotes!$E:$E,MATCH(1,(Lotes!$A:$A=C6104)*(Lotes!$C:$C=E6104),0)),"")</f>
        <v/>
      </c>
      <c r="G6104" s="14" t="n"/>
    </row>
    <row r="6105">
      <c r="A6105" s="10" t="n"/>
      <c r="D6105">
        <f>IFERROR(VLOOKUP(C6105,Produtos!A:B,2,FALSE),"")</f>
        <v/>
      </c>
      <c r="F6105" s="10">
        <f>IFERROR(INDEX(Lotes!$E:$E,MATCH(1,(Lotes!$A:$A=C6105)*(Lotes!$C:$C=E6105),0)),"")</f>
        <v/>
      </c>
      <c r="G6105" s="14" t="n"/>
    </row>
    <row r="6106">
      <c r="A6106" s="10" t="n"/>
      <c r="D6106">
        <f>IFERROR(VLOOKUP(C6106,Produtos!A:B,2,FALSE),"")</f>
        <v/>
      </c>
      <c r="F6106" s="10">
        <f>IFERROR(INDEX(Lotes!$E:$E,MATCH(1,(Lotes!$A:$A=C6106)*(Lotes!$C:$C=E6106),0)),"")</f>
        <v/>
      </c>
      <c r="G6106" s="14" t="n"/>
    </row>
    <row r="6107">
      <c r="A6107" s="10" t="n"/>
      <c r="D6107">
        <f>IFERROR(VLOOKUP(C6107,Produtos!A:B,2,FALSE),"")</f>
        <v/>
      </c>
      <c r="F6107" s="10">
        <f>IFERROR(INDEX(Lotes!$E:$E,MATCH(1,(Lotes!$A:$A=C6107)*(Lotes!$C:$C=E6107),0)),"")</f>
        <v/>
      </c>
      <c r="G6107" s="14" t="n"/>
    </row>
    <row r="6108">
      <c r="A6108" s="10" t="n"/>
      <c r="D6108">
        <f>IFERROR(VLOOKUP(C6108,Produtos!A:B,2,FALSE),"")</f>
        <v/>
      </c>
      <c r="F6108" s="10">
        <f>IFERROR(INDEX(Lotes!$E:$E,MATCH(1,(Lotes!$A:$A=C6108)*(Lotes!$C:$C=E6108),0)),"")</f>
        <v/>
      </c>
      <c r="G6108" s="14" t="n"/>
    </row>
    <row r="6109">
      <c r="A6109" s="10" t="n"/>
      <c r="D6109">
        <f>IFERROR(VLOOKUP(C6109,Produtos!A:B,2,FALSE),"")</f>
        <v/>
      </c>
      <c r="F6109" s="10">
        <f>IFERROR(INDEX(Lotes!$E:$E,MATCH(1,(Lotes!$A:$A=C6109)*(Lotes!$C:$C=E6109),0)),"")</f>
        <v/>
      </c>
      <c r="G6109" s="14" t="n"/>
    </row>
    <row r="6110">
      <c r="A6110" s="10" t="n"/>
      <c r="D6110">
        <f>IFERROR(VLOOKUP(C6110,Produtos!A:B,2,FALSE),"")</f>
        <v/>
      </c>
      <c r="F6110" s="10">
        <f>IFERROR(INDEX(Lotes!$E:$E,MATCH(1,(Lotes!$A:$A=C6110)*(Lotes!$C:$C=E6110),0)),"")</f>
        <v/>
      </c>
      <c r="G6110" s="14" t="n"/>
    </row>
    <row r="6111">
      <c r="A6111" s="10" t="n"/>
      <c r="D6111">
        <f>IFERROR(VLOOKUP(C6111,Produtos!A:B,2,FALSE),"")</f>
        <v/>
      </c>
      <c r="F6111" s="10">
        <f>IFERROR(INDEX(Lotes!$E:$E,MATCH(1,(Lotes!$A:$A=C6111)*(Lotes!$C:$C=E6111),0)),"")</f>
        <v/>
      </c>
      <c r="G6111" s="14" t="n"/>
    </row>
    <row r="6112">
      <c r="A6112" s="10" t="n"/>
      <c r="D6112">
        <f>IFERROR(VLOOKUP(C6112,Produtos!A:B,2,FALSE),"")</f>
        <v/>
      </c>
      <c r="F6112" s="10">
        <f>IFERROR(INDEX(Lotes!$E:$E,MATCH(1,(Lotes!$A:$A=C6112)*(Lotes!$C:$C=E6112),0)),"")</f>
        <v/>
      </c>
      <c r="G6112" s="14" t="n"/>
    </row>
    <row r="6113">
      <c r="A6113" s="10" t="n"/>
      <c r="D6113">
        <f>IFERROR(VLOOKUP(C6113,Produtos!A:B,2,FALSE),"")</f>
        <v/>
      </c>
      <c r="F6113" s="10">
        <f>IFERROR(INDEX(Lotes!$E:$E,MATCH(1,(Lotes!$A:$A=C6113)*(Lotes!$C:$C=E6113),0)),"")</f>
        <v/>
      </c>
      <c r="G6113" s="14" t="n"/>
    </row>
    <row r="6114">
      <c r="A6114" s="10" t="n"/>
      <c r="D6114">
        <f>IFERROR(VLOOKUP(C6114,Produtos!A:B,2,FALSE),"")</f>
        <v/>
      </c>
      <c r="F6114" s="10">
        <f>IFERROR(INDEX(Lotes!$E:$E,MATCH(1,(Lotes!$A:$A=C6114)*(Lotes!$C:$C=E6114),0)),"")</f>
        <v/>
      </c>
      <c r="G6114" s="14" t="n"/>
    </row>
    <row r="6115">
      <c r="A6115" s="10" t="n"/>
      <c r="D6115">
        <f>IFERROR(VLOOKUP(C6115,Produtos!A:B,2,FALSE),"")</f>
        <v/>
      </c>
      <c r="F6115" s="10">
        <f>IFERROR(INDEX(Lotes!$E:$E,MATCH(1,(Lotes!$A:$A=C6115)*(Lotes!$C:$C=E6115),0)),"")</f>
        <v/>
      </c>
      <c r="G6115" s="14" t="n"/>
    </row>
    <row r="6116">
      <c r="A6116" s="10" t="n"/>
      <c r="D6116">
        <f>IFERROR(VLOOKUP(C6116,Produtos!A:B,2,FALSE),"")</f>
        <v/>
      </c>
      <c r="F6116" s="10">
        <f>IFERROR(INDEX(Lotes!$E:$E,MATCH(1,(Lotes!$A:$A=C6116)*(Lotes!$C:$C=E6116),0)),"")</f>
        <v/>
      </c>
      <c r="G6116" s="14" t="n"/>
    </row>
    <row r="6117">
      <c r="A6117" s="10" t="n"/>
      <c r="D6117">
        <f>IFERROR(VLOOKUP(C6117,Produtos!A:B,2,FALSE),"")</f>
        <v/>
      </c>
      <c r="F6117" s="10">
        <f>IFERROR(INDEX(Lotes!$E:$E,MATCH(1,(Lotes!$A:$A=C6117)*(Lotes!$C:$C=E6117),0)),"")</f>
        <v/>
      </c>
      <c r="G6117" s="14" t="n"/>
    </row>
    <row r="6118">
      <c r="A6118" s="10" t="n"/>
      <c r="D6118">
        <f>IFERROR(VLOOKUP(C6118,Produtos!A:B,2,FALSE),"")</f>
        <v/>
      </c>
      <c r="F6118" s="10">
        <f>IFERROR(INDEX(Lotes!$E:$E,MATCH(1,(Lotes!$A:$A=C6118)*(Lotes!$C:$C=E6118),0)),"")</f>
        <v/>
      </c>
      <c r="G6118" s="14" t="n"/>
    </row>
    <row r="6119">
      <c r="A6119" s="10" t="n"/>
      <c r="D6119">
        <f>IFERROR(VLOOKUP(C6119,Produtos!A:B,2,FALSE),"")</f>
        <v/>
      </c>
      <c r="F6119" s="10">
        <f>IFERROR(INDEX(Lotes!$E:$E,MATCH(1,(Lotes!$A:$A=C6119)*(Lotes!$C:$C=E6119),0)),"")</f>
        <v/>
      </c>
      <c r="G6119" s="14" t="n"/>
    </row>
    <row r="6120">
      <c r="A6120" s="10" t="n"/>
      <c r="D6120">
        <f>IFERROR(VLOOKUP(C6120,Produtos!A:B,2,FALSE),"")</f>
        <v/>
      </c>
      <c r="F6120" s="10">
        <f>IFERROR(INDEX(Lotes!$E:$E,MATCH(1,(Lotes!$A:$A=C6120)*(Lotes!$C:$C=E6120),0)),"")</f>
        <v/>
      </c>
      <c r="G6120" s="14" t="n"/>
    </row>
    <row r="6121">
      <c r="A6121" s="10" t="n"/>
      <c r="D6121">
        <f>IFERROR(VLOOKUP(C6121,Produtos!A:B,2,FALSE),"")</f>
        <v/>
      </c>
      <c r="F6121" s="10">
        <f>IFERROR(INDEX(Lotes!$E:$E,MATCH(1,(Lotes!$A:$A=C6121)*(Lotes!$C:$C=E6121),0)),"")</f>
        <v/>
      </c>
      <c r="G6121" s="14" t="n"/>
    </row>
    <row r="6122">
      <c r="A6122" s="10" t="n"/>
      <c r="D6122">
        <f>IFERROR(VLOOKUP(C6122,Produtos!A:B,2,FALSE),"")</f>
        <v/>
      </c>
      <c r="F6122" s="10">
        <f>IFERROR(INDEX(Lotes!$E:$E,MATCH(1,(Lotes!$A:$A=C6122)*(Lotes!$C:$C=E6122),0)),"")</f>
        <v/>
      </c>
      <c r="G6122" s="14" t="n"/>
    </row>
    <row r="6123">
      <c r="A6123" s="10" t="n"/>
      <c r="D6123">
        <f>IFERROR(VLOOKUP(C6123,Produtos!A:B,2,FALSE),"")</f>
        <v/>
      </c>
      <c r="F6123" s="10">
        <f>IFERROR(INDEX(Lotes!$E:$E,MATCH(1,(Lotes!$A:$A=C6123)*(Lotes!$C:$C=E6123),0)),"")</f>
        <v/>
      </c>
      <c r="G6123" s="14" t="n"/>
    </row>
    <row r="6124">
      <c r="A6124" s="10" t="n"/>
      <c r="D6124">
        <f>IFERROR(VLOOKUP(C6124,Produtos!A:B,2,FALSE),"")</f>
        <v/>
      </c>
      <c r="F6124" s="10">
        <f>IFERROR(INDEX(Lotes!$E:$E,MATCH(1,(Lotes!$A:$A=C6124)*(Lotes!$C:$C=E6124),0)),"")</f>
        <v/>
      </c>
      <c r="G6124" s="14" t="n"/>
    </row>
    <row r="6125">
      <c r="A6125" s="10" t="n"/>
      <c r="D6125">
        <f>IFERROR(VLOOKUP(C6125,Produtos!A:B,2,FALSE),"")</f>
        <v/>
      </c>
      <c r="F6125" s="10">
        <f>IFERROR(INDEX(Lotes!$E:$E,MATCH(1,(Lotes!$A:$A=C6125)*(Lotes!$C:$C=E6125),0)),"")</f>
        <v/>
      </c>
      <c r="G6125" s="14" t="n"/>
    </row>
    <row r="6126">
      <c r="A6126" s="10" t="n"/>
      <c r="D6126">
        <f>IFERROR(VLOOKUP(C6126,Produtos!A:B,2,FALSE),"")</f>
        <v/>
      </c>
      <c r="F6126" s="10">
        <f>IFERROR(INDEX(Lotes!$E:$E,MATCH(1,(Lotes!$A:$A=C6126)*(Lotes!$C:$C=E6126),0)),"")</f>
        <v/>
      </c>
      <c r="G6126" s="14" t="n"/>
    </row>
    <row r="6127">
      <c r="A6127" s="10" t="n"/>
      <c r="D6127">
        <f>IFERROR(VLOOKUP(C6127,Produtos!A:B,2,FALSE),"")</f>
        <v/>
      </c>
      <c r="F6127" s="10">
        <f>IFERROR(INDEX(Lotes!$E:$E,MATCH(1,(Lotes!$A:$A=C6127)*(Lotes!$C:$C=E6127),0)),"")</f>
        <v/>
      </c>
      <c r="G6127" s="14" t="n"/>
    </row>
    <row r="6128">
      <c r="A6128" s="10" t="n"/>
      <c r="D6128">
        <f>IFERROR(VLOOKUP(C6128,Produtos!A:B,2,FALSE),"")</f>
        <v/>
      </c>
      <c r="F6128" s="10">
        <f>IFERROR(INDEX(Lotes!$E:$E,MATCH(1,(Lotes!$A:$A=C6128)*(Lotes!$C:$C=E6128),0)),"")</f>
        <v/>
      </c>
      <c r="G6128" s="14" t="n"/>
    </row>
    <row r="6129">
      <c r="A6129" s="10" t="n"/>
      <c r="D6129">
        <f>IFERROR(VLOOKUP(C6129,Produtos!A:B,2,FALSE),"")</f>
        <v/>
      </c>
      <c r="F6129" s="10">
        <f>IFERROR(INDEX(Lotes!$E:$E,MATCH(1,(Lotes!$A:$A=C6129)*(Lotes!$C:$C=E6129),0)),"")</f>
        <v/>
      </c>
      <c r="G6129" s="14" t="n"/>
    </row>
    <row r="6130">
      <c r="A6130" s="10" t="n"/>
      <c r="D6130">
        <f>IFERROR(VLOOKUP(C6130,Produtos!A:B,2,FALSE),"")</f>
        <v/>
      </c>
      <c r="F6130" s="10">
        <f>IFERROR(INDEX(Lotes!$E:$E,MATCH(1,(Lotes!$A:$A=C6130)*(Lotes!$C:$C=E6130),0)),"")</f>
        <v/>
      </c>
      <c r="G6130" s="14" t="n"/>
    </row>
    <row r="6131">
      <c r="A6131" s="10" t="n"/>
      <c r="D6131">
        <f>IFERROR(VLOOKUP(C6131,Produtos!A:B,2,FALSE),"")</f>
        <v/>
      </c>
      <c r="F6131" s="10">
        <f>IFERROR(INDEX(Lotes!$E:$E,MATCH(1,(Lotes!$A:$A=C6131)*(Lotes!$C:$C=E6131),0)),"")</f>
        <v/>
      </c>
      <c r="G6131" s="14" t="n"/>
    </row>
    <row r="6132">
      <c r="A6132" s="10" t="n"/>
      <c r="D6132">
        <f>IFERROR(VLOOKUP(C6132,Produtos!A:B,2,FALSE),"")</f>
        <v/>
      </c>
      <c r="F6132" s="10">
        <f>IFERROR(INDEX(Lotes!$E:$E,MATCH(1,(Lotes!$A:$A=C6132)*(Lotes!$C:$C=E6132),0)),"")</f>
        <v/>
      </c>
      <c r="G6132" s="14" t="n"/>
    </row>
    <row r="6133">
      <c r="A6133" s="10" t="n"/>
      <c r="D6133">
        <f>IFERROR(VLOOKUP(C6133,Produtos!A:B,2,FALSE),"")</f>
        <v/>
      </c>
      <c r="F6133" s="10">
        <f>IFERROR(INDEX(Lotes!$E:$E,MATCH(1,(Lotes!$A:$A=C6133)*(Lotes!$C:$C=E6133),0)),"")</f>
        <v/>
      </c>
      <c r="G6133" s="14" t="n"/>
    </row>
    <row r="6134">
      <c r="A6134" s="10" t="n"/>
      <c r="D6134">
        <f>IFERROR(VLOOKUP(C6134,Produtos!A:B,2,FALSE),"")</f>
        <v/>
      </c>
      <c r="F6134" s="10">
        <f>IFERROR(INDEX(Lotes!$E:$E,MATCH(1,(Lotes!$A:$A=C6134)*(Lotes!$C:$C=E6134),0)),"")</f>
        <v/>
      </c>
      <c r="G6134" s="14" t="n"/>
    </row>
    <row r="6135">
      <c r="A6135" s="10" t="n"/>
      <c r="D6135">
        <f>IFERROR(VLOOKUP(C6135,Produtos!A:B,2,FALSE),"")</f>
        <v/>
      </c>
      <c r="F6135" s="10">
        <f>IFERROR(INDEX(Lotes!$E:$E,MATCH(1,(Lotes!$A:$A=C6135)*(Lotes!$C:$C=E6135),0)),"")</f>
        <v/>
      </c>
      <c r="G6135" s="14" t="n"/>
    </row>
    <row r="6136">
      <c r="A6136" s="10" t="n"/>
      <c r="D6136">
        <f>IFERROR(VLOOKUP(C6136,Produtos!A:B,2,FALSE),"")</f>
        <v/>
      </c>
      <c r="F6136" s="10">
        <f>IFERROR(INDEX(Lotes!$E:$E,MATCH(1,(Lotes!$A:$A=C6136)*(Lotes!$C:$C=E6136),0)),"")</f>
        <v/>
      </c>
      <c r="G6136" s="14" t="n"/>
    </row>
    <row r="6137">
      <c r="A6137" s="10" t="n"/>
      <c r="D6137">
        <f>IFERROR(VLOOKUP(C6137,Produtos!A:B,2,FALSE),"")</f>
        <v/>
      </c>
      <c r="F6137" s="10">
        <f>IFERROR(INDEX(Lotes!$E:$E,MATCH(1,(Lotes!$A:$A=C6137)*(Lotes!$C:$C=E6137),0)),"")</f>
        <v/>
      </c>
      <c r="G6137" s="14" t="n"/>
    </row>
    <row r="6138">
      <c r="A6138" s="10" t="n"/>
      <c r="D6138">
        <f>IFERROR(VLOOKUP(C6138,Produtos!A:B,2,FALSE),"")</f>
        <v/>
      </c>
      <c r="F6138" s="10">
        <f>IFERROR(INDEX(Lotes!$E:$E,MATCH(1,(Lotes!$A:$A=C6138)*(Lotes!$C:$C=E6138),0)),"")</f>
        <v/>
      </c>
      <c r="G6138" s="14" t="n"/>
    </row>
    <row r="6139">
      <c r="A6139" s="10" t="n"/>
      <c r="D6139">
        <f>IFERROR(VLOOKUP(C6139,Produtos!A:B,2,FALSE),"")</f>
        <v/>
      </c>
      <c r="F6139" s="10">
        <f>IFERROR(INDEX(Lotes!$E:$E,MATCH(1,(Lotes!$A:$A=C6139)*(Lotes!$C:$C=E6139),0)),"")</f>
        <v/>
      </c>
      <c r="G6139" s="14" t="n"/>
    </row>
    <row r="6140">
      <c r="A6140" s="10" t="n"/>
      <c r="D6140">
        <f>IFERROR(VLOOKUP(C6140,Produtos!A:B,2,FALSE),"")</f>
        <v/>
      </c>
      <c r="F6140" s="10">
        <f>IFERROR(INDEX(Lotes!$E:$E,MATCH(1,(Lotes!$A:$A=C6140)*(Lotes!$C:$C=E6140),0)),"")</f>
        <v/>
      </c>
      <c r="G6140" s="14" t="n"/>
    </row>
    <row r="6141">
      <c r="A6141" s="10" t="n"/>
      <c r="D6141">
        <f>IFERROR(VLOOKUP(C6141,Produtos!A:B,2,FALSE),"")</f>
        <v/>
      </c>
      <c r="F6141" s="10">
        <f>IFERROR(INDEX(Lotes!$E:$E,MATCH(1,(Lotes!$A:$A=C6141)*(Lotes!$C:$C=E6141),0)),"")</f>
        <v/>
      </c>
      <c r="G6141" s="14" t="n"/>
    </row>
    <row r="6142">
      <c r="A6142" s="10" t="n"/>
      <c r="D6142">
        <f>IFERROR(VLOOKUP(C6142,Produtos!A:B,2,FALSE),"")</f>
        <v/>
      </c>
      <c r="F6142" s="10">
        <f>IFERROR(INDEX(Lotes!$E:$E,MATCH(1,(Lotes!$A:$A=C6142)*(Lotes!$C:$C=E6142),0)),"")</f>
        <v/>
      </c>
      <c r="G6142" s="14" t="n"/>
    </row>
    <row r="6143">
      <c r="A6143" s="10" t="n"/>
      <c r="D6143">
        <f>IFERROR(VLOOKUP(C6143,Produtos!A:B,2,FALSE),"")</f>
        <v/>
      </c>
      <c r="F6143" s="10">
        <f>IFERROR(INDEX(Lotes!$E:$E,MATCH(1,(Lotes!$A:$A=C6143)*(Lotes!$C:$C=E6143),0)),"")</f>
        <v/>
      </c>
      <c r="G6143" s="14" t="n"/>
    </row>
    <row r="6144">
      <c r="A6144" s="10" t="n"/>
      <c r="D6144">
        <f>IFERROR(VLOOKUP(C6144,Produtos!A:B,2,FALSE),"")</f>
        <v/>
      </c>
      <c r="F6144" s="10">
        <f>IFERROR(INDEX(Lotes!$E:$E,MATCH(1,(Lotes!$A:$A=C6144)*(Lotes!$C:$C=E6144),0)),"")</f>
        <v/>
      </c>
      <c r="G6144" s="14" t="n"/>
    </row>
    <row r="6145">
      <c r="A6145" s="10" t="n"/>
      <c r="D6145">
        <f>IFERROR(VLOOKUP(C6145,Produtos!A:B,2,FALSE),"")</f>
        <v/>
      </c>
      <c r="F6145" s="10">
        <f>IFERROR(INDEX(Lotes!$E:$E,MATCH(1,(Lotes!$A:$A=C6145)*(Lotes!$C:$C=E6145),0)),"")</f>
        <v/>
      </c>
      <c r="G6145" s="14" t="n"/>
    </row>
    <row r="6146">
      <c r="A6146" s="10" t="n"/>
      <c r="D6146">
        <f>IFERROR(VLOOKUP(C6146,Produtos!A:B,2,FALSE),"")</f>
        <v/>
      </c>
      <c r="F6146" s="10">
        <f>IFERROR(INDEX(Lotes!$E:$E,MATCH(1,(Lotes!$A:$A=C6146)*(Lotes!$C:$C=E6146),0)),"")</f>
        <v/>
      </c>
      <c r="G6146" s="14" t="n"/>
    </row>
    <row r="6147">
      <c r="A6147" s="10" t="n"/>
      <c r="D6147">
        <f>IFERROR(VLOOKUP(C6147,Produtos!A:B,2,FALSE),"")</f>
        <v/>
      </c>
      <c r="F6147" s="10">
        <f>IFERROR(INDEX(Lotes!$E:$E,MATCH(1,(Lotes!$A:$A=C6147)*(Lotes!$C:$C=E6147),0)),"")</f>
        <v/>
      </c>
      <c r="G6147" s="14" t="n"/>
    </row>
    <row r="6148">
      <c r="A6148" s="10" t="n"/>
      <c r="D6148">
        <f>IFERROR(VLOOKUP(C6148,Produtos!A:B,2,FALSE),"")</f>
        <v/>
      </c>
      <c r="F6148" s="10">
        <f>IFERROR(INDEX(Lotes!$E:$E,MATCH(1,(Lotes!$A:$A=C6148)*(Lotes!$C:$C=E6148),0)),"")</f>
        <v/>
      </c>
      <c r="G6148" s="14" t="n"/>
    </row>
    <row r="6149">
      <c r="A6149" s="10" t="n"/>
      <c r="D6149">
        <f>IFERROR(VLOOKUP(C6149,Produtos!A:B,2,FALSE),"")</f>
        <v/>
      </c>
      <c r="F6149" s="10">
        <f>IFERROR(INDEX(Lotes!$E:$E,MATCH(1,(Lotes!$A:$A=C6149)*(Lotes!$C:$C=E6149),0)),"")</f>
        <v/>
      </c>
      <c r="G6149" s="14" t="n"/>
    </row>
    <row r="6150">
      <c r="A6150" s="10" t="n"/>
      <c r="D6150">
        <f>IFERROR(VLOOKUP(C6150,Produtos!A:B,2,FALSE),"")</f>
        <v/>
      </c>
      <c r="F6150" s="10">
        <f>IFERROR(INDEX(Lotes!$E:$E,MATCH(1,(Lotes!$A:$A=C6150)*(Lotes!$C:$C=E6150),0)),"")</f>
        <v/>
      </c>
      <c r="G6150" s="14" t="n"/>
    </row>
    <row r="6151">
      <c r="A6151" s="10" t="n"/>
      <c r="D6151">
        <f>IFERROR(VLOOKUP(C6151,Produtos!A:B,2,FALSE),"")</f>
        <v/>
      </c>
      <c r="F6151" s="10">
        <f>IFERROR(INDEX(Lotes!$E:$E,MATCH(1,(Lotes!$A:$A=C6151)*(Lotes!$C:$C=E6151),0)),"")</f>
        <v/>
      </c>
      <c r="G6151" s="14" t="n"/>
    </row>
    <row r="6152">
      <c r="A6152" s="10" t="n"/>
      <c r="D6152">
        <f>IFERROR(VLOOKUP(C6152,Produtos!A:B,2,FALSE),"")</f>
        <v/>
      </c>
      <c r="F6152" s="10">
        <f>IFERROR(INDEX(Lotes!$E:$E,MATCH(1,(Lotes!$A:$A=C6152)*(Lotes!$C:$C=E6152),0)),"")</f>
        <v/>
      </c>
      <c r="G6152" s="14" t="n"/>
    </row>
    <row r="6153">
      <c r="A6153" s="10" t="n"/>
      <c r="D6153">
        <f>IFERROR(VLOOKUP(C6153,Produtos!A:B,2,FALSE),"")</f>
        <v/>
      </c>
      <c r="F6153" s="10">
        <f>IFERROR(INDEX(Lotes!$E:$E,MATCH(1,(Lotes!$A:$A=C6153)*(Lotes!$C:$C=E6153),0)),"")</f>
        <v/>
      </c>
      <c r="G6153" s="14" t="n"/>
    </row>
    <row r="6154">
      <c r="A6154" s="10" t="n"/>
      <c r="D6154">
        <f>IFERROR(VLOOKUP(C6154,Produtos!A:B,2,FALSE),"")</f>
        <v/>
      </c>
      <c r="F6154" s="10">
        <f>IFERROR(INDEX(Lotes!$E:$E,MATCH(1,(Lotes!$A:$A=C6154)*(Lotes!$C:$C=E6154),0)),"")</f>
        <v/>
      </c>
      <c r="G6154" s="14" t="n"/>
    </row>
    <row r="6155">
      <c r="A6155" s="10" t="n"/>
      <c r="D6155">
        <f>IFERROR(VLOOKUP(C6155,Produtos!A:B,2,FALSE),"")</f>
        <v/>
      </c>
      <c r="F6155" s="10">
        <f>IFERROR(INDEX(Lotes!$E:$E,MATCH(1,(Lotes!$A:$A=C6155)*(Lotes!$C:$C=E6155),0)),"")</f>
        <v/>
      </c>
      <c r="G6155" s="14" t="n"/>
    </row>
    <row r="6156">
      <c r="A6156" s="10" t="n"/>
      <c r="D6156">
        <f>IFERROR(VLOOKUP(C6156,Produtos!A:B,2,FALSE),"")</f>
        <v/>
      </c>
      <c r="F6156" s="10">
        <f>IFERROR(INDEX(Lotes!$E:$E,MATCH(1,(Lotes!$A:$A=C6156)*(Lotes!$C:$C=E6156),0)),"")</f>
        <v/>
      </c>
      <c r="G6156" s="14" t="n"/>
    </row>
    <row r="6157">
      <c r="A6157" s="10" t="n"/>
      <c r="D6157">
        <f>IFERROR(VLOOKUP(C6157,Produtos!A:B,2,FALSE),"")</f>
        <v/>
      </c>
      <c r="F6157" s="10">
        <f>IFERROR(INDEX(Lotes!$E:$E,MATCH(1,(Lotes!$A:$A=C6157)*(Lotes!$C:$C=E6157),0)),"")</f>
        <v/>
      </c>
      <c r="G6157" s="14" t="n"/>
    </row>
    <row r="6158">
      <c r="A6158" s="10" t="n"/>
      <c r="D6158">
        <f>IFERROR(VLOOKUP(C6158,Produtos!A:B,2,FALSE),"")</f>
        <v/>
      </c>
      <c r="F6158" s="10">
        <f>IFERROR(INDEX(Lotes!$E:$E,MATCH(1,(Lotes!$A:$A=C6158)*(Lotes!$C:$C=E6158),0)),"")</f>
        <v/>
      </c>
      <c r="G6158" s="14" t="n"/>
    </row>
    <row r="6159">
      <c r="A6159" s="10" t="n"/>
      <c r="D6159">
        <f>IFERROR(VLOOKUP(C6159,Produtos!A:B,2,FALSE),"")</f>
        <v/>
      </c>
      <c r="F6159" s="10">
        <f>IFERROR(INDEX(Lotes!$E:$E,MATCH(1,(Lotes!$A:$A=C6159)*(Lotes!$C:$C=E6159),0)),"")</f>
        <v/>
      </c>
      <c r="G6159" s="14" t="n"/>
    </row>
    <row r="6160">
      <c r="A6160" s="10" t="n"/>
      <c r="D6160">
        <f>IFERROR(VLOOKUP(C6160,Produtos!A:B,2,FALSE),"")</f>
        <v/>
      </c>
      <c r="F6160" s="10">
        <f>IFERROR(INDEX(Lotes!$E:$E,MATCH(1,(Lotes!$A:$A=C6160)*(Lotes!$C:$C=E6160),0)),"")</f>
        <v/>
      </c>
      <c r="G6160" s="14" t="n"/>
    </row>
    <row r="6161">
      <c r="A6161" s="10" t="n"/>
      <c r="D6161">
        <f>IFERROR(VLOOKUP(C6161,Produtos!A:B,2,FALSE),"")</f>
        <v/>
      </c>
      <c r="F6161" s="10">
        <f>IFERROR(INDEX(Lotes!$E:$E,MATCH(1,(Lotes!$A:$A=C6161)*(Lotes!$C:$C=E6161),0)),"")</f>
        <v/>
      </c>
      <c r="G6161" s="14" t="n"/>
    </row>
    <row r="6162">
      <c r="A6162" s="10" t="n"/>
      <c r="D6162">
        <f>IFERROR(VLOOKUP(C6162,Produtos!A:B,2,FALSE),"")</f>
        <v/>
      </c>
      <c r="F6162" s="10">
        <f>IFERROR(INDEX(Lotes!$E:$E,MATCH(1,(Lotes!$A:$A=C6162)*(Lotes!$C:$C=E6162),0)),"")</f>
        <v/>
      </c>
      <c r="G6162" s="14" t="n"/>
    </row>
    <row r="6163">
      <c r="A6163" s="10" t="n"/>
      <c r="D6163">
        <f>IFERROR(VLOOKUP(C6163,Produtos!A:B,2,FALSE),"")</f>
        <v/>
      </c>
      <c r="F6163" s="10">
        <f>IFERROR(INDEX(Lotes!$E:$E,MATCH(1,(Lotes!$A:$A=C6163)*(Lotes!$C:$C=E6163),0)),"")</f>
        <v/>
      </c>
      <c r="G6163" s="14" t="n"/>
    </row>
    <row r="6164">
      <c r="A6164" s="10" t="n"/>
      <c r="D6164">
        <f>IFERROR(VLOOKUP(C6164,Produtos!A:B,2,FALSE),"")</f>
        <v/>
      </c>
      <c r="F6164" s="10">
        <f>IFERROR(INDEX(Lotes!$E:$E,MATCH(1,(Lotes!$A:$A=C6164)*(Lotes!$C:$C=E6164),0)),"")</f>
        <v/>
      </c>
      <c r="G6164" s="14" t="n"/>
    </row>
    <row r="6165">
      <c r="A6165" s="10" t="n"/>
      <c r="D6165">
        <f>IFERROR(VLOOKUP(C6165,Produtos!A:B,2,FALSE),"")</f>
        <v/>
      </c>
      <c r="F6165" s="10">
        <f>IFERROR(INDEX(Lotes!$E:$E,MATCH(1,(Lotes!$A:$A=C6165)*(Lotes!$C:$C=E6165),0)),"")</f>
        <v/>
      </c>
      <c r="G6165" s="14" t="n"/>
    </row>
    <row r="6166">
      <c r="A6166" s="10" t="n"/>
      <c r="D6166">
        <f>IFERROR(VLOOKUP(C6166,Produtos!A:B,2,FALSE),"")</f>
        <v/>
      </c>
      <c r="F6166" s="10">
        <f>IFERROR(INDEX(Lotes!$E:$E,MATCH(1,(Lotes!$A:$A=C6166)*(Lotes!$C:$C=E6166),0)),"")</f>
        <v/>
      </c>
      <c r="G6166" s="14" t="n"/>
    </row>
    <row r="6167">
      <c r="A6167" s="10" t="n"/>
      <c r="D6167">
        <f>IFERROR(VLOOKUP(C6167,Produtos!A:B,2,FALSE),"")</f>
        <v/>
      </c>
      <c r="F6167" s="10">
        <f>IFERROR(INDEX(Lotes!$E:$E,MATCH(1,(Lotes!$A:$A=C6167)*(Lotes!$C:$C=E6167),0)),"")</f>
        <v/>
      </c>
      <c r="G6167" s="14" t="n"/>
    </row>
    <row r="6168">
      <c r="A6168" s="10" t="n"/>
      <c r="D6168">
        <f>IFERROR(VLOOKUP(C6168,Produtos!A:B,2,FALSE),"")</f>
        <v/>
      </c>
      <c r="F6168" s="10">
        <f>IFERROR(INDEX(Lotes!$E:$E,MATCH(1,(Lotes!$A:$A=C6168)*(Lotes!$C:$C=E6168),0)),"")</f>
        <v/>
      </c>
      <c r="G6168" s="14" t="n"/>
    </row>
    <row r="6169">
      <c r="A6169" s="10" t="n"/>
      <c r="D6169">
        <f>IFERROR(VLOOKUP(C6169,Produtos!A:B,2,FALSE),"")</f>
        <v/>
      </c>
      <c r="F6169" s="10">
        <f>IFERROR(INDEX(Lotes!$E:$E,MATCH(1,(Lotes!$A:$A=C6169)*(Lotes!$C:$C=E6169),0)),"")</f>
        <v/>
      </c>
      <c r="G6169" s="14" t="n"/>
    </row>
    <row r="6170">
      <c r="A6170" s="10" t="n"/>
      <c r="D6170">
        <f>IFERROR(VLOOKUP(C6170,Produtos!A:B,2,FALSE),"")</f>
        <v/>
      </c>
      <c r="F6170" s="10">
        <f>IFERROR(INDEX(Lotes!$E:$E,MATCH(1,(Lotes!$A:$A=C6170)*(Lotes!$C:$C=E6170),0)),"")</f>
        <v/>
      </c>
      <c r="G6170" s="14" t="n"/>
    </row>
    <row r="6171">
      <c r="A6171" s="10" t="n"/>
      <c r="D6171">
        <f>IFERROR(VLOOKUP(C6171,Produtos!A:B,2,FALSE),"")</f>
        <v/>
      </c>
      <c r="F6171" s="10">
        <f>IFERROR(INDEX(Lotes!$E:$E,MATCH(1,(Lotes!$A:$A=C6171)*(Lotes!$C:$C=E6171),0)),"")</f>
        <v/>
      </c>
      <c r="G6171" s="14" t="n"/>
    </row>
    <row r="6172">
      <c r="A6172" s="10" t="n"/>
      <c r="D6172">
        <f>IFERROR(VLOOKUP(C6172,Produtos!A:B,2,FALSE),"")</f>
        <v/>
      </c>
      <c r="F6172" s="10">
        <f>IFERROR(INDEX(Lotes!$E:$E,MATCH(1,(Lotes!$A:$A=C6172)*(Lotes!$C:$C=E6172),0)),"")</f>
        <v/>
      </c>
      <c r="G6172" s="14" t="n"/>
    </row>
    <row r="6173">
      <c r="A6173" s="10" t="n"/>
      <c r="D6173">
        <f>IFERROR(VLOOKUP(C6173,Produtos!A:B,2,FALSE),"")</f>
        <v/>
      </c>
      <c r="F6173" s="10">
        <f>IFERROR(INDEX(Lotes!$E:$E,MATCH(1,(Lotes!$A:$A=C6173)*(Lotes!$C:$C=E6173),0)),"")</f>
        <v/>
      </c>
      <c r="G6173" s="14" t="n"/>
    </row>
    <row r="6174">
      <c r="A6174" s="10" t="n"/>
      <c r="D6174">
        <f>IFERROR(VLOOKUP(C6174,Produtos!A:B,2,FALSE),"")</f>
        <v/>
      </c>
      <c r="F6174" s="10">
        <f>IFERROR(INDEX(Lotes!$E:$E,MATCH(1,(Lotes!$A:$A=C6174)*(Lotes!$C:$C=E6174),0)),"")</f>
        <v/>
      </c>
      <c r="G6174" s="14" t="n"/>
    </row>
    <row r="6175">
      <c r="A6175" s="10" t="n"/>
      <c r="D6175">
        <f>IFERROR(VLOOKUP(C6175,Produtos!A:B,2,FALSE),"")</f>
        <v/>
      </c>
      <c r="F6175" s="10">
        <f>IFERROR(INDEX(Lotes!$E:$E,MATCH(1,(Lotes!$A:$A=C6175)*(Lotes!$C:$C=E6175),0)),"")</f>
        <v/>
      </c>
      <c r="G6175" s="14" t="n"/>
    </row>
    <row r="6176">
      <c r="A6176" s="10" t="n"/>
      <c r="D6176">
        <f>IFERROR(VLOOKUP(C6176,Produtos!A:B,2,FALSE),"")</f>
        <v/>
      </c>
      <c r="F6176" s="10">
        <f>IFERROR(INDEX(Lotes!$E:$E,MATCH(1,(Lotes!$A:$A=C6176)*(Lotes!$C:$C=E6176),0)),"")</f>
        <v/>
      </c>
      <c r="G6176" s="14" t="n"/>
    </row>
    <row r="6177">
      <c r="A6177" s="10" t="n"/>
      <c r="D6177">
        <f>IFERROR(VLOOKUP(C6177,Produtos!A:B,2,FALSE),"")</f>
        <v/>
      </c>
      <c r="F6177" s="10">
        <f>IFERROR(INDEX(Lotes!$E:$E,MATCH(1,(Lotes!$A:$A=C6177)*(Lotes!$C:$C=E6177),0)),"")</f>
        <v/>
      </c>
      <c r="G6177" s="14" t="n"/>
    </row>
    <row r="6178">
      <c r="A6178" s="10" t="n"/>
      <c r="D6178">
        <f>IFERROR(VLOOKUP(C6178,Produtos!A:B,2,FALSE),"")</f>
        <v/>
      </c>
      <c r="F6178" s="10">
        <f>IFERROR(INDEX(Lotes!$E:$E,MATCH(1,(Lotes!$A:$A=C6178)*(Lotes!$C:$C=E6178),0)),"")</f>
        <v/>
      </c>
      <c r="G6178" s="14" t="n"/>
    </row>
    <row r="6179">
      <c r="A6179" s="10" t="n"/>
      <c r="D6179">
        <f>IFERROR(VLOOKUP(C6179,Produtos!A:B,2,FALSE),"")</f>
        <v/>
      </c>
      <c r="F6179" s="10">
        <f>IFERROR(INDEX(Lotes!$E:$E,MATCH(1,(Lotes!$A:$A=C6179)*(Lotes!$C:$C=E6179),0)),"")</f>
        <v/>
      </c>
      <c r="G6179" s="14" t="n"/>
    </row>
    <row r="6180">
      <c r="A6180" s="10" t="n"/>
      <c r="D6180">
        <f>IFERROR(VLOOKUP(C6180,Produtos!A:B,2,FALSE),"")</f>
        <v/>
      </c>
      <c r="F6180" s="10">
        <f>IFERROR(INDEX(Lotes!$E:$E,MATCH(1,(Lotes!$A:$A=C6180)*(Lotes!$C:$C=E6180),0)),"")</f>
        <v/>
      </c>
      <c r="G6180" s="14" t="n"/>
    </row>
    <row r="6181">
      <c r="A6181" s="10" t="n"/>
      <c r="D6181">
        <f>IFERROR(VLOOKUP(C6181,Produtos!A:B,2,FALSE),"")</f>
        <v/>
      </c>
      <c r="F6181" s="10">
        <f>IFERROR(INDEX(Lotes!$E:$E,MATCH(1,(Lotes!$A:$A=C6181)*(Lotes!$C:$C=E6181),0)),"")</f>
        <v/>
      </c>
      <c r="G6181" s="14" t="n"/>
    </row>
    <row r="6182">
      <c r="A6182" s="10" t="n"/>
      <c r="D6182">
        <f>IFERROR(VLOOKUP(C6182,Produtos!A:B,2,FALSE),"")</f>
        <v/>
      </c>
      <c r="F6182" s="10">
        <f>IFERROR(INDEX(Lotes!$E:$E,MATCH(1,(Lotes!$A:$A=C6182)*(Lotes!$C:$C=E6182),0)),"")</f>
        <v/>
      </c>
      <c r="G6182" s="14" t="n"/>
    </row>
    <row r="6183">
      <c r="A6183" s="10" t="n"/>
      <c r="D6183">
        <f>IFERROR(VLOOKUP(C6183,Produtos!A:B,2,FALSE),"")</f>
        <v/>
      </c>
      <c r="F6183" s="10">
        <f>IFERROR(INDEX(Lotes!$E:$E,MATCH(1,(Lotes!$A:$A=C6183)*(Lotes!$C:$C=E6183),0)),"")</f>
        <v/>
      </c>
      <c r="G6183" s="14" t="n"/>
    </row>
    <row r="6184">
      <c r="A6184" s="10" t="n"/>
      <c r="D6184">
        <f>IFERROR(VLOOKUP(C6184,Produtos!A:B,2,FALSE),"")</f>
        <v/>
      </c>
      <c r="F6184" s="10">
        <f>IFERROR(INDEX(Lotes!$E:$E,MATCH(1,(Lotes!$A:$A=C6184)*(Lotes!$C:$C=E6184),0)),"")</f>
        <v/>
      </c>
      <c r="G6184" s="14" t="n"/>
    </row>
    <row r="6185">
      <c r="A6185" s="10" t="n"/>
      <c r="D6185">
        <f>IFERROR(VLOOKUP(C6185,Produtos!A:B,2,FALSE),"")</f>
        <v/>
      </c>
      <c r="F6185" s="10">
        <f>IFERROR(INDEX(Lotes!$E:$E,MATCH(1,(Lotes!$A:$A=C6185)*(Lotes!$C:$C=E6185),0)),"")</f>
        <v/>
      </c>
      <c r="G6185" s="14" t="n"/>
    </row>
    <row r="6186">
      <c r="A6186" s="10" t="n"/>
      <c r="D6186">
        <f>IFERROR(VLOOKUP(C6186,Produtos!A:B,2,FALSE),"")</f>
        <v/>
      </c>
      <c r="F6186" s="10">
        <f>IFERROR(INDEX(Lotes!$E:$E,MATCH(1,(Lotes!$A:$A=C6186)*(Lotes!$C:$C=E6186),0)),"")</f>
        <v/>
      </c>
      <c r="G6186" s="14" t="n"/>
    </row>
    <row r="6187">
      <c r="A6187" s="10" t="n"/>
      <c r="D6187">
        <f>IFERROR(VLOOKUP(C6187,Produtos!A:B,2,FALSE),"")</f>
        <v/>
      </c>
      <c r="F6187" s="10">
        <f>IFERROR(INDEX(Lotes!$E:$E,MATCH(1,(Lotes!$A:$A=C6187)*(Lotes!$C:$C=E6187),0)),"")</f>
        <v/>
      </c>
      <c r="G6187" s="14" t="n"/>
    </row>
    <row r="6188">
      <c r="A6188" s="10" t="n"/>
      <c r="D6188">
        <f>IFERROR(VLOOKUP(C6188,Produtos!A:B,2,FALSE),"")</f>
        <v/>
      </c>
      <c r="F6188" s="10">
        <f>IFERROR(INDEX(Lotes!$E:$E,MATCH(1,(Lotes!$A:$A=C6188)*(Lotes!$C:$C=E6188),0)),"")</f>
        <v/>
      </c>
      <c r="G6188" s="14" t="n"/>
    </row>
    <row r="6189">
      <c r="A6189" s="10" t="n"/>
      <c r="D6189">
        <f>IFERROR(VLOOKUP(C6189,Produtos!A:B,2,FALSE),"")</f>
        <v/>
      </c>
      <c r="F6189" s="10">
        <f>IFERROR(INDEX(Lotes!$E:$E,MATCH(1,(Lotes!$A:$A=C6189)*(Lotes!$C:$C=E6189),0)),"")</f>
        <v/>
      </c>
      <c r="G6189" s="14" t="n"/>
    </row>
    <row r="6190">
      <c r="A6190" s="10" t="n"/>
      <c r="D6190">
        <f>IFERROR(VLOOKUP(C6190,Produtos!A:B,2,FALSE),"")</f>
        <v/>
      </c>
      <c r="F6190" s="10">
        <f>IFERROR(INDEX(Lotes!$E:$E,MATCH(1,(Lotes!$A:$A=C6190)*(Lotes!$C:$C=E6190),0)),"")</f>
        <v/>
      </c>
      <c r="G6190" s="14" t="n"/>
    </row>
    <row r="6191">
      <c r="A6191" s="10" t="n"/>
      <c r="D6191">
        <f>IFERROR(VLOOKUP(C6191,Produtos!A:B,2,FALSE),"")</f>
        <v/>
      </c>
      <c r="F6191" s="10">
        <f>IFERROR(INDEX(Lotes!$E:$E,MATCH(1,(Lotes!$A:$A=C6191)*(Lotes!$C:$C=E6191),0)),"")</f>
        <v/>
      </c>
      <c r="G6191" s="14" t="n"/>
    </row>
    <row r="6192">
      <c r="A6192" s="10" t="n"/>
      <c r="D6192">
        <f>IFERROR(VLOOKUP(C6192,Produtos!A:B,2,FALSE),"")</f>
        <v/>
      </c>
      <c r="F6192" s="10">
        <f>IFERROR(INDEX(Lotes!$E:$E,MATCH(1,(Lotes!$A:$A=C6192)*(Lotes!$C:$C=E6192),0)),"")</f>
        <v/>
      </c>
      <c r="G6192" s="14" t="n"/>
    </row>
    <row r="6193">
      <c r="A6193" s="10" t="n"/>
      <c r="D6193">
        <f>IFERROR(VLOOKUP(C6193,Produtos!A:B,2,FALSE),"")</f>
        <v/>
      </c>
      <c r="F6193" s="10">
        <f>IFERROR(INDEX(Lotes!$E:$E,MATCH(1,(Lotes!$A:$A=C6193)*(Lotes!$C:$C=E6193),0)),"")</f>
        <v/>
      </c>
      <c r="G6193" s="14" t="n"/>
    </row>
    <row r="6194">
      <c r="A6194" s="10" t="n"/>
      <c r="D6194">
        <f>IFERROR(VLOOKUP(C6194,Produtos!A:B,2,FALSE),"")</f>
        <v/>
      </c>
      <c r="F6194" s="10">
        <f>IFERROR(INDEX(Lotes!$E:$E,MATCH(1,(Lotes!$A:$A=C6194)*(Lotes!$C:$C=E6194),0)),"")</f>
        <v/>
      </c>
      <c r="G6194" s="14" t="n"/>
    </row>
    <row r="6195">
      <c r="A6195" s="10" t="n"/>
      <c r="D6195">
        <f>IFERROR(VLOOKUP(C6195,Produtos!A:B,2,FALSE),"")</f>
        <v/>
      </c>
      <c r="F6195" s="10">
        <f>IFERROR(INDEX(Lotes!$E:$E,MATCH(1,(Lotes!$A:$A=C6195)*(Lotes!$C:$C=E6195),0)),"")</f>
        <v/>
      </c>
      <c r="G6195" s="14" t="n"/>
    </row>
    <row r="6196">
      <c r="A6196" s="10" t="n"/>
      <c r="D6196">
        <f>IFERROR(VLOOKUP(C6196,Produtos!A:B,2,FALSE),"")</f>
        <v/>
      </c>
      <c r="F6196" s="10">
        <f>IFERROR(INDEX(Lotes!$E:$E,MATCH(1,(Lotes!$A:$A=C6196)*(Lotes!$C:$C=E6196),0)),"")</f>
        <v/>
      </c>
      <c r="G6196" s="14" t="n"/>
    </row>
    <row r="6197">
      <c r="A6197" s="10" t="n"/>
      <c r="D6197">
        <f>IFERROR(VLOOKUP(C6197,Produtos!A:B,2,FALSE),"")</f>
        <v/>
      </c>
      <c r="F6197" s="10">
        <f>IFERROR(INDEX(Lotes!$E:$E,MATCH(1,(Lotes!$A:$A=C6197)*(Lotes!$C:$C=E6197),0)),"")</f>
        <v/>
      </c>
      <c r="G6197" s="14" t="n"/>
    </row>
    <row r="6198">
      <c r="A6198" s="10" t="n"/>
      <c r="D6198">
        <f>IFERROR(VLOOKUP(C6198,Produtos!A:B,2,FALSE),"")</f>
        <v/>
      </c>
      <c r="F6198" s="10">
        <f>IFERROR(INDEX(Lotes!$E:$E,MATCH(1,(Lotes!$A:$A=C6198)*(Lotes!$C:$C=E6198),0)),"")</f>
        <v/>
      </c>
      <c r="G6198" s="14" t="n"/>
    </row>
    <row r="6199">
      <c r="A6199" s="10" t="n"/>
      <c r="D6199">
        <f>IFERROR(VLOOKUP(C6199,Produtos!A:B,2,FALSE),"")</f>
        <v/>
      </c>
      <c r="F6199" s="10">
        <f>IFERROR(INDEX(Lotes!$E:$E,MATCH(1,(Lotes!$A:$A=C6199)*(Lotes!$C:$C=E6199),0)),"")</f>
        <v/>
      </c>
      <c r="G6199" s="14" t="n"/>
    </row>
    <row r="6200">
      <c r="A6200" s="10" t="n"/>
      <c r="D6200">
        <f>IFERROR(VLOOKUP(C6200,Produtos!A:B,2,FALSE),"")</f>
        <v/>
      </c>
      <c r="F6200" s="10">
        <f>IFERROR(INDEX(Lotes!$E:$E,MATCH(1,(Lotes!$A:$A=C6200)*(Lotes!$C:$C=E6200),0)),"")</f>
        <v/>
      </c>
      <c r="G6200" s="14" t="n"/>
    </row>
    <row r="6201">
      <c r="A6201" s="10" t="n"/>
      <c r="D6201">
        <f>IFERROR(VLOOKUP(C6201,Produtos!A:B,2,FALSE),"")</f>
        <v/>
      </c>
      <c r="F6201" s="10">
        <f>IFERROR(INDEX(Lotes!$E:$E,MATCH(1,(Lotes!$A:$A=C6201)*(Lotes!$C:$C=E6201),0)),"")</f>
        <v/>
      </c>
      <c r="G6201" s="14" t="n"/>
    </row>
    <row r="6202">
      <c r="A6202" s="10" t="n"/>
      <c r="D6202">
        <f>IFERROR(VLOOKUP(C6202,Produtos!A:B,2,FALSE),"")</f>
        <v/>
      </c>
      <c r="F6202" s="10">
        <f>IFERROR(INDEX(Lotes!$E:$E,MATCH(1,(Lotes!$A:$A=C6202)*(Lotes!$C:$C=E6202),0)),"")</f>
        <v/>
      </c>
      <c r="G6202" s="14" t="n"/>
    </row>
    <row r="6203">
      <c r="A6203" s="10" t="n"/>
      <c r="D6203">
        <f>IFERROR(VLOOKUP(C6203,Produtos!A:B,2,FALSE),"")</f>
        <v/>
      </c>
      <c r="F6203" s="10">
        <f>IFERROR(INDEX(Lotes!$E:$E,MATCH(1,(Lotes!$A:$A=C6203)*(Lotes!$C:$C=E6203),0)),"")</f>
        <v/>
      </c>
      <c r="G6203" s="14" t="n"/>
    </row>
    <row r="6204">
      <c r="A6204" s="10" t="n"/>
      <c r="D6204">
        <f>IFERROR(VLOOKUP(C6204,Produtos!A:B,2,FALSE),"")</f>
        <v/>
      </c>
      <c r="F6204" s="10">
        <f>IFERROR(INDEX(Lotes!$E:$E,MATCH(1,(Lotes!$A:$A=C6204)*(Lotes!$C:$C=E6204),0)),"")</f>
        <v/>
      </c>
      <c r="G6204" s="14" t="n"/>
    </row>
    <row r="6205">
      <c r="A6205" s="10" t="n"/>
      <c r="D6205">
        <f>IFERROR(VLOOKUP(C6205,Produtos!A:B,2,FALSE),"")</f>
        <v/>
      </c>
      <c r="F6205" s="10">
        <f>IFERROR(INDEX(Lotes!$E:$E,MATCH(1,(Lotes!$A:$A=C6205)*(Lotes!$C:$C=E6205),0)),"")</f>
        <v/>
      </c>
      <c r="G6205" s="14" t="n"/>
    </row>
    <row r="6206">
      <c r="A6206" s="10" t="n"/>
      <c r="D6206">
        <f>IFERROR(VLOOKUP(C6206,Produtos!A:B,2,FALSE),"")</f>
        <v/>
      </c>
      <c r="F6206" s="10">
        <f>IFERROR(INDEX(Lotes!$E:$E,MATCH(1,(Lotes!$A:$A=C6206)*(Lotes!$C:$C=E6206),0)),"")</f>
        <v/>
      </c>
      <c r="G6206" s="14" t="n"/>
    </row>
    <row r="6207">
      <c r="A6207" s="10" t="n"/>
      <c r="D6207">
        <f>IFERROR(VLOOKUP(C6207,Produtos!A:B,2,FALSE),"")</f>
        <v/>
      </c>
      <c r="F6207" s="10">
        <f>IFERROR(INDEX(Lotes!$E:$E,MATCH(1,(Lotes!$A:$A=C6207)*(Lotes!$C:$C=E6207),0)),"")</f>
        <v/>
      </c>
      <c r="G6207" s="14" t="n"/>
    </row>
    <row r="6208">
      <c r="A6208" s="10" t="n"/>
      <c r="D6208">
        <f>IFERROR(VLOOKUP(C6208,Produtos!A:B,2,FALSE),"")</f>
        <v/>
      </c>
      <c r="F6208" s="10">
        <f>IFERROR(INDEX(Lotes!$E:$E,MATCH(1,(Lotes!$A:$A=C6208)*(Lotes!$C:$C=E6208),0)),"")</f>
        <v/>
      </c>
      <c r="G6208" s="14" t="n"/>
    </row>
    <row r="6209">
      <c r="A6209" s="10" t="n"/>
      <c r="D6209">
        <f>IFERROR(VLOOKUP(C6209,Produtos!A:B,2,FALSE),"")</f>
        <v/>
      </c>
      <c r="F6209" s="10">
        <f>IFERROR(INDEX(Lotes!$E:$E,MATCH(1,(Lotes!$A:$A=C6209)*(Lotes!$C:$C=E6209),0)),"")</f>
        <v/>
      </c>
      <c r="G6209" s="14" t="n"/>
    </row>
    <row r="6210">
      <c r="A6210" s="10" t="n"/>
      <c r="D6210">
        <f>IFERROR(VLOOKUP(C6210,Produtos!A:B,2,FALSE),"")</f>
        <v/>
      </c>
      <c r="F6210" s="10">
        <f>IFERROR(INDEX(Lotes!$E:$E,MATCH(1,(Lotes!$A:$A=C6210)*(Lotes!$C:$C=E6210),0)),"")</f>
        <v/>
      </c>
      <c r="G6210" s="14" t="n"/>
    </row>
    <row r="6211">
      <c r="A6211" s="10" t="n"/>
      <c r="D6211">
        <f>IFERROR(VLOOKUP(C6211,Produtos!A:B,2,FALSE),"")</f>
        <v/>
      </c>
      <c r="F6211" s="10">
        <f>IFERROR(INDEX(Lotes!$E:$E,MATCH(1,(Lotes!$A:$A=C6211)*(Lotes!$C:$C=E6211),0)),"")</f>
        <v/>
      </c>
      <c r="G6211" s="14" t="n"/>
    </row>
    <row r="6212">
      <c r="A6212" s="10" t="n"/>
      <c r="D6212">
        <f>IFERROR(VLOOKUP(C6212,Produtos!A:B,2,FALSE),"")</f>
        <v/>
      </c>
      <c r="F6212" s="10">
        <f>IFERROR(INDEX(Lotes!$E:$E,MATCH(1,(Lotes!$A:$A=C6212)*(Lotes!$C:$C=E6212),0)),"")</f>
        <v/>
      </c>
      <c r="G6212" s="14" t="n"/>
    </row>
    <row r="6213">
      <c r="A6213" s="10" t="n"/>
      <c r="D6213">
        <f>IFERROR(VLOOKUP(C6213,Produtos!A:B,2,FALSE),"")</f>
        <v/>
      </c>
      <c r="F6213" s="10">
        <f>IFERROR(INDEX(Lotes!$E:$E,MATCH(1,(Lotes!$A:$A=C6213)*(Lotes!$C:$C=E6213),0)),"")</f>
        <v/>
      </c>
      <c r="G6213" s="14" t="n"/>
    </row>
    <row r="6214">
      <c r="A6214" s="10" t="n"/>
      <c r="D6214">
        <f>IFERROR(VLOOKUP(C6214,Produtos!A:B,2,FALSE),"")</f>
        <v/>
      </c>
      <c r="F6214" s="10">
        <f>IFERROR(INDEX(Lotes!$E:$E,MATCH(1,(Lotes!$A:$A=C6214)*(Lotes!$C:$C=E6214),0)),"")</f>
        <v/>
      </c>
      <c r="G6214" s="14" t="n"/>
    </row>
    <row r="6215">
      <c r="A6215" s="10" t="n"/>
      <c r="D6215">
        <f>IFERROR(VLOOKUP(C6215,Produtos!A:B,2,FALSE),"")</f>
        <v/>
      </c>
      <c r="F6215" s="10">
        <f>IFERROR(INDEX(Lotes!$E:$E,MATCH(1,(Lotes!$A:$A=C6215)*(Lotes!$C:$C=E6215),0)),"")</f>
        <v/>
      </c>
      <c r="G6215" s="14" t="n"/>
    </row>
    <row r="6216">
      <c r="A6216" s="10" t="n"/>
      <c r="D6216">
        <f>IFERROR(VLOOKUP(C6216,Produtos!A:B,2,FALSE),"")</f>
        <v/>
      </c>
      <c r="F6216" s="10">
        <f>IFERROR(INDEX(Lotes!$E:$E,MATCH(1,(Lotes!$A:$A=C6216)*(Lotes!$C:$C=E6216),0)),"")</f>
        <v/>
      </c>
      <c r="G6216" s="14" t="n"/>
    </row>
    <row r="6217">
      <c r="A6217" s="10" t="n"/>
      <c r="D6217">
        <f>IFERROR(VLOOKUP(C6217,Produtos!A:B,2,FALSE),"")</f>
        <v/>
      </c>
      <c r="F6217" s="10">
        <f>IFERROR(INDEX(Lotes!$E:$E,MATCH(1,(Lotes!$A:$A=C6217)*(Lotes!$C:$C=E6217),0)),"")</f>
        <v/>
      </c>
      <c r="G6217" s="14" t="n"/>
    </row>
    <row r="6218">
      <c r="A6218" s="10" t="n"/>
      <c r="D6218">
        <f>IFERROR(VLOOKUP(C6218,Produtos!A:B,2,FALSE),"")</f>
        <v/>
      </c>
      <c r="F6218" s="10">
        <f>IFERROR(INDEX(Lotes!$E:$E,MATCH(1,(Lotes!$A:$A=C6218)*(Lotes!$C:$C=E6218),0)),"")</f>
        <v/>
      </c>
      <c r="G6218" s="14" t="n"/>
    </row>
    <row r="6219">
      <c r="A6219" s="10" t="n"/>
      <c r="D6219">
        <f>IFERROR(VLOOKUP(C6219,Produtos!A:B,2,FALSE),"")</f>
        <v/>
      </c>
      <c r="F6219" s="10">
        <f>IFERROR(INDEX(Lotes!$E:$E,MATCH(1,(Lotes!$A:$A=C6219)*(Lotes!$C:$C=E6219),0)),"")</f>
        <v/>
      </c>
      <c r="G6219" s="14" t="n"/>
    </row>
    <row r="6220">
      <c r="A6220" s="10" t="n"/>
      <c r="D6220">
        <f>IFERROR(VLOOKUP(C6220,Produtos!A:B,2,FALSE),"")</f>
        <v/>
      </c>
      <c r="F6220" s="10">
        <f>IFERROR(INDEX(Lotes!$E:$E,MATCH(1,(Lotes!$A:$A=C6220)*(Lotes!$C:$C=E6220),0)),"")</f>
        <v/>
      </c>
      <c r="G6220" s="14" t="n"/>
    </row>
    <row r="6221">
      <c r="A6221" s="10" t="n"/>
      <c r="D6221">
        <f>IFERROR(VLOOKUP(C6221,Produtos!A:B,2,FALSE),"")</f>
        <v/>
      </c>
      <c r="F6221" s="10">
        <f>IFERROR(INDEX(Lotes!$E:$E,MATCH(1,(Lotes!$A:$A=C6221)*(Lotes!$C:$C=E6221),0)),"")</f>
        <v/>
      </c>
      <c r="G6221" s="14" t="n"/>
    </row>
    <row r="6222">
      <c r="A6222" s="10" t="n"/>
      <c r="D6222">
        <f>IFERROR(VLOOKUP(C6222,Produtos!A:B,2,FALSE),"")</f>
        <v/>
      </c>
      <c r="F6222" s="10">
        <f>IFERROR(INDEX(Lotes!$E:$E,MATCH(1,(Lotes!$A:$A=C6222)*(Lotes!$C:$C=E6222),0)),"")</f>
        <v/>
      </c>
      <c r="G6222" s="14" t="n"/>
    </row>
    <row r="6223">
      <c r="A6223" s="10" t="n"/>
      <c r="D6223">
        <f>IFERROR(VLOOKUP(C6223,Produtos!A:B,2,FALSE),"")</f>
        <v/>
      </c>
      <c r="F6223" s="10">
        <f>IFERROR(INDEX(Lotes!$E:$E,MATCH(1,(Lotes!$A:$A=C6223)*(Lotes!$C:$C=E6223),0)),"")</f>
        <v/>
      </c>
      <c r="G6223" s="14" t="n"/>
    </row>
    <row r="6224">
      <c r="A6224" s="10" t="n"/>
      <c r="D6224">
        <f>IFERROR(VLOOKUP(C6224,Produtos!A:B,2,FALSE),"")</f>
        <v/>
      </c>
      <c r="F6224" s="10">
        <f>IFERROR(INDEX(Lotes!$E:$E,MATCH(1,(Lotes!$A:$A=C6224)*(Lotes!$C:$C=E6224),0)),"")</f>
        <v/>
      </c>
      <c r="G6224" s="14" t="n"/>
    </row>
    <row r="6225">
      <c r="A6225" s="10" t="n"/>
      <c r="D6225">
        <f>IFERROR(VLOOKUP(C6225,Produtos!A:B,2,FALSE),"")</f>
        <v/>
      </c>
      <c r="F6225" s="10">
        <f>IFERROR(INDEX(Lotes!$E:$E,MATCH(1,(Lotes!$A:$A=C6225)*(Lotes!$C:$C=E6225),0)),"")</f>
        <v/>
      </c>
      <c r="G6225" s="14" t="n"/>
    </row>
    <row r="6226">
      <c r="A6226" s="10" t="n"/>
      <c r="D6226">
        <f>IFERROR(VLOOKUP(C6226,Produtos!A:B,2,FALSE),"")</f>
        <v/>
      </c>
      <c r="F6226" s="10">
        <f>IFERROR(INDEX(Lotes!$E:$E,MATCH(1,(Lotes!$A:$A=C6226)*(Lotes!$C:$C=E6226),0)),"")</f>
        <v/>
      </c>
      <c r="G6226" s="14" t="n"/>
    </row>
    <row r="6227">
      <c r="A6227" s="10" t="n"/>
      <c r="D6227">
        <f>IFERROR(VLOOKUP(C6227,Produtos!A:B,2,FALSE),"")</f>
        <v/>
      </c>
      <c r="F6227" s="10">
        <f>IFERROR(INDEX(Lotes!$E:$E,MATCH(1,(Lotes!$A:$A=C6227)*(Lotes!$C:$C=E6227),0)),"")</f>
        <v/>
      </c>
      <c r="G6227" s="14" t="n"/>
    </row>
    <row r="6228">
      <c r="A6228" s="10" t="n"/>
      <c r="D6228">
        <f>IFERROR(VLOOKUP(C6228,Produtos!A:B,2,FALSE),"")</f>
        <v/>
      </c>
      <c r="F6228" s="10">
        <f>IFERROR(INDEX(Lotes!$E:$E,MATCH(1,(Lotes!$A:$A=C6228)*(Lotes!$C:$C=E6228),0)),"")</f>
        <v/>
      </c>
      <c r="G6228" s="14" t="n"/>
    </row>
    <row r="6229">
      <c r="A6229" s="10" t="n"/>
      <c r="D6229">
        <f>IFERROR(VLOOKUP(C6229,Produtos!A:B,2,FALSE),"")</f>
        <v/>
      </c>
      <c r="F6229" s="10">
        <f>IFERROR(INDEX(Lotes!$E:$E,MATCH(1,(Lotes!$A:$A=C6229)*(Lotes!$C:$C=E6229),0)),"")</f>
        <v/>
      </c>
      <c r="G6229" s="14" t="n"/>
    </row>
    <row r="6230">
      <c r="A6230" s="10" t="n"/>
      <c r="D6230">
        <f>IFERROR(VLOOKUP(C6230,Produtos!A:B,2,FALSE),"")</f>
        <v/>
      </c>
      <c r="F6230" s="10">
        <f>IFERROR(INDEX(Lotes!$E:$E,MATCH(1,(Lotes!$A:$A=C6230)*(Lotes!$C:$C=E6230),0)),"")</f>
        <v/>
      </c>
      <c r="G6230" s="14" t="n"/>
    </row>
    <row r="6231">
      <c r="A6231" s="10" t="n"/>
      <c r="D6231">
        <f>IFERROR(VLOOKUP(C6231,Produtos!A:B,2,FALSE),"")</f>
        <v/>
      </c>
      <c r="F6231" s="10">
        <f>IFERROR(INDEX(Lotes!$E:$E,MATCH(1,(Lotes!$A:$A=C6231)*(Lotes!$C:$C=E6231),0)),"")</f>
        <v/>
      </c>
      <c r="G6231" s="14" t="n"/>
    </row>
    <row r="6232">
      <c r="A6232" s="10" t="n"/>
      <c r="D6232">
        <f>IFERROR(VLOOKUP(C6232,Produtos!A:B,2,FALSE),"")</f>
        <v/>
      </c>
      <c r="F6232" s="10">
        <f>IFERROR(INDEX(Lotes!$E:$E,MATCH(1,(Lotes!$A:$A=C6232)*(Lotes!$C:$C=E6232),0)),"")</f>
        <v/>
      </c>
      <c r="G6232" s="14" t="n"/>
    </row>
    <row r="6233">
      <c r="A6233" s="10" t="n"/>
      <c r="D6233">
        <f>IFERROR(VLOOKUP(C6233,Produtos!A:B,2,FALSE),"")</f>
        <v/>
      </c>
      <c r="F6233" s="10">
        <f>IFERROR(INDEX(Lotes!$E:$E,MATCH(1,(Lotes!$A:$A=C6233)*(Lotes!$C:$C=E6233),0)),"")</f>
        <v/>
      </c>
      <c r="G6233" s="14" t="n"/>
    </row>
    <row r="6234">
      <c r="A6234" s="10" t="n"/>
      <c r="D6234">
        <f>IFERROR(VLOOKUP(C6234,Produtos!A:B,2,FALSE),"")</f>
        <v/>
      </c>
      <c r="F6234" s="10">
        <f>IFERROR(INDEX(Lotes!$E:$E,MATCH(1,(Lotes!$A:$A=C6234)*(Lotes!$C:$C=E6234),0)),"")</f>
        <v/>
      </c>
      <c r="G6234" s="14" t="n"/>
    </row>
    <row r="6235">
      <c r="A6235" s="10" t="n"/>
      <c r="D6235">
        <f>IFERROR(VLOOKUP(C6235,Produtos!A:B,2,FALSE),"")</f>
        <v/>
      </c>
      <c r="F6235" s="10">
        <f>IFERROR(INDEX(Lotes!$E:$E,MATCH(1,(Lotes!$A:$A=C6235)*(Lotes!$C:$C=E6235),0)),"")</f>
        <v/>
      </c>
      <c r="G6235" s="14" t="n"/>
    </row>
    <row r="6236">
      <c r="A6236" s="10" t="n"/>
      <c r="D6236">
        <f>IFERROR(VLOOKUP(C6236,Produtos!A:B,2,FALSE),"")</f>
        <v/>
      </c>
      <c r="F6236" s="10">
        <f>IFERROR(INDEX(Lotes!$E:$E,MATCH(1,(Lotes!$A:$A=C6236)*(Lotes!$C:$C=E6236),0)),"")</f>
        <v/>
      </c>
      <c r="G6236" s="14" t="n"/>
    </row>
    <row r="6237">
      <c r="A6237" s="10" t="n"/>
      <c r="D6237">
        <f>IFERROR(VLOOKUP(C6237,Produtos!A:B,2,FALSE),"")</f>
        <v/>
      </c>
      <c r="F6237" s="10">
        <f>IFERROR(INDEX(Lotes!$E:$E,MATCH(1,(Lotes!$A:$A=C6237)*(Lotes!$C:$C=E6237),0)),"")</f>
        <v/>
      </c>
      <c r="G6237" s="14" t="n"/>
    </row>
    <row r="6238">
      <c r="A6238" s="10" t="n"/>
      <c r="D6238">
        <f>IFERROR(VLOOKUP(C6238,Produtos!A:B,2,FALSE),"")</f>
        <v/>
      </c>
      <c r="F6238" s="10">
        <f>IFERROR(INDEX(Lotes!$E:$E,MATCH(1,(Lotes!$A:$A=C6238)*(Lotes!$C:$C=E6238),0)),"")</f>
        <v/>
      </c>
      <c r="G6238" s="14" t="n"/>
    </row>
    <row r="6239">
      <c r="A6239" s="10" t="n"/>
      <c r="D6239">
        <f>IFERROR(VLOOKUP(C6239,Produtos!A:B,2,FALSE),"")</f>
        <v/>
      </c>
      <c r="F6239" s="10">
        <f>IFERROR(INDEX(Lotes!$E:$E,MATCH(1,(Lotes!$A:$A=C6239)*(Lotes!$C:$C=E6239),0)),"")</f>
        <v/>
      </c>
      <c r="G6239" s="14" t="n"/>
    </row>
    <row r="6240">
      <c r="A6240" s="10" t="n"/>
      <c r="D6240">
        <f>IFERROR(VLOOKUP(C6240,Produtos!A:B,2,FALSE),"")</f>
        <v/>
      </c>
      <c r="F6240" s="10">
        <f>IFERROR(INDEX(Lotes!$E:$E,MATCH(1,(Lotes!$A:$A=C6240)*(Lotes!$C:$C=E6240),0)),"")</f>
        <v/>
      </c>
      <c r="G6240" s="14" t="n"/>
    </row>
    <row r="6241">
      <c r="A6241" s="10" t="n"/>
      <c r="D6241">
        <f>IFERROR(VLOOKUP(C6241,Produtos!A:B,2,FALSE),"")</f>
        <v/>
      </c>
      <c r="F6241" s="10">
        <f>IFERROR(INDEX(Lotes!$E:$E,MATCH(1,(Lotes!$A:$A=C6241)*(Lotes!$C:$C=E6241),0)),"")</f>
        <v/>
      </c>
      <c r="G6241" s="14" t="n"/>
    </row>
    <row r="6242">
      <c r="A6242" s="10" t="n"/>
      <c r="D6242">
        <f>IFERROR(VLOOKUP(C6242,Produtos!A:B,2,FALSE),"")</f>
        <v/>
      </c>
      <c r="F6242" s="10">
        <f>IFERROR(INDEX(Lotes!$E:$E,MATCH(1,(Lotes!$A:$A=C6242)*(Lotes!$C:$C=E6242),0)),"")</f>
        <v/>
      </c>
      <c r="G6242" s="14" t="n"/>
    </row>
    <row r="6243">
      <c r="A6243" s="10" t="n"/>
      <c r="D6243">
        <f>IFERROR(VLOOKUP(C6243,Produtos!A:B,2,FALSE),"")</f>
        <v/>
      </c>
      <c r="F6243" s="10">
        <f>IFERROR(INDEX(Lotes!$E:$E,MATCH(1,(Lotes!$A:$A=C6243)*(Lotes!$C:$C=E6243),0)),"")</f>
        <v/>
      </c>
      <c r="G6243" s="14" t="n"/>
    </row>
    <row r="6244">
      <c r="A6244" s="10" t="n"/>
      <c r="D6244">
        <f>IFERROR(VLOOKUP(C6244,Produtos!A:B,2,FALSE),"")</f>
        <v/>
      </c>
      <c r="F6244" s="10">
        <f>IFERROR(INDEX(Lotes!$E:$E,MATCH(1,(Lotes!$A:$A=C6244)*(Lotes!$C:$C=E6244),0)),"")</f>
        <v/>
      </c>
      <c r="G6244" s="14" t="n"/>
    </row>
    <row r="6245">
      <c r="A6245" s="10" t="n"/>
      <c r="D6245">
        <f>IFERROR(VLOOKUP(C6245,Produtos!A:B,2,FALSE),"")</f>
        <v/>
      </c>
      <c r="F6245" s="10">
        <f>IFERROR(INDEX(Lotes!$E:$E,MATCH(1,(Lotes!$A:$A=C6245)*(Lotes!$C:$C=E6245),0)),"")</f>
        <v/>
      </c>
      <c r="G6245" s="14" t="n"/>
    </row>
    <row r="6246">
      <c r="A6246" s="10" t="n"/>
      <c r="D6246">
        <f>IFERROR(VLOOKUP(C6246,Produtos!A:B,2,FALSE),"")</f>
        <v/>
      </c>
      <c r="F6246" s="10">
        <f>IFERROR(INDEX(Lotes!$E:$E,MATCH(1,(Lotes!$A:$A=C6246)*(Lotes!$C:$C=E6246),0)),"")</f>
        <v/>
      </c>
      <c r="G6246" s="14" t="n"/>
    </row>
    <row r="6247">
      <c r="A6247" s="10" t="n"/>
      <c r="D6247">
        <f>IFERROR(VLOOKUP(C6247,Produtos!A:B,2,FALSE),"")</f>
        <v/>
      </c>
      <c r="F6247" s="10">
        <f>IFERROR(INDEX(Lotes!$E:$E,MATCH(1,(Lotes!$A:$A=C6247)*(Lotes!$C:$C=E6247),0)),"")</f>
        <v/>
      </c>
      <c r="G6247" s="14" t="n"/>
    </row>
    <row r="6248">
      <c r="A6248" s="10" t="n"/>
      <c r="D6248">
        <f>IFERROR(VLOOKUP(C6248,Produtos!A:B,2,FALSE),"")</f>
        <v/>
      </c>
      <c r="F6248" s="10">
        <f>IFERROR(INDEX(Lotes!$E:$E,MATCH(1,(Lotes!$A:$A=C6248)*(Lotes!$C:$C=E6248),0)),"")</f>
        <v/>
      </c>
      <c r="G6248" s="14" t="n"/>
    </row>
    <row r="6249">
      <c r="A6249" s="10" t="n"/>
      <c r="D6249">
        <f>IFERROR(VLOOKUP(C6249,Produtos!A:B,2,FALSE),"")</f>
        <v/>
      </c>
      <c r="F6249" s="10">
        <f>IFERROR(INDEX(Lotes!$E:$E,MATCH(1,(Lotes!$A:$A=C6249)*(Lotes!$C:$C=E6249),0)),"")</f>
        <v/>
      </c>
      <c r="G6249" s="14" t="n"/>
    </row>
    <row r="6250">
      <c r="A6250" s="10" t="n"/>
      <c r="D6250">
        <f>IFERROR(VLOOKUP(C6250,Produtos!A:B,2,FALSE),"")</f>
        <v/>
      </c>
      <c r="F6250" s="10">
        <f>IFERROR(INDEX(Lotes!$E:$E,MATCH(1,(Lotes!$A:$A=C6250)*(Lotes!$C:$C=E6250),0)),"")</f>
        <v/>
      </c>
      <c r="G6250" s="14" t="n"/>
    </row>
    <row r="6251">
      <c r="A6251" s="10" t="n"/>
      <c r="D6251">
        <f>IFERROR(VLOOKUP(C6251,Produtos!A:B,2,FALSE),"")</f>
        <v/>
      </c>
      <c r="F6251" s="10">
        <f>IFERROR(INDEX(Lotes!$E:$E,MATCH(1,(Lotes!$A:$A=C6251)*(Lotes!$C:$C=E6251),0)),"")</f>
        <v/>
      </c>
      <c r="G6251" s="14" t="n"/>
    </row>
    <row r="6252">
      <c r="A6252" s="10" t="n"/>
      <c r="D6252">
        <f>IFERROR(VLOOKUP(C6252,Produtos!A:B,2,FALSE),"")</f>
        <v/>
      </c>
      <c r="F6252" s="10">
        <f>IFERROR(INDEX(Lotes!$E:$E,MATCH(1,(Lotes!$A:$A=C6252)*(Lotes!$C:$C=E6252),0)),"")</f>
        <v/>
      </c>
      <c r="G6252" s="14" t="n"/>
    </row>
    <row r="6253">
      <c r="A6253" s="10" t="n"/>
      <c r="D6253">
        <f>IFERROR(VLOOKUP(C6253,Produtos!A:B,2,FALSE),"")</f>
        <v/>
      </c>
      <c r="F6253" s="10">
        <f>IFERROR(INDEX(Lotes!$E:$E,MATCH(1,(Lotes!$A:$A=C6253)*(Lotes!$C:$C=E6253),0)),"")</f>
        <v/>
      </c>
      <c r="G6253" s="14" t="n"/>
    </row>
    <row r="6254">
      <c r="A6254" s="10" t="n"/>
      <c r="D6254">
        <f>IFERROR(VLOOKUP(C6254,Produtos!A:B,2,FALSE),"")</f>
        <v/>
      </c>
      <c r="F6254" s="10">
        <f>IFERROR(INDEX(Lotes!$E:$E,MATCH(1,(Lotes!$A:$A=C6254)*(Lotes!$C:$C=E6254),0)),"")</f>
        <v/>
      </c>
      <c r="G6254" s="14" t="n"/>
    </row>
    <row r="6255">
      <c r="A6255" s="10" t="n"/>
      <c r="D6255">
        <f>IFERROR(VLOOKUP(C6255,Produtos!A:B,2,FALSE),"")</f>
        <v/>
      </c>
      <c r="F6255" s="10">
        <f>IFERROR(INDEX(Lotes!$E:$E,MATCH(1,(Lotes!$A:$A=C6255)*(Lotes!$C:$C=E6255),0)),"")</f>
        <v/>
      </c>
      <c r="G6255" s="14" t="n"/>
    </row>
    <row r="6256">
      <c r="A6256" s="10" t="n"/>
      <c r="D6256">
        <f>IFERROR(VLOOKUP(C6256,Produtos!A:B,2,FALSE),"")</f>
        <v/>
      </c>
      <c r="F6256" s="10">
        <f>IFERROR(INDEX(Lotes!$E:$E,MATCH(1,(Lotes!$A:$A=C6256)*(Lotes!$C:$C=E6256),0)),"")</f>
        <v/>
      </c>
      <c r="G6256" s="14" t="n"/>
    </row>
    <row r="6257">
      <c r="A6257" s="10" t="n"/>
      <c r="D6257">
        <f>IFERROR(VLOOKUP(C6257,Produtos!A:B,2,FALSE),"")</f>
        <v/>
      </c>
      <c r="F6257" s="10">
        <f>IFERROR(INDEX(Lotes!$E:$E,MATCH(1,(Lotes!$A:$A=C6257)*(Lotes!$C:$C=E6257),0)),"")</f>
        <v/>
      </c>
      <c r="G6257" s="14" t="n"/>
    </row>
    <row r="6258">
      <c r="A6258" s="10" t="n"/>
      <c r="D6258">
        <f>IFERROR(VLOOKUP(C6258,Produtos!A:B,2,FALSE),"")</f>
        <v/>
      </c>
      <c r="F6258" s="10">
        <f>IFERROR(INDEX(Lotes!$E:$E,MATCH(1,(Lotes!$A:$A=C6258)*(Lotes!$C:$C=E6258),0)),"")</f>
        <v/>
      </c>
      <c r="G6258" s="14" t="n"/>
    </row>
    <row r="6259">
      <c r="A6259" s="10" t="n"/>
      <c r="D6259">
        <f>IFERROR(VLOOKUP(C6259,Produtos!A:B,2,FALSE),"")</f>
        <v/>
      </c>
      <c r="F6259" s="10">
        <f>IFERROR(INDEX(Lotes!$E:$E,MATCH(1,(Lotes!$A:$A=C6259)*(Lotes!$C:$C=E6259),0)),"")</f>
        <v/>
      </c>
      <c r="G6259" s="14" t="n"/>
    </row>
    <row r="6260">
      <c r="A6260" s="10" t="n"/>
      <c r="D6260">
        <f>IFERROR(VLOOKUP(C6260,Produtos!A:B,2,FALSE),"")</f>
        <v/>
      </c>
      <c r="F6260" s="10">
        <f>IFERROR(INDEX(Lotes!$E:$E,MATCH(1,(Lotes!$A:$A=C6260)*(Lotes!$C:$C=E6260),0)),"")</f>
        <v/>
      </c>
      <c r="G6260" s="14" t="n"/>
    </row>
    <row r="6261">
      <c r="A6261" s="10" t="n"/>
      <c r="D6261">
        <f>IFERROR(VLOOKUP(C6261,Produtos!A:B,2,FALSE),"")</f>
        <v/>
      </c>
      <c r="F6261" s="10">
        <f>IFERROR(INDEX(Lotes!$E:$E,MATCH(1,(Lotes!$A:$A=C6261)*(Lotes!$C:$C=E6261),0)),"")</f>
        <v/>
      </c>
      <c r="G6261" s="14" t="n"/>
    </row>
    <row r="6262">
      <c r="A6262" s="10" t="n"/>
      <c r="D6262">
        <f>IFERROR(VLOOKUP(C6262,Produtos!A:B,2,FALSE),"")</f>
        <v/>
      </c>
      <c r="F6262" s="10">
        <f>IFERROR(INDEX(Lotes!$E:$E,MATCH(1,(Lotes!$A:$A=C6262)*(Lotes!$C:$C=E6262),0)),"")</f>
        <v/>
      </c>
      <c r="G6262" s="14" t="n"/>
    </row>
    <row r="6263">
      <c r="A6263" s="10" t="n"/>
      <c r="D6263">
        <f>IFERROR(VLOOKUP(C6263,Produtos!A:B,2,FALSE),"")</f>
        <v/>
      </c>
      <c r="F6263" s="10">
        <f>IFERROR(INDEX(Lotes!$E:$E,MATCH(1,(Lotes!$A:$A=C6263)*(Lotes!$C:$C=E6263),0)),"")</f>
        <v/>
      </c>
      <c r="G6263" s="14" t="n"/>
    </row>
    <row r="6264">
      <c r="A6264" s="10" t="n"/>
      <c r="D6264">
        <f>IFERROR(VLOOKUP(C6264,Produtos!A:B,2,FALSE),"")</f>
        <v/>
      </c>
      <c r="F6264" s="10">
        <f>IFERROR(INDEX(Lotes!$E:$E,MATCH(1,(Lotes!$A:$A=C6264)*(Lotes!$C:$C=E6264),0)),"")</f>
        <v/>
      </c>
      <c r="G6264" s="14" t="n"/>
    </row>
    <row r="6265">
      <c r="A6265" s="10" t="n"/>
      <c r="D6265">
        <f>IFERROR(VLOOKUP(C6265,Produtos!A:B,2,FALSE),"")</f>
        <v/>
      </c>
      <c r="F6265" s="10">
        <f>IFERROR(INDEX(Lotes!$E:$E,MATCH(1,(Lotes!$A:$A=C6265)*(Lotes!$C:$C=E6265),0)),"")</f>
        <v/>
      </c>
      <c r="G6265" s="14" t="n"/>
    </row>
    <row r="6266">
      <c r="A6266" s="10" t="n"/>
      <c r="D6266">
        <f>IFERROR(VLOOKUP(C6266,Produtos!A:B,2,FALSE),"")</f>
        <v/>
      </c>
      <c r="F6266" s="10">
        <f>IFERROR(INDEX(Lotes!$E:$E,MATCH(1,(Lotes!$A:$A=C6266)*(Lotes!$C:$C=E6266),0)),"")</f>
        <v/>
      </c>
      <c r="G6266" s="14" t="n"/>
    </row>
    <row r="6267">
      <c r="A6267" s="10" t="n"/>
      <c r="D6267">
        <f>IFERROR(VLOOKUP(C6267,Produtos!A:B,2,FALSE),"")</f>
        <v/>
      </c>
      <c r="F6267" s="10">
        <f>IFERROR(INDEX(Lotes!$E:$E,MATCH(1,(Lotes!$A:$A=C6267)*(Lotes!$C:$C=E6267),0)),"")</f>
        <v/>
      </c>
      <c r="G6267" s="14" t="n"/>
    </row>
    <row r="6268">
      <c r="A6268" s="10" t="n"/>
      <c r="D6268">
        <f>IFERROR(VLOOKUP(C6268,Produtos!A:B,2,FALSE),"")</f>
        <v/>
      </c>
      <c r="F6268" s="10">
        <f>IFERROR(INDEX(Lotes!$E:$E,MATCH(1,(Lotes!$A:$A=C6268)*(Lotes!$C:$C=E6268),0)),"")</f>
        <v/>
      </c>
      <c r="G6268" s="14" t="n"/>
    </row>
    <row r="6269">
      <c r="A6269" s="10" t="n"/>
      <c r="D6269">
        <f>IFERROR(VLOOKUP(C6269,Produtos!A:B,2,FALSE),"")</f>
        <v/>
      </c>
      <c r="F6269" s="10">
        <f>IFERROR(INDEX(Lotes!$E:$E,MATCH(1,(Lotes!$A:$A=C6269)*(Lotes!$C:$C=E6269),0)),"")</f>
        <v/>
      </c>
      <c r="G6269" s="14" t="n"/>
    </row>
    <row r="6270">
      <c r="A6270" s="10" t="n"/>
      <c r="D6270">
        <f>IFERROR(VLOOKUP(C6270,Produtos!A:B,2,FALSE),"")</f>
        <v/>
      </c>
      <c r="F6270" s="10">
        <f>IFERROR(INDEX(Lotes!$E:$E,MATCH(1,(Lotes!$A:$A=C6270)*(Lotes!$C:$C=E6270),0)),"")</f>
        <v/>
      </c>
      <c r="G6270" s="14" t="n"/>
    </row>
    <row r="6271">
      <c r="A6271" s="10" t="n"/>
      <c r="D6271">
        <f>IFERROR(VLOOKUP(C6271,Produtos!A:B,2,FALSE),"")</f>
        <v/>
      </c>
      <c r="F6271" s="10">
        <f>IFERROR(INDEX(Lotes!$E:$E,MATCH(1,(Lotes!$A:$A=C6271)*(Lotes!$C:$C=E6271),0)),"")</f>
        <v/>
      </c>
      <c r="G6271" s="14" t="n"/>
    </row>
    <row r="6272">
      <c r="A6272" s="10" t="n"/>
      <c r="D6272">
        <f>IFERROR(VLOOKUP(C6272,Produtos!A:B,2,FALSE),"")</f>
        <v/>
      </c>
      <c r="F6272" s="10">
        <f>IFERROR(INDEX(Lotes!$E:$E,MATCH(1,(Lotes!$A:$A=C6272)*(Lotes!$C:$C=E6272),0)),"")</f>
        <v/>
      </c>
      <c r="G6272" s="14" t="n"/>
    </row>
    <row r="6273">
      <c r="A6273" s="10" t="n"/>
      <c r="D6273">
        <f>IFERROR(VLOOKUP(C6273,Produtos!A:B,2,FALSE),"")</f>
        <v/>
      </c>
      <c r="F6273" s="10">
        <f>IFERROR(INDEX(Lotes!$E:$E,MATCH(1,(Lotes!$A:$A=C6273)*(Lotes!$C:$C=E6273),0)),"")</f>
        <v/>
      </c>
      <c r="G6273" s="14" t="n"/>
    </row>
    <row r="6274">
      <c r="A6274" s="10" t="n"/>
      <c r="D6274">
        <f>IFERROR(VLOOKUP(C6274,Produtos!A:B,2,FALSE),"")</f>
        <v/>
      </c>
      <c r="F6274" s="10">
        <f>IFERROR(INDEX(Lotes!$E:$E,MATCH(1,(Lotes!$A:$A=C6274)*(Lotes!$C:$C=E6274),0)),"")</f>
        <v/>
      </c>
      <c r="G6274" s="14" t="n"/>
    </row>
    <row r="6275">
      <c r="A6275" s="10" t="n"/>
      <c r="D6275">
        <f>IFERROR(VLOOKUP(C6275,Produtos!A:B,2,FALSE),"")</f>
        <v/>
      </c>
      <c r="F6275" s="10">
        <f>IFERROR(INDEX(Lotes!$E:$E,MATCH(1,(Lotes!$A:$A=C6275)*(Lotes!$C:$C=E6275),0)),"")</f>
        <v/>
      </c>
      <c r="G6275" s="14" t="n"/>
    </row>
    <row r="6276">
      <c r="A6276" s="10" t="n"/>
      <c r="D6276">
        <f>IFERROR(VLOOKUP(C6276,Produtos!A:B,2,FALSE),"")</f>
        <v/>
      </c>
      <c r="F6276" s="10">
        <f>IFERROR(INDEX(Lotes!$E:$E,MATCH(1,(Lotes!$A:$A=C6276)*(Lotes!$C:$C=E6276),0)),"")</f>
        <v/>
      </c>
      <c r="G6276" s="14" t="n"/>
    </row>
    <row r="6277">
      <c r="A6277" s="10" t="n"/>
      <c r="D6277">
        <f>IFERROR(VLOOKUP(C6277,Produtos!A:B,2,FALSE),"")</f>
        <v/>
      </c>
      <c r="F6277" s="10">
        <f>IFERROR(INDEX(Lotes!$E:$E,MATCH(1,(Lotes!$A:$A=C6277)*(Lotes!$C:$C=E6277),0)),"")</f>
        <v/>
      </c>
      <c r="G6277" s="14" t="n"/>
    </row>
    <row r="6278">
      <c r="A6278" s="10" t="n"/>
      <c r="D6278">
        <f>IFERROR(VLOOKUP(C6278,Produtos!A:B,2,FALSE),"")</f>
        <v/>
      </c>
      <c r="F6278" s="10">
        <f>IFERROR(INDEX(Lotes!$E:$E,MATCH(1,(Lotes!$A:$A=C6278)*(Lotes!$C:$C=E6278),0)),"")</f>
        <v/>
      </c>
      <c r="G6278" s="14" t="n"/>
    </row>
    <row r="6279">
      <c r="A6279" s="10" t="n"/>
      <c r="D6279">
        <f>IFERROR(VLOOKUP(C6279,Produtos!A:B,2,FALSE),"")</f>
        <v/>
      </c>
      <c r="F6279" s="10">
        <f>IFERROR(INDEX(Lotes!$E:$E,MATCH(1,(Lotes!$A:$A=C6279)*(Lotes!$C:$C=E6279),0)),"")</f>
        <v/>
      </c>
      <c r="G6279" s="14" t="n"/>
    </row>
    <row r="6280">
      <c r="A6280" s="10" t="n"/>
      <c r="D6280">
        <f>IFERROR(VLOOKUP(C6280,Produtos!A:B,2,FALSE),"")</f>
        <v/>
      </c>
      <c r="F6280" s="10">
        <f>IFERROR(INDEX(Lotes!$E:$E,MATCH(1,(Lotes!$A:$A=C6280)*(Lotes!$C:$C=E6280),0)),"")</f>
        <v/>
      </c>
      <c r="G6280" s="14" t="n"/>
    </row>
    <row r="6281">
      <c r="A6281" s="10" t="n"/>
      <c r="D6281">
        <f>IFERROR(VLOOKUP(C6281,Produtos!A:B,2,FALSE),"")</f>
        <v/>
      </c>
      <c r="F6281" s="10">
        <f>IFERROR(INDEX(Lotes!$E:$E,MATCH(1,(Lotes!$A:$A=C6281)*(Lotes!$C:$C=E6281),0)),"")</f>
        <v/>
      </c>
      <c r="G6281" s="14" t="n"/>
    </row>
    <row r="6282">
      <c r="A6282" s="10" t="n"/>
      <c r="D6282">
        <f>IFERROR(VLOOKUP(C6282,Produtos!A:B,2,FALSE),"")</f>
        <v/>
      </c>
      <c r="F6282" s="10">
        <f>IFERROR(INDEX(Lotes!$E:$E,MATCH(1,(Lotes!$A:$A=C6282)*(Lotes!$C:$C=E6282),0)),"")</f>
        <v/>
      </c>
      <c r="G6282" s="14" t="n"/>
    </row>
    <row r="6283">
      <c r="A6283" s="10" t="n"/>
      <c r="D6283">
        <f>IFERROR(VLOOKUP(C6283,Produtos!A:B,2,FALSE),"")</f>
        <v/>
      </c>
      <c r="F6283" s="10">
        <f>IFERROR(INDEX(Lotes!$E:$E,MATCH(1,(Lotes!$A:$A=C6283)*(Lotes!$C:$C=E6283),0)),"")</f>
        <v/>
      </c>
      <c r="G6283" s="14" t="n"/>
    </row>
    <row r="6284">
      <c r="A6284" s="10" t="n"/>
      <c r="D6284">
        <f>IFERROR(VLOOKUP(C6284,Produtos!A:B,2,FALSE),"")</f>
        <v/>
      </c>
      <c r="F6284" s="10">
        <f>IFERROR(INDEX(Lotes!$E:$E,MATCH(1,(Lotes!$A:$A=C6284)*(Lotes!$C:$C=E6284),0)),"")</f>
        <v/>
      </c>
      <c r="G6284" s="14" t="n"/>
    </row>
    <row r="6285">
      <c r="A6285" s="10" t="n"/>
      <c r="D6285">
        <f>IFERROR(VLOOKUP(C6285,Produtos!A:B,2,FALSE),"")</f>
        <v/>
      </c>
      <c r="F6285" s="10">
        <f>IFERROR(INDEX(Lotes!$E:$E,MATCH(1,(Lotes!$A:$A=C6285)*(Lotes!$C:$C=E6285),0)),"")</f>
        <v/>
      </c>
      <c r="G6285" s="14" t="n"/>
    </row>
    <row r="6286">
      <c r="A6286" s="10" t="n"/>
      <c r="D6286">
        <f>IFERROR(VLOOKUP(C6286,Produtos!A:B,2,FALSE),"")</f>
        <v/>
      </c>
      <c r="F6286" s="10">
        <f>IFERROR(INDEX(Lotes!$E:$E,MATCH(1,(Lotes!$A:$A=C6286)*(Lotes!$C:$C=E6286),0)),"")</f>
        <v/>
      </c>
      <c r="G6286" s="14" t="n"/>
    </row>
    <row r="6287">
      <c r="A6287" s="10" t="n"/>
      <c r="D6287">
        <f>IFERROR(VLOOKUP(C6287,Produtos!A:B,2,FALSE),"")</f>
        <v/>
      </c>
      <c r="F6287" s="10">
        <f>IFERROR(INDEX(Lotes!$E:$E,MATCH(1,(Lotes!$A:$A=C6287)*(Lotes!$C:$C=E6287),0)),"")</f>
        <v/>
      </c>
      <c r="G6287" s="14" t="n"/>
    </row>
    <row r="6288">
      <c r="A6288" s="10" t="n"/>
      <c r="D6288">
        <f>IFERROR(VLOOKUP(C6288,Produtos!A:B,2,FALSE),"")</f>
        <v/>
      </c>
      <c r="F6288" s="10">
        <f>IFERROR(INDEX(Lotes!$E:$E,MATCH(1,(Lotes!$A:$A=C6288)*(Lotes!$C:$C=E6288),0)),"")</f>
        <v/>
      </c>
      <c r="G6288" s="14" t="n"/>
    </row>
    <row r="6289">
      <c r="A6289" s="10" t="n"/>
      <c r="D6289">
        <f>IFERROR(VLOOKUP(C6289,Produtos!A:B,2,FALSE),"")</f>
        <v/>
      </c>
      <c r="F6289" s="10">
        <f>IFERROR(INDEX(Lotes!$E:$E,MATCH(1,(Lotes!$A:$A=C6289)*(Lotes!$C:$C=E6289),0)),"")</f>
        <v/>
      </c>
      <c r="G6289" s="14" t="n"/>
    </row>
    <row r="6290">
      <c r="A6290" s="10" t="n"/>
      <c r="D6290">
        <f>IFERROR(VLOOKUP(C6290,Produtos!A:B,2,FALSE),"")</f>
        <v/>
      </c>
      <c r="F6290" s="10">
        <f>IFERROR(INDEX(Lotes!$E:$E,MATCH(1,(Lotes!$A:$A=C6290)*(Lotes!$C:$C=E6290),0)),"")</f>
        <v/>
      </c>
      <c r="G6290" s="14" t="n"/>
    </row>
    <row r="6291">
      <c r="A6291" s="10" t="n"/>
      <c r="D6291">
        <f>IFERROR(VLOOKUP(C6291,Produtos!A:B,2,FALSE),"")</f>
        <v/>
      </c>
      <c r="F6291" s="10">
        <f>IFERROR(INDEX(Lotes!$E:$E,MATCH(1,(Lotes!$A:$A=C6291)*(Lotes!$C:$C=E6291),0)),"")</f>
        <v/>
      </c>
      <c r="G6291" s="14" t="n"/>
    </row>
    <row r="6292">
      <c r="A6292" s="10" t="n"/>
      <c r="D6292">
        <f>IFERROR(VLOOKUP(C6292,Produtos!A:B,2,FALSE),"")</f>
        <v/>
      </c>
      <c r="F6292" s="10">
        <f>IFERROR(INDEX(Lotes!$E:$E,MATCH(1,(Lotes!$A:$A=C6292)*(Lotes!$C:$C=E6292),0)),"")</f>
        <v/>
      </c>
      <c r="G6292" s="14" t="n"/>
    </row>
    <row r="6293">
      <c r="A6293" s="10" t="n"/>
      <c r="D6293">
        <f>IFERROR(VLOOKUP(C6293,Produtos!A:B,2,FALSE),"")</f>
        <v/>
      </c>
      <c r="F6293" s="10">
        <f>IFERROR(INDEX(Lotes!$E:$E,MATCH(1,(Lotes!$A:$A=C6293)*(Lotes!$C:$C=E6293),0)),"")</f>
        <v/>
      </c>
      <c r="G6293" s="14" t="n"/>
    </row>
    <row r="6294">
      <c r="A6294" s="10" t="n"/>
      <c r="D6294">
        <f>IFERROR(VLOOKUP(C6294,Produtos!A:B,2,FALSE),"")</f>
        <v/>
      </c>
      <c r="F6294" s="10">
        <f>IFERROR(INDEX(Lotes!$E:$E,MATCH(1,(Lotes!$A:$A=C6294)*(Lotes!$C:$C=E6294),0)),"")</f>
        <v/>
      </c>
      <c r="G6294" s="14" t="n"/>
    </row>
    <row r="6295">
      <c r="A6295" s="10" t="n"/>
      <c r="D6295">
        <f>IFERROR(VLOOKUP(C6295,Produtos!A:B,2,FALSE),"")</f>
        <v/>
      </c>
      <c r="F6295" s="10">
        <f>IFERROR(INDEX(Lotes!$E:$E,MATCH(1,(Lotes!$A:$A=C6295)*(Lotes!$C:$C=E6295),0)),"")</f>
        <v/>
      </c>
      <c r="G6295" s="14" t="n"/>
    </row>
    <row r="6296">
      <c r="A6296" s="10" t="n"/>
      <c r="D6296">
        <f>IFERROR(VLOOKUP(C6296,Produtos!A:B,2,FALSE),"")</f>
        <v/>
      </c>
      <c r="F6296" s="10">
        <f>IFERROR(INDEX(Lotes!$E:$E,MATCH(1,(Lotes!$A:$A=C6296)*(Lotes!$C:$C=E6296),0)),"")</f>
        <v/>
      </c>
      <c r="G6296" s="14" t="n"/>
    </row>
    <row r="6297">
      <c r="A6297" s="10" t="n"/>
      <c r="D6297">
        <f>IFERROR(VLOOKUP(C6297,Produtos!A:B,2,FALSE),"")</f>
        <v/>
      </c>
      <c r="F6297" s="10">
        <f>IFERROR(INDEX(Lotes!$E:$E,MATCH(1,(Lotes!$A:$A=C6297)*(Lotes!$C:$C=E6297),0)),"")</f>
        <v/>
      </c>
      <c r="G6297" s="14" t="n"/>
    </row>
    <row r="6298">
      <c r="A6298" s="10" t="n"/>
      <c r="D6298">
        <f>IFERROR(VLOOKUP(C6298,Produtos!A:B,2,FALSE),"")</f>
        <v/>
      </c>
      <c r="F6298" s="10">
        <f>IFERROR(INDEX(Lotes!$E:$E,MATCH(1,(Lotes!$A:$A=C6298)*(Lotes!$C:$C=E6298),0)),"")</f>
        <v/>
      </c>
      <c r="G6298" s="14" t="n"/>
    </row>
    <row r="6299">
      <c r="A6299" s="10" t="n"/>
      <c r="D6299">
        <f>IFERROR(VLOOKUP(C6299,Produtos!A:B,2,FALSE),"")</f>
        <v/>
      </c>
      <c r="F6299" s="10">
        <f>IFERROR(INDEX(Lotes!$E:$E,MATCH(1,(Lotes!$A:$A=C6299)*(Lotes!$C:$C=E6299),0)),"")</f>
        <v/>
      </c>
      <c r="G6299" s="14" t="n"/>
    </row>
    <row r="6300">
      <c r="A6300" s="10" t="n"/>
      <c r="D6300">
        <f>IFERROR(VLOOKUP(C6300,Produtos!A:B,2,FALSE),"")</f>
        <v/>
      </c>
      <c r="F6300" s="10">
        <f>IFERROR(INDEX(Lotes!$E:$E,MATCH(1,(Lotes!$A:$A=C6300)*(Lotes!$C:$C=E6300),0)),"")</f>
        <v/>
      </c>
      <c r="G6300" s="14" t="n"/>
    </row>
    <row r="6301">
      <c r="A6301" s="10" t="n"/>
      <c r="D6301">
        <f>IFERROR(VLOOKUP(C6301,Produtos!A:B,2,FALSE),"")</f>
        <v/>
      </c>
      <c r="F6301" s="10">
        <f>IFERROR(INDEX(Lotes!$E:$E,MATCH(1,(Lotes!$A:$A=C6301)*(Lotes!$C:$C=E6301),0)),"")</f>
        <v/>
      </c>
      <c r="G6301" s="14" t="n"/>
    </row>
    <row r="6302">
      <c r="A6302" s="10" t="n"/>
      <c r="D6302">
        <f>IFERROR(VLOOKUP(C6302,Produtos!A:B,2,FALSE),"")</f>
        <v/>
      </c>
      <c r="F6302" s="10">
        <f>IFERROR(INDEX(Lotes!$E:$E,MATCH(1,(Lotes!$A:$A=C6302)*(Lotes!$C:$C=E6302),0)),"")</f>
        <v/>
      </c>
      <c r="G6302" s="14" t="n"/>
    </row>
    <row r="6303">
      <c r="A6303" s="10" t="n"/>
      <c r="D6303">
        <f>IFERROR(VLOOKUP(C6303,Produtos!A:B,2,FALSE),"")</f>
        <v/>
      </c>
      <c r="F6303" s="10">
        <f>IFERROR(INDEX(Lotes!$E:$E,MATCH(1,(Lotes!$A:$A=C6303)*(Lotes!$C:$C=E6303),0)),"")</f>
        <v/>
      </c>
      <c r="G6303" s="14" t="n"/>
    </row>
    <row r="6304">
      <c r="A6304" s="10" t="n"/>
      <c r="D6304">
        <f>IFERROR(VLOOKUP(C6304,Produtos!A:B,2,FALSE),"")</f>
        <v/>
      </c>
      <c r="F6304" s="10">
        <f>IFERROR(INDEX(Lotes!$E:$E,MATCH(1,(Lotes!$A:$A=C6304)*(Lotes!$C:$C=E6304),0)),"")</f>
        <v/>
      </c>
      <c r="G6304" s="14" t="n"/>
    </row>
    <row r="6305">
      <c r="A6305" s="10" t="n"/>
      <c r="D6305">
        <f>IFERROR(VLOOKUP(C6305,Produtos!A:B,2,FALSE),"")</f>
        <v/>
      </c>
      <c r="F6305" s="10">
        <f>IFERROR(INDEX(Lotes!$E:$E,MATCH(1,(Lotes!$A:$A=C6305)*(Lotes!$C:$C=E6305),0)),"")</f>
        <v/>
      </c>
      <c r="G6305" s="14" t="n"/>
    </row>
    <row r="6306">
      <c r="A6306" s="10" t="n"/>
      <c r="D6306">
        <f>IFERROR(VLOOKUP(C6306,Produtos!A:B,2,FALSE),"")</f>
        <v/>
      </c>
      <c r="F6306" s="10">
        <f>IFERROR(INDEX(Lotes!$E:$E,MATCH(1,(Lotes!$A:$A=C6306)*(Lotes!$C:$C=E6306),0)),"")</f>
        <v/>
      </c>
      <c r="G6306" s="14" t="n"/>
    </row>
    <row r="6307">
      <c r="A6307" s="10" t="n"/>
      <c r="D6307">
        <f>IFERROR(VLOOKUP(C6307,Produtos!A:B,2,FALSE),"")</f>
        <v/>
      </c>
      <c r="F6307" s="10">
        <f>IFERROR(INDEX(Lotes!$E:$E,MATCH(1,(Lotes!$A:$A=C6307)*(Lotes!$C:$C=E6307),0)),"")</f>
        <v/>
      </c>
      <c r="G6307" s="14" t="n"/>
    </row>
    <row r="6308">
      <c r="A6308" s="10" t="n"/>
      <c r="D6308">
        <f>IFERROR(VLOOKUP(C6308,Produtos!A:B,2,FALSE),"")</f>
        <v/>
      </c>
      <c r="F6308" s="10">
        <f>IFERROR(INDEX(Lotes!$E:$E,MATCH(1,(Lotes!$A:$A=C6308)*(Lotes!$C:$C=E6308),0)),"")</f>
        <v/>
      </c>
      <c r="G6308" s="14" t="n"/>
    </row>
    <row r="6309">
      <c r="A6309" s="10" t="n"/>
      <c r="D6309">
        <f>IFERROR(VLOOKUP(C6309,Produtos!A:B,2,FALSE),"")</f>
        <v/>
      </c>
      <c r="F6309" s="10">
        <f>IFERROR(INDEX(Lotes!$E:$E,MATCH(1,(Lotes!$A:$A=C6309)*(Lotes!$C:$C=E6309),0)),"")</f>
        <v/>
      </c>
      <c r="G6309" s="14" t="n"/>
    </row>
    <row r="6310">
      <c r="A6310" s="10" t="n"/>
      <c r="D6310">
        <f>IFERROR(VLOOKUP(C6310,Produtos!A:B,2,FALSE),"")</f>
        <v/>
      </c>
      <c r="F6310" s="10">
        <f>IFERROR(INDEX(Lotes!$E:$E,MATCH(1,(Lotes!$A:$A=C6310)*(Lotes!$C:$C=E6310),0)),"")</f>
        <v/>
      </c>
      <c r="G6310" s="14" t="n"/>
    </row>
    <row r="6311">
      <c r="A6311" s="10" t="n"/>
      <c r="D6311">
        <f>IFERROR(VLOOKUP(C6311,Produtos!A:B,2,FALSE),"")</f>
        <v/>
      </c>
      <c r="F6311" s="10">
        <f>IFERROR(INDEX(Lotes!$E:$E,MATCH(1,(Lotes!$A:$A=C6311)*(Lotes!$C:$C=E6311),0)),"")</f>
        <v/>
      </c>
      <c r="G6311" s="14" t="n"/>
    </row>
    <row r="6312">
      <c r="A6312" s="10" t="n"/>
      <c r="D6312">
        <f>IFERROR(VLOOKUP(C6312,Produtos!A:B,2,FALSE),"")</f>
        <v/>
      </c>
      <c r="F6312" s="10">
        <f>IFERROR(INDEX(Lotes!$E:$E,MATCH(1,(Lotes!$A:$A=C6312)*(Lotes!$C:$C=E6312),0)),"")</f>
        <v/>
      </c>
      <c r="G6312" s="14" t="n"/>
    </row>
    <row r="6313">
      <c r="A6313" s="10" t="n"/>
      <c r="D6313">
        <f>IFERROR(VLOOKUP(C6313,Produtos!A:B,2,FALSE),"")</f>
        <v/>
      </c>
      <c r="F6313" s="10">
        <f>IFERROR(INDEX(Lotes!$E:$E,MATCH(1,(Lotes!$A:$A=C6313)*(Lotes!$C:$C=E6313),0)),"")</f>
        <v/>
      </c>
      <c r="G6313" s="14" t="n"/>
    </row>
    <row r="6314">
      <c r="A6314" s="10" t="n"/>
      <c r="D6314">
        <f>IFERROR(VLOOKUP(C6314,Produtos!A:B,2,FALSE),"")</f>
        <v/>
      </c>
      <c r="F6314" s="10">
        <f>IFERROR(INDEX(Lotes!$E:$E,MATCH(1,(Lotes!$A:$A=C6314)*(Lotes!$C:$C=E6314),0)),"")</f>
        <v/>
      </c>
      <c r="G6314" s="14" t="n"/>
    </row>
    <row r="6315">
      <c r="A6315" s="10" t="n"/>
      <c r="D6315">
        <f>IFERROR(VLOOKUP(C6315,Produtos!A:B,2,FALSE),"")</f>
        <v/>
      </c>
      <c r="F6315" s="10">
        <f>IFERROR(INDEX(Lotes!$E:$E,MATCH(1,(Lotes!$A:$A=C6315)*(Lotes!$C:$C=E6315),0)),"")</f>
        <v/>
      </c>
      <c r="G6315" s="14" t="n"/>
    </row>
    <row r="6316">
      <c r="A6316" s="10" t="n"/>
      <c r="D6316">
        <f>IFERROR(VLOOKUP(C6316,Produtos!A:B,2,FALSE),"")</f>
        <v/>
      </c>
      <c r="F6316" s="10">
        <f>IFERROR(INDEX(Lotes!$E:$E,MATCH(1,(Lotes!$A:$A=C6316)*(Lotes!$C:$C=E6316),0)),"")</f>
        <v/>
      </c>
      <c r="G6316" s="14" t="n"/>
    </row>
    <row r="6317">
      <c r="A6317" s="10" t="n"/>
      <c r="D6317">
        <f>IFERROR(VLOOKUP(C6317,Produtos!A:B,2,FALSE),"")</f>
        <v/>
      </c>
      <c r="F6317" s="10">
        <f>IFERROR(INDEX(Lotes!$E:$E,MATCH(1,(Lotes!$A:$A=C6317)*(Lotes!$C:$C=E6317),0)),"")</f>
        <v/>
      </c>
      <c r="G6317" s="14" t="n"/>
    </row>
    <row r="6318">
      <c r="A6318" s="10" t="n"/>
      <c r="D6318">
        <f>IFERROR(VLOOKUP(C6318,Produtos!A:B,2,FALSE),"")</f>
        <v/>
      </c>
      <c r="F6318" s="10">
        <f>IFERROR(INDEX(Lotes!$E:$E,MATCH(1,(Lotes!$A:$A=C6318)*(Lotes!$C:$C=E6318),0)),"")</f>
        <v/>
      </c>
      <c r="G6318" s="14" t="n"/>
    </row>
    <row r="6319">
      <c r="A6319" s="10" t="n"/>
      <c r="D6319">
        <f>IFERROR(VLOOKUP(C6319,Produtos!A:B,2,FALSE),"")</f>
        <v/>
      </c>
      <c r="F6319" s="10">
        <f>IFERROR(INDEX(Lotes!$E:$E,MATCH(1,(Lotes!$A:$A=C6319)*(Lotes!$C:$C=E6319),0)),"")</f>
        <v/>
      </c>
      <c r="G6319" s="14" t="n"/>
    </row>
    <row r="6320">
      <c r="A6320" s="10" t="n"/>
      <c r="D6320">
        <f>IFERROR(VLOOKUP(C6320,Produtos!A:B,2,FALSE),"")</f>
        <v/>
      </c>
      <c r="F6320" s="10">
        <f>IFERROR(INDEX(Lotes!$E:$E,MATCH(1,(Lotes!$A:$A=C6320)*(Lotes!$C:$C=E6320),0)),"")</f>
        <v/>
      </c>
      <c r="G6320" s="14" t="n"/>
    </row>
    <row r="6321">
      <c r="A6321" s="10" t="n"/>
      <c r="D6321">
        <f>IFERROR(VLOOKUP(C6321,Produtos!A:B,2,FALSE),"")</f>
        <v/>
      </c>
      <c r="F6321" s="10">
        <f>IFERROR(INDEX(Lotes!$E:$E,MATCH(1,(Lotes!$A:$A=C6321)*(Lotes!$C:$C=E6321),0)),"")</f>
        <v/>
      </c>
      <c r="G6321" s="14" t="n"/>
    </row>
    <row r="6322">
      <c r="A6322" s="10" t="n"/>
      <c r="D6322">
        <f>IFERROR(VLOOKUP(C6322,Produtos!A:B,2,FALSE),"")</f>
        <v/>
      </c>
      <c r="F6322" s="10">
        <f>IFERROR(INDEX(Lotes!$E:$E,MATCH(1,(Lotes!$A:$A=C6322)*(Lotes!$C:$C=E6322),0)),"")</f>
        <v/>
      </c>
      <c r="G6322" s="14" t="n"/>
    </row>
    <row r="6323">
      <c r="A6323" s="10" t="n"/>
      <c r="D6323">
        <f>IFERROR(VLOOKUP(C6323,Produtos!A:B,2,FALSE),"")</f>
        <v/>
      </c>
      <c r="F6323" s="10">
        <f>IFERROR(INDEX(Lotes!$E:$E,MATCH(1,(Lotes!$A:$A=C6323)*(Lotes!$C:$C=E6323),0)),"")</f>
        <v/>
      </c>
      <c r="G6323" s="14" t="n"/>
    </row>
    <row r="6324">
      <c r="A6324" s="10" t="n"/>
      <c r="D6324">
        <f>IFERROR(VLOOKUP(C6324,Produtos!A:B,2,FALSE),"")</f>
        <v/>
      </c>
      <c r="F6324" s="10">
        <f>IFERROR(INDEX(Lotes!$E:$E,MATCH(1,(Lotes!$A:$A=C6324)*(Lotes!$C:$C=E6324),0)),"")</f>
        <v/>
      </c>
      <c r="G6324" s="14" t="n"/>
    </row>
    <row r="6325">
      <c r="A6325" s="10" t="n"/>
      <c r="D6325">
        <f>IFERROR(VLOOKUP(C6325,Produtos!A:B,2,FALSE),"")</f>
        <v/>
      </c>
      <c r="F6325" s="10">
        <f>IFERROR(INDEX(Lotes!$E:$E,MATCH(1,(Lotes!$A:$A=C6325)*(Lotes!$C:$C=E6325),0)),"")</f>
        <v/>
      </c>
      <c r="G6325" s="14" t="n"/>
    </row>
    <row r="6326">
      <c r="A6326" s="10" t="n"/>
      <c r="D6326">
        <f>IFERROR(VLOOKUP(C6326,Produtos!A:B,2,FALSE),"")</f>
        <v/>
      </c>
      <c r="F6326" s="10">
        <f>IFERROR(INDEX(Lotes!$E:$E,MATCH(1,(Lotes!$A:$A=C6326)*(Lotes!$C:$C=E6326),0)),"")</f>
        <v/>
      </c>
      <c r="G6326" s="14" t="n"/>
    </row>
    <row r="6327">
      <c r="A6327" s="10" t="n"/>
      <c r="D6327">
        <f>IFERROR(VLOOKUP(C6327,Produtos!A:B,2,FALSE),"")</f>
        <v/>
      </c>
      <c r="F6327" s="10">
        <f>IFERROR(INDEX(Lotes!$E:$E,MATCH(1,(Lotes!$A:$A=C6327)*(Lotes!$C:$C=E6327),0)),"")</f>
        <v/>
      </c>
      <c r="G6327" s="14" t="n"/>
    </row>
    <row r="6328">
      <c r="A6328" s="10" t="n"/>
      <c r="D6328">
        <f>IFERROR(VLOOKUP(C6328,Produtos!A:B,2,FALSE),"")</f>
        <v/>
      </c>
      <c r="F6328" s="10">
        <f>IFERROR(INDEX(Lotes!$E:$E,MATCH(1,(Lotes!$A:$A=C6328)*(Lotes!$C:$C=E6328),0)),"")</f>
        <v/>
      </c>
      <c r="G6328" s="14" t="n"/>
    </row>
    <row r="6329">
      <c r="A6329" s="10" t="n"/>
      <c r="D6329">
        <f>IFERROR(VLOOKUP(C6329,Produtos!A:B,2,FALSE),"")</f>
        <v/>
      </c>
      <c r="F6329" s="10">
        <f>IFERROR(INDEX(Lotes!$E:$E,MATCH(1,(Lotes!$A:$A=C6329)*(Lotes!$C:$C=E6329),0)),"")</f>
        <v/>
      </c>
      <c r="G6329" s="14" t="n"/>
    </row>
    <row r="6330">
      <c r="A6330" s="10" t="n"/>
      <c r="D6330">
        <f>IFERROR(VLOOKUP(C6330,Produtos!A:B,2,FALSE),"")</f>
        <v/>
      </c>
      <c r="F6330" s="10">
        <f>IFERROR(INDEX(Lotes!$E:$E,MATCH(1,(Lotes!$A:$A=C6330)*(Lotes!$C:$C=E6330),0)),"")</f>
        <v/>
      </c>
      <c r="G6330" s="14" t="n"/>
    </row>
    <row r="6331">
      <c r="A6331" s="10" t="n"/>
      <c r="D6331">
        <f>IFERROR(VLOOKUP(C6331,Produtos!A:B,2,FALSE),"")</f>
        <v/>
      </c>
      <c r="F6331" s="10">
        <f>IFERROR(INDEX(Lotes!$E:$E,MATCH(1,(Lotes!$A:$A=C6331)*(Lotes!$C:$C=E6331),0)),"")</f>
        <v/>
      </c>
      <c r="G6331" s="14" t="n"/>
    </row>
    <row r="6332">
      <c r="A6332" s="10" t="n"/>
      <c r="D6332">
        <f>IFERROR(VLOOKUP(C6332,Produtos!A:B,2,FALSE),"")</f>
        <v/>
      </c>
      <c r="F6332" s="10">
        <f>IFERROR(INDEX(Lotes!$E:$E,MATCH(1,(Lotes!$A:$A=C6332)*(Lotes!$C:$C=E6332),0)),"")</f>
        <v/>
      </c>
      <c r="G6332" s="14" t="n"/>
    </row>
    <row r="6333">
      <c r="A6333" s="10" t="n"/>
      <c r="D6333">
        <f>IFERROR(VLOOKUP(C6333,Produtos!A:B,2,FALSE),"")</f>
        <v/>
      </c>
      <c r="F6333" s="10">
        <f>IFERROR(INDEX(Lotes!$E:$E,MATCH(1,(Lotes!$A:$A=C6333)*(Lotes!$C:$C=E6333),0)),"")</f>
        <v/>
      </c>
      <c r="G6333" s="14" t="n"/>
    </row>
    <row r="6334">
      <c r="A6334" s="10" t="n"/>
      <c r="D6334">
        <f>IFERROR(VLOOKUP(C6334,Produtos!A:B,2,FALSE),"")</f>
        <v/>
      </c>
      <c r="F6334" s="10">
        <f>IFERROR(INDEX(Lotes!$E:$E,MATCH(1,(Lotes!$A:$A=C6334)*(Lotes!$C:$C=E6334),0)),"")</f>
        <v/>
      </c>
      <c r="G6334" s="14" t="n"/>
    </row>
    <row r="6335">
      <c r="A6335" s="10" t="n"/>
      <c r="D6335">
        <f>IFERROR(VLOOKUP(C6335,Produtos!A:B,2,FALSE),"")</f>
        <v/>
      </c>
      <c r="F6335" s="10">
        <f>IFERROR(INDEX(Lotes!$E:$E,MATCH(1,(Lotes!$A:$A=C6335)*(Lotes!$C:$C=E6335),0)),"")</f>
        <v/>
      </c>
      <c r="G6335" s="14" t="n"/>
    </row>
    <row r="6336">
      <c r="A6336" s="10" t="n"/>
      <c r="D6336">
        <f>IFERROR(VLOOKUP(C6336,Produtos!A:B,2,FALSE),"")</f>
        <v/>
      </c>
      <c r="F6336" s="10">
        <f>IFERROR(INDEX(Lotes!$E:$E,MATCH(1,(Lotes!$A:$A=C6336)*(Lotes!$C:$C=E6336),0)),"")</f>
        <v/>
      </c>
      <c r="G6336" s="14" t="n"/>
    </row>
    <row r="6337">
      <c r="A6337" s="10" t="n"/>
      <c r="D6337">
        <f>IFERROR(VLOOKUP(C6337,Produtos!A:B,2,FALSE),"")</f>
        <v/>
      </c>
      <c r="F6337" s="10">
        <f>IFERROR(INDEX(Lotes!$E:$E,MATCH(1,(Lotes!$A:$A=C6337)*(Lotes!$C:$C=E6337),0)),"")</f>
        <v/>
      </c>
      <c r="G6337" s="14" t="n"/>
    </row>
    <row r="6338">
      <c r="A6338" s="10" t="n"/>
      <c r="D6338">
        <f>IFERROR(VLOOKUP(C6338,Produtos!A:B,2,FALSE),"")</f>
        <v/>
      </c>
      <c r="F6338" s="10">
        <f>IFERROR(INDEX(Lotes!$E:$E,MATCH(1,(Lotes!$A:$A=C6338)*(Lotes!$C:$C=E6338),0)),"")</f>
        <v/>
      </c>
      <c r="G6338" s="14" t="n"/>
    </row>
    <row r="6339">
      <c r="A6339" s="10" t="n"/>
      <c r="D6339">
        <f>IFERROR(VLOOKUP(C6339,Produtos!A:B,2,FALSE),"")</f>
        <v/>
      </c>
      <c r="F6339" s="10">
        <f>IFERROR(INDEX(Lotes!$E:$E,MATCH(1,(Lotes!$A:$A=C6339)*(Lotes!$C:$C=E6339),0)),"")</f>
        <v/>
      </c>
      <c r="G6339" s="14" t="n"/>
    </row>
    <row r="6340">
      <c r="A6340" s="10" t="n"/>
      <c r="D6340">
        <f>IFERROR(VLOOKUP(C6340,Produtos!A:B,2,FALSE),"")</f>
        <v/>
      </c>
      <c r="F6340" s="10">
        <f>IFERROR(INDEX(Lotes!$E:$E,MATCH(1,(Lotes!$A:$A=C6340)*(Lotes!$C:$C=E6340),0)),"")</f>
        <v/>
      </c>
      <c r="G6340" s="14" t="n"/>
    </row>
    <row r="6341">
      <c r="A6341" s="10" t="n"/>
      <c r="D6341">
        <f>IFERROR(VLOOKUP(C6341,Produtos!A:B,2,FALSE),"")</f>
        <v/>
      </c>
      <c r="F6341" s="10">
        <f>IFERROR(INDEX(Lotes!$E:$E,MATCH(1,(Lotes!$A:$A=C6341)*(Lotes!$C:$C=E6341),0)),"")</f>
        <v/>
      </c>
      <c r="G6341" s="14" t="n"/>
    </row>
    <row r="6342">
      <c r="A6342" s="10" t="n"/>
      <c r="D6342">
        <f>IFERROR(VLOOKUP(C6342,Produtos!A:B,2,FALSE),"")</f>
        <v/>
      </c>
      <c r="F6342" s="10">
        <f>IFERROR(INDEX(Lotes!$E:$E,MATCH(1,(Lotes!$A:$A=C6342)*(Lotes!$C:$C=E6342),0)),"")</f>
        <v/>
      </c>
      <c r="G6342" s="14" t="n"/>
    </row>
    <row r="6343">
      <c r="A6343" s="10" t="n"/>
      <c r="D6343">
        <f>IFERROR(VLOOKUP(C6343,Produtos!A:B,2,FALSE),"")</f>
        <v/>
      </c>
      <c r="F6343" s="10">
        <f>IFERROR(INDEX(Lotes!$E:$E,MATCH(1,(Lotes!$A:$A=C6343)*(Lotes!$C:$C=E6343),0)),"")</f>
        <v/>
      </c>
      <c r="G6343" s="14" t="n"/>
    </row>
    <row r="6344">
      <c r="A6344" s="10" t="n"/>
      <c r="D6344">
        <f>IFERROR(VLOOKUP(C6344,Produtos!A:B,2,FALSE),"")</f>
        <v/>
      </c>
      <c r="F6344" s="10">
        <f>IFERROR(INDEX(Lotes!$E:$E,MATCH(1,(Lotes!$A:$A=C6344)*(Lotes!$C:$C=E6344),0)),"")</f>
        <v/>
      </c>
      <c r="G6344" s="14" t="n"/>
    </row>
    <row r="6345">
      <c r="A6345" s="10" t="n"/>
      <c r="D6345">
        <f>IFERROR(VLOOKUP(C6345,Produtos!A:B,2,FALSE),"")</f>
        <v/>
      </c>
      <c r="F6345" s="10">
        <f>IFERROR(INDEX(Lotes!$E:$E,MATCH(1,(Lotes!$A:$A=C6345)*(Lotes!$C:$C=E6345),0)),"")</f>
        <v/>
      </c>
      <c r="G6345" s="14" t="n"/>
    </row>
    <row r="6346">
      <c r="A6346" s="10" t="n"/>
      <c r="D6346">
        <f>IFERROR(VLOOKUP(C6346,Produtos!A:B,2,FALSE),"")</f>
        <v/>
      </c>
      <c r="F6346" s="10">
        <f>IFERROR(INDEX(Lotes!$E:$E,MATCH(1,(Lotes!$A:$A=C6346)*(Lotes!$C:$C=E6346),0)),"")</f>
        <v/>
      </c>
      <c r="G6346" s="14" t="n"/>
    </row>
    <row r="6347">
      <c r="A6347" s="10" t="n"/>
      <c r="D6347">
        <f>IFERROR(VLOOKUP(C6347,Produtos!A:B,2,FALSE),"")</f>
        <v/>
      </c>
      <c r="F6347" s="10">
        <f>IFERROR(INDEX(Lotes!$E:$E,MATCH(1,(Lotes!$A:$A=C6347)*(Lotes!$C:$C=E6347),0)),"")</f>
        <v/>
      </c>
      <c r="G6347" s="14" t="n"/>
    </row>
    <row r="6348">
      <c r="A6348" s="10" t="n"/>
      <c r="D6348">
        <f>IFERROR(VLOOKUP(C6348,Produtos!A:B,2,FALSE),"")</f>
        <v/>
      </c>
      <c r="F6348" s="10">
        <f>IFERROR(INDEX(Lotes!$E:$E,MATCH(1,(Lotes!$A:$A=C6348)*(Lotes!$C:$C=E6348),0)),"")</f>
        <v/>
      </c>
      <c r="G6348" s="14" t="n"/>
    </row>
    <row r="6349">
      <c r="A6349" s="10" t="n"/>
      <c r="D6349">
        <f>IFERROR(VLOOKUP(C6349,Produtos!A:B,2,FALSE),"")</f>
        <v/>
      </c>
      <c r="F6349" s="10">
        <f>IFERROR(INDEX(Lotes!$E:$E,MATCH(1,(Lotes!$A:$A=C6349)*(Lotes!$C:$C=E6349),0)),"")</f>
        <v/>
      </c>
      <c r="G6349" s="14" t="n"/>
    </row>
    <row r="6350">
      <c r="A6350" s="10" t="n"/>
      <c r="D6350">
        <f>IFERROR(VLOOKUP(C6350,Produtos!A:B,2,FALSE),"")</f>
        <v/>
      </c>
      <c r="F6350" s="10">
        <f>IFERROR(INDEX(Lotes!$E:$E,MATCH(1,(Lotes!$A:$A=C6350)*(Lotes!$C:$C=E6350),0)),"")</f>
        <v/>
      </c>
      <c r="G6350" s="14" t="n"/>
    </row>
    <row r="6351">
      <c r="A6351" s="10" t="n"/>
      <c r="D6351">
        <f>IFERROR(VLOOKUP(C6351,Produtos!A:B,2,FALSE),"")</f>
        <v/>
      </c>
      <c r="F6351" s="10">
        <f>IFERROR(INDEX(Lotes!$E:$E,MATCH(1,(Lotes!$A:$A=C6351)*(Lotes!$C:$C=E6351),0)),"")</f>
        <v/>
      </c>
      <c r="G6351" s="14" t="n"/>
    </row>
    <row r="6352">
      <c r="A6352" s="10" t="n"/>
      <c r="D6352">
        <f>IFERROR(VLOOKUP(C6352,Produtos!A:B,2,FALSE),"")</f>
        <v/>
      </c>
      <c r="F6352" s="10">
        <f>IFERROR(INDEX(Lotes!$E:$E,MATCH(1,(Lotes!$A:$A=C6352)*(Lotes!$C:$C=E6352),0)),"")</f>
        <v/>
      </c>
      <c r="G6352" s="14" t="n"/>
    </row>
    <row r="6353">
      <c r="A6353" s="10" t="n"/>
      <c r="D6353">
        <f>IFERROR(VLOOKUP(C6353,Produtos!A:B,2,FALSE),"")</f>
        <v/>
      </c>
      <c r="F6353" s="10">
        <f>IFERROR(INDEX(Lotes!$E:$E,MATCH(1,(Lotes!$A:$A=C6353)*(Lotes!$C:$C=E6353),0)),"")</f>
        <v/>
      </c>
      <c r="G6353" s="14" t="n"/>
    </row>
    <row r="6354">
      <c r="A6354" s="10" t="n"/>
      <c r="D6354">
        <f>IFERROR(VLOOKUP(C6354,Produtos!A:B,2,FALSE),"")</f>
        <v/>
      </c>
      <c r="F6354" s="10">
        <f>IFERROR(INDEX(Lotes!$E:$E,MATCH(1,(Lotes!$A:$A=C6354)*(Lotes!$C:$C=E6354),0)),"")</f>
        <v/>
      </c>
      <c r="G6354" s="14" t="n"/>
    </row>
    <row r="6355">
      <c r="A6355" s="10" t="n"/>
      <c r="D6355">
        <f>IFERROR(VLOOKUP(C6355,Produtos!A:B,2,FALSE),"")</f>
        <v/>
      </c>
      <c r="F6355" s="10">
        <f>IFERROR(INDEX(Lotes!$E:$E,MATCH(1,(Lotes!$A:$A=C6355)*(Lotes!$C:$C=E6355),0)),"")</f>
        <v/>
      </c>
      <c r="G6355" s="14" t="n"/>
    </row>
    <row r="6356">
      <c r="A6356" s="10" t="n"/>
      <c r="D6356">
        <f>IFERROR(VLOOKUP(C6356,Produtos!A:B,2,FALSE),"")</f>
        <v/>
      </c>
      <c r="F6356" s="10">
        <f>IFERROR(INDEX(Lotes!$E:$E,MATCH(1,(Lotes!$A:$A=C6356)*(Lotes!$C:$C=E6356),0)),"")</f>
        <v/>
      </c>
      <c r="G6356" s="14" t="n"/>
    </row>
    <row r="6357">
      <c r="A6357" s="10" t="n"/>
      <c r="D6357">
        <f>IFERROR(VLOOKUP(C6357,Produtos!A:B,2,FALSE),"")</f>
        <v/>
      </c>
      <c r="F6357" s="10">
        <f>IFERROR(INDEX(Lotes!$E:$E,MATCH(1,(Lotes!$A:$A=C6357)*(Lotes!$C:$C=E6357),0)),"")</f>
        <v/>
      </c>
      <c r="G6357" s="14" t="n"/>
    </row>
    <row r="6358">
      <c r="A6358" s="10" t="n"/>
      <c r="D6358">
        <f>IFERROR(VLOOKUP(C6358,Produtos!A:B,2,FALSE),"")</f>
        <v/>
      </c>
      <c r="F6358" s="10">
        <f>IFERROR(INDEX(Lotes!$E:$E,MATCH(1,(Lotes!$A:$A=C6358)*(Lotes!$C:$C=E6358),0)),"")</f>
        <v/>
      </c>
      <c r="G6358" s="14" t="n"/>
    </row>
    <row r="6359">
      <c r="A6359" s="10" t="n"/>
      <c r="D6359">
        <f>IFERROR(VLOOKUP(C6359,Produtos!A:B,2,FALSE),"")</f>
        <v/>
      </c>
      <c r="F6359" s="10">
        <f>IFERROR(INDEX(Lotes!$E:$E,MATCH(1,(Lotes!$A:$A=C6359)*(Lotes!$C:$C=E6359),0)),"")</f>
        <v/>
      </c>
      <c r="G6359" s="14" t="n"/>
    </row>
    <row r="6360">
      <c r="A6360" s="10" t="n"/>
      <c r="D6360">
        <f>IFERROR(VLOOKUP(C6360,Produtos!A:B,2,FALSE),"")</f>
        <v/>
      </c>
      <c r="F6360" s="10">
        <f>IFERROR(INDEX(Lotes!$E:$E,MATCH(1,(Lotes!$A:$A=C6360)*(Lotes!$C:$C=E6360),0)),"")</f>
        <v/>
      </c>
      <c r="G6360" s="14" t="n"/>
    </row>
    <row r="6361">
      <c r="A6361" s="10" t="n"/>
      <c r="D6361">
        <f>IFERROR(VLOOKUP(C6361,Produtos!A:B,2,FALSE),"")</f>
        <v/>
      </c>
      <c r="F6361" s="10">
        <f>IFERROR(INDEX(Lotes!$E:$E,MATCH(1,(Lotes!$A:$A=C6361)*(Lotes!$C:$C=E6361),0)),"")</f>
        <v/>
      </c>
      <c r="G6361" s="14" t="n"/>
    </row>
    <row r="6362">
      <c r="A6362" s="10" t="n"/>
      <c r="D6362">
        <f>IFERROR(VLOOKUP(C6362,Produtos!A:B,2,FALSE),"")</f>
        <v/>
      </c>
      <c r="F6362" s="10">
        <f>IFERROR(INDEX(Lotes!$E:$E,MATCH(1,(Lotes!$A:$A=C6362)*(Lotes!$C:$C=E6362),0)),"")</f>
        <v/>
      </c>
      <c r="G6362" s="14" t="n"/>
    </row>
    <row r="6363">
      <c r="A6363" s="10" t="n"/>
      <c r="D6363">
        <f>IFERROR(VLOOKUP(C6363,Produtos!A:B,2,FALSE),"")</f>
        <v/>
      </c>
      <c r="F6363" s="10">
        <f>IFERROR(INDEX(Lotes!$E:$E,MATCH(1,(Lotes!$A:$A=C6363)*(Lotes!$C:$C=E6363),0)),"")</f>
        <v/>
      </c>
      <c r="G6363" s="14" t="n"/>
    </row>
    <row r="6364">
      <c r="A6364" s="10" t="n"/>
      <c r="D6364">
        <f>IFERROR(VLOOKUP(C6364,Produtos!A:B,2,FALSE),"")</f>
        <v/>
      </c>
      <c r="F6364" s="10">
        <f>IFERROR(INDEX(Lotes!$E:$E,MATCH(1,(Lotes!$A:$A=C6364)*(Lotes!$C:$C=E6364),0)),"")</f>
        <v/>
      </c>
      <c r="G6364" s="14" t="n"/>
    </row>
    <row r="6365">
      <c r="A6365" s="10" t="n"/>
      <c r="D6365">
        <f>IFERROR(VLOOKUP(C6365,Produtos!A:B,2,FALSE),"")</f>
        <v/>
      </c>
      <c r="F6365" s="10">
        <f>IFERROR(INDEX(Lotes!$E:$E,MATCH(1,(Lotes!$A:$A=C6365)*(Lotes!$C:$C=E6365),0)),"")</f>
        <v/>
      </c>
      <c r="G6365" s="14" t="n"/>
    </row>
    <row r="6366">
      <c r="A6366" s="10" t="n"/>
      <c r="D6366">
        <f>IFERROR(VLOOKUP(C6366,Produtos!A:B,2,FALSE),"")</f>
        <v/>
      </c>
      <c r="F6366" s="10">
        <f>IFERROR(INDEX(Lotes!$E:$E,MATCH(1,(Lotes!$A:$A=C6366)*(Lotes!$C:$C=E6366),0)),"")</f>
        <v/>
      </c>
      <c r="G6366" s="14" t="n"/>
    </row>
    <row r="6367">
      <c r="A6367" s="10" t="n"/>
      <c r="D6367">
        <f>IFERROR(VLOOKUP(C6367,Produtos!A:B,2,FALSE),"")</f>
        <v/>
      </c>
      <c r="F6367" s="10">
        <f>IFERROR(INDEX(Lotes!$E:$E,MATCH(1,(Lotes!$A:$A=C6367)*(Lotes!$C:$C=E6367),0)),"")</f>
        <v/>
      </c>
      <c r="G6367" s="14" t="n"/>
    </row>
    <row r="6368">
      <c r="A6368" s="10" t="n"/>
      <c r="D6368">
        <f>IFERROR(VLOOKUP(C6368,Produtos!A:B,2,FALSE),"")</f>
        <v/>
      </c>
      <c r="F6368" s="10">
        <f>IFERROR(INDEX(Lotes!$E:$E,MATCH(1,(Lotes!$A:$A=C6368)*(Lotes!$C:$C=E6368),0)),"")</f>
        <v/>
      </c>
      <c r="G6368" s="14" t="n"/>
    </row>
    <row r="6369">
      <c r="A6369" s="10" t="n"/>
      <c r="D6369">
        <f>IFERROR(VLOOKUP(C6369,Produtos!A:B,2,FALSE),"")</f>
        <v/>
      </c>
      <c r="F6369" s="10">
        <f>IFERROR(INDEX(Lotes!$E:$E,MATCH(1,(Lotes!$A:$A=C6369)*(Lotes!$C:$C=E6369),0)),"")</f>
        <v/>
      </c>
      <c r="G6369" s="14" t="n"/>
    </row>
    <row r="6370">
      <c r="A6370" s="10" t="n"/>
      <c r="D6370">
        <f>IFERROR(VLOOKUP(C6370,Produtos!A:B,2,FALSE),"")</f>
        <v/>
      </c>
      <c r="F6370" s="10">
        <f>IFERROR(INDEX(Lotes!$E:$E,MATCH(1,(Lotes!$A:$A=C6370)*(Lotes!$C:$C=E6370),0)),"")</f>
        <v/>
      </c>
      <c r="G6370" s="14" t="n"/>
    </row>
    <row r="6371">
      <c r="A6371" s="10" t="n"/>
      <c r="D6371">
        <f>IFERROR(VLOOKUP(C6371,Produtos!A:B,2,FALSE),"")</f>
        <v/>
      </c>
      <c r="F6371" s="10">
        <f>IFERROR(INDEX(Lotes!$E:$E,MATCH(1,(Lotes!$A:$A=C6371)*(Lotes!$C:$C=E6371),0)),"")</f>
        <v/>
      </c>
      <c r="G6371" s="14" t="n"/>
    </row>
    <row r="6372">
      <c r="A6372" s="10" t="n"/>
      <c r="D6372">
        <f>IFERROR(VLOOKUP(C6372,Produtos!A:B,2,FALSE),"")</f>
        <v/>
      </c>
      <c r="F6372" s="10">
        <f>IFERROR(INDEX(Lotes!$E:$E,MATCH(1,(Lotes!$A:$A=C6372)*(Lotes!$C:$C=E6372),0)),"")</f>
        <v/>
      </c>
      <c r="G6372" s="14" t="n"/>
    </row>
    <row r="6373">
      <c r="A6373" s="10" t="n"/>
      <c r="D6373">
        <f>IFERROR(VLOOKUP(C6373,Produtos!A:B,2,FALSE),"")</f>
        <v/>
      </c>
      <c r="F6373" s="10">
        <f>IFERROR(INDEX(Lotes!$E:$E,MATCH(1,(Lotes!$A:$A=C6373)*(Lotes!$C:$C=E6373),0)),"")</f>
        <v/>
      </c>
      <c r="G6373" s="14" t="n"/>
    </row>
    <row r="6374">
      <c r="A6374" s="10" t="n"/>
      <c r="D6374">
        <f>IFERROR(VLOOKUP(C6374,Produtos!A:B,2,FALSE),"")</f>
        <v/>
      </c>
      <c r="F6374" s="10">
        <f>IFERROR(INDEX(Lotes!$E:$E,MATCH(1,(Lotes!$A:$A=C6374)*(Lotes!$C:$C=E6374),0)),"")</f>
        <v/>
      </c>
      <c r="G6374" s="14" t="n"/>
    </row>
    <row r="6375">
      <c r="A6375" s="10" t="n"/>
      <c r="D6375">
        <f>IFERROR(VLOOKUP(C6375,Produtos!A:B,2,FALSE),"")</f>
        <v/>
      </c>
      <c r="F6375" s="10">
        <f>IFERROR(INDEX(Lotes!$E:$E,MATCH(1,(Lotes!$A:$A=C6375)*(Lotes!$C:$C=E6375),0)),"")</f>
        <v/>
      </c>
      <c r="G6375" s="14" t="n"/>
    </row>
    <row r="6376">
      <c r="A6376" s="10" t="n"/>
      <c r="D6376">
        <f>IFERROR(VLOOKUP(C6376,Produtos!A:B,2,FALSE),"")</f>
        <v/>
      </c>
      <c r="F6376" s="10">
        <f>IFERROR(INDEX(Lotes!$E:$E,MATCH(1,(Lotes!$A:$A=C6376)*(Lotes!$C:$C=E6376),0)),"")</f>
        <v/>
      </c>
      <c r="G6376" s="14" t="n"/>
    </row>
    <row r="6377">
      <c r="A6377" s="10" t="n"/>
      <c r="D6377">
        <f>IFERROR(VLOOKUP(C6377,Produtos!A:B,2,FALSE),"")</f>
        <v/>
      </c>
      <c r="F6377" s="10">
        <f>IFERROR(INDEX(Lotes!$E:$E,MATCH(1,(Lotes!$A:$A=C6377)*(Lotes!$C:$C=E6377),0)),"")</f>
        <v/>
      </c>
      <c r="G6377" s="14" t="n"/>
    </row>
    <row r="6378">
      <c r="A6378" s="10" t="n"/>
      <c r="D6378">
        <f>IFERROR(VLOOKUP(C6378,Produtos!A:B,2,FALSE),"")</f>
        <v/>
      </c>
      <c r="F6378" s="10">
        <f>IFERROR(INDEX(Lotes!$E:$E,MATCH(1,(Lotes!$A:$A=C6378)*(Lotes!$C:$C=E6378),0)),"")</f>
        <v/>
      </c>
      <c r="G6378" s="14" t="n"/>
    </row>
    <row r="6379">
      <c r="A6379" s="10" t="n"/>
      <c r="D6379">
        <f>IFERROR(VLOOKUP(C6379,Produtos!A:B,2,FALSE),"")</f>
        <v/>
      </c>
      <c r="F6379" s="10">
        <f>IFERROR(INDEX(Lotes!$E:$E,MATCH(1,(Lotes!$A:$A=C6379)*(Lotes!$C:$C=E6379),0)),"")</f>
        <v/>
      </c>
      <c r="G6379" s="14" t="n"/>
    </row>
    <row r="6380">
      <c r="A6380" s="10" t="n"/>
      <c r="D6380">
        <f>IFERROR(VLOOKUP(C6380,Produtos!A:B,2,FALSE),"")</f>
        <v/>
      </c>
      <c r="F6380" s="10">
        <f>IFERROR(INDEX(Lotes!$E:$E,MATCH(1,(Lotes!$A:$A=C6380)*(Lotes!$C:$C=E6380),0)),"")</f>
        <v/>
      </c>
      <c r="G6380" s="14" t="n"/>
    </row>
    <row r="6381">
      <c r="A6381" s="10" t="n"/>
      <c r="D6381">
        <f>IFERROR(VLOOKUP(C6381,Produtos!A:B,2,FALSE),"")</f>
        <v/>
      </c>
      <c r="F6381" s="10">
        <f>IFERROR(INDEX(Lotes!$E:$E,MATCH(1,(Lotes!$A:$A=C6381)*(Lotes!$C:$C=E6381),0)),"")</f>
        <v/>
      </c>
      <c r="G6381" s="14" t="n"/>
    </row>
    <row r="6382">
      <c r="A6382" s="10" t="n"/>
      <c r="D6382">
        <f>IFERROR(VLOOKUP(C6382,Produtos!A:B,2,FALSE),"")</f>
        <v/>
      </c>
      <c r="F6382" s="10">
        <f>IFERROR(INDEX(Lotes!$E:$E,MATCH(1,(Lotes!$A:$A=C6382)*(Lotes!$C:$C=E6382),0)),"")</f>
        <v/>
      </c>
      <c r="G6382" s="14" t="n"/>
    </row>
    <row r="6383">
      <c r="A6383" s="10" t="n"/>
      <c r="D6383">
        <f>IFERROR(VLOOKUP(C6383,Produtos!A:B,2,FALSE),"")</f>
        <v/>
      </c>
      <c r="F6383" s="10">
        <f>IFERROR(INDEX(Lotes!$E:$E,MATCH(1,(Lotes!$A:$A=C6383)*(Lotes!$C:$C=E6383),0)),"")</f>
        <v/>
      </c>
      <c r="G6383" s="14" t="n"/>
    </row>
    <row r="6384">
      <c r="A6384" s="10" t="n"/>
      <c r="D6384">
        <f>IFERROR(VLOOKUP(C6384,Produtos!A:B,2,FALSE),"")</f>
        <v/>
      </c>
      <c r="F6384" s="10">
        <f>IFERROR(INDEX(Lotes!$E:$E,MATCH(1,(Lotes!$A:$A=C6384)*(Lotes!$C:$C=E6384),0)),"")</f>
        <v/>
      </c>
      <c r="G6384" s="14" t="n"/>
    </row>
    <row r="6385">
      <c r="A6385" s="10" t="n"/>
      <c r="D6385">
        <f>IFERROR(VLOOKUP(C6385,Produtos!A:B,2,FALSE),"")</f>
        <v/>
      </c>
      <c r="F6385" s="10">
        <f>IFERROR(INDEX(Lotes!$E:$E,MATCH(1,(Lotes!$A:$A=C6385)*(Lotes!$C:$C=E6385),0)),"")</f>
        <v/>
      </c>
      <c r="G6385" s="14" t="n"/>
    </row>
    <row r="6386">
      <c r="A6386" s="10" t="n"/>
      <c r="D6386">
        <f>IFERROR(VLOOKUP(C6386,Produtos!A:B,2,FALSE),"")</f>
        <v/>
      </c>
      <c r="F6386" s="10">
        <f>IFERROR(INDEX(Lotes!$E:$E,MATCH(1,(Lotes!$A:$A=C6386)*(Lotes!$C:$C=E6386),0)),"")</f>
        <v/>
      </c>
      <c r="G6386" s="14" t="n"/>
    </row>
    <row r="6387">
      <c r="A6387" s="10" t="n"/>
      <c r="D6387">
        <f>IFERROR(VLOOKUP(C6387,Produtos!A:B,2,FALSE),"")</f>
        <v/>
      </c>
      <c r="F6387" s="10">
        <f>IFERROR(INDEX(Lotes!$E:$E,MATCH(1,(Lotes!$A:$A=C6387)*(Lotes!$C:$C=E6387),0)),"")</f>
        <v/>
      </c>
      <c r="G6387" s="14" t="n"/>
    </row>
    <row r="6388">
      <c r="A6388" s="10" t="n"/>
      <c r="D6388">
        <f>IFERROR(VLOOKUP(C6388,Produtos!A:B,2,FALSE),"")</f>
        <v/>
      </c>
      <c r="F6388" s="10">
        <f>IFERROR(INDEX(Lotes!$E:$E,MATCH(1,(Lotes!$A:$A=C6388)*(Lotes!$C:$C=E6388),0)),"")</f>
        <v/>
      </c>
      <c r="G6388" s="14" t="n"/>
    </row>
    <row r="6389">
      <c r="A6389" s="10" t="n"/>
      <c r="D6389">
        <f>IFERROR(VLOOKUP(C6389,Produtos!A:B,2,FALSE),"")</f>
        <v/>
      </c>
      <c r="F6389" s="10">
        <f>IFERROR(INDEX(Lotes!$E:$E,MATCH(1,(Lotes!$A:$A=C6389)*(Lotes!$C:$C=E6389),0)),"")</f>
        <v/>
      </c>
      <c r="G6389" s="14" t="n"/>
    </row>
    <row r="6390">
      <c r="A6390" s="10" t="n"/>
      <c r="D6390">
        <f>IFERROR(VLOOKUP(C6390,Produtos!A:B,2,FALSE),"")</f>
        <v/>
      </c>
      <c r="F6390" s="10">
        <f>IFERROR(INDEX(Lotes!$E:$E,MATCH(1,(Lotes!$A:$A=C6390)*(Lotes!$C:$C=E6390),0)),"")</f>
        <v/>
      </c>
      <c r="G6390" s="14" t="n"/>
    </row>
    <row r="6391">
      <c r="A6391" s="10" t="n"/>
      <c r="D6391">
        <f>IFERROR(VLOOKUP(C6391,Produtos!A:B,2,FALSE),"")</f>
        <v/>
      </c>
      <c r="F6391" s="10">
        <f>IFERROR(INDEX(Lotes!$E:$E,MATCH(1,(Lotes!$A:$A=C6391)*(Lotes!$C:$C=E6391),0)),"")</f>
        <v/>
      </c>
      <c r="G6391" s="14" t="n"/>
    </row>
    <row r="6392">
      <c r="A6392" s="10" t="n"/>
      <c r="D6392">
        <f>IFERROR(VLOOKUP(C6392,Produtos!A:B,2,FALSE),"")</f>
        <v/>
      </c>
      <c r="F6392" s="10">
        <f>IFERROR(INDEX(Lotes!$E:$E,MATCH(1,(Lotes!$A:$A=C6392)*(Lotes!$C:$C=E6392),0)),"")</f>
        <v/>
      </c>
      <c r="G6392" s="14" t="n"/>
    </row>
    <row r="6393">
      <c r="A6393" s="10" t="n"/>
      <c r="D6393">
        <f>IFERROR(VLOOKUP(C6393,Produtos!A:B,2,FALSE),"")</f>
        <v/>
      </c>
      <c r="F6393" s="10">
        <f>IFERROR(INDEX(Lotes!$E:$E,MATCH(1,(Lotes!$A:$A=C6393)*(Lotes!$C:$C=E6393),0)),"")</f>
        <v/>
      </c>
      <c r="G6393" s="14" t="n"/>
    </row>
    <row r="6394">
      <c r="A6394" s="10" t="n"/>
      <c r="D6394">
        <f>IFERROR(VLOOKUP(C6394,Produtos!A:B,2,FALSE),"")</f>
        <v/>
      </c>
      <c r="F6394" s="10">
        <f>IFERROR(INDEX(Lotes!$E:$E,MATCH(1,(Lotes!$A:$A=C6394)*(Lotes!$C:$C=E6394),0)),"")</f>
        <v/>
      </c>
      <c r="G6394" s="14" t="n"/>
    </row>
    <row r="6395">
      <c r="A6395" s="10" t="n"/>
      <c r="D6395">
        <f>IFERROR(VLOOKUP(C6395,Produtos!A:B,2,FALSE),"")</f>
        <v/>
      </c>
      <c r="F6395" s="10">
        <f>IFERROR(INDEX(Lotes!$E:$E,MATCH(1,(Lotes!$A:$A=C6395)*(Lotes!$C:$C=E6395),0)),"")</f>
        <v/>
      </c>
      <c r="G6395" s="14" t="n"/>
    </row>
    <row r="6396">
      <c r="A6396" s="10" t="n"/>
      <c r="D6396">
        <f>IFERROR(VLOOKUP(C6396,Produtos!A:B,2,FALSE),"")</f>
        <v/>
      </c>
      <c r="F6396" s="10">
        <f>IFERROR(INDEX(Lotes!$E:$E,MATCH(1,(Lotes!$A:$A=C6396)*(Lotes!$C:$C=E6396),0)),"")</f>
        <v/>
      </c>
      <c r="G6396" s="14" t="n"/>
    </row>
    <row r="6397">
      <c r="A6397" s="10" t="n"/>
      <c r="D6397">
        <f>IFERROR(VLOOKUP(C6397,Produtos!A:B,2,FALSE),"")</f>
        <v/>
      </c>
      <c r="F6397" s="10">
        <f>IFERROR(INDEX(Lotes!$E:$E,MATCH(1,(Lotes!$A:$A=C6397)*(Lotes!$C:$C=E6397),0)),"")</f>
        <v/>
      </c>
      <c r="G6397" s="14" t="n"/>
    </row>
    <row r="6398">
      <c r="A6398" s="10" t="n"/>
      <c r="D6398">
        <f>IFERROR(VLOOKUP(C6398,Produtos!A:B,2,FALSE),"")</f>
        <v/>
      </c>
      <c r="F6398" s="10">
        <f>IFERROR(INDEX(Lotes!$E:$E,MATCH(1,(Lotes!$A:$A=C6398)*(Lotes!$C:$C=E6398),0)),"")</f>
        <v/>
      </c>
      <c r="G6398" s="14" t="n"/>
    </row>
    <row r="6399">
      <c r="A6399" s="10" t="n"/>
      <c r="D6399">
        <f>IFERROR(VLOOKUP(C6399,Produtos!A:B,2,FALSE),"")</f>
        <v/>
      </c>
      <c r="F6399" s="10">
        <f>IFERROR(INDEX(Lotes!$E:$E,MATCH(1,(Lotes!$A:$A=C6399)*(Lotes!$C:$C=E6399),0)),"")</f>
        <v/>
      </c>
      <c r="G6399" s="14" t="n"/>
    </row>
    <row r="6400">
      <c r="A6400" s="10" t="n"/>
      <c r="D6400">
        <f>IFERROR(VLOOKUP(C6400,Produtos!A:B,2,FALSE),"")</f>
        <v/>
      </c>
      <c r="F6400" s="10">
        <f>IFERROR(INDEX(Lotes!$E:$E,MATCH(1,(Lotes!$A:$A=C6400)*(Lotes!$C:$C=E6400),0)),"")</f>
        <v/>
      </c>
      <c r="G6400" s="14" t="n"/>
    </row>
    <row r="6401">
      <c r="A6401" s="10" t="n"/>
      <c r="D6401">
        <f>IFERROR(VLOOKUP(C6401,Produtos!A:B,2,FALSE),"")</f>
        <v/>
      </c>
      <c r="F6401" s="10">
        <f>IFERROR(INDEX(Lotes!$E:$E,MATCH(1,(Lotes!$A:$A=C6401)*(Lotes!$C:$C=E6401),0)),"")</f>
        <v/>
      </c>
      <c r="G6401" s="14" t="n"/>
    </row>
    <row r="6402">
      <c r="A6402" s="10" t="n"/>
      <c r="D6402">
        <f>IFERROR(VLOOKUP(C6402,Produtos!A:B,2,FALSE),"")</f>
        <v/>
      </c>
      <c r="F6402" s="10">
        <f>IFERROR(INDEX(Lotes!$E:$E,MATCH(1,(Lotes!$A:$A=C6402)*(Lotes!$C:$C=E6402),0)),"")</f>
        <v/>
      </c>
      <c r="G6402" s="14" t="n"/>
    </row>
    <row r="6403">
      <c r="A6403" s="10" t="n"/>
      <c r="D6403">
        <f>IFERROR(VLOOKUP(C6403,Produtos!A:B,2,FALSE),"")</f>
        <v/>
      </c>
      <c r="F6403" s="10">
        <f>IFERROR(INDEX(Lotes!$E:$E,MATCH(1,(Lotes!$A:$A=C6403)*(Lotes!$C:$C=E6403),0)),"")</f>
        <v/>
      </c>
      <c r="G6403" s="14" t="n"/>
    </row>
    <row r="6404">
      <c r="A6404" s="10" t="n"/>
      <c r="D6404">
        <f>IFERROR(VLOOKUP(C6404,Produtos!A:B,2,FALSE),"")</f>
        <v/>
      </c>
      <c r="F6404" s="10">
        <f>IFERROR(INDEX(Lotes!$E:$E,MATCH(1,(Lotes!$A:$A=C6404)*(Lotes!$C:$C=E6404),0)),"")</f>
        <v/>
      </c>
      <c r="G6404" s="14" t="n"/>
    </row>
    <row r="6405">
      <c r="A6405" s="10" t="n"/>
      <c r="D6405">
        <f>IFERROR(VLOOKUP(C6405,Produtos!A:B,2,FALSE),"")</f>
        <v/>
      </c>
      <c r="F6405" s="10">
        <f>IFERROR(INDEX(Lotes!$E:$E,MATCH(1,(Lotes!$A:$A=C6405)*(Lotes!$C:$C=E6405),0)),"")</f>
        <v/>
      </c>
      <c r="G6405" s="14" t="n"/>
    </row>
    <row r="6406">
      <c r="A6406" s="10" t="n"/>
      <c r="D6406">
        <f>IFERROR(VLOOKUP(C6406,Produtos!A:B,2,FALSE),"")</f>
        <v/>
      </c>
      <c r="F6406" s="10">
        <f>IFERROR(INDEX(Lotes!$E:$E,MATCH(1,(Lotes!$A:$A=C6406)*(Lotes!$C:$C=E6406),0)),"")</f>
        <v/>
      </c>
      <c r="G6406" s="14" t="n"/>
    </row>
    <row r="6407">
      <c r="A6407" s="10" t="n"/>
      <c r="D6407">
        <f>IFERROR(VLOOKUP(C6407,Produtos!A:B,2,FALSE),"")</f>
        <v/>
      </c>
      <c r="F6407" s="10">
        <f>IFERROR(INDEX(Lotes!$E:$E,MATCH(1,(Lotes!$A:$A=C6407)*(Lotes!$C:$C=E6407),0)),"")</f>
        <v/>
      </c>
      <c r="G6407" s="14" t="n"/>
    </row>
    <row r="6408">
      <c r="A6408" s="10" t="n"/>
      <c r="D6408">
        <f>IFERROR(VLOOKUP(C6408,Produtos!A:B,2,FALSE),"")</f>
        <v/>
      </c>
      <c r="F6408" s="10">
        <f>IFERROR(INDEX(Lotes!$E:$E,MATCH(1,(Lotes!$A:$A=C6408)*(Lotes!$C:$C=E6408),0)),"")</f>
        <v/>
      </c>
      <c r="G6408" s="14" t="n"/>
    </row>
    <row r="6409">
      <c r="A6409" s="10" t="n"/>
      <c r="D6409">
        <f>IFERROR(VLOOKUP(C6409,Produtos!A:B,2,FALSE),"")</f>
        <v/>
      </c>
      <c r="F6409" s="10">
        <f>IFERROR(INDEX(Lotes!$E:$E,MATCH(1,(Lotes!$A:$A=C6409)*(Lotes!$C:$C=E6409),0)),"")</f>
        <v/>
      </c>
      <c r="G6409" s="14" t="n"/>
    </row>
    <row r="6410">
      <c r="A6410" s="10" t="n"/>
      <c r="D6410">
        <f>IFERROR(VLOOKUP(C6410,Produtos!A:B,2,FALSE),"")</f>
        <v/>
      </c>
      <c r="F6410" s="10">
        <f>IFERROR(INDEX(Lotes!$E:$E,MATCH(1,(Lotes!$A:$A=C6410)*(Lotes!$C:$C=E6410),0)),"")</f>
        <v/>
      </c>
      <c r="G6410" s="14" t="n"/>
    </row>
    <row r="6411">
      <c r="A6411" s="10" t="n"/>
      <c r="D6411">
        <f>IFERROR(VLOOKUP(C6411,Produtos!A:B,2,FALSE),"")</f>
        <v/>
      </c>
      <c r="F6411" s="10">
        <f>IFERROR(INDEX(Lotes!$E:$E,MATCH(1,(Lotes!$A:$A=C6411)*(Lotes!$C:$C=E6411),0)),"")</f>
        <v/>
      </c>
      <c r="G6411" s="14" t="n"/>
    </row>
    <row r="6412">
      <c r="A6412" s="10" t="n"/>
      <c r="D6412">
        <f>IFERROR(VLOOKUP(C6412,Produtos!A:B,2,FALSE),"")</f>
        <v/>
      </c>
      <c r="F6412" s="10">
        <f>IFERROR(INDEX(Lotes!$E:$E,MATCH(1,(Lotes!$A:$A=C6412)*(Lotes!$C:$C=E6412),0)),"")</f>
        <v/>
      </c>
      <c r="G6412" s="14" t="n"/>
    </row>
    <row r="6413">
      <c r="A6413" s="10" t="n"/>
      <c r="D6413">
        <f>IFERROR(VLOOKUP(C6413,Produtos!A:B,2,FALSE),"")</f>
        <v/>
      </c>
      <c r="F6413" s="10">
        <f>IFERROR(INDEX(Lotes!$E:$E,MATCH(1,(Lotes!$A:$A=C6413)*(Lotes!$C:$C=E6413),0)),"")</f>
        <v/>
      </c>
      <c r="G6413" s="14" t="n"/>
    </row>
    <row r="6414">
      <c r="A6414" s="10" t="n"/>
      <c r="D6414">
        <f>IFERROR(VLOOKUP(C6414,Produtos!A:B,2,FALSE),"")</f>
        <v/>
      </c>
      <c r="F6414" s="10">
        <f>IFERROR(INDEX(Lotes!$E:$E,MATCH(1,(Lotes!$A:$A=C6414)*(Lotes!$C:$C=E6414),0)),"")</f>
        <v/>
      </c>
      <c r="G6414" s="14" t="n"/>
    </row>
    <row r="6415">
      <c r="A6415" s="10" t="n"/>
      <c r="D6415">
        <f>IFERROR(VLOOKUP(C6415,Produtos!A:B,2,FALSE),"")</f>
        <v/>
      </c>
      <c r="F6415" s="10">
        <f>IFERROR(INDEX(Lotes!$E:$E,MATCH(1,(Lotes!$A:$A=C6415)*(Lotes!$C:$C=E6415),0)),"")</f>
        <v/>
      </c>
      <c r="G6415" s="14" t="n"/>
    </row>
    <row r="6416">
      <c r="A6416" s="10" t="n"/>
      <c r="D6416">
        <f>IFERROR(VLOOKUP(C6416,Produtos!A:B,2,FALSE),"")</f>
        <v/>
      </c>
      <c r="F6416" s="10">
        <f>IFERROR(INDEX(Lotes!$E:$E,MATCH(1,(Lotes!$A:$A=C6416)*(Lotes!$C:$C=E6416),0)),"")</f>
        <v/>
      </c>
      <c r="G6416" s="14" t="n"/>
    </row>
    <row r="6417">
      <c r="A6417" s="10" t="n"/>
      <c r="D6417">
        <f>IFERROR(VLOOKUP(C6417,Produtos!A:B,2,FALSE),"")</f>
        <v/>
      </c>
      <c r="F6417" s="10">
        <f>IFERROR(INDEX(Lotes!$E:$E,MATCH(1,(Lotes!$A:$A=C6417)*(Lotes!$C:$C=E6417),0)),"")</f>
        <v/>
      </c>
      <c r="G6417" s="14" t="n"/>
    </row>
    <row r="6418">
      <c r="A6418" s="10" t="n"/>
      <c r="D6418">
        <f>IFERROR(VLOOKUP(C6418,Produtos!A:B,2,FALSE),"")</f>
        <v/>
      </c>
      <c r="F6418" s="10">
        <f>IFERROR(INDEX(Lotes!$E:$E,MATCH(1,(Lotes!$A:$A=C6418)*(Lotes!$C:$C=E6418),0)),"")</f>
        <v/>
      </c>
      <c r="G6418" s="14" t="n"/>
    </row>
    <row r="6419">
      <c r="A6419" s="10" t="n"/>
      <c r="D6419">
        <f>IFERROR(VLOOKUP(C6419,Produtos!A:B,2,FALSE),"")</f>
        <v/>
      </c>
      <c r="F6419" s="10">
        <f>IFERROR(INDEX(Lotes!$E:$E,MATCH(1,(Lotes!$A:$A=C6419)*(Lotes!$C:$C=E6419),0)),"")</f>
        <v/>
      </c>
      <c r="G6419" s="14" t="n"/>
    </row>
    <row r="6420">
      <c r="A6420" s="10" t="n"/>
      <c r="D6420">
        <f>IFERROR(VLOOKUP(C6420,Produtos!A:B,2,FALSE),"")</f>
        <v/>
      </c>
      <c r="F6420" s="10">
        <f>IFERROR(INDEX(Lotes!$E:$E,MATCH(1,(Lotes!$A:$A=C6420)*(Lotes!$C:$C=E6420),0)),"")</f>
        <v/>
      </c>
      <c r="G6420" s="14" t="n"/>
    </row>
    <row r="6421">
      <c r="A6421" s="10" t="n"/>
      <c r="D6421">
        <f>IFERROR(VLOOKUP(C6421,Produtos!A:B,2,FALSE),"")</f>
        <v/>
      </c>
      <c r="F6421" s="10">
        <f>IFERROR(INDEX(Lotes!$E:$E,MATCH(1,(Lotes!$A:$A=C6421)*(Lotes!$C:$C=E6421),0)),"")</f>
        <v/>
      </c>
      <c r="G6421" s="14" t="n"/>
    </row>
    <row r="6422">
      <c r="A6422" s="10" t="n"/>
      <c r="D6422">
        <f>IFERROR(VLOOKUP(C6422,Produtos!A:B,2,FALSE),"")</f>
        <v/>
      </c>
      <c r="F6422" s="10">
        <f>IFERROR(INDEX(Lotes!$E:$E,MATCH(1,(Lotes!$A:$A=C6422)*(Lotes!$C:$C=E6422),0)),"")</f>
        <v/>
      </c>
      <c r="G6422" s="14" t="n"/>
    </row>
    <row r="6423">
      <c r="A6423" s="10" t="n"/>
      <c r="D6423">
        <f>IFERROR(VLOOKUP(C6423,Produtos!A:B,2,FALSE),"")</f>
        <v/>
      </c>
      <c r="F6423" s="10">
        <f>IFERROR(INDEX(Lotes!$E:$E,MATCH(1,(Lotes!$A:$A=C6423)*(Lotes!$C:$C=E6423),0)),"")</f>
        <v/>
      </c>
      <c r="G6423" s="14" t="n"/>
    </row>
    <row r="6424">
      <c r="A6424" s="10" t="n"/>
      <c r="D6424">
        <f>IFERROR(VLOOKUP(C6424,Produtos!A:B,2,FALSE),"")</f>
        <v/>
      </c>
      <c r="F6424" s="10">
        <f>IFERROR(INDEX(Lotes!$E:$E,MATCH(1,(Lotes!$A:$A=C6424)*(Lotes!$C:$C=E6424),0)),"")</f>
        <v/>
      </c>
      <c r="G6424" s="14" t="n"/>
    </row>
    <row r="6425">
      <c r="A6425" s="10" t="n"/>
      <c r="D6425">
        <f>IFERROR(VLOOKUP(C6425,Produtos!A:B,2,FALSE),"")</f>
        <v/>
      </c>
      <c r="F6425" s="10">
        <f>IFERROR(INDEX(Lotes!$E:$E,MATCH(1,(Lotes!$A:$A=C6425)*(Lotes!$C:$C=E6425),0)),"")</f>
        <v/>
      </c>
      <c r="G6425" s="14" t="n"/>
    </row>
    <row r="6426">
      <c r="A6426" s="10" t="n"/>
      <c r="D6426">
        <f>IFERROR(VLOOKUP(C6426,Produtos!A:B,2,FALSE),"")</f>
        <v/>
      </c>
      <c r="F6426" s="10">
        <f>IFERROR(INDEX(Lotes!$E:$E,MATCH(1,(Lotes!$A:$A=C6426)*(Lotes!$C:$C=E6426),0)),"")</f>
        <v/>
      </c>
      <c r="G6426" s="14" t="n"/>
    </row>
    <row r="6427">
      <c r="A6427" s="10" t="n"/>
      <c r="D6427">
        <f>IFERROR(VLOOKUP(C6427,Produtos!A:B,2,FALSE),"")</f>
        <v/>
      </c>
      <c r="F6427" s="10">
        <f>IFERROR(INDEX(Lotes!$E:$E,MATCH(1,(Lotes!$A:$A=C6427)*(Lotes!$C:$C=E6427),0)),"")</f>
        <v/>
      </c>
      <c r="G6427" s="14" t="n"/>
    </row>
    <row r="6428">
      <c r="A6428" s="10" t="n"/>
      <c r="D6428">
        <f>IFERROR(VLOOKUP(C6428,Produtos!A:B,2,FALSE),"")</f>
        <v/>
      </c>
      <c r="F6428" s="10">
        <f>IFERROR(INDEX(Lotes!$E:$E,MATCH(1,(Lotes!$A:$A=C6428)*(Lotes!$C:$C=E6428),0)),"")</f>
        <v/>
      </c>
      <c r="G6428" s="14" t="n"/>
    </row>
    <row r="6429">
      <c r="A6429" s="10" t="n"/>
      <c r="D6429">
        <f>IFERROR(VLOOKUP(C6429,Produtos!A:B,2,FALSE),"")</f>
        <v/>
      </c>
      <c r="F6429" s="10">
        <f>IFERROR(INDEX(Lotes!$E:$E,MATCH(1,(Lotes!$A:$A=C6429)*(Lotes!$C:$C=E6429),0)),"")</f>
        <v/>
      </c>
      <c r="G6429" s="14" t="n"/>
    </row>
    <row r="6430">
      <c r="A6430" s="10" t="n"/>
      <c r="D6430">
        <f>IFERROR(VLOOKUP(C6430,Produtos!A:B,2,FALSE),"")</f>
        <v/>
      </c>
      <c r="F6430" s="10">
        <f>IFERROR(INDEX(Lotes!$E:$E,MATCH(1,(Lotes!$A:$A=C6430)*(Lotes!$C:$C=E6430),0)),"")</f>
        <v/>
      </c>
      <c r="G6430" s="14" t="n"/>
    </row>
    <row r="6431">
      <c r="A6431" s="10" t="n"/>
      <c r="D6431">
        <f>IFERROR(VLOOKUP(C6431,Produtos!A:B,2,FALSE),"")</f>
        <v/>
      </c>
      <c r="F6431" s="10">
        <f>IFERROR(INDEX(Lotes!$E:$E,MATCH(1,(Lotes!$A:$A=C6431)*(Lotes!$C:$C=E6431),0)),"")</f>
        <v/>
      </c>
      <c r="G6431" s="14" t="n"/>
    </row>
    <row r="6432">
      <c r="A6432" s="10" t="n"/>
      <c r="D6432">
        <f>IFERROR(VLOOKUP(C6432,Produtos!A:B,2,FALSE),"")</f>
        <v/>
      </c>
      <c r="F6432" s="10">
        <f>IFERROR(INDEX(Lotes!$E:$E,MATCH(1,(Lotes!$A:$A=C6432)*(Lotes!$C:$C=E6432),0)),"")</f>
        <v/>
      </c>
      <c r="G6432" s="14" t="n"/>
    </row>
    <row r="6433">
      <c r="A6433" s="10" t="n"/>
      <c r="D6433">
        <f>IFERROR(VLOOKUP(C6433,Produtos!A:B,2,FALSE),"")</f>
        <v/>
      </c>
      <c r="F6433" s="10">
        <f>IFERROR(INDEX(Lotes!$E:$E,MATCH(1,(Lotes!$A:$A=C6433)*(Lotes!$C:$C=E6433),0)),"")</f>
        <v/>
      </c>
      <c r="G6433" s="14" t="n"/>
    </row>
    <row r="6434">
      <c r="A6434" s="10" t="n"/>
      <c r="D6434">
        <f>IFERROR(VLOOKUP(C6434,Produtos!A:B,2,FALSE),"")</f>
        <v/>
      </c>
      <c r="F6434" s="10">
        <f>IFERROR(INDEX(Lotes!$E:$E,MATCH(1,(Lotes!$A:$A=C6434)*(Lotes!$C:$C=E6434),0)),"")</f>
        <v/>
      </c>
      <c r="G6434" s="14" t="n"/>
    </row>
    <row r="6435">
      <c r="A6435" s="10" t="n"/>
      <c r="D6435">
        <f>IFERROR(VLOOKUP(C6435,Produtos!A:B,2,FALSE),"")</f>
        <v/>
      </c>
      <c r="F6435" s="10">
        <f>IFERROR(INDEX(Lotes!$E:$E,MATCH(1,(Lotes!$A:$A=C6435)*(Lotes!$C:$C=E6435),0)),"")</f>
        <v/>
      </c>
      <c r="G6435" s="14" t="n"/>
    </row>
    <row r="6436">
      <c r="A6436" s="10" t="n"/>
      <c r="D6436">
        <f>IFERROR(VLOOKUP(C6436,Produtos!A:B,2,FALSE),"")</f>
        <v/>
      </c>
      <c r="F6436" s="10">
        <f>IFERROR(INDEX(Lotes!$E:$E,MATCH(1,(Lotes!$A:$A=C6436)*(Lotes!$C:$C=E6436),0)),"")</f>
        <v/>
      </c>
      <c r="G6436" s="14" t="n"/>
    </row>
    <row r="6437">
      <c r="A6437" s="10" t="n"/>
      <c r="D6437">
        <f>IFERROR(VLOOKUP(C6437,Produtos!A:B,2,FALSE),"")</f>
        <v/>
      </c>
      <c r="F6437" s="10">
        <f>IFERROR(INDEX(Lotes!$E:$E,MATCH(1,(Lotes!$A:$A=C6437)*(Lotes!$C:$C=E6437),0)),"")</f>
        <v/>
      </c>
      <c r="G6437" s="14" t="n"/>
    </row>
    <row r="6438">
      <c r="A6438" s="10" t="n"/>
      <c r="D6438">
        <f>IFERROR(VLOOKUP(C6438,Produtos!A:B,2,FALSE),"")</f>
        <v/>
      </c>
      <c r="F6438" s="10">
        <f>IFERROR(INDEX(Lotes!$E:$E,MATCH(1,(Lotes!$A:$A=C6438)*(Lotes!$C:$C=E6438),0)),"")</f>
        <v/>
      </c>
      <c r="G6438" s="14" t="n"/>
    </row>
    <row r="6439">
      <c r="A6439" s="10" t="n"/>
      <c r="D6439">
        <f>IFERROR(VLOOKUP(C6439,Produtos!A:B,2,FALSE),"")</f>
        <v/>
      </c>
      <c r="F6439" s="10">
        <f>IFERROR(INDEX(Lotes!$E:$E,MATCH(1,(Lotes!$A:$A=C6439)*(Lotes!$C:$C=E6439),0)),"")</f>
        <v/>
      </c>
      <c r="G6439" s="14" t="n"/>
    </row>
    <row r="6440">
      <c r="A6440" s="10" t="n"/>
      <c r="D6440">
        <f>IFERROR(VLOOKUP(C6440,Produtos!A:B,2,FALSE),"")</f>
        <v/>
      </c>
      <c r="F6440" s="10">
        <f>IFERROR(INDEX(Lotes!$E:$E,MATCH(1,(Lotes!$A:$A=C6440)*(Lotes!$C:$C=E6440),0)),"")</f>
        <v/>
      </c>
      <c r="G6440" s="14" t="n"/>
    </row>
    <row r="6441">
      <c r="A6441" s="10" t="n"/>
      <c r="D6441">
        <f>IFERROR(VLOOKUP(C6441,Produtos!A:B,2,FALSE),"")</f>
        <v/>
      </c>
      <c r="F6441" s="10">
        <f>IFERROR(INDEX(Lotes!$E:$E,MATCH(1,(Lotes!$A:$A=C6441)*(Lotes!$C:$C=E6441),0)),"")</f>
        <v/>
      </c>
      <c r="G6441" s="14" t="n"/>
    </row>
    <row r="6442">
      <c r="A6442" s="10" t="n"/>
      <c r="D6442">
        <f>IFERROR(VLOOKUP(C6442,Produtos!A:B,2,FALSE),"")</f>
        <v/>
      </c>
      <c r="F6442" s="10">
        <f>IFERROR(INDEX(Lotes!$E:$E,MATCH(1,(Lotes!$A:$A=C6442)*(Lotes!$C:$C=E6442),0)),"")</f>
        <v/>
      </c>
      <c r="G6442" s="14" t="n"/>
    </row>
    <row r="6443">
      <c r="A6443" s="10" t="n"/>
      <c r="D6443">
        <f>IFERROR(VLOOKUP(C6443,Produtos!A:B,2,FALSE),"")</f>
        <v/>
      </c>
      <c r="F6443" s="10">
        <f>IFERROR(INDEX(Lotes!$E:$E,MATCH(1,(Lotes!$A:$A=C6443)*(Lotes!$C:$C=E6443),0)),"")</f>
        <v/>
      </c>
      <c r="G6443" s="14" t="n"/>
    </row>
    <row r="6444">
      <c r="A6444" s="10" t="n"/>
      <c r="D6444">
        <f>IFERROR(VLOOKUP(C6444,Produtos!A:B,2,FALSE),"")</f>
        <v/>
      </c>
      <c r="F6444" s="10">
        <f>IFERROR(INDEX(Lotes!$E:$E,MATCH(1,(Lotes!$A:$A=C6444)*(Lotes!$C:$C=E6444),0)),"")</f>
        <v/>
      </c>
      <c r="G6444" s="14" t="n"/>
    </row>
    <row r="6445">
      <c r="A6445" s="10" t="n"/>
      <c r="D6445">
        <f>IFERROR(VLOOKUP(C6445,Produtos!A:B,2,FALSE),"")</f>
        <v/>
      </c>
      <c r="F6445" s="10">
        <f>IFERROR(INDEX(Lotes!$E:$E,MATCH(1,(Lotes!$A:$A=C6445)*(Lotes!$C:$C=E6445),0)),"")</f>
        <v/>
      </c>
      <c r="G6445" s="14" t="n"/>
    </row>
    <row r="6446">
      <c r="A6446" s="10" t="n"/>
      <c r="D6446">
        <f>IFERROR(VLOOKUP(C6446,Produtos!A:B,2,FALSE),"")</f>
        <v/>
      </c>
      <c r="F6446" s="10">
        <f>IFERROR(INDEX(Lotes!$E:$E,MATCH(1,(Lotes!$A:$A=C6446)*(Lotes!$C:$C=E6446),0)),"")</f>
        <v/>
      </c>
      <c r="G6446" s="14" t="n"/>
    </row>
    <row r="6447">
      <c r="A6447" s="10" t="n"/>
      <c r="D6447">
        <f>IFERROR(VLOOKUP(C6447,Produtos!A:B,2,FALSE),"")</f>
        <v/>
      </c>
      <c r="F6447" s="10">
        <f>IFERROR(INDEX(Lotes!$E:$E,MATCH(1,(Lotes!$A:$A=C6447)*(Lotes!$C:$C=E6447),0)),"")</f>
        <v/>
      </c>
      <c r="G6447" s="14" t="n"/>
    </row>
    <row r="6448">
      <c r="A6448" s="10" t="n"/>
      <c r="D6448">
        <f>IFERROR(VLOOKUP(C6448,Produtos!A:B,2,FALSE),"")</f>
        <v/>
      </c>
      <c r="F6448" s="10">
        <f>IFERROR(INDEX(Lotes!$E:$E,MATCH(1,(Lotes!$A:$A=C6448)*(Lotes!$C:$C=E6448),0)),"")</f>
        <v/>
      </c>
      <c r="G6448" s="14" t="n"/>
    </row>
    <row r="6449">
      <c r="A6449" s="10" t="n"/>
      <c r="D6449">
        <f>IFERROR(VLOOKUP(C6449,Produtos!A:B,2,FALSE),"")</f>
        <v/>
      </c>
      <c r="F6449" s="10">
        <f>IFERROR(INDEX(Lotes!$E:$E,MATCH(1,(Lotes!$A:$A=C6449)*(Lotes!$C:$C=E6449),0)),"")</f>
        <v/>
      </c>
      <c r="G6449" s="14" t="n"/>
    </row>
    <row r="6450">
      <c r="A6450" s="10" t="n"/>
      <c r="D6450">
        <f>IFERROR(VLOOKUP(C6450,Produtos!A:B,2,FALSE),"")</f>
        <v/>
      </c>
      <c r="F6450" s="10">
        <f>IFERROR(INDEX(Lotes!$E:$E,MATCH(1,(Lotes!$A:$A=C6450)*(Lotes!$C:$C=E6450),0)),"")</f>
        <v/>
      </c>
      <c r="G6450" s="14" t="n"/>
    </row>
    <row r="6451">
      <c r="A6451" s="10" t="n"/>
      <c r="D6451">
        <f>IFERROR(VLOOKUP(C6451,Produtos!A:B,2,FALSE),"")</f>
        <v/>
      </c>
      <c r="F6451" s="10">
        <f>IFERROR(INDEX(Lotes!$E:$E,MATCH(1,(Lotes!$A:$A=C6451)*(Lotes!$C:$C=E6451),0)),"")</f>
        <v/>
      </c>
      <c r="G6451" s="14" t="n"/>
    </row>
    <row r="6452">
      <c r="A6452" s="10" t="n"/>
      <c r="D6452">
        <f>IFERROR(VLOOKUP(C6452,Produtos!A:B,2,FALSE),"")</f>
        <v/>
      </c>
      <c r="F6452" s="10">
        <f>IFERROR(INDEX(Lotes!$E:$E,MATCH(1,(Lotes!$A:$A=C6452)*(Lotes!$C:$C=E6452),0)),"")</f>
        <v/>
      </c>
      <c r="G6452" s="14" t="n"/>
    </row>
    <row r="6453">
      <c r="A6453" s="10" t="n"/>
      <c r="D6453">
        <f>IFERROR(VLOOKUP(C6453,Produtos!A:B,2,FALSE),"")</f>
        <v/>
      </c>
      <c r="F6453" s="10">
        <f>IFERROR(INDEX(Lotes!$E:$E,MATCH(1,(Lotes!$A:$A=C6453)*(Lotes!$C:$C=E6453),0)),"")</f>
        <v/>
      </c>
      <c r="G6453" s="14" t="n"/>
    </row>
    <row r="6454">
      <c r="A6454" s="10" t="n"/>
      <c r="D6454">
        <f>IFERROR(VLOOKUP(C6454,Produtos!A:B,2,FALSE),"")</f>
        <v/>
      </c>
      <c r="F6454" s="10">
        <f>IFERROR(INDEX(Lotes!$E:$E,MATCH(1,(Lotes!$A:$A=C6454)*(Lotes!$C:$C=E6454),0)),"")</f>
        <v/>
      </c>
      <c r="G6454" s="14" t="n"/>
    </row>
    <row r="6455">
      <c r="A6455" s="10" t="n"/>
      <c r="D6455">
        <f>IFERROR(VLOOKUP(C6455,Produtos!A:B,2,FALSE),"")</f>
        <v/>
      </c>
      <c r="F6455" s="10">
        <f>IFERROR(INDEX(Lotes!$E:$E,MATCH(1,(Lotes!$A:$A=C6455)*(Lotes!$C:$C=E6455),0)),"")</f>
        <v/>
      </c>
      <c r="G6455" s="14" t="n"/>
    </row>
    <row r="6456">
      <c r="A6456" s="10" t="n"/>
      <c r="D6456">
        <f>IFERROR(VLOOKUP(C6456,Produtos!A:B,2,FALSE),"")</f>
        <v/>
      </c>
      <c r="F6456" s="10">
        <f>IFERROR(INDEX(Lotes!$E:$E,MATCH(1,(Lotes!$A:$A=C6456)*(Lotes!$C:$C=E6456),0)),"")</f>
        <v/>
      </c>
      <c r="G6456" s="14" t="n"/>
    </row>
    <row r="6457">
      <c r="A6457" s="10" t="n"/>
      <c r="D6457">
        <f>IFERROR(VLOOKUP(C6457,Produtos!A:B,2,FALSE),"")</f>
        <v/>
      </c>
      <c r="F6457" s="10">
        <f>IFERROR(INDEX(Lotes!$E:$E,MATCH(1,(Lotes!$A:$A=C6457)*(Lotes!$C:$C=E6457),0)),"")</f>
        <v/>
      </c>
      <c r="G6457" s="14" t="n"/>
    </row>
    <row r="6458">
      <c r="A6458" s="10" t="n"/>
      <c r="D6458">
        <f>IFERROR(VLOOKUP(C6458,Produtos!A:B,2,FALSE),"")</f>
        <v/>
      </c>
      <c r="F6458" s="10">
        <f>IFERROR(INDEX(Lotes!$E:$E,MATCH(1,(Lotes!$A:$A=C6458)*(Lotes!$C:$C=E6458),0)),"")</f>
        <v/>
      </c>
      <c r="G6458" s="14" t="n"/>
    </row>
    <row r="6459">
      <c r="A6459" s="10" t="n"/>
      <c r="D6459">
        <f>IFERROR(VLOOKUP(C6459,Produtos!A:B,2,FALSE),"")</f>
        <v/>
      </c>
      <c r="F6459" s="10">
        <f>IFERROR(INDEX(Lotes!$E:$E,MATCH(1,(Lotes!$A:$A=C6459)*(Lotes!$C:$C=E6459),0)),"")</f>
        <v/>
      </c>
      <c r="G6459" s="14" t="n"/>
    </row>
    <row r="6460">
      <c r="A6460" s="10" t="n"/>
      <c r="D6460">
        <f>IFERROR(VLOOKUP(C6460,Produtos!A:B,2,FALSE),"")</f>
        <v/>
      </c>
      <c r="F6460" s="10">
        <f>IFERROR(INDEX(Lotes!$E:$E,MATCH(1,(Lotes!$A:$A=C6460)*(Lotes!$C:$C=E6460),0)),"")</f>
        <v/>
      </c>
      <c r="G6460" s="14" t="n"/>
    </row>
    <row r="6461">
      <c r="A6461" s="10" t="n"/>
      <c r="D6461">
        <f>IFERROR(VLOOKUP(C6461,Produtos!A:B,2,FALSE),"")</f>
        <v/>
      </c>
      <c r="F6461" s="10">
        <f>IFERROR(INDEX(Lotes!$E:$E,MATCH(1,(Lotes!$A:$A=C6461)*(Lotes!$C:$C=E6461),0)),"")</f>
        <v/>
      </c>
      <c r="G6461" s="14" t="n"/>
    </row>
    <row r="6462">
      <c r="A6462" s="10" t="n"/>
      <c r="D6462">
        <f>IFERROR(VLOOKUP(C6462,Produtos!A:B,2,FALSE),"")</f>
        <v/>
      </c>
      <c r="F6462" s="10">
        <f>IFERROR(INDEX(Lotes!$E:$E,MATCH(1,(Lotes!$A:$A=C6462)*(Lotes!$C:$C=E6462),0)),"")</f>
        <v/>
      </c>
      <c r="G6462" s="14" t="n"/>
    </row>
    <row r="6463">
      <c r="A6463" s="10" t="n"/>
      <c r="D6463">
        <f>IFERROR(VLOOKUP(C6463,Produtos!A:B,2,FALSE),"")</f>
        <v/>
      </c>
      <c r="F6463" s="10">
        <f>IFERROR(INDEX(Lotes!$E:$E,MATCH(1,(Lotes!$A:$A=C6463)*(Lotes!$C:$C=E6463),0)),"")</f>
        <v/>
      </c>
      <c r="G6463" s="14" t="n"/>
    </row>
    <row r="6464">
      <c r="A6464" s="10" t="n"/>
      <c r="D6464">
        <f>IFERROR(VLOOKUP(C6464,Produtos!A:B,2,FALSE),"")</f>
        <v/>
      </c>
      <c r="F6464" s="10">
        <f>IFERROR(INDEX(Lotes!$E:$E,MATCH(1,(Lotes!$A:$A=C6464)*(Lotes!$C:$C=E6464),0)),"")</f>
        <v/>
      </c>
      <c r="G6464" s="14" t="n"/>
    </row>
    <row r="6465">
      <c r="A6465" s="10" t="n"/>
      <c r="D6465">
        <f>IFERROR(VLOOKUP(C6465,Produtos!A:B,2,FALSE),"")</f>
        <v/>
      </c>
      <c r="F6465" s="10">
        <f>IFERROR(INDEX(Lotes!$E:$E,MATCH(1,(Lotes!$A:$A=C6465)*(Lotes!$C:$C=E6465),0)),"")</f>
        <v/>
      </c>
      <c r="G6465" s="14" t="n"/>
    </row>
    <row r="6466">
      <c r="A6466" s="10" t="n"/>
      <c r="D6466">
        <f>IFERROR(VLOOKUP(C6466,Produtos!A:B,2,FALSE),"")</f>
        <v/>
      </c>
      <c r="F6466" s="10">
        <f>IFERROR(INDEX(Lotes!$E:$E,MATCH(1,(Lotes!$A:$A=C6466)*(Lotes!$C:$C=E6466),0)),"")</f>
        <v/>
      </c>
      <c r="G6466" s="14" t="n"/>
    </row>
    <row r="6467">
      <c r="A6467" s="10" t="n"/>
      <c r="D6467">
        <f>IFERROR(VLOOKUP(C6467,Produtos!A:B,2,FALSE),"")</f>
        <v/>
      </c>
      <c r="F6467" s="10">
        <f>IFERROR(INDEX(Lotes!$E:$E,MATCH(1,(Lotes!$A:$A=C6467)*(Lotes!$C:$C=E6467),0)),"")</f>
        <v/>
      </c>
      <c r="G6467" s="14" t="n"/>
    </row>
    <row r="6468">
      <c r="A6468" s="10" t="n"/>
      <c r="D6468">
        <f>IFERROR(VLOOKUP(C6468,Produtos!A:B,2,FALSE),"")</f>
        <v/>
      </c>
      <c r="F6468" s="10">
        <f>IFERROR(INDEX(Lotes!$E:$E,MATCH(1,(Lotes!$A:$A=C6468)*(Lotes!$C:$C=E6468),0)),"")</f>
        <v/>
      </c>
      <c r="G6468" s="14" t="n"/>
    </row>
    <row r="6469">
      <c r="A6469" s="10" t="n"/>
      <c r="D6469">
        <f>IFERROR(VLOOKUP(C6469,Produtos!A:B,2,FALSE),"")</f>
        <v/>
      </c>
      <c r="F6469" s="10">
        <f>IFERROR(INDEX(Lotes!$E:$E,MATCH(1,(Lotes!$A:$A=C6469)*(Lotes!$C:$C=E6469),0)),"")</f>
        <v/>
      </c>
      <c r="G6469" s="14" t="n"/>
    </row>
    <row r="6470">
      <c r="A6470" s="10" t="n"/>
      <c r="D6470">
        <f>IFERROR(VLOOKUP(C6470,Produtos!A:B,2,FALSE),"")</f>
        <v/>
      </c>
      <c r="F6470" s="10">
        <f>IFERROR(INDEX(Lotes!$E:$E,MATCH(1,(Lotes!$A:$A=C6470)*(Lotes!$C:$C=E6470),0)),"")</f>
        <v/>
      </c>
      <c r="G6470" s="14" t="n"/>
    </row>
    <row r="6471">
      <c r="A6471" s="10" t="n"/>
      <c r="D6471">
        <f>IFERROR(VLOOKUP(C6471,Produtos!A:B,2,FALSE),"")</f>
        <v/>
      </c>
      <c r="F6471" s="10">
        <f>IFERROR(INDEX(Lotes!$E:$E,MATCH(1,(Lotes!$A:$A=C6471)*(Lotes!$C:$C=E6471),0)),"")</f>
        <v/>
      </c>
      <c r="G6471" s="14" t="n"/>
    </row>
    <row r="6472">
      <c r="A6472" s="10" t="n"/>
      <c r="D6472">
        <f>IFERROR(VLOOKUP(C6472,Produtos!A:B,2,FALSE),"")</f>
        <v/>
      </c>
      <c r="F6472" s="10">
        <f>IFERROR(INDEX(Lotes!$E:$E,MATCH(1,(Lotes!$A:$A=C6472)*(Lotes!$C:$C=E6472),0)),"")</f>
        <v/>
      </c>
      <c r="G6472" s="14" t="n"/>
    </row>
    <row r="6473">
      <c r="A6473" s="10" t="n"/>
      <c r="D6473">
        <f>IFERROR(VLOOKUP(C6473,Produtos!A:B,2,FALSE),"")</f>
        <v/>
      </c>
      <c r="F6473" s="10">
        <f>IFERROR(INDEX(Lotes!$E:$E,MATCH(1,(Lotes!$A:$A=C6473)*(Lotes!$C:$C=E6473),0)),"")</f>
        <v/>
      </c>
      <c r="G6473" s="14" t="n"/>
    </row>
    <row r="6474">
      <c r="A6474" s="10" t="n"/>
      <c r="D6474">
        <f>IFERROR(VLOOKUP(C6474,Produtos!A:B,2,FALSE),"")</f>
        <v/>
      </c>
      <c r="F6474" s="10">
        <f>IFERROR(INDEX(Lotes!$E:$E,MATCH(1,(Lotes!$A:$A=C6474)*(Lotes!$C:$C=E6474),0)),"")</f>
        <v/>
      </c>
      <c r="G6474" s="14" t="n"/>
    </row>
    <row r="6475">
      <c r="A6475" s="10" t="n"/>
      <c r="D6475">
        <f>IFERROR(VLOOKUP(C6475,Produtos!A:B,2,FALSE),"")</f>
        <v/>
      </c>
      <c r="F6475" s="10">
        <f>IFERROR(INDEX(Lotes!$E:$E,MATCH(1,(Lotes!$A:$A=C6475)*(Lotes!$C:$C=E6475),0)),"")</f>
        <v/>
      </c>
      <c r="G6475" s="14" t="n"/>
    </row>
    <row r="6476">
      <c r="A6476" s="10" t="n"/>
      <c r="D6476">
        <f>IFERROR(VLOOKUP(C6476,Produtos!A:B,2,FALSE),"")</f>
        <v/>
      </c>
      <c r="F6476" s="10">
        <f>IFERROR(INDEX(Lotes!$E:$E,MATCH(1,(Lotes!$A:$A=C6476)*(Lotes!$C:$C=E6476),0)),"")</f>
        <v/>
      </c>
      <c r="G6476" s="14" t="n"/>
    </row>
    <row r="6477">
      <c r="A6477" s="10" t="n"/>
      <c r="D6477">
        <f>IFERROR(VLOOKUP(C6477,Produtos!A:B,2,FALSE),"")</f>
        <v/>
      </c>
      <c r="F6477" s="10">
        <f>IFERROR(INDEX(Lotes!$E:$E,MATCH(1,(Lotes!$A:$A=C6477)*(Lotes!$C:$C=E6477),0)),"")</f>
        <v/>
      </c>
      <c r="G6477" s="14" t="n"/>
    </row>
    <row r="6478">
      <c r="A6478" s="10" t="n"/>
      <c r="D6478">
        <f>IFERROR(VLOOKUP(C6478,Produtos!A:B,2,FALSE),"")</f>
        <v/>
      </c>
      <c r="F6478" s="10">
        <f>IFERROR(INDEX(Lotes!$E:$E,MATCH(1,(Lotes!$A:$A=C6478)*(Lotes!$C:$C=E6478),0)),"")</f>
        <v/>
      </c>
      <c r="G6478" s="14" t="n"/>
    </row>
    <row r="6479">
      <c r="A6479" s="10" t="n"/>
      <c r="D6479">
        <f>IFERROR(VLOOKUP(C6479,Produtos!A:B,2,FALSE),"")</f>
        <v/>
      </c>
      <c r="F6479" s="10">
        <f>IFERROR(INDEX(Lotes!$E:$E,MATCH(1,(Lotes!$A:$A=C6479)*(Lotes!$C:$C=E6479),0)),"")</f>
        <v/>
      </c>
      <c r="G6479" s="14" t="n"/>
    </row>
    <row r="6480">
      <c r="A6480" s="10" t="n"/>
      <c r="D6480">
        <f>IFERROR(VLOOKUP(C6480,Produtos!A:B,2,FALSE),"")</f>
        <v/>
      </c>
      <c r="F6480" s="10">
        <f>IFERROR(INDEX(Lotes!$E:$E,MATCH(1,(Lotes!$A:$A=C6480)*(Lotes!$C:$C=E6480),0)),"")</f>
        <v/>
      </c>
      <c r="G6480" s="14" t="n"/>
    </row>
    <row r="6481">
      <c r="A6481" s="10" t="n"/>
      <c r="D6481">
        <f>IFERROR(VLOOKUP(C6481,Produtos!A:B,2,FALSE),"")</f>
        <v/>
      </c>
      <c r="F6481" s="10">
        <f>IFERROR(INDEX(Lotes!$E:$E,MATCH(1,(Lotes!$A:$A=C6481)*(Lotes!$C:$C=E6481),0)),"")</f>
        <v/>
      </c>
      <c r="G6481" s="14" t="n"/>
    </row>
    <row r="6482">
      <c r="A6482" s="10" t="n"/>
      <c r="D6482">
        <f>IFERROR(VLOOKUP(C6482,Produtos!A:B,2,FALSE),"")</f>
        <v/>
      </c>
      <c r="F6482" s="10">
        <f>IFERROR(INDEX(Lotes!$E:$E,MATCH(1,(Lotes!$A:$A=C6482)*(Lotes!$C:$C=E6482),0)),"")</f>
        <v/>
      </c>
      <c r="G6482" s="14" t="n"/>
    </row>
    <row r="6483">
      <c r="A6483" s="10" t="n"/>
      <c r="D6483">
        <f>IFERROR(VLOOKUP(C6483,Produtos!A:B,2,FALSE),"")</f>
        <v/>
      </c>
      <c r="F6483" s="10">
        <f>IFERROR(INDEX(Lotes!$E:$E,MATCH(1,(Lotes!$A:$A=C6483)*(Lotes!$C:$C=E6483),0)),"")</f>
        <v/>
      </c>
      <c r="G6483" s="14" t="n"/>
    </row>
    <row r="6484">
      <c r="A6484" s="10" t="n"/>
      <c r="D6484">
        <f>IFERROR(VLOOKUP(C6484,Produtos!A:B,2,FALSE),"")</f>
        <v/>
      </c>
      <c r="F6484" s="10">
        <f>IFERROR(INDEX(Lotes!$E:$E,MATCH(1,(Lotes!$A:$A=C6484)*(Lotes!$C:$C=E6484),0)),"")</f>
        <v/>
      </c>
      <c r="G6484" s="14" t="n"/>
    </row>
    <row r="6485">
      <c r="A6485" s="10" t="n"/>
      <c r="D6485">
        <f>IFERROR(VLOOKUP(C6485,Produtos!A:B,2,FALSE),"")</f>
        <v/>
      </c>
      <c r="F6485" s="10">
        <f>IFERROR(INDEX(Lotes!$E:$E,MATCH(1,(Lotes!$A:$A=C6485)*(Lotes!$C:$C=E6485),0)),"")</f>
        <v/>
      </c>
      <c r="G6485" s="14" t="n"/>
    </row>
    <row r="6486">
      <c r="A6486" s="10" t="n"/>
      <c r="D6486">
        <f>IFERROR(VLOOKUP(C6486,Produtos!A:B,2,FALSE),"")</f>
        <v/>
      </c>
      <c r="F6486" s="10">
        <f>IFERROR(INDEX(Lotes!$E:$E,MATCH(1,(Lotes!$A:$A=C6486)*(Lotes!$C:$C=E6486),0)),"")</f>
        <v/>
      </c>
      <c r="G6486" s="14" t="n"/>
    </row>
    <row r="6487">
      <c r="A6487" s="10" t="n"/>
      <c r="D6487">
        <f>IFERROR(VLOOKUP(C6487,Produtos!A:B,2,FALSE),"")</f>
        <v/>
      </c>
      <c r="F6487" s="10">
        <f>IFERROR(INDEX(Lotes!$E:$E,MATCH(1,(Lotes!$A:$A=C6487)*(Lotes!$C:$C=E6487),0)),"")</f>
        <v/>
      </c>
      <c r="G6487" s="14" t="n"/>
    </row>
    <row r="6488">
      <c r="A6488" s="10" t="n"/>
      <c r="D6488">
        <f>IFERROR(VLOOKUP(C6488,Produtos!A:B,2,FALSE),"")</f>
        <v/>
      </c>
      <c r="F6488" s="10">
        <f>IFERROR(INDEX(Lotes!$E:$E,MATCH(1,(Lotes!$A:$A=C6488)*(Lotes!$C:$C=E6488),0)),"")</f>
        <v/>
      </c>
      <c r="G6488" s="14" t="n"/>
    </row>
    <row r="6489">
      <c r="A6489" s="10" t="n"/>
      <c r="D6489">
        <f>IFERROR(VLOOKUP(C6489,Produtos!A:B,2,FALSE),"")</f>
        <v/>
      </c>
      <c r="F6489" s="10">
        <f>IFERROR(INDEX(Lotes!$E:$E,MATCH(1,(Lotes!$A:$A=C6489)*(Lotes!$C:$C=E6489),0)),"")</f>
        <v/>
      </c>
      <c r="G6489" s="14" t="n"/>
    </row>
    <row r="6490">
      <c r="A6490" s="10" t="n"/>
      <c r="D6490">
        <f>IFERROR(VLOOKUP(C6490,Produtos!A:B,2,FALSE),"")</f>
        <v/>
      </c>
      <c r="F6490" s="10">
        <f>IFERROR(INDEX(Lotes!$E:$E,MATCH(1,(Lotes!$A:$A=C6490)*(Lotes!$C:$C=E6490),0)),"")</f>
        <v/>
      </c>
      <c r="G6490" s="14" t="n"/>
    </row>
    <row r="6491">
      <c r="A6491" s="10" t="n"/>
      <c r="D6491">
        <f>IFERROR(VLOOKUP(C6491,Produtos!A:B,2,FALSE),"")</f>
        <v/>
      </c>
      <c r="F6491" s="10">
        <f>IFERROR(INDEX(Lotes!$E:$E,MATCH(1,(Lotes!$A:$A=C6491)*(Lotes!$C:$C=E6491),0)),"")</f>
        <v/>
      </c>
      <c r="G6491" s="14" t="n"/>
    </row>
    <row r="6492">
      <c r="A6492" s="10" t="n"/>
      <c r="D6492">
        <f>IFERROR(VLOOKUP(C6492,Produtos!A:B,2,FALSE),"")</f>
        <v/>
      </c>
      <c r="F6492" s="10">
        <f>IFERROR(INDEX(Lotes!$E:$E,MATCH(1,(Lotes!$A:$A=C6492)*(Lotes!$C:$C=E6492),0)),"")</f>
        <v/>
      </c>
      <c r="G6492" s="14" t="n"/>
    </row>
    <row r="6493">
      <c r="A6493" s="10" t="n"/>
      <c r="D6493">
        <f>IFERROR(VLOOKUP(C6493,Produtos!A:B,2,FALSE),"")</f>
        <v/>
      </c>
      <c r="F6493" s="10">
        <f>IFERROR(INDEX(Lotes!$E:$E,MATCH(1,(Lotes!$A:$A=C6493)*(Lotes!$C:$C=E6493),0)),"")</f>
        <v/>
      </c>
      <c r="G6493" s="14" t="n"/>
    </row>
    <row r="6494">
      <c r="A6494" s="10" t="n"/>
      <c r="D6494">
        <f>IFERROR(VLOOKUP(C6494,Produtos!A:B,2,FALSE),"")</f>
        <v/>
      </c>
      <c r="F6494" s="10">
        <f>IFERROR(INDEX(Lotes!$E:$E,MATCH(1,(Lotes!$A:$A=C6494)*(Lotes!$C:$C=E6494),0)),"")</f>
        <v/>
      </c>
      <c r="G6494" s="14" t="n"/>
    </row>
    <row r="6495">
      <c r="A6495" s="10" t="n"/>
      <c r="D6495">
        <f>IFERROR(VLOOKUP(C6495,Produtos!A:B,2,FALSE),"")</f>
        <v/>
      </c>
      <c r="F6495" s="10">
        <f>IFERROR(INDEX(Lotes!$E:$E,MATCH(1,(Lotes!$A:$A=C6495)*(Lotes!$C:$C=E6495),0)),"")</f>
        <v/>
      </c>
      <c r="G6495" s="14" t="n"/>
    </row>
    <row r="6496">
      <c r="A6496" s="10" t="n"/>
      <c r="D6496">
        <f>IFERROR(VLOOKUP(C6496,Produtos!A:B,2,FALSE),"")</f>
        <v/>
      </c>
      <c r="F6496" s="10">
        <f>IFERROR(INDEX(Lotes!$E:$E,MATCH(1,(Lotes!$A:$A=C6496)*(Lotes!$C:$C=E6496),0)),"")</f>
        <v/>
      </c>
      <c r="G6496" s="14" t="n"/>
    </row>
    <row r="6497">
      <c r="A6497" s="10" t="n"/>
      <c r="D6497">
        <f>IFERROR(VLOOKUP(C6497,Produtos!A:B,2,FALSE),"")</f>
        <v/>
      </c>
      <c r="F6497" s="10">
        <f>IFERROR(INDEX(Lotes!$E:$E,MATCH(1,(Lotes!$A:$A=C6497)*(Lotes!$C:$C=E6497),0)),"")</f>
        <v/>
      </c>
      <c r="G6497" s="14" t="n"/>
    </row>
    <row r="6498">
      <c r="A6498" s="10" t="n"/>
      <c r="D6498">
        <f>IFERROR(VLOOKUP(C6498,Produtos!A:B,2,FALSE),"")</f>
        <v/>
      </c>
      <c r="F6498" s="10">
        <f>IFERROR(INDEX(Lotes!$E:$E,MATCH(1,(Lotes!$A:$A=C6498)*(Lotes!$C:$C=E6498),0)),"")</f>
        <v/>
      </c>
      <c r="G6498" s="14" t="n"/>
    </row>
    <row r="6499">
      <c r="A6499" s="10" t="n"/>
      <c r="D6499">
        <f>IFERROR(VLOOKUP(C6499,Produtos!A:B,2,FALSE),"")</f>
        <v/>
      </c>
      <c r="F6499" s="10">
        <f>IFERROR(INDEX(Lotes!$E:$E,MATCH(1,(Lotes!$A:$A=C6499)*(Lotes!$C:$C=E6499),0)),"")</f>
        <v/>
      </c>
      <c r="G6499" s="14" t="n"/>
    </row>
    <row r="6500">
      <c r="A6500" s="10" t="n"/>
      <c r="D6500">
        <f>IFERROR(VLOOKUP(C6500,Produtos!A:B,2,FALSE),"")</f>
        <v/>
      </c>
      <c r="F6500" s="10">
        <f>IFERROR(INDEX(Lotes!$E:$E,MATCH(1,(Lotes!$A:$A=C6500)*(Lotes!$C:$C=E6500),0)),"")</f>
        <v/>
      </c>
      <c r="G6500" s="14" t="n"/>
    </row>
    <row r="6501">
      <c r="A6501" s="10" t="n"/>
      <c r="D6501">
        <f>IFERROR(VLOOKUP(C6501,Produtos!A:B,2,FALSE),"")</f>
        <v/>
      </c>
      <c r="F6501" s="10">
        <f>IFERROR(INDEX(Lotes!$E:$E,MATCH(1,(Lotes!$A:$A=C6501)*(Lotes!$C:$C=E6501),0)),"")</f>
        <v/>
      </c>
      <c r="G6501" s="14" t="n"/>
    </row>
    <row r="6502">
      <c r="A6502" s="10" t="n"/>
      <c r="D6502">
        <f>IFERROR(VLOOKUP(C6502,Produtos!A:B,2,FALSE),"")</f>
        <v/>
      </c>
      <c r="F6502" s="10">
        <f>IFERROR(INDEX(Lotes!$E:$E,MATCH(1,(Lotes!$A:$A=C6502)*(Lotes!$C:$C=E6502),0)),"")</f>
        <v/>
      </c>
      <c r="G6502" s="14" t="n"/>
    </row>
    <row r="6503">
      <c r="A6503" s="10" t="n"/>
      <c r="D6503">
        <f>IFERROR(VLOOKUP(C6503,Produtos!A:B,2,FALSE),"")</f>
        <v/>
      </c>
      <c r="F6503" s="10">
        <f>IFERROR(INDEX(Lotes!$E:$E,MATCH(1,(Lotes!$A:$A=C6503)*(Lotes!$C:$C=E6503),0)),"")</f>
        <v/>
      </c>
      <c r="G6503" s="14" t="n"/>
    </row>
    <row r="6504">
      <c r="A6504" s="10" t="n"/>
      <c r="D6504">
        <f>IFERROR(VLOOKUP(C6504,Produtos!A:B,2,FALSE),"")</f>
        <v/>
      </c>
      <c r="F6504" s="10">
        <f>IFERROR(INDEX(Lotes!$E:$E,MATCH(1,(Lotes!$A:$A=C6504)*(Lotes!$C:$C=E6504),0)),"")</f>
        <v/>
      </c>
      <c r="G6504" s="14" t="n"/>
    </row>
    <row r="6505">
      <c r="A6505" s="10" t="n"/>
      <c r="D6505">
        <f>IFERROR(VLOOKUP(C6505,Produtos!A:B,2,FALSE),"")</f>
        <v/>
      </c>
      <c r="F6505" s="10">
        <f>IFERROR(INDEX(Lotes!$E:$E,MATCH(1,(Lotes!$A:$A=C6505)*(Lotes!$C:$C=E6505),0)),"")</f>
        <v/>
      </c>
      <c r="G6505" s="14" t="n"/>
    </row>
    <row r="6506">
      <c r="A6506" s="10" t="n"/>
      <c r="D6506">
        <f>IFERROR(VLOOKUP(C6506,Produtos!A:B,2,FALSE),"")</f>
        <v/>
      </c>
      <c r="F6506" s="10">
        <f>IFERROR(INDEX(Lotes!$E:$E,MATCH(1,(Lotes!$A:$A=C6506)*(Lotes!$C:$C=E6506),0)),"")</f>
        <v/>
      </c>
      <c r="G6506" s="14" t="n"/>
    </row>
    <row r="6507">
      <c r="A6507" s="10" t="n"/>
      <c r="D6507">
        <f>IFERROR(VLOOKUP(C6507,Produtos!A:B,2,FALSE),"")</f>
        <v/>
      </c>
      <c r="F6507" s="10">
        <f>IFERROR(INDEX(Lotes!$E:$E,MATCH(1,(Lotes!$A:$A=C6507)*(Lotes!$C:$C=E6507),0)),"")</f>
        <v/>
      </c>
      <c r="G6507" s="14" t="n"/>
    </row>
    <row r="6508">
      <c r="A6508" s="10" t="n"/>
      <c r="D6508">
        <f>IFERROR(VLOOKUP(C6508,Produtos!A:B,2,FALSE),"")</f>
        <v/>
      </c>
      <c r="F6508" s="10">
        <f>IFERROR(INDEX(Lotes!$E:$E,MATCH(1,(Lotes!$A:$A=C6508)*(Lotes!$C:$C=E6508),0)),"")</f>
        <v/>
      </c>
      <c r="G6508" s="14" t="n"/>
    </row>
    <row r="6509">
      <c r="A6509" s="10" t="n"/>
      <c r="D6509">
        <f>IFERROR(VLOOKUP(C6509,Produtos!A:B,2,FALSE),"")</f>
        <v/>
      </c>
      <c r="F6509" s="10">
        <f>IFERROR(INDEX(Lotes!$E:$E,MATCH(1,(Lotes!$A:$A=C6509)*(Lotes!$C:$C=E6509),0)),"")</f>
        <v/>
      </c>
      <c r="G6509" s="14" t="n"/>
    </row>
    <row r="6510">
      <c r="A6510" s="10" t="n"/>
      <c r="D6510">
        <f>IFERROR(VLOOKUP(C6510,Produtos!A:B,2,FALSE),"")</f>
        <v/>
      </c>
      <c r="F6510" s="10">
        <f>IFERROR(INDEX(Lotes!$E:$E,MATCH(1,(Lotes!$A:$A=C6510)*(Lotes!$C:$C=E6510),0)),"")</f>
        <v/>
      </c>
      <c r="G6510" s="14" t="n"/>
    </row>
    <row r="6511">
      <c r="A6511" s="10" t="n"/>
      <c r="D6511">
        <f>IFERROR(VLOOKUP(C6511,Produtos!A:B,2,FALSE),"")</f>
        <v/>
      </c>
      <c r="F6511" s="10">
        <f>IFERROR(INDEX(Lotes!$E:$E,MATCH(1,(Lotes!$A:$A=C6511)*(Lotes!$C:$C=E6511),0)),"")</f>
        <v/>
      </c>
      <c r="G6511" s="14" t="n"/>
    </row>
    <row r="6512">
      <c r="A6512" s="10" t="n"/>
      <c r="D6512">
        <f>IFERROR(VLOOKUP(C6512,Produtos!A:B,2,FALSE),"")</f>
        <v/>
      </c>
      <c r="F6512" s="10">
        <f>IFERROR(INDEX(Lotes!$E:$E,MATCH(1,(Lotes!$A:$A=C6512)*(Lotes!$C:$C=E6512),0)),"")</f>
        <v/>
      </c>
      <c r="G6512" s="14" t="n"/>
    </row>
    <row r="6513">
      <c r="A6513" s="10" t="n"/>
      <c r="D6513">
        <f>IFERROR(VLOOKUP(C6513,Produtos!A:B,2,FALSE),"")</f>
        <v/>
      </c>
      <c r="F6513" s="10">
        <f>IFERROR(INDEX(Lotes!$E:$E,MATCH(1,(Lotes!$A:$A=C6513)*(Lotes!$C:$C=E6513),0)),"")</f>
        <v/>
      </c>
      <c r="G6513" s="14" t="n"/>
    </row>
    <row r="6514">
      <c r="A6514" s="10" t="n"/>
      <c r="D6514">
        <f>IFERROR(VLOOKUP(C6514,Produtos!A:B,2,FALSE),"")</f>
        <v/>
      </c>
      <c r="F6514" s="10">
        <f>IFERROR(INDEX(Lotes!$E:$E,MATCH(1,(Lotes!$A:$A=C6514)*(Lotes!$C:$C=E6514),0)),"")</f>
        <v/>
      </c>
      <c r="G6514" s="14" t="n"/>
    </row>
    <row r="6515">
      <c r="A6515" s="10" t="n"/>
      <c r="D6515">
        <f>IFERROR(VLOOKUP(C6515,Produtos!A:B,2,FALSE),"")</f>
        <v/>
      </c>
      <c r="F6515" s="10">
        <f>IFERROR(INDEX(Lotes!$E:$E,MATCH(1,(Lotes!$A:$A=C6515)*(Lotes!$C:$C=E6515),0)),"")</f>
        <v/>
      </c>
      <c r="G6515" s="14" t="n"/>
    </row>
    <row r="6516">
      <c r="A6516" s="10" t="n"/>
      <c r="D6516">
        <f>IFERROR(VLOOKUP(C6516,Produtos!A:B,2,FALSE),"")</f>
        <v/>
      </c>
      <c r="F6516" s="10">
        <f>IFERROR(INDEX(Lotes!$E:$E,MATCH(1,(Lotes!$A:$A=C6516)*(Lotes!$C:$C=E6516),0)),"")</f>
        <v/>
      </c>
      <c r="G6516" s="14" t="n"/>
    </row>
    <row r="6517">
      <c r="A6517" s="10" t="n"/>
      <c r="D6517">
        <f>IFERROR(VLOOKUP(C6517,Produtos!A:B,2,FALSE),"")</f>
        <v/>
      </c>
      <c r="F6517" s="10">
        <f>IFERROR(INDEX(Lotes!$E:$E,MATCH(1,(Lotes!$A:$A=C6517)*(Lotes!$C:$C=E6517),0)),"")</f>
        <v/>
      </c>
      <c r="G6517" s="14" t="n"/>
    </row>
    <row r="6518">
      <c r="A6518" s="10" t="n"/>
      <c r="D6518">
        <f>IFERROR(VLOOKUP(C6518,Produtos!A:B,2,FALSE),"")</f>
        <v/>
      </c>
      <c r="F6518" s="10">
        <f>IFERROR(INDEX(Lotes!$E:$E,MATCH(1,(Lotes!$A:$A=C6518)*(Lotes!$C:$C=E6518),0)),"")</f>
        <v/>
      </c>
      <c r="G6518" s="14" t="n"/>
    </row>
    <row r="6519">
      <c r="A6519" s="10" t="n"/>
      <c r="D6519">
        <f>IFERROR(VLOOKUP(C6519,Produtos!A:B,2,FALSE),"")</f>
        <v/>
      </c>
      <c r="F6519" s="10">
        <f>IFERROR(INDEX(Lotes!$E:$E,MATCH(1,(Lotes!$A:$A=C6519)*(Lotes!$C:$C=E6519),0)),"")</f>
        <v/>
      </c>
      <c r="G6519" s="14" t="n"/>
    </row>
    <row r="6520">
      <c r="A6520" s="10" t="n"/>
      <c r="D6520">
        <f>IFERROR(VLOOKUP(C6520,Produtos!A:B,2,FALSE),"")</f>
        <v/>
      </c>
      <c r="F6520" s="10">
        <f>IFERROR(INDEX(Lotes!$E:$E,MATCH(1,(Lotes!$A:$A=C6520)*(Lotes!$C:$C=E6520),0)),"")</f>
        <v/>
      </c>
      <c r="G6520" s="14" t="n"/>
    </row>
    <row r="6521">
      <c r="A6521" s="10" t="n"/>
      <c r="D6521">
        <f>IFERROR(VLOOKUP(C6521,Produtos!A:B,2,FALSE),"")</f>
        <v/>
      </c>
      <c r="F6521" s="10">
        <f>IFERROR(INDEX(Lotes!$E:$E,MATCH(1,(Lotes!$A:$A=C6521)*(Lotes!$C:$C=E6521),0)),"")</f>
        <v/>
      </c>
      <c r="G6521" s="14" t="n"/>
    </row>
    <row r="6522">
      <c r="A6522" s="10" t="n"/>
      <c r="D6522">
        <f>IFERROR(VLOOKUP(C6522,Produtos!A:B,2,FALSE),"")</f>
        <v/>
      </c>
      <c r="F6522" s="10">
        <f>IFERROR(INDEX(Lotes!$E:$E,MATCH(1,(Lotes!$A:$A=C6522)*(Lotes!$C:$C=E6522),0)),"")</f>
        <v/>
      </c>
      <c r="G6522" s="14" t="n"/>
    </row>
    <row r="6523">
      <c r="A6523" s="10" t="n"/>
      <c r="D6523">
        <f>IFERROR(VLOOKUP(C6523,Produtos!A:B,2,FALSE),"")</f>
        <v/>
      </c>
      <c r="F6523" s="10">
        <f>IFERROR(INDEX(Lotes!$E:$E,MATCH(1,(Lotes!$A:$A=C6523)*(Lotes!$C:$C=E6523),0)),"")</f>
        <v/>
      </c>
      <c r="G6523" s="14" t="n"/>
    </row>
    <row r="6524">
      <c r="A6524" s="10" t="n"/>
      <c r="D6524">
        <f>IFERROR(VLOOKUP(C6524,Produtos!A:B,2,FALSE),"")</f>
        <v/>
      </c>
      <c r="F6524" s="10">
        <f>IFERROR(INDEX(Lotes!$E:$E,MATCH(1,(Lotes!$A:$A=C6524)*(Lotes!$C:$C=E6524),0)),"")</f>
        <v/>
      </c>
      <c r="G6524" s="14" t="n"/>
    </row>
    <row r="6525">
      <c r="A6525" s="10" t="n"/>
      <c r="D6525">
        <f>IFERROR(VLOOKUP(C6525,Produtos!A:B,2,FALSE),"")</f>
        <v/>
      </c>
      <c r="F6525" s="10">
        <f>IFERROR(INDEX(Lotes!$E:$E,MATCH(1,(Lotes!$A:$A=C6525)*(Lotes!$C:$C=E6525),0)),"")</f>
        <v/>
      </c>
      <c r="G6525" s="14" t="n"/>
    </row>
    <row r="6526">
      <c r="A6526" s="10" t="n"/>
      <c r="D6526">
        <f>IFERROR(VLOOKUP(C6526,Produtos!A:B,2,FALSE),"")</f>
        <v/>
      </c>
      <c r="F6526" s="10">
        <f>IFERROR(INDEX(Lotes!$E:$E,MATCH(1,(Lotes!$A:$A=C6526)*(Lotes!$C:$C=E6526),0)),"")</f>
        <v/>
      </c>
      <c r="G6526" s="14" t="n"/>
    </row>
    <row r="6527">
      <c r="A6527" s="10" t="n"/>
      <c r="D6527">
        <f>IFERROR(VLOOKUP(C6527,Produtos!A:B,2,FALSE),"")</f>
        <v/>
      </c>
      <c r="F6527" s="10">
        <f>IFERROR(INDEX(Lotes!$E:$E,MATCH(1,(Lotes!$A:$A=C6527)*(Lotes!$C:$C=E6527),0)),"")</f>
        <v/>
      </c>
      <c r="G6527" s="14" t="n"/>
    </row>
    <row r="6528">
      <c r="A6528" s="10" t="n"/>
      <c r="D6528">
        <f>IFERROR(VLOOKUP(C6528,Produtos!A:B,2,FALSE),"")</f>
        <v/>
      </c>
      <c r="F6528" s="10">
        <f>IFERROR(INDEX(Lotes!$E:$E,MATCH(1,(Lotes!$A:$A=C6528)*(Lotes!$C:$C=E6528),0)),"")</f>
        <v/>
      </c>
      <c r="G6528" s="14" t="n"/>
    </row>
    <row r="6529">
      <c r="A6529" s="10" t="n"/>
      <c r="D6529">
        <f>IFERROR(VLOOKUP(C6529,Produtos!A:B,2,FALSE),"")</f>
        <v/>
      </c>
      <c r="F6529" s="10">
        <f>IFERROR(INDEX(Lotes!$E:$E,MATCH(1,(Lotes!$A:$A=C6529)*(Lotes!$C:$C=E6529),0)),"")</f>
        <v/>
      </c>
      <c r="G6529" s="14" t="n"/>
    </row>
    <row r="6530">
      <c r="A6530" s="10" t="n"/>
      <c r="D6530">
        <f>IFERROR(VLOOKUP(C6530,Produtos!A:B,2,FALSE),"")</f>
        <v/>
      </c>
      <c r="F6530" s="10">
        <f>IFERROR(INDEX(Lotes!$E:$E,MATCH(1,(Lotes!$A:$A=C6530)*(Lotes!$C:$C=E6530),0)),"")</f>
        <v/>
      </c>
      <c r="G6530" s="14" t="n"/>
    </row>
    <row r="6531">
      <c r="A6531" s="10" t="n"/>
      <c r="D6531">
        <f>IFERROR(VLOOKUP(C6531,Produtos!A:B,2,FALSE),"")</f>
        <v/>
      </c>
      <c r="F6531" s="10">
        <f>IFERROR(INDEX(Lotes!$E:$E,MATCH(1,(Lotes!$A:$A=C6531)*(Lotes!$C:$C=E6531),0)),"")</f>
        <v/>
      </c>
      <c r="G6531" s="14" t="n"/>
    </row>
    <row r="6532">
      <c r="A6532" s="10" t="n"/>
      <c r="D6532">
        <f>IFERROR(VLOOKUP(C6532,Produtos!A:B,2,FALSE),"")</f>
        <v/>
      </c>
      <c r="F6532" s="10">
        <f>IFERROR(INDEX(Lotes!$E:$E,MATCH(1,(Lotes!$A:$A=C6532)*(Lotes!$C:$C=E6532),0)),"")</f>
        <v/>
      </c>
      <c r="G6532" s="14" t="n"/>
    </row>
    <row r="6533">
      <c r="A6533" s="10" t="n"/>
      <c r="D6533">
        <f>IFERROR(VLOOKUP(C6533,Produtos!A:B,2,FALSE),"")</f>
        <v/>
      </c>
      <c r="F6533" s="10">
        <f>IFERROR(INDEX(Lotes!$E:$E,MATCH(1,(Lotes!$A:$A=C6533)*(Lotes!$C:$C=E6533),0)),"")</f>
        <v/>
      </c>
      <c r="G6533" s="14" t="n"/>
    </row>
    <row r="6534">
      <c r="A6534" s="10" t="n"/>
      <c r="D6534">
        <f>IFERROR(VLOOKUP(C6534,Produtos!A:B,2,FALSE),"")</f>
        <v/>
      </c>
      <c r="F6534" s="10">
        <f>IFERROR(INDEX(Lotes!$E:$E,MATCH(1,(Lotes!$A:$A=C6534)*(Lotes!$C:$C=E6534),0)),"")</f>
        <v/>
      </c>
      <c r="G6534" s="14" t="n"/>
    </row>
    <row r="6535">
      <c r="A6535" s="10" t="n"/>
      <c r="D6535">
        <f>IFERROR(VLOOKUP(C6535,Produtos!A:B,2,FALSE),"")</f>
        <v/>
      </c>
      <c r="F6535" s="10">
        <f>IFERROR(INDEX(Lotes!$E:$E,MATCH(1,(Lotes!$A:$A=C6535)*(Lotes!$C:$C=E6535),0)),"")</f>
        <v/>
      </c>
      <c r="G6535" s="14" t="n"/>
    </row>
    <row r="6536">
      <c r="A6536" s="10" t="n"/>
      <c r="D6536">
        <f>IFERROR(VLOOKUP(C6536,Produtos!A:B,2,FALSE),"")</f>
        <v/>
      </c>
      <c r="F6536" s="10">
        <f>IFERROR(INDEX(Lotes!$E:$E,MATCH(1,(Lotes!$A:$A=C6536)*(Lotes!$C:$C=E6536),0)),"")</f>
        <v/>
      </c>
      <c r="G6536" s="14" t="n"/>
    </row>
    <row r="6537">
      <c r="A6537" s="10" t="n"/>
      <c r="D6537">
        <f>IFERROR(VLOOKUP(C6537,Produtos!A:B,2,FALSE),"")</f>
        <v/>
      </c>
      <c r="F6537" s="10">
        <f>IFERROR(INDEX(Lotes!$E:$E,MATCH(1,(Lotes!$A:$A=C6537)*(Lotes!$C:$C=E6537),0)),"")</f>
        <v/>
      </c>
      <c r="G6537" s="14" t="n"/>
    </row>
    <row r="6538">
      <c r="A6538" s="10" t="n"/>
      <c r="D6538">
        <f>IFERROR(VLOOKUP(C6538,Produtos!A:B,2,FALSE),"")</f>
        <v/>
      </c>
      <c r="F6538" s="10">
        <f>IFERROR(INDEX(Lotes!$E:$E,MATCH(1,(Lotes!$A:$A=C6538)*(Lotes!$C:$C=E6538),0)),"")</f>
        <v/>
      </c>
      <c r="G6538" s="14" t="n"/>
    </row>
    <row r="6539">
      <c r="A6539" s="10" t="n"/>
      <c r="D6539">
        <f>IFERROR(VLOOKUP(C6539,Produtos!A:B,2,FALSE),"")</f>
        <v/>
      </c>
      <c r="F6539" s="10">
        <f>IFERROR(INDEX(Lotes!$E:$E,MATCH(1,(Lotes!$A:$A=C6539)*(Lotes!$C:$C=E6539),0)),"")</f>
        <v/>
      </c>
      <c r="G6539" s="14" t="n"/>
    </row>
    <row r="6540">
      <c r="A6540" s="10" t="n"/>
      <c r="D6540">
        <f>IFERROR(VLOOKUP(C6540,Produtos!A:B,2,FALSE),"")</f>
        <v/>
      </c>
      <c r="F6540" s="10">
        <f>IFERROR(INDEX(Lotes!$E:$E,MATCH(1,(Lotes!$A:$A=C6540)*(Lotes!$C:$C=E6540),0)),"")</f>
        <v/>
      </c>
      <c r="G6540" s="14" t="n"/>
    </row>
    <row r="6541">
      <c r="A6541" s="10" t="n"/>
      <c r="D6541">
        <f>IFERROR(VLOOKUP(C6541,Produtos!A:B,2,FALSE),"")</f>
        <v/>
      </c>
      <c r="F6541" s="10">
        <f>IFERROR(INDEX(Lotes!$E:$E,MATCH(1,(Lotes!$A:$A=C6541)*(Lotes!$C:$C=E6541),0)),"")</f>
        <v/>
      </c>
      <c r="G6541" s="14" t="n"/>
    </row>
    <row r="6542">
      <c r="A6542" s="10" t="n"/>
      <c r="D6542">
        <f>IFERROR(VLOOKUP(C6542,Produtos!A:B,2,FALSE),"")</f>
        <v/>
      </c>
      <c r="F6542" s="10">
        <f>IFERROR(INDEX(Lotes!$E:$E,MATCH(1,(Lotes!$A:$A=C6542)*(Lotes!$C:$C=E6542),0)),"")</f>
        <v/>
      </c>
      <c r="G6542" s="14" t="n"/>
    </row>
    <row r="6543">
      <c r="A6543" s="10" t="n"/>
      <c r="D6543">
        <f>IFERROR(VLOOKUP(C6543,Produtos!A:B,2,FALSE),"")</f>
        <v/>
      </c>
      <c r="F6543" s="10">
        <f>IFERROR(INDEX(Lotes!$E:$E,MATCH(1,(Lotes!$A:$A=C6543)*(Lotes!$C:$C=E6543),0)),"")</f>
        <v/>
      </c>
      <c r="G6543" s="14" t="n"/>
    </row>
    <row r="6544">
      <c r="A6544" s="10" t="n"/>
      <c r="D6544">
        <f>IFERROR(VLOOKUP(C6544,Produtos!A:B,2,FALSE),"")</f>
        <v/>
      </c>
      <c r="F6544" s="10">
        <f>IFERROR(INDEX(Lotes!$E:$E,MATCH(1,(Lotes!$A:$A=C6544)*(Lotes!$C:$C=E6544),0)),"")</f>
        <v/>
      </c>
      <c r="G6544" s="14" t="n"/>
    </row>
    <row r="6545">
      <c r="A6545" s="10" t="n"/>
      <c r="D6545">
        <f>IFERROR(VLOOKUP(C6545,Produtos!A:B,2,FALSE),"")</f>
        <v/>
      </c>
      <c r="F6545" s="10">
        <f>IFERROR(INDEX(Lotes!$E:$E,MATCH(1,(Lotes!$A:$A=C6545)*(Lotes!$C:$C=E6545),0)),"")</f>
        <v/>
      </c>
      <c r="G6545" s="14" t="n"/>
    </row>
    <row r="6546">
      <c r="A6546" s="10" t="n"/>
      <c r="D6546">
        <f>IFERROR(VLOOKUP(C6546,Produtos!A:B,2,FALSE),"")</f>
        <v/>
      </c>
      <c r="F6546" s="10">
        <f>IFERROR(INDEX(Lotes!$E:$E,MATCH(1,(Lotes!$A:$A=C6546)*(Lotes!$C:$C=E6546),0)),"")</f>
        <v/>
      </c>
      <c r="G6546" s="14" t="n"/>
    </row>
    <row r="6547">
      <c r="A6547" s="10" t="n"/>
      <c r="D6547">
        <f>IFERROR(VLOOKUP(C6547,Produtos!A:B,2,FALSE),"")</f>
        <v/>
      </c>
      <c r="F6547" s="10">
        <f>IFERROR(INDEX(Lotes!$E:$E,MATCH(1,(Lotes!$A:$A=C6547)*(Lotes!$C:$C=E6547),0)),"")</f>
        <v/>
      </c>
      <c r="G6547" s="14" t="n"/>
    </row>
    <row r="6548">
      <c r="A6548" s="10" t="n"/>
      <c r="D6548">
        <f>IFERROR(VLOOKUP(C6548,Produtos!A:B,2,FALSE),"")</f>
        <v/>
      </c>
      <c r="F6548" s="10">
        <f>IFERROR(INDEX(Lotes!$E:$E,MATCH(1,(Lotes!$A:$A=C6548)*(Lotes!$C:$C=E6548),0)),"")</f>
        <v/>
      </c>
      <c r="G6548" s="14" t="n"/>
    </row>
    <row r="6549">
      <c r="A6549" s="10" t="n"/>
      <c r="D6549">
        <f>IFERROR(VLOOKUP(C6549,Produtos!A:B,2,FALSE),"")</f>
        <v/>
      </c>
      <c r="F6549" s="10">
        <f>IFERROR(INDEX(Lotes!$E:$E,MATCH(1,(Lotes!$A:$A=C6549)*(Lotes!$C:$C=E6549),0)),"")</f>
        <v/>
      </c>
      <c r="G6549" s="14" t="n"/>
    </row>
    <row r="6550">
      <c r="A6550" s="10" t="n"/>
      <c r="D6550">
        <f>IFERROR(VLOOKUP(C6550,Produtos!A:B,2,FALSE),"")</f>
        <v/>
      </c>
      <c r="F6550" s="10">
        <f>IFERROR(INDEX(Lotes!$E:$E,MATCH(1,(Lotes!$A:$A=C6550)*(Lotes!$C:$C=E6550),0)),"")</f>
        <v/>
      </c>
      <c r="G6550" s="14" t="n"/>
    </row>
    <row r="6551">
      <c r="A6551" s="10" t="n"/>
      <c r="D6551">
        <f>IFERROR(VLOOKUP(C6551,Produtos!A:B,2,FALSE),"")</f>
        <v/>
      </c>
      <c r="F6551" s="10">
        <f>IFERROR(INDEX(Lotes!$E:$E,MATCH(1,(Lotes!$A:$A=C6551)*(Lotes!$C:$C=E6551),0)),"")</f>
        <v/>
      </c>
      <c r="G6551" s="14" t="n"/>
    </row>
    <row r="6552">
      <c r="A6552" s="10" t="n"/>
      <c r="D6552">
        <f>IFERROR(VLOOKUP(C6552,Produtos!A:B,2,FALSE),"")</f>
        <v/>
      </c>
      <c r="F6552" s="10">
        <f>IFERROR(INDEX(Lotes!$E:$E,MATCH(1,(Lotes!$A:$A=C6552)*(Lotes!$C:$C=E6552),0)),"")</f>
        <v/>
      </c>
      <c r="G6552" s="14" t="n"/>
    </row>
    <row r="6553">
      <c r="A6553" s="10" t="n"/>
      <c r="D6553">
        <f>IFERROR(VLOOKUP(C6553,Produtos!A:B,2,FALSE),"")</f>
        <v/>
      </c>
      <c r="F6553" s="10">
        <f>IFERROR(INDEX(Lotes!$E:$E,MATCH(1,(Lotes!$A:$A=C6553)*(Lotes!$C:$C=E6553),0)),"")</f>
        <v/>
      </c>
      <c r="G6553" s="14" t="n"/>
    </row>
    <row r="6554">
      <c r="A6554" s="10" t="n"/>
      <c r="D6554">
        <f>IFERROR(VLOOKUP(C6554,Produtos!A:B,2,FALSE),"")</f>
        <v/>
      </c>
      <c r="F6554" s="10">
        <f>IFERROR(INDEX(Lotes!$E:$E,MATCH(1,(Lotes!$A:$A=C6554)*(Lotes!$C:$C=E6554),0)),"")</f>
        <v/>
      </c>
      <c r="G6554" s="14" t="n"/>
    </row>
    <row r="6555">
      <c r="A6555" s="10" t="n"/>
      <c r="D6555">
        <f>IFERROR(VLOOKUP(C6555,Produtos!A:B,2,FALSE),"")</f>
        <v/>
      </c>
      <c r="F6555" s="10">
        <f>IFERROR(INDEX(Lotes!$E:$E,MATCH(1,(Lotes!$A:$A=C6555)*(Lotes!$C:$C=E6555),0)),"")</f>
        <v/>
      </c>
      <c r="G6555" s="14" t="n"/>
    </row>
    <row r="6556">
      <c r="A6556" s="10" t="n"/>
      <c r="D6556">
        <f>IFERROR(VLOOKUP(C6556,Produtos!A:B,2,FALSE),"")</f>
        <v/>
      </c>
      <c r="F6556" s="10">
        <f>IFERROR(INDEX(Lotes!$E:$E,MATCH(1,(Lotes!$A:$A=C6556)*(Lotes!$C:$C=E6556),0)),"")</f>
        <v/>
      </c>
      <c r="G6556" s="14" t="n"/>
    </row>
    <row r="6557">
      <c r="A6557" s="10" t="n"/>
      <c r="D6557">
        <f>IFERROR(VLOOKUP(C6557,Produtos!A:B,2,FALSE),"")</f>
        <v/>
      </c>
      <c r="F6557" s="10">
        <f>IFERROR(INDEX(Lotes!$E:$E,MATCH(1,(Lotes!$A:$A=C6557)*(Lotes!$C:$C=E6557),0)),"")</f>
        <v/>
      </c>
      <c r="G6557" s="14" t="n"/>
    </row>
    <row r="6558">
      <c r="A6558" s="10" t="n"/>
      <c r="D6558">
        <f>IFERROR(VLOOKUP(C6558,Produtos!A:B,2,FALSE),"")</f>
        <v/>
      </c>
      <c r="F6558" s="10">
        <f>IFERROR(INDEX(Lotes!$E:$E,MATCH(1,(Lotes!$A:$A=C6558)*(Lotes!$C:$C=E6558),0)),"")</f>
        <v/>
      </c>
      <c r="G6558" s="14" t="n"/>
    </row>
    <row r="6559">
      <c r="A6559" s="10" t="n"/>
      <c r="D6559">
        <f>IFERROR(VLOOKUP(C6559,Produtos!A:B,2,FALSE),"")</f>
        <v/>
      </c>
      <c r="F6559" s="10">
        <f>IFERROR(INDEX(Lotes!$E:$E,MATCH(1,(Lotes!$A:$A=C6559)*(Lotes!$C:$C=E6559),0)),"")</f>
        <v/>
      </c>
      <c r="G6559" s="14" t="n"/>
    </row>
    <row r="6560">
      <c r="A6560" s="10" t="n"/>
      <c r="D6560">
        <f>IFERROR(VLOOKUP(C6560,Produtos!A:B,2,FALSE),"")</f>
        <v/>
      </c>
      <c r="F6560" s="10">
        <f>IFERROR(INDEX(Lotes!$E:$E,MATCH(1,(Lotes!$A:$A=C6560)*(Lotes!$C:$C=E6560),0)),"")</f>
        <v/>
      </c>
      <c r="G6560" s="14" t="n"/>
    </row>
    <row r="6561">
      <c r="A6561" s="10" t="n"/>
      <c r="D6561">
        <f>IFERROR(VLOOKUP(C6561,Produtos!A:B,2,FALSE),"")</f>
        <v/>
      </c>
      <c r="F6561" s="10">
        <f>IFERROR(INDEX(Lotes!$E:$E,MATCH(1,(Lotes!$A:$A=C6561)*(Lotes!$C:$C=E6561),0)),"")</f>
        <v/>
      </c>
      <c r="G6561" s="14" t="n"/>
    </row>
    <row r="6562">
      <c r="A6562" s="10" t="n"/>
      <c r="D6562">
        <f>IFERROR(VLOOKUP(C6562,Produtos!A:B,2,FALSE),"")</f>
        <v/>
      </c>
      <c r="F6562" s="10">
        <f>IFERROR(INDEX(Lotes!$E:$E,MATCH(1,(Lotes!$A:$A=C6562)*(Lotes!$C:$C=E6562),0)),"")</f>
        <v/>
      </c>
      <c r="G6562" s="14" t="n"/>
    </row>
    <row r="6563">
      <c r="A6563" s="10" t="n"/>
      <c r="D6563">
        <f>IFERROR(VLOOKUP(C6563,Produtos!A:B,2,FALSE),"")</f>
        <v/>
      </c>
      <c r="F6563" s="10">
        <f>IFERROR(INDEX(Lotes!$E:$E,MATCH(1,(Lotes!$A:$A=C6563)*(Lotes!$C:$C=E6563),0)),"")</f>
        <v/>
      </c>
      <c r="G6563" s="14" t="n"/>
    </row>
    <row r="6564">
      <c r="A6564" s="10" t="n"/>
      <c r="D6564">
        <f>IFERROR(VLOOKUP(C6564,Produtos!A:B,2,FALSE),"")</f>
        <v/>
      </c>
      <c r="F6564" s="10">
        <f>IFERROR(INDEX(Lotes!$E:$E,MATCH(1,(Lotes!$A:$A=C6564)*(Lotes!$C:$C=E6564),0)),"")</f>
        <v/>
      </c>
      <c r="G6564" s="14" t="n"/>
    </row>
    <row r="6565">
      <c r="A6565" s="10" t="n"/>
      <c r="D6565">
        <f>IFERROR(VLOOKUP(C6565,Produtos!A:B,2,FALSE),"")</f>
        <v/>
      </c>
      <c r="F6565" s="10">
        <f>IFERROR(INDEX(Lotes!$E:$E,MATCH(1,(Lotes!$A:$A=C6565)*(Lotes!$C:$C=E6565),0)),"")</f>
        <v/>
      </c>
      <c r="G6565" s="14" t="n"/>
    </row>
    <row r="6566">
      <c r="A6566" s="10" t="n"/>
      <c r="D6566">
        <f>IFERROR(VLOOKUP(C6566,Produtos!A:B,2,FALSE),"")</f>
        <v/>
      </c>
      <c r="F6566" s="10">
        <f>IFERROR(INDEX(Lotes!$E:$E,MATCH(1,(Lotes!$A:$A=C6566)*(Lotes!$C:$C=E6566),0)),"")</f>
        <v/>
      </c>
      <c r="G6566" s="14" t="n"/>
    </row>
    <row r="6567">
      <c r="A6567" s="10" t="n"/>
      <c r="D6567">
        <f>IFERROR(VLOOKUP(C6567,Produtos!A:B,2,FALSE),"")</f>
        <v/>
      </c>
      <c r="F6567" s="10">
        <f>IFERROR(INDEX(Lotes!$E:$E,MATCH(1,(Lotes!$A:$A=C6567)*(Lotes!$C:$C=E6567),0)),"")</f>
        <v/>
      </c>
      <c r="G6567" s="14" t="n"/>
    </row>
    <row r="6568">
      <c r="A6568" s="10" t="n"/>
      <c r="D6568">
        <f>IFERROR(VLOOKUP(C6568,Produtos!A:B,2,FALSE),"")</f>
        <v/>
      </c>
      <c r="F6568" s="10">
        <f>IFERROR(INDEX(Lotes!$E:$E,MATCH(1,(Lotes!$A:$A=C6568)*(Lotes!$C:$C=E6568),0)),"")</f>
        <v/>
      </c>
      <c r="G6568" s="14" t="n"/>
    </row>
    <row r="6569">
      <c r="A6569" s="10" t="n"/>
      <c r="D6569">
        <f>IFERROR(VLOOKUP(C6569,Produtos!A:B,2,FALSE),"")</f>
        <v/>
      </c>
      <c r="F6569" s="10">
        <f>IFERROR(INDEX(Lotes!$E:$E,MATCH(1,(Lotes!$A:$A=C6569)*(Lotes!$C:$C=E6569),0)),"")</f>
        <v/>
      </c>
      <c r="G6569" s="14" t="n"/>
    </row>
    <row r="6570">
      <c r="A6570" s="10" t="n"/>
      <c r="D6570">
        <f>IFERROR(VLOOKUP(C6570,Produtos!A:B,2,FALSE),"")</f>
        <v/>
      </c>
      <c r="F6570" s="10">
        <f>IFERROR(INDEX(Lotes!$E:$E,MATCH(1,(Lotes!$A:$A=C6570)*(Lotes!$C:$C=E6570),0)),"")</f>
        <v/>
      </c>
      <c r="G6570" s="14" t="n"/>
    </row>
    <row r="6571">
      <c r="A6571" s="10" t="n"/>
      <c r="D6571">
        <f>IFERROR(VLOOKUP(C6571,Produtos!A:B,2,FALSE),"")</f>
        <v/>
      </c>
      <c r="F6571" s="10">
        <f>IFERROR(INDEX(Lotes!$E:$E,MATCH(1,(Lotes!$A:$A=C6571)*(Lotes!$C:$C=E6571),0)),"")</f>
        <v/>
      </c>
      <c r="G6571" s="14" t="n"/>
    </row>
    <row r="6572">
      <c r="A6572" s="10" t="n"/>
      <c r="D6572">
        <f>IFERROR(VLOOKUP(C6572,Produtos!A:B,2,FALSE),"")</f>
        <v/>
      </c>
      <c r="F6572" s="10">
        <f>IFERROR(INDEX(Lotes!$E:$E,MATCH(1,(Lotes!$A:$A=C6572)*(Lotes!$C:$C=E6572),0)),"")</f>
        <v/>
      </c>
      <c r="G6572" s="14" t="n"/>
    </row>
    <row r="6573">
      <c r="A6573" s="10" t="n"/>
      <c r="D6573">
        <f>IFERROR(VLOOKUP(C6573,Produtos!A:B,2,FALSE),"")</f>
        <v/>
      </c>
      <c r="F6573" s="10">
        <f>IFERROR(INDEX(Lotes!$E:$E,MATCH(1,(Lotes!$A:$A=C6573)*(Lotes!$C:$C=E6573),0)),"")</f>
        <v/>
      </c>
      <c r="G6573" s="14" t="n"/>
    </row>
    <row r="6574">
      <c r="A6574" s="10" t="n"/>
      <c r="D6574">
        <f>IFERROR(VLOOKUP(C6574,Produtos!A:B,2,FALSE),"")</f>
        <v/>
      </c>
      <c r="F6574" s="10">
        <f>IFERROR(INDEX(Lotes!$E:$E,MATCH(1,(Lotes!$A:$A=C6574)*(Lotes!$C:$C=E6574),0)),"")</f>
        <v/>
      </c>
      <c r="G6574" s="14" t="n"/>
    </row>
    <row r="6575">
      <c r="A6575" s="10" t="n"/>
      <c r="D6575">
        <f>IFERROR(VLOOKUP(C6575,Produtos!A:B,2,FALSE),"")</f>
        <v/>
      </c>
      <c r="F6575" s="10">
        <f>IFERROR(INDEX(Lotes!$E:$E,MATCH(1,(Lotes!$A:$A=C6575)*(Lotes!$C:$C=E6575),0)),"")</f>
        <v/>
      </c>
      <c r="G6575" s="14" t="n"/>
    </row>
    <row r="6576">
      <c r="A6576" s="10" t="n"/>
      <c r="D6576">
        <f>IFERROR(VLOOKUP(C6576,Produtos!A:B,2,FALSE),"")</f>
        <v/>
      </c>
      <c r="F6576" s="10">
        <f>IFERROR(INDEX(Lotes!$E:$E,MATCH(1,(Lotes!$A:$A=C6576)*(Lotes!$C:$C=E6576),0)),"")</f>
        <v/>
      </c>
      <c r="G6576" s="14" t="n"/>
    </row>
    <row r="6577">
      <c r="A6577" s="10" t="n"/>
      <c r="D6577">
        <f>IFERROR(VLOOKUP(C6577,Produtos!A:B,2,FALSE),"")</f>
        <v/>
      </c>
      <c r="F6577" s="10">
        <f>IFERROR(INDEX(Lotes!$E:$E,MATCH(1,(Lotes!$A:$A=C6577)*(Lotes!$C:$C=E6577),0)),"")</f>
        <v/>
      </c>
      <c r="G6577" s="14" t="n"/>
    </row>
    <row r="6578">
      <c r="A6578" s="10" t="n"/>
      <c r="D6578">
        <f>IFERROR(VLOOKUP(C6578,Produtos!A:B,2,FALSE),"")</f>
        <v/>
      </c>
      <c r="F6578" s="10">
        <f>IFERROR(INDEX(Lotes!$E:$E,MATCH(1,(Lotes!$A:$A=C6578)*(Lotes!$C:$C=E6578),0)),"")</f>
        <v/>
      </c>
      <c r="G6578" s="14" t="n"/>
    </row>
    <row r="6579">
      <c r="A6579" s="10" t="n"/>
      <c r="D6579">
        <f>IFERROR(VLOOKUP(C6579,Produtos!A:B,2,FALSE),"")</f>
        <v/>
      </c>
      <c r="F6579" s="10">
        <f>IFERROR(INDEX(Lotes!$E:$E,MATCH(1,(Lotes!$A:$A=C6579)*(Lotes!$C:$C=E6579),0)),"")</f>
        <v/>
      </c>
      <c r="G6579" s="14" t="n"/>
    </row>
    <row r="6580">
      <c r="A6580" s="10" t="n"/>
      <c r="D6580">
        <f>IFERROR(VLOOKUP(C6580,Produtos!A:B,2,FALSE),"")</f>
        <v/>
      </c>
      <c r="F6580" s="10">
        <f>IFERROR(INDEX(Lotes!$E:$E,MATCH(1,(Lotes!$A:$A=C6580)*(Lotes!$C:$C=E6580),0)),"")</f>
        <v/>
      </c>
      <c r="G6580" s="14" t="n"/>
    </row>
    <row r="6581">
      <c r="A6581" s="10" t="n"/>
      <c r="D6581">
        <f>IFERROR(VLOOKUP(C6581,Produtos!A:B,2,FALSE),"")</f>
        <v/>
      </c>
      <c r="F6581" s="10">
        <f>IFERROR(INDEX(Lotes!$E:$E,MATCH(1,(Lotes!$A:$A=C6581)*(Lotes!$C:$C=E6581),0)),"")</f>
        <v/>
      </c>
      <c r="G6581" s="14" t="n"/>
    </row>
    <row r="6582">
      <c r="A6582" s="10" t="n"/>
      <c r="D6582">
        <f>IFERROR(VLOOKUP(C6582,Produtos!A:B,2,FALSE),"")</f>
        <v/>
      </c>
      <c r="F6582" s="10">
        <f>IFERROR(INDEX(Lotes!$E:$E,MATCH(1,(Lotes!$A:$A=C6582)*(Lotes!$C:$C=E6582),0)),"")</f>
        <v/>
      </c>
      <c r="G6582" s="14" t="n"/>
    </row>
    <row r="6583">
      <c r="A6583" s="10" t="n"/>
      <c r="D6583">
        <f>IFERROR(VLOOKUP(C6583,Produtos!A:B,2,FALSE),"")</f>
        <v/>
      </c>
      <c r="F6583" s="10">
        <f>IFERROR(INDEX(Lotes!$E:$E,MATCH(1,(Lotes!$A:$A=C6583)*(Lotes!$C:$C=E6583),0)),"")</f>
        <v/>
      </c>
      <c r="G6583" s="14" t="n"/>
    </row>
    <row r="6584">
      <c r="A6584" s="10" t="n"/>
      <c r="D6584">
        <f>IFERROR(VLOOKUP(C6584,Produtos!A:B,2,FALSE),"")</f>
        <v/>
      </c>
      <c r="F6584" s="10">
        <f>IFERROR(INDEX(Lotes!$E:$E,MATCH(1,(Lotes!$A:$A=C6584)*(Lotes!$C:$C=E6584),0)),"")</f>
        <v/>
      </c>
      <c r="G6584" s="14" t="n"/>
    </row>
    <row r="6585">
      <c r="A6585" s="10" t="n"/>
      <c r="D6585">
        <f>IFERROR(VLOOKUP(C6585,Produtos!A:B,2,FALSE),"")</f>
        <v/>
      </c>
      <c r="F6585" s="10">
        <f>IFERROR(INDEX(Lotes!$E:$E,MATCH(1,(Lotes!$A:$A=C6585)*(Lotes!$C:$C=E6585),0)),"")</f>
        <v/>
      </c>
      <c r="G6585" s="14" t="n"/>
    </row>
    <row r="6586">
      <c r="A6586" s="10" t="n"/>
      <c r="D6586">
        <f>IFERROR(VLOOKUP(C6586,Produtos!A:B,2,FALSE),"")</f>
        <v/>
      </c>
      <c r="F6586" s="10">
        <f>IFERROR(INDEX(Lotes!$E:$E,MATCH(1,(Lotes!$A:$A=C6586)*(Lotes!$C:$C=E6586),0)),"")</f>
        <v/>
      </c>
      <c r="G6586" s="14" t="n"/>
    </row>
    <row r="6587">
      <c r="A6587" s="10" t="n"/>
      <c r="D6587">
        <f>IFERROR(VLOOKUP(C6587,Produtos!A:B,2,FALSE),"")</f>
        <v/>
      </c>
      <c r="F6587" s="10">
        <f>IFERROR(INDEX(Lotes!$E:$E,MATCH(1,(Lotes!$A:$A=C6587)*(Lotes!$C:$C=E6587),0)),"")</f>
        <v/>
      </c>
      <c r="G6587" s="14" t="n"/>
    </row>
    <row r="6588">
      <c r="A6588" s="10" t="n"/>
      <c r="D6588">
        <f>IFERROR(VLOOKUP(C6588,Produtos!A:B,2,FALSE),"")</f>
        <v/>
      </c>
      <c r="F6588" s="10">
        <f>IFERROR(INDEX(Lotes!$E:$E,MATCH(1,(Lotes!$A:$A=C6588)*(Lotes!$C:$C=E6588),0)),"")</f>
        <v/>
      </c>
      <c r="G6588" s="14" t="n"/>
    </row>
    <row r="6589">
      <c r="A6589" s="10" t="n"/>
      <c r="D6589">
        <f>IFERROR(VLOOKUP(C6589,Produtos!A:B,2,FALSE),"")</f>
        <v/>
      </c>
      <c r="F6589" s="10">
        <f>IFERROR(INDEX(Lotes!$E:$E,MATCH(1,(Lotes!$A:$A=C6589)*(Lotes!$C:$C=E6589),0)),"")</f>
        <v/>
      </c>
      <c r="G6589" s="14" t="n"/>
    </row>
    <row r="6590">
      <c r="A6590" s="10" t="n"/>
      <c r="D6590">
        <f>IFERROR(VLOOKUP(C6590,Produtos!A:B,2,FALSE),"")</f>
        <v/>
      </c>
      <c r="F6590" s="10">
        <f>IFERROR(INDEX(Lotes!$E:$E,MATCH(1,(Lotes!$A:$A=C6590)*(Lotes!$C:$C=E6590),0)),"")</f>
        <v/>
      </c>
      <c r="G6590" s="14" t="n"/>
    </row>
    <row r="6591">
      <c r="A6591" s="10" t="n"/>
      <c r="D6591">
        <f>IFERROR(VLOOKUP(C6591,Produtos!A:B,2,FALSE),"")</f>
        <v/>
      </c>
      <c r="F6591" s="10">
        <f>IFERROR(INDEX(Lotes!$E:$E,MATCH(1,(Lotes!$A:$A=C6591)*(Lotes!$C:$C=E6591),0)),"")</f>
        <v/>
      </c>
      <c r="G6591" s="14" t="n"/>
    </row>
    <row r="6592">
      <c r="A6592" s="10" t="n"/>
      <c r="D6592">
        <f>IFERROR(VLOOKUP(C6592,Produtos!A:B,2,FALSE),"")</f>
        <v/>
      </c>
      <c r="F6592" s="10">
        <f>IFERROR(INDEX(Lotes!$E:$E,MATCH(1,(Lotes!$A:$A=C6592)*(Lotes!$C:$C=E6592),0)),"")</f>
        <v/>
      </c>
      <c r="G6592" s="14" t="n"/>
    </row>
    <row r="6593">
      <c r="A6593" s="10" t="n"/>
      <c r="D6593">
        <f>IFERROR(VLOOKUP(C6593,Produtos!A:B,2,FALSE),"")</f>
        <v/>
      </c>
      <c r="F6593" s="10">
        <f>IFERROR(INDEX(Lotes!$E:$E,MATCH(1,(Lotes!$A:$A=C6593)*(Lotes!$C:$C=E6593),0)),"")</f>
        <v/>
      </c>
      <c r="G6593" s="14" t="n"/>
    </row>
    <row r="6594">
      <c r="A6594" s="10" t="n"/>
      <c r="D6594">
        <f>IFERROR(VLOOKUP(C6594,Produtos!A:B,2,FALSE),"")</f>
        <v/>
      </c>
      <c r="F6594" s="10">
        <f>IFERROR(INDEX(Lotes!$E:$E,MATCH(1,(Lotes!$A:$A=C6594)*(Lotes!$C:$C=E6594),0)),"")</f>
        <v/>
      </c>
      <c r="G6594" s="14" t="n"/>
    </row>
    <row r="6595">
      <c r="A6595" s="10" t="n"/>
      <c r="D6595">
        <f>IFERROR(VLOOKUP(C6595,Produtos!A:B,2,FALSE),"")</f>
        <v/>
      </c>
      <c r="F6595" s="10">
        <f>IFERROR(INDEX(Lotes!$E:$E,MATCH(1,(Lotes!$A:$A=C6595)*(Lotes!$C:$C=E6595),0)),"")</f>
        <v/>
      </c>
      <c r="G6595" s="14" t="n"/>
    </row>
    <row r="6596">
      <c r="A6596" s="10" t="n"/>
      <c r="D6596">
        <f>IFERROR(VLOOKUP(C6596,Produtos!A:B,2,FALSE),"")</f>
        <v/>
      </c>
      <c r="F6596" s="10">
        <f>IFERROR(INDEX(Lotes!$E:$E,MATCH(1,(Lotes!$A:$A=C6596)*(Lotes!$C:$C=E6596),0)),"")</f>
        <v/>
      </c>
      <c r="G6596" s="14" t="n"/>
    </row>
    <row r="6597">
      <c r="A6597" s="10" t="n"/>
      <c r="D6597">
        <f>IFERROR(VLOOKUP(C6597,Produtos!A:B,2,FALSE),"")</f>
        <v/>
      </c>
      <c r="F6597" s="10">
        <f>IFERROR(INDEX(Lotes!$E:$E,MATCH(1,(Lotes!$A:$A=C6597)*(Lotes!$C:$C=E6597),0)),"")</f>
        <v/>
      </c>
      <c r="G6597" s="14" t="n"/>
    </row>
    <row r="6598">
      <c r="A6598" s="10" t="n"/>
      <c r="D6598">
        <f>IFERROR(VLOOKUP(C6598,Produtos!A:B,2,FALSE),"")</f>
        <v/>
      </c>
      <c r="F6598" s="10">
        <f>IFERROR(INDEX(Lotes!$E:$E,MATCH(1,(Lotes!$A:$A=C6598)*(Lotes!$C:$C=E6598),0)),"")</f>
        <v/>
      </c>
      <c r="G6598" s="14" t="n"/>
    </row>
    <row r="6599">
      <c r="A6599" s="10" t="n"/>
      <c r="D6599">
        <f>IFERROR(VLOOKUP(C6599,Produtos!A:B,2,FALSE),"")</f>
        <v/>
      </c>
      <c r="F6599" s="10">
        <f>IFERROR(INDEX(Lotes!$E:$E,MATCH(1,(Lotes!$A:$A=C6599)*(Lotes!$C:$C=E6599),0)),"")</f>
        <v/>
      </c>
      <c r="G6599" s="14" t="n"/>
    </row>
    <row r="6600">
      <c r="A6600" s="10" t="n"/>
      <c r="D6600">
        <f>IFERROR(VLOOKUP(C6600,Produtos!A:B,2,FALSE),"")</f>
        <v/>
      </c>
      <c r="F6600" s="10">
        <f>IFERROR(INDEX(Lotes!$E:$E,MATCH(1,(Lotes!$A:$A=C6600)*(Lotes!$C:$C=E6600),0)),"")</f>
        <v/>
      </c>
      <c r="G6600" s="14" t="n"/>
    </row>
    <row r="6601">
      <c r="A6601" s="10" t="n"/>
      <c r="D6601">
        <f>IFERROR(VLOOKUP(C6601,Produtos!A:B,2,FALSE),"")</f>
        <v/>
      </c>
      <c r="F6601" s="10">
        <f>IFERROR(INDEX(Lotes!$E:$E,MATCH(1,(Lotes!$A:$A=C6601)*(Lotes!$C:$C=E6601),0)),"")</f>
        <v/>
      </c>
      <c r="G6601" s="14" t="n"/>
    </row>
    <row r="6602">
      <c r="A6602" s="10" t="n"/>
      <c r="D6602">
        <f>IFERROR(VLOOKUP(C6602,Produtos!A:B,2,FALSE),"")</f>
        <v/>
      </c>
      <c r="F6602" s="10">
        <f>IFERROR(INDEX(Lotes!$E:$E,MATCH(1,(Lotes!$A:$A=C6602)*(Lotes!$C:$C=E6602),0)),"")</f>
        <v/>
      </c>
      <c r="G6602" s="14" t="n"/>
    </row>
    <row r="6603">
      <c r="A6603" s="10" t="n"/>
      <c r="D6603">
        <f>IFERROR(VLOOKUP(C6603,Produtos!A:B,2,FALSE),"")</f>
        <v/>
      </c>
      <c r="F6603" s="10">
        <f>IFERROR(INDEX(Lotes!$E:$E,MATCH(1,(Lotes!$A:$A=C6603)*(Lotes!$C:$C=E6603),0)),"")</f>
        <v/>
      </c>
      <c r="G6603" s="14" t="n"/>
    </row>
    <row r="6604">
      <c r="A6604" s="10" t="n"/>
      <c r="D6604">
        <f>IFERROR(VLOOKUP(C6604,Produtos!A:B,2,FALSE),"")</f>
        <v/>
      </c>
      <c r="F6604" s="10">
        <f>IFERROR(INDEX(Lotes!$E:$E,MATCH(1,(Lotes!$A:$A=C6604)*(Lotes!$C:$C=E6604),0)),"")</f>
        <v/>
      </c>
      <c r="G6604" s="14" t="n"/>
    </row>
    <row r="6605">
      <c r="A6605" s="10" t="n"/>
      <c r="D6605">
        <f>IFERROR(VLOOKUP(C6605,Produtos!A:B,2,FALSE),"")</f>
        <v/>
      </c>
      <c r="F6605" s="10">
        <f>IFERROR(INDEX(Lotes!$E:$E,MATCH(1,(Lotes!$A:$A=C6605)*(Lotes!$C:$C=E6605),0)),"")</f>
        <v/>
      </c>
      <c r="G6605" s="14" t="n"/>
    </row>
    <row r="6606">
      <c r="A6606" s="10" t="n"/>
      <c r="D6606">
        <f>IFERROR(VLOOKUP(C6606,Produtos!A:B,2,FALSE),"")</f>
        <v/>
      </c>
      <c r="F6606" s="10">
        <f>IFERROR(INDEX(Lotes!$E:$E,MATCH(1,(Lotes!$A:$A=C6606)*(Lotes!$C:$C=E6606),0)),"")</f>
        <v/>
      </c>
      <c r="G6606" s="14" t="n"/>
    </row>
    <row r="6607">
      <c r="A6607" s="10" t="n"/>
      <c r="D6607">
        <f>IFERROR(VLOOKUP(C6607,Produtos!A:B,2,FALSE),"")</f>
        <v/>
      </c>
      <c r="F6607" s="10">
        <f>IFERROR(INDEX(Lotes!$E:$E,MATCH(1,(Lotes!$A:$A=C6607)*(Lotes!$C:$C=E6607),0)),"")</f>
        <v/>
      </c>
      <c r="G6607" s="14" t="n"/>
    </row>
    <row r="6608">
      <c r="A6608" s="10" t="n"/>
      <c r="D6608">
        <f>IFERROR(VLOOKUP(C6608,Produtos!A:B,2,FALSE),"")</f>
        <v/>
      </c>
      <c r="F6608" s="10">
        <f>IFERROR(INDEX(Lotes!$E:$E,MATCH(1,(Lotes!$A:$A=C6608)*(Lotes!$C:$C=E6608),0)),"")</f>
        <v/>
      </c>
      <c r="G6608" s="14" t="n"/>
    </row>
    <row r="6609">
      <c r="A6609" s="10" t="n"/>
      <c r="D6609">
        <f>IFERROR(VLOOKUP(C6609,Produtos!A:B,2,FALSE),"")</f>
        <v/>
      </c>
      <c r="F6609" s="10">
        <f>IFERROR(INDEX(Lotes!$E:$E,MATCH(1,(Lotes!$A:$A=C6609)*(Lotes!$C:$C=E6609),0)),"")</f>
        <v/>
      </c>
      <c r="G6609" s="14" t="n"/>
    </row>
    <row r="6610">
      <c r="A6610" s="10" t="n"/>
      <c r="D6610">
        <f>IFERROR(VLOOKUP(C6610,Produtos!A:B,2,FALSE),"")</f>
        <v/>
      </c>
      <c r="F6610" s="10">
        <f>IFERROR(INDEX(Lotes!$E:$E,MATCH(1,(Lotes!$A:$A=C6610)*(Lotes!$C:$C=E6610),0)),"")</f>
        <v/>
      </c>
      <c r="G6610" s="14" t="n"/>
    </row>
    <row r="6611">
      <c r="A6611" s="10" t="n"/>
      <c r="D6611">
        <f>IFERROR(VLOOKUP(C6611,Produtos!A:B,2,FALSE),"")</f>
        <v/>
      </c>
      <c r="F6611" s="10">
        <f>IFERROR(INDEX(Lotes!$E:$E,MATCH(1,(Lotes!$A:$A=C6611)*(Lotes!$C:$C=E6611),0)),"")</f>
        <v/>
      </c>
      <c r="G6611" s="14" t="n"/>
    </row>
    <row r="6612">
      <c r="A6612" s="10" t="n"/>
      <c r="D6612">
        <f>IFERROR(VLOOKUP(C6612,Produtos!A:B,2,FALSE),"")</f>
        <v/>
      </c>
      <c r="F6612" s="10">
        <f>IFERROR(INDEX(Lotes!$E:$E,MATCH(1,(Lotes!$A:$A=C6612)*(Lotes!$C:$C=E6612),0)),"")</f>
        <v/>
      </c>
      <c r="G6612" s="14" t="n"/>
    </row>
    <row r="6613">
      <c r="A6613" s="10" t="n"/>
      <c r="D6613">
        <f>IFERROR(VLOOKUP(C6613,Produtos!A:B,2,FALSE),"")</f>
        <v/>
      </c>
      <c r="F6613" s="10">
        <f>IFERROR(INDEX(Lotes!$E:$E,MATCH(1,(Lotes!$A:$A=C6613)*(Lotes!$C:$C=E6613),0)),"")</f>
        <v/>
      </c>
      <c r="G6613" s="14" t="n"/>
    </row>
    <row r="6614">
      <c r="A6614" s="10" t="n"/>
      <c r="D6614">
        <f>IFERROR(VLOOKUP(C6614,Produtos!A:B,2,FALSE),"")</f>
        <v/>
      </c>
      <c r="F6614" s="10">
        <f>IFERROR(INDEX(Lotes!$E:$E,MATCH(1,(Lotes!$A:$A=C6614)*(Lotes!$C:$C=E6614),0)),"")</f>
        <v/>
      </c>
      <c r="G6614" s="14" t="n"/>
    </row>
    <row r="6615">
      <c r="A6615" s="10" t="n"/>
      <c r="D6615">
        <f>IFERROR(VLOOKUP(C6615,Produtos!A:B,2,FALSE),"")</f>
        <v/>
      </c>
      <c r="F6615" s="10">
        <f>IFERROR(INDEX(Lotes!$E:$E,MATCH(1,(Lotes!$A:$A=C6615)*(Lotes!$C:$C=E6615),0)),"")</f>
        <v/>
      </c>
      <c r="G6615" s="14" t="n"/>
    </row>
    <row r="6616">
      <c r="A6616" s="10" t="n"/>
      <c r="D6616">
        <f>IFERROR(VLOOKUP(C6616,Produtos!A:B,2,FALSE),"")</f>
        <v/>
      </c>
      <c r="F6616" s="10">
        <f>IFERROR(INDEX(Lotes!$E:$E,MATCH(1,(Lotes!$A:$A=C6616)*(Lotes!$C:$C=E6616),0)),"")</f>
        <v/>
      </c>
      <c r="G6616" s="14" t="n"/>
    </row>
    <row r="6617">
      <c r="A6617" s="10" t="n"/>
      <c r="D6617">
        <f>IFERROR(VLOOKUP(C6617,Produtos!A:B,2,FALSE),"")</f>
        <v/>
      </c>
      <c r="F6617" s="10">
        <f>IFERROR(INDEX(Lotes!$E:$E,MATCH(1,(Lotes!$A:$A=C6617)*(Lotes!$C:$C=E6617),0)),"")</f>
        <v/>
      </c>
      <c r="G6617" s="14" t="n"/>
    </row>
    <row r="6618">
      <c r="A6618" s="10" t="n"/>
      <c r="D6618">
        <f>IFERROR(VLOOKUP(C6618,Produtos!A:B,2,FALSE),"")</f>
        <v/>
      </c>
      <c r="F6618" s="10">
        <f>IFERROR(INDEX(Lotes!$E:$E,MATCH(1,(Lotes!$A:$A=C6618)*(Lotes!$C:$C=E6618),0)),"")</f>
        <v/>
      </c>
      <c r="G6618" s="14" t="n"/>
    </row>
    <row r="6619">
      <c r="A6619" s="10" t="n"/>
      <c r="D6619">
        <f>IFERROR(VLOOKUP(C6619,Produtos!A:B,2,FALSE),"")</f>
        <v/>
      </c>
      <c r="F6619" s="10">
        <f>IFERROR(INDEX(Lotes!$E:$E,MATCH(1,(Lotes!$A:$A=C6619)*(Lotes!$C:$C=E6619),0)),"")</f>
        <v/>
      </c>
      <c r="G6619" s="14" t="n"/>
    </row>
    <row r="6620">
      <c r="A6620" s="10" t="n"/>
      <c r="D6620">
        <f>IFERROR(VLOOKUP(C6620,Produtos!A:B,2,FALSE),"")</f>
        <v/>
      </c>
      <c r="F6620" s="10">
        <f>IFERROR(INDEX(Lotes!$E:$E,MATCH(1,(Lotes!$A:$A=C6620)*(Lotes!$C:$C=E6620),0)),"")</f>
        <v/>
      </c>
      <c r="G6620" s="14" t="n"/>
    </row>
    <row r="6621">
      <c r="A6621" s="10" t="n"/>
      <c r="D6621">
        <f>IFERROR(VLOOKUP(C6621,Produtos!A:B,2,FALSE),"")</f>
        <v/>
      </c>
      <c r="F6621" s="10">
        <f>IFERROR(INDEX(Lotes!$E:$E,MATCH(1,(Lotes!$A:$A=C6621)*(Lotes!$C:$C=E6621),0)),"")</f>
        <v/>
      </c>
      <c r="G6621" s="14" t="n"/>
    </row>
    <row r="6622">
      <c r="A6622" s="10" t="n"/>
      <c r="D6622">
        <f>IFERROR(VLOOKUP(C6622,Produtos!A:B,2,FALSE),"")</f>
        <v/>
      </c>
      <c r="F6622" s="10">
        <f>IFERROR(INDEX(Lotes!$E:$E,MATCH(1,(Lotes!$A:$A=C6622)*(Lotes!$C:$C=E6622),0)),"")</f>
        <v/>
      </c>
      <c r="G6622" s="14" t="n"/>
    </row>
    <row r="6623">
      <c r="A6623" s="10" t="n"/>
      <c r="D6623">
        <f>IFERROR(VLOOKUP(C6623,Produtos!A:B,2,FALSE),"")</f>
        <v/>
      </c>
      <c r="F6623" s="10">
        <f>IFERROR(INDEX(Lotes!$E:$E,MATCH(1,(Lotes!$A:$A=C6623)*(Lotes!$C:$C=E6623),0)),"")</f>
        <v/>
      </c>
      <c r="G6623" s="14" t="n"/>
    </row>
    <row r="6624">
      <c r="A6624" s="10" t="n"/>
      <c r="D6624">
        <f>IFERROR(VLOOKUP(C6624,Produtos!A:B,2,FALSE),"")</f>
        <v/>
      </c>
      <c r="F6624" s="10">
        <f>IFERROR(INDEX(Lotes!$E:$E,MATCH(1,(Lotes!$A:$A=C6624)*(Lotes!$C:$C=E6624),0)),"")</f>
        <v/>
      </c>
      <c r="G6624" s="14" t="n"/>
    </row>
    <row r="6625">
      <c r="A6625" s="10" t="n"/>
      <c r="D6625">
        <f>IFERROR(VLOOKUP(C6625,Produtos!A:B,2,FALSE),"")</f>
        <v/>
      </c>
      <c r="F6625" s="10">
        <f>IFERROR(INDEX(Lotes!$E:$E,MATCH(1,(Lotes!$A:$A=C6625)*(Lotes!$C:$C=E6625),0)),"")</f>
        <v/>
      </c>
      <c r="G6625" s="14" t="n"/>
    </row>
    <row r="6626">
      <c r="A6626" s="10" t="n"/>
      <c r="D6626">
        <f>IFERROR(VLOOKUP(C6626,Produtos!A:B,2,FALSE),"")</f>
        <v/>
      </c>
      <c r="F6626" s="10">
        <f>IFERROR(INDEX(Lotes!$E:$E,MATCH(1,(Lotes!$A:$A=C6626)*(Lotes!$C:$C=E6626),0)),"")</f>
        <v/>
      </c>
      <c r="G6626" s="14" t="n"/>
    </row>
    <row r="6627">
      <c r="A6627" s="10" t="n"/>
      <c r="D6627">
        <f>IFERROR(VLOOKUP(C6627,Produtos!A:B,2,FALSE),"")</f>
        <v/>
      </c>
      <c r="F6627" s="10">
        <f>IFERROR(INDEX(Lotes!$E:$E,MATCH(1,(Lotes!$A:$A=C6627)*(Lotes!$C:$C=E6627),0)),"")</f>
        <v/>
      </c>
      <c r="G6627" s="14" t="n"/>
    </row>
    <row r="6628">
      <c r="A6628" s="10" t="n"/>
      <c r="D6628">
        <f>IFERROR(VLOOKUP(C6628,Produtos!A:B,2,FALSE),"")</f>
        <v/>
      </c>
      <c r="F6628" s="10">
        <f>IFERROR(INDEX(Lotes!$E:$E,MATCH(1,(Lotes!$A:$A=C6628)*(Lotes!$C:$C=E6628),0)),"")</f>
        <v/>
      </c>
      <c r="G6628" s="14" t="n"/>
    </row>
    <row r="6629">
      <c r="A6629" s="10" t="n"/>
      <c r="D6629">
        <f>IFERROR(VLOOKUP(C6629,Produtos!A:B,2,FALSE),"")</f>
        <v/>
      </c>
      <c r="F6629" s="10">
        <f>IFERROR(INDEX(Lotes!$E:$E,MATCH(1,(Lotes!$A:$A=C6629)*(Lotes!$C:$C=E6629),0)),"")</f>
        <v/>
      </c>
      <c r="G6629" s="14" t="n"/>
    </row>
    <row r="6630">
      <c r="A6630" s="10" t="n"/>
      <c r="D6630">
        <f>IFERROR(VLOOKUP(C6630,Produtos!A:B,2,FALSE),"")</f>
        <v/>
      </c>
      <c r="F6630" s="10">
        <f>IFERROR(INDEX(Lotes!$E:$E,MATCH(1,(Lotes!$A:$A=C6630)*(Lotes!$C:$C=E6630),0)),"")</f>
        <v/>
      </c>
      <c r="G6630" s="14" t="n"/>
    </row>
    <row r="6631">
      <c r="A6631" s="10" t="n"/>
      <c r="D6631">
        <f>IFERROR(VLOOKUP(C6631,Produtos!A:B,2,FALSE),"")</f>
        <v/>
      </c>
      <c r="F6631" s="10">
        <f>IFERROR(INDEX(Lotes!$E:$E,MATCH(1,(Lotes!$A:$A=C6631)*(Lotes!$C:$C=E6631),0)),"")</f>
        <v/>
      </c>
      <c r="G6631" s="14" t="n"/>
    </row>
    <row r="6632">
      <c r="A6632" s="10" t="n"/>
      <c r="D6632">
        <f>IFERROR(VLOOKUP(C6632,Produtos!A:B,2,FALSE),"")</f>
        <v/>
      </c>
      <c r="F6632" s="10">
        <f>IFERROR(INDEX(Lotes!$E:$E,MATCH(1,(Lotes!$A:$A=C6632)*(Lotes!$C:$C=E6632),0)),"")</f>
        <v/>
      </c>
      <c r="G6632" s="14" t="n"/>
    </row>
    <row r="6633">
      <c r="A6633" s="10" t="n"/>
      <c r="D6633">
        <f>IFERROR(VLOOKUP(C6633,Produtos!A:B,2,FALSE),"")</f>
        <v/>
      </c>
      <c r="F6633" s="10">
        <f>IFERROR(INDEX(Lotes!$E:$E,MATCH(1,(Lotes!$A:$A=C6633)*(Lotes!$C:$C=E6633),0)),"")</f>
        <v/>
      </c>
      <c r="G6633" s="14" t="n"/>
    </row>
    <row r="6634">
      <c r="A6634" s="10" t="n"/>
      <c r="D6634">
        <f>IFERROR(VLOOKUP(C6634,Produtos!A:B,2,FALSE),"")</f>
        <v/>
      </c>
      <c r="F6634" s="10">
        <f>IFERROR(INDEX(Lotes!$E:$E,MATCH(1,(Lotes!$A:$A=C6634)*(Lotes!$C:$C=E6634),0)),"")</f>
        <v/>
      </c>
      <c r="G6634" s="14" t="n"/>
    </row>
    <row r="6635">
      <c r="A6635" s="10" t="n"/>
      <c r="D6635">
        <f>IFERROR(VLOOKUP(C6635,Produtos!A:B,2,FALSE),"")</f>
        <v/>
      </c>
      <c r="F6635" s="10">
        <f>IFERROR(INDEX(Lotes!$E:$E,MATCH(1,(Lotes!$A:$A=C6635)*(Lotes!$C:$C=E6635),0)),"")</f>
        <v/>
      </c>
      <c r="G6635" s="14" t="n"/>
    </row>
    <row r="6636">
      <c r="A6636" s="10" t="n"/>
      <c r="D6636">
        <f>IFERROR(VLOOKUP(C6636,Produtos!A:B,2,FALSE),"")</f>
        <v/>
      </c>
      <c r="F6636" s="10">
        <f>IFERROR(INDEX(Lotes!$E:$E,MATCH(1,(Lotes!$A:$A=C6636)*(Lotes!$C:$C=E6636),0)),"")</f>
        <v/>
      </c>
      <c r="G6636" s="14" t="n"/>
    </row>
    <row r="6637">
      <c r="A6637" s="10" t="n"/>
      <c r="D6637">
        <f>IFERROR(VLOOKUP(C6637,Produtos!A:B,2,FALSE),"")</f>
        <v/>
      </c>
      <c r="F6637" s="10">
        <f>IFERROR(INDEX(Lotes!$E:$E,MATCH(1,(Lotes!$A:$A=C6637)*(Lotes!$C:$C=E6637),0)),"")</f>
        <v/>
      </c>
      <c r="G6637" s="14" t="n"/>
    </row>
    <row r="6638">
      <c r="A6638" s="10" t="n"/>
      <c r="D6638">
        <f>IFERROR(VLOOKUP(C6638,Produtos!A:B,2,FALSE),"")</f>
        <v/>
      </c>
      <c r="F6638" s="10">
        <f>IFERROR(INDEX(Lotes!$E:$E,MATCH(1,(Lotes!$A:$A=C6638)*(Lotes!$C:$C=E6638),0)),"")</f>
        <v/>
      </c>
      <c r="G6638" s="14" t="n"/>
    </row>
    <row r="6639">
      <c r="A6639" s="10" t="n"/>
      <c r="D6639">
        <f>IFERROR(VLOOKUP(C6639,Produtos!A:B,2,FALSE),"")</f>
        <v/>
      </c>
      <c r="F6639" s="10">
        <f>IFERROR(INDEX(Lotes!$E:$E,MATCH(1,(Lotes!$A:$A=C6639)*(Lotes!$C:$C=E6639),0)),"")</f>
        <v/>
      </c>
      <c r="G6639" s="14" t="n"/>
    </row>
    <row r="6640">
      <c r="A6640" s="10" t="n"/>
      <c r="D6640">
        <f>IFERROR(VLOOKUP(C6640,Produtos!A:B,2,FALSE),"")</f>
        <v/>
      </c>
      <c r="F6640" s="10">
        <f>IFERROR(INDEX(Lotes!$E:$E,MATCH(1,(Lotes!$A:$A=C6640)*(Lotes!$C:$C=E6640),0)),"")</f>
        <v/>
      </c>
      <c r="G6640" s="14" t="n"/>
    </row>
    <row r="6641">
      <c r="A6641" s="10" t="n"/>
      <c r="D6641">
        <f>IFERROR(VLOOKUP(C6641,Produtos!A:B,2,FALSE),"")</f>
        <v/>
      </c>
      <c r="F6641" s="10">
        <f>IFERROR(INDEX(Lotes!$E:$E,MATCH(1,(Lotes!$A:$A=C6641)*(Lotes!$C:$C=E6641),0)),"")</f>
        <v/>
      </c>
      <c r="G6641" s="14" t="n"/>
    </row>
    <row r="6642">
      <c r="A6642" s="10" t="n"/>
      <c r="D6642">
        <f>IFERROR(VLOOKUP(C6642,Produtos!A:B,2,FALSE),"")</f>
        <v/>
      </c>
      <c r="F6642" s="10">
        <f>IFERROR(INDEX(Lotes!$E:$E,MATCH(1,(Lotes!$A:$A=C6642)*(Lotes!$C:$C=E6642),0)),"")</f>
        <v/>
      </c>
      <c r="G6642" s="14" t="n"/>
    </row>
    <row r="6643">
      <c r="A6643" s="10" t="n"/>
      <c r="D6643">
        <f>IFERROR(VLOOKUP(C6643,Produtos!A:B,2,FALSE),"")</f>
        <v/>
      </c>
      <c r="F6643" s="10">
        <f>IFERROR(INDEX(Lotes!$E:$E,MATCH(1,(Lotes!$A:$A=C6643)*(Lotes!$C:$C=E6643),0)),"")</f>
        <v/>
      </c>
      <c r="G6643" s="14" t="n"/>
    </row>
    <row r="6644">
      <c r="A6644" s="10" t="n"/>
      <c r="D6644">
        <f>IFERROR(VLOOKUP(C6644,Produtos!A:B,2,FALSE),"")</f>
        <v/>
      </c>
      <c r="F6644" s="10">
        <f>IFERROR(INDEX(Lotes!$E:$E,MATCH(1,(Lotes!$A:$A=C6644)*(Lotes!$C:$C=E6644),0)),"")</f>
        <v/>
      </c>
      <c r="G6644" s="14" t="n"/>
    </row>
    <row r="6645">
      <c r="A6645" s="10" t="n"/>
      <c r="D6645">
        <f>IFERROR(VLOOKUP(C6645,Produtos!A:B,2,FALSE),"")</f>
        <v/>
      </c>
      <c r="F6645" s="10">
        <f>IFERROR(INDEX(Lotes!$E:$E,MATCH(1,(Lotes!$A:$A=C6645)*(Lotes!$C:$C=E6645),0)),"")</f>
        <v/>
      </c>
      <c r="G6645" s="14" t="n"/>
    </row>
    <row r="6646">
      <c r="A6646" s="10" t="n"/>
      <c r="D6646">
        <f>IFERROR(VLOOKUP(C6646,Produtos!A:B,2,FALSE),"")</f>
        <v/>
      </c>
      <c r="F6646" s="10">
        <f>IFERROR(INDEX(Lotes!$E:$E,MATCH(1,(Lotes!$A:$A=C6646)*(Lotes!$C:$C=E6646),0)),"")</f>
        <v/>
      </c>
      <c r="G6646" s="14" t="n"/>
    </row>
    <row r="6647">
      <c r="A6647" s="10" t="n"/>
      <c r="D6647">
        <f>IFERROR(VLOOKUP(C6647,Produtos!A:B,2,FALSE),"")</f>
        <v/>
      </c>
      <c r="F6647" s="10">
        <f>IFERROR(INDEX(Lotes!$E:$E,MATCH(1,(Lotes!$A:$A=C6647)*(Lotes!$C:$C=E6647),0)),"")</f>
        <v/>
      </c>
      <c r="G6647" s="14" t="n"/>
    </row>
    <row r="6648">
      <c r="A6648" s="10" t="n"/>
      <c r="D6648">
        <f>IFERROR(VLOOKUP(C6648,Produtos!A:B,2,FALSE),"")</f>
        <v/>
      </c>
      <c r="F6648" s="10">
        <f>IFERROR(INDEX(Lotes!$E:$E,MATCH(1,(Lotes!$A:$A=C6648)*(Lotes!$C:$C=E6648),0)),"")</f>
        <v/>
      </c>
      <c r="G6648" s="14" t="n"/>
    </row>
    <row r="6649">
      <c r="A6649" s="10" t="n"/>
      <c r="D6649">
        <f>IFERROR(VLOOKUP(C6649,Produtos!A:B,2,FALSE),"")</f>
        <v/>
      </c>
      <c r="F6649" s="10">
        <f>IFERROR(INDEX(Lotes!$E:$E,MATCH(1,(Lotes!$A:$A=C6649)*(Lotes!$C:$C=E6649),0)),"")</f>
        <v/>
      </c>
      <c r="G6649" s="14" t="n"/>
    </row>
    <row r="6650">
      <c r="A6650" s="10" t="n"/>
      <c r="D6650">
        <f>IFERROR(VLOOKUP(C6650,Produtos!A:B,2,FALSE),"")</f>
        <v/>
      </c>
      <c r="F6650" s="10">
        <f>IFERROR(INDEX(Lotes!$E:$E,MATCH(1,(Lotes!$A:$A=C6650)*(Lotes!$C:$C=E6650),0)),"")</f>
        <v/>
      </c>
      <c r="G6650" s="14" t="n"/>
    </row>
    <row r="6651">
      <c r="A6651" s="10" t="n"/>
      <c r="D6651">
        <f>IFERROR(VLOOKUP(C6651,Produtos!A:B,2,FALSE),"")</f>
        <v/>
      </c>
      <c r="F6651" s="10">
        <f>IFERROR(INDEX(Lotes!$E:$E,MATCH(1,(Lotes!$A:$A=C6651)*(Lotes!$C:$C=E6651),0)),"")</f>
        <v/>
      </c>
      <c r="G6651" s="14" t="n"/>
    </row>
    <row r="6652">
      <c r="A6652" s="10" t="n"/>
      <c r="D6652">
        <f>IFERROR(VLOOKUP(C6652,Produtos!A:B,2,FALSE),"")</f>
        <v/>
      </c>
      <c r="F6652" s="10">
        <f>IFERROR(INDEX(Lotes!$E:$E,MATCH(1,(Lotes!$A:$A=C6652)*(Lotes!$C:$C=E6652),0)),"")</f>
        <v/>
      </c>
      <c r="G6652" s="14" t="n"/>
    </row>
    <row r="6653">
      <c r="A6653" s="10" t="n"/>
      <c r="D6653">
        <f>IFERROR(VLOOKUP(C6653,Produtos!A:B,2,FALSE),"")</f>
        <v/>
      </c>
      <c r="F6653" s="10">
        <f>IFERROR(INDEX(Lotes!$E:$E,MATCH(1,(Lotes!$A:$A=C6653)*(Lotes!$C:$C=E6653),0)),"")</f>
        <v/>
      </c>
      <c r="G6653" s="14" t="n"/>
    </row>
    <row r="6654">
      <c r="A6654" s="10" t="n"/>
      <c r="D6654">
        <f>IFERROR(VLOOKUP(C6654,Produtos!A:B,2,FALSE),"")</f>
        <v/>
      </c>
      <c r="F6654" s="10">
        <f>IFERROR(INDEX(Lotes!$E:$E,MATCH(1,(Lotes!$A:$A=C6654)*(Lotes!$C:$C=E6654),0)),"")</f>
        <v/>
      </c>
      <c r="G6654" s="14" t="n"/>
    </row>
    <row r="6655">
      <c r="A6655" s="10" t="n"/>
      <c r="D6655">
        <f>IFERROR(VLOOKUP(C6655,Produtos!A:B,2,FALSE),"")</f>
        <v/>
      </c>
      <c r="F6655" s="10">
        <f>IFERROR(INDEX(Lotes!$E:$E,MATCH(1,(Lotes!$A:$A=C6655)*(Lotes!$C:$C=E6655),0)),"")</f>
        <v/>
      </c>
      <c r="G6655" s="14" t="n"/>
    </row>
    <row r="6656">
      <c r="A6656" s="10" t="n"/>
      <c r="D6656">
        <f>IFERROR(VLOOKUP(C6656,Produtos!A:B,2,FALSE),"")</f>
        <v/>
      </c>
      <c r="F6656" s="10">
        <f>IFERROR(INDEX(Lotes!$E:$E,MATCH(1,(Lotes!$A:$A=C6656)*(Lotes!$C:$C=E6656),0)),"")</f>
        <v/>
      </c>
      <c r="G6656" s="14" t="n"/>
    </row>
    <row r="6657">
      <c r="A6657" s="10" t="n"/>
      <c r="D6657">
        <f>IFERROR(VLOOKUP(C6657,Produtos!A:B,2,FALSE),"")</f>
        <v/>
      </c>
      <c r="F6657" s="10">
        <f>IFERROR(INDEX(Lotes!$E:$E,MATCH(1,(Lotes!$A:$A=C6657)*(Lotes!$C:$C=E6657),0)),"")</f>
        <v/>
      </c>
      <c r="G6657" s="14" t="n"/>
    </row>
    <row r="6658">
      <c r="A6658" s="10" t="n"/>
      <c r="D6658">
        <f>IFERROR(VLOOKUP(C6658,Produtos!A:B,2,FALSE),"")</f>
        <v/>
      </c>
      <c r="F6658" s="10">
        <f>IFERROR(INDEX(Lotes!$E:$E,MATCH(1,(Lotes!$A:$A=C6658)*(Lotes!$C:$C=E6658),0)),"")</f>
        <v/>
      </c>
      <c r="G6658" s="14" t="n"/>
    </row>
    <row r="6659">
      <c r="A6659" s="10" t="n"/>
      <c r="D6659">
        <f>IFERROR(VLOOKUP(C6659,Produtos!A:B,2,FALSE),"")</f>
        <v/>
      </c>
      <c r="F6659" s="10">
        <f>IFERROR(INDEX(Lotes!$E:$E,MATCH(1,(Lotes!$A:$A=C6659)*(Lotes!$C:$C=E6659),0)),"")</f>
        <v/>
      </c>
      <c r="G6659" s="14" t="n"/>
    </row>
    <row r="6660">
      <c r="A6660" s="10" t="n"/>
      <c r="D6660">
        <f>IFERROR(VLOOKUP(C6660,Produtos!A:B,2,FALSE),"")</f>
        <v/>
      </c>
      <c r="F6660" s="10">
        <f>IFERROR(INDEX(Lotes!$E:$E,MATCH(1,(Lotes!$A:$A=C6660)*(Lotes!$C:$C=E6660),0)),"")</f>
        <v/>
      </c>
      <c r="G6660" s="14" t="n"/>
    </row>
    <row r="6661">
      <c r="A6661" s="10" t="n"/>
      <c r="D6661">
        <f>IFERROR(VLOOKUP(C6661,Produtos!A:B,2,FALSE),"")</f>
        <v/>
      </c>
      <c r="F6661" s="10">
        <f>IFERROR(INDEX(Lotes!$E:$E,MATCH(1,(Lotes!$A:$A=C6661)*(Lotes!$C:$C=E6661),0)),"")</f>
        <v/>
      </c>
      <c r="G6661" s="14" t="n"/>
    </row>
    <row r="6662">
      <c r="A6662" s="10" t="n"/>
      <c r="D6662">
        <f>IFERROR(VLOOKUP(C6662,Produtos!A:B,2,FALSE),"")</f>
        <v/>
      </c>
      <c r="F6662" s="10">
        <f>IFERROR(INDEX(Lotes!$E:$E,MATCH(1,(Lotes!$A:$A=C6662)*(Lotes!$C:$C=E6662),0)),"")</f>
        <v/>
      </c>
      <c r="G6662" s="14" t="n"/>
    </row>
    <row r="6663">
      <c r="A6663" s="10" t="n"/>
      <c r="D6663">
        <f>IFERROR(VLOOKUP(C6663,Produtos!A:B,2,FALSE),"")</f>
        <v/>
      </c>
      <c r="F6663" s="10">
        <f>IFERROR(INDEX(Lotes!$E:$E,MATCH(1,(Lotes!$A:$A=C6663)*(Lotes!$C:$C=E6663),0)),"")</f>
        <v/>
      </c>
      <c r="G6663" s="14" t="n"/>
    </row>
    <row r="6664">
      <c r="A6664" s="10" t="n"/>
      <c r="D6664">
        <f>IFERROR(VLOOKUP(C6664,Produtos!A:B,2,FALSE),"")</f>
        <v/>
      </c>
      <c r="F6664" s="10">
        <f>IFERROR(INDEX(Lotes!$E:$E,MATCH(1,(Lotes!$A:$A=C6664)*(Lotes!$C:$C=E6664),0)),"")</f>
        <v/>
      </c>
      <c r="G6664" s="14" t="n"/>
    </row>
    <row r="6665">
      <c r="A6665" s="10" t="n"/>
      <c r="D6665">
        <f>IFERROR(VLOOKUP(C6665,Produtos!A:B,2,FALSE),"")</f>
        <v/>
      </c>
      <c r="F6665" s="10">
        <f>IFERROR(INDEX(Lotes!$E:$E,MATCH(1,(Lotes!$A:$A=C6665)*(Lotes!$C:$C=E6665),0)),"")</f>
        <v/>
      </c>
      <c r="G6665" s="14" t="n"/>
    </row>
    <row r="6666">
      <c r="A6666" s="10" t="n"/>
      <c r="D6666">
        <f>IFERROR(VLOOKUP(C6666,Produtos!A:B,2,FALSE),"")</f>
        <v/>
      </c>
      <c r="F6666" s="10">
        <f>IFERROR(INDEX(Lotes!$E:$E,MATCH(1,(Lotes!$A:$A=C6666)*(Lotes!$C:$C=E6666),0)),"")</f>
        <v/>
      </c>
      <c r="G6666" s="14" t="n"/>
    </row>
    <row r="6667">
      <c r="A6667" s="10" t="n"/>
      <c r="D6667">
        <f>IFERROR(VLOOKUP(C6667,Produtos!A:B,2,FALSE),"")</f>
        <v/>
      </c>
      <c r="F6667" s="10">
        <f>IFERROR(INDEX(Lotes!$E:$E,MATCH(1,(Lotes!$A:$A=C6667)*(Lotes!$C:$C=E6667),0)),"")</f>
        <v/>
      </c>
      <c r="G6667" s="14" t="n"/>
    </row>
    <row r="6668">
      <c r="A6668" s="10" t="n"/>
      <c r="D6668">
        <f>IFERROR(VLOOKUP(C6668,Produtos!A:B,2,FALSE),"")</f>
        <v/>
      </c>
      <c r="F6668" s="10">
        <f>IFERROR(INDEX(Lotes!$E:$E,MATCH(1,(Lotes!$A:$A=C6668)*(Lotes!$C:$C=E6668),0)),"")</f>
        <v/>
      </c>
      <c r="G6668" s="14" t="n"/>
    </row>
    <row r="6669">
      <c r="A6669" s="10" t="n"/>
      <c r="D6669">
        <f>IFERROR(VLOOKUP(C6669,Produtos!A:B,2,FALSE),"")</f>
        <v/>
      </c>
      <c r="F6669" s="10">
        <f>IFERROR(INDEX(Lotes!$E:$E,MATCH(1,(Lotes!$A:$A=C6669)*(Lotes!$C:$C=E6669),0)),"")</f>
        <v/>
      </c>
      <c r="G6669" s="14" t="n"/>
    </row>
    <row r="6670">
      <c r="A6670" s="10" t="n"/>
      <c r="D6670">
        <f>IFERROR(VLOOKUP(C6670,Produtos!A:B,2,FALSE),"")</f>
        <v/>
      </c>
      <c r="F6670" s="10">
        <f>IFERROR(INDEX(Lotes!$E:$E,MATCH(1,(Lotes!$A:$A=C6670)*(Lotes!$C:$C=E6670),0)),"")</f>
        <v/>
      </c>
      <c r="G6670" s="14" t="n"/>
    </row>
    <row r="6671">
      <c r="A6671" s="10" t="n"/>
      <c r="D6671">
        <f>IFERROR(VLOOKUP(C6671,Produtos!A:B,2,FALSE),"")</f>
        <v/>
      </c>
      <c r="F6671" s="10">
        <f>IFERROR(INDEX(Lotes!$E:$E,MATCH(1,(Lotes!$A:$A=C6671)*(Lotes!$C:$C=E6671),0)),"")</f>
        <v/>
      </c>
      <c r="G6671" s="14" t="n"/>
    </row>
    <row r="6672">
      <c r="A6672" s="10" t="n"/>
      <c r="D6672">
        <f>IFERROR(VLOOKUP(C6672,Produtos!A:B,2,FALSE),"")</f>
        <v/>
      </c>
      <c r="F6672" s="10">
        <f>IFERROR(INDEX(Lotes!$E:$E,MATCH(1,(Lotes!$A:$A=C6672)*(Lotes!$C:$C=E6672),0)),"")</f>
        <v/>
      </c>
      <c r="G6672" s="14" t="n"/>
    </row>
    <row r="6673">
      <c r="A6673" s="10" t="n"/>
      <c r="D6673">
        <f>IFERROR(VLOOKUP(C6673,Produtos!A:B,2,FALSE),"")</f>
        <v/>
      </c>
      <c r="F6673" s="10">
        <f>IFERROR(INDEX(Lotes!$E:$E,MATCH(1,(Lotes!$A:$A=C6673)*(Lotes!$C:$C=E6673),0)),"")</f>
        <v/>
      </c>
      <c r="G6673" s="14" t="n"/>
    </row>
    <row r="6674">
      <c r="A6674" s="10" t="n"/>
      <c r="D6674">
        <f>IFERROR(VLOOKUP(C6674,Produtos!A:B,2,FALSE),"")</f>
        <v/>
      </c>
      <c r="F6674" s="10">
        <f>IFERROR(INDEX(Lotes!$E:$E,MATCH(1,(Lotes!$A:$A=C6674)*(Lotes!$C:$C=E6674),0)),"")</f>
        <v/>
      </c>
      <c r="G6674" s="14" t="n"/>
    </row>
    <row r="6675">
      <c r="A6675" s="10" t="n"/>
      <c r="D6675">
        <f>IFERROR(VLOOKUP(C6675,Produtos!A:B,2,FALSE),"")</f>
        <v/>
      </c>
      <c r="F6675" s="10">
        <f>IFERROR(INDEX(Lotes!$E:$E,MATCH(1,(Lotes!$A:$A=C6675)*(Lotes!$C:$C=E6675),0)),"")</f>
        <v/>
      </c>
      <c r="G6675" s="14" t="n"/>
    </row>
    <row r="6676">
      <c r="A6676" s="10" t="n"/>
      <c r="D6676">
        <f>IFERROR(VLOOKUP(C6676,Produtos!A:B,2,FALSE),"")</f>
        <v/>
      </c>
      <c r="F6676" s="10">
        <f>IFERROR(INDEX(Lotes!$E:$E,MATCH(1,(Lotes!$A:$A=C6676)*(Lotes!$C:$C=E6676),0)),"")</f>
        <v/>
      </c>
      <c r="G6676" s="14" t="n"/>
    </row>
    <row r="6677">
      <c r="A6677" s="10" t="n"/>
      <c r="D6677">
        <f>IFERROR(VLOOKUP(C6677,Produtos!A:B,2,FALSE),"")</f>
        <v/>
      </c>
      <c r="F6677" s="10">
        <f>IFERROR(INDEX(Lotes!$E:$E,MATCH(1,(Lotes!$A:$A=C6677)*(Lotes!$C:$C=E6677),0)),"")</f>
        <v/>
      </c>
      <c r="G6677" s="14" t="n"/>
    </row>
    <row r="6678">
      <c r="A6678" s="10" t="n"/>
      <c r="D6678">
        <f>IFERROR(VLOOKUP(C6678,Produtos!A:B,2,FALSE),"")</f>
        <v/>
      </c>
      <c r="F6678" s="10">
        <f>IFERROR(INDEX(Lotes!$E:$E,MATCH(1,(Lotes!$A:$A=C6678)*(Lotes!$C:$C=E6678),0)),"")</f>
        <v/>
      </c>
      <c r="G6678" s="14" t="n"/>
    </row>
    <row r="6679">
      <c r="A6679" s="10" t="n"/>
      <c r="D6679">
        <f>IFERROR(VLOOKUP(C6679,Produtos!A:B,2,FALSE),"")</f>
        <v/>
      </c>
      <c r="F6679" s="10">
        <f>IFERROR(INDEX(Lotes!$E:$E,MATCH(1,(Lotes!$A:$A=C6679)*(Lotes!$C:$C=E6679),0)),"")</f>
        <v/>
      </c>
      <c r="G6679" s="14" t="n"/>
    </row>
    <row r="6680">
      <c r="A6680" s="10" t="n"/>
      <c r="D6680">
        <f>IFERROR(VLOOKUP(C6680,Produtos!A:B,2,FALSE),"")</f>
        <v/>
      </c>
      <c r="F6680" s="10">
        <f>IFERROR(INDEX(Lotes!$E:$E,MATCH(1,(Lotes!$A:$A=C6680)*(Lotes!$C:$C=E6680),0)),"")</f>
        <v/>
      </c>
      <c r="G6680" s="14" t="n"/>
    </row>
    <row r="6681">
      <c r="A6681" s="10" t="n"/>
      <c r="D6681">
        <f>IFERROR(VLOOKUP(C6681,Produtos!A:B,2,FALSE),"")</f>
        <v/>
      </c>
      <c r="F6681" s="10">
        <f>IFERROR(INDEX(Lotes!$E:$E,MATCH(1,(Lotes!$A:$A=C6681)*(Lotes!$C:$C=E6681),0)),"")</f>
        <v/>
      </c>
      <c r="G6681" s="14" t="n"/>
    </row>
    <row r="6682">
      <c r="A6682" s="10" t="n"/>
      <c r="D6682">
        <f>IFERROR(VLOOKUP(C6682,Produtos!A:B,2,FALSE),"")</f>
        <v/>
      </c>
      <c r="F6682" s="10">
        <f>IFERROR(INDEX(Lotes!$E:$E,MATCH(1,(Lotes!$A:$A=C6682)*(Lotes!$C:$C=E6682),0)),"")</f>
        <v/>
      </c>
      <c r="G6682" s="14" t="n"/>
    </row>
    <row r="6683">
      <c r="A6683" s="10" t="n"/>
      <c r="D6683">
        <f>IFERROR(VLOOKUP(C6683,Produtos!A:B,2,FALSE),"")</f>
        <v/>
      </c>
      <c r="F6683" s="10">
        <f>IFERROR(INDEX(Lotes!$E:$E,MATCH(1,(Lotes!$A:$A=C6683)*(Lotes!$C:$C=E6683),0)),"")</f>
        <v/>
      </c>
      <c r="G6683" s="14" t="n"/>
    </row>
    <row r="6684">
      <c r="A6684" s="10" t="n"/>
      <c r="D6684">
        <f>IFERROR(VLOOKUP(C6684,Produtos!A:B,2,FALSE),"")</f>
        <v/>
      </c>
      <c r="F6684" s="10">
        <f>IFERROR(INDEX(Lotes!$E:$E,MATCH(1,(Lotes!$A:$A=C6684)*(Lotes!$C:$C=E6684),0)),"")</f>
        <v/>
      </c>
      <c r="G6684" s="14" t="n"/>
    </row>
    <row r="6685">
      <c r="A6685" s="10" t="n"/>
      <c r="D6685">
        <f>IFERROR(VLOOKUP(C6685,Produtos!A:B,2,FALSE),"")</f>
        <v/>
      </c>
      <c r="F6685" s="10">
        <f>IFERROR(INDEX(Lotes!$E:$E,MATCH(1,(Lotes!$A:$A=C6685)*(Lotes!$C:$C=E6685),0)),"")</f>
        <v/>
      </c>
      <c r="G6685" s="14" t="n"/>
    </row>
    <row r="6686">
      <c r="A6686" s="10" t="n"/>
      <c r="D6686">
        <f>IFERROR(VLOOKUP(C6686,Produtos!A:B,2,FALSE),"")</f>
        <v/>
      </c>
      <c r="F6686" s="10">
        <f>IFERROR(INDEX(Lotes!$E:$E,MATCH(1,(Lotes!$A:$A=C6686)*(Lotes!$C:$C=E6686),0)),"")</f>
        <v/>
      </c>
      <c r="G6686" s="14" t="n"/>
    </row>
    <row r="6687">
      <c r="A6687" s="10" t="n"/>
      <c r="D6687">
        <f>IFERROR(VLOOKUP(C6687,Produtos!A:B,2,FALSE),"")</f>
        <v/>
      </c>
      <c r="F6687" s="10">
        <f>IFERROR(INDEX(Lotes!$E:$E,MATCH(1,(Lotes!$A:$A=C6687)*(Lotes!$C:$C=E6687),0)),"")</f>
        <v/>
      </c>
      <c r="G6687" s="14" t="n"/>
    </row>
    <row r="6688">
      <c r="A6688" s="10" t="n"/>
      <c r="D6688">
        <f>IFERROR(VLOOKUP(C6688,Produtos!A:B,2,FALSE),"")</f>
        <v/>
      </c>
      <c r="F6688" s="10">
        <f>IFERROR(INDEX(Lotes!$E:$E,MATCH(1,(Lotes!$A:$A=C6688)*(Lotes!$C:$C=E6688),0)),"")</f>
        <v/>
      </c>
      <c r="G6688" s="14" t="n"/>
    </row>
    <row r="6689">
      <c r="A6689" s="10" t="n"/>
      <c r="D6689">
        <f>IFERROR(VLOOKUP(C6689,Produtos!A:B,2,FALSE),"")</f>
        <v/>
      </c>
      <c r="F6689" s="10">
        <f>IFERROR(INDEX(Lotes!$E:$E,MATCH(1,(Lotes!$A:$A=C6689)*(Lotes!$C:$C=E6689),0)),"")</f>
        <v/>
      </c>
      <c r="G6689" s="14" t="n"/>
    </row>
    <row r="6690">
      <c r="A6690" s="10" t="n"/>
      <c r="D6690">
        <f>IFERROR(VLOOKUP(C6690,Produtos!A:B,2,FALSE),"")</f>
        <v/>
      </c>
      <c r="F6690" s="10">
        <f>IFERROR(INDEX(Lotes!$E:$E,MATCH(1,(Lotes!$A:$A=C6690)*(Lotes!$C:$C=E6690),0)),"")</f>
        <v/>
      </c>
      <c r="G6690" s="14" t="n"/>
    </row>
    <row r="6691">
      <c r="A6691" s="10" t="n"/>
      <c r="D6691">
        <f>IFERROR(VLOOKUP(C6691,Produtos!A:B,2,FALSE),"")</f>
        <v/>
      </c>
      <c r="F6691" s="10">
        <f>IFERROR(INDEX(Lotes!$E:$E,MATCH(1,(Lotes!$A:$A=C6691)*(Lotes!$C:$C=E6691),0)),"")</f>
        <v/>
      </c>
      <c r="G6691" s="14" t="n"/>
    </row>
    <row r="6692">
      <c r="A6692" s="10" t="n"/>
      <c r="D6692">
        <f>IFERROR(VLOOKUP(C6692,Produtos!A:B,2,FALSE),"")</f>
        <v/>
      </c>
      <c r="F6692" s="10">
        <f>IFERROR(INDEX(Lotes!$E:$E,MATCH(1,(Lotes!$A:$A=C6692)*(Lotes!$C:$C=E6692),0)),"")</f>
        <v/>
      </c>
      <c r="G6692" s="14" t="n"/>
    </row>
    <row r="6693">
      <c r="A6693" s="10" t="n"/>
      <c r="D6693">
        <f>IFERROR(VLOOKUP(C6693,Produtos!A:B,2,FALSE),"")</f>
        <v/>
      </c>
      <c r="F6693" s="10">
        <f>IFERROR(INDEX(Lotes!$E:$E,MATCH(1,(Lotes!$A:$A=C6693)*(Lotes!$C:$C=E6693),0)),"")</f>
        <v/>
      </c>
      <c r="G6693" s="14" t="n"/>
    </row>
    <row r="6694">
      <c r="A6694" s="10" t="n"/>
      <c r="D6694">
        <f>IFERROR(VLOOKUP(C6694,Produtos!A:B,2,FALSE),"")</f>
        <v/>
      </c>
      <c r="F6694" s="10">
        <f>IFERROR(INDEX(Lotes!$E:$E,MATCH(1,(Lotes!$A:$A=C6694)*(Lotes!$C:$C=E6694),0)),"")</f>
        <v/>
      </c>
      <c r="G6694" s="14" t="n"/>
    </row>
    <row r="6695">
      <c r="A6695" s="10" t="n"/>
      <c r="D6695">
        <f>IFERROR(VLOOKUP(C6695,Produtos!A:B,2,FALSE),"")</f>
        <v/>
      </c>
      <c r="F6695" s="10">
        <f>IFERROR(INDEX(Lotes!$E:$E,MATCH(1,(Lotes!$A:$A=C6695)*(Lotes!$C:$C=E6695),0)),"")</f>
        <v/>
      </c>
      <c r="G6695" s="14" t="n"/>
    </row>
    <row r="6696">
      <c r="A6696" s="10" t="n"/>
      <c r="D6696">
        <f>IFERROR(VLOOKUP(C6696,Produtos!A:B,2,FALSE),"")</f>
        <v/>
      </c>
      <c r="F6696" s="10">
        <f>IFERROR(INDEX(Lotes!$E:$E,MATCH(1,(Lotes!$A:$A=C6696)*(Lotes!$C:$C=E6696),0)),"")</f>
        <v/>
      </c>
      <c r="G6696" s="14" t="n"/>
    </row>
    <row r="6697">
      <c r="A6697" s="10" t="n"/>
      <c r="D6697">
        <f>IFERROR(VLOOKUP(C6697,Produtos!A:B,2,FALSE),"")</f>
        <v/>
      </c>
      <c r="F6697" s="10">
        <f>IFERROR(INDEX(Lotes!$E:$E,MATCH(1,(Lotes!$A:$A=C6697)*(Lotes!$C:$C=E6697),0)),"")</f>
        <v/>
      </c>
      <c r="G6697" s="14" t="n"/>
    </row>
    <row r="6698">
      <c r="A6698" s="10" t="n"/>
      <c r="D6698">
        <f>IFERROR(VLOOKUP(C6698,Produtos!A:B,2,FALSE),"")</f>
        <v/>
      </c>
      <c r="F6698" s="10">
        <f>IFERROR(INDEX(Lotes!$E:$E,MATCH(1,(Lotes!$A:$A=C6698)*(Lotes!$C:$C=E6698),0)),"")</f>
        <v/>
      </c>
      <c r="G6698" s="14" t="n"/>
    </row>
    <row r="6699">
      <c r="A6699" s="10" t="n"/>
      <c r="D6699">
        <f>IFERROR(VLOOKUP(C6699,Produtos!A:B,2,FALSE),"")</f>
        <v/>
      </c>
      <c r="F6699" s="10">
        <f>IFERROR(INDEX(Lotes!$E:$E,MATCH(1,(Lotes!$A:$A=C6699)*(Lotes!$C:$C=E6699),0)),"")</f>
        <v/>
      </c>
      <c r="G6699" s="14" t="n"/>
    </row>
    <row r="6700">
      <c r="A6700" s="10" t="n"/>
      <c r="D6700">
        <f>IFERROR(VLOOKUP(C6700,Produtos!A:B,2,FALSE),"")</f>
        <v/>
      </c>
      <c r="F6700" s="10">
        <f>IFERROR(INDEX(Lotes!$E:$E,MATCH(1,(Lotes!$A:$A=C6700)*(Lotes!$C:$C=E6700),0)),"")</f>
        <v/>
      </c>
      <c r="G6700" s="14" t="n"/>
    </row>
    <row r="6701">
      <c r="A6701" s="10" t="n"/>
      <c r="D6701">
        <f>IFERROR(VLOOKUP(C6701,Produtos!A:B,2,FALSE),"")</f>
        <v/>
      </c>
      <c r="F6701" s="10">
        <f>IFERROR(INDEX(Lotes!$E:$E,MATCH(1,(Lotes!$A:$A=C6701)*(Lotes!$C:$C=E6701),0)),"")</f>
        <v/>
      </c>
      <c r="G6701" s="14" t="n"/>
    </row>
    <row r="6702">
      <c r="A6702" s="10" t="n"/>
      <c r="D6702">
        <f>IFERROR(VLOOKUP(C6702,Produtos!A:B,2,FALSE),"")</f>
        <v/>
      </c>
      <c r="F6702" s="10">
        <f>IFERROR(INDEX(Lotes!$E:$E,MATCH(1,(Lotes!$A:$A=C6702)*(Lotes!$C:$C=E6702),0)),"")</f>
        <v/>
      </c>
      <c r="G6702" s="14" t="n"/>
    </row>
    <row r="6703">
      <c r="A6703" s="10" t="n"/>
      <c r="D6703">
        <f>IFERROR(VLOOKUP(C6703,Produtos!A:B,2,FALSE),"")</f>
        <v/>
      </c>
      <c r="F6703" s="10">
        <f>IFERROR(INDEX(Lotes!$E:$E,MATCH(1,(Lotes!$A:$A=C6703)*(Lotes!$C:$C=E6703),0)),"")</f>
        <v/>
      </c>
      <c r="G6703" s="14" t="n"/>
    </row>
    <row r="6704">
      <c r="A6704" s="10" t="n"/>
      <c r="D6704">
        <f>IFERROR(VLOOKUP(C6704,Produtos!A:B,2,FALSE),"")</f>
        <v/>
      </c>
      <c r="F6704" s="10">
        <f>IFERROR(INDEX(Lotes!$E:$E,MATCH(1,(Lotes!$A:$A=C6704)*(Lotes!$C:$C=E6704),0)),"")</f>
        <v/>
      </c>
      <c r="G6704" s="14" t="n"/>
    </row>
    <row r="6705">
      <c r="A6705" s="10" t="n"/>
      <c r="D6705">
        <f>IFERROR(VLOOKUP(C6705,Produtos!A:B,2,FALSE),"")</f>
        <v/>
      </c>
      <c r="F6705" s="10">
        <f>IFERROR(INDEX(Lotes!$E:$E,MATCH(1,(Lotes!$A:$A=C6705)*(Lotes!$C:$C=E6705),0)),"")</f>
        <v/>
      </c>
      <c r="G6705" s="14" t="n"/>
    </row>
    <row r="6706">
      <c r="A6706" s="10" t="n"/>
      <c r="D6706">
        <f>IFERROR(VLOOKUP(C6706,Produtos!A:B,2,FALSE),"")</f>
        <v/>
      </c>
      <c r="F6706" s="10">
        <f>IFERROR(INDEX(Lotes!$E:$E,MATCH(1,(Lotes!$A:$A=C6706)*(Lotes!$C:$C=E6706),0)),"")</f>
        <v/>
      </c>
      <c r="G6706" s="14" t="n"/>
    </row>
    <row r="6707">
      <c r="A6707" s="10" t="n"/>
      <c r="D6707">
        <f>IFERROR(VLOOKUP(C6707,Produtos!A:B,2,FALSE),"")</f>
        <v/>
      </c>
      <c r="F6707" s="10">
        <f>IFERROR(INDEX(Lotes!$E:$E,MATCH(1,(Lotes!$A:$A=C6707)*(Lotes!$C:$C=E6707),0)),"")</f>
        <v/>
      </c>
      <c r="G6707" s="14" t="n"/>
    </row>
    <row r="6708">
      <c r="A6708" s="10" t="n"/>
      <c r="D6708">
        <f>IFERROR(VLOOKUP(C6708,Produtos!A:B,2,FALSE),"")</f>
        <v/>
      </c>
      <c r="F6708" s="10">
        <f>IFERROR(INDEX(Lotes!$E:$E,MATCH(1,(Lotes!$A:$A=C6708)*(Lotes!$C:$C=E6708),0)),"")</f>
        <v/>
      </c>
      <c r="G6708" s="14" t="n"/>
    </row>
    <row r="6709">
      <c r="A6709" s="10" t="n"/>
      <c r="D6709">
        <f>IFERROR(VLOOKUP(C6709,Produtos!A:B,2,FALSE),"")</f>
        <v/>
      </c>
      <c r="F6709" s="10">
        <f>IFERROR(INDEX(Lotes!$E:$E,MATCH(1,(Lotes!$A:$A=C6709)*(Lotes!$C:$C=E6709),0)),"")</f>
        <v/>
      </c>
      <c r="G6709" s="14" t="n"/>
    </row>
    <row r="6710">
      <c r="A6710" s="10" t="n"/>
      <c r="D6710">
        <f>IFERROR(VLOOKUP(C6710,Produtos!A:B,2,FALSE),"")</f>
        <v/>
      </c>
      <c r="F6710" s="10">
        <f>IFERROR(INDEX(Lotes!$E:$E,MATCH(1,(Lotes!$A:$A=C6710)*(Lotes!$C:$C=E6710),0)),"")</f>
        <v/>
      </c>
      <c r="G6710" s="14" t="n"/>
    </row>
    <row r="6711">
      <c r="A6711" s="10" t="n"/>
      <c r="D6711">
        <f>IFERROR(VLOOKUP(C6711,Produtos!A:B,2,FALSE),"")</f>
        <v/>
      </c>
      <c r="F6711" s="10">
        <f>IFERROR(INDEX(Lotes!$E:$E,MATCH(1,(Lotes!$A:$A=C6711)*(Lotes!$C:$C=E6711),0)),"")</f>
        <v/>
      </c>
      <c r="G6711" s="14" t="n"/>
    </row>
    <row r="6712">
      <c r="A6712" s="10" t="n"/>
      <c r="D6712">
        <f>IFERROR(VLOOKUP(C6712,Produtos!A:B,2,FALSE),"")</f>
        <v/>
      </c>
      <c r="F6712" s="10">
        <f>IFERROR(INDEX(Lotes!$E:$E,MATCH(1,(Lotes!$A:$A=C6712)*(Lotes!$C:$C=E6712),0)),"")</f>
        <v/>
      </c>
      <c r="G6712" s="14" t="n"/>
    </row>
    <row r="6713">
      <c r="A6713" s="10" t="n"/>
      <c r="D6713">
        <f>IFERROR(VLOOKUP(C6713,Produtos!A:B,2,FALSE),"")</f>
        <v/>
      </c>
      <c r="F6713" s="10">
        <f>IFERROR(INDEX(Lotes!$E:$E,MATCH(1,(Lotes!$A:$A=C6713)*(Lotes!$C:$C=E6713),0)),"")</f>
        <v/>
      </c>
      <c r="G6713" s="14" t="n"/>
    </row>
    <row r="6714">
      <c r="A6714" s="10" t="n"/>
      <c r="D6714">
        <f>IFERROR(VLOOKUP(C6714,Produtos!A:B,2,FALSE),"")</f>
        <v/>
      </c>
      <c r="F6714" s="10">
        <f>IFERROR(INDEX(Lotes!$E:$E,MATCH(1,(Lotes!$A:$A=C6714)*(Lotes!$C:$C=E6714),0)),"")</f>
        <v/>
      </c>
      <c r="G6714" s="14" t="n"/>
    </row>
    <row r="6715">
      <c r="A6715" s="10" t="n"/>
      <c r="D6715">
        <f>IFERROR(VLOOKUP(C6715,Produtos!A:B,2,FALSE),"")</f>
        <v/>
      </c>
      <c r="F6715" s="10">
        <f>IFERROR(INDEX(Lotes!$E:$E,MATCH(1,(Lotes!$A:$A=C6715)*(Lotes!$C:$C=E6715),0)),"")</f>
        <v/>
      </c>
      <c r="G6715" s="14" t="n"/>
    </row>
    <row r="6716">
      <c r="A6716" s="10" t="n"/>
      <c r="D6716">
        <f>IFERROR(VLOOKUP(C6716,Produtos!A:B,2,FALSE),"")</f>
        <v/>
      </c>
      <c r="F6716" s="10">
        <f>IFERROR(INDEX(Lotes!$E:$E,MATCH(1,(Lotes!$A:$A=C6716)*(Lotes!$C:$C=E6716),0)),"")</f>
        <v/>
      </c>
      <c r="G6716" s="14" t="n"/>
    </row>
    <row r="6717">
      <c r="A6717" s="10" t="n"/>
      <c r="D6717">
        <f>IFERROR(VLOOKUP(C6717,Produtos!A:B,2,FALSE),"")</f>
        <v/>
      </c>
      <c r="F6717" s="10">
        <f>IFERROR(INDEX(Lotes!$E:$E,MATCH(1,(Lotes!$A:$A=C6717)*(Lotes!$C:$C=E6717),0)),"")</f>
        <v/>
      </c>
      <c r="G6717" s="14" t="n"/>
    </row>
    <row r="6718">
      <c r="A6718" s="10" t="n"/>
      <c r="D6718">
        <f>IFERROR(VLOOKUP(C6718,Produtos!A:B,2,FALSE),"")</f>
        <v/>
      </c>
      <c r="F6718" s="10">
        <f>IFERROR(INDEX(Lotes!$E:$E,MATCH(1,(Lotes!$A:$A=C6718)*(Lotes!$C:$C=E6718),0)),"")</f>
        <v/>
      </c>
      <c r="G6718" s="14" t="n"/>
    </row>
    <row r="6719">
      <c r="A6719" s="10" t="n"/>
      <c r="D6719">
        <f>IFERROR(VLOOKUP(C6719,Produtos!A:B,2,FALSE),"")</f>
        <v/>
      </c>
      <c r="F6719" s="10">
        <f>IFERROR(INDEX(Lotes!$E:$E,MATCH(1,(Lotes!$A:$A=C6719)*(Lotes!$C:$C=E6719),0)),"")</f>
        <v/>
      </c>
      <c r="G6719" s="14" t="n"/>
    </row>
    <row r="6720">
      <c r="A6720" s="10" t="n"/>
      <c r="D6720">
        <f>IFERROR(VLOOKUP(C6720,Produtos!A:B,2,FALSE),"")</f>
        <v/>
      </c>
      <c r="F6720" s="10">
        <f>IFERROR(INDEX(Lotes!$E:$E,MATCH(1,(Lotes!$A:$A=C6720)*(Lotes!$C:$C=E6720),0)),"")</f>
        <v/>
      </c>
      <c r="G6720" s="14" t="n"/>
    </row>
    <row r="6721">
      <c r="A6721" s="10" t="n"/>
      <c r="D6721">
        <f>IFERROR(VLOOKUP(C6721,Produtos!A:B,2,FALSE),"")</f>
        <v/>
      </c>
      <c r="F6721" s="10">
        <f>IFERROR(INDEX(Lotes!$E:$E,MATCH(1,(Lotes!$A:$A=C6721)*(Lotes!$C:$C=E6721),0)),"")</f>
        <v/>
      </c>
      <c r="G6721" s="14" t="n"/>
    </row>
    <row r="6722">
      <c r="A6722" s="10" t="n"/>
      <c r="D6722">
        <f>IFERROR(VLOOKUP(C6722,Produtos!A:B,2,FALSE),"")</f>
        <v/>
      </c>
      <c r="F6722" s="10">
        <f>IFERROR(INDEX(Lotes!$E:$E,MATCH(1,(Lotes!$A:$A=C6722)*(Lotes!$C:$C=E6722),0)),"")</f>
        <v/>
      </c>
      <c r="G6722" s="14" t="n"/>
    </row>
    <row r="6723">
      <c r="A6723" s="10" t="n"/>
      <c r="D6723">
        <f>IFERROR(VLOOKUP(C6723,Produtos!A:B,2,FALSE),"")</f>
        <v/>
      </c>
      <c r="F6723" s="10">
        <f>IFERROR(INDEX(Lotes!$E:$E,MATCH(1,(Lotes!$A:$A=C6723)*(Lotes!$C:$C=E6723),0)),"")</f>
        <v/>
      </c>
      <c r="G6723" s="14" t="n"/>
    </row>
    <row r="6724">
      <c r="A6724" s="10" t="n"/>
      <c r="D6724">
        <f>IFERROR(VLOOKUP(C6724,Produtos!A:B,2,FALSE),"")</f>
        <v/>
      </c>
      <c r="F6724" s="10">
        <f>IFERROR(INDEX(Lotes!$E:$E,MATCH(1,(Lotes!$A:$A=C6724)*(Lotes!$C:$C=E6724),0)),"")</f>
        <v/>
      </c>
      <c r="G6724" s="14" t="n"/>
    </row>
    <row r="6725">
      <c r="A6725" s="10" t="n"/>
      <c r="D6725">
        <f>IFERROR(VLOOKUP(C6725,Produtos!A:B,2,FALSE),"")</f>
        <v/>
      </c>
      <c r="F6725" s="10">
        <f>IFERROR(INDEX(Lotes!$E:$E,MATCH(1,(Lotes!$A:$A=C6725)*(Lotes!$C:$C=E6725),0)),"")</f>
        <v/>
      </c>
      <c r="G6725" s="14" t="n"/>
    </row>
    <row r="6726">
      <c r="A6726" s="10" t="n"/>
      <c r="D6726">
        <f>IFERROR(VLOOKUP(C6726,Produtos!A:B,2,FALSE),"")</f>
        <v/>
      </c>
      <c r="F6726" s="10">
        <f>IFERROR(INDEX(Lotes!$E:$E,MATCH(1,(Lotes!$A:$A=C6726)*(Lotes!$C:$C=E6726),0)),"")</f>
        <v/>
      </c>
      <c r="G6726" s="14" t="n"/>
    </row>
    <row r="6727">
      <c r="A6727" s="10" t="n"/>
      <c r="D6727">
        <f>IFERROR(VLOOKUP(C6727,Produtos!A:B,2,FALSE),"")</f>
        <v/>
      </c>
      <c r="F6727" s="10">
        <f>IFERROR(INDEX(Lotes!$E:$E,MATCH(1,(Lotes!$A:$A=C6727)*(Lotes!$C:$C=E6727),0)),"")</f>
        <v/>
      </c>
      <c r="G6727" s="14" t="n"/>
    </row>
    <row r="6728">
      <c r="A6728" s="10" t="n"/>
      <c r="D6728">
        <f>IFERROR(VLOOKUP(C6728,Produtos!A:B,2,FALSE),"")</f>
        <v/>
      </c>
      <c r="F6728" s="10">
        <f>IFERROR(INDEX(Lotes!$E:$E,MATCH(1,(Lotes!$A:$A=C6728)*(Lotes!$C:$C=E6728),0)),"")</f>
        <v/>
      </c>
      <c r="G6728" s="14" t="n"/>
    </row>
    <row r="6729">
      <c r="A6729" s="10" t="n"/>
      <c r="D6729">
        <f>IFERROR(VLOOKUP(C6729,Produtos!A:B,2,FALSE),"")</f>
        <v/>
      </c>
      <c r="F6729" s="10">
        <f>IFERROR(INDEX(Lotes!$E:$E,MATCH(1,(Lotes!$A:$A=C6729)*(Lotes!$C:$C=E6729),0)),"")</f>
        <v/>
      </c>
      <c r="G6729" s="14" t="n"/>
    </row>
    <row r="6730">
      <c r="A6730" s="10" t="n"/>
      <c r="D6730">
        <f>IFERROR(VLOOKUP(C6730,Produtos!A:B,2,FALSE),"")</f>
        <v/>
      </c>
      <c r="F6730" s="10">
        <f>IFERROR(INDEX(Lotes!$E:$E,MATCH(1,(Lotes!$A:$A=C6730)*(Lotes!$C:$C=E6730),0)),"")</f>
        <v/>
      </c>
      <c r="G6730" s="14" t="n"/>
    </row>
    <row r="6731">
      <c r="A6731" s="10" t="n"/>
      <c r="D6731">
        <f>IFERROR(VLOOKUP(C6731,Produtos!A:B,2,FALSE),"")</f>
        <v/>
      </c>
      <c r="F6731" s="10">
        <f>IFERROR(INDEX(Lotes!$E:$E,MATCH(1,(Lotes!$A:$A=C6731)*(Lotes!$C:$C=E6731),0)),"")</f>
        <v/>
      </c>
      <c r="G6731" s="14" t="n"/>
    </row>
    <row r="6732">
      <c r="A6732" s="10" t="n"/>
      <c r="D6732">
        <f>IFERROR(VLOOKUP(C6732,Produtos!A:B,2,FALSE),"")</f>
        <v/>
      </c>
      <c r="F6732" s="10">
        <f>IFERROR(INDEX(Lotes!$E:$E,MATCH(1,(Lotes!$A:$A=C6732)*(Lotes!$C:$C=E6732),0)),"")</f>
        <v/>
      </c>
      <c r="G6732" s="14" t="n"/>
    </row>
    <row r="6733">
      <c r="A6733" s="10" t="n"/>
      <c r="D6733">
        <f>IFERROR(VLOOKUP(C6733,Produtos!A:B,2,FALSE),"")</f>
        <v/>
      </c>
      <c r="F6733" s="10">
        <f>IFERROR(INDEX(Lotes!$E:$E,MATCH(1,(Lotes!$A:$A=C6733)*(Lotes!$C:$C=E6733),0)),"")</f>
        <v/>
      </c>
      <c r="G6733" s="14" t="n"/>
    </row>
    <row r="6734">
      <c r="A6734" s="10" t="n"/>
      <c r="D6734">
        <f>IFERROR(VLOOKUP(C6734,Produtos!A:B,2,FALSE),"")</f>
        <v/>
      </c>
      <c r="F6734" s="10">
        <f>IFERROR(INDEX(Lotes!$E:$E,MATCH(1,(Lotes!$A:$A=C6734)*(Lotes!$C:$C=E6734),0)),"")</f>
        <v/>
      </c>
      <c r="G6734" s="14" t="n"/>
    </row>
    <row r="6735">
      <c r="A6735" s="10" t="n"/>
      <c r="D6735">
        <f>IFERROR(VLOOKUP(C6735,Produtos!A:B,2,FALSE),"")</f>
        <v/>
      </c>
      <c r="F6735" s="10">
        <f>IFERROR(INDEX(Lotes!$E:$E,MATCH(1,(Lotes!$A:$A=C6735)*(Lotes!$C:$C=E6735),0)),"")</f>
        <v/>
      </c>
      <c r="G6735" s="14" t="n"/>
    </row>
    <row r="6736">
      <c r="A6736" s="10" t="n"/>
      <c r="D6736">
        <f>IFERROR(VLOOKUP(C6736,Produtos!A:B,2,FALSE),"")</f>
        <v/>
      </c>
      <c r="F6736" s="10">
        <f>IFERROR(INDEX(Lotes!$E:$E,MATCH(1,(Lotes!$A:$A=C6736)*(Lotes!$C:$C=E6736),0)),"")</f>
        <v/>
      </c>
      <c r="G6736" s="14" t="n"/>
    </row>
    <row r="6737">
      <c r="A6737" s="10" t="n"/>
      <c r="D6737">
        <f>IFERROR(VLOOKUP(C6737,Produtos!A:B,2,FALSE),"")</f>
        <v/>
      </c>
      <c r="F6737" s="10">
        <f>IFERROR(INDEX(Lotes!$E:$E,MATCH(1,(Lotes!$A:$A=C6737)*(Lotes!$C:$C=E6737),0)),"")</f>
        <v/>
      </c>
      <c r="G6737" s="14" t="n"/>
    </row>
    <row r="6738">
      <c r="A6738" s="10" t="n"/>
      <c r="D6738">
        <f>IFERROR(VLOOKUP(C6738,Produtos!A:B,2,FALSE),"")</f>
        <v/>
      </c>
      <c r="F6738" s="10">
        <f>IFERROR(INDEX(Lotes!$E:$E,MATCH(1,(Lotes!$A:$A=C6738)*(Lotes!$C:$C=E6738),0)),"")</f>
        <v/>
      </c>
      <c r="G6738" s="14" t="n"/>
    </row>
    <row r="6739">
      <c r="A6739" s="10" t="n"/>
      <c r="D6739">
        <f>IFERROR(VLOOKUP(C6739,Produtos!A:B,2,FALSE),"")</f>
        <v/>
      </c>
      <c r="F6739" s="10">
        <f>IFERROR(INDEX(Lotes!$E:$E,MATCH(1,(Lotes!$A:$A=C6739)*(Lotes!$C:$C=E6739),0)),"")</f>
        <v/>
      </c>
      <c r="G6739" s="14" t="n"/>
    </row>
    <row r="6740">
      <c r="A6740" s="10" t="n"/>
      <c r="D6740">
        <f>IFERROR(VLOOKUP(C6740,Produtos!A:B,2,FALSE),"")</f>
        <v/>
      </c>
      <c r="F6740" s="10">
        <f>IFERROR(INDEX(Lotes!$E:$E,MATCH(1,(Lotes!$A:$A=C6740)*(Lotes!$C:$C=E6740),0)),"")</f>
        <v/>
      </c>
      <c r="G6740" s="14" t="n"/>
    </row>
    <row r="6741">
      <c r="A6741" s="10" t="n"/>
      <c r="D6741">
        <f>IFERROR(VLOOKUP(C6741,Produtos!A:B,2,FALSE),"")</f>
        <v/>
      </c>
      <c r="F6741" s="10">
        <f>IFERROR(INDEX(Lotes!$E:$E,MATCH(1,(Lotes!$A:$A=C6741)*(Lotes!$C:$C=E6741),0)),"")</f>
        <v/>
      </c>
      <c r="G6741" s="14" t="n"/>
    </row>
    <row r="6742">
      <c r="A6742" s="10" t="n"/>
      <c r="D6742">
        <f>IFERROR(VLOOKUP(C6742,Produtos!A:B,2,FALSE),"")</f>
        <v/>
      </c>
      <c r="F6742" s="10">
        <f>IFERROR(INDEX(Lotes!$E:$E,MATCH(1,(Lotes!$A:$A=C6742)*(Lotes!$C:$C=E6742),0)),"")</f>
        <v/>
      </c>
      <c r="G6742" s="14" t="n"/>
    </row>
    <row r="6743">
      <c r="A6743" s="10" t="n"/>
      <c r="D6743">
        <f>IFERROR(VLOOKUP(C6743,Produtos!A:B,2,FALSE),"")</f>
        <v/>
      </c>
      <c r="F6743" s="10">
        <f>IFERROR(INDEX(Lotes!$E:$E,MATCH(1,(Lotes!$A:$A=C6743)*(Lotes!$C:$C=E6743),0)),"")</f>
        <v/>
      </c>
      <c r="G6743" s="14" t="n"/>
    </row>
    <row r="6744">
      <c r="A6744" s="10" t="n"/>
      <c r="D6744">
        <f>IFERROR(VLOOKUP(C6744,Produtos!A:B,2,FALSE),"")</f>
        <v/>
      </c>
      <c r="F6744" s="10">
        <f>IFERROR(INDEX(Lotes!$E:$E,MATCH(1,(Lotes!$A:$A=C6744)*(Lotes!$C:$C=E6744),0)),"")</f>
        <v/>
      </c>
      <c r="G6744" s="14" t="n"/>
    </row>
    <row r="6745">
      <c r="A6745" s="10" t="n"/>
      <c r="D6745">
        <f>IFERROR(VLOOKUP(C6745,Produtos!A:B,2,FALSE),"")</f>
        <v/>
      </c>
      <c r="F6745" s="10">
        <f>IFERROR(INDEX(Lotes!$E:$E,MATCH(1,(Lotes!$A:$A=C6745)*(Lotes!$C:$C=E6745),0)),"")</f>
        <v/>
      </c>
      <c r="G6745" s="14" t="n"/>
    </row>
    <row r="6746">
      <c r="A6746" s="10" t="n"/>
      <c r="D6746">
        <f>IFERROR(VLOOKUP(C6746,Produtos!A:B,2,FALSE),"")</f>
        <v/>
      </c>
      <c r="F6746" s="10">
        <f>IFERROR(INDEX(Lotes!$E:$E,MATCH(1,(Lotes!$A:$A=C6746)*(Lotes!$C:$C=E6746),0)),"")</f>
        <v/>
      </c>
      <c r="G6746" s="14" t="n"/>
    </row>
    <row r="6747">
      <c r="A6747" s="10" t="n"/>
      <c r="D6747">
        <f>IFERROR(VLOOKUP(C6747,Produtos!A:B,2,FALSE),"")</f>
        <v/>
      </c>
      <c r="F6747" s="10">
        <f>IFERROR(INDEX(Lotes!$E:$E,MATCH(1,(Lotes!$A:$A=C6747)*(Lotes!$C:$C=E6747),0)),"")</f>
        <v/>
      </c>
      <c r="G6747" s="14" t="n"/>
    </row>
    <row r="6748">
      <c r="A6748" s="10" t="n"/>
      <c r="D6748">
        <f>IFERROR(VLOOKUP(C6748,Produtos!A:B,2,FALSE),"")</f>
        <v/>
      </c>
      <c r="F6748" s="10">
        <f>IFERROR(INDEX(Lotes!$E:$E,MATCH(1,(Lotes!$A:$A=C6748)*(Lotes!$C:$C=E6748),0)),"")</f>
        <v/>
      </c>
      <c r="G6748" s="14" t="n"/>
    </row>
    <row r="6749">
      <c r="A6749" s="10" t="n"/>
      <c r="D6749">
        <f>IFERROR(VLOOKUP(C6749,Produtos!A:B,2,FALSE),"")</f>
        <v/>
      </c>
      <c r="F6749" s="10">
        <f>IFERROR(INDEX(Lotes!$E:$E,MATCH(1,(Lotes!$A:$A=C6749)*(Lotes!$C:$C=E6749),0)),"")</f>
        <v/>
      </c>
      <c r="G6749" s="14" t="n"/>
    </row>
    <row r="6750">
      <c r="A6750" s="10" t="n"/>
      <c r="D6750">
        <f>IFERROR(VLOOKUP(C6750,Produtos!A:B,2,FALSE),"")</f>
        <v/>
      </c>
      <c r="F6750" s="10">
        <f>IFERROR(INDEX(Lotes!$E:$E,MATCH(1,(Lotes!$A:$A=C6750)*(Lotes!$C:$C=E6750),0)),"")</f>
        <v/>
      </c>
      <c r="G6750" s="14" t="n"/>
    </row>
    <row r="6751">
      <c r="A6751" s="10" t="n"/>
      <c r="D6751">
        <f>IFERROR(VLOOKUP(C6751,Produtos!A:B,2,FALSE),"")</f>
        <v/>
      </c>
      <c r="F6751" s="10">
        <f>IFERROR(INDEX(Lotes!$E:$E,MATCH(1,(Lotes!$A:$A=C6751)*(Lotes!$C:$C=E6751),0)),"")</f>
        <v/>
      </c>
      <c r="G6751" s="14" t="n"/>
    </row>
    <row r="6752">
      <c r="A6752" s="10" t="n"/>
      <c r="D6752">
        <f>IFERROR(VLOOKUP(C6752,Produtos!A:B,2,FALSE),"")</f>
        <v/>
      </c>
      <c r="F6752" s="10">
        <f>IFERROR(INDEX(Lotes!$E:$E,MATCH(1,(Lotes!$A:$A=C6752)*(Lotes!$C:$C=E6752),0)),"")</f>
        <v/>
      </c>
      <c r="G6752" s="14" t="n"/>
    </row>
    <row r="6753">
      <c r="A6753" s="10" t="n"/>
      <c r="D6753">
        <f>IFERROR(VLOOKUP(C6753,Produtos!A:B,2,FALSE),"")</f>
        <v/>
      </c>
      <c r="F6753" s="10">
        <f>IFERROR(INDEX(Lotes!$E:$E,MATCH(1,(Lotes!$A:$A=C6753)*(Lotes!$C:$C=E6753),0)),"")</f>
        <v/>
      </c>
      <c r="G6753" s="14" t="n"/>
    </row>
    <row r="6754">
      <c r="A6754" s="10" t="n"/>
      <c r="D6754">
        <f>IFERROR(VLOOKUP(C6754,Produtos!A:B,2,FALSE),"")</f>
        <v/>
      </c>
      <c r="F6754" s="10">
        <f>IFERROR(INDEX(Lotes!$E:$E,MATCH(1,(Lotes!$A:$A=C6754)*(Lotes!$C:$C=E6754),0)),"")</f>
        <v/>
      </c>
      <c r="G6754" s="14" t="n"/>
    </row>
    <row r="6755">
      <c r="A6755" s="10" t="n"/>
      <c r="D6755">
        <f>IFERROR(VLOOKUP(C6755,Produtos!A:B,2,FALSE),"")</f>
        <v/>
      </c>
      <c r="F6755" s="10">
        <f>IFERROR(INDEX(Lotes!$E:$E,MATCH(1,(Lotes!$A:$A=C6755)*(Lotes!$C:$C=E6755),0)),"")</f>
        <v/>
      </c>
      <c r="G6755" s="14" t="n"/>
    </row>
    <row r="6756">
      <c r="A6756" s="10" t="n"/>
      <c r="D6756">
        <f>IFERROR(VLOOKUP(C6756,Produtos!A:B,2,FALSE),"")</f>
        <v/>
      </c>
      <c r="F6756" s="10">
        <f>IFERROR(INDEX(Lotes!$E:$E,MATCH(1,(Lotes!$A:$A=C6756)*(Lotes!$C:$C=E6756),0)),"")</f>
        <v/>
      </c>
      <c r="G6756" s="14" t="n"/>
    </row>
    <row r="6757">
      <c r="A6757" s="10" t="n"/>
      <c r="D6757">
        <f>IFERROR(VLOOKUP(C6757,Produtos!A:B,2,FALSE),"")</f>
        <v/>
      </c>
      <c r="F6757" s="10">
        <f>IFERROR(INDEX(Lotes!$E:$E,MATCH(1,(Lotes!$A:$A=C6757)*(Lotes!$C:$C=E6757),0)),"")</f>
        <v/>
      </c>
      <c r="G6757" s="14" t="n"/>
    </row>
    <row r="6758">
      <c r="A6758" s="10" t="n"/>
      <c r="D6758">
        <f>IFERROR(VLOOKUP(C6758,Produtos!A:B,2,FALSE),"")</f>
        <v/>
      </c>
      <c r="F6758" s="10">
        <f>IFERROR(INDEX(Lotes!$E:$E,MATCH(1,(Lotes!$A:$A=C6758)*(Lotes!$C:$C=E6758),0)),"")</f>
        <v/>
      </c>
      <c r="G6758" s="14" t="n"/>
    </row>
    <row r="6759">
      <c r="A6759" s="10" t="n"/>
      <c r="D6759">
        <f>IFERROR(VLOOKUP(C6759,Produtos!A:B,2,FALSE),"")</f>
        <v/>
      </c>
      <c r="F6759" s="10">
        <f>IFERROR(INDEX(Lotes!$E:$E,MATCH(1,(Lotes!$A:$A=C6759)*(Lotes!$C:$C=E6759),0)),"")</f>
        <v/>
      </c>
      <c r="G6759" s="14" t="n"/>
    </row>
    <row r="6760">
      <c r="A6760" s="10" t="n"/>
      <c r="D6760">
        <f>IFERROR(VLOOKUP(C6760,Produtos!A:B,2,FALSE),"")</f>
        <v/>
      </c>
      <c r="F6760" s="10">
        <f>IFERROR(INDEX(Lotes!$E:$E,MATCH(1,(Lotes!$A:$A=C6760)*(Lotes!$C:$C=E6760),0)),"")</f>
        <v/>
      </c>
      <c r="G6760" s="14" t="n"/>
    </row>
    <row r="6761">
      <c r="A6761" s="10" t="n"/>
      <c r="D6761">
        <f>IFERROR(VLOOKUP(C6761,Produtos!A:B,2,FALSE),"")</f>
        <v/>
      </c>
      <c r="F6761" s="10">
        <f>IFERROR(INDEX(Lotes!$E:$E,MATCH(1,(Lotes!$A:$A=C6761)*(Lotes!$C:$C=E6761),0)),"")</f>
        <v/>
      </c>
      <c r="G6761" s="14" t="n"/>
    </row>
    <row r="6762">
      <c r="A6762" s="10" t="n"/>
      <c r="D6762">
        <f>IFERROR(VLOOKUP(C6762,Produtos!A:B,2,FALSE),"")</f>
        <v/>
      </c>
      <c r="F6762" s="10">
        <f>IFERROR(INDEX(Lotes!$E:$E,MATCH(1,(Lotes!$A:$A=C6762)*(Lotes!$C:$C=E6762),0)),"")</f>
        <v/>
      </c>
      <c r="G6762" s="14" t="n"/>
    </row>
    <row r="6763">
      <c r="A6763" s="10" t="n"/>
      <c r="D6763">
        <f>IFERROR(VLOOKUP(C6763,Produtos!A:B,2,FALSE),"")</f>
        <v/>
      </c>
      <c r="F6763" s="10">
        <f>IFERROR(INDEX(Lotes!$E:$E,MATCH(1,(Lotes!$A:$A=C6763)*(Lotes!$C:$C=E6763),0)),"")</f>
        <v/>
      </c>
      <c r="G6763" s="14" t="n"/>
    </row>
    <row r="6764">
      <c r="A6764" s="10" t="n"/>
      <c r="D6764">
        <f>IFERROR(VLOOKUP(C6764,Produtos!A:B,2,FALSE),"")</f>
        <v/>
      </c>
      <c r="F6764" s="10">
        <f>IFERROR(INDEX(Lotes!$E:$E,MATCH(1,(Lotes!$A:$A=C6764)*(Lotes!$C:$C=E6764),0)),"")</f>
        <v/>
      </c>
      <c r="G6764" s="14" t="n"/>
    </row>
    <row r="6765">
      <c r="A6765" s="10" t="n"/>
      <c r="D6765">
        <f>IFERROR(VLOOKUP(C6765,Produtos!A:B,2,FALSE),"")</f>
        <v/>
      </c>
      <c r="F6765" s="10">
        <f>IFERROR(INDEX(Lotes!$E:$E,MATCH(1,(Lotes!$A:$A=C6765)*(Lotes!$C:$C=E6765),0)),"")</f>
        <v/>
      </c>
      <c r="G6765" s="14" t="n"/>
    </row>
    <row r="6766">
      <c r="A6766" s="10" t="n"/>
      <c r="D6766">
        <f>IFERROR(VLOOKUP(C6766,Produtos!A:B,2,FALSE),"")</f>
        <v/>
      </c>
      <c r="F6766" s="10">
        <f>IFERROR(INDEX(Lotes!$E:$E,MATCH(1,(Lotes!$A:$A=C6766)*(Lotes!$C:$C=E6766),0)),"")</f>
        <v/>
      </c>
      <c r="G6766" s="14" t="n"/>
    </row>
    <row r="6767">
      <c r="A6767" s="10" t="n"/>
      <c r="D6767">
        <f>IFERROR(VLOOKUP(C6767,Produtos!A:B,2,FALSE),"")</f>
        <v/>
      </c>
      <c r="F6767" s="10">
        <f>IFERROR(INDEX(Lotes!$E:$E,MATCH(1,(Lotes!$A:$A=C6767)*(Lotes!$C:$C=E6767),0)),"")</f>
        <v/>
      </c>
      <c r="G6767" s="14" t="n"/>
    </row>
    <row r="6768">
      <c r="A6768" s="10" t="n"/>
      <c r="D6768">
        <f>IFERROR(VLOOKUP(C6768,Produtos!A:B,2,FALSE),"")</f>
        <v/>
      </c>
      <c r="F6768" s="10">
        <f>IFERROR(INDEX(Lotes!$E:$E,MATCH(1,(Lotes!$A:$A=C6768)*(Lotes!$C:$C=E6768),0)),"")</f>
        <v/>
      </c>
      <c r="G6768" s="14" t="n"/>
    </row>
    <row r="6769">
      <c r="A6769" s="10" t="n"/>
      <c r="D6769">
        <f>IFERROR(VLOOKUP(C6769,Produtos!A:B,2,FALSE),"")</f>
        <v/>
      </c>
      <c r="F6769" s="10">
        <f>IFERROR(INDEX(Lotes!$E:$E,MATCH(1,(Lotes!$A:$A=C6769)*(Lotes!$C:$C=E6769),0)),"")</f>
        <v/>
      </c>
      <c r="G6769" s="14" t="n"/>
    </row>
    <row r="6770">
      <c r="A6770" s="10" t="n"/>
      <c r="D6770">
        <f>IFERROR(VLOOKUP(C6770,Produtos!A:B,2,FALSE),"")</f>
        <v/>
      </c>
      <c r="F6770" s="10">
        <f>IFERROR(INDEX(Lotes!$E:$E,MATCH(1,(Lotes!$A:$A=C6770)*(Lotes!$C:$C=E6770),0)),"")</f>
        <v/>
      </c>
      <c r="G6770" s="14" t="n"/>
    </row>
    <row r="6771">
      <c r="A6771" s="10" t="n"/>
      <c r="D6771">
        <f>IFERROR(VLOOKUP(C6771,Produtos!A:B,2,FALSE),"")</f>
        <v/>
      </c>
      <c r="F6771" s="10">
        <f>IFERROR(INDEX(Lotes!$E:$E,MATCH(1,(Lotes!$A:$A=C6771)*(Lotes!$C:$C=E6771),0)),"")</f>
        <v/>
      </c>
      <c r="G6771" s="14" t="n"/>
    </row>
    <row r="6772">
      <c r="A6772" s="10" t="n"/>
      <c r="D6772">
        <f>IFERROR(VLOOKUP(C6772,Produtos!A:B,2,FALSE),"")</f>
        <v/>
      </c>
      <c r="F6772" s="10">
        <f>IFERROR(INDEX(Lotes!$E:$E,MATCH(1,(Lotes!$A:$A=C6772)*(Lotes!$C:$C=E6772),0)),"")</f>
        <v/>
      </c>
      <c r="G6772" s="14" t="n"/>
    </row>
    <row r="6773">
      <c r="A6773" s="10" t="n"/>
      <c r="D6773">
        <f>IFERROR(VLOOKUP(C6773,Produtos!A:B,2,FALSE),"")</f>
        <v/>
      </c>
      <c r="F6773" s="10">
        <f>IFERROR(INDEX(Lotes!$E:$E,MATCH(1,(Lotes!$A:$A=C6773)*(Lotes!$C:$C=E6773),0)),"")</f>
        <v/>
      </c>
      <c r="G6773" s="14" t="n"/>
    </row>
    <row r="6774">
      <c r="A6774" s="10" t="n"/>
      <c r="D6774">
        <f>IFERROR(VLOOKUP(C6774,Produtos!A:B,2,FALSE),"")</f>
        <v/>
      </c>
      <c r="F6774" s="10">
        <f>IFERROR(INDEX(Lotes!$E:$E,MATCH(1,(Lotes!$A:$A=C6774)*(Lotes!$C:$C=E6774),0)),"")</f>
        <v/>
      </c>
      <c r="G6774" s="14" t="n"/>
    </row>
    <row r="6775">
      <c r="A6775" s="10" t="n"/>
      <c r="D6775">
        <f>IFERROR(VLOOKUP(C6775,Produtos!A:B,2,FALSE),"")</f>
        <v/>
      </c>
      <c r="F6775" s="10">
        <f>IFERROR(INDEX(Lotes!$E:$E,MATCH(1,(Lotes!$A:$A=C6775)*(Lotes!$C:$C=E6775),0)),"")</f>
        <v/>
      </c>
      <c r="G6775" s="14" t="n"/>
    </row>
    <row r="6776">
      <c r="A6776" s="10" t="n"/>
      <c r="D6776">
        <f>IFERROR(VLOOKUP(C6776,Produtos!A:B,2,FALSE),"")</f>
        <v/>
      </c>
      <c r="F6776" s="10">
        <f>IFERROR(INDEX(Lotes!$E:$E,MATCH(1,(Lotes!$A:$A=C6776)*(Lotes!$C:$C=E6776),0)),"")</f>
        <v/>
      </c>
      <c r="G6776" s="14" t="n"/>
    </row>
    <row r="6777">
      <c r="A6777" s="10" t="n"/>
      <c r="D6777">
        <f>IFERROR(VLOOKUP(C6777,Produtos!A:B,2,FALSE),"")</f>
        <v/>
      </c>
      <c r="F6777" s="10">
        <f>IFERROR(INDEX(Lotes!$E:$E,MATCH(1,(Lotes!$A:$A=C6777)*(Lotes!$C:$C=E6777),0)),"")</f>
        <v/>
      </c>
      <c r="G6777" s="14" t="n"/>
    </row>
    <row r="6778">
      <c r="A6778" s="10" t="n"/>
      <c r="D6778">
        <f>IFERROR(VLOOKUP(C6778,Produtos!A:B,2,FALSE),"")</f>
        <v/>
      </c>
      <c r="F6778" s="10">
        <f>IFERROR(INDEX(Lotes!$E:$E,MATCH(1,(Lotes!$A:$A=C6778)*(Lotes!$C:$C=E6778),0)),"")</f>
        <v/>
      </c>
      <c r="G6778" s="14" t="n"/>
    </row>
    <row r="6779">
      <c r="A6779" s="10" t="n"/>
      <c r="D6779">
        <f>IFERROR(VLOOKUP(C6779,Produtos!A:B,2,FALSE),"")</f>
        <v/>
      </c>
      <c r="F6779" s="10">
        <f>IFERROR(INDEX(Lotes!$E:$E,MATCH(1,(Lotes!$A:$A=C6779)*(Lotes!$C:$C=E6779),0)),"")</f>
        <v/>
      </c>
      <c r="G6779" s="14" t="n"/>
    </row>
    <row r="6780">
      <c r="A6780" s="10" t="n"/>
      <c r="D6780">
        <f>IFERROR(VLOOKUP(C6780,Produtos!A:B,2,FALSE),"")</f>
        <v/>
      </c>
      <c r="F6780" s="10">
        <f>IFERROR(INDEX(Lotes!$E:$E,MATCH(1,(Lotes!$A:$A=C6780)*(Lotes!$C:$C=E6780),0)),"")</f>
        <v/>
      </c>
      <c r="G6780" s="14" t="n"/>
    </row>
    <row r="6781">
      <c r="A6781" s="10" t="n"/>
      <c r="D6781">
        <f>IFERROR(VLOOKUP(C6781,Produtos!A:B,2,FALSE),"")</f>
        <v/>
      </c>
      <c r="F6781" s="10">
        <f>IFERROR(INDEX(Lotes!$E:$E,MATCH(1,(Lotes!$A:$A=C6781)*(Lotes!$C:$C=E6781),0)),"")</f>
        <v/>
      </c>
      <c r="G6781" s="14" t="n"/>
    </row>
    <row r="6782">
      <c r="A6782" s="10" t="n"/>
      <c r="D6782">
        <f>IFERROR(VLOOKUP(C6782,Produtos!A:B,2,FALSE),"")</f>
        <v/>
      </c>
      <c r="F6782" s="10">
        <f>IFERROR(INDEX(Lotes!$E:$E,MATCH(1,(Lotes!$A:$A=C6782)*(Lotes!$C:$C=E6782),0)),"")</f>
        <v/>
      </c>
      <c r="G6782" s="14" t="n"/>
    </row>
    <row r="6783">
      <c r="A6783" s="10" t="n"/>
      <c r="D6783">
        <f>IFERROR(VLOOKUP(C6783,Produtos!A:B,2,FALSE),"")</f>
        <v/>
      </c>
      <c r="F6783" s="10">
        <f>IFERROR(INDEX(Lotes!$E:$E,MATCH(1,(Lotes!$A:$A=C6783)*(Lotes!$C:$C=E6783),0)),"")</f>
        <v/>
      </c>
      <c r="G6783" s="14" t="n"/>
    </row>
    <row r="6784">
      <c r="A6784" s="10" t="n"/>
      <c r="D6784">
        <f>IFERROR(VLOOKUP(C6784,Produtos!A:B,2,FALSE),"")</f>
        <v/>
      </c>
      <c r="F6784" s="10">
        <f>IFERROR(INDEX(Lotes!$E:$E,MATCH(1,(Lotes!$A:$A=C6784)*(Lotes!$C:$C=E6784),0)),"")</f>
        <v/>
      </c>
      <c r="G6784" s="14" t="n"/>
    </row>
    <row r="6785">
      <c r="A6785" s="10" t="n"/>
      <c r="D6785">
        <f>IFERROR(VLOOKUP(C6785,Produtos!A:B,2,FALSE),"")</f>
        <v/>
      </c>
      <c r="F6785" s="10">
        <f>IFERROR(INDEX(Lotes!$E:$E,MATCH(1,(Lotes!$A:$A=C6785)*(Lotes!$C:$C=E6785),0)),"")</f>
        <v/>
      </c>
      <c r="G6785" s="14" t="n"/>
    </row>
    <row r="6786">
      <c r="A6786" s="10" t="n"/>
      <c r="D6786">
        <f>IFERROR(VLOOKUP(C6786,Produtos!A:B,2,FALSE),"")</f>
        <v/>
      </c>
      <c r="F6786" s="10">
        <f>IFERROR(INDEX(Lotes!$E:$E,MATCH(1,(Lotes!$A:$A=C6786)*(Lotes!$C:$C=E6786),0)),"")</f>
        <v/>
      </c>
      <c r="G6786" s="14" t="n"/>
    </row>
    <row r="6787">
      <c r="A6787" s="10" t="n"/>
      <c r="D6787">
        <f>IFERROR(VLOOKUP(C6787,Produtos!A:B,2,FALSE),"")</f>
        <v/>
      </c>
      <c r="F6787" s="10">
        <f>IFERROR(INDEX(Lotes!$E:$E,MATCH(1,(Lotes!$A:$A=C6787)*(Lotes!$C:$C=E6787),0)),"")</f>
        <v/>
      </c>
      <c r="G6787" s="14" t="n"/>
    </row>
    <row r="6788">
      <c r="A6788" s="10" t="n"/>
      <c r="D6788">
        <f>IFERROR(VLOOKUP(C6788,Produtos!A:B,2,FALSE),"")</f>
        <v/>
      </c>
      <c r="F6788" s="10">
        <f>IFERROR(INDEX(Lotes!$E:$E,MATCH(1,(Lotes!$A:$A=C6788)*(Lotes!$C:$C=E6788),0)),"")</f>
        <v/>
      </c>
      <c r="G6788" s="14" t="n"/>
    </row>
    <row r="6789">
      <c r="A6789" s="10" t="n"/>
      <c r="D6789">
        <f>IFERROR(VLOOKUP(C6789,Produtos!A:B,2,FALSE),"")</f>
        <v/>
      </c>
      <c r="F6789" s="10">
        <f>IFERROR(INDEX(Lotes!$E:$E,MATCH(1,(Lotes!$A:$A=C6789)*(Lotes!$C:$C=E6789),0)),"")</f>
        <v/>
      </c>
      <c r="G6789" s="14" t="n"/>
    </row>
    <row r="6790">
      <c r="A6790" s="10" t="n"/>
      <c r="D6790">
        <f>IFERROR(VLOOKUP(C6790,Produtos!A:B,2,FALSE),"")</f>
        <v/>
      </c>
      <c r="F6790" s="10">
        <f>IFERROR(INDEX(Lotes!$E:$E,MATCH(1,(Lotes!$A:$A=C6790)*(Lotes!$C:$C=E6790),0)),"")</f>
        <v/>
      </c>
      <c r="G6790" s="14" t="n"/>
    </row>
    <row r="6791">
      <c r="A6791" s="10" t="n"/>
      <c r="D6791">
        <f>IFERROR(VLOOKUP(C6791,Produtos!A:B,2,FALSE),"")</f>
        <v/>
      </c>
      <c r="F6791" s="10">
        <f>IFERROR(INDEX(Lotes!$E:$E,MATCH(1,(Lotes!$A:$A=C6791)*(Lotes!$C:$C=E6791),0)),"")</f>
        <v/>
      </c>
      <c r="G6791" s="14" t="n"/>
    </row>
    <row r="6792">
      <c r="A6792" s="10" t="n"/>
      <c r="D6792">
        <f>IFERROR(VLOOKUP(C6792,Produtos!A:B,2,FALSE),"")</f>
        <v/>
      </c>
      <c r="F6792" s="10">
        <f>IFERROR(INDEX(Lotes!$E:$E,MATCH(1,(Lotes!$A:$A=C6792)*(Lotes!$C:$C=E6792),0)),"")</f>
        <v/>
      </c>
      <c r="G6792" s="14" t="n"/>
    </row>
    <row r="6793">
      <c r="A6793" s="10" t="n"/>
      <c r="D6793">
        <f>IFERROR(VLOOKUP(C6793,Produtos!A:B,2,FALSE),"")</f>
        <v/>
      </c>
      <c r="F6793" s="10">
        <f>IFERROR(INDEX(Lotes!$E:$E,MATCH(1,(Lotes!$A:$A=C6793)*(Lotes!$C:$C=E6793),0)),"")</f>
        <v/>
      </c>
      <c r="G6793" s="14" t="n"/>
    </row>
    <row r="6794">
      <c r="A6794" s="10" t="n"/>
      <c r="D6794">
        <f>IFERROR(VLOOKUP(C6794,Produtos!A:B,2,FALSE),"")</f>
        <v/>
      </c>
      <c r="F6794" s="10">
        <f>IFERROR(INDEX(Lotes!$E:$E,MATCH(1,(Lotes!$A:$A=C6794)*(Lotes!$C:$C=E6794),0)),"")</f>
        <v/>
      </c>
      <c r="G6794" s="14" t="n"/>
    </row>
    <row r="6795">
      <c r="A6795" s="10" t="n"/>
      <c r="D6795">
        <f>IFERROR(VLOOKUP(C6795,Produtos!A:B,2,FALSE),"")</f>
        <v/>
      </c>
      <c r="F6795" s="10">
        <f>IFERROR(INDEX(Lotes!$E:$E,MATCH(1,(Lotes!$A:$A=C6795)*(Lotes!$C:$C=E6795),0)),"")</f>
        <v/>
      </c>
      <c r="G6795" s="14" t="n"/>
    </row>
    <row r="6796">
      <c r="A6796" s="10" t="n"/>
      <c r="D6796">
        <f>IFERROR(VLOOKUP(C6796,Produtos!A:B,2,FALSE),"")</f>
        <v/>
      </c>
      <c r="F6796" s="10">
        <f>IFERROR(INDEX(Lotes!$E:$E,MATCH(1,(Lotes!$A:$A=C6796)*(Lotes!$C:$C=E6796),0)),"")</f>
        <v/>
      </c>
      <c r="G6796" s="14" t="n"/>
    </row>
    <row r="6797">
      <c r="A6797" s="10" t="n"/>
      <c r="D6797">
        <f>IFERROR(VLOOKUP(C6797,Produtos!A:B,2,FALSE),"")</f>
        <v/>
      </c>
      <c r="F6797" s="10">
        <f>IFERROR(INDEX(Lotes!$E:$E,MATCH(1,(Lotes!$A:$A=C6797)*(Lotes!$C:$C=E6797),0)),"")</f>
        <v/>
      </c>
      <c r="G6797" s="14" t="n"/>
    </row>
    <row r="6798">
      <c r="A6798" s="10" t="n"/>
      <c r="D6798">
        <f>IFERROR(VLOOKUP(C6798,Produtos!A:B,2,FALSE),"")</f>
        <v/>
      </c>
      <c r="F6798" s="10">
        <f>IFERROR(INDEX(Lotes!$E:$E,MATCH(1,(Lotes!$A:$A=C6798)*(Lotes!$C:$C=E6798),0)),"")</f>
        <v/>
      </c>
      <c r="G6798" s="14" t="n"/>
    </row>
    <row r="6799">
      <c r="A6799" s="10" t="n"/>
      <c r="D6799">
        <f>IFERROR(VLOOKUP(C6799,Produtos!A:B,2,FALSE),"")</f>
        <v/>
      </c>
      <c r="F6799" s="10">
        <f>IFERROR(INDEX(Lotes!$E:$E,MATCH(1,(Lotes!$A:$A=C6799)*(Lotes!$C:$C=E6799),0)),"")</f>
        <v/>
      </c>
      <c r="G6799" s="14" t="n"/>
    </row>
    <row r="6800">
      <c r="A6800" s="10" t="n"/>
      <c r="D6800">
        <f>IFERROR(VLOOKUP(C6800,Produtos!A:B,2,FALSE),"")</f>
        <v/>
      </c>
      <c r="F6800" s="10">
        <f>IFERROR(INDEX(Lotes!$E:$E,MATCH(1,(Lotes!$A:$A=C6800)*(Lotes!$C:$C=E6800),0)),"")</f>
        <v/>
      </c>
      <c r="G6800" s="14" t="n"/>
    </row>
    <row r="6801">
      <c r="A6801" s="10" t="n"/>
      <c r="D6801">
        <f>IFERROR(VLOOKUP(C6801,Produtos!A:B,2,FALSE),"")</f>
        <v/>
      </c>
      <c r="F6801" s="10">
        <f>IFERROR(INDEX(Lotes!$E:$E,MATCH(1,(Lotes!$A:$A=C6801)*(Lotes!$C:$C=E6801),0)),"")</f>
        <v/>
      </c>
      <c r="G6801" s="14" t="n"/>
    </row>
    <row r="6802">
      <c r="A6802" s="10" t="n"/>
      <c r="D6802">
        <f>IFERROR(VLOOKUP(C6802,Produtos!A:B,2,FALSE),"")</f>
        <v/>
      </c>
      <c r="F6802" s="10">
        <f>IFERROR(INDEX(Lotes!$E:$E,MATCH(1,(Lotes!$A:$A=C6802)*(Lotes!$C:$C=E6802),0)),"")</f>
        <v/>
      </c>
      <c r="G6802" s="14" t="n"/>
    </row>
    <row r="6803">
      <c r="A6803" s="10" t="n"/>
      <c r="D6803">
        <f>IFERROR(VLOOKUP(C6803,Produtos!A:B,2,FALSE),"")</f>
        <v/>
      </c>
      <c r="F6803" s="10">
        <f>IFERROR(INDEX(Lotes!$E:$E,MATCH(1,(Lotes!$A:$A=C6803)*(Lotes!$C:$C=E6803),0)),"")</f>
        <v/>
      </c>
      <c r="G6803" s="14" t="n"/>
    </row>
    <row r="6804">
      <c r="A6804" s="10" t="n"/>
      <c r="D6804">
        <f>IFERROR(VLOOKUP(C6804,Produtos!A:B,2,FALSE),"")</f>
        <v/>
      </c>
      <c r="F6804" s="10">
        <f>IFERROR(INDEX(Lotes!$E:$E,MATCH(1,(Lotes!$A:$A=C6804)*(Lotes!$C:$C=E6804),0)),"")</f>
        <v/>
      </c>
      <c r="G6804" s="14" t="n"/>
    </row>
    <row r="6805">
      <c r="A6805" s="10" t="n"/>
      <c r="D6805">
        <f>IFERROR(VLOOKUP(C6805,Produtos!A:B,2,FALSE),"")</f>
        <v/>
      </c>
      <c r="F6805" s="10">
        <f>IFERROR(INDEX(Lotes!$E:$E,MATCH(1,(Lotes!$A:$A=C6805)*(Lotes!$C:$C=E6805),0)),"")</f>
        <v/>
      </c>
      <c r="G6805" s="14" t="n"/>
    </row>
    <row r="6806">
      <c r="A6806" s="10" t="n"/>
      <c r="D6806">
        <f>IFERROR(VLOOKUP(C6806,Produtos!A:B,2,FALSE),"")</f>
        <v/>
      </c>
      <c r="F6806" s="10">
        <f>IFERROR(INDEX(Lotes!$E:$E,MATCH(1,(Lotes!$A:$A=C6806)*(Lotes!$C:$C=E6806),0)),"")</f>
        <v/>
      </c>
      <c r="G6806" s="14" t="n"/>
    </row>
    <row r="6807">
      <c r="A6807" s="10" t="n"/>
      <c r="D6807">
        <f>IFERROR(VLOOKUP(C6807,Produtos!A:B,2,FALSE),"")</f>
        <v/>
      </c>
      <c r="F6807" s="10">
        <f>IFERROR(INDEX(Lotes!$E:$E,MATCH(1,(Lotes!$A:$A=C6807)*(Lotes!$C:$C=E6807),0)),"")</f>
        <v/>
      </c>
      <c r="G6807" s="14" t="n"/>
    </row>
    <row r="6808">
      <c r="A6808" s="10" t="n"/>
      <c r="D6808">
        <f>IFERROR(VLOOKUP(C6808,Produtos!A:B,2,FALSE),"")</f>
        <v/>
      </c>
      <c r="F6808" s="10">
        <f>IFERROR(INDEX(Lotes!$E:$E,MATCH(1,(Lotes!$A:$A=C6808)*(Lotes!$C:$C=E6808),0)),"")</f>
        <v/>
      </c>
      <c r="G6808" s="14" t="n"/>
    </row>
    <row r="6809">
      <c r="A6809" s="10" t="n"/>
      <c r="D6809">
        <f>IFERROR(VLOOKUP(C6809,Produtos!A:B,2,FALSE),"")</f>
        <v/>
      </c>
      <c r="F6809" s="10">
        <f>IFERROR(INDEX(Lotes!$E:$E,MATCH(1,(Lotes!$A:$A=C6809)*(Lotes!$C:$C=E6809),0)),"")</f>
        <v/>
      </c>
      <c r="G6809" s="14" t="n"/>
    </row>
    <row r="6810">
      <c r="A6810" s="10" t="n"/>
      <c r="D6810">
        <f>IFERROR(VLOOKUP(C6810,Produtos!A:B,2,FALSE),"")</f>
        <v/>
      </c>
      <c r="F6810" s="10">
        <f>IFERROR(INDEX(Lotes!$E:$E,MATCH(1,(Lotes!$A:$A=C6810)*(Lotes!$C:$C=E6810),0)),"")</f>
        <v/>
      </c>
      <c r="G6810" s="14" t="n"/>
    </row>
    <row r="6811">
      <c r="A6811" s="10" t="n"/>
      <c r="D6811">
        <f>IFERROR(VLOOKUP(C6811,Produtos!A:B,2,FALSE),"")</f>
        <v/>
      </c>
      <c r="F6811" s="10">
        <f>IFERROR(INDEX(Lotes!$E:$E,MATCH(1,(Lotes!$A:$A=C6811)*(Lotes!$C:$C=E6811),0)),"")</f>
        <v/>
      </c>
      <c r="G6811" s="14" t="n"/>
    </row>
    <row r="6812">
      <c r="A6812" s="10" t="n"/>
      <c r="D6812">
        <f>IFERROR(VLOOKUP(C6812,Produtos!A:B,2,FALSE),"")</f>
        <v/>
      </c>
      <c r="F6812" s="10">
        <f>IFERROR(INDEX(Lotes!$E:$E,MATCH(1,(Lotes!$A:$A=C6812)*(Lotes!$C:$C=E6812),0)),"")</f>
        <v/>
      </c>
      <c r="G6812" s="14" t="n"/>
    </row>
    <row r="6813">
      <c r="A6813" s="10" t="n"/>
      <c r="D6813">
        <f>IFERROR(VLOOKUP(C6813,Produtos!A:B,2,FALSE),"")</f>
        <v/>
      </c>
      <c r="F6813" s="10">
        <f>IFERROR(INDEX(Lotes!$E:$E,MATCH(1,(Lotes!$A:$A=C6813)*(Lotes!$C:$C=E6813),0)),"")</f>
        <v/>
      </c>
      <c r="G6813" s="14" t="n"/>
    </row>
    <row r="6814">
      <c r="A6814" s="10" t="n"/>
      <c r="D6814">
        <f>IFERROR(VLOOKUP(C6814,Produtos!A:B,2,FALSE),"")</f>
        <v/>
      </c>
      <c r="F6814" s="10">
        <f>IFERROR(INDEX(Lotes!$E:$E,MATCH(1,(Lotes!$A:$A=C6814)*(Lotes!$C:$C=E6814),0)),"")</f>
        <v/>
      </c>
      <c r="G6814" s="14" t="n"/>
    </row>
    <row r="6815">
      <c r="A6815" s="10" t="n"/>
      <c r="D6815">
        <f>IFERROR(VLOOKUP(C6815,Produtos!A:B,2,FALSE),"")</f>
        <v/>
      </c>
      <c r="F6815" s="10">
        <f>IFERROR(INDEX(Lotes!$E:$E,MATCH(1,(Lotes!$A:$A=C6815)*(Lotes!$C:$C=E6815),0)),"")</f>
        <v/>
      </c>
      <c r="G6815" s="14" t="n"/>
    </row>
    <row r="6816">
      <c r="A6816" s="10" t="n"/>
      <c r="D6816">
        <f>IFERROR(VLOOKUP(C6816,Produtos!A:B,2,FALSE),"")</f>
        <v/>
      </c>
      <c r="F6816" s="10">
        <f>IFERROR(INDEX(Lotes!$E:$E,MATCH(1,(Lotes!$A:$A=C6816)*(Lotes!$C:$C=E6816),0)),"")</f>
        <v/>
      </c>
      <c r="G6816" s="14" t="n"/>
    </row>
    <row r="6817">
      <c r="A6817" s="10" t="n"/>
      <c r="D6817">
        <f>IFERROR(VLOOKUP(C6817,Produtos!A:B,2,FALSE),"")</f>
        <v/>
      </c>
      <c r="F6817" s="10">
        <f>IFERROR(INDEX(Lotes!$E:$E,MATCH(1,(Lotes!$A:$A=C6817)*(Lotes!$C:$C=E6817),0)),"")</f>
        <v/>
      </c>
      <c r="G6817" s="14" t="n"/>
    </row>
    <row r="6818">
      <c r="A6818" s="10" t="n"/>
      <c r="D6818">
        <f>IFERROR(VLOOKUP(C6818,Produtos!A:B,2,FALSE),"")</f>
        <v/>
      </c>
      <c r="F6818" s="10">
        <f>IFERROR(INDEX(Lotes!$E:$E,MATCH(1,(Lotes!$A:$A=C6818)*(Lotes!$C:$C=E6818),0)),"")</f>
        <v/>
      </c>
      <c r="G6818" s="14" t="n"/>
    </row>
    <row r="6819">
      <c r="A6819" s="10" t="n"/>
      <c r="D6819">
        <f>IFERROR(VLOOKUP(C6819,Produtos!A:B,2,FALSE),"")</f>
        <v/>
      </c>
      <c r="F6819" s="10">
        <f>IFERROR(INDEX(Lotes!$E:$E,MATCH(1,(Lotes!$A:$A=C6819)*(Lotes!$C:$C=E6819),0)),"")</f>
        <v/>
      </c>
      <c r="G6819" s="14" t="n"/>
    </row>
    <row r="6820">
      <c r="A6820" s="10" t="n"/>
      <c r="D6820">
        <f>IFERROR(VLOOKUP(C6820,Produtos!A:B,2,FALSE),"")</f>
        <v/>
      </c>
      <c r="F6820" s="10">
        <f>IFERROR(INDEX(Lotes!$E:$E,MATCH(1,(Lotes!$A:$A=C6820)*(Lotes!$C:$C=E6820),0)),"")</f>
        <v/>
      </c>
      <c r="G6820" s="14" t="n"/>
    </row>
    <row r="6821">
      <c r="A6821" s="10" t="n"/>
      <c r="D6821">
        <f>IFERROR(VLOOKUP(C6821,Produtos!A:B,2,FALSE),"")</f>
        <v/>
      </c>
      <c r="F6821" s="10">
        <f>IFERROR(INDEX(Lotes!$E:$E,MATCH(1,(Lotes!$A:$A=C6821)*(Lotes!$C:$C=E6821),0)),"")</f>
        <v/>
      </c>
      <c r="G6821" s="14" t="n"/>
    </row>
    <row r="6822">
      <c r="A6822" s="10" t="n"/>
      <c r="D6822">
        <f>IFERROR(VLOOKUP(C6822,Produtos!A:B,2,FALSE),"")</f>
        <v/>
      </c>
      <c r="F6822" s="10">
        <f>IFERROR(INDEX(Lotes!$E:$E,MATCH(1,(Lotes!$A:$A=C6822)*(Lotes!$C:$C=E6822),0)),"")</f>
        <v/>
      </c>
      <c r="G6822" s="14" t="n"/>
    </row>
    <row r="6823">
      <c r="A6823" s="10" t="n"/>
      <c r="D6823">
        <f>IFERROR(VLOOKUP(C6823,Produtos!A:B,2,FALSE),"")</f>
        <v/>
      </c>
      <c r="F6823" s="10">
        <f>IFERROR(INDEX(Lotes!$E:$E,MATCH(1,(Lotes!$A:$A=C6823)*(Lotes!$C:$C=E6823),0)),"")</f>
        <v/>
      </c>
      <c r="G6823" s="14" t="n"/>
    </row>
    <row r="6824">
      <c r="A6824" s="10" t="n"/>
      <c r="D6824">
        <f>IFERROR(VLOOKUP(C6824,Produtos!A:B,2,FALSE),"")</f>
        <v/>
      </c>
      <c r="F6824" s="10">
        <f>IFERROR(INDEX(Lotes!$E:$E,MATCH(1,(Lotes!$A:$A=C6824)*(Lotes!$C:$C=E6824),0)),"")</f>
        <v/>
      </c>
      <c r="G6824" s="14" t="n"/>
    </row>
    <row r="6825">
      <c r="A6825" s="10" t="n"/>
      <c r="D6825">
        <f>IFERROR(VLOOKUP(C6825,Produtos!A:B,2,FALSE),"")</f>
        <v/>
      </c>
      <c r="F6825" s="10">
        <f>IFERROR(INDEX(Lotes!$E:$E,MATCH(1,(Lotes!$A:$A=C6825)*(Lotes!$C:$C=E6825),0)),"")</f>
        <v/>
      </c>
      <c r="G6825" s="14" t="n"/>
    </row>
    <row r="6826">
      <c r="A6826" s="10" t="n"/>
      <c r="D6826">
        <f>IFERROR(VLOOKUP(C6826,Produtos!A:B,2,FALSE),"")</f>
        <v/>
      </c>
      <c r="F6826" s="10">
        <f>IFERROR(INDEX(Lotes!$E:$E,MATCH(1,(Lotes!$A:$A=C6826)*(Lotes!$C:$C=E6826),0)),"")</f>
        <v/>
      </c>
      <c r="G6826" s="14" t="n"/>
    </row>
    <row r="6827">
      <c r="A6827" s="10" t="n"/>
      <c r="D6827">
        <f>IFERROR(VLOOKUP(C6827,Produtos!A:B,2,FALSE),"")</f>
        <v/>
      </c>
      <c r="F6827" s="10">
        <f>IFERROR(INDEX(Lotes!$E:$E,MATCH(1,(Lotes!$A:$A=C6827)*(Lotes!$C:$C=E6827),0)),"")</f>
        <v/>
      </c>
      <c r="G6827" s="14" t="n"/>
    </row>
    <row r="6828">
      <c r="A6828" s="10" t="n"/>
      <c r="D6828">
        <f>IFERROR(VLOOKUP(C6828,Produtos!A:B,2,FALSE),"")</f>
        <v/>
      </c>
      <c r="F6828" s="10">
        <f>IFERROR(INDEX(Lotes!$E:$E,MATCH(1,(Lotes!$A:$A=C6828)*(Lotes!$C:$C=E6828),0)),"")</f>
        <v/>
      </c>
      <c r="G6828" s="14" t="n"/>
    </row>
    <row r="6829">
      <c r="A6829" s="10" t="n"/>
      <c r="D6829">
        <f>IFERROR(VLOOKUP(C6829,Produtos!A:B,2,FALSE),"")</f>
        <v/>
      </c>
      <c r="F6829" s="10">
        <f>IFERROR(INDEX(Lotes!$E:$E,MATCH(1,(Lotes!$A:$A=C6829)*(Lotes!$C:$C=E6829),0)),"")</f>
        <v/>
      </c>
      <c r="G6829" s="14" t="n"/>
    </row>
    <row r="6830">
      <c r="A6830" s="10" t="n"/>
      <c r="D6830">
        <f>IFERROR(VLOOKUP(C6830,Produtos!A:B,2,FALSE),"")</f>
        <v/>
      </c>
      <c r="F6830" s="10">
        <f>IFERROR(INDEX(Lotes!$E:$E,MATCH(1,(Lotes!$A:$A=C6830)*(Lotes!$C:$C=E6830),0)),"")</f>
        <v/>
      </c>
      <c r="G6830" s="14" t="n"/>
    </row>
    <row r="6831">
      <c r="A6831" s="10" t="n"/>
      <c r="D6831">
        <f>IFERROR(VLOOKUP(C6831,Produtos!A:B,2,FALSE),"")</f>
        <v/>
      </c>
      <c r="F6831" s="10">
        <f>IFERROR(INDEX(Lotes!$E:$E,MATCH(1,(Lotes!$A:$A=C6831)*(Lotes!$C:$C=E6831),0)),"")</f>
        <v/>
      </c>
      <c r="G6831" s="14" t="n"/>
    </row>
    <row r="6832">
      <c r="A6832" s="10" t="n"/>
      <c r="D6832">
        <f>IFERROR(VLOOKUP(C6832,Produtos!A:B,2,FALSE),"")</f>
        <v/>
      </c>
      <c r="F6832" s="10">
        <f>IFERROR(INDEX(Lotes!$E:$E,MATCH(1,(Lotes!$A:$A=C6832)*(Lotes!$C:$C=E6832),0)),"")</f>
        <v/>
      </c>
      <c r="G6832" s="14" t="n"/>
    </row>
    <row r="6833">
      <c r="A6833" s="10" t="n"/>
      <c r="D6833">
        <f>IFERROR(VLOOKUP(C6833,Produtos!A:B,2,FALSE),"")</f>
        <v/>
      </c>
      <c r="F6833" s="10">
        <f>IFERROR(INDEX(Lotes!$E:$E,MATCH(1,(Lotes!$A:$A=C6833)*(Lotes!$C:$C=E6833),0)),"")</f>
        <v/>
      </c>
      <c r="G6833" s="14" t="n"/>
    </row>
    <row r="6834">
      <c r="A6834" s="10" t="n"/>
      <c r="D6834">
        <f>IFERROR(VLOOKUP(C6834,Produtos!A:B,2,FALSE),"")</f>
        <v/>
      </c>
      <c r="F6834" s="10">
        <f>IFERROR(INDEX(Lotes!$E:$E,MATCH(1,(Lotes!$A:$A=C6834)*(Lotes!$C:$C=E6834),0)),"")</f>
        <v/>
      </c>
      <c r="G6834" s="14" t="n"/>
    </row>
    <row r="6835">
      <c r="A6835" s="10" t="n"/>
      <c r="D6835">
        <f>IFERROR(VLOOKUP(C6835,Produtos!A:B,2,FALSE),"")</f>
        <v/>
      </c>
      <c r="F6835" s="10">
        <f>IFERROR(INDEX(Lotes!$E:$E,MATCH(1,(Lotes!$A:$A=C6835)*(Lotes!$C:$C=E6835),0)),"")</f>
        <v/>
      </c>
      <c r="G6835" s="14" t="n"/>
    </row>
    <row r="6836">
      <c r="A6836" s="10" t="n"/>
      <c r="D6836">
        <f>IFERROR(VLOOKUP(C6836,Produtos!A:B,2,FALSE),"")</f>
        <v/>
      </c>
      <c r="F6836" s="10">
        <f>IFERROR(INDEX(Lotes!$E:$E,MATCH(1,(Lotes!$A:$A=C6836)*(Lotes!$C:$C=E6836),0)),"")</f>
        <v/>
      </c>
      <c r="G6836" s="14" t="n"/>
    </row>
    <row r="6837">
      <c r="A6837" s="10" t="n"/>
      <c r="D6837">
        <f>IFERROR(VLOOKUP(C6837,Produtos!A:B,2,FALSE),"")</f>
        <v/>
      </c>
      <c r="F6837" s="10">
        <f>IFERROR(INDEX(Lotes!$E:$E,MATCH(1,(Lotes!$A:$A=C6837)*(Lotes!$C:$C=E6837),0)),"")</f>
        <v/>
      </c>
      <c r="G6837" s="14" t="n"/>
    </row>
    <row r="6838">
      <c r="A6838" s="10" t="n"/>
      <c r="D6838">
        <f>IFERROR(VLOOKUP(C6838,Produtos!A:B,2,FALSE),"")</f>
        <v/>
      </c>
      <c r="F6838" s="10">
        <f>IFERROR(INDEX(Lotes!$E:$E,MATCH(1,(Lotes!$A:$A=C6838)*(Lotes!$C:$C=E6838),0)),"")</f>
        <v/>
      </c>
      <c r="G6838" s="14" t="n"/>
    </row>
    <row r="6839">
      <c r="A6839" s="10" t="n"/>
      <c r="D6839">
        <f>IFERROR(VLOOKUP(C6839,Produtos!A:B,2,FALSE),"")</f>
        <v/>
      </c>
      <c r="F6839" s="10">
        <f>IFERROR(INDEX(Lotes!$E:$E,MATCH(1,(Lotes!$A:$A=C6839)*(Lotes!$C:$C=E6839),0)),"")</f>
        <v/>
      </c>
      <c r="G6839" s="14" t="n"/>
    </row>
    <row r="6840">
      <c r="A6840" s="10" t="n"/>
      <c r="D6840">
        <f>IFERROR(VLOOKUP(C6840,Produtos!A:B,2,FALSE),"")</f>
        <v/>
      </c>
      <c r="F6840" s="10">
        <f>IFERROR(INDEX(Lotes!$E:$E,MATCH(1,(Lotes!$A:$A=C6840)*(Lotes!$C:$C=E6840),0)),"")</f>
        <v/>
      </c>
      <c r="G6840" s="14" t="n"/>
    </row>
    <row r="6841">
      <c r="A6841" s="10" t="n"/>
      <c r="D6841">
        <f>IFERROR(VLOOKUP(C6841,Produtos!A:B,2,FALSE),"")</f>
        <v/>
      </c>
      <c r="F6841" s="10">
        <f>IFERROR(INDEX(Lotes!$E:$E,MATCH(1,(Lotes!$A:$A=C6841)*(Lotes!$C:$C=E6841),0)),"")</f>
        <v/>
      </c>
      <c r="G6841" s="14" t="n"/>
    </row>
    <row r="6842">
      <c r="A6842" s="10" t="n"/>
      <c r="D6842">
        <f>IFERROR(VLOOKUP(C6842,Produtos!A:B,2,FALSE),"")</f>
        <v/>
      </c>
      <c r="F6842" s="10">
        <f>IFERROR(INDEX(Lotes!$E:$E,MATCH(1,(Lotes!$A:$A=C6842)*(Lotes!$C:$C=E6842),0)),"")</f>
        <v/>
      </c>
      <c r="G6842" s="14" t="n"/>
    </row>
    <row r="6843">
      <c r="A6843" s="10" t="n"/>
      <c r="D6843">
        <f>IFERROR(VLOOKUP(C6843,Produtos!A:B,2,FALSE),"")</f>
        <v/>
      </c>
      <c r="F6843" s="10">
        <f>IFERROR(INDEX(Lotes!$E:$E,MATCH(1,(Lotes!$A:$A=C6843)*(Lotes!$C:$C=E6843),0)),"")</f>
        <v/>
      </c>
      <c r="G6843" s="14" t="n"/>
    </row>
    <row r="6844">
      <c r="A6844" s="10" t="n"/>
      <c r="D6844">
        <f>IFERROR(VLOOKUP(C6844,Produtos!A:B,2,FALSE),"")</f>
        <v/>
      </c>
      <c r="F6844" s="10">
        <f>IFERROR(INDEX(Lotes!$E:$E,MATCH(1,(Lotes!$A:$A=C6844)*(Lotes!$C:$C=E6844),0)),"")</f>
        <v/>
      </c>
      <c r="G6844" s="14" t="n"/>
    </row>
    <row r="6845">
      <c r="A6845" s="10" t="n"/>
      <c r="D6845">
        <f>IFERROR(VLOOKUP(C6845,Produtos!A:B,2,FALSE),"")</f>
        <v/>
      </c>
      <c r="F6845" s="10">
        <f>IFERROR(INDEX(Lotes!$E:$E,MATCH(1,(Lotes!$A:$A=C6845)*(Lotes!$C:$C=E6845),0)),"")</f>
        <v/>
      </c>
      <c r="G6845" s="14" t="n"/>
    </row>
    <row r="6846">
      <c r="A6846" s="10" t="n"/>
      <c r="D6846">
        <f>IFERROR(VLOOKUP(C6846,Produtos!A:B,2,FALSE),"")</f>
        <v/>
      </c>
      <c r="F6846" s="10">
        <f>IFERROR(INDEX(Lotes!$E:$E,MATCH(1,(Lotes!$A:$A=C6846)*(Lotes!$C:$C=E6846),0)),"")</f>
        <v/>
      </c>
      <c r="G6846" s="14" t="n"/>
    </row>
    <row r="6847">
      <c r="A6847" s="10" t="n"/>
      <c r="D6847">
        <f>IFERROR(VLOOKUP(C6847,Produtos!A:B,2,FALSE),"")</f>
        <v/>
      </c>
      <c r="F6847" s="10">
        <f>IFERROR(INDEX(Lotes!$E:$E,MATCH(1,(Lotes!$A:$A=C6847)*(Lotes!$C:$C=E6847),0)),"")</f>
        <v/>
      </c>
      <c r="G6847" s="14" t="n"/>
    </row>
    <row r="6848">
      <c r="A6848" s="10" t="n"/>
      <c r="D6848">
        <f>IFERROR(VLOOKUP(C6848,Produtos!A:B,2,FALSE),"")</f>
        <v/>
      </c>
      <c r="F6848" s="10">
        <f>IFERROR(INDEX(Lotes!$E:$E,MATCH(1,(Lotes!$A:$A=C6848)*(Lotes!$C:$C=E6848),0)),"")</f>
        <v/>
      </c>
      <c r="G6848" s="14" t="n"/>
    </row>
    <row r="6849">
      <c r="A6849" s="10" t="n"/>
      <c r="D6849">
        <f>IFERROR(VLOOKUP(C6849,Produtos!A:B,2,FALSE),"")</f>
        <v/>
      </c>
      <c r="F6849" s="10">
        <f>IFERROR(INDEX(Lotes!$E:$E,MATCH(1,(Lotes!$A:$A=C6849)*(Lotes!$C:$C=E6849),0)),"")</f>
        <v/>
      </c>
      <c r="G6849" s="14" t="n"/>
    </row>
    <row r="6850">
      <c r="A6850" s="10" t="n"/>
      <c r="D6850">
        <f>IFERROR(VLOOKUP(C6850,Produtos!A:B,2,FALSE),"")</f>
        <v/>
      </c>
      <c r="F6850" s="10">
        <f>IFERROR(INDEX(Lotes!$E:$E,MATCH(1,(Lotes!$A:$A=C6850)*(Lotes!$C:$C=E6850),0)),"")</f>
        <v/>
      </c>
      <c r="G6850" s="14" t="n"/>
    </row>
    <row r="6851">
      <c r="A6851" s="10" t="n"/>
      <c r="D6851">
        <f>IFERROR(VLOOKUP(C6851,Produtos!A:B,2,FALSE),"")</f>
        <v/>
      </c>
      <c r="F6851" s="10">
        <f>IFERROR(INDEX(Lotes!$E:$E,MATCH(1,(Lotes!$A:$A=C6851)*(Lotes!$C:$C=E6851),0)),"")</f>
        <v/>
      </c>
      <c r="G6851" s="14" t="n"/>
    </row>
    <row r="6852">
      <c r="A6852" s="10" t="n"/>
      <c r="D6852">
        <f>IFERROR(VLOOKUP(C6852,Produtos!A:B,2,FALSE),"")</f>
        <v/>
      </c>
      <c r="F6852" s="10">
        <f>IFERROR(INDEX(Lotes!$E:$E,MATCH(1,(Lotes!$A:$A=C6852)*(Lotes!$C:$C=E6852),0)),"")</f>
        <v/>
      </c>
      <c r="G6852" s="14" t="n"/>
    </row>
    <row r="6853">
      <c r="A6853" s="10" t="n"/>
      <c r="D6853">
        <f>IFERROR(VLOOKUP(C6853,Produtos!A:B,2,FALSE),"")</f>
        <v/>
      </c>
      <c r="F6853" s="10">
        <f>IFERROR(INDEX(Lotes!$E:$E,MATCH(1,(Lotes!$A:$A=C6853)*(Lotes!$C:$C=E6853),0)),"")</f>
        <v/>
      </c>
      <c r="G6853" s="14" t="n"/>
    </row>
    <row r="6854">
      <c r="A6854" s="10" t="n"/>
      <c r="D6854">
        <f>IFERROR(VLOOKUP(C6854,Produtos!A:B,2,FALSE),"")</f>
        <v/>
      </c>
      <c r="F6854" s="10">
        <f>IFERROR(INDEX(Lotes!$E:$E,MATCH(1,(Lotes!$A:$A=C6854)*(Lotes!$C:$C=E6854),0)),"")</f>
        <v/>
      </c>
      <c r="G6854" s="14" t="n"/>
    </row>
    <row r="6855">
      <c r="A6855" s="10" t="n"/>
      <c r="D6855">
        <f>IFERROR(VLOOKUP(C6855,Produtos!A:B,2,FALSE),"")</f>
        <v/>
      </c>
      <c r="F6855" s="10">
        <f>IFERROR(INDEX(Lotes!$E:$E,MATCH(1,(Lotes!$A:$A=C6855)*(Lotes!$C:$C=E6855),0)),"")</f>
        <v/>
      </c>
      <c r="G6855" s="14" t="n"/>
    </row>
    <row r="6856">
      <c r="A6856" s="10" t="n"/>
      <c r="D6856">
        <f>IFERROR(VLOOKUP(C6856,Produtos!A:B,2,FALSE),"")</f>
        <v/>
      </c>
      <c r="F6856" s="10">
        <f>IFERROR(INDEX(Lotes!$E:$E,MATCH(1,(Lotes!$A:$A=C6856)*(Lotes!$C:$C=E6856),0)),"")</f>
        <v/>
      </c>
      <c r="G6856" s="14" t="n"/>
    </row>
    <row r="6857">
      <c r="A6857" s="10" t="n"/>
      <c r="D6857">
        <f>IFERROR(VLOOKUP(C6857,Produtos!A:B,2,FALSE),"")</f>
        <v/>
      </c>
      <c r="F6857" s="10">
        <f>IFERROR(INDEX(Lotes!$E:$E,MATCH(1,(Lotes!$A:$A=C6857)*(Lotes!$C:$C=E6857),0)),"")</f>
        <v/>
      </c>
      <c r="G6857" s="14" t="n"/>
    </row>
    <row r="6858">
      <c r="A6858" s="10" t="n"/>
      <c r="D6858">
        <f>IFERROR(VLOOKUP(C6858,Produtos!A:B,2,FALSE),"")</f>
        <v/>
      </c>
      <c r="F6858" s="10">
        <f>IFERROR(INDEX(Lotes!$E:$E,MATCH(1,(Lotes!$A:$A=C6858)*(Lotes!$C:$C=E6858),0)),"")</f>
        <v/>
      </c>
      <c r="G6858" s="14" t="n"/>
    </row>
    <row r="6859">
      <c r="A6859" s="10" t="n"/>
      <c r="D6859">
        <f>IFERROR(VLOOKUP(C6859,Produtos!A:B,2,FALSE),"")</f>
        <v/>
      </c>
      <c r="F6859" s="10">
        <f>IFERROR(INDEX(Lotes!$E:$E,MATCH(1,(Lotes!$A:$A=C6859)*(Lotes!$C:$C=E6859),0)),"")</f>
        <v/>
      </c>
      <c r="G6859" s="14" t="n"/>
    </row>
    <row r="6860">
      <c r="A6860" s="10" t="n"/>
      <c r="D6860">
        <f>IFERROR(VLOOKUP(C6860,Produtos!A:B,2,FALSE),"")</f>
        <v/>
      </c>
      <c r="F6860" s="10">
        <f>IFERROR(INDEX(Lotes!$E:$E,MATCH(1,(Lotes!$A:$A=C6860)*(Lotes!$C:$C=E6860),0)),"")</f>
        <v/>
      </c>
      <c r="G6860" s="14" t="n"/>
    </row>
    <row r="6861">
      <c r="A6861" s="10" t="n"/>
      <c r="D6861">
        <f>IFERROR(VLOOKUP(C6861,Produtos!A:B,2,FALSE),"")</f>
        <v/>
      </c>
      <c r="F6861" s="10">
        <f>IFERROR(INDEX(Lotes!$E:$E,MATCH(1,(Lotes!$A:$A=C6861)*(Lotes!$C:$C=E6861),0)),"")</f>
        <v/>
      </c>
      <c r="G6861" s="14" t="n"/>
    </row>
    <row r="6862">
      <c r="A6862" s="10" t="n"/>
      <c r="D6862">
        <f>IFERROR(VLOOKUP(C6862,Produtos!A:B,2,FALSE),"")</f>
        <v/>
      </c>
      <c r="F6862" s="10">
        <f>IFERROR(INDEX(Lotes!$E:$E,MATCH(1,(Lotes!$A:$A=C6862)*(Lotes!$C:$C=E6862),0)),"")</f>
        <v/>
      </c>
      <c r="G6862" s="14" t="n"/>
    </row>
    <row r="6863">
      <c r="A6863" s="10" t="n"/>
      <c r="D6863">
        <f>IFERROR(VLOOKUP(C6863,Produtos!A:B,2,FALSE),"")</f>
        <v/>
      </c>
      <c r="F6863" s="10">
        <f>IFERROR(INDEX(Lotes!$E:$E,MATCH(1,(Lotes!$A:$A=C6863)*(Lotes!$C:$C=E6863),0)),"")</f>
        <v/>
      </c>
      <c r="G6863" s="14" t="n"/>
    </row>
    <row r="6864">
      <c r="A6864" s="10" t="n"/>
      <c r="D6864">
        <f>IFERROR(VLOOKUP(C6864,Produtos!A:B,2,FALSE),"")</f>
        <v/>
      </c>
      <c r="F6864" s="10">
        <f>IFERROR(INDEX(Lotes!$E:$E,MATCH(1,(Lotes!$A:$A=C6864)*(Lotes!$C:$C=E6864),0)),"")</f>
        <v/>
      </c>
      <c r="G6864" s="14" t="n"/>
    </row>
    <row r="6865">
      <c r="A6865" s="10" t="n"/>
      <c r="D6865">
        <f>IFERROR(VLOOKUP(C6865,Produtos!A:B,2,FALSE),"")</f>
        <v/>
      </c>
      <c r="F6865" s="10">
        <f>IFERROR(INDEX(Lotes!$E:$E,MATCH(1,(Lotes!$A:$A=C6865)*(Lotes!$C:$C=E6865),0)),"")</f>
        <v/>
      </c>
      <c r="G6865" s="14" t="n"/>
    </row>
    <row r="6866">
      <c r="A6866" s="10" t="n"/>
      <c r="D6866">
        <f>IFERROR(VLOOKUP(C6866,Produtos!A:B,2,FALSE),"")</f>
        <v/>
      </c>
      <c r="F6866" s="10">
        <f>IFERROR(INDEX(Lotes!$E:$E,MATCH(1,(Lotes!$A:$A=C6866)*(Lotes!$C:$C=E6866),0)),"")</f>
        <v/>
      </c>
      <c r="G6866" s="14" t="n"/>
    </row>
    <row r="6867">
      <c r="A6867" s="10" t="n"/>
      <c r="D6867">
        <f>IFERROR(VLOOKUP(C6867,Produtos!A:B,2,FALSE),"")</f>
        <v/>
      </c>
      <c r="F6867" s="10">
        <f>IFERROR(INDEX(Lotes!$E:$E,MATCH(1,(Lotes!$A:$A=C6867)*(Lotes!$C:$C=E6867),0)),"")</f>
        <v/>
      </c>
      <c r="G6867" s="14" t="n"/>
    </row>
    <row r="6868">
      <c r="A6868" s="10" t="n"/>
      <c r="D6868">
        <f>IFERROR(VLOOKUP(C6868,Produtos!A:B,2,FALSE),"")</f>
        <v/>
      </c>
      <c r="F6868" s="10">
        <f>IFERROR(INDEX(Lotes!$E:$E,MATCH(1,(Lotes!$A:$A=C6868)*(Lotes!$C:$C=E6868),0)),"")</f>
        <v/>
      </c>
      <c r="G6868" s="14" t="n"/>
    </row>
    <row r="6869">
      <c r="A6869" s="10" t="n"/>
      <c r="D6869">
        <f>IFERROR(VLOOKUP(C6869,Produtos!A:B,2,FALSE),"")</f>
        <v/>
      </c>
      <c r="F6869" s="10">
        <f>IFERROR(INDEX(Lotes!$E:$E,MATCH(1,(Lotes!$A:$A=C6869)*(Lotes!$C:$C=E6869),0)),"")</f>
        <v/>
      </c>
      <c r="G6869" s="14" t="n"/>
    </row>
    <row r="6870">
      <c r="A6870" s="10" t="n"/>
      <c r="D6870">
        <f>IFERROR(VLOOKUP(C6870,Produtos!A:B,2,FALSE),"")</f>
        <v/>
      </c>
      <c r="F6870" s="10">
        <f>IFERROR(INDEX(Lotes!$E:$E,MATCH(1,(Lotes!$A:$A=C6870)*(Lotes!$C:$C=E6870),0)),"")</f>
        <v/>
      </c>
      <c r="G6870" s="14" t="n"/>
    </row>
    <row r="6871">
      <c r="A6871" s="10" t="n"/>
      <c r="D6871">
        <f>IFERROR(VLOOKUP(C6871,Produtos!A:B,2,FALSE),"")</f>
        <v/>
      </c>
      <c r="F6871" s="10">
        <f>IFERROR(INDEX(Lotes!$E:$E,MATCH(1,(Lotes!$A:$A=C6871)*(Lotes!$C:$C=E6871),0)),"")</f>
        <v/>
      </c>
      <c r="G6871" s="14" t="n"/>
    </row>
    <row r="6872">
      <c r="A6872" s="10" t="n"/>
      <c r="D6872">
        <f>IFERROR(VLOOKUP(C6872,Produtos!A:B,2,FALSE),"")</f>
        <v/>
      </c>
      <c r="F6872" s="10">
        <f>IFERROR(INDEX(Lotes!$E:$E,MATCH(1,(Lotes!$A:$A=C6872)*(Lotes!$C:$C=E6872),0)),"")</f>
        <v/>
      </c>
      <c r="G6872" s="14" t="n"/>
    </row>
    <row r="6873">
      <c r="A6873" s="10" t="n"/>
      <c r="D6873">
        <f>IFERROR(VLOOKUP(C6873,Produtos!A:B,2,FALSE),"")</f>
        <v/>
      </c>
      <c r="F6873" s="10">
        <f>IFERROR(INDEX(Lotes!$E:$E,MATCH(1,(Lotes!$A:$A=C6873)*(Lotes!$C:$C=E6873),0)),"")</f>
        <v/>
      </c>
      <c r="G6873" s="14" t="n"/>
    </row>
    <row r="6874">
      <c r="A6874" s="10" t="n"/>
      <c r="D6874">
        <f>IFERROR(VLOOKUP(C6874,Produtos!A:B,2,FALSE),"")</f>
        <v/>
      </c>
      <c r="F6874" s="10">
        <f>IFERROR(INDEX(Lotes!$E:$E,MATCH(1,(Lotes!$A:$A=C6874)*(Lotes!$C:$C=E6874),0)),"")</f>
        <v/>
      </c>
      <c r="G6874" s="14" t="n"/>
    </row>
    <row r="6875">
      <c r="A6875" s="10" t="n"/>
      <c r="D6875">
        <f>IFERROR(VLOOKUP(C6875,Produtos!A:B,2,FALSE),"")</f>
        <v/>
      </c>
      <c r="F6875" s="10">
        <f>IFERROR(INDEX(Lotes!$E:$E,MATCH(1,(Lotes!$A:$A=C6875)*(Lotes!$C:$C=E6875),0)),"")</f>
        <v/>
      </c>
      <c r="G6875" s="14" t="n"/>
    </row>
    <row r="6876">
      <c r="A6876" s="10" t="n"/>
      <c r="D6876">
        <f>IFERROR(VLOOKUP(C6876,Produtos!A:B,2,FALSE),"")</f>
        <v/>
      </c>
      <c r="F6876" s="10">
        <f>IFERROR(INDEX(Lotes!$E:$E,MATCH(1,(Lotes!$A:$A=C6876)*(Lotes!$C:$C=E6876),0)),"")</f>
        <v/>
      </c>
      <c r="G6876" s="14" t="n"/>
    </row>
    <row r="6877">
      <c r="A6877" s="10" t="n"/>
      <c r="D6877">
        <f>IFERROR(VLOOKUP(C6877,Produtos!A:B,2,FALSE),"")</f>
        <v/>
      </c>
      <c r="F6877" s="10">
        <f>IFERROR(INDEX(Lotes!$E:$E,MATCH(1,(Lotes!$A:$A=C6877)*(Lotes!$C:$C=E6877),0)),"")</f>
        <v/>
      </c>
      <c r="G6877" s="14" t="n"/>
    </row>
    <row r="6878">
      <c r="A6878" s="10" t="n"/>
      <c r="D6878">
        <f>IFERROR(VLOOKUP(C6878,Produtos!A:B,2,FALSE),"")</f>
        <v/>
      </c>
      <c r="F6878" s="10">
        <f>IFERROR(INDEX(Lotes!$E:$E,MATCH(1,(Lotes!$A:$A=C6878)*(Lotes!$C:$C=E6878),0)),"")</f>
        <v/>
      </c>
      <c r="G6878" s="14" t="n"/>
    </row>
    <row r="6879">
      <c r="A6879" s="10" t="n"/>
      <c r="D6879">
        <f>IFERROR(VLOOKUP(C6879,Produtos!A:B,2,FALSE),"")</f>
        <v/>
      </c>
      <c r="F6879" s="10">
        <f>IFERROR(INDEX(Lotes!$E:$E,MATCH(1,(Lotes!$A:$A=C6879)*(Lotes!$C:$C=E6879),0)),"")</f>
        <v/>
      </c>
      <c r="G6879" s="14" t="n"/>
    </row>
    <row r="6880">
      <c r="A6880" s="10" t="n"/>
      <c r="D6880">
        <f>IFERROR(VLOOKUP(C6880,Produtos!A:B,2,FALSE),"")</f>
        <v/>
      </c>
      <c r="F6880" s="10">
        <f>IFERROR(INDEX(Lotes!$E:$E,MATCH(1,(Lotes!$A:$A=C6880)*(Lotes!$C:$C=E6880),0)),"")</f>
        <v/>
      </c>
      <c r="G6880" s="14" t="n"/>
    </row>
    <row r="6881">
      <c r="A6881" s="10" t="n"/>
      <c r="D6881">
        <f>IFERROR(VLOOKUP(C6881,Produtos!A:B,2,FALSE),"")</f>
        <v/>
      </c>
      <c r="F6881" s="10">
        <f>IFERROR(INDEX(Lotes!$E:$E,MATCH(1,(Lotes!$A:$A=C6881)*(Lotes!$C:$C=E6881),0)),"")</f>
        <v/>
      </c>
      <c r="G6881" s="14" t="n"/>
    </row>
    <row r="6882">
      <c r="A6882" s="10" t="n"/>
      <c r="D6882">
        <f>IFERROR(VLOOKUP(C6882,Produtos!A:B,2,FALSE),"")</f>
        <v/>
      </c>
      <c r="F6882" s="10">
        <f>IFERROR(INDEX(Lotes!$E:$E,MATCH(1,(Lotes!$A:$A=C6882)*(Lotes!$C:$C=E6882),0)),"")</f>
        <v/>
      </c>
      <c r="G6882" s="14" t="n"/>
    </row>
    <row r="6883">
      <c r="A6883" s="10" t="n"/>
      <c r="D6883">
        <f>IFERROR(VLOOKUP(C6883,Produtos!A:B,2,FALSE),"")</f>
        <v/>
      </c>
      <c r="F6883" s="10">
        <f>IFERROR(INDEX(Lotes!$E:$E,MATCH(1,(Lotes!$A:$A=C6883)*(Lotes!$C:$C=E6883),0)),"")</f>
        <v/>
      </c>
      <c r="G6883" s="14" t="n"/>
    </row>
    <row r="6884">
      <c r="A6884" s="10" t="n"/>
      <c r="D6884">
        <f>IFERROR(VLOOKUP(C6884,Produtos!A:B,2,FALSE),"")</f>
        <v/>
      </c>
      <c r="F6884" s="10">
        <f>IFERROR(INDEX(Lotes!$E:$E,MATCH(1,(Lotes!$A:$A=C6884)*(Lotes!$C:$C=E6884),0)),"")</f>
        <v/>
      </c>
      <c r="G6884" s="14" t="n"/>
    </row>
    <row r="6885">
      <c r="A6885" s="10" t="n"/>
      <c r="D6885">
        <f>IFERROR(VLOOKUP(C6885,Produtos!A:B,2,FALSE),"")</f>
        <v/>
      </c>
      <c r="F6885" s="10">
        <f>IFERROR(INDEX(Lotes!$E:$E,MATCH(1,(Lotes!$A:$A=C6885)*(Lotes!$C:$C=E6885),0)),"")</f>
        <v/>
      </c>
      <c r="G6885" s="14" t="n"/>
    </row>
    <row r="6886">
      <c r="A6886" s="10" t="n"/>
      <c r="D6886">
        <f>IFERROR(VLOOKUP(C6886,Produtos!A:B,2,FALSE),"")</f>
        <v/>
      </c>
      <c r="F6886" s="10">
        <f>IFERROR(INDEX(Lotes!$E:$E,MATCH(1,(Lotes!$A:$A=C6886)*(Lotes!$C:$C=E6886),0)),"")</f>
        <v/>
      </c>
      <c r="G6886" s="14" t="n"/>
    </row>
    <row r="6887">
      <c r="A6887" s="10" t="n"/>
      <c r="D6887">
        <f>IFERROR(VLOOKUP(C6887,Produtos!A:B,2,FALSE),"")</f>
        <v/>
      </c>
      <c r="F6887" s="10">
        <f>IFERROR(INDEX(Lotes!$E:$E,MATCH(1,(Lotes!$A:$A=C6887)*(Lotes!$C:$C=E6887),0)),"")</f>
        <v/>
      </c>
      <c r="G6887" s="14" t="n"/>
    </row>
    <row r="6888">
      <c r="A6888" s="10" t="n"/>
      <c r="D6888">
        <f>IFERROR(VLOOKUP(C6888,Produtos!A:B,2,FALSE),"")</f>
        <v/>
      </c>
      <c r="F6888" s="10">
        <f>IFERROR(INDEX(Lotes!$E:$E,MATCH(1,(Lotes!$A:$A=C6888)*(Lotes!$C:$C=E6888),0)),"")</f>
        <v/>
      </c>
      <c r="G6888" s="14" t="n"/>
    </row>
    <row r="6889">
      <c r="A6889" s="10" t="n"/>
      <c r="D6889">
        <f>IFERROR(VLOOKUP(C6889,Produtos!A:B,2,FALSE),"")</f>
        <v/>
      </c>
      <c r="F6889" s="10">
        <f>IFERROR(INDEX(Lotes!$E:$E,MATCH(1,(Lotes!$A:$A=C6889)*(Lotes!$C:$C=E6889),0)),"")</f>
        <v/>
      </c>
      <c r="G6889" s="14" t="n"/>
    </row>
    <row r="6890">
      <c r="A6890" s="10" t="n"/>
      <c r="D6890">
        <f>IFERROR(VLOOKUP(C6890,Produtos!A:B,2,FALSE),"")</f>
        <v/>
      </c>
      <c r="F6890" s="10">
        <f>IFERROR(INDEX(Lotes!$E:$E,MATCH(1,(Lotes!$A:$A=C6890)*(Lotes!$C:$C=E6890),0)),"")</f>
        <v/>
      </c>
      <c r="G6890" s="14" t="n"/>
    </row>
    <row r="6891">
      <c r="A6891" s="10" t="n"/>
      <c r="D6891">
        <f>IFERROR(VLOOKUP(C6891,Produtos!A:B,2,FALSE),"")</f>
        <v/>
      </c>
      <c r="F6891" s="10">
        <f>IFERROR(INDEX(Lotes!$E:$E,MATCH(1,(Lotes!$A:$A=C6891)*(Lotes!$C:$C=E6891),0)),"")</f>
        <v/>
      </c>
      <c r="G6891" s="14" t="n"/>
    </row>
    <row r="6892">
      <c r="A6892" s="10" t="n"/>
      <c r="D6892">
        <f>IFERROR(VLOOKUP(C6892,Produtos!A:B,2,FALSE),"")</f>
        <v/>
      </c>
      <c r="F6892" s="10">
        <f>IFERROR(INDEX(Lotes!$E:$E,MATCH(1,(Lotes!$A:$A=C6892)*(Lotes!$C:$C=E6892),0)),"")</f>
        <v/>
      </c>
      <c r="G6892" s="14" t="n"/>
    </row>
    <row r="6893">
      <c r="A6893" s="10" t="n"/>
      <c r="D6893">
        <f>IFERROR(VLOOKUP(C6893,Produtos!A:B,2,FALSE),"")</f>
        <v/>
      </c>
      <c r="F6893" s="10">
        <f>IFERROR(INDEX(Lotes!$E:$E,MATCH(1,(Lotes!$A:$A=C6893)*(Lotes!$C:$C=E6893),0)),"")</f>
        <v/>
      </c>
      <c r="G6893" s="14" t="n"/>
    </row>
    <row r="6894">
      <c r="A6894" s="10" t="n"/>
      <c r="D6894">
        <f>IFERROR(VLOOKUP(C6894,Produtos!A:B,2,FALSE),"")</f>
        <v/>
      </c>
      <c r="F6894" s="10">
        <f>IFERROR(INDEX(Lotes!$E:$E,MATCH(1,(Lotes!$A:$A=C6894)*(Lotes!$C:$C=E6894),0)),"")</f>
        <v/>
      </c>
      <c r="G6894" s="14" t="n"/>
    </row>
    <row r="6895">
      <c r="A6895" s="10" t="n"/>
      <c r="D6895">
        <f>IFERROR(VLOOKUP(C6895,Produtos!A:B,2,FALSE),"")</f>
        <v/>
      </c>
      <c r="F6895" s="10">
        <f>IFERROR(INDEX(Lotes!$E:$E,MATCH(1,(Lotes!$A:$A=C6895)*(Lotes!$C:$C=E6895),0)),"")</f>
        <v/>
      </c>
      <c r="G6895" s="14" t="n"/>
    </row>
    <row r="6896">
      <c r="A6896" s="10" t="n"/>
      <c r="D6896">
        <f>IFERROR(VLOOKUP(C6896,Produtos!A:B,2,FALSE),"")</f>
        <v/>
      </c>
      <c r="F6896" s="10">
        <f>IFERROR(INDEX(Lotes!$E:$E,MATCH(1,(Lotes!$A:$A=C6896)*(Lotes!$C:$C=E6896),0)),"")</f>
        <v/>
      </c>
      <c r="G6896" s="14" t="n"/>
    </row>
    <row r="6897">
      <c r="A6897" s="10" t="n"/>
      <c r="D6897">
        <f>IFERROR(VLOOKUP(C6897,Produtos!A:B,2,FALSE),"")</f>
        <v/>
      </c>
      <c r="F6897" s="10">
        <f>IFERROR(INDEX(Lotes!$E:$E,MATCH(1,(Lotes!$A:$A=C6897)*(Lotes!$C:$C=E6897),0)),"")</f>
        <v/>
      </c>
      <c r="G6897" s="14" t="n"/>
    </row>
    <row r="6898">
      <c r="A6898" s="10" t="n"/>
      <c r="D6898">
        <f>IFERROR(VLOOKUP(C6898,Produtos!A:B,2,FALSE),"")</f>
        <v/>
      </c>
      <c r="F6898" s="10">
        <f>IFERROR(INDEX(Lotes!$E:$E,MATCH(1,(Lotes!$A:$A=C6898)*(Lotes!$C:$C=E6898),0)),"")</f>
        <v/>
      </c>
      <c r="G6898" s="14" t="n"/>
    </row>
    <row r="6899">
      <c r="A6899" s="10" t="n"/>
      <c r="D6899">
        <f>IFERROR(VLOOKUP(C6899,Produtos!A:B,2,FALSE),"")</f>
        <v/>
      </c>
      <c r="F6899" s="10">
        <f>IFERROR(INDEX(Lotes!$E:$E,MATCH(1,(Lotes!$A:$A=C6899)*(Lotes!$C:$C=E6899),0)),"")</f>
        <v/>
      </c>
      <c r="G6899" s="14" t="n"/>
    </row>
    <row r="6900">
      <c r="A6900" s="10" t="n"/>
      <c r="D6900">
        <f>IFERROR(VLOOKUP(C6900,Produtos!A:B,2,FALSE),"")</f>
        <v/>
      </c>
      <c r="F6900" s="10">
        <f>IFERROR(INDEX(Lotes!$E:$E,MATCH(1,(Lotes!$A:$A=C6900)*(Lotes!$C:$C=E6900),0)),"")</f>
        <v/>
      </c>
      <c r="G6900" s="14" t="n"/>
    </row>
    <row r="6901">
      <c r="A6901" s="10" t="n"/>
      <c r="D6901">
        <f>IFERROR(VLOOKUP(C6901,Produtos!A:B,2,FALSE),"")</f>
        <v/>
      </c>
      <c r="F6901" s="10">
        <f>IFERROR(INDEX(Lotes!$E:$E,MATCH(1,(Lotes!$A:$A=C6901)*(Lotes!$C:$C=E6901),0)),"")</f>
        <v/>
      </c>
      <c r="G6901" s="14" t="n"/>
    </row>
    <row r="6902">
      <c r="A6902" s="10" t="n"/>
      <c r="D6902">
        <f>IFERROR(VLOOKUP(C6902,Produtos!A:B,2,FALSE),"")</f>
        <v/>
      </c>
      <c r="F6902" s="10">
        <f>IFERROR(INDEX(Lotes!$E:$E,MATCH(1,(Lotes!$A:$A=C6902)*(Lotes!$C:$C=E6902),0)),"")</f>
        <v/>
      </c>
      <c r="G6902" s="14" t="n"/>
    </row>
    <row r="6903">
      <c r="A6903" s="10" t="n"/>
      <c r="D6903">
        <f>IFERROR(VLOOKUP(C6903,Produtos!A:B,2,FALSE),"")</f>
        <v/>
      </c>
      <c r="F6903" s="10">
        <f>IFERROR(INDEX(Lotes!$E:$E,MATCH(1,(Lotes!$A:$A=C6903)*(Lotes!$C:$C=E6903),0)),"")</f>
        <v/>
      </c>
      <c r="G6903" s="14" t="n"/>
    </row>
    <row r="6904">
      <c r="A6904" s="10" t="n"/>
      <c r="D6904">
        <f>IFERROR(VLOOKUP(C6904,Produtos!A:B,2,FALSE),"")</f>
        <v/>
      </c>
      <c r="F6904" s="10">
        <f>IFERROR(INDEX(Lotes!$E:$E,MATCH(1,(Lotes!$A:$A=C6904)*(Lotes!$C:$C=E6904),0)),"")</f>
        <v/>
      </c>
      <c r="G6904" s="14" t="n"/>
    </row>
    <row r="6905">
      <c r="A6905" s="10" t="n"/>
      <c r="D6905">
        <f>IFERROR(VLOOKUP(C6905,Produtos!A:B,2,FALSE),"")</f>
        <v/>
      </c>
      <c r="F6905" s="10">
        <f>IFERROR(INDEX(Lotes!$E:$E,MATCH(1,(Lotes!$A:$A=C6905)*(Lotes!$C:$C=E6905),0)),"")</f>
        <v/>
      </c>
      <c r="G6905" s="14" t="n"/>
    </row>
    <row r="6906">
      <c r="A6906" s="10" t="n"/>
      <c r="D6906">
        <f>IFERROR(VLOOKUP(C6906,Produtos!A:B,2,FALSE),"")</f>
        <v/>
      </c>
      <c r="F6906" s="10">
        <f>IFERROR(INDEX(Lotes!$E:$E,MATCH(1,(Lotes!$A:$A=C6906)*(Lotes!$C:$C=E6906),0)),"")</f>
        <v/>
      </c>
      <c r="G6906" s="14" t="n"/>
    </row>
    <row r="6907">
      <c r="A6907" s="10" t="n"/>
      <c r="D6907">
        <f>IFERROR(VLOOKUP(C6907,Produtos!A:B,2,FALSE),"")</f>
        <v/>
      </c>
      <c r="F6907" s="10">
        <f>IFERROR(INDEX(Lotes!$E:$E,MATCH(1,(Lotes!$A:$A=C6907)*(Lotes!$C:$C=E6907),0)),"")</f>
        <v/>
      </c>
      <c r="G6907" s="14" t="n"/>
    </row>
    <row r="6908">
      <c r="A6908" s="10" t="n"/>
      <c r="D6908">
        <f>IFERROR(VLOOKUP(C6908,Produtos!A:B,2,FALSE),"")</f>
        <v/>
      </c>
      <c r="F6908" s="10">
        <f>IFERROR(INDEX(Lotes!$E:$E,MATCH(1,(Lotes!$A:$A=C6908)*(Lotes!$C:$C=E6908),0)),"")</f>
        <v/>
      </c>
      <c r="G6908" s="14" t="n"/>
    </row>
    <row r="6909">
      <c r="A6909" s="10" t="n"/>
      <c r="D6909">
        <f>IFERROR(VLOOKUP(C6909,Produtos!A:B,2,FALSE),"")</f>
        <v/>
      </c>
      <c r="F6909" s="10">
        <f>IFERROR(INDEX(Lotes!$E:$E,MATCH(1,(Lotes!$A:$A=C6909)*(Lotes!$C:$C=E6909),0)),"")</f>
        <v/>
      </c>
      <c r="G6909" s="14" t="n"/>
    </row>
    <row r="6910">
      <c r="A6910" s="10" t="n"/>
      <c r="D6910">
        <f>IFERROR(VLOOKUP(C6910,Produtos!A:B,2,FALSE),"")</f>
        <v/>
      </c>
      <c r="F6910" s="10">
        <f>IFERROR(INDEX(Lotes!$E:$E,MATCH(1,(Lotes!$A:$A=C6910)*(Lotes!$C:$C=E6910),0)),"")</f>
        <v/>
      </c>
      <c r="G6910" s="14" t="n"/>
    </row>
    <row r="6911">
      <c r="A6911" s="10" t="n"/>
      <c r="D6911">
        <f>IFERROR(VLOOKUP(C6911,Produtos!A:B,2,FALSE),"")</f>
        <v/>
      </c>
      <c r="F6911" s="10">
        <f>IFERROR(INDEX(Lotes!$E:$E,MATCH(1,(Lotes!$A:$A=C6911)*(Lotes!$C:$C=E6911),0)),"")</f>
        <v/>
      </c>
      <c r="G6911" s="14" t="n"/>
    </row>
    <row r="6912">
      <c r="A6912" s="10" t="n"/>
      <c r="D6912">
        <f>IFERROR(VLOOKUP(C6912,Produtos!A:B,2,FALSE),"")</f>
        <v/>
      </c>
      <c r="F6912" s="10">
        <f>IFERROR(INDEX(Lotes!$E:$E,MATCH(1,(Lotes!$A:$A=C6912)*(Lotes!$C:$C=E6912),0)),"")</f>
        <v/>
      </c>
      <c r="G6912" s="14" t="n"/>
    </row>
    <row r="6913">
      <c r="A6913" s="10" t="n"/>
      <c r="D6913">
        <f>IFERROR(VLOOKUP(C6913,Produtos!A:B,2,FALSE),"")</f>
        <v/>
      </c>
      <c r="F6913" s="10">
        <f>IFERROR(INDEX(Lotes!$E:$E,MATCH(1,(Lotes!$A:$A=C6913)*(Lotes!$C:$C=E6913),0)),"")</f>
        <v/>
      </c>
      <c r="G6913" s="14" t="n"/>
    </row>
    <row r="6914">
      <c r="A6914" s="10" t="n"/>
      <c r="D6914">
        <f>IFERROR(VLOOKUP(C6914,Produtos!A:B,2,FALSE),"")</f>
        <v/>
      </c>
      <c r="F6914" s="10">
        <f>IFERROR(INDEX(Lotes!$E:$E,MATCH(1,(Lotes!$A:$A=C6914)*(Lotes!$C:$C=E6914),0)),"")</f>
        <v/>
      </c>
      <c r="G6914" s="14" t="n"/>
    </row>
    <row r="6915">
      <c r="A6915" s="10" t="n"/>
      <c r="D6915">
        <f>IFERROR(VLOOKUP(C6915,Produtos!A:B,2,FALSE),"")</f>
        <v/>
      </c>
      <c r="F6915" s="10">
        <f>IFERROR(INDEX(Lotes!$E:$E,MATCH(1,(Lotes!$A:$A=C6915)*(Lotes!$C:$C=E6915),0)),"")</f>
        <v/>
      </c>
      <c r="G6915" s="14" t="n"/>
    </row>
    <row r="6916">
      <c r="A6916" s="10" t="n"/>
      <c r="D6916">
        <f>IFERROR(VLOOKUP(C6916,Produtos!A:B,2,FALSE),"")</f>
        <v/>
      </c>
      <c r="F6916" s="10">
        <f>IFERROR(INDEX(Lotes!$E:$E,MATCH(1,(Lotes!$A:$A=C6916)*(Lotes!$C:$C=E6916),0)),"")</f>
        <v/>
      </c>
      <c r="G6916" s="14" t="n"/>
    </row>
    <row r="6917">
      <c r="A6917" s="10" t="n"/>
      <c r="D6917">
        <f>IFERROR(VLOOKUP(C6917,Produtos!A:B,2,FALSE),"")</f>
        <v/>
      </c>
      <c r="F6917" s="10">
        <f>IFERROR(INDEX(Lotes!$E:$E,MATCH(1,(Lotes!$A:$A=C6917)*(Lotes!$C:$C=E6917),0)),"")</f>
        <v/>
      </c>
      <c r="G6917" s="14" t="n"/>
    </row>
    <row r="6918">
      <c r="A6918" s="10" t="n"/>
      <c r="D6918">
        <f>IFERROR(VLOOKUP(C6918,Produtos!A:B,2,FALSE),"")</f>
        <v/>
      </c>
      <c r="F6918" s="10">
        <f>IFERROR(INDEX(Lotes!$E:$E,MATCH(1,(Lotes!$A:$A=C6918)*(Lotes!$C:$C=E6918),0)),"")</f>
        <v/>
      </c>
      <c r="G6918" s="14" t="n"/>
    </row>
    <row r="6919">
      <c r="A6919" s="10" t="n"/>
      <c r="D6919">
        <f>IFERROR(VLOOKUP(C6919,Produtos!A:B,2,FALSE),"")</f>
        <v/>
      </c>
      <c r="F6919" s="10">
        <f>IFERROR(INDEX(Lotes!$E:$E,MATCH(1,(Lotes!$A:$A=C6919)*(Lotes!$C:$C=E6919),0)),"")</f>
        <v/>
      </c>
      <c r="G6919" s="14" t="n"/>
    </row>
    <row r="6920">
      <c r="A6920" s="10" t="n"/>
      <c r="D6920">
        <f>IFERROR(VLOOKUP(C6920,Produtos!A:B,2,FALSE),"")</f>
        <v/>
      </c>
      <c r="F6920" s="10">
        <f>IFERROR(INDEX(Lotes!$E:$E,MATCH(1,(Lotes!$A:$A=C6920)*(Lotes!$C:$C=E6920),0)),"")</f>
        <v/>
      </c>
      <c r="G6920" s="14" t="n"/>
    </row>
    <row r="6921">
      <c r="A6921" s="10" t="n"/>
      <c r="D6921">
        <f>IFERROR(VLOOKUP(C6921,Produtos!A:B,2,FALSE),"")</f>
        <v/>
      </c>
      <c r="F6921" s="10">
        <f>IFERROR(INDEX(Lotes!$E:$E,MATCH(1,(Lotes!$A:$A=C6921)*(Lotes!$C:$C=E6921),0)),"")</f>
        <v/>
      </c>
      <c r="G6921" s="14" t="n"/>
    </row>
    <row r="6922">
      <c r="A6922" s="10" t="n"/>
      <c r="D6922">
        <f>IFERROR(VLOOKUP(C6922,Produtos!A:B,2,FALSE),"")</f>
        <v/>
      </c>
      <c r="F6922" s="10">
        <f>IFERROR(INDEX(Lotes!$E:$E,MATCH(1,(Lotes!$A:$A=C6922)*(Lotes!$C:$C=E6922),0)),"")</f>
        <v/>
      </c>
      <c r="G6922" s="14" t="n"/>
    </row>
    <row r="6923">
      <c r="A6923" s="10" t="n"/>
      <c r="D6923">
        <f>IFERROR(VLOOKUP(C6923,Produtos!A:B,2,FALSE),"")</f>
        <v/>
      </c>
      <c r="F6923" s="10">
        <f>IFERROR(INDEX(Lotes!$E:$E,MATCH(1,(Lotes!$A:$A=C6923)*(Lotes!$C:$C=E6923),0)),"")</f>
        <v/>
      </c>
      <c r="G6923" s="14" t="n"/>
    </row>
    <row r="6924">
      <c r="A6924" s="10" t="n"/>
      <c r="D6924">
        <f>IFERROR(VLOOKUP(C6924,Produtos!A:B,2,FALSE),"")</f>
        <v/>
      </c>
      <c r="F6924" s="10">
        <f>IFERROR(INDEX(Lotes!$E:$E,MATCH(1,(Lotes!$A:$A=C6924)*(Lotes!$C:$C=E6924),0)),"")</f>
        <v/>
      </c>
      <c r="G6924" s="14" t="n"/>
    </row>
    <row r="6925">
      <c r="A6925" s="10" t="n"/>
      <c r="D6925">
        <f>IFERROR(VLOOKUP(C6925,Produtos!A:B,2,FALSE),"")</f>
        <v/>
      </c>
      <c r="F6925" s="10">
        <f>IFERROR(INDEX(Lotes!$E:$E,MATCH(1,(Lotes!$A:$A=C6925)*(Lotes!$C:$C=E6925),0)),"")</f>
        <v/>
      </c>
      <c r="G6925" s="14" t="n"/>
    </row>
    <row r="6926">
      <c r="A6926" s="10" t="n"/>
      <c r="D6926">
        <f>IFERROR(VLOOKUP(C6926,Produtos!A:B,2,FALSE),"")</f>
        <v/>
      </c>
      <c r="F6926" s="10">
        <f>IFERROR(INDEX(Lotes!$E:$E,MATCH(1,(Lotes!$A:$A=C6926)*(Lotes!$C:$C=E6926),0)),"")</f>
        <v/>
      </c>
      <c r="G6926" s="14" t="n"/>
    </row>
    <row r="6927">
      <c r="A6927" s="10" t="n"/>
      <c r="D6927">
        <f>IFERROR(VLOOKUP(C6927,Produtos!A:B,2,FALSE),"")</f>
        <v/>
      </c>
      <c r="F6927" s="10">
        <f>IFERROR(INDEX(Lotes!$E:$E,MATCH(1,(Lotes!$A:$A=C6927)*(Lotes!$C:$C=E6927),0)),"")</f>
        <v/>
      </c>
      <c r="G6927" s="14" t="n"/>
    </row>
    <row r="6928">
      <c r="A6928" s="10" t="n"/>
      <c r="D6928">
        <f>IFERROR(VLOOKUP(C6928,Produtos!A:B,2,FALSE),"")</f>
        <v/>
      </c>
      <c r="F6928" s="10">
        <f>IFERROR(INDEX(Lotes!$E:$E,MATCH(1,(Lotes!$A:$A=C6928)*(Lotes!$C:$C=E6928),0)),"")</f>
        <v/>
      </c>
      <c r="G6928" s="14" t="n"/>
    </row>
    <row r="6929">
      <c r="A6929" s="10" t="n"/>
      <c r="D6929">
        <f>IFERROR(VLOOKUP(C6929,Produtos!A:B,2,FALSE),"")</f>
        <v/>
      </c>
      <c r="F6929" s="10">
        <f>IFERROR(INDEX(Lotes!$E:$E,MATCH(1,(Lotes!$A:$A=C6929)*(Lotes!$C:$C=E6929),0)),"")</f>
        <v/>
      </c>
      <c r="G6929" s="14" t="n"/>
    </row>
    <row r="6930">
      <c r="A6930" s="10" t="n"/>
      <c r="D6930">
        <f>IFERROR(VLOOKUP(C6930,Produtos!A:B,2,FALSE),"")</f>
        <v/>
      </c>
      <c r="F6930" s="10">
        <f>IFERROR(INDEX(Lotes!$E:$E,MATCH(1,(Lotes!$A:$A=C6930)*(Lotes!$C:$C=E6930),0)),"")</f>
        <v/>
      </c>
      <c r="G6930" s="14" t="n"/>
    </row>
    <row r="6931">
      <c r="A6931" s="10" t="n"/>
      <c r="D6931">
        <f>IFERROR(VLOOKUP(C6931,Produtos!A:B,2,FALSE),"")</f>
        <v/>
      </c>
      <c r="F6931" s="10">
        <f>IFERROR(INDEX(Lotes!$E:$E,MATCH(1,(Lotes!$A:$A=C6931)*(Lotes!$C:$C=E6931),0)),"")</f>
        <v/>
      </c>
      <c r="G6931" s="14" t="n"/>
    </row>
    <row r="6932">
      <c r="A6932" s="10" t="n"/>
      <c r="D6932">
        <f>IFERROR(VLOOKUP(C6932,Produtos!A:B,2,FALSE),"")</f>
        <v/>
      </c>
      <c r="F6932" s="10">
        <f>IFERROR(INDEX(Lotes!$E:$E,MATCH(1,(Lotes!$A:$A=C6932)*(Lotes!$C:$C=E6932),0)),"")</f>
        <v/>
      </c>
      <c r="G6932" s="14" t="n"/>
    </row>
    <row r="6933">
      <c r="A6933" s="10" t="n"/>
      <c r="D6933">
        <f>IFERROR(VLOOKUP(C6933,Produtos!A:B,2,FALSE),"")</f>
        <v/>
      </c>
      <c r="F6933" s="10">
        <f>IFERROR(INDEX(Lotes!$E:$E,MATCH(1,(Lotes!$A:$A=C6933)*(Lotes!$C:$C=E6933),0)),"")</f>
        <v/>
      </c>
      <c r="G6933" s="14" t="n"/>
    </row>
    <row r="6934">
      <c r="A6934" s="10" t="n"/>
      <c r="D6934">
        <f>IFERROR(VLOOKUP(C6934,Produtos!A:B,2,FALSE),"")</f>
        <v/>
      </c>
      <c r="F6934" s="10">
        <f>IFERROR(INDEX(Lotes!$E:$E,MATCH(1,(Lotes!$A:$A=C6934)*(Lotes!$C:$C=E6934),0)),"")</f>
        <v/>
      </c>
      <c r="G6934" s="14" t="n"/>
    </row>
    <row r="6935">
      <c r="A6935" s="10" t="n"/>
      <c r="D6935">
        <f>IFERROR(VLOOKUP(C6935,Produtos!A:B,2,FALSE),"")</f>
        <v/>
      </c>
      <c r="F6935" s="10">
        <f>IFERROR(INDEX(Lotes!$E:$E,MATCH(1,(Lotes!$A:$A=C6935)*(Lotes!$C:$C=E6935),0)),"")</f>
        <v/>
      </c>
      <c r="G6935" s="14" t="n"/>
    </row>
    <row r="6936">
      <c r="A6936" s="10" t="n"/>
      <c r="D6936">
        <f>IFERROR(VLOOKUP(C6936,Produtos!A:B,2,FALSE),"")</f>
        <v/>
      </c>
      <c r="F6936" s="10">
        <f>IFERROR(INDEX(Lotes!$E:$E,MATCH(1,(Lotes!$A:$A=C6936)*(Lotes!$C:$C=E6936),0)),"")</f>
        <v/>
      </c>
      <c r="G6936" s="14" t="n"/>
    </row>
    <row r="6937">
      <c r="A6937" s="10" t="n"/>
      <c r="D6937">
        <f>IFERROR(VLOOKUP(C6937,Produtos!A:B,2,FALSE),"")</f>
        <v/>
      </c>
      <c r="F6937" s="10">
        <f>IFERROR(INDEX(Lotes!$E:$E,MATCH(1,(Lotes!$A:$A=C6937)*(Lotes!$C:$C=E6937),0)),"")</f>
        <v/>
      </c>
      <c r="G6937" s="14" t="n"/>
    </row>
    <row r="6938">
      <c r="A6938" s="10" t="n"/>
      <c r="D6938">
        <f>IFERROR(VLOOKUP(C6938,Produtos!A:B,2,FALSE),"")</f>
        <v/>
      </c>
      <c r="F6938" s="10">
        <f>IFERROR(INDEX(Lotes!$E:$E,MATCH(1,(Lotes!$A:$A=C6938)*(Lotes!$C:$C=E6938),0)),"")</f>
        <v/>
      </c>
      <c r="G6938" s="14" t="n"/>
    </row>
    <row r="6939">
      <c r="A6939" s="10" t="n"/>
      <c r="D6939">
        <f>IFERROR(VLOOKUP(C6939,Produtos!A:B,2,FALSE),"")</f>
        <v/>
      </c>
      <c r="F6939" s="10">
        <f>IFERROR(INDEX(Lotes!$E:$E,MATCH(1,(Lotes!$A:$A=C6939)*(Lotes!$C:$C=E6939),0)),"")</f>
        <v/>
      </c>
      <c r="G6939" s="14" t="n"/>
    </row>
    <row r="6940">
      <c r="A6940" s="10" t="n"/>
      <c r="D6940">
        <f>IFERROR(VLOOKUP(C6940,Produtos!A:B,2,FALSE),"")</f>
        <v/>
      </c>
      <c r="F6940" s="10">
        <f>IFERROR(INDEX(Lotes!$E:$E,MATCH(1,(Lotes!$A:$A=C6940)*(Lotes!$C:$C=E6940),0)),"")</f>
        <v/>
      </c>
      <c r="G6940" s="14" t="n"/>
    </row>
    <row r="6941">
      <c r="A6941" s="10" t="n"/>
      <c r="D6941">
        <f>IFERROR(VLOOKUP(C6941,Produtos!A:B,2,FALSE),"")</f>
        <v/>
      </c>
      <c r="F6941" s="10">
        <f>IFERROR(INDEX(Lotes!$E:$E,MATCH(1,(Lotes!$A:$A=C6941)*(Lotes!$C:$C=E6941),0)),"")</f>
        <v/>
      </c>
      <c r="G6941" s="14" t="n"/>
    </row>
    <row r="6942">
      <c r="A6942" s="10" t="n"/>
      <c r="D6942">
        <f>IFERROR(VLOOKUP(C6942,Produtos!A:B,2,FALSE),"")</f>
        <v/>
      </c>
      <c r="F6942" s="10">
        <f>IFERROR(INDEX(Lotes!$E:$E,MATCH(1,(Lotes!$A:$A=C6942)*(Lotes!$C:$C=E6942),0)),"")</f>
        <v/>
      </c>
      <c r="G6942" s="14" t="n"/>
    </row>
    <row r="6943">
      <c r="A6943" s="10" t="n"/>
      <c r="D6943">
        <f>IFERROR(VLOOKUP(C6943,Produtos!A:B,2,FALSE),"")</f>
        <v/>
      </c>
      <c r="F6943" s="10">
        <f>IFERROR(INDEX(Lotes!$E:$E,MATCH(1,(Lotes!$A:$A=C6943)*(Lotes!$C:$C=E6943),0)),"")</f>
        <v/>
      </c>
      <c r="G6943" s="14" t="n"/>
    </row>
    <row r="6944">
      <c r="A6944" s="10" t="n"/>
      <c r="D6944">
        <f>IFERROR(VLOOKUP(C6944,Produtos!A:B,2,FALSE),"")</f>
        <v/>
      </c>
      <c r="F6944" s="10">
        <f>IFERROR(INDEX(Lotes!$E:$E,MATCH(1,(Lotes!$A:$A=C6944)*(Lotes!$C:$C=E6944),0)),"")</f>
        <v/>
      </c>
      <c r="G6944" s="14" t="n"/>
    </row>
    <row r="6945">
      <c r="A6945" s="10" t="n"/>
      <c r="D6945">
        <f>IFERROR(VLOOKUP(C6945,Produtos!A:B,2,FALSE),"")</f>
        <v/>
      </c>
      <c r="F6945" s="10">
        <f>IFERROR(INDEX(Lotes!$E:$E,MATCH(1,(Lotes!$A:$A=C6945)*(Lotes!$C:$C=E6945),0)),"")</f>
        <v/>
      </c>
      <c r="G6945" s="14" t="n"/>
    </row>
    <row r="6946">
      <c r="A6946" s="10" t="n"/>
      <c r="D6946">
        <f>IFERROR(VLOOKUP(C6946,Produtos!A:B,2,FALSE),"")</f>
        <v/>
      </c>
      <c r="F6946" s="10">
        <f>IFERROR(INDEX(Lotes!$E:$E,MATCH(1,(Lotes!$A:$A=C6946)*(Lotes!$C:$C=E6946),0)),"")</f>
        <v/>
      </c>
      <c r="G6946" s="14" t="n"/>
    </row>
    <row r="6947">
      <c r="A6947" s="10" t="n"/>
      <c r="D6947">
        <f>IFERROR(VLOOKUP(C6947,Produtos!A:B,2,FALSE),"")</f>
        <v/>
      </c>
      <c r="F6947" s="10">
        <f>IFERROR(INDEX(Lotes!$E:$E,MATCH(1,(Lotes!$A:$A=C6947)*(Lotes!$C:$C=E6947),0)),"")</f>
        <v/>
      </c>
      <c r="G6947" s="14" t="n"/>
    </row>
    <row r="6948">
      <c r="A6948" s="10" t="n"/>
      <c r="D6948">
        <f>IFERROR(VLOOKUP(C6948,Produtos!A:B,2,FALSE),"")</f>
        <v/>
      </c>
      <c r="F6948" s="10">
        <f>IFERROR(INDEX(Lotes!$E:$E,MATCH(1,(Lotes!$A:$A=C6948)*(Lotes!$C:$C=E6948),0)),"")</f>
        <v/>
      </c>
      <c r="G6948" s="14" t="n"/>
    </row>
    <row r="6949">
      <c r="A6949" s="10" t="n"/>
      <c r="D6949">
        <f>IFERROR(VLOOKUP(C6949,Produtos!A:B,2,FALSE),"")</f>
        <v/>
      </c>
      <c r="F6949" s="10">
        <f>IFERROR(INDEX(Lotes!$E:$E,MATCH(1,(Lotes!$A:$A=C6949)*(Lotes!$C:$C=E6949),0)),"")</f>
        <v/>
      </c>
      <c r="G6949" s="14" t="n"/>
    </row>
    <row r="6950">
      <c r="A6950" s="10" t="n"/>
      <c r="D6950">
        <f>IFERROR(VLOOKUP(C6950,Produtos!A:B,2,FALSE),"")</f>
        <v/>
      </c>
      <c r="F6950" s="10">
        <f>IFERROR(INDEX(Lotes!$E:$E,MATCH(1,(Lotes!$A:$A=C6950)*(Lotes!$C:$C=E6950),0)),"")</f>
        <v/>
      </c>
      <c r="G6950" s="14" t="n"/>
    </row>
    <row r="6951">
      <c r="A6951" s="10" t="n"/>
      <c r="D6951">
        <f>IFERROR(VLOOKUP(C6951,Produtos!A:B,2,FALSE),"")</f>
        <v/>
      </c>
      <c r="F6951" s="10">
        <f>IFERROR(INDEX(Lotes!$E:$E,MATCH(1,(Lotes!$A:$A=C6951)*(Lotes!$C:$C=E6951),0)),"")</f>
        <v/>
      </c>
      <c r="G6951" s="14" t="n"/>
    </row>
    <row r="6952">
      <c r="A6952" s="10" t="n"/>
      <c r="D6952">
        <f>IFERROR(VLOOKUP(C6952,Produtos!A:B,2,FALSE),"")</f>
        <v/>
      </c>
      <c r="F6952" s="10">
        <f>IFERROR(INDEX(Lotes!$E:$E,MATCH(1,(Lotes!$A:$A=C6952)*(Lotes!$C:$C=E6952),0)),"")</f>
        <v/>
      </c>
      <c r="G6952" s="14" t="n"/>
    </row>
    <row r="6953">
      <c r="A6953" s="10" t="n"/>
      <c r="D6953">
        <f>IFERROR(VLOOKUP(C6953,Produtos!A:B,2,FALSE),"")</f>
        <v/>
      </c>
      <c r="F6953" s="10">
        <f>IFERROR(INDEX(Lotes!$E:$E,MATCH(1,(Lotes!$A:$A=C6953)*(Lotes!$C:$C=E6953),0)),"")</f>
        <v/>
      </c>
      <c r="G6953" s="14" t="n"/>
    </row>
    <row r="6954">
      <c r="A6954" s="10" t="n"/>
      <c r="D6954">
        <f>IFERROR(VLOOKUP(C6954,Produtos!A:B,2,FALSE),"")</f>
        <v/>
      </c>
      <c r="F6954" s="10">
        <f>IFERROR(INDEX(Lotes!$E:$E,MATCH(1,(Lotes!$A:$A=C6954)*(Lotes!$C:$C=E6954),0)),"")</f>
        <v/>
      </c>
      <c r="G6954" s="14" t="n"/>
    </row>
    <row r="6955">
      <c r="A6955" s="10" t="n"/>
      <c r="D6955">
        <f>IFERROR(VLOOKUP(C6955,Produtos!A:B,2,FALSE),"")</f>
        <v/>
      </c>
      <c r="F6955" s="10">
        <f>IFERROR(INDEX(Lotes!$E:$E,MATCH(1,(Lotes!$A:$A=C6955)*(Lotes!$C:$C=E6955),0)),"")</f>
        <v/>
      </c>
      <c r="G6955" s="14" t="n"/>
    </row>
    <row r="6956">
      <c r="A6956" s="10" t="n"/>
      <c r="D6956">
        <f>IFERROR(VLOOKUP(C6956,Produtos!A:B,2,FALSE),"")</f>
        <v/>
      </c>
      <c r="F6956" s="10">
        <f>IFERROR(INDEX(Lotes!$E:$E,MATCH(1,(Lotes!$A:$A=C6956)*(Lotes!$C:$C=E6956),0)),"")</f>
        <v/>
      </c>
      <c r="G6956" s="14" t="n"/>
    </row>
    <row r="6957">
      <c r="A6957" s="10" t="n"/>
      <c r="D6957">
        <f>IFERROR(VLOOKUP(C6957,Produtos!A:B,2,FALSE),"")</f>
        <v/>
      </c>
      <c r="F6957" s="10">
        <f>IFERROR(INDEX(Lotes!$E:$E,MATCH(1,(Lotes!$A:$A=C6957)*(Lotes!$C:$C=E6957),0)),"")</f>
        <v/>
      </c>
      <c r="G6957" s="14" t="n"/>
    </row>
    <row r="6958">
      <c r="A6958" s="10" t="n"/>
      <c r="D6958">
        <f>IFERROR(VLOOKUP(C6958,Produtos!A:B,2,FALSE),"")</f>
        <v/>
      </c>
      <c r="F6958" s="10">
        <f>IFERROR(INDEX(Lotes!$E:$E,MATCH(1,(Lotes!$A:$A=C6958)*(Lotes!$C:$C=E6958),0)),"")</f>
        <v/>
      </c>
      <c r="G6958" s="14" t="n"/>
    </row>
    <row r="6959">
      <c r="A6959" s="10" t="n"/>
      <c r="D6959">
        <f>IFERROR(VLOOKUP(C6959,Produtos!A:B,2,FALSE),"")</f>
        <v/>
      </c>
      <c r="F6959" s="10">
        <f>IFERROR(INDEX(Lotes!$E:$E,MATCH(1,(Lotes!$A:$A=C6959)*(Lotes!$C:$C=E6959),0)),"")</f>
        <v/>
      </c>
      <c r="G6959" s="14" t="n"/>
    </row>
    <row r="6960">
      <c r="A6960" s="10" t="n"/>
      <c r="D6960">
        <f>IFERROR(VLOOKUP(C6960,Produtos!A:B,2,FALSE),"")</f>
        <v/>
      </c>
      <c r="F6960" s="10">
        <f>IFERROR(INDEX(Lotes!$E:$E,MATCH(1,(Lotes!$A:$A=C6960)*(Lotes!$C:$C=E6960),0)),"")</f>
        <v/>
      </c>
      <c r="G6960" s="14" t="n"/>
    </row>
    <row r="6961">
      <c r="A6961" s="10" t="n"/>
      <c r="D6961">
        <f>IFERROR(VLOOKUP(C6961,Produtos!A:B,2,FALSE),"")</f>
        <v/>
      </c>
      <c r="F6961" s="10">
        <f>IFERROR(INDEX(Lotes!$E:$E,MATCH(1,(Lotes!$A:$A=C6961)*(Lotes!$C:$C=E6961),0)),"")</f>
        <v/>
      </c>
      <c r="G6961" s="14" t="n"/>
    </row>
    <row r="6962">
      <c r="A6962" s="10" t="n"/>
      <c r="D6962">
        <f>IFERROR(VLOOKUP(C6962,Produtos!A:B,2,FALSE),"")</f>
        <v/>
      </c>
      <c r="F6962" s="10">
        <f>IFERROR(INDEX(Lotes!$E:$E,MATCH(1,(Lotes!$A:$A=C6962)*(Lotes!$C:$C=E6962),0)),"")</f>
        <v/>
      </c>
      <c r="G6962" s="14" t="n"/>
    </row>
    <row r="6963">
      <c r="A6963" s="10" t="n"/>
      <c r="D6963">
        <f>IFERROR(VLOOKUP(C6963,Produtos!A:B,2,FALSE),"")</f>
        <v/>
      </c>
      <c r="F6963" s="10">
        <f>IFERROR(INDEX(Lotes!$E:$E,MATCH(1,(Lotes!$A:$A=C6963)*(Lotes!$C:$C=E6963),0)),"")</f>
        <v/>
      </c>
      <c r="G6963" s="14" t="n"/>
    </row>
    <row r="6964">
      <c r="A6964" s="10" t="n"/>
      <c r="D6964">
        <f>IFERROR(VLOOKUP(C6964,Produtos!A:B,2,FALSE),"")</f>
        <v/>
      </c>
      <c r="F6964" s="10">
        <f>IFERROR(INDEX(Lotes!$E:$E,MATCH(1,(Lotes!$A:$A=C6964)*(Lotes!$C:$C=E6964),0)),"")</f>
        <v/>
      </c>
      <c r="G6964" s="14" t="n"/>
    </row>
    <row r="6965">
      <c r="A6965" s="10" t="n"/>
      <c r="D6965">
        <f>IFERROR(VLOOKUP(C6965,Produtos!A:B,2,FALSE),"")</f>
        <v/>
      </c>
      <c r="F6965" s="10">
        <f>IFERROR(INDEX(Lotes!$E:$E,MATCH(1,(Lotes!$A:$A=C6965)*(Lotes!$C:$C=E6965),0)),"")</f>
        <v/>
      </c>
      <c r="G6965" s="14" t="n"/>
    </row>
    <row r="6966">
      <c r="A6966" s="10" t="n"/>
      <c r="D6966">
        <f>IFERROR(VLOOKUP(C6966,Produtos!A:B,2,FALSE),"")</f>
        <v/>
      </c>
      <c r="F6966" s="10">
        <f>IFERROR(INDEX(Lotes!$E:$E,MATCH(1,(Lotes!$A:$A=C6966)*(Lotes!$C:$C=E6966),0)),"")</f>
        <v/>
      </c>
      <c r="G6966" s="14" t="n"/>
    </row>
    <row r="6967">
      <c r="A6967" s="10" t="n"/>
      <c r="D6967">
        <f>IFERROR(VLOOKUP(C6967,Produtos!A:B,2,FALSE),"")</f>
        <v/>
      </c>
      <c r="F6967" s="10">
        <f>IFERROR(INDEX(Lotes!$E:$E,MATCH(1,(Lotes!$A:$A=C6967)*(Lotes!$C:$C=E6967),0)),"")</f>
        <v/>
      </c>
      <c r="G6967" s="14" t="n"/>
    </row>
    <row r="6968">
      <c r="A6968" s="10" t="n"/>
      <c r="D6968">
        <f>IFERROR(VLOOKUP(C6968,Produtos!A:B,2,FALSE),"")</f>
        <v/>
      </c>
      <c r="F6968" s="10">
        <f>IFERROR(INDEX(Lotes!$E:$E,MATCH(1,(Lotes!$A:$A=C6968)*(Lotes!$C:$C=E6968),0)),"")</f>
        <v/>
      </c>
      <c r="G6968" s="14" t="n"/>
    </row>
    <row r="6969">
      <c r="A6969" s="10" t="n"/>
      <c r="D6969">
        <f>IFERROR(VLOOKUP(C6969,Produtos!A:B,2,FALSE),"")</f>
        <v/>
      </c>
      <c r="F6969" s="10">
        <f>IFERROR(INDEX(Lotes!$E:$E,MATCH(1,(Lotes!$A:$A=C6969)*(Lotes!$C:$C=E6969),0)),"")</f>
        <v/>
      </c>
      <c r="G6969" s="14" t="n"/>
    </row>
    <row r="6970">
      <c r="A6970" s="10" t="n"/>
      <c r="D6970">
        <f>IFERROR(VLOOKUP(C6970,Produtos!A:B,2,FALSE),"")</f>
        <v/>
      </c>
      <c r="F6970" s="10">
        <f>IFERROR(INDEX(Lotes!$E:$E,MATCH(1,(Lotes!$A:$A=C6970)*(Lotes!$C:$C=E6970),0)),"")</f>
        <v/>
      </c>
      <c r="G6970" s="14" t="n"/>
    </row>
    <row r="6971">
      <c r="A6971" s="10" t="n"/>
      <c r="D6971">
        <f>IFERROR(VLOOKUP(C6971,Produtos!A:B,2,FALSE),"")</f>
        <v/>
      </c>
      <c r="F6971" s="10">
        <f>IFERROR(INDEX(Lotes!$E:$E,MATCH(1,(Lotes!$A:$A=C6971)*(Lotes!$C:$C=E6971),0)),"")</f>
        <v/>
      </c>
      <c r="G6971" s="14" t="n"/>
    </row>
    <row r="6972">
      <c r="A6972" s="10" t="n"/>
      <c r="D6972">
        <f>IFERROR(VLOOKUP(C6972,Produtos!A:B,2,FALSE),"")</f>
        <v/>
      </c>
      <c r="F6972" s="10">
        <f>IFERROR(INDEX(Lotes!$E:$E,MATCH(1,(Lotes!$A:$A=C6972)*(Lotes!$C:$C=E6972),0)),"")</f>
        <v/>
      </c>
      <c r="G6972" s="14" t="n"/>
    </row>
    <row r="6973">
      <c r="A6973" s="10" t="n"/>
      <c r="D6973">
        <f>IFERROR(VLOOKUP(C6973,Produtos!A:B,2,FALSE),"")</f>
        <v/>
      </c>
      <c r="F6973" s="10">
        <f>IFERROR(INDEX(Lotes!$E:$E,MATCH(1,(Lotes!$A:$A=C6973)*(Lotes!$C:$C=E6973),0)),"")</f>
        <v/>
      </c>
      <c r="G6973" s="14" t="n"/>
    </row>
    <row r="6974">
      <c r="A6974" s="10" t="n"/>
      <c r="D6974">
        <f>IFERROR(VLOOKUP(C6974,Produtos!A:B,2,FALSE),"")</f>
        <v/>
      </c>
      <c r="F6974" s="10">
        <f>IFERROR(INDEX(Lotes!$E:$E,MATCH(1,(Lotes!$A:$A=C6974)*(Lotes!$C:$C=E6974),0)),"")</f>
        <v/>
      </c>
      <c r="G6974" s="14" t="n"/>
    </row>
    <row r="6975">
      <c r="A6975" s="10" t="n"/>
      <c r="D6975">
        <f>IFERROR(VLOOKUP(C6975,Produtos!A:B,2,FALSE),"")</f>
        <v/>
      </c>
      <c r="F6975" s="10">
        <f>IFERROR(INDEX(Lotes!$E:$E,MATCH(1,(Lotes!$A:$A=C6975)*(Lotes!$C:$C=E6975),0)),"")</f>
        <v/>
      </c>
      <c r="G6975" s="14" t="n"/>
    </row>
    <row r="6976">
      <c r="A6976" s="10" t="n"/>
      <c r="D6976">
        <f>IFERROR(VLOOKUP(C6976,Produtos!A:B,2,FALSE),"")</f>
        <v/>
      </c>
      <c r="F6976" s="10">
        <f>IFERROR(INDEX(Lotes!$E:$E,MATCH(1,(Lotes!$A:$A=C6976)*(Lotes!$C:$C=E6976),0)),"")</f>
        <v/>
      </c>
      <c r="G6976" s="14" t="n"/>
    </row>
    <row r="6977">
      <c r="A6977" s="10" t="n"/>
      <c r="D6977">
        <f>IFERROR(VLOOKUP(C6977,Produtos!A:B,2,FALSE),"")</f>
        <v/>
      </c>
      <c r="F6977" s="10">
        <f>IFERROR(INDEX(Lotes!$E:$E,MATCH(1,(Lotes!$A:$A=C6977)*(Lotes!$C:$C=E6977),0)),"")</f>
        <v/>
      </c>
      <c r="G6977" s="14" t="n"/>
    </row>
    <row r="6978">
      <c r="A6978" s="10" t="n"/>
      <c r="D6978">
        <f>IFERROR(VLOOKUP(C6978,Produtos!A:B,2,FALSE),"")</f>
        <v/>
      </c>
      <c r="F6978" s="10">
        <f>IFERROR(INDEX(Lotes!$E:$E,MATCH(1,(Lotes!$A:$A=C6978)*(Lotes!$C:$C=E6978),0)),"")</f>
        <v/>
      </c>
      <c r="G6978" s="14" t="n"/>
    </row>
    <row r="6979">
      <c r="A6979" s="10" t="n"/>
      <c r="D6979">
        <f>IFERROR(VLOOKUP(C6979,Produtos!A:B,2,FALSE),"")</f>
        <v/>
      </c>
      <c r="F6979" s="10">
        <f>IFERROR(INDEX(Lotes!$E:$E,MATCH(1,(Lotes!$A:$A=C6979)*(Lotes!$C:$C=E6979),0)),"")</f>
        <v/>
      </c>
      <c r="G6979" s="14" t="n"/>
    </row>
    <row r="6980">
      <c r="A6980" s="10" t="n"/>
      <c r="D6980">
        <f>IFERROR(VLOOKUP(C6980,Produtos!A:B,2,FALSE),"")</f>
        <v/>
      </c>
      <c r="F6980" s="10">
        <f>IFERROR(INDEX(Lotes!$E:$E,MATCH(1,(Lotes!$A:$A=C6980)*(Lotes!$C:$C=E6980),0)),"")</f>
        <v/>
      </c>
      <c r="G6980" s="14" t="n"/>
    </row>
    <row r="6981">
      <c r="A6981" s="10" t="n"/>
      <c r="D6981">
        <f>IFERROR(VLOOKUP(C6981,Produtos!A:B,2,FALSE),"")</f>
        <v/>
      </c>
      <c r="F6981" s="10">
        <f>IFERROR(INDEX(Lotes!$E:$E,MATCH(1,(Lotes!$A:$A=C6981)*(Lotes!$C:$C=E6981),0)),"")</f>
        <v/>
      </c>
      <c r="G6981" s="14" t="n"/>
    </row>
    <row r="6982">
      <c r="A6982" s="10" t="n"/>
      <c r="D6982">
        <f>IFERROR(VLOOKUP(C6982,Produtos!A:B,2,FALSE),"")</f>
        <v/>
      </c>
      <c r="F6982" s="10">
        <f>IFERROR(INDEX(Lotes!$E:$E,MATCH(1,(Lotes!$A:$A=C6982)*(Lotes!$C:$C=E6982),0)),"")</f>
        <v/>
      </c>
      <c r="G6982" s="14" t="n"/>
    </row>
    <row r="6983">
      <c r="A6983" s="10" t="n"/>
      <c r="D6983">
        <f>IFERROR(VLOOKUP(C6983,Produtos!A:B,2,FALSE),"")</f>
        <v/>
      </c>
      <c r="F6983" s="10">
        <f>IFERROR(INDEX(Lotes!$E:$E,MATCH(1,(Lotes!$A:$A=C6983)*(Lotes!$C:$C=E6983),0)),"")</f>
        <v/>
      </c>
      <c r="G6983" s="14" t="n"/>
    </row>
    <row r="6984">
      <c r="A6984" s="10" t="n"/>
      <c r="D6984">
        <f>IFERROR(VLOOKUP(C6984,Produtos!A:B,2,FALSE),"")</f>
        <v/>
      </c>
      <c r="F6984" s="10">
        <f>IFERROR(INDEX(Lotes!$E:$E,MATCH(1,(Lotes!$A:$A=C6984)*(Lotes!$C:$C=E6984),0)),"")</f>
        <v/>
      </c>
      <c r="G6984" s="14" t="n"/>
    </row>
    <row r="6985">
      <c r="A6985" s="10" t="n"/>
      <c r="D6985">
        <f>IFERROR(VLOOKUP(C6985,Produtos!A:B,2,FALSE),"")</f>
        <v/>
      </c>
      <c r="F6985" s="10">
        <f>IFERROR(INDEX(Lotes!$E:$E,MATCH(1,(Lotes!$A:$A=C6985)*(Lotes!$C:$C=E6985),0)),"")</f>
        <v/>
      </c>
      <c r="G6985" s="14" t="n"/>
    </row>
    <row r="6986">
      <c r="A6986" s="10" t="n"/>
      <c r="D6986">
        <f>IFERROR(VLOOKUP(C6986,Produtos!A:B,2,FALSE),"")</f>
        <v/>
      </c>
      <c r="F6986" s="10">
        <f>IFERROR(INDEX(Lotes!$E:$E,MATCH(1,(Lotes!$A:$A=C6986)*(Lotes!$C:$C=E6986),0)),"")</f>
        <v/>
      </c>
      <c r="G6986" s="14" t="n"/>
    </row>
    <row r="6987">
      <c r="A6987" s="10" t="n"/>
      <c r="D6987">
        <f>IFERROR(VLOOKUP(C6987,Produtos!A:B,2,FALSE),"")</f>
        <v/>
      </c>
      <c r="F6987" s="10">
        <f>IFERROR(INDEX(Lotes!$E:$E,MATCH(1,(Lotes!$A:$A=C6987)*(Lotes!$C:$C=E6987),0)),"")</f>
        <v/>
      </c>
      <c r="G6987" s="14" t="n"/>
    </row>
    <row r="6988">
      <c r="A6988" s="10" t="n"/>
      <c r="D6988">
        <f>IFERROR(VLOOKUP(C6988,Produtos!A:B,2,FALSE),"")</f>
        <v/>
      </c>
      <c r="F6988" s="10">
        <f>IFERROR(INDEX(Lotes!$E:$E,MATCH(1,(Lotes!$A:$A=C6988)*(Lotes!$C:$C=E6988),0)),"")</f>
        <v/>
      </c>
      <c r="G6988" s="14" t="n"/>
    </row>
    <row r="6989">
      <c r="A6989" s="10" t="n"/>
      <c r="D6989">
        <f>IFERROR(VLOOKUP(C6989,Produtos!A:B,2,FALSE),"")</f>
        <v/>
      </c>
      <c r="F6989" s="10">
        <f>IFERROR(INDEX(Lotes!$E:$E,MATCH(1,(Lotes!$A:$A=C6989)*(Lotes!$C:$C=E6989),0)),"")</f>
        <v/>
      </c>
      <c r="G6989" s="14" t="n"/>
    </row>
    <row r="6990">
      <c r="A6990" s="10" t="n"/>
      <c r="D6990">
        <f>IFERROR(VLOOKUP(C6990,Produtos!A:B,2,FALSE),"")</f>
        <v/>
      </c>
      <c r="F6990" s="10">
        <f>IFERROR(INDEX(Lotes!$E:$E,MATCH(1,(Lotes!$A:$A=C6990)*(Lotes!$C:$C=E6990),0)),"")</f>
        <v/>
      </c>
      <c r="G6990" s="14" t="n"/>
    </row>
    <row r="6991">
      <c r="A6991" s="10" t="n"/>
      <c r="D6991">
        <f>IFERROR(VLOOKUP(C6991,Produtos!A:B,2,FALSE),"")</f>
        <v/>
      </c>
      <c r="F6991" s="10">
        <f>IFERROR(INDEX(Lotes!$E:$E,MATCH(1,(Lotes!$A:$A=C6991)*(Lotes!$C:$C=E6991),0)),"")</f>
        <v/>
      </c>
      <c r="G6991" s="14" t="n"/>
    </row>
    <row r="6992">
      <c r="A6992" s="10" t="n"/>
      <c r="D6992">
        <f>IFERROR(VLOOKUP(C6992,Produtos!A:B,2,FALSE),"")</f>
        <v/>
      </c>
      <c r="F6992" s="10">
        <f>IFERROR(INDEX(Lotes!$E:$E,MATCH(1,(Lotes!$A:$A=C6992)*(Lotes!$C:$C=E6992),0)),"")</f>
        <v/>
      </c>
      <c r="G6992" s="14" t="n"/>
    </row>
    <row r="6993">
      <c r="A6993" s="10" t="n"/>
      <c r="D6993">
        <f>IFERROR(VLOOKUP(C6993,Produtos!A:B,2,FALSE),"")</f>
        <v/>
      </c>
      <c r="F6993" s="10">
        <f>IFERROR(INDEX(Lotes!$E:$E,MATCH(1,(Lotes!$A:$A=C6993)*(Lotes!$C:$C=E6993),0)),"")</f>
        <v/>
      </c>
      <c r="G6993" s="14" t="n"/>
    </row>
    <row r="6994">
      <c r="A6994" s="10" t="n"/>
      <c r="D6994">
        <f>IFERROR(VLOOKUP(C6994,Produtos!A:B,2,FALSE),"")</f>
        <v/>
      </c>
      <c r="F6994" s="10">
        <f>IFERROR(INDEX(Lotes!$E:$E,MATCH(1,(Lotes!$A:$A=C6994)*(Lotes!$C:$C=E6994),0)),"")</f>
        <v/>
      </c>
      <c r="G6994" s="14" t="n"/>
    </row>
    <row r="6995">
      <c r="A6995" s="10" t="n"/>
      <c r="D6995">
        <f>IFERROR(VLOOKUP(C6995,Produtos!A:B,2,FALSE),"")</f>
        <v/>
      </c>
      <c r="F6995" s="10">
        <f>IFERROR(INDEX(Lotes!$E:$E,MATCH(1,(Lotes!$A:$A=C6995)*(Lotes!$C:$C=E6995),0)),"")</f>
        <v/>
      </c>
      <c r="G6995" s="14" t="n"/>
    </row>
    <row r="6996">
      <c r="A6996" s="10" t="n"/>
      <c r="D6996">
        <f>IFERROR(VLOOKUP(C6996,Produtos!A:B,2,FALSE),"")</f>
        <v/>
      </c>
      <c r="F6996" s="10">
        <f>IFERROR(INDEX(Lotes!$E:$E,MATCH(1,(Lotes!$A:$A=C6996)*(Lotes!$C:$C=E6996),0)),"")</f>
        <v/>
      </c>
      <c r="G6996" s="14" t="n"/>
    </row>
    <row r="6997">
      <c r="A6997" s="10" t="n"/>
      <c r="D6997">
        <f>IFERROR(VLOOKUP(C6997,Produtos!A:B,2,FALSE),"")</f>
        <v/>
      </c>
      <c r="F6997" s="10">
        <f>IFERROR(INDEX(Lotes!$E:$E,MATCH(1,(Lotes!$A:$A=C6997)*(Lotes!$C:$C=E6997),0)),"")</f>
        <v/>
      </c>
      <c r="G6997" s="14" t="n"/>
    </row>
    <row r="6998">
      <c r="A6998" s="10" t="n"/>
      <c r="D6998">
        <f>IFERROR(VLOOKUP(C6998,Produtos!A:B,2,FALSE),"")</f>
        <v/>
      </c>
      <c r="F6998" s="10">
        <f>IFERROR(INDEX(Lotes!$E:$E,MATCH(1,(Lotes!$A:$A=C6998)*(Lotes!$C:$C=E6998),0)),"")</f>
        <v/>
      </c>
      <c r="G6998" s="14" t="n"/>
    </row>
    <row r="6999">
      <c r="A6999" s="10" t="n"/>
      <c r="D6999">
        <f>IFERROR(VLOOKUP(C6999,Produtos!A:B,2,FALSE),"")</f>
        <v/>
      </c>
      <c r="F6999" s="10">
        <f>IFERROR(INDEX(Lotes!$E:$E,MATCH(1,(Lotes!$A:$A=C6999)*(Lotes!$C:$C=E6999),0)),"")</f>
        <v/>
      </c>
      <c r="G6999" s="14" t="n"/>
    </row>
    <row r="7000">
      <c r="A7000" s="10" t="n"/>
      <c r="D7000">
        <f>IFERROR(VLOOKUP(C7000,Produtos!A:B,2,FALSE),"")</f>
        <v/>
      </c>
      <c r="F7000" s="10">
        <f>IFERROR(INDEX(Lotes!$E:$E,MATCH(1,(Lotes!$A:$A=C7000)*(Lotes!$C:$C=E7000),0)),"")</f>
        <v/>
      </c>
      <c r="G7000" s="14" t="n"/>
    </row>
    <row r="7001">
      <c r="A7001" s="10" t="n"/>
      <c r="D7001">
        <f>IFERROR(VLOOKUP(C7001,Produtos!A:B,2,FALSE),"")</f>
        <v/>
      </c>
      <c r="F7001" s="10">
        <f>IFERROR(INDEX(Lotes!$E:$E,MATCH(1,(Lotes!$A:$A=C7001)*(Lotes!$C:$C=E7001),0)),"")</f>
        <v/>
      </c>
      <c r="G7001" s="14" t="n"/>
    </row>
    <row r="7002">
      <c r="A7002" s="10" t="n"/>
      <c r="D7002">
        <f>IFERROR(VLOOKUP(C7002,Produtos!A:B,2,FALSE),"")</f>
        <v/>
      </c>
      <c r="F7002" s="10">
        <f>IFERROR(INDEX(Lotes!$E:$E,MATCH(1,(Lotes!$A:$A=C7002)*(Lotes!$C:$C=E7002),0)),"")</f>
        <v/>
      </c>
      <c r="G7002" s="14" t="n"/>
    </row>
    <row r="7003">
      <c r="A7003" s="10" t="n"/>
      <c r="D7003">
        <f>IFERROR(VLOOKUP(C7003,Produtos!A:B,2,FALSE),"")</f>
        <v/>
      </c>
      <c r="F7003" s="10">
        <f>IFERROR(INDEX(Lotes!$E:$E,MATCH(1,(Lotes!$A:$A=C7003)*(Lotes!$C:$C=E7003),0)),"")</f>
        <v/>
      </c>
      <c r="G7003" s="14" t="n"/>
    </row>
    <row r="7004">
      <c r="A7004" s="10" t="n"/>
      <c r="D7004">
        <f>IFERROR(VLOOKUP(C7004,Produtos!A:B,2,FALSE),"")</f>
        <v/>
      </c>
      <c r="F7004" s="10">
        <f>IFERROR(INDEX(Lotes!$E:$E,MATCH(1,(Lotes!$A:$A=C7004)*(Lotes!$C:$C=E7004),0)),"")</f>
        <v/>
      </c>
      <c r="G7004" s="14" t="n"/>
    </row>
    <row r="7005">
      <c r="A7005" s="10" t="n"/>
      <c r="D7005">
        <f>IFERROR(VLOOKUP(C7005,Produtos!A:B,2,FALSE),"")</f>
        <v/>
      </c>
      <c r="F7005" s="10">
        <f>IFERROR(INDEX(Lotes!$E:$E,MATCH(1,(Lotes!$A:$A=C7005)*(Lotes!$C:$C=E7005),0)),"")</f>
        <v/>
      </c>
      <c r="G7005" s="14" t="n"/>
    </row>
    <row r="7006">
      <c r="A7006" s="10" t="n"/>
      <c r="D7006">
        <f>IFERROR(VLOOKUP(C7006,Produtos!A:B,2,FALSE),"")</f>
        <v/>
      </c>
      <c r="F7006" s="10">
        <f>IFERROR(INDEX(Lotes!$E:$E,MATCH(1,(Lotes!$A:$A=C7006)*(Lotes!$C:$C=E7006),0)),"")</f>
        <v/>
      </c>
      <c r="G7006" s="14" t="n"/>
    </row>
    <row r="7007">
      <c r="A7007" s="10" t="n"/>
      <c r="D7007">
        <f>IFERROR(VLOOKUP(C7007,Produtos!A:B,2,FALSE),"")</f>
        <v/>
      </c>
      <c r="F7007" s="10">
        <f>IFERROR(INDEX(Lotes!$E:$E,MATCH(1,(Lotes!$A:$A=C7007)*(Lotes!$C:$C=E7007),0)),"")</f>
        <v/>
      </c>
      <c r="G7007" s="14" t="n"/>
    </row>
    <row r="7008">
      <c r="A7008" s="10" t="n"/>
      <c r="D7008">
        <f>IFERROR(VLOOKUP(C7008,Produtos!A:B,2,FALSE),"")</f>
        <v/>
      </c>
      <c r="F7008" s="10">
        <f>IFERROR(INDEX(Lotes!$E:$E,MATCH(1,(Lotes!$A:$A=C7008)*(Lotes!$C:$C=E7008),0)),"")</f>
        <v/>
      </c>
      <c r="G7008" s="14" t="n"/>
    </row>
    <row r="7009">
      <c r="A7009" s="10" t="n"/>
      <c r="D7009">
        <f>IFERROR(VLOOKUP(C7009,Produtos!A:B,2,FALSE),"")</f>
        <v/>
      </c>
      <c r="F7009" s="10">
        <f>IFERROR(INDEX(Lotes!$E:$E,MATCH(1,(Lotes!$A:$A=C7009)*(Lotes!$C:$C=E7009),0)),"")</f>
        <v/>
      </c>
      <c r="G7009" s="14" t="n"/>
    </row>
    <row r="7010">
      <c r="A7010" s="10" t="n"/>
      <c r="D7010">
        <f>IFERROR(VLOOKUP(C7010,Produtos!A:B,2,FALSE),"")</f>
        <v/>
      </c>
      <c r="F7010" s="10">
        <f>IFERROR(INDEX(Lotes!$E:$E,MATCH(1,(Lotes!$A:$A=C7010)*(Lotes!$C:$C=E7010),0)),"")</f>
        <v/>
      </c>
      <c r="G7010" s="14" t="n"/>
    </row>
    <row r="7011">
      <c r="A7011" s="10" t="n"/>
      <c r="D7011">
        <f>IFERROR(VLOOKUP(C7011,Produtos!A:B,2,FALSE),"")</f>
        <v/>
      </c>
      <c r="F7011" s="10">
        <f>IFERROR(INDEX(Lotes!$E:$E,MATCH(1,(Lotes!$A:$A=C7011)*(Lotes!$C:$C=E7011),0)),"")</f>
        <v/>
      </c>
      <c r="G7011" s="14" t="n"/>
    </row>
    <row r="7012">
      <c r="A7012" s="10" t="n"/>
      <c r="D7012">
        <f>IFERROR(VLOOKUP(C7012,Produtos!A:B,2,FALSE),"")</f>
        <v/>
      </c>
      <c r="F7012" s="10">
        <f>IFERROR(INDEX(Lotes!$E:$E,MATCH(1,(Lotes!$A:$A=C7012)*(Lotes!$C:$C=E7012),0)),"")</f>
        <v/>
      </c>
      <c r="G7012" s="14" t="n"/>
    </row>
    <row r="7013">
      <c r="A7013" s="10" t="n"/>
      <c r="D7013">
        <f>IFERROR(VLOOKUP(C7013,Produtos!A:B,2,FALSE),"")</f>
        <v/>
      </c>
      <c r="F7013" s="10">
        <f>IFERROR(INDEX(Lotes!$E:$E,MATCH(1,(Lotes!$A:$A=C7013)*(Lotes!$C:$C=E7013),0)),"")</f>
        <v/>
      </c>
      <c r="G7013" s="14" t="n"/>
    </row>
    <row r="7014">
      <c r="A7014" s="10" t="n"/>
      <c r="D7014">
        <f>IFERROR(VLOOKUP(C7014,Produtos!A:B,2,FALSE),"")</f>
        <v/>
      </c>
      <c r="F7014" s="10">
        <f>IFERROR(INDEX(Lotes!$E:$E,MATCH(1,(Lotes!$A:$A=C7014)*(Lotes!$C:$C=E7014),0)),"")</f>
        <v/>
      </c>
      <c r="G7014" s="14" t="n"/>
    </row>
    <row r="7015">
      <c r="A7015" s="10" t="n"/>
      <c r="D7015">
        <f>IFERROR(VLOOKUP(C7015,Produtos!A:B,2,FALSE),"")</f>
        <v/>
      </c>
      <c r="F7015" s="10">
        <f>IFERROR(INDEX(Lotes!$E:$E,MATCH(1,(Lotes!$A:$A=C7015)*(Lotes!$C:$C=E7015),0)),"")</f>
        <v/>
      </c>
      <c r="G7015" s="14" t="n"/>
    </row>
    <row r="7016">
      <c r="A7016" s="10" t="n"/>
      <c r="D7016">
        <f>IFERROR(VLOOKUP(C7016,Produtos!A:B,2,FALSE),"")</f>
        <v/>
      </c>
      <c r="F7016" s="10">
        <f>IFERROR(INDEX(Lotes!$E:$E,MATCH(1,(Lotes!$A:$A=C7016)*(Lotes!$C:$C=E7016),0)),"")</f>
        <v/>
      </c>
      <c r="G7016" s="14" t="n"/>
    </row>
    <row r="7017">
      <c r="A7017" s="10" t="n"/>
      <c r="D7017">
        <f>IFERROR(VLOOKUP(C7017,Produtos!A:B,2,FALSE),"")</f>
        <v/>
      </c>
      <c r="F7017" s="10">
        <f>IFERROR(INDEX(Lotes!$E:$E,MATCH(1,(Lotes!$A:$A=C7017)*(Lotes!$C:$C=E7017),0)),"")</f>
        <v/>
      </c>
      <c r="G7017" s="14" t="n"/>
    </row>
    <row r="7018">
      <c r="A7018" s="10" t="n"/>
      <c r="D7018">
        <f>IFERROR(VLOOKUP(C7018,Produtos!A:B,2,FALSE),"")</f>
        <v/>
      </c>
      <c r="F7018" s="10">
        <f>IFERROR(INDEX(Lotes!$E:$E,MATCH(1,(Lotes!$A:$A=C7018)*(Lotes!$C:$C=E7018),0)),"")</f>
        <v/>
      </c>
      <c r="G7018" s="14" t="n"/>
    </row>
    <row r="7019">
      <c r="A7019" s="10" t="n"/>
      <c r="D7019">
        <f>IFERROR(VLOOKUP(C7019,Produtos!A:B,2,FALSE),"")</f>
        <v/>
      </c>
      <c r="F7019" s="10">
        <f>IFERROR(INDEX(Lotes!$E:$E,MATCH(1,(Lotes!$A:$A=C7019)*(Lotes!$C:$C=E7019),0)),"")</f>
        <v/>
      </c>
      <c r="G7019" s="14" t="n"/>
    </row>
    <row r="7020">
      <c r="A7020" s="10" t="n"/>
      <c r="D7020">
        <f>IFERROR(VLOOKUP(C7020,Produtos!A:B,2,FALSE),"")</f>
        <v/>
      </c>
      <c r="F7020" s="10">
        <f>IFERROR(INDEX(Lotes!$E:$E,MATCH(1,(Lotes!$A:$A=C7020)*(Lotes!$C:$C=E7020),0)),"")</f>
        <v/>
      </c>
      <c r="G7020" s="14" t="n"/>
    </row>
    <row r="7021">
      <c r="A7021" s="10" t="n"/>
      <c r="D7021">
        <f>IFERROR(VLOOKUP(C7021,Produtos!A:B,2,FALSE),"")</f>
        <v/>
      </c>
      <c r="F7021" s="10">
        <f>IFERROR(INDEX(Lotes!$E:$E,MATCH(1,(Lotes!$A:$A=C7021)*(Lotes!$C:$C=E7021),0)),"")</f>
        <v/>
      </c>
      <c r="G7021" s="14" t="n"/>
    </row>
    <row r="7022">
      <c r="A7022" s="10" t="n"/>
      <c r="D7022">
        <f>IFERROR(VLOOKUP(C7022,Produtos!A:B,2,FALSE),"")</f>
        <v/>
      </c>
      <c r="F7022" s="10">
        <f>IFERROR(INDEX(Lotes!$E:$E,MATCH(1,(Lotes!$A:$A=C7022)*(Lotes!$C:$C=E7022),0)),"")</f>
        <v/>
      </c>
      <c r="G7022" s="14" t="n"/>
    </row>
    <row r="7023">
      <c r="A7023" s="10" t="n"/>
      <c r="D7023">
        <f>IFERROR(VLOOKUP(C7023,Produtos!A:B,2,FALSE),"")</f>
        <v/>
      </c>
      <c r="F7023" s="10">
        <f>IFERROR(INDEX(Lotes!$E:$E,MATCH(1,(Lotes!$A:$A=C7023)*(Lotes!$C:$C=E7023),0)),"")</f>
        <v/>
      </c>
      <c r="G7023" s="14" t="n"/>
    </row>
    <row r="7024">
      <c r="A7024" s="10" t="n"/>
      <c r="D7024">
        <f>IFERROR(VLOOKUP(C7024,Produtos!A:B,2,FALSE),"")</f>
        <v/>
      </c>
      <c r="F7024" s="10">
        <f>IFERROR(INDEX(Lotes!$E:$E,MATCH(1,(Lotes!$A:$A=C7024)*(Lotes!$C:$C=E7024),0)),"")</f>
        <v/>
      </c>
      <c r="G7024" s="14" t="n"/>
    </row>
    <row r="7025">
      <c r="A7025" s="10" t="n"/>
      <c r="D7025">
        <f>IFERROR(VLOOKUP(C7025,Produtos!A:B,2,FALSE),"")</f>
        <v/>
      </c>
      <c r="F7025" s="10">
        <f>IFERROR(INDEX(Lotes!$E:$E,MATCH(1,(Lotes!$A:$A=C7025)*(Lotes!$C:$C=E7025),0)),"")</f>
        <v/>
      </c>
      <c r="G7025" s="14" t="n"/>
    </row>
    <row r="7026">
      <c r="A7026" s="10" t="n"/>
      <c r="D7026">
        <f>IFERROR(VLOOKUP(C7026,Produtos!A:B,2,FALSE),"")</f>
        <v/>
      </c>
      <c r="F7026" s="10">
        <f>IFERROR(INDEX(Lotes!$E:$E,MATCH(1,(Lotes!$A:$A=C7026)*(Lotes!$C:$C=E7026),0)),"")</f>
        <v/>
      </c>
      <c r="G7026" s="14" t="n"/>
    </row>
    <row r="7027">
      <c r="A7027" s="10" t="n"/>
      <c r="D7027">
        <f>IFERROR(VLOOKUP(C7027,Produtos!A:B,2,FALSE),"")</f>
        <v/>
      </c>
      <c r="F7027" s="10">
        <f>IFERROR(INDEX(Lotes!$E:$E,MATCH(1,(Lotes!$A:$A=C7027)*(Lotes!$C:$C=E7027),0)),"")</f>
        <v/>
      </c>
      <c r="G7027" s="14" t="n"/>
    </row>
    <row r="7028">
      <c r="A7028" s="10" t="n"/>
      <c r="D7028">
        <f>IFERROR(VLOOKUP(C7028,Produtos!A:B,2,FALSE),"")</f>
        <v/>
      </c>
      <c r="F7028" s="10">
        <f>IFERROR(INDEX(Lotes!$E:$E,MATCH(1,(Lotes!$A:$A=C7028)*(Lotes!$C:$C=E7028),0)),"")</f>
        <v/>
      </c>
      <c r="G7028" s="14" t="n"/>
    </row>
    <row r="7029">
      <c r="A7029" s="10" t="n"/>
      <c r="D7029">
        <f>IFERROR(VLOOKUP(C7029,Produtos!A:B,2,FALSE),"")</f>
        <v/>
      </c>
      <c r="F7029" s="10">
        <f>IFERROR(INDEX(Lotes!$E:$E,MATCH(1,(Lotes!$A:$A=C7029)*(Lotes!$C:$C=E7029),0)),"")</f>
        <v/>
      </c>
      <c r="G7029" s="14" t="n"/>
    </row>
    <row r="7030">
      <c r="A7030" s="10" t="n"/>
      <c r="D7030">
        <f>IFERROR(VLOOKUP(C7030,Produtos!A:B,2,FALSE),"")</f>
        <v/>
      </c>
      <c r="F7030" s="10">
        <f>IFERROR(INDEX(Lotes!$E:$E,MATCH(1,(Lotes!$A:$A=C7030)*(Lotes!$C:$C=E7030),0)),"")</f>
        <v/>
      </c>
      <c r="G7030" s="14" t="n"/>
    </row>
    <row r="7031">
      <c r="A7031" s="10" t="n"/>
      <c r="D7031">
        <f>IFERROR(VLOOKUP(C7031,Produtos!A:B,2,FALSE),"")</f>
        <v/>
      </c>
      <c r="F7031" s="10">
        <f>IFERROR(INDEX(Lotes!$E:$E,MATCH(1,(Lotes!$A:$A=C7031)*(Lotes!$C:$C=E7031),0)),"")</f>
        <v/>
      </c>
      <c r="G7031" s="14" t="n"/>
    </row>
    <row r="7032">
      <c r="A7032" s="10" t="n"/>
      <c r="D7032">
        <f>IFERROR(VLOOKUP(C7032,Produtos!A:B,2,FALSE),"")</f>
        <v/>
      </c>
      <c r="F7032" s="10">
        <f>IFERROR(INDEX(Lotes!$E:$E,MATCH(1,(Lotes!$A:$A=C7032)*(Lotes!$C:$C=E7032),0)),"")</f>
        <v/>
      </c>
      <c r="G7032" s="14" t="n"/>
    </row>
    <row r="7033">
      <c r="A7033" s="10" t="n"/>
      <c r="D7033">
        <f>IFERROR(VLOOKUP(C7033,Produtos!A:B,2,FALSE),"")</f>
        <v/>
      </c>
      <c r="F7033" s="10">
        <f>IFERROR(INDEX(Lotes!$E:$E,MATCH(1,(Lotes!$A:$A=C7033)*(Lotes!$C:$C=E7033),0)),"")</f>
        <v/>
      </c>
      <c r="G7033" s="14" t="n"/>
    </row>
    <row r="7034">
      <c r="A7034" s="10" t="n"/>
      <c r="D7034">
        <f>IFERROR(VLOOKUP(C7034,Produtos!A:B,2,FALSE),"")</f>
        <v/>
      </c>
      <c r="F7034" s="10">
        <f>IFERROR(INDEX(Lotes!$E:$E,MATCH(1,(Lotes!$A:$A=C7034)*(Lotes!$C:$C=E7034),0)),"")</f>
        <v/>
      </c>
      <c r="G7034" s="14" t="n"/>
    </row>
    <row r="7035">
      <c r="A7035" s="10" t="n"/>
      <c r="D7035">
        <f>IFERROR(VLOOKUP(C7035,Produtos!A:B,2,FALSE),"")</f>
        <v/>
      </c>
      <c r="F7035" s="10">
        <f>IFERROR(INDEX(Lotes!$E:$E,MATCH(1,(Lotes!$A:$A=C7035)*(Lotes!$C:$C=E7035),0)),"")</f>
        <v/>
      </c>
      <c r="G7035" s="14" t="n"/>
    </row>
    <row r="7036">
      <c r="A7036" s="10" t="n"/>
      <c r="D7036">
        <f>IFERROR(VLOOKUP(C7036,Produtos!A:B,2,FALSE),"")</f>
        <v/>
      </c>
      <c r="F7036" s="10">
        <f>IFERROR(INDEX(Lotes!$E:$E,MATCH(1,(Lotes!$A:$A=C7036)*(Lotes!$C:$C=E7036),0)),"")</f>
        <v/>
      </c>
      <c r="G7036" s="14" t="n"/>
    </row>
    <row r="7037">
      <c r="A7037" s="10" t="n"/>
      <c r="D7037">
        <f>IFERROR(VLOOKUP(C7037,Produtos!A:B,2,FALSE),"")</f>
        <v/>
      </c>
      <c r="F7037" s="10">
        <f>IFERROR(INDEX(Lotes!$E:$E,MATCH(1,(Lotes!$A:$A=C7037)*(Lotes!$C:$C=E7037),0)),"")</f>
        <v/>
      </c>
      <c r="G7037" s="14" t="n"/>
    </row>
    <row r="7038">
      <c r="A7038" s="10" t="n"/>
      <c r="D7038">
        <f>IFERROR(VLOOKUP(C7038,Produtos!A:B,2,FALSE),"")</f>
        <v/>
      </c>
      <c r="F7038" s="10">
        <f>IFERROR(INDEX(Lotes!$E:$E,MATCH(1,(Lotes!$A:$A=C7038)*(Lotes!$C:$C=E7038),0)),"")</f>
        <v/>
      </c>
      <c r="G7038" s="14" t="n"/>
    </row>
    <row r="7039">
      <c r="A7039" s="10" t="n"/>
      <c r="D7039">
        <f>IFERROR(VLOOKUP(C7039,Produtos!A:B,2,FALSE),"")</f>
        <v/>
      </c>
      <c r="F7039" s="10">
        <f>IFERROR(INDEX(Lotes!$E:$E,MATCH(1,(Lotes!$A:$A=C7039)*(Lotes!$C:$C=E7039),0)),"")</f>
        <v/>
      </c>
      <c r="G7039" s="14" t="n"/>
    </row>
    <row r="7040">
      <c r="A7040" s="10" t="n"/>
      <c r="D7040">
        <f>IFERROR(VLOOKUP(C7040,Produtos!A:B,2,FALSE),"")</f>
        <v/>
      </c>
      <c r="F7040" s="10">
        <f>IFERROR(INDEX(Lotes!$E:$E,MATCH(1,(Lotes!$A:$A=C7040)*(Lotes!$C:$C=E7040),0)),"")</f>
        <v/>
      </c>
      <c r="G7040" s="14" t="n"/>
    </row>
    <row r="7041">
      <c r="A7041" s="10" t="n"/>
      <c r="D7041">
        <f>IFERROR(VLOOKUP(C7041,Produtos!A:B,2,FALSE),"")</f>
        <v/>
      </c>
      <c r="F7041" s="10">
        <f>IFERROR(INDEX(Lotes!$E:$E,MATCH(1,(Lotes!$A:$A=C7041)*(Lotes!$C:$C=E7041),0)),"")</f>
        <v/>
      </c>
      <c r="G7041" s="14" t="n"/>
    </row>
    <row r="7042">
      <c r="A7042" s="10" t="n"/>
      <c r="D7042">
        <f>IFERROR(VLOOKUP(C7042,Produtos!A:B,2,FALSE),"")</f>
        <v/>
      </c>
      <c r="F7042" s="10">
        <f>IFERROR(INDEX(Lotes!$E:$E,MATCH(1,(Lotes!$A:$A=C7042)*(Lotes!$C:$C=E7042),0)),"")</f>
        <v/>
      </c>
      <c r="G7042" s="14" t="n"/>
    </row>
    <row r="7043">
      <c r="A7043" s="10" t="n"/>
      <c r="D7043">
        <f>IFERROR(VLOOKUP(C7043,Produtos!A:B,2,FALSE),"")</f>
        <v/>
      </c>
      <c r="F7043" s="10">
        <f>IFERROR(INDEX(Lotes!$E:$E,MATCH(1,(Lotes!$A:$A=C7043)*(Lotes!$C:$C=E7043),0)),"")</f>
        <v/>
      </c>
      <c r="G7043" s="14" t="n"/>
    </row>
    <row r="7044">
      <c r="A7044" s="10" t="n"/>
      <c r="D7044">
        <f>IFERROR(VLOOKUP(C7044,Produtos!A:B,2,FALSE),"")</f>
        <v/>
      </c>
      <c r="F7044" s="10">
        <f>IFERROR(INDEX(Lotes!$E:$E,MATCH(1,(Lotes!$A:$A=C7044)*(Lotes!$C:$C=E7044),0)),"")</f>
        <v/>
      </c>
      <c r="G7044" s="14" t="n"/>
    </row>
    <row r="7045">
      <c r="A7045" s="10" t="n"/>
      <c r="D7045">
        <f>IFERROR(VLOOKUP(C7045,Produtos!A:B,2,FALSE),"")</f>
        <v/>
      </c>
      <c r="F7045" s="10">
        <f>IFERROR(INDEX(Lotes!$E:$E,MATCH(1,(Lotes!$A:$A=C7045)*(Lotes!$C:$C=E7045),0)),"")</f>
        <v/>
      </c>
      <c r="G7045" s="14" t="n"/>
    </row>
    <row r="7046">
      <c r="A7046" s="10" t="n"/>
      <c r="D7046">
        <f>IFERROR(VLOOKUP(C7046,Produtos!A:B,2,FALSE),"")</f>
        <v/>
      </c>
      <c r="F7046" s="10">
        <f>IFERROR(INDEX(Lotes!$E:$E,MATCH(1,(Lotes!$A:$A=C7046)*(Lotes!$C:$C=E7046),0)),"")</f>
        <v/>
      </c>
      <c r="G7046" s="14" t="n"/>
    </row>
    <row r="7047">
      <c r="A7047" s="10" t="n"/>
      <c r="D7047">
        <f>IFERROR(VLOOKUP(C7047,Produtos!A:B,2,FALSE),"")</f>
        <v/>
      </c>
      <c r="F7047" s="10">
        <f>IFERROR(INDEX(Lotes!$E:$E,MATCH(1,(Lotes!$A:$A=C7047)*(Lotes!$C:$C=E7047),0)),"")</f>
        <v/>
      </c>
      <c r="G7047" s="14" t="n"/>
    </row>
    <row r="7048">
      <c r="A7048" s="10" t="n"/>
      <c r="D7048">
        <f>IFERROR(VLOOKUP(C7048,Produtos!A:B,2,FALSE),"")</f>
        <v/>
      </c>
      <c r="F7048" s="10">
        <f>IFERROR(INDEX(Lotes!$E:$E,MATCH(1,(Lotes!$A:$A=C7048)*(Lotes!$C:$C=E7048),0)),"")</f>
        <v/>
      </c>
      <c r="G7048" s="14" t="n"/>
    </row>
    <row r="7049">
      <c r="A7049" s="10" t="n"/>
      <c r="D7049">
        <f>IFERROR(VLOOKUP(C7049,Produtos!A:B,2,FALSE),"")</f>
        <v/>
      </c>
      <c r="F7049" s="10">
        <f>IFERROR(INDEX(Lotes!$E:$E,MATCH(1,(Lotes!$A:$A=C7049)*(Lotes!$C:$C=E7049),0)),"")</f>
        <v/>
      </c>
      <c r="G7049" s="14" t="n"/>
    </row>
    <row r="7050">
      <c r="A7050" s="10" t="n"/>
      <c r="D7050">
        <f>IFERROR(VLOOKUP(C7050,Produtos!A:B,2,FALSE),"")</f>
        <v/>
      </c>
      <c r="F7050" s="10">
        <f>IFERROR(INDEX(Lotes!$E:$E,MATCH(1,(Lotes!$A:$A=C7050)*(Lotes!$C:$C=E7050),0)),"")</f>
        <v/>
      </c>
      <c r="G7050" s="14" t="n"/>
    </row>
    <row r="7051">
      <c r="A7051" s="10" t="n"/>
      <c r="D7051">
        <f>IFERROR(VLOOKUP(C7051,Produtos!A:B,2,FALSE),"")</f>
        <v/>
      </c>
      <c r="F7051" s="10">
        <f>IFERROR(INDEX(Lotes!$E:$E,MATCH(1,(Lotes!$A:$A=C7051)*(Lotes!$C:$C=E7051),0)),"")</f>
        <v/>
      </c>
      <c r="G7051" s="14" t="n"/>
    </row>
    <row r="7052">
      <c r="A7052" s="10" t="n"/>
      <c r="D7052">
        <f>IFERROR(VLOOKUP(C7052,Produtos!A:B,2,FALSE),"")</f>
        <v/>
      </c>
      <c r="F7052" s="10">
        <f>IFERROR(INDEX(Lotes!$E:$E,MATCH(1,(Lotes!$A:$A=C7052)*(Lotes!$C:$C=E7052),0)),"")</f>
        <v/>
      </c>
      <c r="G7052" s="14" t="n"/>
    </row>
    <row r="7053">
      <c r="A7053" s="10" t="n"/>
      <c r="D7053">
        <f>IFERROR(VLOOKUP(C7053,Produtos!A:B,2,FALSE),"")</f>
        <v/>
      </c>
      <c r="F7053" s="10">
        <f>IFERROR(INDEX(Lotes!$E:$E,MATCH(1,(Lotes!$A:$A=C7053)*(Lotes!$C:$C=E7053),0)),"")</f>
        <v/>
      </c>
      <c r="G7053" s="14" t="n"/>
    </row>
    <row r="7054">
      <c r="A7054" s="10" t="n"/>
      <c r="D7054">
        <f>IFERROR(VLOOKUP(C7054,Produtos!A:B,2,FALSE),"")</f>
        <v/>
      </c>
      <c r="F7054" s="10">
        <f>IFERROR(INDEX(Lotes!$E:$E,MATCH(1,(Lotes!$A:$A=C7054)*(Lotes!$C:$C=E7054),0)),"")</f>
        <v/>
      </c>
      <c r="G7054" s="14" t="n"/>
    </row>
    <row r="7055">
      <c r="A7055" s="10" t="n"/>
      <c r="D7055">
        <f>IFERROR(VLOOKUP(C7055,Produtos!A:B,2,FALSE),"")</f>
        <v/>
      </c>
      <c r="F7055" s="10">
        <f>IFERROR(INDEX(Lotes!$E:$E,MATCH(1,(Lotes!$A:$A=C7055)*(Lotes!$C:$C=E7055),0)),"")</f>
        <v/>
      </c>
      <c r="G7055" s="14" t="n"/>
    </row>
    <row r="7056">
      <c r="A7056" s="10" t="n"/>
      <c r="D7056">
        <f>IFERROR(VLOOKUP(C7056,Produtos!A:B,2,FALSE),"")</f>
        <v/>
      </c>
      <c r="F7056" s="10">
        <f>IFERROR(INDEX(Lotes!$E:$E,MATCH(1,(Lotes!$A:$A=C7056)*(Lotes!$C:$C=E7056),0)),"")</f>
        <v/>
      </c>
      <c r="G7056" s="14" t="n"/>
    </row>
    <row r="7057">
      <c r="A7057" s="10" t="n"/>
      <c r="D7057">
        <f>IFERROR(VLOOKUP(C7057,Produtos!A:B,2,FALSE),"")</f>
        <v/>
      </c>
      <c r="F7057" s="10">
        <f>IFERROR(INDEX(Lotes!$E:$E,MATCH(1,(Lotes!$A:$A=C7057)*(Lotes!$C:$C=E7057),0)),"")</f>
        <v/>
      </c>
      <c r="G7057" s="14" t="n"/>
    </row>
    <row r="7058">
      <c r="A7058" s="10" t="n"/>
      <c r="D7058">
        <f>IFERROR(VLOOKUP(C7058,Produtos!A:B,2,FALSE),"")</f>
        <v/>
      </c>
      <c r="F7058" s="10">
        <f>IFERROR(INDEX(Lotes!$E:$E,MATCH(1,(Lotes!$A:$A=C7058)*(Lotes!$C:$C=E7058),0)),"")</f>
        <v/>
      </c>
      <c r="G7058" s="14" t="n"/>
    </row>
    <row r="7059">
      <c r="A7059" s="10" t="n"/>
      <c r="D7059">
        <f>IFERROR(VLOOKUP(C7059,Produtos!A:B,2,FALSE),"")</f>
        <v/>
      </c>
      <c r="F7059" s="10">
        <f>IFERROR(INDEX(Lotes!$E:$E,MATCH(1,(Lotes!$A:$A=C7059)*(Lotes!$C:$C=E7059),0)),"")</f>
        <v/>
      </c>
      <c r="G7059" s="14" t="n"/>
    </row>
    <row r="7060">
      <c r="A7060" s="10" t="n"/>
      <c r="D7060">
        <f>IFERROR(VLOOKUP(C7060,Produtos!A:B,2,FALSE),"")</f>
        <v/>
      </c>
      <c r="F7060" s="10">
        <f>IFERROR(INDEX(Lotes!$E:$E,MATCH(1,(Lotes!$A:$A=C7060)*(Lotes!$C:$C=E7060),0)),"")</f>
        <v/>
      </c>
      <c r="G7060" s="14" t="n"/>
    </row>
    <row r="7061">
      <c r="A7061" s="10" t="n"/>
      <c r="D7061">
        <f>IFERROR(VLOOKUP(C7061,Produtos!A:B,2,FALSE),"")</f>
        <v/>
      </c>
      <c r="F7061" s="10">
        <f>IFERROR(INDEX(Lotes!$E:$E,MATCH(1,(Lotes!$A:$A=C7061)*(Lotes!$C:$C=E7061),0)),"")</f>
        <v/>
      </c>
      <c r="G7061" s="14" t="n"/>
    </row>
    <row r="7062">
      <c r="A7062" s="10" t="n"/>
      <c r="D7062">
        <f>IFERROR(VLOOKUP(C7062,Produtos!A:B,2,FALSE),"")</f>
        <v/>
      </c>
      <c r="F7062" s="10">
        <f>IFERROR(INDEX(Lotes!$E:$E,MATCH(1,(Lotes!$A:$A=C7062)*(Lotes!$C:$C=E7062),0)),"")</f>
        <v/>
      </c>
      <c r="G7062" s="14" t="n"/>
    </row>
    <row r="7063">
      <c r="A7063" s="10" t="n"/>
      <c r="D7063">
        <f>IFERROR(VLOOKUP(C7063,Produtos!A:B,2,FALSE),"")</f>
        <v/>
      </c>
      <c r="F7063" s="10">
        <f>IFERROR(INDEX(Lotes!$E:$E,MATCH(1,(Lotes!$A:$A=C7063)*(Lotes!$C:$C=E7063),0)),"")</f>
        <v/>
      </c>
      <c r="G7063" s="14" t="n"/>
    </row>
    <row r="7064">
      <c r="A7064" s="10" t="n"/>
      <c r="D7064">
        <f>IFERROR(VLOOKUP(C7064,Produtos!A:B,2,FALSE),"")</f>
        <v/>
      </c>
      <c r="F7064" s="10">
        <f>IFERROR(INDEX(Lotes!$E:$E,MATCH(1,(Lotes!$A:$A=C7064)*(Lotes!$C:$C=E7064),0)),"")</f>
        <v/>
      </c>
      <c r="G7064" s="14" t="n"/>
    </row>
    <row r="7065">
      <c r="A7065" s="10" t="n"/>
      <c r="D7065">
        <f>IFERROR(VLOOKUP(C7065,Produtos!A:B,2,FALSE),"")</f>
        <v/>
      </c>
      <c r="F7065" s="10">
        <f>IFERROR(INDEX(Lotes!$E:$E,MATCH(1,(Lotes!$A:$A=C7065)*(Lotes!$C:$C=E7065),0)),"")</f>
        <v/>
      </c>
      <c r="G7065" s="14" t="n"/>
    </row>
    <row r="7066">
      <c r="A7066" s="10" t="n"/>
      <c r="D7066">
        <f>IFERROR(VLOOKUP(C7066,Produtos!A:B,2,FALSE),"")</f>
        <v/>
      </c>
      <c r="F7066" s="10">
        <f>IFERROR(INDEX(Lotes!$E:$E,MATCH(1,(Lotes!$A:$A=C7066)*(Lotes!$C:$C=E7066),0)),"")</f>
        <v/>
      </c>
      <c r="G7066" s="14" t="n"/>
    </row>
    <row r="7067">
      <c r="A7067" s="10" t="n"/>
      <c r="D7067">
        <f>IFERROR(VLOOKUP(C7067,Produtos!A:B,2,FALSE),"")</f>
        <v/>
      </c>
      <c r="F7067" s="10">
        <f>IFERROR(INDEX(Lotes!$E:$E,MATCH(1,(Lotes!$A:$A=C7067)*(Lotes!$C:$C=E7067),0)),"")</f>
        <v/>
      </c>
      <c r="G7067" s="14" t="n"/>
    </row>
    <row r="7068">
      <c r="A7068" s="10" t="n"/>
      <c r="D7068">
        <f>IFERROR(VLOOKUP(C7068,Produtos!A:B,2,FALSE),"")</f>
        <v/>
      </c>
      <c r="F7068" s="10">
        <f>IFERROR(INDEX(Lotes!$E:$E,MATCH(1,(Lotes!$A:$A=C7068)*(Lotes!$C:$C=E7068),0)),"")</f>
        <v/>
      </c>
      <c r="G7068" s="14" t="n"/>
    </row>
    <row r="7069">
      <c r="A7069" s="10" t="n"/>
      <c r="D7069">
        <f>IFERROR(VLOOKUP(C7069,Produtos!A:B,2,FALSE),"")</f>
        <v/>
      </c>
      <c r="F7069" s="10">
        <f>IFERROR(INDEX(Lotes!$E:$E,MATCH(1,(Lotes!$A:$A=C7069)*(Lotes!$C:$C=E7069),0)),"")</f>
        <v/>
      </c>
      <c r="G7069" s="14" t="n"/>
    </row>
    <row r="7070">
      <c r="A7070" s="10" t="n"/>
      <c r="D7070">
        <f>IFERROR(VLOOKUP(C7070,Produtos!A:B,2,FALSE),"")</f>
        <v/>
      </c>
      <c r="F7070" s="10">
        <f>IFERROR(INDEX(Lotes!$E:$E,MATCH(1,(Lotes!$A:$A=C7070)*(Lotes!$C:$C=E7070),0)),"")</f>
        <v/>
      </c>
      <c r="G7070" s="14" t="n"/>
    </row>
    <row r="7071">
      <c r="A7071" s="10" t="n"/>
      <c r="D7071">
        <f>IFERROR(VLOOKUP(C7071,Produtos!A:B,2,FALSE),"")</f>
        <v/>
      </c>
      <c r="F7071" s="10">
        <f>IFERROR(INDEX(Lotes!$E:$E,MATCH(1,(Lotes!$A:$A=C7071)*(Lotes!$C:$C=E7071),0)),"")</f>
        <v/>
      </c>
      <c r="G7071" s="14" t="n"/>
    </row>
    <row r="7072">
      <c r="A7072" s="10" t="n"/>
      <c r="D7072">
        <f>IFERROR(VLOOKUP(C7072,Produtos!A:B,2,FALSE),"")</f>
        <v/>
      </c>
      <c r="F7072" s="10">
        <f>IFERROR(INDEX(Lotes!$E:$E,MATCH(1,(Lotes!$A:$A=C7072)*(Lotes!$C:$C=E7072),0)),"")</f>
        <v/>
      </c>
      <c r="G7072" s="14" t="n"/>
    </row>
    <row r="7073">
      <c r="A7073" s="10" t="n"/>
      <c r="D7073">
        <f>IFERROR(VLOOKUP(C7073,Produtos!A:B,2,FALSE),"")</f>
        <v/>
      </c>
      <c r="F7073" s="10">
        <f>IFERROR(INDEX(Lotes!$E:$E,MATCH(1,(Lotes!$A:$A=C7073)*(Lotes!$C:$C=E7073),0)),"")</f>
        <v/>
      </c>
      <c r="G7073" s="14" t="n"/>
    </row>
    <row r="7074">
      <c r="A7074" s="10" t="n"/>
      <c r="D7074">
        <f>IFERROR(VLOOKUP(C7074,Produtos!A:B,2,FALSE),"")</f>
        <v/>
      </c>
      <c r="F7074" s="10">
        <f>IFERROR(INDEX(Lotes!$E:$E,MATCH(1,(Lotes!$A:$A=C7074)*(Lotes!$C:$C=E7074),0)),"")</f>
        <v/>
      </c>
      <c r="G7074" s="14" t="n"/>
    </row>
    <row r="7075">
      <c r="A7075" s="10" t="n"/>
      <c r="D7075">
        <f>IFERROR(VLOOKUP(C7075,Produtos!A:B,2,FALSE),"")</f>
        <v/>
      </c>
      <c r="F7075" s="10">
        <f>IFERROR(INDEX(Lotes!$E:$E,MATCH(1,(Lotes!$A:$A=C7075)*(Lotes!$C:$C=E7075),0)),"")</f>
        <v/>
      </c>
      <c r="G7075" s="14" t="n"/>
    </row>
    <row r="7076">
      <c r="A7076" s="10" t="n"/>
      <c r="D7076">
        <f>IFERROR(VLOOKUP(C7076,Produtos!A:B,2,FALSE),"")</f>
        <v/>
      </c>
      <c r="F7076" s="10">
        <f>IFERROR(INDEX(Lotes!$E:$E,MATCH(1,(Lotes!$A:$A=C7076)*(Lotes!$C:$C=E7076),0)),"")</f>
        <v/>
      </c>
      <c r="G7076" s="14" t="n"/>
    </row>
    <row r="7077">
      <c r="A7077" s="10" t="n"/>
      <c r="D7077">
        <f>IFERROR(VLOOKUP(C7077,Produtos!A:B,2,FALSE),"")</f>
        <v/>
      </c>
      <c r="F7077" s="10">
        <f>IFERROR(INDEX(Lotes!$E:$E,MATCH(1,(Lotes!$A:$A=C7077)*(Lotes!$C:$C=E7077),0)),"")</f>
        <v/>
      </c>
      <c r="G7077" s="14" t="n"/>
    </row>
    <row r="7078">
      <c r="A7078" s="10" t="n"/>
      <c r="D7078">
        <f>IFERROR(VLOOKUP(C7078,Produtos!A:B,2,FALSE),"")</f>
        <v/>
      </c>
      <c r="F7078" s="10">
        <f>IFERROR(INDEX(Lotes!$E:$E,MATCH(1,(Lotes!$A:$A=C7078)*(Lotes!$C:$C=E7078),0)),"")</f>
        <v/>
      </c>
      <c r="G7078" s="14" t="n"/>
    </row>
    <row r="7079">
      <c r="A7079" s="10" t="n"/>
      <c r="D7079">
        <f>IFERROR(VLOOKUP(C7079,Produtos!A:B,2,FALSE),"")</f>
        <v/>
      </c>
      <c r="F7079" s="10">
        <f>IFERROR(INDEX(Lotes!$E:$E,MATCH(1,(Lotes!$A:$A=C7079)*(Lotes!$C:$C=E7079),0)),"")</f>
        <v/>
      </c>
      <c r="G7079" s="14" t="n"/>
    </row>
    <row r="7080">
      <c r="A7080" s="10" t="n"/>
      <c r="D7080">
        <f>IFERROR(VLOOKUP(C7080,Produtos!A:B,2,FALSE),"")</f>
        <v/>
      </c>
      <c r="F7080" s="10">
        <f>IFERROR(INDEX(Lotes!$E:$E,MATCH(1,(Lotes!$A:$A=C7080)*(Lotes!$C:$C=E7080),0)),"")</f>
        <v/>
      </c>
      <c r="G7080" s="14" t="n"/>
    </row>
    <row r="7081">
      <c r="A7081" s="10" t="n"/>
      <c r="D7081">
        <f>IFERROR(VLOOKUP(C7081,Produtos!A:B,2,FALSE),"")</f>
        <v/>
      </c>
      <c r="F7081" s="10">
        <f>IFERROR(INDEX(Lotes!$E:$E,MATCH(1,(Lotes!$A:$A=C7081)*(Lotes!$C:$C=E7081),0)),"")</f>
        <v/>
      </c>
      <c r="G7081" s="14" t="n"/>
    </row>
    <row r="7082">
      <c r="A7082" s="10" t="n"/>
      <c r="D7082">
        <f>IFERROR(VLOOKUP(C7082,Produtos!A:B,2,FALSE),"")</f>
        <v/>
      </c>
      <c r="F7082" s="10">
        <f>IFERROR(INDEX(Lotes!$E:$E,MATCH(1,(Lotes!$A:$A=C7082)*(Lotes!$C:$C=E7082),0)),"")</f>
        <v/>
      </c>
      <c r="G7082" s="14" t="n"/>
    </row>
    <row r="7083">
      <c r="A7083" s="10" t="n"/>
      <c r="D7083">
        <f>IFERROR(VLOOKUP(C7083,Produtos!A:B,2,FALSE),"")</f>
        <v/>
      </c>
      <c r="F7083" s="10">
        <f>IFERROR(INDEX(Lotes!$E:$E,MATCH(1,(Lotes!$A:$A=C7083)*(Lotes!$C:$C=E7083),0)),"")</f>
        <v/>
      </c>
      <c r="G7083" s="14" t="n"/>
    </row>
    <row r="7084">
      <c r="A7084" s="10" t="n"/>
      <c r="D7084">
        <f>IFERROR(VLOOKUP(C7084,Produtos!A:B,2,FALSE),"")</f>
        <v/>
      </c>
      <c r="F7084" s="10">
        <f>IFERROR(INDEX(Lotes!$E:$E,MATCH(1,(Lotes!$A:$A=C7084)*(Lotes!$C:$C=E7084),0)),"")</f>
        <v/>
      </c>
      <c r="G7084" s="14" t="n"/>
    </row>
    <row r="7085">
      <c r="A7085" s="10" t="n"/>
      <c r="D7085">
        <f>IFERROR(VLOOKUP(C7085,Produtos!A:B,2,FALSE),"")</f>
        <v/>
      </c>
      <c r="F7085" s="10">
        <f>IFERROR(INDEX(Lotes!$E:$E,MATCH(1,(Lotes!$A:$A=C7085)*(Lotes!$C:$C=E7085),0)),"")</f>
        <v/>
      </c>
      <c r="G7085" s="14" t="n"/>
    </row>
    <row r="7086">
      <c r="A7086" s="10" t="n"/>
      <c r="D7086">
        <f>IFERROR(VLOOKUP(C7086,Produtos!A:B,2,FALSE),"")</f>
        <v/>
      </c>
      <c r="F7086" s="10">
        <f>IFERROR(INDEX(Lotes!$E:$E,MATCH(1,(Lotes!$A:$A=C7086)*(Lotes!$C:$C=E7086),0)),"")</f>
        <v/>
      </c>
      <c r="G7086" s="14" t="n"/>
    </row>
    <row r="7087">
      <c r="A7087" s="10" t="n"/>
      <c r="D7087">
        <f>IFERROR(VLOOKUP(C7087,Produtos!A:B,2,FALSE),"")</f>
        <v/>
      </c>
      <c r="F7087" s="10">
        <f>IFERROR(INDEX(Lotes!$E:$E,MATCH(1,(Lotes!$A:$A=C7087)*(Lotes!$C:$C=E7087),0)),"")</f>
        <v/>
      </c>
      <c r="G7087" s="14" t="n"/>
    </row>
    <row r="7088">
      <c r="A7088" s="10" t="n"/>
      <c r="D7088">
        <f>IFERROR(VLOOKUP(C7088,Produtos!A:B,2,FALSE),"")</f>
        <v/>
      </c>
      <c r="F7088" s="10">
        <f>IFERROR(INDEX(Lotes!$E:$E,MATCH(1,(Lotes!$A:$A=C7088)*(Lotes!$C:$C=E7088),0)),"")</f>
        <v/>
      </c>
      <c r="G7088" s="14" t="n"/>
    </row>
    <row r="7089">
      <c r="A7089" s="10" t="n"/>
      <c r="D7089">
        <f>IFERROR(VLOOKUP(C7089,Produtos!A:B,2,FALSE),"")</f>
        <v/>
      </c>
      <c r="F7089" s="10">
        <f>IFERROR(INDEX(Lotes!$E:$E,MATCH(1,(Lotes!$A:$A=C7089)*(Lotes!$C:$C=E7089),0)),"")</f>
        <v/>
      </c>
      <c r="G7089" s="14" t="n"/>
    </row>
    <row r="7090">
      <c r="A7090" s="10" t="n"/>
      <c r="D7090">
        <f>IFERROR(VLOOKUP(C7090,Produtos!A:B,2,FALSE),"")</f>
        <v/>
      </c>
      <c r="F7090" s="10">
        <f>IFERROR(INDEX(Lotes!$E:$E,MATCH(1,(Lotes!$A:$A=C7090)*(Lotes!$C:$C=E7090),0)),"")</f>
        <v/>
      </c>
      <c r="G7090" s="14" t="n"/>
    </row>
    <row r="7091">
      <c r="A7091" s="10" t="n"/>
      <c r="D7091">
        <f>IFERROR(VLOOKUP(C7091,Produtos!A:B,2,FALSE),"")</f>
        <v/>
      </c>
      <c r="F7091" s="10">
        <f>IFERROR(INDEX(Lotes!$E:$E,MATCH(1,(Lotes!$A:$A=C7091)*(Lotes!$C:$C=E7091),0)),"")</f>
        <v/>
      </c>
      <c r="G7091" s="14" t="n"/>
    </row>
    <row r="7092">
      <c r="A7092" s="10" t="n"/>
      <c r="D7092">
        <f>IFERROR(VLOOKUP(C7092,Produtos!A:B,2,FALSE),"")</f>
        <v/>
      </c>
      <c r="F7092" s="10">
        <f>IFERROR(INDEX(Lotes!$E:$E,MATCH(1,(Lotes!$A:$A=C7092)*(Lotes!$C:$C=E7092),0)),"")</f>
        <v/>
      </c>
      <c r="G7092" s="14" t="n"/>
    </row>
    <row r="7093">
      <c r="A7093" s="10" t="n"/>
      <c r="D7093">
        <f>IFERROR(VLOOKUP(C7093,Produtos!A:B,2,FALSE),"")</f>
        <v/>
      </c>
      <c r="F7093" s="10">
        <f>IFERROR(INDEX(Lotes!$E:$E,MATCH(1,(Lotes!$A:$A=C7093)*(Lotes!$C:$C=E7093),0)),"")</f>
        <v/>
      </c>
      <c r="G7093" s="14" t="n"/>
    </row>
    <row r="7094">
      <c r="A7094" s="10" t="n"/>
      <c r="D7094">
        <f>IFERROR(VLOOKUP(C7094,Produtos!A:B,2,FALSE),"")</f>
        <v/>
      </c>
      <c r="F7094" s="10">
        <f>IFERROR(INDEX(Lotes!$E:$E,MATCH(1,(Lotes!$A:$A=C7094)*(Lotes!$C:$C=E7094),0)),"")</f>
        <v/>
      </c>
      <c r="G7094" s="14" t="n"/>
    </row>
    <row r="7095">
      <c r="A7095" s="10" t="n"/>
      <c r="D7095">
        <f>IFERROR(VLOOKUP(C7095,Produtos!A:B,2,FALSE),"")</f>
        <v/>
      </c>
      <c r="F7095" s="10">
        <f>IFERROR(INDEX(Lotes!$E:$E,MATCH(1,(Lotes!$A:$A=C7095)*(Lotes!$C:$C=E7095),0)),"")</f>
        <v/>
      </c>
      <c r="G7095" s="14" t="n"/>
    </row>
    <row r="7096">
      <c r="A7096" s="10" t="n"/>
      <c r="D7096">
        <f>IFERROR(VLOOKUP(C7096,Produtos!A:B,2,FALSE),"")</f>
        <v/>
      </c>
      <c r="F7096" s="10">
        <f>IFERROR(INDEX(Lotes!$E:$E,MATCH(1,(Lotes!$A:$A=C7096)*(Lotes!$C:$C=E7096),0)),"")</f>
        <v/>
      </c>
      <c r="G7096" s="14" t="n"/>
    </row>
    <row r="7097">
      <c r="A7097" s="10" t="n"/>
      <c r="D7097">
        <f>IFERROR(VLOOKUP(C7097,Produtos!A:B,2,FALSE),"")</f>
        <v/>
      </c>
      <c r="F7097" s="10">
        <f>IFERROR(INDEX(Lotes!$E:$E,MATCH(1,(Lotes!$A:$A=C7097)*(Lotes!$C:$C=E7097),0)),"")</f>
        <v/>
      </c>
      <c r="G7097" s="14" t="n"/>
    </row>
    <row r="7098">
      <c r="A7098" s="10" t="n"/>
      <c r="D7098">
        <f>IFERROR(VLOOKUP(C7098,Produtos!A:B,2,FALSE),"")</f>
        <v/>
      </c>
      <c r="F7098" s="10">
        <f>IFERROR(INDEX(Lotes!$E:$E,MATCH(1,(Lotes!$A:$A=C7098)*(Lotes!$C:$C=E7098),0)),"")</f>
        <v/>
      </c>
      <c r="G7098" s="14" t="n"/>
    </row>
    <row r="7099">
      <c r="A7099" s="10" t="n"/>
      <c r="D7099">
        <f>IFERROR(VLOOKUP(C7099,Produtos!A:B,2,FALSE),"")</f>
        <v/>
      </c>
      <c r="F7099" s="10">
        <f>IFERROR(INDEX(Lotes!$E:$E,MATCH(1,(Lotes!$A:$A=C7099)*(Lotes!$C:$C=E7099),0)),"")</f>
        <v/>
      </c>
      <c r="G7099" s="14" t="n"/>
    </row>
    <row r="7100">
      <c r="A7100" s="10" t="n"/>
      <c r="D7100">
        <f>IFERROR(VLOOKUP(C7100,Produtos!A:B,2,FALSE),"")</f>
        <v/>
      </c>
      <c r="F7100" s="10">
        <f>IFERROR(INDEX(Lotes!$E:$E,MATCH(1,(Lotes!$A:$A=C7100)*(Lotes!$C:$C=E7100),0)),"")</f>
        <v/>
      </c>
      <c r="G7100" s="14" t="n"/>
    </row>
    <row r="7101">
      <c r="A7101" s="10" t="n"/>
      <c r="D7101">
        <f>IFERROR(VLOOKUP(C7101,Produtos!A:B,2,FALSE),"")</f>
        <v/>
      </c>
      <c r="F7101" s="10">
        <f>IFERROR(INDEX(Lotes!$E:$E,MATCH(1,(Lotes!$A:$A=C7101)*(Lotes!$C:$C=E7101),0)),"")</f>
        <v/>
      </c>
      <c r="G7101" s="14" t="n"/>
    </row>
    <row r="7102">
      <c r="A7102" s="10" t="n"/>
      <c r="D7102">
        <f>IFERROR(VLOOKUP(C7102,Produtos!A:B,2,FALSE),"")</f>
        <v/>
      </c>
      <c r="F7102" s="10">
        <f>IFERROR(INDEX(Lotes!$E:$E,MATCH(1,(Lotes!$A:$A=C7102)*(Lotes!$C:$C=E7102),0)),"")</f>
        <v/>
      </c>
      <c r="G7102" s="14" t="n"/>
    </row>
    <row r="7103">
      <c r="A7103" s="10" t="n"/>
      <c r="D7103">
        <f>IFERROR(VLOOKUP(C7103,Produtos!A:B,2,FALSE),"")</f>
        <v/>
      </c>
      <c r="F7103" s="10">
        <f>IFERROR(INDEX(Lotes!$E:$E,MATCH(1,(Lotes!$A:$A=C7103)*(Lotes!$C:$C=E7103),0)),"")</f>
        <v/>
      </c>
      <c r="G7103" s="14" t="n"/>
    </row>
    <row r="7104">
      <c r="A7104" s="10" t="n"/>
      <c r="D7104">
        <f>IFERROR(VLOOKUP(C7104,Produtos!A:B,2,FALSE),"")</f>
        <v/>
      </c>
      <c r="F7104" s="10">
        <f>IFERROR(INDEX(Lotes!$E:$E,MATCH(1,(Lotes!$A:$A=C7104)*(Lotes!$C:$C=E7104),0)),"")</f>
        <v/>
      </c>
      <c r="G7104" s="14" t="n"/>
    </row>
    <row r="7105">
      <c r="A7105" s="10" t="n"/>
      <c r="D7105">
        <f>IFERROR(VLOOKUP(C7105,Produtos!A:B,2,FALSE),"")</f>
        <v/>
      </c>
      <c r="F7105" s="10">
        <f>IFERROR(INDEX(Lotes!$E:$E,MATCH(1,(Lotes!$A:$A=C7105)*(Lotes!$C:$C=E7105),0)),"")</f>
        <v/>
      </c>
      <c r="G7105" s="14" t="n"/>
    </row>
    <row r="7106">
      <c r="A7106" s="10" t="n"/>
      <c r="D7106">
        <f>IFERROR(VLOOKUP(C7106,Produtos!A:B,2,FALSE),"")</f>
        <v/>
      </c>
      <c r="F7106" s="10">
        <f>IFERROR(INDEX(Lotes!$E:$E,MATCH(1,(Lotes!$A:$A=C7106)*(Lotes!$C:$C=E7106),0)),"")</f>
        <v/>
      </c>
      <c r="G7106" s="14" t="n"/>
    </row>
    <row r="7107">
      <c r="A7107" s="10" t="n"/>
      <c r="D7107">
        <f>IFERROR(VLOOKUP(C7107,Produtos!A:B,2,FALSE),"")</f>
        <v/>
      </c>
      <c r="F7107" s="10">
        <f>IFERROR(INDEX(Lotes!$E:$E,MATCH(1,(Lotes!$A:$A=C7107)*(Lotes!$C:$C=E7107),0)),"")</f>
        <v/>
      </c>
      <c r="G7107" s="14" t="n"/>
    </row>
    <row r="7108">
      <c r="A7108" s="10" t="n"/>
      <c r="D7108">
        <f>IFERROR(VLOOKUP(C7108,Produtos!A:B,2,FALSE),"")</f>
        <v/>
      </c>
      <c r="F7108" s="10">
        <f>IFERROR(INDEX(Lotes!$E:$E,MATCH(1,(Lotes!$A:$A=C7108)*(Lotes!$C:$C=E7108),0)),"")</f>
        <v/>
      </c>
      <c r="G7108" s="14" t="n"/>
    </row>
    <row r="7109">
      <c r="A7109" s="10" t="n"/>
      <c r="D7109">
        <f>IFERROR(VLOOKUP(C7109,Produtos!A:B,2,FALSE),"")</f>
        <v/>
      </c>
      <c r="F7109" s="10">
        <f>IFERROR(INDEX(Lotes!$E:$E,MATCH(1,(Lotes!$A:$A=C7109)*(Lotes!$C:$C=E7109),0)),"")</f>
        <v/>
      </c>
      <c r="G7109" s="14" t="n"/>
    </row>
    <row r="7110">
      <c r="A7110" s="10" t="n"/>
      <c r="D7110">
        <f>IFERROR(VLOOKUP(C7110,Produtos!A:B,2,FALSE),"")</f>
        <v/>
      </c>
      <c r="F7110" s="10">
        <f>IFERROR(INDEX(Lotes!$E:$E,MATCH(1,(Lotes!$A:$A=C7110)*(Lotes!$C:$C=E7110),0)),"")</f>
        <v/>
      </c>
      <c r="G7110" s="14" t="n"/>
    </row>
    <row r="7111">
      <c r="A7111" s="10" t="n"/>
      <c r="D7111">
        <f>IFERROR(VLOOKUP(C7111,Produtos!A:B,2,FALSE),"")</f>
        <v/>
      </c>
      <c r="F7111" s="10">
        <f>IFERROR(INDEX(Lotes!$E:$E,MATCH(1,(Lotes!$A:$A=C7111)*(Lotes!$C:$C=E7111),0)),"")</f>
        <v/>
      </c>
      <c r="G7111" s="14" t="n"/>
    </row>
    <row r="7112">
      <c r="A7112" s="10" t="n"/>
      <c r="D7112">
        <f>IFERROR(VLOOKUP(C7112,Produtos!A:B,2,FALSE),"")</f>
        <v/>
      </c>
      <c r="F7112" s="10">
        <f>IFERROR(INDEX(Lotes!$E:$E,MATCH(1,(Lotes!$A:$A=C7112)*(Lotes!$C:$C=E7112),0)),"")</f>
        <v/>
      </c>
      <c r="G7112" s="14" t="n"/>
    </row>
    <row r="7113">
      <c r="A7113" s="10" t="n"/>
      <c r="D7113">
        <f>IFERROR(VLOOKUP(C7113,Produtos!A:B,2,FALSE),"")</f>
        <v/>
      </c>
      <c r="F7113" s="10">
        <f>IFERROR(INDEX(Lotes!$E:$E,MATCH(1,(Lotes!$A:$A=C7113)*(Lotes!$C:$C=E7113),0)),"")</f>
        <v/>
      </c>
      <c r="G7113" s="14" t="n"/>
    </row>
    <row r="7114">
      <c r="A7114" s="10" t="n"/>
      <c r="D7114">
        <f>IFERROR(VLOOKUP(C7114,Produtos!A:B,2,FALSE),"")</f>
        <v/>
      </c>
      <c r="F7114" s="10">
        <f>IFERROR(INDEX(Lotes!$E:$E,MATCH(1,(Lotes!$A:$A=C7114)*(Lotes!$C:$C=E7114),0)),"")</f>
        <v/>
      </c>
      <c r="G7114" s="14" t="n"/>
    </row>
    <row r="7115">
      <c r="A7115" s="10" t="n"/>
      <c r="D7115">
        <f>IFERROR(VLOOKUP(C7115,Produtos!A:B,2,FALSE),"")</f>
        <v/>
      </c>
      <c r="F7115" s="10">
        <f>IFERROR(INDEX(Lotes!$E:$E,MATCH(1,(Lotes!$A:$A=C7115)*(Lotes!$C:$C=E7115),0)),"")</f>
        <v/>
      </c>
      <c r="G7115" s="14" t="n"/>
    </row>
    <row r="7116">
      <c r="A7116" s="10" t="n"/>
      <c r="D7116">
        <f>IFERROR(VLOOKUP(C7116,Produtos!A:B,2,FALSE),"")</f>
        <v/>
      </c>
      <c r="F7116" s="10">
        <f>IFERROR(INDEX(Lotes!$E:$E,MATCH(1,(Lotes!$A:$A=C7116)*(Lotes!$C:$C=E7116),0)),"")</f>
        <v/>
      </c>
      <c r="G7116" s="14" t="n"/>
    </row>
    <row r="7117">
      <c r="A7117" s="10" t="n"/>
      <c r="D7117">
        <f>IFERROR(VLOOKUP(C7117,Produtos!A:B,2,FALSE),"")</f>
        <v/>
      </c>
      <c r="F7117" s="10">
        <f>IFERROR(INDEX(Lotes!$E:$E,MATCH(1,(Lotes!$A:$A=C7117)*(Lotes!$C:$C=E7117),0)),"")</f>
        <v/>
      </c>
      <c r="G7117" s="14" t="n"/>
    </row>
    <row r="7118">
      <c r="A7118" s="10" t="n"/>
      <c r="D7118">
        <f>IFERROR(VLOOKUP(C7118,Produtos!A:B,2,FALSE),"")</f>
        <v/>
      </c>
      <c r="F7118" s="10">
        <f>IFERROR(INDEX(Lotes!$E:$E,MATCH(1,(Lotes!$A:$A=C7118)*(Lotes!$C:$C=E7118),0)),"")</f>
        <v/>
      </c>
      <c r="G7118" s="14" t="n"/>
    </row>
    <row r="7119">
      <c r="A7119" s="10" t="n"/>
      <c r="D7119">
        <f>IFERROR(VLOOKUP(C7119,Produtos!A:B,2,FALSE),"")</f>
        <v/>
      </c>
      <c r="F7119" s="10">
        <f>IFERROR(INDEX(Lotes!$E:$E,MATCH(1,(Lotes!$A:$A=C7119)*(Lotes!$C:$C=E7119),0)),"")</f>
        <v/>
      </c>
      <c r="G7119" s="14" t="n"/>
    </row>
    <row r="7120">
      <c r="A7120" s="10" t="n"/>
      <c r="D7120">
        <f>IFERROR(VLOOKUP(C7120,Produtos!A:B,2,FALSE),"")</f>
        <v/>
      </c>
      <c r="F7120" s="10">
        <f>IFERROR(INDEX(Lotes!$E:$E,MATCH(1,(Lotes!$A:$A=C7120)*(Lotes!$C:$C=E7120),0)),"")</f>
        <v/>
      </c>
      <c r="G7120" s="14" t="n"/>
    </row>
    <row r="7121">
      <c r="A7121" s="10" t="n"/>
      <c r="D7121">
        <f>IFERROR(VLOOKUP(C7121,Produtos!A:B,2,FALSE),"")</f>
        <v/>
      </c>
      <c r="F7121" s="10">
        <f>IFERROR(INDEX(Lotes!$E:$E,MATCH(1,(Lotes!$A:$A=C7121)*(Lotes!$C:$C=E7121),0)),"")</f>
        <v/>
      </c>
      <c r="G7121" s="14" t="n"/>
    </row>
    <row r="7122">
      <c r="A7122" s="10" t="n"/>
      <c r="D7122">
        <f>IFERROR(VLOOKUP(C7122,Produtos!A:B,2,FALSE),"")</f>
        <v/>
      </c>
      <c r="F7122" s="10">
        <f>IFERROR(INDEX(Lotes!$E:$E,MATCH(1,(Lotes!$A:$A=C7122)*(Lotes!$C:$C=E7122),0)),"")</f>
        <v/>
      </c>
      <c r="G7122" s="14" t="n"/>
    </row>
    <row r="7123">
      <c r="A7123" s="10" t="n"/>
      <c r="D7123">
        <f>IFERROR(VLOOKUP(C7123,Produtos!A:B,2,FALSE),"")</f>
        <v/>
      </c>
      <c r="F7123" s="10">
        <f>IFERROR(INDEX(Lotes!$E:$E,MATCH(1,(Lotes!$A:$A=C7123)*(Lotes!$C:$C=E7123),0)),"")</f>
        <v/>
      </c>
      <c r="G7123" s="14" t="n"/>
    </row>
    <row r="7124">
      <c r="A7124" s="10" t="n"/>
      <c r="D7124">
        <f>IFERROR(VLOOKUP(C7124,Produtos!A:B,2,FALSE),"")</f>
        <v/>
      </c>
      <c r="F7124" s="10">
        <f>IFERROR(INDEX(Lotes!$E:$E,MATCH(1,(Lotes!$A:$A=C7124)*(Lotes!$C:$C=E7124),0)),"")</f>
        <v/>
      </c>
      <c r="G7124" s="14" t="n"/>
    </row>
    <row r="7125">
      <c r="A7125" s="10" t="n"/>
      <c r="D7125">
        <f>IFERROR(VLOOKUP(C7125,Produtos!A:B,2,FALSE),"")</f>
        <v/>
      </c>
      <c r="F7125" s="10">
        <f>IFERROR(INDEX(Lotes!$E:$E,MATCH(1,(Lotes!$A:$A=C7125)*(Lotes!$C:$C=E7125),0)),"")</f>
        <v/>
      </c>
      <c r="G7125" s="14" t="n"/>
    </row>
    <row r="7126">
      <c r="A7126" s="10" t="n"/>
      <c r="D7126">
        <f>IFERROR(VLOOKUP(C7126,Produtos!A:B,2,FALSE),"")</f>
        <v/>
      </c>
      <c r="F7126" s="10">
        <f>IFERROR(INDEX(Lotes!$E:$E,MATCH(1,(Lotes!$A:$A=C7126)*(Lotes!$C:$C=E7126),0)),"")</f>
        <v/>
      </c>
      <c r="G7126" s="14" t="n"/>
    </row>
    <row r="7127">
      <c r="A7127" s="10" t="n"/>
      <c r="D7127">
        <f>IFERROR(VLOOKUP(C7127,Produtos!A:B,2,FALSE),"")</f>
        <v/>
      </c>
      <c r="F7127" s="10">
        <f>IFERROR(INDEX(Lotes!$E:$E,MATCH(1,(Lotes!$A:$A=C7127)*(Lotes!$C:$C=E7127),0)),"")</f>
        <v/>
      </c>
      <c r="G7127" s="14" t="n"/>
    </row>
    <row r="7128">
      <c r="A7128" s="10" t="n"/>
      <c r="D7128">
        <f>IFERROR(VLOOKUP(C7128,Produtos!A:B,2,FALSE),"")</f>
        <v/>
      </c>
      <c r="F7128" s="10">
        <f>IFERROR(INDEX(Lotes!$E:$E,MATCH(1,(Lotes!$A:$A=C7128)*(Lotes!$C:$C=E7128),0)),"")</f>
        <v/>
      </c>
      <c r="G7128" s="14" t="n"/>
    </row>
    <row r="7129">
      <c r="A7129" s="10" t="n"/>
      <c r="D7129">
        <f>IFERROR(VLOOKUP(C7129,Produtos!A:B,2,FALSE),"")</f>
        <v/>
      </c>
      <c r="F7129" s="10">
        <f>IFERROR(INDEX(Lotes!$E:$E,MATCH(1,(Lotes!$A:$A=C7129)*(Lotes!$C:$C=E7129),0)),"")</f>
        <v/>
      </c>
      <c r="G7129" s="14" t="n"/>
    </row>
    <row r="7130">
      <c r="A7130" s="10" t="n"/>
      <c r="D7130">
        <f>IFERROR(VLOOKUP(C7130,Produtos!A:B,2,FALSE),"")</f>
        <v/>
      </c>
      <c r="F7130" s="10">
        <f>IFERROR(INDEX(Lotes!$E:$E,MATCH(1,(Lotes!$A:$A=C7130)*(Lotes!$C:$C=E7130),0)),"")</f>
        <v/>
      </c>
      <c r="G7130" s="14" t="n"/>
    </row>
    <row r="7131">
      <c r="A7131" s="10" t="n"/>
      <c r="D7131">
        <f>IFERROR(VLOOKUP(C7131,Produtos!A:B,2,FALSE),"")</f>
        <v/>
      </c>
      <c r="F7131" s="10">
        <f>IFERROR(INDEX(Lotes!$E:$E,MATCH(1,(Lotes!$A:$A=C7131)*(Lotes!$C:$C=E7131),0)),"")</f>
        <v/>
      </c>
      <c r="G7131" s="14" t="n"/>
    </row>
    <row r="7132">
      <c r="A7132" s="10" t="n"/>
      <c r="D7132">
        <f>IFERROR(VLOOKUP(C7132,Produtos!A:B,2,FALSE),"")</f>
        <v/>
      </c>
      <c r="F7132" s="10">
        <f>IFERROR(INDEX(Lotes!$E:$E,MATCH(1,(Lotes!$A:$A=C7132)*(Lotes!$C:$C=E7132),0)),"")</f>
        <v/>
      </c>
      <c r="G7132" s="14" t="n"/>
    </row>
    <row r="7133">
      <c r="A7133" s="10" t="n"/>
      <c r="D7133">
        <f>IFERROR(VLOOKUP(C7133,Produtos!A:B,2,FALSE),"")</f>
        <v/>
      </c>
      <c r="F7133" s="10">
        <f>IFERROR(INDEX(Lotes!$E:$E,MATCH(1,(Lotes!$A:$A=C7133)*(Lotes!$C:$C=E7133),0)),"")</f>
        <v/>
      </c>
      <c r="G7133" s="14" t="n"/>
    </row>
    <row r="7134">
      <c r="A7134" s="10" t="n"/>
      <c r="D7134">
        <f>IFERROR(VLOOKUP(C7134,Produtos!A:B,2,FALSE),"")</f>
        <v/>
      </c>
      <c r="F7134" s="10">
        <f>IFERROR(INDEX(Lotes!$E:$E,MATCH(1,(Lotes!$A:$A=C7134)*(Lotes!$C:$C=E7134),0)),"")</f>
        <v/>
      </c>
      <c r="G7134" s="14" t="n"/>
    </row>
    <row r="7135">
      <c r="A7135" s="10" t="n"/>
      <c r="D7135">
        <f>IFERROR(VLOOKUP(C7135,Produtos!A:B,2,FALSE),"")</f>
        <v/>
      </c>
      <c r="F7135" s="10">
        <f>IFERROR(INDEX(Lotes!$E:$E,MATCH(1,(Lotes!$A:$A=C7135)*(Lotes!$C:$C=E7135),0)),"")</f>
        <v/>
      </c>
      <c r="G7135" s="14" t="n"/>
    </row>
    <row r="7136">
      <c r="A7136" s="10" t="n"/>
      <c r="D7136">
        <f>IFERROR(VLOOKUP(C7136,Produtos!A:B,2,FALSE),"")</f>
        <v/>
      </c>
      <c r="F7136" s="10">
        <f>IFERROR(INDEX(Lotes!$E:$E,MATCH(1,(Lotes!$A:$A=C7136)*(Lotes!$C:$C=E7136),0)),"")</f>
        <v/>
      </c>
      <c r="G7136" s="14" t="n"/>
    </row>
    <row r="7137">
      <c r="A7137" s="10" t="n"/>
      <c r="D7137">
        <f>IFERROR(VLOOKUP(C7137,Produtos!A:B,2,FALSE),"")</f>
        <v/>
      </c>
      <c r="F7137" s="10">
        <f>IFERROR(INDEX(Lotes!$E:$E,MATCH(1,(Lotes!$A:$A=C7137)*(Lotes!$C:$C=E7137),0)),"")</f>
        <v/>
      </c>
      <c r="G7137" s="14" t="n"/>
    </row>
    <row r="7138">
      <c r="A7138" s="10" t="n"/>
      <c r="D7138">
        <f>IFERROR(VLOOKUP(C7138,Produtos!A:B,2,FALSE),"")</f>
        <v/>
      </c>
      <c r="F7138" s="10">
        <f>IFERROR(INDEX(Lotes!$E:$E,MATCH(1,(Lotes!$A:$A=C7138)*(Lotes!$C:$C=E7138),0)),"")</f>
        <v/>
      </c>
      <c r="G7138" s="14" t="n"/>
    </row>
    <row r="7139">
      <c r="A7139" s="10" t="n"/>
      <c r="D7139">
        <f>IFERROR(VLOOKUP(C7139,Produtos!A:B,2,FALSE),"")</f>
        <v/>
      </c>
      <c r="F7139" s="10">
        <f>IFERROR(INDEX(Lotes!$E:$E,MATCH(1,(Lotes!$A:$A=C7139)*(Lotes!$C:$C=E7139),0)),"")</f>
        <v/>
      </c>
      <c r="G7139" s="14" t="n"/>
    </row>
    <row r="7140">
      <c r="A7140" s="10" t="n"/>
      <c r="D7140">
        <f>IFERROR(VLOOKUP(C7140,Produtos!A:B,2,FALSE),"")</f>
        <v/>
      </c>
      <c r="F7140" s="10">
        <f>IFERROR(INDEX(Lotes!$E:$E,MATCH(1,(Lotes!$A:$A=C7140)*(Lotes!$C:$C=E7140),0)),"")</f>
        <v/>
      </c>
      <c r="G7140" s="14" t="n"/>
    </row>
    <row r="7141">
      <c r="A7141" s="10" t="n"/>
      <c r="D7141">
        <f>IFERROR(VLOOKUP(C7141,Produtos!A:B,2,FALSE),"")</f>
        <v/>
      </c>
      <c r="F7141" s="10">
        <f>IFERROR(INDEX(Lotes!$E:$E,MATCH(1,(Lotes!$A:$A=C7141)*(Lotes!$C:$C=E7141),0)),"")</f>
        <v/>
      </c>
      <c r="G7141" s="14" t="n"/>
    </row>
    <row r="7142">
      <c r="A7142" s="10" t="n"/>
      <c r="D7142">
        <f>IFERROR(VLOOKUP(C7142,Produtos!A:B,2,FALSE),"")</f>
        <v/>
      </c>
      <c r="F7142" s="10">
        <f>IFERROR(INDEX(Lotes!$E:$E,MATCH(1,(Lotes!$A:$A=C7142)*(Lotes!$C:$C=E7142),0)),"")</f>
        <v/>
      </c>
      <c r="G7142" s="14" t="n"/>
    </row>
    <row r="7143">
      <c r="A7143" s="10" t="n"/>
      <c r="D7143">
        <f>IFERROR(VLOOKUP(C7143,Produtos!A:B,2,FALSE),"")</f>
        <v/>
      </c>
      <c r="F7143" s="10">
        <f>IFERROR(INDEX(Lotes!$E:$E,MATCH(1,(Lotes!$A:$A=C7143)*(Lotes!$C:$C=E7143),0)),"")</f>
        <v/>
      </c>
      <c r="G7143" s="14" t="n"/>
    </row>
    <row r="7144">
      <c r="A7144" s="10" t="n"/>
      <c r="D7144">
        <f>IFERROR(VLOOKUP(C7144,Produtos!A:B,2,FALSE),"")</f>
        <v/>
      </c>
      <c r="F7144" s="10">
        <f>IFERROR(INDEX(Lotes!$E:$E,MATCH(1,(Lotes!$A:$A=C7144)*(Lotes!$C:$C=E7144),0)),"")</f>
        <v/>
      </c>
      <c r="G7144" s="14" t="n"/>
    </row>
    <row r="7145">
      <c r="A7145" s="10" t="n"/>
      <c r="D7145">
        <f>IFERROR(VLOOKUP(C7145,Produtos!A:B,2,FALSE),"")</f>
        <v/>
      </c>
      <c r="F7145" s="10">
        <f>IFERROR(INDEX(Lotes!$E:$E,MATCH(1,(Lotes!$A:$A=C7145)*(Lotes!$C:$C=E7145),0)),"")</f>
        <v/>
      </c>
      <c r="G7145" s="14" t="n"/>
    </row>
    <row r="7146">
      <c r="A7146" s="10" t="n"/>
      <c r="D7146">
        <f>IFERROR(VLOOKUP(C7146,Produtos!A:B,2,FALSE),"")</f>
        <v/>
      </c>
      <c r="F7146" s="10">
        <f>IFERROR(INDEX(Lotes!$E:$E,MATCH(1,(Lotes!$A:$A=C7146)*(Lotes!$C:$C=E7146),0)),"")</f>
        <v/>
      </c>
      <c r="G7146" s="14" t="n"/>
    </row>
    <row r="7147">
      <c r="A7147" s="10" t="n"/>
      <c r="D7147">
        <f>IFERROR(VLOOKUP(C7147,Produtos!A:B,2,FALSE),"")</f>
        <v/>
      </c>
      <c r="F7147" s="10">
        <f>IFERROR(INDEX(Lotes!$E:$E,MATCH(1,(Lotes!$A:$A=C7147)*(Lotes!$C:$C=E7147),0)),"")</f>
        <v/>
      </c>
      <c r="G7147" s="14" t="n"/>
    </row>
    <row r="7148">
      <c r="A7148" s="10" t="n"/>
      <c r="D7148">
        <f>IFERROR(VLOOKUP(C7148,Produtos!A:B,2,FALSE),"")</f>
        <v/>
      </c>
      <c r="F7148" s="10">
        <f>IFERROR(INDEX(Lotes!$E:$E,MATCH(1,(Lotes!$A:$A=C7148)*(Lotes!$C:$C=E7148),0)),"")</f>
        <v/>
      </c>
      <c r="G7148" s="14" t="n"/>
    </row>
    <row r="7149">
      <c r="A7149" s="10" t="n"/>
      <c r="D7149">
        <f>IFERROR(VLOOKUP(C7149,Produtos!A:B,2,FALSE),"")</f>
        <v/>
      </c>
      <c r="F7149" s="10">
        <f>IFERROR(INDEX(Lotes!$E:$E,MATCH(1,(Lotes!$A:$A=C7149)*(Lotes!$C:$C=E7149),0)),"")</f>
        <v/>
      </c>
      <c r="G7149" s="14" t="n"/>
    </row>
    <row r="7150">
      <c r="A7150" s="10" t="n"/>
      <c r="D7150">
        <f>IFERROR(VLOOKUP(C7150,Produtos!A:B,2,FALSE),"")</f>
        <v/>
      </c>
      <c r="F7150" s="10">
        <f>IFERROR(INDEX(Lotes!$E:$E,MATCH(1,(Lotes!$A:$A=C7150)*(Lotes!$C:$C=E7150),0)),"")</f>
        <v/>
      </c>
      <c r="G7150" s="14" t="n"/>
    </row>
    <row r="7151">
      <c r="A7151" s="10" t="n"/>
      <c r="D7151">
        <f>IFERROR(VLOOKUP(C7151,Produtos!A:B,2,FALSE),"")</f>
        <v/>
      </c>
      <c r="F7151" s="10">
        <f>IFERROR(INDEX(Lotes!$E:$E,MATCH(1,(Lotes!$A:$A=C7151)*(Lotes!$C:$C=E7151),0)),"")</f>
        <v/>
      </c>
      <c r="G7151" s="14" t="n"/>
    </row>
    <row r="7152">
      <c r="A7152" s="10" t="n"/>
      <c r="D7152">
        <f>IFERROR(VLOOKUP(C7152,Produtos!A:B,2,FALSE),"")</f>
        <v/>
      </c>
      <c r="F7152" s="10">
        <f>IFERROR(INDEX(Lotes!$E:$E,MATCH(1,(Lotes!$A:$A=C7152)*(Lotes!$C:$C=E7152),0)),"")</f>
        <v/>
      </c>
      <c r="G7152" s="14" t="n"/>
    </row>
    <row r="7153">
      <c r="A7153" s="10" t="n"/>
      <c r="D7153">
        <f>IFERROR(VLOOKUP(C7153,Produtos!A:B,2,FALSE),"")</f>
        <v/>
      </c>
      <c r="F7153" s="10">
        <f>IFERROR(INDEX(Lotes!$E:$E,MATCH(1,(Lotes!$A:$A=C7153)*(Lotes!$C:$C=E7153),0)),"")</f>
        <v/>
      </c>
      <c r="G7153" s="14" t="n"/>
    </row>
    <row r="7154">
      <c r="A7154" s="10" t="n"/>
      <c r="D7154">
        <f>IFERROR(VLOOKUP(C7154,Produtos!A:B,2,FALSE),"")</f>
        <v/>
      </c>
      <c r="F7154" s="10">
        <f>IFERROR(INDEX(Lotes!$E:$E,MATCH(1,(Lotes!$A:$A=C7154)*(Lotes!$C:$C=E7154),0)),"")</f>
        <v/>
      </c>
      <c r="G7154" s="14" t="n"/>
    </row>
    <row r="7155">
      <c r="A7155" s="10" t="n"/>
      <c r="D7155">
        <f>IFERROR(VLOOKUP(C7155,Produtos!A:B,2,FALSE),"")</f>
        <v/>
      </c>
      <c r="F7155" s="10">
        <f>IFERROR(INDEX(Lotes!$E:$E,MATCH(1,(Lotes!$A:$A=C7155)*(Lotes!$C:$C=E7155),0)),"")</f>
        <v/>
      </c>
      <c r="G7155" s="14" t="n"/>
    </row>
    <row r="7156">
      <c r="A7156" s="10" t="n"/>
      <c r="D7156">
        <f>IFERROR(VLOOKUP(C7156,Produtos!A:B,2,FALSE),"")</f>
        <v/>
      </c>
      <c r="F7156" s="10">
        <f>IFERROR(INDEX(Lotes!$E:$E,MATCH(1,(Lotes!$A:$A=C7156)*(Lotes!$C:$C=E7156),0)),"")</f>
        <v/>
      </c>
      <c r="G7156" s="14" t="n"/>
    </row>
    <row r="7157">
      <c r="A7157" s="10" t="n"/>
      <c r="D7157">
        <f>IFERROR(VLOOKUP(C7157,Produtos!A:B,2,FALSE),"")</f>
        <v/>
      </c>
      <c r="F7157" s="10">
        <f>IFERROR(INDEX(Lotes!$E:$E,MATCH(1,(Lotes!$A:$A=C7157)*(Lotes!$C:$C=E7157),0)),"")</f>
        <v/>
      </c>
      <c r="G7157" s="14" t="n"/>
    </row>
    <row r="7158">
      <c r="A7158" s="10" t="n"/>
      <c r="D7158">
        <f>IFERROR(VLOOKUP(C7158,Produtos!A:B,2,FALSE),"")</f>
        <v/>
      </c>
      <c r="F7158" s="10">
        <f>IFERROR(INDEX(Lotes!$E:$E,MATCH(1,(Lotes!$A:$A=C7158)*(Lotes!$C:$C=E7158),0)),"")</f>
        <v/>
      </c>
      <c r="G7158" s="14" t="n"/>
    </row>
    <row r="7159">
      <c r="A7159" s="10" t="n"/>
      <c r="D7159">
        <f>IFERROR(VLOOKUP(C7159,Produtos!A:B,2,FALSE),"")</f>
        <v/>
      </c>
      <c r="F7159" s="10">
        <f>IFERROR(INDEX(Lotes!$E:$E,MATCH(1,(Lotes!$A:$A=C7159)*(Lotes!$C:$C=E7159),0)),"")</f>
        <v/>
      </c>
      <c r="G7159" s="14" t="n"/>
    </row>
    <row r="7160">
      <c r="A7160" s="10" t="n"/>
      <c r="D7160">
        <f>IFERROR(VLOOKUP(C7160,Produtos!A:B,2,FALSE),"")</f>
        <v/>
      </c>
      <c r="F7160" s="10">
        <f>IFERROR(INDEX(Lotes!$E:$E,MATCH(1,(Lotes!$A:$A=C7160)*(Lotes!$C:$C=E7160),0)),"")</f>
        <v/>
      </c>
      <c r="G7160" s="14" t="n"/>
    </row>
    <row r="7161">
      <c r="A7161" s="10" t="n"/>
      <c r="D7161">
        <f>IFERROR(VLOOKUP(C7161,Produtos!A:B,2,FALSE),"")</f>
        <v/>
      </c>
      <c r="F7161" s="10">
        <f>IFERROR(INDEX(Lotes!$E:$E,MATCH(1,(Lotes!$A:$A=C7161)*(Lotes!$C:$C=E7161),0)),"")</f>
        <v/>
      </c>
      <c r="G7161" s="14" t="n"/>
    </row>
    <row r="7162">
      <c r="A7162" s="10" t="n"/>
      <c r="D7162">
        <f>IFERROR(VLOOKUP(C7162,Produtos!A:B,2,FALSE),"")</f>
        <v/>
      </c>
      <c r="F7162" s="10">
        <f>IFERROR(INDEX(Lotes!$E:$E,MATCH(1,(Lotes!$A:$A=C7162)*(Lotes!$C:$C=E7162),0)),"")</f>
        <v/>
      </c>
      <c r="G7162" s="14" t="n"/>
    </row>
    <row r="7163">
      <c r="A7163" s="10" t="n"/>
      <c r="D7163">
        <f>IFERROR(VLOOKUP(C7163,Produtos!A:B,2,FALSE),"")</f>
        <v/>
      </c>
      <c r="F7163" s="10">
        <f>IFERROR(INDEX(Lotes!$E:$E,MATCH(1,(Lotes!$A:$A=C7163)*(Lotes!$C:$C=E7163),0)),"")</f>
        <v/>
      </c>
      <c r="G7163" s="14" t="n"/>
    </row>
    <row r="7164">
      <c r="A7164" s="10" t="n"/>
      <c r="D7164">
        <f>IFERROR(VLOOKUP(C7164,Produtos!A:B,2,FALSE),"")</f>
        <v/>
      </c>
      <c r="F7164" s="10">
        <f>IFERROR(INDEX(Lotes!$E:$E,MATCH(1,(Lotes!$A:$A=C7164)*(Lotes!$C:$C=E7164),0)),"")</f>
        <v/>
      </c>
      <c r="G7164" s="14" t="n"/>
    </row>
    <row r="7165">
      <c r="A7165" s="10" t="n"/>
      <c r="D7165">
        <f>IFERROR(VLOOKUP(C7165,Produtos!A:B,2,FALSE),"")</f>
        <v/>
      </c>
      <c r="F7165" s="10">
        <f>IFERROR(INDEX(Lotes!$E:$E,MATCH(1,(Lotes!$A:$A=C7165)*(Lotes!$C:$C=E7165),0)),"")</f>
        <v/>
      </c>
      <c r="G7165" s="14" t="n"/>
    </row>
    <row r="7166">
      <c r="A7166" s="10" t="n"/>
      <c r="D7166">
        <f>IFERROR(VLOOKUP(C7166,Produtos!A:B,2,FALSE),"")</f>
        <v/>
      </c>
      <c r="F7166" s="10">
        <f>IFERROR(INDEX(Lotes!$E:$E,MATCH(1,(Lotes!$A:$A=C7166)*(Lotes!$C:$C=E7166),0)),"")</f>
        <v/>
      </c>
      <c r="G7166" s="14" t="n"/>
    </row>
    <row r="7167">
      <c r="A7167" s="10" t="n"/>
      <c r="D7167">
        <f>IFERROR(VLOOKUP(C7167,Produtos!A:B,2,FALSE),"")</f>
        <v/>
      </c>
      <c r="F7167" s="10">
        <f>IFERROR(INDEX(Lotes!$E:$E,MATCH(1,(Lotes!$A:$A=C7167)*(Lotes!$C:$C=E7167),0)),"")</f>
        <v/>
      </c>
      <c r="G7167" s="14" t="n"/>
    </row>
    <row r="7168">
      <c r="A7168" s="10" t="n"/>
      <c r="D7168">
        <f>IFERROR(VLOOKUP(C7168,Produtos!A:B,2,FALSE),"")</f>
        <v/>
      </c>
      <c r="F7168" s="10">
        <f>IFERROR(INDEX(Lotes!$E:$E,MATCH(1,(Lotes!$A:$A=C7168)*(Lotes!$C:$C=E7168),0)),"")</f>
        <v/>
      </c>
      <c r="G7168" s="14" t="n"/>
    </row>
    <row r="7169">
      <c r="A7169" s="10" t="n"/>
      <c r="D7169">
        <f>IFERROR(VLOOKUP(C7169,Produtos!A:B,2,FALSE),"")</f>
        <v/>
      </c>
      <c r="F7169" s="10">
        <f>IFERROR(INDEX(Lotes!$E:$E,MATCH(1,(Lotes!$A:$A=C7169)*(Lotes!$C:$C=E7169),0)),"")</f>
        <v/>
      </c>
      <c r="G7169" s="14" t="n"/>
    </row>
    <row r="7170">
      <c r="A7170" s="10" t="n"/>
      <c r="D7170">
        <f>IFERROR(VLOOKUP(C7170,Produtos!A:B,2,FALSE),"")</f>
        <v/>
      </c>
      <c r="F7170" s="10">
        <f>IFERROR(INDEX(Lotes!$E:$E,MATCH(1,(Lotes!$A:$A=C7170)*(Lotes!$C:$C=E7170),0)),"")</f>
        <v/>
      </c>
      <c r="G7170" s="14" t="n"/>
    </row>
    <row r="7171">
      <c r="A7171" s="10" t="n"/>
      <c r="D7171">
        <f>IFERROR(VLOOKUP(C7171,Produtos!A:B,2,FALSE),"")</f>
        <v/>
      </c>
      <c r="F7171" s="10">
        <f>IFERROR(INDEX(Lotes!$E:$E,MATCH(1,(Lotes!$A:$A=C7171)*(Lotes!$C:$C=E7171),0)),"")</f>
        <v/>
      </c>
      <c r="G7171" s="14" t="n"/>
    </row>
    <row r="7172">
      <c r="A7172" s="10" t="n"/>
      <c r="D7172">
        <f>IFERROR(VLOOKUP(C7172,Produtos!A:B,2,FALSE),"")</f>
        <v/>
      </c>
      <c r="F7172" s="10">
        <f>IFERROR(INDEX(Lotes!$E:$E,MATCH(1,(Lotes!$A:$A=C7172)*(Lotes!$C:$C=E7172),0)),"")</f>
        <v/>
      </c>
      <c r="G7172" s="14" t="n"/>
    </row>
    <row r="7173">
      <c r="A7173" s="10" t="n"/>
      <c r="D7173">
        <f>IFERROR(VLOOKUP(C7173,Produtos!A:B,2,FALSE),"")</f>
        <v/>
      </c>
      <c r="F7173" s="10">
        <f>IFERROR(INDEX(Lotes!$E:$E,MATCH(1,(Lotes!$A:$A=C7173)*(Lotes!$C:$C=E7173),0)),"")</f>
        <v/>
      </c>
      <c r="G7173" s="14" t="n"/>
    </row>
    <row r="7174">
      <c r="A7174" s="10" t="n"/>
      <c r="D7174">
        <f>IFERROR(VLOOKUP(C7174,Produtos!A:B,2,FALSE),"")</f>
        <v/>
      </c>
      <c r="F7174" s="10">
        <f>IFERROR(INDEX(Lotes!$E:$E,MATCH(1,(Lotes!$A:$A=C7174)*(Lotes!$C:$C=E7174),0)),"")</f>
        <v/>
      </c>
      <c r="G7174" s="14" t="n"/>
    </row>
    <row r="7175">
      <c r="A7175" s="10" t="n"/>
      <c r="D7175">
        <f>IFERROR(VLOOKUP(C7175,Produtos!A:B,2,FALSE),"")</f>
        <v/>
      </c>
      <c r="F7175" s="10">
        <f>IFERROR(INDEX(Lotes!$E:$E,MATCH(1,(Lotes!$A:$A=C7175)*(Lotes!$C:$C=E7175),0)),"")</f>
        <v/>
      </c>
      <c r="G7175" s="14" t="n"/>
    </row>
    <row r="7176">
      <c r="A7176" s="10" t="n"/>
      <c r="D7176">
        <f>IFERROR(VLOOKUP(C7176,Produtos!A:B,2,FALSE),"")</f>
        <v/>
      </c>
      <c r="F7176" s="10">
        <f>IFERROR(INDEX(Lotes!$E:$E,MATCH(1,(Lotes!$A:$A=C7176)*(Lotes!$C:$C=E7176),0)),"")</f>
        <v/>
      </c>
      <c r="G7176" s="14" t="n"/>
    </row>
    <row r="7177">
      <c r="A7177" s="10" t="n"/>
      <c r="D7177">
        <f>IFERROR(VLOOKUP(C7177,Produtos!A:B,2,FALSE),"")</f>
        <v/>
      </c>
      <c r="F7177" s="10">
        <f>IFERROR(INDEX(Lotes!$E:$E,MATCH(1,(Lotes!$A:$A=C7177)*(Lotes!$C:$C=E7177),0)),"")</f>
        <v/>
      </c>
      <c r="G7177" s="14" t="n"/>
    </row>
    <row r="7178">
      <c r="A7178" s="10" t="n"/>
      <c r="D7178">
        <f>IFERROR(VLOOKUP(C7178,Produtos!A:B,2,FALSE),"")</f>
        <v/>
      </c>
      <c r="F7178" s="10">
        <f>IFERROR(INDEX(Lotes!$E:$E,MATCH(1,(Lotes!$A:$A=C7178)*(Lotes!$C:$C=E7178),0)),"")</f>
        <v/>
      </c>
      <c r="G7178" s="14" t="n"/>
    </row>
    <row r="7179">
      <c r="A7179" s="10" t="n"/>
      <c r="D7179">
        <f>IFERROR(VLOOKUP(C7179,Produtos!A:B,2,FALSE),"")</f>
        <v/>
      </c>
      <c r="F7179" s="10">
        <f>IFERROR(INDEX(Lotes!$E:$E,MATCH(1,(Lotes!$A:$A=C7179)*(Lotes!$C:$C=E7179),0)),"")</f>
        <v/>
      </c>
      <c r="G7179" s="14" t="n"/>
    </row>
    <row r="7180">
      <c r="A7180" s="10" t="n"/>
      <c r="D7180">
        <f>IFERROR(VLOOKUP(C7180,Produtos!A:B,2,FALSE),"")</f>
        <v/>
      </c>
      <c r="F7180" s="10">
        <f>IFERROR(INDEX(Lotes!$E:$E,MATCH(1,(Lotes!$A:$A=C7180)*(Lotes!$C:$C=E7180),0)),"")</f>
        <v/>
      </c>
      <c r="G7180" s="14" t="n"/>
    </row>
    <row r="7181">
      <c r="A7181" s="10" t="n"/>
      <c r="D7181">
        <f>IFERROR(VLOOKUP(C7181,Produtos!A:B,2,FALSE),"")</f>
        <v/>
      </c>
      <c r="F7181" s="10">
        <f>IFERROR(INDEX(Lotes!$E:$E,MATCH(1,(Lotes!$A:$A=C7181)*(Lotes!$C:$C=E7181),0)),"")</f>
        <v/>
      </c>
      <c r="G7181" s="14" t="n"/>
    </row>
    <row r="7182">
      <c r="A7182" s="10" t="n"/>
      <c r="D7182">
        <f>IFERROR(VLOOKUP(C7182,Produtos!A:B,2,FALSE),"")</f>
        <v/>
      </c>
      <c r="F7182" s="10">
        <f>IFERROR(INDEX(Lotes!$E:$E,MATCH(1,(Lotes!$A:$A=C7182)*(Lotes!$C:$C=E7182),0)),"")</f>
        <v/>
      </c>
      <c r="G7182" s="14" t="n"/>
    </row>
    <row r="7183">
      <c r="A7183" s="10" t="n"/>
      <c r="D7183">
        <f>IFERROR(VLOOKUP(C7183,Produtos!A:B,2,FALSE),"")</f>
        <v/>
      </c>
      <c r="F7183" s="10">
        <f>IFERROR(INDEX(Lotes!$E:$E,MATCH(1,(Lotes!$A:$A=C7183)*(Lotes!$C:$C=E7183),0)),"")</f>
        <v/>
      </c>
      <c r="G7183" s="14" t="n"/>
    </row>
    <row r="7184">
      <c r="A7184" s="10" t="n"/>
      <c r="D7184">
        <f>IFERROR(VLOOKUP(C7184,Produtos!A:B,2,FALSE),"")</f>
        <v/>
      </c>
      <c r="F7184" s="10">
        <f>IFERROR(INDEX(Lotes!$E:$E,MATCH(1,(Lotes!$A:$A=C7184)*(Lotes!$C:$C=E7184),0)),"")</f>
        <v/>
      </c>
      <c r="G7184" s="14" t="n"/>
    </row>
    <row r="7185">
      <c r="A7185" s="10" t="n"/>
      <c r="D7185">
        <f>IFERROR(VLOOKUP(C7185,Produtos!A:B,2,FALSE),"")</f>
        <v/>
      </c>
      <c r="F7185" s="10">
        <f>IFERROR(INDEX(Lotes!$E:$E,MATCH(1,(Lotes!$A:$A=C7185)*(Lotes!$C:$C=E7185),0)),"")</f>
        <v/>
      </c>
      <c r="G7185" s="14" t="n"/>
    </row>
    <row r="7186">
      <c r="A7186" s="10" t="n"/>
      <c r="D7186">
        <f>IFERROR(VLOOKUP(C7186,Produtos!A:B,2,FALSE),"")</f>
        <v/>
      </c>
      <c r="F7186" s="10">
        <f>IFERROR(INDEX(Lotes!$E:$E,MATCH(1,(Lotes!$A:$A=C7186)*(Lotes!$C:$C=E7186),0)),"")</f>
        <v/>
      </c>
      <c r="G7186" s="14" t="n"/>
    </row>
    <row r="7187">
      <c r="A7187" s="10" t="n"/>
      <c r="D7187">
        <f>IFERROR(VLOOKUP(C7187,Produtos!A:B,2,FALSE),"")</f>
        <v/>
      </c>
      <c r="F7187" s="10">
        <f>IFERROR(INDEX(Lotes!$E:$E,MATCH(1,(Lotes!$A:$A=C7187)*(Lotes!$C:$C=E7187),0)),"")</f>
        <v/>
      </c>
      <c r="G7187" s="14" t="n"/>
    </row>
    <row r="7188">
      <c r="A7188" s="10" t="n"/>
      <c r="D7188">
        <f>IFERROR(VLOOKUP(C7188,Produtos!A:B,2,FALSE),"")</f>
        <v/>
      </c>
      <c r="F7188" s="10">
        <f>IFERROR(INDEX(Lotes!$E:$E,MATCH(1,(Lotes!$A:$A=C7188)*(Lotes!$C:$C=E7188),0)),"")</f>
        <v/>
      </c>
      <c r="G7188" s="14" t="n"/>
    </row>
    <row r="7189">
      <c r="A7189" s="10" t="n"/>
      <c r="D7189">
        <f>IFERROR(VLOOKUP(C7189,Produtos!A:B,2,FALSE),"")</f>
        <v/>
      </c>
      <c r="F7189" s="10">
        <f>IFERROR(INDEX(Lotes!$E:$E,MATCH(1,(Lotes!$A:$A=C7189)*(Lotes!$C:$C=E7189),0)),"")</f>
        <v/>
      </c>
      <c r="G7189" s="14" t="n"/>
    </row>
    <row r="7190">
      <c r="A7190" s="10" t="n"/>
      <c r="D7190">
        <f>IFERROR(VLOOKUP(C7190,Produtos!A:B,2,FALSE),"")</f>
        <v/>
      </c>
      <c r="F7190" s="10">
        <f>IFERROR(INDEX(Lotes!$E:$E,MATCH(1,(Lotes!$A:$A=C7190)*(Lotes!$C:$C=E7190),0)),"")</f>
        <v/>
      </c>
      <c r="G7190" s="14" t="n"/>
    </row>
    <row r="7191">
      <c r="A7191" s="10" t="n"/>
      <c r="D7191">
        <f>IFERROR(VLOOKUP(C7191,Produtos!A:B,2,FALSE),"")</f>
        <v/>
      </c>
      <c r="F7191" s="10">
        <f>IFERROR(INDEX(Lotes!$E:$E,MATCH(1,(Lotes!$A:$A=C7191)*(Lotes!$C:$C=E7191),0)),"")</f>
        <v/>
      </c>
      <c r="G7191" s="14" t="n"/>
    </row>
    <row r="7192">
      <c r="A7192" s="10" t="n"/>
      <c r="D7192">
        <f>IFERROR(VLOOKUP(C7192,Produtos!A:B,2,FALSE),"")</f>
        <v/>
      </c>
      <c r="F7192" s="10">
        <f>IFERROR(INDEX(Lotes!$E:$E,MATCH(1,(Lotes!$A:$A=C7192)*(Lotes!$C:$C=E7192),0)),"")</f>
        <v/>
      </c>
      <c r="G7192" s="14" t="n"/>
    </row>
    <row r="7193">
      <c r="A7193" s="10" t="n"/>
      <c r="D7193">
        <f>IFERROR(VLOOKUP(C7193,Produtos!A:B,2,FALSE),"")</f>
        <v/>
      </c>
      <c r="F7193" s="10">
        <f>IFERROR(INDEX(Lotes!$E:$E,MATCH(1,(Lotes!$A:$A=C7193)*(Lotes!$C:$C=E7193),0)),"")</f>
        <v/>
      </c>
      <c r="G7193" s="14" t="n"/>
    </row>
    <row r="7194">
      <c r="A7194" s="10" t="n"/>
      <c r="D7194">
        <f>IFERROR(VLOOKUP(C7194,Produtos!A:B,2,FALSE),"")</f>
        <v/>
      </c>
      <c r="F7194" s="10">
        <f>IFERROR(INDEX(Lotes!$E:$E,MATCH(1,(Lotes!$A:$A=C7194)*(Lotes!$C:$C=E7194),0)),"")</f>
        <v/>
      </c>
      <c r="G7194" s="14" t="n"/>
    </row>
    <row r="7195">
      <c r="A7195" s="10" t="n"/>
      <c r="D7195">
        <f>IFERROR(VLOOKUP(C7195,Produtos!A:B,2,FALSE),"")</f>
        <v/>
      </c>
      <c r="F7195" s="10">
        <f>IFERROR(INDEX(Lotes!$E:$E,MATCH(1,(Lotes!$A:$A=C7195)*(Lotes!$C:$C=E7195),0)),"")</f>
        <v/>
      </c>
      <c r="G7195" s="14" t="n"/>
    </row>
    <row r="7196">
      <c r="A7196" s="10" t="n"/>
      <c r="D7196">
        <f>IFERROR(VLOOKUP(C7196,Produtos!A:B,2,FALSE),"")</f>
        <v/>
      </c>
      <c r="F7196" s="10">
        <f>IFERROR(INDEX(Lotes!$E:$E,MATCH(1,(Lotes!$A:$A=C7196)*(Lotes!$C:$C=E7196),0)),"")</f>
        <v/>
      </c>
      <c r="G7196" s="14" t="n"/>
    </row>
    <row r="7197">
      <c r="A7197" s="10" t="n"/>
      <c r="D7197">
        <f>IFERROR(VLOOKUP(C7197,Produtos!A:B,2,FALSE),"")</f>
        <v/>
      </c>
      <c r="F7197" s="10">
        <f>IFERROR(INDEX(Lotes!$E:$E,MATCH(1,(Lotes!$A:$A=C7197)*(Lotes!$C:$C=E7197),0)),"")</f>
        <v/>
      </c>
      <c r="G7197" s="14" t="n"/>
    </row>
    <row r="7198">
      <c r="A7198" s="10" t="n"/>
      <c r="D7198">
        <f>IFERROR(VLOOKUP(C7198,Produtos!A:B,2,FALSE),"")</f>
        <v/>
      </c>
      <c r="F7198" s="10">
        <f>IFERROR(INDEX(Lotes!$E:$E,MATCH(1,(Lotes!$A:$A=C7198)*(Lotes!$C:$C=E7198),0)),"")</f>
        <v/>
      </c>
      <c r="G7198" s="14" t="n"/>
    </row>
    <row r="7199">
      <c r="A7199" s="10" t="n"/>
      <c r="D7199">
        <f>IFERROR(VLOOKUP(C7199,Produtos!A:B,2,FALSE),"")</f>
        <v/>
      </c>
      <c r="F7199" s="10">
        <f>IFERROR(INDEX(Lotes!$E:$E,MATCH(1,(Lotes!$A:$A=C7199)*(Lotes!$C:$C=E7199),0)),"")</f>
        <v/>
      </c>
      <c r="G7199" s="14" t="n"/>
    </row>
    <row r="7200">
      <c r="A7200" s="10" t="n"/>
      <c r="D7200">
        <f>IFERROR(VLOOKUP(C7200,Produtos!A:B,2,FALSE),"")</f>
        <v/>
      </c>
      <c r="F7200" s="10">
        <f>IFERROR(INDEX(Lotes!$E:$E,MATCH(1,(Lotes!$A:$A=C7200)*(Lotes!$C:$C=E7200),0)),"")</f>
        <v/>
      </c>
      <c r="G7200" s="14" t="n"/>
    </row>
    <row r="7201">
      <c r="A7201" s="10" t="n"/>
      <c r="D7201">
        <f>IFERROR(VLOOKUP(C7201,Produtos!A:B,2,FALSE),"")</f>
        <v/>
      </c>
      <c r="F7201" s="10">
        <f>IFERROR(INDEX(Lotes!$E:$E,MATCH(1,(Lotes!$A:$A=C7201)*(Lotes!$C:$C=E7201),0)),"")</f>
        <v/>
      </c>
      <c r="G7201" s="14" t="n"/>
    </row>
    <row r="7202">
      <c r="A7202" s="10" t="n"/>
      <c r="D7202">
        <f>IFERROR(VLOOKUP(C7202,Produtos!A:B,2,FALSE),"")</f>
        <v/>
      </c>
      <c r="F7202" s="10">
        <f>IFERROR(INDEX(Lotes!$E:$E,MATCH(1,(Lotes!$A:$A=C7202)*(Lotes!$C:$C=E7202),0)),"")</f>
        <v/>
      </c>
      <c r="G7202" s="14" t="n"/>
    </row>
    <row r="7203">
      <c r="A7203" s="10" t="n"/>
      <c r="D7203">
        <f>IFERROR(VLOOKUP(C7203,Produtos!A:B,2,FALSE),"")</f>
        <v/>
      </c>
      <c r="F7203" s="10">
        <f>IFERROR(INDEX(Lotes!$E:$E,MATCH(1,(Lotes!$A:$A=C7203)*(Lotes!$C:$C=E7203),0)),"")</f>
        <v/>
      </c>
      <c r="G7203" s="14" t="n"/>
    </row>
    <row r="7204">
      <c r="A7204" s="10" t="n"/>
      <c r="D7204">
        <f>IFERROR(VLOOKUP(C7204,Produtos!A:B,2,FALSE),"")</f>
        <v/>
      </c>
      <c r="F7204" s="10">
        <f>IFERROR(INDEX(Lotes!$E:$E,MATCH(1,(Lotes!$A:$A=C7204)*(Lotes!$C:$C=E7204),0)),"")</f>
        <v/>
      </c>
      <c r="G7204" s="14" t="n"/>
    </row>
    <row r="7205">
      <c r="A7205" s="10" t="n"/>
      <c r="D7205">
        <f>IFERROR(VLOOKUP(C7205,Produtos!A:B,2,FALSE),"")</f>
        <v/>
      </c>
      <c r="F7205" s="10">
        <f>IFERROR(INDEX(Lotes!$E:$E,MATCH(1,(Lotes!$A:$A=C7205)*(Lotes!$C:$C=E7205),0)),"")</f>
        <v/>
      </c>
      <c r="G7205" s="14" t="n"/>
    </row>
    <row r="7206">
      <c r="A7206" s="10" t="n"/>
      <c r="D7206">
        <f>IFERROR(VLOOKUP(C7206,Produtos!A:B,2,FALSE),"")</f>
        <v/>
      </c>
      <c r="F7206" s="10">
        <f>IFERROR(INDEX(Lotes!$E:$E,MATCH(1,(Lotes!$A:$A=C7206)*(Lotes!$C:$C=E7206),0)),"")</f>
        <v/>
      </c>
      <c r="G7206" s="14" t="n"/>
    </row>
    <row r="7207">
      <c r="A7207" s="10" t="n"/>
      <c r="D7207">
        <f>IFERROR(VLOOKUP(C7207,Produtos!A:B,2,FALSE),"")</f>
        <v/>
      </c>
      <c r="F7207" s="10">
        <f>IFERROR(INDEX(Lotes!$E:$E,MATCH(1,(Lotes!$A:$A=C7207)*(Lotes!$C:$C=E7207),0)),"")</f>
        <v/>
      </c>
      <c r="G7207" s="14" t="n"/>
    </row>
    <row r="7208">
      <c r="A7208" s="10" t="n"/>
      <c r="D7208">
        <f>IFERROR(VLOOKUP(C7208,Produtos!A:B,2,FALSE),"")</f>
        <v/>
      </c>
      <c r="F7208" s="10">
        <f>IFERROR(INDEX(Lotes!$E:$E,MATCH(1,(Lotes!$A:$A=C7208)*(Lotes!$C:$C=E7208),0)),"")</f>
        <v/>
      </c>
      <c r="G7208" s="14" t="n"/>
    </row>
    <row r="7209">
      <c r="A7209" s="10" t="n"/>
      <c r="D7209">
        <f>IFERROR(VLOOKUP(C7209,Produtos!A:B,2,FALSE),"")</f>
        <v/>
      </c>
      <c r="F7209" s="10">
        <f>IFERROR(INDEX(Lotes!$E:$E,MATCH(1,(Lotes!$A:$A=C7209)*(Lotes!$C:$C=E7209),0)),"")</f>
        <v/>
      </c>
      <c r="G7209" s="14" t="n"/>
    </row>
    <row r="7210">
      <c r="A7210" s="10" t="n"/>
      <c r="D7210">
        <f>IFERROR(VLOOKUP(C7210,Produtos!A:B,2,FALSE),"")</f>
        <v/>
      </c>
      <c r="F7210" s="10">
        <f>IFERROR(INDEX(Lotes!$E:$E,MATCH(1,(Lotes!$A:$A=C7210)*(Lotes!$C:$C=E7210),0)),"")</f>
        <v/>
      </c>
      <c r="G7210" s="14" t="n"/>
    </row>
    <row r="7211">
      <c r="A7211" s="10" t="n"/>
      <c r="D7211">
        <f>IFERROR(VLOOKUP(C7211,Produtos!A:B,2,FALSE),"")</f>
        <v/>
      </c>
      <c r="F7211" s="10">
        <f>IFERROR(INDEX(Lotes!$E:$E,MATCH(1,(Lotes!$A:$A=C7211)*(Lotes!$C:$C=E7211),0)),"")</f>
        <v/>
      </c>
      <c r="G7211" s="14" t="n"/>
    </row>
    <row r="7212">
      <c r="A7212" s="10" t="n"/>
      <c r="D7212">
        <f>IFERROR(VLOOKUP(C7212,Produtos!A:B,2,FALSE),"")</f>
        <v/>
      </c>
      <c r="F7212" s="10">
        <f>IFERROR(INDEX(Lotes!$E:$E,MATCH(1,(Lotes!$A:$A=C7212)*(Lotes!$C:$C=E7212),0)),"")</f>
        <v/>
      </c>
      <c r="G7212" s="14" t="n"/>
    </row>
    <row r="7213">
      <c r="A7213" s="10" t="n"/>
      <c r="D7213">
        <f>IFERROR(VLOOKUP(C7213,Produtos!A:B,2,FALSE),"")</f>
        <v/>
      </c>
      <c r="F7213" s="10">
        <f>IFERROR(INDEX(Lotes!$E:$E,MATCH(1,(Lotes!$A:$A=C7213)*(Lotes!$C:$C=E7213),0)),"")</f>
        <v/>
      </c>
      <c r="G7213" s="14" t="n"/>
    </row>
    <row r="7214">
      <c r="A7214" s="10" t="n"/>
      <c r="D7214">
        <f>IFERROR(VLOOKUP(C7214,Produtos!A:B,2,FALSE),"")</f>
        <v/>
      </c>
      <c r="F7214" s="10">
        <f>IFERROR(INDEX(Lotes!$E:$E,MATCH(1,(Lotes!$A:$A=C7214)*(Lotes!$C:$C=E7214),0)),"")</f>
        <v/>
      </c>
      <c r="G7214" s="14" t="n"/>
    </row>
    <row r="7215">
      <c r="A7215" s="10" t="n"/>
      <c r="D7215">
        <f>IFERROR(VLOOKUP(C7215,Produtos!A:B,2,FALSE),"")</f>
        <v/>
      </c>
      <c r="F7215" s="10">
        <f>IFERROR(INDEX(Lotes!$E:$E,MATCH(1,(Lotes!$A:$A=C7215)*(Lotes!$C:$C=E7215),0)),"")</f>
        <v/>
      </c>
      <c r="G7215" s="14" t="n"/>
    </row>
    <row r="7216">
      <c r="A7216" s="10" t="n"/>
      <c r="D7216">
        <f>IFERROR(VLOOKUP(C7216,Produtos!A:B,2,FALSE),"")</f>
        <v/>
      </c>
      <c r="F7216" s="10">
        <f>IFERROR(INDEX(Lotes!$E:$E,MATCH(1,(Lotes!$A:$A=C7216)*(Lotes!$C:$C=E7216),0)),"")</f>
        <v/>
      </c>
      <c r="G7216" s="14" t="n"/>
    </row>
    <row r="7217">
      <c r="A7217" s="10" t="n"/>
      <c r="D7217">
        <f>IFERROR(VLOOKUP(C7217,Produtos!A:B,2,FALSE),"")</f>
        <v/>
      </c>
      <c r="F7217" s="10">
        <f>IFERROR(INDEX(Lotes!$E:$E,MATCH(1,(Lotes!$A:$A=C7217)*(Lotes!$C:$C=E7217),0)),"")</f>
        <v/>
      </c>
      <c r="G7217" s="14" t="n"/>
    </row>
    <row r="7218">
      <c r="A7218" s="10" t="n"/>
      <c r="D7218">
        <f>IFERROR(VLOOKUP(C7218,Produtos!A:B,2,FALSE),"")</f>
        <v/>
      </c>
      <c r="F7218" s="10">
        <f>IFERROR(INDEX(Lotes!$E:$E,MATCH(1,(Lotes!$A:$A=C7218)*(Lotes!$C:$C=E7218),0)),"")</f>
        <v/>
      </c>
      <c r="G7218" s="14" t="n"/>
    </row>
    <row r="7219">
      <c r="A7219" s="10" t="n"/>
      <c r="D7219">
        <f>IFERROR(VLOOKUP(C7219,Produtos!A:B,2,FALSE),"")</f>
        <v/>
      </c>
      <c r="F7219" s="10">
        <f>IFERROR(INDEX(Lotes!$E:$E,MATCH(1,(Lotes!$A:$A=C7219)*(Lotes!$C:$C=E7219),0)),"")</f>
        <v/>
      </c>
      <c r="G7219" s="14" t="n"/>
    </row>
    <row r="7220">
      <c r="A7220" s="10" t="n"/>
      <c r="D7220">
        <f>IFERROR(VLOOKUP(C7220,Produtos!A:B,2,FALSE),"")</f>
        <v/>
      </c>
      <c r="F7220" s="10">
        <f>IFERROR(INDEX(Lotes!$E:$E,MATCH(1,(Lotes!$A:$A=C7220)*(Lotes!$C:$C=E7220),0)),"")</f>
        <v/>
      </c>
      <c r="G7220" s="14" t="n"/>
    </row>
    <row r="7221">
      <c r="A7221" s="10" t="n"/>
      <c r="D7221">
        <f>IFERROR(VLOOKUP(C7221,Produtos!A:B,2,FALSE),"")</f>
        <v/>
      </c>
      <c r="F7221" s="10">
        <f>IFERROR(INDEX(Lotes!$E:$E,MATCH(1,(Lotes!$A:$A=C7221)*(Lotes!$C:$C=E7221),0)),"")</f>
        <v/>
      </c>
      <c r="G7221" s="14" t="n"/>
    </row>
    <row r="7222">
      <c r="A7222" s="10" t="n"/>
      <c r="D7222">
        <f>IFERROR(VLOOKUP(C7222,Produtos!A:B,2,FALSE),"")</f>
        <v/>
      </c>
      <c r="F7222" s="10">
        <f>IFERROR(INDEX(Lotes!$E:$E,MATCH(1,(Lotes!$A:$A=C7222)*(Lotes!$C:$C=E7222),0)),"")</f>
        <v/>
      </c>
      <c r="G7222" s="14" t="n"/>
    </row>
    <row r="7223">
      <c r="A7223" s="10" t="n"/>
      <c r="D7223">
        <f>IFERROR(VLOOKUP(C7223,Produtos!A:B,2,FALSE),"")</f>
        <v/>
      </c>
      <c r="F7223" s="10">
        <f>IFERROR(INDEX(Lotes!$E:$E,MATCH(1,(Lotes!$A:$A=C7223)*(Lotes!$C:$C=E7223),0)),"")</f>
        <v/>
      </c>
      <c r="G7223" s="14" t="n"/>
    </row>
    <row r="7224">
      <c r="A7224" s="10" t="n"/>
      <c r="D7224">
        <f>IFERROR(VLOOKUP(C7224,Produtos!A:B,2,FALSE),"")</f>
        <v/>
      </c>
      <c r="F7224" s="10">
        <f>IFERROR(INDEX(Lotes!$E:$E,MATCH(1,(Lotes!$A:$A=C7224)*(Lotes!$C:$C=E7224),0)),"")</f>
        <v/>
      </c>
      <c r="G7224" s="14" t="n"/>
    </row>
    <row r="7225">
      <c r="A7225" s="10" t="n"/>
      <c r="D7225">
        <f>IFERROR(VLOOKUP(C7225,Produtos!A:B,2,FALSE),"")</f>
        <v/>
      </c>
      <c r="F7225" s="10">
        <f>IFERROR(INDEX(Lotes!$E:$E,MATCH(1,(Lotes!$A:$A=C7225)*(Lotes!$C:$C=E7225),0)),"")</f>
        <v/>
      </c>
      <c r="G7225" s="14" t="n"/>
    </row>
    <row r="7226">
      <c r="A7226" s="10" t="n"/>
      <c r="D7226">
        <f>IFERROR(VLOOKUP(C7226,Produtos!A:B,2,FALSE),"")</f>
        <v/>
      </c>
      <c r="F7226" s="10">
        <f>IFERROR(INDEX(Lotes!$E:$E,MATCH(1,(Lotes!$A:$A=C7226)*(Lotes!$C:$C=E7226),0)),"")</f>
        <v/>
      </c>
      <c r="G7226" s="14" t="n"/>
    </row>
    <row r="7227">
      <c r="A7227" s="10" t="n"/>
      <c r="D7227">
        <f>IFERROR(VLOOKUP(C7227,Produtos!A:B,2,FALSE),"")</f>
        <v/>
      </c>
      <c r="F7227" s="10">
        <f>IFERROR(INDEX(Lotes!$E:$E,MATCH(1,(Lotes!$A:$A=C7227)*(Lotes!$C:$C=E7227),0)),"")</f>
        <v/>
      </c>
      <c r="G7227" s="14" t="n"/>
    </row>
    <row r="7228">
      <c r="A7228" s="10" t="n"/>
      <c r="D7228">
        <f>IFERROR(VLOOKUP(C7228,Produtos!A:B,2,FALSE),"")</f>
        <v/>
      </c>
      <c r="F7228" s="10">
        <f>IFERROR(INDEX(Lotes!$E:$E,MATCH(1,(Lotes!$A:$A=C7228)*(Lotes!$C:$C=E7228),0)),"")</f>
        <v/>
      </c>
      <c r="G7228" s="14" t="n"/>
    </row>
    <row r="7229">
      <c r="A7229" s="10" t="n"/>
      <c r="D7229">
        <f>IFERROR(VLOOKUP(C7229,Produtos!A:B,2,FALSE),"")</f>
        <v/>
      </c>
      <c r="F7229" s="10">
        <f>IFERROR(INDEX(Lotes!$E:$E,MATCH(1,(Lotes!$A:$A=C7229)*(Lotes!$C:$C=E7229),0)),"")</f>
        <v/>
      </c>
      <c r="G7229" s="14" t="n"/>
    </row>
    <row r="7230">
      <c r="A7230" s="10" t="n"/>
      <c r="D7230">
        <f>IFERROR(VLOOKUP(C7230,Produtos!A:B,2,FALSE),"")</f>
        <v/>
      </c>
      <c r="F7230" s="10">
        <f>IFERROR(INDEX(Lotes!$E:$E,MATCH(1,(Lotes!$A:$A=C7230)*(Lotes!$C:$C=E7230),0)),"")</f>
        <v/>
      </c>
      <c r="G7230" s="14" t="n"/>
    </row>
    <row r="7231">
      <c r="A7231" s="10" t="n"/>
      <c r="D7231">
        <f>IFERROR(VLOOKUP(C7231,Produtos!A:B,2,FALSE),"")</f>
        <v/>
      </c>
      <c r="F7231" s="10">
        <f>IFERROR(INDEX(Lotes!$E:$E,MATCH(1,(Lotes!$A:$A=C7231)*(Lotes!$C:$C=E7231),0)),"")</f>
        <v/>
      </c>
      <c r="G7231" s="14" t="n"/>
    </row>
    <row r="7232">
      <c r="A7232" s="10" t="n"/>
      <c r="D7232">
        <f>IFERROR(VLOOKUP(C7232,Produtos!A:B,2,FALSE),"")</f>
        <v/>
      </c>
      <c r="F7232" s="10">
        <f>IFERROR(INDEX(Lotes!$E:$E,MATCH(1,(Lotes!$A:$A=C7232)*(Lotes!$C:$C=E7232),0)),"")</f>
        <v/>
      </c>
      <c r="G7232" s="14" t="n"/>
    </row>
    <row r="7233">
      <c r="A7233" s="10" t="n"/>
      <c r="D7233">
        <f>IFERROR(VLOOKUP(C7233,Produtos!A:B,2,FALSE),"")</f>
        <v/>
      </c>
      <c r="F7233" s="10">
        <f>IFERROR(INDEX(Lotes!$E:$E,MATCH(1,(Lotes!$A:$A=C7233)*(Lotes!$C:$C=E7233),0)),"")</f>
        <v/>
      </c>
      <c r="G7233" s="14" t="n"/>
    </row>
    <row r="7234">
      <c r="A7234" s="10" t="n"/>
      <c r="D7234">
        <f>IFERROR(VLOOKUP(C7234,Produtos!A:B,2,FALSE),"")</f>
        <v/>
      </c>
      <c r="F7234" s="10">
        <f>IFERROR(INDEX(Lotes!$E:$E,MATCH(1,(Lotes!$A:$A=C7234)*(Lotes!$C:$C=E7234),0)),"")</f>
        <v/>
      </c>
      <c r="G7234" s="14" t="n"/>
    </row>
    <row r="7235">
      <c r="A7235" s="10" t="n"/>
      <c r="D7235">
        <f>IFERROR(VLOOKUP(C7235,Produtos!A:B,2,FALSE),"")</f>
        <v/>
      </c>
      <c r="F7235" s="10">
        <f>IFERROR(INDEX(Lotes!$E:$E,MATCH(1,(Lotes!$A:$A=C7235)*(Lotes!$C:$C=E7235),0)),"")</f>
        <v/>
      </c>
      <c r="G7235" s="14" t="n"/>
    </row>
    <row r="7236">
      <c r="A7236" s="10" t="n"/>
      <c r="D7236">
        <f>IFERROR(VLOOKUP(C7236,Produtos!A:B,2,FALSE),"")</f>
        <v/>
      </c>
      <c r="F7236" s="10">
        <f>IFERROR(INDEX(Lotes!$E:$E,MATCH(1,(Lotes!$A:$A=C7236)*(Lotes!$C:$C=E7236),0)),"")</f>
        <v/>
      </c>
      <c r="G7236" s="14" t="n"/>
    </row>
    <row r="7237">
      <c r="A7237" s="10" t="n"/>
      <c r="D7237">
        <f>IFERROR(VLOOKUP(C7237,Produtos!A:B,2,FALSE),"")</f>
        <v/>
      </c>
      <c r="F7237" s="10">
        <f>IFERROR(INDEX(Lotes!$E:$E,MATCH(1,(Lotes!$A:$A=C7237)*(Lotes!$C:$C=E7237),0)),"")</f>
        <v/>
      </c>
      <c r="G7237" s="14" t="n"/>
    </row>
    <row r="7238">
      <c r="A7238" s="10" t="n"/>
      <c r="D7238">
        <f>IFERROR(VLOOKUP(C7238,Produtos!A:B,2,FALSE),"")</f>
        <v/>
      </c>
      <c r="F7238" s="10">
        <f>IFERROR(INDEX(Lotes!$E:$E,MATCH(1,(Lotes!$A:$A=C7238)*(Lotes!$C:$C=E7238),0)),"")</f>
        <v/>
      </c>
      <c r="G7238" s="14" t="n"/>
    </row>
    <row r="7239">
      <c r="A7239" s="10" t="n"/>
      <c r="D7239">
        <f>IFERROR(VLOOKUP(C7239,Produtos!A:B,2,FALSE),"")</f>
        <v/>
      </c>
      <c r="F7239" s="10">
        <f>IFERROR(INDEX(Lotes!$E:$E,MATCH(1,(Lotes!$A:$A=C7239)*(Lotes!$C:$C=E7239),0)),"")</f>
        <v/>
      </c>
      <c r="G7239" s="14" t="n"/>
    </row>
    <row r="7240">
      <c r="A7240" s="10" t="n"/>
      <c r="D7240">
        <f>IFERROR(VLOOKUP(C7240,Produtos!A:B,2,FALSE),"")</f>
        <v/>
      </c>
      <c r="F7240" s="10">
        <f>IFERROR(INDEX(Lotes!$E:$E,MATCH(1,(Lotes!$A:$A=C7240)*(Lotes!$C:$C=E7240),0)),"")</f>
        <v/>
      </c>
      <c r="G7240" s="14" t="n"/>
    </row>
    <row r="7241">
      <c r="A7241" s="10" t="n"/>
      <c r="D7241">
        <f>IFERROR(VLOOKUP(C7241,Produtos!A:B,2,FALSE),"")</f>
        <v/>
      </c>
      <c r="F7241" s="10">
        <f>IFERROR(INDEX(Lotes!$E:$E,MATCH(1,(Lotes!$A:$A=C7241)*(Lotes!$C:$C=E7241),0)),"")</f>
        <v/>
      </c>
      <c r="G7241" s="14" t="n"/>
    </row>
    <row r="7242">
      <c r="A7242" s="10" t="n"/>
      <c r="D7242">
        <f>IFERROR(VLOOKUP(C7242,Produtos!A:B,2,FALSE),"")</f>
        <v/>
      </c>
      <c r="F7242" s="10">
        <f>IFERROR(INDEX(Lotes!$E:$E,MATCH(1,(Lotes!$A:$A=C7242)*(Lotes!$C:$C=E7242),0)),"")</f>
        <v/>
      </c>
      <c r="G7242" s="14" t="n"/>
    </row>
    <row r="7243">
      <c r="A7243" s="10" t="n"/>
      <c r="D7243">
        <f>IFERROR(VLOOKUP(C7243,Produtos!A:B,2,FALSE),"")</f>
        <v/>
      </c>
      <c r="F7243" s="10">
        <f>IFERROR(INDEX(Lotes!$E:$E,MATCH(1,(Lotes!$A:$A=C7243)*(Lotes!$C:$C=E7243),0)),"")</f>
        <v/>
      </c>
      <c r="G7243" s="14" t="n"/>
    </row>
    <row r="7244">
      <c r="A7244" s="10" t="n"/>
      <c r="D7244">
        <f>IFERROR(VLOOKUP(C7244,Produtos!A:B,2,FALSE),"")</f>
        <v/>
      </c>
      <c r="F7244" s="10">
        <f>IFERROR(INDEX(Lotes!$E:$E,MATCH(1,(Lotes!$A:$A=C7244)*(Lotes!$C:$C=E7244),0)),"")</f>
        <v/>
      </c>
      <c r="G7244" s="14" t="n"/>
    </row>
    <row r="7245">
      <c r="A7245" s="10" t="n"/>
      <c r="D7245">
        <f>IFERROR(VLOOKUP(C7245,Produtos!A:B,2,FALSE),"")</f>
        <v/>
      </c>
      <c r="F7245" s="10">
        <f>IFERROR(INDEX(Lotes!$E:$E,MATCH(1,(Lotes!$A:$A=C7245)*(Lotes!$C:$C=E7245),0)),"")</f>
        <v/>
      </c>
      <c r="G7245" s="14" t="n"/>
    </row>
    <row r="7246">
      <c r="A7246" s="10" t="n"/>
      <c r="D7246">
        <f>IFERROR(VLOOKUP(C7246,Produtos!A:B,2,FALSE),"")</f>
        <v/>
      </c>
      <c r="F7246" s="10">
        <f>IFERROR(INDEX(Lotes!$E:$E,MATCH(1,(Lotes!$A:$A=C7246)*(Lotes!$C:$C=E7246),0)),"")</f>
        <v/>
      </c>
      <c r="G7246" s="14" t="n"/>
    </row>
    <row r="7247">
      <c r="A7247" s="10" t="n"/>
      <c r="D7247">
        <f>IFERROR(VLOOKUP(C7247,Produtos!A:B,2,FALSE),"")</f>
        <v/>
      </c>
      <c r="F7247" s="10">
        <f>IFERROR(INDEX(Lotes!$E:$E,MATCH(1,(Lotes!$A:$A=C7247)*(Lotes!$C:$C=E7247),0)),"")</f>
        <v/>
      </c>
      <c r="G7247" s="14" t="n"/>
    </row>
    <row r="7248">
      <c r="A7248" s="10" t="n"/>
      <c r="D7248">
        <f>IFERROR(VLOOKUP(C7248,Produtos!A:B,2,FALSE),"")</f>
        <v/>
      </c>
      <c r="F7248" s="10">
        <f>IFERROR(INDEX(Lotes!$E:$E,MATCH(1,(Lotes!$A:$A=C7248)*(Lotes!$C:$C=E7248),0)),"")</f>
        <v/>
      </c>
      <c r="G7248" s="14" t="n"/>
    </row>
    <row r="7249">
      <c r="A7249" s="10" t="n"/>
      <c r="D7249">
        <f>IFERROR(VLOOKUP(C7249,Produtos!A:B,2,FALSE),"")</f>
        <v/>
      </c>
      <c r="F7249" s="10">
        <f>IFERROR(INDEX(Lotes!$E:$E,MATCH(1,(Lotes!$A:$A=C7249)*(Lotes!$C:$C=E7249),0)),"")</f>
        <v/>
      </c>
      <c r="G7249" s="14" t="n"/>
    </row>
    <row r="7250">
      <c r="A7250" s="10" t="n"/>
      <c r="D7250">
        <f>IFERROR(VLOOKUP(C7250,Produtos!A:B,2,FALSE),"")</f>
        <v/>
      </c>
      <c r="F7250" s="10">
        <f>IFERROR(INDEX(Lotes!$E:$E,MATCH(1,(Lotes!$A:$A=C7250)*(Lotes!$C:$C=E7250),0)),"")</f>
        <v/>
      </c>
      <c r="G7250" s="14" t="n"/>
    </row>
    <row r="7251">
      <c r="A7251" s="10" t="n"/>
      <c r="D7251">
        <f>IFERROR(VLOOKUP(C7251,Produtos!A:B,2,FALSE),"")</f>
        <v/>
      </c>
      <c r="F7251" s="10">
        <f>IFERROR(INDEX(Lotes!$E:$E,MATCH(1,(Lotes!$A:$A=C7251)*(Lotes!$C:$C=E7251),0)),"")</f>
        <v/>
      </c>
      <c r="G7251" s="14" t="n"/>
    </row>
    <row r="7252">
      <c r="A7252" s="10" t="n"/>
      <c r="D7252">
        <f>IFERROR(VLOOKUP(C7252,Produtos!A:B,2,FALSE),"")</f>
        <v/>
      </c>
      <c r="F7252" s="10">
        <f>IFERROR(INDEX(Lotes!$E:$E,MATCH(1,(Lotes!$A:$A=C7252)*(Lotes!$C:$C=E7252),0)),"")</f>
        <v/>
      </c>
      <c r="G7252" s="14" t="n"/>
    </row>
    <row r="7253">
      <c r="A7253" s="10" t="n"/>
      <c r="D7253">
        <f>IFERROR(VLOOKUP(C7253,Produtos!A:B,2,FALSE),"")</f>
        <v/>
      </c>
      <c r="F7253" s="10">
        <f>IFERROR(INDEX(Lotes!$E:$E,MATCH(1,(Lotes!$A:$A=C7253)*(Lotes!$C:$C=E7253),0)),"")</f>
        <v/>
      </c>
      <c r="G7253" s="14" t="n"/>
    </row>
    <row r="7254">
      <c r="A7254" s="10" t="n"/>
      <c r="D7254">
        <f>IFERROR(VLOOKUP(C7254,Produtos!A:B,2,FALSE),"")</f>
        <v/>
      </c>
      <c r="F7254" s="10">
        <f>IFERROR(INDEX(Lotes!$E:$E,MATCH(1,(Lotes!$A:$A=C7254)*(Lotes!$C:$C=E7254),0)),"")</f>
        <v/>
      </c>
      <c r="G7254" s="14" t="n"/>
    </row>
    <row r="7255">
      <c r="A7255" s="10" t="n"/>
      <c r="D7255">
        <f>IFERROR(VLOOKUP(C7255,Produtos!A:B,2,FALSE),"")</f>
        <v/>
      </c>
      <c r="F7255" s="10">
        <f>IFERROR(INDEX(Lotes!$E:$E,MATCH(1,(Lotes!$A:$A=C7255)*(Lotes!$C:$C=E7255),0)),"")</f>
        <v/>
      </c>
      <c r="G7255" s="14" t="n"/>
    </row>
    <row r="7256">
      <c r="A7256" s="10" t="n"/>
      <c r="D7256">
        <f>IFERROR(VLOOKUP(C7256,Produtos!A:B,2,FALSE),"")</f>
        <v/>
      </c>
      <c r="F7256" s="10">
        <f>IFERROR(INDEX(Lotes!$E:$E,MATCH(1,(Lotes!$A:$A=C7256)*(Lotes!$C:$C=E7256),0)),"")</f>
        <v/>
      </c>
      <c r="G7256" s="14" t="n"/>
    </row>
    <row r="7257">
      <c r="A7257" s="10" t="n"/>
      <c r="D7257">
        <f>IFERROR(VLOOKUP(C7257,Produtos!A:B,2,FALSE),"")</f>
        <v/>
      </c>
      <c r="F7257" s="10">
        <f>IFERROR(INDEX(Lotes!$E:$E,MATCH(1,(Lotes!$A:$A=C7257)*(Lotes!$C:$C=E7257),0)),"")</f>
        <v/>
      </c>
      <c r="G7257" s="14" t="n"/>
    </row>
    <row r="7258">
      <c r="A7258" s="10" t="n"/>
      <c r="D7258">
        <f>IFERROR(VLOOKUP(C7258,Produtos!A:B,2,FALSE),"")</f>
        <v/>
      </c>
      <c r="F7258" s="10">
        <f>IFERROR(INDEX(Lotes!$E:$E,MATCH(1,(Lotes!$A:$A=C7258)*(Lotes!$C:$C=E7258),0)),"")</f>
        <v/>
      </c>
      <c r="G7258" s="14" t="n"/>
    </row>
    <row r="7259">
      <c r="A7259" s="10" t="n"/>
      <c r="D7259">
        <f>IFERROR(VLOOKUP(C7259,Produtos!A:B,2,FALSE),"")</f>
        <v/>
      </c>
      <c r="F7259" s="10">
        <f>IFERROR(INDEX(Lotes!$E:$E,MATCH(1,(Lotes!$A:$A=C7259)*(Lotes!$C:$C=E7259),0)),"")</f>
        <v/>
      </c>
      <c r="G7259" s="14" t="n"/>
    </row>
    <row r="7260">
      <c r="A7260" s="10" t="n"/>
      <c r="D7260">
        <f>IFERROR(VLOOKUP(C7260,Produtos!A:B,2,FALSE),"")</f>
        <v/>
      </c>
      <c r="F7260" s="10">
        <f>IFERROR(INDEX(Lotes!$E:$E,MATCH(1,(Lotes!$A:$A=C7260)*(Lotes!$C:$C=E7260),0)),"")</f>
        <v/>
      </c>
      <c r="G7260" s="14" t="n"/>
    </row>
    <row r="7261">
      <c r="A7261" s="10" t="n"/>
      <c r="D7261">
        <f>IFERROR(VLOOKUP(C7261,Produtos!A:B,2,FALSE),"")</f>
        <v/>
      </c>
      <c r="F7261" s="10">
        <f>IFERROR(INDEX(Lotes!$E:$E,MATCH(1,(Lotes!$A:$A=C7261)*(Lotes!$C:$C=E7261),0)),"")</f>
        <v/>
      </c>
      <c r="G7261" s="14" t="n"/>
    </row>
    <row r="7262">
      <c r="A7262" s="10" t="n"/>
      <c r="D7262">
        <f>IFERROR(VLOOKUP(C7262,Produtos!A:B,2,FALSE),"")</f>
        <v/>
      </c>
      <c r="F7262" s="10">
        <f>IFERROR(INDEX(Lotes!$E:$E,MATCH(1,(Lotes!$A:$A=C7262)*(Lotes!$C:$C=E7262),0)),"")</f>
        <v/>
      </c>
      <c r="G7262" s="14" t="n"/>
    </row>
    <row r="7263">
      <c r="A7263" s="10" t="n"/>
      <c r="D7263">
        <f>IFERROR(VLOOKUP(C7263,Produtos!A:B,2,FALSE),"")</f>
        <v/>
      </c>
      <c r="F7263" s="10">
        <f>IFERROR(INDEX(Lotes!$E:$E,MATCH(1,(Lotes!$A:$A=C7263)*(Lotes!$C:$C=E7263),0)),"")</f>
        <v/>
      </c>
      <c r="G7263" s="14" t="n"/>
    </row>
    <row r="7264">
      <c r="A7264" s="10" t="n"/>
      <c r="D7264">
        <f>IFERROR(VLOOKUP(C7264,Produtos!A:B,2,FALSE),"")</f>
        <v/>
      </c>
      <c r="F7264" s="10">
        <f>IFERROR(INDEX(Lotes!$E:$E,MATCH(1,(Lotes!$A:$A=C7264)*(Lotes!$C:$C=E7264),0)),"")</f>
        <v/>
      </c>
      <c r="G7264" s="14" t="n"/>
    </row>
    <row r="7265">
      <c r="A7265" s="10" t="n"/>
      <c r="D7265">
        <f>IFERROR(VLOOKUP(C7265,Produtos!A:B,2,FALSE),"")</f>
        <v/>
      </c>
      <c r="F7265" s="10">
        <f>IFERROR(INDEX(Lotes!$E:$E,MATCH(1,(Lotes!$A:$A=C7265)*(Lotes!$C:$C=E7265),0)),"")</f>
        <v/>
      </c>
      <c r="G7265" s="14" t="n"/>
    </row>
    <row r="7266">
      <c r="A7266" s="10" t="n"/>
      <c r="D7266">
        <f>IFERROR(VLOOKUP(C7266,Produtos!A:B,2,FALSE),"")</f>
        <v/>
      </c>
      <c r="F7266" s="10">
        <f>IFERROR(INDEX(Lotes!$E:$E,MATCH(1,(Lotes!$A:$A=C7266)*(Lotes!$C:$C=E7266),0)),"")</f>
        <v/>
      </c>
      <c r="G7266" s="14" t="n"/>
    </row>
    <row r="7267">
      <c r="A7267" s="10" t="n"/>
      <c r="D7267">
        <f>IFERROR(VLOOKUP(C7267,Produtos!A:B,2,FALSE),"")</f>
        <v/>
      </c>
      <c r="F7267" s="10">
        <f>IFERROR(INDEX(Lotes!$E:$E,MATCH(1,(Lotes!$A:$A=C7267)*(Lotes!$C:$C=E7267),0)),"")</f>
        <v/>
      </c>
      <c r="G7267" s="14" t="n"/>
    </row>
    <row r="7268">
      <c r="A7268" s="10" t="n"/>
      <c r="D7268">
        <f>IFERROR(VLOOKUP(C7268,Produtos!A:B,2,FALSE),"")</f>
        <v/>
      </c>
      <c r="F7268" s="10">
        <f>IFERROR(INDEX(Lotes!$E:$E,MATCH(1,(Lotes!$A:$A=C7268)*(Lotes!$C:$C=E7268),0)),"")</f>
        <v/>
      </c>
      <c r="G7268" s="14" t="n"/>
    </row>
    <row r="7269">
      <c r="A7269" s="10" t="n"/>
      <c r="D7269">
        <f>IFERROR(VLOOKUP(C7269,Produtos!A:B,2,FALSE),"")</f>
        <v/>
      </c>
      <c r="F7269" s="10">
        <f>IFERROR(INDEX(Lotes!$E:$E,MATCH(1,(Lotes!$A:$A=C7269)*(Lotes!$C:$C=E7269),0)),"")</f>
        <v/>
      </c>
      <c r="G7269" s="14" t="n"/>
    </row>
    <row r="7270">
      <c r="A7270" s="10" t="n"/>
      <c r="D7270">
        <f>IFERROR(VLOOKUP(C7270,Produtos!A:B,2,FALSE),"")</f>
        <v/>
      </c>
      <c r="F7270" s="10">
        <f>IFERROR(INDEX(Lotes!$E:$E,MATCH(1,(Lotes!$A:$A=C7270)*(Lotes!$C:$C=E7270),0)),"")</f>
        <v/>
      </c>
      <c r="G7270" s="14" t="n"/>
    </row>
    <row r="7271">
      <c r="A7271" s="10" t="n"/>
      <c r="D7271">
        <f>IFERROR(VLOOKUP(C7271,Produtos!A:B,2,FALSE),"")</f>
        <v/>
      </c>
      <c r="F7271" s="10">
        <f>IFERROR(INDEX(Lotes!$E:$E,MATCH(1,(Lotes!$A:$A=C7271)*(Lotes!$C:$C=E7271),0)),"")</f>
        <v/>
      </c>
      <c r="G7271" s="14" t="n"/>
    </row>
    <row r="7272">
      <c r="A7272" s="10" t="n"/>
      <c r="D7272">
        <f>IFERROR(VLOOKUP(C7272,Produtos!A:B,2,FALSE),"")</f>
        <v/>
      </c>
      <c r="F7272" s="10">
        <f>IFERROR(INDEX(Lotes!$E:$E,MATCH(1,(Lotes!$A:$A=C7272)*(Lotes!$C:$C=E7272),0)),"")</f>
        <v/>
      </c>
      <c r="G7272" s="14" t="n"/>
    </row>
    <row r="7273">
      <c r="A7273" s="10" t="n"/>
      <c r="D7273">
        <f>IFERROR(VLOOKUP(C7273,Produtos!A:B,2,FALSE),"")</f>
        <v/>
      </c>
      <c r="F7273" s="10">
        <f>IFERROR(INDEX(Lotes!$E:$E,MATCH(1,(Lotes!$A:$A=C7273)*(Lotes!$C:$C=E7273),0)),"")</f>
        <v/>
      </c>
      <c r="G7273" s="14" t="n"/>
    </row>
    <row r="7274">
      <c r="A7274" s="10" t="n"/>
      <c r="D7274">
        <f>IFERROR(VLOOKUP(C7274,Produtos!A:B,2,FALSE),"")</f>
        <v/>
      </c>
      <c r="F7274" s="10">
        <f>IFERROR(INDEX(Lotes!$E:$E,MATCH(1,(Lotes!$A:$A=C7274)*(Lotes!$C:$C=E7274),0)),"")</f>
        <v/>
      </c>
      <c r="G7274" s="14" t="n"/>
    </row>
    <row r="7275">
      <c r="A7275" s="10" t="n"/>
      <c r="D7275">
        <f>IFERROR(VLOOKUP(C7275,Produtos!A:B,2,FALSE),"")</f>
        <v/>
      </c>
      <c r="F7275" s="10">
        <f>IFERROR(INDEX(Lotes!$E:$E,MATCH(1,(Lotes!$A:$A=C7275)*(Lotes!$C:$C=E7275),0)),"")</f>
        <v/>
      </c>
      <c r="G7275" s="14" t="n"/>
    </row>
    <row r="7276">
      <c r="A7276" s="10" t="n"/>
      <c r="D7276">
        <f>IFERROR(VLOOKUP(C7276,Produtos!A:B,2,FALSE),"")</f>
        <v/>
      </c>
      <c r="F7276" s="10">
        <f>IFERROR(INDEX(Lotes!$E:$E,MATCH(1,(Lotes!$A:$A=C7276)*(Lotes!$C:$C=E7276),0)),"")</f>
        <v/>
      </c>
      <c r="G7276" s="14" t="n"/>
    </row>
    <row r="7277">
      <c r="A7277" s="10" t="n"/>
      <c r="D7277">
        <f>IFERROR(VLOOKUP(C7277,Produtos!A:B,2,FALSE),"")</f>
        <v/>
      </c>
      <c r="F7277" s="10">
        <f>IFERROR(INDEX(Lotes!$E:$E,MATCH(1,(Lotes!$A:$A=C7277)*(Lotes!$C:$C=E7277),0)),"")</f>
        <v/>
      </c>
      <c r="G7277" s="14" t="n"/>
    </row>
    <row r="7278">
      <c r="A7278" s="10" t="n"/>
      <c r="D7278">
        <f>IFERROR(VLOOKUP(C7278,Produtos!A:B,2,FALSE),"")</f>
        <v/>
      </c>
      <c r="F7278" s="10">
        <f>IFERROR(INDEX(Lotes!$E:$E,MATCH(1,(Lotes!$A:$A=C7278)*(Lotes!$C:$C=E7278),0)),"")</f>
        <v/>
      </c>
      <c r="G7278" s="14" t="n"/>
    </row>
    <row r="7279">
      <c r="A7279" s="10" t="n"/>
      <c r="D7279">
        <f>IFERROR(VLOOKUP(C7279,Produtos!A:B,2,FALSE),"")</f>
        <v/>
      </c>
      <c r="F7279" s="10">
        <f>IFERROR(INDEX(Lotes!$E:$E,MATCH(1,(Lotes!$A:$A=C7279)*(Lotes!$C:$C=E7279),0)),"")</f>
        <v/>
      </c>
      <c r="G7279" s="14" t="n"/>
    </row>
    <row r="7280">
      <c r="A7280" s="10" t="n"/>
      <c r="D7280">
        <f>IFERROR(VLOOKUP(C7280,Produtos!A:B,2,FALSE),"")</f>
        <v/>
      </c>
      <c r="F7280" s="10">
        <f>IFERROR(INDEX(Lotes!$E:$E,MATCH(1,(Lotes!$A:$A=C7280)*(Lotes!$C:$C=E7280),0)),"")</f>
        <v/>
      </c>
      <c r="G7280" s="14" t="n"/>
    </row>
    <row r="7281">
      <c r="A7281" s="10" t="n"/>
      <c r="D7281">
        <f>IFERROR(VLOOKUP(C7281,Produtos!A:B,2,FALSE),"")</f>
        <v/>
      </c>
      <c r="F7281" s="10">
        <f>IFERROR(INDEX(Lotes!$E:$E,MATCH(1,(Lotes!$A:$A=C7281)*(Lotes!$C:$C=E7281),0)),"")</f>
        <v/>
      </c>
      <c r="G7281" s="14" t="n"/>
    </row>
    <row r="7282">
      <c r="A7282" s="10" t="n"/>
      <c r="D7282">
        <f>IFERROR(VLOOKUP(C7282,Produtos!A:B,2,FALSE),"")</f>
        <v/>
      </c>
      <c r="F7282" s="10">
        <f>IFERROR(INDEX(Lotes!$E:$E,MATCH(1,(Lotes!$A:$A=C7282)*(Lotes!$C:$C=E7282),0)),"")</f>
        <v/>
      </c>
      <c r="G7282" s="14" t="n"/>
    </row>
    <row r="7283">
      <c r="A7283" s="10" t="n"/>
      <c r="D7283">
        <f>IFERROR(VLOOKUP(C7283,Produtos!A:B,2,FALSE),"")</f>
        <v/>
      </c>
      <c r="F7283" s="10">
        <f>IFERROR(INDEX(Lotes!$E:$E,MATCH(1,(Lotes!$A:$A=C7283)*(Lotes!$C:$C=E7283),0)),"")</f>
        <v/>
      </c>
      <c r="G7283" s="14" t="n"/>
    </row>
    <row r="7284">
      <c r="A7284" s="10" t="n"/>
      <c r="D7284">
        <f>IFERROR(VLOOKUP(C7284,Produtos!A:B,2,FALSE),"")</f>
        <v/>
      </c>
      <c r="F7284" s="10">
        <f>IFERROR(INDEX(Lotes!$E:$E,MATCH(1,(Lotes!$A:$A=C7284)*(Lotes!$C:$C=E7284),0)),"")</f>
        <v/>
      </c>
      <c r="G7284" s="14" t="n"/>
    </row>
    <row r="7285">
      <c r="A7285" s="10" t="n"/>
      <c r="D7285">
        <f>IFERROR(VLOOKUP(C7285,Produtos!A:B,2,FALSE),"")</f>
        <v/>
      </c>
      <c r="F7285" s="10">
        <f>IFERROR(INDEX(Lotes!$E:$E,MATCH(1,(Lotes!$A:$A=C7285)*(Lotes!$C:$C=E7285),0)),"")</f>
        <v/>
      </c>
      <c r="G7285" s="14" t="n"/>
    </row>
    <row r="7286">
      <c r="A7286" s="10" t="n"/>
      <c r="D7286">
        <f>IFERROR(VLOOKUP(C7286,Produtos!A:B,2,FALSE),"")</f>
        <v/>
      </c>
      <c r="F7286" s="10">
        <f>IFERROR(INDEX(Lotes!$E:$E,MATCH(1,(Lotes!$A:$A=C7286)*(Lotes!$C:$C=E7286),0)),"")</f>
        <v/>
      </c>
      <c r="G7286" s="14" t="n"/>
    </row>
    <row r="7287">
      <c r="A7287" s="10" t="n"/>
      <c r="D7287">
        <f>IFERROR(VLOOKUP(C7287,Produtos!A:B,2,FALSE),"")</f>
        <v/>
      </c>
      <c r="F7287" s="10">
        <f>IFERROR(INDEX(Lotes!$E:$E,MATCH(1,(Lotes!$A:$A=C7287)*(Lotes!$C:$C=E7287),0)),"")</f>
        <v/>
      </c>
      <c r="G7287" s="14" t="n"/>
    </row>
    <row r="7288">
      <c r="A7288" s="10" t="n"/>
      <c r="D7288">
        <f>IFERROR(VLOOKUP(C7288,Produtos!A:B,2,FALSE),"")</f>
        <v/>
      </c>
      <c r="F7288" s="10">
        <f>IFERROR(INDEX(Lotes!$E:$E,MATCH(1,(Lotes!$A:$A=C7288)*(Lotes!$C:$C=E7288),0)),"")</f>
        <v/>
      </c>
      <c r="G7288" s="14" t="n"/>
    </row>
    <row r="7289">
      <c r="A7289" s="10" t="n"/>
      <c r="D7289">
        <f>IFERROR(VLOOKUP(C7289,Produtos!A:B,2,FALSE),"")</f>
        <v/>
      </c>
      <c r="F7289" s="10">
        <f>IFERROR(INDEX(Lotes!$E:$E,MATCH(1,(Lotes!$A:$A=C7289)*(Lotes!$C:$C=E7289),0)),"")</f>
        <v/>
      </c>
      <c r="G7289" s="14" t="n"/>
    </row>
    <row r="7290">
      <c r="A7290" s="10" t="n"/>
      <c r="D7290">
        <f>IFERROR(VLOOKUP(C7290,Produtos!A:B,2,FALSE),"")</f>
        <v/>
      </c>
      <c r="F7290" s="10">
        <f>IFERROR(INDEX(Lotes!$E:$E,MATCH(1,(Lotes!$A:$A=C7290)*(Lotes!$C:$C=E7290),0)),"")</f>
        <v/>
      </c>
      <c r="G7290" s="14" t="n"/>
    </row>
    <row r="7291">
      <c r="A7291" s="10" t="n"/>
      <c r="D7291">
        <f>IFERROR(VLOOKUP(C7291,Produtos!A:B,2,FALSE),"")</f>
        <v/>
      </c>
      <c r="F7291" s="10">
        <f>IFERROR(INDEX(Lotes!$E:$E,MATCH(1,(Lotes!$A:$A=C7291)*(Lotes!$C:$C=E7291),0)),"")</f>
        <v/>
      </c>
      <c r="G7291" s="14" t="n"/>
    </row>
    <row r="7292">
      <c r="A7292" s="10" t="n"/>
      <c r="D7292">
        <f>IFERROR(VLOOKUP(C7292,Produtos!A:B,2,FALSE),"")</f>
        <v/>
      </c>
      <c r="F7292" s="10">
        <f>IFERROR(INDEX(Lotes!$E:$E,MATCH(1,(Lotes!$A:$A=C7292)*(Lotes!$C:$C=E7292),0)),"")</f>
        <v/>
      </c>
      <c r="G7292" s="14" t="n"/>
    </row>
    <row r="7293">
      <c r="A7293" s="10" t="n"/>
      <c r="D7293">
        <f>IFERROR(VLOOKUP(C7293,Produtos!A:B,2,FALSE),"")</f>
        <v/>
      </c>
      <c r="F7293" s="10">
        <f>IFERROR(INDEX(Lotes!$E:$E,MATCH(1,(Lotes!$A:$A=C7293)*(Lotes!$C:$C=E7293),0)),"")</f>
        <v/>
      </c>
      <c r="G7293" s="14" t="n"/>
    </row>
    <row r="7294">
      <c r="A7294" s="10" t="n"/>
      <c r="D7294">
        <f>IFERROR(VLOOKUP(C7294,Produtos!A:B,2,FALSE),"")</f>
        <v/>
      </c>
      <c r="F7294" s="10">
        <f>IFERROR(INDEX(Lotes!$E:$E,MATCH(1,(Lotes!$A:$A=C7294)*(Lotes!$C:$C=E7294),0)),"")</f>
        <v/>
      </c>
      <c r="G7294" s="14" t="n"/>
    </row>
    <row r="7295">
      <c r="A7295" s="10" t="n"/>
      <c r="D7295">
        <f>IFERROR(VLOOKUP(C7295,Produtos!A:B,2,FALSE),"")</f>
        <v/>
      </c>
      <c r="F7295" s="10">
        <f>IFERROR(INDEX(Lotes!$E:$E,MATCH(1,(Lotes!$A:$A=C7295)*(Lotes!$C:$C=E7295),0)),"")</f>
        <v/>
      </c>
      <c r="G7295" s="14" t="n"/>
    </row>
    <row r="7296">
      <c r="A7296" s="10" t="n"/>
      <c r="D7296">
        <f>IFERROR(VLOOKUP(C7296,Produtos!A:B,2,FALSE),"")</f>
        <v/>
      </c>
      <c r="F7296" s="10">
        <f>IFERROR(INDEX(Lotes!$E:$E,MATCH(1,(Lotes!$A:$A=C7296)*(Lotes!$C:$C=E7296),0)),"")</f>
        <v/>
      </c>
      <c r="G7296" s="14" t="n"/>
    </row>
    <row r="7297">
      <c r="A7297" s="10" t="n"/>
      <c r="D7297">
        <f>IFERROR(VLOOKUP(C7297,Produtos!A:B,2,FALSE),"")</f>
        <v/>
      </c>
      <c r="F7297" s="10">
        <f>IFERROR(INDEX(Lotes!$E:$E,MATCH(1,(Lotes!$A:$A=C7297)*(Lotes!$C:$C=E7297),0)),"")</f>
        <v/>
      </c>
      <c r="G7297" s="14" t="n"/>
    </row>
    <row r="7298">
      <c r="A7298" s="10" t="n"/>
      <c r="D7298">
        <f>IFERROR(VLOOKUP(C7298,Produtos!A:B,2,FALSE),"")</f>
        <v/>
      </c>
      <c r="F7298" s="10">
        <f>IFERROR(INDEX(Lotes!$E:$E,MATCH(1,(Lotes!$A:$A=C7298)*(Lotes!$C:$C=E7298),0)),"")</f>
        <v/>
      </c>
      <c r="G7298" s="14" t="n"/>
    </row>
    <row r="7299">
      <c r="A7299" s="10" t="n"/>
      <c r="D7299">
        <f>IFERROR(VLOOKUP(C7299,Produtos!A:B,2,FALSE),"")</f>
        <v/>
      </c>
      <c r="F7299" s="10">
        <f>IFERROR(INDEX(Lotes!$E:$E,MATCH(1,(Lotes!$A:$A=C7299)*(Lotes!$C:$C=E7299),0)),"")</f>
        <v/>
      </c>
      <c r="G7299" s="14" t="n"/>
    </row>
    <row r="7300">
      <c r="A7300" s="10" t="n"/>
      <c r="D7300">
        <f>IFERROR(VLOOKUP(C7300,Produtos!A:B,2,FALSE),"")</f>
        <v/>
      </c>
      <c r="F7300" s="10">
        <f>IFERROR(INDEX(Lotes!$E:$E,MATCH(1,(Lotes!$A:$A=C7300)*(Lotes!$C:$C=E7300),0)),"")</f>
        <v/>
      </c>
      <c r="G7300" s="14" t="n"/>
    </row>
    <row r="7301">
      <c r="A7301" s="10" t="n"/>
      <c r="D7301">
        <f>IFERROR(VLOOKUP(C7301,Produtos!A:B,2,FALSE),"")</f>
        <v/>
      </c>
      <c r="F7301" s="10">
        <f>IFERROR(INDEX(Lotes!$E:$E,MATCH(1,(Lotes!$A:$A=C7301)*(Lotes!$C:$C=E7301),0)),"")</f>
        <v/>
      </c>
      <c r="G7301" s="14" t="n"/>
    </row>
    <row r="7302">
      <c r="A7302" s="10" t="n"/>
      <c r="D7302">
        <f>IFERROR(VLOOKUP(C7302,Produtos!A:B,2,FALSE),"")</f>
        <v/>
      </c>
      <c r="F7302" s="10">
        <f>IFERROR(INDEX(Lotes!$E:$E,MATCH(1,(Lotes!$A:$A=C7302)*(Lotes!$C:$C=E7302),0)),"")</f>
        <v/>
      </c>
      <c r="G7302" s="14" t="n"/>
    </row>
    <row r="7303">
      <c r="A7303" s="10" t="n"/>
      <c r="D7303">
        <f>IFERROR(VLOOKUP(C7303,Produtos!A:B,2,FALSE),"")</f>
        <v/>
      </c>
      <c r="F7303" s="10">
        <f>IFERROR(INDEX(Lotes!$E:$E,MATCH(1,(Lotes!$A:$A=C7303)*(Lotes!$C:$C=E7303),0)),"")</f>
        <v/>
      </c>
      <c r="G7303" s="14" t="n"/>
    </row>
    <row r="7304">
      <c r="A7304" s="10" t="n"/>
      <c r="D7304">
        <f>IFERROR(VLOOKUP(C7304,Produtos!A:B,2,FALSE),"")</f>
        <v/>
      </c>
      <c r="F7304" s="10">
        <f>IFERROR(INDEX(Lotes!$E:$E,MATCH(1,(Lotes!$A:$A=C7304)*(Lotes!$C:$C=E7304),0)),"")</f>
        <v/>
      </c>
      <c r="G7304" s="14" t="n"/>
    </row>
    <row r="7305">
      <c r="A7305" s="10" t="n"/>
      <c r="D7305">
        <f>IFERROR(VLOOKUP(C7305,Produtos!A:B,2,FALSE),"")</f>
        <v/>
      </c>
      <c r="F7305" s="10">
        <f>IFERROR(INDEX(Lotes!$E:$E,MATCH(1,(Lotes!$A:$A=C7305)*(Lotes!$C:$C=E7305),0)),"")</f>
        <v/>
      </c>
      <c r="G7305" s="14" t="n"/>
    </row>
    <row r="7306">
      <c r="A7306" s="10" t="n"/>
      <c r="D7306">
        <f>IFERROR(VLOOKUP(C7306,Produtos!A:B,2,FALSE),"")</f>
        <v/>
      </c>
      <c r="F7306" s="10">
        <f>IFERROR(INDEX(Lotes!$E:$E,MATCH(1,(Lotes!$A:$A=C7306)*(Lotes!$C:$C=E7306),0)),"")</f>
        <v/>
      </c>
      <c r="G7306" s="14" t="n"/>
    </row>
    <row r="7307">
      <c r="A7307" s="10" t="n"/>
      <c r="D7307">
        <f>IFERROR(VLOOKUP(C7307,Produtos!A:B,2,FALSE),"")</f>
        <v/>
      </c>
      <c r="F7307" s="10">
        <f>IFERROR(INDEX(Lotes!$E:$E,MATCH(1,(Lotes!$A:$A=C7307)*(Lotes!$C:$C=E7307),0)),"")</f>
        <v/>
      </c>
      <c r="G7307" s="14" t="n"/>
    </row>
    <row r="7308">
      <c r="A7308" s="10" t="n"/>
      <c r="D7308">
        <f>IFERROR(VLOOKUP(C7308,Produtos!A:B,2,FALSE),"")</f>
        <v/>
      </c>
      <c r="F7308" s="10">
        <f>IFERROR(INDEX(Lotes!$E:$E,MATCH(1,(Lotes!$A:$A=C7308)*(Lotes!$C:$C=E7308),0)),"")</f>
        <v/>
      </c>
      <c r="G7308" s="14" t="n"/>
    </row>
    <row r="7309">
      <c r="A7309" s="10" t="n"/>
      <c r="D7309">
        <f>IFERROR(VLOOKUP(C7309,Produtos!A:B,2,FALSE),"")</f>
        <v/>
      </c>
      <c r="F7309" s="10">
        <f>IFERROR(INDEX(Lotes!$E:$E,MATCH(1,(Lotes!$A:$A=C7309)*(Lotes!$C:$C=E7309),0)),"")</f>
        <v/>
      </c>
      <c r="G7309" s="14" t="n"/>
    </row>
    <row r="7310">
      <c r="A7310" s="10" t="n"/>
      <c r="D7310">
        <f>IFERROR(VLOOKUP(C7310,Produtos!A:B,2,FALSE),"")</f>
        <v/>
      </c>
      <c r="F7310" s="10">
        <f>IFERROR(INDEX(Lotes!$E:$E,MATCH(1,(Lotes!$A:$A=C7310)*(Lotes!$C:$C=E7310),0)),"")</f>
        <v/>
      </c>
      <c r="G7310" s="14" t="n"/>
    </row>
    <row r="7311">
      <c r="A7311" s="10" t="n"/>
      <c r="D7311">
        <f>IFERROR(VLOOKUP(C7311,Produtos!A:B,2,FALSE),"")</f>
        <v/>
      </c>
      <c r="F7311" s="10">
        <f>IFERROR(INDEX(Lotes!$E:$E,MATCH(1,(Lotes!$A:$A=C7311)*(Lotes!$C:$C=E7311),0)),"")</f>
        <v/>
      </c>
      <c r="G7311" s="14" t="n"/>
    </row>
    <row r="7312">
      <c r="A7312" s="10" t="n"/>
      <c r="D7312">
        <f>IFERROR(VLOOKUP(C7312,Produtos!A:B,2,FALSE),"")</f>
        <v/>
      </c>
      <c r="F7312" s="10">
        <f>IFERROR(INDEX(Lotes!$E:$E,MATCH(1,(Lotes!$A:$A=C7312)*(Lotes!$C:$C=E7312),0)),"")</f>
        <v/>
      </c>
      <c r="G7312" s="14" t="n"/>
    </row>
    <row r="7313">
      <c r="A7313" s="10" t="n"/>
      <c r="D7313">
        <f>IFERROR(VLOOKUP(C7313,Produtos!A:B,2,FALSE),"")</f>
        <v/>
      </c>
      <c r="F7313" s="10">
        <f>IFERROR(INDEX(Lotes!$E:$E,MATCH(1,(Lotes!$A:$A=C7313)*(Lotes!$C:$C=E7313),0)),"")</f>
        <v/>
      </c>
      <c r="G7313" s="14" t="n"/>
    </row>
    <row r="7314">
      <c r="A7314" s="10" t="n"/>
      <c r="D7314">
        <f>IFERROR(VLOOKUP(C7314,Produtos!A:B,2,FALSE),"")</f>
        <v/>
      </c>
      <c r="F7314" s="10">
        <f>IFERROR(INDEX(Lotes!$E:$E,MATCH(1,(Lotes!$A:$A=C7314)*(Lotes!$C:$C=E7314),0)),"")</f>
        <v/>
      </c>
      <c r="G7314" s="14" t="n"/>
    </row>
    <row r="7315">
      <c r="A7315" s="10" t="n"/>
      <c r="D7315">
        <f>IFERROR(VLOOKUP(C7315,Produtos!A:B,2,FALSE),"")</f>
        <v/>
      </c>
      <c r="F7315" s="10">
        <f>IFERROR(INDEX(Lotes!$E:$E,MATCH(1,(Lotes!$A:$A=C7315)*(Lotes!$C:$C=E7315),0)),"")</f>
        <v/>
      </c>
      <c r="G7315" s="14" t="n"/>
    </row>
    <row r="7316">
      <c r="A7316" s="10" t="n"/>
      <c r="D7316">
        <f>IFERROR(VLOOKUP(C7316,Produtos!A:B,2,FALSE),"")</f>
        <v/>
      </c>
      <c r="F7316" s="10">
        <f>IFERROR(INDEX(Lotes!$E:$E,MATCH(1,(Lotes!$A:$A=C7316)*(Lotes!$C:$C=E7316),0)),"")</f>
        <v/>
      </c>
      <c r="G7316" s="14" t="n"/>
    </row>
    <row r="7317">
      <c r="A7317" s="10" t="n"/>
      <c r="D7317">
        <f>IFERROR(VLOOKUP(C7317,Produtos!A:B,2,FALSE),"")</f>
        <v/>
      </c>
      <c r="F7317" s="10">
        <f>IFERROR(INDEX(Lotes!$E:$E,MATCH(1,(Lotes!$A:$A=C7317)*(Lotes!$C:$C=E7317),0)),"")</f>
        <v/>
      </c>
      <c r="G7317" s="14" t="n"/>
    </row>
    <row r="7318">
      <c r="A7318" s="10" t="n"/>
      <c r="D7318">
        <f>IFERROR(VLOOKUP(C7318,Produtos!A:B,2,FALSE),"")</f>
        <v/>
      </c>
      <c r="F7318" s="10">
        <f>IFERROR(INDEX(Lotes!$E:$E,MATCH(1,(Lotes!$A:$A=C7318)*(Lotes!$C:$C=E7318),0)),"")</f>
        <v/>
      </c>
      <c r="G7318" s="14" t="n"/>
    </row>
    <row r="7319">
      <c r="A7319" s="10" t="n"/>
      <c r="D7319">
        <f>IFERROR(VLOOKUP(C7319,Produtos!A:B,2,FALSE),"")</f>
        <v/>
      </c>
      <c r="F7319" s="10">
        <f>IFERROR(INDEX(Lotes!$E:$E,MATCH(1,(Lotes!$A:$A=C7319)*(Lotes!$C:$C=E7319),0)),"")</f>
        <v/>
      </c>
      <c r="G7319" s="14" t="n"/>
    </row>
    <row r="7320">
      <c r="A7320" s="10" t="n"/>
      <c r="D7320">
        <f>IFERROR(VLOOKUP(C7320,Produtos!A:B,2,FALSE),"")</f>
        <v/>
      </c>
      <c r="F7320" s="10">
        <f>IFERROR(INDEX(Lotes!$E:$E,MATCH(1,(Lotes!$A:$A=C7320)*(Lotes!$C:$C=E7320),0)),"")</f>
        <v/>
      </c>
      <c r="G7320" s="14" t="n"/>
    </row>
    <row r="7321">
      <c r="A7321" s="10" t="n"/>
      <c r="D7321">
        <f>IFERROR(VLOOKUP(C7321,Produtos!A:B,2,FALSE),"")</f>
        <v/>
      </c>
      <c r="F7321" s="10">
        <f>IFERROR(INDEX(Lotes!$E:$E,MATCH(1,(Lotes!$A:$A=C7321)*(Lotes!$C:$C=E7321),0)),"")</f>
        <v/>
      </c>
      <c r="G7321" s="14" t="n"/>
    </row>
    <row r="7322">
      <c r="A7322" s="10" t="n"/>
      <c r="D7322">
        <f>IFERROR(VLOOKUP(C7322,Produtos!A:B,2,FALSE),"")</f>
        <v/>
      </c>
      <c r="F7322" s="10">
        <f>IFERROR(INDEX(Lotes!$E:$E,MATCH(1,(Lotes!$A:$A=C7322)*(Lotes!$C:$C=E7322),0)),"")</f>
        <v/>
      </c>
      <c r="G7322" s="14" t="n"/>
    </row>
    <row r="7323">
      <c r="A7323" s="10" t="n"/>
      <c r="D7323">
        <f>IFERROR(VLOOKUP(C7323,Produtos!A:B,2,FALSE),"")</f>
        <v/>
      </c>
      <c r="F7323" s="10">
        <f>IFERROR(INDEX(Lotes!$E:$E,MATCH(1,(Lotes!$A:$A=C7323)*(Lotes!$C:$C=E7323),0)),"")</f>
        <v/>
      </c>
      <c r="G7323" s="14" t="n"/>
    </row>
    <row r="7324">
      <c r="A7324" s="10" t="n"/>
      <c r="D7324">
        <f>IFERROR(VLOOKUP(C7324,Produtos!A:B,2,FALSE),"")</f>
        <v/>
      </c>
      <c r="F7324" s="10">
        <f>IFERROR(INDEX(Lotes!$E:$E,MATCH(1,(Lotes!$A:$A=C7324)*(Lotes!$C:$C=E7324),0)),"")</f>
        <v/>
      </c>
      <c r="G7324" s="14" t="n"/>
    </row>
    <row r="7325">
      <c r="A7325" s="10" t="n"/>
      <c r="D7325">
        <f>IFERROR(VLOOKUP(C7325,Produtos!A:B,2,FALSE),"")</f>
        <v/>
      </c>
      <c r="F7325" s="10">
        <f>IFERROR(INDEX(Lotes!$E:$E,MATCH(1,(Lotes!$A:$A=C7325)*(Lotes!$C:$C=E7325),0)),"")</f>
        <v/>
      </c>
      <c r="G7325" s="14" t="n"/>
    </row>
    <row r="7326">
      <c r="A7326" s="10" t="n"/>
      <c r="D7326">
        <f>IFERROR(VLOOKUP(C7326,Produtos!A:B,2,FALSE),"")</f>
        <v/>
      </c>
      <c r="F7326" s="10">
        <f>IFERROR(INDEX(Lotes!$E:$E,MATCH(1,(Lotes!$A:$A=C7326)*(Lotes!$C:$C=E7326),0)),"")</f>
        <v/>
      </c>
      <c r="G7326" s="14" t="n"/>
    </row>
    <row r="7327">
      <c r="A7327" s="10" t="n"/>
      <c r="D7327">
        <f>IFERROR(VLOOKUP(C7327,Produtos!A:B,2,FALSE),"")</f>
        <v/>
      </c>
      <c r="F7327" s="10">
        <f>IFERROR(INDEX(Lotes!$E:$E,MATCH(1,(Lotes!$A:$A=C7327)*(Lotes!$C:$C=E7327),0)),"")</f>
        <v/>
      </c>
      <c r="G7327" s="14" t="n"/>
    </row>
    <row r="7328">
      <c r="A7328" s="10" t="n"/>
      <c r="D7328">
        <f>IFERROR(VLOOKUP(C7328,Produtos!A:B,2,FALSE),"")</f>
        <v/>
      </c>
      <c r="F7328" s="10">
        <f>IFERROR(INDEX(Lotes!$E:$E,MATCH(1,(Lotes!$A:$A=C7328)*(Lotes!$C:$C=E7328),0)),"")</f>
        <v/>
      </c>
      <c r="G7328" s="14" t="n"/>
    </row>
    <row r="7329">
      <c r="A7329" s="10" t="n"/>
      <c r="D7329">
        <f>IFERROR(VLOOKUP(C7329,Produtos!A:B,2,FALSE),"")</f>
        <v/>
      </c>
      <c r="F7329" s="10">
        <f>IFERROR(INDEX(Lotes!$E:$E,MATCH(1,(Lotes!$A:$A=C7329)*(Lotes!$C:$C=E7329),0)),"")</f>
        <v/>
      </c>
      <c r="G7329" s="14" t="n"/>
    </row>
    <row r="7330">
      <c r="A7330" s="10" t="n"/>
      <c r="D7330">
        <f>IFERROR(VLOOKUP(C7330,Produtos!A:B,2,FALSE),"")</f>
        <v/>
      </c>
      <c r="F7330" s="10">
        <f>IFERROR(INDEX(Lotes!$E:$E,MATCH(1,(Lotes!$A:$A=C7330)*(Lotes!$C:$C=E7330),0)),"")</f>
        <v/>
      </c>
      <c r="G7330" s="14" t="n"/>
    </row>
    <row r="7331">
      <c r="A7331" s="10" t="n"/>
      <c r="D7331">
        <f>IFERROR(VLOOKUP(C7331,Produtos!A:B,2,FALSE),"")</f>
        <v/>
      </c>
      <c r="F7331" s="10">
        <f>IFERROR(INDEX(Lotes!$E:$E,MATCH(1,(Lotes!$A:$A=C7331)*(Lotes!$C:$C=E7331),0)),"")</f>
        <v/>
      </c>
      <c r="G7331" s="14" t="n"/>
    </row>
    <row r="7332">
      <c r="A7332" s="10" t="n"/>
      <c r="D7332">
        <f>IFERROR(VLOOKUP(C7332,Produtos!A:B,2,FALSE),"")</f>
        <v/>
      </c>
      <c r="F7332" s="10">
        <f>IFERROR(INDEX(Lotes!$E:$E,MATCH(1,(Lotes!$A:$A=C7332)*(Lotes!$C:$C=E7332),0)),"")</f>
        <v/>
      </c>
      <c r="G7332" s="14" t="n"/>
    </row>
    <row r="7333">
      <c r="A7333" s="10" t="n"/>
      <c r="D7333">
        <f>IFERROR(VLOOKUP(C7333,Produtos!A:B,2,FALSE),"")</f>
        <v/>
      </c>
      <c r="F7333" s="10">
        <f>IFERROR(INDEX(Lotes!$E:$E,MATCH(1,(Lotes!$A:$A=C7333)*(Lotes!$C:$C=E7333),0)),"")</f>
        <v/>
      </c>
      <c r="G7333" s="14" t="n"/>
    </row>
    <row r="7334">
      <c r="A7334" s="10" t="n"/>
      <c r="D7334">
        <f>IFERROR(VLOOKUP(C7334,Produtos!A:B,2,FALSE),"")</f>
        <v/>
      </c>
      <c r="F7334" s="10">
        <f>IFERROR(INDEX(Lotes!$E:$E,MATCH(1,(Lotes!$A:$A=C7334)*(Lotes!$C:$C=E7334),0)),"")</f>
        <v/>
      </c>
      <c r="G7334" s="14" t="n"/>
    </row>
    <row r="7335">
      <c r="A7335" s="10" t="n"/>
      <c r="D7335">
        <f>IFERROR(VLOOKUP(C7335,Produtos!A:B,2,FALSE),"")</f>
        <v/>
      </c>
      <c r="F7335" s="10">
        <f>IFERROR(INDEX(Lotes!$E:$E,MATCH(1,(Lotes!$A:$A=C7335)*(Lotes!$C:$C=E7335),0)),"")</f>
        <v/>
      </c>
      <c r="G7335" s="14" t="n"/>
    </row>
    <row r="7336">
      <c r="A7336" s="10" t="n"/>
      <c r="D7336">
        <f>IFERROR(VLOOKUP(C7336,Produtos!A:B,2,FALSE),"")</f>
        <v/>
      </c>
      <c r="F7336" s="10">
        <f>IFERROR(INDEX(Lotes!$E:$E,MATCH(1,(Lotes!$A:$A=C7336)*(Lotes!$C:$C=E7336),0)),"")</f>
        <v/>
      </c>
      <c r="G7336" s="14" t="n"/>
    </row>
    <row r="7337">
      <c r="A7337" s="10" t="n"/>
      <c r="D7337">
        <f>IFERROR(VLOOKUP(C7337,Produtos!A:B,2,FALSE),"")</f>
        <v/>
      </c>
      <c r="F7337" s="10">
        <f>IFERROR(INDEX(Lotes!$E:$E,MATCH(1,(Lotes!$A:$A=C7337)*(Lotes!$C:$C=E7337),0)),"")</f>
        <v/>
      </c>
      <c r="G7337" s="14" t="n"/>
    </row>
    <row r="7338">
      <c r="A7338" s="10" t="n"/>
      <c r="D7338">
        <f>IFERROR(VLOOKUP(C7338,Produtos!A:B,2,FALSE),"")</f>
        <v/>
      </c>
      <c r="F7338" s="10">
        <f>IFERROR(INDEX(Lotes!$E:$E,MATCH(1,(Lotes!$A:$A=C7338)*(Lotes!$C:$C=E7338),0)),"")</f>
        <v/>
      </c>
      <c r="G7338" s="14" t="n"/>
    </row>
    <row r="7339">
      <c r="A7339" s="10" t="n"/>
      <c r="D7339">
        <f>IFERROR(VLOOKUP(C7339,Produtos!A:B,2,FALSE),"")</f>
        <v/>
      </c>
      <c r="F7339" s="10">
        <f>IFERROR(INDEX(Lotes!$E:$E,MATCH(1,(Lotes!$A:$A=C7339)*(Lotes!$C:$C=E7339),0)),"")</f>
        <v/>
      </c>
      <c r="G7339" s="14" t="n"/>
    </row>
    <row r="7340">
      <c r="A7340" s="10" t="n"/>
      <c r="D7340">
        <f>IFERROR(VLOOKUP(C7340,Produtos!A:B,2,FALSE),"")</f>
        <v/>
      </c>
      <c r="F7340" s="10">
        <f>IFERROR(INDEX(Lotes!$E:$E,MATCH(1,(Lotes!$A:$A=C7340)*(Lotes!$C:$C=E7340),0)),"")</f>
        <v/>
      </c>
      <c r="G7340" s="14" t="n"/>
    </row>
    <row r="7341">
      <c r="A7341" s="10" t="n"/>
      <c r="D7341">
        <f>IFERROR(VLOOKUP(C7341,Produtos!A:B,2,FALSE),"")</f>
        <v/>
      </c>
      <c r="F7341" s="10">
        <f>IFERROR(INDEX(Lotes!$E:$E,MATCH(1,(Lotes!$A:$A=C7341)*(Lotes!$C:$C=E7341),0)),"")</f>
        <v/>
      </c>
      <c r="G7341" s="14" t="n"/>
    </row>
    <row r="7342">
      <c r="A7342" s="10" t="n"/>
      <c r="D7342">
        <f>IFERROR(VLOOKUP(C7342,Produtos!A:B,2,FALSE),"")</f>
        <v/>
      </c>
      <c r="F7342" s="10">
        <f>IFERROR(INDEX(Lotes!$E:$E,MATCH(1,(Lotes!$A:$A=C7342)*(Lotes!$C:$C=E7342),0)),"")</f>
        <v/>
      </c>
      <c r="G7342" s="14" t="n"/>
    </row>
    <row r="7343">
      <c r="A7343" s="10" t="n"/>
      <c r="D7343">
        <f>IFERROR(VLOOKUP(C7343,Produtos!A:B,2,FALSE),"")</f>
        <v/>
      </c>
      <c r="F7343" s="10">
        <f>IFERROR(INDEX(Lotes!$E:$E,MATCH(1,(Lotes!$A:$A=C7343)*(Lotes!$C:$C=E7343),0)),"")</f>
        <v/>
      </c>
      <c r="G7343" s="14" t="n"/>
    </row>
    <row r="7344">
      <c r="A7344" s="10" t="n"/>
      <c r="D7344">
        <f>IFERROR(VLOOKUP(C7344,Produtos!A:B,2,FALSE),"")</f>
        <v/>
      </c>
      <c r="F7344" s="10">
        <f>IFERROR(INDEX(Lotes!$E:$E,MATCH(1,(Lotes!$A:$A=C7344)*(Lotes!$C:$C=E7344),0)),"")</f>
        <v/>
      </c>
      <c r="G7344" s="14" t="n"/>
    </row>
    <row r="7345">
      <c r="A7345" s="10" t="n"/>
      <c r="D7345">
        <f>IFERROR(VLOOKUP(C7345,Produtos!A:B,2,FALSE),"")</f>
        <v/>
      </c>
      <c r="F7345" s="10">
        <f>IFERROR(INDEX(Lotes!$E:$E,MATCH(1,(Lotes!$A:$A=C7345)*(Lotes!$C:$C=E7345),0)),"")</f>
        <v/>
      </c>
      <c r="G7345" s="14" t="n"/>
    </row>
    <row r="7346">
      <c r="A7346" s="10" t="n"/>
      <c r="D7346">
        <f>IFERROR(VLOOKUP(C7346,Produtos!A:B,2,FALSE),"")</f>
        <v/>
      </c>
      <c r="F7346" s="10">
        <f>IFERROR(INDEX(Lotes!$E:$E,MATCH(1,(Lotes!$A:$A=C7346)*(Lotes!$C:$C=E7346),0)),"")</f>
        <v/>
      </c>
      <c r="G7346" s="14" t="n"/>
    </row>
    <row r="7347">
      <c r="A7347" s="10" t="n"/>
      <c r="D7347">
        <f>IFERROR(VLOOKUP(C7347,Produtos!A:B,2,FALSE),"")</f>
        <v/>
      </c>
      <c r="F7347" s="10">
        <f>IFERROR(INDEX(Lotes!$E:$E,MATCH(1,(Lotes!$A:$A=C7347)*(Lotes!$C:$C=E7347),0)),"")</f>
        <v/>
      </c>
      <c r="G7347" s="14" t="n"/>
    </row>
    <row r="7348">
      <c r="A7348" s="10" t="n"/>
      <c r="D7348">
        <f>IFERROR(VLOOKUP(C7348,Produtos!A:B,2,FALSE),"")</f>
        <v/>
      </c>
      <c r="F7348" s="10">
        <f>IFERROR(INDEX(Lotes!$E:$E,MATCH(1,(Lotes!$A:$A=C7348)*(Lotes!$C:$C=E7348),0)),"")</f>
        <v/>
      </c>
      <c r="G7348" s="14" t="n"/>
    </row>
    <row r="7349">
      <c r="A7349" s="10" t="n"/>
      <c r="D7349">
        <f>IFERROR(VLOOKUP(C7349,Produtos!A:B,2,FALSE),"")</f>
        <v/>
      </c>
      <c r="F7349" s="10">
        <f>IFERROR(INDEX(Lotes!$E:$E,MATCH(1,(Lotes!$A:$A=C7349)*(Lotes!$C:$C=E7349),0)),"")</f>
        <v/>
      </c>
      <c r="G7349" s="14" t="n"/>
    </row>
    <row r="7350">
      <c r="A7350" s="10" t="n"/>
      <c r="D7350">
        <f>IFERROR(VLOOKUP(C7350,Produtos!A:B,2,FALSE),"")</f>
        <v/>
      </c>
      <c r="F7350" s="10">
        <f>IFERROR(INDEX(Lotes!$E:$E,MATCH(1,(Lotes!$A:$A=C7350)*(Lotes!$C:$C=E7350),0)),"")</f>
        <v/>
      </c>
      <c r="G7350" s="14" t="n"/>
    </row>
    <row r="7351">
      <c r="A7351" s="10" t="n"/>
      <c r="D7351">
        <f>IFERROR(VLOOKUP(C7351,Produtos!A:B,2,FALSE),"")</f>
        <v/>
      </c>
      <c r="F7351" s="10">
        <f>IFERROR(INDEX(Lotes!$E:$E,MATCH(1,(Lotes!$A:$A=C7351)*(Lotes!$C:$C=E7351),0)),"")</f>
        <v/>
      </c>
      <c r="G7351" s="14" t="n"/>
    </row>
    <row r="7352">
      <c r="A7352" s="10" t="n"/>
      <c r="D7352">
        <f>IFERROR(VLOOKUP(C7352,Produtos!A:B,2,FALSE),"")</f>
        <v/>
      </c>
      <c r="F7352" s="10">
        <f>IFERROR(INDEX(Lotes!$E:$E,MATCH(1,(Lotes!$A:$A=C7352)*(Lotes!$C:$C=E7352),0)),"")</f>
        <v/>
      </c>
      <c r="G7352" s="14" t="n"/>
    </row>
    <row r="7353">
      <c r="A7353" s="10" t="n"/>
      <c r="D7353">
        <f>IFERROR(VLOOKUP(C7353,Produtos!A:B,2,FALSE),"")</f>
        <v/>
      </c>
      <c r="F7353" s="10">
        <f>IFERROR(INDEX(Lotes!$E:$E,MATCH(1,(Lotes!$A:$A=C7353)*(Lotes!$C:$C=E7353),0)),"")</f>
        <v/>
      </c>
      <c r="G7353" s="14" t="n"/>
    </row>
    <row r="7354">
      <c r="A7354" s="10" t="n"/>
      <c r="D7354">
        <f>IFERROR(VLOOKUP(C7354,Produtos!A:B,2,FALSE),"")</f>
        <v/>
      </c>
      <c r="F7354" s="10">
        <f>IFERROR(INDEX(Lotes!$E:$E,MATCH(1,(Lotes!$A:$A=C7354)*(Lotes!$C:$C=E7354),0)),"")</f>
        <v/>
      </c>
      <c r="G7354" s="14" t="n"/>
    </row>
    <row r="7355">
      <c r="A7355" s="10" t="n"/>
      <c r="D7355">
        <f>IFERROR(VLOOKUP(C7355,Produtos!A:B,2,FALSE),"")</f>
        <v/>
      </c>
      <c r="F7355" s="10">
        <f>IFERROR(INDEX(Lotes!$E:$E,MATCH(1,(Lotes!$A:$A=C7355)*(Lotes!$C:$C=E7355),0)),"")</f>
        <v/>
      </c>
      <c r="G7355" s="14" t="n"/>
    </row>
    <row r="7356">
      <c r="A7356" s="10" t="n"/>
      <c r="D7356">
        <f>IFERROR(VLOOKUP(C7356,Produtos!A:B,2,FALSE),"")</f>
        <v/>
      </c>
      <c r="F7356" s="10">
        <f>IFERROR(INDEX(Lotes!$E:$E,MATCH(1,(Lotes!$A:$A=C7356)*(Lotes!$C:$C=E7356),0)),"")</f>
        <v/>
      </c>
      <c r="G7356" s="14" t="n"/>
    </row>
    <row r="7357">
      <c r="A7357" s="10" t="n"/>
      <c r="D7357">
        <f>IFERROR(VLOOKUP(C7357,Produtos!A:B,2,FALSE),"")</f>
        <v/>
      </c>
      <c r="F7357" s="10">
        <f>IFERROR(INDEX(Lotes!$E:$E,MATCH(1,(Lotes!$A:$A=C7357)*(Lotes!$C:$C=E7357),0)),"")</f>
        <v/>
      </c>
      <c r="G7357" s="14" t="n"/>
    </row>
    <row r="7358">
      <c r="A7358" s="10" t="n"/>
      <c r="D7358">
        <f>IFERROR(VLOOKUP(C7358,Produtos!A:B,2,FALSE),"")</f>
        <v/>
      </c>
      <c r="F7358" s="10">
        <f>IFERROR(INDEX(Lotes!$E:$E,MATCH(1,(Lotes!$A:$A=C7358)*(Lotes!$C:$C=E7358),0)),"")</f>
        <v/>
      </c>
      <c r="G7358" s="14" t="n"/>
    </row>
    <row r="7359">
      <c r="A7359" s="10" t="n"/>
      <c r="D7359">
        <f>IFERROR(VLOOKUP(C7359,Produtos!A:B,2,FALSE),"")</f>
        <v/>
      </c>
      <c r="F7359" s="10">
        <f>IFERROR(INDEX(Lotes!$E:$E,MATCH(1,(Lotes!$A:$A=C7359)*(Lotes!$C:$C=E7359),0)),"")</f>
        <v/>
      </c>
      <c r="G7359" s="14" t="n"/>
    </row>
    <row r="7360">
      <c r="A7360" s="10" t="n"/>
      <c r="D7360">
        <f>IFERROR(VLOOKUP(C7360,Produtos!A:B,2,FALSE),"")</f>
        <v/>
      </c>
      <c r="F7360" s="10">
        <f>IFERROR(INDEX(Lotes!$E:$E,MATCH(1,(Lotes!$A:$A=C7360)*(Lotes!$C:$C=E7360),0)),"")</f>
        <v/>
      </c>
      <c r="G7360" s="14" t="n"/>
    </row>
    <row r="7361">
      <c r="A7361" s="10" t="n"/>
      <c r="D7361">
        <f>IFERROR(VLOOKUP(C7361,Produtos!A:B,2,FALSE),"")</f>
        <v/>
      </c>
      <c r="F7361" s="10">
        <f>IFERROR(INDEX(Lotes!$E:$E,MATCH(1,(Lotes!$A:$A=C7361)*(Lotes!$C:$C=E7361),0)),"")</f>
        <v/>
      </c>
      <c r="G7361" s="14" t="n"/>
    </row>
    <row r="7362">
      <c r="A7362" s="10" t="n"/>
      <c r="D7362">
        <f>IFERROR(VLOOKUP(C7362,Produtos!A:B,2,FALSE),"")</f>
        <v/>
      </c>
      <c r="F7362" s="10">
        <f>IFERROR(INDEX(Lotes!$E:$E,MATCH(1,(Lotes!$A:$A=C7362)*(Lotes!$C:$C=E7362),0)),"")</f>
        <v/>
      </c>
      <c r="G7362" s="14" t="n"/>
    </row>
    <row r="7363">
      <c r="A7363" s="10" t="n"/>
      <c r="D7363">
        <f>IFERROR(VLOOKUP(C7363,Produtos!A:B,2,FALSE),"")</f>
        <v/>
      </c>
      <c r="F7363" s="10">
        <f>IFERROR(INDEX(Lotes!$E:$E,MATCH(1,(Lotes!$A:$A=C7363)*(Lotes!$C:$C=E7363),0)),"")</f>
        <v/>
      </c>
      <c r="G7363" s="14" t="n"/>
    </row>
    <row r="7364">
      <c r="A7364" s="10" t="n"/>
      <c r="D7364">
        <f>IFERROR(VLOOKUP(C7364,Produtos!A:B,2,FALSE),"")</f>
        <v/>
      </c>
      <c r="F7364" s="10">
        <f>IFERROR(INDEX(Lotes!$E:$E,MATCH(1,(Lotes!$A:$A=C7364)*(Lotes!$C:$C=E7364),0)),"")</f>
        <v/>
      </c>
      <c r="G7364" s="14" t="n"/>
    </row>
    <row r="7365">
      <c r="A7365" s="10" t="n"/>
      <c r="D7365">
        <f>IFERROR(VLOOKUP(C7365,Produtos!A:B,2,FALSE),"")</f>
        <v/>
      </c>
      <c r="F7365" s="10">
        <f>IFERROR(INDEX(Lotes!$E:$E,MATCH(1,(Lotes!$A:$A=C7365)*(Lotes!$C:$C=E7365),0)),"")</f>
        <v/>
      </c>
      <c r="G7365" s="14" t="n"/>
    </row>
    <row r="7366">
      <c r="A7366" s="10" t="n"/>
      <c r="D7366">
        <f>IFERROR(VLOOKUP(C7366,Produtos!A:B,2,FALSE),"")</f>
        <v/>
      </c>
      <c r="F7366" s="10">
        <f>IFERROR(INDEX(Lotes!$E:$E,MATCH(1,(Lotes!$A:$A=C7366)*(Lotes!$C:$C=E7366),0)),"")</f>
        <v/>
      </c>
      <c r="G7366" s="14" t="n"/>
    </row>
    <row r="7367">
      <c r="A7367" s="10" t="n"/>
      <c r="D7367">
        <f>IFERROR(VLOOKUP(C7367,Produtos!A:B,2,FALSE),"")</f>
        <v/>
      </c>
      <c r="F7367" s="10">
        <f>IFERROR(INDEX(Lotes!$E:$E,MATCH(1,(Lotes!$A:$A=C7367)*(Lotes!$C:$C=E7367),0)),"")</f>
        <v/>
      </c>
      <c r="G7367" s="14" t="n"/>
    </row>
    <row r="7368">
      <c r="A7368" s="10" t="n"/>
      <c r="D7368">
        <f>IFERROR(VLOOKUP(C7368,Produtos!A:B,2,FALSE),"")</f>
        <v/>
      </c>
      <c r="F7368" s="10">
        <f>IFERROR(INDEX(Lotes!$E:$E,MATCH(1,(Lotes!$A:$A=C7368)*(Lotes!$C:$C=E7368),0)),"")</f>
        <v/>
      </c>
      <c r="G7368" s="14" t="n"/>
    </row>
    <row r="7369">
      <c r="A7369" s="10" t="n"/>
      <c r="D7369">
        <f>IFERROR(VLOOKUP(C7369,Produtos!A:B,2,FALSE),"")</f>
        <v/>
      </c>
      <c r="F7369" s="10">
        <f>IFERROR(INDEX(Lotes!$E:$E,MATCH(1,(Lotes!$A:$A=C7369)*(Lotes!$C:$C=E7369),0)),"")</f>
        <v/>
      </c>
      <c r="G7369" s="14" t="n"/>
    </row>
    <row r="7370">
      <c r="A7370" s="10" t="n"/>
      <c r="D7370">
        <f>IFERROR(VLOOKUP(C7370,Produtos!A:B,2,FALSE),"")</f>
        <v/>
      </c>
      <c r="F7370" s="10">
        <f>IFERROR(INDEX(Lotes!$E:$E,MATCH(1,(Lotes!$A:$A=C7370)*(Lotes!$C:$C=E7370),0)),"")</f>
        <v/>
      </c>
      <c r="G7370" s="14" t="n"/>
    </row>
    <row r="7371">
      <c r="A7371" s="10" t="n"/>
      <c r="D7371">
        <f>IFERROR(VLOOKUP(C7371,Produtos!A:B,2,FALSE),"")</f>
        <v/>
      </c>
      <c r="F7371" s="10">
        <f>IFERROR(INDEX(Lotes!$E:$E,MATCH(1,(Lotes!$A:$A=C7371)*(Lotes!$C:$C=E7371),0)),"")</f>
        <v/>
      </c>
      <c r="G7371" s="14" t="n"/>
    </row>
    <row r="7372">
      <c r="A7372" s="10" t="n"/>
      <c r="D7372">
        <f>IFERROR(VLOOKUP(C7372,Produtos!A:B,2,FALSE),"")</f>
        <v/>
      </c>
      <c r="F7372" s="10">
        <f>IFERROR(INDEX(Lotes!$E:$E,MATCH(1,(Lotes!$A:$A=C7372)*(Lotes!$C:$C=E7372),0)),"")</f>
        <v/>
      </c>
      <c r="G7372" s="14" t="n"/>
    </row>
    <row r="7373">
      <c r="A7373" s="10" t="n"/>
      <c r="D7373">
        <f>IFERROR(VLOOKUP(C7373,Produtos!A:B,2,FALSE),"")</f>
        <v/>
      </c>
      <c r="F7373" s="10">
        <f>IFERROR(INDEX(Lotes!$E:$E,MATCH(1,(Lotes!$A:$A=C7373)*(Lotes!$C:$C=E7373),0)),"")</f>
        <v/>
      </c>
      <c r="G7373" s="14" t="n"/>
    </row>
    <row r="7374">
      <c r="A7374" s="10" t="n"/>
      <c r="D7374">
        <f>IFERROR(VLOOKUP(C7374,Produtos!A:B,2,FALSE),"")</f>
        <v/>
      </c>
      <c r="F7374" s="10">
        <f>IFERROR(INDEX(Lotes!$E:$E,MATCH(1,(Lotes!$A:$A=C7374)*(Lotes!$C:$C=E7374),0)),"")</f>
        <v/>
      </c>
      <c r="G7374" s="14" t="n"/>
    </row>
    <row r="7375">
      <c r="A7375" s="10" t="n"/>
      <c r="D7375">
        <f>IFERROR(VLOOKUP(C7375,Produtos!A:B,2,FALSE),"")</f>
        <v/>
      </c>
      <c r="F7375" s="10">
        <f>IFERROR(INDEX(Lotes!$E:$E,MATCH(1,(Lotes!$A:$A=C7375)*(Lotes!$C:$C=E7375),0)),"")</f>
        <v/>
      </c>
      <c r="G7375" s="14" t="n"/>
    </row>
    <row r="7376">
      <c r="A7376" s="10" t="n"/>
      <c r="D7376">
        <f>IFERROR(VLOOKUP(C7376,Produtos!A:B,2,FALSE),"")</f>
        <v/>
      </c>
      <c r="F7376" s="10">
        <f>IFERROR(INDEX(Lotes!$E:$E,MATCH(1,(Lotes!$A:$A=C7376)*(Lotes!$C:$C=E7376),0)),"")</f>
        <v/>
      </c>
      <c r="G7376" s="14" t="n"/>
    </row>
    <row r="7377">
      <c r="A7377" s="10" t="n"/>
      <c r="D7377">
        <f>IFERROR(VLOOKUP(C7377,Produtos!A:B,2,FALSE),"")</f>
        <v/>
      </c>
      <c r="F7377" s="10">
        <f>IFERROR(INDEX(Lotes!$E:$E,MATCH(1,(Lotes!$A:$A=C7377)*(Lotes!$C:$C=E7377),0)),"")</f>
        <v/>
      </c>
      <c r="G7377" s="14" t="n"/>
    </row>
    <row r="7378">
      <c r="A7378" s="10" t="n"/>
      <c r="D7378">
        <f>IFERROR(VLOOKUP(C7378,Produtos!A:B,2,FALSE),"")</f>
        <v/>
      </c>
      <c r="F7378" s="10">
        <f>IFERROR(INDEX(Lotes!$E:$E,MATCH(1,(Lotes!$A:$A=C7378)*(Lotes!$C:$C=E7378),0)),"")</f>
        <v/>
      </c>
      <c r="G7378" s="14" t="n"/>
    </row>
    <row r="7379">
      <c r="A7379" s="10" t="n"/>
      <c r="D7379">
        <f>IFERROR(VLOOKUP(C7379,Produtos!A:B,2,FALSE),"")</f>
        <v/>
      </c>
      <c r="F7379" s="10">
        <f>IFERROR(INDEX(Lotes!$E:$E,MATCH(1,(Lotes!$A:$A=C7379)*(Lotes!$C:$C=E7379),0)),"")</f>
        <v/>
      </c>
      <c r="G7379" s="14" t="n"/>
    </row>
    <row r="7380">
      <c r="A7380" s="10" t="n"/>
      <c r="D7380">
        <f>IFERROR(VLOOKUP(C7380,Produtos!A:B,2,FALSE),"")</f>
        <v/>
      </c>
      <c r="F7380" s="10">
        <f>IFERROR(INDEX(Lotes!$E:$E,MATCH(1,(Lotes!$A:$A=C7380)*(Lotes!$C:$C=E7380),0)),"")</f>
        <v/>
      </c>
      <c r="G7380" s="14" t="n"/>
    </row>
    <row r="7381">
      <c r="A7381" s="10" t="n"/>
      <c r="D7381">
        <f>IFERROR(VLOOKUP(C7381,Produtos!A:B,2,FALSE),"")</f>
        <v/>
      </c>
      <c r="F7381" s="10">
        <f>IFERROR(INDEX(Lotes!$E:$E,MATCH(1,(Lotes!$A:$A=C7381)*(Lotes!$C:$C=E7381),0)),"")</f>
        <v/>
      </c>
      <c r="G7381" s="14" t="n"/>
    </row>
    <row r="7382">
      <c r="A7382" s="10" t="n"/>
      <c r="D7382">
        <f>IFERROR(VLOOKUP(C7382,Produtos!A:B,2,FALSE),"")</f>
        <v/>
      </c>
      <c r="F7382" s="10">
        <f>IFERROR(INDEX(Lotes!$E:$E,MATCH(1,(Lotes!$A:$A=C7382)*(Lotes!$C:$C=E7382),0)),"")</f>
        <v/>
      </c>
      <c r="G7382" s="14" t="n"/>
    </row>
    <row r="7383">
      <c r="A7383" s="10" t="n"/>
      <c r="D7383">
        <f>IFERROR(VLOOKUP(C7383,Produtos!A:B,2,FALSE),"")</f>
        <v/>
      </c>
      <c r="F7383" s="10">
        <f>IFERROR(INDEX(Lotes!$E:$E,MATCH(1,(Lotes!$A:$A=C7383)*(Lotes!$C:$C=E7383),0)),"")</f>
        <v/>
      </c>
      <c r="G7383" s="14" t="n"/>
    </row>
    <row r="7384">
      <c r="A7384" s="10" t="n"/>
      <c r="D7384">
        <f>IFERROR(VLOOKUP(C7384,Produtos!A:B,2,FALSE),"")</f>
        <v/>
      </c>
      <c r="F7384" s="10">
        <f>IFERROR(INDEX(Lotes!$E:$E,MATCH(1,(Lotes!$A:$A=C7384)*(Lotes!$C:$C=E7384),0)),"")</f>
        <v/>
      </c>
      <c r="G7384" s="14" t="n"/>
    </row>
    <row r="7385">
      <c r="A7385" s="10" t="n"/>
      <c r="D7385">
        <f>IFERROR(VLOOKUP(C7385,Produtos!A:B,2,FALSE),"")</f>
        <v/>
      </c>
      <c r="F7385" s="10">
        <f>IFERROR(INDEX(Lotes!$E:$E,MATCH(1,(Lotes!$A:$A=C7385)*(Lotes!$C:$C=E7385),0)),"")</f>
        <v/>
      </c>
      <c r="G7385" s="14" t="n"/>
    </row>
    <row r="7386">
      <c r="A7386" s="10" t="n"/>
      <c r="D7386">
        <f>IFERROR(VLOOKUP(C7386,Produtos!A:B,2,FALSE),"")</f>
        <v/>
      </c>
      <c r="F7386" s="10">
        <f>IFERROR(INDEX(Lotes!$E:$E,MATCH(1,(Lotes!$A:$A=C7386)*(Lotes!$C:$C=E7386),0)),"")</f>
        <v/>
      </c>
      <c r="G7386" s="14" t="n"/>
    </row>
    <row r="7387">
      <c r="A7387" s="10" t="n"/>
      <c r="D7387">
        <f>IFERROR(VLOOKUP(C7387,Produtos!A:B,2,FALSE),"")</f>
        <v/>
      </c>
      <c r="F7387" s="10">
        <f>IFERROR(INDEX(Lotes!$E:$E,MATCH(1,(Lotes!$A:$A=C7387)*(Lotes!$C:$C=E7387),0)),"")</f>
        <v/>
      </c>
      <c r="G7387" s="14" t="n"/>
    </row>
    <row r="7388">
      <c r="A7388" s="10" t="n"/>
      <c r="D7388">
        <f>IFERROR(VLOOKUP(C7388,Produtos!A:B,2,FALSE),"")</f>
        <v/>
      </c>
      <c r="F7388" s="10">
        <f>IFERROR(INDEX(Lotes!$E:$E,MATCH(1,(Lotes!$A:$A=C7388)*(Lotes!$C:$C=E7388),0)),"")</f>
        <v/>
      </c>
      <c r="G7388" s="14" t="n"/>
    </row>
    <row r="7389">
      <c r="A7389" s="10" t="n"/>
      <c r="D7389">
        <f>IFERROR(VLOOKUP(C7389,Produtos!A:B,2,FALSE),"")</f>
        <v/>
      </c>
      <c r="F7389" s="10">
        <f>IFERROR(INDEX(Lotes!$E:$E,MATCH(1,(Lotes!$A:$A=C7389)*(Lotes!$C:$C=E7389),0)),"")</f>
        <v/>
      </c>
      <c r="G7389" s="14" t="n"/>
    </row>
    <row r="7390">
      <c r="A7390" s="10" t="n"/>
      <c r="D7390">
        <f>IFERROR(VLOOKUP(C7390,Produtos!A:B,2,FALSE),"")</f>
        <v/>
      </c>
      <c r="F7390" s="10">
        <f>IFERROR(INDEX(Lotes!$E:$E,MATCH(1,(Lotes!$A:$A=C7390)*(Lotes!$C:$C=E7390),0)),"")</f>
        <v/>
      </c>
      <c r="G7390" s="14" t="n"/>
    </row>
    <row r="7391">
      <c r="A7391" s="10" t="n"/>
      <c r="D7391">
        <f>IFERROR(VLOOKUP(C7391,Produtos!A:B,2,FALSE),"")</f>
        <v/>
      </c>
      <c r="F7391" s="10">
        <f>IFERROR(INDEX(Lotes!$E:$E,MATCH(1,(Lotes!$A:$A=C7391)*(Lotes!$C:$C=E7391),0)),"")</f>
        <v/>
      </c>
      <c r="G7391" s="14" t="n"/>
    </row>
    <row r="7392">
      <c r="A7392" s="10" t="n"/>
      <c r="D7392">
        <f>IFERROR(VLOOKUP(C7392,Produtos!A:B,2,FALSE),"")</f>
        <v/>
      </c>
      <c r="F7392" s="10">
        <f>IFERROR(INDEX(Lotes!$E:$E,MATCH(1,(Lotes!$A:$A=C7392)*(Lotes!$C:$C=E7392),0)),"")</f>
        <v/>
      </c>
      <c r="G7392" s="14" t="n"/>
    </row>
    <row r="7393">
      <c r="A7393" s="10" t="n"/>
      <c r="D7393">
        <f>IFERROR(VLOOKUP(C7393,Produtos!A:B,2,FALSE),"")</f>
        <v/>
      </c>
      <c r="F7393" s="10">
        <f>IFERROR(INDEX(Lotes!$E:$E,MATCH(1,(Lotes!$A:$A=C7393)*(Lotes!$C:$C=E7393),0)),"")</f>
        <v/>
      </c>
      <c r="G7393" s="14" t="n"/>
    </row>
    <row r="7394">
      <c r="A7394" s="10" t="n"/>
      <c r="D7394">
        <f>IFERROR(VLOOKUP(C7394,Produtos!A:B,2,FALSE),"")</f>
        <v/>
      </c>
      <c r="F7394" s="10">
        <f>IFERROR(INDEX(Lotes!$E:$E,MATCH(1,(Lotes!$A:$A=C7394)*(Lotes!$C:$C=E7394),0)),"")</f>
        <v/>
      </c>
      <c r="G7394" s="14" t="n"/>
    </row>
    <row r="7395">
      <c r="A7395" s="10" t="n"/>
      <c r="D7395">
        <f>IFERROR(VLOOKUP(C7395,Produtos!A:B,2,FALSE),"")</f>
        <v/>
      </c>
      <c r="F7395" s="10">
        <f>IFERROR(INDEX(Lotes!$E:$E,MATCH(1,(Lotes!$A:$A=C7395)*(Lotes!$C:$C=E7395),0)),"")</f>
        <v/>
      </c>
      <c r="G7395" s="14" t="n"/>
    </row>
    <row r="7396">
      <c r="A7396" s="10" t="n"/>
      <c r="D7396">
        <f>IFERROR(VLOOKUP(C7396,Produtos!A:B,2,FALSE),"")</f>
        <v/>
      </c>
      <c r="F7396" s="10">
        <f>IFERROR(INDEX(Lotes!$E:$E,MATCH(1,(Lotes!$A:$A=C7396)*(Lotes!$C:$C=E7396),0)),"")</f>
        <v/>
      </c>
      <c r="G7396" s="14" t="n"/>
    </row>
    <row r="7397">
      <c r="A7397" s="10" t="n"/>
      <c r="D7397">
        <f>IFERROR(VLOOKUP(C7397,Produtos!A:B,2,FALSE),"")</f>
        <v/>
      </c>
      <c r="F7397" s="10">
        <f>IFERROR(INDEX(Lotes!$E:$E,MATCH(1,(Lotes!$A:$A=C7397)*(Lotes!$C:$C=E7397),0)),"")</f>
        <v/>
      </c>
      <c r="G7397" s="14" t="n"/>
    </row>
    <row r="7398">
      <c r="A7398" s="10" t="n"/>
      <c r="D7398">
        <f>IFERROR(VLOOKUP(C7398,Produtos!A:B,2,FALSE),"")</f>
        <v/>
      </c>
      <c r="F7398" s="10">
        <f>IFERROR(INDEX(Lotes!$E:$E,MATCH(1,(Lotes!$A:$A=C7398)*(Lotes!$C:$C=E7398),0)),"")</f>
        <v/>
      </c>
      <c r="G7398" s="14" t="n"/>
    </row>
    <row r="7399">
      <c r="A7399" s="10" t="n"/>
      <c r="D7399">
        <f>IFERROR(VLOOKUP(C7399,Produtos!A:B,2,FALSE),"")</f>
        <v/>
      </c>
      <c r="F7399" s="10">
        <f>IFERROR(INDEX(Lotes!$E:$E,MATCH(1,(Lotes!$A:$A=C7399)*(Lotes!$C:$C=E7399),0)),"")</f>
        <v/>
      </c>
      <c r="G7399" s="14" t="n"/>
    </row>
    <row r="7400">
      <c r="A7400" s="10" t="n"/>
      <c r="D7400">
        <f>IFERROR(VLOOKUP(C7400,Produtos!A:B,2,FALSE),"")</f>
        <v/>
      </c>
      <c r="F7400" s="10">
        <f>IFERROR(INDEX(Lotes!$E:$E,MATCH(1,(Lotes!$A:$A=C7400)*(Lotes!$C:$C=E7400),0)),"")</f>
        <v/>
      </c>
      <c r="G7400" s="14" t="n"/>
    </row>
    <row r="7401">
      <c r="A7401" s="10" t="n"/>
      <c r="D7401">
        <f>IFERROR(VLOOKUP(C7401,Produtos!A:B,2,FALSE),"")</f>
        <v/>
      </c>
      <c r="F7401" s="10">
        <f>IFERROR(INDEX(Lotes!$E:$E,MATCH(1,(Lotes!$A:$A=C7401)*(Lotes!$C:$C=E7401),0)),"")</f>
        <v/>
      </c>
      <c r="G7401" s="14" t="n"/>
    </row>
    <row r="7402">
      <c r="A7402" s="10" t="n"/>
      <c r="D7402">
        <f>IFERROR(VLOOKUP(C7402,Produtos!A:B,2,FALSE),"")</f>
        <v/>
      </c>
      <c r="F7402" s="10">
        <f>IFERROR(INDEX(Lotes!$E:$E,MATCH(1,(Lotes!$A:$A=C7402)*(Lotes!$C:$C=E7402),0)),"")</f>
        <v/>
      </c>
      <c r="G7402" s="14" t="n"/>
    </row>
    <row r="7403">
      <c r="A7403" s="10" t="n"/>
      <c r="D7403">
        <f>IFERROR(VLOOKUP(C7403,Produtos!A:B,2,FALSE),"")</f>
        <v/>
      </c>
      <c r="F7403" s="10">
        <f>IFERROR(INDEX(Lotes!$E:$E,MATCH(1,(Lotes!$A:$A=C7403)*(Lotes!$C:$C=E7403),0)),"")</f>
        <v/>
      </c>
      <c r="G7403" s="14" t="n"/>
    </row>
    <row r="7404">
      <c r="A7404" s="10" t="n"/>
      <c r="D7404">
        <f>IFERROR(VLOOKUP(C7404,Produtos!A:B,2,FALSE),"")</f>
        <v/>
      </c>
      <c r="F7404" s="10">
        <f>IFERROR(INDEX(Lotes!$E:$E,MATCH(1,(Lotes!$A:$A=C7404)*(Lotes!$C:$C=E7404),0)),"")</f>
        <v/>
      </c>
      <c r="G7404" s="14" t="n"/>
    </row>
    <row r="7405">
      <c r="A7405" s="10" t="n"/>
      <c r="D7405">
        <f>IFERROR(VLOOKUP(C7405,Produtos!A:B,2,FALSE),"")</f>
        <v/>
      </c>
      <c r="F7405" s="10">
        <f>IFERROR(INDEX(Lotes!$E:$E,MATCH(1,(Lotes!$A:$A=C7405)*(Lotes!$C:$C=E7405),0)),"")</f>
        <v/>
      </c>
      <c r="G7405" s="14" t="n"/>
    </row>
    <row r="7406">
      <c r="A7406" s="10" t="n"/>
      <c r="D7406">
        <f>IFERROR(VLOOKUP(C7406,Produtos!A:B,2,FALSE),"")</f>
        <v/>
      </c>
      <c r="F7406" s="10">
        <f>IFERROR(INDEX(Lotes!$E:$E,MATCH(1,(Lotes!$A:$A=C7406)*(Lotes!$C:$C=E7406),0)),"")</f>
        <v/>
      </c>
      <c r="G7406" s="14" t="n"/>
    </row>
    <row r="7407">
      <c r="A7407" s="10" t="n"/>
      <c r="D7407">
        <f>IFERROR(VLOOKUP(C7407,Produtos!A:B,2,FALSE),"")</f>
        <v/>
      </c>
      <c r="F7407" s="10">
        <f>IFERROR(INDEX(Lotes!$E:$E,MATCH(1,(Lotes!$A:$A=C7407)*(Lotes!$C:$C=E7407),0)),"")</f>
        <v/>
      </c>
      <c r="G7407" s="14" t="n"/>
    </row>
    <row r="7408">
      <c r="A7408" s="10" t="n"/>
      <c r="D7408">
        <f>IFERROR(VLOOKUP(C7408,Produtos!A:B,2,FALSE),"")</f>
        <v/>
      </c>
      <c r="F7408" s="10">
        <f>IFERROR(INDEX(Lotes!$E:$E,MATCH(1,(Lotes!$A:$A=C7408)*(Lotes!$C:$C=E7408),0)),"")</f>
        <v/>
      </c>
      <c r="G7408" s="14" t="n"/>
    </row>
    <row r="7409">
      <c r="A7409" s="10" t="n"/>
      <c r="D7409">
        <f>IFERROR(VLOOKUP(C7409,Produtos!A:B,2,FALSE),"")</f>
        <v/>
      </c>
      <c r="F7409" s="10">
        <f>IFERROR(INDEX(Lotes!$E:$E,MATCH(1,(Lotes!$A:$A=C7409)*(Lotes!$C:$C=E7409),0)),"")</f>
        <v/>
      </c>
      <c r="G7409" s="14" t="n"/>
    </row>
    <row r="7410">
      <c r="A7410" s="10" t="n"/>
      <c r="D7410">
        <f>IFERROR(VLOOKUP(C7410,Produtos!A:B,2,FALSE),"")</f>
        <v/>
      </c>
      <c r="F7410" s="10">
        <f>IFERROR(INDEX(Lotes!$E:$E,MATCH(1,(Lotes!$A:$A=C7410)*(Lotes!$C:$C=E7410),0)),"")</f>
        <v/>
      </c>
      <c r="G7410" s="14" t="n"/>
    </row>
    <row r="7411">
      <c r="A7411" s="10" t="n"/>
      <c r="D7411">
        <f>IFERROR(VLOOKUP(C7411,Produtos!A:B,2,FALSE),"")</f>
        <v/>
      </c>
      <c r="F7411" s="10">
        <f>IFERROR(INDEX(Lotes!$E:$E,MATCH(1,(Lotes!$A:$A=C7411)*(Lotes!$C:$C=E7411),0)),"")</f>
        <v/>
      </c>
      <c r="G7411" s="14" t="n"/>
    </row>
    <row r="7412">
      <c r="A7412" s="10" t="n"/>
      <c r="D7412">
        <f>IFERROR(VLOOKUP(C7412,Produtos!A:B,2,FALSE),"")</f>
        <v/>
      </c>
      <c r="F7412" s="10">
        <f>IFERROR(INDEX(Lotes!$E:$E,MATCH(1,(Lotes!$A:$A=C7412)*(Lotes!$C:$C=E7412),0)),"")</f>
        <v/>
      </c>
      <c r="G7412" s="14" t="n"/>
    </row>
    <row r="7413">
      <c r="A7413" s="10" t="n"/>
      <c r="D7413">
        <f>IFERROR(VLOOKUP(C7413,Produtos!A:B,2,FALSE),"")</f>
        <v/>
      </c>
      <c r="F7413" s="10">
        <f>IFERROR(INDEX(Lotes!$E:$E,MATCH(1,(Lotes!$A:$A=C7413)*(Lotes!$C:$C=E7413),0)),"")</f>
        <v/>
      </c>
      <c r="G7413" s="14" t="n"/>
    </row>
    <row r="7414">
      <c r="A7414" s="10" t="n"/>
      <c r="D7414">
        <f>IFERROR(VLOOKUP(C7414,Produtos!A:B,2,FALSE),"")</f>
        <v/>
      </c>
      <c r="F7414" s="10">
        <f>IFERROR(INDEX(Lotes!$E:$E,MATCH(1,(Lotes!$A:$A=C7414)*(Lotes!$C:$C=E7414),0)),"")</f>
        <v/>
      </c>
      <c r="G7414" s="14" t="n"/>
    </row>
    <row r="7415">
      <c r="A7415" s="10" t="n"/>
      <c r="D7415">
        <f>IFERROR(VLOOKUP(C7415,Produtos!A:B,2,FALSE),"")</f>
        <v/>
      </c>
      <c r="F7415" s="10">
        <f>IFERROR(INDEX(Lotes!$E:$E,MATCH(1,(Lotes!$A:$A=C7415)*(Lotes!$C:$C=E7415),0)),"")</f>
        <v/>
      </c>
      <c r="G7415" s="14" t="n"/>
    </row>
    <row r="7416">
      <c r="A7416" s="10" t="n"/>
      <c r="D7416">
        <f>IFERROR(VLOOKUP(C7416,Produtos!A:B,2,FALSE),"")</f>
        <v/>
      </c>
      <c r="F7416" s="10">
        <f>IFERROR(INDEX(Lotes!$E:$E,MATCH(1,(Lotes!$A:$A=C7416)*(Lotes!$C:$C=E7416),0)),"")</f>
        <v/>
      </c>
      <c r="G7416" s="14" t="n"/>
    </row>
    <row r="7417">
      <c r="A7417" s="10" t="n"/>
      <c r="D7417">
        <f>IFERROR(VLOOKUP(C7417,Produtos!A:B,2,FALSE),"")</f>
        <v/>
      </c>
      <c r="F7417" s="10">
        <f>IFERROR(INDEX(Lotes!$E:$E,MATCH(1,(Lotes!$A:$A=C7417)*(Lotes!$C:$C=E7417),0)),"")</f>
        <v/>
      </c>
      <c r="G7417" s="14" t="n"/>
    </row>
    <row r="7418">
      <c r="A7418" s="10" t="n"/>
      <c r="D7418">
        <f>IFERROR(VLOOKUP(C7418,Produtos!A:B,2,FALSE),"")</f>
        <v/>
      </c>
      <c r="F7418" s="10">
        <f>IFERROR(INDEX(Lotes!$E:$E,MATCH(1,(Lotes!$A:$A=C7418)*(Lotes!$C:$C=E7418),0)),"")</f>
        <v/>
      </c>
      <c r="G7418" s="14" t="n"/>
    </row>
    <row r="7419">
      <c r="A7419" s="10" t="n"/>
      <c r="D7419">
        <f>IFERROR(VLOOKUP(C7419,Produtos!A:B,2,FALSE),"")</f>
        <v/>
      </c>
      <c r="F7419" s="10">
        <f>IFERROR(INDEX(Lotes!$E:$E,MATCH(1,(Lotes!$A:$A=C7419)*(Lotes!$C:$C=E7419),0)),"")</f>
        <v/>
      </c>
      <c r="G7419" s="14" t="n"/>
    </row>
    <row r="7420">
      <c r="A7420" s="10" t="n"/>
      <c r="D7420">
        <f>IFERROR(VLOOKUP(C7420,Produtos!A:B,2,FALSE),"")</f>
        <v/>
      </c>
      <c r="F7420" s="10">
        <f>IFERROR(INDEX(Lotes!$E:$E,MATCH(1,(Lotes!$A:$A=C7420)*(Lotes!$C:$C=E7420),0)),"")</f>
        <v/>
      </c>
      <c r="G7420" s="14" t="n"/>
    </row>
    <row r="7421">
      <c r="A7421" s="10" t="n"/>
      <c r="D7421">
        <f>IFERROR(VLOOKUP(C7421,Produtos!A:B,2,FALSE),"")</f>
        <v/>
      </c>
      <c r="F7421" s="10">
        <f>IFERROR(INDEX(Lotes!$E:$E,MATCH(1,(Lotes!$A:$A=C7421)*(Lotes!$C:$C=E7421),0)),"")</f>
        <v/>
      </c>
      <c r="G7421" s="14" t="n"/>
    </row>
    <row r="7422">
      <c r="A7422" s="10" t="n"/>
      <c r="D7422">
        <f>IFERROR(VLOOKUP(C7422,Produtos!A:B,2,FALSE),"")</f>
        <v/>
      </c>
      <c r="F7422" s="10">
        <f>IFERROR(INDEX(Lotes!$E:$E,MATCH(1,(Lotes!$A:$A=C7422)*(Lotes!$C:$C=E7422),0)),"")</f>
        <v/>
      </c>
      <c r="G7422" s="14" t="n"/>
    </row>
    <row r="7423">
      <c r="A7423" s="10" t="n"/>
      <c r="D7423">
        <f>IFERROR(VLOOKUP(C7423,Produtos!A:B,2,FALSE),"")</f>
        <v/>
      </c>
      <c r="F7423" s="10">
        <f>IFERROR(INDEX(Lotes!$E:$E,MATCH(1,(Lotes!$A:$A=C7423)*(Lotes!$C:$C=E7423),0)),"")</f>
        <v/>
      </c>
      <c r="G7423" s="14" t="n"/>
    </row>
    <row r="7424">
      <c r="A7424" s="10" t="n"/>
      <c r="D7424">
        <f>IFERROR(VLOOKUP(C7424,Produtos!A:B,2,FALSE),"")</f>
        <v/>
      </c>
      <c r="F7424" s="10">
        <f>IFERROR(INDEX(Lotes!$E:$E,MATCH(1,(Lotes!$A:$A=C7424)*(Lotes!$C:$C=E7424),0)),"")</f>
        <v/>
      </c>
      <c r="G7424" s="14" t="n"/>
    </row>
    <row r="7425">
      <c r="A7425" s="10" t="n"/>
      <c r="D7425">
        <f>IFERROR(VLOOKUP(C7425,Produtos!A:B,2,FALSE),"")</f>
        <v/>
      </c>
      <c r="F7425" s="10">
        <f>IFERROR(INDEX(Lotes!$E:$E,MATCH(1,(Lotes!$A:$A=C7425)*(Lotes!$C:$C=E7425),0)),"")</f>
        <v/>
      </c>
      <c r="G7425" s="14" t="n"/>
    </row>
    <row r="7426">
      <c r="A7426" s="10" t="n"/>
      <c r="D7426">
        <f>IFERROR(VLOOKUP(C7426,Produtos!A:B,2,FALSE),"")</f>
        <v/>
      </c>
      <c r="F7426" s="10">
        <f>IFERROR(INDEX(Lotes!$E:$E,MATCH(1,(Lotes!$A:$A=C7426)*(Lotes!$C:$C=E7426),0)),"")</f>
        <v/>
      </c>
      <c r="G7426" s="14" t="n"/>
    </row>
    <row r="7427">
      <c r="A7427" s="10" t="n"/>
      <c r="D7427">
        <f>IFERROR(VLOOKUP(C7427,Produtos!A:B,2,FALSE),"")</f>
        <v/>
      </c>
      <c r="F7427" s="10">
        <f>IFERROR(INDEX(Lotes!$E:$E,MATCH(1,(Lotes!$A:$A=C7427)*(Lotes!$C:$C=E7427),0)),"")</f>
        <v/>
      </c>
      <c r="G7427" s="14" t="n"/>
    </row>
    <row r="7428">
      <c r="A7428" s="10" t="n"/>
      <c r="D7428">
        <f>IFERROR(VLOOKUP(C7428,Produtos!A:B,2,FALSE),"")</f>
        <v/>
      </c>
      <c r="F7428" s="10">
        <f>IFERROR(INDEX(Lotes!$E:$E,MATCH(1,(Lotes!$A:$A=C7428)*(Lotes!$C:$C=E7428),0)),"")</f>
        <v/>
      </c>
      <c r="G7428" s="14" t="n"/>
    </row>
    <row r="7429">
      <c r="A7429" s="10" t="n"/>
      <c r="D7429">
        <f>IFERROR(VLOOKUP(C7429,Produtos!A:B,2,FALSE),"")</f>
        <v/>
      </c>
      <c r="F7429" s="10">
        <f>IFERROR(INDEX(Lotes!$E:$E,MATCH(1,(Lotes!$A:$A=C7429)*(Lotes!$C:$C=E7429),0)),"")</f>
        <v/>
      </c>
      <c r="G7429" s="14" t="n"/>
    </row>
    <row r="7430">
      <c r="A7430" s="10" t="n"/>
      <c r="D7430">
        <f>IFERROR(VLOOKUP(C7430,Produtos!A:B,2,FALSE),"")</f>
        <v/>
      </c>
      <c r="F7430" s="10">
        <f>IFERROR(INDEX(Lotes!$E:$E,MATCH(1,(Lotes!$A:$A=C7430)*(Lotes!$C:$C=E7430),0)),"")</f>
        <v/>
      </c>
      <c r="G7430" s="14" t="n"/>
    </row>
    <row r="7431">
      <c r="A7431" s="10" t="n"/>
      <c r="D7431">
        <f>IFERROR(VLOOKUP(C7431,Produtos!A:B,2,FALSE),"")</f>
        <v/>
      </c>
      <c r="F7431" s="10">
        <f>IFERROR(INDEX(Lotes!$E:$E,MATCH(1,(Lotes!$A:$A=C7431)*(Lotes!$C:$C=E7431),0)),"")</f>
        <v/>
      </c>
      <c r="G7431" s="14" t="n"/>
    </row>
    <row r="7432">
      <c r="A7432" s="10" t="n"/>
      <c r="D7432">
        <f>IFERROR(VLOOKUP(C7432,Produtos!A:B,2,FALSE),"")</f>
        <v/>
      </c>
      <c r="F7432" s="10">
        <f>IFERROR(INDEX(Lotes!$E:$E,MATCH(1,(Lotes!$A:$A=C7432)*(Lotes!$C:$C=E7432),0)),"")</f>
        <v/>
      </c>
      <c r="G7432" s="14" t="n"/>
    </row>
    <row r="7433">
      <c r="A7433" s="10" t="n"/>
      <c r="D7433">
        <f>IFERROR(VLOOKUP(C7433,Produtos!A:B,2,FALSE),"")</f>
        <v/>
      </c>
      <c r="F7433" s="10">
        <f>IFERROR(INDEX(Lotes!$E:$E,MATCH(1,(Lotes!$A:$A=C7433)*(Lotes!$C:$C=E7433),0)),"")</f>
        <v/>
      </c>
      <c r="G7433" s="14" t="n"/>
    </row>
    <row r="7434">
      <c r="A7434" s="10" t="n"/>
      <c r="D7434">
        <f>IFERROR(VLOOKUP(C7434,Produtos!A:B,2,FALSE),"")</f>
        <v/>
      </c>
      <c r="F7434" s="10">
        <f>IFERROR(INDEX(Lotes!$E:$E,MATCH(1,(Lotes!$A:$A=C7434)*(Lotes!$C:$C=E7434),0)),"")</f>
        <v/>
      </c>
      <c r="G7434" s="14" t="n"/>
    </row>
    <row r="7435">
      <c r="A7435" s="10" t="n"/>
      <c r="D7435">
        <f>IFERROR(VLOOKUP(C7435,Produtos!A:B,2,FALSE),"")</f>
        <v/>
      </c>
      <c r="F7435" s="10">
        <f>IFERROR(INDEX(Lotes!$E:$E,MATCH(1,(Lotes!$A:$A=C7435)*(Lotes!$C:$C=E7435),0)),"")</f>
        <v/>
      </c>
      <c r="G7435" s="14" t="n"/>
    </row>
    <row r="7436">
      <c r="A7436" s="10" t="n"/>
      <c r="D7436">
        <f>IFERROR(VLOOKUP(C7436,Produtos!A:B,2,FALSE),"")</f>
        <v/>
      </c>
      <c r="F7436" s="10">
        <f>IFERROR(INDEX(Lotes!$E:$E,MATCH(1,(Lotes!$A:$A=C7436)*(Lotes!$C:$C=E7436),0)),"")</f>
        <v/>
      </c>
      <c r="G7436" s="14" t="n"/>
    </row>
    <row r="7437">
      <c r="A7437" s="10" t="n"/>
      <c r="D7437">
        <f>IFERROR(VLOOKUP(C7437,Produtos!A:B,2,FALSE),"")</f>
        <v/>
      </c>
      <c r="F7437" s="10">
        <f>IFERROR(INDEX(Lotes!$E:$E,MATCH(1,(Lotes!$A:$A=C7437)*(Lotes!$C:$C=E7437),0)),"")</f>
        <v/>
      </c>
      <c r="G7437" s="14" t="n"/>
    </row>
    <row r="7438">
      <c r="A7438" s="10" t="n"/>
      <c r="D7438">
        <f>IFERROR(VLOOKUP(C7438,Produtos!A:B,2,FALSE),"")</f>
        <v/>
      </c>
      <c r="F7438" s="10">
        <f>IFERROR(INDEX(Lotes!$E:$E,MATCH(1,(Lotes!$A:$A=C7438)*(Lotes!$C:$C=E7438),0)),"")</f>
        <v/>
      </c>
      <c r="G7438" s="14" t="n"/>
    </row>
    <row r="7439">
      <c r="A7439" s="10" t="n"/>
      <c r="D7439">
        <f>IFERROR(VLOOKUP(C7439,Produtos!A:B,2,FALSE),"")</f>
        <v/>
      </c>
      <c r="F7439" s="10">
        <f>IFERROR(INDEX(Lotes!$E:$E,MATCH(1,(Lotes!$A:$A=C7439)*(Lotes!$C:$C=E7439),0)),"")</f>
        <v/>
      </c>
      <c r="G7439" s="14" t="n"/>
    </row>
    <row r="7440">
      <c r="A7440" s="10" t="n"/>
      <c r="D7440">
        <f>IFERROR(VLOOKUP(C7440,Produtos!A:B,2,FALSE),"")</f>
        <v/>
      </c>
      <c r="F7440" s="10">
        <f>IFERROR(INDEX(Lotes!$E:$E,MATCH(1,(Lotes!$A:$A=C7440)*(Lotes!$C:$C=E7440),0)),"")</f>
        <v/>
      </c>
      <c r="G7440" s="14" t="n"/>
    </row>
    <row r="7441">
      <c r="A7441" s="10" t="n"/>
      <c r="D7441">
        <f>IFERROR(VLOOKUP(C7441,Produtos!A:B,2,FALSE),"")</f>
        <v/>
      </c>
      <c r="F7441" s="10">
        <f>IFERROR(INDEX(Lotes!$E:$E,MATCH(1,(Lotes!$A:$A=C7441)*(Lotes!$C:$C=E7441),0)),"")</f>
        <v/>
      </c>
      <c r="G7441" s="14" t="n"/>
    </row>
    <row r="7442">
      <c r="A7442" s="10" t="n"/>
      <c r="D7442">
        <f>IFERROR(VLOOKUP(C7442,Produtos!A:B,2,FALSE),"")</f>
        <v/>
      </c>
      <c r="F7442" s="10">
        <f>IFERROR(INDEX(Lotes!$E:$E,MATCH(1,(Lotes!$A:$A=C7442)*(Lotes!$C:$C=E7442),0)),"")</f>
        <v/>
      </c>
      <c r="G7442" s="14" t="n"/>
    </row>
    <row r="7443">
      <c r="A7443" s="10" t="n"/>
      <c r="D7443">
        <f>IFERROR(VLOOKUP(C7443,Produtos!A:B,2,FALSE),"")</f>
        <v/>
      </c>
      <c r="F7443" s="10">
        <f>IFERROR(INDEX(Lotes!$E:$E,MATCH(1,(Lotes!$A:$A=C7443)*(Lotes!$C:$C=E7443),0)),"")</f>
        <v/>
      </c>
      <c r="G7443" s="14" t="n"/>
    </row>
    <row r="7444">
      <c r="A7444" s="10" t="n"/>
      <c r="D7444">
        <f>IFERROR(VLOOKUP(C7444,Produtos!A:B,2,FALSE),"")</f>
        <v/>
      </c>
      <c r="F7444" s="10">
        <f>IFERROR(INDEX(Lotes!$E:$E,MATCH(1,(Lotes!$A:$A=C7444)*(Lotes!$C:$C=E7444),0)),"")</f>
        <v/>
      </c>
      <c r="G7444" s="14" t="n"/>
    </row>
    <row r="7445">
      <c r="A7445" s="10" t="n"/>
      <c r="D7445">
        <f>IFERROR(VLOOKUP(C7445,Produtos!A:B,2,FALSE),"")</f>
        <v/>
      </c>
      <c r="F7445" s="10">
        <f>IFERROR(INDEX(Lotes!$E:$E,MATCH(1,(Lotes!$A:$A=C7445)*(Lotes!$C:$C=E7445),0)),"")</f>
        <v/>
      </c>
      <c r="G7445" s="14" t="n"/>
    </row>
    <row r="7446">
      <c r="A7446" s="10" t="n"/>
      <c r="D7446">
        <f>IFERROR(VLOOKUP(C7446,Produtos!A:B,2,FALSE),"")</f>
        <v/>
      </c>
      <c r="F7446" s="10">
        <f>IFERROR(INDEX(Lotes!$E:$E,MATCH(1,(Lotes!$A:$A=C7446)*(Lotes!$C:$C=E7446),0)),"")</f>
        <v/>
      </c>
      <c r="G7446" s="14" t="n"/>
    </row>
    <row r="7447">
      <c r="A7447" s="10" t="n"/>
      <c r="D7447">
        <f>IFERROR(VLOOKUP(C7447,Produtos!A:B,2,FALSE),"")</f>
        <v/>
      </c>
      <c r="F7447" s="10">
        <f>IFERROR(INDEX(Lotes!$E:$E,MATCH(1,(Lotes!$A:$A=C7447)*(Lotes!$C:$C=E7447),0)),"")</f>
        <v/>
      </c>
      <c r="G7447" s="14" t="n"/>
    </row>
    <row r="7448">
      <c r="A7448" s="10" t="n"/>
      <c r="D7448">
        <f>IFERROR(VLOOKUP(C7448,Produtos!A:B,2,FALSE),"")</f>
        <v/>
      </c>
      <c r="F7448" s="10">
        <f>IFERROR(INDEX(Lotes!$E:$E,MATCH(1,(Lotes!$A:$A=C7448)*(Lotes!$C:$C=E7448),0)),"")</f>
        <v/>
      </c>
      <c r="G7448" s="14" t="n"/>
    </row>
    <row r="7449">
      <c r="A7449" s="10" t="n"/>
      <c r="D7449">
        <f>IFERROR(VLOOKUP(C7449,Produtos!A:B,2,FALSE),"")</f>
        <v/>
      </c>
      <c r="F7449" s="10">
        <f>IFERROR(INDEX(Lotes!$E:$E,MATCH(1,(Lotes!$A:$A=C7449)*(Lotes!$C:$C=E7449),0)),"")</f>
        <v/>
      </c>
      <c r="G7449" s="14" t="n"/>
    </row>
    <row r="7450">
      <c r="A7450" s="10" t="n"/>
      <c r="D7450">
        <f>IFERROR(VLOOKUP(C7450,Produtos!A:B,2,FALSE),"")</f>
        <v/>
      </c>
      <c r="F7450" s="10">
        <f>IFERROR(INDEX(Lotes!$E:$E,MATCH(1,(Lotes!$A:$A=C7450)*(Lotes!$C:$C=E7450),0)),"")</f>
        <v/>
      </c>
      <c r="G7450" s="14" t="n"/>
    </row>
    <row r="7451">
      <c r="A7451" s="10" t="n"/>
      <c r="D7451">
        <f>IFERROR(VLOOKUP(C7451,Produtos!A:B,2,FALSE),"")</f>
        <v/>
      </c>
      <c r="F7451" s="10">
        <f>IFERROR(INDEX(Lotes!$E:$E,MATCH(1,(Lotes!$A:$A=C7451)*(Lotes!$C:$C=E7451),0)),"")</f>
        <v/>
      </c>
      <c r="G7451" s="14" t="n"/>
    </row>
    <row r="7452">
      <c r="A7452" s="10" t="n"/>
      <c r="D7452">
        <f>IFERROR(VLOOKUP(C7452,Produtos!A:B,2,FALSE),"")</f>
        <v/>
      </c>
      <c r="F7452" s="10">
        <f>IFERROR(INDEX(Lotes!$E:$E,MATCH(1,(Lotes!$A:$A=C7452)*(Lotes!$C:$C=E7452),0)),"")</f>
        <v/>
      </c>
      <c r="G7452" s="14" t="n"/>
    </row>
    <row r="7453">
      <c r="A7453" s="10" t="n"/>
      <c r="D7453">
        <f>IFERROR(VLOOKUP(C7453,Produtos!A:B,2,FALSE),"")</f>
        <v/>
      </c>
      <c r="F7453" s="10">
        <f>IFERROR(INDEX(Lotes!$E:$E,MATCH(1,(Lotes!$A:$A=C7453)*(Lotes!$C:$C=E7453),0)),"")</f>
        <v/>
      </c>
      <c r="G7453" s="14" t="n"/>
    </row>
    <row r="7454">
      <c r="A7454" s="10" t="n"/>
      <c r="D7454">
        <f>IFERROR(VLOOKUP(C7454,Produtos!A:B,2,FALSE),"")</f>
        <v/>
      </c>
      <c r="F7454" s="10">
        <f>IFERROR(INDEX(Lotes!$E:$E,MATCH(1,(Lotes!$A:$A=C7454)*(Lotes!$C:$C=E7454),0)),"")</f>
        <v/>
      </c>
      <c r="G7454" s="14" t="n"/>
    </row>
    <row r="7455">
      <c r="A7455" s="10" t="n"/>
      <c r="D7455">
        <f>IFERROR(VLOOKUP(C7455,Produtos!A:B,2,FALSE),"")</f>
        <v/>
      </c>
      <c r="F7455" s="10">
        <f>IFERROR(INDEX(Lotes!$E:$E,MATCH(1,(Lotes!$A:$A=C7455)*(Lotes!$C:$C=E7455),0)),"")</f>
        <v/>
      </c>
      <c r="G7455" s="14" t="n"/>
    </row>
    <row r="7456">
      <c r="A7456" s="10" t="n"/>
      <c r="D7456">
        <f>IFERROR(VLOOKUP(C7456,Produtos!A:B,2,FALSE),"")</f>
        <v/>
      </c>
      <c r="F7456" s="10">
        <f>IFERROR(INDEX(Lotes!$E:$E,MATCH(1,(Lotes!$A:$A=C7456)*(Lotes!$C:$C=E7456),0)),"")</f>
        <v/>
      </c>
      <c r="G7456" s="14" t="n"/>
    </row>
    <row r="7457">
      <c r="A7457" s="10" t="n"/>
      <c r="D7457">
        <f>IFERROR(VLOOKUP(C7457,Produtos!A:B,2,FALSE),"")</f>
        <v/>
      </c>
      <c r="F7457" s="10">
        <f>IFERROR(INDEX(Lotes!$E:$E,MATCH(1,(Lotes!$A:$A=C7457)*(Lotes!$C:$C=E7457),0)),"")</f>
        <v/>
      </c>
      <c r="G7457" s="14" t="n"/>
    </row>
    <row r="7458">
      <c r="A7458" s="10" t="n"/>
      <c r="D7458">
        <f>IFERROR(VLOOKUP(C7458,Produtos!A:B,2,FALSE),"")</f>
        <v/>
      </c>
      <c r="F7458" s="10">
        <f>IFERROR(INDEX(Lotes!$E:$E,MATCH(1,(Lotes!$A:$A=C7458)*(Lotes!$C:$C=E7458),0)),"")</f>
        <v/>
      </c>
      <c r="G7458" s="14" t="n"/>
    </row>
    <row r="7459">
      <c r="A7459" s="10" t="n"/>
      <c r="D7459">
        <f>IFERROR(VLOOKUP(C7459,Produtos!A:B,2,FALSE),"")</f>
        <v/>
      </c>
      <c r="F7459" s="10">
        <f>IFERROR(INDEX(Lotes!$E:$E,MATCH(1,(Lotes!$A:$A=C7459)*(Lotes!$C:$C=E7459),0)),"")</f>
        <v/>
      </c>
      <c r="G7459" s="14" t="n"/>
    </row>
    <row r="7460">
      <c r="A7460" s="10" t="n"/>
      <c r="D7460">
        <f>IFERROR(VLOOKUP(C7460,Produtos!A:B,2,FALSE),"")</f>
        <v/>
      </c>
      <c r="F7460" s="10">
        <f>IFERROR(INDEX(Lotes!$E:$E,MATCH(1,(Lotes!$A:$A=C7460)*(Lotes!$C:$C=E7460),0)),"")</f>
        <v/>
      </c>
      <c r="G7460" s="14" t="n"/>
    </row>
    <row r="7461">
      <c r="A7461" s="10" t="n"/>
      <c r="D7461">
        <f>IFERROR(VLOOKUP(C7461,Produtos!A:B,2,FALSE),"")</f>
        <v/>
      </c>
      <c r="F7461" s="10">
        <f>IFERROR(INDEX(Lotes!$E:$E,MATCH(1,(Lotes!$A:$A=C7461)*(Lotes!$C:$C=E7461),0)),"")</f>
        <v/>
      </c>
      <c r="G7461" s="14" t="n"/>
    </row>
    <row r="7462">
      <c r="A7462" s="10" t="n"/>
      <c r="D7462">
        <f>IFERROR(VLOOKUP(C7462,Produtos!A:B,2,FALSE),"")</f>
        <v/>
      </c>
      <c r="F7462" s="10">
        <f>IFERROR(INDEX(Lotes!$E:$E,MATCH(1,(Lotes!$A:$A=C7462)*(Lotes!$C:$C=E7462),0)),"")</f>
        <v/>
      </c>
      <c r="G7462" s="14" t="n"/>
    </row>
    <row r="7463">
      <c r="A7463" s="10" t="n"/>
      <c r="D7463">
        <f>IFERROR(VLOOKUP(C7463,Produtos!A:B,2,FALSE),"")</f>
        <v/>
      </c>
      <c r="F7463" s="10">
        <f>IFERROR(INDEX(Lotes!$E:$E,MATCH(1,(Lotes!$A:$A=C7463)*(Lotes!$C:$C=E7463),0)),"")</f>
        <v/>
      </c>
      <c r="G7463" s="14" t="n"/>
    </row>
    <row r="7464">
      <c r="A7464" s="10" t="n"/>
      <c r="D7464">
        <f>IFERROR(VLOOKUP(C7464,Produtos!A:B,2,FALSE),"")</f>
        <v/>
      </c>
      <c r="F7464" s="10">
        <f>IFERROR(INDEX(Lotes!$E:$E,MATCH(1,(Lotes!$A:$A=C7464)*(Lotes!$C:$C=E7464),0)),"")</f>
        <v/>
      </c>
      <c r="G7464" s="14" t="n"/>
    </row>
    <row r="7465">
      <c r="A7465" s="10" t="n"/>
      <c r="D7465">
        <f>IFERROR(VLOOKUP(C7465,Produtos!A:B,2,FALSE),"")</f>
        <v/>
      </c>
      <c r="F7465" s="10">
        <f>IFERROR(INDEX(Lotes!$E:$E,MATCH(1,(Lotes!$A:$A=C7465)*(Lotes!$C:$C=E7465),0)),"")</f>
        <v/>
      </c>
      <c r="G7465" s="14" t="n"/>
    </row>
    <row r="7466">
      <c r="A7466" s="10" t="n"/>
      <c r="D7466">
        <f>IFERROR(VLOOKUP(C7466,Produtos!A:B,2,FALSE),"")</f>
        <v/>
      </c>
      <c r="F7466" s="10">
        <f>IFERROR(INDEX(Lotes!$E:$E,MATCH(1,(Lotes!$A:$A=C7466)*(Lotes!$C:$C=E7466),0)),"")</f>
        <v/>
      </c>
      <c r="G7466" s="14" t="n"/>
    </row>
    <row r="7467">
      <c r="A7467" s="10" t="n"/>
      <c r="D7467">
        <f>IFERROR(VLOOKUP(C7467,Produtos!A:B,2,FALSE),"")</f>
        <v/>
      </c>
      <c r="F7467" s="10">
        <f>IFERROR(INDEX(Lotes!$E:$E,MATCH(1,(Lotes!$A:$A=C7467)*(Lotes!$C:$C=E7467),0)),"")</f>
        <v/>
      </c>
      <c r="G7467" s="14" t="n"/>
    </row>
    <row r="7468">
      <c r="A7468" s="10" t="n"/>
      <c r="D7468">
        <f>IFERROR(VLOOKUP(C7468,Produtos!A:B,2,FALSE),"")</f>
        <v/>
      </c>
      <c r="F7468" s="10">
        <f>IFERROR(INDEX(Lotes!$E:$E,MATCH(1,(Lotes!$A:$A=C7468)*(Lotes!$C:$C=E7468),0)),"")</f>
        <v/>
      </c>
      <c r="G7468" s="14" t="n"/>
    </row>
    <row r="7469">
      <c r="A7469" s="10" t="n"/>
      <c r="D7469">
        <f>IFERROR(VLOOKUP(C7469,Produtos!A:B,2,FALSE),"")</f>
        <v/>
      </c>
      <c r="F7469" s="10">
        <f>IFERROR(INDEX(Lotes!$E:$E,MATCH(1,(Lotes!$A:$A=C7469)*(Lotes!$C:$C=E7469),0)),"")</f>
        <v/>
      </c>
      <c r="G7469" s="14" t="n"/>
    </row>
    <row r="7470">
      <c r="A7470" s="10" t="n"/>
      <c r="D7470">
        <f>IFERROR(VLOOKUP(C7470,Produtos!A:B,2,FALSE),"")</f>
        <v/>
      </c>
      <c r="F7470" s="10">
        <f>IFERROR(INDEX(Lotes!$E:$E,MATCH(1,(Lotes!$A:$A=C7470)*(Lotes!$C:$C=E7470),0)),"")</f>
        <v/>
      </c>
      <c r="G7470" s="14" t="n"/>
    </row>
    <row r="7471">
      <c r="A7471" s="10" t="n"/>
      <c r="D7471">
        <f>IFERROR(VLOOKUP(C7471,Produtos!A:B,2,FALSE),"")</f>
        <v/>
      </c>
      <c r="F7471" s="10">
        <f>IFERROR(INDEX(Lotes!$E:$E,MATCH(1,(Lotes!$A:$A=C7471)*(Lotes!$C:$C=E7471),0)),"")</f>
        <v/>
      </c>
      <c r="G7471" s="14" t="n"/>
    </row>
    <row r="7472">
      <c r="A7472" s="10" t="n"/>
      <c r="D7472">
        <f>IFERROR(VLOOKUP(C7472,Produtos!A:B,2,FALSE),"")</f>
        <v/>
      </c>
      <c r="F7472" s="10">
        <f>IFERROR(INDEX(Lotes!$E:$E,MATCH(1,(Lotes!$A:$A=C7472)*(Lotes!$C:$C=E7472),0)),"")</f>
        <v/>
      </c>
      <c r="G7472" s="14" t="n"/>
    </row>
    <row r="7473">
      <c r="A7473" s="10" t="n"/>
      <c r="D7473">
        <f>IFERROR(VLOOKUP(C7473,Produtos!A:B,2,FALSE),"")</f>
        <v/>
      </c>
      <c r="F7473" s="10">
        <f>IFERROR(INDEX(Lotes!$E:$E,MATCH(1,(Lotes!$A:$A=C7473)*(Lotes!$C:$C=E7473),0)),"")</f>
        <v/>
      </c>
      <c r="G7473" s="14" t="n"/>
    </row>
    <row r="7474">
      <c r="A7474" s="10" t="n"/>
      <c r="D7474">
        <f>IFERROR(VLOOKUP(C7474,Produtos!A:B,2,FALSE),"")</f>
        <v/>
      </c>
      <c r="F7474" s="10">
        <f>IFERROR(INDEX(Lotes!$E:$E,MATCH(1,(Lotes!$A:$A=C7474)*(Lotes!$C:$C=E7474),0)),"")</f>
        <v/>
      </c>
      <c r="G7474" s="14" t="n"/>
    </row>
    <row r="7475">
      <c r="A7475" s="10" t="n"/>
      <c r="D7475">
        <f>IFERROR(VLOOKUP(C7475,Produtos!A:B,2,FALSE),"")</f>
        <v/>
      </c>
      <c r="F7475" s="10">
        <f>IFERROR(INDEX(Lotes!$E:$E,MATCH(1,(Lotes!$A:$A=C7475)*(Lotes!$C:$C=E7475),0)),"")</f>
        <v/>
      </c>
      <c r="G7475" s="14" t="n"/>
    </row>
    <row r="7476">
      <c r="A7476" s="10" t="n"/>
      <c r="D7476">
        <f>IFERROR(VLOOKUP(C7476,Produtos!A:B,2,FALSE),"")</f>
        <v/>
      </c>
      <c r="F7476" s="10">
        <f>IFERROR(INDEX(Lotes!$E:$E,MATCH(1,(Lotes!$A:$A=C7476)*(Lotes!$C:$C=E7476),0)),"")</f>
        <v/>
      </c>
      <c r="G7476" s="14" t="n"/>
    </row>
    <row r="7477">
      <c r="A7477" s="10" t="n"/>
      <c r="D7477">
        <f>IFERROR(VLOOKUP(C7477,Produtos!A:B,2,FALSE),"")</f>
        <v/>
      </c>
      <c r="F7477" s="10">
        <f>IFERROR(INDEX(Lotes!$E:$E,MATCH(1,(Lotes!$A:$A=C7477)*(Lotes!$C:$C=E7477),0)),"")</f>
        <v/>
      </c>
      <c r="G7477" s="14" t="n"/>
    </row>
    <row r="7478">
      <c r="A7478" s="10" t="n"/>
      <c r="D7478">
        <f>IFERROR(VLOOKUP(C7478,Produtos!A:B,2,FALSE),"")</f>
        <v/>
      </c>
      <c r="F7478" s="10">
        <f>IFERROR(INDEX(Lotes!$E:$E,MATCH(1,(Lotes!$A:$A=C7478)*(Lotes!$C:$C=E7478),0)),"")</f>
        <v/>
      </c>
      <c r="G7478" s="14" t="n"/>
    </row>
    <row r="7479">
      <c r="A7479" s="10" t="n"/>
      <c r="D7479">
        <f>IFERROR(VLOOKUP(C7479,Produtos!A:B,2,FALSE),"")</f>
        <v/>
      </c>
      <c r="F7479" s="10">
        <f>IFERROR(INDEX(Lotes!$E:$E,MATCH(1,(Lotes!$A:$A=C7479)*(Lotes!$C:$C=E7479),0)),"")</f>
        <v/>
      </c>
      <c r="G7479" s="14" t="n"/>
    </row>
    <row r="7480">
      <c r="A7480" s="10" t="n"/>
      <c r="D7480">
        <f>IFERROR(VLOOKUP(C7480,Produtos!A:B,2,FALSE),"")</f>
        <v/>
      </c>
      <c r="F7480" s="10">
        <f>IFERROR(INDEX(Lotes!$E:$E,MATCH(1,(Lotes!$A:$A=C7480)*(Lotes!$C:$C=E7480),0)),"")</f>
        <v/>
      </c>
      <c r="G7480" s="14" t="n"/>
    </row>
    <row r="7481">
      <c r="A7481" s="10" t="n"/>
      <c r="D7481">
        <f>IFERROR(VLOOKUP(C7481,Produtos!A:B,2,FALSE),"")</f>
        <v/>
      </c>
      <c r="F7481" s="10">
        <f>IFERROR(INDEX(Lotes!$E:$E,MATCH(1,(Lotes!$A:$A=C7481)*(Lotes!$C:$C=E7481),0)),"")</f>
        <v/>
      </c>
      <c r="G7481" s="14" t="n"/>
    </row>
    <row r="7482">
      <c r="A7482" s="10" t="n"/>
      <c r="D7482">
        <f>IFERROR(VLOOKUP(C7482,Produtos!A:B,2,FALSE),"")</f>
        <v/>
      </c>
      <c r="F7482" s="10">
        <f>IFERROR(INDEX(Lotes!$E:$E,MATCH(1,(Lotes!$A:$A=C7482)*(Lotes!$C:$C=E7482),0)),"")</f>
        <v/>
      </c>
      <c r="G7482" s="14" t="n"/>
    </row>
    <row r="7483">
      <c r="A7483" s="10" t="n"/>
      <c r="D7483">
        <f>IFERROR(VLOOKUP(C7483,Produtos!A:B,2,FALSE),"")</f>
        <v/>
      </c>
      <c r="F7483" s="10">
        <f>IFERROR(INDEX(Lotes!$E:$E,MATCH(1,(Lotes!$A:$A=C7483)*(Lotes!$C:$C=E7483),0)),"")</f>
        <v/>
      </c>
      <c r="G7483" s="14" t="n"/>
    </row>
    <row r="7484">
      <c r="A7484" s="10" t="n"/>
      <c r="D7484">
        <f>IFERROR(VLOOKUP(C7484,Produtos!A:B,2,FALSE),"")</f>
        <v/>
      </c>
      <c r="F7484" s="10">
        <f>IFERROR(INDEX(Lotes!$E:$E,MATCH(1,(Lotes!$A:$A=C7484)*(Lotes!$C:$C=E7484),0)),"")</f>
        <v/>
      </c>
      <c r="G7484" s="14" t="n"/>
    </row>
    <row r="7485">
      <c r="A7485" s="10" t="n"/>
      <c r="D7485">
        <f>IFERROR(VLOOKUP(C7485,Produtos!A:B,2,FALSE),"")</f>
        <v/>
      </c>
      <c r="F7485" s="10">
        <f>IFERROR(INDEX(Lotes!$E:$E,MATCH(1,(Lotes!$A:$A=C7485)*(Lotes!$C:$C=E7485),0)),"")</f>
        <v/>
      </c>
      <c r="G7485" s="14" t="n"/>
    </row>
    <row r="7486">
      <c r="A7486" s="10" t="n"/>
      <c r="D7486">
        <f>IFERROR(VLOOKUP(C7486,Produtos!A:B,2,FALSE),"")</f>
        <v/>
      </c>
      <c r="F7486" s="10">
        <f>IFERROR(INDEX(Lotes!$E:$E,MATCH(1,(Lotes!$A:$A=C7486)*(Lotes!$C:$C=E7486),0)),"")</f>
        <v/>
      </c>
      <c r="G7486" s="14" t="n"/>
    </row>
    <row r="7487">
      <c r="A7487" s="10" t="n"/>
      <c r="D7487">
        <f>IFERROR(VLOOKUP(C7487,Produtos!A:B,2,FALSE),"")</f>
        <v/>
      </c>
      <c r="F7487" s="10">
        <f>IFERROR(INDEX(Lotes!$E:$E,MATCH(1,(Lotes!$A:$A=C7487)*(Lotes!$C:$C=E7487),0)),"")</f>
        <v/>
      </c>
      <c r="G7487" s="14" t="n"/>
    </row>
    <row r="7488">
      <c r="A7488" s="10" t="n"/>
      <c r="D7488">
        <f>IFERROR(VLOOKUP(C7488,Produtos!A:B,2,FALSE),"")</f>
        <v/>
      </c>
      <c r="F7488" s="10">
        <f>IFERROR(INDEX(Lotes!$E:$E,MATCH(1,(Lotes!$A:$A=C7488)*(Lotes!$C:$C=E7488),0)),"")</f>
        <v/>
      </c>
      <c r="G7488" s="14" t="n"/>
    </row>
    <row r="7489">
      <c r="A7489" s="10" t="n"/>
      <c r="D7489">
        <f>IFERROR(VLOOKUP(C7489,Produtos!A:B,2,FALSE),"")</f>
        <v/>
      </c>
      <c r="F7489" s="10">
        <f>IFERROR(INDEX(Lotes!$E:$E,MATCH(1,(Lotes!$A:$A=C7489)*(Lotes!$C:$C=E7489),0)),"")</f>
        <v/>
      </c>
      <c r="G7489" s="14" t="n"/>
    </row>
    <row r="7490">
      <c r="A7490" s="10" t="n"/>
      <c r="D7490">
        <f>IFERROR(VLOOKUP(C7490,Produtos!A:B,2,FALSE),"")</f>
        <v/>
      </c>
      <c r="F7490" s="10">
        <f>IFERROR(INDEX(Lotes!$E:$E,MATCH(1,(Lotes!$A:$A=C7490)*(Lotes!$C:$C=E7490),0)),"")</f>
        <v/>
      </c>
      <c r="G7490" s="14" t="n"/>
    </row>
    <row r="7491">
      <c r="A7491" s="10" t="n"/>
      <c r="D7491">
        <f>IFERROR(VLOOKUP(C7491,Produtos!A:B,2,FALSE),"")</f>
        <v/>
      </c>
      <c r="F7491" s="10">
        <f>IFERROR(INDEX(Lotes!$E:$E,MATCH(1,(Lotes!$A:$A=C7491)*(Lotes!$C:$C=E7491),0)),"")</f>
        <v/>
      </c>
      <c r="G7491" s="14" t="n"/>
    </row>
    <row r="7492">
      <c r="A7492" s="10" t="n"/>
      <c r="D7492">
        <f>IFERROR(VLOOKUP(C7492,Produtos!A:B,2,FALSE),"")</f>
        <v/>
      </c>
      <c r="F7492" s="10">
        <f>IFERROR(INDEX(Lotes!$E:$E,MATCH(1,(Lotes!$A:$A=C7492)*(Lotes!$C:$C=E7492),0)),"")</f>
        <v/>
      </c>
      <c r="G7492" s="14" t="n"/>
    </row>
    <row r="7493">
      <c r="A7493" s="10" t="n"/>
      <c r="D7493">
        <f>IFERROR(VLOOKUP(C7493,Produtos!A:B,2,FALSE),"")</f>
        <v/>
      </c>
      <c r="F7493" s="10">
        <f>IFERROR(INDEX(Lotes!$E:$E,MATCH(1,(Lotes!$A:$A=C7493)*(Lotes!$C:$C=E7493),0)),"")</f>
        <v/>
      </c>
      <c r="G7493" s="14" t="n"/>
    </row>
    <row r="7494">
      <c r="A7494" s="10" t="n"/>
      <c r="D7494">
        <f>IFERROR(VLOOKUP(C7494,Produtos!A:B,2,FALSE),"")</f>
        <v/>
      </c>
      <c r="F7494" s="10">
        <f>IFERROR(INDEX(Lotes!$E:$E,MATCH(1,(Lotes!$A:$A=C7494)*(Lotes!$C:$C=E7494),0)),"")</f>
        <v/>
      </c>
      <c r="G7494" s="14" t="n"/>
    </row>
    <row r="7495">
      <c r="A7495" s="10" t="n"/>
      <c r="D7495">
        <f>IFERROR(VLOOKUP(C7495,Produtos!A:B,2,FALSE),"")</f>
        <v/>
      </c>
      <c r="F7495" s="10">
        <f>IFERROR(INDEX(Lotes!$E:$E,MATCH(1,(Lotes!$A:$A=C7495)*(Lotes!$C:$C=E7495),0)),"")</f>
        <v/>
      </c>
      <c r="G7495" s="14" t="n"/>
    </row>
    <row r="7496">
      <c r="A7496" s="10" t="n"/>
      <c r="D7496">
        <f>IFERROR(VLOOKUP(C7496,Produtos!A:B,2,FALSE),"")</f>
        <v/>
      </c>
      <c r="F7496" s="10">
        <f>IFERROR(INDEX(Lotes!$E:$E,MATCH(1,(Lotes!$A:$A=C7496)*(Lotes!$C:$C=E7496),0)),"")</f>
        <v/>
      </c>
      <c r="G7496" s="14" t="n"/>
    </row>
    <row r="7497">
      <c r="A7497" s="10" t="n"/>
      <c r="D7497">
        <f>IFERROR(VLOOKUP(C7497,Produtos!A:B,2,FALSE),"")</f>
        <v/>
      </c>
      <c r="F7497" s="10">
        <f>IFERROR(INDEX(Lotes!$E:$E,MATCH(1,(Lotes!$A:$A=C7497)*(Lotes!$C:$C=E7497),0)),"")</f>
        <v/>
      </c>
      <c r="G7497" s="14" t="n"/>
    </row>
    <row r="7498">
      <c r="A7498" s="10" t="n"/>
      <c r="D7498">
        <f>IFERROR(VLOOKUP(C7498,Produtos!A:B,2,FALSE),"")</f>
        <v/>
      </c>
      <c r="F7498" s="10">
        <f>IFERROR(INDEX(Lotes!$E:$E,MATCH(1,(Lotes!$A:$A=C7498)*(Lotes!$C:$C=E7498),0)),"")</f>
        <v/>
      </c>
      <c r="G7498" s="14" t="n"/>
    </row>
    <row r="7499">
      <c r="A7499" s="10" t="n"/>
      <c r="D7499">
        <f>IFERROR(VLOOKUP(C7499,Produtos!A:B,2,FALSE),"")</f>
        <v/>
      </c>
      <c r="F7499" s="10">
        <f>IFERROR(INDEX(Lotes!$E:$E,MATCH(1,(Lotes!$A:$A=C7499)*(Lotes!$C:$C=E7499),0)),"")</f>
        <v/>
      </c>
      <c r="G7499" s="14" t="n"/>
    </row>
    <row r="7500">
      <c r="A7500" s="10" t="n"/>
      <c r="D7500">
        <f>IFERROR(VLOOKUP(C7500,Produtos!A:B,2,FALSE),"")</f>
        <v/>
      </c>
      <c r="F7500" s="10">
        <f>IFERROR(INDEX(Lotes!$E:$E,MATCH(1,(Lotes!$A:$A=C7500)*(Lotes!$C:$C=E7500),0)),"")</f>
        <v/>
      </c>
      <c r="G7500" s="14" t="n"/>
    </row>
    <row r="7501">
      <c r="A7501" s="10" t="n"/>
      <c r="D7501">
        <f>IFERROR(VLOOKUP(C7501,Produtos!A:B,2,FALSE),"")</f>
        <v/>
      </c>
      <c r="F7501" s="10">
        <f>IFERROR(INDEX(Lotes!$E:$E,MATCH(1,(Lotes!$A:$A=C7501)*(Lotes!$C:$C=E7501),0)),"")</f>
        <v/>
      </c>
      <c r="G7501" s="14" t="n"/>
    </row>
    <row r="7502">
      <c r="A7502" s="10" t="n"/>
      <c r="D7502">
        <f>IFERROR(VLOOKUP(C7502,Produtos!A:B,2,FALSE),"")</f>
        <v/>
      </c>
      <c r="F7502" s="10">
        <f>IFERROR(INDEX(Lotes!$E:$E,MATCH(1,(Lotes!$A:$A=C7502)*(Lotes!$C:$C=E7502),0)),"")</f>
        <v/>
      </c>
      <c r="G7502" s="14" t="n"/>
    </row>
    <row r="7503">
      <c r="A7503" s="10" t="n"/>
      <c r="D7503">
        <f>IFERROR(VLOOKUP(C7503,Produtos!A:B,2,FALSE),"")</f>
        <v/>
      </c>
      <c r="F7503" s="10">
        <f>IFERROR(INDEX(Lotes!$E:$E,MATCH(1,(Lotes!$A:$A=C7503)*(Lotes!$C:$C=E7503),0)),"")</f>
        <v/>
      </c>
      <c r="G7503" s="14" t="n"/>
    </row>
    <row r="7504">
      <c r="A7504" s="10" t="n"/>
      <c r="D7504">
        <f>IFERROR(VLOOKUP(C7504,Produtos!A:B,2,FALSE),"")</f>
        <v/>
      </c>
      <c r="F7504" s="10">
        <f>IFERROR(INDEX(Lotes!$E:$E,MATCH(1,(Lotes!$A:$A=C7504)*(Lotes!$C:$C=E7504),0)),"")</f>
        <v/>
      </c>
      <c r="G7504" s="14" t="n"/>
    </row>
    <row r="7505">
      <c r="A7505" s="10" t="n"/>
      <c r="D7505">
        <f>IFERROR(VLOOKUP(C7505,Produtos!A:B,2,FALSE),"")</f>
        <v/>
      </c>
      <c r="F7505" s="10">
        <f>IFERROR(INDEX(Lotes!$E:$E,MATCH(1,(Lotes!$A:$A=C7505)*(Lotes!$C:$C=E7505),0)),"")</f>
        <v/>
      </c>
      <c r="G7505" s="14" t="n"/>
    </row>
    <row r="7506">
      <c r="A7506" s="10" t="n"/>
      <c r="D7506">
        <f>IFERROR(VLOOKUP(C7506,Produtos!A:B,2,FALSE),"")</f>
        <v/>
      </c>
      <c r="F7506" s="10">
        <f>IFERROR(INDEX(Lotes!$E:$E,MATCH(1,(Lotes!$A:$A=C7506)*(Lotes!$C:$C=E7506),0)),"")</f>
        <v/>
      </c>
      <c r="G7506" s="14" t="n"/>
    </row>
    <row r="7507">
      <c r="A7507" s="10" t="n"/>
      <c r="D7507">
        <f>IFERROR(VLOOKUP(C7507,Produtos!A:B,2,FALSE),"")</f>
        <v/>
      </c>
      <c r="F7507" s="10">
        <f>IFERROR(INDEX(Lotes!$E:$E,MATCH(1,(Lotes!$A:$A=C7507)*(Lotes!$C:$C=E7507),0)),"")</f>
        <v/>
      </c>
      <c r="G7507" s="14" t="n"/>
    </row>
    <row r="7508">
      <c r="A7508" s="10" t="n"/>
      <c r="D7508">
        <f>IFERROR(VLOOKUP(C7508,Produtos!A:B,2,FALSE),"")</f>
        <v/>
      </c>
      <c r="F7508" s="10">
        <f>IFERROR(INDEX(Lotes!$E:$E,MATCH(1,(Lotes!$A:$A=C7508)*(Lotes!$C:$C=E7508),0)),"")</f>
        <v/>
      </c>
      <c r="G7508" s="14" t="n"/>
    </row>
    <row r="7509">
      <c r="A7509" s="10" t="n"/>
      <c r="D7509">
        <f>IFERROR(VLOOKUP(C7509,Produtos!A:B,2,FALSE),"")</f>
        <v/>
      </c>
      <c r="F7509" s="10">
        <f>IFERROR(INDEX(Lotes!$E:$E,MATCH(1,(Lotes!$A:$A=C7509)*(Lotes!$C:$C=E7509),0)),"")</f>
        <v/>
      </c>
      <c r="G7509" s="14" t="n"/>
    </row>
    <row r="7510">
      <c r="A7510" s="10" t="n"/>
      <c r="D7510">
        <f>IFERROR(VLOOKUP(C7510,Produtos!A:B,2,FALSE),"")</f>
        <v/>
      </c>
      <c r="F7510" s="10">
        <f>IFERROR(INDEX(Lotes!$E:$E,MATCH(1,(Lotes!$A:$A=C7510)*(Lotes!$C:$C=E7510),0)),"")</f>
        <v/>
      </c>
      <c r="G7510" s="14" t="n"/>
    </row>
    <row r="7511">
      <c r="A7511" s="10" t="n"/>
      <c r="D7511">
        <f>IFERROR(VLOOKUP(C7511,Produtos!A:B,2,FALSE),"")</f>
        <v/>
      </c>
      <c r="F7511" s="10">
        <f>IFERROR(INDEX(Lotes!$E:$E,MATCH(1,(Lotes!$A:$A=C7511)*(Lotes!$C:$C=E7511),0)),"")</f>
        <v/>
      </c>
      <c r="G7511" s="14" t="n"/>
    </row>
    <row r="7512">
      <c r="A7512" s="10" t="n"/>
      <c r="D7512">
        <f>IFERROR(VLOOKUP(C7512,Produtos!A:B,2,FALSE),"")</f>
        <v/>
      </c>
      <c r="F7512" s="10">
        <f>IFERROR(INDEX(Lotes!$E:$E,MATCH(1,(Lotes!$A:$A=C7512)*(Lotes!$C:$C=E7512),0)),"")</f>
        <v/>
      </c>
      <c r="G7512" s="14" t="n"/>
    </row>
    <row r="7513">
      <c r="A7513" s="10" t="n"/>
      <c r="D7513">
        <f>IFERROR(VLOOKUP(C7513,Produtos!A:B,2,FALSE),"")</f>
        <v/>
      </c>
      <c r="F7513" s="10">
        <f>IFERROR(INDEX(Lotes!$E:$E,MATCH(1,(Lotes!$A:$A=C7513)*(Lotes!$C:$C=E7513),0)),"")</f>
        <v/>
      </c>
      <c r="G7513" s="14" t="n"/>
    </row>
    <row r="7514">
      <c r="A7514" s="10" t="n"/>
      <c r="D7514">
        <f>IFERROR(VLOOKUP(C7514,Produtos!A:B,2,FALSE),"")</f>
        <v/>
      </c>
      <c r="F7514" s="10">
        <f>IFERROR(INDEX(Lotes!$E:$E,MATCH(1,(Lotes!$A:$A=C7514)*(Lotes!$C:$C=E7514),0)),"")</f>
        <v/>
      </c>
      <c r="G7514" s="14" t="n"/>
    </row>
    <row r="7515">
      <c r="A7515" s="10" t="n"/>
      <c r="D7515">
        <f>IFERROR(VLOOKUP(C7515,Produtos!A:B,2,FALSE),"")</f>
        <v/>
      </c>
      <c r="F7515" s="10">
        <f>IFERROR(INDEX(Lotes!$E:$E,MATCH(1,(Lotes!$A:$A=C7515)*(Lotes!$C:$C=E7515),0)),"")</f>
        <v/>
      </c>
      <c r="G7515" s="14" t="n"/>
    </row>
    <row r="7516">
      <c r="A7516" s="10" t="n"/>
      <c r="D7516">
        <f>IFERROR(VLOOKUP(C7516,Produtos!A:B,2,FALSE),"")</f>
        <v/>
      </c>
      <c r="F7516" s="10">
        <f>IFERROR(INDEX(Lotes!$E:$E,MATCH(1,(Lotes!$A:$A=C7516)*(Lotes!$C:$C=E7516),0)),"")</f>
        <v/>
      </c>
      <c r="G7516" s="14" t="n"/>
    </row>
    <row r="7517">
      <c r="A7517" s="10" t="n"/>
      <c r="D7517">
        <f>IFERROR(VLOOKUP(C7517,Produtos!A:B,2,FALSE),"")</f>
        <v/>
      </c>
      <c r="F7517" s="10">
        <f>IFERROR(INDEX(Lotes!$E:$E,MATCH(1,(Lotes!$A:$A=C7517)*(Lotes!$C:$C=E7517),0)),"")</f>
        <v/>
      </c>
      <c r="G7517" s="14" t="n"/>
    </row>
    <row r="7518">
      <c r="A7518" s="10" t="n"/>
      <c r="D7518">
        <f>IFERROR(VLOOKUP(C7518,Produtos!A:B,2,FALSE),"")</f>
        <v/>
      </c>
      <c r="F7518" s="10">
        <f>IFERROR(INDEX(Lotes!$E:$E,MATCH(1,(Lotes!$A:$A=C7518)*(Lotes!$C:$C=E7518),0)),"")</f>
        <v/>
      </c>
      <c r="G7518" s="14" t="n"/>
    </row>
    <row r="7519">
      <c r="A7519" s="10" t="n"/>
      <c r="D7519">
        <f>IFERROR(VLOOKUP(C7519,Produtos!A:B,2,FALSE),"")</f>
        <v/>
      </c>
      <c r="F7519" s="10">
        <f>IFERROR(INDEX(Lotes!$E:$E,MATCH(1,(Lotes!$A:$A=C7519)*(Lotes!$C:$C=E7519),0)),"")</f>
        <v/>
      </c>
      <c r="G7519" s="14" t="n"/>
    </row>
    <row r="7520">
      <c r="A7520" s="10" t="n"/>
      <c r="D7520">
        <f>IFERROR(VLOOKUP(C7520,Produtos!A:B,2,FALSE),"")</f>
        <v/>
      </c>
      <c r="F7520" s="10">
        <f>IFERROR(INDEX(Lotes!$E:$E,MATCH(1,(Lotes!$A:$A=C7520)*(Lotes!$C:$C=E7520),0)),"")</f>
        <v/>
      </c>
      <c r="G7520" s="14" t="n"/>
    </row>
    <row r="7521">
      <c r="A7521" s="10" t="n"/>
      <c r="D7521">
        <f>IFERROR(VLOOKUP(C7521,Produtos!A:B,2,FALSE),"")</f>
        <v/>
      </c>
      <c r="F7521" s="10">
        <f>IFERROR(INDEX(Lotes!$E:$E,MATCH(1,(Lotes!$A:$A=C7521)*(Lotes!$C:$C=E7521),0)),"")</f>
        <v/>
      </c>
      <c r="G7521" s="14" t="n"/>
    </row>
    <row r="7522">
      <c r="A7522" s="10" t="n"/>
      <c r="D7522">
        <f>IFERROR(VLOOKUP(C7522,Produtos!A:B,2,FALSE),"")</f>
        <v/>
      </c>
      <c r="F7522" s="10">
        <f>IFERROR(INDEX(Lotes!$E:$E,MATCH(1,(Lotes!$A:$A=C7522)*(Lotes!$C:$C=E7522),0)),"")</f>
        <v/>
      </c>
      <c r="G7522" s="14" t="n"/>
    </row>
    <row r="7523">
      <c r="A7523" s="10" t="n"/>
      <c r="D7523">
        <f>IFERROR(VLOOKUP(C7523,Produtos!A:B,2,FALSE),"")</f>
        <v/>
      </c>
      <c r="F7523" s="10">
        <f>IFERROR(INDEX(Lotes!$E:$E,MATCH(1,(Lotes!$A:$A=C7523)*(Lotes!$C:$C=E7523),0)),"")</f>
        <v/>
      </c>
      <c r="G7523" s="14" t="n"/>
    </row>
    <row r="7524">
      <c r="A7524" s="10" t="n"/>
      <c r="D7524">
        <f>IFERROR(VLOOKUP(C7524,Produtos!A:B,2,FALSE),"")</f>
        <v/>
      </c>
      <c r="F7524" s="10">
        <f>IFERROR(INDEX(Lotes!$E:$E,MATCH(1,(Lotes!$A:$A=C7524)*(Lotes!$C:$C=E7524),0)),"")</f>
        <v/>
      </c>
      <c r="G7524" s="14" t="n"/>
    </row>
    <row r="7525">
      <c r="A7525" s="10" t="n"/>
      <c r="D7525">
        <f>IFERROR(VLOOKUP(C7525,Produtos!A:B,2,FALSE),"")</f>
        <v/>
      </c>
      <c r="F7525" s="10">
        <f>IFERROR(INDEX(Lotes!$E:$E,MATCH(1,(Lotes!$A:$A=C7525)*(Lotes!$C:$C=E7525),0)),"")</f>
        <v/>
      </c>
      <c r="G7525" s="14" t="n"/>
    </row>
    <row r="7526">
      <c r="A7526" s="10" t="n"/>
      <c r="D7526">
        <f>IFERROR(VLOOKUP(C7526,Produtos!A:B,2,FALSE),"")</f>
        <v/>
      </c>
      <c r="F7526" s="10">
        <f>IFERROR(INDEX(Lotes!$E:$E,MATCH(1,(Lotes!$A:$A=C7526)*(Lotes!$C:$C=E7526),0)),"")</f>
        <v/>
      </c>
      <c r="G7526" s="14" t="n"/>
    </row>
    <row r="7527">
      <c r="A7527" s="10" t="n"/>
      <c r="D7527">
        <f>IFERROR(VLOOKUP(C7527,Produtos!A:B,2,FALSE),"")</f>
        <v/>
      </c>
      <c r="F7527" s="10">
        <f>IFERROR(INDEX(Lotes!$E:$E,MATCH(1,(Lotes!$A:$A=C7527)*(Lotes!$C:$C=E7527),0)),"")</f>
        <v/>
      </c>
      <c r="G7527" s="14" t="n"/>
    </row>
    <row r="7528">
      <c r="A7528" s="10" t="n"/>
      <c r="D7528">
        <f>IFERROR(VLOOKUP(C7528,Produtos!A:B,2,FALSE),"")</f>
        <v/>
      </c>
      <c r="F7528" s="10">
        <f>IFERROR(INDEX(Lotes!$E:$E,MATCH(1,(Lotes!$A:$A=C7528)*(Lotes!$C:$C=E7528),0)),"")</f>
        <v/>
      </c>
      <c r="G7528" s="14" t="n"/>
    </row>
    <row r="7529">
      <c r="A7529" s="10" t="n"/>
      <c r="D7529">
        <f>IFERROR(VLOOKUP(C7529,Produtos!A:B,2,FALSE),"")</f>
        <v/>
      </c>
      <c r="F7529" s="10">
        <f>IFERROR(INDEX(Lotes!$E:$E,MATCH(1,(Lotes!$A:$A=C7529)*(Lotes!$C:$C=E7529),0)),"")</f>
        <v/>
      </c>
      <c r="G7529" s="14" t="n"/>
    </row>
    <row r="7530">
      <c r="A7530" s="10" t="n"/>
      <c r="D7530">
        <f>IFERROR(VLOOKUP(C7530,Produtos!A:B,2,FALSE),"")</f>
        <v/>
      </c>
      <c r="F7530" s="10">
        <f>IFERROR(INDEX(Lotes!$E:$E,MATCH(1,(Lotes!$A:$A=C7530)*(Lotes!$C:$C=E7530),0)),"")</f>
        <v/>
      </c>
      <c r="G7530" s="14" t="n"/>
    </row>
    <row r="7531">
      <c r="A7531" s="10" t="n"/>
      <c r="D7531">
        <f>IFERROR(VLOOKUP(C7531,Produtos!A:B,2,FALSE),"")</f>
        <v/>
      </c>
      <c r="F7531" s="10">
        <f>IFERROR(INDEX(Lotes!$E:$E,MATCH(1,(Lotes!$A:$A=C7531)*(Lotes!$C:$C=E7531),0)),"")</f>
        <v/>
      </c>
      <c r="G7531" s="14" t="n"/>
    </row>
    <row r="7532">
      <c r="A7532" s="10" t="n"/>
      <c r="D7532">
        <f>IFERROR(VLOOKUP(C7532,Produtos!A:B,2,FALSE),"")</f>
        <v/>
      </c>
      <c r="F7532" s="10">
        <f>IFERROR(INDEX(Lotes!$E:$E,MATCH(1,(Lotes!$A:$A=C7532)*(Lotes!$C:$C=E7532),0)),"")</f>
        <v/>
      </c>
      <c r="G7532" s="14" t="n"/>
    </row>
    <row r="7533">
      <c r="A7533" s="10" t="n"/>
      <c r="D7533">
        <f>IFERROR(VLOOKUP(C7533,Produtos!A:B,2,FALSE),"")</f>
        <v/>
      </c>
      <c r="F7533" s="10">
        <f>IFERROR(INDEX(Lotes!$E:$E,MATCH(1,(Lotes!$A:$A=C7533)*(Lotes!$C:$C=E7533),0)),"")</f>
        <v/>
      </c>
      <c r="G7533" s="14" t="n"/>
    </row>
    <row r="7534">
      <c r="A7534" s="10" t="n"/>
      <c r="D7534">
        <f>IFERROR(VLOOKUP(C7534,Produtos!A:B,2,FALSE),"")</f>
        <v/>
      </c>
      <c r="F7534" s="10">
        <f>IFERROR(INDEX(Lotes!$E:$E,MATCH(1,(Lotes!$A:$A=C7534)*(Lotes!$C:$C=E7534),0)),"")</f>
        <v/>
      </c>
      <c r="G7534" s="14" t="n"/>
    </row>
    <row r="7535">
      <c r="A7535" s="10" t="n"/>
      <c r="D7535">
        <f>IFERROR(VLOOKUP(C7535,Produtos!A:B,2,FALSE),"")</f>
        <v/>
      </c>
      <c r="F7535" s="10">
        <f>IFERROR(INDEX(Lotes!$E:$E,MATCH(1,(Lotes!$A:$A=C7535)*(Lotes!$C:$C=E7535),0)),"")</f>
        <v/>
      </c>
      <c r="G7535" s="14" t="n"/>
    </row>
    <row r="7536">
      <c r="A7536" s="10" t="n"/>
      <c r="D7536">
        <f>IFERROR(VLOOKUP(C7536,Produtos!A:B,2,FALSE),"")</f>
        <v/>
      </c>
      <c r="F7536" s="10">
        <f>IFERROR(INDEX(Lotes!$E:$E,MATCH(1,(Lotes!$A:$A=C7536)*(Lotes!$C:$C=E7536),0)),"")</f>
        <v/>
      </c>
      <c r="G7536" s="14" t="n"/>
    </row>
    <row r="7537">
      <c r="A7537" s="10" t="n"/>
      <c r="D7537">
        <f>IFERROR(VLOOKUP(C7537,Produtos!A:B,2,FALSE),"")</f>
        <v/>
      </c>
      <c r="F7537" s="10">
        <f>IFERROR(INDEX(Lotes!$E:$E,MATCH(1,(Lotes!$A:$A=C7537)*(Lotes!$C:$C=E7537),0)),"")</f>
        <v/>
      </c>
      <c r="G7537" s="14" t="n"/>
    </row>
    <row r="7538">
      <c r="A7538" s="10" t="n"/>
      <c r="D7538">
        <f>IFERROR(VLOOKUP(C7538,Produtos!A:B,2,FALSE),"")</f>
        <v/>
      </c>
      <c r="F7538" s="10">
        <f>IFERROR(INDEX(Lotes!$E:$E,MATCH(1,(Lotes!$A:$A=C7538)*(Lotes!$C:$C=E7538),0)),"")</f>
        <v/>
      </c>
      <c r="G7538" s="14" t="n"/>
    </row>
    <row r="7539">
      <c r="A7539" s="10" t="n"/>
      <c r="D7539">
        <f>IFERROR(VLOOKUP(C7539,Produtos!A:B,2,FALSE),"")</f>
        <v/>
      </c>
      <c r="F7539" s="10">
        <f>IFERROR(INDEX(Lotes!$E:$E,MATCH(1,(Lotes!$A:$A=C7539)*(Lotes!$C:$C=E7539),0)),"")</f>
        <v/>
      </c>
      <c r="G7539" s="14" t="n"/>
    </row>
    <row r="7540">
      <c r="A7540" s="10" t="n"/>
      <c r="D7540">
        <f>IFERROR(VLOOKUP(C7540,Produtos!A:B,2,FALSE),"")</f>
        <v/>
      </c>
      <c r="F7540" s="10">
        <f>IFERROR(INDEX(Lotes!$E:$E,MATCH(1,(Lotes!$A:$A=C7540)*(Lotes!$C:$C=E7540),0)),"")</f>
        <v/>
      </c>
      <c r="G7540" s="14" t="n"/>
    </row>
    <row r="7541">
      <c r="A7541" s="10" t="n"/>
      <c r="D7541">
        <f>IFERROR(VLOOKUP(C7541,Produtos!A:B,2,FALSE),"")</f>
        <v/>
      </c>
      <c r="F7541" s="10">
        <f>IFERROR(INDEX(Lotes!$E:$E,MATCH(1,(Lotes!$A:$A=C7541)*(Lotes!$C:$C=E7541),0)),"")</f>
        <v/>
      </c>
      <c r="G7541" s="14" t="n"/>
    </row>
    <row r="7542">
      <c r="A7542" s="10" t="n"/>
      <c r="D7542">
        <f>IFERROR(VLOOKUP(C7542,Produtos!A:B,2,FALSE),"")</f>
        <v/>
      </c>
      <c r="F7542" s="10">
        <f>IFERROR(INDEX(Lotes!$E:$E,MATCH(1,(Lotes!$A:$A=C7542)*(Lotes!$C:$C=E7542),0)),"")</f>
        <v/>
      </c>
      <c r="G7542" s="14" t="n"/>
    </row>
    <row r="7543">
      <c r="A7543" s="10" t="n"/>
      <c r="D7543">
        <f>IFERROR(VLOOKUP(C7543,Produtos!A:B,2,FALSE),"")</f>
        <v/>
      </c>
      <c r="F7543" s="10">
        <f>IFERROR(INDEX(Lotes!$E:$E,MATCH(1,(Lotes!$A:$A=C7543)*(Lotes!$C:$C=E7543),0)),"")</f>
        <v/>
      </c>
      <c r="G7543" s="14" t="n"/>
    </row>
    <row r="7544">
      <c r="A7544" s="10" t="n"/>
      <c r="D7544">
        <f>IFERROR(VLOOKUP(C7544,Produtos!A:B,2,FALSE),"")</f>
        <v/>
      </c>
      <c r="F7544" s="10">
        <f>IFERROR(INDEX(Lotes!$E:$E,MATCH(1,(Lotes!$A:$A=C7544)*(Lotes!$C:$C=E7544),0)),"")</f>
        <v/>
      </c>
      <c r="G7544" s="14" t="n"/>
    </row>
    <row r="7545">
      <c r="A7545" s="10" t="n"/>
      <c r="D7545">
        <f>IFERROR(VLOOKUP(C7545,Produtos!A:B,2,FALSE),"")</f>
        <v/>
      </c>
      <c r="F7545" s="10">
        <f>IFERROR(INDEX(Lotes!$E:$E,MATCH(1,(Lotes!$A:$A=C7545)*(Lotes!$C:$C=E7545),0)),"")</f>
        <v/>
      </c>
      <c r="G7545" s="14" t="n"/>
    </row>
    <row r="7546">
      <c r="A7546" s="10" t="n"/>
      <c r="D7546">
        <f>IFERROR(VLOOKUP(C7546,Produtos!A:B,2,FALSE),"")</f>
        <v/>
      </c>
      <c r="F7546" s="10">
        <f>IFERROR(INDEX(Lotes!$E:$E,MATCH(1,(Lotes!$A:$A=C7546)*(Lotes!$C:$C=E7546),0)),"")</f>
        <v/>
      </c>
      <c r="G7546" s="14" t="n"/>
    </row>
    <row r="7547">
      <c r="A7547" s="10" t="n"/>
      <c r="D7547">
        <f>IFERROR(VLOOKUP(C7547,Produtos!A:B,2,FALSE),"")</f>
        <v/>
      </c>
      <c r="F7547" s="10">
        <f>IFERROR(INDEX(Lotes!$E:$E,MATCH(1,(Lotes!$A:$A=C7547)*(Lotes!$C:$C=E7547),0)),"")</f>
        <v/>
      </c>
      <c r="G7547" s="14" t="n"/>
    </row>
    <row r="7548">
      <c r="A7548" s="10" t="n"/>
      <c r="D7548">
        <f>IFERROR(VLOOKUP(C7548,Produtos!A:B,2,FALSE),"")</f>
        <v/>
      </c>
      <c r="F7548" s="10">
        <f>IFERROR(INDEX(Lotes!$E:$E,MATCH(1,(Lotes!$A:$A=C7548)*(Lotes!$C:$C=E7548),0)),"")</f>
        <v/>
      </c>
      <c r="G7548" s="14" t="n"/>
    </row>
    <row r="7549">
      <c r="A7549" s="10" t="n"/>
      <c r="D7549">
        <f>IFERROR(VLOOKUP(C7549,Produtos!A:B,2,FALSE),"")</f>
        <v/>
      </c>
      <c r="F7549" s="10">
        <f>IFERROR(INDEX(Lotes!$E:$E,MATCH(1,(Lotes!$A:$A=C7549)*(Lotes!$C:$C=E7549),0)),"")</f>
        <v/>
      </c>
      <c r="G7549" s="14" t="n"/>
    </row>
    <row r="7550">
      <c r="A7550" s="10" t="n"/>
      <c r="D7550">
        <f>IFERROR(VLOOKUP(C7550,Produtos!A:B,2,FALSE),"")</f>
        <v/>
      </c>
      <c r="F7550" s="10">
        <f>IFERROR(INDEX(Lotes!$E:$E,MATCH(1,(Lotes!$A:$A=C7550)*(Lotes!$C:$C=E7550),0)),"")</f>
        <v/>
      </c>
      <c r="G7550" s="14" t="n"/>
    </row>
    <row r="7551">
      <c r="A7551" s="10" t="n"/>
      <c r="D7551">
        <f>IFERROR(VLOOKUP(C7551,Produtos!A:B,2,FALSE),"")</f>
        <v/>
      </c>
      <c r="F7551" s="10">
        <f>IFERROR(INDEX(Lotes!$E:$E,MATCH(1,(Lotes!$A:$A=C7551)*(Lotes!$C:$C=E7551),0)),"")</f>
        <v/>
      </c>
      <c r="G7551" s="14" t="n"/>
    </row>
    <row r="7552">
      <c r="A7552" s="10" t="n"/>
      <c r="D7552">
        <f>IFERROR(VLOOKUP(C7552,Produtos!A:B,2,FALSE),"")</f>
        <v/>
      </c>
      <c r="F7552" s="10">
        <f>IFERROR(INDEX(Lotes!$E:$E,MATCH(1,(Lotes!$A:$A=C7552)*(Lotes!$C:$C=E7552),0)),"")</f>
        <v/>
      </c>
      <c r="G7552" s="14" t="n"/>
    </row>
    <row r="7553">
      <c r="A7553" s="10" t="n"/>
      <c r="D7553">
        <f>IFERROR(VLOOKUP(C7553,Produtos!A:B,2,FALSE),"")</f>
        <v/>
      </c>
      <c r="F7553" s="10">
        <f>IFERROR(INDEX(Lotes!$E:$E,MATCH(1,(Lotes!$A:$A=C7553)*(Lotes!$C:$C=E7553),0)),"")</f>
        <v/>
      </c>
      <c r="G7553" s="14" t="n"/>
    </row>
    <row r="7554">
      <c r="A7554" s="10" t="n"/>
      <c r="D7554">
        <f>IFERROR(VLOOKUP(C7554,Produtos!A:B,2,FALSE),"")</f>
        <v/>
      </c>
      <c r="F7554" s="10">
        <f>IFERROR(INDEX(Lotes!$E:$E,MATCH(1,(Lotes!$A:$A=C7554)*(Lotes!$C:$C=E7554),0)),"")</f>
        <v/>
      </c>
      <c r="G7554" s="14" t="n"/>
    </row>
    <row r="7555">
      <c r="A7555" s="10" t="n"/>
      <c r="D7555">
        <f>IFERROR(VLOOKUP(C7555,Produtos!A:B,2,FALSE),"")</f>
        <v/>
      </c>
      <c r="F7555" s="10">
        <f>IFERROR(INDEX(Lotes!$E:$E,MATCH(1,(Lotes!$A:$A=C7555)*(Lotes!$C:$C=E7555),0)),"")</f>
        <v/>
      </c>
      <c r="G7555" s="14" t="n"/>
    </row>
    <row r="7556">
      <c r="A7556" s="10" t="n"/>
      <c r="D7556">
        <f>IFERROR(VLOOKUP(C7556,Produtos!A:B,2,FALSE),"")</f>
        <v/>
      </c>
      <c r="F7556" s="10">
        <f>IFERROR(INDEX(Lotes!$E:$E,MATCH(1,(Lotes!$A:$A=C7556)*(Lotes!$C:$C=E7556),0)),"")</f>
        <v/>
      </c>
      <c r="G7556" s="14" t="n"/>
    </row>
    <row r="7557">
      <c r="A7557" s="10" t="n"/>
      <c r="D7557">
        <f>IFERROR(VLOOKUP(C7557,Produtos!A:B,2,FALSE),"")</f>
        <v/>
      </c>
      <c r="F7557" s="10">
        <f>IFERROR(INDEX(Lotes!$E:$E,MATCH(1,(Lotes!$A:$A=C7557)*(Lotes!$C:$C=E7557),0)),"")</f>
        <v/>
      </c>
      <c r="G7557" s="14" t="n"/>
    </row>
    <row r="7558">
      <c r="A7558" s="10" t="n"/>
      <c r="D7558">
        <f>IFERROR(VLOOKUP(C7558,Produtos!A:B,2,FALSE),"")</f>
        <v/>
      </c>
      <c r="F7558" s="10">
        <f>IFERROR(INDEX(Lotes!$E:$E,MATCH(1,(Lotes!$A:$A=C7558)*(Lotes!$C:$C=E7558),0)),"")</f>
        <v/>
      </c>
      <c r="G7558" s="14" t="n"/>
    </row>
    <row r="7559">
      <c r="A7559" s="10" t="n"/>
      <c r="D7559">
        <f>IFERROR(VLOOKUP(C7559,Produtos!A:B,2,FALSE),"")</f>
        <v/>
      </c>
      <c r="F7559" s="10">
        <f>IFERROR(INDEX(Lotes!$E:$E,MATCH(1,(Lotes!$A:$A=C7559)*(Lotes!$C:$C=E7559),0)),"")</f>
        <v/>
      </c>
      <c r="G7559" s="14" t="n"/>
    </row>
    <row r="7560">
      <c r="A7560" s="10" t="n"/>
      <c r="D7560">
        <f>IFERROR(VLOOKUP(C7560,Produtos!A:B,2,FALSE),"")</f>
        <v/>
      </c>
      <c r="F7560" s="10">
        <f>IFERROR(INDEX(Lotes!$E:$E,MATCH(1,(Lotes!$A:$A=C7560)*(Lotes!$C:$C=E7560),0)),"")</f>
        <v/>
      </c>
      <c r="G7560" s="14" t="n"/>
    </row>
    <row r="7561">
      <c r="A7561" s="10" t="n"/>
      <c r="D7561">
        <f>IFERROR(VLOOKUP(C7561,Produtos!A:B,2,FALSE),"")</f>
        <v/>
      </c>
      <c r="F7561" s="10">
        <f>IFERROR(INDEX(Lotes!$E:$E,MATCH(1,(Lotes!$A:$A=C7561)*(Lotes!$C:$C=E7561),0)),"")</f>
        <v/>
      </c>
      <c r="G7561" s="14" t="n"/>
    </row>
    <row r="7562">
      <c r="A7562" s="10" t="n"/>
      <c r="D7562">
        <f>IFERROR(VLOOKUP(C7562,Produtos!A:B,2,FALSE),"")</f>
        <v/>
      </c>
      <c r="F7562" s="10">
        <f>IFERROR(INDEX(Lotes!$E:$E,MATCH(1,(Lotes!$A:$A=C7562)*(Lotes!$C:$C=E7562),0)),"")</f>
        <v/>
      </c>
      <c r="G7562" s="14" t="n"/>
    </row>
    <row r="7563">
      <c r="A7563" s="10" t="n"/>
      <c r="D7563">
        <f>IFERROR(VLOOKUP(C7563,Produtos!A:B,2,FALSE),"")</f>
        <v/>
      </c>
      <c r="F7563" s="10">
        <f>IFERROR(INDEX(Lotes!$E:$E,MATCH(1,(Lotes!$A:$A=C7563)*(Lotes!$C:$C=E7563),0)),"")</f>
        <v/>
      </c>
      <c r="G7563" s="14" t="n"/>
    </row>
    <row r="7564">
      <c r="A7564" s="10" t="n"/>
      <c r="D7564">
        <f>IFERROR(VLOOKUP(C7564,Produtos!A:B,2,FALSE),"")</f>
        <v/>
      </c>
      <c r="F7564" s="10">
        <f>IFERROR(INDEX(Lotes!$E:$E,MATCH(1,(Lotes!$A:$A=C7564)*(Lotes!$C:$C=E7564),0)),"")</f>
        <v/>
      </c>
      <c r="G7564" s="14" t="n"/>
    </row>
    <row r="7565">
      <c r="A7565" s="10" t="n"/>
      <c r="D7565">
        <f>IFERROR(VLOOKUP(C7565,Produtos!A:B,2,FALSE),"")</f>
        <v/>
      </c>
      <c r="F7565" s="10">
        <f>IFERROR(INDEX(Lotes!$E:$E,MATCH(1,(Lotes!$A:$A=C7565)*(Lotes!$C:$C=E7565),0)),"")</f>
        <v/>
      </c>
      <c r="G7565" s="14" t="n"/>
    </row>
    <row r="7566">
      <c r="A7566" s="10" t="n"/>
      <c r="D7566">
        <f>IFERROR(VLOOKUP(C7566,Produtos!A:B,2,FALSE),"")</f>
        <v/>
      </c>
      <c r="F7566" s="10">
        <f>IFERROR(INDEX(Lotes!$E:$E,MATCH(1,(Lotes!$A:$A=C7566)*(Lotes!$C:$C=E7566),0)),"")</f>
        <v/>
      </c>
      <c r="G7566" s="14" t="n"/>
    </row>
    <row r="7567">
      <c r="A7567" s="10" t="n"/>
      <c r="D7567">
        <f>IFERROR(VLOOKUP(C7567,Produtos!A:B,2,FALSE),"")</f>
        <v/>
      </c>
      <c r="F7567" s="10">
        <f>IFERROR(INDEX(Lotes!$E:$E,MATCH(1,(Lotes!$A:$A=C7567)*(Lotes!$C:$C=E7567),0)),"")</f>
        <v/>
      </c>
      <c r="G7567" s="14" t="n"/>
    </row>
    <row r="7568">
      <c r="A7568" s="10" t="n"/>
      <c r="D7568">
        <f>IFERROR(VLOOKUP(C7568,Produtos!A:B,2,FALSE),"")</f>
        <v/>
      </c>
      <c r="F7568" s="10">
        <f>IFERROR(INDEX(Lotes!$E:$E,MATCH(1,(Lotes!$A:$A=C7568)*(Lotes!$C:$C=E7568),0)),"")</f>
        <v/>
      </c>
      <c r="G7568" s="14" t="n"/>
    </row>
    <row r="7569">
      <c r="A7569" s="10" t="n"/>
      <c r="D7569">
        <f>IFERROR(VLOOKUP(C7569,Produtos!A:B,2,FALSE),"")</f>
        <v/>
      </c>
      <c r="F7569" s="10">
        <f>IFERROR(INDEX(Lotes!$E:$E,MATCH(1,(Lotes!$A:$A=C7569)*(Lotes!$C:$C=E7569),0)),"")</f>
        <v/>
      </c>
      <c r="G7569" s="14" t="n"/>
    </row>
    <row r="7570">
      <c r="A7570" s="10" t="n"/>
      <c r="D7570">
        <f>IFERROR(VLOOKUP(C7570,Produtos!A:B,2,FALSE),"")</f>
        <v/>
      </c>
      <c r="F7570" s="10">
        <f>IFERROR(INDEX(Lotes!$E:$E,MATCH(1,(Lotes!$A:$A=C7570)*(Lotes!$C:$C=E7570),0)),"")</f>
        <v/>
      </c>
      <c r="G7570" s="14" t="n"/>
    </row>
    <row r="7571">
      <c r="A7571" s="10" t="n"/>
      <c r="D7571">
        <f>IFERROR(VLOOKUP(C7571,Produtos!A:B,2,FALSE),"")</f>
        <v/>
      </c>
      <c r="F7571" s="10">
        <f>IFERROR(INDEX(Lotes!$E:$E,MATCH(1,(Lotes!$A:$A=C7571)*(Lotes!$C:$C=E7571),0)),"")</f>
        <v/>
      </c>
      <c r="G7571" s="14" t="n"/>
    </row>
    <row r="7572">
      <c r="A7572" s="10" t="n"/>
      <c r="D7572">
        <f>IFERROR(VLOOKUP(C7572,Produtos!A:B,2,FALSE),"")</f>
        <v/>
      </c>
      <c r="F7572" s="10">
        <f>IFERROR(INDEX(Lotes!$E:$E,MATCH(1,(Lotes!$A:$A=C7572)*(Lotes!$C:$C=E7572),0)),"")</f>
        <v/>
      </c>
      <c r="G7572" s="14" t="n"/>
    </row>
    <row r="7573">
      <c r="A7573" s="10" t="n"/>
      <c r="D7573">
        <f>IFERROR(VLOOKUP(C7573,Produtos!A:B,2,FALSE),"")</f>
        <v/>
      </c>
      <c r="F7573" s="10">
        <f>IFERROR(INDEX(Lotes!$E:$E,MATCH(1,(Lotes!$A:$A=C7573)*(Lotes!$C:$C=E7573),0)),"")</f>
        <v/>
      </c>
      <c r="G7573" s="14" t="n"/>
    </row>
    <row r="7574">
      <c r="A7574" s="10" t="n"/>
      <c r="D7574">
        <f>IFERROR(VLOOKUP(C7574,Produtos!A:B,2,FALSE),"")</f>
        <v/>
      </c>
      <c r="F7574" s="10">
        <f>IFERROR(INDEX(Lotes!$E:$E,MATCH(1,(Lotes!$A:$A=C7574)*(Lotes!$C:$C=E7574),0)),"")</f>
        <v/>
      </c>
      <c r="G7574" s="14" t="n"/>
    </row>
    <row r="7575">
      <c r="A7575" s="10" t="n"/>
      <c r="D7575">
        <f>IFERROR(VLOOKUP(C7575,Produtos!A:B,2,FALSE),"")</f>
        <v/>
      </c>
      <c r="F7575" s="10">
        <f>IFERROR(INDEX(Lotes!$E:$E,MATCH(1,(Lotes!$A:$A=C7575)*(Lotes!$C:$C=E7575),0)),"")</f>
        <v/>
      </c>
      <c r="G7575" s="14" t="n"/>
    </row>
    <row r="7576">
      <c r="A7576" s="10" t="n"/>
      <c r="D7576">
        <f>IFERROR(VLOOKUP(C7576,Produtos!A:B,2,FALSE),"")</f>
        <v/>
      </c>
      <c r="F7576" s="10">
        <f>IFERROR(INDEX(Lotes!$E:$E,MATCH(1,(Lotes!$A:$A=C7576)*(Lotes!$C:$C=E7576),0)),"")</f>
        <v/>
      </c>
      <c r="G7576" s="14" t="n"/>
    </row>
    <row r="7577">
      <c r="A7577" s="10" t="n"/>
      <c r="D7577">
        <f>IFERROR(VLOOKUP(C7577,Produtos!A:B,2,FALSE),"")</f>
        <v/>
      </c>
      <c r="F7577" s="10">
        <f>IFERROR(INDEX(Lotes!$E:$E,MATCH(1,(Lotes!$A:$A=C7577)*(Lotes!$C:$C=E7577),0)),"")</f>
        <v/>
      </c>
      <c r="G7577" s="14" t="n"/>
    </row>
    <row r="7578">
      <c r="A7578" s="10" t="n"/>
      <c r="D7578">
        <f>IFERROR(VLOOKUP(C7578,Produtos!A:B,2,FALSE),"")</f>
        <v/>
      </c>
      <c r="F7578" s="10">
        <f>IFERROR(INDEX(Lotes!$E:$E,MATCH(1,(Lotes!$A:$A=C7578)*(Lotes!$C:$C=E7578),0)),"")</f>
        <v/>
      </c>
      <c r="G7578" s="14" t="n"/>
    </row>
    <row r="7579">
      <c r="A7579" s="10" t="n"/>
      <c r="D7579">
        <f>IFERROR(VLOOKUP(C7579,Produtos!A:B,2,FALSE),"")</f>
        <v/>
      </c>
      <c r="F7579" s="10">
        <f>IFERROR(INDEX(Lotes!$E:$E,MATCH(1,(Lotes!$A:$A=C7579)*(Lotes!$C:$C=E7579),0)),"")</f>
        <v/>
      </c>
      <c r="G7579" s="14" t="n"/>
    </row>
    <row r="7580">
      <c r="A7580" s="10" t="n"/>
      <c r="D7580">
        <f>IFERROR(VLOOKUP(C7580,Produtos!A:B,2,FALSE),"")</f>
        <v/>
      </c>
      <c r="F7580" s="10">
        <f>IFERROR(INDEX(Lotes!$E:$E,MATCH(1,(Lotes!$A:$A=C7580)*(Lotes!$C:$C=E7580),0)),"")</f>
        <v/>
      </c>
      <c r="G7580" s="14" t="n"/>
    </row>
    <row r="7581">
      <c r="A7581" s="10" t="n"/>
      <c r="D7581">
        <f>IFERROR(VLOOKUP(C7581,Produtos!A:B,2,FALSE),"")</f>
        <v/>
      </c>
      <c r="F7581" s="10">
        <f>IFERROR(INDEX(Lotes!$E:$E,MATCH(1,(Lotes!$A:$A=C7581)*(Lotes!$C:$C=E7581),0)),"")</f>
        <v/>
      </c>
      <c r="G7581" s="14" t="n"/>
    </row>
    <row r="7582">
      <c r="A7582" s="10" t="n"/>
      <c r="D7582">
        <f>IFERROR(VLOOKUP(C7582,Produtos!A:B,2,FALSE),"")</f>
        <v/>
      </c>
      <c r="F7582" s="10">
        <f>IFERROR(INDEX(Lotes!$E:$E,MATCH(1,(Lotes!$A:$A=C7582)*(Lotes!$C:$C=E7582),0)),"")</f>
        <v/>
      </c>
      <c r="G7582" s="14" t="n"/>
    </row>
    <row r="7583">
      <c r="A7583" s="10" t="n"/>
      <c r="D7583">
        <f>IFERROR(VLOOKUP(C7583,Produtos!A:B,2,FALSE),"")</f>
        <v/>
      </c>
      <c r="F7583" s="10">
        <f>IFERROR(INDEX(Lotes!$E:$E,MATCH(1,(Lotes!$A:$A=C7583)*(Lotes!$C:$C=E7583),0)),"")</f>
        <v/>
      </c>
      <c r="G7583" s="14" t="n"/>
    </row>
    <row r="7584">
      <c r="A7584" s="10" t="n"/>
      <c r="D7584">
        <f>IFERROR(VLOOKUP(C7584,Produtos!A:B,2,FALSE),"")</f>
        <v/>
      </c>
      <c r="F7584" s="10">
        <f>IFERROR(INDEX(Lotes!$E:$E,MATCH(1,(Lotes!$A:$A=C7584)*(Lotes!$C:$C=E7584),0)),"")</f>
        <v/>
      </c>
      <c r="G7584" s="14" t="n"/>
    </row>
    <row r="7585">
      <c r="A7585" s="10" t="n"/>
      <c r="D7585">
        <f>IFERROR(VLOOKUP(C7585,Produtos!A:B,2,FALSE),"")</f>
        <v/>
      </c>
      <c r="F7585" s="10">
        <f>IFERROR(INDEX(Lotes!$E:$E,MATCH(1,(Lotes!$A:$A=C7585)*(Lotes!$C:$C=E7585),0)),"")</f>
        <v/>
      </c>
      <c r="G7585" s="14" t="n"/>
    </row>
    <row r="7586">
      <c r="A7586" s="10" t="n"/>
      <c r="D7586">
        <f>IFERROR(VLOOKUP(C7586,Produtos!A:B,2,FALSE),"")</f>
        <v/>
      </c>
      <c r="F7586" s="10">
        <f>IFERROR(INDEX(Lotes!$E:$E,MATCH(1,(Lotes!$A:$A=C7586)*(Lotes!$C:$C=E7586),0)),"")</f>
        <v/>
      </c>
      <c r="G7586" s="14" t="n"/>
    </row>
    <row r="7587">
      <c r="A7587" s="10" t="n"/>
      <c r="D7587">
        <f>IFERROR(VLOOKUP(C7587,Produtos!A:B,2,FALSE),"")</f>
        <v/>
      </c>
      <c r="F7587" s="10">
        <f>IFERROR(INDEX(Lotes!$E:$E,MATCH(1,(Lotes!$A:$A=C7587)*(Lotes!$C:$C=E7587),0)),"")</f>
        <v/>
      </c>
      <c r="G7587" s="14" t="n"/>
    </row>
    <row r="7588">
      <c r="A7588" s="10" t="n"/>
      <c r="D7588">
        <f>IFERROR(VLOOKUP(C7588,Produtos!A:B,2,FALSE),"")</f>
        <v/>
      </c>
      <c r="F7588" s="10">
        <f>IFERROR(INDEX(Lotes!$E:$E,MATCH(1,(Lotes!$A:$A=C7588)*(Lotes!$C:$C=E7588),0)),"")</f>
        <v/>
      </c>
      <c r="G7588" s="14" t="n"/>
    </row>
    <row r="7589">
      <c r="A7589" s="10" t="n"/>
      <c r="D7589">
        <f>IFERROR(VLOOKUP(C7589,Produtos!A:B,2,FALSE),"")</f>
        <v/>
      </c>
      <c r="F7589" s="10">
        <f>IFERROR(INDEX(Lotes!$E:$E,MATCH(1,(Lotes!$A:$A=C7589)*(Lotes!$C:$C=E7589),0)),"")</f>
        <v/>
      </c>
      <c r="G7589" s="14" t="n"/>
    </row>
    <row r="7590">
      <c r="A7590" s="10" t="n"/>
      <c r="D7590">
        <f>IFERROR(VLOOKUP(C7590,Produtos!A:B,2,FALSE),"")</f>
        <v/>
      </c>
      <c r="F7590" s="10">
        <f>IFERROR(INDEX(Lotes!$E:$E,MATCH(1,(Lotes!$A:$A=C7590)*(Lotes!$C:$C=E7590),0)),"")</f>
        <v/>
      </c>
      <c r="G7590" s="14" t="n"/>
    </row>
    <row r="7591">
      <c r="A7591" s="10" t="n"/>
      <c r="D7591">
        <f>IFERROR(VLOOKUP(C7591,Produtos!A:B,2,FALSE),"")</f>
        <v/>
      </c>
      <c r="F7591" s="10">
        <f>IFERROR(INDEX(Lotes!$E:$E,MATCH(1,(Lotes!$A:$A=C7591)*(Lotes!$C:$C=E7591),0)),"")</f>
        <v/>
      </c>
      <c r="G7591" s="14" t="n"/>
    </row>
    <row r="7592">
      <c r="A7592" s="10" t="n"/>
      <c r="D7592">
        <f>IFERROR(VLOOKUP(C7592,Produtos!A:B,2,FALSE),"")</f>
        <v/>
      </c>
      <c r="F7592" s="10">
        <f>IFERROR(INDEX(Lotes!$E:$E,MATCH(1,(Lotes!$A:$A=C7592)*(Lotes!$C:$C=E7592),0)),"")</f>
        <v/>
      </c>
      <c r="G7592" s="14" t="n"/>
    </row>
    <row r="7593">
      <c r="A7593" s="10" t="n"/>
      <c r="D7593">
        <f>IFERROR(VLOOKUP(C7593,Produtos!A:B,2,FALSE),"")</f>
        <v/>
      </c>
      <c r="F7593" s="10">
        <f>IFERROR(INDEX(Lotes!$E:$E,MATCH(1,(Lotes!$A:$A=C7593)*(Lotes!$C:$C=E7593),0)),"")</f>
        <v/>
      </c>
      <c r="G7593" s="14" t="n"/>
    </row>
    <row r="7594">
      <c r="A7594" s="10" t="n"/>
      <c r="D7594">
        <f>IFERROR(VLOOKUP(C7594,Produtos!A:B,2,FALSE),"")</f>
        <v/>
      </c>
      <c r="F7594" s="10">
        <f>IFERROR(INDEX(Lotes!$E:$E,MATCH(1,(Lotes!$A:$A=C7594)*(Lotes!$C:$C=E7594),0)),"")</f>
        <v/>
      </c>
      <c r="G7594" s="14" t="n"/>
    </row>
    <row r="7595">
      <c r="A7595" s="10" t="n"/>
      <c r="D7595">
        <f>IFERROR(VLOOKUP(C7595,Produtos!A:B,2,FALSE),"")</f>
        <v/>
      </c>
      <c r="F7595" s="10">
        <f>IFERROR(INDEX(Lotes!$E:$E,MATCH(1,(Lotes!$A:$A=C7595)*(Lotes!$C:$C=E7595),0)),"")</f>
        <v/>
      </c>
      <c r="G7595" s="14" t="n"/>
    </row>
    <row r="7596">
      <c r="A7596" s="10" t="n"/>
      <c r="D7596">
        <f>IFERROR(VLOOKUP(C7596,Produtos!A:B,2,FALSE),"")</f>
        <v/>
      </c>
      <c r="F7596" s="10">
        <f>IFERROR(INDEX(Lotes!$E:$E,MATCH(1,(Lotes!$A:$A=C7596)*(Lotes!$C:$C=E7596),0)),"")</f>
        <v/>
      </c>
      <c r="G7596" s="14" t="n"/>
    </row>
    <row r="7597">
      <c r="A7597" s="10" t="n"/>
      <c r="D7597">
        <f>IFERROR(VLOOKUP(C7597,Produtos!A:B,2,FALSE),"")</f>
        <v/>
      </c>
      <c r="F7597" s="10">
        <f>IFERROR(INDEX(Lotes!$E:$E,MATCH(1,(Lotes!$A:$A=C7597)*(Lotes!$C:$C=E7597),0)),"")</f>
        <v/>
      </c>
      <c r="G7597" s="14" t="n"/>
    </row>
    <row r="7598">
      <c r="A7598" s="10" t="n"/>
      <c r="D7598">
        <f>IFERROR(VLOOKUP(C7598,Produtos!A:B,2,FALSE),"")</f>
        <v/>
      </c>
      <c r="F7598" s="10">
        <f>IFERROR(INDEX(Lotes!$E:$E,MATCH(1,(Lotes!$A:$A=C7598)*(Lotes!$C:$C=E7598),0)),"")</f>
        <v/>
      </c>
      <c r="G7598" s="14" t="n"/>
    </row>
    <row r="7599">
      <c r="A7599" s="10" t="n"/>
      <c r="D7599">
        <f>IFERROR(VLOOKUP(C7599,Produtos!A:B,2,FALSE),"")</f>
        <v/>
      </c>
      <c r="F7599" s="10">
        <f>IFERROR(INDEX(Lotes!$E:$E,MATCH(1,(Lotes!$A:$A=C7599)*(Lotes!$C:$C=E7599),0)),"")</f>
        <v/>
      </c>
      <c r="G7599" s="14" t="n"/>
    </row>
    <row r="7600">
      <c r="A7600" s="10" t="n"/>
      <c r="D7600">
        <f>IFERROR(VLOOKUP(C7600,Produtos!A:B,2,FALSE),"")</f>
        <v/>
      </c>
      <c r="F7600" s="10">
        <f>IFERROR(INDEX(Lotes!$E:$E,MATCH(1,(Lotes!$A:$A=C7600)*(Lotes!$C:$C=E7600),0)),"")</f>
        <v/>
      </c>
      <c r="G7600" s="14" t="n"/>
    </row>
    <row r="7601">
      <c r="A7601" s="10" t="n"/>
      <c r="D7601">
        <f>IFERROR(VLOOKUP(C7601,Produtos!A:B,2,FALSE),"")</f>
        <v/>
      </c>
      <c r="F7601" s="10">
        <f>IFERROR(INDEX(Lotes!$E:$E,MATCH(1,(Lotes!$A:$A=C7601)*(Lotes!$C:$C=E7601),0)),"")</f>
        <v/>
      </c>
      <c r="G7601" s="14" t="n"/>
    </row>
    <row r="7602">
      <c r="A7602" s="10" t="n"/>
      <c r="D7602">
        <f>IFERROR(VLOOKUP(C7602,Produtos!A:B,2,FALSE),"")</f>
        <v/>
      </c>
      <c r="F7602" s="10">
        <f>IFERROR(INDEX(Lotes!$E:$E,MATCH(1,(Lotes!$A:$A=C7602)*(Lotes!$C:$C=E7602),0)),"")</f>
        <v/>
      </c>
      <c r="G7602" s="14" t="n"/>
    </row>
    <row r="7603">
      <c r="A7603" s="10" t="n"/>
      <c r="D7603">
        <f>IFERROR(VLOOKUP(C7603,Produtos!A:B,2,FALSE),"")</f>
        <v/>
      </c>
      <c r="F7603" s="10">
        <f>IFERROR(INDEX(Lotes!$E:$E,MATCH(1,(Lotes!$A:$A=C7603)*(Lotes!$C:$C=E7603),0)),"")</f>
        <v/>
      </c>
      <c r="G7603" s="14" t="n"/>
    </row>
    <row r="7604">
      <c r="A7604" s="10" t="n"/>
      <c r="D7604">
        <f>IFERROR(VLOOKUP(C7604,Produtos!A:B,2,FALSE),"")</f>
        <v/>
      </c>
      <c r="F7604" s="10">
        <f>IFERROR(INDEX(Lotes!$E:$E,MATCH(1,(Lotes!$A:$A=C7604)*(Lotes!$C:$C=E7604),0)),"")</f>
        <v/>
      </c>
      <c r="G7604" s="14" t="n"/>
    </row>
    <row r="7605">
      <c r="A7605" s="10" t="n"/>
      <c r="D7605">
        <f>IFERROR(VLOOKUP(C7605,Produtos!A:B,2,FALSE),"")</f>
        <v/>
      </c>
      <c r="F7605" s="10">
        <f>IFERROR(INDEX(Lotes!$E:$E,MATCH(1,(Lotes!$A:$A=C7605)*(Lotes!$C:$C=E7605),0)),"")</f>
        <v/>
      </c>
      <c r="G7605" s="14" t="n"/>
    </row>
    <row r="7606">
      <c r="A7606" s="10" t="n"/>
      <c r="D7606">
        <f>IFERROR(VLOOKUP(C7606,Produtos!A:B,2,FALSE),"")</f>
        <v/>
      </c>
      <c r="F7606" s="10">
        <f>IFERROR(INDEX(Lotes!$E:$E,MATCH(1,(Lotes!$A:$A=C7606)*(Lotes!$C:$C=E7606),0)),"")</f>
        <v/>
      </c>
      <c r="G7606" s="14" t="n"/>
    </row>
    <row r="7607">
      <c r="A7607" s="10" t="n"/>
      <c r="D7607">
        <f>IFERROR(VLOOKUP(C7607,Produtos!A:B,2,FALSE),"")</f>
        <v/>
      </c>
      <c r="F7607" s="10">
        <f>IFERROR(INDEX(Lotes!$E:$E,MATCH(1,(Lotes!$A:$A=C7607)*(Lotes!$C:$C=E7607),0)),"")</f>
        <v/>
      </c>
      <c r="G7607" s="14" t="n"/>
    </row>
    <row r="7608">
      <c r="A7608" s="10" t="n"/>
      <c r="D7608">
        <f>IFERROR(VLOOKUP(C7608,Produtos!A:B,2,FALSE),"")</f>
        <v/>
      </c>
      <c r="F7608" s="10">
        <f>IFERROR(INDEX(Lotes!$E:$E,MATCH(1,(Lotes!$A:$A=C7608)*(Lotes!$C:$C=E7608),0)),"")</f>
        <v/>
      </c>
      <c r="G7608" s="14" t="n"/>
    </row>
    <row r="7609">
      <c r="A7609" s="10" t="n"/>
      <c r="D7609">
        <f>IFERROR(VLOOKUP(C7609,Produtos!A:B,2,FALSE),"")</f>
        <v/>
      </c>
      <c r="F7609" s="10">
        <f>IFERROR(INDEX(Lotes!$E:$E,MATCH(1,(Lotes!$A:$A=C7609)*(Lotes!$C:$C=E7609),0)),"")</f>
        <v/>
      </c>
      <c r="G7609" s="14" t="n"/>
    </row>
    <row r="7610">
      <c r="A7610" s="10" t="n"/>
      <c r="D7610">
        <f>IFERROR(VLOOKUP(C7610,Produtos!A:B,2,FALSE),"")</f>
        <v/>
      </c>
      <c r="F7610" s="10">
        <f>IFERROR(INDEX(Lotes!$E:$E,MATCH(1,(Lotes!$A:$A=C7610)*(Lotes!$C:$C=E7610),0)),"")</f>
        <v/>
      </c>
      <c r="G7610" s="14" t="n"/>
    </row>
    <row r="7611">
      <c r="A7611" s="10" t="n"/>
      <c r="D7611">
        <f>IFERROR(VLOOKUP(C7611,Produtos!A:B,2,FALSE),"")</f>
        <v/>
      </c>
      <c r="F7611" s="10">
        <f>IFERROR(INDEX(Lotes!$E:$E,MATCH(1,(Lotes!$A:$A=C7611)*(Lotes!$C:$C=E7611),0)),"")</f>
        <v/>
      </c>
      <c r="G7611" s="14" t="n"/>
    </row>
    <row r="7612">
      <c r="A7612" s="10" t="n"/>
      <c r="D7612">
        <f>IFERROR(VLOOKUP(C7612,Produtos!A:B,2,FALSE),"")</f>
        <v/>
      </c>
      <c r="F7612" s="10">
        <f>IFERROR(INDEX(Lotes!$E:$E,MATCH(1,(Lotes!$A:$A=C7612)*(Lotes!$C:$C=E7612),0)),"")</f>
        <v/>
      </c>
      <c r="G7612" s="14" t="n"/>
    </row>
    <row r="7613">
      <c r="A7613" s="10" t="n"/>
      <c r="D7613">
        <f>IFERROR(VLOOKUP(C7613,Produtos!A:B,2,FALSE),"")</f>
        <v/>
      </c>
      <c r="F7613" s="10">
        <f>IFERROR(INDEX(Lotes!$E:$E,MATCH(1,(Lotes!$A:$A=C7613)*(Lotes!$C:$C=E7613),0)),"")</f>
        <v/>
      </c>
      <c r="G7613" s="14" t="n"/>
    </row>
    <row r="7614">
      <c r="A7614" s="10" t="n"/>
      <c r="D7614">
        <f>IFERROR(VLOOKUP(C7614,Produtos!A:B,2,FALSE),"")</f>
        <v/>
      </c>
      <c r="F7614" s="10">
        <f>IFERROR(INDEX(Lotes!$E:$E,MATCH(1,(Lotes!$A:$A=C7614)*(Lotes!$C:$C=E7614),0)),"")</f>
        <v/>
      </c>
      <c r="G7614" s="14" t="n"/>
    </row>
    <row r="7615">
      <c r="A7615" s="10" t="n"/>
      <c r="D7615">
        <f>IFERROR(VLOOKUP(C7615,Produtos!A:B,2,FALSE),"")</f>
        <v/>
      </c>
      <c r="F7615" s="10">
        <f>IFERROR(INDEX(Lotes!$E:$E,MATCH(1,(Lotes!$A:$A=C7615)*(Lotes!$C:$C=E7615),0)),"")</f>
        <v/>
      </c>
      <c r="G7615" s="14" t="n"/>
    </row>
    <row r="7616">
      <c r="A7616" s="10" t="n"/>
      <c r="D7616">
        <f>IFERROR(VLOOKUP(C7616,Produtos!A:B,2,FALSE),"")</f>
        <v/>
      </c>
      <c r="F7616" s="10">
        <f>IFERROR(INDEX(Lotes!$E:$E,MATCH(1,(Lotes!$A:$A=C7616)*(Lotes!$C:$C=E7616),0)),"")</f>
        <v/>
      </c>
      <c r="G7616" s="14" t="n"/>
    </row>
    <row r="7617">
      <c r="A7617" s="10" t="n"/>
      <c r="D7617">
        <f>IFERROR(VLOOKUP(C7617,Produtos!A:B,2,FALSE),"")</f>
        <v/>
      </c>
      <c r="F7617" s="10">
        <f>IFERROR(INDEX(Lotes!$E:$E,MATCH(1,(Lotes!$A:$A=C7617)*(Lotes!$C:$C=E7617),0)),"")</f>
        <v/>
      </c>
      <c r="G7617" s="14" t="n"/>
    </row>
    <row r="7618">
      <c r="A7618" s="10" t="n"/>
      <c r="D7618">
        <f>IFERROR(VLOOKUP(C7618,Produtos!A:B,2,FALSE),"")</f>
        <v/>
      </c>
      <c r="F7618" s="10">
        <f>IFERROR(INDEX(Lotes!$E:$E,MATCH(1,(Lotes!$A:$A=C7618)*(Lotes!$C:$C=E7618),0)),"")</f>
        <v/>
      </c>
      <c r="G7618" s="14" t="n"/>
    </row>
    <row r="7619">
      <c r="A7619" s="10" t="n"/>
      <c r="D7619">
        <f>IFERROR(VLOOKUP(C7619,Produtos!A:B,2,FALSE),"")</f>
        <v/>
      </c>
      <c r="F7619" s="10">
        <f>IFERROR(INDEX(Lotes!$E:$E,MATCH(1,(Lotes!$A:$A=C7619)*(Lotes!$C:$C=E7619),0)),"")</f>
        <v/>
      </c>
      <c r="G7619" s="14" t="n"/>
    </row>
    <row r="7620">
      <c r="A7620" s="10" t="n"/>
      <c r="D7620">
        <f>IFERROR(VLOOKUP(C7620,Produtos!A:B,2,FALSE),"")</f>
        <v/>
      </c>
      <c r="F7620" s="10">
        <f>IFERROR(INDEX(Lotes!$E:$E,MATCH(1,(Lotes!$A:$A=C7620)*(Lotes!$C:$C=E7620),0)),"")</f>
        <v/>
      </c>
      <c r="G7620" s="14" t="n"/>
    </row>
    <row r="7621">
      <c r="A7621" s="10" t="n"/>
      <c r="D7621">
        <f>IFERROR(VLOOKUP(C7621,Produtos!A:B,2,FALSE),"")</f>
        <v/>
      </c>
      <c r="F7621" s="10">
        <f>IFERROR(INDEX(Lotes!$E:$E,MATCH(1,(Lotes!$A:$A=C7621)*(Lotes!$C:$C=E7621),0)),"")</f>
        <v/>
      </c>
      <c r="G7621" s="14" t="n"/>
    </row>
    <row r="7622">
      <c r="A7622" s="10" t="n"/>
      <c r="D7622">
        <f>IFERROR(VLOOKUP(C7622,Produtos!A:B,2,FALSE),"")</f>
        <v/>
      </c>
      <c r="F7622" s="10">
        <f>IFERROR(INDEX(Lotes!$E:$E,MATCH(1,(Lotes!$A:$A=C7622)*(Lotes!$C:$C=E7622),0)),"")</f>
        <v/>
      </c>
      <c r="G7622" s="14" t="n"/>
    </row>
    <row r="7623">
      <c r="A7623" s="10" t="n"/>
      <c r="D7623">
        <f>IFERROR(VLOOKUP(C7623,Produtos!A:B,2,FALSE),"")</f>
        <v/>
      </c>
      <c r="F7623" s="10">
        <f>IFERROR(INDEX(Lotes!$E:$E,MATCH(1,(Lotes!$A:$A=C7623)*(Lotes!$C:$C=E7623),0)),"")</f>
        <v/>
      </c>
      <c r="G7623" s="14" t="n"/>
    </row>
    <row r="7624">
      <c r="A7624" s="10" t="n"/>
      <c r="D7624">
        <f>IFERROR(VLOOKUP(C7624,Produtos!A:B,2,FALSE),"")</f>
        <v/>
      </c>
      <c r="F7624" s="10">
        <f>IFERROR(INDEX(Lotes!$E:$E,MATCH(1,(Lotes!$A:$A=C7624)*(Lotes!$C:$C=E7624),0)),"")</f>
        <v/>
      </c>
      <c r="G7624" s="14" t="n"/>
    </row>
    <row r="7625">
      <c r="A7625" s="10" t="n"/>
      <c r="D7625">
        <f>IFERROR(VLOOKUP(C7625,Produtos!A:B,2,FALSE),"")</f>
        <v/>
      </c>
      <c r="F7625" s="10">
        <f>IFERROR(INDEX(Lotes!$E:$E,MATCH(1,(Lotes!$A:$A=C7625)*(Lotes!$C:$C=E7625),0)),"")</f>
        <v/>
      </c>
      <c r="G7625" s="14" t="n"/>
    </row>
    <row r="7626">
      <c r="A7626" s="10" t="n"/>
      <c r="D7626">
        <f>IFERROR(VLOOKUP(C7626,Produtos!A:B,2,FALSE),"")</f>
        <v/>
      </c>
      <c r="F7626" s="10">
        <f>IFERROR(INDEX(Lotes!$E:$E,MATCH(1,(Lotes!$A:$A=C7626)*(Lotes!$C:$C=E7626),0)),"")</f>
        <v/>
      </c>
      <c r="G7626" s="14" t="n"/>
    </row>
    <row r="7627">
      <c r="A7627" s="10" t="n"/>
      <c r="D7627">
        <f>IFERROR(VLOOKUP(C7627,Produtos!A:B,2,FALSE),"")</f>
        <v/>
      </c>
      <c r="F7627" s="10">
        <f>IFERROR(INDEX(Lotes!$E:$E,MATCH(1,(Lotes!$A:$A=C7627)*(Lotes!$C:$C=E7627),0)),"")</f>
        <v/>
      </c>
      <c r="G7627" s="14" t="n"/>
    </row>
    <row r="7628">
      <c r="A7628" s="10" t="n"/>
      <c r="D7628">
        <f>IFERROR(VLOOKUP(C7628,Produtos!A:B,2,FALSE),"")</f>
        <v/>
      </c>
      <c r="F7628" s="10">
        <f>IFERROR(INDEX(Lotes!$E:$E,MATCH(1,(Lotes!$A:$A=C7628)*(Lotes!$C:$C=E7628),0)),"")</f>
        <v/>
      </c>
      <c r="G7628" s="14" t="n"/>
    </row>
    <row r="7629">
      <c r="A7629" s="10" t="n"/>
      <c r="D7629">
        <f>IFERROR(VLOOKUP(C7629,Produtos!A:B,2,FALSE),"")</f>
        <v/>
      </c>
      <c r="F7629" s="10">
        <f>IFERROR(INDEX(Lotes!$E:$E,MATCH(1,(Lotes!$A:$A=C7629)*(Lotes!$C:$C=E7629),0)),"")</f>
        <v/>
      </c>
      <c r="G7629" s="14" t="n"/>
    </row>
    <row r="7630">
      <c r="A7630" s="10" t="n"/>
      <c r="D7630">
        <f>IFERROR(VLOOKUP(C7630,Produtos!A:B,2,FALSE),"")</f>
        <v/>
      </c>
      <c r="F7630" s="10">
        <f>IFERROR(INDEX(Lotes!$E:$E,MATCH(1,(Lotes!$A:$A=C7630)*(Lotes!$C:$C=E7630),0)),"")</f>
        <v/>
      </c>
      <c r="G7630" s="14" t="n"/>
    </row>
    <row r="7631">
      <c r="A7631" s="10" t="n"/>
      <c r="D7631">
        <f>IFERROR(VLOOKUP(C7631,Produtos!A:B,2,FALSE),"")</f>
        <v/>
      </c>
      <c r="F7631" s="10">
        <f>IFERROR(INDEX(Lotes!$E:$E,MATCH(1,(Lotes!$A:$A=C7631)*(Lotes!$C:$C=E7631),0)),"")</f>
        <v/>
      </c>
      <c r="G7631" s="14" t="n"/>
    </row>
    <row r="7632">
      <c r="A7632" s="10" t="n"/>
      <c r="D7632">
        <f>IFERROR(VLOOKUP(C7632,Produtos!A:B,2,FALSE),"")</f>
        <v/>
      </c>
      <c r="F7632" s="10">
        <f>IFERROR(INDEX(Lotes!$E:$E,MATCH(1,(Lotes!$A:$A=C7632)*(Lotes!$C:$C=E7632),0)),"")</f>
        <v/>
      </c>
      <c r="G7632" s="14" t="n"/>
    </row>
    <row r="7633">
      <c r="A7633" s="10" t="n"/>
      <c r="D7633">
        <f>IFERROR(VLOOKUP(C7633,Produtos!A:B,2,FALSE),"")</f>
        <v/>
      </c>
      <c r="F7633" s="10">
        <f>IFERROR(INDEX(Lotes!$E:$E,MATCH(1,(Lotes!$A:$A=C7633)*(Lotes!$C:$C=E7633),0)),"")</f>
        <v/>
      </c>
      <c r="G7633" s="14" t="n"/>
    </row>
    <row r="7634">
      <c r="A7634" s="10" t="n"/>
      <c r="D7634">
        <f>IFERROR(VLOOKUP(C7634,Produtos!A:B,2,FALSE),"")</f>
        <v/>
      </c>
      <c r="F7634" s="10">
        <f>IFERROR(INDEX(Lotes!$E:$E,MATCH(1,(Lotes!$A:$A=C7634)*(Lotes!$C:$C=E7634),0)),"")</f>
        <v/>
      </c>
      <c r="G7634" s="14" t="n"/>
    </row>
    <row r="7635">
      <c r="A7635" s="10" t="n"/>
      <c r="D7635">
        <f>IFERROR(VLOOKUP(C7635,Produtos!A:B,2,FALSE),"")</f>
        <v/>
      </c>
      <c r="F7635" s="10">
        <f>IFERROR(INDEX(Lotes!$E:$E,MATCH(1,(Lotes!$A:$A=C7635)*(Lotes!$C:$C=E7635),0)),"")</f>
        <v/>
      </c>
      <c r="G7635" s="14" t="n"/>
    </row>
    <row r="7636">
      <c r="A7636" s="10" t="n"/>
      <c r="D7636">
        <f>IFERROR(VLOOKUP(C7636,Produtos!A:B,2,FALSE),"")</f>
        <v/>
      </c>
      <c r="F7636" s="10">
        <f>IFERROR(INDEX(Lotes!$E:$E,MATCH(1,(Lotes!$A:$A=C7636)*(Lotes!$C:$C=E7636),0)),"")</f>
        <v/>
      </c>
      <c r="G7636" s="14" t="n"/>
    </row>
    <row r="7637">
      <c r="A7637" s="10" t="n"/>
      <c r="D7637">
        <f>IFERROR(VLOOKUP(C7637,Produtos!A:B,2,FALSE),"")</f>
        <v/>
      </c>
      <c r="F7637" s="10">
        <f>IFERROR(INDEX(Lotes!$E:$E,MATCH(1,(Lotes!$A:$A=C7637)*(Lotes!$C:$C=E7637),0)),"")</f>
        <v/>
      </c>
      <c r="G7637" s="14" t="n"/>
    </row>
    <row r="7638">
      <c r="A7638" s="10" t="n"/>
      <c r="D7638">
        <f>IFERROR(VLOOKUP(C7638,Produtos!A:B,2,FALSE),"")</f>
        <v/>
      </c>
      <c r="F7638" s="10">
        <f>IFERROR(INDEX(Lotes!$E:$E,MATCH(1,(Lotes!$A:$A=C7638)*(Lotes!$C:$C=E7638),0)),"")</f>
        <v/>
      </c>
      <c r="G7638" s="14" t="n"/>
    </row>
    <row r="7639">
      <c r="A7639" s="10" t="n"/>
      <c r="D7639">
        <f>IFERROR(VLOOKUP(C7639,Produtos!A:B,2,FALSE),"")</f>
        <v/>
      </c>
      <c r="F7639" s="10">
        <f>IFERROR(INDEX(Lotes!$E:$E,MATCH(1,(Lotes!$A:$A=C7639)*(Lotes!$C:$C=E7639),0)),"")</f>
        <v/>
      </c>
      <c r="G7639" s="14" t="n"/>
    </row>
    <row r="7640">
      <c r="A7640" s="10" t="n"/>
      <c r="D7640">
        <f>IFERROR(VLOOKUP(C7640,Produtos!A:B,2,FALSE),"")</f>
        <v/>
      </c>
      <c r="F7640" s="10">
        <f>IFERROR(INDEX(Lotes!$E:$E,MATCH(1,(Lotes!$A:$A=C7640)*(Lotes!$C:$C=E7640),0)),"")</f>
        <v/>
      </c>
      <c r="G7640" s="14" t="n"/>
    </row>
    <row r="7641">
      <c r="A7641" s="10" t="n"/>
      <c r="D7641">
        <f>IFERROR(VLOOKUP(C7641,Produtos!A:B,2,FALSE),"")</f>
        <v/>
      </c>
      <c r="F7641" s="10">
        <f>IFERROR(INDEX(Lotes!$E:$E,MATCH(1,(Lotes!$A:$A=C7641)*(Lotes!$C:$C=E7641),0)),"")</f>
        <v/>
      </c>
      <c r="G7641" s="14" t="n"/>
    </row>
    <row r="7642">
      <c r="A7642" s="10" t="n"/>
      <c r="D7642">
        <f>IFERROR(VLOOKUP(C7642,Produtos!A:B,2,FALSE),"")</f>
        <v/>
      </c>
      <c r="F7642" s="10">
        <f>IFERROR(INDEX(Lotes!$E:$E,MATCH(1,(Lotes!$A:$A=C7642)*(Lotes!$C:$C=E7642),0)),"")</f>
        <v/>
      </c>
      <c r="G7642" s="14" t="n"/>
    </row>
    <row r="7643">
      <c r="A7643" s="10" t="n"/>
      <c r="D7643">
        <f>IFERROR(VLOOKUP(C7643,Produtos!A:B,2,FALSE),"")</f>
        <v/>
      </c>
      <c r="F7643" s="10">
        <f>IFERROR(INDEX(Lotes!$E:$E,MATCH(1,(Lotes!$A:$A=C7643)*(Lotes!$C:$C=E7643),0)),"")</f>
        <v/>
      </c>
      <c r="G7643" s="14" t="n"/>
    </row>
    <row r="7644">
      <c r="A7644" s="10" t="n"/>
      <c r="D7644">
        <f>IFERROR(VLOOKUP(C7644,Produtos!A:B,2,FALSE),"")</f>
        <v/>
      </c>
      <c r="F7644" s="10">
        <f>IFERROR(INDEX(Lotes!$E:$E,MATCH(1,(Lotes!$A:$A=C7644)*(Lotes!$C:$C=E7644),0)),"")</f>
        <v/>
      </c>
      <c r="G7644" s="14" t="n"/>
    </row>
    <row r="7645">
      <c r="A7645" s="10" t="n"/>
      <c r="D7645">
        <f>IFERROR(VLOOKUP(C7645,Produtos!A:B,2,FALSE),"")</f>
        <v/>
      </c>
      <c r="F7645" s="10">
        <f>IFERROR(INDEX(Lotes!$E:$E,MATCH(1,(Lotes!$A:$A=C7645)*(Lotes!$C:$C=E7645),0)),"")</f>
        <v/>
      </c>
      <c r="G7645" s="14" t="n"/>
    </row>
    <row r="7646">
      <c r="A7646" s="10" t="n"/>
      <c r="D7646">
        <f>IFERROR(VLOOKUP(C7646,Produtos!A:B,2,FALSE),"")</f>
        <v/>
      </c>
      <c r="F7646" s="10">
        <f>IFERROR(INDEX(Lotes!$E:$E,MATCH(1,(Lotes!$A:$A=C7646)*(Lotes!$C:$C=E7646),0)),"")</f>
        <v/>
      </c>
      <c r="G7646" s="14" t="n"/>
    </row>
    <row r="7647">
      <c r="A7647" s="10" t="n"/>
      <c r="D7647">
        <f>IFERROR(VLOOKUP(C7647,Produtos!A:B,2,FALSE),"")</f>
        <v/>
      </c>
      <c r="F7647" s="10">
        <f>IFERROR(INDEX(Lotes!$E:$E,MATCH(1,(Lotes!$A:$A=C7647)*(Lotes!$C:$C=E7647),0)),"")</f>
        <v/>
      </c>
      <c r="G7647" s="14" t="n"/>
    </row>
    <row r="7648">
      <c r="A7648" s="10" t="n"/>
      <c r="D7648">
        <f>IFERROR(VLOOKUP(C7648,Produtos!A:B,2,FALSE),"")</f>
        <v/>
      </c>
      <c r="F7648" s="10">
        <f>IFERROR(INDEX(Lotes!$E:$E,MATCH(1,(Lotes!$A:$A=C7648)*(Lotes!$C:$C=E7648),0)),"")</f>
        <v/>
      </c>
      <c r="G7648" s="14" t="n"/>
    </row>
    <row r="7649">
      <c r="A7649" s="10" t="n"/>
      <c r="D7649">
        <f>IFERROR(VLOOKUP(C7649,Produtos!A:B,2,FALSE),"")</f>
        <v/>
      </c>
      <c r="F7649" s="10">
        <f>IFERROR(INDEX(Lotes!$E:$E,MATCH(1,(Lotes!$A:$A=C7649)*(Lotes!$C:$C=E7649),0)),"")</f>
        <v/>
      </c>
      <c r="G7649" s="14" t="n"/>
    </row>
    <row r="7650">
      <c r="A7650" s="10" t="n"/>
      <c r="D7650">
        <f>IFERROR(VLOOKUP(C7650,Produtos!A:B,2,FALSE),"")</f>
        <v/>
      </c>
      <c r="F7650" s="10">
        <f>IFERROR(INDEX(Lotes!$E:$E,MATCH(1,(Lotes!$A:$A=C7650)*(Lotes!$C:$C=E7650),0)),"")</f>
        <v/>
      </c>
      <c r="G7650" s="14" t="n"/>
    </row>
    <row r="7651">
      <c r="A7651" s="10" t="n"/>
      <c r="D7651">
        <f>IFERROR(VLOOKUP(C7651,Produtos!A:B,2,FALSE),"")</f>
        <v/>
      </c>
      <c r="F7651" s="10">
        <f>IFERROR(INDEX(Lotes!$E:$E,MATCH(1,(Lotes!$A:$A=C7651)*(Lotes!$C:$C=E7651),0)),"")</f>
        <v/>
      </c>
      <c r="G7651" s="14" t="n"/>
    </row>
    <row r="7652">
      <c r="A7652" s="10" t="n"/>
      <c r="D7652">
        <f>IFERROR(VLOOKUP(C7652,Produtos!A:B,2,FALSE),"")</f>
        <v/>
      </c>
      <c r="F7652" s="10">
        <f>IFERROR(INDEX(Lotes!$E:$E,MATCH(1,(Lotes!$A:$A=C7652)*(Lotes!$C:$C=E7652),0)),"")</f>
        <v/>
      </c>
      <c r="G7652" s="14" t="n"/>
    </row>
    <row r="7653">
      <c r="A7653" s="10" t="n"/>
      <c r="D7653">
        <f>IFERROR(VLOOKUP(C7653,Produtos!A:B,2,FALSE),"")</f>
        <v/>
      </c>
      <c r="F7653" s="10">
        <f>IFERROR(INDEX(Lotes!$E:$E,MATCH(1,(Lotes!$A:$A=C7653)*(Lotes!$C:$C=E7653),0)),"")</f>
        <v/>
      </c>
      <c r="G7653" s="14" t="n"/>
    </row>
    <row r="7654">
      <c r="A7654" s="10" t="n"/>
      <c r="D7654">
        <f>IFERROR(VLOOKUP(C7654,Produtos!A:B,2,FALSE),"")</f>
        <v/>
      </c>
      <c r="F7654" s="10">
        <f>IFERROR(INDEX(Lotes!$E:$E,MATCH(1,(Lotes!$A:$A=C7654)*(Lotes!$C:$C=E7654),0)),"")</f>
        <v/>
      </c>
      <c r="G7654" s="14" t="n"/>
    </row>
    <row r="7655">
      <c r="A7655" s="10" t="n"/>
      <c r="D7655">
        <f>IFERROR(VLOOKUP(C7655,Produtos!A:B,2,FALSE),"")</f>
        <v/>
      </c>
      <c r="F7655" s="10">
        <f>IFERROR(INDEX(Lotes!$E:$E,MATCH(1,(Lotes!$A:$A=C7655)*(Lotes!$C:$C=E7655),0)),"")</f>
        <v/>
      </c>
      <c r="G7655" s="14" t="n"/>
    </row>
    <row r="7656">
      <c r="A7656" s="10" t="n"/>
      <c r="D7656">
        <f>IFERROR(VLOOKUP(C7656,Produtos!A:B,2,FALSE),"")</f>
        <v/>
      </c>
      <c r="F7656" s="10">
        <f>IFERROR(INDEX(Lotes!$E:$E,MATCH(1,(Lotes!$A:$A=C7656)*(Lotes!$C:$C=E7656),0)),"")</f>
        <v/>
      </c>
      <c r="G7656" s="14" t="n"/>
    </row>
    <row r="7657">
      <c r="A7657" s="10" t="n"/>
      <c r="D7657">
        <f>IFERROR(VLOOKUP(C7657,Produtos!A:B,2,FALSE),"")</f>
        <v/>
      </c>
      <c r="F7657" s="10">
        <f>IFERROR(INDEX(Lotes!$E:$E,MATCH(1,(Lotes!$A:$A=C7657)*(Lotes!$C:$C=E7657),0)),"")</f>
        <v/>
      </c>
      <c r="G7657" s="14" t="n"/>
    </row>
    <row r="7658">
      <c r="A7658" s="10" t="n"/>
      <c r="D7658">
        <f>IFERROR(VLOOKUP(C7658,Produtos!A:B,2,FALSE),"")</f>
        <v/>
      </c>
      <c r="F7658" s="10">
        <f>IFERROR(INDEX(Lotes!$E:$E,MATCH(1,(Lotes!$A:$A=C7658)*(Lotes!$C:$C=E7658),0)),"")</f>
        <v/>
      </c>
      <c r="G7658" s="14" t="n"/>
    </row>
    <row r="7659">
      <c r="A7659" s="10" t="n"/>
      <c r="D7659">
        <f>IFERROR(VLOOKUP(C7659,Produtos!A:B,2,FALSE),"")</f>
        <v/>
      </c>
      <c r="F7659" s="10">
        <f>IFERROR(INDEX(Lotes!$E:$E,MATCH(1,(Lotes!$A:$A=C7659)*(Lotes!$C:$C=E7659),0)),"")</f>
        <v/>
      </c>
      <c r="G7659" s="14" t="n"/>
    </row>
    <row r="7660">
      <c r="A7660" s="10" t="n"/>
      <c r="D7660">
        <f>IFERROR(VLOOKUP(C7660,Produtos!A:B,2,FALSE),"")</f>
        <v/>
      </c>
      <c r="F7660" s="10">
        <f>IFERROR(INDEX(Lotes!$E:$E,MATCH(1,(Lotes!$A:$A=C7660)*(Lotes!$C:$C=E7660),0)),"")</f>
        <v/>
      </c>
      <c r="G7660" s="14" t="n"/>
    </row>
    <row r="7661">
      <c r="A7661" s="10" t="n"/>
      <c r="D7661">
        <f>IFERROR(VLOOKUP(C7661,Produtos!A:B,2,FALSE),"")</f>
        <v/>
      </c>
      <c r="F7661" s="10">
        <f>IFERROR(INDEX(Lotes!$E:$E,MATCH(1,(Lotes!$A:$A=C7661)*(Lotes!$C:$C=E7661),0)),"")</f>
        <v/>
      </c>
      <c r="G7661" s="14" t="n"/>
    </row>
    <row r="7662">
      <c r="A7662" s="10" t="n"/>
      <c r="D7662">
        <f>IFERROR(VLOOKUP(C7662,Produtos!A:B,2,FALSE),"")</f>
        <v/>
      </c>
      <c r="F7662" s="10">
        <f>IFERROR(INDEX(Lotes!$E:$E,MATCH(1,(Lotes!$A:$A=C7662)*(Lotes!$C:$C=E7662),0)),"")</f>
        <v/>
      </c>
      <c r="G7662" s="14" t="n"/>
    </row>
    <row r="7663">
      <c r="A7663" s="10" t="n"/>
      <c r="D7663">
        <f>IFERROR(VLOOKUP(C7663,Produtos!A:B,2,FALSE),"")</f>
        <v/>
      </c>
      <c r="F7663" s="10">
        <f>IFERROR(INDEX(Lotes!$E:$E,MATCH(1,(Lotes!$A:$A=C7663)*(Lotes!$C:$C=E7663),0)),"")</f>
        <v/>
      </c>
      <c r="G7663" s="14" t="n"/>
    </row>
    <row r="7664">
      <c r="A7664" s="10" t="n"/>
      <c r="D7664">
        <f>IFERROR(VLOOKUP(C7664,Produtos!A:B,2,FALSE),"")</f>
        <v/>
      </c>
      <c r="F7664" s="10">
        <f>IFERROR(INDEX(Lotes!$E:$E,MATCH(1,(Lotes!$A:$A=C7664)*(Lotes!$C:$C=E7664),0)),"")</f>
        <v/>
      </c>
      <c r="G7664" s="14" t="n"/>
    </row>
    <row r="7665">
      <c r="A7665" s="10" t="n"/>
      <c r="D7665">
        <f>IFERROR(VLOOKUP(C7665,Produtos!A:B,2,FALSE),"")</f>
        <v/>
      </c>
      <c r="F7665" s="10">
        <f>IFERROR(INDEX(Lotes!$E:$E,MATCH(1,(Lotes!$A:$A=C7665)*(Lotes!$C:$C=E7665),0)),"")</f>
        <v/>
      </c>
      <c r="G7665" s="14" t="n"/>
    </row>
    <row r="7666">
      <c r="A7666" s="10" t="n"/>
      <c r="D7666">
        <f>IFERROR(VLOOKUP(C7666,Produtos!A:B,2,FALSE),"")</f>
        <v/>
      </c>
      <c r="F7666" s="10">
        <f>IFERROR(INDEX(Lotes!$E:$E,MATCH(1,(Lotes!$A:$A=C7666)*(Lotes!$C:$C=E7666),0)),"")</f>
        <v/>
      </c>
      <c r="G7666" s="14" t="n"/>
    </row>
    <row r="7667">
      <c r="A7667" s="10" t="n"/>
      <c r="D7667">
        <f>IFERROR(VLOOKUP(C7667,Produtos!A:B,2,FALSE),"")</f>
        <v/>
      </c>
      <c r="F7667" s="10">
        <f>IFERROR(INDEX(Lotes!$E:$E,MATCH(1,(Lotes!$A:$A=C7667)*(Lotes!$C:$C=E7667),0)),"")</f>
        <v/>
      </c>
      <c r="G7667" s="14" t="n"/>
    </row>
    <row r="7668">
      <c r="A7668" s="10" t="n"/>
      <c r="D7668">
        <f>IFERROR(VLOOKUP(C7668,Produtos!A:B,2,FALSE),"")</f>
        <v/>
      </c>
      <c r="F7668" s="10">
        <f>IFERROR(INDEX(Lotes!$E:$E,MATCH(1,(Lotes!$A:$A=C7668)*(Lotes!$C:$C=E7668),0)),"")</f>
        <v/>
      </c>
      <c r="G7668" s="14" t="n"/>
    </row>
    <row r="7669">
      <c r="A7669" s="10" t="n"/>
      <c r="D7669">
        <f>IFERROR(VLOOKUP(C7669,Produtos!A:B,2,FALSE),"")</f>
        <v/>
      </c>
      <c r="F7669" s="10">
        <f>IFERROR(INDEX(Lotes!$E:$E,MATCH(1,(Lotes!$A:$A=C7669)*(Lotes!$C:$C=E7669),0)),"")</f>
        <v/>
      </c>
      <c r="G7669" s="14" t="n"/>
    </row>
    <row r="7670">
      <c r="A7670" s="10" t="n"/>
      <c r="D7670">
        <f>IFERROR(VLOOKUP(C7670,Produtos!A:B,2,FALSE),"")</f>
        <v/>
      </c>
      <c r="F7670" s="10">
        <f>IFERROR(INDEX(Lotes!$E:$E,MATCH(1,(Lotes!$A:$A=C7670)*(Lotes!$C:$C=E7670),0)),"")</f>
        <v/>
      </c>
      <c r="G7670" s="14" t="n"/>
    </row>
    <row r="7671">
      <c r="A7671" s="10" t="n"/>
      <c r="D7671">
        <f>IFERROR(VLOOKUP(C7671,Produtos!A:B,2,FALSE),"")</f>
        <v/>
      </c>
      <c r="F7671" s="10">
        <f>IFERROR(INDEX(Lotes!$E:$E,MATCH(1,(Lotes!$A:$A=C7671)*(Lotes!$C:$C=E7671),0)),"")</f>
        <v/>
      </c>
      <c r="G7671" s="14" t="n"/>
    </row>
    <row r="7672">
      <c r="A7672" s="10" t="n"/>
      <c r="D7672">
        <f>IFERROR(VLOOKUP(C7672,Produtos!A:B,2,FALSE),"")</f>
        <v/>
      </c>
      <c r="F7672" s="10">
        <f>IFERROR(INDEX(Lotes!$E:$E,MATCH(1,(Lotes!$A:$A=C7672)*(Lotes!$C:$C=E7672),0)),"")</f>
        <v/>
      </c>
      <c r="G7672" s="14" t="n"/>
    </row>
    <row r="7673">
      <c r="A7673" s="10" t="n"/>
      <c r="D7673">
        <f>IFERROR(VLOOKUP(C7673,Produtos!A:B,2,FALSE),"")</f>
        <v/>
      </c>
      <c r="F7673" s="10">
        <f>IFERROR(INDEX(Lotes!$E:$E,MATCH(1,(Lotes!$A:$A=C7673)*(Lotes!$C:$C=E7673),0)),"")</f>
        <v/>
      </c>
      <c r="G7673" s="14" t="n"/>
    </row>
    <row r="7674">
      <c r="A7674" s="10" t="n"/>
      <c r="D7674">
        <f>IFERROR(VLOOKUP(C7674,Produtos!A:B,2,FALSE),"")</f>
        <v/>
      </c>
      <c r="F7674" s="10">
        <f>IFERROR(INDEX(Lotes!$E:$E,MATCH(1,(Lotes!$A:$A=C7674)*(Lotes!$C:$C=E7674),0)),"")</f>
        <v/>
      </c>
      <c r="G7674" s="14" t="n"/>
    </row>
    <row r="7675">
      <c r="A7675" s="10" t="n"/>
      <c r="D7675">
        <f>IFERROR(VLOOKUP(C7675,Produtos!A:B,2,FALSE),"")</f>
        <v/>
      </c>
      <c r="F7675" s="10">
        <f>IFERROR(INDEX(Lotes!$E:$E,MATCH(1,(Lotes!$A:$A=C7675)*(Lotes!$C:$C=E7675),0)),"")</f>
        <v/>
      </c>
      <c r="G7675" s="14" t="n"/>
    </row>
    <row r="7676">
      <c r="A7676" s="10" t="n"/>
      <c r="D7676">
        <f>IFERROR(VLOOKUP(C7676,Produtos!A:B,2,FALSE),"")</f>
        <v/>
      </c>
      <c r="F7676" s="10">
        <f>IFERROR(INDEX(Lotes!$E:$E,MATCH(1,(Lotes!$A:$A=C7676)*(Lotes!$C:$C=E7676),0)),"")</f>
        <v/>
      </c>
      <c r="G7676" s="14" t="n"/>
    </row>
    <row r="7677">
      <c r="A7677" s="10" t="n"/>
      <c r="D7677">
        <f>IFERROR(VLOOKUP(C7677,Produtos!A:B,2,FALSE),"")</f>
        <v/>
      </c>
      <c r="F7677" s="10">
        <f>IFERROR(INDEX(Lotes!$E:$E,MATCH(1,(Lotes!$A:$A=C7677)*(Lotes!$C:$C=E7677),0)),"")</f>
        <v/>
      </c>
      <c r="G7677" s="14" t="n"/>
    </row>
    <row r="7678">
      <c r="A7678" s="10" t="n"/>
      <c r="D7678">
        <f>IFERROR(VLOOKUP(C7678,Produtos!A:B,2,FALSE),"")</f>
        <v/>
      </c>
      <c r="F7678" s="10">
        <f>IFERROR(INDEX(Lotes!$E:$E,MATCH(1,(Lotes!$A:$A=C7678)*(Lotes!$C:$C=E7678),0)),"")</f>
        <v/>
      </c>
      <c r="G7678" s="14" t="n"/>
    </row>
    <row r="7679">
      <c r="A7679" s="10" t="n"/>
      <c r="D7679">
        <f>IFERROR(VLOOKUP(C7679,Produtos!A:B,2,FALSE),"")</f>
        <v/>
      </c>
      <c r="F7679" s="10">
        <f>IFERROR(INDEX(Lotes!$E:$E,MATCH(1,(Lotes!$A:$A=C7679)*(Lotes!$C:$C=E7679),0)),"")</f>
        <v/>
      </c>
      <c r="G7679" s="14" t="n"/>
    </row>
    <row r="7680">
      <c r="A7680" s="10" t="n"/>
      <c r="D7680">
        <f>IFERROR(VLOOKUP(C7680,Produtos!A:B,2,FALSE),"")</f>
        <v/>
      </c>
      <c r="F7680" s="10">
        <f>IFERROR(INDEX(Lotes!$E:$E,MATCH(1,(Lotes!$A:$A=C7680)*(Lotes!$C:$C=E7680),0)),"")</f>
        <v/>
      </c>
      <c r="G7680" s="14" t="n"/>
    </row>
    <row r="7681">
      <c r="A7681" s="10" t="n"/>
      <c r="D7681">
        <f>IFERROR(VLOOKUP(C7681,Produtos!A:B,2,FALSE),"")</f>
        <v/>
      </c>
      <c r="F7681" s="10">
        <f>IFERROR(INDEX(Lotes!$E:$E,MATCH(1,(Lotes!$A:$A=C7681)*(Lotes!$C:$C=E7681),0)),"")</f>
        <v/>
      </c>
      <c r="G7681" s="14" t="n"/>
    </row>
    <row r="7682">
      <c r="A7682" s="10" t="n"/>
      <c r="D7682">
        <f>IFERROR(VLOOKUP(C7682,Produtos!A:B,2,FALSE),"")</f>
        <v/>
      </c>
      <c r="F7682" s="10">
        <f>IFERROR(INDEX(Lotes!$E:$E,MATCH(1,(Lotes!$A:$A=C7682)*(Lotes!$C:$C=E7682),0)),"")</f>
        <v/>
      </c>
      <c r="G7682" s="14" t="n"/>
    </row>
    <row r="7683">
      <c r="A7683" s="10" t="n"/>
      <c r="D7683">
        <f>IFERROR(VLOOKUP(C7683,Produtos!A:B,2,FALSE),"")</f>
        <v/>
      </c>
      <c r="F7683" s="10">
        <f>IFERROR(INDEX(Lotes!$E:$E,MATCH(1,(Lotes!$A:$A=C7683)*(Lotes!$C:$C=E7683),0)),"")</f>
        <v/>
      </c>
      <c r="G7683" s="14" t="n"/>
    </row>
    <row r="7684">
      <c r="A7684" s="10" t="n"/>
      <c r="D7684">
        <f>IFERROR(VLOOKUP(C7684,Produtos!A:B,2,FALSE),"")</f>
        <v/>
      </c>
      <c r="F7684" s="10">
        <f>IFERROR(INDEX(Lotes!$E:$E,MATCH(1,(Lotes!$A:$A=C7684)*(Lotes!$C:$C=E7684),0)),"")</f>
        <v/>
      </c>
      <c r="G7684" s="14" t="n"/>
    </row>
    <row r="7685">
      <c r="A7685" s="10" t="n"/>
      <c r="D7685">
        <f>IFERROR(VLOOKUP(C7685,Produtos!A:B,2,FALSE),"")</f>
        <v/>
      </c>
      <c r="F7685" s="10">
        <f>IFERROR(INDEX(Lotes!$E:$E,MATCH(1,(Lotes!$A:$A=C7685)*(Lotes!$C:$C=E7685),0)),"")</f>
        <v/>
      </c>
      <c r="G7685" s="14" t="n"/>
    </row>
    <row r="7686">
      <c r="A7686" s="10" t="n"/>
      <c r="D7686">
        <f>IFERROR(VLOOKUP(C7686,Produtos!A:B,2,FALSE),"")</f>
        <v/>
      </c>
      <c r="F7686" s="10">
        <f>IFERROR(INDEX(Lotes!$E:$E,MATCH(1,(Lotes!$A:$A=C7686)*(Lotes!$C:$C=E7686),0)),"")</f>
        <v/>
      </c>
      <c r="G7686" s="14" t="n"/>
    </row>
    <row r="7687">
      <c r="A7687" s="10" t="n"/>
      <c r="D7687">
        <f>IFERROR(VLOOKUP(C7687,Produtos!A:B,2,FALSE),"")</f>
        <v/>
      </c>
      <c r="F7687" s="10">
        <f>IFERROR(INDEX(Lotes!$E:$E,MATCH(1,(Lotes!$A:$A=C7687)*(Lotes!$C:$C=E7687),0)),"")</f>
        <v/>
      </c>
      <c r="G7687" s="14" t="n"/>
    </row>
    <row r="7688">
      <c r="A7688" s="10" t="n"/>
      <c r="D7688">
        <f>IFERROR(VLOOKUP(C7688,Produtos!A:B,2,FALSE),"")</f>
        <v/>
      </c>
      <c r="F7688" s="10">
        <f>IFERROR(INDEX(Lotes!$E:$E,MATCH(1,(Lotes!$A:$A=C7688)*(Lotes!$C:$C=E7688),0)),"")</f>
        <v/>
      </c>
      <c r="G7688" s="14" t="n"/>
    </row>
    <row r="7689">
      <c r="A7689" s="10" t="n"/>
      <c r="D7689">
        <f>IFERROR(VLOOKUP(C7689,Produtos!A:B,2,FALSE),"")</f>
        <v/>
      </c>
      <c r="F7689" s="10">
        <f>IFERROR(INDEX(Lotes!$E:$E,MATCH(1,(Lotes!$A:$A=C7689)*(Lotes!$C:$C=E7689),0)),"")</f>
        <v/>
      </c>
      <c r="G7689" s="14" t="n"/>
    </row>
    <row r="7690">
      <c r="A7690" s="10" t="n"/>
      <c r="D7690">
        <f>IFERROR(VLOOKUP(C7690,Produtos!A:B,2,FALSE),"")</f>
        <v/>
      </c>
      <c r="F7690" s="10">
        <f>IFERROR(INDEX(Lotes!$E:$E,MATCH(1,(Lotes!$A:$A=C7690)*(Lotes!$C:$C=E7690),0)),"")</f>
        <v/>
      </c>
      <c r="G7690" s="14" t="n"/>
    </row>
    <row r="7691">
      <c r="A7691" s="10" t="n"/>
      <c r="D7691">
        <f>IFERROR(VLOOKUP(C7691,Produtos!A:B,2,FALSE),"")</f>
        <v/>
      </c>
      <c r="F7691" s="10">
        <f>IFERROR(INDEX(Lotes!$E:$E,MATCH(1,(Lotes!$A:$A=C7691)*(Lotes!$C:$C=E7691),0)),"")</f>
        <v/>
      </c>
      <c r="G7691" s="14" t="n"/>
    </row>
    <row r="7692">
      <c r="A7692" s="10" t="n"/>
      <c r="D7692">
        <f>IFERROR(VLOOKUP(C7692,Produtos!A:B,2,FALSE),"")</f>
        <v/>
      </c>
      <c r="F7692" s="10">
        <f>IFERROR(INDEX(Lotes!$E:$E,MATCH(1,(Lotes!$A:$A=C7692)*(Lotes!$C:$C=E7692),0)),"")</f>
        <v/>
      </c>
      <c r="G7692" s="14" t="n"/>
    </row>
    <row r="7693">
      <c r="A7693" s="10" t="n"/>
      <c r="D7693">
        <f>IFERROR(VLOOKUP(C7693,Produtos!A:B,2,FALSE),"")</f>
        <v/>
      </c>
      <c r="F7693" s="10">
        <f>IFERROR(INDEX(Lotes!$E:$E,MATCH(1,(Lotes!$A:$A=C7693)*(Lotes!$C:$C=E7693),0)),"")</f>
        <v/>
      </c>
      <c r="G7693" s="14" t="n"/>
    </row>
    <row r="7694">
      <c r="A7694" s="10" t="n"/>
      <c r="D7694">
        <f>IFERROR(VLOOKUP(C7694,Produtos!A:B,2,FALSE),"")</f>
        <v/>
      </c>
      <c r="F7694" s="10">
        <f>IFERROR(INDEX(Lotes!$E:$E,MATCH(1,(Lotes!$A:$A=C7694)*(Lotes!$C:$C=E7694),0)),"")</f>
        <v/>
      </c>
      <c r="G7694" s="14" t="n"/>
    </row>
    <row r="7695">
      <c r="A7695" s="10" t="n"/>
      <c r="D7695">
        <f>IFERROR(VLOOKUP(C7695,Produtos!A:B,2,FALSE),"")</f>
        <v/>
      </c>
      <c r="F7695" s="10">
        <f>IFERROR(INDEX(Lotes!$E:$E,MATCH(1,(Lotes!$A:$A=C7695)*(Lotes!$C:$C=E7695),0)),"")</f>
        <v/>
      </c>
      <c r="G7695" s="14" t="n"/>
    </row>
    <row r="7696">
      <c r="A7696" s="10" t="n"/>
      <c r="D7696">
        <f>IFERROR(VLOOKUP(C7696,Produtos!A:B,2,FALSE),"")</f>
        <v/>
      </c>
      <c r="F7696" s="10">
        <f>IFERROR(INDEX(Lotes!$E:$E,MATCH(1,(Lotes!$A:$A=C7696)*(Lotes!$C:$C=E7696),0)),"")</f>
        <v/>
      </c>
      <c r="G7696" s="14" t="n"/>
    </row>
    <row r="7697">
      <c r="A7697" s="10" t="n"/>
      <c r="D7697">
        <f>IFERROR(VLOOKUP(C7697,Produtos!A:B,2,FALSE),"")</f>
        <v/>
      </c>
      <c r="F7697" s="10">
        <f>IFERROR(INDEX(Lotes!$E:$E,MATCH(1,(Lotes!$A:$A=C7697)*(Lotes!$C:$C=E7697),0)),"")</f>
        <v/>
      </c>
      <c r="G7697" s="14" t="n"/>
    </row>
    <row r="7698">
      <c r="A7698" s="10" t="n"/>
      <c r="D7698">
        <f>IFERROR(VLOOKUP(C7698,Produtos!A:B,2,FALSE),"")</f>
        <v/>
      </c>
      <c r="F7698" s="10">
        <f>IFERROR(INDEX(Lotes!$E:$E,MATCH(1,(Lotes!$A:$A=C7698)*(Lotes!$C:$C=E7698),0)),"")</f>
        <v/>
      </c>
      <c r="G7698" s="14" t="n"/>
    </row>
    <row r="7699">
      <c r="A7699" s="10" t="n"/>
      <c r="D7699">
        <f>IFERROR(VLOOKUP(C7699,Produtos!A:B,2,FALSE),"")</f>
        <v/>
      </c>
      <c r="F7699" s="10">
        <f>IFERROR(INDEX(Lotes!$E:$E,MATCH(1,(Lotes!$A:$A=C7699)*(Lotes!$C:$C=E7699),0)),"")</f>
        <v/>
      </c>
      <c r="G7699" s="14" t="n"/>
    </row>
    <row r="7700">
      <c r="A7700" s="10" t="n"/>
      <c r="D7700">
        <f>IFERROR(VLOOKUP(C7700,Produtos!A:B,2,FALSE),"")</f>
        <v/>
      </c>
      <c r="F7700" s="10">
        <f>IFERROR(INDEX(Lotes!$E:$E,MATCH(1,(Lotes!$A:$A=C7700)*(Lotes!$C:$C=E7700),0)),"")</f>
        <v/>
      </c>
      <c r="G7700" s="14" t="n"/>
    </row>
    <row r="7701">
      <c r="A7701" s="10" t="n"/>
      <c r="D7701">
        <f>IFERROR(VLOOKUP(C7701,Produtos!A:B,2,FALSE),"")</f>
        <v/>
      </c>
      <c r="F7701" s="10">
        <f>IFERROR(INDEX(Lotes!$E:$E,MATCH(1,(Lotes!$A:$A=C7701)*(Lotes!$C:$C=E7701),0)),"")</f>
        <v/>
      </c>
      <c r="G7701" s="14" t="n"/>
    </row>
    <row r="7702">
      <c r="A7702" s="10" t="n"/>
      <c r="D7702">
        <f>IFERROR(VLOOKUP(C7702,Produtos!A:B,2,FALSE),"")</f>
        <v/>
      </c>
      <c r="F7702" s="10">
        <f>IFERROR(INDEX(Lotes!$E:$E,MATCH(1,(Lotes!$A:$A=C7702)*(Lotes!$C:$C=E7702),0)),"")</f>
        <v/>
      </c>
      <c r="G7702" s="14" t="n"/>
    </row>
    <row r="7703">
      <c r="A7703" s="10" t="n"/>
      <c r="D7703">
        <f>IFERROR(VLOOKUP(C7703,Produtos!A:B,2,FALSE),"")</f>
        <v/>
      </c>
      <c r="F7703" s="10">
        <f>IFERROR(INDEX(Lotes!$E:$E,MATCH(1,(Lotes!$A:$A=C7703)*(Lotes!$C:$C=E7703),0)),"")</f>
        <v/>
      </c>
      <c r="G7703" s="14" t="n"/>
    </row>
    <row r="7704">
      <c r="A7704" s="10" t="n"/>
      <c r="D7704">
        <f>IFERROR(VLOOKUP(C7704,Produtos!A:B,2,FALSE),"")</f>
        <v/>
      </c>
      <c r="F7704" s="10">
        <f>IFERROR(INDEX(Lotes!$E:$E,MATCH(1,(Lotes!$A:$A=C7704)*(Lotes!$C:$C=E7704),0)),"")</f>
        <v/>
      </c>
      <c r="G7704" s="14" t="n"/>
    </row>
    <row r="7705">
      <c r="A7705" s="10" t="n"/>
      <c r="D7705">
        <f>IFERROR(VLOOKUP(C7705,Produtos!A:B,2,FALSE),"")</f>
        <v/>
      </c>
      <c r="F7705" s="10">
        <f>IFERROR(INDEX(Lotes!$E:$E,MATCH(1,(Lotes!$A:$A=C7705)*(Lotes!$C:$C=E7705),0)),"")</f>
        <v/>
      </c>
      <c r="G7705" s="14" t="n"/>
    </row>
    <row r="7706">
      <c r="A7706" s="10" t="n"/>
      <c r="D7706">
        <f>IFERROR(VLOOKUP(C7706,Produtos!A:B,2,FALSE),"")</f>
        <v/>
      </c>
      <c r="F7706" s="10">
        <f>IFERROR(INDEX(Lotes!$E:$E,MATCH(1,(Lotes!$A:$A=C7706)*(Lotes!$C:$C=E7706),0)),"")</f>
        <v/>
      </c>
      <c r="G7706" s="14" t="n"/>
    </row>
    <row r="7707">
      <c r="A7707" s="10" t="n"/>
      <c r="D7707">
        <f>IFERROR(VLOOKUP(C7707,Produtos!A:B,2,FALSE),"")</f>
        <v/>
      </c>
      <c r="F7707" s="10">
        <f>IFERROR(INDEX(Lotes!$E:$E,MATCH(1,(Lotes!$A:$A=C7707)*(Lotes!$C:$C=E7707),0)),"")</f>
        <v/>
      </c>
      <c r="G7707" s="14" t="n"/>
    </row>
    <row r="7708">
      <c r="A7708" s="10" t="n"/>
      <c r="D7708">
        <f>IFERROR(VLOOKUP(C7708,Produtos!A:B,2,FALSE),"")</f>
        <v/>
      </c>
      <c r="F7708" s="10">
        <f>IFERROR(INDEX(Lotes!$E:$E,MATCH(1,(Lotes!$A:$A=C7708)*(Lotes!$C:$C=E7708),0)),"")</f>
        <v/>
      </c>
      <c r="G7708" s="14" t="n"/>
    </row>
    <row r="7709">
      <c r="A7709" s="10" t="n"/>
      <c r="D7709">
        <f>IFERROR(VLOOKUP(C7709,Produtos!A:B,2,FALSE),"")</f>
        <v/>
      </c>
      <c r="F7709" s="10">
        <f>IFERROR(INDEX(Lotes!$E:$E,MATCH(1,(Lotes!$A:$A=C7709)*(Lotes!$C:$C=E7709),0)),"")</f>
        <v/>
      </c>
      <c r="G7709" s="14" t="n"/>
    </row>
    <row r="7710">
      <c r="A7710" s="10" t="n"/>
      <c r="D7710">
        <f>IFERROR(VLOOKUP(C7710,Produtos!A:B,2,FALSE),"")</f>
        <v/>
      </c>
      <c r="F7710" s="10">
        <f>IFERROR(INDEX(Lotes!$E:$E,MATCH(1,(Lotes!$A:$A=C7710)*(Lotes!$C:$C=E7710),0)),"")</f>
        <v/>
      </c>
      <c r="G7710" s="14" t="n"/>
    </row>
    <row r="7711">
      <c r="A7711" s="10" t="n"/>
      <c r="D7711">
        <f>IFERROR(VLOOKUP(C7711,Produtos!A:B,2,FALSE),"")</f>
        <v/>
      </c>
      <c r="F7711" s="10">
        <f>IFERROR(INDEX(Lotes!$E:$E,MATCH(1,(Lotes!$A:$A=C7711)*(Lotes!$C:$C=E7711),0)),"")</f>
        <v/>
      </c>
      <c r="G7711" s="14" t="n"/>
    </row>
    <row r="7712">
      <c r="A7712" s="10" t="n"/>
      <c r="D7712">
        <f>IFERROR(VLOOKUP(C7712,Produtos!A:B,2,FALSE),"")</f>
        <v/>
      </c>
      <c r="F7712" s="10">
        <f>IFERROR(INDEX(Lotes!$E:$E,MATCH(1,(Lotes!$A:$A=C7712)*(Lotes!$C:$C=E7712),0)),"")</f>
        <v/>
      </c>
      <c r="G7712" s="14" t="n"/>
    </row>
    <row r="7713">
      <c r="A7713" s="10" t="n"/>
      <c r="D7713">
        <f>IFERROR(VLOOKUP(C7713,Produtos!A:B,2,FALSE),"")</f>
        <v/>
      </c>
      <c r="F7713" s="10">
        <f>IFERROR(INDEX(Lotes!$E:$E,MATCH(1,(Lotes!$A:$A=C7713)*(Lotes!$C:$C=E7713),0)),"")</f>
        <v/>
      </c>
      <c r="G7713" s="14" t="n"/>
    </row>
    <row r="7714">
      <c r="A7714" s="10" t="n"/>
      <c r="D7714">
        <f>IFERROR(VLOOKUP(C7714,Produtos!A:B,2,FALSE),"")</f>
        <v/>
      </c>
      <c r="F7714" s="10">
        <f>IFERROR(INDEX(Lotes!$E:$E,MATCH(1,(Lotes!$A:$A=C7714)*(Lotes!$C:$C=E7714),0)),"")</f>
        <v/>
      </c>
      <c r="G7714" s="14" t="n"/>
    </row>
    <row r="7715">
      <c r="A7715" s="10" t="n"/>
      <c r="D7715">
        <f>IFERROR(VLOOKUP(C7715,Produtos!A:B,2,FALSE),"")</f>
        <v/>
      </c>
      <c r="F7715" s="10">
        <f>IFERROR(INDEX(Lotes!$E:$E,MATCH(1,(Lotes!$A:$A=C7715)*(Lotes!$C:$C=E7715),0)),"")</f>
        <v/>
      </c>
      <c r="G7715" s="14" t="n"/>
    </row>
    <row r="7716">
      <c r="A7716" s="10" t="n"/>
      <c r="D7716">
        <f>IFERROR(VLOOKUP(C7716,Produtos!A:B,2,FALSE),"")</f>
        <v/>
      </c>
      <c r="F7716" s="10">
        <f>IFERROR(INDEX(Lotes!$E:$E,MATCH(1,(Lotes!$A:$A=C7716)*(Lotes!$C:$C=E7716),0)),"")</f>
        <v/>
      </c>
      <c r="G7716" s="14" t="n"/>
    </row>
    <row r="7717">
      <c r="A7717" s="10" t="n"/>
      <c r="D7717">
        <f>IFERROR(VLOOKUP(C7717,Produtos!A:B,2,FALSE),"")</f>
        <v/>
      </c>
      <c r="F7717" s="10">
        <f>IFERROR(INDEX(Lotes!$E:$E,MATCH(1,(Lotes!$A:$A=C7717)*(Lotes!$C:$C=E7717),0)),"")</f>
        <v/>
      </c>
      <c r="G7717" s="14" t="n"/>
    </row>
    <row r="7718">
      <c r="A7718" s="10" t="n"/>
      <c r="D7718">
        <f>IFERROR(VLOOKUP(C7718,Produtos!A:B,2,FALSE),"")</f>
        <v/>
      </c>
      <c r="F7718" s="10">
        <f>IFERROR(INDEX(Lotes!$E:$E,MATCH(1,(Lotes!$A:$A=C7718)*(Lotes!$C:$C=E7718),0)),"")</f>
        <v/>
      </c>
      <c r="G7718" s="14" t="n"/>
    </row>
    <row r="7719">
      <c r="A7719" s="10" t="n"/>
      <c r="D7719">
        <f>IFERROR(VLOOKUP(C7719,Produtos!A:B,2,FALSE),"")</f>
        <v/>
      </c>
      <c r="F7719" s="10">
        <f>IFERROR(INDEX(Lotes!$E:$E,MATCH(1,(Lotes!$A:$A=C7719)*(Lotes!$C:$C=E7719),0)),"")</f>
        <v/>
      </c>
      <c r="G7719" s="14" t="n"/>
    </row>
    <row r="7720">
      <c r="A7720" s="10" t="n"/>
      <c r="D7720">
        <f>IFERROR(VLOOKUP(C7720,Produtos!A:B,2,FALSE),"")</f>
        <v/>
      </c>
      <c r="F7720" s="10">
        <f>IFERROR(INDEX(Lotes!$E:$E,MATCH(1,(Lotes!$A:$A=C7720)*(Lotes!$C:$C=E7720),0)),"")</f>
        <v/>
      </c>
      <c r="G7720" s="14" t="n"/>
    </row>
    <row r="7721">
      <c r="A7721" s="10" t="n"/>
      <c r="D7721">
        <f>IFERROR(VLOOKUP(C7721,Produtos!A:B,2,FALSE),"")</f>
        <v/>
      </c>
      <c r="F7721" s="10">
        <f>IFERROR(INDEX(Lotes!$E:$E,MATCH(1,(Lotes!$A:$A=C7721)*(Lotes!$C:$C=E7721),0)),"")</f>
        <v/>
      </c>
      <c r="G7721" s="14" t="n"/>
    </row>
    <row r="7722">
      <c r="A7722" s="10" t="n"/>
      <c r="D7722">
        <f>IFERROR(VLOOKUP(C7722,Produtos!A:B,2,FALSE),"")</f>
        <v/>
      </c>
      <c r="F7722" s="10">
        <f>IFERROR(INDEX(Lotes!$E:$E,MATCH(1,(Lotes!$A:$A=C7722)*(Lotes!$C:$C=E7722),0)),"")</f>
        <v/>
      </c>
      <c r="G7722" s="14" t="n"/>
    </row>
    <row r="7723">
      <c r="A7723" s="10" t="n"/>
      <c r="D7723">
        <f>IFERROR(VLOOKUP(C7723,Produtos!A:B,2,FALSE),"")</f>
        <v/>
      </c>
      <c r="F7723" s="10">
        <f>IFERROR(INDEX(Lotes!$E:$E,MATCH(1,(Lotes!$A:$A=C7723)*(Lotes!$C:$C=E7723),0)),"")</f>
        <v/>
      </c>
      <c r="G7723" s="14" t="n"/>
    </row>
    <row r="7724">
      <c r="A7724" s="10" t="n"/>
      <c r="D7724">
        <f>IFERROR(VLOOKUP(C7724,Produtos!A:B,2,FALSE),"")</f>
        <v/>
      </c>
      <c r="F7724" s="10">
        <f>IFERROR(INDEX(Lotes!$E:$E,MATCH(1,(Lotes!$A:$A=C7724)*(Lotes!$C:$C=E7724),0)),"")</f>
        <v/>
      </c>
      <c r="G7724" s="14" t="n"/>
    </row>
    <row r="7725">
      <c r="A7725" s="10" t="n"/>
      <c r="D7725">
        <f>IFERROR(VLOOKUP(C7725,Produtos!A:B,2,FALSE),"")</f>
        <v/>
      </c>
      <c r="F7725" s="10">
        <f>IFERROR(INDEX(Lotes!$E:$E,MATCH(1,(Lotes!$A:$A=C7725)*(Lotes!$C:$C=E7725),0)),"")</f>
        <v/>
      </c>
      <c r="G7725" s="14" t="n"/>
    </row>
    <row r="7726">
      <c r="A7726" s="10" t="n"/>
      <c r="D7726">
        <f>IFERROR(VLOOKUP(C7726,Produtos!A:B,2,FALSE),"")</f>
        <v/>
      </c>
      <c r="F7726" s="10">
        <f>IFERROR(INDEX(Lotes!$E:$E,MATCH(1,(Lotes!$A:$A=C7726)*(Lotes!$C:$C=E7726),0)),"")</f>
        <v/>
      </c>
      <c r="G7726" s="14" t="n"/>
    </row>
    <row r="7727">
      <c r="A7727" s="10" t="n"/>
      <c r="D7727">
        <f>IFERROR(VLOOKUP(C7727,Produtos!A:B,2,FALSE),"")</f>
        <v/>
      </c>
      <c r="F7727" s="10">
        <f>IFERROR(INDEX(Lotes!$E:$E,MATCH(1,(Lotes!$A:$A=C7727)*(Lotes!$C:$C=E7727),0)),"")</f>
        <v/>
      </c>
      <c r="G7727" s="14" t="n"/>
    </row>
    <row r="7728">
      <c r="A7728" s="10" t="n"/>
      <c r="D7728">
        <f>IFERROR(VLOOKUP(C7728,Produtos!A:B,2,FALSE),"")</f>
        <v/>
      </c>
      <c r="F7728" s="10">
        <f>IFERROR(INDEX(Lotes!$E:$E,MATCH(1,(Lotes!$A:$A=C7728)*(Lotes!$C:$C=E7728),0)),"")</f>
        <v/>
      </c>
      <c r="G7728" s="14" t="n"/>
    </row>
    <row r="7729">
      <c r="A7729" s="10" t="n"/>
      <c r="D7729">
        <f>IFERROR(VLOOKUP(C7729,Produtos!A:B,2,FALSE),"")</f>
        <v/>
      </c>
      <c r="F7729" s="10">
        <f>IFERROR(INDEX(Lotes!$E:$E,MATCH(1,(Lotes!$A:$A=C7729)*(Lotes!$C:$C=E7729),0)),"")</f>
        <v/>
      </c>
      <c r="G7729" s="14" t="n"/>
    </row>
    <row r="7730">
      <c r="A7730" s="10" t="n"/>
      <c r="D7730">
        <f>IFERROR(VLOOKUP(C7730,Produtos!A:B,2,FALSE),"")</f>
        <v/>
      </c>
      <c r="F7730" s="10">
        <f>IFERROR(INDEX(Lotes!$E:$E,MATCH(1,(Lotes!$A:$A=C7730)*(Lotes!$C:$C=E7730),0)),"")</f>
        <v/>
      </c>
      <c r="G7730" s="14" t="n"/>
    </row>
    <row r="7731">
      <c r="A7731" s="10" t="n"/>
      <c r="D7731">
        <f>IFERROR(VLOOKUP(C7731,Produtos!A:B,2,FALSE),"")</f>
        <v/>
      </c>
      <c r="F7731" s="10">
        <f>IFERROR(INDEX(Lotes!$E:$E,MATCH(1,(Lotes!$A:$A=C7731)*(Lotes!$C:$C=E7731),0)),"")</f>
        <v/>
      </c>
      <c r="G7731" s="14" t="n"/>
    </row>
    <row r="7732">
      <c r="A7732" s="10" t="n"/>
      <c r="D7732">
        <f>IFERROR(VLOOKUP(C7732,Produtos!A:B,2,FALSE),"")</f>
        <v/>
      </c>
      <c r="F7732" s="10">
        <f>IFERROR(INDEX(Lotes!$E:$E,MATCH(1,(Lotes!$A:$A=C7732)*(Lotes!$C:$C=E7732),0)),"")</f>
        <v/>
      </c>
      <c r="G7732" s="14" t="n"/>
    </row>
    <row r="7733">
      <c r="A7733" s="10" t="n"/>
      <c r="D7733">
        <f>IFERROR(VLOOKUP(C7733,Produtos!A:B,2,FALSE),"")</f>
        <v/>
      </c>
      <c r="F7733" s="10">
        <f>IFERROR(INDEX(Lotes!$E:$E,MATCH(1,(Lotes!$A:$A=C7733)*(Lotes!$C:$C=E7733),0)),"")</f>
        <v/>
      </c>
      <c r="G7733" s="14" t="n"/>
    </row>
    <row r="7734">
      <c r="A7734" s="10" t="n"/>
      <c r="D7734">
        <f>IFERROR(VLOOKUP(C7734,Produtos!A:B,2,FALSE),"")</f>
        <v/>
      </c>
      <c r="F7734" s="10">
        <f>IFERROR(INDEX(Lotes!$E:$E,MATCH(1,(Lotes!$A:$A=C7734)*(Lotes!$C:$C=E7734),0)),"")</f>
        <v/>
      </c>
      <c r="G7734" s="14" t="n"/>
    </row>
    <row r="7735">
      <c r="A7735" s="10" t="n"/>
      <c r="D7735">
        <f>IFERROR(VLOOKUP(C7735,Produtos!A:B,2,FALSE),"")</f>
        <v/>
      </c>
      <c r="F7735" s="10">
        <f>IFERROR(INDEX(Lotes!$E:$E,MATCH(1,(Lotes!$A:$A=C7735)*(Lotes!$C:$C=E7735),0)),"")</f>
        <v/>
      </c>
      <c r="G7735" s="14" t="n"/>
    </row>
    <row r="7736">
      <c r="A7736" s="10" t="n"/>
      <c r="D7736">
        <f>IFERROR(VLOOKUP(C7736,Produtos!A:B,2,FALSE),"")</f>
        <v/>
      </c>
      <c r="F7736" s="10">
        <f>IFERROR(INDEX(Lotes!$E:$E,MATCH(1,(Lotes!$A:$A=C7736)*(Lotes!$C:$C=E7736),0)),"")</f>
        <v/>
      </c>
      <c r="G7736" s="14" t="n"/>
    </row>
    <row r="7737">
      <c r="A7737" s="10" t="n"/>
      <c r="D7737">
        <f>IFERROR(VLOOKUP(C7737,Produtos!A:B,2,FALSE),"")</f>
        <v/>
      </c>
      <c r="F7737" s="10">
        <f>IFERROR(INDEX(Lotes!$E:$E,MATCH(1,(Lotes!$A:$A=C7737)*(Lotes!$C:$C=E7737),0)),"")</f>
        <v/>
      </c>
      <c r="G7737" s="14" t="n"/>
    </row>
    <row r="7738">
      <c r="A7738" s="10" t="n"/>
      <c r="D7738">
        <f>IFERROR(VLOOKUP(C7738,Produtos!A:B,2,FALSE),"")</f>
        <v/>
      </c>
      <c r="F7738" s="10">
        <f>IFERROR(INDEX(Lotes!$E:$E,MATCH(1,(Lotes!$A:$A=C7738)*(Lotes!$C:$C=E7738),0)),"")</f>
        <v/>
      </c>
      <c r="G7738" s="14" t="n"/>
    </row>
    <row r="7739">
      <c r="A7739" s="10" t="n"/>
      <c r="D7739">
        <f>IFERROR(VLOOKUP(C7739,Produtos!A:B,2,FALSE),"")</f>
        <v/>
      </c>
      <c r="F7739" s="10">
        <f>IFERROR(INDEX(Lotes!$E:$E,MATCH(1,(Lotes!$A:$A=C7739)*(Lotes!$C:$C=E7739),0)),"")</f>
        <v/>
      </c>
      <c r="G7739" s="14" t="n"/>
    </row>
    <row r="7740">
      <c r="A7740" s="10" t="n"/>
      <c r="D7740">
        <f>IFERROR(VLOOKUP(C7740,Produtos!A:B,2,FALSE),"")</f>
        <v/>
      </c>
      <c r="F7740" s="10">
        <f>IFERROR(INDEX(Lotes!$E:$E,MATCH(1,(Lotes!$A:$A=C7740)*(Lotes!$C:$C=E7740),0)),"")</f>
        <v/>
      </c>
      <c r="G7740" s="14" t="n"/>
    </row>
    <row r="7741">
      <c r="A7741" s="10" t="n"/>
      <c r="D7741">
        <f>IFERROR(VLOOKUP(C7741,Produtos!A:B,2,FALSE),"")</f>
        <v/>
      </c>
      <c r="F7741" s="10">
        <f>IFERROR(INDEX(Lotes!$E:$E,MATCH(1,(Lotes!$A:$A=C7741)*(Lotes!$C:$C=E7741),0)),"")</f>
        <v/>
      </c>
      <c r="G7741" s="14" t="n"/>
    </row>
    <row r="7742">
      <c r="A7742" s="10" t="n"/>
      <c r="D7742">
        <f>IFERROR(VLOOKUP(C7742,Produtos!A:B,2,FALSE),"")</f>
        <v/>
      </c>
      <c r="F7742" s="10">
        <f>IFERROR(INDEX(Lotes!$E:$E,MATCH(1,(Lotes!$A:$A=C7742)*(Lotes!$C:$C=E7742),0)),"")</f>
        <v/>
      </c>
      <c r="G7742" s="14" t="n"/>
    </row>
    <row r="7743">
      <c r="A7743" s="10" t="n"/>
      <c r="D7743">
        <f>IFERROR(VLOOKUP(C7743,Produtos!A:B,2,FALSE),"")</f>
        <v/>
      </c>
      <c r="F7743" s="10">
        <f>IFERROR(INDEX(Lotes!$E:$E,MATCH(1,(Lotes!$A:$A=C7743)*(Lotes!$C:$C=E7743),0)),"")</f>
        <v/>
      </c>
      <c r="G7743" s="14" t="n"/>
    </row>
    <row r="7744">
      <c r="A7744" s="10" t="n"/>
      <c r="D7744">
        <f>IFERROR(VLOOKUP(C7744,Produtos!A:B,2,FALSE),"")</f>
        <v/>
      </c>
      <c r="F7744" s="10">
        <f>IFERROR(INDEX(Lotes!$E:$E,MATCH(1,(Lotes!$A:$A=C7744)*(Lotes!$C:$C=E7744),0)),"")</f>
        <v/>
      </c>
      <c r="G7744" s="14" t="n"/>
    </row>
    <row r="7745">
      <c r="A7745" s="10" t="n"/>
      <c r="D7745">
        <f>IFERROR(VLOOKUP(C7745,Produtos!A:B,2,FALSE),"")</f>
        <v/>
      </c>
      <c r="F7745" s="10">
        <f>IFERROR(INDEX(Lotes!$E:$E,MATCH(1,(Lotes!$A:$A=C7745)*(Lotes!$C:$C=E7745),0)),"")</f>
        <v/>
      </c>
      <c r="G7745" s="14" t="n"/>
    </row>
    <row r="7746">
      <c r="A7746" s="10" t="n"/>
      <c r="D7746">
        <f>IFERROR(VLOOKUP(C7746,Produtos!A:B,2,FALSE),"")</f>
        <v/>
      </c>
      <c r="F7746" s="10">
        <f>IFERROR(INDEX(Lotes!$E:$E,MATCH(1,(Lotes!$A:$A=C7746)*(Lotes!$C:$C=E7746),0)),"")</f>
        <v/>
      </c>
      <c r="G7746" s="14" t="n"/>
    </row>
    <row r="7747">
      <c r="A7747" s="10" t="n"/>
      <c r="D7747">
        <f>IFERROR(VLOOKUP(C7747,Produtos!A:B,2,FALSE),"")</f>
        <v/>
      </c>
      <c r="F7747" s="10">
        <f>IFERROR(INDEX(Lotes!$E:$E,MATCH(1,(Lotes!$A:$A=C7747)*(Lotes!$C:$C=E7747),0)),"")</f>
        <v/>
      </c>
      <c r="G7747" s="14" t="n"/>
    </row>
    <row r="7748">
      <c r="A7748" s="10" t="n"/>
      <c r="D7748">
        <f>IFERROR(VLOOKUP(C7748,Produtos!A:B,2,FALSE),"")</f>
        <v/>
      </c>
      <c r="F7748" s="10">
        <f>IFERROR(INDEX(Lotes!$E:$E,MATCH(1,(Lotes!$A:$A=C7748)*(Lotes!$C:$C=E7748),0)),"")</f>
        <v/>
      </c>
      <c r="G7748" s="14" t="n"/>
    </row>
    <row r="7749">
      <c r="A7749" s="10" t="n"/>
      <c r="D7749">
        <f>IFERROR(VLOOKUP(C7749,Produtos!A:B,2,FALSE),"")</f>
        <v/>
      </c>
      <c r="F7749" s="10">
        <f>IFERROR(INDEX(Lotes!$E:$E,MATCH(1,(Lotes!$A:$A=C7749)*(Lotes!$C:$C=E7749),0)),"")</f>
        <v/>
      </c>
      <c r="G7749" s="14" t="n"/>
    </row>
    <row r="7750">
      <c r="A7750" s="10" t="n"/>
      <c r="D7750">
        <f>IFERROR(VLOOKUP(C7750,Produtos!A:B,2,FALSE),"")</f>
        <v/>
      </c>
      <c r="F7750" s="10">
        <f>IFERROR(INDEX(Lotes!$E:$E,MATCH(1,(Lotes!$A:$A=C7750)*(Lotes!$C:$C=E7750),0)),"")</f>
        <v/>
      </c>
      <c r="G7750" s="14" t="n"/>
    </row>
    <row r="7751">
      <c r="A7751" s="10" t="n"/>
      <c r="D7751">
        <f>IFERROR(VLOOKUP(C7751,Produtos!A:B,2,FALSE),"")</f>
        <v/>
      </c>
      <c r="F7751" s="10">
        <f>IFERROR(INDEX(Lotes!$E:$E,MATCH(1,(Lotes!$A:$A=C7751)*(Lotes!$C:$C=E7751),0)),"")</f>
        <v/>
      </c>
      <c r="G7751" s="14" t="n"/>
    </row>
    <row r="7752">
      <c r="A7752" s="10" t="n"/>
      <c r="D7752">
        <f>IFERROR(VLOOKUP(C7752,Produtos!A:B,2,FALSE),"")</f>
        <v/>
      </c>
      <c r="F7752" s="10">
        <f>IFERROR(INDEX(Lotes!$E:$E,MATCH(1,(Lotes!$A:$A=C7752)*(Lotes!$C:$C=E7752),0)),"")</f>
        <v/>
      </c>
      <c r="G7752" s="14" t="n"/>
    </row>
    <row r="7753">
      <c r="A7753" s="10" t="n"/>
      <c r="D7753">
        <f>IFERROR(VLOOKUP(C7753,Produtos!A:B,2,FALSE),"")</f>
        <v/>
      </c>
      <c r="F7753" s="10">
        <f>IFERROR(INDEX(Lotes!$E:$E,MATCH(1,(Lotes!$A:$A=C7753)*(Lotes!$C:$C=E7753),0)),"")</f>
        <v/>
      </c>
      <c r="G7753" s="14" t="n"/>
    </row>
    <row r="7754">
      <c r="A7754" s="10" t="n"/>
      <c r="D7754">
        <f>IFERROR(VLOOKUP(C7754,Produtos!A:B,2,FALSE),"")</f>
        <v/>
      </c>
      <c r="F7754" s="10">
        <f>IFERROR(INDEX(Lotes!$E:$E,MATCH(1,(Lotes!$A:$A=C7754)*(Lotes!$C:$C=E7754),0)),"")</f>
        <v/>
      </c>
      <c r="G7754" s="14" t="n"/>
    </row>
    <row r="7755">
      <c r="A7755" s="10" t="n"/>
      <c r="D7755">
        <f>IFERROR(VLOOKUP(C7755,Produtos!A:B,2,FALSE),"")</f>
        <v/>
      </c>
      <c r="F7755" s="10">
        <f>IFERROR(INDEX(Lotes!$E:$E,MATCH(1,(Lotes!$A:$A=C7755)*(Lotes!$C:$C=E7755),0)),"")</f>
        <v/>
      </c>
      <c r="G7755" s="14" t="n"/>
    </row>
    <row r="7756">
      <c r="A7756" s="10" t="n"/>
      <c r="D7756">
        <f>IFERROR(VLOOKUP(C7756,Produtos!A:B,2,FALSE),"")</f>
        <v/>
      </c>
      <c r="F7756" s="10">
        <f>IFERROR(INDEX(Lotes!$E:$E,MATCH(1,(Lotes!$A:$A=C7756)*(Lotes!$C:$C=E7756),0)),"")</f>
        <v/>
      </c>
      <c r="G7756" s="14" t="n"/>
    </row>
    <row r="7757">
      <c r="A7757" s="10" t="n"/>
      <c r="D7757">
        <f>IFERROR(VLOOKUP(C7757,Produtos!A:B,2,FALSE),"")</f>
        <v/>
      </c>
      <c r="F7757" s="10">
        <f>IFERROR(INDEX(Lotes!$E:$E,MATCH(1,(Lotes!$A:$A=C7757)*(Lotes!$C:$C=E7757),0)),"")</f>
        <v/>
      </c>
      <c r="G7757" s="14" t="n"/>
    </row>
    <row r="7758">
      <c r="A7758" s="10" t="n"/>
      <c r="D7758">
        <f>IFERROR(VLOOKUP(C7758,Produtos!A:B,2,FALSE),"")</f>
        <v/>
      </c>
      <c r="F7758" s="10">
        <f>IFERROR(INDEX(Lotes!$E:$E,MATCH(1,(Lotes!$A:$A=C7758)*(Lotes!$C:$C=E7758),0)),"")</f>
        <v/>
      </c>
      <c r="G7758" s="14" t="n"/>
    </row>
    <row r="7759">
      <c r="A7759" s="10" t="n"/>
      <c r="D7759">
        <f>IFERROR(VLOOKUP(C7759,Produtos!A:B,2,FALSE),"")</f>
        <v/>
      </c>
      <c r="F7759" s="10">
        <f>IFERROR(INDEX(Lotes!$E:$E,MATCH(1,(Lotes!$A:$A=C7759)*(Lotes!$C:$C=E7759),0)),"")</f>
        <v/>
      </c>
      <c r="G7759" s="14" t="n"/>
    </row>
    <row r="7760">
      <c r="A7760" s="10" t="n"/>
      <c r="D7760">
        <f>IFERROR(VLOOKUP(C7760,Produtos!A:B,2,FALSE),"")</f>
        <v/>
      </c>
      <c r="F7760" s="10">
        <f>IFERROR(INDEX(Lotes!$E:$E,MATCH(1,(Lotes!$A:$A=C7760)*(Lotes!$C:$C=E7760),0)),"")</f>
        <v/>
      </c>
      <c r="G7760" s="14" t="n"/>
    </row>
    <row r="7761">
      <c r="A7761" s="10" t="n"/>
      <c r="D7761">
        <f>IFERROR(VLOOKUP(C7761,Produtos!A:B,2,FALSE),"")</f>
        <v/>
      </c>
      <c r="F7761" s="10">
        <f>IFERROR(INDEX(Lotes!$E:$E,MATCH(1,(Lotes!$A:$A=C7761)*(Lotes!$C:$C=E7761),0)),"")</f>
        <v/>
      </c>
      <c r="G7761" s="14" t="n"/>
    </row>
    <row r="7762">
      <c r="A7762" s="10" t="n"/>
      <c r="D7762">
        <f>IFERROR(VLOOKUP(C7762,Produtos!A:B,2,FALSE),"")</f>
        <v/>
      </c>
      <c r="F7762" s="10">
        <f>IFERROR(INDEX(Lotes!$E:$E,MATCH(1,(Lotes!$A:$A=C7762)*(Lotes!$C:$C=E7762),0)),"")</f>
        <v/>
      </c>
      <c r="G7762" s="14" t="n"/>
    </row>
    <row r="7763">
      <c r="A7763" s="10" t="n"/>
      <c r="D7763">
        <f>IFERROR(VLOOKUP(C7763,Produtos!A:B,2,FALSE),"")</f>
        <v/>
      </c>
      <c r="F7763" s="10">
        <f>IFERROR(INDEX(Lotes!$E:$E,MATCH(1,(Lotes!$A:$A=C7763)*(Lotes!$C:$C=E7763),0)),"")</f>
        <v/>
      </c>
      <c r="G7763" s="14" t="n"/>
    </row>
    <row r="7764">
      <c r="A7764" s="10" t="n"/>
      <c r="D7764">
        <f>IFERROR(VLOOKUP(C7764,Produtos!A:B,2,FALSE),"")</f>
        <v/>
      </c>
      <c r="F7764" s="10">
        <f>IFERROR(INDEX(Lotes!$E:$E,MATCH(1,(Lotes!$A:$A=C7764)*(Lotes!$C:$C=E7764),0)),"")</f>
        <v/>
      </c>
      <c r="G7764" s="14" t="n"/>
    </row>
    <row r="7765">
      <c r="A7765" s="10" t="n"/>
      <c r="D7765">
        <f>IFERROR(VLOOKUP(C7765,Produtos!A:B,2,FALSE),"")</f>
        <v/>
      </c>
      <c r="F7765" s="10">
        <f>IFERROR(INDEX(Lotes!$E:$E,MATCH(1,(Lotes!$A:$A=C7765)*(Lotes!$C:$C=E7765),0)),"")</f>
        <v/>
      </c>
      <c r="G7765" s="14" t="n"/>
    </row>
    <row r="7766">
      <c r="A7766" s="10" t="n"/>
      <c r="D7766">
        <f>IFERROR(VLOOKUP(C7766,Produtos!A:B,2,FALSE),"")</f>
        <v/>
      </c>
      <c r="F7766" s="10">
        <f>IFERROR(INDEX(Lotes!$E:$E,MATCH(1,(Lotes!$A:$A=C7766)*(Lotes!$C:$C=E7766),0)),"")</f>
        <v/>
      </c>
      <c r="G7766" s="14" t="n"/>
    </row>
    <row r="7767">
      <c r="A7767" s="10" t="n"/>
      <c r="D7767">
        <f>IFERROR(VLOOKUP(C7767,Produtos!A:B,2,FALSE),"")</f>
        <v/>
      </c>
      <c r="F7767" s="10">
        <f>IFERROR(INDEX(Lotes!$E:$E,MATCH(1,(Lotes!$A:$A=C7767)*(Lotes!$C:$C=E7767),0)),"")</f>
        <v/>
      </c>
      <c r="G7767" s="14" t="n"/>
    </row>
    <row r="7768">
      <c r="A7768" s="10" t="n"/>
      <c r="D7768">
        <f>IFERROR(VLOOKUP(C7768,Produtos!A:B,2,FALSE),"")</f>
        <v/>
      </c>
      <c r="F7768" s="10">
        <f>IFERROR(INDEX(Lotes!$E:$E,MATCH(1,(Lotes!$A:$A=C7768)*(Lotes!$C:$C=E7768),0)),"")</f>
        <v/>
      </c>
      <c r="G7768" s="14" t="n"/>
    </row>
    <row r="7769">
      <c r="A7769" s="10" t="n"/>
      <c r="D7769">
        <f>IFERROR(VLOOKUP(C7769,Produtos!A:B,2,FALSE),"")</f>
        <v/>
      </c>
      <c r="F7769" s="10">
        <f>IFERROR(INDEX(Lotes!$E:$E,MATCH(1,(Lotes!$A:$A=C7769)*(Lotes!$C:$C=E7769),0)),"")</f>
        <v/>
      </c>
      <c r="G7769" s="14" t="n"/>
    </row>
    <row r="7770">
      <c r="A7770" s="10" t="n"/>
      <c r="D7770">
        <f>IFERROR(VLOOKUP(C7770,Produtos!A:B,2,FALSE),"")</f>
        <v/>
      </c>
      <c r="F7770" s="10">
        <f>IFERROR(INDEX(Lotes!$E:$E,MATCH(1,(Lotes!$A:$A=C7770)*(Lotes!$C:$C=E7770),0)),"")</f>
        <v/>
      </c>
      <c r="G7770" s="14" t="n"/>
    </row>
    <row r="7771">
      <c r="A7771" s="10" t="n"/>
      <c r="D7771">
        <f>IFERROR(VLOOKUP(C7771,Produtos!A:B,2,FALSE),"")</f>
        <v/>
      </c>
      <c r="F7771" s="10">
        <f>IFERROR(INDEX(Lotes!$E:$E,MATCH(1,(Lotes!$A:$A=C7771)*(Lotes!$C:$C=E7771),0)),"")</f>
        <v/>
      </c>
      <c r="G7771" s="14" t="n"/>
    </row>
    <row r="7772">
      <c r="A7772" s="10" t="n"/>
      <c r="D7772">
        <f>IFERROR(VLOOKUP(C7772,Produtos!A:B,2,FALSE),"")</f>
        <v/>
      </c>
      <c r="F7772" s="10">
        <f>IFERROR(INDEX(Lotes!$E:$E,MATCH(1,(Lotes!$A:$A=C7772)*(Lotes!$C:$C=E7772),0)),"")</f>
        <v/>
      </c>
      <c r="G7772" s="14" t="n"/>
    </row>
    <row r="7773">
      <c r="A7773" s="10" t="n"/>
      <c r="D7773">
        <f>IFERROR(VLOOKUP(C7773,Produtos!A:B,2,FALSE),"")</f>
        <v/>
      </c>
      <c r="F7773" s="10">
        <f>IFERROR(INDEX(Lotes!$E:$E,MATCH(1,(Lotes!$A:$A=C7773)*(Lotes!$C:$C=E7773),0)),"")</f>
        <v/>
      </c>
      <c r="G7773" s="14" t="n"/>
    </row>
    <row r="7774">
      <c r="A7774" s="10" t="n"/>
      <c r="D7774">
        <f>IFERROR(VLOOKUP(C7774,Produtos!A:B,2,FALSE),"")</f>
        <v/>
      </c>
      <c r="F7774" s="10">
        <f>IFERROR(INDEX(Lotes!$E:$E,MATCH(1,(Lotes!$A:$A=C7774)*(Lotes!$C:$C=E7774),0)),"")</f>
        <v/>
      </c>
      <c r="G7774" s="14" t="n"/>
    </row>
    <row r="7775">
      <c r="A7775" s="10" t="n"/>
      <c r="D7775">
        <f>IFERROR(VLOOKUP(C7775,Produtos!A:B,2,FALSE),"")</f>
        <v/>
      </c>
      <c r="F7775" s="10">
        <f>IFERROR(INDEX(Lotes!$E:$E,MATCH(1,(Lotes!$A:$A=C7775)*(Lotes!$C:$C=E7775),0)),"")</f>
        <v/>
      </c>
      <c r="G7775" s="14" t="n"/>
    </row>
    <row r="7776">
      <c r="A7776" s="10" t="n"/>
      <c r="D7776">
        <f>IFERROR(VLOOKUP(C7776,Produtos!A:B,2,FALSE),"")</f>
        <v/>
      </c>
      <c r="F7776" s="10">
        <f>IFERROR(INDEX(Lotes!$E:$E,MATCH(1,(Lotes!$A:$A=C7776)*(Lotes!$C:$C=E7776),0)),"")</f>
        <v/>
      </c>
      <c r="G7776" s="14" t="n"/>
    </row>
    <row r="7777">
      <c r="A7777" s="10" t="n"/>
      <c r="D7777">
        <f>IFERROR(VLOOKUP(C7777,Produtos!A:B,2,FALSE),"")</f>
        <v/>
      </c>
      <c r="F7777" s="10">
        <f>IFERROR(INDEX(Lotes!$E:$E,MATCH(1,(Lotes!$A:$A=C7777)*(Lotes!$C:$C=E7777),0)),"")</f>
        <v/>
      </c>
      <c r="G7777" s="14" t="n"/>
    </row>
    <row r="7778">
      <c r="A7778" s="10" t="n"/>
      <c r="D7778">
        <f>IFERROR(VLOOKUP(C7778,Produtos!A:B,2,FALSE),"")</f>
        <v/>
      </c>
      <c r="F7778" s="10">
        <f>IFERROR(INDEX(Lotes!$E:$E,MATCH(1,(Lotes!$A:$A=C7778)*(Lotes!$C:$C=E7778),0)),"")</f>
        <v/>
      </c>
      <c r="G7778" s="14" t="n"/>
    </row>
    <row r="7779">
      <c r="A7779" s="10" t="n"/>
      <c r="D7779">
        <f>IFERROR(VLOOKUP(C7779,Produtos!A:B,2,FALSE),"")</f>
        <v/>
      </c>
      <c r="F7779" s="10">
        <f>IFERROR(INDEX(Lotes!$E:$E,MATCH(1,(Lotes!$A:$A=C7779)*(Lotes!$C:$C=E7779),0)),"")</f>
        <v/>
      </c>
      <c r="G7779" s="14" t="n"/>
    </row>
    <row r="7780">
      <c r="A7780" s="10" t="n"/>
      <c r="D7780">
        <f>IFERROR(VLOOKUP(C7780,Produtos!A:B,2,FALSE),"")</f>
        <v/>
      </c>
      <c r="F7780" s="10">
        <f>IFERROR(INDEX(Lotes!$E:$E,MATCH(1,(Lotes!$A:$A=C7780)*(Lotes!$C:$C=E7780),0)),"")</f>
        <v/>
      </c>
      <c r="G7780" s="14" t="n"/>
    </row>
    <row r="7781">
      <c r="A7781" s="10" t="n"/>
      <c r="D7781">
        <f>IFERROR(VLOOKUP(C7781,Produtos!A:B,2,FALSE),"")</f>
        <v/>
      </c>
      <c r="F7781" s="10">
        <f>IFERROR(INDEX(Lotes!$E:$E,MATCH(1,(Lotes!$A:$A=C7781)*(Lotes!$C:$C=E7781),0)),"")</f>
        <v/>
      </c>
      <c r="G7781" s="14" t="n"/>
    </row>
    <row r="7782">
      <c r="A7782" s="10" t="n"/>
      <c r="D7782">
        <f>IFERROR(VLOOKUP(C7782,Produtos!A:B,2,FALSE),"")</f>
        <v/>
      </c>
      <c r="F7782" s="10">
        <f>IFERROR(INDEX(Lotes!$E:$E,MATCH(1,(Lotes!$A:$A=C7782)*(Lotes!$C:$C=E7782),0)),"")</f>
        <v/>
      </c>
      <c r="G7782" s="14" t="n"/>
    </row>
    <row r="7783">
      <c r="A7783" s="10" t="n"/>
      <c r="D7783">
        <f>IFERROR(VLOOKUP(C7783,Produtos!A:B,2,FALSE),"")</f>
        <v/>
      </c>
      <c r="F7783" s="10">
        <f>IFERROR(INDEX(Lotes!$E:$E,MATCH(1,(Lotes!$A:$A=C7783)*(Lotes!$C:$C=E7783),0)),"")</f>
        <v/>
      </c>
      <c r="G7783" s="14" t="n"/>
    </row>
    <row r="7784">
      <c r="A7784" s="10" t="n"/>
      <c r="D7784">
        <f>IFERROR(VLOOKUP(C7784,Produtos!A:B,2,FALSE),"")</f>
        <v/>
      </c>
      <c r="F7784" s="10">
        <f>IFERROR(INDEX(Lotes!$E:$E,MATCH(1,(Lotes!$A:$A=C7784)*(Lotes!$C:$C=E7784),0)),"")</f>
        <v/>
      </c>
      <c r="G7784" s="14" t="n"/>
    </row>
    <row r="7785">
      <c r="A7785" s="10" t="n"/>
      <c r="D7785">
        <f>IFERROR(VLOOKUP(C7785,Produtos!A:B,2,FALSE),"")</f>
        <v/>
      </c>
      <c r="F7785" s="10">
        <f>IFERROR(INDEX(Lotes!$E:$E,MATCH(1,(Lotes!$A:$A=C7785)*(Lotes!$C:$C=E7785),0)),"")</f>
        <v/>
      </c>
      <c r="G7785" s="14" t="n"/>
    </row>
    <row r="7786">
      <c r="A7786" s="10" t="n"/>
      <c r="D7786">
        <f>IFERROR(VLOOKUP(C7786,Produtos!A:B,2,FALSE),"")</f>
        <v/>
      </c>
      <c r="F7786" s="10">
        <f>IFERROR(INDEX(Lotes!$E:$E,MATCH(1,(Lotes!$A:$A=C7786)*(Lotes!$C:$C=E7786),0)),"")</f>
        <v/>
      </c>
      <c r="G7786" s="14" t="n"/>
    </row>
    <row r="7787">
      <c r="A7787" s="10" t="n"/>
      <c r="D7787">
        <f>IFERROR(VLOOKUP(C7787,Produtos!A:B,2,FALSE),"")</f>
        <v/>
      </c>
      <c r="F7787" s="10">
        <f>IFERROR(INDEX(Lotes!$E:$E,MATCH(1,(Lotes!$A:$A=C7787)*(Lotes!$C:$C=E7787),0)),"")</f>
        <v/>
      </c>
      <c r="G7787" s="14" t="n"/>
    </row>
    <row r="7788">
      <c r="A7788" s="10" t="n"/>
      <c r="D7788">
        <f>IFERROR(VLOOKUP(C7788,Produtos!A:B,2,FALSE),"")</f>
        <v/>
      </c>
      <c r="F7788" s="10">
        <f>IFERROR(INDEX(Lotes!$E:$E,MATCH(1,(Lotes!$A:$A=C7788)*(Lotes!$C:$C=E7788),0)),"")</f>
        <v/>
      </c>
      <c r="G7788" s="14" t="n"/>
    </row>
    <row r="7789">
      <c r="A7789" s="10" t="n"/>
      <c r="D7789">
        <f>IFERROR(VLOOKUP(C7789,Produtos!A:B,2,FALSE),"")</f>
        <v/>
      </c>
      <c r="F7789" s="10">
        <f>IFERROR(INDEX(Lotes!$E:$E,MATCH(1,(Lotes!$A:$A=C7789)*(Lotes!$C:$C=E7789),0)),"")</f>
        <v/>
      </c>
      <c r="G7789" s="14" t="n"/>
    </row>
    <row r="7790">
      <c r="A7790" s="10" t="n"/>
      <c r="D7790">
        <f>IFERROR(VLOOKUP(C7790,Produtos!A:B,2,FALSE),"")</f>
        <v/>
      </c>
      <c r="F7790" s="10">
        <f>IFERROR(INDEX(Lotes!$E:$E,MATCH(1,(Lotes!$A:$A=C7790)*(Lotes!$C:$C=E7790),0)),"")</f>
        <v/>
      </c>
      <c r="G7790" s="14" t="n"/>
    </row>
    <row r="7791">
      <c r="A7791" s="10" t="n"/>
      <c r="D7791">
        <f>IFERROR(VLOOKUP(C7791,Produtos!A:B,2,FALSE),"")</f>
        <v/>
      </c>
      <c r="F7791" s="10">
        <f>IFERROR(INDEX(Lotes!$E:$E,MATCH(1,(Lotes!$A:$A=C7791)*(Lotes!$C:$C=E7791),0)),"")</f>
        <v/>
      </c>
      <c r="G7791" s="14" t="n"/>
    </row>
    <row r="7792">
      <c r="A7792" s="10" t="n"/>
      <c r="D7792">
        <f>IFERROR(VLOOKUP(C7792,Produtos!A:B,2,FALSE),"")</f>
        <v/>
      </c>
      <c r="F7792" s="10">
        <f>IFERROR(INDEX(Lotes!$E:$E,MATCH(1,(Lotes!$A:$A=C7792)*(Lotes!$C:$C=E7792),0)),"")</f>
        <v/>
      </c>
      <c r="G7792" s="14" t="n"/>
    </row>
    <row r="7793">
      <c r="A7793" s="10" t="n"/>
      <c r="D7793">
        <f>IFERROR(VLOOKUP(C7793,Produtos!A:B,2,FALSE),"")</f>
        <v/>
      </c>
      <c r="F7793" s="10">
        <f>IFERROR(INDEX(Lotes!$E:$E,MATCH(1,(Lotes!$A:$A=C7793)*(Lotes!$C:$C=E7793),0)),"")</f>
        <v/>
      </c>
      <c r="G7793" s="14" t="n"/>
    </row>
    <row r="7794">
      <c r="A7794" s="10" t="n"/>
      <c r="D7794">
        <f>IFERROR(VLOOKUP(C7794,Produtos!A:B,2,FALSE),"")</f>
        <v/>
      </c>
      <c r="F7794" s="10">
        <f>IFERROR(INDEX(Lotes!$E:$E,MATCH(1,(Lotes!$A:$A=C7794)*(Lotes!$C:$C=E7794),0)),"")</f>
        <v/>
      </c>
      <c r="G7794" s="14" t="n"/>
    </row>
    <row r="7795">
      <c r="A7795" s="10" t="n"/>
      <c r="D7795">
        <f>IFERROR(VLOOKUP(C7795,Produtos!A:B,2,FALSE),"")</f>
        <v/>
      </c>
      <c r="F7795" s="10">
        <f>IFERROR(INDEX(Lotes!$E:$E,MATCH(1,(Lotes!$A:$A=C7795)*(Lotes!$C:$C=E7795),0)),"")</f>
        <v/>
      </c>
      <c r="G7795" s="14" t="n"/>
    </row>
    <row r="7796">
      <c r="A7796" s="10" t="n"/>
      <c r="D7796">
        <f>IFERROR(VLOOKUP(C7796,Produtos!A:B,2,FALSE),"")</f>
        <v/>
      </c>
      <c r="F7796" s="10">
        <f>IFERROR(INDEX(Lotes!$E:$E,MATCH(1,(Lotes!$A:$A=C7796)*(Lotes!$C:$C=E7796),0)),"")</f>
        <v/>
      </c>
      <c r="G7796" s="14" t="n"/>
    </row>
    <row r="7797">
      <c r="A7797" s="10" t="n"/>
      <c r="D7797">
        <f>IFERROR(VLOOKUP(C7797,Produtos!A:B,2,FALSE),"")</f>
        <v/>
      </c>
      <c r="F7797" s="10">
        <f>IFERROR(INDEX(Lotes!$E:$E,MATCH(1,(Lotes!$A:$A=C7797)*(Lotes!$C:$C=E7797),0)),"")</f>
        <v/>
      </c>
      <c r="G7797" s="14" t="n"/>
    </row>
    <row r="7798">
      <c r="A7798" s="10" t="n"/>
      <c r="D7798">
        <f>IFERROR(VLOOKUP(C7798,Produtos!A:B,2,FALSE),"")</f>
        <v/>
      </c>
      <c r="F7798" s="10">
        <f>IFERROR(INDEX(Lotes!$E:$E,MATCH(1,(Lotes!$A:$A=C7798)*(Lotes!$C:$C=E7798),0)),"")</f>
        <v/>
      </c>
      <c r="G7798" s="14" t="n"/>
    </row>
    <row r="7799">
      <c r="A7799" s="10" t="n"/>
      <c r="D7799">
        <f>IFERROR(VLOOKUP(C7799,Produtos!A:B,2,FALSE),"")</f>
        <v/>
      </c>
      <c r="F7799" s="10">
        <f>IFERROR(INDEX(Lotes!$E:$E,MATCH(1,(Lotes!$A:$A=C7799)*(Lotes!$C:$C=E7799),0)),"")</f>
        <v/>
      </c>
      <c r="G7799" s="14" t="n"/>
    </row>
    <row r="7800">
      <c r="A7800" s="10" t="n"/>
      <c r="D7800">
        <f>IFERROR(VLOOKUP(C7800,Produtos!A:B,2,FALSE),"")</f>
        <v/>
      </c>
      <c r="F7800" s="10">
        <f>IFERROR(INDEX(Lotes!$E:$E,MATCH(1,(Lotes!$A:$A=C7800)*(Lotes!$C:$C=E7800),0)),"")</f>
        <v/>
      </c>
      <c r="G7800" s="14" t="n"/>
    </row>
    <row r="7801">
      <c r="A7801" s="10" t="n"/>
      <c r="D7801">
        <f>IFERROR(VLOOKUP(C7801,Produtos!A:B,2,FALSE),"")</f>
        <v/>
      </c>
      <c r="F7801" s="10">
        <f>IFERROR(INDEX(Lotes!$E:$E,MATCH(1,(Lotes!$A:$A=C7801)*(Lotes!$C:$C=E7801),0)),"")</f>
        <v/>
      </c>
      <c r="G7801" s="14" t="n"/>
    </row>
    <row r="7802">
      <c r="A7802" s="10" t="n"/>
      <c r="D7802">
        <f>IFERROR(VLOOKUP(C7802,Produtos!A:B,2,FALSE),"")</f>
        <v/>
      </c>
      <c r="F7802" s="10">
        <f>IFERROR(INDEX(Lotes!$E:$E,MATCH(1,(Lotes!$A:$A=C7802)*(Lotes!$C:$C=E7802),0)),"")</f>
        <v/>
      </c>
      <c r="G7802" s="14" t="n"/>
    </row>
    <row r="7803">
      <c r="A7803" s="10" t="n"/>
      <c r="D7803">
        <f>IFERROR(VLOOKUP(C7803,Produtos!A:B,2,FALSE),"")</f>
        <v/>
      </c>
      <c r="F7803" s="10">
        <f>IFERROR(INDEX(Lotes!$E:$E,MATCH(1,(Lotes!$A:$A=C7803)*(Lotes!$C:$C=E7803),0)),"")</f>
        <v/>
      </c>
      <c r="G7803" s="14" t="n"/>
    </row>
    <row r="7804">
      <c r="A7804" s="10" t="n"/>
      <c r="D7804">
        <f>IFERROR(VLOOKUP(C7804,Produtos!A:B,2,FALSE),"")</f>
        <v/>
      </c>
      <c r="F7804" s="10">
        <f>IFERROR(INDEX(Lotes!$E:$E,MATCH(1,(Lotes!$A:$A=C7804)*(Lotes!$C:$C=E7804),0)),"")</f>
        <v/>
      </c>
      <c r="G7804" s="14" t="n"/>
    </row>
    <row r="7805">
      <c r="A7805" s="10" t="n"/>
      <c r="D7805">
        <f>IFERROR(VLOOKUP(C7805,Produtos!A:B,2,FALSE),"")</f>
        <v/>
      </c>
      <c r="F7805" s="10">
        <f>IFERROR(INDEX(Lotes!$E:$E,MATCH(1,(Lotes!$A:$A=C7805)*(Lotes!$C:$C=E7805),0)),"")</f>
        <v/>
      </c>
      <c r="G7805" s="14" t="n"/>
    </row>
    <row r="7806">
      <c r="A7806" s="10" t="n"/>
      <c r="D7806">
        <f>IFERROR(VLOOKUP(C7806,Produtos!A:B,2,FALSE),"")</f>
        <v/>
      </c>
      <c r="F7806" s="10">
        <f>IFERROR(INDEX(Lotes!$E:$E,MATCH(1,(Lotes!$A:$A=C7806)*(Lotes!$C:$C=E7806),0)),"")</f>
        <v/>
      </c>
      <c r="G7806" s="14" t="n"/>
    </row>
    <row r="7807">
      <c r="A7807" s="10" t="n"/>
      <c r="D7807">
        <f>IFERROR(VLOOKUP(C7807,Produtos!A:B,2,FALSE),"")</f>
        <v/>
      </c>
      <c r="F7807" s="10">
        <f>IFERROR(INDEX(Lotes!$E:$E,MATCH(1,(Lotes!$A:$A=C7807)*(Lotes!$C:$C=E7807),0)),"")</f>
        <v/>
      </c>
      <c r="G7807" s="14" t="n"/>
    </row>
    <row r="7808">
      <c r="A7808" s="10" t="n"/>
      <c r="D7808">
        <f>IFERROR(VLOOKUP(C7808,Produtos!A:B,2,FALSE),"")</f>
        <v/>
      </c>
      <c r="F7808" s="10">
        <f>IFERROR(INDEX(Lotes!$E:$E,MATCH(1,(Lotes!$A:$A=C7808)*(Lotes!$C:$C=E7808),0)),"")</f>
        <v/>
      </c>
      <c r="G7808" s="14" t="n"/>
    </row>
    <row r="7809">
      <c r="A7809" s="10" t="n"/>
      <c r="D7809">
        <f>IFERROR(VLOOKUP(C7809,Produtos!A:B,2,FALSE),"")</f>
        <v/>
      </c>
      <c r="F7809" s="10">
        <f>IFERROR(INDEX(Lotes!$E:$E,MATCH(1,(Lotes!$A:$A=C7809)*(Lotes!$C:$C=E7809),0)),"")</f>
        <v/>
      </c>
      <c r="G7809" s="14" t="n"/>
    </row>
    <row r="7810">
      <c r="A7810" s="10" t="n"/>
      <c r="D7810">
        <f>IFERROR(VLOOKUP(C7810,Produtos!A:B,2,FALSE),"")</f>
        <v/>
      </c>
      <c r="F7810" s="10">
        <f>IFERROR(INDEX(Lotes!$E:$E,MATCH(1,(Lotes!$A:$A=C7810)*(Lotes!$C:$C=E7810),0)),"")</f>
        <v/>
      </c>
      <c r="G7810" s="14" t="n"/>
    </row>
    <row r="7811">
      <c r="A7811" s="10" t="n"/>
      <c r="D7811">
        <f>IFERROR(VLOOKUP(C7811,Produtos!A:B,2,FALSE),"")</f>
        <v/>
      </c>
      <c r="F7811" s="10">
        <f>IFERROR(INDEX(Lotes!$E:$E,MATCH(1,(Lotes!$A:$A=C7811)*(Lotes!$C:$C=E7811),0)),"")</f>
        <v/>
      </c>
      <c r="G7811" s="14" t="n"/>
    </row>
    <row r="7812">
      <c r="A7812" s="10" t="n"/>
      <c r="D7812">
        <f>IFERROR(VLOOKUP(C7812,Produtos!A:B,2,FALSE),"")</f>
        <v/>
      </c>
      <c r="F7812" s="10">
        <f>IFERROR(INDEX(Lotes!$E:$E,MATCH(1,(Lotes!$A:$A=C7812)*(Lotes!$C:$C=E7812),0)),"")</f>
        <v/>
      </c>
      <c r="G7812" s="14" t="n"/>
    </row>
    <row r="7813">
      <c r="A7813" s="10" t="n"/>
      <c r="D7813">
        <f>IFERROR(VLOOKUP(C7813,Produtos!A:B,2,FALSE),"")</f>
        <v/>
      </c>
      <c r="F7813" s="10">
        <f>IFERROR(INDEX(Lotes!$E:$E,MATCH(1,(Lotes!$A:$A=C7813)*(Lotes!$C:$C=E7813),0)),"")</f>
        <v/>
      </c>
      <c r="G7813" s="14" t="n"/>
    </row>
    <row r="7814">
      <c r="A7814" s="10" t="n"/>
      <c r="D7814">
        <f>IFERROR(VLOOKUP(C7814,Produtos!A:B,2,FALSE),"")</f>
        <v/>
      </c>
      <c r="F7814" s="10">
        <f>IFERROR(INDEX(Lotes!$E:$E,MATCH(1,(Lotes!$A:$A=C7814)*(Lotes!$C:$C=E7814),0)),"")</f>
        <v/>
      </c>
      <c r="G7814" s="14" t="n"/>
    </row>
    <row r="7815">
      <c r="A7815" s="10" t="n"/>
      <c r="D7815">
        <f>IFERROR(VLOOKUP(C7815,Produtos!A:B,2,FALSE),"")</f>
        <v/>
      </c>
      <c r="F7815" s="10">
        <f>IFERROR(INDEX(Lotes!$E:$E,MATCH(1,(Lotes!$A:$A=C7815)*(Lotes!$C:$C=E7815),0)),"")</f>
        <v/>
      </c>
      <c r="G7815" s="14" t="n"/>
    </row>
    <row r="7816">
      <c r="A7816" s="10" t="n"/>
      <c r="D7816">
        <f>IFERROR(VLOOKUP(C7816,Produtos!A:B,2,FALSE),"")</f>
        <v/>
      </c>
      <c r="F7816" s="10">
        <f>IFERROR(INDEX(Lotes!$E:$E,MATCH(1,(Lotes!$A:$A=C7816)*(Lotes!$C:$C=E7816),0)),"")</f>
        <v/>
      </c>
      <c r="G7816" s="14" t="n"/>
    </row>
    <row r="7817">
      <c r="A7817" s="10" t="n"/>
      <c r="D7817">
        <f>IFERROR(VLOOKUP(C7817,Produtos!A:B,2,FALSE),"")</f>
        <v/>
      </c>
      <c r="F7817" s="10">
        <f>IFERROR(INDEX(Lotes!$E:$E,MATCH(1,(Lotes!$A:$A=C7817)*(Lotes!$C:$C=E7817),0)),"")</f>
        <v/>
      </c>
      <c r="G7817" s="14" t="n"/>
    </row>
    <row r="7818">
      <c r="A7818" s="10" t="n"/>
      <c r="D7818">
        <f>IFERROR(VLOOKUP(C7818,Produtos!A:B,2,FALSE),"")</f>
        <v/>
      </c>
      <c r="F7818" s="10">
        <f>IFERROR(INDEX(Lotes!$E:$E,MATCH(1,(Lotes!$A:$A=C7818)*(Lotes!$C:$C=E7818),0)),"")</f>
        <v/>
      </c>
      <c r="G7818" s="14" t="n"/>
    </row>
    <row r="7819">
      <c r="A7819" s="10" t="n"/>
      <c r="D7819">
        <f>IFERROR(VLOOKUP(C7819,Produtos!A:B,2,FALSE),"")</f>
        <v/>
      </c>
      <c r="F7819" s="10">
        <f>IFERROR(INDEX(Lotes!$E:$E,MATCH(1,(Lotes!$A:$A=C7819)*(Lotes!$C:$C=E7819),0)),"")</f>
        <v/>
      </c>
      <c r="G7819" s="14" t="n"/>
    </row>
    <row r="7820">
      <c r="A7820" s="10" t="n"/>
      <c r="D7820">
        <f>IFERROR(VLOOKUP(C7820,Produtos!A:B,2,FALSE),"")</f>
        <v/>
      </c>
      <c r="F7820" s="10">
        <f>IFERROR(INDEX(Lotes!$E:$E,MATCH(1,(Lotes!$A:$A=C7820)*(Lotes!$C:$C=E7820),0)),"")</f>
        <v/>
      </c>
      <c r="G7820" s="14" t="n"/>
    </row>
    <row r="7821">
      <c r="A7821" s="10" t="n"/>
      <c r="D7821">
        <f>IFERROR(VLOOKUP(C7821,Produtos!A:B,2,FALSE),"")</f>
        <v/>
      </c>
      <c r="F7821" s="10">
        <f>IFERROR(INDEX(Lotes!$E:$E,MATCH(1,(Lotes!$A:$A=C7821)*(Lotes!$C:$C=E7821),0)),"")</f>
        <v/>
      </c>
      <c r="G7821" s="14" t="n"/>
    </row>
    <row r="7822">
      <c r="A7822" s="10" t="n"/>
      <c r="D7822">
        <f>IFERROR(VLOOKUP(C7822,Produtos!A:B,2,FALSE),"")</f>
        <v/>
      </c>
      <c r="F7822" s="10">
        <f>IFERROR(INDEX(Lotes!$E:$E,MATCH(1,(Lotes!$A:$A=C7822)*(Lotes!$C:$C=E7822),0)),"")</f>
        <v/>
      </c>
      <c r="G7822" s="14" t="n"/>
    </row>
    <row r="7823">
      <c r="A7823" s="10" t="n"/>
      <c r="D7823">
        <f>IFERROR(VLOOKUP(C7823,Produtos!A:B,2,FALSE),"")</f>
        <v/>
      </c>
      <c r="F7823" s="10">
        <f>IFERROR(INDEX(Lotes!$E:$E,MATCH(1,(Lotes!$A:$A=C7823)*(Lotes!$C:$C=E7823),0)),"")</f>
        <v/>
      </c>
      <c r="G7823" s="14" t="n"/>
    </row>
    <row r="7824">
      <c r="A7824" s="10" t="n"/>
      <c r="D7824">
        <f>IFERROR(VLOOKUP(C7824,Produtos!A:B,2,FALSE),"")</f>
        <v/>
      </c>
      <c r="F7824" s="10">
        <f>IFERROR(INDEX(Lotes!$E:$E,MATCH(1,(Lotes!$A:$A=C7824)*(Lotes!$C:$C=E7824),0)),"")</f>
        <v/>
      </c>
      <c r="G7824" s="14" t="n"/>
    </row>
    <row r="7825">
      <c r="A7825" s="10" t="n"/>
      <c r="D7825">
        <f>IFERROR(VLOOKUP(C7825,Produtos!A:B,2,FALSE),"")</f>
        <v/>
      </c>
      <c r="F7825" s="10">
        <f>IFERROR(INDEX(Lotes!$E:$E,MATCH(1,(Lotes!$A:$A=C7825)*(Lotes!$C:$C=E7825),0)),"")</f>
        <v/>
      </c>
      <c r="G7825" s="14" t="n"/>
    </row>
    <row r="7826">
      <c r="A7826" s="10" t="n"/>
      <c r="D7826">
        <f>IFERROR(VLOOKUP(C7826,Produtos!A:B,2,FALSE),"")</f>
        <v/>
      </c>
      <c r="F7826" s="10">
        <f>IFERROR(INDEX(Lotes!$E:$E,MATCH(1,(Lotes!$A:$A=C7826)*(Lotes!$C:$C=E7826),0)),"")</f>
        <v/>
      </c>
      <c r="G7826" s="14" t="n"/>
    </row>
    <row r="7827">
      <c r="A7827" s="10" t="n"/>
      <c r="D7827">
        <f>IFERROR(VLOOKUP(C7827,Produtos!A:B,2,FALSE),"")</f>
        <v/>
      </c>
      <c r="F7827" s="10">
        <f>IFERROR(INDEX(Lotes!$E:$E,MATCH(1,(Lotes!$A:$A=C7827)*(Lotes!$C:$C=E7827),0)),"")</f>
        <v/>
      </c>
      <c r="G7827" s="14" t="n"/>
    </row>
    <row r="7828">
      <c r="A7828" s="10" t="n"/>
      <c r="D7828">
        <f>IFERROR(VLOOKUP(C7828,Produtos!A:B,2,FALSE),"")</f>
        <v/>
      </c>
      <c r="F7828" s="10">
        <f>IFERROR(INDEX(Lotes!$E:$E,MATCH(1,(Lotes!$A:$A=C7828)*(Lotes!$C:$C=E7828),0)),"")</f>
        <v/>
      </c>
      <c r="G7828" s="14" t="n"/>
    </row>
    <row r="7829">
      <c r="A7829" s="10" t="n"/>
      <c r="D7829">
        <f>IFERROR(VLOOKUP(C7829,Produtos!A:B,2,FALSE),"")</f>
        <v/>
      </c>
      <c r="F7829" s="10">
        <f>IFERROR(INDEX(Lotes!$E:$E,MATCH(1,(Lotes!$A:$A=C7829)*(Lotes!$C:$C=E7829),0)),"")</f>
        <v/>
      </c>
      <c r="G7829" s="14" t="n"/>
    </row>
    <row r="7830">
      <c r="A7830" s="10" t="n"/>
      <c r="D7830">
        <f>IFERROR(VLOOKUP(C7830,Produtos!A:B,2,FALSE),"")</f>
        <v/>
      </c>
      <c r="F7830" s="10">
        <f>IFERROR(INDEX(Lotes!$E:$E,MATCH(1,(Lotes!$A:$A=C7830)*(Lotes!$C:$C=E7830),0)),"")</f>
        <v/>
      </c>
      <c r="G7830" s="14" t="n"/>
    </row>
    <row r="7831">
      <c r="A7831" s="10" t="n"/>
      <c r="D7831">
        <f>IFERROR(VLOOKUP(C7831,Produtos!A:B,2,FALSE),"")</f>
        <v/>
      </c>
      <c r="F7831" s="10">
        <f>IFERROR(INDEX(Lotes!$E:$E,MATCH(1,(Lotes!$A:$A=C7831)*(Lotes!$C:$C=E7831),0)),"")</f>
        <v/>
      </c>
      <c r="G7831" s="14" t="n"/>
    </row>
    <row r="7832">
      <c r="A7832" s="10" t="n"/>
      <c r="D7832">
        <f>IFERROR(VLOOKUP(C7832,Produtos!A:B,2,FALSE),"")</f>
        <v/>
      </c>
      <c r="F7832" s="10">
        <f>IFERROR(INDEX(Lotes!$E:$E,MATCH(1,(Lotes!$A:$A=C7832)*(Lotes!$C:$C=E7832),0)),"")</f>
        <v/>
      </c>
      <c r="G7832" s="14" t="n"/>
    </row>
    <row r="7833">
      <c r="A7833" s="10" t="n"/>
      <c r="D7833">
        <f>IFERROR(VLOOKUP(C7833,Produtos!A:B,2,FALSE),"")</f>
        <v/>
      </c>
      <c r="F7833" s="10">
        <f>IFERROR(INDEX(Lotes!$E:$E,MATCH(1,(Lotes!$A:$A=C7833)*(Lotes!$C:$C=E7833),0)),"")</f>
        <v/>
      </c>
      <c r="G7833" s="14" t="n"/>
    </row>
    <row r="7834">
      <c r="A7834" s="10" t="n"/>
      <c r="D7834">
        <f>IFERROR(VLOOKUP(C7834,Produtos!A:B,2,FALSE),"")</f>
        <v/>
      </c>
      <c r="F7834" s="10">
        <f>IFERROR(INDEX(Lotes!$E:$E,MATCH(1,(Lotes!$A:$A=C7834)*(Lotes!$C:$C=E7834),0)),"")</f>
        <v/>
      </c>
      <c r="G7834" s="14" t="n"/>
    </row>
    <row r="7835">
      <c r="A7835" s="10" t="n"/>
      <c r="D7835">
        <f>IFERROR(VLOOKUP(C7835,Produtos!A:B,2,FALSE),"")</f>
        <v/>
      </c>
      <c r="F7835" s="10">
        <f>IFERROR(INDEX(Lotes!$E:$E,MATCH(1,(Lotes!$A:$A=C7835)*(Lotes!$C:$C=E7835),0)),"")</f>
        <v/>
      </c>
      <c r="G7835" s="14" t="n"/>
    </row>
    <row r="7836">
      <c r="A7836" s="10" t="n"/>
      <c r="D7836">
        <f>IFERROR(VLOOKUP(C7836,Produtos!A:B,2,FALSE),"")</f>
        <v/>
      </c>
      <c r="F7836" s="10">
        <f>IFERROR(INDEX(Lotes!$E:$E,MATCH(1,(Lotes!$A:$A=C7836)*(Lotes!$C:$C=E7836),0)),"")</f>
        <v/>
      </c>
      <c r="G7836" s="14" t="n"/>
    </row>
    <row r="7837">
      <c r="A7837" s="10" t="n"/>
      <c r="D7837">
        <f>IFERROR(VLOOKUP(C7837,Produtos!A:B,2,FALSE),"")</f>
        <v/>
      </c>
      <c r="F7837" s="10">
        <f>IFERROR(INDEX(Lotes!$E:$E,MATCH(1,(Lotes!$A:$A=C7837)*(Lotes!$C:$C=E7837),0)),"")</f>
        <v/>
      </c>
      <c r="G7837" s="14" t="n"/>
    </row>
    <row r="7838">
      <c r="A7838" s="10" t="n"/>
      <c r="D7838">
        <f>IFERROR(VLOOKUP(C7838,Produtos!A:B,2,FALSE),"")</f>
        <v/>
      </c>
      <c r="F7838" s="10">
        <f>IFERROR(INDEX(Lotes!$E:$E,MATCH(1,(Lotes!$A:$A=C7838)*(Lotes!$C:$C=E7838),0)),"")</f>
        <v/>
      </c>
      <c r="G7838" s="14" t="n"/>
    </row>
    <row r="7839">
      <c r="A7839" s="10" t="n"/>
      <c r="D7839">
        <f>IFERROR(VLOOKUP(C7839,Produtos!A:B,2,FALSE),"")</f>
        <v/>
      </c>
      <c r="F7839" s="10">
        <f>IFERROR(INDEX(Lotes!$E:$E,MATCH(1,(Lotes!$A:$A=C7839)*(Lotes!$C:$C=E7839),0)),"")</f>
        <v/>
      </c>
      <c r="G7839" s="14" t="n"/>
    </row>
    <row r="7840">
      <c r="A7840" s="10" t="n"/>
      <c r="D7840">
        <f>IFERROR(VLOOKUP(C7840,Produtos!A:B,2,FALSE),"")</f>
        <v/>
      </c>
      <c r="F7840" s="10">
        <f>IFERROR(INDEX(Lotes!$E:$E,MATCH(1,(Lotes!$A:$A=C7840)*(Lotes!$C:$C=E7840),0)),"")</f>
        <v/>
      </c>
      <c r="G7840" s="14" t="n"/>
    </row>
    <row r="7841">
      <c r="A7841" s="10" t="n"/>
      <c r="D7841">
        <f>IFERROR(VLOOKUP(C7841,Produtos!A:B,2,FALSE),"")</f>
        <v/>
      </c>
      <c r="F7841" s="10">
        <f>IFERROR(INDEX(Lotes!$E:$E,MATCH(1,(Lotes!$A:$A=C7841)*(Lotes!$C:$C=E7841),0)),"")</f>
        <v/>
      </c>
      <c r="G7841" s="14" t="n"/>
    </row>
    <row r="7842">
      <c r="A7842" s="10" t="n"/>
      <c r="D7842">
        <f>IFERROR(VLOOKUP(C7842,Produtos!A:B,2,FALSE),"")</f>
        <v/>
      </c>
      <c r="F7842" s="10">
        <f>IFERROR(INDEX(Lotes!$E:$E,MATCH(1,(Lotes!$A:$A=C7842)*(Lotes!$C:$C=E7842),0)),"")</f>
        <v/>
      </c>
      <c r="G7842" s="14" t="n"/>
    </row>
    <row r="7843">
      <c r="A7843" s="10" t="n"/>
      <c r="D7843">
        <f>IFERROR(VLOOKUP(C7843,Produtos!A:B,2,FALSE),"")</f>
        <v/>
      </c>
      <c r="F7843" s="10">
        <f>IFERROR(INDEX(Lotes!$E:$E,MATCH(1,(Lotes!$A:$A=C7843)*(Lotes!$C:$C=E7843),0)),"")</f>
        <v/>
      </c>
      <c r="G7843" s="14" t="n"/>
    </row>
    <row r="7844">
      <c r="A7844" s="10" t="n"/>
      <c r="D7844">
        <f>IFERROR(VLOOKUP(C7844,Produtos!A:B,2,FALSE),"")</f>
        <v/>
      </c>
      <c r="F7844" s="10">
        <f>IFERROR(INDEX(Lotes!$E:$E,MATCH(1,(Lotes!$A:$A=C7844)*(Lotes!$C:$C=E7844),0)),"")</f>
        <v/>
      </c>
      <c r="G7844" s="14" t="n"/>
    </row>
    <row r="7845">
      <c r="A7845" s="10" t="n"/>
      <c r="D7845">
        <f>IFERROR(VLOOKUP(C7845,Produtos!A:B,2,FALSE),"")</f>
        <v/>
      </c>
      <c r="F7845" s="10">
        <f>IFERROR(INDEX(Lotes!$E:$E,MATCH(1,(Lotes!$A:$A=C7845)*(Lotes!$C:$C=E7845),0)),"")</f>
        <v/>
      </c>
      <c r="G7845" s="14" t="n"/>
    </row>
    <row r="7846">
      <c r="A7846" s="10" t="n"/>
      <c r="D7846">
        <f>IFERROR(VLOOKUP(C7846,Produtos!A:B,2,FALSE),"")</f>
        <v/>
      </c>
      <c r="F7846" s="10">
        <f>IFERROR(INDEX(Lotes!$E:$E,MATCH(1,(Lotes!$A:$A=C7846)*(Lotes!$C:$C=E7846),0)),"")</f>
        <v/>
      </c>
      <c r="G7846" s="14" t="n"/>
    </row>
    <row r="7847">
      <c r="A7847" s="10" t="n"/>
      <c r="D7847">
        <f>IFERROR(VLOOKUP(C7847,Produtos!A:B,2,FALSE),"")</f>
        <v/>
      </c>
      <c r="F7847" s="10">
        <f>IFERROR(INDEX(Lotes!$E:$E,MATCH(1,(Lotes!$A:$A=C7847)*(Lotes!$C:$C=E7847),0)),"")</f>
        <v/>
      </c>
      <c r="G7847" s="14" t="n"/>
    </row>
    <row r="7848">
      <c r="A7848" s="10" t="n"/>
      <c r="D7848">
        <f>IFERROR(VLOOKUP(C7848,Produtos!A:B,2,FALSE),"")</f>
        <v/>
      </c>
      <c r="F7848" s="10">
        <f>IFERROR(INDEX(Lotes!$E:$E,MATCH(1,(Lotes!$A:$A=C7848)*(Lotes!$C:$C=E7848),0)),"")</f>
        <v/>
      </c>
      <c r="G7848" s="14" t="n"/>
    </row>
    <row r="7849">
      <c r="A7849" s="10" t="n"/>
      <c r="D7849">
        <f>IFERROR(VLOOKUP(C7849,Produtos!A:B,2,FALSE),"")</f>
        <v/>
      </c>
      <c r="F7849" s="10">
        <f>IFERROR(INDEX(Lotes!$E:$E,MATCH(1,(Lotes!$A:$A=C7849)*(Lotes!$C:$C=E7849),0)),"")</f>
        <v/>
      </c>
      <c r="G7849" s="14" t="n"/>
    </row>
    <row r="7850">
      <c r="A7850" s="10" t="n"/>
      <c r="D7850">
        <f>IFERROR(VLOOKUP(C7850,Produtos!A:B,2,FALSE),"")</f>
        <v/>
      </c>
      <c r="F7850" s="10">
        <f>IFERROR(INDEX(Lotes!$E:$E,MATCH(1,(Lotes!$A:$A=C7850)*(Lotes!$C:$C=E7850),0)),"")</f>
        <v/>
      </c>
      <c r="G7850" s="14" t="n"/>
    </row>
    <row r="7851">
      <c r="A7851" s="10" t="n"/>
      <c r="D7851">
        <f>IFERROR(VLOOKUP(C7851,Produtos!A:B,2,FALSE),"")</f>
        <v/>
      </c>
      <c r="F7851" s="10">
        <f>IFERROR(INDEX(Lotes!$E:$E,MATCH(1,(Lotes!$A:$A=C7851)*(Lotes!$C:$C=E7851),0)),"")</f>
        <v/>
      </c>
      <c r="G7851" s="14" t="n"/>
    </row>
    <row r="7852">
      <c r="A7852" s="10" t="n"/>
      <c r="D7852">
        <f>IFERROR(VLOOKUP(C7852,Produtos!A:B,2,FALSE),"")</f>
        <v/>
      </c>
      <c r="F7852" s="10">
        <f>IFERROR(INDEX(Lotes!$E:$E,MATCH(1,(Lotes!$A:$A=C7852)*(Lotes!$C:$C=E7852),0)),"")</f>
        <v/>
      </c>
      <c r="G7852" s="14" t="n"/>
    </row>
    <row r="7853">
      <c r="A7853" s="10" t="n"/>
      <c r="D7853">
        <f>IFERROR(VLOOKUP(C7853,Produtos!A:B,2,FALSE),"")</f>
        <v/>
      </c>
      <c r="F7853" s="10">
        <f>IFERROR(INDEX(Lotes!$E:$E,MATCH(1,(Lotes!$A:$A=C7853)*(Lotes!$C:$C=E7853),0)),"")</f>
        <v/>
      </c>
      <c r="G7853" s="14" t="n"/>
    </row>
    <row r="7854">
      <c r="A7854" s="10" t="n"/>
      <c r="D7854">
        <f>IFERROR(VLOOKUP(C7854,Produtos!A:B,2,FALSE),"")</f>
        <v/>
      </c>
      <c r="F7854" s="10">
        <f>IFERROR(INDEX(Lotes!$E:$E,MATCH(1,(Lotes!$A:$A=C7854)*(Lotes!$C:$C=E7854),0)),"")</f>
        <v/>
      </c>
      <c r="G7854" s="14" t="n"/>
    </row>
    <row r="7855">
      <c r="A7855" s="10" t="n"/>
      <c r="D7855">
        <f>IFERROR(VLOOKUP(C7855,Produtos!A:B,2,FALSE),"")</f>
        <v/>
      </c>
      <c r="F7855" s="10">
        <f>IFERROR(INDEX(Lotes!$E:$E,MATCH(1,(Lotes!$A:$A=C7855)*(Lotes!$C:$C=E7855),0)),"")</f>
        <v/>
      </c>
      <c r="G7855" s="14" t="n"/>
    </row>
    <row r="7856">
      <c r="A7856" s="10" t="n"/>
      <c r="D7856">
        <f>IFERROR(VLOOKUP(C7856,Produtos!A:B,2,FALSE),"")</f>
        <v/>
      </c>
      <c r="F7856" s="10">
        <f>IFERROR(INDEX(Lotes!$E:$E,MATCH(1,(Lotes!$A:$A=C7856)*(Lotes!$C:$C=E7856),0)),"")</f>
        <v/>
      </c>
      <c r="G7856" s="14" t="n"/>
    </row>
    <row r="7857">
      <c r="A7857" s="10" t="n"/>
      <c r="D7857">
        <f>IFERROR(VLOOKUP(C7857,Produtos!A:B,2,FALSE),"")</f>
        <v/>
      </c>
      <c r="F7857" s="10">
        <f>IFERROR(INDEX(Lotes!$E:$E,MATCH(1,(Lotes!$A:$A=C7857)*(Lotes!$C:$C=E7857),0)),"")</f>
        <v/>
      </c>
      <c r="G7857" s="14" t="n"/>
    </row>
    <row r="7858">
      <c r="A7858" s="10" t="n"/>
      <c r="D7858">
        <f>IFERROR(VLOOKUP(C7858,Produtos!A:B,2,FALSE),"")</f>
        <v/>
      </c>
      <c r="F7858" s="10">
        <f>IFERROR(INDEX(Lotes!$E:$E,MATCH(1,(Lotes!$A:$A=C7858)*(Lotes!$C:$C=E7858),0)),"")</f>
        <v/>
      </c>
      <c r="G7858" s="14" t="n"/>
    </row>
    <row r="7859">
      <c r="A7859" s="10" t="n"/>
      <c r="D7859">
        <f>IFERROR(VLOOKUP(C7859,Produtos!A:B,2,FALSE),"")</f>
        <v/>
      </c>
      <c r="F7859" s="10">
        <f>IFERROR(INDEX(Lotes!$E:$E,MATCH(1,(Lotes!$A:$A=C7859)*(Lotes!$C:$C=E7859),0)),"")</f>
        <v/>
      </c>
      <c r="G7859" s="14" t="n"/>
    </row>
    <row r="7860">
      <c r="A7860" s="10" t="n"/>
      <c r="D7860">
        <f>IFERROR(VLOOKUP(C7860,Produtos!A:B,2,FALSE),"")</f>
        <v/>
      </c>
      <c r="F7860" s="10">
        <f>IFERROR(INDEX(Lotes!$E:$E,MATCH(1,(Lotes!$A:$A=C7860)*(Lotes!$C:$C=E7860),0)),"")</f>
        <v/>
      </c>
      <c r="G7860" s="14" t="n"/>
    </row>
    <row r="7861">
      <c r="A7861" s="10" t="n"/>
      <c r="D7861">
        <f>IFERROR(VLOOKUP(C7861,Produtos!A:B,2,FALSE),"")</f>
        <v/>
      </c>
      <c r="F7861" s="10">
        <f>IFERROR(INDEX(Lotes!$E:$E,MATCH(1,(Lotes!$A:$A=C7861)*(Lotes!$C:$C=E7861),0)),"")</f>
        <v/>
      </c>
      <c r="G7861" s="14" t="n"/>
    </row>
    <row r="7862">
      <c r="A7862" s="10" t="n"/>
      <c r="D7862">
        <f>IFERROR(VLOOKUP(C7862,Produtos!A:B,2,FALSE),"")</f>
        <v/>
      </c>
      <c r="F7862" s="10">
        <f>IFERROR(INDEX(Lotes!$E:$E,MATCH(1,(Lotes!$A:$A=C7862)*(Lotes!$C:$C=E7862),0)),"")</f>
        <v/>
      </c>
      <c r="G7862" s="14" t="n"/>
    </row>
    <row r="7863">
      <c r="A7863" s="10" t="n"/>
      <c r="D7863">
        <f>IFERROR(VLOOKUP(C7863,Produtos!A:B,2,FALSE),"")</f>
        <v/>
      </c>
      <c r="F7863" s="10">
        <f>IFERROR(INDEX(Lotes!$E:$E,MATCH(1,(Lotes!$A:$A=C7863)*(Lotes!$C:$C=E7863),0)),"")</f>
        <v/>
      </c>
      <c r="G7863" s="14" t="n"/>
    </row>
    <row r="7864">
      <c r="A7864" s="10" t="n"/>
      <c r="D7864">
        <f>IFERROR(VLOOKUP(C7864,Produtos!A:B,2,FALSE),"")</f>
        <v/>
      </c>
      <c r="F7864" s="10">
        <f>IFERROR(INDEX(Lotes!$E:$E,MATCH(1,(Lotes!$A:$A=C7864)*(Lotes!$C:$C=E7864),0)),"")</f>
        <v/>
      </c>
      <c r="G7864" s="14" t="n"/>
    </row>
    <row r="7865">
      <c r="A7865" s="10" t="n"/>
      <c r="D7865">
        <f>IFERROR(VLOOKUP(C7865,Produtos!A:B,2,FALSE),"")</f>
        <v/>
      </c>
      <c r="F7865" s="10">
        <f>IFERROR(INDEX(Lotes!$E:$E,MATCH(1,(Lotes!$A:$A=C7865)*(Lotes!$C:$C=E7865),0)),"")</f>
        <v/>
      </c>
      <c r="G7865" s="14" t="n"/>
    </row>
    <row r="7866">
      <c r="A7866" s="10" t="n"/>
      <c r="D7866">
        <f>IFERROR(VLOOKUP(C7866,Produtos!A:B,2,FALSE),"")</f>
        <v/>
      </c>
      <c r="F7866" s="10">
        <f>IFERROR(INDEX(Lotes!$E:$E,MATCH(1,(Lotes!$A:$A=C7866)*(Lotes!$C:$C=E7866),0)),"")</f>
        <v/>
      </c>
      <c r="G7866" s="14" t="n"/>
    </row>
    <row r="7867">
      <c r="A7867" s="10" t="n"/>
      <c r="D7867">
        <f>IFERROR(VLOOKUP(C7867,Produtos!A:B,2,FALSE),"")</f>
        <v/>
      </c>
      <c r="F7867" s="10">
        <f>IFERROR(INDEX(Lotes!$E:$E,MATCH(1,(Lotes!$A:$A=C7867)*(Lotes!$C:$C=E7867),0)),"")</f>
        <v/>
      </c>
      <c r="G7867" s="14" t="n"/>
    </row>
    <row r="7868">
      <c r="A7868" s="10" t="n"/>
      <c r="D7868">
        <f>IFERROR(VLOOKUP(C7868,Produtos!A:B,2,FALSE),"")</f>
        <v/>
      </c>
      <c r="F7868" s="10">
        <f>IFERROR(INDEX(Lotes!$E:$E,MATCH(1,(Lotes!$A:$A=C7868)*(Lotes!$C:$C=E7868),0)),"")</f>
        <v/>
      </c>
      <c r="G7868" s="14" t="n"/>
    </row>
    <row r="7869">
      <c r="A7869" s="10" t="n"/>
      <c r="D7869">
        <f>IFERROR(VLOOKUP(C7869,Produtos!A:B,2,FALSE),"")</f>
        <v/>
      </c>
      <c r="F7869" s="10">
        <f>IFERROR(INDEX(Lotes!$E:$E,MATCH(1,(Lotes!$A:$A=C7869)*(Lotes!$C:$C=E7869),0)),"")</f>
        <v/>
      </c>
      <c r="G7869" s="14" t="n"/>
    </row>
    <row r="7870">
      <c r="A7870" s="10" t="n"/>
      <c r="D7870">
        <f>IFERROR(VLOOKUP(C7870,Produtos!A:B,2,FALSE),"")</f>
        <v/>
      </c>
      <c r="F7870" s="10">
        <f>IFERROR(INDEX(Lotes!$E:$E,MATCH(1,(Lotes!$A:$A=C7870)*(Lotes!$C:$C=E7870),0)),"")</f>
        <v/>
      </c>
      <c r="G7870" s="14" t="n"/>
    </row>
    <row r="7871">
      <c r="A7871" s="10" t="n"/>
      <c r="D7871">
        <f>IFERROR(VLOOKUP(C7871,Produtos!A:B,2,FALSE),"")</f>
        <v/>
      </c>
      <c r="F7871" s="10">
        <f>IFERROR(INDEX(Lotes!$E:$E,MATCH(1,(Lotes!$A:$A=C7871)*(Lotes!$C:$C=E7871),0)),"")</f>
        <v/>
      </c>
      <c r="G7871" s="14" t="n"/>
    </row>
    <row r="7872">
      <c r="A7872" s="10" t="n"/>
      <c r="D7872">
        <f>IFERROR(VLOOKUP(C7872,Produtos!A:B,2,FALSE),"")</f>
        <v/>
      </c>
      <c r="F7872" s="10">
        <f>IFERROR(INDEX(Lotes!$E:$E,MATCH(1,(Lotes!$A:$A=C7872)*(Lotes!$C:$C=E7872),0)),"")</f>
        <v/>
      </c>
      <c r="G7872" s="14" t="n"/>
    </row>
    <row r="7873">
      <c r="A7873" s="10" t="n"/>
      <c r="D7873">
        <f>IFERROR(VLOOKUP(C7873,Produtos!A:B,2,FALSE),"")</f>
        <v/>
      </c>
      <c r="F7873" s="10">
        <f>IFERROR(INDEX(Lotes!$E:$E,MATCH(1,(Lotes!$A:$A=C7873)*(Lotes!$C:$C=E7873),0)),"")</f>
        <v/>
      </c>
      <c r="G7873" s="14" t="n"/>
    </row>
    <row r="7874">
      <c r="A7874" s="10" t="n"/>
      <c r="D7874">
        <f>IFERROR(VLOOKUP(C7874,Produtos!A:B,2,FALSE),"")</f>
        <v/>
      </c>
      <c r="F7874" s="10">
        <f>IFERROR(INDEX(Lotes!$E:$E,MATCH(1,(Lotes!$A:$A=C7874)*(Lotes!$C:$C=E7874),0)),"")</f>
        <v/>
      </c>
      <c r="G7874" s="14" t="n"/>
    </row>
    <row r="7875">
      <c r="A7875" s="10" t="n"/>
      <c r="D7875">
        <f>IFERROR(VLOOKUP(C7875,Produtos!A:B,2,FALSE),"")</f>
        <v/>
      </c>
      <c r="F7875" s="10">
        <f>IFERROR(INDEX(Lotes!$E:$E,MATCH(1,(Lotes!$A:$A=C7875)*(Lotes!$C:$C=E7875),0)),"")</f>
        <v/>
      </c>
      <c r="G7875" s="14" t="n"/>
    </row>
    <row r="7876">
      <c r="A7876" s="10" t="n"/>
      <c r="D7876">
        <f>IFERROR(VLOOKUP(C7876,Produtos!A:B,2,FALSE),"")</f>
        <v/>
      </c>
      <c r="F7876" s="10">
        <f>IFERROR(INDEX(Lotes!$E:$E,MATCH(1,(Lotes!$A:$A=C7876)*(Lotes!$C:$C=E7876),0)),"")</f>
        <v/>
      </c>
      <c r="G7876" s="14" t="n"/>
    </row>
    <row r="7877">
      <c r="A7877" s="10" t="n"/>
      <c r="D7877">
        <f>IFERROR(VLOOKUP(C7877,Produtos!A:B,2,FALSE),"")</f>
        <v/>
      </c>
      <c r="F7877" s="10">
        <f>IFERROR(INDEX(Lotes!$E:$E,MATCH(1,(Lotes!$A:$A=C7877)*(Lotes!$C:$C=E7877),0)),"")</f>
        <v/>
      </c>
      <c r="G7877" s="14" t="n"/>
    </row>
    <row r="7878">
      <c r="A7878" s="10" t="n"/>
      <c r="D7878">
        <f>IFERROR(VLOOKUP(C7878,Produtos!A:B,2,FALSE),"")</f>
        <v/>
      </c>
      <c r="F7878" s="10">
        <f>IFERROR(INDEX(Lotes!$E:$E,MATCH(1,(Lotes!$A:$A=C7878)*(Lotes!$C:$C=E7878),0)),"")</f>
        <v/>
      </c>
      <c r="G7878" s="14" t="n"/>
    </row>
    <row r="7879">
      <c r="A7879" s="10" t="n"/>
      <c r="D7879">
        <f>IFERROR(VLOOKUP(C7879,Produtos!A:B,2,FALSE),"")</f>
        <v/>
      </c>
      <c r="F7879" s="10">
        <f>IFERROR(INDEX(Lotes!$E:$E,MATCH(1,(Lotes!$A:$A=C7879)*(Lotes!$C:$C=E7879),0)),"")</f>
        <v/>
      </c>
      <c r="G7879" s="14" t="n"/>
    </row>
    <row r="7880">
      <c r="A7880" s="10" t="n"/>
      <c r="D7880">
        <f>IFERROR(VLOOKUP(C7880,Produtos!A:B,2,FALSE),"")</f>
        <v/>
      </c>
      <c r="F7880" s="10">
        <f>IFERROR(INDEX(Lotes!$E:$E,MATCH(1,(Lotes!$A:$A=C7880)*(Lotes!$C:$C=E7880),0)),"")</f>
        <v/>
      </c>
      <c r="G7880" s="14" t="n"/>
    </row>
    <row r="7881">
      <c r="A7881" s="10" t="n"/>
      <c r="D7881">
        <f>IFERROR(VLOOKUP(C7881,Produtos!A:B,2,FALSE),"")</f>
        <v/>
      </c>
      <c r="F7881" s="10">
        <f>IFERROR(INDEX(Lotes!$E:$E,MATCH(1,(Lotes!$A:$A=C7881)*(Lotes!$C:$C=E7881),0)),"")</f>
        <v/>
      </c>
      <c r="G7881" s="14" t="n"/>
    </row>
    <row r="7882">
      <c r="A7882" s="10" t="n"/>
      <c r="D7882">
        <f>IFERROR(VLOOKUP(C7882,Produtos!A:B,2,FALSE),"")</f>
        <v/>
      </c>
      <c r="F7882" s="10">
        <f>IFERROR(INDEX(Lotes!$E:$E,MATCH(1,(Lotes!$A:$A=C7882)*(Lotes!$C:$C=E7882),0)),"")</f>
        <v/>
      </c>
      <c r="G7882" s="14" t="n"/>
    </row>
    <row r="7883">
      <c r="A7883" s="10" t="n"/>
      <c r="D7883">
        <f>IFERROR(VLOOKUP(C7883,Produtos!A:B,2,FALSE),"")</f>
        <v/>
      </c>
      <c r="F7883" s="10">
        <f>IFERROR(INDEX(Lotes!$E:$E,MATCH(1,(Lotes!$A:$A=C7883)*(Lotes!$C:$C=E7883),0)),"")</f>
        <v/>
      </c>
      <c r="G7883" s="14" t="n"/>
    </row>
    <row r="7884">
      <c r="A7884" s="10" t="n"/>
      <c r="D7884">
        <f>IFERROR(VLOOKUP(C7884,Produtos!A:B,2,FALSE),"")</f>
        <v/>
      </c>
      <c r="F7884" s="10">
        <f>IFERROR(INDEX(Lotes!$E:$E,MATCH(1,(Lotes!$A:$A=C7884)*(Lotes!$C:$C=E7884),0)),"")</f>
        <v/>
      </c>
      <c r="G7884" s="14" t="n"/>
    </row>
    <row r="7885">
      <c r="A7885" s="10" t="n"/>
      <c r="D7885">
        <f>IFERROR(VLOOKUP(C7885,Produtos!A:B,2,FALSE),"")</f>
        <v/>
      </c>
      <c r="F7885" s="10">
        <f>IFERROR(INDEX(Lotes!$E:$E,MATCH(1,(Lotes!$A:$A=C7885)*(Lotes!$C:$C=E7885),0)),"")</f>
        <v/>
      </c>
      <c r="G7885" s="14" t="n"/>
    </row>
    <row r="7886">
      <c r="A7886" s="10" t="n"/>
      <c r="D7886">
        <f>IFERROR(VLOOKUP(C7886,Produtos!A:B,2,FALSE),"")</f>
        <v/>
      </c>
      <c r="F7886" s="10">
        <f>IFERROR(INDEX(Lotes!$E:$E,MATCH(1,(Lotes!$A:$A=C7886)*(Lotes!$C:$C=E7886),0)),"")</f>
        <v/>
      </c>
      <c r="G7886" s="14" t="n"/>
    </row>
    <row r="7887">
      <c r="A7887" s="10" t="n"/>
      <c r="D7887">
        <f>IFERROR(VLOOKUP(C7887,Produtos!A:B,2,FALSE),"")</f>
        <v/>
      </c>
      <c r="F7887" s="10">
        <f>IFERROR(INDEX(Lotes!$E:$E,MATCH(1,(Lotes!$A:$A=C7887)*(Lotes!$C:$C=E7887),0)),"")</f>
        <v/>
      </c>
      <c r="G7887" s="14" t="n"/>
    </row>
    <row r="7888">
      <c r="A7888" s="10" t="n"/>
      <c r="D7888">
        <f>IFERROR(VLOOKUP(C7888,Produtos!A:B,2,FALSE),"")</f>
        <v/>
      </c>
      <c r="F7888" s="10">
        <f>IFERROR(INDEX(Lotes!$E:$E,MATCH(1,(Lotes!$A:$A=C7888)*(Lotes!$C:$C=E7888),0)),"")</f>
        <v/>
      </c>
      <c r="G7888" s="14" t="n"/>
    </row>
    <row r="7889">
      <c r="A7889" s="10" t="n"/>
      <c r="D7889">
        <f>IFERROR(VLOOKUP(C7889,Produtos!A:B,2,FALSE),"")</f>
        <v/>
      </c>
      <c r="F7889" s="10">
        <f>IFERROR(INDEX(Lotes!$E:$E,MATCH(1,(Lotes!$A:$A=C7889)*(Lotes!$C:$C=E7889),0)),"")</f>
        <v/>
      </c>
      <c r="G7889" s="14" t="n"/>
    </row>
    <row r="7890">
      <c r="A7890" s="10" t="n"/>
      <c r="D7890">
        <f>IFERROR(VLOOKUP(C7890,Produtos!A:B,2,FALSE),"")</f>
        <v/>
      </c>
      <c r="F7890" s="10">
        <f>IFERROR(INDEX(Lotes!$E:$E,MATCH(1,(Lotes!$A:$A=C7890)*(Lotes!$C:$C=E7890),0)),"")</f>
        <v/>
      </c>
      <c r="G7890" s="14" t="n"/>
    </row>
    <row r="7891">
      <c r="A7891" s="10" t="n"/>
      <c r="D7891">
        <f>IFERROR(VLOOKUP(C7891,Produtos!A:B,2,FALSE),"")</f>
        <v/>
      </c>
      <c r="F7891" s="10">
        <f>IFERROR(INDEX(Lotes!$E:$E,MATCH(1,(Lotes!$A:$A=C7891)*(Lotes!$C:$C=E7891),0)),"")</f>
        <v/>
      </c>
      <c r="G7891" s="14" t="n"/>
    </row>
    <row r="7892">
      <c r="A7892" s="10" t="n"/>
      <c r="D7892">
        <f>IFERROR(VLOOKUP(C7892,Produtos!A:B,2,FALSE),"")</f>
        <v/>
      </c>
      <c r="F7892" s="10">
        <f>IFERROR(INDEX(Lotes!$E:$E,MATCH(1,(Lotes!$A:$A=C7892)*(Lotes!$C:$C=E7892),0)),"")</f>
        <v/>
      </c>
      <c r="G7892" s="14" t="n"/>
    </row>
    <row r="7893">
      <c r="A7893" s="10" t="n"/>
      <c r="D7893">
        <f>IFERROR(VLOOKUP(C7893,Produtos!A:B,2,FALSE),"")</f>
        <v/>
      </c>
      <c r="F7893" s="10">
        <f>IFERROR(INDEX(Lotes!$E:$E,MATCH(1,(Lotes!$A:$A=C7893)*(Lotes!$C:$C=E7893),0)),"")</f>
        <v/>
      </c>
      <c r="G7893" s="14" t="n"/>
    </row>
    <row r="7894">
      <c r="A7894" s="10" t="n"/>
      <c r="D7894">
        <f>IFERROR(VLOOKUP(C7894,Produtos!A:B,2,FALSE),"")</f>
        <v/>
      </c>
      <c r="F7894" s="10">
        <f>IFERROR(INDEX(Lotes!$E:$E,MATCH(1,(Lotes!$A:$A=C7894)*(Lotes!$C:$C=E7894),0)),"")</f>
        <v/>
      </c>
      <c r="G7894" s="14" t="n"/>
    </row>
    <row r="7895">
      <c r="A7895" s="10" t="n"/>
      <c r="D7895">
        <f>IFERROR(VLOOKUP(C7895,Produtos!A:B,2,FALSE),"")</f>
        <v/>
      </c>
      <c r="F7895" s="10">
        <f>IFERROR(INDEX(Lotes!$E:$E,MATCH(1,(Lotes!$A:$A=C7895)*(Lotes!$C:$C=E7895),0)),"")</f>
        <v/>
      </c>
      <c r="G7895" s="14" t="n"/>
    </row>
    <row r="7896">
      <c r="A7896" s="10" t="n"/>
      <c r="D7896">
        <f>IFERROR(VLOOKUP(C7896,Produtos!A:B,2,FALSE),"")</f>
        <v/>
      </c>
      <c r="F7896" s="10">
        <f>IFERROR(INDEX(Lotes!$E:$E,MATCH(1,(Lotes!$A:$A=C7896)*(Lotes!$C:$C=E7896),0)),"")</f>
        <v/>
      </c>
      <c r="G7896" s="14" t="n"/>
    </row>
    <row r="7897">
      <c r="A7897" s="10" t="n"/>
      <c r="D7897">
        <f>IFERROR(VLOOKUP(C7897,Produtos!A:B,2,FALSE),"")</f>
        <v/>
      </c>
      <c r="F7897" s="10">
        <f>IFERROR(INDEX(Lotes!$E:$E,MATCH(1,(Lotes!$A:$A=C7897)*(Lotes!$C:$C=E7897),0)),"")</f>
        <v/>
      </c>
      <c r="G7897" s="14" t="n"/>
    </row>
    <row r="7898">
      <c r="A7898" s="10" t="n"/>
      <c r="D7898">
        <f>IFERROR(VLOOKUP(C7898,Produtos!A:B,2,FALSE),"")</f>
        <v/>
      </c>
      <c r="F7898" s="10">
        <f>IFERROR(INDEX(Lotes!$E:$E,MATCH(1,(Lotes!$A:$A=C7898)*(Lotes!$C:$C=E7898),0)),"")</f>
        <v/>
      </c>
      <c r="G7898" s="14" t="n"/>
    </row>
    <row r="7899">
      <c r="A7899" s="10" t="n"/>
      <c r="D7899">
        <f>IFERROR(VLOOKUP(C7899,Produtos!A:B,2,FALSE),"")</f>
        <v/>
      </c>
      <c r="F7899" s="10">
        <f>IFERROR(INDEX(Lotes!$E:$E,MATCH(1,(Lotes!$A:$A=C7899)*(Lotes!$C:$C=E7899),0)),"")</f>
        <v/>
      </c>
      <c r="G7899" s="14" t="n"/>
    </row>
    <row r="7900">
      <c r="A7900" s="10" t="n"/>
      <c r="D7900">
        <f>IFERROR(VLOOKUP(C7900,Produtos!A:B,2,FALSE),"")</f>
        <v/>
      </c>
      <c r="F7900" s="10">
        <f>IFERROR(INDEX(Lotes!$E:$E,MATCH(1,(Lotes!$A:$A=C7900)*(Lotes!$C:$C=E7900),0)),"")</f>
        <v/>
      </c>
      <c r="G7900" s="14" t="n"/>
    </row>
    <row r="7901">
      <c r="A7901" s="10" t="n"/>
      <c r="D7901">
        <f>IFERROR(VLOOKUP(C7901,Produtos!A:B,2,FALSE),"")</f>
        <v/>
      </c>
      <c r="F7901" s="10">
        <f>IFERROR(INDEX(Lotes!$E:$E,MATCH(1,(Lotes!$A:$A=C7901)*(Lotes!$C:$C=E7901),0)),"")</f>
        <v/>
      </c>
      <c r="G7901" s="14" t="n"/>
    </row>
    <row r="7902">
      <c r="A7902" s="10" t="n"/>
      <c r="D7902">
        <f>IFERROR(VLOOKUP(C7902,Produtos!A:B,2,FALSE),"")</f>
        <v/>
      </c>
      <c r="F7902" s="10">
        <f>IFERROR(INDEX(Lotes!$E:$E,MATCH(1,(Lotes!$A:$A=C7902)*(Lotes!$C:$C=E7902),0)),"")</f>
        <v/>
      </c>
      <c r="G7902" s="14" t="n"/>
    </row>
    <row r="7903">
      <c r="A7903" s="10" t="n"/>
      <c r="D7903">
        <f>IFERROR(VLOOKUP(C7903,Produtos!A:B,2,FALSE),"")</f>
        <v/>
      </c>
      <c r="F7903" s="10">
        <f>IFERROR(INDEX(Lotes!$E:$E,MATCH(1,(Lotes!$A:$A=C7903)*(Lotes!$C:$C=E7903),0)),"")</f>
        <v/>
      </c>
      <c r="G7903" s="14" t="n"/>
    </row>
    <row r="7904">
      <c r="A7904" s="10" t="n"/>
      <c r="D7904">
        <f>IFERROR(VLOOKUP(C7904,Produtos!A:B,2,FALSE),"")</f>
        <v/>
      </c>
      <c r="F7904" s="10">
        <f>IFERROR(INDEX(Lotes!$E:$E,MATCH(1,(Lotes!$A:$A=C7904)*(Lotes!$C:$C=E7904),0)),"")</f>
        <v/>
      </c>
      <c r="G7904" s="14" t="n"/>
    </row>
    <row r="7905">
      <c r="A7905" s="10" t="n"/>
      <c r="D7905">
        <f>IFERROR(VLOOKUP(C7905,Produtos!A:B,2,FALSE),"")</f>
        <v/>
      </c>
      <c r="F7905" s="10">
        <f>IFERROR(INDEX(Lotes!$E:$E,MATCH(1,(Lotes!$A:$A=C7905)*(Lotes!$C:$C=E7905),0)),"")</f>
        <v/>
      </c>
      <c r="G7905" s="14" t="n"/>
    </row>
    <row r="7906">
      <c r="A7906" s="10" t="n"/>
      <c r="D7906">
        <f>IFERROR(VLOOKUP(C7906,Produtos!A:B,2,FALSE),"")</f>
        <v/>
      </c>
      <c r="F7906" s="10">
        <f>IFERROR(INDEX(Lotes!$E:$E,MATCH(1,(Lotes!$A:$A=C7906)*(Lotes!$C:$C=E7906),0)),"")</f>
        <v/>
      </c>
      <c r="G7906" s="14" t="n"/>
    </row>
    <row r="7907">
      <c r="A7907" s="10" t="n"/>
      <c r="D7907">
        <f>IFERROR(VLOOKUP(C7907,Produtos!A:B,2,FALSE),"")</f>
        <v/>
      </c>
      <c r="F7907" s="10">
        <f>IFERROR(INDEX(Lotes!$E:$E,MATCH(1,(Lotes!$A:$A=C7907)*(Lotes!$C:$C=E7907),0)),"")</f>
        <v/>
      </c>
      <c r="G7907" s="14" t="n"/>
    </row>
    <row r="7908">
      <c r="A7908" s="10" t="n"/>
      <c r="D7908">
        <f>IFERROR(VLOOKUP(C7908,Produtos!A:B,2,FALSE),"")</f>
        <v/>
      </c>
      <c r="F7908" s="10">
        <f>IFERROR(INDEX(Lotes!$E:$E,MATCH(1,(Lotes!$A:$A=C7908)*(Lotes!$C:$C=E7908),0)),"")</f>
        <v/>
      </c>
      <c r="G7908" s="14" t="n"/>
    </row>
    <row r="7909">
      <c r="A7909" s="10" t="n"/>
      <c r="D7909">
        <f>IFERROR(VLOOKUP(C7909,Produtos!A:B,2,FALSE),"")</f>
        <v/>
      </c>
      <c r="F7909" s="10">
        <f>IFERROR(INDEX(Lotes!$E:$E,MATCH(1,(Lotes!$A:$A=C7909)*(Lotes!$C:$C=E7909),0)),"")</f>
        <v/>
      </c>
      <c r="G7909" s="14" t="n"/>
    </row>
    <row r="7910">
      <c r="A7910" s="10" t="n"/>
      <c r="D7910">
        <f>IFERROR(VLOOKUP(C7910,Produtos!A:B,2,FALSE),"")</f>
        <v/>
      </c>
      <c r="F7910" s="10">
        <f>IFERROR(INDEX(Lotes!$E:$E,MATCH(1,(Lotes!$A:$A=C7910)*(Lotes!$C:$C=E7910),0)),"")</f>
        <v/>
      </c>
      <c r="G7910" s="14" t="n"/>
    </row>
    <row r="7911">
      <c r="A7911" s="10" t="n"/>
      <c r="D7911">
        <f>IFERROR(VLOOKUP(C7911,Produtos!A:B,2,FALSE),"")</f>
        <v/>
      </c>
      <c r="F7911" s="10">
        <f>IFERROR(INDEX(Lotes!$E:$E,MATCH(1,(Lotes!$A:$A=C7911)*(Lotes!$C:$C=E7911),0)),"")</f>
        <v/>
      </c>
      <c r="G7911" s="14" t="n"/>
    </row>
    <row r="7912">
      <c r="A7912" s="10" t="n"/>
      <c r="D7912">
        <f>IFERROR(VLOOKUP(C7912,Produtos!A:B,2,FALSE),"")</f>
        <v/>
      </c>
      <c r="F7912" s="10">
        <f>IFERROR(INDEX(Lotes!$E:$E,MATCH(1,(Lotes!$A:$A=C7912)*(Lotes!$C:$C=E7912),0)),"")</f>
        <v/>
      </c>
      <c r="G7912" s="14" t="n"/>
    </row>
    <row r="7913">
      <c r="A7913" s="10" t="n"/>
      <c r="D7913">
        <f>IFERROR(VLOOKUP(C7913,Produtos!A:B,2,FALSE),"")</f>
        <v/>
      </c>
      <c r="F7913" s="10">
        <f>IFERROR(INDEX(Lotes!$E:$E,MATCH(1,(Lotes!$A:$A=C7913)*(Lotes!$C:$C=E7913),0)),"")</f>
        <v/>
      </c>
      <c r="G7913" s="14" t="n"/>
    </row>
    <row r="7914">
      <c r="A7914" s="10" t="n"/>
      <c r="D7914">
        <f>IFERROR(VLOOKUP(C7914,Produtos!A:B,2,FALSE),"")</f>
        <v/>
      </c>
      <c r="F7914" s="10">
        <f>IFERROR(INDEX(Lotes!$E:$E,MATCH(1,(Lotes!$A:$A=C7914)*(Lotes!$C:$C=E7914),0)),"")</f>
        <v/>
      </c>
      <c r="G7914" s="14" t="n"/>
    </row>
    <row r="7915">
      <c r="A7915" s="10" t="n"/>
      <c r="D7915">
        <f>IFERROR(VLOOKUP(C7915,Produtos!A:B,2,FALSE),"")</f>
        <v/>
      </c>
      <c r="F7915" s="10">
        <f>IFERROR(INDEX(Lotes!$E:$E,MATCH(1,(Lotes!$A:$A=C7915)*(Lotes!$C:$C=E7915),0)),"")</f>
        <v/>
      </c>
      <c r="G7915" s="14" t="n"/>
    </row>
    <row r="7916">
      <c r="A7916" s="10" t="n"/>
      <c r="D7916">
        <f>IFERROR(VLOOKUP(C7916,Produtos!A:B,2,FALSE),"")</f>
        <v/>
      </c>
      <c r="F7916" s="10">
        <f>IFERROR(INDEX(Lotes!$E:$E,MATCH(1,(Lotes!$A:$A=C7916)*(Lotes!$C:$C=E7916),0)),"")</f>
        <v/>
      </c>
      <c r="G7916" s="14" t="n"/>
    </row>
    <row r="7917">
      <c r="A7917" s="10" t="n"/>
      <c r="D7917">
        <f>IFERROR(VLOOKUP(C7917,Produtos!A:B,2,FALSE),"")</f>
        <v/>
      </c>
      <c r="F7917" s="10">
        <f>IFERROR(INDEX(Lotes!$E:$E,MATCH(1,(Lotes!$A:$A=C7917)*(Lotes!$C:$C=E7917),0)),"")</f>
        <v/>
      </c>
      <c r="G7917" s="14" t="n"/>
    </row>
    <row r="7918">
      <c r="A7918" s="10" t="n"/>
      <c r="D7918">
        <f>IFERROR(VLOOKUP(C7918,Produtos!A:B,2,FALSE),"")</f>
        <v/>
      </c>
      <c r="F7918" s="10">
        <f>IFERROR(INDEX(Lotes!$E:$E,MATCH(1,(Lotes!$A:$A=C7918)*(Lotes!$C:$C=E7918),0)),"")</f>
        <v/>
      </c>
      <c r="G7918" s="14" t="n"/>
    </row>
    <row r="7919">
      <c r="A7919" s="10" t="n"/>
      <c r="D7919">
        <f>IFERROR(VLOOKUP(C7919,Produtos!A:B,2,FALSE),"")</f>
        <v/>
      </c>
      <c r="F7919" s="10">
        <f>IFERROR(INDEX(Lotes!$E:$E,MATCH(1,(Lotes!$A:$A=C7919)*(Lotes!$C:$C=E7919),0)),"")</f>
        <v/>
      </c>
      <c r="G7919" s="14" t="n"/>
    </row>
    <row r="7920">
      <c r="A7920" s="10" t="n"/>
      <c r="D7920">
        <f>IFERROR(VLOOKUP(C7920,Produtos!A:B,2,FALSE),"")</f>
        <v/>
      </c>
      <c r="F7920" s="10">
        <f>IFERROR(INDEX(Lotes!$E:$E,MATCH(1,(Lotes!$A:$A=C7920)*(Lotes!$C:$C=E7920),0)),"")</f>
        <v/>
      </c>
      <c r="G7920" s="14" t="n"/>
    </row>
    <row r="7921">
      <c r="A7921" s="10" t="n"/>
      <c r="D7921">
        <f>IFERROR(VLOOKUP(C7921,Produtos!A:B,2,FALSE),"")</f>
        <v/>
      </c>
      <c r="F7921" s="10">
        <f>IFERROR(INDEX(Lotes!$E:$E,MATCH(1,(Lotes!$A:$A=C7921)*(Lotes!$C:$C=E7921),0)),"")</f>
        <v/>
      </c>
      <c r="G7921" s="14" t="n"/>
    </row>
    <row r="7922">
      <c r="A7922" s="10" t="n"/>
      <c r="D7922">
        <f>IFERROR(VLOOKUP(C7922,Produtos!A:B,2,FALSE),"")</f>
        <v/>
      </c>
      <c r="F7922" s="10">
        <f>IFERROR(INDEX(Lotes!$E:$E,MATCH(1,(Lotes!$A:$A=C7922)*(Lotes!$C:$C=E7922),0)),"")</f>
        <v/>
      </c>
      <c r="G7922" s="14" t="n"/>
    </row>
    <row r="7923">
      <c r="A7923" s="10" t="n"/>
      <c r="D7923">
        <f>IFERROR(VLOOKUP(C7923,Produtos!A:B,2,FALSE),"")</f>
        <v/>
      </c>
      <c r="F7923" s="10">
        <f>IFERROR(INDEX(Lotes!$E:$E,MATCH(1,(Lotes!$A:$A=C7923)*(Lotes!$C:$C=E7923),0)),"")</f>
        <v/>
      </c>
      <c r="G7923" s="14" t="n"/>
    </row>
    <row r="7924">
      <c r="A7924" s="10" t="n"/>
      <c r="D7924">
        <f>IFERROR(VLOOKUP(C7924,Produtos!A:B,2,FALSE),"")</f>
        <v/>
      </c>
      <c r="F7924" s="10">
        <f>IFERROR(INDEX(Lotes!$E:$E,MATCH(1,(Lotes!$A:$A=C7924)*(Lotes!$C:$C=E7924),0)),"")</f>
        <v/>
      </c>
      <c r="G7924" s="14" t="n"/>
    </row>
    <row r="7925">
      <c r="A7925" s="10" t="n"/>
      <c r="D7925">
        <f>IFERROR(VLOOKUP(C7925,Produtos!A:B,2,FALSE),"")</f>
        <v/>
      </c>
      <c r="F7925" s="10">
        <f>IFERROR(INDEX(Lotes!$E:$E,MATCH(1,(Lotes!$A:$A=C7925)*(Lotes!$C:$C=E7925),0)),"")</f>
        <v/>
      </c>
      <c r="G7925" s="14" t="n"/>
    </row>
    <row r="7926">
      <c r="A7926" s="10" t="n"/>
      <c r="D7926">
        <f>IFERROR(VLOOKUP(C7926,Produtos!A:B,2,FALSE),"")</f>
        <v/>
      </c>
      <c r="F7926" s="10">
        <f>IFERROR(INDEX(Lotes!$E:$E,MATCH(1,(Lotes!$A:$A=C7926)*(Lotes!$C:$C=E7926),0)),"")</f>
        <v/>
      </c>
      <c r="G7926" s="14" t="n"/>
    </row>
    <row r="7927">
      <c r="A7927" s="10" t="n"/>
      <c r="D7927">
        <f>IFERROR(VLOOKUP(C7927,Produtos!A:B,2,FALSE),"")</f>
        <v/>
      </c>
      <c r="F7927" s="10">
        <f>IFERROR(INDEX(Lotes!$E:$E,MATCH(1,(Lotes!$A:$A=C7927)*(Lotes!$C:$C=E7927),0)),"")</f>
        <v/>
      </c>
      <c r="G7927" s="14" t="n"/>
    </row>
    <row r="7928">
      <c r="A7928" s="10" t="n"/>
      <c r="D7928">
        <f>IFERROR(VLOOKUP(C7928,Produtos!A:B,2,FALSE),"")</f>
        <v/>
      </c>
      <c r="F7928" s="10">
        <f>IFERROR(INDEX(Lotes!$E:$E,MATCH(1,(Lotes!$A:$A=C7928)*(Lotes!$C:$C=E7928),0)),"")</f>
        <v/>
      </c>
      <c r="G7928" s="14" t="n"/>
    </row>
    <row r="7929">
      <c r="A7929" s="10" t="n"/>
      <c r="D7929">
        <f>IFERROR(VLOOKUP(C7929,Produtos!A:B,2,FALSE),"")</f>
        <v/>
      </c>
      <c r="F7929" s="10">
        <f>IFERROR(INDEX(Lotes!$E:$E,MATCH(1,(Lotes!$A:$A=C7929)*(Lotes!$C:$C=E7929),0)),"")</f>
        <v/>
      </c>
      <c r="G7929" s="14" t="n"/>
    </row>
    <row r="7930">
      <c r="A7930" s="10" t="n"/>
      <c r="D7930">
        <f>IFERROR(VLOOKUP(C7930,Produtos!A:B,2,FALSE),"")</f>
        <v/>
      </c>
      <c r="F7930" s="10">
        <f>IFERROR(INDEX(Lotes!$E:$E,MATCH(1,(Lotes!$A:$A=C7930)*(Lotes!$C:$C=E7930),0)),"")</f>
        <v/>
      </c>
      <c r="G7930" s="14" t="n"/>
    </row>
    <row r="7931">
      <c r="A7931" s="10" t="n"/>
      <c r="D7931">
        <f>IFERROR(VLOOKUP(C7931,Produtos!A:B,2,FALSE),"")</f>
        <v/>
      </c>
      <c r="F7931" s="10">
        <f>IFERROR(INDEX(Lotes!$E:$E,MATCH(1,(Lotes!$A:$A=C7931)*(Lotes!$C:$C=E7931),0)),"")</f>
        <v/>
      </c>
      <c r="G7931" s="14" t="n"/>
    </row>
    <row r="7932">
      <c r="A7932" s="10" t="n"/>
      <c r="D7932">
        <f>IFERROR(VLOOKUP(C7932,Produtos!A:B,2,FALSE),"")</f>
        <v/>
      </c>
      <c r="F7932" s="10">
        <f>IFERROR(INDEX(Lotes!$E:$E,MATCH(1,(Lotes!$A:$A=C7932)*(Lotes!$C:$C=E7932),0)),"")</f>
        <v/>
      </c>
      <c r="G7932" s="14" t="n"/>
    </row>
    <row r="7933">
      <c r="A7933" s="10" t="n"/>
      <c r="D7933">
        <f>IFERROR(VLOOKUP(C7933,Produtos!A:B,2,FALSE),"")</f>
        <v/>
      </c>
      <c r="F7933" s="10">
        <f>IFERROR(INDEX(Lotes!$E:$E,MATCH(1,(Lotes!$A:$A=C7933)*(Lotes!$C:$C=E7933),0)),"")</f>
        <v/>
      </c>
      <c r="G7933" s="14" t="n"/>
    </row>
    <row r="7934">
      <c r="A7934" s="10" t="n"/>
      <c r="D7934">
        <f>IFERROR(VLOOKUP(C7934,Produtos!A:B,2,FALSE),"")</f>
        <v/>
      </c>
      <c r="F7934" s="10">
        <f>IFERROR(INDEX(Lotes!$E:$E,MATCH(1,(Lotes!$A:$A=C7934)*(Lotes!$C:$C=E7934),0)),"")</f>
        <v/>
      </c>
      <c r="G7934" s="14" t="n"/>
    </row>
    <row r="7935">
      <c r="A7935" s="10" t="n"/>
      <c r="D7935">
        <f>IFERROR(VLOOKUP(C7935,Produtos!A:B,2,FALSE),"")</f>
        <v/>
      </c>
      <c r="F7935" s="10">
        <f>IFERROR(INDEX(Lotes!$E:$E,MATCH(1,(Lotes!$A:$A=C7935)*(Lotes!$C:$C=E7935),0)),"")</f>
        <v/>
      </c>
      <c r="G7935" s="14" t="n"/>
    </row>
    <row r="7936">
      <c r="A7936" s="10" t="n"/>
      <c r="D7936">
        <f>IFERROR(VLOOKUP(C7936,Produtos!A:B,2,FALSE),"")</f>
        <v/>
      </c>
      <c r="F7936" s="10">
        <f>IFERROR(INDEX(Lotes!$E:$E,MATCH(1,(Lotes!$A:$A=C7936)*(Lotes!$C:$C=E7936),0)),"")</f>
        <v/>
      </c>
      <c r="G7936" s="14" t="n"/>
    </row>
    <row r="7937">
      <c r="A7937" s="10" t="n"/>
      <c r="D7937">
        <f>IFERROR(VLOOKUP(C7937,Produtos!A:B,2,FALSE),"")</f>
        <v/>
      </c>
      <c r="F7937" s="10">
        <f>IFERROR(INDEX(Lotes!$E:$E,MATCH(1,(Lotes!$A:$A=C7937)*(Lotes!$C:$C=E7937),0)),"")</f>
        <v/>
      </c>
      <c r="G7937" s="14" t="n"/>
    </row>
    <row r="7938">
      <c r="A7938" s="10" t="n"/>
      <c r="D7938">
        <f>IFERROR(VLOOKUP(C7938,Produtos!A:B,2,FALSE),"")</f>
        <v/>
      </c>
      <c r="F7938" s="10">
        <f>IFERROR(INDEX(Lotes!$E:$E,MATCH(1,(Lotes!$A:$A=C7938)*(Lotes!$C:$C=E7938),0)),"")</f>
        <v/>
      </c>
      <c r="G7938" s="14" t="n"/>
    </row>
    <row r="7939">
      <c r="A7939" s="10" t="n"/>
      <c r="D7939">
        <f>IFERROR(VLOOKUP(C7939,Produtos!A:B,2,FALSE),"")</f>
        <v/>
      </c>
      <c r="F7939" s="10">
        <f>IFERROR(INDEX(Lotes!$E:$E,MATCH(1,(Lotes!$A:$A=C7939)*(Lotes!$C:$C=E7939),0)),"")</f>
        <v/>
      </c>
      <c r="G7939" s="14" t="n"/>
    </row>
    <row r="7940">
      <c r="A7940" s="10" t="n"/>
      <c r="D7940">
        <f>IFERROR(VLOOKUP(C7940,Produtos!A:B,2,FALSE),"")</f>
        <v/>
      </c>
      <c r="F7940" s="10">
        <f>IFERROR(INDEX(Lotes!$E:$E,MATCH(1,(Lotes!$A:$A=C7940)*(Lotes!$C:$C=E7940),0)),"")</f>
        <v/>
      </c>
      <c r="G7940" s="14" t="n"/>
    </row>
    <row r="7941">
      <c r="A7941" s="10" t="n"/>
      <c r="D7941">
        <f>IFERROR(VLOOKUP(C7941,Produtos!A:B,2,FALSE),"")</f>
        <v/>
      </c>
      <c r="F7941" s="10">
        <f>IFERROR(INDEX(Lotes!$E:$E,MATCH(1,(Lotes!$A:$A=C7941)*(Lotes!$C:$C=E7941),0)),"")</f>
        <v/>
      </c>
      <c r="G7941" s="14" t="n"/>
    </row>
    <row r="7942">
      <c r="A7942" s="10" t="n"/>
      <c r="D7942">
        <f>IFERROR(VLOOKUP(C7942,Produtos!A:B,2,FALSE),"")</f>
        <v/>
      </c>
      <c r="F7942" s="10">
        <f>IFERROR(INDEX(Lotes!$E:$E,MATCH(1,(Lotes!$A:$A=C7942)*(Lotes!$C:$C=E7942),0)),"")</f>
        <v/>
      </c>
      <c r="G7942" s="14" t="n"/>
    </row>
    <row r="7943">
      <c r="A7943" s="10" t="n"/>
      <c r="D7943">
        <f>IFERROR(VLOOKUP(C7943,Produtos!A:B,2,FALSE),"")</f>
        <v/>
      </c>
      <c r="F7943" s="10">
        <f>IFERROR(INDEX(Lotes!$E:$E,MATCH(1,(Lotes!$A:$A=C7943)*(Lotes!$C:$C=E7943),0)),"")</f>
        <v/>
      </c>
      <c r="G7943" s="14" t="n"/>
    </row>
    <row r="7944">
      <c r="A7944" s="10" t="n"/>
      <c r="D7944">
        <f>IFERROR(VLOOKUP(C7944,Produtos!A:B,2,FALSE),"")</f>
        <v/>
      </c>
      <c r="F7944" s="10">
        <f>IFERROR(INDEX(Lotes!$E:$E,MATCH(1,(Lotes!$A:$A=C7944)*(Lotes!$C:$C=E7944),0)),"")</f>
        <v/>
      </c>
      <c r="G7944" s="14" t="n"/>
    </row>
    <row r="7945">
      <c r="A7945" s="10" t="n"/>
      <c r="D7945">
        <f>IFERROR(VLOOKUP(C7945,Produtos!A:B,2,FALSE),"")</f>
        <v/>
      </c>
      <c r="F7945" s="10">
        <f>IFERROR(INDEX(Lotes!$E:$E,MATCH(1,(Lotes!$A:$A=C7945)*(Lotes!$C:$C=E7945),0)),"")</f>
        <v/>
      </c>
      <c r="G7945" s="14" t="n"/>
    </row>
    <row r="7946">
      <c r="A7946" s="10" t="n"/>
      <c r="D7946">
        <f>IFERROR(VLOOKUP(C7946,Produtos!A:B,2,FALSE),"")</f>
        <v/>
      </c>
      <c r="F7946" s="10">
        <f>IFERROR(INDEX(Lotes!$E:$E,MATCH(1,(Lotes!$A:$A=C7946)*(Lotes!$C:$C=E7946),0)),"")</f>
        <v/>
      </c>
      <c r="G7946" s="14" t="n"/>
    </row>
    <row r="7947">
      <c r="A7947" s="10" t="n"/>
      <c r="D7947">
        <f>IFERROR(VLOOKUP(C7947,Produtos!A:B,2,FALSE),"")</f>
        <v/>
      </c>
      <c r="F7947" s="10">
        <f>IFERROR(INDEX(Lotes!$E:$E,MATCH(1,(Lotes!$A:$A=C7947)*(Lotes!$C:$C=E7947),0)),"")</f>
        <v/>
      </c>
      <c r="G7947" s="14" t="n"/>
    </row>
    <row r="7948">
      <c r="A7948" s="10" t="n"/>
      <c r="D7948">
        <f>IFERROR(VLOOKUP(C7948,Produtos!A:B,2,FALSE),"")</f>
        <v/>
      </c>
      <c r="F7948" s="10">
        <f>IFERROR(INDEX(Lotes!$E:$E,MATCH(1,(Lotes!$A:$A=C7948)*(Lotes!$C:$C=E7948),0)),"")</f>
        <v/>
      </c>
      <c r="G7948" s="14" t="n"/>
    </row>
    <row r="7949">
      <c r="A7949" s="10" t="n"/>
      <c r="D7949">
        <f>IFERROR(VLOOKUP(C7949,Produtos!A:B,2,FALSE),"")</f>
        <v/>
      </c>
      <c r="F7949" s="10">
        <f>IFERROR(INDEX(Lotes!$E:$E,MATCH(1,(Lotes!$A:$A=C7949)*(Lotes!$C:$C=E7949),0)),"")</f>
        <v/>
      </c>
      <c r="G7949" s="14" t="n"/>
    </row>
    <row r="7950">
      <c r="A7950" s="10" t="n"/>
      <c r="D7950">
        <f>IFERROR(VLOOKUP(C7950,Produtos!A:B,2,FALSE),"")</f>
        <v/>
      </c>
      <c r="F7950" s="10">
        <f>IFERROR(INDEX(Lotes!$E:$E,MATCH(1,(Lotes!$A:$A=C7950)*(Lotes!$C:$C=E7950),0)),"")</f>
        <v/>
      </c>
      <c r="G7950" s="14" t="n"/>
    </row>
    <row r="7951">
      <c r="A7951" s="10" t="n"/>
      <c r="D7951">
        <f>IFERROR(VLOOKUP(C7951,Produtos!A:B,2,FALSE),"")</f>
        <v/>
      </c>
      <c r="F7951" s="10">
        <f>IFERROR(INDEX(Lotes!$E:$E,MATCH(1,(Lotes!$A:$A=C7951)*(Lotes!$C:$C=E7951),0)),"")</f>
        <v/>
      </c>
      <c r="G7951" s="14" t="n"/>
    </row>
    <row r="7952">
      <c r="A7952" s="10" t="n"/>
      <c r="D7952">
        <f>IFERROR(VLOOKUP(C7952,Produtos!A:B,2,FALSE),"")</f>
        <v/>
      </c>
      <c r="F7952" s="10">
        <f>IFERROR(INDEX(Lotes!$E:$E,MATCH(1,(Lotes!$A:$A=C7952)*(Lotes!$C:$C=E7952),0)),"")</f>
        <v/>
      </c>
      <c r="G7952" s="14" t="n"/>
    </row>
    <row r="7953">
      <c r="A7953" s="10" t="n"/>
      <c r="D7953">
        <f>IFERROR(VLOOKUP(C7953,Produtos!A:B,2,FALSE),"")</f>
        <v/>
      </c>
      <c r="F7953" s="10">
        <f>IFERROR(INDEX(Lotes!$E:$E,MATCH(1,(Lotes!$A:$A=C7953)*(Lotes!$C:$C=E7953),0)),"")</f>
        <v/>
      </c>
      <c r="G7953" s="14" t="n"/>
    </row>
    <row r="7954">
      <c r="A7954" s="10" t="n"/>
      <c r="D7954">
        <f>IFERROR(VLOOKUP(C7954,Produtos!A:B,2,FALSE),"")</f>
        <v/>
      </c>
      <c r="F7954" s="10">
        <f>IFERROR(INDEX(Lotes!$E:$E,MATCH(1,(Lotes!$A:$A=C7954)*(Lotes!$C:$C=E7954),0)),"")</f>
        <v/>
      </c>
      <c r="G7954" s="14" t="n"/>
    </row>
    <row r="7955">
      <c r="A7955" s="10" t="n"/>
      <c r="D7955">
        <f>IFERROR(VLOOKUP(C7955,Produtos!A:B,2,FALSE),"")</f>
        <v/>
      </c>
      <c r="F7955" s="10">
        <f>IFERROR(INDEX(Lotes!$E:$E,MATCH(1,(Lotes!$A:$A=C7955)*(Lotes!$C:$C=E7955),0)),"")</f>
        <v/>
      </c>
      <c r="G7955" s="14" t="n"/>
    </row>
    <row r="7956">
      <c r="A7956" s="10" t="n"/>
      <c r="D7956">
        <f>IFERROR(VLOOKUP(C7956,Produtos!A:B,2,FALSE),"")</f>
        <v/>
      </c>
      <c r="F7956" s="10">
        <f>IFERROR(INDEX(Lotes!$E:$E,MATCH(1,(Lotes!$A:$A=C7956)*(Lotes!$C:$C=E7956),0)),"")</f>
        <v/>
      </c>
      <c r="G7956" s="14" t="n"/>
    </row>
    <row r="7957">
      <c r="A7957" s="10" t="n"/>
      <c r="D7957">
        <f>IFERROR(VLOOKUP(C7957,Produtos!A:B,2,FALSE),"")</f>
        <v/>
      </c>
      <c r="F7957" s="10">
        <f>IFERROR(INDEX(Lotes!$E:$E,MATCH(1,(Lotes!$A:$A=C7957)*(Lotes!$C:$C=E7957),0)),"")</f>
        <v/>
      </c>
      <c r="G7957" s="14" t="n"/>
    </row>
    <row r="7958">
      <c r="A7958" s="10" t="n"/>
      <c r="D7958">
        <f>IFERROR(VLOOKUP(C7958,Produtos!A:B,2,FALSE),"")</f>
        <v/>
      </c>
      <c r="F7958" s="10">
        <f>IFERROR(INDEX(Lotes!$E:$E,MATCH(1,(Lotes!$A:$A=C7958)*(Lotes!$C:$C=E7958),0)),"")</f>
        <v/>
      </c>
      <c r="G7958" s="14" t="n"/>
    </row>
    <row r="7959">
      <c r="A7959" s="10" t="n"/>
      <c r="D7959">
        <f>IFERROR(VLOOKUP(C7959,Produtos!A:B,2,FALSE),"")</f>
        <v/>
      </c>
      <c r="F7959" s="10">
        <f>IFERROR(INDEX(Lotes!$E:$E,MATCH(1,(Lotes!$A:$A=C7959)*(Lotes!$C:$C=E7959),0)),"")</f>
        <v/>
      </c>
      <c r="G7959" s="14" t="n"/>
    </row>
    <row r="7960">
      <c r="A7960" s="10" t="n"/>
      <c r="D7960">
        <f>IFERROR(VLOOKUP(C7960,Produtos!A:B,2,FALSE),"")</f>
        <v/>
      </c>
      <c r="F7960" s="10">
        <f>IFERROR(INDEX(Lotes!$E:$E,MATCH(1,(Lotes!$A:$A=C7960)*(Lotes!$C:$C=E7960),0)),"")</f>
        <v/>
      </c>
      <c r="G7960" s="14" t="n"/>
    </row>
    <row r="7961">
      <c r="A7961" s="10" t="n"/>
      <c r="D7961">
        <f>IFERROR(VLOOKUP(C7961,Produtos!A:B,2,FALSE),"")</f>
        <v/>
      </c>
      <c r="F7961" s="10">
        <f>IFERROR(INDEX(Lotes!$E:$E,MATCH(1,(Lotes!$A:$A=C7961)*(Lotes!$C:$C=E7961),0)),"")</f>
        <v/>
      </c>
      <c r="G7961" s="14" t="n"/>
    </row>
    <row r="7962">
      <c r="A7962" s="10" t="n"/>
      <c r="D7962">
        <f>IFERROR(VLOOKUP(C7962,Produtos!A:B,2,FALSE),"")</f>
        <v/>
      </c>
      <c r="F7962" s="10">
        <f>IFERROR(INDEX(Lotes!$E:$E,MATCH(1,(Lotes!$A:$A=C7962)*(Lotes!$C:$C=E7962),0)),"")</f>
        <v/>
      </c>
      <c r="G7962" s="14" t="n"/>
    </row>
    <row r="7963">
      <c r="A7963" s="10" t="n"/>
      <c r="D7963">
        <f>IFERROR(VLOOKUP(C7963,Produtos!A:B,2,FALSE),"")</f>
        <v/>
      </c>
      <c r="F7963" s="10">
        <f>IFERROR(INDEX(Lotes!$E:$E,MATCH(1,(Lotes!$A:$A=C7963)*(Lotes!$C:$C=E7963),0)),"")</f>
        <v/>
      </c>
      <c r="G7963" s="14" t="n"/>
    </row>
    <row r="7964">
      <c r="A7964" s="10" t="n"/>
      <c r="D7964">
        <f>IFERROR(VLOOKUP(C7964,Produtos!A:B,2,FALSE),"")</f>
        <v/>
      </c>
      <c r="F7964" s="10">
        <f>IFERROR(INDEX(Lotes!$E:$E,MATCH(1,(Lotes!$A:$A=C7964)*(Lotes!$C:$C=E7964),0)),"")</f>
        <v/>
      </c>
      <c r="G7964" s="14" t="n"/>
    </row>
    <row r="7965">
      <c r="A7965" s="10" t="n"/>
      <c r="D7965">
        <f>IFERROR(VLOOKUP(C7965,Produtos!A:B,2,FALSE),"")</f>
        <v/>
      </c>
      <c r="F7965" s="10">
        <f>IFERROR(INDEX(Lotes!$E:$E,MATCH(1,(Lotes!$A:$A=C7965)*(Lotes!$C:$C=E7965),0)),"")</f>
        <v/>
      </c>
      <c r="G7965" s="14" t="n"/>
    </row>
    <row r="7966">
      <c r="A7966" s="10" t="n"/>
      <c r="D7966">
        <f>IFERROR(VLOOKUP(C7966,Produtos!A:B,2,FALSE),"")</f>
        <v/>
      </c>
      <c r="F7966" s="10">
        <f>IFERROR(INDEX(Lotes!$E:$E,MATCH(1,(Lotes!$A:$A=C7966)*(Lotes!$C:$C=E7966),0)),"")</f>
        <v/>
      </c>
      <c r="G7966" s="14" t="n"/>
    </row>
    <row r="7967">
      <c r="A7967" s="10" t="n"/>
      <c r="D7967">
        <f>IFERROR(VLOOKUP(C7967,Produtos!A:B,2,FALSE),"")</f>
        <v/>
      </c>
      <c r="F7967" s="10">
        <f>IFERROR(INDEX(Lotes!$E:$E,MATCH(1,(Lotes!$A:$A=C7967)*(Lotes!$C:$C=E7967),0)),"")</f>
        <v/>
      </c>
      <c r="G7967" s="14" t="n"/>
    </row>
    <row r="7968">
      <c r="A7968" s="10" t="n"/>
      <c r="D7968">
        <f>IFERROR(VLOOKUP(C7968,Produtos!A:B,2,FALSE),"")</f>
        <v/>
      </c>
      <c r="F7968" s="10">
        <f>IFERROR(INDEX(Lotes!$E:$E,MATCH(1,(Lotes!$A:$A=C7968)*(Lotes!$C:$C=E7968),0)),"")</f>
        <v/>
      </c>
      <c r="G7968" s="14" t="n"/>
    </row>
    <row r="7969">
      <c r="A7969" s="10" t="n"/>
      <c r="D7969">
        <f>IFERROR(VLOOKUP(C7969,Produtos!A:B,2,FALSE),"")</f>
        <v/>
      </c>
      <c r="F7969" s="10">
        <f>IFERROR(INDEX(Lotes!$E:$E,MATCH(1,(Lotes!$A:$A=C7969)*(Lotes!$C:$C=E7969),0)),"")</f>
        <v/>
      </c>
      <c r="G7969" s="14" t="n"/>
    </row>
    <row r="7970">
      <c r="A7970" s="10" t="n"/>
      <c r="D7970">
        <f>IFERROR(VLOOKUP(C7970,Produtos!A:B,2,FALSE),"")</f>
        <v/>
      </c>
      <c r="F7970" s="10">
        <f>IFERROR(INDEX(Lotes!$E:$E,MATCH(1,(Lotes!$A:$A=C7970)*(Lotes!$C:$C=E7970),0)),"")</f>
        <v/>
      </c>
      <c r="G7970" s="14" t="n"/>
    </row>
    <row r="7971">
      <c r="A7971" s="10" t="n"/>
      <c r="D7971">
        <f>IFERROR(VLOOKUP(C7971,Produtos!A:B,2,FALSE),"")</f>
        <v/>
      </c>
      <c r="F7971" s="10">
        <f>IFERROR(INDEX(Lotes!$E:$E,MATCH(1,(Lotes!$A:$A=C7971)*(Lotes!$C:$C=E7971),0)),"")</f>
        <v/>
      </c>
      <c r="G7971" s="14" t="n"/>
    </row>
    <row r="7972">
      <c r="A7972" s="10" t="n"/>
      <c r="D7972">
        <f>IFERROR(VLOOKUP(C7972,Produtos!A:B,2,FALSE),"")</f>
        <v/>
      </c>
      <c r="F7972" s="10">
        <f>IFERROR(INDEX(Lotes!$E:$E,MATCH(1,(Lotes!$A:$A=C7972)*(Lotes!$C:$C=E7972),0)),"")</f>
        <v/>
      </c>
      <c r="G7972" s="14" t="n"/>
    </row>
    <row r="7973">
      <c r="A7973" s="10" t="n"/>
      <c r="D7973">
        <f>IFERROR(VLOOKUP(C7973,Produtos!A:B,2,FALSE),"")</f>
        <v/>
      </c>
      <c r="F7973" s="10">
        <f>IFERROR(INDEX(Lotes!$E:$E,MATCH(1,(Lotes!$A:$A=C7973)*(Lotes!$C:$C=E7973),0)),"")</f>
        <v/>
      </c>
      <c r="G7973" s="14" t="n"/>
    </row>
    <row r="7974">
      <c r="A7974" s="10" t="n"/>
      <c r="D7974">
        <f>IFERROR(VLOOKUP(C7974,Produtos!A:B,2,FALSE),"")</f>
        <v/>
      </c>
      <c r="F7974" s="10">
        <f>IFERROR(INDEX(Lotes!$E:$E,MATCH(1,(Lotes!$A:$A=C7974)*(Lotes!$C:$C=E7974),0)),"")</f>
        <v/>
      </c>
      <c r="G7974" s="14" t="n"/>
    </row>
    <row r="7975">
      <c r="A7975" s="10" t="n"/>
      <c r="D7975">
        <f>IFERROR(VLOOKUP(C7975,Produtos!A:B,2,FALSE),"")</f>
        <v/>
      </c>
      <c r="F7975" s="10">
        <f>IFERROR(INDEX(Lotes!$E:$E,MATCH(1,(Lotes!$A:$A=C7975)*(Lotes!$C:$C=E7975),0)),"")</f>
        <v/>
      </c>
      <c r="G7975" s="14" t="n"/>
    </row>
    <row r="7976">
      <c r="A7976" s="10" t="n"/>
      <c r="D7976">
        <f>IFERROR(VLOOKUP(C7976,Produtos!A:B,2,FALSE),"")</f>
        <v/>
      </c>
      <c r="F7976" s="10">
        <f>IFERROR(INDEX(Lotes!$E:$E,MATCH(1,(Lotes!$A:$A=C7976)*(Lotes!$C:$C=E7976),0)),"")</f>
        <v/>
      </c>
      <c r="G7976" s="14" t="n"/>
    </row>
    <row r="7977">
      <c r="A7977" s="10" t="n"/>
      <c r="D7977">
        <f>IFERROR(VLOOKUP(C7977,Produtos!A:B,2,FALSE),"")</f>
        <v/>
      </c>
      <c r="F7977" s="10">
        <f>IFERROR(INDEX(Lotes!$E:$E,MATCH(1,(Lotes!$A:$A=C7977)*(Lotes!$C:$C=E7977),0)),"")</f>
        <v/>
      </c>
      <c r="G7977" s="14" t="n"/>
    </row>
    <row r="7978">
      <c r="A7978" s="10" t="n"/>
      <c r="D7978">
        <f>IFERROR(VLOOKUP(C7978,Produtos!A:B,2,FALSE),"")</f>
        <v/>
      </c>
      <c r="F7978" s="10">
        <f>IFERROR(INDEX(Lotes!$E:$E,MATCH(1,(Lotes!$A:$A=C7978)*(Lotes!$C:$C=E7978),0)),"")</f>
        <v/>
      </c>
      <c r="G7978" s="14" t="n"/>
    </row>
    <row r="7979">
      <c r="A7979" s="10" t="n"/>
      <c r="D7979">
        <f>IFERROR(VLOOKUP(C7979,Produtos!A:B,2,FALSE),"")</f>
        <v/>
      </c>
      <c r="F7979" s="10">
        <f>IFERROR(INDEX(Lotes!$E:$E,MATCH(1,(Lotes!$A:$A=C7979)*(Lotes!$C:$C=E7979),0)),"")</f>
        <v/>
      </c>
      <c r="G7979" s="14" t="n"/>
    </row>
    <row r="7980">
      <c r="A7980" s="10" t="n"/>
      <c r="D7980">
        <f>IFERROR(VLOOKUP(C7980,Produtos!A:B,2,FALSE),"")</f>
        <v/>
      </c>
      <c r="F7980" s="10">
        <f>IFERROR(INDEX(Lotes!$E:$E,MATCH(1,(Lotes!$A:$A=C7980)*(Lotes!$C:$C=E7980),0)),"")</f>
        <v/>
      </c>
      <c r="G7980" s="14" t="n"/>
    </row>
    <row r="7981">
      <c r="A7981" s="10" t="n"/>
      <c r="D7981">
        <f>IFERROR(VLOOKUP(C7981,Produtos!A:B,2,FALSE),"")</f>
        <v/>
      </c>
      <c r="F7981" s="10">
        <f>IFERROR(INDEX(Lotes!$E:$E,MATCH(1,(Lotes!$A:$A=C7981)*(Lotes!$C:$C=E7981),0)),"")</f>
        <v/>
      </c>
      <c r="G7981" s="14" t="n"/>
    </row>
    <row r="7982">
      <c r="A7982" s="10" t="n"/>
      <c r="D7982">
        <f>IFERROR(VLOOKUP(C7982,Produtos!A:B,2,FALSE),"")</f>
        <v/>
      </c>
      <c r="F7982" s="10">
        <f>IFERROR(INDEX(Lotes!$E:$E,MATCH(1,(Lotes!$A:$A=C7982)*(Lotes!$C:$C=E7982),0)),"")</f>
        <v/>
      </c>
      <c r="G7982" s="14" t="n"/>
    </row>
    <row r="7983">
      <c r="A7983" s="10" t="n"/>
      <c r="D7983">
        <f>IFERROR(VLOOKUP(C7983,Produtos!A:B,2,FALSE),"")</f>
        <v/>
      </c>
      <c r="F7983" s="10">
        <f>IFERROR(INDEX(Lotes!$E:$E,MATCH(1,(Lotes!$A:$A=C7983)*(Lotes!$C:$C=E7983),0)),"")</f>
        <v/>
      </c>
      <c r="G7983" s="14" t="n"/>
    </row>
    <row r="7984">
      <c r="A7984" s="10" t="n"/>
      <c r="D7984">
        <f>IFERROR(VLOOKUP(C7984,Produtos!A:B,2,FALSE),"")</f>
        <v/>
      </c>
      <c r="F7984" s="10">
        <f>IFERROR(INDEX(Lotes!$E:$E,MATCH(1,(Lotes!$A:$A=C7984)*(Lotes!$C:$C=E7984),0)),"")</f>
        <v/>
      </c>
      <c r="G7984" s="14" t="n"/>
    </row>
    <row r="7985">
      <c r="A7985" s="10" t="n"/>
      <c r="D7985">
        <f>IFERROR(VLOOKUP(C7985,Produtos!A:B,2,FALSE),"")</f>
        <v/>
      </c>
      <c r="F7985" s="10">
        <f>IFERROR(INDEX(Lotes!$E:$E,MATCH(1,(Lotes!$A:$A=C7985)*(Lotes!$C:$C=E7985),0)),"")</f>
        <v/>
      </c>
      <c r="G7985" s="14" t="n"/>
    </row>
    <row r="7986">
      <c r="A7986" s="10" t="n"/>
      <c r="D7986">
        <f>IFERROR(VLOOKUP(C7986,Produtos!A:B,2,FALSE),"")</f>
        <v/>
      </c>
      <c r="F7986" s="10">
        <f>IFERROR(INDEX(Lotes!$E:$E,MATCH(1,(Lotes!$A:$A=C7986)*(Lotes!$C:$C=E7986),0)),"")</f>
        <v/>
      </c>
      <c r="G7986" s="14" t="n"/>
    </row>
    <row r="7987">
      <c r="A7987" s="10" t="n"/>
      <c r="D7987">
        <f>IFERROR(VLOOKUP(C7987,Produtos!A:B,2,FALSE),"")</f>
        <v/>
      </c>
      <c r="F7987" s="10">
        <f>IFERROR(INDEX(Lotes!$E:$E,MATCH(1,(Lotes!$A:$A=C7987)*(Lotes!$C:$C=E7987),0)),"")</f>
        <v/>
      </c>
      <c r="G7987" s="14" t="n"/>
    </row>
    <row r="7988">
      <c r="A7988" s="10" t="n"/>
      <c r="D7988">
        <f>IFERROR(VLOOKUP(C7988,Produtos!A:B,2,FALSE),"")</f>
        <v/>
      </c>
      <c r="F7988" s="10">
        <f>IFERROR(INDEX(Lotes!$E:$E,MATCH(1,(Lotes!$A:$A=C7988)*(Lotes!$C:$C=E7988),0)),"")</f>
        <v/>
      </c>
      <c r="G7988" s="14" t="n"/>
    </row>
    <row r="7989">
      <c r="A7989" s="10" t="n"/>
      <c r="D7989">
        <f>IFERROR(VLOOKUP(C7989,Produtos!A:B,2,FALSE),"")</f>
        <v/>
      </c>
      <c r="F7989" s="10">
        <f>IFERROR(INDEX(Lotes!$E:$E,MATCH(1,(Lotes!$A:$A=C7989)*(Lotes!$C:$C=E7989),0)),"")</f>
        <v/>
      </c>
      <c r="G7989" s="14" t="n"/>
    </row>
    <row r="7990">
      <c r="A7990" s="10" t="n"/>
      <c r="D7990">
        <f>IFERROR(VLOOKUP(C7990,Produtos!A:B,2,FALSE),"")</f>
        <v/>
      </c>
      <c r="F7990" s="10">
        <f>IFERROR(INDEX(Lotes!$E:$E,MATCH(1,(Lotes!$A:$A=C7990)*(Lotes!$C:$C=E7990),0)),"")</f>
        <v/>
      </c>
      <c r="G7990" s="14" t="n"/>
    </row>
    <row r="7991">
      <c r="A7991" s="10" t="n"/>
      <c r="D7991">
        <f>IFERROR(VLOOKUP(C7991,Produtos!A:B,2,FALSE),"")</f>
        <v/>
      </c>
      <c r="F7991" s="10">
        <f>IFERROR(INDEX(Lotes!$E:$E,MATCH(1,(Lotes!$A:$A=C7991)*(Lotes!$C:$C=E7991),0)),"")</f>
        <v/>
      </c>
      <c r="G7991" s="14" t="n"/>
    </row>
    <row r="7992">
      <c r="A7992" s="10" t="n"/>
      <c r="D7992">
        <f>IFERROR(VLOOKUP(C7992,Produtos!A:B,2,FALSE),"")</f>
        <v/>
      </c>
      <c r="F7992" s="10">
        <f>IFERROR(INDEX(Lotes!$E:$E,MATCH(1,(Lotes!$A:$A=C7992)*(Lotes!$C:$C=E7992),0)),"")</f>
        <v/>
      </c>
      <c r="G7992" s="14" t="n"/>
    </row>
    <row r="7993">
      <c r="A7993" s="10" t="n"/>
      <c r="D7993">
        <f>IFERROR(VLOOKUP(C7993,Produtos!A:B,2,FALSE),"")</f>
        <v/>
      </c>
      <c r="F7993" s="10">
        <f>IFERROR(INDEX(Lotes!$E:$E,MATCH(1,(Lotes!$A:$A=C7993)*(Lotes!$C:$C=E7993),0)),"")</f>
        <v/>
      </c>
      <c r="G7993" s="14" t="n"/>
    </row>
    <row r="7994">
      <c r="A7994" s="10" t="n"/>
      <c r="D7994">
        <f>IFERROR(VLOOKUP(C7994,Produtos!A:B,2,FALSE),"")</f>
        <v/>
      </c>
      <c r="F7994" s="10">
        <f>IFERROR(INDEX(Lotes!$E:$E,MATCH(1,(Lotes!$A:$A=C7994)*(Lotes!$C:$C=E7994),0)),"")</f>
        <v/>
      </c>
      <c r="G7994" s="14" t="n"/>
    </row>
    <row r="7995">
      <c r="A7995" s="10" t="n"/>
      <c r="D7995">
        <f>IFERROR(VLOOKUP(C7995,Produtos!A:B,2,FALSE),"")</f>
        <v/>
      </c>
      <c r="F7995" s="10">
        <f>IFERROR(INDEX(Lotes!$E:$E,MATCH(1,(Lotes!$A:$A=C7995)*(Lotes!$C:$C=E7995),0)),"")</f>
        <v/>
      </c>
      <c r="G7995" s="14" t="n"/>
    </row>
    <row r="7996">
      <c r="A7996" s="10" t="n"/>
      <c r="D7996">
        <f>IFERROR(VLOOKUP(C7996,Produtos!A:B,2,FALSE),"")</f>
        <v/>
      </c>
      <c r="F7996" s="10">
        <f>IFERROR(INDEX(Lotes!$E:$E,MATCH(1,(Lotes!$A:$A=C7996)*(Lotes!$C:$C=E7996),0)),"")</f>
        <v/>
      </c>
      <c r="G7996" s="14" t="n"/>
    </row>
    <row r="7997">
      <c r="A7997" s="10" t="n"/>
      <c r="D7997">
        <f>IFERROR(VLOOKUP(C7997,Produtos!A:B,2,FALSE),"")</f>
        <v/>
      </c>
      <c r="F7997" s="10">
        <f>IFERROR(INDEX(Lotes!$E:$E,MATCH(1,(Lotes!$A:$A=C7997)*(Lotes!$C:$C=E7997),0)),"")</f>
        <v/>
      </c>
      <c r="G7997" s="14" t="n"/>
    </row>
    <row r="7998">
      <c r="A7998" s="10" t="n"/>
      <c r="D7998">
        <f>IFERROR(VLOOKUP(C7998,Produtos!A:B,2,FALSE),"")</f>
        <v/>
      </c>
      <c r="F7998" s="10">
        <f>IFERROR(INDEX(Lotes!$E:$E,MATCH(1,(Lotes!$A:$A=C7998)*(Lotes!$C:$C=E7998),0)),"")</f>
        <v/>
      </c>
      <c r="G7998" s="14" t="n"/>
    </row>
    <row r="7999">
      <c r="A7999" s="10" t="n"/>
      <c r="D7999">
        <f>IFERROR(VLOOKUP(C7999,Produtos!A:B,2,FALSE),"")</f>
        <v/>
      </c>
      <c r="F7999" s="10">
        <f>IFERROR(INDEX(Lotes!$E:$E,MATCH(1,(Lotes!$A:$A=C7999)*(Lotes!$C:$C=E7999),0)),"")</f>
        <v/>
      </c>
      <c r="G7999" s="14" t="n"/>
    </row>
    <row r="8000">
      <c r="A8000" s="10" t="n"/>
      <c r="D8000">
        <f>IFERROR(VLOOKUP(C8000,Produtos!A:B,2,FALSE),"")</f>
        <v/>
      </c>
      <c r="F8000" s="10">
        <f>IFERROR(INDEX(Lotes!$E:$E,MATCH(1,(Lotes!$A:$A=C8000)*(Lotes!$C:$C=E8000),0)),"")</f>
        <v/>
      </c>
      <c r="G8000" s="14" t="n"/>
    </row>
    <row r="8001">
      <c r="A8001" s="10" t="n"/>
      <c r="D8001">
        <f>IFERROR(VLOOKUP(C8001,Produtos!A:B,2,FALSE),"")</f>
        <v/>
      </c>
      <c r="F8001" s="10">
        <f>IFERROR(INDEX(Lotes!$E:$E,MATCH(1,(Lotes!$A:$A=C8001)*(Lotes!$C:$C=E8001),0)),"")</f>
        <v/>
      </c>
      <c r="G8001" s="14" t="n"/>
    </row>
    <row r="8002">
      <c r="A8002" s="10" t="n"/>
      <c r="D8002">
        <f>IFERROR(VLOOKUP(C8002,Produtos!A:B,2,FALSE),"")</f>
        <v/>
      </c>
      <c r="F8002" s="10">
        <f>IFERROR(INDEX(Lotes!$E:$E,MATCH(1,(Lotes!$A:$A=C8002)*(Lotes!$C:$C=E8002),0)),"")</f>
        <v/>
      </c>
      <c r="G8002" s="14" t="n"/>
    </row>
    <row r="8003">
      <c r="A8003" s="10" t="n"/>
      <c r="D8003">
        <f>IFERROR(VLOOKUP(C8003,Produtos!A:B,2,FALSE),"")</f>
        <v/>
      </c>
      <c r="F8003" s="10">
        <f>IFERROR(INDEX(Lotes!$E:$E,MATCH(1,(Lotes!$A:$A=C8003)*(Lotes!$C:$C=E8003),0)),"")</f>
        <v/>
      </c>
      <c r="G8003" s="14" t="n"/>
    </row>
    <row r="8004">
      <c r="A8004" s="10" t="n"/>
      <c r="D8004">
        <f>IFERROR(VLOOKUP(C8004,Produtos!A:B,2,FALSE),"")</f>
        <v/>
      </c>
      <c r="F8004" s="10">
        <f>IFERROR(INDEX(Lotes!$E:$E,MATCH(1,(Lotes!$A:$A=C8004)*(Lotes!$C:$C=E8004),0)),"")</f>
        <v/>
      </c>
      <c r="G8004" s="14" t="n"/>
    </row>
    <row r="8005">
      <c r="A8005" s="10" t="n"/>
      <c r="D8005">
        <f>IFERROR(VLOOKUP(C8005,Produtos!A:B,2,FALSE),"")</f>
        <v/>
      </c>
      <c r="F8005" s="10">
        <f>IFERROR(INDEX(Lotes!$E:$E,MATCH(1,(Lotes!$A:$A=C8005)*(Lotes!$C:$C=E8005),0)),"")</f>
        <v/>
      </c>
      <c r="G8005" s="14" t="n"/>
    </row>
    <row r="8006">
      <c r="A8006" s="10" t="n"/>
      <c r="D8006">
        <f>IFERROR(VLOOKUP(C8006,Produtos!A:B,2,FALSE),"")</f>
        <v/>
      </c>
      <c r="F8006" s="10">
        <f>IFERROR(INDEX(Lotes!$E:$E,MATCH(1,(Lotes!$A:$A=C8006)*(Lotes!$C:$C=E8006),0)),"")</f>
        <v/>
      </c>
      <c r="G8006" s="14" t="n"/>
    </row>
    <row r="8007">
      <c r="A8007" s="10" t="n"/>
      <c r="D8007">
        <f>IFERROR(VLOOKUP(C8007,Produtos!A:B,2,FALSE),"")</f>
        <v/>
      </c>
      <c r="F8007" s="10">
        <f>IFERROR(INDEX(Lotes!$E:$E,MATCH(1,(Lotes!$A:$A=C8007)*(Lotes!$C:$C=E8007),0)),"")</f>
        <v/>
      </c>
      <c r="G8007" s="14" t="n"/>
    </row>
    <row r="8008">
      <c r="A8008" s="10" t="n"/>
      <c r="D8008">
        <f>IFERROR(VLOOKUP(C8008,Produtos!A:B,2,FALSE),"")</f>
        <v/>
      </c>
      <c r="F8008" s="10">
        <f>IFERROR(INDEX(Lotes!$E:$E,MATCH(1,(Lotes!$A:$A=C8008)*(Lotes!$C:$C=E8008),0)),"")</f>
        <v/>
      </c>
      <c r="G8008" s="14" t="n"/>
    </row>
    <row r="8009">
      <c r="A8009" s="10" t="n"/>
      <c r="D8009">
        <f>IFERROR(VLOOKUP(C8009,Produtos!A:B,2,FALSE),"")</f>
        <v/>
      </c>
      <c r="F8009" s="10">
        <f>IFERROR(INDEX(Lotes!$E:$E,MATCH(1,(Lotes!$A:$A=C8009)*(Lotes!$C:$C=E8009),0)),"")</f>
        <v/>
      </c>
      <c r="G8009" s="14" t="n"/>
    </row>
    <row r="8010">
      <c r="A8010" s="10" t="n"/>
      <c r="D8010">
        <f>IFERROR(VLOOKUP(C8010,Produtos!A:B,2,FALSE),"")</f>
        <v/>
      </c>
      <c r="F8010" s="10">
        <f>IFERROR(INDEX(Lotes!$E:$E,MATCH(1,(Lotes!$A:$A=C8010)*(Lotes!$C:$C=E8010),0)),"")</f>
        <v/>
      </c>
      <c r="G8010" s="14" t="n"/>
    </row>
    <row r="8011">
      <c r="A8011" s="10" t="n"/>
      <c r="D8011">
        <f>IFERROR(VLOOKUP(C8011,Produtos!A:B,2,FALSE),"")</f>
        <v/>
      </c>
      <c r="F8011" s="10">
        <f>IFERROR(INDEX(Lotes!$E:$E,MATCH(1,(Lotes!$A:$A=C8011)*(Lotes!$C:$C=E8011),0)),"")</f>
        <v/>
      </c>
      <c r="G8011" s="14" t="n"/>
    </row>
    <row r="8012">
      <c r="A8012" s="10" t="n"/>
      <c r="D8012">
        <f>IFERROR(VLOOKUP(C8012,Produtos!A:B,2,FALSE),"")</f>
        <v/>
      </c>
      <c r="F8012" s="10">
        <f>IFERROR(INDEX(Lotes!$E:$E,MATCH(1,(Lotes!$A:$A=C8012)*(Lotes!$C:$C=E8012),0)),"")</f>
        <v/>
      </c>
      <c r="G8012" s="14" t="n"/>
    </row>
    <row r="8013">
      <c r="A8013" s="10" t="n"/>
      <c r="D8013">
        <f>IFERROR(VLOOKUP(C8013,Produtos!A:B,2,FALSE),"")</f>
        <v/>
      </c>
      <c r="F8013" s="10">
        <f>IFERROR(INDEX(Lotes!$E:$E,MATCH(1,(Lotes!$A:$A=C8013)*(Lotes!$C:$C=E8013),0)),"")</f>
        <v/>
      </c>
      <c r="G8013" s="14" t="n"/>
    </row>
    <row r="8014">
      <c r="A8014" s="10" t="n"/>
      <c r="D8014">
        <f>IFERROR(VLOOKUP(C8014,Produtos!A:B,2,FALSE),"")</f>
        <v/>
      </c>
      <c r="F8014" s="10">
        <f>IFERROR(INDEX(Lotes!$E:$E,MATCH(1,(Lotes!$A:$A=C8014)*(Lotes!$C:$C=E8014),0)),"")</f>
        <v/>
      </c>
      <c r="G8014" s="14" t="n"/>
    </row>
    <row r="8015">
      <c r="A8015" s="10" t="n"/>
      <c r="D8015">
        <f>IFERROR(VLOOKUP(C8015,Produtos!A:B,2,FALSE),"")</f>
        <v/>
      </c>
      <c r="F8015" s="10">
        <f>IFERROR(INDEX(Lotes!$E:$E,MATCH(1,(Lotes!$A:$A=C8015)*(Lotes!$C:$C=E8015),0)),"")</f>
        <v/>
      </c>
      <c r="G8015" s="14" t="n"/>
    </row>
    <row r="8016">
      <c r="A8016" s="10" t="n"/>
      <c r="D8016">
        <f>IFERROR(VLOOKUP(C8016,Produtos!A:B,2,FALSE),"")</f>
        <v/>
      </c>
      <c r="F8016" s="10">
        <f>IFERROR(INDEX(Lotes!$E:$E,MATCH(1,(Lotes!$A:$A=C8016)*(Lotes!$C:$C=E8016),0)),"")</f>
        <v/>
      </c>
      <c r="G8016" s="14" t="n"/>
    </row>
    <row r="8017">
      <c r="A8017" s="10" t="n"/>
      <c r="D8017">
        <f>IFERROR(VLOOKUP(C8017,Produtos!A:B,2,FALSE),"")</f>
        <v/>
      </c>
      <c r="F8017" s="10">
        <f>IFERROR(INDEX(Lotes!$E:$E,MATCH(1,(Lotes!$A:$A=C8017)*(Lotes!$C:$C=E8017),0)),"")</f>
        <v/>
      </c>
      <c r="G8017" s="14" t="n"/>
    </row>
    <row r="8018">
      <c r="A8018" s="10" t="n"/>
      <c r="D8018">
        <f>IFERROR(VLOOKUP(C8018,Produtos!A:B,2,FALSE),"")</f>
        <v/>
      </c>
      <c r="F8018" s="10">
        <f>IFERROR(INDEX(Lotes!$E:$E,MATCH(1,(Lotes!$A:$A=C8018)*(Lotes!$C:$C=E8018),0)),"")</f>
        <v/>
      </c>
      <c r="G8018" s="14" t="n"/>
    </row>
    <row r="8019">
      <c r="A8019" s="10" t="n"/>
      <c r="D8019">
        <f>IFERROR(VLOOKUP(C8019,Produtos!A:B,2,FALSE),"")</f>
        <v/>
      </c>
      <c r="F8019" s="10">
        <f>IFERROR(INDEX(Lotes!$E:$E,MATCH(1,(Lotes!$A:$A=C8019)*(Lotes!$C:$C=E8019),0)),"")</f>
        <v/>
      </c>
      <c r="G8019" s="14" t="n"/>
    </row>
    <row r="8020">
      <c r="A8020" s="10" t="n"/>
      <c r="D8020">
        <f>IFERROR(VLOOKUP(C8020,Produtos!A:B,2,FALSE),"")</f>
        <v/>
      </c>
      <c r="F8020" s="10">
        <f>IFERROR(INDEX(Lotes!$E:$E,MATCH(1,(Lotes!$A:$A=C8020)*(Lotes!$C:$C=E8020),0)),"")</f>
        <v/>
      </c>
      <c r="G8020" s="14" t="n"/>
    </row>
    <row r="8021">
      <c r="A8021" s="10" t="n"/>
      <c r="D8021">
        <f>IFERROR(VLOOKUP(C8021,Produtos!A:B,2,FALSE),"")</f>
        <v/>
      </c>
      <c r="F8021" s="10">
        <f>IFERROR(INDEX(Lotes!$E:$E,MATCH(1,(Lotes!$A:$A=C8021)*(Lotes!$C:$C=E8021),0)),"")</f>
        <v/>
      </c>
      <c r="G8021" s="14" t="n"/>
    </row>
    <row r="8022">
      <c r="A8022" s="10" t="n"/>
      <c r="D8022">
        <f>IFERROR(VLOOKUP(C8022,Produtos!A:B,2,FALSE),"")</f>
        <v/>
      </c>
      <c r="F8022" s="10">
        <f>IFERROR(INDEX(Lotes!$E:$E,MATCH(1,(Lotes!$A:$A=C8022)*(Lotes!$C:$C=E8022),0)),"")</f>
        <v/>
      </c>
      <c r="G8022" s="14" t="n"/>
    </row>
    <row r="8023">
      <c r="A8023" s="10" t="n"/>
      <c r="D8023">
        <f>IFERROR(VLOOKUP(C8023,Produtos!A:B,2,FALSE),"")</f>
        <v/>
      </c>
      <c r="F8023" s="10">
        <f>IFERROR(INDEX(Lotes!$E:$E,MATCH(1,(Lotes!$A:$A=C8023)*(Lotes!$C:$C=E8023),0)),"")</f>
        <v/>
      </c>
      <c r="G8023" s="14" t="n"/>
    </row>
    <row r="8024">
      <c r="A8024" s="10" t="n"/>
      <c r="D8024">
        <f>IFERROR(VLOOKUP(C8024,Produtos!A:B,2,FALSE),"")</f>
        <v/>
      </c>
      <c r="F8024" s="10">
        <f>IFERROR(INDEX(Lotes!$E:$E,MATCH(1,(Lotes!$A:$A=C8024)*(Lotes!$C:$C=E8024),0)),"")</f>
        <v/>
      </c>
      <c r="G8024" s="14" t="n"/>
    </row>
    <row r="8025">
      <c r="A8025" s="10" t="n"/>
      <c r="D8025">
        <f>IFERROR(VLOOKUP(C8025,Produtos!A:B,2,FALSE),"")</f>
        <v/>
      </c>
      <c r="F8025" s="10">
        <f>IFERROR(INDEX(Lotes!$E:$E,MATCH(1,(Lotes!$A:$A=C8025)*(Lotes!$C:$C=E8025),0)),"")</f>
        <v/>
      </c>
      <c r="G8025" s="14" t="n"/>
    </row>
    <row r="8026">
      <c r="A8026" s="10" t="n"/>
      <c r="D8026">
        <f>IFERROR(VLOOKUP(C8026,Produtos!A:B,2,FALSE),"")</f>
        <v/>
      </c>
      <c r="F8026" s="10">
        <f>IFERROR(INDEX(Lotes!$E:$E,MATCH(1,(Lotes!$A:$A=C8026)*(Lotes!$C:$C=E8026),0)),"")</f>
        <v/>
      </c>
      <c r="G8026" s="14" t="n"/>
    </row>
    <row r="8027">
      <c r="A8027" s="10" t="n"/>
      <c r="D8027">
        <f>IFERROR(VLOOKUP(C8027,Produtos!A:B,2,FALSE),"")</f>
        <v/>
      </c>
      <c r="F8027" s="10">
        <f>IFERROR(INDEX(Lotes!$E:$E,MATCH(1,(Lotes!$A:$A=C8027)*(Lotes!$C:$C=E8027),0)),"")</f>
        <v/>
      </c>
      <c r="G8027" s="14" t="n"/>
    </row>
    <row r="8028">
      <c r="A8028" s="10" t="n"/>
      <c r="D8028">
        <f>IFERROR(VLOOKUP(C8028,Produtos!A:B,2,FALSE),"")</f>
        <v/>
      </c>
      <c r="F8028" s="10">
        <f>IFERROR(INDEX(Lotes!$E:$E,MATCH(1,(Lotes!$A:$A=C8028)*(Lotes!$C:$C=E8028),0)),"")</f>
        <v/>
      </c>
      <c r="G8028" s="14" t="n"/>
    </row>
    <row r="8029">
      <c r="A8029" s="10" t="n"/>
      <c r="D8029">
        <f>IFERROR(VLOOKUP(C8029,Produtos!A:B,2,FALSE),"")</f>
        <v/>
      </c>
      <c r="F8029" s="10">
        <f>IFERROR(INDEX(Lotes!$E:$E,MATCH(1,(Lotes!$A:$A=C8029)*(Lotes!$C:$C=E8029),0)),"")</f>
        <v/>
      </c>
      <c r="G8029" s="14" t="n"/>
    </row>
    <row r="8030">
      <c r="A8030" s="10" t="n"/>
      <c r="D8030">
        <f>IFERROR(VLOOKUP(C8030,Produtos!A:B,2,FALSE),"")</f>
        <v/>
      </c>
      <c r="F8030" s="10">
        <f>IFERROR(INDEX(Lotes!$E:$E,MATCH(1,(Lotes!$A:$A=C8030)*(Lotes!$C:$C=E8030),0)),"")</f>
        <v/>
      </c>
      <c r="G8030" s="14" t="n"/>
    </row>
    <row r="8031">
      <c r="A8031" s="10" t="n"/>
      <c r="D8031">
        <f>IFERROR(VLOOKUP(C8031,Produtos!A:B,2,FALSE),"")</f>
        <v/>
      </c>
      <c r="F8031" s="10">
        <f>IFERROR(INDEX(Lotes!$E:$E,MATCH(1,(Lotes!$A:$A=C8031)*(Lotes!$C:$C=E8031),0)),"")</f>
        <v/>
      </c>
      <c r="G8031" s="14" t="n"/>
    </row>
    <row r="8032">
      <c r="A8032" s="10" t="n"/>
      <c r="D8032">
        <f>IFERROR(VLOOKUP(C8032,Produtos!A:B,2,FALSE),"")</f>
        <v/>
      </c>
      <c r="F8032" s="10">
        <f>IFERROR(INDEX(Lotes!$E:$E,MATCH(1,(Lotes!$A:$A=C8032)*(Lotes!$C:$C=E8032),0)),"")</f>
        <v/>
      </c>
      <c r="G8032" s="14" t="n"/>
    </row>
    <row r="8033">
      <c r="A8033" s="10" t="n"/>
      <c r="D8033">
        <f>IFERROR(VLOOKUP(C8033,Produtos!A:B,2,FALSE),"")</f>
        <v/>
      </c>
      <c r="F8033" s="10">
        <f>IFERROR(INDEX(Lotes!$E:$E,MATCH(1,(Lotes!$A:$A=C8033)*(Lotes!$C:$C=E8033),0)),"")</f>
        <v/>
      </c>
      <c r="G8033" s="14" t="n"/>
    </row>
    <row r="8034">
      <c r="A8034" s="10" t="n"/>
      <c r="D8034">
        <f>IFERROR(VLOOKUP(C8034,Produtos!A:B,2,FALSE),"")</f>
        <v/>
      </c>
      <c r="F8034" s="10">
        <f>IFERROR(INDEX(Lotes!$E:$E,MATCH(1,(Lotes!$A:$A=C8034)*(Lotes!$C:$C=E8034),0)),"")</f>
        <v/>
      </c>
      <c r="G8034" s="14" t="n"/>
    </row>
    <row r="8035">
      <c r="A8035" s="10" t="n"/>
      <c r="D8035">
        <f>IFERROR(VLOOKUP(C8035,Produtos!A:B,2,FALSE),"")</f>
        <v/>
      </c>
      <c r="F8035" s="10">
        <f>IFERROR(INDEX(Lotes!$E:$E,MATCH(1,(Lotes!$A:$A=C8035)*(Lotes!$C:$C=E8035),0)),"")</f>
        <v/>
      </c>
      <c r="G8035" s="14" t="n"/>
    </row>
    <row r="8036">
      <c r="A8036" s="10" t="n"/>
      <c r="D8036">
        <f>IFERROR(VLOOKUP(C8036,Produtos!A:B,2,FALSE),"")</f>
        <v/>
      </c>
      <c r="F8036" s="10">
        <f>IFERROR(INDEX(Lotes!$E:$E,MATCH(1,(Lotes!$A:$A=C8036)*(Lotes!$C:$C=E8036),0)),"")</f>
        <v/>
      </c>
      <c r="G8036" s="14" t="n"/>
    </row>
    <row r="8037">
      <c r="A8037" s="10" t="n"/>
      <c r="D8037">
        <f>IFERROR(VLOOKUP(C8037,Produtos!A:B,2,FALSE),"")</f>
        <v/>
      </c>
      <c r="F8037" s="10">
        <f>IFERROR(INDEX(Lotes!$E:$E,MATCH(1,(Lotes!$A:$A=C8037)*(Lotes!$C:$C=E8037),0)),"")</f>
        <v/>
      </c>
      <c r="G8037" s="14" t="n"/>
    </row>
    <row r="8038">
      <c r="A8038" s="10" t="n"/>
      <c r="D8038">
        <f>IFERROR(VLOOKUP(C8038,Produtos!A:B,2,FALSE),"")</f>
        <v/>
      </c>
      <c r="F8038" s="10">
        <f>IFERROR(INDEX(Lotes!$E:$E,MATCH(1,(Lotes!$A:$A=C8038)*(Lotes!$C:$C=E8038),0)),"")</f>
        <v/>
      </c>
      <c r="G8038" s="14" t="n"/>
    </row>
    <row r="8039">
      <c r="A8039" s="10" t="n"/>
      <c r="D8039">
        <f>IFERROR(VLOOKUP(C8039,Produtos!A:B,2,FALSE),"")</f>
        <v/>
      </c>
      <c r="F8039" s="10">
        <f>IFERROR(INDEX(Lotes!$E:$E,MATCH(1,(Lotes!$A:$A=C8039)*(Lotes!$C:$C=E8039),0)),"")</f>
        <v/>
      </c>
      <c r="G8039" s="14" t="n"/>
    </row>
    <row r="8040">
      <c r="A8040" s="10" t="n"/>
      <c r="D8040">
        <f>IFERROR(VLOOKUP(C8040,Produtos!A:B,2,FALSE),"")</f>
        <v/>
      </c>
      <c r="F8040" s="10">
        <f>IFERROR(INDEX(Lotes!$E:$E,MATCH(1,(Lotes!$A:$A=C8040)*(Lotes!$C:$C=E8040),0)),"")</f>
        <v/>
      </c>
      <c r="G8040" s="14" t="n"/>
    </row>
    <row r="8041">
      <c r="A8041" s="10" t="n"/>
      <c r="D8041">
        <f>IFERROR(VLOOKUP(C8041,Produtos!A:B,2,FALSE),"")</f>
        <v/>
      </c>
      <c r="F8041" s="10">
        <f>IFERROR(INDEX(Lotes!$E:$E,MATCH(1,(Lotes!$A:$A=C8041)*(Lotes!$C:$C=E8041),0)),"")</f>
        <v/>
      </c>
      <c r="G8041" s="14" t="n"/>
    </row>
    <row r="8042">
      <c r="A8042" s="10" t="n"/>
      <c r="D8042">
        <f>IFERROR(VLOOKUP(C8042,Produtos!A:B,2,FALSE),"")</f>
        <v/>
      </c>
      <c r="F8042" s="10">
        <f>IFERROR(INDEX(Lotes!$E:$E,MATCH(1,(Lotes!$A:$A=C8042)*(Lotes!$C:$C=E8042),0)),"")</f>
        <v/>
      </c>
      <c r="G8042" s="14" t="n"/>
    </row>
    <row r="8043">
      <c r="A8043" s="10" t="n"/>
      <c r="D8043">
        <f>IFERROR(VLOOKUP(C8043,Produtos!A:B,2,FALSE),"")</f>
        <v/>
      </c>
      <c r="F8043" s="10">
        <f>IFERROR(INDEX(Lotes!$E:$E,MATCH(1,(Lotes!$A:$A=C8043)*(Lotes!$C:$C=E8043),0)),"")</f>
        <v/>
      </c>
      <c r="G8043" s="14" t="n"/>
    </row>
    <row r="8044">
      <c r="A8044" s="10" t="n"/>
      <c r="D8044">
        <f>IFERROR(VLOOKUP(C8044,Produtos!A:B,2,FALSE),"")</f>
        <v/>
      </c>
      <c r="F8044" s="10">
        <f>IFERROR(INDEX(Lotes!$E:$E,MATCH(1,(Lotes!$A:$A=C8044)*(Lotes!$C:$C=E8044),0)),"")</f>
        <v/>
      </c>
      <c r="G8044" s="14" t="n"/>
    </row>
    <row r="8045">
      <c r="A8045" s="10" t="n"/>
      <c r="D8045">
        <f>IFERROR(VLOOKUP(C8045,Produtos!A:B,2,FALSE),"")</f>
        <v/>
      </c>
      <c r="F8045" s="10">
        <f>IFERROR(INDEX(Lotes!$E:$E,MATCH(1,(Lotes!$A:$A=C8045)*(Lotes!$C:$C=E8045),0)),"")</f>
        <v/>
      </c>
      <c r="G8045" s="14" t="n"/>
    </row>
    <row r="8046">
      <c r="A8046" s="10" t="n"/>
      <c r="D8046">
        <f>IFERROR(VLOOKUP(C8046,Produtos!A:B,2,FALSE),"")</f>
        <v/>
      </c>
      <c r="F8046" s="10">
        <f>IFERROR(INDEX(Lotes!$E:$E,MATCH(1,(Lotes!$A:$A=C8046)*(Lotes!$C:$C=E8046),0)),"")</f>
        <v/>
      </c>
      <c r="G8046" s="14" t="n"/>
    </row>
    <row r="8047">
      <c r="A8047" s="10" t="n"/>
      <c r="D8047">
        <f>IFERROR(VLOOKUP(C8047,Produtos!A:B,2,FALSE),"")</f>
        <v/>
      </c>
      <c r="F8047" s="10">
        <f>IFERROR(INDEX(Lotes!$E:$E,MATCH(1,(Lotes!$A:$A=C8047)*(Lotes!$C:$C=E8047),0)),"")</f>
        <v/>
      </c>
      <c r="G8047" s="14" t="n"/>
    </row>
    <row r="8048">
      <c r="A8048" s="10" t="n"/>
      <c r="D8048">
        <f>IFERROR(VLOOKUP(C8048,Produtos!A:B,2,FALSE),"")</f>
        <v/>
      </c>
      <c r="F8048" s="10">
        <f>IFERROR(INDEX(Lotes!$E:$E,MATCH(1,(Lotes!$A:$A=C8048)*(Lotes!$C:$C=E8048),0)),"")</f>
        <v/>
      </c>
      <c r="G8048" s="14" t="n"/>
    </row>
    <row r="8049">
      <c r="A8049" s="10" t="n"/>
      <c r="D8049">
        <f>IFERROR(VLOOKUP(C8049,Produtos!A:B,2,FALSE),"")</f>
        <v/>
      </c>
      <c r="F8049" s="10">
        <f>IFERROR(INDEX(Lotes!$E:$E,MATCH(1,(Lotes!$A:$A=C8049)*(Lotes!$C:$C=E8049),0)),"")</f>
        <v/>
      </c>
      <c r="G8049" s="14" t="n"/>
    </row>
    <row r="8050">
      <c r="A8050" s="10" t="n"/>
      <c r="D8050">
        <f>IFERROR(VLOOKUP(C8050,Produtos!A:B,2,FALSE),"")</f>
        <v/>
      </c>
      <c r="F8050" s="10">
        <f>IFERROR(INDEX(Lotes!$E:$E,MATCH(1,(Lotes!$A:$A=C8050)*(Lotes!$C:$C=E8050),0)),"")</f>
        <v/>
      </c>
      <c r="G8050" s="14" t="n"/>
    </row>
    <row r="8051">
      <c r="A8051" s="10" t="n"/>
      <c r="D8051">
        <f>IFERROR(VLOOKUP(C8051,Produtos!A:B,2,FALSE),"")</f>
        <v/>
      </c>
      <c r="F8051" s="10">
        <f>IFERROR(INDEX(Lotes!$E:$E,MATCH(1,(Lotes!$A:$A=C8051)*(Lotes!$C:$C=E8051),0)),"")</f>
        <v/>
      </c>
      <c r="G8051" s="14" t="n"/>
    </row>
    <row r="8052">
      <c r="A8052" s="10" t="n"/>
      <c r="D8052">
        <f>IFERROR(VLOOKUP(C8052,Produtos!A:B,2,FALSE),"")</f>
        <v/>
      </c>
      <c r="F8052" s="10">
        <f>IFERROR(INDEX(Lotes!$E:$E,MATCH(1,(Lotes!$A:$A=C8052)*(Lotes!$C:$C=E8052),0)),"")</f>
        <v/>
      </c>
      <c r="G8052" s="14" t="n"/>
    </row>
    <row r="8053">
      <c r="A8053" s="10" t="n"/>
      <c r="D8053">
        <f>IFERROR(VLOOKUP(C8053,Produtos!A:B,2,FALSE),"")</f>
        <v/>
      </c>
      <c r="F8053" s="10">
        <f>IFERROR(INDEX(Lotes!$E:$E,MATCH(1,(Lotes!$A:$A=C8053)*(Lotes!$C:$C=E8053),0)),"")</f>
        <v/>
      </c>
      <c r="G8053" s="14" t="n"/>
    </row>
    <row r="8054">
      <c r="A8054" s="10" t="n"/>
      <c r="D8054">
        <f>IFERROR(VLOOKUP(C8054,Produtos!A:B,2,FALSE),"")</f>
        <v/>
      </c>
      <c r="F8054" s="10">
        <f>IFERROR(INDEX(Lotes!$E:$E,MATCH(1,(Lotes!$A:$A=C8054)*(Lotes!$C:$C=E8054),0)),"")</f>
        <v/>
      </c>
      <c r="G8054" s="14" t="n"/>
    </row>
    <row r="8055">
      <c r="A8055" s="10" t="n"/>
      <c r="D8055">
        <f>IFERROR(VLOOKUP(C8055,Produtos!A:B,2,FALSE),"")</f>
        <v/>
      </c>
      <c r="F8055" s="10">
        <f>IFERROR(INDEX(Lotes!$E:$E,MATCH(1,(Lotes!$A:$A=C8055)*(Lotes!$C:$C=E8055),0)),"")</f>
        <v/>
      </c>
      <c r="G8055" s="14" t="n"/>
    </row>
    <row r="8056">
      <c r="A8056" s="10" t="n"/>
      <c r="D8056">
        <f>IFERROR(VLOOKUP(C8056,Produtos!A:B,2,FALSE),"")</f>
        <v/>
      </c>
      <c r="F8056" s="10">
        <f>IFERROR(INDEX(Lotes!$E:$E,MATCH(1,(Lotes!$A:$A=C8056)*(Lotes!$C:$C=E8056),0)),"")</f>
        <v/>
      </c>
      <c r="G8056" s="14" t="n"/>
    </row>
    <row r="8057">
      <c r="A8057" s="10" t="n"/>
      <c r="D8057">
        <f>IFERROR(VLOOKUP(C8057,Produtos!A:B,2,FALSE),"")</f>
        <v/>
      </c>
      <c r="F8057" s="10">
        <f>IFERROR(INDEX(Lotes!$E:$E,MATCH(1,(Lotes!$A:$A=C8057)*(Lotes!$C:$C=E8057),0)),"")</f>
        <v/>
      </c>
      <c r="G8057" s="14" t="n"/>
    </row>
    <row r="8058">
      <c r="A8058" s="10" t="n"/>
      <c r="D8058">
        <f>IFERROR(VLOOKUP(C8058,Produtos!A:B,2,FALSE),"")</f>
        <v/>
      </c>
      <c r="F8058" s="10">
        <f>IFERROR(INDEX(Lotes!$E:$E,MATCH(1,(Lotes!$A:$A=C8058)*(Lotes!$C:$C=E8058),0)),"")</f>
        <v/>
      </c>
      <c r="G8058" s="14" t="n"/>
    </row>
    <row r="8059">
      <c r="A8059" s="10" t="n"/>
      <c r="D8059">
        <f>IFERROR(VLOOKUP(C8059,Produtos!A:B,2,FALSE),"")</f>
        <v/>
      </c>
      <c r="F8059" s="10">
        <f>IFERROR(INDEX(Lotes!$E:$E,MATCH(1,(Lotes!$A:$A=C8059)*(Lotes!$C:$C=E8059),0)),"")</f>
        <v/>
      </c>
      <c r="G8059" s="14" t="n"/>
    </row>
    <row r="8060">
      <c r="A8060" s="10" t="n"/>
      <c r="D8060">
        <f>IFERROR(VLOOKUP(C8060,Produtos!A:B,2,FALSE),"")</f>
        <v/>
      </c>
      <c r="F8060" s="10">
        <f>IFERROR(INDEX(Lotes!$E:$E,MATCH(1,(Lotes!$A:$A=C8060)*(Lotes!$C:$C=E8060),0)),"")</f>
        <v/>
      </c>
      <c r="G8060" s="14" t="n"/>
    </row>
    <row r="8061">
      <c r="A8061" s="10" t="n"/>
      <c r="D8061">
        <f>IFERROR(VLOOKUP(C8061,Produtos!A:B,2,FALSE),"")</f>
        <v/>
      </c>
      <c r="F8061" s="10">
        <f>IFERROR(INDEX(Lotes!$E:$E,MATCH(1,(Lotes!$A:$A=C8061)*(Lotes!$C:$C=E8061),0)),"")</f>
        <v/>
      </c>
      <c r="G8061" s="14" t="n"/>
    </row>
    <row r="8062">
      <c r="A8062" s="10" t="n"/>
      <c r="D8062">
        <f>IFERROR(VLOOKUP(C8062,Produtos!A:B,2,FALSE),"")</f>
        <v/>
      </c>
      <c r="F8062" s="10">
        <f>IFERROR(INDEX(Lotes!$E:$E,MATCH(1,(Lotes!$A:$A=C8062)*(Lotes!$C:$C=E8062),0)),"")</f>
        <v/>
      </c>
      <c r="G8062" s="14" t="n"/>
    </row>
    <row r="8063">
      <c r="A8063" s="10" t="n"/>
      <c r="D8063">
        <f>IFERROR(VLOOKUP(C8063,Produtos!A:B,2,FALSE),"")</f>
        <v/>
      </c>
      <c r="F8063" s="10">
        <f>IFERROR(INDEX(Lotes!$E:$E,MATCH(1,(Lotes!$A:$A=C8063)*(Lotes!$C:$C=E8063),0)),"")</f>
        <v/>
      </c>
      <c r="G8063" s="14" t="n"/>
    </row>
    <row r="8064">
      <c r="A8064" s="10" t="n"/>
      <c r="D8064">
        <f>IFERROR(VLOOKUP(C8064,Produtos!A:B,2,FALSE),"")</f>
        <v/>
      </c>
      <c r="F8064" s="10">
        <f>IFERROR(INDEX(Lotes!$E:$E,MATCH(1,(Lotes!$A:$A=C8064)*(Lotes!$C:$C=E8064),0)),"")</f>
        <v/>
      </c>
      <c r="G8064" s="14" t="n"/>
    </row>
    <row r="8065">
      <c r="A8065" s="10" t="n"/>
      <c r="D8065">
        <f>IFERROR(VLOOKUP(C8065,Produtos!A:B,2,FALSE),"")</f>
        <v/>
      </c>
      <c r="F8065" s="10">
        <f>IFERROR(INDEX(Lotes!$E:$E,MATCH(1,(Lotes!$A:$A=C8065)*(Lotes!$C:$C=E8065),0)),"")</f>
        <v/>
      </c>
      <c r="G8065" s="14" t="n"/>
    </row>
    <row r="8066">
      <c r="A8066" s="10" t="n"/>
      <c r="D8066">
        <f>IFERROR(VLOOKUP(C8066,Produtos!A:B,2,FALSE),"")</f>
        <v/>
      </c>
      <c r="F8066" s="10">
        <f>IFERROR(INDEX(Lotes!$E:$E,MATCH(1,(Lotes!$A:$A=C8066)*(Lotes!$C:$C=E8066),0)),"")</f>
        <v/>
      </c>
      <c r="G8066" s="14" t="n"/>
    </row>
    <row r="8067">
      <c r="A8067" s="10" t="n"/>
      <c r="D8067">
        <f>IFERROR(VLOOKUP(C8067,Produtos!A:B,2,FALSE),"")</f>
        <v/>
      </c>
      <c r="F8067" s="10">
        <f>IFERROR(INDEX(Lotes!$E:$E,MATCH(1,(Lotes!$A:$A=C8067)*(Lotes!$C:$C=E8067),0)),"")</f>
        <v/>
      </c>
      <c r="G8067" s="14" t="n"/>
    </row>
    <row r="8068">
      <c r="A8068" s="10" t="n"/>
      <c r="D8068">
        <f>IFERROR(VLOOKUP(C8068,Produtos!A:B,2,FALSE),"")</f>
        <v/>
      </c>
      <c r="F8068" s="10">
        <f>IFERROR(INDEX(Lotes!$E:$E,MATCH(1,(Lotes!$A:$A=C8068)*(Lotes!$C:$C=E8068),0)),"")</f>
        <v/>
      </c>
      <c r="G8068" s="14" t="n"/>
    </row>
    <row r="8069">
      <c r="A8069" s="10" t="n"/>
      <c r="D8069">
        <f>IFERROR(VLOOKUP(C8069,Produtos!A:B,2,FALSE),"")</f>
        <v/>
      </c>
      <c r="F8069" s="10">
        <f>IFERROR(INDEX(Lotes!$E:$E,MATCH(1,(Lotes!$A:$A=C8069)*(Lotes!$C:$C=E8069),0)),"")</f>
        <v/>
      </c>
      <c r="G8069" s="14" t="n"/>
    </row>
    <row r="8070">
      <c r="A8070" s="10" t="n"/>
      <c r="D8070">
        <f>IFERROR(VLOOKUP(C8070,Produtos!A:B,2,FALSE),"")</f>
        <v/>
      </c>
      <c r="F8070" s="10">
        <f>IFERROR(INDEX(Lotes!$E:$E,MATCH(1,(Lotes!$A:$A=C8070)*(Lotes!$C:$C=E8070),0)),"")</f>
        <v/>
      </c>
      <c r="G8070" s="14" t="n"/>
    </row>
    <row r="8071">
      <c r="A8071" s="10" t="n"/>
      <c r="D8071">
        <f>IFERROR(VLOOKUP(C8071,Produtos!A:B,2,FALSE),"")</f>
        <v/>
      </c>
      <c r="F8071" s="10">
        <f>IFERROR(INDEX(Lotes!$E:$E,MATCH(1,(Lotes!$A:$A=C8071)*(Lotes!$C:$C=E8071),0)),"")</f>
        <v/>
      </c>
      <c r="G8071" s="14" t="n"/>
    </row>
    <row r="8072">
      <c r="A8072" s="10" t="n"/>
      <c r="D8072">
        <f>IFERROR(VLOOKUP(C8072,Produtos!A:B,2,FALSE),"")</f>
        <v/>
      </c>
      <c r="F8072" s="10">
        <f>IFERROR(INDEX(Lotes!$E:$E,MATCH(1,(Lotes!$A:$A=C8072)*(Lotes!$C:$C=E8072),0)),"")</f>
        <v/>
      </c>
      <c r="G8072" s="14" t="n"/>
    </row>
    <row r="8073">
      <c r="A8073" s="10" t="n"/>
      <c r="D8073">
        <f>IFERROR(VLOOKUP(C8073,Produtos!A:B,2,FALSE),"")</f>
        <v/>
      </c>
      <c r="F8073" s="10">
        <f>IFERROR(INDEX(Lotes!$E:$E,MATCH(1,(Lotes!$A:$A=C8073)*(Lotes!$C:$C=E8073),0)),"")</f>
        <v/>
      </c>
      <c r="G8073" s="14" t="n"/>
    </row>
    <row r="8074">
      <c r="A8074" s="10" t="n"/>
      <c r="D8074">
        <f>IFERROR(VLOOKUP(C8074,Produtos!A:B,2,FALSE),"")</f>
        <v/>
      </c>
      <c r="F8074" s="10">
        <f>IFERROR(INDEX(Lotes!$E:$E,MATCH(1,(Lotes!$A:$A=C8074)*(Lotes!$C:$C=E8074),0)),"")</f>
        <v/>
      </c>
      <c r="G8074" s="14" t="n"/>
    </row>
    <row r="8075">
      <c r="A8075" s="10" t="n"/>
      <c r="D8075">
        <f>IFERROR(VLOOKUP(C8075,Produtos!A:B,2,FALSE),"")</f>
        <v/>
      </c>
      <c r="F8075" s="10">
        <f>IFERROR(INDEX(Lotes!$E:$E,MATCH(1,(Lotes!$A:$A=C8075)*(Lotes!$C:$C=E8075),0)),"")</f>
        <v/>
      </c>
      <c r="G8075" s="14" t="n"/>
    </row>
    <row r="8076">
      <c r="A8076" s="10" t="n"/>
      <c r="D8076">
        <f>IFERROR(VLOOKUP(C8076,Produtos!A:B,2,FALSE),"")</f>
        <v/>
      </c>
      <c r="F8076" s="10">
        <f>IFERROR(INDEX(Lotes!$E:$E,MATCH(1,(Lotes!$A:$A=C8076)*(Lotes!$C:$C=E8076),0)),"")</f>
        <v/>
      </c>
      <c r="G8076" s="14" t="n"/>
    </row>
    <row r="8077">
      <c r="A8077" s="10" t="n"/>
      <c r="D8077">
        <f>IFERROR(VLOOKUP(C8077,Produtos!A:B,2,FALSE),"")</f>
        <v/>
      </c>
      <c r="F8077" s="10">
        <f>IFERROR(INDEX(Lotes!$E:$E,MATCH(1,(Lotes!$A:$A=C8077)*(Lotes!$C:$C=E8077),0)),"")</f>
        <v/>
      </c>
      <c r="G8077" s="14" t="n"/>
    </row>
    <row r="8078">
      <c r="A8078" s="10" t="n"/>
      <c r="D8078">
        <f>IFERROR(VLOOKUP(C8078,Produtos!A:B,2,FALSE),"")</f>
        <v/>
      </c>
      <c r="F8078" s="10">
        <f>IFERROR(INDEX(Lotes!$E:$E,MATCH(1,(Lotes!$A:$A=C8078)*(Lotes!$C:$C=E8078),0)),"")</f>
        <v/>
      </c>
      <c r="G8078" s="14" t="n"/>
    </row>
    <row r="8079">
      <c r="A8079" s="10" t="n"/>
      <c r="D8079">
        <f>IFERROR(VLOOKUP(C8079,Produtos!A:B,2,FALSE),"")</f>
        <v/>
      </c>
      <c r="F8079" s="10">
        <f>IFERROR(INDEX(Lotes!$E:$E,MATCH(1,(Lotes!$A:$A=C8079)*(Lotes!$C:$C=E8079),0)),"")</f>
        <v/>
      </c>
      <c r="G8079" s="14" t="n"/>
    </row>
    <row r="8080">
      <c r="A8080" s="10" t="n"/>
      <c r="D8080">
        <f>IFERROR(VLOOKUP(C8080,Produtos!A:B,2,FALSE),"")</f>
        <v/>
      </c>
      <c r="F8080" s="10">
        <f>IFERROR(INDEX(Lotes!$E:$E,MATCH(1,(Lotes!$A:$A=C8080)*(Lotes!$C:$C=E8080),0)),"")</f>
        <v/>
      </c>
      <c r="G8080" s="14" t="n"/>
    </row>
    <row r="8081">
      <c r="A8081" s="10" t="n"/>
      <c r="D8081">
        <f>IFERROR(VLOOKUP(C8081,Produtos!A:B,2,FALSE),"")</f>
        <v/>
      </c>
      <c r="F8081" s="10">
        <f>IFERROR(INDEX(Lotes!$E:$E,MATCH(1,(Lotes!$A:$A=C8081)*(Lotes!$C:$C=E8081),0)),"")</f>
        <v/>
      </c>
      <c r="G8081" s="14" t="n"/>
    </row>
    <row r="8082">
      <c r="A8082" s="10" t="n"/>
      <c r="D8082">
        <f>IFERROR(VLOOKUP(C8082,Produtos!A:B,2,FALSE),"")</f>
        <v/>
      </c>
      <c r="F8082" s="10">
        <f>IFERROR(INDEX(Lotes!$E:$E,MATCH(1,(Lotes!$A:$A=C8082)*(Lotes!$C:$C=E8082),0)),"")</f>
        <v/>
      </c>
      <c r="G8082" s="14" t="n"/>
    </row>
    <row r="8083">
      <c r="A8083" s="10" t="n"/>
      <c r="D8083">
        <f>IFERROR(VLOOKUP(C8083,Produtos!A:B,2,FALSE),"")</f>
        <v/>
      </c>
      <c r="F8083" s="10">
        <f>IFERROR(INDEX(Lotes!$E:$E,MATCH(1,(Lotes!$A:$A=C8083)*(Lotes!$C:$C=E8083),0)),"")</f>
        <v/>
      </c>
      <c r="G8083" s="14" t="n"/>
    </row>
    <row r="8084">
      <c r="A8084" s="10" t="n"/>
      <c r="D8084">
        <f>IFERROR(VLOOKUP(C8084,Produtos!A:B,2,FALSE),"")</f>
        <v/>
      </c>
      <c r="F8084" s="10">
        <f>IFERROR(INDEX(Lotes!$E:$E,MATCH(1,(Lotes!$A:$A=C8084)*(Lotes!$C:$C=E8084),0)),"")</f>
        <v/>
      </c>
      <c r="G8084" s="14" t="n"/>
    </row>
    <row r="8085">
      <c r="A8085" s="10" t="n"/>
      <c r="D8085">
        <f>IFERROR(VLOOKUP(C8085,Produtos!A:B,2,FALSE),"")</f>
        <v/>
      </c>
      <c r="F8085" s="10">
        <f>IFERROR(INDEX(Lotes!$E:$E,MATCH(1,(Lotes!$A:$A=C8085)*(Lotes!$C:$C=E8085),0)),"")</f>
        <v/>
      </c>
      <c r="G8085" s="14" t="n"/>
    </row>
    <row r="8086">
      <c r="A8086" s="10" t="n"/>
      <c r="D8086">
        <f>IFERROR(VLOOKUP(C8086,Produtos!A:B,2,FALSE),"")</f>
        <v/>
      </c>
      <c r="F8086" s="10">
        <f>IFERROR(INDEX(Lotes!$E:$E,MATCH(1,(Lotes!$A:$A=C8086)*(Lotes!$C:$C=E8086),0)),"")</f>
        <v/>
      </c>
      <c r="G8086" s="14" t="n"/>
    </row>
    <row r="8087">
      <c r="A8087" s="10" t="n"/>
      <c r="D8087">
        <f>IFERROR(VLOOKUP(C8087,Produtos!A:B,2,FALSE),"")</f>
        <v/>
      </c>
      <c r="F8087" s="10">
        <f>IFERROR(INDEX(Lotes!$E:$E,MATCH(1,(Lotes!$A:$A=C8087)*(Lotes!$C:$C=E8087),0)),"")</f>
        <v/>
      </c>
      <c r="G8087" s="14" t="n"/>
    </row>
    <row r="8088">
      <c r="A8088" s="10" t="n"/>
      <c r="D8088">
        <f>IFERROR(VLOOKUP(C8088,Produtos!A:B,2,FALSE),"")</f>
        <v/>
      </c>
      <c r="F8088" s="10">
        <f>IFERROR(INDEX(Lotes!$E:$E,MATCH(1,(Lotes!$A:$A=C8088)*(Lotes!$C:$C=E8088),0)),"")</f>
        <v/>
      </c>
      <c r="G8088" s="14" t="n"/>
    </row>
    <row r="8089">
      <c r="A8089" s="10" t="n"/>
      <c r="D8089">
        <f>IFERROR(VLOOKUP(C8089,Produtos!A:B,2,FALSE),"")</f>
        <v/>
      </c>
      <c r="F8089" s="10">
        <f>IFERROR(INDEX(Lotes!$E:$E,MATCH(1,(Lotes!$A:$A=C8089)*(Lotes!$C:$C=E8089),0)),"")</f>
        <v/>
      </c>
      <c r="G8089" s="14" t="n"/>
    </row>
    <row r="8090">
      <c r="A8090" s="10" t="n"/>
      <c r="D8090">
        <f>IFERROR(VLOOKUP(C8090,Produtos!A:B,2,FALSE),"")</f>
        <v/>
      </c>
      <c r="F8090" s="10">
        <f>IFERROR(INDEX(Lotes!$E:$E,MATCH(1,(Lotes!$A:$A=C8090)*(Lotes!$C:$C=E8090),0)),"")</f>
        <v/>
      </c>
      <c r="G8090" s="14" t="n"/>
    </row>
    <row r="8091">
      <c r="A8091" s="10" t="n"/>
      <c r="D8091">
        <f>IFERROR(VLOOKUP(C8091,Produtos!A:B,2,FALSE),"")</f>
        <v/>
      </c>
      <c r="F8091" s="10">
        <f>IFERROR(INDEX(Lotes!$E:$E,MATCH(1,(Lotes!$A:$A=C8091)*(Lotes!$C:$C=E8091),0)),"")</f>
        <v/>
      </c>
      <c r="G8091" s="14" t="n"/>
    </row>
    <row r="8092">
      <c r="A8092" s="10" t="n"/>
      <c r="D8092">
        <f>IFERROR(VLOOKUP(C8092,Produtos!A:B,2,FALSE),"")</f>
        <v/>
      </c>
      <c r="F8092" s="10">
        <f>IFERROR(INDEX(Lotes!$E:$E,MATCH(1,(Lotes!$A:$A=C8092)*(Lotes!$C:$C=E8092),0)),"")</f>
        <v/>
      </c>
      <c r="G8092" s="14" t="n"/>
    </row>
    <row r="8093">
      <c r="A8093" s="10" t="n"/>
      <c r="D8093">
        <f>IFERROR(VLOOKUP(C8093,Produtos!A:B,2,FALSE),"")</f>
        <v/>
      </c>
      <c r="F8093" s="10">
        <f>IFERROR(INDEX(Lotes!$E:$E,MATCH(1,(Lotes!$A:$A=C8093)*(Lotes!$C:$C=E8093),0)),"")</f>
        <v/>
      </c>
      <c r="G8093" s="14" t="n"/>
    </row>
    <row r="8094">
      <c r="A8094" s="10" t="n"/>
      <c r="D8094">
        <f>IFERROR(VLOOKUP(C8094,Produtos!A:B,2,FALSE),"")</f>
        <v/>
      </c>
      <c r="F8094" s="10">
        <f>IFERROR(INDEX(Lotes!$E:$E,MATCH(1,(Lotes!$A:$A=C8094)*(Lotes!$C:$C=E8094),0)),"")</f>
        <v/>
      </c>
      <c r="G8094" s="14" t="n"/>
    </row>
    <row r="8095">
      <c r="A8095" s="10" t="n"/>
      <c r="D8095">
        <f>IFERROR(VLOOKUP(C8095,Produtos!A:B,2,FALSE),"")</f>
        <v/>
      </c>
      <c r="F8095" s="10">
        <f>IFERROR(INDEX(Lotes!$E:$E,MATCH(1,(Lotes!$A:$A=C8095)*(Lotes!$C:$C=E8095),0)),"")</f>
        <v/>
      </c>
      <c r="G8095" s="14" t="n"/>
    </row>
    <row r="8096">
      <c r="A8096" s="10" t="n"/>
      <c r="D8096">
        <f>IFERROR(VLOOKUP(C8096,Produtos!A:B,2,FALSE),"")</f>
        <v/>
      </c>
      <c r="F8096" s="10">
        <f>IFERROR(INDEX(Lotes!$E:$E,MATCH(1,(Lotes!$A:$A=C8096)*(Lotes!$C:$C=E8096),0)),"")</f>
        <v/>
      </c>
      <c r="G8096" s="14" t="n"/>
    </row>
    <row r="8097">
      <c r="A8097" s="10" t="n"/>
      <c r="D8097">
        <f>IFERROR(VLOOKUP(C8097,Produtos!A:B,2,FALSE),"")</f>
        <v/>
      </c>
      <c r="F8097" s="10">
        <f>IFERROR(INDEX(Lotes!$E:$E,MATCH(1,(Lotes!$A:$A=C8097)*(Lotes!$C:$C=E8097),0)),"")</f>
        <v/>
      </c>
      <c r="G8097" s="14" t="n"/>
    </row>
    <row r="8098">
      <c r="A8098" s="10" t="n"/>
      <c r="D8098">
        <f>IFERROR(VLOOKUP(C8098,Produtos!A:B,2,FALSE),"")</f>
        <v/>
      </c>
      <c r="F8098" s="10">
        <f>IFERROR(INDEX(Lotes!$E:$E,MATCH(1,(Lotes!$A:$A=C8098)*(Lotes!$C:$C=E8098),0)),"")</f>
        <v/>
      </c>
      <c r="G8098" s="14" t="n"/>
    </row>
    <row r="8099">
      <c r="A8099" s="10" t="n"/>
      <c r="D8099">
        <f>IFERROR(VLOOKUP(C8099,Produtos!A:B,2,FALSE),"")</f>
        <v/>
      </c>
      <c r="F8099" s="10">
        <f>IFERROR(INDEX(Lotes!$E:$E,MATCH(1,(Lotes!$A:$A=C8099)*(Lotes!$C:$C=E8099),0)),"")</f>
        <v/>
      </c>
      <c r="G8099" s="14" t="n"/>
    </row>
    <row r="8100">
      <c r="A8100" s="10" t="n"/>
      <c r="D8100">
        <f>IFERROR(VLOOKUP(C8100,Produtos!A:B,2,FALSE),"")</f>
        <v/>
      </c>
      <c r="F8100" s="10">
        <f>IFERROR(INDEX(Lotes!$E:$E,MATCH(1,(Lotes!$A:$A=C8100)*(Lotes!$C:$C=E8100),0)),"")</f>
        <v/>
      </c>
      <c r="G8100" s="14" t="n"/>
    </row>
    <row r="8101">
      <c r="A8101" s="10" t="n"/>
      <c r="D8101">
        <f>IFERROR(VLOOKUP(C8101,Produtos!A:B,2,FALSE),"")</f>
        <v/>
      </c>
      <c r="F8101" s="10">
        <f>IFERROR(INDEX(Lotes!$E:$E,MATCH(1,(Lotes!$A:$A=C8101)*(Lotes!$C:$C=E8101),0)),"")</f>
        <v/>
      </c>
      <c r="G8101" s="14" t="n"/>
    </row>
    <row r="8102">
      <c r="A8102" s="10" t="n"/>
      <c r="D8102">
        <f>IFERROR(VLOOKUP(C8102,Produtos!A:B,2,FALSE),"")</f>
        <v/>
      </c>
      <c r="F8102" s="10">
        <f>IFERROR(INDEX(Lotes!$E:$E,MATCH(1,(Lotes!$A:$A=C8102)*(Lotes!$C:$C=E8102),0)),"")</f>
        <v/>
      </c>
      <c r="G8102" s="14" t="n"/>
    </row>
    <row r="8103">
      <c r="A8103" s="10" t="n"/>
      <c r="D8103">
        <f>IFERROR(VLOOKUP(C8103,Produtos!A:B,2,FALSE),"")</f>
        <v/>
      </c>
      <c r="F8103" s="10">
        <f>IFERROR(INDEX(Lotes!$E:$E,MATCH(1,(Lotes!$A:$A=C8103)*(Lotes!$C:$C=E8103),0)),"")</f>
        <v/>
      </c>
      <c r="G8103" s="14" t="n"/>
    </row>
    <row r="8104">
      <c r="A8104" s="10" t="n"/>
      <c r="D8104">
        <f>IFERROR(VLOOKUP(C8104,Produtos!A:B,2,FALSE),"")</f>
        <v/>
      </c>
      <c r="F8104" s="10">
        <f>IFERROR(INDEX(Lotes!$E:$E,MATCH(1,(Lotes!$A:$A=C8104)*(Lotes!$C:$C=E8104),0)),"")</f>
        <v/>
      </c>
      <c r="G8104" s="14" t="n"/>
    </row>
    <row r="8105">
      <c r="A8105" s="10" t="n"/>
      <c r="D8105">
        <f>IFERROR(VLOOKUP(C8105,Produtos!A:B,2,FALSE),"")</f>
        <v/>
      </c>
      <c r="F8105" s="10">
        <f>IFERROR(INDEX(Lotes!$E:$E,MATCH(1,(Lotes!$A:$A=C8105)*(Lotes!$C:$C=E8105),0)),"")</f>
        <v/>
      </c>
      <c r="G8105" s="14" t="n"/>
    </row>
    <row r="8106">
      <c r="A8106" s="10" t="n"/>
      <c r="D8106">
        <f>IFERROR(VLOOKUP(C8106,Produtos!A:B,2,FALSE),"")</f>
        <v/>
      </c>
      <c r="F8106" s="10">
        <f>IFERROR(INDEX(Lotes!$E:$E,MATCH(1,(Lotes!$A:$A=C8106)*(Lotes!$C:$C=E8106),0)),"")</f>
        <v/>
      </c>
      <c r="G8106" s="14" t="n"/>
    </row>
    <row r="8107">
      <c r="A8107" s="10" t="n"/>
      <c r="D8107">
        <f>IFERROR(VLOOKUP(C8107,Produtos!A:B,2,FALSE),"")</f>
        <v/>
      </c>
      <c r="F8107" s="10">
        <f>IFERROR(INDEX(Lotes!$E:$E,MATCH(1,(Lotes!$A:$A=C8107)*(Lotes!$C:$C=E8107),0)),"")</f>
        <v/>
      </c>
      <c r="G8107" s="14" t="n"/>
    </row>
    <row r="8108">
      <c r="A8108" s="10" t="n"/>
      <c r="D8108">
        <f>IFERROR(VLOOKUP(C8108,Produtos!A:B,2,FALSE),"")</f>
        <v/>
      </c>
      <c r="F8108" s="10">
        <f>IFERROR(INDEX(Lotes!$E:$E,MATCH(1,(Lotes!$A:$A=C8108)*(Lotes!$C:$C=E8108),0)),"")</f>
        <v/>
      </c>
      <c r="G8108" s="14" t="n"/>
    </row>
    <row r="8109">
      <c r="A8109" s="10" t="n"/>
      <c r="D8109">
        <f>IFERROR(VLOOKUP(C8109,Produtos!A:B,2,FALSE),"")</f>
        <v/>
      </c>
      <c r="F8109" s="10">
        <f>IFERROR(INDEX(Lotes!$E:$E,MATCH(1,(Lotes!$A:$A=C8109)*(Lotes!$C:$C=E8109),0)),"")</f>
        <v/>
      </c>
      <c r="G8109" s="14" t="n"/>
    </row>
    <row r="8110">
      <c r="A8110" s="10" t="n"/>
      <c r="D8110">
        <f>IFERROR(VLOOKUP(C8110,Produtos!A:B,2,FALSE),"")</f>
        <v/>
      </c>
      <c r="F8110" s="10">
        <f>IFERROR(INDEX(Lotes!$E:$E,MATCH(1,(Lotes!$A:$A=C8110)*(Lotes!$C:$C=E8110),0)),"")</f>
        <v/>
      </c>
      <c r="G8110" s="14" t="n"/>
    </row>
    <row r="8111">
      <c r="A8111" s="10" t="n"/>
      <c r="D8111">
        <f>IFERROR(VLOOKUP(C8111,Produtos!A:B,2,FALSE),"")</f>
        <v/>
      </c>
      <c r="F8111" s="10">
        <f>IFERROR(INDEX(Lotes!$E:$E,MATCH(1,(Lotes!$A:$A=C8111)*(Lotes!$C:$C=E8111),0)),"")</f>
        <v/>
      </c>
      <c r="G8111" s="14" t="n"/>
    </row>
    <row r="8112">
      <c r="A8112" s="10" t="n"/>
      <c r="D8112">
        <f>IFERROR(VLOOKUP(C8112,Produtos!A:B,2,FALSE),"")</f>
        <v/>
      </c>
      <c r="F8112" s="10">
        <f>IFERROR(INDEX(Lotes!$E:$E,MATCH(1,(Lotes!$A:$A=C8112)*(Lotes!$C:$C=E8112),0)),"")</f>
        <v/>
      </c>
      <c r="G8112" s="14" t="n"/>
    </row>
    <row r="8113">
      <c r="A8113" s="10" t="n"/>
      <c r="D8113">
        <f>IFERROR(VLOOKUP(C8113,Produtos!A:B,2,FALSE),"")</f>
        <v/>
      </c>
      <c r="F8113" s="10">
        <f>IFERROR(INDEX(Lotes!$E:$E,MATCH(1,(Lotes!$A:$A=C8113)*(Lotes!$C:$C=E8113),0)),"")</f>
        <v/>
      </c>
      <c r="G8113" s="14" t="n"/>
    </row>
    <row r="8114">
      <c r="A8114" s="10" t="n"/>
      <c r="D8114">
        <f>IFERROR(VLOOKUP(C8114,Produtos!A:B,2,FALSE),"")</f>
        <v/>
      </c>
      <c r="F8114" s="10">
        <f>IFERROR(INDEX(Lotes!$E:$E,MATCH(1,(Lotes!$A:$A=C8114)*(Lotes!$C:$C=E8114),0)),"")</f>
        <v/>
      </c>
      <c r="G8114" s="14" t="n"/>
    </row>
    <row r="8115">
      <c r="A8115" s="10" t="n"/>
      <c r="D8115">
        <f>IFERROR(VLOOKUP(C8115,Produtos!A:B,2,FALSE),"")</f>
        <v/>
      </c>
      <c r="F8115" s="10">
        <f>IFERROR(INDEX(Lotes!$E:$E,MATCH(1,(Lotes!$A:$A=C8115)*(Lotes!$C:$C=E8115),0)),"")</f>
        <v/>
      </c>
      <c r="G8115" s="14" t="n"/>
    </row>
    <row r="8116">
      <c r="A8116" s="10" t="n"/>
      <c r="D8116">
        <f>IFERROR(VLOOKUP(C8116,Produtos!A:B,2,FALSE),"")</f>
        <v/>
      </c>
      <c r="F8116" s="10">
        <f>IFERROR(INDEX(Lotes!$E:$E,MATCH(1,(Lotes!$A:$A=C8116)*(Lotes!$C:$C=E8116),0)),"")</f>
        <v/>
      </c>
      <c r="G8116" s="14" t="n"/>
    </row>
    <row r="8117">
      <c r="A8117" s="10" t="n"/>
      <c r="D8117">
        <f>IFERROR(VLOOKUP(C8117,Produtos!A:B,2,FALSE),"")</f>
        <v/>
      </c>
      <c r="F8117" s="10">
        <f>IFERROR(INDEX(Lotes!$E:$E,MATCH(1,(Lotes!$A:$A=C8117)*(Lotes!$C:$C=E8117),0)),"")</f>
        <v/>
      </c>
      <c r="G8117" s="14" t="n"/>
    </row>
    <row r="8118">
      <c r="A8118" s="10" t="n"/>
      <c r="D8118">
        <f>IFERROR(VLOOKUP(C8118,Produtos!A:B,2,FALSE),"")</f>
        <v/>
      </c>
      <c r="F8118" s="10">
        <f>IFERROR(INDEX(Lotes!$E:$E,MATCH(1,(Lotes!$A:$A=C8118)*(Lotes!$C:$C=E8118),0)),"")</f>
        <v/>
      </c>
      <c r="G8118" s="14" t="n"/>
    </row>
    <row r="8119">
      <c r="A8119" s="10" t="n"/>
      <c r="D8119">
        <f>IFERROR(VLOOKUP(C8119,Produtos!A:B,2,FALSE),"")</f>
        <v/>
      </c>
      <c r="F8119" s="10">
        <f>IFERROR(INDEX(Lotes!$E:$E,MATCH(1,(Lotes!$A:$A=C8119)*(Lotes!$C:$C=E8119),0)),"")</f>
        <v/>
      </c>
      <c r="G8119" s="14" t="n"/>
    </row>
    <row r="8120">
      <c r="A8120" s="10" t="n"/>
      <c r="D8120">
        <f>IFERROR(VLOOKUP(C8120,Produtos!A:B,2,FALSE),"")</f>
        <v/>
      </c>
      <c r="F8120" s="10">
        <f>IFERROR(INDEX(Lotes!$E:$E,MATCH(1,(Lotes!$A:$A=C8120)*(Lotes!$C:$C=E8120),0)),"")</f>
        <v/>
      </c>
      <c r="G8120" s="14" t="n"/>
    </row>
    <row r="8121">
      <c r="A8121" s="10" t="n"/>
      <c r="D8121">
        <f>IFERROR(VLOOKUP(C8121,Produtos!A:B,2,FALSE),"")</f>
        <v/>
      </c>
      <c r="F8121" s="10">
        <f>IFERROR(INDEX(Lotes!$E:$E,MATCH(1,(Lotes!$A:$A=C8121)*(Lotes!$C:$C=E8121),0)),"")</f>
        <v/>
      </c>
      <c r="G8121" s="14" t="n"/>
    </row>
    <row r="8122">
      <c r="A8122" s="10" t="n"/>
      <c r="D8122">
        <f>IFERROR(VLOOKUP(C8122,Produtos!A:B,2,FALSE),"")</f>
        <v/>
      </c>
      <c r="F8122" s="10">
        <f>IFERROR(INDEX(Lotes!$E:$E,MATCH(1,(Lotes!$A:$A=C8122)*(Lotes!$C:$C=E8122),0)),"")</f>
        <v/>
      </c>
      <c r="G8122" s="14" t="n"/>
    </row>
    <row r="8123">
      <c r="A8123" s="10" t="n"/>
      <c r="D8123">
        <f>IFERROR(VLOOKUP(C8123,Produtos!A:B,2,FALSE),"")</f>
        <v/>
      </c>
      <c r="F8123" s="10">
        <f>IFERROR(INDEX(Lotes!$E:$E,MATCH(1,(Lotes!$A:$A=C8123)*(Lotes!$C:$C=E8123),0)),"")</f>
        <v/>
      </c>
      <c r="G8123" s="14" t="n"/>
    </row>
    <row r="8124">
      <c r="A8124" s="10" t="n"/>
      <c r="D8124">
        <f>IFERROR(VLOOKUP(C8124,Produtos!A:B,2,FALSE),"")</f>
        <v/>
      </c>
      <c r="F8124" s="10">
        <f>IFERROR(INDEX(Lotes!$E:$E,MATCH(1,(Lotes!$A:$A=C8124)*(Lotes!$C:$C=E8124),0)),"")</f>
        <v/>
      </c>
      <c r="G8124" s="14" t="n"/>
    </row>
    <row r="8125">
      <c r="A8125" s="10" t="n"/>
      <c r="D8125">
        <f>IFERROR(VLOOKUP(C8125,Produtos!A:B,2,FALSE),"")</f>
        <v/>
      </c>
      <c r="F8125" s="10">
        <f>IFERROR(INDEX(Lotes!$E:$E,MATCH(1,(Lotes!$A:$A=C8125)*(Lotes!$C:$C=E8125),0)),"")</f>
        <v/>
      </c>
      <c r="G8125" s="14" t="n"/>
    </row>
    <row r="8126">
      <c r="A8126" s="10" t="n"/>
      <c r="D8126">
        <f>IFERROR(VLOOKUP(C8126,Produtos!A:B,2,FALSE),"")</f>
        <v/>
      </c>
      <c r="F8126" s="10">
        <f>IFERROR(INDEX(Lotes!$E:$E,MATCH(1,(Lotes!$A:$A=C8126)*(Lotes!$C:$C=E8126),0)),"")</f>
        <v/>
      </c>
      <c r="G8126" s="14" t="n"/>
    </row>
    <row r="8127">
      <c r="A8127" s="10" t="n"/>
      <c r="D8127">
        <f>IFERROR(VLOOKUP(C8127,Produtos!A:B,2,FALSE),"")</f>
        <v/>
      </c>
      <c r="F8127" s="10">
        <f>IFERROR(INDEX(Lotes!$E:$E,MATCH(1,(Lotes!$A:$A=C8127)*(Lotes!$C:$C=E8127),0)),"")</f>
        <v/>
      </c>
      <c r="G8127" s="14" t="n"/>
    </row>
    <row r="8128">
      <c r="A8128" s="10" t="n"/>
      <c r="D8128">
        <f>IFERROR(VLOOKUP(C8128,Produtos!A:B,2,FALSE),"")</f>
        <v/>
      </c>
      <c r="F8128" s="10">
        <f>IFERROR(INDEX(Lotes!$E:$E,MATCH(1,(Lotes!$A:$A=C8128)*(Lotes!$C:$C=E8128),0)),"")</f>
        <v/>
      </c>
      <c r="G8128" s="14" t="n"/>
    </row>
    <row r="8129">
      <c r="A8129" s="10" t="n"/>
      <c r="D8129">
        <f>IFERROR(VLOOKUP(C8129,Produtos!A:B,2,FALSE),"")</f>
        <v/>
      </c>
      <c r="F8129" s="10">
        <f>IFERROR(INDEX(Lotes!$E:$E,MATCH(1,(Lotes!$A:$A=C8129)*(Lotes!$C:$C=E8129),0)),"")</f>
        <v/>
      </c>
      <c r="G8129" s="14" t="n"/>
    </row>
    <row r="8130">
      <c r="A8130" s="10" t="n"/>
      <c r="D8130">
        <f>IFERROR(VLOOKUP(C8130,Produtos!A:B,2,FALSE),"")</f>
        <v/>
      </c>
      <c r="F8130" s="10">
        <f>IFERROR(INDEX(Lotes!$E:$E,MATCH(1,(Lotes!$A:$A=C8130)*(Lotes!$C:$C=E8130),0)),"")</f>
        <v/>
      </c>
      <c r="G8130" s="14" t="n"/>
    </row>
    <row r="8131">
      <c r="A8131" s="10" t="n"/>
      <c r="D8131">
        <f>IFERROR(VLOOKUP(C8131,Produtos!A:B,2,FALSE),"")</f>
        <v/>
      </c>
      <c r="F8131" s="10">
        <f>IFERROR(INDEX(Lotes!$E:$E,MATCH(1,(Lotes!$A:$A=C8131)*(Lotes!$C:$C=E8131),0)),"")</f>
        <v/>
      </c>
      <c r="G8131" s="14" t="n"/>
    </row>
    <row r="8132">
      <c r="A8132" s="10" t="n"/>
      <c r="D8132">
        <f>IFERROR(VLOOKUP(C8132,Produtos!A:B,2,FALSE),"")</f>
        <v/>
      </c>
      <c r="F8132" s="10">
        <f>IFERROR(INDEX(Lotes!$E:$E,MATCH(1,(Lotes!$A:$A=C8132)*(Lotes!$C:$C=E8132),0)),"")</f>
        <v/>
      </c>
      <c r="G8132" s="14" t="n"/>
    </row>
    <row r="8133">
      <c r="A8133" s="10" t="n"/>
      <c r="D8133">
        <f>IFERROR(VLOOKUP(C8133,Produtos!A:B,2,FALSE),"")</f>
        <v/>
      </c>
      <c r="F8133" s="10">
        <f>IFERROR(INDEX(Lotes!$E:$E,MATCH(1,(Lotes!$A:$A=C8133)*(Lotes!$C:$C=E8133),0)),"")</f>
        <v/>
      </c>
      <c r="G8133" s="14" t="n"/>
    </row>
    <row r="8134">
      <c r="A8134" s="10" t="n"/>
      <c r="D8134">
        <f>IFERROR(VLOOKUP(C8134,Produtos!A:B,2,FALSE),"")</f>
        <v/>
      </c>
      <c r="F8134" s="10">
        <f>IFERROR(INDEX(Lotes!$E:$E,MATCH(1,(Lotes!$A:$A=C8134)*(Lotes!$C:$C=E8134),0)),"")</f>
        <v/>
      </c>
      <c r="G8134" s="14" t="n"/>
    </row>
    <row r="8135">
      <c r="A8135" s="10" t="n"/>
      <c r="D8135">
        <f>IFERROR(VLOOKUP(C8135,Produtos!A:B,2,FALSE),"")</f>
        <v/>
      </c>
      <c r="F8135" s="10">
        <f>IFERROR(INDEX(Lotes!$E:$E,MATCH(1,(Lotes!$A:$A=C8135)*(Lotes!$C:$C=E8135),0)),"")</f>
        <v/>
      </c>
      <c r="G8135" s="14" t="n"/>
    </row>
    <row r="8136">
      <c r="A8136" s="10" t="n"/>
      <c r="D8136">
        <f>IFERROR(VLOOKUP(C8136,Produtos!A:B,2,FALSE),"")</f>
        <v/>
      </c>
      <c r="F8136" s="10">
        <f>IFERROR(INDEX(Lotes!$E:$E,MATCH(1,(Lotes!$A:$A=C8136)*(Lotes!$C:$C=E8136),0)),"")</f>
        <v/>
      </c>
      <c r="G8136" s="14" t="n"/>
    </row>
    <row r="8137">
      <c r="A8137" s="10" t="n"/>
      <c r="D8137">
        <f>IFERROR(VLOOKUP(C8137,Produtos!A:B,2,FALSE),"")</f>
        <v/>
      </c>
      <c r="F8137" s="10">
        <f>IFERROR(INDEX(Lotes!$E:$E,MATCH(1,(Lotes!$A:$A=C8137)*(Lotes!$C:$C=E8137),0)),"")</f>
        <v/>
      </c>
      <c r="G8137" s="14" t="n"/>
    </row>
    <row r="8138">
      <c r="A8138" s="10" t="n"/>
      <c r="D8138">
        <f>IFERROR(VLOOKUP(C8138,Produtos!A:B,2,FALSE),"")</f>
        <v/>
      </c>
      <c r="F8138" s="10">
        <f>IFERROR(INDEX(Lotes!$E:$E,MATCH(1,(Lotes!$A:$A=C8138)*(Lotes!$C:$C=E8138),0)),"")</f>
        <v/>
      </c>
      <c r="G8138" s="14" t="n"/>
    </row>
    <row r="8139">
      <c r="A8139" s="10" t="n"/>
      <c r="D8139">
        <f>IFERROR(VLOOKUP(C8139,Produtos!A:B,2,FALSE),"")</f>
        <v/>
      </c>
      <c r="F8139" s="10">
        <f>IFERROR(INDEX(Lotes!$E:$E,MATCH(1,(Lotes!$A:$A=C8139)*(Lotes!$C:$C=E8139),0)),"")</f>
        <v/>
      </c>
      <c r="G8139" s="14" t="n"/>
    </row>
    <row r="8140">
      <c r="A8140" s="10" t="n"/>
      <c r="D8140">
        <f>IFERROR(VLOOKUP(C8140,Produtos!A:B,2,FALSE),"")</f>
        <v/>
      </c>
      <c r="F8140" s="10">
        <f>IFERROR(INDEX(Lotes!$E:$E,MATCH(1,(Lotes!$A:$A=C8140)*(Lotes!$C:$C=E8140),0)),"")</f>
        <v/>
      </c>
      <c r="G8140" s="14" t="n"/>
    </row>
    <row r="8141">
      <c r="A8141" s="10" t="n"/>
      <c r="D8141">
        <f>IFERROR(VLOOKUP(C8141,Produtos!A:B,2,FALSE),"")</f>
        <v/>
      </c>
      <c r="F8141" s="10">
        <f>IFERROR(INDEX(Lotes!$E:$E,MATCH(1,(Lotes!$A:$A=C8141)*(Lotes!$C:$C=E8141),0)),"")</f>
        <v/>
      </c>
      <c r="G8141" s="14" t="n"/>
    </row>
    <row r="8142">
      <c r="A8142" s="10" t="n"/>
      <c r="D8142">
        <f>IFERROR(VLOOKUP(C8142,Produtos!A:B,2,FALSE),"")</f>
        <v/>
      </c>
      <c r="F8142" s="10">
        <f>IFERROR(INDEX(Lotes!$E:$E,MATCH(1,(Lotes!$A:$A=C8142)*(Lotes!$C:$C=E8142),0)),"")</f>
        <v/>
      </c>
      <c r="G8142" s="14" t="n"/>
    </row>
    <row r="8143">
      <c r="A8143" s="10" t="n"/>
      <c r="D8143">
        <f>IFERROR(VLOOKUP(C8143,Produtos!A:B,2,FALSE),"")</f>
        <v/>
      </c>
      <c r="F8143" s="10">
        <f>IFERROR(INDEX(Lotes!$E:$E,MATCH(1,(Lotes!$A:$A=C8143)*(Lotes!$C:$C=E8143),0)),"")</f>
        <v/>
      </c>
      <c r="G8143" s="14" t="n"/>
    </row>
    <row r="8144">
      <c r="A8144" s="10" t="n"/>
      <c r="D8144">
        <f>IFERROR(VLOOKUP(C8144,Produtos!A:B,2,FALSE),"")</f>
        <v/>
      </c>
      <c r="F8144" s="10">
        <f>IFERROR(INDEX(Lotes!$E:$E,MATCH(1,(Lotes!$A:$A=C8144)*(Lotes!$C:$C=E8144),0)),"")</f>
        <v/>
      </c>
      <c r="G8144" s="14" t="n"/>
    </row>
    <row r="8145">
      <c r="A8145" s="10" t="n"/>
      <c r="D8145">
        <f>IFERROR(VLOOKUP(C8145,Produtos!A:B,2,FALSE),"")</f>
        <v/>
      </c>
      <c r="F8145" s="10">
        <f>IFERROR(INDEX(Lotes!$E:$E,MATCH(1,(Lotes!$A:$A=C8145)*(Lotes!$C:$C=E8145),0)),"")</f>
        <v/>
      </c>
      <c r="G8145" s="14" t="n"/>
    </row>
    <row r="8146">
      <c r="A8146" s="10" t="n"/>
      <c r="D8146">
        <f>IFERROR(VLOOKUP(C8146,Produtos!A:B,2,FALSE),"")</f>
        <v/>
      </c>
      <c r="F8146" s="10">
        <f>IFERROR(INDEX(Lotes!$E:$E,MATCH(1,(Lotes!$A:$A=C8146)*(Lotes!$C:$C=E8146),0)),"")</f>
        <v/>
      </c>
      <c r="G8146" s="14" t="n"/>
    </row>
    <row r="8147">
      <c r="A8147" s="10" t="n"/>
      <c r="D8147">
        <f>IFERROR(VLOOKUP(C8147,Produtos!A:B,2,FALSE),"")</f>
        <v/>
      </c>
      <c r="F8147" s="10">
        <f>IFERROR(INDEX(Lotes!$E:$E,MATCH(1,(Lotes!$A:$A=C8147)*(Lotes!$C:$C=E8147),0)),"")</f>
        <v/>
      </c>
      <c r="G8147" s="14" t="n"/>
    </row>
    <row r="8148">
      <c r="A8148" s="10" t="n"/>
      <c r="D8148">
        <f>IFERROR(VLOOKUP(C8148,Produtos!A:B,2,FALSE),"")</f>
        <v/>
      </c>
      <c r="F8148" s="10">
        <f>IFERROR(INDEX(Lotes!$E:$E,MATCH(1,(Lotes!$A:$A=C8148)*(Lotes!$C:$C=E8148),0)),"")</f>
        <v/>
      </c>
      <c r="G8148" s="14" t="n"/>
    </row>
    <row r="8149">
      <c r="A8149" s="10" t="n"/>
      <c r="D8149">
        <f>IFERROR(VLOOKUP(C8149,Produtos!A:B,2,FALSE),"")</f>
        <v/>
      </c>
      <c r="F8149" s="10">
        <f>IFERROR(INDEX(Lotes!$E:$E,MATCH(1,(Lotes!$A:$A=C8149)*(Lotes!$C:$C=E8149),0)),"")</f>
        <v/>
      </c>
      <c r="G8149" s="14" t="n"/>
    </row>
    <row r="8150">
      <c r="A8150" s="10" t="n"/>
      <c r="D8150">
        <f>IFERROR(VLOOKUP(C8150,Produtos!A:B,2,FALSE),"")</f>
        <v/>
      </c>
      <c r="F8150" s="10">
        <f>IFERROR(INDEX(Lotes!$E:$E,MATCH(1,(Lotes!$A:$A=C8150)*(Lotes!$C:$C=E8150),0)),"")</f>
        <v/>
      </c>
      <c r="G8150" s="14" t="n"/>
    </row>
    <row r="8151">
      <c r="A8151" s="10" t="n"/>
      <c r="D8151">
        <f>IFERROR(VLOOKUP(C8151,Produtos!A:B,2,FALSE),"")</f>
        <v/>
      </c>
      <c r="F8151" s="10">
        <f>IFERROR(INDEX(Lotes!$E:$E,MATCH(1,(Lotes!$A:$A=C8151)*(Lotes!$C:$C=E8151),0)),"")</f>
        <v/>
      </c>
      <c r="G8151" s="14" t="n"/>
    </row>
    <row r="8152">
      <c r="A8152" s="10" t="n"/>
      <c r="D8152">
        <f>IFERROR(VLOOKUP(C8152,Produtos!A:B,2,FALSE),"")</f>
        <v/>
      </c>
      <c r="F8152" s="10">
        <f>IFERROR(INDEX(Lotes!$E:$E,MATCH(1,(Lotes!$A:$A=C8152)*(Lotes!$C:$C=E8152),0)),"")</f>
        <v/>
      </c>
      <c r="G8152" s="14" t="n"/>
    </row>
    <row r="8153">
      <c r="A8153" s="10" t="n"/>
      <c r="D8153">
        <f>IFERROR(VLOOKUP(C8153,Produtos!A:B,2,FALSE),"")</f>
        <v/>
      </c>
      <c r="F8153" s="10">
        <f>IFERROR(INDEX(Lotes!$E:$E,MATCH(1,(Lotes!$A:$A=C8153)*(Lotes!$C:$C=E8153),0)),"")</f>
        <v/>
      </c>
      <c r="G8153" s="14" t="n"/>
    </row>
    <row r="8154">
      <c r="A8154" s="10" t="n"/>
      <c r="D8154">
        <f>IFERROR(VLOOKUP(C8154,Produtos!A:B,2,FALSE),"")</f>
        <v/>
      </c>
      <c r="F8154" s="10">
        <f>IFERROR(INDEX(Lotes!$E:$E,MATCH(1,(Lotes!$A:$A=C8154)*(Lotes!$C:$C=E8154),0)),"")</f>
        <v/>
      </c>
      <c r="G8154" s="14" t="n"/>
    </row>
    <row r="8155">
      <c r="A8155" s="10" t="n"/>
      <c r="D8155">
        <f>IFERROR(VLOOKUP(C8155,Produtos!A:B,2,FALSE),"")</f>
        <v/>
      </c>
      <c r="F8155" s="10">
        <f>IFERROR(INDEX(Lotes!$E:$E,MATCH(1,(Lotes!$A:$A=C8155)*(Lotes!$C:$C=E8155),0)),"")</f>
        <v/>
      </c>
      <c r="G8155" s="14" t="n"/>
    </row>
    <row r="8156">
      <c r="A8156" s="10" t="n"/>
      <c r="D8156">
        <f>IFERROR(VLOOKUP(C8156,Produtos!A:B,2,FALSE),"")</f>
        <v/>
      </c>
      <c r="F8156" s="10">
        <f>IFERROR(INDEX(Lotes!$E:$E,MATCH(1,(Lotes!$A:$A=C8156)*(Lotes!$C:$C=E8156),0)),"")</f>
        <v/>
      </c>
      <c r="G8156" s="14" t="n"/>
    </row>
    <row r="8157">
      <c r="A8157" s="10" t="n"/>
      <c r="D8157">
        <f>IFERROR(VLOOKUP(C8157,Produtos!A:B,2,FALSE),"")</f>
        <v/>
      </c>
      <c r="F8157" s="10">
        <f>IFERROR(INDEX(Lotes!$E:$E,MATCH(1,(Lotes!$A:$A=C8157)*(Lotes!$C:$C=E8157),0)),"")</f>
        <v/>
      </c>
      <c r="G8157" s="14" t="n"/>
    </row>
    <row r="8158">
      <c r="A8158" s="10" t="n"/>
      <c r="D8158">
        <f>IFERROR(VLOOKUP(C8158,Produtos!A:B,2,FALSE),"")</f>
        <v/>
      </c>
      <c r="F8158" s="10">
        <f>IFERROR(INDEX(Lotes!$E:$E,MATCH(1,(Lotes!$A:$A=C8158)*(Lotes!$C:$C=E8158),0)),"")</f>
        <v/>
      </c>
      <c r="G8158" s="14" t="n"/>
    </row>
    <row r="8159">
      <c r="A8159" s="10" t="n"/>
      <c r="D8159">
        <f>IFERROR(VLOOKUP(C8159,Produtos!A:B,2,FALSE),"")</f>
        <v/>
      </c>
      <c r="F8159" s="10">
        <f>IFERROR(INDEX(Lotes!$E:$E,MATCH(1,(Lotes!$A:$A=C8159)*(Lotes!$C:$C=E8159),0)),"")</f>
        <v/>
      </c>
      <c r="G8159" s="14" t="n"/>
    </row>
    <row r="8160">
      <c r="A8160" s="10" t="n"/>
      <c r="D8160">
        <f>IFERROR(VLOOKUP(C8160,Produtos!A:B,2,FALSE),"")</f>
        <v/>
      </c>
      <c r="F8160" s="10">
        <f>IFERROR(INDEX(Lotes!$E:$E,MATCH(1,(Lotes!$A:$A=C8160)*(Lotes!$C:$C=E8160),0)),"")</f>
        <v/>
      </c>
      <c r="G8160" s="14" t="n"/>
    </row>
    <row r="8161">
      <c r="A8161" s="10" t="n"/>
      <c r="D8161">
        <f>IFERROR(VLOOKUP(C8161,Produtos!A:B,2,FALSE),"")</f>
        <v/>
      </c>
      <c r="F8161" s="10">
        <f>IFERROR(INDEX(Lotes!$E:$E,MATCH(1,(Lotes!$A:$A=C8161)*(Lotes!$C:$C=E8161),0)),"")</f>
        <v/>
      </c>
      <c r="G8161" s="14" t="n"/>
    </row>
    <row r="8162">
      <c r="A8162" s="10" t="n"/>
      <c r="D8162">
        <f>IFERROR(VLOOKUP(C8162,Produtos!A:B,2,FALSE),"")</f>
        <v/>
      </c>
      <c r="F8162" s="10">
        <f>IFERROR(INDEX(Lotes!$E:$E,MATCH(1,(Lotes!$A:$A=C8162)*(Lotes!$C:$C=E8162),0)),"")</f>
        <v/>
      </c>
      <c r="G8162" s="14" t="n"/>
    </row>
    <row r="8163">
      <c r="A8163" s="10" t="n"/>
      <c r="D8163">
        <f>IFERROR(VLOOKUP(C8163,Produtos!A:B,2,FALSE),"")</f>
        <v/>
      </c>
      <c r="F8163" s="10">
        <f>IFERROR(INDEX(Lotes!$E:$E,MATCH(1,(Lotes!$A:$A=C8163)*(Lotes!$C:$C=E8163),0)),"")</f>
        <v/>
      </c>
      <c r="G8163" s="14" t="n"/>
    </row>
    <row r="8164">
      <c r="A8164" s="10" t="n"/>
      <c r="D8164">
        <f>IFERROR(VLOOKUP(C8164,Produtos!A:B,2,FALSE),"")</f>
        <v/>
      </c>
      <c r="F8164" s="10">
        <f>IFERROR(INDEX(Lotes!$E:$E,MATCH(1,(Lotes!$A:$A=C8164)*(Lotes!$C:$C=E8164),0)),"")</f>
        <v/>
      </c>
      <c r="G8164" s="14" t="n"/>
    </row>
    <row r="8165">
      <c r="A8165" s="10" t="n"/>
      <c r="D8165">
        <f>IFERROR(VLOOKUP(C8165,Produtos!A:B,2,FALSE),"")</f>
        <v/>
      </c>
      <c r="F8165" s="10">
        <f>IFERROR(INDEX(Lotes!$E:$E,MATCH(1,(Lotes!$A:$A=C8165)*(Lotes!$C:$C=E8165),0)),"")</f>
        <v/>
      </c>
      <c r="G8165" s="14" t="n"/>
    </row>
    <row r="8166">
      <c r="A8166" s="10" t="n"/>
      <c r="D8166">
        <f>IFERROR(VLOOKUP(C8166,Produtos!A:B,2,FALSE),"")</f>
        <v/>
      </c>
      <c r="F8166" s="10">
        <f>IFERROR(INDEX(Lotes!$E:$E,MATCH(1,(Lotes!$A:$A=C8166)*(Lotes!$C:$C=E8166),0)),"")</f>
        <v/>
      </c>
      <c r="G8166" s="14" t="n"/>
    </row>
    <row r="8167">
      <c r="A8167" s="10" t="n"/>
      <c r="D8167">
        <f>IFERROR(VLOOKUP(C8167,Produtos!A:B,2,FALSE),"")</f>
        <v/>
      </c>
      <c r="F8167" s="10">
        <f>IFERROR(INDEX(Lotes!$E:$E,MATCH(1,(Lotes!$A:$A=C8167)*(Lotes!$C:$C=E8167),0)),"")</f>
        <v/>
      </c>
      <c r="G8167" s="14" t="n"/>
    </row>
    <row r="8168">
      <c r="A8168" s="10" t="n"/>
      <c r="D8168">
        <f>IFERROR(VLOOKUP(C8168,Produtos!A:B,2,FALSE),"")</f>
        <v/>
      </c>
      <c r="F8168" s="10">
        <f>IFERROR(INDEX(Lotes!$E:$E,MATCH(1,(Lotes!$A:$A=C8168)*(Lotes!$C:$C=E8168),0)),"")</f>
        <v/>
      </c>
      <c r="G8168" s="14" t="n"/>
    </row>
    <row r="8169">
      <c r="A8169" s="10" t="n"/>
      <c r="D8169">
        <f>IFERROR(VLOOKUP(C8169,Produtos!A:B,2,FALSE),"")</f>
        <v/>
      </c>
      <c r="F8169" s="10">
        <f>IFERROR(INDEX(Lotes!$E:$E,MATCH(1,(Lotes!$A:$A=C8169)*(Lotes!$C:$C=E8169),0)),"")</f>
        <v/>
      </c>
      <c r="G8169" s="14" t="n"/>
    </row>
    <row r="8170">
      <c r="A8170" s="10" t="n"/>
      <c r="D8170">
        <f>IFERROR(VLOOKUP(C8170,Produtos!A:B,2,FALSE),"")</f>
        <v/>
      </c>
      <c r="F8170" s="10">
        <f>IFERROR(INDEX(Lotes!$E:$E,MATCH(1,(Lotes!$A:$A=C8170)*(Lotes!$C:$C=E8170),0)),"")</f>
        <v/>
      </c>
      <c r="G8170" s="14" t="n"/>
    </row>
    <row r="8171">
      <c r="A8171" s="10" t="n"/>
      <c r="D8171">
        <f>IFERROR(VLOOKUP(C8171,Produtos!A:B,2,FALSE),"")</f>
        <v/>
      </c>
      <c r="F8171" s="10">
        <f>IFERROR(INDEX(Lotes!$E:$E,MATCH(1,(Lotes!$A:$A=C8171)*(Lotes!$C:$C=E8171),0)),"")</f>
        <v/>
      </c>
      <c r="G8171" s="14" t="n"/>
    </row>
    <row r="8172">
      <c r="A8172" s="10" t="n"/>
      <c r="D8172">
        <f>IFERROR(VLOOKUP(C8172,Produtos!A:B,2,FALSE),"")</f>
        <v/>
      </c>
      <c r="F8172" s="10">
        <f>IFERROR(INDEX(Lotes!$E:$E,MATCH(1,(Lotes!$A:$A=C8172)*(Lotes!$C:$C=E8172),0)),"")</f>
        <v/>
      </c>
      <c r="G8172" s="14" t="n"/>
    </row>
    <row r="8173">
      <c r="A8173" s="10" t="n"/>
      <c r="D8173">
        <f>IFERROR(VLOOKUP(C8173,Produtos!A:B,2,FALSE),"")</f>
        <v/>
      </c>
      <c r="F8173" s="10">
        <f>IFERROR(INDEX(Lotes!$E:$E,MATCH(1,(Lotes!$A:$A=C8173)*(Lotes!$C:$C=E8173),0)),"")</f>
        <v/>
      </c>
      <c r="G8173" s="14" t="n"/>
    </row>
    <row r="8174">
      <c r="A8174" s="10" t="n"/>
      <c r="D8174">
        <f>IFERROR(VLOOKUP(C8174,Produtos!A:B,2,FALSE),"")</f>
        <v/>
      </c>
      <c r="F8174" s="10">
        <f>IFERROR(INDEX(Lotes!$E:$E,MATCH(1,(Lotes!$A:$A=C8174)*(Lotes!$C:$C=E8174),0)),"")</f>
        <v/>
      </c>
      <c r="G8174" s="14" t="n"/>
    </row>
    <row r="8175">
      <c r="A8175" s="10" t="n"/>
      <c r="D8175">
        <f>IFERROR(VLOOKUP(C8175,Produtos!A:B,2,FALSE),"")</f>
        <v/>
      </c>
      <c r="F8175" s="10">
        <f>IFERROR(INDEX(Lotes!$E:$E,MATCH(1,(Lotes!$A:$A=C8175)*(Lotes!$C:$C=E8175),0)),"")</f>
        <v/>
      </c>
      <c r="G8175" s="14" t="n"/>
    </row>
    <row r="8176">
      <c r="A8176" s="10" t="n"/>
      <c r="D8176">
        <f>IFERROR(VLOOKUP(C8176,Produtos!A:B,2,FALSE),"")</f>
        <v/>
      </c>
      <c r="F8176" s="10">
        <f>IFERROR(INDEX(Lotes!$E:$E,MATCH(1,(Lotes!$A:$A=C8176)*(Lotes!$C:$C=E8176),0)),"")</f>
        <v/>
      </c>
      <c r="G8176" s="14" t="n"/>
    </row>
    <row r="8177">
      <c r="A8177" s="10" t="n"/>
      <c r="D8177">
        <f>IFERROR(VLOOKUP(C8177,Produtos!A:B,2,FALSE),"")</f>
        <v/>
      </c>
      <c r="F8177" s="10">
        <f>IFERROR(INDEX(Lotes!$E:$E,MATCH(1,(Lotes!$A:$A=C8177)*(Lotes!$C:$C=E8177),0)),"")</f>
        <v/>
      </c>
      <c r="G8177" s="14" t="n"/>
    </row>
    <row r="8178">
      <c r="A8178" s="10" t="n"/>
      <c r="D8178">
        <f>IFERROR(VLOOKUP(C8178,Produtos!A:B,2,FALSE),"")</f>
        <v/>
      </c>
      <c r="F8178" s="10">
        <f>IFERROR(INDEX(Lotes!$E:$E,MATCH(1,(Lotes!$A:$A=C8178)*(Lotes!$C:$C=E8178),0)),"")</f>
        <v/>
      </c>
      <c r="G8178" s="14" t="n"/>
    </row>
    <row r="8179">
      <c r="A8179" s="10" t="n"/>
      <c r="D8179">
        <f>IFERROR(VLOOKUP(C8179,Produtos!A:B,2,FALSE),"")</f>
        <v/>
      </c>
      <c r="F8179" s="10">
        <f>IFERROR(INDEX(Lotes!$E:$E,MATCH(1,(Lotes!$A:$A=C8179)*(Lotes!$C:$C=E8179),0)),"")</f>
        <v/>
      </c>
      <c r="G8179" s="14" t="n"/>
    </row>
    <row r="8180">
      <c r="A8180" s="10" t="n"/>
      <c r="D8180">
        <f>IFERROR(VLOOKUP(C8180,Produtos!A:B,2,FALSE),"")</f>
        <v/>
      </c>
      <c r="F8180" s="10">
        <f>IFERROR(INDEX(Lotes!$E:$E,MATCH(1,(Lotes!$A:$A=C8180)*(Lotes!$C:$C=E8180),0)),"")</f>
        <v/>
      </c>
      <c r="G8180" s="14" t="n"/>
    </row>
    <row r="8181">
      <c r="A8181" s="10" t="n"/>
      <c r="D8181">
        <f>IFERROR(VLOOKUP(C8181,Produtos!A:B,2,FALSE),"")</f>
        <v/>
      </c>
      <c r="F8181" s="10">
        <f>IFERROR(INDEX(Lotes!$E:$E,MATCH(1,(Lotes!$A:$A=C8181)*(Lotes!$C:$C=E8181),0)),"")</f>
        <v/>
      </c>
      <c r="G8181" s="14" t="n"/>
    </row>
    <row r="8182">
      <c r="A8182" s="10" t="n"/>
      <c r="D8182">
        <f>IFERROR(VLOOKUP(C8182,Produtos!A:B,2,FALSE),"")</f>
        <v/>
      </c>
      <c r="F8182" s="10">
        <f>IFERROR(INDEX(Lotes!$E:$E,MATCH(1,(Lotes!$A:$A=C8182)*(Lotes!$C:$C=E8182),0)),"")</f>
        <v/>
      </c>
      <c r="G8182" s="14" t="n"/>
    </row>
    <row r="8183">
      <c r="A8183" s="10" t="n"/>
      <c r="D8183">
        <f>IFERROR(VLOOKUP(C8183,Produtos!A:B,2,FALSE),"")</f>
        <v/>
      </c>
      <c r="F8183" s="10">
        <f>IFERROR(INDEX(Lotes!$E:$E,MATCH(1,(Lotes!$A:$A=C8183)*(Lotes!$C:$C=E8183),0)),"")</f>
        <v/>
      </c>
      <c r="G8183" s="14" t="n"/>
    </row>
    <row r="8184">
      <c r="A8184" s="10" t="n"/>
      <c r="D8184">
        <f>IFERROR(VLOOKUP(C8184,Produtos!A:B,2,FALSE),"")</f>
        <v/>
      </c>
      <c r="F8184" s="10">
        <f>IFERROR(INDEX(Lotes!$E:$E,MATCH(1,(Lotes!$A:$A=C8184)*(Lotes!$C:$C=E8184),0)),"")</f>
        <v/>
      </c>
      <c r="G8184" s="14" t="n"/>
    </row>
    <row r="8185">
      <c r="A8185" s="10" t="n"/>
      <c r="D8185">
        <f>IFERROR(VLOOKUP(C8185,Produtos!A:B,2,FALSE),"")</f>
        <v/>
      </c>
      <c r="F8185" s="10">
        <f>IFERROR(INDEX(Lotes!$E:$E,MATCH(1,(Lotes!$A:$A=C8185)*(Lotes!$C:$C=E8185),0)),"")</f>
        <v/>
      </c>
      <c r="G8185" s="14" t="n"/>
    </row>
    <row r="8186">
      <c r="A8186" s="10" t="n"/>
      <c r="D8186">
        <f>IFERROR(VLOOKUP(C8186,Produtos!A:B,2,FALSE),"")</f>
        <v/>
      </c>
      <c r="F8186" s="10">
        <f>IFERROR(INDEX(Lotes!$E:$E,MATCH(1,(Lotes!$A:$A=C8186)*(Lotes!$C:$C=E8186),0)),"")</f>
        <v/>
      </c>
      <c r="G8186" s="14" t="n"/>
    </row>
    <row r="8187">
      <c r="A8187" s="10" t="n"/>
      <c r="D8187">
        <f>IFERROR(VLOOKUP(C8187,Produtos!A:B,2,FALSE),"")</f>
        <v/>
      </c>
      <c r="F8187" s="10">
        <f>IFERROR(INDEX(Lotes!$E:$E,MATCH(1,(Lotes!$A:$A=C8187)*(Lotes!$C:$C=E8187),0)),"")</f>
        <v/>
      </c>
      <c r="G8187" s="14" t="n"/>
    </row>
    <row r="8188">
      <c r="A8188" s="10" t="n"/>
      <c r="D8188">
        <f>IFERROR(VLOOKUP(C8188,Produtos!A:B,2,FALSE),"")</f>
        <v/>
      </c>
      <c r="F8188" s="10">
        <f>IFERROR(INDEX(Lotes!$E:$E,MATCH(1,(Lotes!$A:$A=C8188)*(Lotes!$C:$C=E8188),0)),"")</f>
        <v/>
      </c>
      <c r="G8188" s="14" t="n"/>
    </row>
    <row r="8189">
      <c r="A8189" s="10" t="n"/>
      <c r="D8189">
        <f>IFERROR(VLOOKUP(C8189,Produtos!A:B,2,FALSE),"")</f>
        <v/>
      </c>
      <c r="F8189" s="10">
        <f>IFERROR(INDEX(Lotes!$E:$E,MATCH(1,(Lotes!$A:$A=C8189)*(Lotes!$C:$C=E8189),0)),"")</f>
        <v/>
      </c>
      <c r="G8189" s="14" t="n"/>
    </row>
    <row r="8190">
      <c r="A8190" s="10" t="n"/>
      <c r="D8190">
        <f>IFERROR(VLOOKUP(C8190,Produtos!A:B,2,FALSE),"")</f>
        <v/>
      </c>
      <c r="F8190" s="10">
        <f>IFERROR(INDEX(Lotes!$E:$E,MATCH(1,(Lotes!$A:$A=C8190)*(Lotes!$C:$C=E8190),0)),"")</f>
        <v/>
      </c>
      <c r="G8190" s="14" t="n"/>
    </row>
    <row r="8191">
      <c r="A8191" s="10" t="n"/>
      <c r="D8191">
        <f>IFERROR(VLOOKUP(C8191,Produtos!A:B,2,FALSE),"")</f>
        <v/>
      </c>
      <c r="F8191" s="10">
        <f>IFERROR(INDEX(Lotes!$E:$E,MATCH(1,(Lotes!$A:$A=C8191)*(Lotes!$C:$C=E8191),0)),"")</f>
        <v/>
      </c>
      <c r="G8191" s="14" t="n"/>
    </row>
    <row r="8192">
      <c r="A8192" s="10" t="n"/>
      <c r="D8192">
        <f>IFERROR(VLOOKUP(C8192,Produtos!A:B,2,FALSE),"")</f>
        <v/>
      </c>
      <c r="F8192" s="10">
        <f>IFERROR(INDEX(Lotes!$E:$E,MATCH(1,(Lotes!$A:$A=C8192)*(Lotes!$C:$C=E8192),0)),"")</f>
        <v/>
      </c>
      <c r="G8192" s="14" t="n"/>
    </row>
    <row r="8193">
      <c r="A8193" s="10" t="n"/>
      <c r="D8193">
        <f>IFERROR(VLOOKUP(C8193,Produtos!A:B,2,FALSE),"")</f>
        <v/>
      </c>
      <c r="F8193" s="10">
        <f>IFERROR(INDEX(Lotes!$E:$E,MATCH(1,(Lotes!$A:$A=C8193)*(Lotes!$C:$C=E8193),0)),"")</f>
        <v/>
      </c>
      <c r="G8193" s="14" t="n"/>
    </row>
    <row r="8194">
      <c r="A8194" s="10" t="n"/>
      <c r="D8194">
        <f>IFERROR(VLOOKUP(C8194,Produtos!A:B,2,FALSE),"")</f>
        <v/>
      </c>
      <c r="F8194" s="10">
        <f>IFERROR(INDEX(Lotes!$E:$E,MATCH(1,(Lotes!$A:$A=C8194)*(Lotes!$C:$C=E8194),0)),"")</f>
        <v/>
      </c>
      <c r="G8194" s="14" t="n"/>
    </row>
    <row r="8195">
      <c r="A8195" s="10" t="n"/>
      <c r="D8195">
        <f>IFERROR(VLOOKUP(C8195,Produtos!A:B,2,FALSE),"")</f>
        <v/>
      </c>
      <c r="F8195" s="10">
        <f>IFERROR(INDEX(Lotes!$E:$E,MATCH(1,(Lotes!$A:$A=C8195)*(Lotes!$C:$C=E8195),0)),"")</f>
        <v/>
      </c>
      <c r="G8195" s="14" t="n"/>
    </row>
    <row r="8196">
      <c r="A8196" s="10" t="n"/>
      <c r="D8196">
        <f>IFERROR(VLOOKUP(C8196,Produtos!A:B,2,FALSE),"")</f>
        <v/>
      </c>
      <c r="F8196" s="10">
        <f>IFERROR(INDEX(Lotes!$E:$E,MATCH(1,(Lotes!$A:$A=C8196)*(Lotes!$C:$C=E8196),0)),"")</f>
        <v/>
      </c>
      <c r="G8196" s="14" t="n"/>
    </row>
    <row r="8197">
      <c r="A8197" s="10" t="n"/>
      <c r="D8197">
        <f>IFERROR(VLOOKUP(C8197,Produtos!A:B,2,FALSE),"")</f>
        <v/>
      </c>
      <c r="F8197" s="10">
        <f>IFERROR(INDEX(Lotes!$E:$E,MATCH(1,(Lotes!$A:$A=C8197)*(Lotes!$C:$C=E8197),0)),"")</f>
        <v/>
      </c>
      <c r="G8197" s="14" t="n"/>
    </row>
    <row r="8198">
      <c r="A8198" s="10" t="n"/>
      <c r="D8198">
        <f>IFERROR(VLOOKUP(C8198,Produtos!A:B,2,FALSE),"")</f>
        <v/>
      </c>
      <c r="F8198" s="10">
        <f>IFERROR(INDEX(Lotes!$E:$E,MATCH(1,(Lotes!$A:$A=C8198)*(Lotes!$C:$C=E8198),0)),"")</f>
        <v/>
      </c>
      <c r="G8198" s="14" t="n"/>
    </row>
    <row r="8199">
      <c r="A8199" s="10" t="n"/>
      <c r="D8199">
        <f>IFERROR(VLOOKUP(C8199,Produtos!A:B,2,FALSE),"")</f>
        <v/>
      </c>
      <c r="F8199" s="10">
        <f>IFERROR(INDEX(Lotes!$E:$E,MATCH(1,(Lotes!$A:$A=C8199)*(Lotes!$C:$C=E8199),0)),"")</f>
        <v/>
      </c>
      <c r="G8199" s="14" t="n"/>
    </row>
    <row r="8200">
      <c r="A8200" s="10" t="n"/>
      <c r="D8200">
        <f>IFERROR(VLOOKUP(C8200,Produtos!A:B,2,FALSE),"")</f>
        <v/>
      </c>
      <c r="F8200" s="10">
        <f>IFERROR(INDEX(Lotes!$E:$E,MATCH(1,(Lotes!$A:$A=C8200)*(Lotes!$C:$C=E8200),0)),"")</f>
        <v/>
      </c>
      <c r="G8200" s="14" t="n"/>
    </row>
    <row r="8201">
      <c r="A8201" s="10" t="n"/>
      <c r="D8201">
        <f>IFERROR(VLOOKUP(C8201,Produtos!A:B,2,FALSE),"")</f>
        <v/>
      </c>
      <c r="F8201" s="10">
        <f>IFERROR(INDEX(Lotes!$E:$E,MATCH(1,(Lotes!$A:$A=C8201)*(Lotes!$C:$C=E8201),0)),"")</f>
        <v/>
      </c>
      <c r="G8201" s="14" t="n"/>
    </row>
    <row r="8202">
      <c r="A8202" s="10" t="n"/>
      <c r="D8202">
        <f>IFERROR(VLOOKUP(C8202,Produtos!A:B,2,FALSE),"")</f>
        <v/>
      </c>
      <c r="F8202" s="10">
        <f>IFERROR(INDEX(Lotes!$E:$E,MATCH(1,(Lotes!$A:$A=C8202)*(Lotes!$C:$C=E8202),0)),"")</f>
        <v/>
      </c>
      <c r="G8202" s="14" t="n"/>
    </row>
    <row r="8203">
      <c r="A8203" s="10" t="n"/>
      <c r="D8203">
        <f>IFERROR(VLOOKUP(C8203,Produtos!A:B,2,FALSE),"")</f>
        <v/>
      </c>
      <c r="F8203" s="10">
        <f>IFERROR(INDEX(Lotes!$E:$E,MATCH(1,(Lotes!$A:$A=C8203)*(Lotes!$C:$C=E8203),0)),"")</f>
        <v/>
      </c>
      <c r="G8203" s="14" t="n"/>
    </row>
    <row r="8204">
      <c r="A8204" s="10" t="n"/>
      <c r="D8204">
        <f>IFERROR(VLOOKUP(C8204,Produtos!A:B,2,FALSE),"")</f>
        <v/>
      </c>
      <c r="F8204" s="10">
        <f>IFERROR(INDEX(Lotes!$E:$E,MATCH(1,(Lotes!$A:$A=C8204)*(Lotes!$C:$C=E8204),0)),"")</f>
        <v/>
      </c>
      <c r="G8204" s="14" t="n"/>
    </row>
    <row r="8205">
      <c r="A8205" s="10" t="n"/>
      <c r="D8205">
        <f>IFERROR(VLOOKUP(C8205,Produtos!A:B,2,FALSE),"")</f>
        <v/>
      </c>
      <c r="F8205" s="10">
        <f>IFERROR(INDEX(Lotes!$E:$E,MATCH(1,(Lotes!$A:$A=C8205)*(Lotes!$C:$C=E8205),0)),"")</f>
        <v/>
      </c>
      <c r="G8205" s="14" t="n"/>
    </row>
    <row r="8206">
      <c r="A8206" s="10" t="n"/>
      <c r="D8206">
        <f>IFERROR(VLOOKUP(C8206,Produtos!A:B,2,FALSE),"")</f>
        <v/>
      </c>
      <c r="F8206" s="10">
        <f>IFERROR(INDEX(Lotes!$E:$E,MATCH(1,(Lotes!$A:$A=C8206)*(Lotes!$C:$C=E8206),0)),"")</f>
        <v/>
      </c>
      <c r="G8206" s="14" t="n"/>
    </row>
    <row r="8207">
      <c r="A8207" s="10" t="n"/>
      <c r="D8207">
        <f>IFERROR(VLOOKUP(C8207,Produtos!A:B,2,FALSE),"")</f>
        <v/>
      </c>
      <c r="F8207" s="10">
        <f>IFERROR(INDEX(Lotes!$E:$E,MATCH(1,(Lotes!$A:$A=C8207)*(Lotes!$C:$C=E8207),0)),"")</f>
        <v/>
      </c>
      <c r="G8207" s="14" t="n"/>
    </row>
    <row r="8208">
      <c r="A8208" s="10" t="n"/>
      <c r="D8208">
        <f>IFERROR(VLOOKUP(C8208,Produtos!A:B,2,FALSE),"")</f>
        <v/>
      </c>
      <c r="F8208" s="10">
        <f>IFERROR(INDEX(Lotes!$E:$E,MATCH(1,(Lotes!$A:$A=C8208)*(Lotes!$C:$C=E8208),0)),"")</f>
        <v/>
      </c>
      <c r="G8208" s="14" t="n"/>
    </row>
    <row r="8209">
      <c r="A8209" s="10" t="n"/>
      <c r="D8209">
        <f>IFERROR(VLOOKUP(C8209,Produtos!A:B,2,FALSE),"")</f>
        <v/>
      </c>
      <c r="F8209" s="10">
        <f>IFERROR(INDEX(Lotes!$E:$E,MATCH(1,(Lotes!$A:$A=C8209)*(Lotes!$C:$C=E8209),0)),"")</f>
        <v/>
      </c>
      <c r="G8209" s="14" t="n"/>
    </row>
    <row r="8210">
      <c r="A8210" s="10" t="n"/>
      <c r="D8210">
        <f>IFERROR(VLOOKUP(C8210,Produtos!A:B,2,FALSE),"")</f>
        <v/>
      </c>
      <c r="F8210" s="10">
        <f>IFERROR(INDEX(Lotes!$E:$E,MATCH(1,(Lotes!$A:$A=C8210)*(Lotes!$C:$C=E8210),0)),"")</f>
        <v/>
      </c>
      <c r="G8210" s="14" t="n"/>
    </row>
    <row r="8211">
      <c r="A8211" s="10" t="n"/>
      <c r="D8211">
        <f>IFERROR(VLOOKUP(C8211,Produtos!A:B,2,FALSE),"")</f>
        <v/>
      </c>
      <c r="F8211" s="10">
        <f>IFERROR(INDEX(Lotes!$E:$E,MATCH(1,(Lotes!$A:$A=C8211)*(Lotes!$C:$C=E8211),0)),"")</f>
        <v/>
      </c>
      <c r="G8211" s="14" t="n"/>
    </row>
    <row r="8212">
      <c r="A8212" s="10" t="n"/>
      <c r="D8212">
        <f>IFERROR(VLOOKUP(C8212,Produtos!A:B,2,FALSE),"")</f>
        <v/>
      </c>
      <c r="F8212" s="10">
        <f>IFERROR(INDEX(Lotes!$E:$E,MATCH(1,(Lotes!$A:$A=C8212)*(Lotes!$C:$C=E8212),0)),"")</f>
        <v/>
      </c>
      <c r="G8212" s="14" t="n"/>
    </row>
    <row r="8213">
      <c r="A8213" s="10" t="n"/>
      <c r="D8213">
        <f>IFERROR(VLOOKUP(C8213,Produtos!A:B,2,FALSE),"")</f>
        <v/>
      </c>
      <c r="F8213" s="10">
        <f>IFERROR(INDEX(Lotes!$E:$E,MATCH(1,(Lotes!$A:$A=C8213)*(Lotes!$C:$C=E8213),0)),"")</f>
        <v/>
      </c>
      <c r="G8213" s="14" t="n"/>
    </row>
    <row r="8214">
      <c r="A8214" s="10" t="n"/>
      <c r="D8214">
        <f>IFERROR(VLOOKUP(C8214,Produtos!A:B,2,FALSE),"")</f>
        <v/>
      </c>
      <c r="F8214" s="10">
        <f>IFERROR(INDEX(Lotes!$E:$E,MATCH(1,(Lotes!$A:$A=C8214)*(Lotes!$C:$C=E8214),0)),"")</f>
        <v/>
      </c>
      <c r="G8214" s="14" t="n"/>
    </row>
    <row r="8215">
      <c r="A8215" s="10" t="n"/>
      <c r="D8215">
        <f>IFERROR(VLOOKUP(C8215,Produtos!A:B,2,FALSE),"")</f>
        <v/>
      </c>
      <c r="F8215" s="10">
        <f>IFERROR(INDEX(Lotes!$E:$E,MATCH(1,(Lotes!$A:$A=C8215)*(Lotes!$C:$C=E8215),0)),"")</f>
        <v/>
      </c>
      <c r="G8215" s="14" t="n"/>
    </row>
    <row r="8216">
      <c r="A8216" s="10" t="n"/>
      <c r="D8216">
        <f>IFERROR(VLOOKUP(C8216,Produtos!A:B,2,FALSE),"")</f>
        <v/>
      </c>
      <c r="F8216" s="10">
        <f>IFERROR(INDEX(Lotes!$E:$E,MATCH(1,(Lotes!$A:$A=C8216)*(Lotes!$C:$C=E8216),0)),"")</f>
        <v/>
      </c>
      <c r="G8216" s="14" t="n"/>
    </row>
    <row r="8217">
      <c r="A8217" s="10" t="n"/>
      <c r="D8217">
        <f>IFERROR(VLOOKUP(C8217,Produtos!A:B,2,FALSE),"")</f>
        <v/>
      </c>
      <c r="F8217" s="10">
        <f>IFERROR(INDEX(Lotes!$E:$E,MATCH(1,(Lotes!$A:$A=C8217)*(Lotes!$C:$C=E8217),0)),"")</f>
        <v/>
      </c>
      <c r="G8217" s="14" t="n"/>
    </row>
    <row r="8218">
      <c r="A8218" s="10" t="n"/>
      <c r="D8218">
        <f>IFERROR(VLOOKUP(C8218,Produtos!A:B,2,FALSE),"")</f>
        <v/>
      </c>
      <c r="F8218" s="10">
        <f>IFERROR(INDEX(Lotes!$E:$E,MATCH(1,(Lotes!$A:$A=C8218)*(Lotes!$C:$C=E8218),0)),"")</f>
        <v/>
      </c>
      <c r="G8218" s="14" t="n"/>
    </row>
    <row r="8219">
      <c r="A8219" s="10" t="n"/>
      <c r="D8219">
        <f>IFERROR(VLOOKUP(C8219,Produtos!A:B,2,FALSE),"")</f>
        <v/>
      </c>
      <c r="F8219" s="10">
        <f>IFERROR(INDEX(Lotes!$E:$E,MATCH(1,(Lotes!$A:$A=C8219)*(Lotes!$C:$C=E8219),0)),"")</f>
        <v/>
      </c>
      <c r="G8219" s="14" t="n"/>
    </row>
    <row r="8220">
      <c r="A8220" s="10" t="n"/>
      <c r="D8220">
        <f>IFERROR(VLOOKUP(C8220,Produtos!A:B,2,FALSE),"")</f>
        <v/>
      </c>
      <c r="F8220" s="10">
        <f>IFERROR(INDEX(Lotes!$E:$E,MATCH(1,(Lotes!$A:$A=C8220)*(Lotes!$C:$C=E8220),0)),"")</f>
        <v/>
      </c>
      <c r="G8220" s="14" t="n"/>
    </row>
    <row r="8221">
      <c r="A8221" s="10" t="n"/>
      <c r="D8221">
        <f>IFERROR(VLOOKUP(C8221,Produtos!A:B,2,FALSE),"")</f>
        <v/>
      </c>
      <c r="F8221" s="10">
        <f>IFERROR(INDEX(Lotes!$E:$E,MATCH(1,(Lotes!$A:$A=C8221)*(Lotes!$C:$C=E8221),0)),"")</f>
        <v/>
      </c>
      <c r="G8221" s="14" t="n"/>
    </row>
    <row r="8222">
      <c r="A8222" s="10" t="n"/>
      <c r="D8222">
        <f>IFERROR(VLOOKUP(C8222,Produtos!A:B,2,FALSE),"")</f>
        <v/>
      </c>
      <c r="F8222" s="10">
        <f>IFERROR(INDEX(Lotes!$E:$E,MATCH(1,(Lotes!$A:$A=C8222)*(Lotes!$C:$C=E8222),0)),"")</f>
        <v/>
      </c>
      <c r="G8222" s="14" t="n"/>
    </row>
    <row r="8223">
      <c r="A8223" s="10" t="n"/>
      <c r="D8223">
        <f>IFERROR(VLOOKUP(C8223,Produtos!A:B,2,FALSE),"")</f>
        <v/>
      </c>
      <c r="F8223" s="10">
        <f>IFERROR(INDEX(Lotes!$E:$E,MATCH(1,(Lotes!$A:$A=C8223)*(Lotes!$C:$C=E8223),0)),"")</f>
        <v/>
      </c>
      <c r="G8223" s="14" t="n"/>
    </row>
    <row r="8224">
      <c r="A8224" s="10" t="n"/>
      <c r="D8224">
        <f>IFERROR(VLOOKUP(C8224,Produtos!A:B,2,FALSE),"")</f>
        <v/>
      </c>
      <c r="F8224" s="10">
        <f>IFERROR(INDEX(Lotes!$E:$E,MATCH(1,(Lotes!$A:$A=C8224)*(Lotes!$C:$C=E8224),0)),"")</f>
        <v/>
      </c>
      <c r="G8224" s="14" t="n"/>
    </row>
    <row r="8225">
      <c r="A8225" s="10" t="n"/>
      <c r="D8225">
        <f>IFERROR(VLOOKUP(C8225,Produtos!A:B,2,FALSE),"")</f>
        <v/>
      </c>
      <c r="F8225" s="10">
        <f>IFERROR(INDEX(Lotes!$E:$E,MATCH(1,(Lotes!$A:$A=C8225)*(Lotes!$C:$C=E8225),0)),"")</f>
        <v/>
      </c>
      <c r="G8225" s="14" t="n"/>
    </row>
    <row r="8226">
      <c r="A8226" s="10" t="n"/>
      <c r="D8226">
        <f>IFERROR(VLOOKUP(C8226,Produtos!A:B,2,FALSE),"")</f>
        <v/>
      </c>
      <c r="F8226" s="10">
        <f>IFERROR(INDEX(Lotes!$E:$E,MATCH(1,(Lotes!$A:$A=C8226)*(Lotes!$C:$C=E8226),0)),"")</f>
        <v/>
      </c>
      <c r="G8226" s="14" t="n"/>
    </row>
    <row r="8227">
      <c r="A8227" s="10" t="n"/>
      <c r="D8227">
        <f>IFERROR(VLOOKUP(C8227,Produtos!A:B,2,FALSE),"")</f>
        <v/>
      </c>
      <c r="F8227" s="10">
        <f>IFERROR(INDEX(Lotes!$E:$E,MATCH(1,(Lotes!$A:$A=C8227)*(Lotes!$C:$C=E8227),0)),"")</f>
        <v/>
      </c>
      <c r="G8227" s="14" t="n"/>
    </row>
    <row r="8228">
      <c r="A8228" s="10" t="n"/>
      <c r="D8228">
        <f>IFERROR(VLOOKUP(C8228,Produtos!A:B,2,FALSE),"")</f>
        <v/>
      </c>
      <c r="F8228" s="10">
        <f>IFERROR(INDEX(Lotes!$E:$E,MATCH(1,(Lotes!$A:$A=C8228)*(Lotes!$C:$C=E8228),0)),"")</f>
        <v/>
      </c>
      <c r="G8228" s="14" t="n"/>
    </row>
    <row r="8229">
      <c r="A8229" s="10" t="n"/>
      <c r="D8229">
        <f>IFERROR(VLOOKUP(C8229,Produtos!A:B,2,FALSE),"")</f>
        <v/>
      </c>
      <c r="F8229" s="10">
        <f>IFERROR(INDEX(Lotes!$E:$E,MATCH(1,(Lotes!$A:$A=C8229)*(Lotes!$C:$C=E8229),0)),"")</f>
        <v/>
      </c>
      <c r="G8229" s="14" t="n"/>
    </row>
    <row r="8230">
      <c r="A8230" s="10" t="n"/>
      <c r="D8230">
        <f>IFERROR(VLOOKUP(C8230,Produtos!A:B,2,FALSE),"")</f>
        <v/>
      </c>
      <c r="F8230" s="10">
        <f>IFERROR(INDEX(Lotes!$E:$E,MATCH(1,(Lotes!$A:$A=C8230)*(Lotes!$C:$C=E8230),0)),"")</f>
        <v/>
      </c>
      <c r="G8230" s="14" t="n"/>
    </row>
    <row r="8231">
      <c r="A8231" s="10" t="n"/>
      <c r="D8231">
        <f>IFERROR(VLOOKUP(C8231,Produtos!A:B,2,FALSE),"")</f>
        <v/>
      </c>
      <c r="F8231" s="10">
        <f>IFERROR(INDEX(Lotes!$E:$E,MATCH(1,(Lotes!$A:$A=C8231)*(Lotes!$C:$C=E8231),0)),"")</f>
        <v/>
      </c>
      <c r="G8231" s="14" t="n"/>
    </row>
    <row r="8232">
      <c r="A8232" s="10" t="n"/>
      <c r="D8232">
        <f>IFERROR(VLOOKUP(C8232,Produtos!A:B,2,FALSE),"")</f>
        <v/>
      </c>
      <c r="F8232" s="10">
        <f>IFERROR(INDEX(Lotes!$E:$E,MATCH(1,(Lotes!$A:$A=C8232)*(Lotes!$C:$C=E8232),0)),"")</f>
        <v/>
      </c>
      <c r="G8232" s="14" t="n"/>
    </row>
    <row r="8233">
      <c r="A8233" s="10" t="n"/>
      <c r="D8233">
        <f>IFERROR(VLOOKUP(C8233,Produtos!A:B,2,FALSE),"")</f>
        <v/>
      </c>
      <c r="F8233" s="10">
        <f>IFERROR(INDEX(Lotes!$E:$E,MATCH(1,(Lotes!$A:$A=C8233)*(Lotes!$C:$C=E8233),0)),"")</f>
        <v/>
      </c>
      <c r="G8233" s="14" t="n"/>
    </row>
    <row r="8234">
      <c r="A8234" s="10" t="n"/>
      <c r="D8234">
        <f>IFERROR(VLOOKUP(C8234,Produtos!A:B,2,FALSE),"")</f>
        <v/>
      </c>
      <c r="F8234" s="10">
        <f>IFERROR(INDEX(Lotes!$E:$E,MATCH(1,(Lotes!$A:$A=C8234)*(Lotes!$C:$C=E8234),0)),"")</f>
        <v/>
      </c>
      <c r="G8234" s="14" t="n"/>
    </row>
    <row r="8235">
      <c r="A8235" s="10" t="n"/>
      <c r="D8235">
        <f>IFERROR(VLOOKUP(C8235,Produtos!A:B,2,FALSE),"")</f>
        <v/>
      </c>
      <c r="F8235" s="10">
        <f>IFERROR(INDEX(Lotes!$E:$E,MATCH(1,(Lotes!$A:$A=C8235)*(Lotes!$C:$C=E8235),0)),"")</f>
        <v/>
      </c>
      <c r="G8235" s="14" t="n"/>
    </row>
    <row r="8236">
      <c r="A8236" s="10" t="n"/>
      <c r="D8236">
        <f>IFERROR(VLOOKUP(C8236,Produtos!A:B,2,FALSE),"")</f>
        <v/>
      </c>
      <c r="F8236" s="10">
        <f>IFERROR(INDEX(Lotes!$E:$E,MATCH(1,(Lotes!$A:$A=C8236)*(Lotes!$C:$C=E8236),0)),"")</f>
        <v/>
      </c>
      <c r="G8236" s="14" t="n"/>
    </row>
    <row r="8237">
      <c r="A8237" s="10" t="n"/>
      <c r="D8237">
        <f>IFERROR(VLOOKUP(C8237,Produtos!A:B,2,FALSE),"")</f>
        <v/>
      </c>
      <c r="F8237" s="10">
        <f>IFERROR(INDEX(Lotes!$E:$E,MATCH(1,(Lotes!$A:$A=C8237)*(Lotes!$C:$C=E8237),0)),"")</f>
        <v/>
      </c>
      <c r="G8237" s="14" t="n"/>
    </row>
    <row r="8238">
      <c r="A8238" s="10" t="n"/>
      <c r="D8238">
        <f>IFERROR(VLOOKUP(C8238,Produtos!A:B,2,FALSE),"")</f>
        <v/>
      </c>
      <c r="F8238" s="10">
        <f>IFERROR(INDEX(Lotes!$E:$E,MATCH(1,(Lotes!$A:$A=C8238)*(Lotes!$C:$C=E8238),0)),"")</f>
        <v/>
      </c>
      <c r="G8238" s="14" t="n"/>
    </row>
    <row r="8239">
      <c r="A8239" s="10" t="n"/>
      <c r="D8239">
        <f>IFERROR(VLOOKUP(C8239,Produtos!A:B,2,FALSE),"")</f>
        <v/>
      </c>
      <c r="F8239" s="10">
        <f>IFERROR(INDEX(Lotes!$E:$E,MATCH(1,(Lotes!$A:$A=C8239)*(Lotes!$C:$C=E8239),0)),"")</f>
        <v/>
      </c>
      <c r="G8239" s="14" t="n"/>
    </row>
    <row r="8240">
      <c r="A8240" s="10" t="n"/>
      <c r="D8240">
        <f>IFERROR(VLOOKUP(C8240,Produtos!A:B,2,FALSE),"")</f>
        <v/>
      </c>
      <c r="F8240" s="10">
        <f>IFERROR(INDEX(Lotes!$E:$E,MATCH(1,(Lotes!$A:$A=C8240)*(Lotes!$C:$C=E8240),0)),"")</f>
        <v/>
      </c>
      <c r="G8240" s="14" t="n"/>
    </row>
    <row r="8241">
      <c r="A8241" s="10" t="n"/>
      <c r="D8241">
        <f>IFERROR(VLOOKUP(C8241,Produtos!A:B,2,FALSE),"")</f>
        <v/>
      </c>
      <c r="F8241" s="10">
        <f>IFERROR(INDEX(Lotes!$E:$E,MATCH(1,(Lotes!$A:$A=C8241)*(Lotes!$C:$C=E8241),0)),"")</f>
        <v/>
      </c>
      <c r="G8241" s="14" t="n"/>
    </row>
    <row r="8242">
      <c r="A8242" s="10" t="n"/>
      <c r="D8242">
        <f>IFERROR(VLOOKUP(C8242,Produtos!A:B,2,FALSE),"")</f>
        <v/>
      </c>
      <c r="F8242" s="10">
        <f>IFERROR(INDEX(Lotes!$E:$E,MATCH(1,(Lotes!$A:$A=C8242)*(Lotes!$C:$C=E8242),0)),"")</f>
        <v/>
      </c>
      <c r="G8242" s="14" t="n"/>
    </row>
    <row r="8243">
      <c r="A8243" s="10" t="n"/>
      <c r="D8243">
        <f>IFERROR(VLOOKUP(C8243,Produtos!A:B,2,FALSE),"")</f>
        <v/>
      </c>
      <c r="F8243" s="10">
        <f>IFERROR(INDEX(Lotes!$E:$E,MATCH(1,(Lotes!$A:$A=C8243)*(Lotes!$C:$C=E8243),0)),"")</f>
        <v/>
      </c>
      <c r="G8243" s="14" t="n"/>
    </row>
    <row r="8244">
      <c r="A8244" s="10" t="n"/>
      <c r="D8244">
        <f>IFERROR(VLOOKUP(C8244,Produtos!A:B,2,FALSE),"")</f>
        <v/>
      </c>
      <c r="F8244" s="10">
        <f>IFERROR(INDEX(Lotes!$E:$E,MATCH(1,(Lotes!$A:$A=C8244)*(Lotes!$C:$C=E8244),0)),"")</f>
        <v/>
      </c>
      <c r="G8244" s="14" t="n"/>
    </row>
    <row r="8245">
      <c r="A8245" s="10" t="n"/>
      <c r="D8245">
        <f>IFERROR(VLOOKUP(C8245,Produtos!A:B,2,FALSE),"")</f>
        <v/>
      </c>
      <c r="F8245" s="10">
        <f>IFERROR(INDEX(Lotes!$E:$E,MATCH(1,(Lotes!$A:$A=C8245)*(Lotes!$C:$C=E8245),0)),"")</f>
        <v/>
      </c>
      <c r="G8245" s="14" t="n"/>
    </row>
    <row r="8246">
      <c r="A8246" s="10" t="n"/>
      <c r="D8246">
        <f>IFERROR(VLOOKUP(C8246,Produtos!A:B,2,FALSE),"")</f>
        <v/>
      </c>
      <c r="F8246" s="10">
        <f>IFERROR(INDEX(Lotes!$E:$E,MATCH(1,(Lotes!$A:$A=C8246)*(Lotes!$C:$C=E8246),0)),"")</f>
        <v/>
      </c>
      <c r="G8246" s="14" t="n"/>
    </row>
    <row r="8247">
      <c r="A8247" s="10" t="n"/>
      <c r="D8247">
        <f>IFERROR(VLOOKUP(C8247,Produtos!A:B,2,FALSE),"")</f>
        <v/>
      </c>
      <c r="F8247" s="10">
        <f>IFERROR(INDEX(Lotes!$E:$E,MATCH(1,(Lotes!$A:$A=C8247)*(Lotes!$C:$C=E8247),0)),"")</f>
        <v/>
      </c>
      <c r="G8247" s="14" t="n"/>
    </row>
    <row r="8248">
      <c r="A8248" s="10" t="n"/>
      <c r="D8248">
        <f>IFERROR(VLOOKUP(C8248,Produtos!A:B,2,FALSE),"")</f>
        <v/>
      </c>
      <c r="F8248" s="10">
        <f>IFERROR(INDEX(Lotes!$E:$E,MATCH(1,(Lotes!$A:$A=C8248)*(Lotes!$C:$C=E8248),0)),"")</f>
        <v/>
      </c>
      <c r="G8248" s="14" t="n"/>
    </row>
    <row r="8249">
      <c r="A8249" s="10" t="n"/>
      <c r="D8249">
        <f>IFERROR(VLOOKUP(C8249,Produtos!A:B,2,FALSE),"")</f>
        <v/>
      </c>
      <c r="F8249" s="10">
        <f>IFERROR(INDEX(Lotes!$E:$E,MATCH(1,(Lotes!$A:$A=C8249)*(Lotes!$C:$C=E8249),0)),"")</f>
        <v/>
      </c>
      <c r="G8249" s="14" t="n"/>
    </row>
    <row r="8250">
      <c r="A8250" s="10" t="n"/>
      <c r="D8250">
        <f>IFERROR(VLOOKUP(C8250,Produtos!A:B,2,FALSE),"")</f>
        <v/>
      </c>
      <c r="F8250" s="10">
        <f>IFERROR(INDEX(Lotes!$E:$E,MATCH(1,(Lotes!$A:$A=C8250)*(Lotes!$C:$C=E8250),0)),"")</f>
        <v/>
      </c>
      <c r="G8250" s="14" t="n"/>
    </row>
    <row r="8251">
      <c r="A8251" s="10" t="n"/>
      <c r="D8251">
        <f>IFERROR(VLOOKUP(C8251,Produtos!A:B,2,FALSE),"")</f>
        <v/>
      </c>
      <c r="F8251" s="10">
        <f>IFERROR(INDEX(Lotes!$E:$E,MATCH(1,(Lotes!$A:$A=C8251)*(Lotes!$C:$C=E8251),0)),"")</f>
        <v/>
      </c>
      <c r="G8251" s="14" t="n"/>
    </row>
    <row r="8252">
      <c r="A8252" s="10" t="n"/>
      <c r="D8252">
        <f>IFERROR(VLOOKUP(C8252,Produtos!A:B,2,FALSE),"")</f>
        <v/>
      </c>
      <c r="F8252" s="10">
        <f>IFERROR(INDEX(Lotes!$E:$E,MATCH(1,(Lotes!$A:$A=C8252)*(Lotes!$C:$C=E8252),0)),"")</f>
        <v/>
      </c>
      <c r="G8252" s="14" t="n"/>
    </row>
    <row r="8253">
      <c r="A8253" s="10" t="n"/>
      <c r="D8253">
        <f>IFERROR(VLOOKUP(C8253,Produtos!A:B,2,FALSE),"")</f>
        <v/>
      </c>
      <c r="F8253" s="10">
        <f>IFERROR(INDEX(Lotes!$E:$E,MATCH(1,(Lotes!$A:$A=C8253)*(Lotes!$C:$C=E8253),0)),"")</f>
        <v/>
      </c>
      <c r="G8253" s="14" t="n"/>
    </row>
    <row r="8254">
      <c r="A8254" s="10" t="n"/>
      <c r="D8254">
        <f>IFERROR(VLOOKUP(C8254,Produtos!A:B,2,FALSE),"")</f>
        <v/>
      </c>
      <c r="F8254" s="10">
        <f>IFERROR(INDEX(Lotes!$E:$E,MATCH(1,(Lotes!$A:$A=C8254)*(Lotes!$C:$C=E8254),0)),"")</f>
        <v/>
      </c>
      <c r="G8254" s="14" t="n"/>
    </row>
    <row r="8255">
      <c r="A8255" s="10" t="n"/>
      <c r="D8255">
        <f>IFERROR(VLOOKUP(C8255,Produtos!A:B,2,FALSE),"")</f>
        <v/>
      </c>
      <c r="F8255" s="10">
        <f>IFERROR(INDEX(Lotes!$E:$E,MATCH(1,(Lotes!$A:$A=C8255)*(Lotes!$C:$C=E8255),0)),"")</f>
        <v/>
      </c>
      <c r="G8255" s="14" t="n"/>
    </row>
    <row r="8256">
      <c r="A8256" s="10" t="n"/>
      <c r="D8256">
        <f>IFERROR(VLOOKUP(C8256,Produtos!A:B,2,FALSE),"")</f>
        <v/>
      </c>
      <c r="F8256" s="10">
        <f>IFERROR(INDEX(Lotes!$E:$E,MATCH(1,(Lotes!$A:$A=C8256)*(Lotes!$C:$C=E8256),0)),"")</f>
        <v/>
      </c>
      <c r="G8256" s="14" t="n"/>
    </row>
    <row r="8257">
      <c r="A8257" s="10" t="n"/>
      <c r="D8257">
        <f>IFERROR(VLOOKUP(C8257,Produtos!A:B,2,FALSE),"")</f>
        <v/>
      </c>
      <c r="F8257" s="10">
        <f>IFERROR(INDEX(Lotes!$E:$E,MATCH(1,(Lotes!$A:$A=C8257)*(Lotes!$C:$C=E8257),0)),"")</f>
        <v/>
      </c>
      <c r="G8257" s="14" t="n"/>
    </row>
    <row r="8258">
      <c r="A8258" s="10" t="n"/>
      <c r="D8258">
        <f>IFERROR(VLOOKUP(C8258,Produtos!A:B,2,FALSE),"")</f>
        <v/>
      </c>
      <c r="F8258" s="10">
        <f>IFERROR(INDEX(Lotes!$E:$E,MATCH(1,(Lotes!$A:$A=C8258)*(Lotes!$C:$C=E8258),0)),"")</f>
        <v/>
      </c>
      <c r="G8258" s="14" t="n"/>
    </row>
    <row r="8259">
      <c r="A8259" s="10" t="n"/>
      <c r="D8259">
        <f>IFERROR(VLOOKUP(C8259,Produtos!A:B,2,FALSE),"")</f>
        <v/>
      </c>
      <c r="F8259" s="10">
        <f>IFERROR(INDEX(Lotes!$E:$E,MATCH(1,(Lotes!$A:$A=C8259)*(Lotes!$C:$C=E8259),0)),"")</f>
        <v/>
      </c>
      <c r="G8259" s="14" t="n"/>
    </row>
    <row r="8260">
      <c r="A8260" s="10" t="n"/>
      <c r="D8260">
        <f>IFERROR(VLOOKUP(C8260,Produtos!A:B,2,FALSE),"")</f>
        <v/>
      </c>
      <c r="F8260" s="10">
        <f>IFERROR(INDEX(Lotes!$E:$E,MATCH(1,(Lotes!$A:$A=C8260)*(Lotes!$C:$C=E8260),0)),"")</f>
        <v/>
      </c>
      <c r="G8260" s="14" t="n"/>
    </row>
    <row r="8261">
      <c r="A8261" s="10" t="n"/>
      <c r="D8261">
        <f>IFERROR(VLOOKUP(C8261,Produtos!A:B,2,FALSE),"")</f>
        <v/>
      </c>
      <c r="F8261" s="10">
        <f>IFERROR(INDEX(Lotes!$E:$E,MATCH(1,(Lotes!$A:$A=C8261)*(Lotes!$C:$C=E8261),0)),"")</f>
        <v/>
      </c>
      <c r="G8261" s="14" t="n"/>
    </row>
    <row r="8262">
      <c r="A8262" s="10" t="n"/>
      <c r="D8262">
        <f>IFERROR(VLOOKUP(C8262,Produtos!A:B,2,FALSE),"")</f>
        <v/>
      </c>
      <c r="F8262" s="10">
        <f>IFERROR(INDEX(Lotes!$E:$E,MATCH(1,(Lotes!$A:$A=C8262)*(Lotes!$C:$C=E8262),0)),"")</f>
        <v/>
      </c>
      <c r="G8262" s="14" t="n"/>
    </row>
    <row r="8263">
      <c r="A8263" s="10" t="n"/>
      <c r="D8263">
        <f>IFERROR(VLOOKUP(C8263,Produtos!A:B,2,FALSE),"")</f>
        <v/>
      </c>
      <c r="F8263" s="10">
        <f>IFERROR(INDEX(Lotes!$E:$E,MATCH(1,(Lotes!$A:$A=C8263)*(Lotes!$C:$C=E8263),0)),"")</f>
        <v/>
      </c>
      <c r="G8263" s="14" t="n"/>
    </row>
    <row r="8264">
      <c r="A8264" s="10" t="n"/>
      <c r="D8264">
        <f>IFERROR(VLOOKUP(C8264,Produtos!A:B,2,FALSE),"")</f>
        <v/>
      </c>
      <c r="F8264" s="10">
        <f>IFERROR(INDEX(Lotes!$E:$E,MATCH(1,(Lotes!$A:$A=C8264)*(Lotes!$C:$C=E8264),0)),"")</f>
        <v/>
      </c>
      <c r="G8264" s="14" t="n"/>
    </row>
    <row r="8265">
      <c r="A8265" s="10" t="n"/>
      <c r="D8265">
        <f>IFERROR(VLOOKUP(C8265,Produtos!A:B,2,FALSE),"")</f>
        <v/>
      </c>
      <c r="F8265" s="10">
        <f>IFERROR(INDEX(Lotes!$E:$E,MATCH(1,(Lotes!$A:$A=C8265)*(Lotes!$C:$C=E8265),0)),"")</f>
        <v/>
      </c>
      <c r="G8265" s="14" t="n"/>
    </row>
    <row r="8266">
      <c r="A8266" s="10" t="n"/>
      <c r="D8266">
        <f>IFERROR(VLOOKUP(C8266,Produtos!A:B,2,FALSE),"")</f>
        <v/>
      </c>
      <c r="F8266" s="10">
        <f>IFERROR(INDEX(Lotes!$E:$E,MATCH(1,(Lotes!$A:$A=C8266)*(Lotes!$C:$C=E8266),0)),"")</f>
        <v/>
      </c>
      <c r="G8266" s="14" t="n"/>
    </row>
    <row r="8267">
      <c r="A8267" s="10" t="n"/>
      <c r="D8267">
        <f>IFERROR(VLOOKUP(C8267,Produtos!A:B,2,FALSE),"")</f>
        <v/>
      </c>
      <c r="F8267" s="10">
        <f>IFERROR(INDEX(Lotes!$E:$E,MATCH(1,(Lotes!$A:$A=C8267)*(Lotes!$C:$C=E8267),0)),"")</f>
        <v/>
      </c>
      <c r="G8267" s="14" t="n"/>
    </row>
    <row r="8268">
      <c r="A8268" s="10" t="n"/>
      <c r="D8268">
        <f>IFERROR(VLOOKUP(C8268,Produtos!A:B,2,FALSE),"")</f>
        <v/>
      </c>
      <c r="F8268" s="10">
        <f>IFERROR(INDEX(Lotes!$E:$E,MATCH(1,(Lotes!$A:$A=C8268)*(Lotes!$C:$C=E8268),0)),"")</f>
        <v/>
      </c>
      <c r="G8268" s="14" t="n"/>
    </row>
    <row r="8269">
      <c r="A8269" s="10" t="n"/>
      <c r="D8269">
        <f>IFERROR(VLOOKUP(C8269,Produtos!A:B,2,FALSE),"")</f>
        <v/>
      </c>
      <c r="F8269" s="10">
        <f>IFERROR(INDEX(Lotes!$E:$E,MATCH(1,(Lotes!$A:$A=C8269)*(Lotes!$C:$C=E8269),0)),"")</f>
        <v/>
      </c>
      <c r="G8269" s="14" t="n"/>
    </row>
    <row r="8270">
      <c r="A8270" s="10" t="n"/>
      <c r="D8270">
        <f>IFERROR(VLOOKUP(C8270,Produtos!A:B,2,FALSE),"")</f>
        <v/>
      </c>
      <c r="F8270" s="10">
        <f>IFERROR(INDEX(Lotes!$E:$E,MATCH(1,(Lotes!$A:$A=C8270)*(Lotes!$C:$C=E8270),0)),"")</f>
        <v/>
      </c>
      <c r="G8270" s="14" t="n"/>
    </row>
    <row r="8271">
      <c r="A8271" s="10" t="n"/>
      <c r="D8271">
        <f>IFERROR(VLOOKUP(C8271,Produtos!A:B,2,FALSE),"")</f>
        <v/>
      </c>
      <c r="F8271" s="10">
        <f>IFERROR(INDEX(Lotes!$E:$E,MATCH(1,(Lotes!$A:$A=C8271)*(Lotes!$C:$C=E8271),0)),"")</f>
        <v/>
      </c>
      <c r="G8271" s="14" t="n"/>
    </row>
    <row r="8272">
      <c r="A8272" s="10" t="n"/>
      <c r="D8272">
        <f>IFERROR(VLOOKUP(C8272,Produtos!A:B,2,FALSE),"")</f>
        <v/>
      </c>
      <c r="F8272" s="10">
        <f>IFERROR(INDEX(Lotes!$E:$E,MATCH(1,(Lotes!$A:$A=C8272)*(Lotes!$C:$C=E8272),0)),"")</f>
        <v/>
      </c>
      <c r="G8272" s="14" t="n"/>
    </row>
    <row r="8273">
      <c r="A8273" s="10" t="n"/>
      <c r="D8273">
        <f>IFERROR(VLOOKUP(C8273,Produtos!A:B,2,FALSE),"")</f>
        <v/>
      </c>
      <c r="F8273" s="10">
        <f>IFERROR(INDEX(Lotes!$E:$E,MATCH(1,(Lotes!$A:$A=C8273)*(Lotes!$C:$C=E8273),0)),"")</f>
        <v/>
      </c>
      <c r="G8273" s="14" t="n"/>
    </row>
    <row r="8274">
      <c r="A8274" s="10" t="n"/>
      <c r="D8274">
        <f>IFERROR(VLOOKUP(C8274,Produtos!A:B,2,FALSE),"")</f>
        <v/>
      </c>
      <c r="F8274" s="10">
        <f>IFERROR(INDEX(Lotes!$E:$E,MATCH(1,(Lotes!$A:$A=C8274)*(Lotes!$C:$C=E8274),0)),"")</f>
        <v/>
      </c>
      <c r="G8274" s="14" t="n"/>
    </row>
    <row r="8275">
      <c r="A8275" s="10" t="n"/>
      <c r="D8275">
        <f>IFERROR(VLOOKUP(C8275,Produtos!A:B,2,FALSE),"")</f>
        <v/>
      </c>
      <c r="F8275" s="10">
        <f>IFERROR(INDEX(Lotes!$E:$E,MATCH(1,(Lotes!$A:$A=C8275)*(Lotes!$C:$C=E8275),0)),"")</f>
        <v/>
      </c>
      <c r="G8275" s="14" t="n"/>
    </row>
    <row r="8276">
      <c r="A8276" s="10" t="n"/>
      <c r="D8276">
        <f>IFERROR(VLOOKUP(C8276,Produtos!A:B,2,FALSE),"")</f>
        <v/>
      </c>
      <c r="F8276" s="10">
        <f>IFERROR(INDEX(Lotes!$E:$E,MATCH(1,(Lotes!$A:$A=C8276)*(Lotes!$C:$C=E8276),0)),"")</f>
        <v/>
      </c>
      <c r="G8276" s="14" t="n"/>
    </row>
    <row r="8277">
      <c r="A8277" s="10" t="n"/>
      <c r="D8277">
        <f>IFERROR(VLOOKUP(C8277,Produtos!A:B,2,FALSE),"")</f>
        <v/>
      </c>
      <c r="F8277" s="10">
        <f>IFERROR(INDEX(Lotes!$E:$E,MATCH(1,(Lotes!$A:$A=C8277)*(Lotes!$C:$C=E8277),0)),"")</f>
        <v/>
      </c>
      <c r="G8277" s="14" t="n"/>
    </row>
    <row r="8278">
      <c r="A8278" s="10" t="n"/>
      <c r="D8278">
        <f>IFERROR(VLOOKUP(C8278,Produtos!A:B,2,FALSE),"")</f>
        <v/>
      </c>
      <c r="F8278" s="10">
        <f>IFERROR(INDEX(Lotes!$E:$E,MATCH(1,(Lotes!$A:$A=C8278)*(Lotes!$C:$C=E8278),0)),"")</f>
        <v/>
      </c>
      <c r="G8278" s="14" t="n"/>
    </row>
    <row r="8279">
      <c r="A8279" s="10" t="n"/>
      <c r="D8279">
        <f>IFERROR(VLOOKUP(C8279,Produtos!A:B,2,FALSE),"")</f>
        <v/>
      </c>
      <c r="F8279" s="10">
        <f>IFERROR(INDEX(Lotes!$E:$E,MATCH(1,(Lotes!$A:$A=C8279)*(Lotes!$C:$C=E8279),0)),"")</f>
        <v/>
      </c>
      <c r="G8279" s="14" t="n"/>
    </row>
    <row r="8280">
      <c r="A8280" s="10" t="n"/>
      <c r="D8280">
        <f>IFERROR(VLOOKUP(C8280,Produtos!A:B,2,FALSE),"")</f>
        <v/>
      </c>
      <c r="F8280" s="10">
        <f>IFERROR(INDEX(Lotes!$E:$E,MATCH(1,(Lotes!$A:$A=C8280)*(Lotes!$C:$C=E8280),0)),"")</f>
        <v/>
      </c>
      <c r="G8280" s="14" t="n"/>
    </row>
    <row r="8281">
      <c r="A8281" s="10" t="n"/>
      <c r="D8281">
        <f>IFERROR(VLOOKUP(C8281,Produtos!A:B,2,FALSE),"")</f>
        <v/>
      </c>
      <c r="F8281" s="10">
        <f>IFERROR(INDEX(Lotes!$E:$E,MATCH(1,(Lotes!$A:$A=C8281)*(Lotes!$C:$C=E8281),0)),"")</f>
        <v/>
      </c>
      <c r="G8281" s="14" t="n"/>
    </row>
    <row r="8282">
      <c r="A8282" s="10" t="n"/>
      <c r="D8282">
        <f>IFERROR(VLOOKUP(C8282,Produtos!A:B,2,FALSE),"")</f>
        <v/>
      </c>
      <c r="F8282" s="10">
        <f>IFERROR(INDEX(Lotes!$E:$E,MATCH(1,(Lotes!$A:$A=C8282)*(Lotes!$C:$C=E8282),0)),"")</f>
        <v/>
      </c>
      <c r="G8282" s="14" t="n"/>
    </row>
    <row r="8283">
      <c r="A8283" s="10" t="n"/>
      <c r="D8283">
        <f>IFERROR(VLOOKUP(C8283,Produtos!A:B,2,FALSE),"")</f>
        <v/>
      </c>
      <c r="F8283" s="10">
        <f>IFERROR(INDEX(Lotes!$E:$E,MATCH(1,(Lotes!$A:$A=C8283)*(Lotes!$C:$C=E8283),0)),"")</f>
        <v/>
      </c>
      <c r="G8283" s="14" t="n"/>
    </row>
    <row r="8284">
      <c r="A8284" s="10" t="n"/>
      <c r="D8284">
        <f>IFERROR(VLOOKUP(C8284,Produtos!A:B,2,FALSE),"")</f>
        <v/>
      </c>
      <c r="F8284" s="10">
        <f>IFERROR(INDEX(Lotes!$E:$E,MATCH(1,(Lotes!$A:$A=C8284)*(Lotes!$C:$C=E8284),0)),"")</f>
        <v/>
      </c>
      <c r="G8284" s="14" t="n"/>
    </row>
    <row r="8285">
      <c r="A8285" s="10" t="n"/>
      <c r="D8285">
        <f>IFERROR(VLOOKUP(C8285,Produtos!A:B,2,FALSE),"")</f>
        <v/>
      </c>
      <c r="F8285" s="10">
        <f>IFERROR(INDEX(Lotes!$E:$E,MATCH(1,(Lotes!$A:$A=C8285)*(Lotes!$C:$C=E8285),0)),"")</f>
        <v/>
      </c>
      <c r="G8285" s="14" t="n"/>
    </row>
    <row r="8286">
      <c r="A8286" s="10" t="n"/>
      <c r="D8286">
        <f>IFERROR(VLOOKUP(C8286,Produtos!A:B,2,FALSE),"")</f>
        <v/>
      </c>
      <c r="F8286" s="10">
        <f>IFERROR(INDEX(Lotes!$E:$E,MATCH(1,(Lotes!$A:$A=C8286)*(Lotes!$C:$C=E8286),0)),"")</f>
        <v/>
      </c>
      <c r="G8286" s="14" t="n"/>
    </row>
    <row r="8287">
      <c r="A8287" s="10" t="n"/>
      <c r="D8287">
        <f>IFERROR(VLOOKUP(C8287,Produtos!A:B,2,FALSE),"")</f>
        <v/>
      </c>
      <c r="F8287" s="10">
        <f>IFERROR(INDEX(Lotes!$E:$E,MATCH(1,(Lotes!$A:$A=C8287)*(Lotes!$C:$C=E8287),0)),"")</f>
        <v/>
      </c>
      <c r="G8287" s="14" t="n"/>
    </row>
    <row r="8288">
      <c r="A8288" s="10" t="n"/>
      <c r="D8288">
        <f>IFERROR(VLOOKUP(C8288,Produtos!A:B,2,FALSE),"")</f>
        <v/>
      </c>
      <c r="F8288" s="10">
        <f>IFERROR(INDEX(Lotes!$E:$E,MATCH(1,(Lotes!$A:$A=C8288)*(Lotes!$C:$C=E8288),0)),"")</f>
        <v/>
      </c>
      <c r="G8288" s="14" t="n"/>
    </row>
    <row r="8289">
      <c r="A8289" s="10" t="n"/>
      <c r="D8289">
        <f>IFERROR(VLOOKUP(C8289,Produtos!A:B,2,FALSE),"")</f>
        <v/>
      </c>
      <c r="F8289" s="10">
        <f>IFERROR(INDEX(Lotes!$E:$E,MATCH(1,(Lotes!$A:$A=C8289)*(Lotes!$C:$C=E8289),0)),"")</f>
        <v/>
      </c>
      <c r="G8289" s="14" t="n"/>
    </row>
    <row r="8290">
      <c r="A8290" s="10" t="n"/>
      <c r="D8290">
        <f>IFERROR(VLOOKUP(C8290,Produtos!A:B,2,FALSE),"")</f>
        <v/>
      </c>
      <c r="F8290" s="10">
        <f>IFERROR(INDEX(Lotes!$E:$E,MATCH(1,(Lotes!$A:$A=C8290)*(Lotes!$C:$C=E8290),0)),"")</f>
        <v/>
      </c>
      <c r="G8290" s="14" t="n"/>
    </row>
    <row r="8291">
      <c r="A8291" s="10" t="n"/>
      <c r="D8291">
        <f>IFERROR(VLOOKUP(C8291,Produtos!A:B,2,FALSE),"")</f>
        <v/>
      </c>
      <c r="F8291" s="10">
        <f>IFERROR(INDEX(Lotes!$E:$E,MATCH(1,(Lotes!$A:$A=C8291)*(Lotes!$C:$C=E8291),0)),"")</f>
        <v/>
      </c>
      <c r="G8291" s="14" t="n"/>
    </row>
    <row r="8292">
      <c r="A8292" s="10" t="n"/>
      <c r="D8292">
        <f>IFERROR(VLOOKUP(C8292,Produtos!A:B,2,FALSE),"")</f>
        <v/>
      </c>
      <c r="F8292" s="10">
        <f>IFERROR(INDEX(Lotes!$E:$E,MATCH(1,(Lotes!$A:$A=C8292)*(Lotes!$C:$C=E8292),0)),"")</f>
        <v/>
      </c>
      <c r="G8292" s="14" t="n"/>
    </row>
    <row r="8293">
      <c r="A8293" s="10" t="n"/>
      <c r="D8293">
        <f>IFERROR(VLOOKUP(C8293,Produtos!A:B,2,FALSE),"")</f>
        <v/>
      </c>
      <c r="F8293" s="10">
        <f>IFERROR(INDEX(Lotes!$E:$E,MATCH(1,(Lotes!$A:$A=C8293)*(Lotes!$C:$C=E8293),0)),"")</f>
        <v/>
      </c>
      <c r="G8293" s="14" t="n"/>
    </row>
    <row r="8294">
      <c r="A8294" s="10" t="n"/>
      <c r="D8294">
        <f>IFERROR(VLOOKUP(C8294,Produtos!A:B,2,FALSE),"")</f>
        <v/>
      </c>
      <c r="F8294" s="10">
        <f>IFERROR(INDEX(Lotes!$E:$E,MATCH(1,(Lotes!$A:$A=C8294)*(Lotes!$C:$C=E8294),0)),"")</f>
        <v/>
      </c>
      <c r="G8294" s="14" t="n"/>
    </row>
    <row r="8295">
      <c r="A8295" s="10" t="n"/>
      <c r="D8295">
        <f>IFERROR(VLOOKUP(C8295,Produtos!A:B,2,FALSE),"")</f>
        <v/>
      </c>
      <c r="F8295" s="10">
        <f>IFERROR(INDEX(Lotes!$E:$E,MATCH(1,(Lotes!$A:$A=C8295)*(Lotes!$C:$C=E8295),0)),"")</f>
        <v/>
      </c>
      <c r="G8295" s="14" t="n"/>
    </row>
    <row r="8296">
      <c r="A8296" s="10" t="n"/>
      <c r="D8296">
        <f>IFERROR(VLOOKUP(C8296,Produtos!A:B,2,FALSE),"")</f>
        <v/>
      </c>
      <c r="F8296" s="10">
        <f>IFERROR(INDEX(Lotes!$E:$E,MATCH(1,(Lotes!$A:$A=C8296)*(Lotes!$C:$C=E8296),0)),"")</f>
        <v/>
      </c>
      <c r="G8296" s="14" t="n"/>
    </row>
    <row r="8297">
      <c r="A8297" s="10" t="n"/>
      <c r="D8297">
        <f>IFERROR(VLOOKUP(C8297,Produtos!A:B,2,FALSE),"")</f>
        <v/>
      </c>
      <c r="F8297" s="10">
        <f>IFERROR(INDEX(Lotes!$E:$E,MATCH(1,(Lotes!$A:$A=C8297)*(Lotes!$C:$C=E8297),0)),"")</f>
        <v/>
      </c>
      <c r="G8297" s="14" t="n"/>
    </row>
    <row r="8298">
      <c r="A8298" s="10" t="n"/>
      <c r="D8298">
        <f>IFERROR(VLOOKUP(C8298,Produtos!A:B,2,FALSE),"")</f>
        <v/>
      </c>
      <c r="F8298" s="10">
        <f>IFERROR(INDEX(Lotes!$E:$E,MATCH(1,(Lotes!$A:$A=C8298)*(Lotes!$C:$C=E8298),0)),"")</f>
        <v/>
      </c>
      <c r="G8298" s="14" t="n"/>
    </row>
    <row r="8299">
      <c r="A8299" s="10" t="n"/>
      <c r="D8299">
        <f>IFERROR(VLOOKUP(C8299,Produtos!A:B,2,FALSE),"")</f>
        <v/>
      </c>
      <c r="F8299" s="10">
        <f>IFERROR(INDEX(Lotes!$E:$E,MATCH(1,(Lotes!$A:$A=C8299)*(Lotes!$C:$C=E8299),0)),"")</f>
        <v/>
      </c>
      <c r="G8299" s="14" t="n"/>
    </row>
    <row r="8300">
      <c r="A8300" s="10" t="n"/>
      <c r="D8300">
        <f>IFERROR(VLOOKUP(C8300,Produtos!A:B,2,FALSE),"")</f>
        <v/>
      </c>
      <c r="F8300" s="10">
        <f>IFERROR(INDEX(Lotes!$E:$E,MATCH(1,(Lotes!$A:$A=C8300)*(Lotes!$C:$C=E8300),0)),"")</f>
        <v/>
      </c>
      <c r="G8300" s="14" t="n"/>
    </row>
    <row r="8301">
      <c r="A8301" s="10" t="n"/>
      <c r="D8301">
        <f>IFERROR(VLOOKUP(C8301,Produtos!A:B,2,FALSE),"")</f>
        <v/>
      </c>
      <c r="F8301" s="10">
        <f>IFERROR(INDEX(Lotes!$E:$E,MATCH(1,(Lotes!$A:$A=C8301)*(Lotes!$C:$C=E8301),0)),"")</f>
        <v/>
      </c>
      <c r="G8301" s="14" t="n"/>
    </row>
    <row r="8302">
      <c r="A8302" s="10" t="n"/>
      <c r="D8302">
        <f>IFERROR(VLOOKUP(C8302,Produtos!A:B,2,FALSE),"")</f>
        <v/>
      </c>
      <c r="F8302" s="10">
        <f>IFERROR(INDEX(Lotes!$E:$E,MATCH(1,(Lotes!$A:$A=C8302)*(Lotes!$C:$C=E8302),0)),"")</f>
        <v/>
      </c>
      <c r="G8302" s="14" t="n"/>
    </row>
    <row r="8303">
      <c r="A8303" s="10" t="n"/>
      <c r="D8303">
        <f>IFERROR(VLOOKUP(C8303,Produtos!A:B,2,FALSE),"")</f>
        <v/>
      </c>
      <c r="F8303" s="10">
        <f>IFERROR(INDEX(Lotes!$E:$E,MATCH(1,(Lotes!$A:$A=C8303)*(Lotes!$C:$C=E8303),0)),"")</f>
        <v/>
      </c>
      <c r="G8303" s="14" t="n"/>
    </row>
    <row r="8304">
      <c r="A8304" s="10" t="n"/>
      <c r="D8304">
        <f>IFERROR(VLOOKUP(C8304,Produtos!A:B,2,FALSE),"")</f>
        <v/>
      </c>
      <c r="F8304" s="10">
        <f>IFERROR(INDEX(Lotes!$E:$E,MATCH(1,(Lotes!$A:$A=C8304)*(Lotes!$C:$C=E8304),0)),"")</f>
        <v/>
      </c>
      <c r="G8304" s="14" t="n"/>
    </row>
    <row r="8305">
      <c r="A8305" s="10" t="n"/>
      <c r="D8305">
        <f>IFERROR(VLOOKUP(C8305,Produtos!A:B,2,FALSE),"")</f>
        <v/>
      </c>
      <c r="F8305" s="10">
        <f>IFERROR(INDEX(Lotes!$E:$E,MATCH(1,(Lotes!$A:$A=C8305)*(Lotes!$C:$C=E8305),0)),"")</f>
        <v/>
      </c>
      <c r="G8305" s="14" t="n"/>
    </row>
    <row r="8306">
      <c r="A8306" s="10" t="n"/>
      <c r="D8306">
        <f>IFERROR(VLOOKUP(C8306,Produtos!A:B,2,FALSE),"")</f>
        <v/>
      </c>
      <c r="F8306" s="10">
        <f>IFERROR(INDEX(Lotes!$E:$E,MATCH(1,(Lotes!$A:$A=C8306)*(Lotes!$C:$C=E8306),0)),"")</f>
        <v/>
      </c>
      <c r="G8306" s="14" t="n"/>
    </row>
    <row r="8307">
      <c r="A8307" s="10" t="n"/>
      <c r="D8307">
        <f>IFERROR(VLOOKUP(C8307,Produtos!A:B,2,FALSE),"")</f>
        <v/>
      </c>
      <c r="F8307" s="10">
        <f>IFERROR(INDEX(Lotes!$E:$E,MATCH(1,(Lotes!$A:$A=C8307)*(Lotes!$C:$C=E8307),0)),"")</f>
        <v/>
      </c>
      <c r="G8307" s="14" t="n"/>
    </row>
    <row r="8308">
      <c r="A8308" s="10" t="n"/>
      <c r="D8308">
        <f>IFERROR(VLOOKUP(C8308,Produtos!A:B,2,FALSE),"")</f>
        <v/>
      </c>
      <c r="F8308" s="10">
        <f>IFERROR(INDEX(Lotes!$E:$E,MATCH(1,(Lotes!$A:$A=C8308)*(Lotes!$C:$C=E8308),0)),"")</f>
        <v/>
      </c>
      <c r="G8308" s="14" t="n"/>
    </row>
    <row r="8309">
      <c r="A8309" s="10" t="n"/>
      <c r="D8309">
        <f>IFERROR(VLOOKUP(C8309,Produtos!A:B,2,FALSE),"")</f>
        <v/>
      </c>
      <c r="F8309" s="10">
        <f>IFERROR(INDEX(Lotes!$E:$E,MATCH(1,(Lotes!$A:$A=C8309)*(Lotes!$C:$C=E8309),0)),"")</f>
        <v/>
      </c>
      <c r="G8309" s="14" t="n"/>
    </row>
    <row r="8310">
      <c r="A8310" s="10" t="n"/>
      <c r="D8310">
        <f>IFERROR(VLOOKUP(C8310,Produtos!A:B,2,FALSE),"")</f>
        <v/>
      </c>
      <c r="F8310" s="10">
        <f>IFERROR(INDEX(Lotes!$E:$E,MATCH(1,(Lotes!$A:$A=C8310)*(Lotes!$C:$C=E8310),0)),"")</f>
        <v/>
      </c>
      <c r="G8310" s="14" t="n"/>
    </row>
    <row r="8311">
      <c r="A8311" s="10" t="n"/>
      <c r="D8311">
        <f>IFERROR(VLOOKUP(C8311,Produtos!A:B,2,FALSE),"")</f>
        <v/>
      </c>
      <c r="F8311" s="10">
        <f>IFERROR(INDEX(Lotes!$E:$E,MATCH(1,(Lotes!$A:$A=C8311)*(Lotes!$C:$C=E8311),0)),"")</f>
        <v/>
      </c>
      <c r="G8311" s="14" t="n"/>
    </row>
    <row r="8312">
      <c r="A8312" s="10" t="n"/>
      <c r="D8312">
        <f>IFERROR(VLOOKUP(C8312,Produtos!A:B,2,FALSE),"")</f>
        <v/>
      </c>
      <c r="F8312" s="10">
        <f>IFERROR(INDEX(Lotes!$E:$E,MATCH(1,(Lotes!$A:$A=C8312)*(Lotes!$C:$C=E8312),0)),"")</f>
        <v/>
      </c>
      <c r="G8312" s="14" t="n"/>
    </row>
    <row r="8313">
      <c r="A8313" s="10" t="n"/>
      <c r="D8313">
        <f>IFERROR(VLOOKUP(C8313,Produtos!A:B,2,FALSE),"")</f>
        <v/>
      </c>
      <c r="F8313" s="10">
        <f>IFERROR(INDEX(Lotes!$E:$E,MATCH(1,(Lotes!$A:$A=C8313)*(Lotes!$C:$C=E8313),0)),"")</f>
        <v/>
      </c>
      <c r="G8313" s="14" t="n"/>
    </row>
    <row r="8314">
      <c r="A8314" s="10" t="n"/>
      <c r="D8314">
        <f>IFERROR(VLOOKUP(C8314,Produtos!A:B,2,FALSE),"")</f>
        <v/>
      </c>
      <c r="F8314" s="10">
        <f>IFERROR(INDEX(Lotes!$E:$E,MATCH(1,(Lotes!$A:$A=C8314)*(Lotes!$C:$C=E8314),0)),"")</f>
        <v/>
      </c>
      <c r="G8314" s="14" t="n"/>
    </row>
    <row r="8315">
      <c r="A8315" s="10" t="n"/>
      <c r="D8315">
        <f>IFERROR(VLOOKUP(C8315,Produtos!A:B,2,FALSE),"")</f>
        <v/>
      </c>
      <c r="F8315" s="10">
        <f>IFERROR(INDEX(Lotes!$E:$E,MATCH(1,(Lotes!$A:$A=C8315)*(Lotes!$C:$C=E8315),0)),"")</f>
        <v/>
      </c>
      <c r="G8315" s="14" t="n"/>
    </row>
    <row r="8316">
      <c r="A8316" s="10" t="n"/>
      <c r="D8316">
        <f>IFERROR(VLOOKUP(C8316,Produtos!A:B,2,FALSE),"")</f>
        <v/>
      </c>
      <c r="F8316" s="10">
        <f>IFERROR(INDEX(Lotes!$E:$E,MATCH(1,(Lotes!$A:$A=C8316)*(Lotes!$C:$C=E8316),0)),"")</f>
        <v/>
      </c>
      <c r="G8316" s="14" t="n"/>
    </row>
    <row r="8317">
      <c r="A8317" s="10" t="n"/>
      <c r="D8317">
        <f>IFERROR(VLOOKUP(C8317,Produtos!A:B,2,FALSE),"")</f>
        <v/>
      </c>
      <c r="F8317" s="10">
        <f>IFERROR(INDEX(Lotes!$E:$E,MATCH(1,(Lotes!$A:$A=C8317)*(Lotes!$C:$C=E8317),0)),"")</f>
        <v/>
      </c>
      <c r="G8317" s="14" t="n"/>
    </row>
    <row r="8318">
      <c r="A8318" s="10" t="n"/>
      <c r="D8318">
        <f>IFERROR(VLOOKUP(C8318,Produtos!A:B,2,FALSE),"")</f>
        <v/>
      </c>
      <c r="F8318" s="10">
        <f>IFERROR(INDEX(Lotes!$E:$E,MATCH(1,(Lotes!$A:$A=C8318)*(Lotes!$C:$C=E8318),0)),"")</f>
        <v/>
      </c>
      <c r="G8318" s="14" t="n"/>
    </row>
    <row r="8319">
      <c r="A8319" s="10" t="n"/>
      <c r="D8319">
        <f>IFERROR(VLOOKUP(C8319,Produtos!A:B,2,FALSE),"")</f>
        <v/>
      </c>
      <c r="F8319" s="10">
        <f>IFERROR(INDEX(Lotes!$E:$E,MATCH(1,(Lotes!$A:$A=C8319)*(Lotes!$C:$C=E8319),0)),"")</f>
        <v/>
      </c>
      <c r="G8319" s="14" t="n"/>
    </row>
    <row r="8320">
      <c r="A8320" s="10" t="n"/>
      <c r="D8320">
        <f>IFERROR(VLOOKUP(C8320,Produtos!A:B,2,FALSE),"")</f>
        <v/>
      </c>
      <c r="F8320" s="10">
        <f>IFERROR(INDEX(Lotes!$E:$E,MATCH(1,(Lotes!$A:$A=C8320)*(Lotes!$C:$C=E8320),0)),"")</f>
        <v/>
      </c>
      <c r="G8320" s="14" t="n"/>
    </row>
    <row r="8321">
      <c r="A8321" s="10" t="n"/>
      <c r="D8321">
        <f>IFERROR(VLOOKUP(C8321,Produtos!A:B,2,FALSE),"")</f>
        <v/>
      </c>
      <c r="F8321" s="10">
        <f>IFERROR(INDEX(Lotes!$E:$E,MATCH(1,(Lotes!$A:$A=C8321)*(Lotes!$C:$C=E8321),0)),"")</f>
        <v/>
      </c>
      <c r="G8321" s="14" t="n"/>
    </row>
    <row r="8322">
      <c r="A8322" s="10" t="n"/>
      <c r="D8322">
        <f>IFERROR(VLOOKUP(C8322,Produtos!A:B,2,FALSE),"")</f>
        <v/>
      </c>
      <c r="F8322" s="10">
        <f>IFERROR(INDEX(Lotes!$E:$E,MATCH(1,(Lotes!$A:$A=C8322)*(Lotes!$C:$C=E8322),0)),"")</f>
        <v/>
      </c>
      <c r="G8322" s="14" t="n"/>
    </row>
    <row r="8323">
      <c r="A8323" s="10" t="n"/>
      <c r="D8323">
        <f>IFERROR(VLOOKUP(C8323,Produtos!A:B,2,FALSE),"")</f>
        <v/>
      </c>
      <c r="F8323" s="10">
        <f>IFERROR(INDEX(Lotes!$E:$E,MATCH(1,(Lotes!$A:$A=C8323)*(Lotes!$C:$C=E8323),0)),"")</f>
        <v/>
      </c>
      <c r="G8323" s="14" t="n"/>
    </row>
    <row r="8324">
      <c r="A8324" s="10" t="n"/>
      <c r="D8324">
        <f>IFERROR(VLOOKUP(C8324,Produtos!A:B,2,FALSE),"")</f>
        <v/>
      </c>
      <c r="F8324" s="10">
        <f>IFERROR(INDEX(Lotes!$E:$E,MATCH(1,(Lotes!$A:$A=C8324)*(Lotes!$C:$C=E8324),0)),"")</f>
        <v/>
      </c>
      <c r="G8324" s="14" t="n"/>
    </row>
    <row r="8325">
      <c r="A8325" s="10" t="n"/>
      <c r="D8325">
        <f>IFERROR(VLOOKUP(C8325,Produtos!A:B,2,FALSE),"")</f>
        <v/>
      </c>
      <c r="F8325" s="10">
        <f>IFERROR(INDEX(Lotes!$E:$E,MATCH(1,(Lotes!$A:$A=C8325)*(Lotes!$C:$C=E8325),0)),"")</f>
        <v/>
      </c>
      <c r="G8325" s="14" t="n"/>
    </row>
    <row r="8326">
      <c r="A8326" s="10" t="n"/>
      <c r="D8326">
        <f>IFERROR(VLOOKUP(C8326,Produtos!A:B,2,FALSE),"")</f>
        <v/>
      </c>
      <c r="F8326" s="10">
        <f>IFERROR(INDEX(Lotes!$E:$E,MATCH(1,(Lotes!$A:$A=C8326)*(Lotes!$C:$C=E8326),0)),"")</f>
        <v/>
      </c>
      <c r="G8326" s="14" t="n"/>
    </row>
    <row r="8327">
      <c r="A8327" s="10" t="n"/>
      <c r="D8327">
        <f>IFERROR(VLOOKUP(C8327,Produtos!A:B,2,FALSE),"")</f>
        <v/>
      </c>
      <c r="F8327" s="10">
        <f>IFERROR(INDEX(Lotes!$E:$E,MATCH(1,(Lotes!$A:$A=C8327)*(Lotes!$C:$C=E8327),0)),"")</f>
        <v/>
      </c>
      <c r="G8327" s="14" t="n"/>
    </row>
    <row r="8328">
      <c r="A8328" s="10" t="n"/>
      <c r="D8328">
        <f>IFERROR(VLOOKUP(C8328,Produtos!A:B,2,FALSE),"")</f>
        <v/>
      </c>
      <c r="F8328" s="10">
        <f>IFERROR(INDEX(Lotes!$E:$E,MATCH(1,(Lotes!$A:$A=C8328)*(Lotes!$C:$C=E8328),0)),"")</f>
        <v/>
      </c>
      <c r="G8328" s="14" t="n"/>
    </row>
    <row r="8329">
      <c r="A8329" s="10" t="n"/>
      <c r="D8329">
        <f>IFERROR(VLOOKUP(C8329,Produtos!A:B,2,FALSE),"")</f>
        <v/>
      </c>
      <c r="F8329" s="10">
        <f>IFERROR(INDEX(Lotes!$E:$E,MATCH(1,(Lotes!$A:$A=C8329)*(Lotes!$C:$C=E8329),0)),"")</f>
        <v/>
      </c>
      <c r="G8329" s="14" t="n"/>
    </row>
    <row r="8330">
      <c r="A8330" s="10" t="n"/>
      <c r="D8330">
        <f>IFERROR(VLOOKUP(C8330,Produtos!A:B,2,FALSE),"")</f>
        <v/>
      </c>
      <c r="F8330" s="10">
        <f>IFERROR(INDEX(Lotes!$E:$E,MATCH(1,(Lotes!$A:$A=C8330)*(Lotes!$C:$C=E8330),0)),"")</f>
        <v/>
      </c>
      <c r="G8330" s="14" t="n"/>
    </row>
    <row r="8331">
      <c r="A8331" s="10" t="n"/>
      <c r="D8331">
        <f>IFERROR(VLOOKUP(C8331,Produtos!A:B,2,FALSE),"")</f>
        <v/>
      </c>
      <c r="F8331" s="10">
        <f>IFERROR(INDEX(Lotes!$E:$E,MATCH(1,(Lotes!$A:$A=C8331)*(Lotes!$C:$C=E8331),0)),"")</f>
        <v/>
      </c>
      <c r="G8331" s="14" t="n"/>
    </row>
    <row r="8332">
      <c r="A8332" s="10" t="n"/>
      <c r="D8332">
        <f>IFERROR(VLOOKUP(C8332,Produtos!A:B,2,FALSE),"")</f>
        <v/>
      </c>
      <c r="F8332" s="10">
        <f>IFERROR(INDEX(Lotes!$E:$E,MATCH(1,(Lotes!$A:$A=C8332)*(Lotes!$C:$C=E8332),0)),"")</f>
        <v/>
      </c>
      <c r="G8332" s="14" t="n"/>
    </row>
    <row r="8333">
      <c r="A8333" s="10" t="n"/>
      <c r="D8333">
        <f>IFERROR(VLOOKUP(C8333,Produtos!A:B,2,FALSE),"")</f>
        <v/>
      </c>
      <c r="F8333" s="10">
        <f>IFERROR(INDEX(Lotes!$E:$E,MATCH(1,(Lotes!$A:$A=C8333)*(Lotes!$C:$C=E8333),0)),"")</f>
        <v/>
      </c>
      <c r="G8333" s="14" t="n"/>
    </row>
    <row r="8334">
      <c r="A8334" s="10" t="n"/>
      <c r="D8334">
        <f>IFERROR(VLOOKUP(C8334,Produtos!A:B,2,FALSE),"")</f>
        <v/>
      </c>
      <c r="F8334" s="10">
        <f>IFERROR(INDEX(Lotes!$E:$E,MATCH(1,(Lotes!$A:$A=C8334)*(Lotes!$C:$C=E8334),0)),"")</f>
        <v/>
      </c>
      <c r="G8334" s="14" t="n"/>
    </row>
    <row r="8335">
      <c r="A8335" s="10" t="n"/>
      <c r="D8335">
        <f>IFERROR(VLOOKUP(C8335,Produtos!A:B,2,FALSE),"")</f>
        <v/>
      </c>
      <c r="F8335" s="10">
        <f>IFERROR(INDEX(Lotes!$E:$E,MATCH(1,(Lotes!$A:$A=C8335)*(Lotes!$C:$C=E8335),0)),"")</f>
        <v/>
      </c>
      <c r="G8335" s="14" t="n"/>
    </row>
    <row r="8336">
      <c r="A8336" s="10" t="n"/>
      <c r="D8336">
        <f>IFERROR(VLOOKUP(C8336,Produtos!A:B,2,FALSE),"")</f>
        <v/>
      </c>
      <c r="F8336" s="10">
        <f>IFERROR(INDEX(Lotes!$E:$E,MATCH(1,(Lotes!$A:$A=C8336)*(Lotes!$C:$C=E8336),0)),"")</f>
        <v/>
      </c>
      <c r="G8336" s="14" t="n"/>
    </row>
    <row r="8337">
      <c r="A8337" s="10" t="n"/>
      <c r="D8337">
        <f>IFERROR(VLOOKUP(C8337,Produtos!A:B,2,FALSE),"")</f>
        <v/>
      </c>
      <c r="F8337" s="10">
        <f>IFERROR(INDEX(Lotes!$E:$E,MATCH(1,(Lotes!$A:$A=C8337)*(Lotes!$C:$C=E8337),0)),"")</f>
        <v/>
      </c>
      <c r="G8337" s="14" t="n"/>
    </row>
    <row r="8338">
      <c r="A8338" s="10" t="n"/>
      <c r="D8338">
        <f>IFERROR(VLOOKUP(C8338,Produtos!A:B,2,FALSE),"")</f>
        <v/>
      </c>
      <c r="F8338" s="10">
        <f>IFERROR(INDEX(Lotes!$E:$E,MATCH(1,(Lotes!$A:$A=C8338)*(Lotes!$C:$C=E8338),0)),"")</f>
        <v/>
      </c>
      <c r="G8338" s="14" t="n"/>
    </row>
    <row r="8339">
      <c r="A8339" s="10" t="n"/>
      <c r="D8339">
        <f>IFERROR(VLOOKUP(C8339,Produtos!A:B,2,FALSE),"")</f>
        <v/>
      </c>
      <c r="F8339" s="10">
        <f>IFERROR(INDEX(Lotes!$E:$E,MATCH(1,(Lotes!$A:$A=C8339)*(Lotes!$C:$C=E8339),0)),"")</f>
        <v/>
      </c>
      <c r="G8339" s="14" t="n"/>
    </row>
    <row r="8340">
      <c r="A8340" s="10" t="n"/>
      <c r="D8340">
        <f>IFERROR(VLOOKUP(C8340,Produtos!A:B,2,FALSE),"")</f>
        <v/>
      </c>
      <c r="F8340" s="10">
        <f>IFERROR(INDEX(Lotes!$E:$E,MATCH(1,(Lotes!$A:$A=C8340)*(Lotes!$C:$C=E8340),0)),"")</f>
        <v/>
      </c>
      <c r="G8340" s="14" t="n"/>
    </row>
    <row r="8341">
      <c r="A8341" s="10" t="n"/>
      <c r="D8341">
        <f>IFERROR(VLOOKUP(C8341,Produtos!A:B,2,FALSE),"")</f>
        <v/>
      </c>
      <c r="F8341" s="10">
        <f>IFERROR(INDEX(Lotes!$E:$E,MATCH(1,(Lotes!$A:$A=C8341)*(Lotes!$C:$C=E8341),0)),"")</f>
        <v/>
      </c>
      <c r="G8341" s="14" t="n"/>
    </row>
    <row r="8342">
      <c r="A8342" s="10" t="n"/>
      <c r="D8342">
        <f>IFERROR(VLOOKUP(C8342,Produtos!A:B,2,FALSE),"")</f>
        <v/>
      </c>
      <c r="F8342" s="10">
        <f>IFERROR(INDEX(Lotes!$E:$E,MATCH(1,(Lotes!$A:$A=C8342)*(Lotes!$C:$C=E8342),0)),"")</f>
        <v/>
      </c>
      <c r="G8342" s="14" t="n"/>
    </row>
    <row r="8343">
      <c r="A8343" s="10" t="n"/>
      <c r="D8343">
        <f>IFERROR(VLOOKUP(C8343,Produtos!A:B,2,FALSE),"")</f>
        <v/>
      </c>
      <c r="F8343" s="10">
        <f>IFERROR(INDEX(Lotes!$E:$E,MATCH(1,(Lotes!$A:$A=C8343)*(Lotes!$C:$C=E8343),0)),"")</f>
        <v/>
      </c>
      <c r="G8343" s="14" t="n"/>
    </row>
    <row r="8344">
      <c r="A8344" s="10" t="n"/>
      <c r="D8344">
        <f>IFERROR(VLOOKUP(C8344,Produtos!A:B,2,FALSE),"")</f>
        <v/>
      </c>
      <c r="F8344" s="10">
        <f>IFERROR(INDEX(Lotes!$E:$E,MATCH(1,(Lotes!$A:$A=C8344)*(Lotes!$C:$C=E8344),0)),"")</f>
        <v/>
      </c>
      <c r="G8344" s="14" t="n"/>
    </row>
    <row r="8345">
      <c r="A8345" s="10" t="n"/>
      <c r="D8345">
        <f>IFERROR(VLOOKUP(C8345,Produtos!A:B,2,FALSE),"")</f>
        <v/>
      </c>
      <c r="F8345" s="10">
        <f>IFERROR(INDEX(Lotes!$E:$E,MATCH(1,(Lotes!$A:$A=C8345)*(Lotes!$C:$C=E8345),0)),"")</f>
        <v/>
      </c>
      <c r="G8345" s="14" t="n"/>
    </row>
    <row r="8346">
      <c r="A8346" s="10" t="n"/>
      <c r="D8346">
        <f>IFERROR(VLOOKUP(C8346,Produtos!A:B,2,FALSE),"")</f>
        <v/>
      </c>
      <c r="F8346" s="10">
        <f>IFERROR(INDEX(Lotes!$E:$E,MATCH(1,(Lotes!$A:$A=C8346)*(Lotes!$C:$C=E8346),0)),"")</f>
        <v/>
      </c>
      <c r="G8346" s="14" t="n"/>
    </row>
    <row r="8347">
      <c r="A8347" s="10" t="n"/>
      <c r="D8347">
        <f>IFERROR(VLOOKUP(C8347,Produtos!A:B,2,FALSE),"")</f>
        <v/>
      </c>
      <c r="F8347" s="10">
        <f>IFERROR(INDEX(Lotes!$E:$E,MATCH(1,(Lotes!$A:$A=C8347)*(Lotes!$C:$C=E8347),0)),"")</f>
        <v/>
      </c>
      <c r="G8347" s="14" t="n"/>
    </row>
    <row r="8348">
      <c r="A8348" s="10" t="n"/>
      <c r="D8348">
        <f>IFERROR(VLOOKUP(C8348,Produtos!A:B,2,FALSE),"")</f>
        <v/>
      </c>
      <c r="F8348" s="10">
        <f>IFERROR(INDEX(Lotes!$E:$E,MATCH(1,(Lotes!$A:$A=C8348)*(Lotes!$C:$C=E8348),0)),"")</f>
        <v/>
      </c>
      <c r="G8348" s="14" t="n"/>
    </row>
    <row r="8349">
      <c r="A8349" s="10" t="n"/>
      <c r="D8349">
        <f>IFERROR(VLOOKUP(C8349,Produtos!A:B,2,FALSE),"")</f>
        <v/>
      </c>
      <c r="F8349" s="10">
        <f>IFERROR(INDEX(Lotes!$E:$E,MATCH(1,(Lotes!$A:$A=C8349)*(Lotes!$C:$C=E8349),0)),"")</f>
        <v/>
      </c>
      <c r="G8349" s="14" t="n"/>
    </row>
    <row r="8350">
      <c r="A8350" s="10" t="n"/>
      <c r="D8350">
        <f>IFERROR(VLOOKUP(C8350,Produtos!A:B,2,FALSE),"")</f>
        <v/>
      </c>
      <c r="F8350" s="10">
        <f>IFERROR(INDEX(Lotes!$E:$E,MATCH(1,(Lotes!$A:$A=C8350)*(Lotes!$C:$C=E8350),0)),"")</f>
        <v/>
      </c>
      <c r="G8350" s="14" t="n"/>
    </row>
    <row r="8351">
      <c r="A8351" s="10" t="n"/>
      <c r="D8351">
        <f>IFERROR(VLOOKUP(C8351,Produtos!A:B,2,FALSE),"")</f>
        <v/>
      </c>
      <c r="F8351" s="10">
        <f>IFERROR(INDEX(Lotes!$E:$E,MATCH(1,(Lotes!$A:$A=C8351)*(Lotes!$C:$C=E8351),0)),"")</f>
        <v/>
      </c>
      <c r="G8351" s="14" t="n"/>
    </row>
    <row r="8352">
      <c r="A8352" s="10" t="n"/>
      <c r="D8352">
        <f>IFERROR(VLOOKUP(C8352,Produtos!A:B,2,FALSE),"")</f>
        <v/>
      </c>
      <c r="F8352" s="10">
        <f>IFERROR(INDEX(Lotes!$E:$E,MATCH(1,(Lotes!$A:$A=C8352)*(Lotes!$C:$C=E8352),0)),"")</f>
        <v/>
      </c>
      <c r="G8352" s="14" t="n"/>
    </row>
    <row r="8353">
      <c r="A8353" s="10" t="n"/>
      <c r="D8353">
        <f>IFERROR(VLOOKUP(C8353,Produtos!A:B,2,FALSE),"")</f>
        <v/>
      </c>
      <c r="F8353" s="10">
        <f>IFERROR(INDEX(Lotes!$E:$E,MATCH(1,(Lotes!$A:$A=C8353)*(Lotes!$C:$C=E8353),0)),"")</f>
        <v/>
      </c>
      <c r="G8353" s="14" t="n"/>
    </row>
    <row r="8354">
      <c r="A8354" s="10" t="n"/>
      <c r="D8354">
        <f>IFERROR(VLOOKUP(C8354,Produtos!A:B,2,FALSE),"")</f>
        <v/>
      </c>
      <c r="F8354" s="10">
        <f>IFERROR(INDEX(Lotes!$E:$E,MATCH(1,(Lotes!$A:$A=C8354)*(Lotes!$C:$C=E8354),0)),"")</f>
        <v/>
      </c>
      <c r="G8354" s="14" t="n"/>
    </row>
    <row r="8355">
      <c r="A8355" s="10" t="n"/>
      <c r="D8355">
        <f>IFERROR(VLOOKUP(C8355,Produtos!A:B,2,FALSE),"")</f>
        <v/>
      </c>
      <c r="F8355" s="10">
        <f>IFERROR(INDEX(Lotes!$E:$E,MATCH(1,(Lotes!$A:$A=C8355)*(Lotes!$C:$C=E8355),0)),"")</f>
        <v/>
      </c>
      <c r="G8355" s="14" t="n"/>
    </row>
    <row r="8356">
      <c r="A8356" s="10" t="n"/>
      <c r="D8356">
        <f>IFERROR(VLOOKUP(C8356,Produtos!A:B,2,FALSE),"")</f>
        <v/>
      </c>
      <c r="F8356" s="10">
        <f>IFERROR(INDEX(Lotes!$E:$E,MATCH(1,(Lotes!$A:$A=C8356)*(Lotes!$C:$C=E8356),0)),"")</f>
        <v/>
      </c>
      <c r="G8356" s="14" t="n"/>
    </row>
    <row r="8357">
      <c r="A8357" s="10" t="n"/>
      <c r="D8357">
        <f>IFERROR(VLOOKUP(C8357,Produtos!A:B,2,FALSE),"")</f>
        <v/>
      </c>
      <c r="F8357" s="10">
        <f>IFERROR(INDEX(Lotes!$E:$E,MATCH(1,(Lotes!$A:$A=C8357)*(Lotes!$C:$C=E8357),0)),"")</f>
        <v/>
      </c>
      <c r="G8357" s="14" t="n"/>
    </row>
    <row r="8358">
      <c r="A8358" s="10" t="n"/>
      <c r="D8358">
        <f>IFERROR(VLOOKUP(C8358,Produtos!A:B,2,FALSE),"")</f>
        <v/>
      </c>
      <c r="F8358" s="10">
        <f>IFERROR(INDEX(Lotes!$E:$E,MATCH(1,(Lotes!$A:$A=C8358)*(Lotes!$C:$C=E8358),0)),"")</f>
        <v/>
      </c>
      <c r="G8358" s="14" t="n"/>
    </row>
    <row r="8359">
      <c r="A8359" s="10" t="n"/>
      <c r="D8359">
        <f>IFERROR(VLOOKUP(C8359,Produtos!A:B,2,FALSE),"")</f>
        <v/>
      </c>
      <c r="F8359" s="10">
        <f>IFERROR(INDEX(Lotes!$E:$E,MATCH(1,(Lotes!$A:$A=C8359)*(Lotes!$C:$C=E8359),0)),"")</f>
        <v/>
      </c>
      <c r="G8359" s="14" t="n"/>
    </row>
    <row r="8360">
      <c r="A8360" s="10" t="n"/>
      <c r="D8360">
        <f>IFERROR(VLOOKUP(C8360,Produtos!A:B,2,FALSE),"")</f>
        <v/>
      </c>
      <c r="F8360" s="10">
        <f>IFERROR(INDEX(Lotes!$E:$E,MATCH(1,(Lotes!$A:$A=C8360)*(Lotes!$C:$C=E8360),0)),"")</f>
        <v/>
      </c>
      <c r="G8360" s="14" t="n"/>
    </row>
    <row r="8361">
      <c r="A8361" s="10" t="n"/>
      <c r="D8361">
        <f>IFERROR(VLOOKUP(C8361,Produtos!A:B,2,FALSE),"")</f>
        <v/>
      </c>
      <c r="F8361" s="10">
        <f>IFERROR(INDEX(Lotes!$E:$E,MATCH(1,(Lotes!$A:$A=C8361)*(Lotes!$C:$C=E8361),0)),"")</f>
        <v/>
      </c>
      <c r="G8361" s="14" t="n"/>
    </row>
    <row r="8362">
      <c r="A8362" s="10" t="n"/>
      <c r="D8362">
        <f>IFERROR(VLOOKUP(C8362,Produtos!A:B,2,FALSE),"")</f>
        <v/>
      </c>
      <c r="F8362" s="10">
        <f>IFERROR(INDEX(Lotes!$E:$E,MATCH(1,(Lotes!$A:$A=C8362)*(Lotes!$C:$C=E8362),0)),"")</f>
        <v/>
      </c>
      <c r="G8362" s="14" t="n"/>
    </row>
    <row r="8363">
      <c r="A8363" s="10" t="n"/>
      <c r="D8363">
        <f>IFERROR(VLOOKUP(C8363,Produtos!A:B,2,FALSE),"")</f>
        <v/>
      </c>
      <c r="F8363" s="10">
        <f>IFERROR(INDEX(Lotes!$E:$E,MATCH(1,(Lotes!$A:$A=C8363)*(Lotes!$C:$C=E8363),0)),"")</f>
        <v/>
      </c>
      <c r="G8363" s="14" t="n"/>
    </row>
    <row r="8364">
      <c r="A8364" s="10" t="n"/>
      <c r="D8364">
        <f>IFERROR(VLOOKUP(C8364,Produtos!A:B,2,FALSE),"")</f>
        <v/>
      </c>
      <c r="F8364" s="10">
        <f>IFERROR(INDEX(Lotes!$E:$E,MATCH(1,(Lotes!$A:$A=C8364)*(Lotes!$C:$C=E8364),0)),"")</f>
        <v/>
      </c>
      <c r="G8364" s="14" t="n"/>
    </row>
    <row r="8365">
      <c r="A8365" s="10" t="n"/>
      <c r="D8365">
        <f>IFERROR(VLOOKUP(C8365,Produtos!A:B,2,FALSE),"")</f>
        <v/>
      </c>
      <c r="F8365" s="10">
        <f>IFERROR(INDEX(Lotes!$E:$E,MATCH(1,(Lotes!$A:$A=C8365)*(Lotes!$C:$C=E8365),0)),"")</f>
        <v/>
      </c>
      <c r="G8365" s="14" t="n"/>
    </row>
    <row r="8366">
      <c r="A8366" s="10" t="n"/>
      <c r="D8366">
        <f>IFERROR(VLOOKUP(C8366,Produtos!A:B,2,FALSE),"")</f>
        <v/>
      </c>
      <c r="F8366" s="10">
        <f>IFERROR(INDEX(Lotes!$E:$E,MATCH(1,(Lotes!$A:$A=C8366)*(Lotes!$C:$C=E8366),0)),"")</f>
        <v/>
      </c>
      <c r="G8366" s="14" t="n"/>
    </row>
    <row r="8367">
      <c r="A8367" s="10" t="n"/>
      <c r="D8367">
        <f>IFERROR(VLOOKUP(C8367,Produtos!A:B,2,FALSE),"")</f>
        <v/>
      </c>
      <c r="F8367" s="10">
        <f>IFERROR(INDEX(Lotes!$E:$E,MATCH(1,(Lotes!$A:$A=C8367)*(Lotes!$C:$C=E8367),0)),"")</f>
        <v/>
      </c>
      <c r="G8367" s="14" t="n"/>
    </row>
    <row r="8368">
      <c r="A8368" s="10" t="n"/>
      <c r="D8368">
        <f>IFERROR(VLOOKUP(C8368,Produtos!A:B,2,FALSE),"")</f>
        <v/>
      </c>
      <c r="F8368" s="10">
        <f>IFERROR(INDEX(Lotes!$E:$E,MATCH(1,(Lotes!$A:$A=C8368)*(Lotes!$C:$C=E8368),0)),"")</f>
        <v/>
      </c>
      <c r="G8368" s="14" t="n"/>
    </row>
    <row r="8369">
      <c r="A8369" s="10" t="n"/>
      <c r="D8369">
        <f>IFERROR(VLOOKUP(C8369,Produtos!A:B,2,FALSE),"")</f>
        <v/>
      </c>
      <c r="F8369" s="10">
        <f>IFERROR(INDEX(Lotes!$E:$E,MATCH(1,(Lotes!$A:$A=C8369)*(Lotes!$C:$C=E8369),0)),"")</f>
        <v/>
      </c>
      <c r="G8369" s="14" t="n"/>
    </row>
    <row r="8370">
      <c r="A8370" s="10" t="n"/>
      <c r="D8370">
        <f>IFERROR(VLOOKUP(C8370,Produtos!A:B,2,FALSE),"")</f>
        <v/>
      </c>
      <c r="F8370" s="10">
        <f>IFERROR(INDEX(Lotes!$E:$E,MATCH(1,(Lotes!$A:$A=C8370)*(Lotes!$C:$C=E8370),0)),"")</f>
        <v/>
      </c>
      <c r="G8370" s="14" t="n"/>
    </row>
    <row r="8371">
      <c r="A8371" s="10" t="n"/>
      <c r="D8371">
        <f>IFERROR(VLOOKUP(C8371,Produtos!A:B,2,FALSE),"")</f>
        <v/>
      </c>
      <c r="F8371" s="10">
        <f>IFERROR(INDEX(Lotes!$E:$E,MATCH(1,(Lotes!$A:$A=C8371)*(Lotes!$C:$C=E8371),0)),"")</f>
        <v/>
      </c>
      <c r="G8371" s="14" t="n"/>
    </row>
    <row r="8372">
      <c r="A8372" s="10" t="n"/>
      <c r="D8372">
        <f>IFERROR(VLOOKUP(C8372,Produtos!A:B,2,FALSE),"")</f>
        <v/>
      </c>
      <c r="F8372" s="10">
        <f>IFERROR(INDEX(Lotes!$E:$E,MATCH(1,(Lotes!$A:$A=C8372)*(Lotes!$C:$C=E8372),0)),"")</f>
        <v/>
      </c>
      <c r="G8372" s="14" t="n"/>
    </row>
    <row r="8373">
      <c r="A8373" s="10" t="n"/>
      <c r="D8373">
        <f>IFERROR(VLOOKUP(C8373,Produtos!A:B,2,FALSE),"")</f>
        <v/>
      </c>
      <c r="F8373" s="10">
        <f>IFERROR(INDEX(Lotes!$E:$E,MATCH(1,(Lotes!$A:$A=C8373)*(Lotes!$C:$C=E8373),0)),"")</f>
        <v/>
      </c>
      <c r="G8373" s="14" t="n"/>
    </row>
    <row r="8374">
      <c r="A8374" s="10" t="n"/>
      <c r="D8374">
        <f>IFERROR(VLOOKUP(C8374,Produtos!A:B,2,FALSE),"")</f>
        <v/>
      </c>
      <c r="F8374" s="10">
        <f>IFERROR(INDEX(Lotes!$E:$E,MATCH(1,(Lotes!$A:$A=C8374)*(Lotes!$C:$C=E8374),0)),"")</f>
        <v/>
      </c>
      <c r="G8374" s="14" t="n"/>
    </row>
    <row r="8375">
      <c r="A8375" s="10" t="n"/>
      <c r="D8375">
        <f>IFERROR(VLOOKUP(C8375,Produtos!A:B,2,FALSE),"")</f>
        <v/>
      </c>
      <c r="F8375" s="10">
        <f>IFERROR(INDEX(Lotes!$E:$E,MATCH(1,(Lotes!$A:$A=C8375)*(Lotes!$C:$C=E8375),0)),"")</f>
        <v/>
      </c>
      <c r="G8375" s="14" t="n"/>
    </row>
    <row r="8376">
      <c r="A8376" s="10" t="n"/>
      <c r="D8376">
        <f>IFERROR(VLOOKUP(C8376,Produtos!A:B,2,FALSE),"")</f>
        <v/>
      </c>
      <c r="F8376" s="10">
        <f>IFERROR(INDEX(Lotes!$E:$E,MATCH(1,(Lotes!$A:$A=C8376)*(Lotes!$C:$C=E8376),0)),"")</f>
        <v/>
      </c>
      <c r="G8376" s="14" t="n"/>
    </row>
    <row r="8377">
      <c r="A8377" s="10" t="n"/>
      <c r="D8377">
        <f>IFERROR(VLOOKUP(C8377,Produtos!A:B,2,FALSE),"")</f>
        <v/>
      </c>
      <c r="F8377" s="10">
        <f>IFERROR(INDEX(Lotes!$E:$E,MATCH(1,(Lotes!$A:$A=C8377)*(Lotes!$C:$C=E8377),0)),"")</f>
        <v/>
      </c>
      <c r="G8377" s="14" t="n"/>
    </row>
    <row r="8378">
      <c r="A8378" s="10" t="n"/>
      <c r="D8378">
        <f>IFERROR(VLOOKUP(C8378,Produtos!A:B,2,FALSE),"")</f>
        <v/>
      </c>
      <c r="F8378" s="10">
        <f>IFERROR(INDEX(Lotes!$E:$E,MATCH(1,(Lotes!$A:$A=C8378)*(Lotes!$C:$C=E8378),0)),"")</f>
        <v/>
      </c>
      <c r="G8378" s="14" t="n"/>
    </row>
    <row r="8379">
      <c r="A8379" s="10" t="n"/>
      <c r="D8379">
        <f>IFERROR(VLOOKUP(C8379,Produtos!A:B,2,FALSE),"")</f>
        <v/>
      </c>
      <c r="F8379" s="10">
        <f>IFERROR(INDEX(Lotes!$E:$E,MATCH(1,(Lotes!$A:$A=C8379)*(Lotes!$C:$C=E8379),0)),"")</f>
        <v/>
      </c>
      <c r="G8379" s="14" t="n"/>
    </row>
    <row r="8380">
      <c r="A8380" s="10" t="n"/>
      <c r="D8380">
        <f>IFERROR(VLOOKUP(C8380,Produtos!A:B,2,FALSE),"")</f>
        <v/>
      </c>
      <c r="F8380" s="10">
        <f>IFERROR(INDEX(Lotes!$E:$E,MATCH(1,(Lotes!$A:$A=C8380)*(Lotes!$C:$C=E8380),0)),"")</f>
        <v/>
      </c>
      <c r="G8380" s="14" t="n"/>
    </row>
    <row r="8381">
      <c r="A8381" s="10" t="n"/>
      <c r="D8381">
        <f>IFERROR(VLOOKUP(C8381,Produtos!A:B,2,FALSE),"")</f>
        <v/>
      </c>
      <c r="F8381" s="10">
        <f>IFERROR(INDEX(Lotes!$E:$E,MATCH(1,(Lotes!$A:$A=C8381)*(Lotes!$C:$C=E8381),0)),"")</f>
        <v/>
      </c>
      <c r="G8381" s="14" t="n"/>
    </row>
    <row r="8382">
      <c r="A8382" s="10" t="n"/>
      <c r="D8382">
        <f>IFERROR(VLOOKUP(C8382,Produtos!A:B,2,FALSE),"")</f>
        <v/>
      </c>
      <c r="F8382" s="10">
        <f>IFERROR(INDEX(Lotes!$E:$E,MATCH(1,(Lotes!$A:$A=C8382)*(Lotes!$C:$C=E8382),0)),"")</f>
        <v/>
      </c>
      <c r="G8382" s="14" t="n"/>
    </row>
    <row r="8383">
      <c r="A8383" s="10" t="n"/>
      <c r="D8383">
        <f>IFERROR(VLOOKUP(C8383,Produtos!A:B,2,FALSE),"")</f>
        <v/>
      </c>
      <c r="F8383" s="10">
        <f>IFERROR(INDEX(Lotes!$E:$E,MATCH(1,(Lotes!$A:$A=C8383)*(Lotes!$C:$C=E8383),0)),"")</f>
        <v/>
      </c>
      <c r="G8383" s="14" t="n"/>
    </row>
    <row r="8384">
      <c r="A8384" s="10" t="n"/>
      <c r="D8384">
        <f>IFERROR(VLOOKUP(C8384,Produtos!A:B,2,FALSE),"")</f>
        <v/>
      </c>
      <c r="F8384" s="10">
        <f>IFERROR(INDEX(Lotes!$E:$E,MATCH(1,(Lotes!$A:$A=C8384)*(Lotes!$C:$C=E8384),0)),"")</f>
        <v/>
      </c>
      <c r="G8384" s="14" t="n"/>
    </row>
    <row r="8385">
      <c r="A8385" s="10" t="n"/>
      <c r="D8385">
        <f>IFERROR(VLOOKUP(C8385,Produtos!A:B,2,FALSE),"")</f>
        <v/>
      </c>
      <c r="F8385" s="10">
        <f>IFERROR(INDEX(Lotes!$E:$E,MATCH(1,(Lotes!$A:$A=C8385)*(Lotes!$C:$C=E8385),0)),"")</f>
        <v/>
      </c>
      <c r="G8385" s="14" t="n"/>
    </row>
    <row r="8386">
      <c r="A8386" s="10" t="n"/>
      <c r="D8386">
        <f>IFERROR(VLOOKUP(C8386,Produtos!A:B,2,FALSE),"")</f>
        <v/>
      </c>
      <c r="F8386" s="10">
        <f>IFERROR(INDEX(Lotes!$E:$E,MATCH(1,(Lotes!$A:$A=C8386)*(Lotes!$C:$C=E8386),0)),"")</f>
        <v/>
      </c>
      <c r="G8386" s="14" t="n"/>
    </row>
    <row r="8387">
      <c r="A8387" s="10" t="n"/>
      <c r="D8387">
        <f>IFERROR(VLOOKUP(C8387,Produtos!A:B,2,FALSE),"")</f>
        <v/>
      </c>
      <c r="F8387" s="10">
        <f>IFERROR(INDEX(Lotes!$E:$E,MATCH(1,(Lotes!$A:$A=C8387)*(Lotes!$C:$C=E8387),0)),"")</f>
        <v/>
      </c>
      <c r="G8387" s="14" t="n"/>
    </row>
    <row r="8388">
      <c r="A8388" s="10" t="n"/>
      <c r="D8388">
        <f>IFERROR(VLOOKUP(C8388,Produtos!A:B,2,FALSE),"")</f>
        <v/>
      </c>
      <c r="F8388" s="10">
        <f>IFERROR(INDEX(Lotes!$E:$E,MATCH(1,(Lotes!$A:$A=C8388)*(Lotes!$C:$C=E8388),0)),"")</f>
        <v/>
      </c>
      <c r="G8388" s="14" t="n"/>
    </row>
    <row r="8389">
      <c r="A8389" s="10" t="n"/>
      <c r="D8389">
        <f>IFERROR(VLOOKUP(C8389,Produtos!A:B,2,FALSE),"")</f>
        <v/>
      </c>
      <c r="F8389" s="10">
        <f>IFERROR(INDEX(Lotes!$E:$E,MATCH(1,(Lotes!$A:$A=C8389)*(Lotes!$C:$C=E8389),0)),"")</f>
        <v/>
      </c>
      <c r="G8389" s="14" t="n"/>
    </row>
    <row r="8390">
      <c r="A8390" s="10" t="n"/>
      <c r="D8390">
        <f>IFERROR(VLOOKUP(C8390,Produtos!A:B,2,FALSE),"")</f>
        <v/>
      </c>
      <c r="F8390" s="10">
        <f>IFERROR(INDEX(Lotes!$E:$E,MATCH(1,(Lotes!$A:$A=C8390)*(Lotes!$C:$C=E8390),0)),"")</f>
        <v/>
      </c>
      <c r="G8390" s="14" t="n"/>
    </row>
    <row r="8391">
      <c r="A8391" s="10" t="n"/>
      <c r="D8391">
        <f>IFERROR(VLOOKUP(C8391,Produtos!A:B,2,FALSE),"")</f>
        <v/>
      </c>
      <c r="F8391" s="10">
        <f>IFERROR(INDEX(Lotes!$E:$E,MATCH(1,(Lotes!$A:$A=C8391)*(Lotes!$C:$C=E8391),0)),"")</f>
        <v/>
      </c>
      <c r="G8391" s="14" t="n"/>
    </row>
    <row r="8392">
      <c r="A8392" s="10" t="n"/>
      <c r="D8392">
        <f>IFERROR(VLOOKUP(C8392,Produtos!A:B,2,FALSE),"")</f>
        <v/>
      </c>
      <c r="F8392" s="10">
        <f>IFERROR(INDEX(Lotes!$E:$E,MATCH(1,(Lotes!$A:$A=C8392)*(Lotes!$C:$C=E8392),0)),"")</f>
        <v/>
      </c>
      <c r="G8392" s="14" t="n"/>
    </row>
    <row r="8393">
      <c r="A8393" s="10" t="n"/>
      <c r="D8393">
        <f>IFERROR(VLOOKUP(C8393,Produtos!A:B,2,FALSE),"")</f>
        <v/>
      </c>
      <c r="F8393" s="10">
        <f>IFERROR(INDEX(Lotes!$E:$E,MATCH(1,(Lotes!$A:$A=C8393)*(Lotes!$C:$C=E8393),0)),"")</f>
        <v/>
      </c>
      <c r="G8393" s="14" t="n"/>
    </row>
    <row r="8394">
      <c r="A8394" s="10" t="n"/>
      <c r="D8394">
        <f>IFERROR(VLOOKUP(C8394,Produtos!A:B,2,FALSE),"")</f>
        <v/>
      </c>
      <c r="F8394" s="10">
        <f>IFERROR(INDEX(Lotes!$E:$E,MATCH(1,(Lotes!$A:$A=C8394)*(Lotes!$C:$C=E8394),0)),"")</f>
        <v/>
      </c>
      <c r="G8394" s="14" t="n"/>
    </row>
    <row r="8395">
      <c r="A8395" s="10" t="n"/>
      <c r="D8395">
        <f>IFERROR(VLOOKUP(C8395,Produtos!A:B,2,FALSE),"")</f>
        <v/>
      </c>
      <c r="F8395" s="10">
        <f>IFERROR(INDEX(Lotes!$E:$E,MATCH(1,(Lotes!$A:$A=C8395)*(Lotes!$C:$C=E8395),0)),"")</f>
        <v/>
      </c>
      <c r="G8395" s="14" t="n"/>
    </row>
    <row r="8396">
      <c r="A8396" s="10" t="n"/>
      <c r="D8396">
        <f>IFERROR(VLOOKUP(C8396,Produtos!A:B,2,FALSE),"")</f>
        <v/>
      </c>
      <c r="F8396" s="10">
        <f>IFERROR(INDEX(Lotes!$E:$E,MATCH(1,(Lotes!$A:$A=C8396)*(Lotes!$C:$C=E8396),0)),"")</f>
        <v/>
      </c>
      <c r="G8396" s="14" t="n"/>
    </row>
    <row r="8397">
      <c r="A8397" s="10" t="n"/>
      <c r="D8397">
        <f>IFERROR(VLOOKUP(C8397,Produtos!A:B,2,FALSE),"")</f>
        <v/>
      </c>
      <c r="F8397" s="10">
        <f>IFERROR(INDEX(Lotes!$E:$E,MATCH(1,(Lotes!$A:$A=C8397)*(Lotes!$C:$C=E8397),0)),"")</f>
        <v/>
      </c>
      <c r="G8397" s="14" t="n"/>
    </row>
    <row r="8398">
      <c r="A8398" s="10" t="n"/>
      <c r="D8398">
        <f>IFERROR(VLOOKUP(C8398,Produtos!A:B,2,FALSE),"")</f>
        <v/>
      </c>
      <c r="F8398" s="10">
        <f>IFERROR(INDEX(Lotes!$E:$E,MATCH(1,(Lotes!$A:$A=C8398)*(Lotes!$C:$C=E8398),0)),"")</f>
        <v/>
      </c>
      <c r="G8398" s="14" t="n"/>
    </row>
    <row r="8399">
      <c r="A8399" s="10" t="n"/>
      <c r="D8399">
        <f>IFERROR(VLOOKUP(C8399,Produtos!A:B,2,FALSE),"")</f>
        <v/>
      </c>
      <c r="F8399" s="10">
        <f>IFERROR(INDEX(Lotes!$E:$E,MATCH(1,(Lotes!$A:$A=C8399)*(Lotes!$C:$C=E8399),0)),"")</f>
        <v/>
      </c>
      <c r="G8399" s="14" t="n"/>
    </row>
    <row r="8400">
      <c r="A8400" s="10" t="n"/>
      <c r="D8400">
        <f>IFERROR(VLOOKUP(C8400,Produtos!A:B,2,FALSE),"")</f>
        <v/>
      </c>
      <c r="F8400" s="10">
        <f>IFERROR(INDEX(Lotes!$E:$E,MATCH(1,(Lotes!$A:$A=C8400)*(Lotes!$C:$C=E8400),0)),"")</f>
        <v/>
      </c>
      <c r="G8400" s="14" t="n"/>
    </row>
    <row r="8401">
      <c r="A8401" s="10" t="n"/>
      <c r="D8401">
        <f>IFERROR(VLOOKUP(C8401,Produtos!A:B,2,FALSE),"")</f>
        <v/>
      </c>
      <c r="F8401" s="10">
        <f>IFERROR(INDEX(Lotes!$E:$E,MATCH(1,(Lotes!$A:$A=C8401)*(Lotes!$C:$C=E8401),0)),"")</f>
        <v/>
      </c>
      <c r="G8401" s="14" t="n"/>
    </row>
    <row r="8402">
      <c r="A8402" s="10" t="n"/>
      <c r="D8402">
        <f>IFERROR(VLOOKUP(C8402,Produtos!A:B,2,FALSE),"")</f>
        <v/>
      </c>
      <c r="F8402" s="10">
        <f>IFERROR(INDEX(Lotes!$E:$E,MATCH(1,(Lotes!$A:$A=C8402)*(Lotes!$C:$C=E8402),0)),"")</f>
        <v/>
      </c>
      <c r="G8402" s="14" t="n"/>
    </row>
    <row r="8403">
      <c r="A8403" s="10" t="n"/>
      <c r="D8403">
        <f>IFERROR(VLOOKUP(C8403,Produtos!A:B,2,FALSE),"")</f>
        <v/>
      </c>
      <c r="F8403" s="10">
        <f>IFERROR(INDEX(Lotes!$E:$E,MATCH(1,(Lotes!$A:$A=C8403)*(Lotes!$C:$C=E8403),0)),"")</f>
        <v/>
      </c>
      <c r="G8403" s="14" t="n"/>
    </row>
    <row r="8404">
      <c r="A8404" s="10" t="n"/>
      <c r="D8404">
        <f>IFERROR(VLOOKUP(C8404,Produtos!A:B,2,FALSE),"")</f>
        <v/>
      </c>
      <c r="F8404" s="10">
        <f>IFERROR(INDEX(Lotes!$E:$E,MATCH(1,(Lotes!$A:$A=C8404)*(Lotes!$C:$C=E8404),0)),"")</f>
        <v/>
      </c>
      <c r="G8404" s="14" t="n"/>
    </row>
    <row r="8405">
      <c r="A8405" s="10" t="n"/>
      <c r="D8405">
        <f>IFERROR(VLOOKUP(C8405,Produtos!A:B,2,FALSE),"")</f>
        <v/>
      </c>
      <c r="F8405" s="10">
        <f>IFERROR(INDEX(Lotes!$E:$E,MATCH(1,(Lotes!$A:$A=C8405)*(Lotes!$C:$C=E8405),0)),"")</f>
        <v/>
      </c>
      <c r="G8405" s="14" t="n"/>
    </row>
    <row r="8406">
      <c r="A8406" s="10" t="n"/>
      <c r="D8406">
        <f>IFERROR(VLOOKUP(C8406,Produtos!A:B,2,FALSE),"")</f>
        <v/>
      </c>
      <c r="F8406" s="10">
        <f>IFERROR(INDEX(Lotes!$E:$E,MATCH(1,(Lotes!$A:$A=C8406)*(Lotes!$C:$C=E8406),0)),"")</f>
        <v/>
      </c>
      <c r="G8406" s="14" t="n"/>
    </row>
    <row r="8407">
      <c r="A8407" s="10" t="n"/>
      <c r="D8407">
        <f>IFERROR(VLOOKUP(C8407,Produtos!A:B,2,FALSE),"")</f>
        <v/>
      </c>
      <c r="F8407" s="10">
        <f>IFERROR(INDEX(Lotes!$E:$E,MATCH(1,(Lotes!$A:$A=C8407)*(Lotes!$C:$C=E8407),0)),"")</f>
        <v/>
      </c>
      <c r="G8407" s="14" t="n"/>
    </row>
    <row r="8408">
      <c r="A8408" s="10" t="n"/>
      <c r="D8408">
        <f>IFERROR(VLOOKUP(C8408,Produtos!A:B,2,FALSE),"")</f>
        <v/>
      </c>
      <c r="F8408" s="10">
        <f>IFERROR(INDEX(Lotes!$E:$E,MATCH(1,(Lotes!$A:$A=C8408)*(Lotes!$C:$C=E8408),0)),"")</f>
        <v/>
      </c>
      <c r="G8408" s="14" t="n"/>
    </row>
    <row r="8409">
      <c r="A8409" s="10" t="n"/>
      <c r="D8409">
        <f>IFERROR(VLOOKUP(C8409,Produtos!A:B,2,FALSE),"")</f>
        <v/>
      </c>
      <c r="F8409" s="10">
        <f>IFERROR(INDEX(Lotes!$E:$E,MATCH(1,(Lotes!$A:$A=C8409)*(Lotes!$C:$C=E8409),0)),"")</f>
        <v/>
      </c>
      <c r="G8409" s="14" t="n"/>
    </row>
    <row r="8410">
      <c r="A8410" s="10" t="n"/>
      <c r="D8410">
        <f>IFERROR(VLOOKUP(C8410,Produtos!A:B,2,FALSE),"")</f>
        <v/>
      </c>
      <c r="F8410" s="10">
        <f>IFERROR(INDEX(Lotes!$E:$E,MATCH(1,(Lotes!$A:$A=C8410)*(Lotes!$C:$C=E8410),0)),"")</f>
        <v/>
      </c>
      <c r="G8410" s="14" t="n"/>
    </row>
    <row r="8411">
      <c r="A8411" s="10" t="n"/>
      <c r="D8411">
        <f>IFERROR(VLOOKUP(C8411,Produtos!A:B,2,FALSE),"")</f>
        <v/>
      </c>
      <c r="F8411" s="10">
        <f>IFERROR(INDEX(Lotes!$E:$E,MATCH(1,(Lotes!$A:$A=C8411)*(Lotes!$C:$C=E8411),0)),"")</f>
        <v/>
      </c>
      <c r="G8411" s="14" t="n"/>
    </row>
    <row r="8412">
      <c r="A8412" s="10" t="n"/>
      <c r="D8412">
        <f>IFERROR(VLOOKUP(C8412,Produtos!A:B,2,FALSE),"")</f>
        <v/>
      </c>
      <c r="F8412" s="10">
        <f>IFERROR(INDEX(Lotes!$E:$E,MATCH(1,(Lotes!$A:$A=C8412)*(Lotes!$C:$C=E8412),0)),"")</f>
        <v/>
      </c>
      <c r="G8412" s="14" t="n"/>
    </row>
    <row r="8413">
      <c r="A8413" s="10" t="n"/>
      <c r="D8413">
        <f>IFERROR(VLOOKUP(C8413,Produtos!A:B,2,FALSE),"")</f>
        <v/>
      </c>
      <c r="F8413" s="10">
        <f>IFERROR(INDEX(Lotes!$E:$E,MATCH(1,(Lotes!$A:$A=C8413)*(Lotes!$C:$C=E8413),0)),"")</f>
        <v/>
      </c>
      <c r="G8413" s="14" t="n"/>
    </row>
    <row r="8414">
      <c r="A8414" s="10" t="n"/>
      <c r="D8414">
        <f>IFERROR(VLOOKUP(C8414,Produtos!A:B,2,FALSE),"")</f>
        <v/>
      </c>
      <c r="F8414" s="10">
        <f>IFERROR(INDEX(Lotes!$E:$E,MATCH(1,(Lotes!$A:$A=C8414)*(Lotes!$C:$C=E8414),0)),"")</f>
        <v/>
      </c>
      <c r="G8414" s="14" t="n"/>
    </row>
    <row r="8415">
      <c r="A8415" s="10" t="n"/>
      <c r="D8415">
        <f>IFERROR(VLOOKUP(C8415,Produtos!A:B,2,FALSE),"")</f>
        <v/>
      </c>
      <c r="F8415" s="10">
        <f>IFERROR(INDEX(Lotes!$E:$E,MATCH(1,(Lotes!$A:$A=C8415)*(Lotes!$C:$C=E8415),0)),"")</f>
        <v/>
      </c>
      <c r="G8415" s="14" t="n"/>
    </row>
    <row r="8416">
      <c r="A8416" s="10" t="n"/>
      <c r="D8416">
        <f>IFERROR(VLOOKUP(C8416,Produtos!A:B,2,FALSE),"")</f>
        <v/>
      </c>
      <c r="F8416" s="10">
        <f>IFERROR(INDEX(Lotes!$E:$E,MATCH(1,(Lotes!$A:$A=C8416)*(Lotes!$C:$C=E8416),0)),"")</f>
        <v/>
      </c>
      <c r="G8416" s="14" t="n"/>
    </row>
    <row r="8417">
      <c r="A8417" s="10" t="n"/>
      <c r="D8417">
        <f>IFERROR(VLOOKUP(C8417,Produtos!A:B,2,FALSE),"")</f>
        <v/>
      </c>
      <c r="F8417" s="10">
        <f>IFERROR(INDEX(Lotes!$E:$E,MATCH(1,(Lotes!$A:$A=C8417)*(Lotes!$C:$C=E8417),0)),"")</f>
        <v/>
      </c>
      <c r="G8417" s="14" t="n"/>
    </row>
    <row r="8418">
      <c r="A8418" s="10" t="n"/>
      <c r="D8418">
        <f>IFERROR(VLOOKUP(C8418,Produtos!A:B,2,FALSE),"")</f>
        <v/>
      </c>
      <c r="F8418" s="10">
        <f>IFERROR(INDEX(Lotes!$E:$E,MATCH(1,(Lotes!$A:$A=C8418)*(Lotes!$C:$C=E8418),0)),"")</f>
        <v/>
      </c>
      <c r="G8418" s="14" t="n"/>
    </row>
    <row r="8419">
      <c r="A8419" s="10" t="n"/>
      <c r="D8419">
        <f>IFERROR(VLOOKUP(C8419,Produtos!A:B,2,FALSE),"")</f>
        <v/>
      </c>
      <c r="F8419" s="10">
        <f>IFERROR(INDEX(Lotes!$E:$E,MATCH(1,(Lotes!$A:$A=C8419)*(Lotes!$C:$C=E8419),0)),"")</f>
        <v/>
      </c>
      <c r="G8419" s="14" t="n"/>
    </row>
    <row r="8420">
      <c r="A8420" s="10" t="n"/>
      <c r="D8420">
        <f>IFERROR(VLOOKUP(C8420,Produtos!A:B,2,FALSE),"")</f>
        <v/>
      </c>
      <c r="F8420" s="10">
        <f>IFERROR(INDEX(Lotes!$E:$E,MATCH(1,(Lotes!$A:$A=C8420)*(Lotes!$C:$C=E8420),0)),"")</f>
        <v/>
      </c>
      <c r="G8420" s="14" t="n"/>
    </row>
    <row r="8421">
      <c r="A8421" s="10" t="n"/>
      <c r="D8421">
        <f>IFERROR(VLOOKUP(C8421,Produtos!A:B,2,FALSE),"")</f>
        <v/>
      </c>
      <c r="F8421" s="10">
        <f>IFERROR(INDEX(Lotes!$E:$E,MATCH(1,(Lotes!$A:$A=C8421)*(Lotes!$C:$C=E8421),0)),"")</f>
        <v/>
      </c>
      <c r="G8421" s="14" t="n"/>
    </row>
    <row r="8422">
      <c r="A8422" s="10" t="n"/>
      <c r="D8422">
        <f>IFERROR(VLOOKUP(C8422,Produtos!A:B,2,FALSE),"")</f>
        <v/>
      </c>
      <c r="F8422" s="10">
        <f>IFERROR(INDEX(Lotes!$E:$E,MATCH(1,(Lotes!$A:$A=C8422)*(Lotes!$C:$C=E8422),0)),"")</f>
        <v/>
      </c>
      <c r="G8422" s="14" t="n"/>
    </row>
    <row r="8423">
      <c r="A8423" s="10" t="n"/>
      <c r="D8423">
        <f>IFERROR(VLOOKUP(C8423,Produtos!A:B,2,FALSE),"")</f>
        <v/>
      </c>
      <c r="F8423" s="10">
        <f>IFERROR(INDEX(Lotes!$E:$E,MATCH(1,(Lotes!$A:$A=C8423)*(Lotes!$C:$C=E8423),0)),"")</f>
        <v/>
      </c>
      <c r="G8423" s="14" t="n"/>
    </row>
    <row r="8424">
      <c r="A8424" s="10" t="n"/>
      <c r="D8424">
        <f>IFERROR(VLOOKUP(C8424,Produtos!A:B,2,FALSE),"")</f>
        <v/>
      </c>
      <c r="F8424" s="10">
        <f>IFERROR(INDEX(Lotes!$E:$E,MATCH(1,(Lotes!$A:$A=C8424)*(Lotes!$C:$C=E8424),0)),"")</f>
        <v/>
      </c>
      <c r="G8424" s="14" t="n"/>
    </row>
    <row r="8425">
      <c r="A8425" s="10" t="n"/>
      <c r="D8425">
        <f>IFERROR(VLOOKUP(C8425,Produtos!A:B,2,FALSE),"")</f>
        <v/>
      </c>
      <c r="F8425" s="10">
        <f>IFERROR(INDEX(Lotes!$E:$E,MATCH(1,(Lotes!$A:$A=C8425)*(Lotes!$C:$C=E8425),0)),"")</f>
        <v/>
      </c>
      <c r="G8425" s="14" t="n"/>
    </row>
    <row r="8426">
      <c r="A8426" s="10" t="n"/>
      <c r="D8426">
        <f>IFERROR(VLOOKUP(C8426,Produtos!A:B,2,FALSE),"")</f>
        <v/>
      </c>
      <c r="F8426" s="10">
        <f>IFERROR(INDEX(Lotes!$E:$E,MATCH(1,(Lotes!$A:$A=C8426)*(Lotes!$C:$C=E8426),0)),"")</f>
        <v/>
      </c>
      <c r="G8426" s="14" t="n"/>
    </row>
    <row r="8427">
      <c r="A8427" s="10" t="n"/>
      <c r="D8427">
        <f>IFERROR(VLOOKUP(C8427,Produtos!A:B,2,FALSE),"")</f>
        <v/>
      </c>
      <c r="F8427" s="10">
        <f>IFERROR(INDEX(Lotes!$E:$E,MATCH(1,(Lotes!$A:$A=C8427)*(Lotes!$C:$C=E8427),0)),"")</f>
        <v/>
      </c>
      <c r="G8427" s="14" t="n"/>
    </row>
    <row r="8428">
      <c r="A8428" s="10" t="n"/>
      <c r="D8428">
        <f>IFERROR(VLOOKUP(C8428,Produtos!A:B,2,FALSE),"")</f>
        <v/>
      </c>
      <c r="F8428" s="10">
        <f>IFERROR(INDEX(Lotes!$E:$E,MATCH(1,(Lotes!$A:$A=C8428)*(Lotes!$C:$C=E8428),0)),"")</f>
        <v/>
      </c>
      <c r="G8428" s="14" t="n"/>
    </row>
    <row r="8429">
      <c r="A8429" s="10" t="n"/>
      <c r="D8429">
        <f>IFERROR(VLOOKUP(C8429,Produtos!A:B,2,FALSE),"")</f>
        <v/>
      </c>
      <c r="F8429" s="10">
        <f>IFERROR(INDEX(Lotes!$E:$E,MATCH(1,(Lotes!$A:$A=C8429)*(Lotes!$C:$C=E8429),0)),"")</f>
        <v/>
      </c>
      <c r="G8429" s="14" t="n"/>
    </row>
    <row r="8430">
      <c r="A8430" s="10" t="n"/>
      <c r="D8430">
        <f>IFERROR(VLOOKUP(C8430,Produtos!A:B,2,FALSE),"")</f>
        <v/>
      </c>
      <c r="F8430" s="10">
        <f>IFERROR(INDEX(Lotes!$E:$E,MATCH(1,(Lotes!$A:$A=C8430)*(Lotes!$C:$C=E8430),0)),"")</f>
        <v/>
      </c>
      <c r="G8430" s="14" t="n"/>
    </row>
    <row r="8431">
      <c r="A8431" s="10" t="n"/>
      <c r="D8431">
        <f>IFERROR(VLOOKUP(C8431,Produtos!A:B,2,FALSE),"")</f>
        <v/>
      </c>
      <c r="F8431" s="10">
        <f>IFERROR(INDEX(Lotes!$E:$E,MATCH(1,(Lotes!$A:$A=C8431)*(Lotes!$C:$C=E8431),0)),"")</f>
        <v/>
      </c>
      <c r="G8431" s="14" t="n"/>
    </row>
    <row r="8432">
      <c r="A8432" s="10" t="n"/>
      <c r="D8432">
        <f>IFERROR(VLOOKUP(C8432,Produtos!A:B,2,FALSE),"")</f>
        <v/>
      </c>
      <c r="F8432" s="10">
        <f>IFERROR(INDEX(Lotes!$E:$E,MATCH(1,(Lotes!$A:$A=C8432)*(Lotes!$C:$C=E8432),0)),"")</f>
        <v/>
      </c>
      <c r="G8432" s="14" t="n"/>
    </row>
    <row r="8433">
      <c r="A8433" s="10" t="n"/>
      <c r="D8433">
        <f>IFERROR(VLOOKUP(C8433,Produtos!A:B,2,FALSE),"")</f>
        <v/>
      </c>
      <c r="F8433" s="10">
        <f>IFERROR(INDEX(Lotes!$E:$E,MATCH(1,(Lotes!$A:$A=C8433)*(Lotes!$C:$C=E8433),0)),"")</f>
        <v/>
      </c>
      <c r="G8433" s="14" t="n"/>
    </row>
    <row r="8434">
      <c r="A8434" s="10" t="n"/>
      <c r="D8434">
        <f>IFERROR(VLOOKUP(C8434,Produtos!A:B,2,FALSE),"")</f>
        <v/>
      </c>
      <c r="F8434" s="10">
        <f>IFERROR(INDEX(Lotes!$E:$E,MATCH(1,(Lotes!$A:$A=C8434)*(Lotes!$C:$C=E8434),0)),"")</f>
        <v/>
      </c>
      <c r="G8434" s="14" t="n"/>
    </row>
    <row r="8435">
      <c r="A8435" s="10" t="n"/>
      <c r="D8435">
        <f>IFERROR(VLOOKUP(C8435,Produtos!A:B,2,FALSE),"")</f>
        <v/>
      </c>
      <c r="F8435" s="10">
        <f>IFERROR(INDEX(Lotes!$E:$E,MATCH(1,(Lotes!$A:$A=C8435)*(Lotes!$C:$C=E8435),0)),"")</f>
        <v/>
      </c>
      <c r="G8435" s="14" t="n"/>
    </row>
    <row r="8436">
      <c r="A8436" s="10" t="n"/>
      <c r="D8436">
        <f>IFERROR(VLOOKUP(C8436,Produtos!A:B,2,FALSE),"")</f>
        <v/>
      </c>
      <c r="F8436" s="10">
        <f>IFERROR(INDEX(Lotes!$E:$E,MATCH(1,(Lotes!$A:$A=C8436)*(Lotes!$C:$C=E8436),0)),"")</f>
        <v/>
      </c>
      <c r="G8436" s="14" t="n"/>
    </row>
    <row r="8437">
      <c r="A8437" s="10" t="n"/>
      <c r="D8437">
        <f>IFERROR(VLOOKUP(C8437,Produtos!A:B,2,FALSE),"")</f>
        <v/>
      </c>
      <c r="F8437" s="10">
        <f>IFERROR(INDEX(Lotes!$E:$E,MATCH(1,(Lotes!$A:$A=C8437)*(Lotes!$C:$C=E8437),0)),"")</f>
        <v/>
      </c>
      <c r="G8437" s="14" t="n"/>
    </row>
    <row r="8438">
      <c r="A8438" s="10" t="n"/>
      <c r="D8438">
        <f>IFERROR(VLOOKUP(C8438,Produtos!A:B,2,FALSE),"")</f>
        <v/>
      </c>
      <c r="F8438" s="10">
        <f>IFERROR(INDEX(Lotes!$E:$E,MATCH(1,(Lotes!$A:$A=C8438)*(Lotes!$C:$C=E8438),0)),"")</f>
        <v/>
      </c>
      <c r="G8438" s="14" t="n"/>
    </row>
    <row r="8439">
      <c r="A8439" s="10" t="n"/>
      <c r="D8439">
        <f>IFERROR(VLOOKUP(C8439,Produtos!A:B,2,FALSE),"")</f>
        <v/>
      </c>
      <c r="F8439" s="10">
        <f>IFERROR(INDEX(Lotes!$E:$E,MATCH(1,(Lotes!$A:$A=C8439)*(Lotes!$C:$C=E8439),0)),"")</f>
        <v/>
      </c>
      <c r="G8439" s="14" t="n"/>
    </row>
    <row r="8440">
      <c r="A8440" s="10" t="n"/>
      <c r="D8440">
        <f>IFERROR(VLOOKUP(C8440,Produtos!A:B,2,FALSE),"")</f>
        <v/>
      </c>
      <c r="F8440" s="10">
        <f>IFERROR(INDEX(Lotes!$E:$E,MATCH(1,(Lotes!$A:$A=C8440)*(Lotes!$C:$C=E8440),0)),"")</f>
        <v/>
      </c>
      <c r="G8440" s="14" t="n"/>
    </row>
    <row r="8441">
      <c r="A8441" s="10" t="n"/>
      <c r="D8441">
        <f>IFERROR(VLOOKUP(C8441,Produtos!A:B,2,FALSE),"")</f>
        <v/>
      </c>
      <c r="F8441" s="10">
        <f>IFERROR(INDEX(Lotes!$E:$E,MATCH(1,(Lotes!$A:$A=C8441)*(Lotes!$C:$C=E8441),0)),"")</f>
        <v/>
      </c>
      <c r="G8441" s="14" t="n"/>
    </row>
    <row r="8442">
      <c r="A8442" s="10" t="n"/>
      <c r="D8442">
        <f>IFERROR(VLOOKUP(C8442,Produtos!A:B,2,FALSE),"")</f>
        <v/>
      </c>
      <c r="F8442" s="10">
        <f>IFERROR(INDEX(Lotes!$E:$E,MATCH(1,(Lotes!$A:$A=C8442)*(Lotes!$C:$C=E8442),0)),"")</f>
        <v/>
      </c>
      <c r="G8442" s="14" t="n"/>
    </row>
    <row r="8443">
      <c r="A8443" s="10" t="n"/>
      <c r="D8443">
        <f>IFERROR(VLOOKUP(C8443,Produtos!A:B,2,FALSE),"")</f>
        <v/>
      </c>
      <c r="F8443" s="10">
        <f>IFERROR(INDEX(Lotes!$E:$E,MATCH(1,(Lotes!$A:$A=C8443)*(Lotes!$C:$C=E8443),0)),"")</f>
        <v/>
      </c>
      <c r="G8443" s="14" t="n"/>
    </row>
    <row r="8444">
      <c r="A8444" s="10" t="n"/>
      <c r="D8444">
        <f>IFERROR(VLOOKUP(C8444,Produtos!A:B,2,FALSE),"")</f>
        <v/>
      </c>
      <c r="F8444" s="10">
        <f>IFERROR(INDEX(Lotes!$E:$E,MATCH(1,(Lotes!$A:$A=C8444)*(Lotes!$C:$C=E8444),0)),"")</f>
        <v/>
      </c>
      <c r="G8444" s="14" t="n"/>
    </row>
    <row r="8445">
      <c r="A8445" s="10" t="n"/>
      <c r="D8445">
        <f>IFERROR(VLOOKUP(C8445,Produtos!A:B,2,FALSE),"")</f>
        <v/>
      </c>
      <c r="F8445" s="10">
        <f>IFERROR(INDEX(Lotes!$E:$E,MATCH(1,(Lotes!$A:$A=C8445)*(Lotes!$C:$C=E8445),0)),"")</f>
        <v/>
      </c>
      <c r="G8445" s="14" t="n"/>
    </row>
    <row r="8446">
      <c r="A8446" s="10" t="n"/>
      <c r="D8446">
        <f>IFERROR(VLOOKUP(C8446,Produtos!A:B,2,FALSE),"")</f>
        <v/>
      </c>
      <c r="F8446" s="10">
        <f>IFERROR(INDEX(Lotes!$E:$E,MATCH(1,(Lotes!$A:$A=C8446)*(Lotes!$C:$C=E8446),0)),"")</f>
        <v/>
      </c>
      <c r="G8446" s="14" t="n"/>
    </row>
    <row r="8447">
      <c r="A8447" s="10" t="n"/>
      <c r="D8447">
        <f>IFERROR(VLOOKUP(C8447,Produtos!A:B,2,FALSE),"")</f>
        <v/>
      </c>
      <c r="F8447" s="10">
        <f>IFERROR(INDEX(Lotes!$E:$E,MATCH(1,(Lotes!$A:$A=C8447)*(Lotes!$C:$C=E8447),0)),"")</f>
        <v/>
      </c>
      <c r="G8447" s="14" t="n"/>
    </row>
    <row r="8448">
      <c r="A8448" s="10" t="n"/>
      <c r="D8448">
        <f>IFERROR(VLOOKUP(C8448,Produtos!A:B,2,FALSE),"")</f>
        <v/>
      </c>
      <c r="F8448" s="10">
        <f>IFERROR(INDEX(Lotes!$E:$E,MATCH(1,(Lotes!$A:$A=C8448)*(Lotes!$C:$C=E8448),0)),"")</f>
        <v/>
      </c>
      <c r="G8448" s="14" t="n"/>
    </row>
    <row r="8449">
      <c r="A8449" s="10" t="n"/>
      <c r="D8449">
        <f>IFERROR(VLOOKUP(C8449,Produtos!A:B,2,FALSE),"")</f>
        <v/>
      </c>
      <c r="F8449" s="10">
        <f>IFERROR(INDEX(Lotes!$E:$E,MATCH(1,(Lotes!$A:$A=C8449)*(Lotes!$C:$C=E8449),0)),"")</f>
        <v/>
      </c>
      <c r="G8449" s="14" t="n"/>
    </row>
    <row r="8450">
      <c r="A8450" s="10" t="n"/>
      <c r="D8450">
        <f>IFERROR(VLOOKUP(C8450,Produtos!A:B,2,FALSE),"")</f>
        <v/>
      </c>
      <c r="F8450" s="10">
        <f>IFERROR(INDEX(Lotes!$E:$E,MATCH(1,(Lotes!$A:$A=C8450)*(Lotes!$C:$C=E8450),0)),"")</f>
        <v/>
      </c>
      <c r="G8450" s="14" t="n"/>
    </row>
    <row r="8451">
      <c r="A8451" s="10" t="n"/>
      <c r="D8451">
        <f>IFERROR(VLOOKUP(C8451,Produtos!A:B,2,FALSE),"")</f>
        <v/>
      </c>
      <c r="F8451" s="10">
        <f>IFERROR(INDEX(Lotes!$E:$E,MATCH(1,(Lotes!$A:$A=C8451)*(Lotes!$C:$C=E8451),0)),"")</f>
        <v/>
      </c>
      <c r="G8451" s="14" t="n"/>
    </row>
    <row r="8452">
      <c r="A8452" s="10" t="n"/>
      <c r="D8452">
        <f>IFERROR(VLOOKUP(C8452,Produtos!A:B,2,FALSE),"")</f>
        <v/>
      </c>
      <c r="F8452" s="10">
        <f>IFERROR(INDEX(Lotes!$E:$E,MATCH(1,(Lotes!$A:$A=C8452)*(Lotes!$C:$C=E8452),0)),"")</f>
        <v/>
      </c>
      <c r="G8452" s="14" t="n"/>
    </row>
    <row r="8453">
      <c r="A8453" s="10" t="n"/>
      <c r="D8453">
        <f>IFERROR(VLOOKUP(C8453,Produtos!A:B,2,FALSE),"")</f>
        <v/>
      </c>
      <c r="F8453" s="10">
        <f>IFERROR(INDEX(Lotes!$E:$E,MATCH(1,(Lotes!$A:$A=C8453)*(Lotes!$C:$C=E8453),0)),"")</f>
        <v/>
      </c>
      <c r="G8453" s="14" t="n"/>
    </row>
    <row r="8454">
      <c r="A8454" s="10" t="n"/>
      <c r="D8454">
        <f>IFERROR(VLOOKUP(C8454,Produtos!A:B,2,FALSE),"")</f>
        <v/>
      </c>
      <c r="F8454" s="10">
        <f>IFERROR(INDEX(Lotes!$E:$E,MATCH(1,(Lotes!$A:$A=C8454)*(Lotes!$C:$C=E8454),0)),"")</f>
        <v/>
      </c>
      <c r="G8454" s="14" t="n"/>
    </row>
    <row r="8455">
      <c r="A8455" s="10" t="n"/>
      <c r="D8455">
        <f>IFERROR(VLOOKUP(C8455,Produtos!A:B,2,FALSE),"")</f>
        <v/>
      </c>
      <c r="F8455" s="10">
        <f>IFERROR(INDEX(Lotes!$E:$E,MATCH(1,(Lotes!$A:$A=C8455)*(Lotes!$C:$C=E8455),0)),"")</f>
        <v/>
      </c>
      <c r="G8455" s="14" t="n"/>
    </row>
    <row r="8456">
      <c r="A8456" s="10" t="n"/>
      <c r="D8456">
        <f>IFERROR(VLOOKUP(C8456,Produtos!A:B,2,FALSE),"")</f>
        <v/>
      </c>
      <c r="F8456" s="10">
        <f>IFERROR(INDEX(Lotes!$E:$E,MATCH(1,(Lotes!$A:$A=C8456)*(Lotes!$C:$C=E8456),0)),"")</f>
        <v/>
      </c>
      <c r="G8456" s="14" t="n"/>
    </row>
    <row r="8457">
      <c r="A8457" s="10" t="n"/>
      <c r="D8457">
        <f>IFERROR(VLOOKUP(C8457,Produtos!A:B,2,FALSE),"")</f>
        <v/>
      </c>
      <c r="F8457" s="10">
        <f>IFERROR(INDEX(Lotes!$E:$E,MATCH(1,(Lotes!$A:$A=C8457)*(Lotes!$C:$C=E8457),0)),"")</f>
        <v/>
      </c>
      <c r="G8457" s="14" t="n"/>
    </row>
    <row r="8458">
      <c r="A8458" s="10" t="n"/>
      <c r="D8458">
        <f>IFERROR(VLOOKUP(C8458,Produtos!A:B,2,FALSE),"")</f>
        <v/>
      </c>
      <c r="F8458" s="10">
        <f>IFERROR(INDEX(Lotes!$E:$E,MATCH(1,(Lotes!$A:$A=C8458)*(Lotes!$C:$C=E8458),0)),"")</f>
        <v/>
      </c>
      <c r="G8458" s="14" t="n"/>
    </row>
    <row r="8459">
      <c r="A8459" s="10" t="n"/>
      <c r="D8459">
        <f>IFERROR(VLOOKUP(C8459,Produtos!A:B,2,FALSE),"")</f>
        <v/>
      </c>
      <c r="F8459" s="10">
        <f>IFERROR(INDEX(Lotes!$E:$E,MATCH(1,(Lotes!$A:$A=C8459)*(Lotes!$C:$C=E8459),0)),"")</f>
        <v/>
      </c>
      <c r="G8459" s="14" t="n"/>
    </row>
    <row r="8460">
      <c r="A8460" s="10" t="n"/>
      <c r="D8460">
        <f>IFERROR(VLOOKUP(C8460,Produtos!A:B,2,FALSE),"")</f>
        <v/>
      </c>
      <c r="F8460" s="10">
        <f>IFERROR(INDEX(Lotes!$E:$E,MATCH(1,(Lotes!$A:$A=C8460)*(Lotes!$C:$C=E8460),0)),"")</f>
        <v/>
      </c>
      <c r="G8460" s="14" t="n"/>
    </row>
    <row r="8461">
      <c r="A8461" s="10" t="n"/>
      <c r="D8461">
        <f>IFERROR(VLOOKUP(C8461,Produtos!A:B,2,FALSE),"")</f>
        <v/>
      </c>
      <c r="F8461" s="10">
        <f>IFERROR(INDEX(Lotes!$E:$E,MATCH(1,(Lotes!$A:$A=C8461)*(Lotes!$C:$C=E8461),0)),"")</f>
        <v/>
      </c>
      <c r="G8461" s="14" t="n"/>
    </row>
    <row r="8462">
      <c r="A8462" s="10" t="n"/>
      <c r="D8462">
        <f>IFERROR(VLOOKUP(C8462,Produtos!A:B,2,FALSE),"")</f>
        <v/>
      </c>
      <c r="F8462" s="10">
        <f>IFERROR(INDEX(Lotes!$E:$E,MATCH(1,(Lotes!$A:$A=C8462)*(Lotes!$C:$C=E8462),0)),"")</f>
        <v/>
      </c>
      <c r="G8462" s="14" t="n"/>
    </row>
    <row r="8463">
      <c r="A8463" s="10" t="n"/>
      <c r="D8463">
        <f>IFERROR(VLOOKUP(C8463,Produtos!A:B,2,FALSE),"")</f>
        <v/>
      </c>
      <c r="F8463" s="10">
        <f>IFERROR(INDEX(Lotes!$E:$E,MATCH(1,(Lotes!$A:$A=C8463)*(Lotes!$C:$C=E8463),0)),"")</f>
        <v/>
      </c>
      <c r="G8463" s="14" t="n"/>
    </row>
    <row r="8464">
      <c r="A8464" s="10" t="n"/>
      <c r="D8464">
        <f>IFERROR(VLOOKUP(C8464,Produtos!A:B,2,FALSE),"")</f>
        <v/>
      </c>
      <c r="F8464" s="10">
        <f>IFERROR(INDEX(Lotes!$E:$E,MATCH(1,(Lotes!$A:$A=C8464)*(Lotes!$C:$C=E8464),0)),"")</f>
        <v/>
      </c>
      <c r="G8464" s="14" t="n"/>
    </row>
    <row r="8465">
      <c r="A8465" s="10" t="n"/>
      <c r="D8465">
        <f>IFERROR(VLOOKUP(C8465,Produtos!A:B,2,FALSE),"")</f>
        <v/>
      </c>
      <c r="F8465" s="10">
        <f>IFERROR(INDEX(Lotes!$E:$E,MATCH(1,(Lotes!$A:$A=C8465)*(Lotes!$C:$C=E8465),0)),"")</f>
        <v/>
      </c>
      <c r="G8465" s="14" t="n"/>
    </row>
    <row r="8466">
      <c r="A8466" s="10" t="n"/>
      <c r="D8466">
        <f>IFERROR(VLOOKUP(C8466,Produtos!A:B,2,FALSE),"")</f>
        <v/>
      </c>
      <c r="F8466" s="10">
        <f>IFERROR(INDEX(Lotes!$E:$E,MATCH(1,(Lotes!$A:$A=C8466)*(Lotes!$C:$C=E8466),0)),"")</f>
        <v/>
      </c>
      <c r="G8466" s="14" t="n"/>
    </row>
    <row r="8467">
      <c r="A8467" s="10" t="n"/>
      <c r="D8467">
        <f>IFERROR(VLOOKUP(C8467,Produtos!A:B,2,FALSE),"")</f>
        <v/>
      </c>
      <c r="F8467" s="10">
        <f>IFERROR(INDEX(Lotes!$E:$E,MATCH(1,(Lotes!$A:$A=C8467)*(Lotes!$C:$C=E8467),0)),"")</f>
        <v/>
      </c>
      <c r="G8467" s="14" t="n"/>
    </row>
    <row r="8468">
      <c r="A8468" s="10" t="n"/>
      <c r="D8468">
        <f>IFERROR(VLOOKUP(C8468,Produtos!A:B,2,FALSE),"")</f>
        <v/>
      </c>
      <c r="F8468" s="10">
        <f>IFERROR(INDEX(Lotes!$E:$E,MATCH(1,(Lotes!$A:$A=C8468)*(Lotes!$C:$C=E8468),0)),"")</f>
        <v/>
      </c>
      <c r="G8468" s="14" t="n"/>
    </row>
    <row r="8469">
      <c r="A8469" s="10" t="n"/>
      <c r="D8469">
        <f>IFERROR(VLOOKUP(C8469,Produtos!A:B,2,FALSE),"")</f>
        <v/>
      </c>
      <c r="F8469" s="10">
        <f>IFERROR(INDEX(Lotes!$E:$E,MATCH(1,(Lotes!$A:$A=C8469)*(Lotes!$C:$C=E8469),0)),"")</f>
        <v/>
      </c>
      <c r="G8469" s="14" t="n"/>
    </row>
    <row r="8470">
      <c r="A8470" s="10" t="n"/>
      <c r="D8470">
        <f>IFERROR(VLOOKUP(C8470,Produtos!A:B,2,FALSE),"")</f>
        <v/>
      </c>
      <c r="F8470" s="10">
        <f>IFERROR(INDEX(Lotes!$E:$E,MATCH(1,(Lotes!$A:$A=C8470)*(Lotes!$C:$C=E8470),0)),"")</f>
        <v/>
      </c>
      <c r="G8470" s="14" t="n"/>
    </row>
    <row r="8471">
      <c r="A8471" s="10" t="n"/>
      <c r="D8471">
        <f>IFERROR(VLOOKUP(C8471,Produtos!A:B,2,FALSE),"")</f>
        <v/>
      </c>
      <c r="F8471" s="10">
        <f>IFERROR(INDEX(Lotes!$E:$E,MATCH(1,(Lotes!$A:$A=C8471)*(Lotes!$C:$C=E8471),0)),"")</f>
        <v/>
      </c>
      <c r="G8471" s="14" t="n"/>
    </row>
    <row r="8472">
      <c r="A8472" s="10" t="n"/>
      <c r="D8472">
        <f>IFERROR(VLOOKUP(C8472,Produtos!A:B,2,FALSE),"")</f>
        <v/>
      </c>
      <c r="F8472" s="10">
        <f>IFERROR(INDEX(Lotes!$E:$E,MATCH(1,(Lotes!$A:$A=C8472)*(Lotes!$C:$C=E8472),0)),"")</f>
        <v/>
      </c>
      <c r="G8472" s="14" t="n"/>
    </row>
    <row r="8473">
      <c r="A8473" s="10" t="n"/>
      <c r="D8473">
        <f>IFERROR(VLOOKUP(C8473,Produtos!A:B,2,FALSE),"")</f>
        <v/>
      </c>
      <c r="F8473" s="10">
        <f>IFERROR(INDEX(Lotes!$E:$E,MATCH(1,(Lotes!$A:$A=C8473)*(Lotes!$C:$C=E8473),0)),"")</f>
        <v/>
      </c>
      <c r="G8473" s="14" t="n"/>
    </row>
    <row r="8474">
      <c r="A8474" s="10" t="n"/>
      <c r="D8474">
        <f>IFERROR(VLOOKUP(C8474,Produtos!A:B,2,FALSE),"")</f>
        <v/>
      </c>
      <c r="F8474" s="10">
        <f>IFERROR(INDEX(Lotes!$E:$E,MATCH(1,(Lotes!$A:$A=C8474)*(Lotes!$C:$C=E8474),0)),"")</f>
        <v/>
      </c>
      <c r="G8474" s="14" t="n"/>
    </row>
    <row r="8475">
      <c r="A8475" s="10" t="n"/>
      <c r="D8475">
        <f>IFERROR(VLOOKUP(C8475,Produtos!A:B,2,FALSE),"")</f>
        <v/>
      </c>
      <c r="F8475" s="10">
        <f>IFERROR(INDEX(Lotes!$E:$E,MATCH(1,(Lotes!$A:$A=C8475)*(Lotes!$C:$C=E8475),0)),"")</f>
        <v/>
      </c>
      <c r="G8475" s="14" t="n"/>
    </row>
    <row r="8476">
      <c r="A8476" s="10" t="n"/>
      <c r="D8476">
        <f>IFERROR(VLOOKUP(C8476,Produtos!A:B,2,FALSE),"")</f>
        <v/>
      </c>
      <c r="F8476" s="10">
        <f>IFERROR(INDEX(Lotes!$E:$E,MATCH(1,(Lotes!$A:$A=C8476)*(Lotes!$C:$C=E8476),0)),"")</f>
        <v/>
      </c>
      <c r="G8476" s="14" t="n"/>
    </row>
    <row r="8477">
      <c r="A8477" s="10" t="n"/>
      <c r="D8477">
        <f>IFERROR(VLOOKUP(C8477,Produtos!A:B,2,FALSE),"")</f>
        <v/>
      </c>
      <c r="F8477" s="10">
        <f>IFERROR(INDEX(Lotes!$E:$E,MATCH(1,(Lotes!$A:$A=C8477)*(Lotes!$C:$C=E8477),0)),"")</f>
        <v/>
      </c>
      <c r="G8477" s="14" t="n"/>
    </row>
    <row r="8478">
      <c r="A8478" s="10" t="n"/>
      <c r="D8478">
        <f>IFERROR(VLOOKUP(C8478,Produtos!A:B,2,FALSE),"")</f>
        <v/>
      </c>
      <c r="F8478" s="10">
        <f>IFERROR(INDEX(Lotes!$E:$E,MATCH(1,(Lotes!$A:$A=C8478)*(Lotes!$C:$C=E8478),0)),"")</f>
        <v/>
      </c>
      <c r="G8478" s="14" t="n"/>
    </row>
    <row r="8479">
      <c r="A8479" s="10" t="n"/>
      <c r="D8479">
        <f>IFERROR(VLOOKUP(C8479,Produtos!A:B,2,FALSE),"")</f>
        <v/>
      </c>
      <c r="F8479" s="10">
        <f>IFERROR(INDEX(Lotes!$E:$E,MATCH(1,(Lotes!$A:$A=C8479)*(Lotes!$C:$C=E8479),0)),"")</f>
        <v/>
      </c>
      <c r="G8479" s="14" t="n"/>
    </row>
    <row r="8480">
      <c r="A8480" s="10" t="n"/>
      <c r="D8480">
        <f>IFERROR(VLOOKUP(C8480,Produtos!A:B,2,FALSE),"")</f>
        <v/>
      </c>
      <c r="F8480" s="10">
        <f>IFERROR(INDEX(Lotes!$E:$E,MATCH(1,(Lotes!$A:$A=C8480)*(Lotes!$C:$C=E8480),0)),"")</f>
        <v/>
      </c>
      <c r="G8480" s="14" t="n"/>
    </row>
    <row r="8481">
      <c r="A8481" s="10" t="n"/>
      <c r="D8481">
        <f>IFERROR(VLOOKUP(C8481,Produtos!A:B,2,FALSE),"")</f>
        <v/>
      </c>
      <c r="F8481" s="10">
        <f>IFERROR(INDEX(Lotes!$E:$E,MATCH(1,(Lotes!$A:$A=C8481)*(Lotes!$C:$C=E8481),0)),"")</f>
        <v/>
      </c>
      <c r="G8481" s="14" t="n"/>
    </row>
    <row r="8482">
      <c r="A8482" s="10" t="n"/>
      <c r="D8482">
        <f>IFERROR(VLOOKUP(C8482,Produtos!A:B,2,FALSE),"")</f>
        <v/>
      </c>
      <c r="F8482" s="10">
        <f>IFERROR(INDEX(Lotes!$E:$E,MATCH(1,(Lotes!$A:$A=C8482)*(Lotes!$C:$C=E8482),0)),"")</f>
        <v/>
      </c>
      <c r="G8482" s="14" t="n"/>
    </row>
    <row r="8483">
      <c r="A8483" s="10" t="n"/>
      <c r="D8483">
        <f>IFERROR(VLOOKUP(C8483,Produtos!A:B,2,FALSE),"")</f>
        <v/>
      </c>
      <c r="F8483" s="10">
        <f>IFERROR(INDEX(Lotes!$E:$E,MATCH(1,(Lotes!$A:$A=C8483)*(Lotes!$C:$C=E8483),0)),"")</f>
        <v/>
      </c>
      <c r="G8483" s="14" t="n"/>
    </row>
    <row r="8484">
      <c r="A8484" s="10" t="n"/>
      <c r="D8484">
        <f>IFERROR(VLOOKUP(C8484,Produtos!A:B,2,FALSE),"")</f>
        <v/>
      </c>
      <c r="F8484" s="10">
        <f>IFERROR(INDEX(Lotes!$E:$E,MATCH(1,(Lotes!$A:$A=C8484)*(Lotes!$C:$C=E8484),0)),"")</f>
        <v/>
      </c>
      <c r="G8484" s="14" t="n"/>
    </row>
    <row r="8485">
      <c r="A8485" s="10" t="n"/>
      <c r="D8485">
        <f>IFERROR(VLOOKUP(C8485,Produtos!A:B,2,FALSE),"")</f>
        <v/>
      </c>
      <c r="F8485" s="10">
        <f>IFERROR(INDEX(Lotes!$E:$E,MATCH(1,(Lotes!$A:$A=C8485)*(Lotes!$C:$C=E8485),0)),"")</f>
        <v/>
      </c>
      <c r="G8485" s="14" t="n"/>
    </row>
    <row r="8486">
      <c r="A8486" s="10" t="n"/>
      <c r="D8486">
        <f>IFERROR(VLOOKUP(C8486,Produtos!A:B,2,FALSE),"")</f>
        <v/>
      </c>
      <c r="F8486" s="10">
        <f>IFERROR(INDEX(Lotes!$E:$E,MATCH(1,(Lotes!$A:$A=C8486)*(Lotes!$C:$C=E8486),0)),"")</f>
        <v/>
      </c>
      <c r="G8486" s="14" t="n"/>
    </row>
    <row r="8487">
      <c r="A8487" s="10" t="n"/>
      <c r="D8487">
        <f>IFERROR(VLOOKUP(C8487,Produtos!A:B,2,FALSE),"")</f>
        <v/>
      </c>
      <c r="F8487" s="10">
        <f>IFERROR(INDEX(Lotes!$E:$E,MATCH(1,(Lotes!$A:$A=C8487)*(Lotes!$C:$C=E8487),0)),"")</f>
        <v/>
      </c>
      <c r="G8487" s="14" t="n"/>
    </row>
    <row r="8488">
      <c r="A8488" s="10" t="n"/>
      <c r="D8488">
        <f>IFERROR(VLOOKUP(C8488,Produtos!A:B,2,FALSE),"")</f>
        <v/>
      </c>
      <c r="F8488" s="10">
        <f>IFERROR(INDEX(Lotes!$E:$E,MATCH(1,(Lotes!$A:$A=C8488)*(Lotes!$C:$C=E8488),0)),"")</f>
        <v/>
      </c>
      <c r="G8488" s="14" t="n"/>
    </row>
    <row r="8489">
      <c r="A8489" s="10" t="n"/>
      <c r="D8489">
        <f>IFERROR(VLOOKUP(C8489,Produtos!A:B,2,FALSE),"")</f>
        <v/>
      </c>
      <c r="F8489" s="10">
        <f>IFERROR(INDEX(Lotes!$E:$E,MATCH(1,(Lotes!$A:$A=C8489)*(Lotes!$C:$C=E8489),0)),"")</f>
        <v/>
      </c>
      <c r="G8489" s="14" t="n"/>
    </row>
    <row r="8490">
      <c r="A8490" s="10" t="n"/>
      <c r="D8490">
        <f>IFERROR(VLOOKUP(C8490,Produtos!A:B,2,FALSE),"")</f>
        <v/>
      </c>
      <c r="F8490" s="10">
        <f>IFERROR(INDEX(Lotes!$E:$E,MATCH(1,(Lotes!$A:$A=C8490)*(Lotes!$C:$C=E8490),0)),"")</f>
        <v/>
      </c>
      <c r="G8490" s="14" t="n"/>
    </row>
    <row r="8491">
      <c r="A8491" s="10" t="n"/>
      <c r="D8491">
        <f>IFERROR(VLOOKUP(C8491,Produtos!A:B,2,FALSE),"")</f>
        <v/>
      </c>
      <c r="F8491" s="10">
        <f>IFERROR(INDEX(Lotes!$E:$E,MATCH(1,(Lotes!$A:$A=C8491)*(Lotes!$C:$C=E8491),0)),"")</f>
        <v/>
      </c>
      <c r="G8491" s="14" t="n"/>
    </row>
    <row r="8492">
      <c r="A8492" s="10" t="n"/>
      <c r="D8492">
        <f>IFERROR(VLOOKUP(C8492,Produtos!A:B,2,FALSE),"")</f>
        <v/>
      </c>
      <c r="F8492" s="10">
        <f>IFERROR(INDEX(Lotes!$E:$E,MATCH(1,(Lotes!$A:$A=C8492)*(Lotes!$C:$C=E8492),0)),"")</f>
        <v/>
      </c>
      <c r="G8492" s="14" t="n"/>
    </row>
    <row r="8493">
      <c r="A8493" s="10" t="n"/>
      <c r="D8493">
        <f>IFERROR(VLOOKUP(C8493,Produtos!A:B,2,FALSE),"")</f>
        <v/>
      </c>
      <c r="F8493" s="10">
        <f>IFERROR(INDEX(Lotes!$E:$E,MATCH(1,(Lotes!$A:$A=C8493)*(Lotes!$C:$C=E8493),0)),"")</f>
        <v/>
      </c>
      <c r="G8493" s="14" t="n"/>
    </row>
    <row r="8494">
      <c r="A8494" s="10" t="n"/>
      <c r="D8494">
        <f>IFERROR(VLOOKUP(C8494,Produtos!A:B,2,FALSE),"")</f>
        <v/>
      </c>
      <c r="F8494" s="10">
        <f>IFERROR(INDEX(Lotes!$E:$E,MATCH(1,(Lotes!$A:$A=C8494)*(Lotes!$C:$C=E8494),0)),"")</f>
        <v/>
      </c>
      <c r="G8494" s="14" t="n"/>
    </row>
    <row r="8495">
      <c r="A8495" s="10" t="n"/>
      <c r="D8495">
        <f>IFERROR(VLOOKUP(C8495,Produtos!A:B,2,FALSE),"")</f>
        <v/>
      </c>
      <c r="F8495" s="10">
        <f>IFERROR(INDEX(Lotes!$E:$E,MATCH(1,(Lotes!$A:$A=C8495)*(Lotes!$C:$C=E8495),0)),"")</f>
        <v/>
      </c>
      <c r="G8495" s="14" t="n"/>
    </row>
    <row r="8496">
      <c r="A8496" s="10" t="n"/>
      <c r="D8496">
        <f>IFERROR(VLOOKUP(C8496,Produtos!A:B,2,FALSE),"")</f>
        <v/>
      </c>
      <c r="F8496" s="10">
        <f>IFERROR(INDEX(Lotes!$E:$E,MATCH(1,(Lotes!$A:$A=C8496)*(Lotes!$C:$C=E8496),0)),"")</f>
        <v/>
      </c>
      <c r="G8496" s="14" t="n"/>
    </row>
    <row r="8497">
      <c r="A8497" s="10" t="n"/>
      <c r="D8497">
        <f>IFERROR(VLOOKUP(C8497,Produtos!A:B,2,FALSE),"")</f>
        <v/>
      </c>
      <c r="F8497" s="10">
        <f>IFERROR(INDEX(Lotes!$E:$E,MATCH(1,(Lotes!$A:$A=C8497)*(Lotes!$C:$C=E8497),0)),"")</f>
        <v/>
      </c>
      <c r="G8497" s="14" t="n"/>
    </row>
    <row r="8498">
      <c r="A8498" s="10" t="n"/>
      <c r="D8498">
        <f>IFERROR(VLOOKUP(C8498,Produtos!A:B,2,FALSE),"")</f>
        <v/>
      </c>
      <c r="F8498" s="10">
        <f>IFERROR(INDEX(Lotes!$E:$E,MATCH(1,(Lotes!$A:$A=C8498)*(Lotes!$C:$C=E8498),0)),"")</f>
        <v/>
      </c>
      <c r="G8498" s="14" t="n"/>
    </row>
    <row r="8499">
      <c r="A8499" s="10" t="n"/>
      <c r="D8499">
        <f>IFERROR(VLOOKUP(C8499,Produtos!A:B,2,FALSE),"")</f>
        <v/>
      </c>
      <c r="F8499" s="10">
        <f>IFERROR(INDEX(Lotes!$E:$E,MATCH(1,(Lotes!$A:$A=C8499)*(Lotes!$C:$C=E8499),0)),"")</f>
        <v/>
      </c>
      <c r="G8499" s="14" t="n"/>
    </row>
    <row r="8500">
      <c r="A8500" s="10" t="n"/>
      <c r="D8500">
        <f>IFERROR(VLOOKUP(C8500,Produtos!A:B,2,FALSE),"")</f>
        <v/>
      </c>
      <c r="F8500" s="10">
        <f>IFERROR(INDEX(Lotes!$E:$E,MATCH(1,(Lotes!$A:$A=C8500)*(Lotes!$C:$C=E8500),0)),"")</f>
        <v/>
      </c>
      <c r="G8500" s="14" t="n"/>
    </row>
    <row r="8501">
      <c r="A8501" s="10" t="n"/>
      <c r="D8501">
        <f>IFERROR(VLOOKUP(C8501,Produtos!A:B,2,FALSE),"")</f>
        <v/>
      </c>
      <c r="F8501" s="10">
        <f>IFERROR(INDEX(Lotes!$E:$E,MATCH(1,(Lotes!$A:$A=C8501)*(Lotes!$C:$C=E8501),0)),"")</f>
        <v/>
      </c>
      <c r="G8501" s="14" t="n"/>
    </row>
    <row r="8502">
      <c r="A8502" s="10" t="n"/>
      <c r="D8502">
        <f>IFERROR(VLOOKUP(C8502,Produtos!A:B,2,FALSE),"")</f>
        <v/>
      </c>
      <c r="F8502" s="10">
        <f>IFERROR(INDEX(Lotes!$E:$E,MATCH(1,(Lotes!$A:$A=C8502)*(Lotes!$C:$C=E8502),0)),"")</f>
        <v/>
      </c>
      <c r="G8502" s="14" t="n"/>
    </row>
    <row r="8503">
      <c r="A8503" s="10" t="n"/>
      <c r="D8503">
        <f>IFERROR(VLOOKUP(C8503,Produtos!A:B,2,FALSE),"")</f>
        <v/>
      </c>
      <c r="F8503" s="10">
        <f>IFERROR(INDEX(Lotes!$E:$E,MATCH(1,(Lotes!$A:$A=C8503)*(Lotes!$C:$C=E8503),0)),"")</f>
        <v/>
      </c>
      <c r="G8503" s="14" t="n"/>
    </row>
    <row r="8504">
      <c r="A8504" s="10" t="n"/>
      <c r="D8504">
        <f>IFERROR(VLOOKUP(C8504,Produtos!A:B,2,FALSE),"")</f>
        <v/>
      </c>
      <c r="F8504" s="10">
        <f>IFERROR(INDEX(Lotes!$E:$E,MATCH(1,(Lotes!$A:$A=C8504)*(Lotes!$C:$C=E8504),0)),"")</f>
        <v/>
      </c>
      <c r="G8504" s="14" t="n"/>
    </row>
    <row r="8505">
      <c r="A8505" s="10" t="n"/>
      <c r="D8505">
        <f>IFERROR(VLOOKUP(C8505,Produtos!A:B,2,FALSE),"")</f>
        <v/>
      </c>
      <c r="F8505" s="10">
        <f>IFERROR(INDEX(Lotes!$E:$E,MATCH(1,(Lotes!$A:$A=C8505)*(Lotes!$C:$C=E8505),0)),"")</f>
        <v/>
      </c>
      <c r="G8505" s="14" t="n"/>
    </row>
    <row r="8506">
      <c r="A8506" s="10" t="n"/>
      <c r="D8506">
        <f>IFERROR(VLOOKUP(C8506,Produtos!A:B,2,FALSE),"")</f>
        <v/>
      </c>
      <c r="F8506" s="10">
        <f>IFERROR(INDEX(Lotes!$E:$E,MATCH(1,(Lotes!$A:$A=C8506)*(Lotes!$C:$C=E8506),0)),"")</f>
        <v/>
      </c>
      <c r="G8506" s="14" t="n"/>
    </row>
    <row r="8507">
      <c r="A8507" s="10" t="n"/>
      <c r="D8507">
        <f>IFERROR(VLOOKUP(C8507,Produtos!A:B,2,FALSE),"")</f>
        <v/>
      </c>
      <c r="F8507" s="10">
        <f>IFERROR(INDEX(Lotes!$E:$E,MATCH(1,(Lotes!$A:$A=C8507)*(Lotes!$C:$C=E8507),0)),"")</f>
        <v/>
      </c>
      <c r="G8507" s="14" t="n"/>
    </row>
    <row r="8508">
      <c r="A8508" s="10" t="n"/>
      <c r="D8508">
        <f>IFERROR(VLOOKUP(C8508,Produtos!A:B,2,FALSE),"")</f>
        <v/>
      </c>
      <c r="F8508" s="10">
        <f>IFERROR(INDEX(Lotes!$E:$E,MATCH(1,(Lotes!$A:$A=C8508)*(Lotes!$C:$C=E8508),0)),"")</f>
        <v/>
      </c>
      <c r="G8508" s="14" t="n"/>
    </row>
    <row r="8509">
      <c r="A8509" s="10" t="n"/>
      <c r="D8509">
        <f>IFERROR(VLOOKUP(C8509,Produtos!A:B,2,FALSE),"")</f>
        <v/>
      </c>
      <c r="F8509" s="10">
        <f>IFERROR(INDEX(Lotes!$E:$E,MATCH(1,(Lotes!$A:$A=C8509)*(Lotes!$C:$C=E8509),0)),"")</f>
        <v/>
      </c>
      <c r="G8509" s="14" t="n"/>
    </row>
    <row r="8510">
      <c r="A8510" s="10" t="n"/>
      <c r="D8510">
        <f>IFERROR(VLOOKUP(C8510,Produtos!A:B,2,FALSE),"")</f>
        <v/>
      </c>
      <c r="F8510" s="10">
        <f>IFERROR(INDEX(Lotes!$E:$E,MATCH(1,(Lotes!$A:$A=C8510)*(Lotes!$C:$C=E8510),0)),"")</f>
        <v/>
      </c>
      <c r="G8510" s="14" t="n"/>
    </row>
    <row r="8511">
      <c r="A8511" s="10" t="n"/>
      <c r="D8511">
        <f>IFERROR(VLOOKUP(C8511,Produtos!A:B,2,FALSE),"")</f>
        <v/>
      </c>
      <c r="F8511" s="10">
        <f>IFERROR(INDEX(Lotes!$E:$E,MATCH(1,(Lotes!$A:$A=C8511)*(Lotes!$C:$C=E8511),0)),"")</f>
        <v/>
      </c>
      <c r="G8511" s="14" t="n"/>
    </row>
    <row r="8512">
      <c r="A8512" s="10" t="n"/>
      <c r="D8512">
        <f>IFERROR(VLOOKUP(C8512,Produtos!A:B,2,FALSE),"")</f>
        <v/>
      </c>
      <c r="F8512" s="10">
        <f>IFERROR(INDEX(Lotes!$E:$E,MATCH(1,(Lotes!$A:$A=C8512)*(Lotes!$C:$C=E8512),0)),"")</f>
        <v/>
      </c>
      <c r="G8512" s="14" t="n"/>
    </row>
    <row r="8513">
      <c r="A8513" s="10" t="n"/>
      <c r="D8513">
        <f>IFERROR(VLOOKUP(C8513,Produtos!A:B,2,FALSE),"")</f>
        <v/>
      </c>
      <c r="F8513" s="10">
        <f>IFERROR(INDEX(Lotes!$E:$E,MATCH(1,(Lotes!$A:$A=C8513)*(Lotes!$C:$C=E8513),0)),"")</f>
        <v/>
      </c>
      <c r="G8513" s="14" t="n"/>
    </row>
    <row r="8514">
      <c r="A8514" s="10" t="n"/>
      <c r="D8514">
        <f>IFERROR(VLOOKUP(C8514,Produtos!A:B,2,FALSE),"")</f>
        <v/>
      </c>
      <c r="F8514" s="10">
        <f>IFERROR(INDEX(Lotes!$E:$E,MATCH(1,(Lotes!$A:$A=C8514)*(Lotes!$C:$C=E8514),0)),"")</f>
        <v/>
      </c>
      <c r="G8514" s="14" t="n"/>
    </row>
    <row r="8515">
      <c r="A8515" s="10" t="n"/>
      <c r="D8515">
        <f>IFERROR(VLOOKUP(C8515,Produtos!A:B,2,FALSE),"")</f>
        <v/>
      </c>
      <c r="F8515" s="10">
        <f>IFERROR(INDEX(Lotes!$E:$E,MATCH(1,(Lotes!$A:$A=C8515)*(Lotes!$C:$C=E8515),0)),"")</f>
        <v/>
      </c>
      <c r="G8515" s="14" t="n"/>
    </row>
    <row r="8516">
      <c r="A8516" s="10" t="n"/>
      <c r="D8516">
        <f>IFERROR(VLOOKUP(C8516,Produtos!A:B,2,FALSE),"")</f>
        <v/>
      </c>
      <c r="F8516" s="10">
        <f>IFERROR(INDEX(Lotes!$E:$E,MATCH(1,(Lotes!$A:$A=C8516)*(Lotes!$C:$C=E8516),0)),"")</f>
        <v/>
      </c>
      <c r="G8516" s="14" t="n"/>
    </row>
    <row r="8517">
      <c r="A8517" s="10" t="n"/>
      <c r="D8517">
        <f>IFERROR(VLOOKUP(C8517,Produtos!A:B,2,FALSE),"")</f>
        <v/>
      </c>
      <c r="F8517" s="10">
        <f>IFERROR(INDEX(Lotes!$E:$E,MATCH(1,(Lotes!$A:$A=C8517)*(Lotes!$C:$C=E8517),0)),"")</f>
        <v/>
      </c>
      <c r="G8517" s="14" t="n"/>
    </row>
    <row r="8518">
      <c r="A8518" s="10" t="n"/>
      <c r="D8518">
        <f>IFERROR(VLOOKUP(C8518,Produtos!A:B,2,FALSE),"")</f>
        <v/>
      </c>
      <c r="F8518" s="10">
        <f>IFERROR(INDEX(Lotes!$E:$E,MATCH(1,(Lotes!$A:$A=C8518)*(Lotes!$C:$C=E8518),0)),"")</f>
        <v/>
      </c>
      <c r="G8518" s="14" t="n"/>
    </row>
    <row r="8519">
      <c r="A8519" s="10" t="n"/>
      <c r="D8519">
        <f>IFERROR(VLOOKUP(C8519,Produtos!A:B,2,FALSE),"")</f>
        <v/>
      </c>
      <c r="F8519" s="10">
        <f>IFERROR(INDEX(Lotes!$E:$E,MATCH(1,(Lotes!$A:$A=C8519)*(Lotes!$C:$C=E8519),0)),"")</f>
        <v/>
      </c>
      <c r="G8519" s="14" t="n"/>
    </row>
    <row r="8520">
      <c r="A8520" s="10" t="n"/>
      <c r="D8520">
        <f>IFERROR(VLOOKUP(C8520,Produtos!A:B,2,FALSE),"")</f>
        <v/>
      </c>
      <c r="F8520" s="10">
        <f>IFERROR(INDEX(Lotes!$E:$E,MATCH(1,(Lotes!$A:$A=C8520)*(Lotes!$C:$C=E8520),0)),"")</f>
        <v/>
      </c>
      <c r="G8520" s="14" t="n"/>
    </row>
    <row r="8521">
      <c r="A8521" s="10" t="n"/>
      <c r="D8521">
        <f>IFERROR(VLOOKUP(C8521,Produtos!A:B,2,FALSE),"")</f>
        <v/>
      </c>
      <c r="F8521" s="10">
        <f>IFERROR(INDEX(Lotes!$E:$E,MATCH(1,(Lotes!$A:$A=C8521)*(Lotes!$C:$C=E8521),0)),"")</f>
        <v/>
      </c>
      <c r="G8521" s="14" t="n"/>
    </row>
    <row r="8522">
      <c r="A8522" s="10" t="n"/>
      <c r="D8522">
        <f>IFERROR(VLOOKUP(C8522,Produtos!A:B,2,FALSE),"")</f>
        <v/>
      </c>
      <c r="F8522" s="10">
        <f>IFERROR(INDEX(Lotes!$E:$E,MATCH(1,(Lotes!$A:$A=C8522)*(Lotes!$C:$C=E8522),0)),"")</f>
        <v/>
      </c>
      <c r="G8522" s="14" t="n"/>
    </row>
    <row r="8523">
      <c r="A8523" s="10" t="n"/>
      <c r="D8523">
        <f>IFERROR(VLOOKUP(C8523,Produtos!A:B,2,FALSE),"")</f>
        <v/>
      </c>
      <c r="F8523" s="10">
        <f>IFERROR(INDEX(Lotes!$E:$E,MATCH(1,(Lotes!$A:$A=C8523)*(Lotes!$C:$C=E8523),0)),"")</f>
        <v/>
      </c>
      <c r="G8523" s="14" t="n"/>
    </row>
    <row r="8524">
      <c r="A8524" s="10" t="n"/>
      <c r="D8524">
        <f>IFERROR(VLOOKUP(C8524,Produtos!A:B,2,FALSE),"")</f>
        <v/>
      </c>
      <c r="F8524" s="10">
        <f>IFERROR(INDEX(Lotes!$E:$E,MATCH(1,(Lotes!$A:$A=C8524)*(Lotes!$C:$C=E8524),0)),"")</f>
        <v/>
      </c>
      <c r="G8524" s="14" t="n"/>
    </row>
    <row r="8525">
      <c r="A8525" s="10" t="n"/>
      <c r="D8525">
        <f>IFERROR(VLOOKUP(C8525,Produtos!A:B,2,FALSE),"")</f>
        <v/>
      </c>
      <c r="F8525" s="10">
        <f>IFERROR(INDEX(Lotes!$E:$E,MATCH(1,(Lotes!$A:$A=C8525)*(Lotes!$C:$C=E8525),0)),"")</f>
        <v/>
      </c>
      <c r="G8525" s="14" t="n"/>
    </row>
    <row r="8526">
      <c r="A8526" s="10" t="n"/>
      <c r="D8526">
        <f>IFERROR(VLOOKUP(C8526,Produtos!A:B,2,FALSE),"")</f>
        <v/>
      </c>
      <c r="F8526" s="10">
        <f>IFERROR(INDEX(Lotes!$E:$E,MATCH(1,(Lotes!$A:$A=C8526)*(Lotes!$C:$C=E8526),0)),"")</f>
        <v/>
      </c>
      <c r="G8526" s="14" t="n"/>
    </row>
    <row r="8527">
      <c r="A8527" s="10" t="n"/>
      <c r="D8527">
        <f>IFERROR(VLOOKUP(C8527,Produtos!A:B,2,FALSE),"")</f>
        <v/>
      </c>
      <c r="F8527" s="10">
        <f>IFERROR(INDEX(Lotes!$E:$E,MATCH(1,(Lotes!$A:$A=C8527)*(Lotes!$C:$C=E8527),0)),"")</f>
        <v/>
      </c>
      <c r="G8527" s="14" t="n"/>
    </row>
    <row r="8528">
      <c r="A8528" s="10" t="n"/>
      <c r="D8528">
        <f>IFERROR(VLOOKUP(C8528,Produtos!A:B,2,FALSE),"")</f>
        <v/>
      </c>
      <c r="F8528" s="10">
        <f>IFERROR(INDEX(Lotes!$E:$E,MATCH(1,(Lotes!$A:$A=C8528)*(Lotes!$C:$C=E8528),0)),"")</f>
        <v/>
      </c>
      <c r="G8528" s="14" t="n"/>
    </row>
    <row r="8529">
      <c r="A8529" s="10" t="n"/>
      <c r="D8529">
        <f>IFERROR(VLOOKUP(C8529,Produtos!A:B,2,FALSE),"")</f>
        <v/>
      </c>
      <c r="F8529" s="10">
        <f>IFERROR(INDEX(Lotes!$E:$E,MATCH(1,(Lotes!$A:$A=C8529)*(Lotes!$C:$C=E8529),0)),"")</f>
        <v/>
      </c>
      <c r="G8529" s="14" t="n"/>
    </row>
    <row r="8530">
      <c r="A8530" s="10" t="n"/>
      <c r="D8530">
        <f>IFERROR(VLOOKUP(C8530,Produtos!A:B,2,FALSE),"")</f>
        <v/>
      </c>
      <c r="F8530" s="10">
        <f>IFERROR(INDEX(Lotes!$E:$E,MATCH(1,(Lotes!$A:$A=C8530)*(Lotes!$C:$C=E8530),0)),"")</f>
        <v/>
      </c>
      <c r="G8530" s="14" t="n"/>
    </row>
    <row r="8531">
      <c r="A8531" s="10" t="n"/>
      <c r="D8531">
        <f>IFERROR(VLOOKUP(C8531,Produtos!A:B,2,FALSE),"")</f>
        <v/>
      </c>
      <c r="F8531" s="10">
        <f>IFERROR(INDEX(Lotes!$E:$E,MATCH(1,(Lotes!$A:$A=C8531)*(Lotes!$C:$C=E8531),0)),"")</f>
        <v/>
      </c>
      <c r="G8531" s="14" t="n"/>
    </row>
    <row r="8532">
      <c r="A8532" s="10" t="n"/>
      <c r="D8532">
        <f>IFERROR(VLOOKUP(C8532,Produtos!A:B,2,FALSE),"")</f>
        <v/>
      </c>
      <c r="F8532" s="10">
        <f>IFERROR(INDEX(Lotes!$E:$E,MATCH(1,(Lotes!$A:$A=C8532)*(Lotes!$C:$C=E8532),0)),"")</f>
        <v/>
      </c>
      <c r="G8532" s="14" t="n"/>
    </row>
    <row r="8533">
      <c r="A8533" s="10" t="n"/>
      <c r="D8533">
        <f>IFERROR(VLOOKUP(C8533,Produtos!A:B,2,FALSE),"")</f>
        <v/>
      </c>
      <c r="F8533" s="10">
        <f>IFERROR(INDEX(Lotes!$E:$E,MATCH(1,(Lotes!$A:$A=C8533)*(Lotes!$C:$C=E8533),0)),"")</f>
        <v/>
      </c>
      <c r="G8533" s="14" t="n"/>
    </row>
    <row r="8534">
      <c r="A8534" s="10" t="n"/>
      <c r="D8534">
        <f>IFERROR(VLOOKUP(C8534,Produtos!A:B,2,FALSE),"")</f>
        <v/>
      </c>
      <c r="F8534" s="10">
        <f>IFERROR(INDEX(Lotes!$E:$E,MATCH(1,(Lotes!$A:$A=C8534)*(Lotes!$C:$C=E8534),0)),"")</f>
        <v/>
      </c>
      <c r="G8534" s="14" t="n"/>
    </row>
    <row r="8535">
      <c r="A8535" s="10" t="n"/>
      <c r="D8535">
        <f>IFERROR(VLOOKUP(C8535,Produtos!A:B,2,FALSE),"")</f>
        <v/>
      </c>
      <c r="F8535" s="10">
        <f>IFERROR(INDEX(Lotes!$E:$E,MATCH(1,(Lotes!$A:$A=C8535)*(Lotes!$C:$C=E8535),0)),"")</f>
        <v/>
      </c>
      <c r="G8535" s="14" t="n"/>
    </row>
    <row r="8536">
      <c r="A8536" s="10" t="n"/>
      <c r="D8536">
        <f>IFERROR(VLOOKUP(C8536,Produtos!A:B,2,FALSE),"")</f>
        <v/>
      </c>
      <c r="F8536" s="10">
        <f>IFERROR(INDEX(Lotes!$E:$E,MATCH(1,(Lotes!$A:$A=C8536)*(Lotes!$C:$C=E8536),0)),"")</f>
        <v/>
      </c>
      <c r="G8536" s="14" t="n"/>
    </row>
    <row r="8537">
      <c r="A8537" s="10" t="n"/>
      <c r="D8537">
        <f>IFERROR(VLOOKUP(C8537,Produtos!A:B,2,FALSE),"")</f>
        <v/>
      </c>
      <c r="F8537" s="10">
        <f>IFERROR(INDEX(Lotes!$E:$E,MATCH(1,(Lotes!$A:$A=C8537)*(Lotes!$C:$C=E8537),0)),"")</f>
        <v/>
      </c>
      <c r="G8537" s="14" t="n"/>
    </row>
    <row r="8538">
      <c r="A8538" s="10" t="n"/>
      <c r="D8538">
        <f>IFERROR(VLOOKUP(C8538,Produtos!A:B,2,FALSE),"")</f>
        <v/>
      </c>
      <c r="F8538" s="10">
        <f>IFERROR(INDEX(Lotes!$E:$E,MATCH(1,(Lotes!$A:$A=C8538)*(Lotes!$C:$C=E8538),0)),"")</f>
        <v/>
      </c>
      <c r="G8538" s="14" t="n"/>
    </row>
    <row r="8539">
      <c r="A8539" s="10" t="n"/>
      <c r="D8539">
        <f>IFERROR(VLOOKUP(C8539,Produtos!A:B,2,FALSE),"")</f>
        <v/>
      </c>
      <c r="F8539" s="10">
        <f>IFERROR(INDEX(Lotes!$E:$E,MATCH(1,(Lotes!$A:$A=C8539)*(Lotes!$C:$C=E8539),0)),"")</f>
        <v/>
      </c>
      <c r="G8539" s="14" t="n"/>
    </row>
    <row r="8540">
      <c r="A8540" s="10" t="n"/>
      <c r="D8540">
        <f>IFERROR(VLOOKUP(C8540,Produtos!A:B,2,FALSE),"")</f>
        <v/>
      </c>
      <c r="F8540" s="10">
        <f>IFERROR(INDEX(Lotes!$E:$E,MATCH(1,(Lotes!$A:$A=C8540)*(Lotes!$C:$C=E8540),0)),"")</f>
        <v/>
      </c>
      <c r="G8540" s="14" t="n"/>
    </row>
    <row r="8541">
      <c r="A8541" s="10" t="n"/>
      <c r="D8541">
        <f>IFERROR(VLOOKUP(C8541,Produtos!A:B,2,FALSE),"")</f>
        <v/>
      </c>
      <c r="F8541" s="10">
        <f>IFERROR(INDEX(Lotes!$E:$E,MATCH(1,(Lotes!$A:$A=C8541)*(Lotes!$C:$C=E8541),0)),"")</f>
        <v/>
      </c>
      <c r="G8541" s="14" t="n"/>
    </row>
    <row r="8542">
      <c r="A8542" s="10" t="n"/>
      <c r="D8542">
        <f>IFERROR(VLOOKUP(C8542,Produtos!A:B,2,FALSE),"")</f>
        <v/>
      </c>
      <c r="F8542" s="10">
        <f>IFERROR(INDEX(Lotes!$E:$E,MATCH(1,(Lotes!$A:$A=C8542)*(Lotes!$C:$C=E8542),0)),"")</f>
        <v/>
      </c>
      <c r="G8542" s="14" t="n"/>
    </row>
    <row r="8543">
      <c r="A8543" s="10" t="n"/>
      <c r="D8543">
        <f>IFERROR(VLOOKUP(C8543,Produtos!A:B,2,FALSE),"")</f>
        <v/>
      </c>
      <c r="F8543" s="10">
        <f>IFERROR(INDEX(Lotes!$E:$E,MATCH(1,(Lotes!$A:$A=C8543)*(Lotes!$C:$C=E8543),0)),"")</f>
        <v/>
      </c>
      <c r="G8543" s="14" t="n"/>
    </row>
    <row r="8544">
      <c r="A8544" s="10" t="n"/>
      <c r="D8544">
        <f>IFERROR(VLOOKUP(C8544,Produtos!A:B,2,FALSE),"")</f>
        <v/>
      </c>
      <c r="F8544" s="10">
        <f>IFERROR(INDEX(Lotes!$E:$E,MATCH(1,(Lotes!$A:$A=C8544)*(Lotes!$C:$C=E8544),0)),"")</f>
        <v/>
      </c>
      <c r="G8544" s="14" t="n"/>
    </row>
    <row r="8545">
      <c r="A8545" s="10" t="n"/>
      <c r="D8545">
        <f>IFERROR(VLOOKUP(C8545,Produtos!A:B,2,FALSE),"")</f>
        <v/>
      </c>
      <c r="F8545" s="10">
        <f>IFERROR(INDEX(Lotes!$E:$E,MATCH(1,(Lotes!$A:$A=C8545)*(Lotes!$C:$C=E8545),0)),"")</f>
        <v/>
      </c>
      <c r="G8545" s="14" t="n"/>
    </row>
    <row r="8546">
      <c r="A8546" s="10" t="n"/>
      <c r="D8546">
        <f>IFERROR(VLOOKUP(C8546,Produtos!A:B,2,FALSE),"")</f>
        <v/>
      </c>
      <c r="F8546" s="10">
        <f>IFERROR(INDEX(Lotes!$E:$E,MATCH(1,(Lotes!$A:$A=C8546)*(Lotes!$C:$C=E8546),0)),"")</f>
        <v/>
      </c>
      <c r="G8546" s="14" t="n"/>
    </row>
    <row r="8547">
      <c r="A8547" s="10" t="n"/>
      <c r="D8547">
        <f>IFERROR(VLOOKUP(C8547,Produtos!A:B,2,FALSE),"")</f>
        <v/>
      </c>
      <c r="F8547" s="10">
        <f>IFERROR(INDEX(Lotes!$E:$E,MATCH(1,(Lotes!$A:$A=C8547)*(Lotes!$C:$C=E8547),0)),"")</f>
        <v/>
      </c>
      <c r="G8547" s="14" t="n"/>
    </row>
    <row r="8548">
      <c r="A8548" s="10" t="n"/>
      <c r="D8548">
        <f>IFERROR(VLOOKUP(C8548,Produtos!A:B,2,FALSE),"")</f>
        <v/>
      </c>
      <c r="F8548" s="10">
        <f>IFERROR(INDEX(Lotes!$E:$E,MATCH(1,(Lotes!$A:$A=C8548)*(Lotes!$C:$C=E8548),0)),"")</f>
        <v/>
      </c>
      <c r="G8548" s="14" t="n"/>
    </row>
    <row r="8549">
      <c r="A8549" s="10" t="n"/>
      <c r="D8549">
        <f>IFERROR(VLOOKUP(C8549,Produtos!A:B,2,FALSE),"")</f>
        <v/>
      </c>
      <c r="F8549" s="10">
        <f>IFERROR(INDEX(Lotes!$E:$E,MATCH(1,(Lotes!$A:$A=C8549)*(Lotes!$C:$C=E8549),0)),"")</f>
        <v/>
      </c>
      <c r="G8549" s="14" t="n"/>
    </row>
    <row r="8550">
      <c r="A8550" s="10" t="n"/>
      <c r="D8550">
        <f>IFERROR(VLOOKUP(C8550,Produtos!A:B,2,FALSE),"")</f>
        <v/>
      </c>
      <c r="F8550" s="10">
        <f>IFERROR(INDEX(Lotes!$E:$E,MATCH(1,(Lotes!$A:$A=C8550)*(Lotes!$C:$C=E8550),0)),"")</f>
        <v/>
      </c>
      <c r="G8550" s="14" t="n"/>
    </row>
    <row r="8551">
      <c r="A8551" s="10" t="n"/>
      <c r="D8551">
        <f>IFERROR(VLOOKUP(C8551,Produtos!A:B,2,FALSE),"")</f>
        <v/>
      </c>
      <c r="F8551" s="10">
        <f>IFERROR(INDEX(Lotes!$E:$E,MATCH(1,(Lotes!$A:$A=C8551)*(Lotes!$C:$C=E8551),0)),"")</f>
        <v/>
      </c>
      <c r="G8551" s="14" t="n"/>
    </row>
    <row r="8552">
      <c r="A8552" s="10" t="n"/>
      <c r="D8552">
        <f>IFERROR(VLOOKUP(C8552,Produtos!A:B,2,FALSE),"")</f>
        <v/>
      </c>
      <c r="F8552" s="10">
        <f>IFERROR(INDEX(Lotes!$E:$E,MATCH(1,(Lotes!$A:$A=C8552)*(Lotes!$C:$C=E8552),0)),"")</f>
        <v/>
      </c>
      <c r="G8552" s="14" t="n"/>
    </row>
    <row r="8553">
      <c r="A8553" s="10" t="n"/>
      <c r="D8553">
        <f>IFERROR(VLOOKUP(C8553,Produtos!A:B,2,FALSE),"")</f>
        <v/>
      </c>
      <c r="F8553" s="10">
        <f>IFERROR(INDEX(Lotes!$E:$E,MATCH(1,(Lotes!$A:$A=C8553)*(Lotes!$C:$C=E8553),0)),"")</f>
        <v/>
      </c>
      <c r="G8553" s="14" t="n"/>
    </row>
    <row r="8554">
      <c r="A8554" s="10" t="n"/>
      <c r="D8554">
        <f>IFERROR(VLOOKUP(C8554,Produtos!A:B,2,FALSE),"")</f>
        <v/>
      </c>
      <c r="F8554" s="10">
        <f>IFERROR(INDEX(Lotes!$E:$E,MATCH(1,(Lotes!$A:$A=C8554)*(Lotes!$C:$C=E8554),0)),"")</f>
        <v/>
      </c>
      <c r="G8554" s="14" t="n"/>
    </row>
    <row r="8555">
      <c r="A8555" s="10" t="n"/>
      <c r="D8555">
        <f>IFERROR(VLOOKUP(C8555,Produtos!A:B,2,FALSE),"")</f>
        <v/>
      </c>
      <c r="F8555" s="10">
        <f>IFERROR(INDEX(Lotes!$E:$E,MATCH(1,(Lotes!$A:$A=C8555)*(Lotes!$C:$C=E8555),0)),"")</f>
        <v/>
      </c>
      <c r="G8555" s="14" t="n"/>
    </row>
    <row r="8556">
      <c r="A8556" s="10" t="n"/>
      <c r="D8556">
        <f>IFERROR(VLOOKUP(C8556,Produtos!A:B,2,FALSE),"")</f>
        <v/>
      </c>
      <c r="F8556" s="10">
        <f>IFERROR(INDEX(Lotes!$E:$E,MATCH(1,(Lotes!$A:$A=C8556)*(Lotes!$C:$C=E8556),0)),"")</f>
        <v/>
      </c>
      <c r="G8556" s="14" t="n"/>
    </row>
    <row r="8557">
      <c r="A8557" s="10" t="n"/>
      <c r="D8557">
        <f>IFERROR(VLOOKUP(C8557,Produtos!A:B,2,FALSE),"")</f>
        <v/>
      </c>
      <c r="F8557" s="10">
        <f>IFERROR(INDEX(Lotes!$E:$E,MATCH(1,(Lotes!$A:$A=C8557)*(Lotes!$C:$C=E8557),0)),"")</f>
        <v/>
      </c>
      <c r="G8557" s="14" t="n"/>
    </row>
    <row r="8558">
      <c r="A8558" s="10" t="n"/>
      <c r="D8558">
        <f>IFERROR(VLOOKUP(C8558,Produtos!A:B,2,FALSE),"")</f>
        <v/>
      </c>
      <c r="F8558" s="10">
        <f>IFERROR(INDEX(Lotes!$E:$E,MATCH(1,(Lotes!$A:$A=C8558)*(Lotes!$C:$C=E8558),0)),"")</f>
        <v/>
      </c>
      <c r="G8558" s="14" t="n"/>
    </row>
    <row r="8559">
      <c r="A8559" s="10" t="n"/>
      <c r="D8559">
        <f>IFERROR(VLOOKUP(C8559,Produtos!A:B,2,FALSE),"")</f>
        <v/>
      </c>
      <c r="F8559" s="10">
        <f>IFERROR(INDEX(Lotes!$E:$E,MATCH(1,(Lotes!$A:$A=C8559)*(Lotes!$C:$C=E8559),0)),"")</f>
        <v/>
      </c>
      <c r="G8559" s="14" t="n"/>
    </row>
    <row r="8560">
      <c r="A8560" s="10" t="n"/>
      <c r="D8560">
        <f>IFERROR(VLOOKUP(C8560,Produtos!A:B,2,FALSE),"")</f>
        <v/>
      </c>
      <c r="F8560" s="10">
        <f>IFERROR(INDEX(Lotes!$E:$E,MATCH(1,(Lotes!$A:$A=C8560)*(Lotes!$C:$C=E8560),0)),"")</f>
        <v/>
      </c>
      <c r="G8560" s="14" t="n"/>
    </row>
    <row r="8561">
      <c r="A8561" s="10" t="n"/>
      <c r="D8561">
        <f>IFERROR(VLOOKUP(C8561,Produtos!A:B,2,FALSE),"")</f>
        <v/>
      </c>
      <c r="F8561" s="10">
        <f>IFERROR(INDEX(Lotes!$E:$E,MATCH(1,(Lotes!$A:$A=C8561)*(Lotes!$C:$C=E8561),0)),"")</f>
        <v/>
      </c>
      <c r="G8561" s="14" t="n"/>
    </row>
    <row r="8562">
      <c r="A8562" s="10" t="n"/>
      <c r="D8562">
        <f>IFERROR(VLOOKUP(C8562,Produtos!A:B,2,FALSE),"")</f>
        <v/>
      </c>
      <c r="F8562" s="10">
        <f>IFERROR(INDEX(Lotes!$E:$E,MATCH(1,(Lotes!$A:$A=C8562)*(Lotes!$C:$C=E8562),0)),"")</f>
        <v/>
      </c>
      <c r="G8562" s="14" t="n"/>
    </row>
    <row r="8563">
      <c r="A8563" s="10" t="n"/>
      <c r="D8563">
        <f>IFERROR(VLOOKUP(C8563,Produtos!A:B,2,FALSE),"")</f>
        <v/>
      </c>
      <c r="F8563" s="10">
        <f>IFERROR(INDEX(Lotes!$E:$E,MATCH(1,(Lotes!$A:$A=C8563)*(Lotes!$C:$C=E8563),0)),"")</f>
        <v/>
      </c>
      <c r="G8563" s="14" t="n"/>
    </row>
    <row r="8564">
      <c r="A8564" s="10" t="n"/>
      <c r="D8564">
        <f>IFERROR(VLOOKUP(C8564,Produtos!A:B,2,FALSE),"")</f>
        <v/>
      </c>
      <c r="F8564" s="10">
        <f>IFERROR(INDEX(Lotes!$E:$E,MATCH(1,(Lotes!$A:$A=C8564)*(Lotes!$C:$C=E8564),0)),"")</f>
        <v/>
      </c>
      <c r="G8564" s="14" t="n"/>
    </row>
    <row r="8565">
      <c r="A8565" s="10" t="n"/>
      <c r="D8565">
        <f>IFERROR(VLOOKUP(C8565,Produtos!A:B,2,FALSE),"")</f>
        <v/>
      </c>
      <c r="F8565" s="10">
        <f>IFERROR(INDEX(Lotes!$E:$E,MATCH(1,(Lotes!$A:$A=C8565)*(Lotes!$C:$C=E8565),0)),"")</f>
        <v/>
      </c>
      <c r="G8565" s="14" t="n"/>
    </row>
    <row r="8566">
      <c r="A8566" s="10" t="n"/>
      <c r="D8566">
        <f>IFERROR(VLOOKUP(C8566,Produtos!A:B,2,FALSE),"")</f>
        <v/>
      </c>
      <c r="F8566" s="10">
        <f>IFERROR(INDEX(Lotes!$E:$E,MATCH(1,(Lotes!$A:$A=C8566)*(Lotes!$C:$C=E8566),0)),"")</f>
        <v/>
      </c>
      <c r="G8566" s="14" t="n"/>
    </row>
    <row r="8567">
      <c r="A8567" s="10" t="n"/>
      <c r="D8567">
        <f>IFERROR(VLOOKUP(C8567,Produtos!A:B,2,FALSE),"")</f>
        <v/>
      </c>
      <c r="F8567" s="10">
        <f>IFERROR(INDEX(Lotes!$E:$E,MATCH(1,(Lotes!$A:$A=C8567)*(Lotes!$C:$C=E8567),0)),"")</f>
        <v/>
      </c>
      <c r="G8567" s="14" t="n"/>
    </row>
    <row r="8568">
      <c r="A8568" s="10" t="n"/>
      <c r="D8568">
        <f>IFERROR(VLOOKUP(C8568,Produtos!A:B,2,FALSE),"")</f>
        <v/>
      </c>
      <c r="F8568" s="10">
        <f>IFERROR(INDEX(Lotes!$E:$E,MATCH(1,(Lotes!$A:$A=C8568)*(Lotes!$C:$C=E8568),0)),"")</f>
        <v/>
      </c>
      <c r="G8568" s="14" t="n"/>
    </row>
    <row r="8569">
      <c r="A8569" s="10" t="n"/>
      <c r="D8569">
        <f>IFERROR(VLOOKUP(C8569,Produtos!A:B,2,FALSE),"")</f>
        <v/>
      </c>
      <c r="F8569" s="10">
        <f>IFERROR(INDEX(Lotes!$E:$E,MATCH(1,(Lotes!$A:$A=C8569)*(Lotes!$C:$C=E8569),0)),"")</f>
        <v/>
      </c>
      <c r="G8569" s="14" t="n"/>
    </row>
    <row r="8570">
      <c r="A8570" s="10" t="n"/>
      <c r="D8570">
        <f>IFERROR(VLOOKUP(C8570,Produtos!A:B,2,FALSE),"")</f>
        <v/>
      </c>
      <c r="F8570" s="10">
        <f>IFERROR(INDEX(Lotes!$E:$E,MATCH(1,(Lotes!$A:$A=C8570)*(Lotes!$C:$C=E8570),0)),"")</f>
        <v/>
      </c>
      <c r="G8570" s="14" t="n"/>
    </row>
    <row r="8571">
      <c r="A8571" s="10" t="n"/>
      <c r="D8571">
        <f>IFERROR(VLOOKUP(C8571,Produtos!A:B,2,FALSE),"")</f>
        <v/>
      </c>
      <c r="F8571" s="10">
        <f>IFERROR(INDEX(Lotes!$E:$E,MATCH(1,(Lotes!$A:$A=C8571)*(Lotes!$C:$C=E8571),0)),"")</f>
        <v/>
      </c>
      <c r="G8571" s="14" t="n"/>
    </row>
    <row r="8572">
      <c r="A8572" s="10" t="n"/>
      <c r="D8572">
        <f>IFERROR(VLOOKUP(C8572,Produtos!A:B,2,FALSE),"")</f>
        <v/>
      </c>
      <c r="F8572" s="10">
        <f>IFERROR(INDEX(Lotes!$E:$E,MATCH(1,(Lotes!$A:$A=C8572)*(Lotes!$C:$C=E8572),0)),"")</f>
        <v/>
      </c>
      <c r="G8572" s="14" t="n"/>
    </row>
    <row r="8573">
      <c r="A8573" s="10" t="n"/>
      <c r="D8573">
        <f>IFERROR(VLOOKUP(C8573,Produtos!A:B,2,FALSE),"")</f>
        <v/>
      </c>
      <c r="F8573" s="10">
        <f>IFERROR(INDEX(Lotes!$E:$E,MATCH(1,(Lotes!$A:$A=C8573)*(Lotes!$C:$C=E8573),0)),"")</f>
        <v/>
      </c>
      <c r="G8573" s="14" t="n"/>
    </row>
    <row r="8574">
      <c r="A8574" s="10" t="n"/>
      <c r="D8574">
        <f>IFERROR(VLOOKUP(C8574,Produtos!A:B,2,FALSE),"")</f>
        <v/>
      </c>
      <c r="F8574" s="10">
        <f>IFERROR(INDEX(Lotes!$E:$E,MATCH(1,(Lotes!$A:$A=C8574)*(Lotes!$C:$C=E8574),0)),"")</f>
        <v/>
      </c>
      <c r="G8574" s="14" t="n"/>
    </row>
    <row r="8575">
      <c r="A8575" s="10" t="n"/>
      <c r="D8575">
        <f>IFERROR(VLOOKUP(C8575,Produtos!A:B,2,FALSE),"")</f>
        <v/>
      </c>
      <c r="F8575" s="10">
        <f>IFERROR(INDEX(Lotes!$E:$E,MATCH(1,(Lotes!$A:$A=C8575)*(Lotes!$C:$C=E8575),0)),"")</f>
        <v/>
      </c>
      <c r="G8575" s="14" t="n"/>
    </row>
    <row r="8576">
      <c r="A8576" s="10" t="n"/>
      <c r="D8576">
        <f>IFERROR(VLOOKUP(C8576,Produtos!A:B,2,FALSE),"")</f>
        <v/>
      </c>
      <c r="F8576" s="10">
        <f>IFERROR(INDEX(Lotes!$E:$E,MATCH(1,(Lotes!$A:$A=C8576)*(Lotes!$C:$C=E8576),0)),"")</f>
        <v/>
      </c>
      <c r="G8576" s="14" t="n"/>
    </row>
    <row r="8577">
      <c r="A8577" s="10" t="n"/>
      <c r="D8577">
        <f>IFERROR(VLOOKUP(C8577,Produtos!A:B,2,FALSE),"")</f>
        <v/>
      </c>
      <c r="F8577" s="10">
        <f>IFERROR(INDEX(Lotes!$E:$E,MATCH(1,(Lotes!$A:$A=C8577)*(Lotes!$C:$C=E8577),0)),"")</f>
        <v/>
      </c>
      <c r="G8577" s="14" t="n"/>
    </row>
    <row r="8578">
      <c r="A8578" s="10" t="n"/>
      <c r="D8578">
        <f>IFERROR(VLOOKUP(C8578,Produtos!A:B,2,FALSE),"")</f>
        <v/>
      </c>
      <c r="F8578" s="10">
        <f>IFERROR(INDEX(Lotes!$E:$E,MATCH(1,(Lotes!$A:$A=C8578)*(Lotes!$C:$C=E8578),0)),"")</f>
        <v/>
      </c>
      <c r="G8578" s="14" t="n"/>
    </row>
    <row r="8579">
      <c r="A8579" s="10" t="n"/>
      <c r="D8579">
        <f>IFERROR(VLOOKUP(C8579,Produtos!A:B,2,FALSE),"")</f>
        <v/>
      </c>
      <c r="F8579" s="10">
        <f>IFERROR(INDEX(Lotes!$E:$E,MATCH(1,(Lotes!$A:$A=C8579)*(Lotes!$C:$C=E8579),0)),"")</f>
        <v/>
      </c>
      <c r="G8579" s="14" t="n"/>
    </row>
    <row r="8580">
      <c r="A8580" s="10" t="n"/>
      <c r="D8580">
        <f>IFERROR(VLOOKUP(C8580,Produtos!A:B,2,FALSE),"")</f>
        <v/>
      </c>
      <c r="F8580" s="10">
        <f>IFERROR(INDEX(Lotes!$E:$E,MATCH(1,(Lotes!$A:$A=C8580)*(Lotes!$C:$C=E8580),0)),"")</f>
        <v/>
      </c>
      <c r="G8580" s="14" t="n"/>
    </row>
    <row r="8581">
      <c r="A8581" s="10" t="n"/>
      <c r="D8581">
        <f>IFERROR(VLOOKUP(C8581,Produtos!A:B,2,FALSE),"")</f>
        <v/>
      </c>
      <c r="F8581" s="10">
        <f>IFERROR(INDEX(Lotes!$E:$E,MATCH(1,(Lotes!$A:$A=C8581)*(Lotes!$C:$C=E8581),0)),"")</f>
        <v/>
      </c>
      <c r="G8581" s="14" t="n"/>
    </row>
    <row r="8582">
      <c r="A8582" s="10" t="n"/>
      <c r="D8582">
        <f>IFERROR(VLOOKUP(C8582,Produtos!A:B,2,FALSE),"")</f>
        <v/>
      </c>
      <c r="F8582" s="10">
        <f>IFERROR(INDEX(Lotes!$E:$E,MATCH(1,(Lotes!$A:$A=C8582)*(Lotes!$C:$C=E8582),0)),"")</f>
        <v/>
      </c>
      <c r="G8582" s="14" t="n"/>
    </row>
    <row r="8583">
      <c r="A8583" s="10" t="n"/>
      <c r="D8583">
        <f>IFERROR(VLOOKUP(C8583,Produtos!A:B,2,FALSE),"")</f>
        <v/>
      </c>
      <c r="F8583" s="10">
        <f>IFERROR(INDEX(Lotes!$E:$E,MATCH(1,(Lotes!$A:$A=C8583)*(Lotes!$C:$C=E8583),0)),"")</f>
        <v/>
      </c>
      <c r="G8583" s="14" t="n"/>
    </row>
    <row r="8584">
      <c r="A8584" s="10" t="n"/>
      <c r="D8584">
        <f>IFERROR(VLOOKUP(C8584,Produtos!A:B,2,FALSE),"")</f>
        <v/>
      </c>
      <c r="F8584" s="10">
        <f>IFERROR(INDEX(Lotes!$E:$E,MATCH(1,(Lotes!$A:$A=C8584)*(Lotes!$C:$C=E8584),0)),"")</f>
        <v/>
      </c>
      <c r="G8584" s="14" t="n"/>
    </row>
    <row r="8585">
      <c r="A8585" s="10" t="n"/>
      <c r="D8585">
        <f>IFERROR(VLOOKUP(C8585,Produtos!A:B,2,FALSE),"")</f>
        <v/>
      </c>
      <c r="F8585" s="10">
        <f>IFERROR(INDEX(Lotes!$E:$E,MATCH(1,(Lotes!$A:$A=C8585)*(Lotes!$C:$C=E8585),0)),"")</f>
        <v/>
      </c>
      <c r="G8585" s="14" t="n"/>
    </row>
    <row r="8586">
      <c r="A8586" s="10" t="n"/>
      <c r="D8586">
        <f>IFERROR(VLOOKUP(C8586,Produtos!A:B,2,FALSE),"")</f>
        <v/>
      </c>
      <c r="F8586" s="10">
        <f>IFERROR(INDEX(Lotes!$E:$E,MATCH(1,(Lotes!$A:$A=C8586)*(Lotes!$C:$C=E8586),0)),"")</f>
        <v/>
      </c>
      <c r="G8586" s="14" t="n"/>
    </row>
    <row r="8587">
      <c r="A8587" s="10" t="n"/>
      <c r="D8587">
        <f>IFERROR(VLOOKUP(C8587,Produtos!A:B,2,FALSE),"")</f>
        <v/>
      </c>
      <c r="F8587" s="10">
        <f>IFERROR(INDEX(Lotes!$E:$E,MATCH(1,(Lotes!$A:$A=C8587)*(Lotes!$C:$C=E8587),0)),"")</f>
        <v/>
      </c>
      <c r="G8587" s="14" t="n"/>
    </row>
    <row r="8588">
      <c r="A8588" s="10" t="n"/>
      <c r="D8588">
        <f>IFERROR(VLOOKUP(C8588,Produtos!A:B,2,FALSE),"")</f>
        <v/>
      </c>
      <c r="F8588" s="10">
        <f>IFERROR(INDEX(Lotes!$E:$E,MATCH(1,(Lotes!$A:$A=C8588)*(Lotes!$C:$C=E8588),0)),"")</f>
        <v/>
      </c>
      <c r="G8588" s="14" t="n"/>
    </row>
    <row r="8589">
      <c r="A8589" s="10" t="n"/>
      <c r="D8589">
        <f>IFERROR(VLOOKUP(C8589,Produtos!A:B,2,FALSE),"")</f>
        <v/>
      </c>
      <c r="F8589" s="10">
        <f>IFERROR(INDEX(Lotes!$E:$E,MATCH(1,(Lotes!$A:$A=C8589)*(Lotes!$C:$C=E8589),0)),"")</f>
        <v/>
      </c>
      <c r="G8589" s="14" t="n"/>
    </row>
    <row r="8590">
      <c r="A8590" s="10" t="n"/>
      <c r="D8590">
        <f>IFERROR(VLOOKUP(C8590,Produtos!A:B,2,FALSE),"")</f>
        <v/>
      </c>
      <c r="F8590" s="10">
        <f>IFERROR(INDEX(Lotes!$E:$E,MATCH(1,(Lotes!$A:$A=C8590)*(Lotes!$C:$C=E8590),0)),"")</f>
        <v/>
      </c>
      <c r="G8590" s="14" t="n"/>
    </row>
    <row r="8591">
      <c r="A8591" s="10" t="n"/>
      <c r="D8591">
        <f>IFERROR(VLOOKUP(C8591,Produtos!A:B,2,FALSE),"")</f>
        <v/>
      </c>
      <c r="F8591" s="10">
        <f>IFERROR(INDEX(Lotes!$E:$E,MATCH(1,(Lotes!$A:$A=C8591)*(Lotes!$C:$C=E8591),0)),"")</f>
        <v/>
      </c>
      <c r="G8591" s="14" t="n"/>
    </row>
    <row r="8592">
      <c r="A8592" s="10" t="n"/>
      <c r="D8592">
        <f>IFERROR(VLOOKUP(C8592,Produtos!A:B,2,FALSE),"")</f>
        <v/>
      </c>
      <c r="F8592" s="10">
        <f>IFERROR(INDEX(Lotes!$E:$E,MATCH(1,(Lotes!$A:$A=C8592)*(Lotes!$C:$C=E8592),0)),"")</f>
        <v/>
      </c>
      <c r="G8592" s="14" t="n"/>
    </row>
    <row r="8593">
      <c r="A8593" s="10" t="n"/>
      <c r="D8593">
        <f>IFERROR(VLOOKUP(C8593,Produtos!A:B,2,FALSE),"")</f>
        <v/>
      </c>
      <c r="F8593" s="10">
        <f>IFERROR(INDEX(Lotes!$E:$E,MATCH(1,(Lotes!$A:$A=C8593)*(Lotes!$C:$C=E8593),0)),"")</f>
        <v/>
      </c>
      <c r="G8593" s="14" t="n"/>
    </row>
    <row r="8594">
      <c r="A8594" s="10" t="n"/>
      <c r="D8594">
        <f>IFERROR(VLOOKUP(C8594,Produtos!A:B,2,FALSE),"")</f>
        <v/>
      </c>
      <c r="F8594" s="10">
        <f>IFERROR(INDEX(Lotes!$E:$E,MATCH(1,(Lotes!$A:$A=C8594)*(Lotes!$C:$C=E8594),0)),"")</f>
        <v/>
      </c>
      <c r="G8594" s="14" t="n"/>
    </row>
    <row r="8595">
      <c r="A8595" s="10" t="n"/>
      <c r="D8595">
        <f>IFERROR(VLOOKUP(C8595,Produtos!A:B,2,FALSE),"")</f>
        <v/>
      </c>
      <c r="F8595" s="10">
        <f>IFERROR(INDEX(Lotes!$E:$E,MATCH(1,(Lotes!$A:$A=C8595)*(Lotes!$C:$C=E8595),0)),"")</f>
        <v/>
      </c>
      <c r="G8595" s="14" t="n"/>
    </row>
    <row r="8596">
      <c r="A8596" s="10" t="n"/>
      <c r="D8596">
        <f>IFERROR(VLOOKUP(C8596,Produtos!A:B,2,FALSE),"")</f>
        <v/>
      </c>
      <c r="F8596" s="10">
        <f>IFERROR(INDEX(Lotes!$E:$E,MATCH(1,(Lotes!$A:$A=C8596)*(Lotes!$C:$C=E8596),0)),"")</f>
        <v/>
      </c>
      <c r="G8596" s="14" t="n"/>
    </row>
    <row r="8597">
      <c r="A8597" s="10" t="n"/>
      <c r="D8597">
        <f>IFERROR(VLOOKUP(C8597,Produtos!A:B,2,FALSE),"")</f>
        <v/>
      </c>
      <c r="F8597" s="10">
        <f>IFERROR(INDEX(Lotes!$E:$E,MATCH(1,(Lotes!$A:$A=C8597)*(Lotes!$C:$C=E8597),0)),"")</f>
        <v/>
      </c>
      <c r="G8597" s="14" t="n"/>
    </row>
    <row r="8598">
      <c r="A8598" s="10" t="n"/>
      <c r="D8598">
        <f>IFERROR(VLOOKUP(C8598,Produtos!A:B,2,FALSE),"")</f>
        <v/>
      </c>
      <c r="F8598" s="10">
        <f>IFERROR(INDEX(Lotes!$E:$E,MATCH(1,(Lotes!$A:$A=C8598)*(Lotes!$C:$C=E8598),0)),"")</f>
        <v/>
      </c>
      <c r="G8598" s="14" t="n"/>
    </row>
    <row r="8599">
      <c r="A8599" s="10" t="n"/>
      <c r="D8599">
        <f>IFERROR(VLOOKUP(C8599,Produtos!A:B,2,FALSE),"")</f>
        <v/>
      </c>
      <c r="F8599" s="10">
        <f>IFERROR(INDEX(Lotes!$E:$E,MATCH(1,(Lotes!$A:$A=C8599)*(Lotes!$C:$C=E8599),0)),"")</f>
        <v/>
      </c>
      <c r="G8599" s="14" t="n"/>
    </row>
    <row r="8600">
      <c r="A8600" s="10" t="n"/>
      <c r="D8600">
        <f>IFERROR(VLOOKUP(C8600,Produtos!A:B,2,FALSE),"")</f>
        <v/>
      </c>
      <c r="F8600" s="10">
        <f>IFERROR(INDEX(Lotes!$E:$E,MATCH(1,(Lotes!$A:$A=C8600)*(Lotes!$C:$C=E8600),0)),"")</f>
        <v/>
      </c>
      <c r="G8600" s="14" t="n"/>
    </row>
    <row r="8601">
      <c r="A8601" s="10" t="n"/>
      <c r="D8601">
        <f>IFERROR(VLOOKUP(C8601,Produtos!A:B,2,FALSE),"")</f>
        <v/>
      </c>
      <c r="F8601" s="10">
        <f>IFERROR(INDEX(Lotes!$E:$E,MATCH(1,(Lotes!$A:$A=C8601)*(Lotes!$C:$C=E8601),0)),"")</f>
        <v/>
      </c>
      <c r="G8601" s="14" t="n"/>
    </row>
    <row r="8602">
      <c r="A8602" s="10" t="n"/>
      <c r="D8602">
        <f>IFERROR(VLOOKUP(C8602,Produtos!A:B,2,FALSE),"")</f>
        <v/>
      </c>
      <c r="F8602" s="10">
        <f>IFERROR(INDEX(Lotes!$E:$E,MATCH(1,(Lotes!$A:$A=C8602)*(Lotes!$C:$C=E8602),0)),"")</f>
        <v/>
      </c>
      <c r="G8602" s="14" t="n"/>
    </row>
    <row r="8603">
      <c r="A8603" s="10" t="n"/>
      <c r="D8603">
        <f>IFERROR(VLOOKUP(C8603,Produtos!A:B,2,FALSE),"")</f>
        <v/>
      </c>
      <c r="F8603" s="10">
        <f>IFERROR(INDEX(Lotes!$E:$E,MATCH(1,(Lotes!$A:$A=C8603)*(Lotes!$C:$C=E8603),0)),"")</f>
        <v/>
      </c>
      <c r="G8603" s="14" t="n"/>
    </row>
    <row r="8604">
      <c r="A8604" s="10" t="n"/>
      <c r="D8604">
        <f>IFERROR(VLOOKUP(C8604,Produtos!A:B,2,FALSE),"")</f>
        <v/>
      </c>
      <c r="F8604" s="10">
        <f>IFERROR(INDEX(Lotes!$E:$E,MATCH(1,(Lotes!$A:$A=C8604)*(Lotes!$C:$C=E8604),0)),"")</f>
        <v/>
      </c>
      <c r="G8604" s="14" t="n"/>
    </row>
    <row r="8605">
      <c r="A8605" s="10" t="n"/>
      <c r="D8605">
        <f>IFERROR(VLOOKUP(C8605,Produtos!A:B,2,FALSE),"")</f>
        <v/>
      </c>
      <c r="F8605" s="10">
        <f>IFERROR(INDEX(Lotes!$E:$E,MATCH(1,(Lotes!$A:$A=C8605)*(Lotes!$C:$C=E8605),0)),"")</f>
        <v/>
      </c>
      <c r="G8605" s="14" t="n"/>
    </row>
    <row r="8606">
      <c r="A8606" s="10" t="n"/>
      <c r="D8606">
        <f>IFERROR(VLOOKUP(C8606,Produtos!A:B,2,FALSE),"")</f>
        <v/>
      </c>
      <c r="F8606" s="10">
        <f>IFERROR(INDEX(Lotes!$E:$E,MATCH(1,(Lotes!$A:$A=C8606)*(Lotes!$C:$C=E8606),0)),"")</f>
        <v/>
      </c>
      <c r="G8606" s="14" t="n"/>
    </row>
    <row r="8607">
      <c r="A8607" s="10" t="n"/>
      <c r="D8607">
        <f>IFERROR(VLOOKUP(C8607,Produtos!A:B,2,FALSE),"")</f>
        <v/>
      </c>
      <c r="F8607" s="10">
        <f>IFERROR(INDEX(Lotes!$E:$E,MATCH(1,(Lotes!$A:$A=C8607)*(Lotes!$C:$C=E8607),0)),"")</f>
        <v/>
      </c>
      <c r="G8607" s="14" t="n"/>
    </row>
    <row r="8608">
      <c r="A8608" s="10" t="n"/>
      <c r="D8608">
        <f>IFERROR(VLOOKUP(C8608,Produtos!A:B,2,FALSE),"")</f>
        <v/>
      </c>
      <c r="F8608" s="10">
        <f>IFERROR(INDEX(Lotes!$E:$E,MATCH(1,(Lotes!$A:$A=C8608)*(Lotes!$C:$C=E8608),0)),"")</f>
        <v/>
      </c>
      <c r="G8608" s="14" t="n"/>
    </row>
    <row r="8609">
      <c r="A8609" s="10" t="n"/>
      <c r="D8609">
        <f>IFERROR(VLOOKUP(C8609,Produtos!A:B,2,FALSE),"")</f>
        <v/>
      </c>
      <c r="F8609" s="10">
        <f>IFERROR(INDEX(Lotes!$E:$E,MATCH(1,(Lotes!$A:$A=C8609)*(Lotes!$C:$C=E8609),0)),"")</f>
        <v/>
      </c>
      <c r="G8609" s="14" t="n"/>
    </row>
    <row r="8610">
      <c r="A8610" s="10" t="n"/>
      <c r="D8610">
        <f>IFERROR(VLOOKUP(C8610,Produtos!A:B,2,FALSE),"")</f>
        <v/>
      </c>
      <c r="F8610" s="10">
        <f>IFERROR(INDEX(Lotes!$E:$E,MATCH(1,(Lotes!$A:$A=C8610)*(Lotes!$C:$C=E8610),0)),"")</f>
        <v/>
      </c>
      <c r="G8610" s="14" t="n"/>
    </row>
    <row r="8611">
      <c r="A8611" s="10" t="n"/>
      <c r="D8611">
        <f>IFERROR(VLOOKUP(C8611,Produtos!A:B,2,FALSE),"")</f>
        <v/>
      </c>
      <c r="F8611" s="10">
        <f>IFERROR(INDEX(Lotes!$E:$E,MATCH(1,(Lotes!$A:$A=C8611)*(Lotes!$C:$C=E8611),0)),"")</f>
        <v/>
      </c>
      <c r="G8611" s="14" t="n"/>
    </row>
    <row r="8612">
      <c r="A8612" s="10" t="n"/>
      <c r="D8612">
        <f>IFERROR(VLOOKUP(C8612,Produtos!A:B,2,FALSE),"")</f>
        <v/>
      </c>
      <c r="F8612" s="10">
        <f>IFERROR(INDEX(Lotes!$E:$E,MATCH(1,(Lotes!$A:$A=C8612)*(Lotes!$C:$C=E8612),0)),"")</f>
        <v/>
      </c>
      <c r="G8612" s="14" t="n"/>
    </row>
    <row r="8613">
      <c r="A8613" s="10" t="n"/>
      <c r="D8613">
        <f>IFERROR(VLOOKUP(C8613,Produtos!A:B,2,FALSE),"")</f>
        <v/>
      </c>
      <c r="F8613" s="10">
        <f>IFERROR(INDEX(Lotes!$E:$E,MATCH(1,(Lotes!$A:$A=C8613)*(Lotes!$C:$C=E8613),0)),"")</f>
        <v/>
      </c>
      <c r="G8613" s="14" t="n"/>
    </row>
    <row r="8614">
      <c r="A8614" s="10" t="n"/>
      <c r="D8614">
        <f>IFERROR(VLOOKUP(C8614,Produtos!A:B,2,FALSE),"")</f>
        <v/>
      </c>
      <c r="F8614" s="10">
        <f>IFERROR(INDEX(Lotes!$E:$E,MATCH(1,(Lotes!$A:$A=C8614)*(Lotes!$C:$C=E8614),0)),"")</f>
        <v/>
      </c>
      <c r="G8614" s="14" t="n"/>
    </row>
    <row r="8615">
      <c r="A8615" s="10" t="n"/>
      <c r="D8615">
        <f>IFERROR(VLOOKUP(C8615,Produtos!A:B,2,FALSE),"")</f>
        <v/>
      </c>
      <c r="F8615" s="10">
        <f>IFERROR(INDEX(Lotes!$E:$E,MATCH(1,(Lotes!$A:$A=C8615)*(Lotes!$C:$C=E8615),0)),"")</f>
        <v/>
      </c>
      <c r="G8615" s="14" t="n"/>
    </row>
    <row r="8616">
      <c r="A8616" s="10" t="n"/>
      <c r="D8616">
        <f>IFERROR(VLOOKUP(C8616,Produtos!A:B,2,FALSE),"")</f>
        <v/>
      </c>
      <c r="F8616" s="10">
        <f>IFERROR(INDEX(Lotes!$E:$E,MATCH(1,(Lotes!$A:$A=C8616)*(Lotes!$C:$C=E8616),0)),"")</f>
        <v/>
      </c>
      <c r="G8616" s="14" t="n"/>
    </row>
    <row r="8617">
      <c r="A8617" s="10" t="n"/>
      <c r="D8617">
        <f>IFERROR(VLOOKUP(C8617,Produtos!A:B,2,FALSE),"")</f>
        <v/>
      </c>
      <c r="F8617" s="10">
        <f>IFERROR(INDEX(Lotes!$E:$E,MATCH(1,(Lotes!$A:$A=C8617)*(Lotes!$C:$C=E8617),0)),"")</f>
        <v/>
      </c>
      <c r="G8617" s="14" t="n"/>
    </row>
    <row r="8618">
      <c r="A8618" s="10" t="n"/>
      <c r="D8618">
        <f>IFERROR(VLOOKUP(C8618,Produtos!A:B,2,FALSE),"")</f>
        <v/>
      </c>
      <c r="F8618" s="10">
        <f>IFERROR(INDEX(Lotes!$E:$E,MATCH(1,(Lotes!$A:$A=C8618)*(Lotes!$C:$C=E8618),0)),"")</f>
        <v/>
      </c>
      <c r="G8618" s="14" t="n"/>
    </row>
    <row r="8619">
      <c r="A8619" s="10" t="n"/>
      <c r="D8619">
        <f>IFERROR(VLOOKUP(C8619,Produtos!A:B,2,FALSE),"")</f>
        <v/>
      </c>
      <c r="F8619" s="10">
        <f>IFERROR(INDEX(Lotes!$E:$E,MATCH(1,(Lotes!$A:$A=C8619)*(Lotes!$C:$C=E8619),0)),"")</f>
        <v/>
      </c>
      <c r="G8619" s="14" t="n"/>
    </row>
    <row r="8620">
      <c r="A8620" s="10" t="n"/>
      <c r="D8620">
        <f>IFERROR(VLOOKUP(C8620,Produtos!A:B,2,FALSE),"")</f>
        <v/>
      </c>
      <c r="F8620" s="10">
        <f>IFERROR(INDEX(Lotes!$E:$E,MATCH(1,(Lotes!$A:$A=C8620)*(Lotes!$C:$C=E8620),0)),"")</f>
        <v/>
      </c>
      <c r="G8620" s="14" t="n"/>
    </row>
    <row r="8621">
      <c r="A8621" s="10" t="n"/>
      <c r="D8621">
        <f>IFERROR(VLOOKUP(C8621,Produtos!A:B,2,FALSE),"")</f>
        <v/>
      </c>
      <c r="F8621" s="10">
        <f>IFERROR(INDEX(Lotes!$E:$E,MATCH(1,(Lotes!$A:$A=C8621)*(Lotes!$C:$C=E8621),0)),"")</f>
        <v/>
      </c>
      <c r="G8621" s="14" t="n"/>
    </row>
    <row r="8622">
      <c r="A8622" s="10" t="n"/>
      <c r="D8622">
        <f>IFERROR(VLOOKUP(C8622,Produtos!A:B,2,FALSE),"")</f>
        <v/>
      </c>
      <c r="F8622" s="10">
        <f>IFERROR(INDEX(Lotes!$E:$E,MATCH(1,(Lotes!$A:$A=C8622)*(Lotes!$C:$C=E8622),0)),"")</f>
        <v/>
      </c>
      <c r="G8622" s="14" t="n"/>
    </row>
    <row r="8623">
      <c r="A8623" s="10" t="n"/>
      <c r="D8623">
        <f>IFERROR(VLOOKUP(C8623,Produtos!A:B,2,FALSE),"")</f>
        <v/>
      </c>
      <c r="F8623" s="10">
        <f>IFERROR(INDEX(Lotes!$E:$E,MATCH(1,(Lotes!$A:$A=C8623)*(Lotes!$C:$C=E8623),0)),"")</f>
        <v/>
      </c>
      <c r="G8623" s="14" t="n"/>
    </row>
    <row r="8624">
      <c r="A8624" s="10" t="n"/>
      <c r="D8624">
        <f>IFERROR(VLOOKUP(C8624,Produtos!A:B,2,FALSE),"")</f>
        <v/>
      </c>
      <c r="F8624" s="10">
        <f>IFERROR(INDEX(Lotes!$E:$E,MATCH(1,(Lotes!$A:$A=C8624)*(Lotes!$C:$C=E8624),0)),"")</f>
        <v/>
      </c>
      <c r="G8624" s="14" t="n"/>
    </row>
    <row r="8625">
      <c r="A8625" s="10" t="n"/>
      <c r="D8625">
        <f>IFERROR(VLOOKUP(C8625,Produtos!A:B,2,FALSE),"")</f>
        <v/>
      </c>
      <c r="F8625" s="10">
        <f>IFERROR(INDEX(Lotes!$E:$E,MATCH(1,(Lotes!$A:$A=C8625)*(Lotes!$C:$C=E8625),0)),"")</f>
        <v/>
      </c>
      <c r="G8625" s="14" t="n"/>
    </row>
    <row r="8626">
      <c r="A8626" s="10" t="n"/>
      <c r="D8626">
        <f>IFERROR(VLOOKUP(C8626,Produtos!A:B,2,FALSE),"")</f>
        <v/>
      </c>
      <c r="F8626" s="10">
        <f>IFERROR(INDEX(Lotes!$E:$E,MATCH(1,(Lotes!$A:$A=C8626)*(Lotes!$C:$C=E8626),0)),"")</f>
        <v/>
      </c>
      <c r="G8626" s="14" t="n"/>
    </row>
    <row r="8627">
      <c r="A8627" s="10" t="n"/>
      <c r="D8627">
        <f>IFERROR(VLOOKUP(C8627,Produtos!A:B,2,FALSE),"")</f>
        <v/>
      </c>
      <c r="F8627" s="10">
        <f>IFERROR(INDEX(Lotes!$E:$E,MATCH(1,(Lotes!$A:$A=C8627)*(Lotes!$C:$C=E8627),0)),"")</f>
        <v/>
      </c>
      <c r="G8627" s="14" t="n"/>
    </row>
    <row r="8628">
      <c r="A8628" s="10" t="n"/>
      <c r="D8628">
        <f>IFERROR(VLOOKUP(C8628,Produtos!A:B,2,FALSE),"")</f>
        <v/>
      </c>
      <c r="F8628" s="10">
        <f>IFERROR(INDEX(Lotes!$E:$E,MATCH(1,(Lotes!$A:$A=C8628)*(Lotes!$C:$C=E8628),0)),"")</f>
        <v/>
      </c>
      <c r="G8628" s="14" t="n"/>
    </row>
    <row r="8629">
      <c r="A8629" s="10" t="n"/>
      <c r="D8629">
        <f>IFERROR(VLOOKUP(C8629,Produtos!A:B,2,FALSE),"")</f>
        <v/>
      </c>
      <c r="F8629" s="10">
        <f>IFERROR(INDEX(Lotes!$E:$E,MATCH(1,(Lotes!$A:$A=C8629)*(Lotes!$C:$C=E8629),0)),"")</f>
        <v/>
      </c>
      <c r="G8629" s="14" t="n"/>
    </row>
    <row r="8630">
      <c r="A8630" s="10" t="n"/>
      <c r="D8630">
        <f>IFERROR(VLOOKUP(C8630,Produtos!A:B,2,FALSE),"")</f>
        <v/>
      </c>
      <c r="F8630" s="10">
        <f>IFERROR(INDEX(Lotes!$E:$E,MATCH(1,(Lotes!$A:$A=C8630)*(Lotes!$C:$C=E8630),0)),"")</f>
        <v/>
      </c>
      <c r="G8630" s="14" t="n"/>
    </row>
    <row r="8631">
      <c r="A8631" s="10" t="n"/>
      <c r="D8631">
        <f>IFERROR(VLOOKUP(C8631,Produtos!A:B,2,FALSE),"")</f>
        <v/>
      </c>
      <c r="F8631" s="10">
        <f>IFERROR(INDEX(Lotes!$E:$E,MATCH(1,(Lotes!$A:$A=C8631)*(Lotes!$C:$C=E8631),0)),"")</f>
        <v/>
      </c>
      <c r="G8631" s="14" t="n"/>
    </row>
    <row r="8632">
      <c r="A8632" s="10" t="n"/>
      <c r="D8632">
        <f>IFERROR(VLOOKUP(C8632,Produtos!A:B,2,FALSE),"")</f>
        <v/>
      </c>
      <c r="F8632" s="10">
        <f>IFERROR(INDEX(Lotes!$E:$E,MATCH(1,(Lotes!$A:$A=C8632)*(Lotes!$C:$C=E8632),0)),"")</f>
        <v/>
      </c>
      <c r="G8632" s="14" t="n"/>
    </row>
    <row r="8633">
      <c r="A8633" s="10" t="n"/>
      <c r="D8633">
        <f>IFERROR(VLOOKUP(C8633,Produtos!A:B,2,FALSE),"")</f>
        <v/>
      </c>
      <c r="F8633" s="10">
        <f>IFERROR(INDEX(Lotes!$E:$E,MATCH(1,(Lotes!$A:$A=C8633)*(Lotes!$C:$C=E8633),0)),"")</f>
        <v/>
      </c>
      <c r="G8633" s="14" t="n"/>
    </row>
    <row r="8634">
      <c r="A8634" s="10" t="n"/>
      <c r="D8634">
        <f>IFERROR(VLOOKUP(C8634,Produtos!A:B,2,FALSE),"")</f>
        <v/>
      </c>
      <c r="F8634" s="10">
        <f>IFERROR(INDEX(Lotes!$E:$E,MATCH(1,(Lotes!$A:$A=C8634)*(Lotes!$C:$C=E8634),0)),"")</f>
        <v/>
      </c>
      <c r="G8634" s="14" t="n"/>
    </row>
    <row r="8635">
      <c r="A8635" s="10" t="n"/>
      <c r="D8635">
        <f>IFERROR(VLOOKUP(C8635,Produtos!A:B,2,FALSE),"")</f>
        <v/>
      </c>
      <c r="F8635" s="10">
        <f>IFERROR(INDEX(Lotes!$E:$E,MATCH(1,(Lotes!$A:$A=C8635)*(Lotes!$C:$C=E8635),0)),"")</f>
        <v/>
      </c>
      <c r="G8635" s="14" t="n"/>
    </row>
    <row r="8636">
      <c r="A8636" s="10" t="n"/>
      <c r="D8636">
        <f>IFERROR(VLOOKUP(C8636,Produtos!A:B,2,FALSE),"")</f>
        <v/>
      </c>
      <c r="F8636" s="10">
        <f>IFERROR(INDEX(Lotes!$E:$E,MATCH(1,(Lotes!$A:$A=C8636)*(Lotes!$C:$C=E8636),0)),"")</f>
        <v/>
      </c>
      <c r="G8636" s="14" t="n"/>
    </row>
    <row r="8637">
      <c r="A8637" s="10" t="n"/>
      <c r="D8637">
        <f>IFERROR(VLOOKUP(C8637,Produtos!A:B,2,FALSE),"")</f>
        <v/>
      </c>
      <c r="F8637" s="10">
        <f>IFERROR(INDEX(Lotes!$E:$E,MATCH(1,(Lotes!$A:$A=C8637)*(Lotes!$C:$C=E8637),0)),"")</f>
        <v/>
      </c>
      <c r="G8637" s="14" t="n"/>
    </row>
    <row r="8638">
      <c r="A8638" s="10" t="n"/>
      <c r="D8638">
        <f>IFERROR(VLOOKUP(C8638,Produtos!A:B,2,FALSE),"")</f>
        <v/>
      </c>
      <c r="F8638" s="10">
        <f>IFERROR(INDEX(Lotes!$E:$E,MATCH(1,(Lotes!$A:$A=C8638)*(Lotes!$C:$C=E8638),0)),"")</f>
        <v/>
      </c>
      <c r="G8638" s="14" t="n"/>
    </row>
    <row r="8639">
      <c r="A8639" s="10" t="n"/>
      <c r="D8639">
        <f>IFERROR(VLOOKUP(C8639,Produtos!A:B,2,FALSE),"")</f>
        <v/>
      </c>
      <c r="F8639" s="10">
        <f>IFERROR(INDEX(Lotes!$E:$E,MATCH(1,(Lotes!$A:$A=C8639)*(Lotes!$C:$C=E8639),0)),"")</f>
        <v/>
      </c>
      <c r="G8639" s="14" t="n"/>
    </row>
    <row r="8640">
      <c r="A8640" s="10" t="n"/>
      <c r="D8640">
        <f>IFERROR(VLOOKUP(C8640,Produtos!A:B,2,FALSE),"")</f>
        <v/>
      </c>
      <c r="F8640" s="10">
        <f>IFERROR(INDEX(Lotes!$E:$E,MATCH(1,(Lotes!$A:$A=C8640)*(Lotes!$C:$C=E8640),0)),"")</f>
        <v/>
      </c>
      <c r="G8640" s="14" t="n"/>
    </row>
    <row r="8641">
      <c r="A8641" s="10" t="n"/>
      <c r="D8641">
        <f>IFERROR(VLOOKUP(C8641,Produtos!A:B,2,FALSE),"")</f>
        <v/>
      </c>
      <c r="F8641" s="10">
        <f>IFERROR(INDEX(Lotes!$E:$E,MATCH(1,(Lotes!$A:$A=C8641)*(Lotes!$C:$C=E8641),0)),"")</f>
        <v/>
      </c>
      <c r="G8641" s="14" t="n"/>
    </row>
    <row r="8642">
      <c r="A8642" s="10" t="n"/>
      <c r="D8642">
        <f>IFERROR(VLOOKUP(C8642,Produtos!A:B,2,FALSE),"")</f>
        <v/>
      </c>
      <c r="F8642" s="10">
        <f>IFERROR(INDEX(Lotes!$E:$E,MATCH(1,(Lotes!$A:$A=C8642)*(Lotes!$C:$C=E8642),0)),"")</f>
        <v/>
      </c>
      <c r="G8642" s="14" t="n"/>
    </row>
    <row r="8643">
      <c r="A8643" s="10" t="n"/>
      <c r="D8643">
        <f>IFERROR(VLOOKUP(C8643,Produtos!A:B,2,FALSE),"")</f>
        <v/>
      </c>
      <c r="F8643" s="10">
        <f>IFERROR(INDEX(Lotes!$E:$E,MATCH(1,(Lotes!$A:$A=C8643)*(Lotes!$C:$C=E8643),0)),"")</f>
        <v/>
      </c>
      <c r="G8643" s="14" t="n"/>
    </row>
    <row r="8644">
      <c r="A8644" s="10" t="n"/>
      <c r="D8644">
        <f>IFERROR(VLOOKUP(C8644,Produtos!A:B,2,FALSE),"")</f>
        <v/>
      </c>
      <c r="F8644" s="10">
        <f>IFERROR(INDEX(Lotes!$E:$E,MATCH(1,(Lotes!$A:$A=C8644)*(Lotes!$C:$C=E8644),0)),"")</f>
        <v/>
      </c>
      <c r="G8644" s="14" t="n"/>
    </row>
    <row r="8645">
      <c r="A8645" s="10" t="n"/>
      <c r="D8645">
        <f>IFERROR(VLOOKUP(C8645,Produtos!A:B,2,FALSE),"")</f>
        <v/>
      </c>
      <c r="F8645" s="10">
        <f>IFERROR(INDEX(Lotes!$E:$E,MATCH(1,(Lotes!$A:$A=C8645)*(Lotes!$C:$C=E8645),0)),"")</f>
        <v/>
      </c>
      <c r="G8645" s="14" t="n"/>
    </row>
    <row r="8646">
      <c r="A8646" s="10" t="n"/>
      <c r="D8646">
        <f>IFERROR(VLOOKUP(C8646,Produtos!A:B,2,FALSE),"")</f>
        <v/>
      </c>
      <c r="F8646" s="10">
        <f>IFERROR(INDEX(Lotes!$E:$E,MATCH(1,(Lotes!$A:$A=C8646)*(Lotes!$C:$C=E8646),0)),"")</f>
        <v/>
      </c>
      <c r="G8646" s="14" t="n"/>
    </row>
    <row r="8647">
      <c r="A8647" s="10" t="n"/>
      <c r="D8647">
        <f>IFERROR(VLOOKUP(C8647,Produtos!A:B,2,FALSE),"")</f>
        <v/>
      </c>
      <c r="F8647" s="10">
        <f>IFERROR(INDEX(Lotes!$E:$E,MATCH(1,(Lotes!$A:$A=C8647)*(Lotes!$C:$C=E8647),0)),"")</f>
        <v/>
      </c>
      <c r="G8647" s="14" t="n"/>
    </row>
    <row r="8648">
      <c r="A8648" s="10" t="n"/>
      <c r="D8648">
        <f>IFERROR(VLOOKUP(C8648,Produtos!A:B,2,FALSE),"")</f>
        <v/>
      </c>
      <c r="F8648" s="10">
        <f>IFERROR(INDEX(Lotes!$E:$E,MATCH(1,(Lotes!$A:$A=C8648)*(Lotes!$C:$C=E8648),0)),"")</f>
        <v/>
      </c>
      <c r="G8648" s="14" t="n"/>
    </row>
    <row r="8649">
      <c r="A8649" s="10" t="n"/>
      <c r="D8649">
        <f>IFERROR(VLOOKUP(C8649,Produtos!A:B,2,FALSE),"")</f>
        <v/>
      </c>
      <c r="F8649" s="10">
        <f>IFERROR(INDEX(Lotes!$E:$E,MATCH(1,(Lotes!$A:$A=C8649)*(Lotes!$C:$C=E8649),0)),"")</f>
        <v/>
      </c>
      <c r="G8649" s="14" t="n"/>
    </row>
    <row r="8650">
      <c r="A8650" s="10" t="n"/>
      <c r="D8650">
        <f>IFERROR(VLOOKUP(C8650,Produtos!A:B,2,FALSE),"")</f>
        <v/>
      </c>
      <c r="F8650" s="10">
        <f>IFERROR(INDEX(Lotes!$E:$E,MATCH(1,(Lotes!$A:$A=C8650)*(Lotes!$C:$C=E8650),0)),"")</f>
        <v/>
      </c>
      <c r="G8650" s="14" t="n"/>
    </row>
    <row r="8651">
      <c r="A8651" s="10" t="n"/>
      <c r="D8651">
        <f>IFERROR(VLOOKUP(C8651,Produtos!A:B,2,FALSE),"")</f>
        <v/>
      </c>
      <c r="F8651" s="10">
        <f>IFERROR(INDEX(Lotes!$E:$E,MATCH(1,(Lotes!$A:$A=C8651)*(Lotes!$C:$C=E8651),0)),"")</f>
        <v/>
      </c>
      <c r="G8651" s="14" t="n"/>
    </row>
    <row r="8652">
      <c r="A8652" s="10" t="n"/>
      <c r="D8652">
        <f>IFERROR(VLOOKUP(C8652,Produtos!A:B,2,FALSE),"")</f>
        <v/>
      </c>
      <c r="F8652" s="10">
        <f>IFERROR(INDEX(Lotes!$E:$E,MATCH(1,(Lotes!$A:$A=C8652)*(Lotes!$C:$C=E8652),0)),"")</f>
        <v/>
      </c>
      <c r="G8652" s="14" t="n"/>
    </row>
    <row r="8653">
      <c r="A8653" s="10" t="n"/>
      <c r="D8653">
        <f>IFERROR(VLOOKUP(C8653,Produtos!A:B,2,FALSE),"")</f>
        <v/>
      </c>
      <c r="F8653" s="10">
        <f>IFERROR(INDEX(Lotes!$E:$E,MATCH(1,(Lotes!$A:$A=C8653)*(Lotes!$C:$C=E8653),0)),"")</f>
        <v/>
      </c>
      <c r="G8653" s="14" t="n"/>
    </row>
    <row r="8654">
      <c r="A8654" s="10" t="n"/>
      <c r="D8654">
        <f>IFERROR(VLOOKUP(C8654,Produtos!A:B,2,FALSE),"")</f>
        <v/>
      </c>
      <c r="F8654" s="10">
        <f>IFERROR(INDEX(Lotes!$E:$E,MATCH(1,(Lotes!$A:$A=C8654)*(Lotes!$C:$C=E8654),0)),"")</f>
        <v/>
      </c>
      <c r="G8654" s="14" t="n"/>
    </row>
    <row r="8655">
      <c r="A8655" s="10" t="n"/>
      <c r="D8655">
        <f>IFERROR(VLOOKUP(C8655,Produtos!A:B,2,FALSE),"")</f>
        <v/>
      </c>
      <c r="F8655" s="10">
        <f>IFERROR(INDEX(Lotes!$E:$E,MATCH(1,(Lotes!$A:$A=C8655)*(Lotes!$C:$C=E8655),0)),"")</f>
        <v/>
      </c>
      <c r="G8655" s="14" t="n"/>
    </row>
    <row r="8656">
      <c r="A8656" s="10" t="n"/>
      <c r="D8656">
        <f>IFERROR(VLOOKUP(C8656,Produtos!A:B,2,FALSE),"")</f>
        <v/>
      </c>
      <c r="F8656" s="10">
        <f>IFERROR(INDEX(Lotes!$E:$E,MATCH(1,(Lotes!$A:$A=C8656)*(Lotes!$C:$C=E8656),0)),"")</f>
        <v/>
      </c>
      <c r="G8656" s="14" t="n"/>
    </row>
    <row r="8657">
      <c r="A8657" s="10" t="n"/>
      <c r="D8657">
        <f>IFERROR(VLOOKUP(C8657,Produtos!A:B,2,FALSE),"")</f>
        <v/>
      </c>
      <c r="F8657" s="10">
        <f>IFERROR(INDEX(Lotes!$E:$E,MATCH(1,(Lotes!$A:$A=C8657)*(Lotes!$C:$C=E8657),0)),"")</f>
        <v/>
      </c>
      <c r="G8657" s="14" t="n"/>
    </row>
    <row r="8658">
      <c r="A8658" s="10" t="n"/>
      <c r="D8658">
        <f>IFERROR(VLOOKUP(C8658,Produtos!A:B,2,FALSE),"")</f>
        <v/>
      </c>
      <c r="F8658" s="10">
        <f>IFERROR(INDEX(Lotes!$E:$E,MATCH(1,(Lotes!$A:$A=C8658)*(Lotes!$C:$C=E8658),0)),"")</f>
        <v/>
      </c>
      <c r="G8658" s="14" t="n"/>
    </row>
    <row r="8659">
      <c r="A8659" s="10" t="n"/>
      <c r="D8659">
        <f>IFERROR(VLOOKUP(C8659,Produtos!A:B,2,FALSE),"")</f>
        <v/>
      </c>
      <c r="F8659" s="10">
        <f>IFERROR(INDEX(Lotes!$E:$E,MATCH(1,(Lotes!$A:$A=C8659)*(Lotes!$C:$C=E8659),0)),"")</f>
        <v/>
      </c>
      <c r="G8659" s="14" t="n"/>
    </row>
    <row r="8660">
      <c r="A8660" s="10" t="n"/>
      <c r="D8660">
        <f>IFERROR(VLOOKUP(C8660,Produtos!A:B,2,FALSE),"")</f>
        <v/>
      </c>
      <c r="F8660" s="10">
        <f>IFERROR(INDEX(Lotes!$E:$E,MATCH(1,(Lotes!$A:$A=C8660)*(Lotes!$C:$C=E8660),0)),"")</f>
        <v/>
      </c>
      <c r="G8660" s="14" t="n"/>
    </row>
    <row r="8661">
      <c r="A8661" s="10" t="n"/>
      <c r="D8661">
        <f>IFERROR(VLOOKUP(C8661,Produtos!A:B,2,FALSE),"")</f>
        <v/>
      </c>
      <c r="F8661" s="10">
        <f>IFERROR(INDEX(Lotes!$E:$E,MATCH(1,(Lotes!$A:$A=C8661)*(Lotes!$C:$C=E8661),0)),"")</f>
        <v/>
      </c>
      <c r="G8661" s="14" t="n"/>
    </row>
    <row r="8662">
      <c r="A8662" s="10" t="n"/>
      <c r="D8662">
        <f>IFERROR(VLOOKUP(C8662,Produtos!A:B,2,FALSE),"")</f>
        <v/>
      </c>
      <c r="F8662" s="10">
        <f>IFERROR(INDEX(Lotes!$E:$E,MATCH(1,(Lotes!$A:$A=C8662)*(Lotes!$C:$C=E8662),0)),"")</f>
        <v/>
      </c>
      <c r="G8662" s="14" t="n"/>
    </row>
    <row r="8663">
      <c r="A8663" s="10" t="n"/>
      <c r="D8663">
        <f>IFERROR(VLOOKUP(C8663,Produtos!A:B,2,FALSE),"")</f>
        <v/>
      </c>
      <c r="F8663" s="10">
        <f>IFERROR(INDEX(Lotes!$E:$E,MATCH(1,(Lotes!$A:$A=C8663)*(Lotes!$C:$C=E8663),0)),"")</f>
        <v/>
      </c>
      <c r="G8663" s="14" t="n"/>
    </row>
    <row r="8664">
      <c r="A8664" s="10" t="n"/>
      <c r="D8664">
        <f>IFERROR(VLOOKUP(C8664,Produtos!A:B,2,FALSE),"")</f>
        <v/>
      </c>
      <c r="F8664" s="10">
        <f>IFERROR(INDEX(Lotes!$E:$E,MATCH(1,(Lotes!$A:$A=C8664)*(Lotes!$C:$C=E8664),0)),"")</f>
        <v/>
      </c>
      <c r="G8664" s="14" t="n"/>
    </row>
    <row r="8665">
      <c r="A8665" s="10" t="n"/>
      <c r="D8665">
        <f>IFERROR(VLOOKUP(C8665,Produtos!A:B,2,FALSE),"")</f>
        <v/>
      </c>
      <c r="F8665" s="10">
        <f>IFERROR(INDEX(Lotes!$E:$E,MATCH(1,(Lotes!$A:$A=C8665)*(Lotes!$C:$C=E8665),0)),"")</f>
        <v/>
      </c>
      <c r="G8665" s="14" t="n"/>
    </row>
    <row r="8666">
      <c r="A8666" s="10" t="n"/>
      <c r="D8666">
        <f>IFERROR(VLOOKUP(C8666,Produtos!A:B,2,FALSE),"")</f>
        <v/>
      </c>
      <c r="F8666" s="10">
        <f>IFERROR(INDEX(Lotes!$E:$E,MATCH(1,(Lotes!$A:$A=C8666)*(Lotes!$C:$C=E8666),0)),"")</f>
        <v/>
      </c>
      <c r="G8666" s="14" t="n"/>
    </row>
    <row r="8667">
      <c r="A8667" s="10" t="n"/>
      <c r="D8667">
        <f>IFERROR(VLOOKUP(C8667,Produtos!A:B,2,FALSE),"")</f>
        <v/>
      </c>
      <c r="F8667" s="10">
        <f>IFERROR(INDEX(Lotes!$E:$E,MATCH(1,(Lotes!$A:$A=C8667)*(Lotes!$C:$C=E8667),0)),"")</f>
        <v/>
      </c>
      <c r="G8667" s="14" t="n"/>
    </row>
    <row r="8668">
      <c r="A8668" s="10" t="n"/>
      <c r="D8668">
        <f>IFERROR(VLOOKUP(C8668,Produtos!A:B,2,FALSE),"")</f>
        <v/>
      </c>
      <c r="F8668" s="10">
        <f>IFERROR(INDEX(Lotes!$E:$E,MATCH(1,(Lotes!$A:$A=C8668)*(Lotes!$C:$C=E8668),0)),"")</f>
        <v/>
      </c>
      <c r="G8668" s="14" t="n"/>
    </row>
    <row r="8669">
      <c r="A8669" s="10" t="n"/>
      <c r="D8669">
        <f>IFERROR(VLOOKUP(C8669,Produtos!A:B,2,FALSE),"")</f>
        <v/>
      </c>
      <c r="F8669" s="10">
        <f>IFERROR(INDEX(Lotes!$E:$E,MATCH(1,(Lotes!$A:$A=C8669)*(Lotes!$C:$C=E8669),0)),"")</f>
        <v/>
      </c>
      <c r="G8669" s="14" t="n"/>
    </row>
    <row r="8670">
      <c r="A8670" s="10" t="n"/>
      <c r="D8670">
        <f>IFERROR(VLOOKUP(C8670,Produtos!A:B,2,FALSE),"")</f>
        <v/>
      </c>
      <c r="F8670" s="10">
        <f>IFERROR(INDEX(Lotes!$E:$E,MATCH(1,(Lotes!$A:$A=C8670)*(Lotes!$C:$C=E8670),0)),"")</f>
        <v/>
      </c>
      <c r="G8670" s="14" t="n"/>
    </row>
    <row r="8671">
      <c r="A8671" s="10" t="n"/>
      <c r="D8671">
        <f>IFERROR(VLOOKUP(C8671,Produtos!A:B,2,FALSE),"")</f>
        <v/>
      </c>
      <c r="F8671" s="10">
        <f>IFERROR(INDEX(Lotes!$E:$E,MATCH(1,(Lotes!$A:$A=C8671)*(Lotes!$C:$C=E8671),0)),"")</f>
        <v/>
      </c>
      <c r="G8671" s="14" t="n"/>
    </row>
    <row r="8672">
      <c r="A8672" s="10" t="n"/>
      <c r="D8672">
        <f>IFERROR(VLOOKUP(C8672,Produtos!A:B,2,FALSE),"")</f>
        <v/>
      </c>
      <c r="F8672" s="10">
        <f>IFERROR(INDEX(Lotes!$E:$E,MATCH(1,(Lotes!$A:$A=C8672)*(Lotes!$C:$C=E8672),0)),"")</f>
        <v/>
      </c>
      <c r="G8672" s="14" t="n"/>
    </row>
    <row r="8673">
      <c r="A8673" s="10" t="n"/>
      <c r="D8673">
        <f>IFERROR(VLOOKUP(C8673,Produtos!A:B,2,FALSE),"")</f>
        <v/>
      </c>
      <c r="F8673" s="10">
        <f>IFERROR(INDEX(Lotes!$E:$E,MATCH(1,(Lotes!$A:$A=C8673)*(Lotes!$C:$C=E8673),0)),"")</f>
        <v/>
      </c>
      <c r="G8673" s="14" t="n"/>
    </row>
    <row r="8674">
      <c r="A8674" s="10" t="n"/>
      <c r="D8674">
        <f>IFERROR(VLOOKUP(C8674,Produtos!A:B,2,FALSE),"")</f>
        <v/>
      </c>
      <c r="F8674" s="10">
        <f>IFERROR(INDEX(Lotes!$E:$E,MATCH(1,(Lotes!$A:$A=C8674)*(Lotes!$C:$C=E8674),0)),"")</f>
        <v/>
      </c>
      <c r="G8674" s="14" t="n"/>
    </row>
    <row r="8675">
      <c r="A8675" s="10" t="n"/>
      <c r="D8675">
        <f>IFERROR(VLOOKUP(C8675,Produtos!A:B,2,FALSE),"")</f>
        <v/>
      </c>
      <c r="F8675" s="10">
        <f>IFERROR(INDEX(Lotes!$E:$E,MATCH(1,(Lotes!$A:$A=C8675)*(Lotes!$C:$C=E8675),0)),"")</f>
        <v/>
      </c>
      <c r="G8675" s="14" t="n"/>
    </row>
    <row r="8676">
      <c r="A8676" s="10" t="n"/>
      <c r="D8676">
        <f>IFERROR(VLOOKUP(C8676,Produtos!A:B,2,FALSE),"")</f>
        <v/>
      </c>
      <c r="F8676" s="10">
        <f>IFERROR(INDEX(Lotes!$E:$E,MATCH(1,(Lotes!$A:$A=C8676)*(Lotes!$C:$C=E8676),0)),"")</f>
        <v/>
      </c>
      <c r="G8676" s="14" t="n"/>
    </row>
    <row r="8677">
      <c r="A8677" s="10" t="n"/>
      <c r="D8677">
        <f>IFERROR(VLOOKUP(C8677,Produtos!A:B,2,FALSE),"")</f>
        <v/>
      </c>
      <c r="F8677" s="10">
        <f>IFERROR(INDEX(Lotes!$E:$E,MATCH(1,(Lotes!$A:$A=C8677)*(Lotes!$C:$C=E8677),0)),"")</f>
        <v/>
      </c>
      <c r="G8677" s="14" t="n"/>
    </row>
    <row r="8678">
      <c r="A8678" s="10" t="n"/>
      <c r="D8678">
        <f>IFERROR(VLOOKUP(C8678,Produtos!A:B,2,FALSE),"")</f>
        <v/>
      </c>
      <c r="F8678" s="10">
        <f>IFERROR(INDEX(Lotes!$E:$E,MATCH(1,(Lotes!$A:$A=C8678)*(Lotes!$C:$C=E8678),0)),"")</f>
        <v/>
      </c>
      <c r="G8678" s="14" t="n"/>
    </row>
    <row r="8679">
      <c r="A8679" s="10" t="n"/>
      <c r="D8679">
        <f>IFERROR(VLOOKUP(C8679,Produtos!A:B,2,FALSE),"")</f>
        <v/>
      </c>
      <c r="F8679" s="10">
        <f>IFERROR(INDEX(Lotes!$E:$E,MATCH(1,(Lotes!$A:$A=C8679)*(Lotes!$C:$C=E8679),0)),"")</f>
        <v/>
      </c>
      <c r="G8679" s="14" t="n"/>
    </row>
    <row r="8680">
      <c r="A8680" s="10" t="n"/>
      <c r="D8680">
        <f>IFERROR(VLOOKUP(C8680,Produtos!A:B,2,FALSE),"")</f>
        <v/>
      </c>
      <c r="F8680" s="10">
        <f>IFERROR(INDEX(Lotes!$E:$E,MATCH(1,(Lotes!$A:$A=C8680)*(Lotes!$C:$C=E8680),0)),"")</f>
        <v/>
      </c>
      <c r="G8680" s="14" t="n"/>
    </row>
    <row r="8681">
      <c r="A8681" s="10" t="n"/>
      <c r="D8681">
        <f>IFERROR(VLOOKUP(C8681,Produtos!A:B,2,FALSE),"")</f>
        <v/>
      </c>
      <c r="F8681" s="10">
        <f>IFERROR(INDEX(Lotes!$E:$E,MATCH(1,(Lotes!$A:$A=C8681)*(Lotes!$C:$C=E8681),0)),"")</f>
        <v/>
      </c>
      <c r="G8681" s="14" t="n"/>
    </row>
    <row r="8682">
      <c r="A8682" s="10" t="n"/>
      <c r="D8682">
        <f>IFERROR(VLOOKUP(C8682,Produtos!A:B,2,FALSE),"")</f>
        <v/>
      </c>
      <c r="F8682" s="10">
        <f>IFERROR(INDEX(Lotes!$E:$E,MATCH(1,(Lotes!$A:$A=C8682)*(Lotes!$C:$C=E8682),0)),"")</f>
        <v/>
      </c>
      <c r="G8682" s="14" t="n"/>
    </row>
    <row r="8683">
      <c r="A8683" s="10" t="n"/>
      <c r="D8683">
        <f>IFERROR(VLOOKUP(C8683,Produtos!A:B,2,FALSE),"")</f>
        <v/>
      </c>
      <c r="F8683" s="10">
        <f>IFERROR(INDEX(Lotes!$E:$E,MATCH(1,(Lotes!$A:$A=C8683)*(Lotes!$C:$C=E8683),0)),"")</f>
        <v/>
      </c>
      <c r="G8683" s="14" t="n"/>
    </row>
    <row r="8684">
      <c r="A8684" s="10" t="n"/>
      <c r="D8684">
        <f>IFERROR(VLOOKUP(C8684,Produtos!A:B,2,FALSE),"")</f>
        <v/>
      </c>
      <c r="F8684" s="10">
        <f>IFERROR(INDEX(Lotes!$E:$E,MATCH(1,(Lotes!$A:$A=C8684)*(Lotes!$C:$C=E8684),0)),"")</f>
        <v/>
      </c>
      <c r="G8684" s="14" t="n"/>
    </row>
    <row r="8685">
      <c r="A8685" s="10" t="n"/>
      <c r="D8685">
        <f>IFERROR(VLOOKUP(C8685,Produtos!A:B,2,FALSE),"")</f>
        <v/>
      </c>
      <c r="F8685" s="10">
        <f>IFERROR(INDEX(Lotes!$E:$E,MATCH(1,(Lotes!$A:$A=C8685)*(Lotes!$C:$C=E8685),0)),"")</f>
        <v/>
      </c>
      <c r="G8685" s="14" t="n"/>
    </row>
    <row r="8686">
      <c r="A8686" s="10" t="n"/>
      <c r="D8686">
        <f>IFERROR(VLOOKUP(C8686,Produtos!A:B,2,FALSE),"")</f>
        <v/>
      </c>
      <c r="F8686" s="10">
        <f>IFERROR(INDEX(Lotes!$E:$E,MATCH(1,(Lotes!$A:$A=C8686)*(Lotes!$C:$C=E8686),0)),"")</f>
        <v/>
      </c>
      <c r="G8686" s="14" t="n"/>
    </row>
    <row r="8687">
      <c r="A8687" s="10" t="n"/>
      <c r="D8687">
        <f>IFERROR(VLOOKUP(C8687,Produtos!A:B,2,FALSE),"")</f>
        <v/>
      </c>
      <c r="F8687" s="10">
        <f>IFERROR(INDEX(Lotes!$E:$E,MATCH(1,(Lotes!$A:$A=C8687)*(Lotes!$C:$C=E8687),0)),"")</f>
        <v/>
      </c>
      <c r="G8687" s="14" t="n"/>
    </row>
    <row r="8688">
      <c r="A8688" s="10" t="n"/>
      <c r="D8688">
        <f>IFERROR(VLOOKUP(C8688,Produtos!A:B,2,FALSE),"")</f>
        <v/>
      </c>
      <c r="F8688" s="10">
        <f>IFERROR(INDEX(Lotes!$E:$E,MATCH(1,(Lotes!$A:$A=C8688)*(Lotes!$C:$C=E8688),0)),"")</f>
        <v/>
      </c>
      <c r="G8688" s="14" t="n"/>
    </row>
    <row r="8689">
      <c r="A8689" s="10" t="n"/>
      <c r="D8689">
        <f>IFERROR(VLOOKUP(C8689,Produtos!A:B,2,FALSE),"")</f>
        <v/>
      </c>
      <c r="F8689" s="10">
        <f>IFERROR(INDEX(Lotes!$E:$E,MATCH(1,(Lotes!$A:$A=C8689)*(Lotes!$C:$C=E8689),0)),"")</f>
        <v/>
      </c>
      <c r="G8689" s="14" t="n"/>
    </row>
    <row r="8690">
      <c r="A8690" s="10" t="n"/>
      <c r="D8690">
        <f>IFERROR(VLOOKUP(C8690,Produtos!A:B,2,FALSE),"")</f>
        <v/>
      </c>
      <c r="F8690" s="10">
        <f>IFERROR(INDEX(Lotes!$E:$E,MATCH(1,(Lotes!$A:$A=C8690)*(Lotes!$C:$C=E8690),0)),"")</f>
        <v/>
      </c>
      <c r="G8690" s="14" t="n"/>
    </row>
    <row r="8691">
      <c r="A8691" s="10" t="n"/>
      <c r="D8691">
        <f>IFERROR(VLOOKUP(C8691,Produtos!A:B,2,FALSE),"")</f>
        <v/>
      </c>
      <c r="F8691" s="10">
        <f>IFERROR(INDEX(Lotes!$E:$E,MATCH(1,(Lotes!$A:$A=C8691)*(Lotes!$C:$C=E8691),0)),"")</f>
        <v/>
      </c>
      <c r="G8691" s="14" t="n"/>
    </row>
    <row r="8692">
      <c r="A8692" s="10" t="n"/>
      <c r="D8692">
        <f>IFERROR(VLOOKUP(C8692,Produtos!A:B,2,FALSE),"")</f>
        <v/>
      </c>
      <c r="F8692" s="10">
        <f>IFERROR(INDEX(Lotes!$E:$E,MATCH(1,(Lotes!$A:$A=C8692)*(Lotes!$C:$C=E8692),0)),"")</f>
        <v/>
      </c>
      <c r="G8692" s="14" t="n"/>
    </row>
    <row r="8693">
      <c r="A8693" s="10" t="n"/>
      <c r="D8693">
        <f>IFERROR(VLOOKUP(C8693,Produtos!A:B,2,FALSE),"")</f>
        <v/>
      </c>
      <c r="F8693" s="10">
        <f>IFERROR(INDEX(Lotes!$E:$E,MATCH(1,(Lotes!$A:$A=C8693)*(Lotes!$C:$C=E8693),0)),"")</f>
        <v/>
      </c>
      <c r="G8693" s="14" t="n"/>
    </row>
    <row r="8694">
      <c r="A8694" s="10" t="n"/>
      <c r="D8694">
        <f>IFERROR(VLOOKUP(C8694,Produtos!A:B,2,FALSE),"")</f>
        <v/>
      </c>
      <c r="F8694" s="10">
        <f>IFERROR(INDEX(Lotes!$E:$E,MATCH(1,(Lotes!$A:$A=C8694)*(Lotes!$C:$C=E8694),0)),"")</f>
        <v/>
      </c>
      <c r="G8694" s="14" t="n"/>
    </row>
    <row r="8695">
      <c r="A8695" s="10" t="n"/>
      <c r="D8695">
        <f>IFERROR(VLOOKUP(C8695,Produtos!A:B,2,FALSE),"")</f>
        <v/>
      </c>
      <c r="F8695" s="10">
        <f>IFERROR(INDEX(Lotes!$E:$E,MATCH(1,(Lotes!$A:$A=C8695)*(Lotes!$C:$C=E8695),0)),"")</f>
        <v/>
      </c>
      <c r="G8695" s="14" t="n"/>
    </row>
    <row r="8696">
      <c r="A8696" s="10" t="n"/>
      <c r="D8696">
        <f>IFERROR(VLOOKUP(C8696,Produtos!A:B,2,FALSE),"")</f>
        <v/>
      </c>
      <c r="F8696" s="10">
        <f>IFERROR(INDEX(Lotes!$E:$E,MATCH(1,(Lotes!$A:$A=C8696)*(Lotes!$C:$C=E8696),0)),"")</f>
        <v/>
      </c>
      <c r="G8696" s="14" t="n"/>
    </row>
    <row r="8697">
      <c r="A8697" s="10" t="n"/>
      <c r="D8697">
        <f>IFERROR(VLOOKUP(C8697,Produtos!A:B,2,FALSE),"")</f>
        <v/>
      </c>
      <c r="F8697" s="10">
        <f>IFERROR(INDEX(Lotes!$E:$E,MATCH(1,(Lotes!$A:$A=C8697)*(Lotes!$C:$C=E8697),0)),"")</f>
        <v/>
      </c>
      <c r="G8697" s="14" t="n"/>
    </row>
    <row r="8698">
      <c r="A8698" s="10" t="n"/>
      <c r="D8698">
        <f>IFERROR(VLOOKUP(C8698,Produtos!A:B,2,FALSE),"")</f>
        <v/>
      </c>
      <c r="F8698" s="10">
        <f>IFERROR(INDEX(Lotes!$E:$E,MATCH(1,(Lotes!$A:$A=C8698)*(Lotes!$C:$C=E8698),0)),"")</f>
        <v/>
      </c>
      <c r="G8698" s="14" t="n"/>
    </row>
    <row r="8699">
      <c r="A8699" s="10" t="n"/>
      <c r="D8699">
        <f>IFERROR(VLOOKUP(C8699,Produtos!A:B,2,FALSE),"")</f>
        <v/>
      </c>
      <c r="F8699" s="10">
        <f>IFERROR(INDEX(Lotes!$E:$E,MATCH(1,(Lotes!$A:$A=C8699)*(Lotes!$C:$C=E8699),0)),"")</f>
        <v/>
      </c>
      <c r="G8699" s="14" t="n"/>
    </row>
    <row r="8700">
      <c r="A8700" s="10" t="n"/>
      <c r="D8700">
        <f>IFERROR(VLOOKUP(C8700,Produtos!A:B,2,FALSE),"")</f>
        <v/>
      </c>
      <c r="F8700" s="10">
        <f>IFERROR(INDEX(Lotes!$E:$E,MATCH(1,(Lotes!$A:$A=C8700)*(Lotes!$C:$C=E8700),0)),"")</f>
        <v/>
      </c>
      <c r="G8700" s="14" t="n"/>
    </row>
    <row r="8701">
      <c r="A8701" s="10" t="n"/>
      <c r="D8701">
        <f>IFERROR(VLOOKUP(C8701,Produtos!A:B,2,FALSE),"")</f>
        <v/>
      </c>
      <c r="F8701" s="10">
        <f>IFERROR(INDEX(Lotes!$E:$E,MATCH(1,(Lotes!$A:$A=C8701)*(Lotes!$C:$C=E8701),0)),"")</f>
        <v/>
      </c>
      <c r="G8701" s="14" t="n"/>
    </row>
    <row r="8702">
      <c r="A8702" s="10" t="n"/>
      <c r="D8702">
        <f>IFERROR(VLOOKUP(C8702,Produtos!A:B,2,FALSE),"")</f>
        <v/>
      </c>
      <c r="F8702" s="10">
        <f>IFERROR(INDEX(Lotes!$E:$E,MATCH(1,(Lotes!$A:$A=C8702)*(Lotes!$C:$C=E8702),0)),"")</f>
        <v/>
      </c>
      <c r="G8702" s="14" t="n"/>
    </row>
    <row r="8703">
      <c r="A8703" s="10" t="n"/>
      <c r="D8703">
        <f>IFERROR(VLOOKUP(C8703,Produtos!A:B,2,FALSE),"")</f>
        <v/>
      </c>
      <c r="F8703" s="10">
        <f>IFERROR(INDEX(Lotes!$E:$E,MATCH(1,(Lotes!$A:$A=C8703)*(Lotes!$C:$C=E8703),0)),"")</f>
        <v/>
      </c>
      <c r="G8703" s="14" t="n"/>
    </row>
    <row r="8704">
      <c r="A8704" s="10" t="n"/>
      <c r="D8704">
        <f>IFERROR(VLOOKUP(C8704,Produtos!A:B,2,FALSE),"")</f>
        <v/>
      </c>
      <c r="F8704" s="10">
        <f>IFERROR(INDEX(Lotes!$E:$E,MATCH(1,(Lotes!$A:$A=C8704)*(Lotes!$C:$C=E8704),0)),"")</f>
        <v/>
      </c>
      <c r="G8704" s="14" t="n"/>
    </row>
    <row r="8705">
      <c r="A8705" s="10" t="n"/>
      <c r="D8705">
        <f>IFERROR(VLOOKUP(C8705,Produtos!A:B,2,FALSE),"")</f>
        <v/>
      </c>
      <c r="F8705" s="10">
        <f>IFERROR(INDEX(Lotes!$E:$E,MATCH(1,(Lotes!$A:$A=C8705)*(Lotes!$C:$C=E8705),0)),"")</f>
        <v/>
      </c>
      <c r="G8705" s="14" t="n"/>
    </row>
    <row r="8706">
      <c r="A8706" s="10" t="n"/>
      <c r="D8706">
        <f>IFERROR(VLOOKUP(C8706,Produtos!A:B,2,FALSE),"")</f>
        <v/>
      </c>
      <c r="F8706" s="10">
        <f>IFERROR(INDEX(Lotes!$E:$E,MATCH(1,(Lotes!$A:$A=C8706)*(Lotes!$C:$C=E8706),0)),"")</f>
        <v/>
      </c>
      <c r="G8706" s="14" t="n"/>
    </row>
    <row r="8707">
      <c r="A8707" s="10" t="n"/>
      <c r="D8707">
        <f>IFERROR(VLOOKUP(C8707,Produtos!A:B,2,FALSE),"")</f>
        <v/>
      </c>
      <c r="F8707" s="10">
        <f>IFERROR(INDEX(Lotes!$E:$E,MATCH(1,(Lotes!$A:$A=C8707)*(Lotes!$C:$C=E8707),0)),"")</f>
        <v/>
      </c>
      <c r="G8707" s="14" t="n"/>
    </row>
    <row r="8708">
      <c r="A8708" s="10" t="n"/>
      <c r="D8708">
        <f>IFERROR(VLOOKUP(C8708,Produtos!A:B,2,FALSE),"")</f>
        <v/>
      </c>
      <c r="F8708" s="10">
        <f>IFERROR(INDEX(Lotes!$E:$E,MATCH(1,(Lotes!$A:$A=C8708)*(Lotes!$C:$C=E8708),0)),"")</f>
        <v/>
      </c>
      <c r="G8708" s="14" t="n"/>
    </row>
    <row r="8709">
      <c r="A8709" s="10" t="n"/>
      <c r="D8709">
        <f>IFERROR(VLOOKUP(C8709,Produtos!A:B,2,FALSE),"")</f>
        <v/>
      </c>
      <c r="F8709" s="10">
        <f>IFERROR(INDEX(Lotes!$E:$E,MATCH(1,(Lotes!$A:$A=C8709)*(Lotes!$C:$C=E8709),0)),"")</f>
        <v/>
      </c>
      <c r="G8709" s="14" t="n"/>
    </row>
    <row r="8710">
      <c r="A8710" s="10" t="n"/>
      <c r="D8710">
        <f>IFERROR(VLOOKUP(C8710,Produtos!A:B,2,FALSE),"")</f>
        <v/>
      </c>
      <c r="F8710" s="10">
        <f>IFERROR(INDEX(Lotes!$E:$E,MATCH(1,(Lotes!$A:$A=C8710)*(Lotes!$C:$C=E8710),0)),"")</f>
        <v/>
      </c>
      <c r="G8710" s="14" t="n"/>
    </row>
    <row r="8711">
      <c r="A8711" s="10" t="n"/>
      <c r="D8711">
        <f>IFERROR(VLOOKUP(C8711,Produtos!A:B,2,FALSE),"")</f>
        <v/>
      </c>
      <c r="F8711" s="10">
        <f>IFERROR(INDEX(Lotes!$E:$E,MATCH(1,(Lotes!$A:$A=C8711)*(Lotes!$C:$C=E8711),0)),"")</f>
        <v/>
      </c>
      <c r="G8711" s="14" t="n"/>
    </row>
    <row r="8712">
      <c r="A8712" s="10" t="n"/>
      <c r="D8712">
        <f>IFERROR(VLOOKUP(C8712,Produtos!A:B,2,FALSE),"")</f>
        <v/>
      </c>
      <c r="F8712" s="10">
        <f>IFERROR(INDEX(Lotes!$E:$E,MATCH(1,(Lotes!$A:$A=C8712)*(Lotes!$C:$C=E8712),0)),"")</f>
        <v/>
      </c>
      <c r="G8712" s="14" t="n"/>
    </row>
    <row r="8713">
      <c r="A8713" s="10" t="n"/>
      <c r="D8713">
        <f>IFERROR(VLOOKUP(C8713,Produtos!A:B,2,FALSE),"")</f>
        <v/>
      </c>
      <c r="F8713" s="10">
        <f>IFERROR(INDEX(Lotes!$E:$E,MATCH(1,(Lotes!$A:$A=C8713)*(Lotes!$C:$C=E8713),0)),"")</f>
        <v/>
      </c>
      <c r="G8713" s="14" t="n"/>
    </row>
    <row r="8714">
      <c r="A8714" s="10" t="n"/>
      <c r="D8714">
        <f>IFERROR(VLOOKUP(C8714,Produtos!A:B,2,FALSE),"")</f>
        <v/>
      </c>
      <c r="F8714" s="10">
        <f>IFERROR(INDEX(Lotes!$E:$E,MATCH(1,(Lotes!$A:$A=C8714)*(Lotes!$C:$C=E8714),0)),"")</f>
        <v/>
      </c>
      <c r="G8714" s="14" t="n"/>
    </row>
    <row r="8715">
      <c r="A8715" s="10" t="n"/>
      <c r="D8715">
        <f>IFERROR(VLOOKUP(C8715,Produtos!A:B,2,FALSE),"")</f>
        <v/>
      </c>
      <c r="F8715" s="10">
        <f>IFERROR(INDEX(Lotes!$E:$E,MATCH(1,(Lotes!$A:$A=C8715)*(Lotes!$C:$C=E8715),0)),"")</f>
        <v/>
      </c>
      <c r="G8715" s="14" t="n"/>
    </row>
    <row r="8716">
      <c r="A8716" s="10" t="n"/>
      <c r="D8716">
        <f>IFERROR(VLOOKUP(C8716,Produtos!A:B,2,FALSE),"")</f>
        <v/>
      </c>
      <c r="F8716" s="10">
        <f>IFERROR(INDEX(Lotes!$E:$E,MATCH(1,(Lotes!$A:$A=C8716)*(Lotes!$C:$C=E8716),0)),"")</f>
        <v/>
      </c>
      <c r="G8716" s="14" t="n"/>
    </row>
    <row r="8717">
      <c r="A8717" s="10" t="n"/>
      <c r="D8717">
        <f>IFERROR(VLOOKUP(C8717,Produtos!A:B,2,FALSE),"")</f>
        <v/>
      </c>
      <c r="F8717" s="10">
        <f>IFERROR(INDEX(Lotes!$E:$E,MATCH(1,(Lotes!$A:$A=C8717)*(Lotes!$C:$C=E8717),0)),"")</f>
        <v/>
      </c>
      <c r="G8717" s="14" t="n"/>
    </row>
    <row r="8718">
      <c r="A8718" s="10" t="n"/>
      <c r="D8718">
        <f>IFERROR(VLOOKUP(C8718,Produtos!A:B,2,FALSE),"")</f>
        <v/>
      </c>
      <c r="F8718" s="10">
        <f>IFERROR(INDEX(Lotes!$E:$E,MATCH(1,(Lotes!$A:$A=C8718)*(Lotes!$C:$C=E8718),0)),"")</f>
        <v/>
      </c>
      <c r="G8718" s="14" t="n"/>
    </row>
    <row r="8719">
      <c r="A8719" s="10" t="n"/>
      <c r="D8719">
        <f>IFERROR(VLOOKUP(C8719,Produtos!A:B,2,FALSE),"")</f>
        <v/>
      </c>
      <c r="F8719" s="10">
        <f>IFERROR(INDEX(Lotes!$E:$E,MATCH(1,(Lotes!$A:$A=C8719)*(Lotes!$C:$C=E8719),0)),"")</f>
        <v/>
      </c>
      <c r="G8719" s="14" t="n"/>
    </row>
    <row r="8720">
      <c r="A8720" s="10" t="n"/>
      <c r="D8720">
        <f>IFERROR(VLOOKUP(C8720,Produtos!A:B,2,FALSE),"")</f>
        <v/>
      </c>
      <c r="F8720" s="10">
        <f>IFERROR(INDEX(Lotes!$E:$E,MATCH(1,(Lotes!$A:$A=C8720)*(Lotes!$C:$C=E8720),0)),"")</f>
        <v/>
      </c>
      <c r="G8720" s="14" t="n"/>
    </row>
    <row r="8721">
      <c r="A8721" s="10" t="n"/>
      <c r="D8721">
        <f>IFERROR(VLOOKUP(C8721,Produtos!A:B,2,FALSE),"")</f>
        <v/>
      </c>
      <c r="F8721" s="10">
        <f>IFERROR(INDEX(Lotes!$E:$E,MATCH(1,(Lotes!$A:$A=C8721)*(Lotes!$C:$C=E8721),0)),"")</f>
        <v/>
      </c>
      <c r="G8721" s="14" t="n"/>
    </row>
    <row r="8722">
      <c r="A8722" s="10" t="n"/>
      <c r="D8722">
        <f>IFERROR(VLOOKUP(C8722,Produtos!A:B,2,FALSE),"")</f>
        <v/>
      </c>
      <c r="F8722" s="10">
        <f>IFERROR(INDEX(Lotes!$E:$E,MATCH(1,(Lotes!$A:$A=C8722)*(Lotes!$C:$C=E8722),0)),"")</f>
        <v/>
      </c>
      <c r="G8722" s="14" t="n"/>
    </row>
    <row r="8723">
      <c r="A8723" s="10" t="n"/>
      <c r="D8723">
        <f>IFERROR(VLOOKUP(C8723,Produtos!A:B,2,FALSE),"")</f>
        <v/>
      </c>
      <c r="F8723" s="10">
        <f>IFERROR(INDEX(Lotes!$E:$E,MATCH(1,(Lotes!$A:$A=C8723)*(Lotes!$C:$C=E8723),0)),"")</f>
        <v/>
      </c>
      <c r="G8723" s="14" t="n"/>
    </row>
    <row r="8724">
      <c r="A8724" s="10" t="n"/>
      <c r="D8724">
        <f>IFERROR(VLOOKUP(C8724,Produtos!A:B,2,FALSE),"")</f>
        <v/>
      </c>
      <c r="F8724" s="10">
        <f>IFERROR(INDEX(Lotes!$E:$E,MATCH(1,(Lotes!$A:$A=C8724)*(Lotes!$C:$C=E8724),0)),"")</f>
        <v/>
      </c>
      <c r="G8724" s="14" t="n"/>
    </row>
    <row r="8725">
      <c r="A8725" s="10" t="n"/>
      <c r="D8725">
        <f>IFERROR(VLOOKUP(C8725,Produtos!A:B,2,FALSE),"")</f>
        <v/>
      </c>
      <c r="F8725" s="10">
        <f>IFERROR(INDEX(Lotes!$E:$E,MATCH(1,(Lotes!$A:$A=C8725)*(Lotes!$C:$C=E8725),0)),"")</f>
        <v/>
      </c>
      <c r="G8725" s="14" t="n"/>
    </row>
    <row r="8726">
      <c r="A8726" s="10" t="n"/>
      <c r="D8726">
        <f>IFERROR(VLOOKUP(C8726,Produtos!A:B,2,FALSE),"")</f>
        <v/>
      </c>
      <c r="F8726" s="10">
        <f>IFERROR(INDEX(Lotes!$E:$E,MATCH(1,(Lotes!$A:$A=C8726)*(Lotes!$C:$C=E8726),0)),"")</f>
        <v/>
      </c>
      <c r="G8726" s="14" t="n"/>
    </row>
    <row r="8727">
      <c r="A8727" s="10" t="n"/>
      <c r="D8727">
        <f>IFERROR(VLOOKUP(C8727,Produtos!A:B,2,FALSE),"")</f>
        <v/>
      </c>
      <c r="F8727" s="10">
        <f>IFERROR(INDEX(Lotes!$E:$E,MATCH(1,(Lotes!$A:$A=C8727)*(Lotes!$C:$C=E8727),0)),"")</f>
        <v/>
      </c>
      <c r="G8727" s="14" t="n"/>
    </row>
    <row r="8728">
      <c r="A8728" s="10" t="n"/>
      <c r="D8728">
        <f>IFERROR(VLOOKUP(C8728,Produtos!A:B,2,FALSE),"")</f>
        <v/>
      </c>
      <c r="F8728" s="10">
        <f>IFERROR(INDEX(Lotes!$E:$E,MATCH(1,(Lotes!$A:$A=C8728)*(Lotes!$C:$C=E8728),0)),"")</f>
        <v/>
      </c>
      <c r="G8728" s="14" t="n"/>
    </row>
    <row r="8729">
      <c r="A8729" s="10" t="n"/>
      <c r="D8729">
        <f>IFERROR(VLOOKUP(C8729,Produtos!A:B,2,FALSE),"")</f>
        <v/>
      </c>
      <c r="F8729" s="10">
        <f>IFERROR(INDEX(Lotes!$E:$E,MATCH(1,(Lotes!$A:$A=C8729)*(Lotes!$C:$C=E8729),0)),"")</f>
        <v/>
      </c>
      <c r="G8729" s="14" t="n"/>
    </row>
    <row r="8730">
      <c r="A8730" s="10" t="n"/>
      <c r="D8730">
        <f>IFERROR(VLOOKUP(C8730,Produtos!A:B,2,FALSE),"")</f>
        <v/>
      </c>
      <c r="F8730" s="10">
        <f>IFERROR(INDEX(Lotes!$E:$E,MATCH(1,(Lotes!$A:$A=C8730)*(Lotes!$C:$C=E8730),0)),"")</f>
        <v/>
      </c>
      <c r="G8730" s="14" t="n"/>
    </row>
    <row r="8731">
      <c r="A8731" s="10" t="n"/>
      <c r="D8731">
        <f>IFERROR(VLOOKUP(C8731,Produtos!A:B,2,FALSE),"")</f>
        <v/>
      </c>
      <c r="F8731" s="10">
        <f>IFERROR(INDEX(Lotes!$E:$E,MATCH(1,(Lotes!$A:$A=C8731)*(Lotes!$C:$C=E8731),0)),"")</f>
        <v/>
      </c>
      <c r="G8731" s="14" t="n"/>
    </row>
    <row r="8732">
      <c r="A8732" s="10" t="n"/>
      <c r="D8732">
        <f>IFERROR(VLOOKUP(C8732,Produtos!A:B,2,FALSE),"")</f>
        <v/>
      </c>
      <c r="F8732" s="10">
        <f>IFERROR(INDEX(Lotes!$E:$E,MATCH(1,(Lotes!$A:$A=C8732)*(Lotes!$C:$C=E8732),0)),"")</f>
        <v/>
      </c>
      <c r="G8732" s="14" t="n"/>
    </row>
    <row r="8733">
      <c r="A8733" s="10" t="n"/>
      <c r="D8733">
        <f>IFERROR(VLOOKUP(C8733,Produtos!A:B,2,FALSE),"")</f>
        <v/>
      </c>
      <c r="F8733" s="10">
        <f>IFERROR(INDEX(Lotes!$E:$E,MATCH(1,(Lotes!$A:$A=C8733)*(Lotes!$C:$C=E8733),0)),"")</f>
        <v/>
      </c>
      <c r="G8733" s="14" t="n"/>
    </row>
    <row r="8734">
      <c r="A8734" s="10" t="n"/>
      <c r="D8734">
        <f>IFERROR(VLOOKUP(C8734,Produtos!A:B,2,FALSE),"")</f>
        <v/>
      </c>
      <c r="F8734" s="10">
        <f>IFERROR(INDEX(Lotes!$E:$E,MATCH(1,(Lotes!$A:$A=C8734)*(Lotes!$C:$C=E8734),0)),"")</f>
        <v/>
      </c>
      <c r="G8734" s="14" t="n"/>
    </row>
    <row r="8735">
      <c r="A8735" s="10" t="n"/>
      <c r="D8735">
        <f>IFERROR(VLOOKUP(C8735,Produtos!A:B,2,FALSE),"")</f>
        <v/>
      </c>
      <c r="F8735" s="10">
        <f>IFERROR(INDEX(Lotes!$E:$E,MATCH(1,(Lotes!$A:$A=C8735)*(Lotes!$C:$C=E8735),0)),"")</f>
        <v/>
      </c>
      <c r="G8735" s="14" t="n"/>
    </row>
    <row r="8736">
      <c r="A8736" s="10" t="n"/>
      <c r="D8736">
        <f>IFERROR(VLOOKUP(C8736,Produtos!A:B,2,FALSE),"")</f>
        <v/>
      </c>
      <c r="F8736" s="10">
        <f>IFERROR(INDEX(Lotes!$E:$E,MATCH(1,(Lotes!$A:$A=C8736)*(Lotes!$C:$C=E8736),0)),"")</f>
        <v/>
      </c>
      <c r="G8736" s="14" t="n"/>
    </row>
    <row r="8737">
      <c r="A8737" s="10" t="n"/>
      <c r="D8737">
        <f>IFERROR(VLOOKUP(C8737,Produtos!A:B,2,FALSE),"")</f>
        <v/>
      </c>
      <c r="F8737" s="10">
        <f>IFERROR(INDEX(Lotes!$E:$E,MATCH(1,(Lotes!$A:$A=C8737)*(Lotes!$C:$C=E8737),0)),"")</f>
        <v/>
      </c>
      <c r="G8737" s="14" t="n"/>
    </row>
    <row r="8738">
      <c r="A8738" s="10" t="n"/>
      <c r="D8738">
        <f>IFERROR(VLOOKUP(C8738,Produtos!A:B,2,FALSE),"")</f>
        <v/>
      </c>
      <c r="F8738" s="10">
        <f>IFERROR(INDEX(Lotes!$E:$E,MATCH(1,(Lotes!$A:$A=C8738)*(Lotes!$C:$C=E8738),0)),"")</f>
        <v/>
      </c>
      <c r="G8738" s="14" t="n"/>
    </row>
    <row r="8739">
      <c r="A8739" s="10" t="n"/>
      <c r="D8739">
        <f>IFERROR(VLOOKUP(C8739,Produtos!A:B,2,FALSE),"")</f>
        <v/>
      </c>
      <c r="F8739" s="10">
        <f>IFERROR(INDEX(Lotes!$E:$E,MATCH(1,(Lotes!$A:$A=C8739)*(Lotes!$C:$C=E8739),0)),"")</f>
        <v/>
      </c>
      <c r="G8739" s="14" t="n"/>
    </row>
    <row r="8740">
      <c r="A8740" s="10" t="n"/>
      <c r="D8740">
        <f>IFERROR(VLOOKUP(C8740,Produtos!A:B,2,FALSE),"")</f>
        <v/>
      </c>
      <c r="F8740" s="10">
        <f>IFERROR(INDEX(Lotes!$E:$E,MATCH(1,(Lotes!$A:$A=C8740)*(Lotes!$C:$C=E8740),0)),"")</f>
        <v/>
      </c>
      <c r="G8740" s="14" t="n"/>
    </row>
    <row r="8741">
      <c r="A8741" s="10" t="n"/>
      <c r="D8741">
        <f>IFERROR(VLOOKUP(C8741,Produtos!A:B,2,FALSE),"")</f>
        <v/>
      </c>
      <c r="F8741" s="10">
        <f>IFERROR(INDEX(Lotes!$E:$E,MATCH(1,(Lotes!$A:$A=C8741)*(Lotes!$C:$C=E8741),0)),"")</f>
        <v/>
      </c>
      <c r="G8741" s="14" t="n"/>
    </row>
    <row r="8742">
      <c r="A8742" s="10" t="n"/>
      <c r="D8742">
        <f>IFERROR(VLOOKUP(C8742,Produtos!A:B,2,FALSE),"")</f>
        <v/>
      </c>
      <c r="F8742" s="10">
        <f>IFERROR(INDEX(Lotes!$E:$E,MATCH(1,(Lotes!$A:$A=C8742)*(Lotes!$C:$C=E8742),0)),"")</f>
        <v/>
      </c>
      <c r="G8742" s="14" t="n"/>
    </row>
    <row r="8743">
      <c r="A8743" s="10" t="n"/>
      <c r="D8743">
        <f>IFERROR(VLOOKUP(C8743,Produtos!A:B,2,FALSE),"")</f>
        <v/>
      </c>
      <c r="F8743" s="10">
        <f>IFERROR(INDEX(Lotes!$E:$E,MATCH(1,(Lotes!$A:$A=C8743)*(Lotes!$C:$C=E8743),0)),"")</f>
        <v/>
      </c>
      <c r="G8743" s="14" t="n"/>
    </row>
    <row r="8744">
      <c r="A8744" s="10" t="n"/>
      <c r="D8744">
        <f>IFERROR(VLOOKUP(C8744,Produtos!A:B,2,FALSE),"")</f>
        <v/>
      </c>
      <c r="F8744" s="10">
        <f>IFERROR(INDEX(Lotes!$E:$E,MATCH(1,(Lotes!$A:$A=C8744)*(Lotes!$C:$C=E8744),0)),"")</f>
        <v/>
      </c>
      <c r="G8744" s="14" t="n"/>
    </row>
    <row r="8745">
      <c r="A8745" s="10" t="n"/>
      <c r="D8745">
        <f>IFERROR(VLOOKUP(C8745,Produtos!A:B,2,FALSE),"")</f>
        <v/>
      </c>
      <c r="F8745" s="10">
        <f>IFERROR(INDEX(Lotes!$E:$E,MATCH(1,(Lotes!$A:$A=C8745)*(Lotes!$C:$C=E8745),0)),"")</f>
        <v/>
      </c>
      <c r="G8745" s="14" t="n"/>
    </row>
    <row r="8746">
      <c r="A8746" s="10" t="n"/>
      <c r="D8746">
        <f>IFERROR(VLOOKUP(C8746,Produtos!A:B,2,FALSE),"")</f>
        <v/>
      </c>
      <c r="F8746" s="10">
        <f>IFERROR(INDEX(Lotes!$E:$E,MATCH(1,(Lotes!$A:$A=C8746)*(Lotes!$C:$C=E8746),0)),"")</f>
        <v/>
      </c>
      <c r="G8746" s="14" t="n"/>
    </row>
    <row r="8747">
      <c r="A8747" s="10" t="n"/>
      <c r="D8747">
        <f>IFERROR(VLOOKUP(C8747,Produtos!A:B,2,FALSE),"")</f>
        <v/>
      </c>
      <c r="F8747" s="10">
        <f>IFERROR(INDEX(Lotes!$E:$E,MATCH(1,(Lotes!$A:$A=C8747)*(Lotes!$C:$C=E8747),0)),"")</f>
        <v/>
      </c>
      <c r="G8747" s="14" t="n"/>
    </row>
    <row r="8748">
      <c r="A8748" s="10" t="n"/>
      <c r="D8748">
        <f>IFERROR(VLOOKUP(C8748,Produtos!A:B,2,FALSE),"")</f>
        <v/>
      </c>
      <c r="F8748" s="10">
        <f>IFERROR(INDEX(Lotes!$E:$E,MATCH(1,(Lotes!$A:$A=C8748)*(Lotes!$C:$C=E8748),0)),"")</f>
        <v/>
      </c>
      <c r="G8748" s="14" t="n"/>
    </row>
    <row r="8749">
      <c r="A8749" s="10" t="n"/>
      <c r="D8749">
        <f>IFERROR(VLOOKUP(C8749,Produtos!A:B,2,FALSE),"")</f>
        <v/>
      </c>
      <c r="F8749" s="10">
        <f>IFERROR(INDEX(Lotes!$E:$E,MATCH(1,(Lotes!$A:$A=C8749)*(Lotes!$C:$C=E8749),0)),"")</f>
        <v/>
      </c>
      <c r="G8749" s="14" t="n"/>
    </row>
    <row r="8750">
      <c r="A8750" s="10" t="n"/>
      <c r="D8750">
        <f>IFERROR(VLOOKUP(C8750,Produtos!A:B,2,FALSE),"")</f>
        <v/>
      </c>
      <c r="F8750" s="10">
        <f>IFERROR(INDEX(Lotes!$E:$E,MATCH(1,(Lotes!$A:$A=C8750)*(Lotes!$C:$C=E8750),0)),"")</f>
        <v/>
      </c>
      <c r="G8750" s="14" t="n"/>
    </row>
    <row r="8751">
      <c r="A8751" s="10" t="n"/>
      <c r="D8751">
        <f>IFERROR(VLOOKUP(C8751,Produtos!A:B,2,FALSE),"")</f>
        <v/>
      </c>
      <c r="F8751" s="10">
        <f>IFERROR(INDEX(Lotes!$E:$E,MATCH(1,(Lotes!$A:$A=C8751)*(Lotes!$C:$C=E8751),0)),"")</f>
        <v/>
      </c>
      <c r="G8751" s="14" t="n"/>
    </row>
    <row r="8752">
      <c r="A8752" s="10" t="n"/>
      <c r="D8752">
        <f>IFERROR(VLOOKUP(C8752,Produtos!A:B,2,FALSE),"")</f>
        <v/>
      </c>
      <c r="F8752" s="10">
        <f>IFERROR(INDEX(Lotes!$E:$E,MATCH(1,(Lotes!$A:$A=C8752)*(Lotes!$C:$C=E8752),0)),"")</f>
        <v/>
      </c>
      <c r="G8752" s="14" t="n"/>
    </row>
    <row r="8753">
      <c r="A8753" s="10" t="n"/>
      <c r="D8753">
        <f>IFERROR(VLOOKUP(C8753,Produtos!A:B,2,FALSE),"")</f>
        <v/>
      </c>
      <c r="F8753" s="10">
        <f>IFERROR(INDEX(Lotes!$E:$E,MATCH(1,(Lotes!$A:$A=C8753)*(Lotes!$C:$C=E8753),0)),"")</f>
        <v/>
      </c>
      <c r="G8753" s="14" t="n"/>
    </row>
    <row r="8754">
      <c r="A8754" s="10" t="n"/>
      <c r="D8754">
        <f>IFERROR(VLOOKUP(C8754,Produtos!A:B,2,FALSE),"")</f>
        <v/>
      </c>
      <c r="F8754" s="10">
        <f>IFERROR(INDEX(Lotes!$E:$E,MATCH(1,(Lotes!$A:$A=C8754)*(Lotes!$C:$C=E8754),0)),"")</f>
        <v/>
      </c>
      <c r="G8754" s="14" t="n"/>
    </row>
    <row r="8755">
      <c r="A8755" s="10" t="n"/>
      <c r="D8755">
        <f>IFERROR(VLOOKUP(C8755,Produtos!A:B,2,FALSE),"")</f>
        <v/>
      </c>
      <c r="F8755" s="10">
        <f>IFERROR(INDEX(Lotes!$E:$E,MATCH(1,(Lotes!$A:$A=C8755)*(Lotes!$C:$C=E8755),0)),"")</f>
        <v/>
      </c>
      <c r="G8755" s="14" t="n"/>
    </row>
    <row r="8756">
      <c r="A8756" s="10" t="n"/>
      <c r="D8756">
        <f>IFERROR(VLOOKUP(C8756,Produtos!A:B,2,FALSE),"")</f>
        <v/>
      </c>
      <c r="F8756" s="10">
        <f>IFERROR(INDEX(Lotes!$E:$E,MATCH(1,(Lotes!$A:$A=C8756)*(Lotes!$C:$C=E8756),0)),"")</f>
        <v/>
      </c>
      <c r="G8756" s="14" t="n"/>
    </row>
    <row r="8757">
      <c r="A8757" s="10" t="n"/>
      <c r="D8757">
        <f>IFERROR(VLOOKUP(C8757,Produtos!A:B,2,FALSE),"")</f>
        <v/>
      </c>
      <c r="F8757" s="10">
        <f>IFERROR(INDEX(Lotes!$E:$E,MATCH(1,(Lotes!$A:$A=C8757)*(Lotes!$C:$C=E8757),0)),"")</f>
        <v/>
      </c>
      <c r="G8757" s="14" t="n"/>
    </row>
    <row r="8758">
      <c r="A8758" s="10" t="n"/>
      <c r="D8758">
        <f>IFERROR(VLOOKUP(C8758,Produtos!A:B,2,FALSE),"")</f>
        <v/>
      </c>
      <c r="F8758" s="10">
        <f>IFERROR(INDEX(Lotes!$E:$E,MATCH(1,(Lotes!$A:$A=C8758)*(Lotes!$C:$C=E8758),0)),"")</f>
        <v/>
      </c>
      <c r="G8758" s="14" t="n"/>
    </row>
    <row r="8759">
      <c r="A8759" s="10" t="n"/>
      <c r="D8759">
        <f>IFERROR(VLOOKUP(C8759,Produtos!A:B,2,FALSE),"")</f>
        <v/>
      </c>
      <c r="F8759" s="10">
        <f>IFERROR(INDEX(Lotes!$E:$E,MATCH(1,(Lotes!$A:$A=C8759)*(Lotes!$C:$C=E8759),0)),"")</f>
        <v/>
      </c>
      <c r="G8759" s="14" t="n"/>
    </row>
    <row r="8760">
      <c r="A8760" s="10" t="n"/>
      <c r="D8760">
        <f>IFERROR(VLOOKUP(C8760,Produtos!A:B,2,FALSE),"")</f>
        <v/>
      </c>
      <c r="F8760" s="10">
        <f>IFERROR(INDEX(Lotes!$E:$E,MATCH(1,(Lotes!$A:$A=C8760)*(Lotes!$C:$C=E8760),0)),"")</f>
        <v/>
      </c>
      <c r="G8760" s="14" t="n"/>
    </row>
    <row r="8761">
      <c r="A8761" s="10" t="n"/>
      <c r="D8761">
        <f>IFERROR(VLOOKUP(C8761,Produtos!A:B,2,FALSE),"")</f>
        <v/>
      </c>
      <c r="F8761" s="10">
        <f>IFERROR(INDEX(Lotes!$E:$E,MATCH(1,(Lotes!$A:$A=C8761)*(Lotes!$C:$C=E8761),0)),"")</f>
        <v/>
      </c>
      <c r="G8761" s="14" t="n"/>
    </row>
    <row r="8762">
      <c r="A8762" s="10" t="n"/>
      <c r="D8762">
        <f>IFERROR(VLOOKUP(C8762,Produtos!A:B,2,FALSE),"")</f>
        <v/>
      </c>
      <c r="F8762" s="10">
        <f>IFERROR(INDEX(Lotes!$E:$E,MATCH(1,(Lotes!$A:$A=C8762)*(Lotes!$C:$C=E8762),0)),"")</f>
        <v/>
      </c>
      <c r="G8762" s="14" t="n"/>
    </row>
    <row r="8763">
      <c r="A8763" s="10" t="n"/>
      <c r="D8763">
        <f>IFERROR(VLOOKUP(C8763,Produtos!A:B,2,FALSE),"")</f>
        <v/>
      </c>
      <c r="F8763" s="10">
        <f>IFERROR(INDEX(Lotes!$E:$E,MATCH(1,(Lotes!$A:$A=C8763)*(Lotes!$C:$C=E8763),0)),"")</f>
        <v/>
      </c>
      <c r="G8763" s="14" t="n"/>
    </row>
    <row r="8764">
      <c r="A8764" s="10" t="n"/>
      <c r="D8764">
        <f>IFERROR(VLOOKUP(C8764,Produtos!A:B,2,FALSE),"")</f>
        <v/>
      </c>
      <c r="F8764" s="10">
        <f>IFERROR(INDEX(Lotes!$E:$E,MATCH(1,(Lotes!$A:$A=C8764)*(Lotes!$C:$C=E8764),0)),"")</f>
        <v/>
      </c>
      <c r="G8764" s="14" t="n"/>
    </row>
    <row r="8765">
      <c r="A8765" s="10" t="n"/>
      <c r="D8765">
        <f>IFERROR(VLOOKUP(C8765,Produtos!A:B,2,FALSE),"")</f>
        <v/>
      </c>
      <c r="F8765" s="10">
        <f>IFERROR(INDEX(Lotes!$E:$E,MATCH(1,(Lotes!$A:$A=C8765)*(Lotes!$C:$C=E8765),0)),"")</f>
        <v/>
      </c>
      <c r="G8765" s="14" t="n"/>
    </row>
    <row r="8766">
      <c r="A8766" s="10" t="n"/>
      <c r="D8766">
        <f>IFERROR(VLOOKUP(C8766,Produtos!A:B,2,FALSE),"")</f>
        <v/>
      </c>
      <c r="F8766" s="10">
        <f>IFERROR(INDEX(Lotes!$E:$E,MATCH(1,(Lotes!$A:$A=C8766)*(Lotes!$C:$C=E8766),0)),"")</f>
        <v/>
      </c>
      <c r="G8766" s="14" t="n"/>
    </row>
    <row r="8767">
      <c r="A8767" s="10" t="n"/>
      <c r="D8767">
        <f>IFERROR(VLOOKUP(C8767,Produtos!A:B,2,FALSE),"")</f>
        <v/>
      </c>
      <c r="F8767" s="10">
        <f>IFERROR(INDEX(Lotes!$E:$E,MATCH(1,(Lotes!$A:$A=C8767)*(Lotes!$C:$C=E8767),0)),"")</f>
        <v/>
      </c>
      <c r="G8767" s="14" t="n"/>
    </row>
    <row r="8768">
      <c r="A8768" s="10" t="n"/>
      <c r="D8768">
        <f>IFERROR(VLOOKUP(C8768,Produtos!A:B,2,FALSE),"")</f>
        <v/>
      </c>
      <c r="F8768" s="10">
        <f>IFERROR(INDEX(Lotes!$E:$E,MATCH(1,(Lotes!$A:$A=C8768)*(Lotes!$C:$C=E8768),0)),"")</f>
        <v/>
      </c>
      <c r="G8768" s="14" t="n"/>
    </row>
    <row r="8769">
      <c r="A8769" s="10" t="n"/>
      <c r="D8769">
        <f>IFERROR(VLOOKUP(C8769,Produtos!A:B,2,FALSE),"")</f>
        <v/>
      </c>
      <c r="F8769" s="10">
        <f>IFERROR(INDEX(Lotes!$E:$E,MATCH(1,(Lotes!$A:$A=C8769)*(Lotes!$C:$C=E8769),0)),"")</f>
        <v/>
      </c>
      <c r="G8769" s="14" t="n"/>
    </row>
    <row r="8770">
      <c r="A8770" s="10" t="n"/>
      <c r="D8770">
        <f>IFERROR(VLOOKUP(C8770,Produtos!A:B,2,FALSE),"")</f>
        <v/>
      </c>
      <c r="F8770" s="10">
        <f>IFERROR(INDEX(Lotes!$E:$E,MATCH(1,(Lotes!$A:$A=C8770)*(Lotes!$C:$C=E8770),0)),"")</f>
        <v/>
      </c>
      <c r="G8770" s="14" t="n"/>
    </row>
    <row r="8771">
      <c r="A8771" s="10" t="n"/>
      <c r="D8771">
        <f>IFERROR(VLOOKUP(C8771,Produtos!A:B,2,FALSE),"")</f>
        <v/>
      </c>
      <c r="F8771" s="10">
        <f>IFERROR(INDEX(Lotes!$E:$E,MATCH(1,(Lotes!$A:$A=C8771)*(Lotes!$C:$C=E8771),0)),"")</f>
        <v/>
      </c>
      <c r="G8771" s="14" t="n"/>
    </row>
    <row r="8772">
      <c r="A8772" s="10" t="n"/>
      <c r="D8772">
        <f>IFERROR(VLOOKUP(C8772,Produtos!A:B,2,FALSE),"")</f>
        <v/>
      </c>
      <c r="F8772" s="10">
        <f>IFERROR(INDEX(Lotes!$E:$E,MATCH(1,(Lotes!$A:$A=C8772)*(Lotes!$C:$C=E8772),0)),"")</f>
        <v/>
      </c>
      <c r="G8772" s="14" t="n"/>
    </row>
    <row r="8773">
      <c r="A8773" s="10" t="n"/>
      <c r="D8773">
        <f>IFERROR(VLOOKUP(C8773,Produtos!A:B,2,FALSE),"")</f>
        <v/>
      </c>
      <c r="F8773" s="10">
        <f>IFERROR(INDEX(Lotes!$E:$E,MATCH(1,(Lotes!$A:$A=C8773)*(Lotes!$C:$C=E8773),0)),"")</f>
        <v/>
      </c>
      <c r="G8773" s="14" t="n"/>
    </row>
    <row r="8774">
      <c r="A8774" s="10" t="n"/>
      <c r="D8774">
        <f>IFERROR(VLOOKUP(C8774,Produtos!A:B,2,FALSE),"")</f>
        <v/>
      </c>
      <c r="F8774" s="10">
        <f>IFERROR(INDEX(Lotes!$E:$E,MATCH(1,(Lotes!$A:$A=C8774)*(Lotes!$C:$C=E8774),0)),"")</f>
        <v/>
      </c>
      <c r="G8774" s="14" t="n"/>
    </row>
    <row r="8775">
      <c r="A8775" s="10" t="n"/>
      <c r="D8775">
        <f>IFERROR(VLOOKUP(C8775,Produtos!A:B,2,FALSE),"")</f>
        <v/>
      </c>
      <c r="F8775" s="10">
        <f>IFERROR(INDEX(Lotes!$E:$E,MATCH(1,(Lotes!$A:$A=C8775)*(Lotes!$C:$C=E8775),0)),"")</f>
        <v/>
      </c>
      <c r="G8775" s="14" t="n"/>
    </row>
    <row r="8776">
      <c r="A8776" s="10" t="n"/>
      <c r="D8776">
        <f>IFERROR(VLOOKUP(C8776,Produtos!A:B,2,FALSE),"")</f>
        <v/>
      </c>
      <c r="F8776" s="10">
        <f>IFERROR(INDEX(Lotes!$E:$E,MATCH(1,(Lotes!$A:$A=C8776)*(Lotes!$C:$C=E8776),0)),"")</f>
        <v/>
      </c>
      <c r="G8776" s="14" t="n"/>
    </row>
    <row r="8777">
      <c r="A8777" s="10" t="n"/>
      <c r="D8777">
        <f>IFERROR(VLOOKUP(C8777,Produtos!A:B,2,FALSE),"")</f>
        <v/>
      </c>
      <c r="F8777" s="10">
        <f>IFERROR(INDEX(Lotes!$E:$E,MATCH(1,(Lotes!$A:$A=C8777)*(Lotes!$C:$C=E8777),0)),"")</f>
        <v/>
      </c>
      <c r="G8777" s="14" t="n"/>
    </row>
    <row r="8778">
      <c r="A8778" s="10" t="n"/>
      <c r="D8778">
        <f>IFERROR(VLOOKUP(C8778,Produtos!A:B,2,FALSE),"")</f>
        <v/>
      </c>
      <c r="F8778" s="10">
        <f>IFERROR(INDEX(Lotes!$E:$E,MATCH(1,(Lotes!$A:$A=C8778)*(Lotes!$C:$C=E8778),0)),"")</f>
        <v/>
      </c>
      <c r="G8778" s="14" t="n"/>
    </row>
    <row r="8779">
      <c r="A8779" s="10" t="n"/>
      <c r="D8779">
        <f>IFERROR(VLOOKUP(C8779,Produtos!A:B,2,FALSE),"")</f>
        <v/>
      </c>
      <c r="F8779" s="10">
        <f>IFERROR(INDEX(Lotes!$E:$E,MATCH(1,(Lotes!$A:$A=C8779)*(Lotes!$C:$C=E8779),0)),"")</f>
        <v/>
      </c>
      <c r="G8779" s="14" t="n"/>
    </row>
    <row r="8780">
      <c r="A8780" s="10" t="n"/>
      <c r="D8780">
        <f>IFERROR(VLOOKUP(C8780,Produtos!A:B,2,FALSE),"")</f>
        <v/>
      </c>
      <c r="F8780" s="10">
        <f>IFERROR(INDEX(Lotes!$E:$E,MATCH(1,(Lotes!$A:$A=C8780)*(Lotes!$C:$C=E8780),0)),"")</f>
        <v/>
      </c>
      <c r="G8780" s="14" t="n"/>
    </row>
    <row r="8781">
      <c r="A8781" s="10" t="n"/>
      <c r="D8781">
        <f>IFERROR(VLOOKUP(C8781,Produtos!A:B,2,FALSE),"")</f>
        <v/>
      </c>
      <c r="F8781" s="10">
        <f>IFERROR(INDEX(Lotes!$E:$E,MATCH(1,(Lotes!$A:$A=C8781)*(Lotes!$C:$C=E8781),0)),"")</f>
        <v/>
      </c>
      <c r="G8781" s="14" t="n"/>
    </row>
    <row r="8782">
      <c r="A8782" s="10" t="n"/>
      <c r="D8782">
        <f>IFERROR(VLOOKUP(C8782,Produtos!A:B,2,FALSE),"")</f>
        <v/>
      </c>
      <c r="F8782" s="10">
        <f>IFERROR(INDEX(Lotes!$E:$E,MATCH(1,(Lotes!$A:$A=C8782)*(Lotes!$C:$C=E8782),0)),"")</f>
        <v/>
      </c>
      <c r="G8782" s="14" t="n"/>
    </row>
    <row r="8783">
      <c r="A8783" s="10" t="n"/>
      <c r="D8783">
        <f>IFERROR(VLOOKUP(C8783,Produtos!A:B,2,FALSE),"")</f>
        <v/>
      </c>
      <c r="F8783" s="10">
        <f>IFERROR(INDEX(Lotes!$E:$E,MATCH(1,(Lotes!$A:$A=C8783)*(Lotes!$C:$C=E8783),0)),"")</f>
        <v/>
      </c>
      <c r="G8783" s="14" t="n"/>
    </row>
    <row r="8784">
      <c r="A8784" s="10" t="n"/>
      <c r="D8784">
        <f>IFERROR(VLOOKUP(C8784,Produtos!A:B,2,FALSE),"")</f>
        <v/>
      </c>
      <c r="F8784" s="10">
        <f>IFERROR(INDEX(Lotes!$E:$E,MATCH(1,(Lotes!$A:$A=C8784)*(Lotes!$C:$C=E8784),0)),"")</f>
        <v/>
      </c>
      <c r="G8784" s="14" t="n"/>
    </row>
    <row r="8785">
      <c r="A8785" s="10" t="n"/>
      <c r="D8785">
        <f>IFERROR(VLOOKUP(C8785,Produtos!A:B,2,FALSE),"")</f>
        <v/>
      </c>
      <c r="F8785" s="10">
        <f>IFERROR(INDEX(Lotes!$E:$E,MATCH(1,(Lotes!$A:$A=C8785)*(Lotes!$C:$C=E8785),0)),"")</f>
        <v/>
      </c>
      <c r="G8785" s="14" t="n"/>
    </row>
    <row r="8786">
      <c r="A8786" s="10" t="n"/>
      <c r="D8786">
        <f>IFERROR(VLOOKUP(C8786,Produtos!A:B,2,FALSE),"")</f>
        <v/>
      </c>
      <c r="F8786" s="10">
        <f>IFERROR(INDEX(Lotes!$E:$E,MATCH(1,(Lotes!$A:$A=C8786)*(Lotes!$C:$C=E8786),0)),"")</f>
        <v/>
      </c>
      <c r="G8786" s="14" t="n"/>
    </row>
    <row r="8787">
      <c r="A8787" s="10" t="n"/>
      <c r="D8787">
        <f>IFERROR(VLOOKUP(C8787,Produtos!A:B,2,FALSE),"")</f>
        <v/>
      </c>
      <c r="F8787" s="10">
        <f>IFERROR(INDEX(Lotes!$E:$E,MATCH(1,(Lotes!$A:$A=C8787)*(Lotes!$C:$C=E8787),0)),"")</f>
        <v/>
      </c>
      <c r="G8787" s="14" t="n"/>
    </row>
    <row r="8788">
      <c r="A8788" s="10" t="n"/>
      <c r="D8788">
        <f>IFERROR(VLOOKUP(C8788,Produtos!A:B,2,FALSE),"")</f>
        <v/>
      </c>
      <c r="F8788" s="10">
        <f>IFERROR(INDEX(Lotes!$E:$E,MATCH(1,(Lotes!$A:$A=C8788)*(Lotes!$C:$C=E8788),0)),"")</f>
        <v/>
      </c>
      <c r="G8788" s="14" t="n"/>
    </row>
    <row r="8789">
      <c r="A8789" s="10" t="n"/>
      <c r="D8789">
        <f>IFERROR(VLOOKUP(C8789,Produtos!A:B,2,FALSE),"")</f>
        <v/>
      </c>
      <c r="F8789" s="10">
        <f>IFERROR(INDEX(Lotes!$E:$E,MATCH(1,(Lotes!$A:$A=C8789)*(Lotes!$C:$C=E8789),0)),"")</f>
        <v/>
      </c>
      <c r="G8789" s="14" t="n"/>
    </row>
    <row r="8790">
      <c r="A8790" s="10" t="n"/>
      <c r="D8790">
        <f>IFERROR(VLOOKUP(C8790,Produtos!A:B,2,FALSE),"")</f>
        <v/>
      </c>
      <c r="F8790" s="10">
        <f>IFERROR(INDEX(Lotes!$E:$E,MATCH(1,(Lotes!$A:$A=C8790)*(Lotes!$C:$C=E8790),0)),"")</f>
        <v/>
      </c>
      <c r="G8790" s="14" t="n"/>
    </row>
    <row r="8791">
      <c r="A8791" s="10" t="n"/>
      <c r="D8791">
        <f>IFERROR(VLOOKUP(C8791,Produtos!A:B,2,FALSE),"")</f>
        <v/>
      </c>
      <c r="F8791" s="10">
        <f>IFERROR(INDEX(Lotes!$E:$E,MATCH(1,(Lotes!$A:$A=C8791)*(Lotes!$C:$C=E8791),0)),"")</f>
        <v/>
      </c>
      <c r="G8791" s="14" t="n"/>
    </row>
    <row r="8792">
      <c r="A8792" s="10" t="n"/>
      <c r="D8792">
        <f>IFERROR(VLOOKUP(C8792,Produtos!A:B,2,FALSE),"")</f>
        <v/>
      </c>
      <c r="F8792" s="10">
        <f>IFERROR(INDEX(Lotes!$E:$E,MATCH(1,(Lotes!$A:$A=C8792)*(Lotes!$C:$C=E8792),0)),"")</f>
        <v/>
      </c>
      <c r="G8792" s="14" t="n"/>
    </row>
    <row r="8793">
      <c r="A8793" s="10" t="n"/>
      <c r="D8793">
        <f>IFERROR(VLOOKUP(C8793,Produtos!A:B,2,FALSE),"")</f>
        <v/>
      </c>
      <c r="F8793" s="10">
        <f>IFERROR(INDEX(Lotes!$E:$E,MATCH(1,(Lotes!$A:$A=C8793)*(Lotes!$C:$C=E8793),0)),"")</f>
        <v/>
      </c>
      <c r="G8793" s="14" t="n"/>
    </row>
    <row r="8794">
      <c r="A8794" s="10" t="n"/>
      <c r="D8794">
        <f>IFERROR(VLOOKUP(C8794,Produtos!A:B,2,FALSE),"")</f>
        <v/>
      </c>
      <c r="F8794" s="10">
        <f>IFERROR(INDEX(Lotes!$E:$E,MATCH(1,(Lotes!$A:$A=C8794)*(Lotes!$C:$C=E8794),0)),"")</f>
        <v/>
      </c>
      <c r="G8794" s="14" t="n"/>
    </row>
    <row r="8795">
      <c r="A8795" s="10" t="n"/>
      <c r="D8795">
        <f>IFERROR(VLOOKUP(C8795,Produtos!A:B,2,FALSE),"")</f>
        <v/>
      </c>
      <c r="F8795" s="10">
        <f>IFERROR(INDEX(Lotes!$E:$E,MATCH(1,(Lotes!$A:$A=C8795)*(Lotes!$C:$C=E8795),0)),"")</f>
        <v/>
      </c>
      <c r="G8795" s="14" t="n"/>
    </row>
    <row r="8796">
      <c r="A8796" s="10" t="n"/>
      <c r="D8796">
        <f>IFERROR(VLOOKUP(C8796,Produtos!A:B,2,FALSE),"")</f>
        <v/>
      </c>
      <c r="F8796" s="10">
        <f>IFERROR(INDEX(Lotes!$E:$E,MATCH(1,(Lotes!$A:$A=C8796)*(Lotes!$C:$C=E8796),0)),"")</f>
        <v/>
      </c>
      <c r="G8796" s="14" t="n"/>
    </row>
    <row r="8797">
      <c r="A8797" s="10" t="n"/>
      <c r="D8797">
        <f>IFERROR(VLOOKUP(C8797,Produtos!A:B,2,FALSE),"")</f>
        <v/>
      </c>
      <c r="F8797" s="10">
        <f>IFERROR(INDEX(Lotes!$E:$E,MATCH(1,(Lotes!$A:$A=C8797)*(Lotes!$C:$C=E8797),0)),"")</f>
        <v/>
      </c>
      <c r="G8797" s="14" t="n"/>
    </row>
    <row r="8798">
      <c r="A8798" s="10" t="n"/>
      <c r="D8798">
        <f>IFERROR(VLOOKUP(C8798,Produtos!A:B,2,FALSE),"")</f>
        <v/>
      </c>
      <c r="F8798" s="10">
        <f>IFERROR(INDEX(Lotes!$E:$E,MATCH(1,(Lotes!$A:$A=C8798)*(Lotes!$C:$C=E8798),0)),"")</f>
        <v/>
      </c>
      <c r="G8798" s="14" t="n"/>
    </row>
    <row r="8799">
      <c r="A8799" s="10" t="n"/>
      <c r="D8799">
        <f>IFERROR(VLOOKUP(C8799,Produtos!A:B,2,FALSE),"")</f>
        <v/>
      </c>
      <c r="F8799" s="10">
        <f>IFERROR(INDEX(Lotes!$E:$E,MATCH(1,(Lotes!$A:$A=C8799)*(Lotes!$C:$C=E8799),0)),"")</f>
        <v/>
      </c>
      <c r="G8799" s="14" t="n"/>
    </row>
    <row r="8800">
      <c r="A8800" s="10" t="n"/>
      <c r="D8800">
        <f>IFERROR(VLOOKUP(C8800,Produtos!A:B,2,FALSE),"")</f>
        <v/>
      </c>
      <c r="F8800" s="10">
        <f>IFERROR(INDEX(Lotes!$E:$E,MATCH(1,(Lotes!$A:$A=C8800)*(Lotes!$C:$C=E8800),0)),"")</f>
        <v/>
      </c>
      <c r="G8800" s="14" t="n"/>
    </row>
    <row r="8801">
      <c r="A8801" s="10" t="n"/>
      <c r="D8801">
        <f>IFERROR(VLOOKUP(C8801,Produtos!A:B,2,FALSE),"")</f>
        <v/>
      </c>
      <c r="F8801" s="10">
        <f>IFERROR(INDEX(Lotes!$E:$E,MATCH(1,(Lotes!$A:$A=C8801)*(Lotes!$C:$C=E8801),0)),"")</f>
        <v/>
      </c>
      <c r="G8801" s="14" t="n"/>
    </row>
    <row r="8802">
      <c r="A8802" s="10" t="n"/>
      <c r="D8802">
        <f>IFERROR(VLOOKUP(C8802,Produtos!A:B,2,FALSE),"")</f>
        <v/>
      </c>
      <c r="F8802" s="10">
        <f>IFERROR(INDEX(Lotes!$E:$E,MATCH(1,(Lotes!$A:$A=C8802)*(Lotes!$C:$C=E8802),0)),"")</f>
        <v/>
      </c>
      <c r="G8802" s="14" t="n"/>
    </row>
    <row r="8803">
      <c r="A8803" s="10" t="n"/>
      <c r="D8803">
        <f>IFERROR(VLOOKUP(C8803,Produtos!A:B,2,FALSE),"")</f>
        <v/>
      </c>
      <c r="F8803" s="10">
        <f>IFERROR(INDEX(Lotes!$E:$E,MATCH(1,(Lotes!$A:$A=C8803)*(Lotes!$C:$C=E8803),0)),"")</f>
        <v/>
      </c>
      <c r="G8803" s="14" t="n"/>
    </row>
    <row r="8804">
      <c r="A8804" s="10" t="n"/>
      <c r="D8804">
        <f>IFERROR(VLOOKUP(C8804,Produtos!A:B,2,FALSE),"")</f>
        <v/>
      </c>
      <c r="F8804" s="10">
        <f>IFERROR(INDEX(Lotes!$E:$E,MATCH(1,(Lotes!$A:$A=C8804)*(Lotes!$C:$C=E8804),0)),"")</f>
        <v/>
      </c>
      <c r="G8804" s="14" t="n"/>
    </row>
    <row r="8805">
      <c r="A8805" s="10" t="n"/>
      <c r="D8805">
        <f>IFERROR(VLOOKUP(C8805,Produtos!A:B,2,FALSE),"")</f>
        <v/>
      </c>
      <c r="F8805" s="10">
        <f>IFERROR(INDEX(Lotes!$E:$E,MATCH(1,(Lotes!$A:$A=C8805)*(Lotes!$C:$C=E8805),0)),"")</f>
        <v/>
      </c>
      <c r="G8805" s="14" t="n"/>
    </row>
    <row r="8806">
      <c r="A8806" s="10" t="n"/>
      <c r="D8806">
        <f>IFERROR(VLOOKUP(C8806,Produtos!A:B,2,FALSE),"")</f>
        <v/>
      </c>
      <c r="F8806" s="10">
        <f>IFERROR(INDEX(Lotes!$E:$E,MATCH(1,(Lotes!$A:$A=C8806)*(Lotes!$C:$C=E8806),0)),"")</f>
        <v/>
      </c>
      <c r="G8806" s="14" t="n"/>
    </row>
    <row r="8807">
      <c r="A8807" s="10" t="n"/>
      <c r="D8807">
        <f>IFERROR(VLOOKUP(C8807,Produtos!A:B,2,FALSE),"")</f>
        <v/>
      </c>
      <c r="F8807" s="10">
        <f>IFERROR(INDEX(Lotes!$E:$E,MATCH(1,(Lotes!$A:$A=C8807)*(Lotes!$C:$C=E8807),0)),"")</f>
        <v/>
      </c>
      <c r="G8807" s="14" t="n"/>
    </row>
    <row r="8808">
      <c r="A8808" s="10" t="n"/>
      <c r="D8808">
        <f>IFERROR(VLOOKUP(C8808,Produtos!A:B,2,FALSE),"")</f>
        <v/>
      </c>
      <c r="F8808" s="10">
        <f>IFERROR(INDEX(Lotes!$E:$E,MATCH(1,(Lotes!$A:$A=C8808)*(Lotes!$C:$C=E8808),0)),"")</f>
        <v/>
      </c>
      <c r="G8808" s="14" t="n"/>
    </row>
    <row r="8809">
      <c r="A8809" s="10" t="n"/>
      <c r="D8809">
        <f>IFERROR(VLOOKUP(C8809,Produtos!A:B,2,FALSE),"")</f>
        <v/>
      </c>
      <c r="F8809" s="10">
        <f>IFERROR(INDEX(Lotes!$E:$E,MATCH(1,(Lotes!$A:$A=C8809)*(Lotes!$C:$C=E8809),0)),"")</f>
        <v/>
      </c>
      <c r="G8809" s="14" t="n"/>
    </row>
    <row r="8810">
      <c r="A8810" s="10" t="n"/>
      <c r="D8810">
        <f>IFERROR(VLOOKUP(C8810,Produtos!A:B,2,FALSE),"")</f>
        <v/>
      </c>
      <c r="F8810" s="10">
        <f>IFERROR(INDEX(Lotes!$E:$E,MATCH(1,(Lotes!$A:$A=C8810)*(Lotes!$C:$C=E8810),0)),"")</f>
        <v/>
      </c>
      <c r="G8810" s="14" t="n"/>
    </row>
    <row r="8811">
      <c r="A8811" s="10" t="n"/>
      <c r="D8811">
        <f>IFERROR(VLOOKUP(C8811,Produtos!A:B,2,FALSE),"")</f>
        <v/>
      </c>
      <c r="F8811" s="10">
        <f>IFERROR(INDEX(Lotes!$E:$E,MATCH(1,(Lotes!$A:$A=C8811)*(Lotes!$C:$C=E8811),0)),"")</f>
        <v/>
      </c>
      <c r="G8811" s="14" t="n"/>
    </row>
    <row r="8812">
      <c r="A8812" s="10" t="n"/>
      <c r="D8812">
        <f>IFERROR(VLOOKUP(C8812,Produtos!A:B,2,FALSE),"")</f>
        <v/>
      </c>
      <c r="F8812" s="10">
        <f>IFERROR(INDEX(Lotes!$E:$E,MATCH(1,(Lotes!$A:$A=C8812)*(Lotes!$C:$C=E8812),0)),"")</f>
        <v/>
      </c>
      <c r="G8812" s="14" t="n"/>
    </row>
    <row r="8813">
      <c r="A8813" s="10" t="n"/>
      <c r="D8813">
        <f>IFERROR(VLOOKUP(C8813,Produtos!A:B,2,FALSE),"")</f>
        <v/>
      </c>
      <c r="F8813" s="10">
        <f>IFERROR(INDEX(Lotes!$E:$E,MATCH(1,(Lotes!$A:$A=C8813)*(Lotes!$C:$C=E8813),0)),"")</f>
        <v/>
      </c>
      <c r="G8813" s="14" t="n"/>
    </row>
    <row r="8814">
      <c r="A8814" s="10" t="n"/>
      <c r="D8814">
        <f>IFERROR(VLOOKUP(C8814,Produtos!A:B,2,FALSE),"")</f>
        <v/>
      </c>
      <c r="F8814" s="10">
        <f>IFERROR(INDEX(Lotes!$E:$E,MATCH(1,(Lotes!$A:$A=C8814)*(Lotes!$C:$C=E8814),0)),"")</f>
        <v/>
      </c>
      <c r="G8814" s="14" t="n"/>
    </row>
    <row r="8815">
      <c r="A8815" s="10" t="n"/>
      <c r="D8815">
        <f>IFERROR(VLOOKUP(C8815,Produtos!A:B,2,FALSE),"")</f>
        <v/>
      </c>
      <c r="F8815" s="10">
        <f>IFERROR(INDEX(Lotes!$E:$E,MATCH(1,(Lotes!$A:$A=C8815)*(Lotes!$C:$C=E8815),0)),"")</f>
        <v/>
      </c>
      <c r="G8815" s="14" t="n"/>
    </row>
    <row r="8816">
      <c r="A8816" s="10" t="n"/>
      <c r="D8816">
        <f>IFERROR(VLOOKUP(C8816,Produtos!A:B,2,FALSE),"")</f>
        <v/>
      </c>
      <c r="F8816" s="10">
        <f>IFERROR(INDEX(Lotes!$E:$E,MATCH(1,(Lotes!$A:$A=C8816)*(Lotes!$C:$C=E8816),0)),"")</f>
        <v/>
      </c>
      <c r="G8816" s="14" t="n"/>
    </row>
    <row r="8817">
      <c r="A8817" s="10" t="n"/>
      <c r="D8817">
        <f>IFERROR(VLOOKUP(C8817,Produtos!A:B,2,FALSE),"")</f>
        <v/>
      </c>
      <c r="F8817" s="10">
        <f>IFERROR(INDEX(Lotes!$E:$E,MATCH(1,(Lotes!$A:$A=C8817)*(Lotes!$C:$C=E8817),0)),"")</f>
        <v/>
      </c>
      <c r="G8817" s="14" t="n"/>
    </row>
    <row r="8818">
      <c r="A8818" s="10" t="n"/>
      <c r="D8818">
        <f>IFERROR(VLOOKUP(C8818,Produtos!A:B,2,FALSE),"")</f>
        <v/>
      </c>
      <c r="F8818" s="10">
        <f>IFERROR(INDEX(Lotes!$E:$E,MATCH(1,(Lotes!$A:$A=C8818)*(Lotes!$C:$C=E8818),0)),"")</f>
        <v/>
      </c>
      <c r="G8818" s="14" t="n"/>
    </row>
    <row r="8819">
      <c r="A8819" s="10" t="n"/>
      <c r="D8819">
        <f>IFERROR(VLOOKUP(C8819,Produtos!A:B,2,FALSE),"")</f>
        <v/>
      </c>
      <c r="F8819" s="10">
        <f>IFERROR(INDEX(Lotes!$E:$E,MATCH(1,(Lotes!$A:$A=C8819)*(Lotes!$C:$C=E8819),0)),"")</f>
        <v/>
      </c>
      <c r="G8819" s="14" t="n"/>
    </row>
    <row r="8820">
      <c r="A8820" s="10" t="n"/>
      <c r="D8820">
        <f>IFERROR(VLOOKUP(C8820,Produtos!A:B,2,FALSE),"")</f>
        <v/>
      </c>
      <c r="F8820" s="10">
        <f>IFERROR(INDEX(Lotes!$E:$E,MATCH(1,(Lotes!$A:$A=C8820)*(Lotes!$C:$C=E8820),0)),"")</f>
        <v/>
      </c>
      <c r="G8820" s="14" t="n"/>
    </row>
    <row r="8821">
      <c r="A8821" s="10" t="n"/>
      <c r="D8821">
        <f>IFERROR(VLOOKUP(C8821,Produtos!A:B,2,FALSE),"")</f>
        <v/>
      </c>
      <c r="F8821" s="10">
        <f>IFERROR(INDEX(Lotes!$E:$E,MATCH(1,(Lotes!$A:$A=C8821)*(Lotes!$C:$C=E8821),0)),"")</f>
        <v/>
      </c>
      <c r="G8821" s="14" t="n"/>
    </row>
    <row r="8822">
      <c r="A8822" s="10" t="n"/>
      <c r="D8822">
        <f>IFERROR(VLOOKUP(C8822,Produtos!A:B,2,FALSE),"")</f>
        <v/>
      </c>
      <c r="F8822" s="10">
        <f>IFERROR(INDEX(Lotes!$E:$E,MATCH(1,(Lotes!$A:$A=C8822)*(Lotes!$C:$C=E8822),0)),"")</f>
        <v/>
      </c>
      <c r="G8822" s="14" t="n"/>
    </row>
    <row r="8823">
      <c r="A8823" s="10" t="n"/>
      <c r="D8823">
        <f>IFERROR(VLOOKUP(C8823,Produtos!A:B,2,FALSE),"")</f>
        <v/>
      </c>
      <c r="F8823" s="10">
        <f>IFERROR(INDEX(Lotes!$E:$E,MATCH(1,(Lotes!$A:$A=C8823)*(Lotes!$C:$C=E8823),0)),"")</f>
        <v/>
      </c>
      <c r="G8823" s="14" t="n"/>
    </row>
    <row r="8824">
      <c r="A8824" s="10" t="n"/>
      <c r="D8824">
        <f>IFERROR(VLOOKUP(C8824,Produtos!A:B,2,FALSE),"")</f>
        <v/>
      </c>
      <c r="F8824" s="10">
        <f>IFERROR(INDEX(Lotes!$E:$E,MATCH(1,(Lotes!$A:$A=C8824)*(Lotes!$C:$C=E8824),0)),"")</f>
        <v/>
      </c>
      <c r="G8824" s="14" t="n"/>
    </row>
    <row r="8825">
      <c r="A8825" s="10" t="n"/>
      <c r="D8825">
        <f>IFERROR(VLOOKUP(C8825,Produtos!A:B,2,FALSE),"")</f>
        <v/>
      </c>
      <c r="F8825" s="10">
        <f>IFERROR(INDEX(Lotes!$E:$E,MATCH(1,(Lotes!$A:$A=C8825)*(Lotes!$C:$C=E8825),0)),"")</f>
        <v/>
      </c>
      <c r="G8825" s="14" t="n"/>
    </row>
    <row r="8826">
      <c r="A8826" s="10" t="n"/>
      <c r="D8826">
        <f>IFERROR(VLOOKUP(C8826,Produtos!A:B,2,FALSE),"")</f>
        <v/>
      </c>
      <c r="F8826" s="10">
        <f>IFERROR(INDEX(Lotes!$E:$E,MATCH(1,(Lotes!$A:$A=C8826)*(Lotes!$C:$C=E8826),0)),"")</f>
        <v/>
      </c>
      <c r="G8826" s="14" t="n"/>
    </row>
    <row r="8827">
      <c r="A8827" s="10" t="n"/>
      <c r="D8827">
        <f>IFERROR(VLOOKUP(C8827,Produtos!A:B,2,FALSE),"")</f>
        <v/>
      </c>
      <c r="F8827" s="10">
        <f>IFERROR(INDEX(Lotes!$E:$E,MATCH(1,(Lotes!$A:$A=C8827)*(Lotes!$C:$C=E8827),0)),"")</f>
        <v/>
      </c>
      <c r="G8827" s="14" t="n"/>
    </row>
    <row r="8828">
      <c r="A8828" s="10" t="n"/>
      <c r="D8828">
        <f>IFERROR(VLOOKUP(C8828,Produtos!A:B,2,FALSE),"")</f>
        <v/>
      </c>
      <c r="F8828" s="10">
        <f>IFERROR(INDEX(Lotes!$E:$E,MATCH(1,(Lotes!$A:$A=C8828)*(Lotes!$C:$C=E8828),0)),"")</f>
        <v/>
      </c>
      <c r="G8828" s="14" t="n"/>
    </row>
    <row r="8829">
      <c r="A8829" s="10" t="n"/>
      <c r="D8829">
        <f>IFERROR(VLOOKUP(C8829,Produtos!A:B,2,FALSE),"")</f>
        <v/>
      </c>
      <c r="F8829" s="10">
        <f>IFERROR(INDEX(Lotes!$E:$E,MATCH(1,(Lotes!$A:$A=C8829)*(Lotes!$C:$C=E8829),0)),"")</f>
        <v/>
      </c>
      <c r="G8829" s="14" t="n"/>
    </row>
    <row r="8830">
      <c r="A8830" s="10" t="n"/>
      <c r="D8830">
        <f>IFERROR(VLOOKUP(C8830,Produtos!A:B,2,FALSE),"")</f>
        <v/>
      </c>
      <c r="F8830" s="10">
        <f>IFERROR(INDEX(Lotes!$E:$E,MATCH(1,(Lotes!$A:$A=C8830)*(Lotes!$C:$C=E8830),0)),"")</f>
        <v/>
      </c>
      <c r="G8830" s="14" t="n"/>
    </row>
    <row r="8831">
      <c r="A8831" s="10" t="n"/>
      <c r="D8831">
        <f>IFERROR(VLOOKUP(C8831,Produtos!A:B,2,FALSE),"")</f>
        <v/>
      </c>
      <c r="F8831" s="10">
        <f>IFERROR(INDEX(Lotes!$E:$E,MATCH(1,(Lotes!$A:$A=C8831)*(Lotes!$C:$C=E8831),0)),"")</f>
        <v/>
      </c>
      <c r="G8831" s="14" t="n"/>
    </row>
    <row r="8832">
      <c r="A8832" s="10" t="n"/>
      <c r="D8832">
        <f>IFERROR(VLOOKUP(C8832,Produtos!A:B,2,FALSE),"")</f>
        <v/>
      </c>
      <c r="F8832" s="10">
        <f>IFERROR(INDEX(Lotes!$E:$E,MATCH(1,(Lotes!$A:$A=C8832)*(Lotes!$C:$C=E8832),0)),"")</f>
        <v/>
      </c>
      <c r="G8832" s="14" t="n"/>
    </row>
    <row r="8833">
      <c r="A8833" s="10" t="n"/>
      <c r="D8833">
        <f>IFERROR(VLOOKUP(C8833,Produtos!A:B,2,FALSE),"")</f>
        <v/>
      </c>
      <c r="F8833" s="10">
        <f>IFERROR(INDEX(Lotes!$E:$E,MATCH(1,(Lotes!$A:$A=C8833)*(Lotes!$C:$C=E8833),0)),"")</f>
        <v/>
      </c>
      <c r="G8833" s="14" t="n"/>
    </row>
    <row r="8834">
      <c r="A8834" s="10" t="n"/>
      <c r="D8834">
        <f>IFERROR(VLOOKUP(C8834,Produtos!A:B,2,FALSE),"")</f>
        <v/>
      </c>
      <c r="F8834" s="10">
        <f>IFERROR(INDEX(Lotes!$E:$E,MATCH(1,(Lotes!$A:$A=C8834)*(Lotes!$C:$C=E8834),0)),"")</f>
        <v/>
      </c>
      <c r="G8834" s="14" t="n"/>
    </row>
    <row r="8835">
      <c r="A8835" s="10" t="n"/>
      <c r="D8835">
        <f>IFERROR(VLOOKUP(C8835,Produtos!A:B,2,FALSE),"")</f>
        <v/>
      </c>
      <c r="F8835" s="10">
        <f>IFERROR(INDEX(Lotes!$E:$E,MATCH(1,(Lotes!$A:$A=C8835)*(Lotes!$C:$C=E8835),0)),"")</f>
        <v/>
      </c>
      <c r="G8835" s="14" t="n"/>
    </row>
    <row r="8836">
      <c r="A8836" s="10" t="n"/>
      <c r="D8836">
        <f>IFERROR(VLOOKUP(C8836,Produtos!A:B,2,FALSE),"")</f>
        <v/>
      </c>
      <c r="F8836" s="10">
        <f>IFERROR(INDEX(Lotes!$E:$E,MATCH(1,(Lotes!$A:$A=C8836)*(Lotes!$C:$C=E8836),0)),"")</f>
        <v/>
      </c>
      <c r="G8836" s="14" t="n"/>
    </row>
    <row r="8837">
      <c r="A8837" s="10" t="n"/>
      <c r="D8837">
        <f>IFERROR(VLOOKUP(C8837,Produtos!A:B,2,FALSE),"")</f>
        <v/>
      </c>
      <c r="F8837" s="10">
        <f>IFERROR(INDEX(Lotes!$E:$E,MATCH(1,(Lotes!$A:$A=C8837)*(Lotes!$C:$C=E8837),0)),"")</f>
        <v/>
      </c>
      <c r="G8837" s="14" t="n"/>
    </row>
    <row r="8838">
      <c r="A8838" s="10" t="n"/>
      <c r="D8838">
        <f>IFERROR(VLOOKUP(C8838,Produtos!A:B,2,FALSE),"")</f>
        <v/>
      </c>
      <c r="F8838" s="10">
        <f>IFERROR(INDEX(Lotes!$E:$E,MATCH(1,(Lotes!$A:$A=C8838)*(Lotes!$C:$C=E8838),0)),"")</f>
        <v/>
      </c>
      <c r="G8838" s="14" t="n"/>
    </row>
    <row r="8839">
      <c r="A8839" s="10" t="n"/>
      <c r="D8839">
        <f>IFERROR(VLOOKUP(C8839,Produtos!A:B,2,FALSE),"")</f>
        <v/>
      </c>
      <c r="F8839" s="10">
        <f>IFERROR(INDEX(Lotes!$E:$E,MATCH(1,(Lotes!$A:$A=C8839)*(Lotes!$C:$C=E8839),0)),"")</f>
        <v/>
      </c>
      <c r="G8839" s="14" t="n"/>
    </row>
    <row r="8840">
      <c r="A8840" s="10" t="n"/>
      <c r="D8840">
        <f>IFERROR(VLOOKUP(C8840,Produtos!A:B,2,FALSE),"")</f>
        <v/>
      </c>
      <c r="F8840" s="10">
        <f>IFERROR(INDEX(Lotes!$E:$E,MATCH(1,(Lotes!$A:$A=C8840)*(Lotes!$C:$C=E8840),0)),"")</f>
        <v/>
      </c>
      <c r="G8840" s="14" t="n"/>
    </row>
    <row r="8841">
      <c r="A8841" s="10" t="n"/>
      <c r="D8841">
        <f>IFERROR(VLOOKUP(C8841,Produtos!A:B,2,FALSE),"")</f>
        <v/>
      </c>
      <c r="F8841" s="10">
        <f>IFERROR(INDEX(Lotes!$E:$E,MATCH(1,(Lotes!$A:$A=C8841)*(Lotes!$C:$C=E8841),0)),"")</f>
        <v/>
      </c>
      <c r="G8841" s="14" t="n"/>
    </row>
    <row r="8842">
      <c r="A8842" s="10" t="n"/>
      <c r="D8842">
        <f>IFERROR(VLOOKUP(C8842,Produtos!A:B,2,FALSE),"")</f>
        <v/>
      </c>
      <c r="F8842" s="10">
        <f>IFERROR(INDEX(Lotes!$E:$E,MATCH(1,(Lotes!$A:$A=C8842)*(Lotes!$C:$C=E8842),0)),"")</f>
        <v/>
      </c>
      <c r="G8842" s="14" t="n"/>
    </row>
    <row r="8843">
      <c r="A8843" s="10" t="n"/>
      <c r="D8843">
        <f>IFERROR(VLOOKUP(C8843,Produtos!A:B,2,FALSE),"")</f>
        <v/>
      </c>
      <c r="F8843" s="10">
        <f>IFERROR(INDEX(Lotes!$E:$E,MATCH(1,(Lotes!$A:$A=C8843)*(Lotes!$C:$C=E8843),0)),"")</f>
        <v/>
      </c>
      <c r="G8843" s="14" t="n"/>
    </row>
    <row r="8844">
      <c r="A8844" s="10" t="n"/>
      <c r="D8844">
        <f>IFERROR(VLOOKUP(C8844,Produtos!A:B,2,FALSE),"")</f>
        <v/>
      </c>
      <c r="F8844" s="10">
        <f>IFERROR(INDEX(Lotes!$E:$E,MATCH(1,(Lotes!$A:$A=C8844)*(Lotes!$C:$C=E8844),0)),"")</f>
        <v/>
      </c>
      <c r="G8844" s="14" t="n"/>
    </row>
    <row r="8845">
      <c r="A8845" s="10" t="n"/>
      <c r="D8845">
        <f>IFERROR(VLOOKUP(C8845,Produtos!A:B,2,FALSE),"")</f>
        <v/>
      </c>
      <c r="F8845" s="10">
        <f>IFERROR(INDEX(Lotes!$E:$E,MATCH(1,(Lotes!$A:$A=C8845)*(Lotes!$C:$C=E8845),0)),"")</f>
        <v/>
      </c>
      <c r="G8845" s="14" t="n"/>
    </row>
    <row r="8846">
      <c r="A8846" s="10" t="n"/>
      <c r="D8846">
        <f>IFERROR(VLOOKUP(C8846,Produtos!A:B,2,FALSE),"")</f>
        <v/>
      </c>
      <c r="F8846" s="10">
        <f>IFERROR(INDEX(Lotes!$E:$E,MATCH(1,(Lotes!$A:$A=C8846)*(Lotes!$C:$C=E8846),0)),"")</f>
        <v/>
      </c>
      <c r="G8846" s="14" t="n"/>
    </row>
    <row r="8847">
      <c r="A8847" s="10" t="n"/>
      <c r="D8847">
        <f>IFERROR(VLOOKUP(C8847,Produtos!A:B,2,FALSE),"")</f>
        <v/>
      </c>
      <c r="F8847" s="10">
        <f>IFERROR(INDEX(Lotes!$E:$E,MATCH(1,(Lotes!$A:$A=C8847)*(Lotes!$C:$C=E8847),0)),"")</f>
        <v/>
      </c>
      <c r="G8847" s="14" t="n"/>
    </row>
    <row r="8848">
      <c r="A8848" s="10" t="n"/>
      <c r="D8848">
        <f>IFERROR(VLOOKUP(C8848,Produtos!A:B,2,FALSE),"")</f>
        <v/>
      </c>
      <c r="F8848" s="10">
        <f>IFERROR(INDEX(Lotes!$E:$E,MATCH(1,(Lotes!$A:$A=C8848)*(Lotes!$C:$C=E8848),0)),"")</f>
        <v/>
      </c>
      <c r="G8848" s="14" t="n"/>
    </row>
    <row r="8849">
      <c r="A8849" s="10" t="n"/>
      <c r="D8849">
        <f>IFERROR(VLOOKUP(C8849,Produtos!A:B,2,FALSE),"")</f>
        <v/>
      </c>
      <c r="F8849" s="10">
        <f>IFERROR(INDEX(Lotes!$E:$E,MATCH(1,(Lotes!$A:$A=C8849)*(Lotes!$C:$C=E8849),0)),"")</f>
        <v/>
      </c>
      <c r="G8849" s="14" t="n"/>
    </row>
    <row r="8850">
      <c r="A8850" s="10" t="n"/>
      <c r="D8850">
        <f>IFERROR(VLOOKUP(C8850,Produtos!A:B,2,FALSE),"")</f>
        <v/>
      </c>
      <c r="F8850" s="10">
        <f>IFERROR(INDEX(Lotes!$E:$E,MATCH(1,(Lotes!$A:$A=C8850)*(Lotes!$C:$C=E8850),0)),"")</f>
        <v/>
      </c>
      <c r="G8850" s="14" t="n"/>
    </row>
    <row r="8851">
      <c r="A8851" s="10" t="n"/>
      <c r="D8851">
        <f>IFERROR(VLOOKUP(C8851,Produtos!A:B,2,FALSE),"")</f>
        <v/>
      </c>
      <c r="F8851" s="10">
        <f>IFERROR(INDEX(Lotes!$E:$E,MATCH(1,(Lotes!$A:$A=C8851)*(Lotes!$C:$C=E8851),0)),"")</f>
        <v/>
      </c>
      <c r="G8851" s="14" t="n"/>
    </row>
    <row r="8852">
      <c r="A8852" s="10" t="n"/>
      <c r="D8852">
        <f>IFERROR(VLOOKUP(C8852,Produtos!A:B,2,FALSE),"")</f>
        <v/>
      </c>
      <c r="F8852" s="10">
        <f>IFERROR(INDEX(Lotes!$E:$E,MATCH(1,(Lotes!$A:$A=C8852)*(Lotes!$C:$C=E8852),0)),"")</f>
        <v/>
      </c>
      <c r="G8852" s="14" t="n"/>
    </row>
    <row r="8853">
      <c r="A8853" s="10" t="n"/>
      <c r="D8853">
        <f>IFERROR(VLOOKUP(C8853,Produtos!A:B,2,FALSE),"")</f>
        <v/>
      </c>
      <c r="F8853" s="10">
        <f>IFERROR(INDEX(Lotes!$E:$E,MATCH(1,(Lotes!$A:$A=C8853)*(Lotes!$C:$C=E8853),0)),"")</f>
        <v/>
      </c>
      <c r="G8853" s="14" t="n"/>
    </row>
    <row r="8854">
      <c r="A8854" s="10" t="n"/>
      <c r="D8854">
        <f>IFERROR(VLOOKUP(C8854,Produtos!A:B,2,FALSE),"")</f>
        <v/>
      </c>
      <c r="F8854" s="10">
        <f>IFERROR(INDEX(Lotes!$E:$E,MATCH(1,(Lotes!$A:$A=C8854)*(Lotes!$C:$C=E8854),0)),"")</f>
        <v/>
      </c>
      <c r="G8854" s="14" t="n"/>
    </row>
    <row r="8855">
      <c r="A8855" s="10" t="n"/>
      <c r="D8855">
        <f>IFERROR(VLOOKUP(C8855,Produtos!A:B,2,FALSE),"")</f>
        <v/>
      </c>
      <c r="F8855" s="10">
        <f>IFERROR(INDEX(Lotes!$E:$E,MATCH(1,(Lotes!$A:$A=C8855)*(Lotes!$C:$C=E8855),0)),"")</f>
        <v/>
      </c>
      <c r="G8855" s="14" t="n"/>
    </row>
    <row r="8856">
      <c r="A8856" s="10" t="n"/>
      <c r="D8856">
        <f>IFERROR(VLOOKUP(C8856,Produtos!A:B,2,FALSE),"")</f>
        <v/>
      </c>
      <c r="F8856" s="10">
        <f>IFERROR(INDEX(Lotes!$E:$E,MATCH(1,(Lotes!$A:$A=C8856)*(Lotes!$C:$C=E8856),0)),"")</f>
        <v/>
      </c>
      <c r="G8856" s="14" t="n"/>
    </row>
    <row r="8857">
      <c r="A8857" s="10" t="n"/>
      <c r="D8857">
        <f>IFERROR(VLOOKUP(C8857,Produtos!A:B,2,FALSE),"")</f>
        <v/>
      </c>
      <c r="F8857" s="10">
        <f>IFERROR(INDEX(Lotes!$E:$E,MATCH(1,(Lotes!$A:$A=C8857)*(Lotes!$C:$C=E8857),0)),"")</f>
        <v/>
      </c>
      <c r="G8857" s="14" t="n"/>
    </row>
    <row r="8858">
      <c r="A8858" s="10" t="n"/>
      <c r="D8858">
        <f>IFERROR(VLOOKUP(C8858,Produtos!A:B,2,FALSE),"")</f>
        <v/>
      </c>
      <c r="F8858" s="10">
        <f>IFERROR(INDEX(Lotes!$E:$E,MATCH(1,(Lotes!$A:$A=C8858)*(Lotes!$C:$C=E8858),0)),"")</f>
        <v/>
      </c>
      <c r="G8858" s="14" t="n"/>
    </row>
    <row r="8859">
      <c r="A8859" s="10" t="n"/>
      <c r="D8859">
        <f>IFERROR(VLOOKUP(C8859,Produtos!A:B,2,FALSE),"")</f>
        <v/>
      </c>
      <c r="F8859" s="10">
        <f>IFERROR(INDEX(Lotes!$E:$E,MATCH(1,(Lotes!$A:$A=C8859)*(Lotes!$C:$C=E8859),0)),"")</f>
        <v/>
      </c>
      <c r="G8859" s="14" t="n"/>
    </row>
    <row r="8860">
      <c r="A8860" s="10" t="n"/>
      <c r="D8860">
        <f>IFERROR(VLOOKUP(C8860,Produtos!A:B,2,FALSE),"")</f>
        <v/>
      </c>
      <c r="F8860" s="10">
        <f>IFERROR(INDEX(Lotes!$E:$E,MATCH(1,(Lotes!$A:$A=C8860)*(Lotes!$C:$C=E8860),0)),"")</f>
        <v/>
      </c>
      <c r="G8860" s="14" t="n"/>
    </row>
    <row r="8861">
      <c r="A8861" s="10" t="n"/>
      <c r="D8861">
        <f>IFERROR(VLOOKUP(C8861,Produtos!A:B,2,FALSE),"")</f>
        <v/>
      </c>
      <c r="F8861" s="10">
        <f>IFERROR(INDEX(Lotes!$E:$E,MATCH(1,(Lotes!$A:$A=C8861)*(Lotes!$C:$C=E8861),0)),"")</f>
        <v/>
      </c>
      <c r="G8861" s="14" t="n"/>
    </row>
    <row r="8862">
      <c r="A8862" s="10" t="n"/>
      <c r="D8862">
        <f>IFERROR(VLOOKUP(C8862,Produtos!A:B,2,FALSE),"")</f>
        <v/>
      </c>
      <c r="F8862" s="10">
        <f>IFERROR(INDEX(Lotes!$E:$E,MATCH(1,(Lotes!$A:$A=C8862)*(Lotes!$C:$C=E8862),0)),"")</f>
        <v/>
      </c>
      <c r="G8862" s="14" t="n"/>
    </row>
    <row r="8863">
      <c r="A8863" s="10" t="n"/>
      <c r="D8863">
        <f>IFERROR(VLOOKUP(C8863,Produtos!A:B,2,FALSE),"")</f>
        <v/>
      </c>
      <c r="F8863" s="10">
        <f>IFERROR(INDEX(Lotes!$E:$E,MATCH(1,(Lotes!$A:$A=C8863)*(Lotes!$C:$C=E8863),0)),"")</f>
        <v/>
      </c>
      <c r="G8863" s="14" t="n"/>
    </row>
    <row r="8864">
      <c r="A8864" s="10" t="n"/>
      <c r="D8864">
        <f>IFERROR(VLOOKUP(C8864,Produtos!A:B,2,FALSE),"")</f>
        <v/>
      </c>
      <c r="F8864" s="10">
        <f>IFERROR(INDEX(Lotes!$E:$E,MATCH(1,(Lotes!$A:$A=C8864)*(Lotes!$C:$C=E8864),0)),"")</f>
        <v/>
      </c>
      <c r="G8864" s="14" t="n"/>
    </row>
    <row r="8865">
      <c r="A8865" s="10" t="n"/>
      <c r="D8865">
        <f>IFERROR(VLOOKUP(C8865,Produtos!A:B,2,FALSE),"")</f>
        <v/>
      </c>
      <c r="F8865" s="10">
        <f>IFERROR(INDEX(Lotes!$E:$E,MATCH(1,(Lotes!$A:$A=C8865)*(Lotes!$C:$C=E8865),0)),"")</f>
        <v/>
      </c>
      <c r="G8865" s="14" t="n"/>
    </row>
    <row r="8866">
      <c r="A8866" s="10" t="n"/>
      <c r="D8866">
        <f>IFERROR(VLOOKUP(C8866,Produtos!A:B,2,FALSE),"")</f>
        <v/>
      </c>
      <c r="F8866" s="10">
        <f>IFERROR(INDEX(Lotes!$E:$E,MATCH(1,(Lotes!$A:$A=C8866)*(Lotes!$C:$C=E8866),0)),"")</f>
        <v/>
      </c>
      <c r="G8866" s="14" t="n"/>
    </row>
    <row r="8867">
      <c r="A8867" s="10" t="n"/>
      <c r="D8867">
        <f>IFERROR(VLOOKUP(C8867,Produtos!A:B,2,FALSE),"")</f>
        <v/>
      </c>
      <c r="F8867" s="10">
        <f>IFERROR(INDEX(Lotes!$E:$E,MATCH(1,(Lotes!$A:$A=C8867)*(Lotes!$C:$C=E8867),0)),"")</f>
        <v/>
      </c>
      <c r="G8867" s="14" t="n"/>
    </row>
    <row r="8868">
      <c r="A8868" s="10" t="n"/>
      <c r="D8868">
        <f>IFERROR(VLOOKUP(C8868,Produtos!A:B,2,FALSE),"")</f>
        <v/>
      </c>
      <c r="F8868" s="10">
        <f>IFERROR(INDEX(Lotes!$E:$E,MATCH(1,(Lotes!$A:$A=C8868)*(Lotes!$C:$C=E8868),0)),"")</f>
        <v/>
      </c>
      <c r="G8868" s="14" t="n"/>
    </row>
    <row r="8869">
      <c r="A8869" s="10" t="n"/>
      <c r="D8869">
        <f>IFERROR(VLOOKUP(C8869,Produtos!A:B,2,FALSE),"")</f>
        <v/>
      </c>
      <c r="F8869" s="10">
        <f>IFERROR(INDEX(Lotes!$E:$E,MATCH(1,(Lotes!$A:$A=C8869)*(Lotes!$C:$C=E8869),0)),"")</f>
        <v/>
      </c>
      <c r="G8869" s="14" t="n"/>
    </row>
    <row r="8870">
      <c r="A8870" s="10" t="n"/>
      <c r="D8870">
        <f>IFERROR(VLOOKUP(C8870,Produtos!A:B,2,FALSE),"")</f>
        <v/>
      </c>
      <c r="F8870" s="10">
        <f>IFERROR(INDEX(Lotes!$E:$E,MATCH(1,(Lotes!$A:$A=C8870)*(Lotes!$C:$C=E8870),0)),"")</f>
        <v/>
      </c>
      <c r="G8870" s="14" t="n"/>
    </row>
    <row r="8871">
      <c r="A8871" s="10" t="n"/>
      <c r="D8871">
        <f>IFERROR(VLOOKUP(C8871,Produtos!A:B,2,FALSE),"")</f>
        <v/>
      </c>
      <c r="F8871" s="10">
        <f>IFERROR(INDEX(Lotes!$E:$E,MATCH(1,(Lotes!$A:$A=C8871)*(Lotes!$C:$C=E8871),0)),"")</f>
        <v/>
      </c>
      <c r="G8871" s="14" t="n"/>
    </row>
    <row r="8872">
      <c r="A8872" s="10" t="n"/>
      <c r="D8872">
        <f>IFERROR(VLOOKUP(C8872,Produtos!A:B,2,FALSE),"")</f>
        <v/>
      </c>
      <c r="F8872" s="10">
        <f>IFERROR(INDEX(Lotes!$E:$E,MATCH(1,(Lotes!$A:$A=C8872)*(Lotes!$C:$C=E8872),0)),"")</f>
        <v/>
      </c>
      <c r="G8872" s="14" t="n"/>
    </row>
    <row r="8873">
      <c r="A8873" s="10" t="n"/>
      <c r="D8873">
        <f>IFERROR(VLOOKUP(C8873,Produtos!A:B,2,FALSE),"")</f>
        <v/>
      </c>
      <c r="F8873" s="10">
        <f>IFERROR(INDEX(Lotes!$E:$E,MATCH(1,(Lotes!$A:$A=C8873)*(Lotes!$C:$C=E8873),0)),"")</f>
        <v/>
      </c>
      <c r="G8873" s="14" t="n"/>
    </row>
    <row r="8874">
      <c r="A8874" s="10" t="n"/>
      <c r="D8874">
        <f>IFERROR(VLOOKUP(C8874,Produtos!A:B,2,FALSE),"")</f>
        <v/>
      </c>
      <c r="F8874" s="10">
        <f>IFERROR(INDEX(Lotes!$E:$E,MATCH(1,(Lotes!$A:$A=C8874)*(Lotes!$C:$C=E8874),0)),"")</f>
        <v/>
      </c>
      <c r="G8874" s="14" t="n"/>
    </row>
    <row r="8875">
      <c r="A8875" s="10" t="n"/>
      <c r="D8875">
        <f>IFERROR(VLOOKUP(C8875,Produtos!A:B,2,FALSE),"")</f>
        <v/>
      </c>
      <c r="F8875" s="10">
        <f>IFERROR(INDEX(Lotes!$E:$E,MATCH(1,(Lotes!$A:$A=C8875)*(Lotes!$C:$C=E8875),0)),"")</f>
        <v/>
      </c>
      <c r="G8875" s="14" t="n"/>
    </row>
    <row r="8876">
      <c r="A8876" s="10" t="n"/>
      <c r="D8876">
        <f>IFERROR(VLOOKUP(C8876,Produtos!A:B,2,FALSE),"")</f>
        <v/>
      </c>
      <c r="F8876" s="10">
        <f>IFERROR(INDEX(Lotes!$E:$E,MATCH(1,(Lotes!$A:$A=C8876)*(Lotes!$C:$C=E8876),0)),"")</f>
        <v/>
      </c>
      <c r="G8876" s="14" t="n"/>
    </row>
    <row r="8877">
      <c r="A8877" s="10" t="n"/>
      <c r="D8877">
        <f>IFERROR(VLOOKUP(C8877,Produtos!A:B,2,FALSE),"")</f>
        <v/>
      </c>
      <c r="F8877" s="10">
        <f>IFERROR(INDEX(Lotes!$E:$E,MATCH(1,(Lotes!$A:$A=C8877)*(Lotes!$C:$C=E8877),0)),"")</f>
        <v/>
      </c>
      <c r="G8877" s="14" t="n"/>
    </row>
    <row r="8878">
      <c r="A8878" s="10" t="n"/>
      <c r="D8878">
        <f>IFERROR(VLOOKUP(C8878,Produtos!A:B,2,FALSE),"")</f>
        <v/>
      </c>
      <c r="F8878" s="10">
        <f>IFERROR(INDEX(Lotes!$E:$E,MATCH(1,(Lotes!$A:$A=C8878)*(Lotes!$C:$C=E8878),0)),"")</f>
        <v/>
      </c>
      <c r="G8878" s="14" t="n"/>
    </row>
    <row r="8879">
      <c r="A8879" s="10" t="n"/>
      <c r="D8879">
        <f>IFERROR(VLOOKUP(C8879,Produtos!A:B,2,FALSE),"")</f>
        <v/>
      </c>
      <c r="F8879" s="10">
        <f>IFERROR(INDEX(Lotes!$E:$E,MATCH(1,(Lotes!$A:$A=C8879)*(Lotes!$C:$C=E8879),0)),"")</f>
        <v/>
      </c>
      <c r="G8879" s="14" t="n"/>
    </row>
    <row r="8880">
      <c r="A8880" s="10" t="n"/>
      <c r="D8880">
        <f>IFERROR(VLOOKUP(C8880,Produtos!A:B,2,FALSE),"")</f>
        <v/>
      </c>
      <c r="F8880" s="10">
        <f>IFERROR(INDEX(Lotes!$E:$E,MATCH(1,(Lotes!$A:$A=C8880)*(Lotes!$C:$C=E8880),0)),"")</f>
        <v/>
      </c>
      <c r="G8880" s="14" t="n"/>
    </row>
    <row r="8881">
      <c r="A8881" s="10" t="n"/>
      <c r="D8881">
        <f>IFERROR(VLOOKUP(C8881,Produtos!A:B,2,FALSE),"")</f>
        <v/>
      </c>
      <c r="F8881" s="10">
        <f>IFERROR(INDEX(Lotes!$E:$E,MATCH(1,(Lotes!$A:$A=C8881)*(Lotes!$C:$C=E8881),0)),"")</f>
        <v/>
      </c>
      <c r="G8881" s="14" t="n"/>
    </row>
    <row r="8882">
      <c r="A8882" s="10" t="n"/>
      <c r="D8882">
        <f>IFERROR(VLOOKUP(C8882,Produtos!A:B,2,FALSE),"")</f>
        <v/>
      </c>
      <c r="F8882" s="10">
        <f>IFERROR(INDEX(Lotes!$E:$E,MATCH(1,(Lotes!$A:$A=C8882)*(Lotes!$C:$C=E8882),0)),"")</f>
        <v/>
      </c>
      <c r="G8882" s="14" t="n"/>
    </row>
    <row r="8883">
      <c r="A8883" s="10" t="n"/>
      <c r="D8883">
        <f>IFERROR(VLOOKUP(C8883,Produtos!A:B,2,FALSE),"")</f>
        <v/>
      </c>
      <c r="F8883" s="10">
        <f>IFERROR(INDEX(Lotes!$E:$E,MATCH(1,(Lotes!$A:$A=C8883)*(Lotes!$C:$C=E8883),0)),"")</f>
        <v/>
      </c>
      <c r="G8883" s="14" t="n"/>
    </row>
    <row r="8884">
      <c r="A8884" s="10" t="n"/>
      <c r="D8884">
        <f>IFERROR(VLOOKUP(C8884,Produtos!A:B,2,FALSE),"")</f>
        <v/>
      </c>
      <c r="F8884" s="10">
        <f>IFERROR(INDEX(Lotes!$E:$E,MATCH(1,(Lotes!$A:$A=C8884)*(Lotes!$C:$C=E8884),0)),"")</f>
        <v/>
      </c>
      <c r="G8884" s="14" t="n"/>
    </row>
    <row r="8885">
      <c r="A8885" s="10" t="n"/>
      <c r="D8885">
        <f>IFERROR(VLOOKUP(C8885,Produtos!A:B,2,FALSE),"")</f>
        <v/>
      </c>
      <c r="F8885" s="10">
        <f>IFERROR(INDEX(Lotes!$E:$E,MATCH(1,(Lotes!$A:$A=C8885)*(Lotes!$C:$C=E8885),0)),"")</f>
        <v/>
      </c>
      <c r="G8885" s="14" t="n"/>
    </row>
    <row r="8886">
      <c r="A8886" s="10" t="n"/>
      <c r="D8886">
        <f>IFERROR(VLOOKUP(C8886,Produtos!A:B,2,FALSE),"")</f>
        <v/>
      </c>
      <c r="F8886" s="10">
        <f>IFERROR(INDEX(Lotes!$E:$E,MATCH(1,(Lotes!$A:$A=C8886)*(Lotes!$C:$C=E8886),0)),"")</f>
        <v/>
      </c>
      <c r="G8886" s="14" t="n"/>
    </row>
    <row r="8887">
      <c r="A8887" s="10" t="n"/>
      <c r="D8887">
        <f>IFERROR(VLOOKUP(C8887,Produtos!A:B,2,FALSE),"")</f>
        <v/>
      </c>
      <c r="F8887" s="10">
        <f>IFERROR(INDEX(Lotes!$E:$E,MATCH(1,(Lotes!$A:$A=C8887)*(Lotes!$C:$C=E8887),0)),"")</f>
        <v/>
      </c>
      <c r="G8887" s="14" t="n"/>
    </row>
    <row r="8888">
      <c r="A8888" s="10" t="n"/>
      <c r="D8888">
        <f>IFERROR(VLOOKUP(C8888,Produtos!A:B,2,FALSE),"")</f>
        <v/>
      </c>
      <c r="F8888" s="10">
        <f>IFERROR(INDEX(Lotes!$E:$E,MATCH(1,(Lotes!$A:$A=C8888)*(Lotes!$C:$C=E8888),0)),"")</f>
        <v/>
      </c>
      <c r="G8888" s="14" t="n"/>
    </row>
    <row r="8889">
      <c r="A8889" s="10" t="n"/>
      <c r="D8889">
        <f>IFERROR(VLOOKUP(C8889,Produtos!A:B,2,FALSE),"")</f>
        <v/>
      </c>
      <c r="F8889" s="10">
        <f>IFERROR(INDEX(Lotes!$E:$E,MATCH(1,(Lotes!$A:$A=C8889)*(Lotes!$C:$C=E8889),0)),"")</f>
        <v/>
      </c>
      <c r="G8889" s="14" t="n"/>
    </row>
    <row r="8890">
      <c r="A8890" s="10" t="n"/>
      <c r="D8890">
        <f>IFERROR(VLOOKUP(C8890,Produtos!A:B,2,FALSE),"")</f>
        <v/>
      </c>
      <c r="F8890" s="10">
        <f>IFERROR(INDEX(Lotes!$E:$E,MATCH(1,(Lotes!$A:$A=C8890)*(Lotes!$C:$C=E8890),0)),"")</f>
        <v/>
      </c>
      <c r="G8890" s="14" t="n"/>
    </row>
    <row r="8891">
      <c r="A8891" s="10" t="n"/>
      <c r="D8891">
        <f>IFERROR(VLOOKUP(C8891,Produtos!A:B,2,FALSE),"")</f>
        <v/>
      </c>
      <c r="F8891" s="10">
        <f>IFERROR(INDEX(Lotes!$E:$E,MATCH(1,(Lotes!$A:$A=C8891)*(Lotes!$C:$C=E8891),0)),"")</f>
        <v/>
      </c>
      <c r="G8891" s="14" t="n"/>
    </row>
    <row r="8892">
      <c r="A8892" s="10" t="n"/>
      <c r="D8892">
        <f>IFERROR(VLOOKUP(C8892,Produtos!A:B,2,FALSE),"")</f>
        <v/>
      </c>
      <c r="F8892" s="10">
        <f>IFERROR(INDEX(Lotes!$E:$E,MATCH(1,(Lotes!$A:$A=C8892)*(Lotes!$C:$C=E8892),0)),"")</f>
        <v/>
      </c>
      <c r="G8892" s="14" t="n"/>
    </row>
    <row r="8893">
      <c r="A8893" s="10" t="n"/>
      <c r="D8893">
        <f>IFERROR(VLOOKUP(C8893,Produtos!A:B,2,FALSE),"")</f>
        <v/>
      </c>
      <c r="F8893" s="10">
        <f>IFERROR(INDEX(Lotes!$E:$E,MATCH(1,(Lotes!$A:$A=C8893)*(Lotes!$C:$C=E8893),0)),"")</f>
        <v/>
      </c>
      <c r="G8893" s="14" t="n"/>
    </row>
    <row r="8894">
      <c r="A8894" s="10" t="n"/>
      <c r="D8894">
        <f>IFERROR(VLOOKUP(C8894,Produtos!A:B,2,FALSE),"")</f>
        <v/>
      </c>
      <c r="F8894" s="10">
        <f>IFERROR(INDEX(Lotes!$E:$E,MATCH(1,(Lotes!$A:$A=C8894)*(Lotes!$C:$C=E8894),0)),"")</f>
        <v/>
      </c>
      <c r="G8894" s="14" t="n"/>
    </row>
    <row r="8895">
      <c r="A8895" s="10" t="n"/>
      <c r="D8895">
        <f>IFERROR(VLOOKUP(C8895,Produtos!A:B,2,FALSE),"")</f>
        <v/>
      </c>
      <c r="F8895" s="10">
        <f>IFERROR(INDEX(Lotes!$E:$E,MATCH(1,(Lotes!$A:$A=C8895)*(Lotes!$C:$C=E8895),0)),"")</f>
        <v/>
      </c>
      <c r="G8895" s="14" t="n"/>
    </row>
    <row r="8896">
      <c r="A8896" s="10" t="n"/>
      <c r="D8896">
        <f>IFERROR(VLOOKUP(C8896,Produtos!A:B,2,FALSE),"")</f>
        <v/>
      </c>
      <c r="F8896" s="10">
        <f>IFERROR(INDEX(Lotes!$E:$E,MATCH(1,(Lotes!$A:$A=C8896)*(Lotes!$C:$C=E8896),0)),"")</f>
        <v/>
      </c>
      <c r="G8896" s="14" t="n"/>
    </row>
    <row r="8897">
      <c r="A8897" s="10" t="n"/>
      <c r="D8897">
        <f>IFERROR(VLOOKUP(C8897,Produtos!A:B,2,FALSE),"")</f>
        <v/>
      </c>
      <c r="F8897" s="10">
        <f>IFERROR(INDEX(Lotes!$E:$E,MATCH(1,(Lotes!$A:$A=C8897)*(Lotes!$C:$C=E8897),0)),"")</f>
        <v/>
      </c>
      <c r="G8897" s="14" t="n"/>
    </row>
    <row r="8898">
      <c r="A8898" s="10" t="n"/>
      <c r="D8898">
        <f>IFERROR(VLOOKUP(C8898,Produtos!A:B,2,FALSE),"")</f>
        <v/>
      </c>
      <c r="F8898" s="10">
        <f>IFERROR(INDEX(Lotes!$E:$E,MATCH(1,(Lotes!$A:$A=C8898)*(Lotes!$C:$C=E8898),0)),"")</f>
        <v/>
      </c>
      <c r="G8898" s="14" t="n"/>
    </row>
    <row r="8899">
      <c r="A8899" s="10" t="n"/>
      <c r="D8899">
        <f>IFERROR(VLOOKUP(C8899,Produtos!A:B,2,FALSE),"")</f>
        <v/>
      </c>
      <c r="F8899" s="10">
        <f>IFERROR(INDEX(Lotes!$E:$E,MATCH(1,(Lotes!$A:$A=C8899)*(Lotes!$C:$C=E8899),0)),"")</f>
        <v/>
      </c>
      <c r="G8899" s="14" t="n"/>
    </row>
    <row r="8900">
      <c r="A8900" s="10" t="n"/>
      <c r="D8900">
        <f>IFERROR(VLOOKUP(C8900,Produtos!A:B,2,FALSE),"")</f>
        <v/>
      </c>
      <c r="F8900" s="10">
        <f>IFERROR(INDEX(Lotes!$E:$E,MATCH(1,(Lotes!$A:$A=C8900)*(Lotes!$C:$C=E8900),0)),"")</f>
        <v/>
      </c>
      <c r="G8900" s="14" t="n"/>
    </row>
    <row r="8901">
      <c r="A8901" s="10" t="n"/>
      <c r="D8901">
        <f>IFERROR(VLOOKUP(C8901,Produtos!A:B,2,FALSE),"")</f>
        <v/>
      </c>
      <c r="F8901" s="10">
        <f>IFERROR(INDEX(Lotes!$E:$E,MATCH(1,(Lotes!$A:$A=C8901)*(Lotes!$C:$C=E8901),0)),"")</f>
        <v/>
      </c>
      <c r="G8901" s="14" t="n"/>
    </row>
    <row r="8902">
      <c r="A8902" s="10" t="n"/>
      <c r="D8902">
        <f>IFERROR(VLOOKUP(C8902,Produtos!A:B,2,FALSE),"")</f>
        <v/>
      </c>
      <c r="F8902" s="10">
        <f>IFERROR(INDEX(Lotes!$E:$E,MATCH(1,(Lotes!$A:$A=C8902)*(Lotes!$C:$C=E8902),0)),"")</f>
        <v/>
      </c>
      <c r="G8902" s="14" t="n"/>
    </row>
    <row r="8903">
      <c r="A8903" s="10" t="n"/>
      <c r="D8903">
        <f>IFERROR(VLOOKUP(C8903,Produtos!A:B,2,FALSE),"")</f>
        <v/>
      </c>
      <c r="F8903" s="10">
        <f>IFERROR(INDEX(Lotes!$E:$E,MATCH(1,(Lotes!$A:$A=C8903)*(Lotes!$C:$C=E8903),0)),"")</f>
        <v/>
      </c>
      <c r="G8903" s="14" t="n"/>
    </row>
    <row r="8904">
      <c r="A8904" s="10" t="n"/>
      <c r="D8904">
        <f>IFERROR(VLOOKUP(C8904,Produtos!A:B,2,FALSE),"")</f>
        <v/>
      </c>
      <c r="F8904" s="10">
        <f>IFERROR(INDEX(Lotes!$E:$E,MATCH(1,(Lotes!$A:$A=C8904)*(Lotes!$C:$C=E8904),0)),"")</f>
        <v/>
      </c>
      <c r="G8904" s="14" t="n"/>
    </row>
    <row r="8905">
      <c r="A8905" s="10" t="n"/>
      <c r="D8905">
        <f>IFERROR(VLOOKUP(C8905,Produtos!A:B,2,FALSE),"")</f>
        <v/>
      </c>
      <c r="F8905" s="10">
        <f>IFERROR(INDEX(Lotes!$E:$E,MATCH(1,(Lotes!$A:$A=C8905)*(Lotes!$C:$C=E8905),0)),"")</f>
        <v/>
      </c>
      <c r="G8905" s="14" t="n"/>
    </row>
    <row r="8906">
      <c r="A8906" s="10" t="n"/>
      <c r="D8906">
        <f>IFERROR(VLOOKUP(C8906,Produtos!A:B,2,FALSE),"")</f>
        <v/>
      </c>
      <c r="F8906" s="10">
        <f>IFERROR(INDEX(Lotes!$E:$E,MATCH(1,(Lotes!$A:$A=C8906)*(Lotes!$C:$C=E8906),0)),"")</f>
        <v/>
      </c>
      <c r="G8906" s="14" t="n"/>
    </row>
    <row r="8907">
      <c r="A8907" s="10" t="n"/>
      <c r="D8907">
        <f>IFERROR(VLOOKUP(C8907,Produtos!A:B,2,FALSE),"")</f>
        <v/>
      </c>
      <c r="F8907" s="10">
        <f>IFERROR(INDEX(Lotes!$E:$E,MATCH(1,(Lotes!$A:$A=C8907)*(Lotes!$C:$C=E8907),0)),"")</f>
        <v/>
      </c>
      <c r="G8907" s="14" t="n"/>
    </row>
    <row r="8908">
      <c r="A8908" s="10" t="n"/>
      <c r="D8908">
        <f>IFERROR(VLOOKUP(C8908,Produtos!A:B,2,FALSE),"")</f>
        <v/>
      </c>
      <c r="F8908" s="10">
        <f>IFERROR(INDEX(Lotes!$E:$E,MATCH(1,(Lotes!$A:$A=C8908)*(Lotes!$C:$C=E8908),0)),"")</f>
        <v/>
      </c>
      <c r="G8908" s="14" t="n"/>
    </row>
    <row r="8909">
      <c r="A8909" s="10" t="n"/>
      <c r="D8909">
        <f>IFERROR(VLOOKUP(C8909,Produtos!A:B,2,FALSE),"")</f>
        <v/>
      </c>
      <c r="F8909" s="10">
        <f>IFERROR(INDEX(Lotes!$E:$E,MATCH(1,(Lotes!$A:$A=C8909)*(Lotes!$C:$C=E8909),0)),"")</f>
        <v/>
      </c>
      <c r="G8909" s="14" t="n"/>
    </row>
    <row r="8910">
      <c r="A8910" s="10" t="n"/>
      <c r="D8910">
        <f>IFERROR(VLOOKUP(C8910,Produtos!A:B,2,FALSE),"")</f>
        <v/>
      </c>
      <c r="F8910" s="10">
        <f>IFERROR(INDEX(Lotes!$E:$E,MATCH(1,(Lotes!$A:$A=C8910)*(Lotes!$C:$C=E8910),0)),"")</f>
        <v/>
      </c>
      <c r="G8910" s="14" t="n"/>
    </row>
    <row r="8911">
      <c r="A8911" s="10" t="n"/>
      <c r="D8911">
        <f>IFERROR(VLOOKUP(C8911,Produtos!A:B,2,FALSE),"")</f>
        <v/>
      </c>
      <c r="F8911" s="10">
        <f>IFERROR(INDEX(Lotes!$E:$E,MATCH(1,(Lotes!$A:$A=C8911)*(Lotes!$C:$C=E8911),0)),"")</f>
        <v/>
      </c>
      <c r="G8911" s="14" t="n"/>
    </row>
    <row r="8912">
      <c r="A8912" s="10" t="n"/>
      <c r="D8912">
        <f>IFERROR(VLOOKUP(C8912,Produtos!A:B,2,FALSE),"")</f>
        <v/>
      </c>
      <c r="F8912" s="10">
        <f>IFERROR(INDEX(Lotes!$E:$E,MATCH(1,(Lotes!$A:$A=C8912)*(Lotes!$C:$C=E8912),0)),"")</f>
        <v/>
      </c>
      <c r="G8912" s="14" t="n"/>
    </row>
    <row r="8913">
      <c r="A8913" s="10" t="n"/>
      <c r="D8913">
        <f>IFERROR(VLOOKUP(C8913,Produtos!A:B,2,FALSE),"")</f>
        <v/>
      </c>
      <c r="F8913" s="10">
        <f>IFERROR(INDEX(Lotes!$E:$E,MATCH(1,(Lotes!$A:$A=C8913)*(Lotes!$C:$C=E8913),0)),"")</f>
        <v/>
      </c>
      <c r="G8913" s="14" t="n"/>
    </row>
    <row r="8914">
      <c r="A8914" s="10" t="n"/>
      <c r="D8914">
        <f>IFERROR(VLOOKUP(C8914,Produtos!A:B,2,FALSE),"")</f>
        <v/>
      </c>
      <c r="F8914" s="10">
        <f>IFERROR(INDEX(Lotes!$E:$E,MATCH(1,(Lotes!$A:$A=C8914)*(Lotes!$C:$C=E8914),0)),"")</f>
        <v/>
      </c>
      <c r="G8914" s="14" t="n"/>
    </row>
    <row r="8915">
      <c r="A8915" s="10" t="n"/>
      <c r="D8915">
        <f>IFERROR(VLOOKUP(C8915,Produtos!A:B,2,FALSE),"")</f>
        <v/>
      </c>
      <c r="F8915" s="10">
        <f>IFERROR(INDEX(Lotes!$E:$E,MATCH(1,(Lotes!$A:$A=C8915)*(Lotes!$C:$C=E8915),0)),"")</f>
        <v/>
      </c>
      <c r="G8915" s="14" t="n"/>
    </row>
    <row r="8916">
      <c r="A8916" s="10" t="n"/>
      <c r="D8916">
        <f>IFERROR(VLOOKUP(C8916,Produtos!A:B,2,FALSE),"")</f>
        <v/>
      </c>
      <c r="F8916" s="10">
        <f>IFERROR(INDEX(Lotes!$E:$E,MATCH(1,(Lotes!$A:$A=C8916)*(Lotes!$C:$C=E8916),0)),"")</f>
        <v/>
      </c>
      <c r="G8916" s="14" t="n"/>
    </row>
    <row r="8917">
      <c r="A8917" s="10" t="n"/>
      <c r="D8917">
        <f>IFERROR(VLOOKUP(C8917,Produtos!A:B,2,FALSE),"")</f>
        <v/>
      </c>
      <c r="F8917" s="10">
        <f>IFERROR(INDEX(Lotes!$E:$E,MATCH(1,(Lotes!$A:$A=C8917)*(Lotes!$C:$C=E8917),0)),"")</f>
        <v/>
      </c>
      <c r="G8917" s="14" t="n"/>
    </row>
    <row r="8918">
      <c r="A8918" s="10" t="n"/>
      <c r="D8918">
        <f>IFERROR(VLOOKUP(C8918,Produtos!A:B,2,FALSE),"")</f>
        <v/>
      </c>
      <c r="F8918" s="10">
        <f>IFERROR(INDEX(Lotes!$E:$E,MATCH(1,(Lotes!$A:$A=C8918)*(Lotes!$C:$C=E8918),0)),"")</f>
        <v/>
      </c>
      <c r="G8918" s="14" t="n"/>
    </row>
    <row r="8919">
      <c r="A8919" s="10" t="n"/>
      <c r="D8919">
        <f>IFERROR(VLOOKUP(C8919,Produtos!A:B,2,FALSE),"")</f>
        <v/>
      </c>
      <c r="F8919" s="10">
        <f>IFERROR(INDEX(Lotes!$E:$E,MATCH(1,(Lotes!$A:$A=C8919)*(Lotes!$C:$C=E8919),0)),"")</f>
        <v/>
      </c>
      <c r="G8919" s="14" t="n"/>
    </row>
    <row r="8920">
      <c r="A8920" s="10" t="n"/>
      <c r="D8920">
        <f>IFERROR(VLOOKUP(C8920,Produtos!A:B,2,FALSE),"")</f>
        <v/>
      </c>
      <c r="F8920" s="10">
        <f>IFERROR(INDEX(Lotes!$E:$E,MATCH(1,(Lotes!$A:$A=C8920)*(Lotes!$C:$C=E8920),0)),"")</f>
        <v/>
      </c>
      <c r="G8920" s="14" t="n"/>
    </row>
    <row r="8921">
      <c r="A8921" s="10" t="n"/>
      <c r="D8921">
        <f>IFERROR(VLOOKUP(C8921,Produtos!A:B,2,FALSE),"")</f>
        <v/>
      </c>
      <c r="F8921" s="10">
        <f>IFERROR(INDEX(Lotes!$E:$E,MATCH(1,(Lotes!$A:$A=C8921)*(Lotes!$C:$C=E8921),0)),"")</f>
        <v/>
      </c>
      <c r="G8921" s="14" t="n"/>
    </row>
    <row r="8922">
      <c r="A8922" s="10" t="n"/>
      <c r="D8922">
        <f>IFERROR(VLOOKUP(C8922,Produtos!A:B,2,FALSE),"")</f>
        <v/>
      </c>
      <c r="F8922" s="10">
        <f>IFERROR(INDEX(Lotes!$E:$E,MATCH(1,(Lotes!$A:$A=C8922)*(Lotes!$C:$C=E8922),0)),"")</f>
        <v/>
      </c>
      <c r="G8922" s="14" t="n"/>
    </row>
    <row r="8923">
      <c r="A8923" s="10" t="n"/>
      <c r="D8923">
        <f>IFERROR(VLOOKUP(C8923,Produtos!A:B,2,FALSE),"")</f>
        <v/>
      </c>
      <c r="F8923" s="10">
        <f>IFERROR(INDEX(Lotes!$E:$E,MATCH(1,(Lotes!$A:$A=C8923)*(Lotes!$C:$C=E8923),0)),"")</f>
        <v/>
      </c>
      <c r="G8923" s="14" t="n"/>
    </row>
    <row r="8924">
      <c r="A8924" s="10" t="n"/>
      <c r="D8924">
        <f>IFERROR(VLOOKUP(C8924,Produtos!A:B,2,FALSE),"")</f>
        <v/>
      </c>
      <c r="F8924" s="10">
        <f>IFERROR(INDEX(Lotes!$E:$E,MATCH(1,(Lotes!$A:$A=C8924)*(Lotes!$C:$C=E8924),0)),"")</f>
        <v/>
      </c>
      <c r="G8924" s="14" t="n"/>
    </row>
    <row r="8925">
      <c r="A8925" s="10" t="n"/>
      <c r="D8925">
        <f>IFERROR(VLOOKUP(C8925,Produtos!A:B,2,FALSE),"")</f>
        <v/>
      </c>
      <c r="F8925" s="10">
        <f>IFERROR(INDEX(Lotes!$E:$E,MATCH(1,(Lotes!$A:$A=C8925)*(Lotes!$C:$C=E8925),0)),"")</f>
        <v/>
      </c>
      <c r="G8925" s="14" t="n"/>
    </row>
    <row r="8926">
      <c r="A8926" s="10" t="n"/>
      <c r="D8926">
        <f>IFERROR(VLOOKUP(C8926,Produtos!A:B,2,FALSE),"")</f>
        <v/>
      </c>
      <c r="F8926" s="10">
        <f>IFERROR(INDEX(Lotes!$E:$E,MATCH(1,(Lotes!$A:$A=C8926)*(Lotes!$C:$C=E8926),0)),"")</f>
        <v/>
      </c>
      <c r="G8926" s="14" t="n"/>
    </row>
    <row r="8927">
      <c r="A8927" s="10" t="n"/>
      <c r="D8927">
        <f>IFERROR(VLOOKUP(C8927,Produtos!A:B,2,FALSE),"")</f>
        <v/>
      </c>
      <c r="F8927" s="10">
        <f>IFERROR(INDEX(Lotes!$E:$E,MATCH(1,(Lotes!$A:$A=C8927)*(Lotes!$C:$C=E8927),0)),"")</f>
        <v/>
      </c>
      <c r="G8927" s="14" t="n"/>
    </row>
    <row r="8928">
      <c r="A8928" s="10" t="n"/>
      <c r="D8928">
        <f>IFERROR(VLOOKUP(C8928,Produtos!A:B,2,FALSE),"")</f>
        <v/>
      </c>
      <c r="F8928" s="10">
        <f>IFERROR(INDEX(Lotes!$E:$E,MATCH(1,(Lotes!$A:$A=C8928)*(Lotes!$C:$C=E8928),0)),"")</f>
        <v/>
      </c>
      <c r="G8928" s="14" t="n"/>
    </row>
    <row r="8929">
      <c r="A8929" s="10" t="n"/>
      <c r="D8929">
        <f>IFERROR(VLOOKUP(C8929,Produtos!A:B,2,FALSE),"")</f>
        <v/>
      </c>
      <c r="F8929" s="10">
        <f>IFERROR(INDEX(Lotes!$E:$E,MATCH(1,(Lotes!$A:$A=C8929)*(Lotes!$C:$C=E8929),0)),"")</f>
        <v/>
      </c>
      <c r="G8929" s="14" t="n"/>
    </row>
    <row r="8930">
      <c r="A8930" s="10" t="n"/>
      <c r="D8930">
        <f>IFERROR(VLOOKUP(C8930,Produtos!A:B,2,FALSE),"")</f>
        <v/>
      </c>
      <c r="F8930" s="10">
        <f>IFERROR(INDEX(Lotes!$E:$E,MATCH(1,(Lotes!$A:$A=C8930)*(Lotes!$C:$C=E8930),0)),"")</f>
        <v/>
      </c>
      <c r="G8930" s="14" t="n"/>
    </row>
    <row r="8931">
      <c r="A8931" s="10" t="n"/>
      <c r="D8931">
        <f>IFERROR(VLOOKUP(C8931,Produtos!A:B,2,FALSE),"")</f>
        <v/>
      </c>
      <c r="F8931" s="10">
        <f>IFERROR(INDEX(Lotes!$E:$E,MATCH(1,(Lotes!$A:$A=C8931)*(Lotes!$C:$C=E8931),0)),"")</f>
        <v/>
      </c>
      <c r="G8931" s="14" t="n"/>
    </row>
    <row r="8932">
      <c r="A8932" s="10" t="n"/>
      <c r="D8932">
        <f>IFERROR(VLOOKUP(C8932,Produtos!A:B,2,FALSE),"")</f>
        <v/>
      </c>
      <c r="F8932" s="10">
        <f>IFERROR(INDEX(Lotes!$E:$E,MATCH(1,(Lotes!$A:$A=C8932)*(Lotes!$C:$C=E8932),0)),"")</f>
        <v/>
      </c>
      <c r="G8932" s="14" t="n"/>
    </row>
    <row r="8933">
      <c r="A8933" s="10" t="n"/>
      <c r="D8933">
        <f>IFERROR(VLOOKUP(C8933,Produtos!A:B,2,FALSE),"")</f>
        <v/>
      </c>
      <c r="F8933" s="10">
        <f>IFERROR(INDEX(Lotes!$E:$E,MATCH(1,(Lotes!$A:$A=C8933)*(Lotes!$C:$C=E8933),0)),"")</f>
        <v/>
      </c>
      <c r="G8933" s="14" t="n"/>
    </row>
    <row r="8934">
      <c r="A8934" s="10" t="n"/>
      <c r="D8934">
        <f>IFERROR(VLOOKUP(C8934,Produtos!A:B,2,FALSE),"")</f>
        <v/>
      </c>
      <c r="F8934" s="10">
        <f>IFERROR(INDEX(Lotes!$E:$E,MATCH(1,(Lotes!$A:$A=C8934)*(Lotes!$C:$C=E8934),0)),"")</f>
        <v/>
      </c>
      <c r="G8934" s="14" t="n"/>
    </row>
    <row r="8935">
      <c r="A8935" s="10" t="n"/>
      <c r="D8935">
        <f>IFERROR(VLOOKUP(C8935,Produtos!A:B,2,FALSE),"")</f>
        <v/>
      </c>
      <c r="F8935" s="10">
        <f>IFERROR(INDEX(Lotes!$E:$E,MATCH(1,(Lotes!$A:$A=C8935)*(Lotes!$C:$C=E8935),0)),"")</f>
        <v/>
      </c>
      <c r="G8935" s="14" t="n"/>
    </row>
    <row r="8936">
      <c r="A8936" s="10" t="n"/>
      <c r="D8936">
        <f>IFERROR(VLOOKUP(C8936,Produtos!A:B,2,FALSE),"")</f>
        <v/>
      </c>
      <c r="F8936" s="10">
        <f>IFERROR(INDEX(Lotes!$E:$E,MATCH(1,(Lotes!$A:$A=C8936)*(Lotes!$C:$C=E8936),0)),"")</f>
        <v/>
      </c>
      <c r="G8936" s="14" t="n"/>
    </row>
    <row r="8937">
      <c r="A8937" s="10" t="n"/>
      <c r="D8937">
        <f>IFERROR(VLOOKUP(C8937,Produtos!A:B,2,FALSE),"")</f>
        <v/>
      </c>
      <c r="F8937" s="10">
        <f>IFERROR(INDEX(Lotes!$E:$E,MATCH(1,(Lotes!$A:$A=C8937)*(Lotes!$C:$C=E8937),0)),"")</f>
        <v/>
      </c>
      <c r="G8937" s="14" t="n"/>
    </row>
    <row r="8938">
      <c r="A8938" s="10" t="n"/>
      <c r="D8938">
        <f>IFERROR(VLOOKUP(C8938,Produtos!A:B,2,FALSE),"")</f>
        <v/>
      </c>
      <c r="F8938" s="10">
        <f>IFERROR(INDEX(Lotes!$E:$E,MATCH(1,(Lotes!$A:$A=C8938)*(Lotes!$C:$C=E8938),0)),"")</f>
        <v/>
      </c>
      <c r="G8938" s="14" t="n"/>
    </row>
    <row r="8939">
      <c r="A8939" s="10" t="n"/>
      <c r="D8939">
        <f>IFERROR(VLOOKUP(C8939,Produtos!A:B,2,FALSE),"")</f>
        <v/>
      </c>
      <c r="F8939" s="10">
        <f>IFERROR(INDEX(Lotes!$E:$E,MATCH(1,(Lotes!$A:$A=C8939)*(Lotes!$C:$C=E8939),0)),"")</f>
        <v/>
      </c>
      <c r="G8939" s="14" t="n"/>
    </row>
    <row r="8940">
      <c r="A8940" s="10" t="n"/>
      <c r="D8940">
        <f>IFERROR(VLOOKUP(C8940,Produtos!A:B,2,FALSE),"")</f>
        <v/>
      </c>
      <c r="F8940" s="10">
        <f>IFERROR(INDEX(Lotes!$E:$E,MATCH(1,(Lotes!$A:$A=C8940)*(Lotes!$C:$C=E8940),0)),"")</f>
        <v/>
      </c>
      <c r="G8940" s="14" t="n"/>
    </row>
    <row r="8941">
      <c r="A8941" s="10" t="n"/>
      <c r="D8941">
        <f>IFERROR(VLOOKUP(C8941,Produtos!A:B,2,FALSE),"")</f>
        <v/>
      </c>
      <c r="F8941" s="10">
        <f>IFERROR(INDEX(Lotes!$E:$E,MATCH(1,(Lotes!$A:$A=C8941)*(Lotes!$C:$C=E8941),0)),"")</f>
        <v/>
      </c>
      <c r="G8941" s="14" t="n"/>
    </row>
    <row r="8942">
      <c r="A8942" s="10" t="n"/>
      <c r="D8942">
        <f>IFERROR(VLOOKUP(C8942,Produtos!A:B,2,FALSE),"")</f>
        <v/>
      </c>
      <c r="F8942" s="10">
        <f>IFERROR(INDEX(Lotes!$E:$E,MATCH(1,(Lotes!$A:$A=C8942)*(Lotes!$C:$C=E8942),0)),"")</f>
        <v/>
      </c>
      <c r="G8942" s="14" t="n"/>
    </row>
    <row r="8943">
      <c r="A8943" s="10" t="n"/>
      <c r="D8943">
        <f>IFERROR(VLOOKUP(C8943,Produtos!A:B,2,FALSE),"")</f>
        <v/>
      </c>
      <c r="F8943" s="10">
        <f>IFERROR(INDEX(Lotes!$E:$E,MATCH(1,(Lotes!$A:$A=C8943)*(Lotes!$C:$C=E8943),0)),"")</f>
        <v/>
      </c>
      <c r="G8943" s="14" t="n"/>
    </row>
    <row r="8944">
      <c r="A8944" s="10" t="n"/>
      <c r="D8944">
        <f>IFERROR(VLOOKUP(C8944,Produtos!A:B,2,FALSE),"")</f>
        <v/>
      </c>
      <c r="F8944" s="10">
        <f>IFERROR(INDEX(Lotes!$E:$E,MATCH(1,(Lotes!$A:$A=C8944)*(Lotes!$C:$C=E8944),0)),"")</f>
        <v/>
      </c>
      <c r="G8944" s="14" t="n"/>
    </row>
    <row r="8945">
      <c r="A8945" s="10" t="n"/>
      <c r="D8945">
        <f>IFERROR(VLOOKUP(C8945,Produtos!A:B,2,FALSE),"")</f>
        <v/>
      </c>
      <c r="F8945" s="10">
        <f>IFERROR(INDEX(Lotes!$E:$E,MATCH(1,(Lotes!$A:$A=C8945)*(Lotes!$C:$C=E8945),0)),"")</f>
        <v/>
      </c>
      <c r="G8945" s="14" t="n"/>
    </row>
    <row r="8946">
      <c r="A8946" s="10" t="n"/>
      <c r="D8946">
        <f>IFERROR(VLOOKUP(C8946,Produtos!A:B,2,FALSE),"")</f>
        <v/>
      </c>
      <c r="F8946" s="10">
        <f>IFERROR(INDEX(Lotes!$E:$E,MATCH(1,(Lotes!$A:$A=C8946)*(Lotes!$C:$C=E8946),0)),"")</f>
        <v/>
      </c>
      <c r="G8946" s="14" t="n"/>
    </row>
    <row r="8947">
      <c r="A8947" s="10" t="n"/>
      <c r="D8947">
        <f>IFERROR(VLOOKUP(C8947,Produtos!A:B,2,FALSE),"")</f>
        <v/>
      </c>
      <c r="F8947" s="10">
        <f>IFERROR(INDEX(Lotes!$E:$E,MATCH(1,(Lotes!$A:$A=C8947)*(Lotes!$C:$C=E8947),0)),"")</f>
        <v/>
      </c>
      <c r="G8947" s="14" t="n"/>
    </row>
    <row r="8948">
      <c r="A8948" s="10" t="n"/>
      <c r="D8948">
        <f>IFERROR(VLOOKUP(C8948,Produtos!A:B,2,FALSE),"")</f>
        <v/>
      </c>
      <c r="F8948" s="10">
        <f>IFERROR(INDEX(Lotes!$E:$E,MATCH(1,(Lotes!$A:$A=C8948)*(Lotes!$C:$C=E8948),0)),"")</f>
        <v/>
      </c>
      <c r="G8948" s="14" t="n"/>
    </row>
    <row r="8949">
      <c r="A8949" s="10" t="n"/>
      <c r="D8949">
        <f>IFERROR(VLOOKUP(C8949,Produtos!A:B,2,FALSE),"")</f>
        <v/>
      </c>
      <c r="F8949" s="10">
        <f>IFERROR(INDEX(Lotes!$E:$E,MATCH(1,(Lotes!$A:$A=C8949)*(Lotes!$C:$C=E8949),0)),"")</f>
        <v/>
      </c>
      <c r="G8949" s="14" t="n"/>
    </row>
    <row r="8950">
      <c r="A8950" s="10" t="n"/>
      <c r="D8950">
        <f>IFERROR(VLOOKUP(C8950,Produtos!A:B,2,FALSE),"")</f>
        <v/>
      </c>
      <c r="F8950" s="10">
        <f>IFERROR(INDEX(Lotes!$E:$E,MATCH(1,(Lotes!$A:$A=C8950)*(Lotes!$C:$C=E8950),0)),"")</f>
        <v/>
      </c>
      <c r="G8950" s="14" t="n"/>
    </row>
    <row r="8951">
      <c r="A8951" s="10" t="n"/>
      <c r="D8951">
        <f>IFERROR(VLOOKUP(C8951,Produtos!A:B,2,FALSE),"")</f>
        <v/>
      </c>
      <c r="F8951" s="10">
        <f>IFERROR(INDEX(Lotes!$E:$E,MATCH(1,(Lotes!$A:$A=C8951)*(Lotes!$C:$C=E8951),0)),"")</f>
        <v/>
      </c>
      <c r="G8951" s="14" t="n"/>
    </row>
    <row r="8952">
      <c r="A8952" s="10" t="n"/>
      <c r="D8952">
        <f>IFERROR(VLOOKUP(C8952,Produtos!A:B,2,FALSE),"")</f>
        <v/>
      </c>
      <c r="F8952" s="10">
        <f>IFERROR(INDEX(Lotes!$E:$E,MATCH(1,(Lotes!$A:$A=C8952)*(Lotes!$C:$C=E8952),0)),"")</f>
        <v/>
      </c>
      <c r="G8952" s="14" t="n"/>
    </row>
    <row r="8953">
      <c r="A8953" s="10" t="n"/>
      <c r="D8953">
        <f>IFERROR(VLOOKUP(C8953,Produtos!A:B,2,FALSE),"")</f>
        <v/>
      </c>
      <c r="F8953" s="10">
        <f>IFERROR(INDEX(Lotes!$E:$E,MATCH(1,(Lotes!$A:$A=C8953)*(Lotes!$C:$C=E8953),0)),"")</f>
        <v/>
      </c>
      <c r="G8953" s="14" t="n"/>
    </row>
    <row r="8954">
      <c r="A8954" s="10" t="n"/>
      <c r="D8954">
        <f>IFERROR(VLOOKUP(C8954,Produtos!A:B,2,FALSE),"")</f>
        <v/>
      </c>
      <c r="F8954" s="10">
        <f>IFERROR(INDEX(Lotes!$E:$E,MATCH(1,(Lotes!$A:$A=C8954)*(Lotes!$C:$C=E8954),0)),"")</f>
        <v/>
      </c>
      <c r="G8954" s="14" t="n"/>
    </row>
    <row r="8955">
      <c r="A8955" s="10" t="n"/>
      <c r="D8955">
        <f>IFERROR(VLOOKUP(C8955,Produtos!A:B,2,FALSE),"")</f>
        <v/>
      </c>
      <c r="F8955" s="10">
        <f>IFERROR(INDEX(Lotes!$E:$E,MATCH(1,(Lotes!$A:$A=C8955)*(Lotes!$C:$C=E8955),0)),"")</f>
        <v/>
      </c>
      <c r="G8955" s="14" t="n"/>
    </row>
    <row r="8956">
      <c r="A8956" s="10" t="n"/>
      <c r="D8956">
        <f>IFERROR(VLOOKUP(C8956,Produtos!A:B,2,FALSE),"")</f>
        <v/>
      </c>
      <c r="F8956" s="10">
        <f>IFERROR(INDEX(Lotes!$E:$E,MATCH(1,(Lotes!$A:$A=C8956)*(Lotes!$C:$C=E8956),0)),"")</f>
        <v/>
      </c>
      <c r="G8956" s="14" t="n"/>
    </row>
    <row r="8957">
      <c r="A8957" s="10" t="n"/>
      <c r="D8957">
        <f>IFERROR(VLOOKUP(C8957,Produtos!A:B,2,FALSE),"")</f>
        <v/>
      </c>
      <c r="F8957" s="10">
        <f>IFERROR(INDEX(Lotes!$E:$E,MATCH(1,(Lotes!$A:$A=C8957)*(Lotes!$C:$C=E8957),0)),"")</f>
        <v/>
      </c>
      <c r="G8957" s="14" t="n"/>
    </row>
    <row r="8958">
      <c r="A8958" s="10" t="n"/>
      <c r="D8958">
        <f>IFERROR(VLOOKUP(C8958,Produtos!A:B,2,FALSE),"")</f>
        <v/>
      </c>
      <c r="F8958" s="10">
        <f>IFERROR(INDEX(Lotes!$E:$E,MATCH(1,(Lotes!$A:$A=C8958)*(Lotes!$C:$C=E8958),0)),"")</f>
        <v/>
      </c>
      <c r="G8958" s="14" t="n"/>
    </row>
    <row r="8959">
      <c r="A8959" s="10" t="n"/>
      <c r="D8959">
        <f>IFERROR(VLOOKUP(C8959,Produtos!A:B,2,FALSE),"")</f>
        <v/>
      </c>
      <c r="F8959" s="10">
        <f>IFERROR(INDEX(Lotes!$E:$E,MATCH(1,(Lotes!$A:$A=C8959)*(Lotes!$C:$C=E8959),0)),"")</f>
        <v/>
      </c>
      <c r="G8959" s="14" t="n"/>
    </row>
    <row r="8960">
      <c r="A8960" s="10" t="n"/>
      <c r="D8960">
        <f>IFERROR(VLOOKUP(C8960,Produtos!A:B,2,FALSE),"")</f>
        <v/>
      </c>
      <c r="F8960" s="10">
        <f>IFERROR(INDEX(Lotes!$E:$E,MATCH(1,(Lotes!$A:$A=C8960)*(Lotes!$C:$C=E8960),0)),"")</f>
        <v/>
      </c>
      <c r="G8960" s="14" t="n"/>
    </row>
    <row r="8961">
      <c r="A8961" s="10" t="n"/>
      <c r="D8961">
        <f>IFERROR(VLOOKUP(C8961,Produtos!A:B,2,FALSE),"")</f>
        <v/>
      </c>
      <c r="F8961" s="10">
        <f>IFERROR(INDEX(Lotes!$E:$E,MATCH(1,(Lotes!$A:$A=C8961)*(Lotes!$C:$C=E8961),0)),"")</f>
        <v/>
      </c>
      <c r="G8961" s="14" t="n"/>
    </row>
    <row r="8962">
      <c r="A8962" s="10" t="n"/>
      <c r="D8962">
        <f>IFERROR(VLOOKUP(C8962,Produtos!A:B,2,FALSE),"")</f>
        <v/>
      </c>
      <c r="F8962" s="10">
        <f>IFERROR(INDEX(Lotes!$E:$E,MATCH(1,(Lotes!$A:$A=C8962)*(Lotes!$C:$C=E8962),0)),"")</f>
        <v/>
      </c>
      <c r="G8962" s="14" t="n"/>
    </row>
    <row r="8963">
      <c r="A8963" s="10" t="n"/>
      <c r="D8963">
        <f>IFERROR(VLOOKUP(C8963,Produtos!A:B,2,FALSE),"")</f>
        <v/>
      </c>
      <c r="F8963" s="10">
        <f>IFERROR(INDEX(Lotes!$E:$E,MATCH(1,(Lotes!$A:$A=C8963)*(Lotes!$C:$C=E8963),0)),"")</f>
        <v/>
      </c>
      <c r="G8963" s="14" t="n"/>
    </row>
    <row r="8964">
      <c r="A8964" s="10" t="n"/>
      <c r="D8964">
        <f>IFERROR(VLOOKUP(C8964,Produtos!A:B,2,FALSE),"")</f>
        <v/>
      </c>
      <c r="F8964" s="10">
        <f>IFERROR(INDEX(Lotes!$E:$E,MATCH(1,(Lotes!$A:$A=C8964)*(Lotes!$C:$C=E8964),0)),"")</f>
        <v/>
      </c>
      <c r="G8964" s="14" t="n"/>
    </row>
    <row r="8965">
      <c r="A8965" s="10" t="n"/>
      <c r="D8965">
        <f>IFERROR(VLOOKUP(C8965,Produtos!A:B,2,FALSE),"")</f>
        <v/>
      </c>
      <c r="F8965" s="10">
        <f>IFERROR(INDEX(Lotes!$E:$E,MATCH(1,(Lotes!$A:$A=C8965)*(Lotes!$C:$C=E8965),0)),"")</f>
        <v/>
      </c>
      <c r="G8965" s="14" t="n"/>
    </row>
    <row r="8966">
      <c r="A8966" s="10" t="n"/>
      <c r="D8966">
        <f>IFERROR(VLOOKUP(C8966,Produtos!A:B,2,FALSE),"")</f>
        <v/>
      </c>
      <c r="F8966" s="10">
        <f>IFERROR(INDEX(Lotes!$E:$E,MATCH(1,(Lotes!$A:$A=C8966)*(Lotes!$C:$C=E8966),0)),"")</f>
        <v/>
      </c>
      <c r="G8966" s="14" t="n"/>
    </row>
    <row r="8967">
      <c r="A8967" s="10" t="n"/>
      <c r="D8967">
        <f>IFERROR(VLOOKUP(C8967,Produtos!A:B,2,FALSE),"")</f>
        <v/>
      </c>
      <c r="F8967" s="10">
        <f>IFERROR(INDEX(Lotes!$E:$E,MATCH(1,(Lotes!$A:$A=C8967)*(Lotes!$C:$C=E8967),0)),"")</f>
        <v/>
      </c>
      <c r="G8967" s="14" t="n"/>
    </row>
    <row r="8968">
      <c r="A8968" s="10" t="n"/>
      <c r="D8968">
        <f>IFERROR(VLOOKUP(C8968,Produtos!A:B,2,FALSE),"")</f>
        <v/>
      </c>
      <c r="F8968" s="10">
        <f>IFERROR(INDEX(Lotes!$E:$E,MATCH(1,(Lotes!$A:$A=C8968)*(Lotes!$C:$C=E8968),0)),"")</f>
        <v/>
      </c>
      <c r="G8968" s="14" t="n"/>
    </row>
    <row r="8969">
      <c r="A8969" s="10" t="n"/>
      <c r="D8969">
        <f>IFERROR(VLOOKUP(C8969,Produtos!A:B,2,FALSE),"")</f>
        <v/>
      </c>
      <c r="F8969" s="10">
        <f>IFERROR(INDEX(Lotes!$E:$E,MATCH(1,(Lotes!$A:$A=C8969)*(Lotes!$C:$C=E8969),0)),"")</f>
        <v/>
      </c>
      <c r="G8969" s="14" t="n"/>
    </row>
    <row r="8970">
      <c r="A8970" s="10" t="n"/>
      <c r="D8970">
        <f>IFERROR(VLOOKUP(C8970,Produtos!A:B,2,FALSE),"")</f>
        <v/>
      </c>
      <c r="F8970" s="10">
        <f>IFERROR(INDEX(Lotes!$E:$E,MATCH(1,(Lotes!$A:$A=C8970)*(Lotes!$C:$C=E8970),0)),"")</f>
        <v/>
      </c>
      <c r="G8970" s="14" t="n"/>
    </row>
    <row r="8971">
      <c r="A8971" s="10" t="n"/>
      <c r="D8971">
        <f>IFERROR(VLOOKUP(C8971,Produtos!A:B,2,FALSE),"")</f>
        <v/>
      </c>
      <c r="F8971" s="10">
        <f>IFERROR(INDEX(Lotes!$E:$E,MATCH(1,(Lotes!$A:$A=C8971)*(Lotes!$C:$C=E8971),0)),"")</f>
        <v/>
      </c>
      <c r="G8971" s="14" t="n"/>
    </row>
    <row r="8972">
      <c r="A8972" s="10" t="n"/>
      <c r="D8972">
        <f>IFERROR(VLOOKUP(C8972,Produtos!A:B,2,FALSE),"")</f>
        <v/>
      </c>
      <c r="F8972" s="10">
        <f>IFERROR(INDEX(Lotes!$E:$E,MATCH(1,(Lotes!$A:$A=C8972)*(Lotes!$C:$C=E8972),0)),"")</f>
        <v/>
      </c>
      <c r="G8972" s="14" t="n"/>
    </row>
    <row r="8973">
      <c r="A8973" s="10" t="n"/>
      <c r="D8973">
        <f>IFERROR(VLOOKUP(C8973,Produtos!A:B,2,FALSE),"")</f>
        <v/>
      </c>
      <c r="F8973" s="10">
        <f>IFERROR(INDEX(Lotes!$E:$E,MATCH(1,(Lotes!$A:$A=C8973)*(Lotes!$C:$C=E8973),0)),"")</f>
        <v/>
      </c>
      <c r="G8973" s="14" t="n"/>
    </row>
    <row r="8974">
      <c r="A8974" s="10" t="n"/>
      <c r="D8974">
        <f>IFERROR(VLOOKUP(C8974,Produtos!A:B,2,FALSE),"")</f>
        <v/>
      </c>
      <c r="F8974" s="10">
        <f>IFERROR(INDEX(Lotes!$E:$E,MATCH(1,(Lotes!$A:$A=C8974)*(Lotes!$C:$C=E8974),0)),"")</f>
        <v/>
      </c>
      <c r="G8974" s="14" t="n"/>
    </row>
    <row r="8975">
      <c r="A8975" s="10" t="n"/>
      <c r="D8975">
        <f>IFERROR(VLOOKUP(C8975,Produtos!A:B,2,FALSE),"")</f>
        <v/>
      </c>
      <c r="F8975" s="10">
        <f>IFERROR(INDEX(Lotes!$E:$E,MATCH(1,(Lotes!$A:$A=C8975)*(Lotes!$C:$C=E8975),0)),"")</f>
        <v/>
      </c>
      <c r="G8975" s="14" t="n"/>
    </row>
    <row r="8976">
      <c r="A8976" s="10" t="n"/>
      <c r="D8976">
        <f>IFERROR(VLOOKUP(C8976,Produtos!A:B,2,FALSE),"")</f>
        <v/>
      </c>
      <c r="F8976" s="10">
        <f>IFERROR(INDEX(Lotes!$E:$E,MATCH(1,(Lotes!$A:$A=C8976)*(Lotes!$C:$C=E8976),0)),"")</f>
        <v/>
      </c>
      <c r="G8976" s="14" t="n"/>
    </row>
    <row r="8977">
      <c r="A8977" s="10" t="n"/>
      <c r="D8977">
        <f>IFERROR(VLOOKUP(C8977,Produtos!A:B,2,FALSE),"")</f>
        <v/>
      </c>
      <c r="F8977" s="10">
        <f>IFERROR(INDEX(Lotes!$E:$E,MATCH(1,(Lotes!$A:$A=C8977)*(Lotes!$C:$C=E8977),0)),"")</f>
        <v/>
      </c>
      <c r="G8977" s="14" t="n"/>
    </row>
    <row r="8978">
      <c r="A8978" s="10" t="n"/>
      <c r="D8978">
        <f>IFERROR(VLOOKUP(C8978,Produtos!A:B,2,FALSE),"")</f>
        <v/>
      </c>
      <c r="F8978" s="10">
        <f>IFERROR(INDEX(Lotes!$E:$E,MATCH(1,(Lotes!$A:$A=C8978)*(Lotes!$C:$C=E8978),0)),"")</f>
        <v/>
      </c>
      <c r="G8978" s="14" t="n"/>
    </row>
    <row r="8979">
      <c r="A8979" s="10" t="n"/>
      <c r="D8979">
        <f>IFERROR(VLOOKUP(C8979,Produtos!A:B,2,FALSE),"")</f>
        <v/>
      </c>
      <c r="F8979" s="10">
        <f>IFERROR(INDEX(Lotes!$E:$E,MATCH(1,(Lotes!$A:$A=C8979)*(Lotes!$C:$C=E8979),0)),"")</f>
        <v/>
      </c>
      <c r="G8979" s="14" t="n"/>
    </row>
    <row r="8980">
      <c r="A8980" s="10" t="n"/>
      <c r="D8980">
        <f>IFERROR(VLOOKUP(C8980,Produtos!A:B,2,FALSE),"")</f>
        <v/>
      </c>
      <c r="F8980" s="10">
        <f>IFERROR(INDEX(Lotes!$E:$E,MATCH(1,(Lotes!$A:$A=C8980)*(Lotes!$C:$C=E8980),0)),"")</f>
        <v/>
      </c>
      <c r="G8980" s="14" t="n"/>
    </row>
    <row r="8981">
      <c r="A8981" s="10" t="n"/>
      <c r="D8981">
        <f>IFERROR(VLOOKUP(C8981,Produtos!A:B,2,FALSE),"")</f>
        <v/>
      </c>
      <c r="F8981" s="10">
        <f>IFERROR(INDEX(Lotes!$E:$E,MATCH(1,(Lotes!$A:$A=C8981)*(Lotes!$C:$C=E8981),0)),"")</f>
        <v/>
      </c>
      <c r="G8981" s="14" t="n"/>
    </row>
    <row r="8982">
      <c r="A8982" s="10" t="n"/>
      <c r="D8982">
        <f>IFERROR(VLOOKUP(C8982,Produtos!A:B,2,FALSE),"")</f>
        <v/>
      </c>
      <c r="F8982" s="10">
        <f>IFERROR(INDEX(Lotes!$E:$E,MATCH(1,(Lotes!$A:$A=C8982)*(Lotes!$C:$C=E8982),0)),"")</f>
        <v/>
      </c>
      <c r="G8982" s="14" t="n"/>
    </row>
    <row r="8983">
      <c r="A8983" s="10" t="n"/>
      <c r="D8983">
        <f>IFERROR(VLOOKUP(C8983,Produtos!A:B,2,FALSE),"")</f>
        <v/>
      </c>
      <c r="F8983" s="10">
        <f>IFERROR(INDEX(Lotes!$E:$E,MATCH(1,(Lotes!$A:$A=C8983)*(Lotes!$C:$C=E8983),0)),"")</f>
        <v/>
      </c>
      <c r="G8983" s="14" t="n"/>
    </row>
    <row r="8984">
      <c r="A8984" s="10" t="n"/>
      <c r="D8984">
        <f>IFERROR(VLOOKUP(C8984,Produtos!A:B,2,FALSE),"")</f>
        <v/>
      </c>
      <c r="F8984" s="10">
        <f>IFERROR(INDEX(Lotes!$E:$E,MATCH(1,(Lotes!$A:$A=C8984)*(Lotes!$C:$C=E8984),0)),"")</f>
        <v/>
      </c>
      <c r="G8984" s="14" t="n"/>
    </row>
    <row r="8985">
      <c r="A8985" s="10" t="n"/>
      <c r="D8985">
        <f>IFERROR(VLOOKUP(C8985,Produtos!A:B,2,FALSE),"")</f>
        <v/>
      </c>
      <c r="F8985" s="10">
        <f>IFERROR(INDEX(Lotes!$E:$E,MATCH(1,(Lotes!$A:$A=C8985)*(Lotes!$C:$C=E8985),0)),"")</f>
        <v/>
      </c>
      <c r="G8985" s="14" t="n"/>
    </row>
    <row r="8986">
      <c r="A8986" s="10" t="n"/>
      <c r="D8986">
        <f>IFERROR(VLOOKUP(C8986,Produtos!A:B,2,FALSE),"")</f>
        <v/>
      </c>
      <c r="F8986" s="10">
        <f>IFERROR(INDEX(Lotes!$E:$E,MATCH(1,(Lotes!$A:$A=C8986)*(Lotes!$C:$C=E8986),0)),"")</f>
        <v/>
      </c>
      <c r="G8986" s="14" t="n"/>
    </row>
    <row r="8987">
      <c r="A8987" s="10" t="n"/>
      <c r="D8987">
        <f>IFERROR(VLOOKUP(C8987,Produtos!A:B,2,FALSE),"")</f>
        <v/>
      </c>
      <c r="F8987" s="10">
        <f>IFERROR(INDEX(Lotes!$E:$E,MATCH(1,(Lotes!$A:$A=C8987)*(Lotes!$C:$C=E8987),0)),"")</f>
        <v/>
      </c>
      <c r="G8987" s="14" t="n"/>
    </row>
    <row r="8988">
      <c r="A8988" s="10" t="n"/>
      <c r="D8988">
        <f>IFERROR(VLOOKUP(C8988,Produtos!A:B,2,FALSE),"")</f>
        <v/>
      </c>
      <c r="F8988" s="10">
        <f>IFERROR(INDEX(Lotes!$E:$E,MATCH(1,(Lotes!$A:$A=C8988)*(Lotes!$C:$C=E8988),0)),"")</f>
        <v/>
      </c>
      <c r="G8988" s="14" t="n"/>
    </row>
    <row r="8989">
      <c r="A8989" s="10" t="n"/>
      <c r="D8989">
        <f>IFERROR(VLOOKUP(C8989,Produtos!A:B,2,FALSE),"")</f>
        <v/>
      </c>
      <c r="F8989" s="10">
        <f>IFERROR(INDEX(Lotes!$E:$E,MATCH(1,(Lotes!$A:$A=C8989)*(Lotes!$C:$C=E8989),0)),"")</f>
        <v/>
      </c>
      <c r="G8989" s="14" t="n"/>
    </row>
    <row r="8990">
      <c r="A8990" s="10" t="n"/>
      <c r="D8990">
        <f>IFERROR(VLOOKUP(C8990,Produtos!A:B,2,FALSE),"")</f>
        <v/>
      </c>
      <c r="F8990" s="10">
        <f>IFERROR(INDEX(Lotes!$E:$E,MATCH(1,(Lotes!$A:$A=C8990)*(Lotes!$C:$C=E8990),0)),"")</f>
        <v/>
      </c>
      <c r="G8990" s="14" t="n"/>
    </row>
    <row r="8991">
      <c r="A8991" s="10" t="n"/>
      <c r="D8991">
        <f>IFERROR(VLOOKUP(C8991,Produtos!A:B,2,FALSE),"")</f>
        <v/>
      </c>
      <c r="F8991" s="10">
        <f>IFERROR(INDEX(Lotes!$E:$E,MATCH(1,(Lotes!$A:$A=C8991)*(Lotes!$C:$C=E8991),0)),"")</f>
        <v/>
      </c>
      <c r="G8991" s="14" t="n"/>
    </row>
    <row r="8992">
      <c r="A8992" s="10" t="n"/>
      <c r="D8992">
        <f>IFERROR(VLOOKUP(C8992,Produtos!A:B,2,FALSE),"")</f>
        <v/>
      </c>
      <c r="F8992" s="10">
        <f>IFERROR(INDEX(Lotes!$E:$E,MATCH(1,(Lotes!$A:$A=C8992)*(Lotes!$C:$C=E8992),0)),"")</f>
        <v/>
      </c>
      <c r="G8992" s="14" t="n"/>
    </row>
    <row r="8993">
      <c r="A8993" s="10" t="n"/>
      <c r="D8993">
        <f>IFERROR(VLOOKUP(C8993,Produtos!A:B,2,FALSE),"")</f>
        <v/>
      </c>
      <c r="F8993" s="10">
        <f>IFERROR(INDEX(Lotes!$E:$E,MATCH(1,(Lotes!$A:$A=C8993)*(Lotes!$C:$C=E8993),0)),"")</f>
        <v/>
      </c>
      <c r="G8993" s="14" t="n"/>
    </row>
    <row r="8994">
      <c r="A8994" s="10" t="n"/>
      <c r="D8994">
        <f>IFERROR(VLOOKUP(C8994,Produtos!A:B,2,FALSE),"")</f>
        <v/>
      </c>
      <c r="F8994" s="10">
        <f>IFERROR(INDEX(Lotes!$E:$E,MATCH(1,(Lotes!$A:$A=C8994)*(Lotes!$C:$C=E8994),0)),"")</f>
        <v/>
      </c>
      <c r="G8994" s="14" t="n"/>
    </row>
    <row r="8995">
      <c r="A8995" s="10" t="n"/>
      <c r="D8995">
        <f>IFERROR(VLOOKUP(C8995,Produtos!A:B,2,FALSE),"")</f>
        <v/>
      </c>
      <c r="F8995" s="10">
        <f>IFERROR(INDEX(Lotes!$E:$E,MATCH(1,(Lotes!$A:$A=C8995)*(Lotes!$C:$C=E8995),0)),"")</f>
        <v/>
      </c>
      <c r="G8995" s="14" t="n"/>
    </row>
    <row r="8996">
      <c r="A8996" s="10" t="n"/>
      <c r="D8996">
        <f>IFERROR(VLOOKUP(C8996,Produtos!A:B,2,FALSE),"")</f>
        <v/>
      </c>
      <c r="F8996" s="10">
        <f>IFERROR(INDEX(Lotes!$E:$E,MATCH(1,(Lotes!$A:$A=C8996)*(Lotes!$C:$C=E8996),0)),"")</f>
        <v/>
      </c>
      <c r="G8996" s="14" t="n"/>
    </row>
    <row r="8997">
      <c r="A8997" s="10" t="n"/>
      <c r="D8997">
        <f>IFERROR(VLOOKUP(C8997,Produtos!A:B,2,FALSE),"")</f>
        <v/>
      </c>
      <c r="F8997" s="10">
        <f>IFERROR(INDEX(Lotes!$E:$E,MATCH(1,(Lotes!$A:$A=C8997)*(Lotes!$C:$C=E8997),0)),"")</f>
        <v/>
      </c>
      <c r="G8997" s="14" t="n"/>
    </row>
    <row r="8998">
      <c r="A8998" s="10" t="n"/>
      <c r="D8998">
        <f>IFERROR(VLOOKUP(C8998,Produtos!A:B,2,FALSE),"")</f>
        <v/>
      </c>
      <c r="F8998" s="10">
        <f>IFERROR(INDEX(Lotes!$E:$E,MATCH(1,(Lotes!$A:$A=C8998)*(Lotes!$C:$C=E8998),0)),"")</f>
        <v/>
      </c>
      <c r="G8998" s="14" t="n"/>
    </row>
    <row r="8999">
      <c r="A8999" s="10" t="n"/>
      <c r="D8999">
        <f>IFERROR(VLOOKUP(C8999,Produtos!A:B,2,FALSE),"")</f>
        <v/>
      </c>
      <c r="F8999" s="10">
        <f>IFERROR(INDEX(Lotes!$E:$E,MATCH(1,(Lotes!$A:$A=C8999)*(Lotes!$C:$C=E8999),0)),"")</f>
        <v/>
      </c>
      <c r="G8999" s="14" t="n"/>
    </row>
    <row r="9000">
      <c r="A9000" s="10" t="n"/>
      <c r="D9000">
        <f>IFERROR(VLOOKUP(C9000,Produtos!A:B,2,FALSE),"")</f>
        <v/>
      </c>
      <c r="F9000" s="10">
        <f>IFERROR(INDEX(Lotes!$E:$E,MATCH(1,(Lotes!$A:$A=C9000)*(Lotes!$C:$C=E9000),0)),"")</f>
        <v/>
      </c>
      <c r="G9000" s="14" t="n"/>
    </row>
    <row r="9001">
      <c r="A9001" s="10" t="n"/>
      <c r="D9001">
        <f>IFERROR(VLOOKUP(C9001,Produtos!A:B,2,FALSE),"")</f>
        <v/>
      </c>
      <c r="F9001" s="10">
        <f>IFERROR(INDEX(Lotes!$E:$E,MATCH(1,(Lotes!$A:$A=C9001)*(Lotes!$C:$C=E9001),0)),"")</f>
        <v/>
      </c>
      <c r="G9001" s="14" t="n"/>
    </row>
    <row r="9002">
      <c r="A9002" s="10" t="n"/>
      <c r="D9002">
        <f>IFERROR(VLOOKUP(C9002,Produtos!A:B,2,FALSE),"")</f>
        <v/>
      </c>
      <c r="F9002" s="10">
        <f>IFERROR(INDEX(Lotes!$E:$E,MATCH(1,(Lotes!$A:$A=C9002)*(Lotes!$C:$C=E9002),0)),"")</f>
        <v/>
      </c>
      <c r="G9002" s="14" t="n"/>
    </row>
    <row r="9003">
      <c r="A9003" s="10" t="n"/>
      <c r="D9003">
        <f>IFERROR(VLOOKUP(C9003,Produtos!A:B,2,FALSE),"")</f>
        <v/>
      </c>
      <c r="F9003" s="10">
        <f>IFERROR(INDEX(Lotes!$E:$E,MATCH(1,(Lotes!$A:$A=C9003)*(Lotes!$C:$C=E9003),0)),"")</f>
        <v/>
      </c>
      <c r="G9003" s="14" t="n"/>
    </row>
    <row r="9004">
      <c r="A9004" s="10" t="n"/>
      <c r="D9004">
        <f>IFERROR(VLOOKUP(C9004,Produtos!A:B,2,FALSE),"")</f>
        <v/>
      </c>
      <c r="F9004" s="10">
        <f>IFERROR(INDEX(Lotes!$E:$E,MATCH(1,(Lotes!$A:$A=C9004)*(Lotes!$C:$C=E9004),0)),"")</f>
        <v/>
      </c>
      <c r="G9004" s="14" t="n"/>
    </row>
    <row r="9005">
      <c r="A9005" s="10" t="n"/>
      <c r="D9005">
        <f>IFERROR(VLOOKUP(C9005,Produtos!A:B,2,FALSE),"")</f>
        <v/>
      </c>
      <c r="F9005" s="10">
        <f>IFERROR(INDEX(Lotes!$E:$E,MATCH(1,(Lotes!$A:$A=C9005)*(Lotes!$C:$C=E9005),0)),"")</f>
        <v/>
      </c>
      <c r="G9005" s="14" t="n"/>
    </row>
    <row r="9006">
      <c r="A9006" s="10" t="n"/>
      <c r="D9006">
        <f>IFERROR(VLOOKUP(C9006,Produtos!A:B,2,FALSE),"")</f>
        <v/>
      </c>
      <c r="F9006" s="10">
        <f>IFERROR(INDEX(Lotes!$E:$E,MATCH(1,(Lotes!$A:$A=C9006)*(Lotes!$C:$C=E9006),0)),"")</f>
        <v/>
      </c>
      <c r="G9006" s="14" t="n"/>
    </row>
    <row r="9007">
      <c r="A9007" s="10" t="n"/>
      <c r="D9007">
        <f>IFERROR(VLOOKUP(C9007,Produtos!A:B,2,FALSE),"")</f>
        <v/>
      </c>
      <c r="F9007" s="10">
        <f>IFERROR(INDEX(Lotes!$E:$E,MATCH(1,(Lotes!$A:$A=C9007)*(Lotes!$C:$C=E9007),0)),"")</f>
        <v/>
      </c>
      <c r="G9007" s="14" t="n"/>
    </row>
    <row r="9008">
      <c r="A9008" s="10" t="n"/>
      <c r="D9008">
        <f>IFERROR(VLOOKUP(C9008,Produtos!A:B,2,FALSE),"")</f>
        <v/>
      </c>
      <c r="F9008" s="10">
        <f>IFERROR(INDEX(Lotes!$E:$E,MATCH(1,(Lotes!$A:$A=C9008)*(Lotes!$C:$C=E9008),0)),"")</f>
        <v/>
      </c>
      <c r="G9008" s="14" t="n"/>
    </row>
    <row r="9009">
      <c r="A9009" s="10" t="n"/>
      <c r="D9009">
        <f>IFERROR(VLOOKUP(C9009,Produtos!A:B,2,FALSE),"")</f>
        <v/>
      </c>
      <c r="F9009" s="10">
        <f>IFERROR(INDEX(Lotes!$E:$E,MATCH(1,(Lotes!$A:$A=C9009)*(Lotes!$C:$C=E9009),0)),"")</f>
        <v/>
      </c>
      <c r="G9009" s="14" t="n"/>
    </row>
    <row r="9010">
      <c r="A9010" s="10" t="n"/>
      <c r="D9010">
        <f>IFERROR(VLOOKUP(C9010,Produtos!A:B,2,FALSE),"")</f>
        <v/>
      </c>
      <c r="F9010" s="10">
        <f>IFERROR(INDEX(Lotes!$E:$E,MATCH(1,(Lotes!$A:$A=C9010)*(Lotes!$C:$C=E9010),0)),"")</f>
        <v/>
      </c>
      <c r="G9010" s="14" t="n"/>
    </row>
    <row r="9011">
      <c r="A9011" s="10" t="n"/>
      <c r="D9011">
        <f>IFERROR(VLOOKUP(C9011,Produtos!A:B,2,FALSE),"")</f>
        <v/>
      </c>
      <c r="F9011" s="10">
        <f>IFERROR(INDEX(Lotes!$E:$E,MATCH(1,(Lotes!$A:$A=C9011)*(Lotes!$C:$C=E9011),0)),"")</f>
        <v/>
      </c>
      <c r="G9011" s="14" t="n"/>
    </row>
    <row r="9012">
      <c r="A9012" s="10" t="n"/>
      <c r="D9012">
        <f>IFERROR(VLOOKUP(C9012,Produtos!A:B,2,FALSE),"")</f>
        <v/>
      </c>
      <c r="F9012" s="10">
        <f>IFERROR(INDEX(Lotes!$E:$E,MATCH(1,(Lotes!$A:$A=C9012)*(Lotes!$C:$C=E9012),0)),"")</f>
        <v/>
      </c>
      <c r="G9012" s="14" t="n"/>
    </row>
    <row r="9013">
      <c r="A9013" s="10" t="n"/>
      <c r="D9013">
        <f>IFERROR(VLOOKUP(C9013,Produtos!A:B,2,FALSE),"")</f>
        <v/>
      </c>
      <c r="F9013" s="10">
        <f>IFERROR(INDEX(Lotes!$E:$E,MATCH(1,(Lotes!$A:$A=C9013)*(Lotes!$C:$C=E9013),0)),"")</f>
        <v/>
      </c>
      <c r="G9013" s="14" t="n"/>
    </row>
    <row r="9014">
      <c r="A9014" s="10" t="n"/>
      <c r="D9014">
        <f>IFERROR(VLOOKUP(C9014,Produtos!A:B,2,FALSE),"")</f>
        <v/>
      </c>
      <c r="F9014" s="10">
        <f>IFERROR(INDEX(Lotes!$E:$E,MATCH(1,(Lotes!$A:$A=C9014)*(Lotes!$C:$C=E9014),0)),"")</f>
        <v/>
      </c>
      <c r="G9014" s="14" t="n"/>
    </row>
    <row r="9015">
      <c r="A9015" s="10" t="n"/>
      <c r="D9015">
        <f>IFERROR(VLOOKUP(C9015,Produtos!A:B,2,FALSE),"")</f>
        <v/>
      </c>
      <c r="F9015" s="10">
        <f>IFERROR(INDEX(Lotes!$E:$E,MATCH(1,(Lotes!$A:$A=C9015)*(Lotes!$C:$C=E9015),0)),"")</f>
        <v/>
      </c>
      <c r="G9015" s="14" t="n"/>
    </row>
    <row r="9016">
      <c r="A9016" s="10" t="n"/>
      <c r="D9016">
        <f>IFERROR(VLOOKUP(C9016,Produtos!A:B,2,FALSE),"")</f>
        <v/>
      </c>
      <c r="F9016" s="10">
        <f>IFERROR(INDEX(Lotes!$E:$E,MATCH(1,(Lotes!$A:$A=C9016)*(Lotes!$C:$C=E9016),0)),"")</f>
        <v/>
      </c>
      <c r="G9016" s="14" t="n"/>
    </row>
    <row r="9017">
      <c r="A9017" s="10" t="n"/>
      <c r="D9017">
        <f>IFERROR(VLOOKUP(C9017,Produtos!A:B,2,FALSE),"")</f>
        <v/>
      </c>
      <c r="F9017" s="10">
        <f>IFERROR(INDEX(Lotes!$E:$E,MATCH(1,(Lotes!$A:$A=C9017)*(Lotes!$C:$C=E9017),0)),"")</f>
        <v/>
      </c>
      <c r="G9017" s="14" t="n"/>
    </row>
    <row r="9018">
      <c r="A9018" s="10" t="n"/>
      <c r="D9018">
        <f>IFERROR(VLOOKUP(C9018,Produtos!A:B,2,FALSE),"")</f>
        <v/>
      </c>
      <c r="F9018" s="10">
        <f>IFERROR(INDEX(Lotes!$E:$E,MATCH(1,(Lotes!$A:$A=C9018)*(Lotes!$C:$C=E9018),0)),"")</f>
        <v/>
      </c>
      <c r="G9018" s="14" t="n"/>
    </row>
    <row r="9019">
      <c r="A9019" s="10" t="n"/>
      <c r="D9019">
        <f>IFERROR(VLOOKUP(C9019,Produtos!A:B,2,FALSE),"")</f>
        <v/>
      </c>
      <c r="F9019" s="10">
        <f>IFERROR(INDEX(Lotes!$E:$E,MATCH(1,(Lotes!$A:$A=C9019)*(Lotes!$C:$C=E9019),0)),"")</f>
        <v/>
      </c>
      <c r="G9019" s="14" t="n"/>
    </row>
    <row r="9020">
      <c r="A9020" s="10" t="n"/>
      <c r="D9020">
        <f>IFERROR(VLOOKUP(C9020,Produtos!A:B,2,FALSE),"")</f>
        <v/>
      </c>
      <c r="F9020" s="10">
        <f>IFERROR(INDEX(Lotes!$E:$E,MATCH(1,(Lotes!$A:$A=C9020)*(Lotes!$C:$C=E9020),0)),"")</f>
        <v/>
      </c>
      <c r="G9020" s="14" t="n"/>
    </row>
    <row r="9021">
      <c r="A9021" s="10" t="n"/>
      <c r="D9021">
        <f>IFERROR(VLOOKUP(C9021,Produtos!A:B,2,FALSE),"")</f>
        <v/>
      </c>
      <c r="F9021" s="10">
        <f>IFERROR(INDEX(Lotes!$E:$E,MATCH(1,(Lotes!$A:$A=C9021)*(Lotes!$C:$C=E9021),0)),"")</f>
        <v/>
      </c>
      <c r="G9021" s="14" t="n"/>
    </row>
    <row r="9022">
      <c r="A9022" s="10" t="n"/>
      <c r="D9022">
        <f>IFERROR(VLOOKUP(C9022,Produtos!A:B,2,FALSE),"")</f>
        <v/>
      </c>
      <c r="F9022" s="10">
        <f>IFERROR(INDEX(Lotes!$E:$E,MATCH(1,(Lotes!$A:$A=C9022)*(Lotes!$C:$C=E9022),0)),"")</f>
        <v/>
      </c>
      <c r="G9022" s="14" t="n"/>
    </row>
    <row r="9023">
      <c r="A9023" s="10" t="n"/>
      <c r="D9023">
        <f>IFERROR(VLOOKUP(C9023,Produtos!A:B,2,FALSE),"")</f>
        <v/>
      </c>
      <c r="F9023" s="10">
        <f>IFERROR(INDEX(Lotes!$E:$E,MATCH(1,(Lotes!$A:$A=C9023)*(Lotes!$C:$C=E9023),0)),"")</f>
        <v/>
      </c>
      <c r="G9023" s="14" t="n"/>
    </row>
    <row r="9024">
      <c r="A9024" s="10" t="n"/>
      <c r="D9024">
        <f>IFERROR(VLOOKUP(C9024,Produtos!A:B,2,FALSE),"")</f>
        <v/>
      </c>
      <c r="F9024" s="10">
        <f>IFERROR(INDEX(Lotes!$E:$E,MATCH(1,(Lotes!$A:$A=C9024)*(Lotes!$C:$C=E9024),0)),"")</f>
        <v/>
      </c>
      <c r="G9024" s="14" t="n"/>
    </row>
    <row r="9025">
      <c r="A9025" s="10" t="n"/>
      <c r="D9025">
        <f>IFERROR(VLOOKUP(C9025,Produtos!A:B,2,FALSE),"")</f>
        <v/>
      </c>
      <c r="F9025" s="10">
        <f>IFERROR(INDEX(Lotes!$E:$E,MATCH(1,(Lotes!$A:$A=C9025)*(Lotes!$C:$C=E9025),0)),"")</f>
        <v/>
      </c>
      <c r="G9025" s="14" t="n"/>
    </row>
    <row r="9026">
      <c r="A9026" s="10" t="n"/>
      <c r="D9026">
        <f>IFERROR(VLOOKUP(C9026,Produtos!A:B,2,FALSE),"")</f>
        <v/>
      </c>
      <c r="F9026" s="10">
        <f>IFERROR(INDEX(Lotes!$E:$E,MATCH(1,(Lotes!$A:$A=C9026)*(Lotes!$C:$C=E9026),0)),"")</f>
        <v/>
      </c>
      <c r="G9026" s="14" t="n"/>
    </row>
    <row r="9027">
      <c r="A9027" s="10" t="n"/>
      <c r="D9027">
        <f>IFERROR(VLOOKUP(C9027,Produtos!A:B,2,FALSE),"")</f>
        <v/>
      </c>
      <c r="F9027" s="10">
        <f>IFERROR(INDEX(Lotes!$E:$E,MATCH(1,(Lotes!$A:$A=C9027)*(Lotes!$C:$C=E9027),0)),"")</f>
        <v/>
      </c>
      <c r="G9027" s="14" t="n"/>
    </row>
    <row r="9028">
      <c r="A9028" s="10" t="n"/>
      <c r="D9028">
        <f>IFERROR(VLOOKUP(C9028,Produtos!A:B,2,FALSE),"")</f>
        <v/>
      </c>
      <c r="F9028" s="10">
        <f>IFERROR(INDEX(Lotes!$E:$E,MATCH(1,(Lotes!$A:$A=C9028)*(Lotes!$C:$C=E9028),0)),"")</f>
        <v/>
      </c>
      <c r="G9028" s="14" t="n"/>
    </row>
    <row r="9029">
      <c r="A9029" s="10" t="n"/>
      <c r="D9029">
        <f>IFERROR(VLOOKUP(C9029,Produtos!A:B,2,FALSE),"")</f>
        <v/>
      </c>
      <c r="F9029" s="10">
        <f>IFERROR(INDEX(Lotes!$E:$E,MATCH(1,(Lotes!$A:$A=C9029)*(Lotes!$C:$C=E9029),0)),"")</f>
        <v/>
      </c>
      <c r="G9029" s="14" t="n"/>
    </row>
    <row r="9030">
      <c r="A9030" s="10" t="n"/>
      <c r="D9030">
        <f>IFERROR(VLOOKUP(C9030,Produtos!A:B,2,FALSE),"")</f>
        <v/>
      </c>
      <c r="F9030" s="10">
        <f>IFERROR(INDEX(Lotes!$E:$E,MATCH(1,(Lotes!$A:$A=C9030)*(Lotes!$C:$C=E9030),0)),"")</f>
        <v/>
      </c>
      <c r="G9030" s="14" t="n"/>
    </row>
    <row r="9031">
      <c r="A9031" s="10" t="n"/>
      <c r="D9031">
        <f>IFERROR(VLOOKUP(C9031,Produtos!A:B,2,FALSE),"")</f>
        <v/>
      </c>
      <c r="F9031" s="10">
        <f>IFERROR(INDEX(Lotes!$E:$E,MATCH(1,(Lotes!$A:$A=C9031)*(Lotes!$C:$C=E9031),0)),"")</f>
        <v/>
      </c>
      <c r="G9031" s="14" t="n"/>
    </row>
    <row r="9032">
      <c r="A9032" s="10" t="n"/>
      <c r="D9032">
        <f>IFERROR(VLOOKUP(C9032,Produtos!A:B,2,FALSE),"")</f>
        <v/>
      </c>
      <c r="F9032" s="10">
        <f>IFERROR(INDEX(Lotes!$E:$E,MATCH(1,(Lotes!$A:$A=C9032)*(Lotes!$C:$C=E9032),0)),"")</f>
        <v/>
      </c>
      <c r="G9032" s="14" t="n"/>
    </row>
    <row r="9033">
      <c r="A9033" s="10" t="n"/>
      <c r="D9033">
        <f>IFERROR(VLOOKUP(C9033,Produtos!A:B,2,FALSE),"")</f>
        <v/>
      </c>
      <c r="F9033" s="10">
        <f>IFERROR(INDEX(Lotes!$E:$E,MATCH(1,(Lotes!$A:$A=C9033)*(Lotes!$C:$C=E9033),0)),"")</f>
        <v/>
      </c>
      <c r="G9033" s="14" t="n"/>
    </row>
    <row r="9034">
      <c r="A9034" s="10" t="n"/>
      <c r="D9034">
        <f>IFERROR(VLOOKUP(C9034,Produtos!A:B,2,FALSE),"")</f>
        <v/>
      </c>
      <c r="F9034" s="10">
        <f>IFERROR(INDEX(Lotes!$E:$E,MATCH(1,(Lotes!$A:$A=C9034)*(Lotes!$C:$C=E9034),0)),"")</f>
        <v/>
      </c>
      <c r="G9034" s="14" t="n"/>
    </row>
    <row r="9035">
      <c r="A9035" s="10" t="n"/>
      <c r="D9035">
        <f>IFERROR(VLOOKUP(C9035,Produtos!A:B,2,FALSE),"")</f>
        <v/>
      </c>
      <c r="F9035" s="10">
        <f>IFERROR(INDEX(Lotes!$E:$E,MATCH(1,(Lotes!$A:$A=C9035)*(Lotes!$C:$C=E9035),0)),"")</f>
        <v/>
      </c>
      <c r="G9035" s="14" t="n"/>
    </row>
    <row r="9036">
      <c r="A9036" s="10" t="n"/>
      <c r="D9036">
        <f>IFERROR(VLOOKUP(C9036,Produtos!A:B,2,FALSE),"")</f>
        <v/>
      </c>
      <c r="F9036" s="10">
        <f>IFERROR(INDEX(Lotes!$E:$E,MATCH(1,(Lotes!$A:$A=C9036)*(Lotes!$C:$C=E9036),0)),"")</f>
        <v/>
      </c>
      <c r="G9036" s="14" t="n"/>
    </row>
    <row r="9037">
      <c r="A9037" s="10" t="n"/>
      <c r="D9037">
        <f>IFERROR(VLOOKUP(C9037,Produtos!A:B,2,FALSE),"")</f>
        <v/>
      </c>
      <c r="F9037" s="10">
        <f>IFERROR(INDEX(Lotes!$E:$E,MATCH(1,(Lotes!$A:$A=C9037)*(Lotes!$C:$C=E9037),0)),"")</f>
        <v/>
      </c>
      <c r="G9037" s="14" t="n"/>
    </row>
    <row r="9038">
      <c r="A9038" s="10" t="n"/>
      <c r="D9038">
        <f>IFERROR(VLOOKUP(C9038,Produtos!A:B,2,FALSE),"")</f>
        <v/>
      </c>
      <c r="F9038" s="10">
        <f>IFERROR(INDEX(Lotes!$E:$E,MATCH(1,(Lotes!$A:$A=C9038)*(Lotes!$C:$C=E9038),0)),"")</f>
        <v/>
      </c>
      <c r="G9038" s="14" t="n"/>
    </row>
    <row r="9039">
      <c r="A9039" s="10" t="n"/>
      <c r="D9039">
        <f>IFERROR(VLOOKUP(C9039,Produtos!A:B,2,FALSE),"")</f>
        <v/>
      </c>
      <c r="F9039" s="10">
        <f>IFERROR(INDEX(Lotes!$E:$E,MATCH(1,(Lotes!$A:$A=C9039)*(Lotes!$C:$C=E9039),0)),"")</f>
        <v/>
      </c>
      <c r="G9039" s="14" t="n"/>
    </row>
    <row r="9040">
      <c r="A9040" s="10" t="n"/>
      <c r="D9040">
        <f>IFERROR(VLOOKUP(C9040,Produtos!A:B,2,FALSE),"")</f>
        <v/>
      </c>
      <c r="F9040" s="10">
        <f>IFERROR(INDEX(Lotes!$E:$E,MATCH(1,(Lotes!$A:$A=C9040)*(Lotes!$C:$C=E9040),0)),"")</f>
        <v/>
      </c>
      <c r="G9040" s="14" t="n"/>
    </row>
    <row r="9041">
      <c r="A9041" s="10" t="n"/>
      <c r="D9041">
        <f>IFERROR(VLOOKUP(C9041,Produtos!A:B,2,FALSE),"")</f>
        <v/>
      </c>
      <c r="F9041" s="10">
        <f>IFERROR(INDEX(Lotes!$E:$E,MATCH(1,(Lotes!$A:$A=C9041)*(Lotes!$C:$C=E9041),0)),"")</f>
        <v/>
      </c>
      <c r="G9041" s="14" t="n"/>
    </row>
    <row r="9042">
      <c r="A9042" s="10" t="n"/>
      <c r="D9042">
        <f>IFERROR(VLOOKUP(C9042,Produtos!A:B,2,FALSE),"")</f>
        <v/>
      </c>
      <c r="F9042" s="10">
        <f>IFERROR(INDEX(Lotes!$E:$E,MATCH(1,(Lotes!$A:$A=C9042)*(Lotes!$C:$C=E9042),0)),"")</f>
        <v/>
      </c>
      <c r="G9042" s="14" t="n"/>
    </row>
    <row r="9043">
      <c r="A9043" s="10" t="n"/>
      <c r="D9043">
        <f>IFERROR(VLOOKUP(C9043,Produtos!A:B,2,FALSE),"")</f>
        <v/>
      </c>
      <c r="F9043" s="10">
        <f>IFERROR(INDEX(Lotes!$E:$E,MATCH(1,(Lotes!$A:$A=C9043)*(Lotes!$C:$C=E9043),0)),"")</f>
        <v/>
      </c>
      <c r="G9043" s="14" t="n"/>
    </row>
    <row r="9044">
      <c r="A9044" s="10" t="n"/>
      <c r="D9044">
        <f>IFERROR(VLOOKUP(C9044,Produtos!A:B,2,FALSE),"")</f>
        <v/>
      </c>
      <c r="F9044" s="10">
        <f>IFERROR(INDEX(Lotes!$E:$E,MATCH(1,(Lotes!$A:$A=C9044)*(Lotes!$C:$C=E9044),0)),"")</f>
        <v/>
      </c>
      <c r="G9044" s="14" t="n"/>
    </row>
    <row r="9045">
      <c r="A9045" s="10" t="n"/>
      <c r="D9045">
        <f>IFERROR(VLOOKUP(C9045,Produtos!A:B,2,FALSE),"")</f>
        <v/>
      </c>
      <c r="F9045" s="10">
        <f>IFERROR(INDEX(Lotes!$E:$E,MATCH(1,(Lotes!$A:$A=C9045)*(Lotes!$C:$C=E9045),0)),"")</f>
        <v/>
      </c>
      <c r="G9045" s="14" t="n"/>
    </row>
    <row r="9046">
      <c r="A9046" s="10" t="n"/>
      <c r="D9046">
        <f>IFERROR(VLOOKUP(C9046,Produtos!A:B,2,FALSE),"")</f>
        <v/>
      </c>
      <c r="F9046" s="10">
        <f>IFERROR(INDEX(Lotes!$E:$E,MATCH(1,(Lotes!$A:$A=C9046)*(Lotes!$C:$C=E9046),0)),"")</f>
        <v/>
      </c>
      <c r="G9046" s="14" t="n"/>
    </row>
    <row r="9047">
      <c r="A9047" s="10" t="n"/>
      <c r="D9047">
        <f>IFERROR(VLOOKUP(C9047,Produtos!A:B,2,FALSE),"")</f>
        <v/>
      </c>
      <c r="F9047" s="10">
        <f>IFERROR(INDEX(Lotes!$E:$E,MATCH(1,(Lotes!$A:$A=C9047)*(Lotes!$C:$C=E9047),0)),"")</f>
        <v/>
      </c>
      <c r="G9047" s="14" t="n"/>
    </row>
    <row r="9048">
      <c r="A9048" s="10" t="n"/>
      <c r="D9048">
        <f>IFERROR(VLOOKUP(C9048,Produtos!A:B,2,FALSE),"")</f>
        <v/>
      </c>
      <c r="F9048" s="10">
        <f>IFERROR(INDEX(Lotes!$E:$E,MATCH(1,(Lotes!$A:$A=C9048)*(Lotes!$C:$C=E9048),0)),"")</f>
        <v/>
      </c>
      <c r="G9048" s="14" t="n"/>
    </row>
    <row r="9049">
      <c r="A9049" s="10" t="n"/>
      <c r="D9049">
        <f>IFERROR(VLOOKUP(C9049,Produtos!A:B,2,FALSE),"")</f>
        <v/>
      </c>
      <c r="F9049" s="10">
        <f>IFERROR(INDEX(Lotes!$E:$E,MATCH(1,(Lotes!$A:$A=C9049)*(Lotes!$C:$C=E9049),0)),"")</f>
        <v/>
      </c>
      <c r="G9049" s="14" t="n"/>
    </row>
    <row r="9050">
      <c r="A9050" s="10" t="n"/>
      <c r="D9050">
        <f>IFERROR(VLOOKUP(C9050,Produtos!A:B,2,FALSE),"")</f>
        <v/>
      </c>
      <c r="F9050" s="10">
        <f>IFERROR(INDEX(Lotes!$E:$E,MATCH(1,(Lotes!$A:$A=C9050)*(Lotes!$C:$C=E9050),0)),"")</f>
        <v/>
      </c>
      <c r="G9050" s="14" t="n"/>
    </row>
    <row r="9051">
      <c r="A9051" s="10" t="n"/>
      <c r="D9051">
        <f>IFERROR(VLOOKUP(C9051,Produtos!A:B,2,FALSE),"")</f>
        <v/>
      </c>
      <c r="F9051" s="10">
        <f>IFERROR(INDEX(Lotes!$E:$E,MATCH(1,(Lotes!$A:$A=C9051)*(Lotes!$C:$C=E9051),0)),"")</f>
        <v/>
      </c>
      <c r="G9051" s="14" t="n"/>
    </row>
    <row r="9052">
      <c r="A9052" s="10" t="n"/>
      <c r="D9052">
        <f>IFERROR(VLOOKUP(C9052,Produtos!A:B,2,FALSE),"")</f>
        <v/>
      </c>
      <c r="F9052" s="10">
        <f>IFERROR(INDEX(Lotes!$E:$E,MATCH(1,(Lotes!$A:$A=C9052)*(Lotes!$C:$C=E9052),0)),"")</f>
        <v/>
      </c>
      <c r="G9052" s="14" t="n"/>
    </row>
    <row r="9053">
      <c r="A9053" s="10" t="n"/>
      <c r="D9053">
        <f>IFERROR(VLOOKUP(C9053,Produtos!A:B,2,FALSE),"")</f>
        <v/>
      </c>
      <c r="F9053" s="10">
        <f>IFERROR(INDEX(Lotes!$E:$E,MATCH(1,(Lotes!$A:$A=C9053)*(Lotes!$C:$C=E9053),0)),"")</f>
        <v/>
      </c>
      <c r="G9053" s="14" t="n"/>
    </row>
    <row r="9054">
      <c r="A9054" s="10" t="n"/>
      <c r="D9054">
        <f>IFERROR(VLOOKUP(C9054,Produtos!A:B,2,FALSE),"")</f>
        <v/>
      </c>
      <c r="F9054" s="10">
        <f>IFERROR(INDEX(Lotes!$E:$E,MATCH(1,(Lotes!$A:$A=C9054)*(Lotes!$C:$C=E9054),0)),"")</f>
        <v/>
      </c>
      <c r="G9054" s="14" t="n"/>
    </row>
    <row r="9055">
      <c r="A9055" s="10" t="n"/>
      <c r="D9055">
        <f>IFERROR(VLOOKUP(C9055,Produtos!A:B,2,FALSE),"")</f>
        <v/>
      </c>
      <c r="F9055" s="10">
        <f>IFERROR(INDEX(Lotes!$E:$E,MATCH(1,(Lotes!$A:$A=C9055)*(Lotes!$C:$C=E9055),0)),"")</f>
        <v/>
      </c>
      <c r="G9055" s="14" t="n"/>
    </row>
    <row r="9056">
      <c r="A9056" s="10" t="n"/>
      <c r="D9056">
        <f>IFERROR(VLOOKUP(C9056,Produtos!A:B,2,FALSE),"")</f>
        <v/>
      </c>
      <c r="F9056" s="10">
        <f>IFERROR(INDEX(Lotes!$E:$E,MATCH(1,(Lotes!$A:$A=C9056)*(Lotes!$C:$C=E9056),0)),"")</f>
        <v/>
      </c>
      <c r="G9056" s="14" t="n"/>
    </row>
    <row r="9057">
      <c r="A9057" s="10" t="n"/>
      <c r="D9057">
        <f>IFERROR(VLOOKUP(C9057,Produtos!A:B,2,FALSE),"")</f>
        <v/>
      </c>
      <c r="F9057" s="10">
        <f>IFERROR(INDEX(Lotes!$E:$E,MATCH(1,(Lotes!$A:$A=C9057)*(Lotes!$C:$C=E9057),0)),"")</f>
        <v/>
      </c>
      <c r="G9057" s="14" t="n"/>
    </row>
    <row r="9058">
      <c r="A9058" s="10" t="n"/>
      <c r="D9058">
        <f>IFERROR(VLOOKUP(C9058,Produtos!A:B,2,FALSE),"")</f>
        <v/>
      </c>
      <c r="F9058" s="10">
        <f>IFERROR(INDEX(Lotes!$E:$E,MATCH(1,(Lotes!$A:$A=C9058)*(Lotes!$C:$C=E9058),0)),"")</f>
        <v/>
      </c>
      <c r="G9058" s="14" t="n"/>
    </row>
    <row r="9059">
      <c r="A9059" s="10" t="n"/>
      <c r="D9059">
        <f>IFERROR(VLOOKUP(C9059,Produtos!A:B,2,FALSE),"")</f>
        <v/>
      </c>
      <c r="F9059" s="10">
        <f>IFERROR(INDEX(Lotes!$E:$E,MATCH(1,(Lotes!$A:$A=C9059)*(Lotes!$C:$C=E9059),0)),"")</f>
        <v/>
      </c>
      <c r="G9059" s="14" t="n"/>
    </row>
    <row r="9060">
      <c r="A9060" s="10" t="n"/>
      <c r="D9060">
        <f>IFERROR(VLOOKUP(C9060,Produtos!A:B,2,FALSE),"")</f>
        <v/>
      </c>
      <c r="F9060" s="10">
        <f>IFERROR(INDEX(Lotes!$E:$E,MATCH(1,(Lotes!$A:$A=C9060)*(Lotes!$C:$C=E9060),0)),"")</f>
        <v/>
      </c>
      <c r="G9060" s="14" t="n"/>
    </row>
    <row r="9061">
      <c r="A9061" s="10" t="n"/>
      <c r="D9061">
        <f>IFERROR(VLOOKUP(C9061,Produtos!A:B,2,FALSE),"")</f>
        <v/>
      </c>
      <c r="F9061" s="10">
        <f>IFERROR(INDEX(Lotes!$E:$E,MATCH(1,(Lotes!$A:$A=C9061)*(Lotes!$C:$C=E9061),0)),"")</f>
        <v/>
      </c>
      <c r="G9061" s="14" t="n"/>
    </row>
    <row r="9062">
      <c r="A9062" s="10" t="n"/>
      <c r="D9062">
        <f>IFERROR(VLOOKUP(C9062,Produtos!A:B,2,FALSE),"")</f>
        <v/>
      </c>
      <c r="F9062" s="10">
        <f>IFERROR(INDEX(Lotes!$E:$E,MATCH(1,(Lotes!$A:$A=C9062)*(Lotes!$C:$C=E9062),0)),"")</f>
        <v/>
      </c>
      <c r="G9062" s="14" t="n"/>
    </row>
    <row r="9063">
      <c r="A9063" s="10" t="n"/>
      <c r="D9063">
        <f>IFERROR(VLOOKUP(C9063,Produtos!A:B,2,FALSE),"")</f>
        <v/>
      </c>
      <c r="F9063" s="10">
        <f>IFERROR(INDEX(Lotes!$E:$E,MATCH(1,(Lotes!$A:$A=C9063)*(Lotes!$C:$C=E9063),0)),"")</f>
        <v/>
      </c>
      <c r="G9063" s="14" t="n"/>
    </row>
    <row r="9064">
      <c r="A9064" s="10" t="n"/>
      <c r="D9064">
        <f>IFERROR(VLOOKUP(C9064,Produtos!A:B,2,FALSE),"")</f>
        <v/>
      </c>
      <c r="F9064" s="10">
        <f>IFERROR(INDEX(Lotes!$E:$E,MATCH(1,(Lotes!$A:$A=C9064)*(Lotes!$C:$C=E9064),0)),"")</f>
        <v/>
      </c>
      <c r="G9064" s="14" t="n"/>
    </row>
    <row r="9065">
      <c r="A9065" s="10" t="n"/>
      <c r="D9065">
        <f>IFERROR(VLOOKUP(C9065,Produtos!A:B,2,FALSE),"")</f>
        <v/>
      </c>
      <c r="F9065" s="10">
        <f>IFERROR(INDEX(Lotes!$E:$E,MATCH(1,(Lotes!$A:$A=C9065)*(Lotes!$C:$C=E9065),0)),"")</f>
        <v/>
      </c>
      <c r="G9065" s="14" t="n"/>
    </row>
    <row r="9066">
      <c r="A9066" s="10" t="n"/>
      <c r="D9066">
        <f>IFERROR(VLOOKUP(C9066,Produtos!A:B,2,FALSE),"")</f>
        <v/>
      </c>
      <c r="F9066" s="10">
        <f>IFERROR(INDEX(Lotes!$E:$E,MATCH(1,(Lotes!$A:$A=C9066)*(Lotes!$C:$C=E9066),0)),"")</f>
        <v/>
      </c>
      <c r="G9066" s="14" t="n"/>
    </row>
    <row r="9067">
      <c r="A9067" s="10" t="n"/>
      <c r="D9067">
        <f>IFERROR(VLOOKUP(C9067,Produtos!A:B,2,FALSE),"")</f>
        <v/>
      </c>
      <c r="F9067" s="10">
        <f>IFERROR(INDEX(Lotes!$E:$E,MATCH(1,(Lotes!$A:$A=C9067)*(Lotes!$C:$C=E9067),0)),"")</f>
        <v/>
      </c>
      <c r="G9067" s="14" t="n"/>
    </row>
    <row r="9068">
      <c r="A9068" s="10" t="n"/>
      <c r="D9068">
        <f>IFERROR(VLOOKUP(C9068,Produtos!A:B,2,FALSE),"")</f>
        <v/>
      </c>
      <c r="F9068" s="10">
        <f>IFERROR(INDEX(Lotes!$E:$E,MATCH(1,(Lotes!$A:$A=C9068)*(Lotes!$C:$C=E9068),0)),"")</f>
        <v/>
      </c>
      <c r="G9068" s="14" t="n"/>
    </row>
    <row r="9069">
      <c r="A9069" s="10" t="n"/>
      <c r="D9069">
        <f>IFERROR(VLOOKUP(C9069,Produtos!A:B,2,FALSE),"")</f>
        <v/>
      </c>
      <c r="F9069" s="10">
        <f>IFERROR(INDEX(Lotes!$E:$E,MATCH(1,(Lotes!$A:$A=C9069)*(Lotes!$C:$C=E9069),0)),"")</f>
        <v/>
      </c>
      <c r="G9069" s="14" t="n"/>
    </row>
    <row r="9070">
      <c r="A9070" s="10" t="n"/>
      <c r="D9070">
        <f>IFERROR(VLOOKUP(C9070,Produtos!A:B,2,FALSE),"")</f>
        <v/>
      </c>
      <c r="F9070" s="10">
        <f>IFERROR(INDEX(Lotes!$E:$E,MATCH(1,(Lotes!$A:$A=C9070)*(Lotes!$C:$C=E9070),0)),"")</f>
        <v/>
      </c>
      <c r="G9070" s="14" t="n"/>
    </row>
    <row r="9071">
      <c r="A9071" s="10" t="n"/>
      <c r="D9071">
        <f>IFERROR(VLOOKUP(C9071,Produtos!A:B,2,FALSE),"")</f>
        <v/>
      </c>
      <c r="F9071" s="10">
        <f>IFERROR(INDEX(Lotes!$E:$E,MATCH(1,(Lotes!$A:$A=C9071)*(Lotes!$C:$C=E9071),0)),"")</f>
        <v/>
      </c>
      <c r="G9071" s="14" t="n"/>
    </row>
    <row r="9072">
      <c r="A9072" s="10" t="n"/>
      <c r="D9072">
        <f>IFERROR(VLOOKUP(C9072,Produtos!A:B,2,FALSE),"")</f>
        <v/>
      </c>
      <c r="F9072" s="10">
        <f>IFERROR(INDEX(Lotes!$E:$E,MATCH(1,(Lotes!$A:$A=C9072)*(Lotes!$C:$C=E9072),0)),"")</f>
        <v/>
      </c>
      <c r="G9072" s="14" t="n"/>
    </row>
    <row r="9073">
      <c r="A9073" s="10" t="n"/>
      <c r="D9073">
        <f>IFERROR(VLOOKUP(C9073,Produtos!A:B,2,FALSE),"")</f>
        <v/>
      </c>
      <c r="F9073" s="10">
        <f>IFERROR(INDEX(Lotes!$E:$E,MATCH(1,(Lotes!$A:$A=C9073)*(Lotes!$C:$C=E9073),0)),"")</f>
        <v/>
      </c>
      <c r="G9073" s="14" t="n"/>
    </row>
    <row r="9074">
      <c r="A9074" s="10" t="n"/>
      <c r="D9074">
        <f>IFERROR(VLOOKUP(C9074,Produtos!A:B,2,FALSE),"")</f>
        <v/>
      </c>
      <c r="F9074" s="10">
        <f>IFERROR(INDEX(Lotes!$E:$E,MATCH(1,(Lotes!$A:$A=C9074)*(Lotes!$C:$C=E9074),0)),"")</f>
        <v/>
      </c>
      <c r="G9074" s="14" t="n"/>
    </row>
    <row r="9075">
      <c r="A9075" s="10" t="n"/>
      <c r="D9075">
        <f>IFERROR(VLOOKUP(C9075,Produtos!A:B,2,FALSE),"")</f>
        <v/>
      </c>
      <c r="F9075" s="10">
        <f>IFERROR(INDEX(Lotes!$E:$E,MATCH(1,(Lotes!$A:$A=C9075)*(Lotes!$C:$C=E9075),0)),"")</f>
        <v/>
      </c>
      <c r="G9075" s="14" t="n"/>
    </row>
    <row r="9076">
      <c r="A9076" s="10" t="n"/>
      <c r="D9076">
        <f>IFERROR(VLOOKUP(C9076,Produtos!A:B,2,FALSE),"")</f>
        <v/>
      </c>
      <c r="F9076" s="10">
        <f>IFERROR(INDEX(Lotes!$E:$E,MATCH(1,(Lotes!$A:$A=C9076)*(Lotes!$C:$C=E9076),0)),"")</f>
        <v/>
      </c>
      <c r="G9076" s="14" t="n"/>
    </row>
    <row r="9077">
      <c r="A9077" s="10" t="n"/>
      <c r="D9077">
        <f>IFERROR(VLOOKUP(C9077,Produtos!A:B,2,FALSE),"")</f>
        <v/>
      </c>
      <c r="F9077" s="10">
        <f>IFERROR(INDEX(Lotes!$E:$E,MATCH(1,(Lotes!$A:$A=C9077)*(Lotes!$C:$C=E9077),0)),"")</f>
        <v/>
      </c>
      <c r="G9077" s="14" t="n"/>
    </row>
    <row r="9078">
      <c r="A9078" s="10" t="n"/>
      <c r="D9078">
        <f>IFERROR(VLOOKUP(C9078,Produtos!A:B,2,FALSE),"")</f>
        <v/>
      </c>
      <c r="F9078" s="10">
        <f>IFERROR(INDEX(Lotes!$E:$E,MATCH(1,(Lotes!$A:$A=C9078)*(Lotes!$C:$C=E9078),0)),"")</f>
        <v/>
      </c>
      <c r="G9078" s="14" t="n"/>
    </row>
    <row r="9079">
      <c r="A9079" s="10" t="n"/>
      <c r="D9079">
        <f>IFERROR(VLOOKUP(C9079,Produtos!A:B,2,FALSE),"")</f>
        <v/>
      </c>
      <c r="F9079" s="10">
        <f>IFERROR(INDEX(Lotes!$E:$E,MATCH(1,(Lotes!$A:$A=C9079)*(Lotes!$C:$C=E9079),0)),"")</f>
        <v/>
      </c>
      <c r="G9079" s="14" t="n"/>
    </row>
    <row r="9080">
      <c r="A9080" s="10" t="n"/>
      <c r="D9080">
        <f>IFERROR(VLOOKUP(C9080,Produtos!A:B,2,FALSE),"")</f>
        <v/>
      </c>
      <c r="F9080" s="10">
        <f>IFERROR(INDEX(Lotes!$E:$E,MATCH(1,(Lotes!$A:$A=C9080)*(Lotes!$C:$C=E9080),0)),"")</f>
        <v/>
      </c>
      <c r="G9080" s="14" t="n"/>
    </row>
    <row r="9081">
      <c r="A9081" s="10" t="n"/>
      <c r="D9081">
        <f>IFERROR(VLOOKUP(C9081,Produtos!A:B,2,FALSE),"")</f>
        <v/>
      </c>
      <c r="F9081" s="10">
        <f>IFERROR(INDEX(Lotes!$E:$E,MATCH(1,(Lotes!$A:$A=C9081)*(Lotes!$C:$C=E9081),0)),"")</f>
        <v/>
      </c>
      <c r="G9081" s="14" t="n"/>
    </row>
    <row r="9082">
      <c r="A9082" s="10" t="n"/>
      <c r="D9082">
        <f>IFERROR(VLOOKUP(C9082,Produtos!A:B,2,FALSE),"")</f>
        <v/>
      </c>
      <c r="F9082" s="10">
        <f>IFERROR(INDEX(Lotes!$E:$E,MATCH(1,(Lotes!$A:$A=C9082)*(Lotes!$C:$C=E9082),0)),"")</f>
        <v/>
      </c>
      <c r="G9082" s="14" t="n"/>
    </row>
    <row r="9083">
      <c r="A9083" s="10" t="n"/>
      <c r="D9083">
        <f>IFERROR(VLOOKUP(C9083,Produtos!A:B,2,FALSE),"")</f>
        <v/>
      </c>
      <c r="F9083" s="10">
        <f>IFERROR(INDEX(Lotes!$E:$E,MATCH(1,(Lotes!$A:$A=C9083)*(Lotes!$C:$C=E9083),0)),"")</f>
        <v/>
      </c>
      <c r="G9083" s="14" t="n"/>
    </row>
    <row r="9084">
      <c r="A9084" s="10" t="n"/>
      <c r="D9084">
        <f>IFERROR(VLOOKUP(C9084,Produtos!A:B,2,FALSE),"")</f>
        <v/>
      </c>
      <c r="F9084" s="10">
        <f>IFERROR(INDEX(Lotes!$E:$E,MATCH(1,(Lotes!$A:$A=C9084)*(Lotes!$C:$C=E9084),0)),"")</f>
        <v/>
      </c>
      <c r="G9084" s="14" t="n"/>
    </row>
    <row r="9085">
      <c r="A9085" s="10" t="n"/>
      <c r="D9085">
        <f>IFERROR(VLOOKUP(C9085,Produtos!A:B,2,FALSE),"")</f>
        <v/>
      </c>
      <c r="F9085" s="10">
        <f>IFERROR(INDEX(Lotes!$E:$E,MATCH(1,(Lotes!$A:$A=C9085)*(Lotes!$C:$C=E9085),0)),"")</f>
        <v/>
      </c>
      <c r="G9085" s="14" t="n"/>
    </row>
    <row r="9086">
      <c r="A9086" s="10" t="n"/>
      <c r="D9086">
        <f>IFERROR(VLOOKUP(C9086,Produtos!A:B,2,FALSE),"")</f>
        <v/>
      </c>
      <c r="F9086" s="10">
        <f>IFERROR(INDEX(Lotes!$E:$E,MATCH(1,(Lotes!$A:$A=C9086)*(Lotes!$C:$C=E9086),0)),"")</f>
        <v/>
      </c>
      <c r="G9086" s="14" t="n"/>
    </row>
    <row r="9087">
      <c r="A9087" s="10" t="n"/>
      <c r="D9087">
        <f>IFERROR(VLOOKUP(C9087,Produtos!A:B,2,FALSE),"")</f>
        <v/>
      </c>
      <c r="F9087" s="10">
        <f>IFERROR(INDEX(Lotes!$E:$E,MATCH(1,(Lotes!$A:$A=C9087)*(Lotes!$C:$C=E9087),0)),"")</f>
        <v/>
      </c>
      <c r="G9087" s="14" t="n"/>
    </row>
    <row r="9088">
      <c r="A9088" s="10" t="n"/>
      <c r="D9088">
        <f>IFERROR(VLOOKUP(C9088,Produtos!A:B,2,FALSE),"")</f>
        <v/>
      </c>
      <c r="F9088" s="10">
        <f>IFERROR(INDEX(Lotes!$E:$E,MATCH(1,(Lotes!$A:$A=C9088)*(Lotes!$C:$C=E9088),0)),"")</f>
        <v/>
      </c>
      <c r="G9088" s="14" t="n"/>
    </row>
    <row r="9089">
      <c r="A9089" s="10" t="n"/>
      <c r="D9089">
        <f>IFERROR(VLOOKUP(C9089,Produtos!A:B,2,FALSE),"")</f>
        <v/>
      </c>
      <c r="F9089" s="10">
        <f>IFERROR(INDEX(Lotes!$E:$E,MATCH(1,(Lotes!$A:$A=C9089)*(Lotes!$C:$C=E9089),0)),"")</f>
        <v/>
      </c>
      <c r="G9089" s="14" t="n"/>
    </row>
    <row r="9090">
      <c r="A9090" s="10" t="n"/>
      <c r="D9090">
        <f>IFERROR(VLOOKUP(C9090,Produtos!A:B,2,FALSE),"")</f>
        <v/>
      </c>
      <c r="F9090" s="10">
        <f>IFERROR(INDEX(Lotes!$E:$E,MATCH(1,(Lotes!$A:$A=C9090)*(Lotes!$C:$C=E9090),0)),"")</f>
        <v/>
      </c>
      <c r="G9090" s="14" t="n"/>
    </row>
    <row r="9091">
      <c r="A9091" s="10" t="n"/>
      <c r="D9091">
        <f>IFERROR(VLOOKUP(C9091,Produtos!A:B,2,FALSE),"")</f>
        <v/>
      </c>
      <c r="F9091" s="10">
        <f>IFERROR(INDEX(Lotes!$E:$E,MATCH(1,(Lotes!$A:$A=C9091)*(Lotes!$C:$C=E9091),0)),"")</f>
        <v/>
      </c>
      <c r="G9091" s="14" t="n"/>
    </row>
    <row r="9092">
      <c r="A9092" s="10" t="n"/>
      <c r="D9092">
        <f>IFERROR(VLOOKUP(C9092,Produtos!A:B,2,FALSE),"")</f>
        <v/>
      </c>
      <c r="F9092" s="10">
        <f>IFERROR(INDEX(Lotes!$E:$E,MATCH(1,(Lotes!$A:$A=C9092)*(Lotes!$C:$C=E9092),0)),"")</f>
        <v/>
      </c>
      <c r="G9092" s="14" t="n"/>
    </row>
    <row r="9093">
      <c r="A9093" s="10" t="n"/>
      <c r="D9093">
        <f>IFERROR(VLOOKUP(C9093,Produtos!A:B,2,FALSE),"")</f>
        <v/>
      </c>
      <c r="F9093" s="10">
        <f>IFERROR(INDEX(Lotes!$E:$E,MATCH(1,(Lotes!$A:$A=C9093)*(Lotes!$C:$C=E9093),0)),"")</f>
        <v/>
      </c>
      <c r="G9093" s="14" t="n"/>
    </row>
    <row r="9094">
      <c r="A9094" s="10" t="n"/>
      <c r="D9094">
        <f>IFERROR(VLOOKUP(C9094,Produtos!A:B,2,FALSE),"")</f>
        <v/>
      </c>
      <c r="F9094" s="10">
        <f>IFERROR(INDEX(Lotes!$E:$E,MATCH(1,(Lotes!$A:$A=C9094)*(Lotes!$C:$C=E9094),0)),"")</f>
        <v/>
      </c>
      <c r="G9094" s="14" t="n"/>
    </row>
    <row r="9095">
      <c r="A9095" s="10" t="n"/>
      <c r="D9095">
        <f>IFERROR(VLOOKUP(C9095,Produtos!A:B,2,FALSE),"")</f>
        <v/>
      </c>
      <c r="F9095" s="10">
        <f>IFERROR(INDEX(Lotes!$E:$E,MATCH(1,(Lotes!$A:$A=C9095)*(Lotes!$C:$C=E9095),0)),"")</f>
        <v/>
      </c>
      <c r="G9095" s="14" t="n"/>
    </row>
    <row r="9096">
      <c r="A9096" s="10" t="n"/>
      <c r="D9096">
        <f>IFERROR(VLOOKUP(C9096,Produtos!A:B,2,FALSE),"")</f>
        <v/>
      </c>
      <c r="F9096" s="10">
        <f>IFERROR(INDEX(Lotes!$E:$E,MATCH(1,(Lotes!$A:$A=C9096)*(Lotes!$C:$C=E9096),0)),"")</f>
        <v/>
      </c>
      <c r="G9096" s="14" t="n"/>
    </row>
    <row r="9097">
      <c r="A9097" s="10" t="n"/>
      <c r="D9097">
        <f>IFERROR(VLOOKUP(C9097,Produtos!A:B,2,FALSE),"")</f>
        <v/>
      </c>
      <c r="F9097" s="10">
        <f>IFERROR(INDEX(Lotes!$E:$E,MATCH(1,(Lotes!$A:$A=C9097)*(Lotes!$C:$C=E9097),0)),"")</f>
        <v/>
      </c>
      <c r="G9097" s="14" t="n"/>
    </row>
    <row r="9098">
      <c r="A9098" s="10" t="n"/>
      <c r="D9098">
        <f>IFERROR(VLOOKUP(C9098,Produtos!A:B,2,FALSE),"")</f>
        <v/>
      </c>
      <c r="F9098" s="10">
        <f>IFERROR(INDEX(Lotes!$E:$E,MATCH(1,(Lotes!$A:$A=C9098)*(Lotes!$C:$C=E9098),0)),"")</f>
        <v/>
      </c>
      <c r="G9098" s="14" t="n"/>
    </row>
    <row r="9099">
      <c r="A9099" s="10" t="n"/>
      <c r="D9099">
        <f>IFERROR(VLOOKUP(C9099,Produtos!A:B,2,FALSE),"")</f>
        <v/>
      </c>
      <c r="F9099" s="10">
        <f>IFERROR(INDEX(Lotes!$E:$E,MATCH(1,(Lotes!$A:$A=C9099)*(Lotes!$C:$C=E9099),0)),"")</f>
        <v/>
      </c>
      <c r="G9099" s="14" t="n"/>
    </row>
    <row r="9100">
      <c r="A9100" s="10" t="n"/>
      <c r="D9100">
        <f>IFERROR(VLOOKUP(C9100,Produtos!A:B,2,FALSE),"")</f>
        <v/>
      </c>
      <c r="F9100" s="10">
        <f>IFERROR(INDEX(Lotes!$E:$E,MATCH(1,(Lotes!$A:$A=C9100)*(Lotes!$C:$C=E9100),0)),"")</f>
        <v/>
      </c>
      <c r="G9100" s="14" t="n"/>
    </row>
    <row r="9101">
      <c r="A9101" s="10" t="n"/>
      <c r="D9101">
        <f>IFERROR(VLOOKUP(C9101,Produtos!A:B,2,FALSE),"")</f>
        <v/>
      </c>
      <c r="F9101" s="10">
        <f>IFERROR(INDEX(Lotes!$E:$E,MATCH(1,(Lotes!$A:$A=C9101)*(Lotes!$C:$C=E9101),0)),"")</f>
        <v/>
      </c>
      <c r="G9101" s="14" t="n"/>
    </row>
    <row r="9102">
      <c r="A9102" s="10" t="n"/>
      <c r="D9102">
        <f>IFERROR(VLOOKUP(C9102,Produtos!A:B,2,FALSE),"")</f>
        <v/>
      </c>
      <c r="F9102" s="10">
        <f>IFERROR(INDEX(Lotes!$E:$E,MATCH(1,(Lotes!$A:$A=C9102)*(Lotes!$C:$C=E9102),0)),"")</f>
        <v/>
      </c>
      <c r="G9102" s="14" t="n"/>
    </row>
    <row r="9103">
      <c r="A9103" s="10" t="n"/>
      <c r="D9103">
        <f>IFERROR(VLOOKUP(C9103,Produtos!A:B,2,FALSE),"")</f>
        <v/>
      </c>
      <c r="F9103" s="10">
        <f>IFERROR(INDEX(Lotes!$E:$E,MATCH(1,(Lotes!$A:$A=C9103)*(Lotes!$C:$C=E9103),0)),"")</f>
        <v/>
      </c>
      <c r="G9103" s="14" t="n"/>
    </row>
    <row r="9104">
      <c r="A9104" s="10" t="n"/>
      <c r="D9104">
        <f>IFERROR(VLOOKUP(C9104,Produtos!A:B,2,FALSE),"")</f>
        <v/>
      </c>
      <c r="F9104" s="10">
        <f>IFERROR(INDEX(Lotes!$E:$E,MATCH(1,(Lotes!$A:$A=C9104)*(Lotes!$C:$C=E9104),0)),"")</f>
        <v/>
      </c>
      <c r="G9104" s="14" t="n"/>
    </row>
    <row r="9105">
      <c r="A9105" s="10" t="n"/>
      <c r="D9105">
        <f>IFERROR(VLOOKUP(C9105,Produtos!A:B,2,FALSE),"")</f>
        <v/>
      </c>
      <c r="F9105" s="10">
        <f>IFERROR(INDEX(Lotes!$E:$E,MATCH(1,(Lotes!$A:$A=C9105)*(Lotes!$C:$C=E9105),0)),"")</f>
        <v/>
      </c>
      <c r="G9105" s="14" t="n"/>
    </row>
    <row r="9106">
      <c r="A9106" s="10" t="n"/>
      <c r="D9106">
        <f>IFERROR(VLOOKUP(C9106,Produtos!A:B,2,FALSE),"")</f>
        <v/>
      </c>
      <c r="F9106" s="10">
        <f>IFERROR(INDEX(Lotes!$E:$E,MATCH(1,(Lotes!$A:$A=C9106)*(Lotes!$C:$C=E9106),0)),"")</f>
        <v/>
      </c>
      <c r="G9106" s="14" t="n"/>
    </row>
    <row r="9107">
      <c r="A9107" s="10" t="n"/>
      <c r="D9107">
        <f>IFERROR(VLOOKUP(C9107,Produtos!A:B,2,FALSE),"")</f>
        <v/>
      </c>
      <c r="F9107" s="10">
        <f>IFERROR(INDEX(Lotes!$E:$E,MATCH(1,(Lotes!$A:$A=C9107)*(Lotes!$C:$C=E9107),0)),"")</f>
        <v/>
      </c>
      <c r="G9107" s="14" t="n"/>
    </row>
    <row r="9108">
      <c r="A9108" s="10" t="n"/>
      <c r="D9108">
        <f>IFERROR(VLOOKUP(C9108,Produtos!A:B,2,FALSE),"")</f>
        <v/>
      </c>
      <c r="F9108" s="10">
        <f>IFERROR(INDEX(Lotes!$E:$E,MATCH(1,(Lotes!$A:$A=C9108)*(Lotes!$C:$C=E9108),0)),"")</f>
        <v/>
      </c>
      <c r="G9108" s="14" t="n"/>
    </row>
    <row r="9109">
      <c r="A9109" s="10" t="n"/>
      <c r="D9109">
        <f>IFERROR(VLOOKUP(C9109,Produtos!A:B,2,FALSE),"")</f>
        <v/>
      </c>
      <c r="F9109" s="10">
        <f>IFERROR(INDEX(Lotes!$E:$E,MATCH(1,(Lotes!$A:$A=C9109)*(Lotes!$C:$C=E9109),0)),"")</f>
        <v/>
      </c>
      <c r="G9109" s="14" t="n"/>
    </row>
    <row r="9110">
      <c r="A9110" s="10" t="n"/>
      <c r="D9110">
        <f>IFERROR(VLOOKUP(C9110,Produtos!A:B,2,FALSE),"")</f>
        <v/>
      </c>
      <c r="F9110" s="10">
        <f>IFERROR(INDEX(Lotes!$E:$E,MATCH(1,(Lotes!$A:$A=C9110)*(Lotes!$C:$C=E9110),0)),"")</f>
        <v/>
      </c>
      <c r="G9110" s="14" t="n"/>
    </row>
    <row r="9111">
      <c r="A9111" s="10" t="n"/>
      <c r="D9111">
        <f>IFERROR(VLOOKUP(C9111,Produtos!A:B,2,FALSE),"")</f>
        <v/>
      </c>
      <c r="F9111" s="10">
        <f>IFERROR(INDEX(Lotes!$E:$E,MATCH(1,(Lotes!$A:$A=C9111)*(Lotes!$C:$C=E9111),0)),"")</f>
        <v/>
      </c>
      <c r="G9111" s="14" t="n"/>
    </row>
    <row r="9112">
      <c r="A9112" s="10" t="n"/>
      <c r="D9112">
        <f>IFERROR(VLOOKUP(C9112,Produtos!A:B,2,FALSE),"")</f>
        <v/>
      </c>
      <c r="F9112" s="10">
        <f>IFERROR(INDEX(Lotes!$E:$E,MATCH(1,(Lotes!$A:$A=C9112)*(Lotes!$C:$C=E9112),0)),"")</f>
        <v/>
      </c>
      <c r="G9112" s="14" t="n"/>
    </row>
    <row r="9113">
      <c r="A9113" s="10" t="n"/>
      <c r="D9113">
        <f>IFERROR(VLOOKUP(C9113,Produtos!A:B,2,FALSE),"")</f>
        <v/>
      </c>
      <c r="F9113" s="10">
        <f>IFERROR(INDEX(Lotes!$E:$E,MATCH(1,(Lotes!$A:$A=C9113)*(Lotes!$C:$C=E9113),0)),"")</f>
        <v/>
      </c>
      <c r="G9113" s="14" t="n"/>
    </row>
    <row r="9114">
      <c r="A9114" s="10" t="n"/>
      <c r="D9114">
        <f>IFERROR(VLOOKUP(C9114,Produtos!A:B,2,FALSE),"")</f>
        <v/>
      </c>
      <c r="F9114" s="10">
        <f>IFERROR(INDEX(Lotes!$E:$E,MATCH(1,(Lotes!$A:$A=C9114)*(Lotes!$C:$C=E9114),0)),"")</f>
        <v/>
      </c>
      <c r="G9114" s="14" t="n"/>
    </row>
    <row r="9115">
      <c r="A9115" s="10" t="n"/>
      <c r="D9115">
        <f>IFERROR(VLOOKUP(C9115,Produtos!A:B,2,FALSE),"")</f>
        <v/>
      </c>
      <c r="F9115" s="10">
        <f>IFERROR(INDEX(Lotes!$E:$E,MATCH(1,(Lotes!$A:$A=C9115)*(Lotes!$C:$C=E9115),0)),"")</f>
        <v/>
      </c>
      <c r="G9115" s="14" t="n"/>
    </row>
    <row r="9116">
      <c r="A9116" s="10" t="n"/>
      <c r="D9116">
        <f>IFERROR(VLOOKUP(C9116,Produtos!A:B,2,FALSE),"")</f>
        <v/>
      </c>
      <c r="F9116" s="10">
        <f>IFERROR(INDEX(Lotes!$E:$E,MATCH(1,(Lotes!$A:$A=C9116)*(Lotes!$C:$C=E9116),0)),"")</f>
        <v/>
      </c>
      <c r="G9116" s="14" t="n"/>
    </row>
    <row r="9117">
      <c r="A9117" s="10" t="n"/>
      <c r="D9117">
        <f>IFERROR(VLOOKUP(C9117,Produtos!A:B,2,FALSE),"")</f>
        <v/>
      </c>
      <c r="F9117" s="10">
        <f>IFERROR(INDEX(Lotes!$E:$E,MATCH(1,(Lotes!$A:$A=C9117)*(Lotes!$C:$C=E9117),0)),"")</f>
        <v/>
      </c>
      <c r="G9117" s="14" t="n"/>
    </row>
    <row r="9118">
      <c r="A9118" s="10" t="n"/>
      <c r="D9118">
        <f>IFERROR(VLOOKUP(C9118,Produtos!A:B,2,FALSE),"")</f>
        <v/>
      </c>
      <c r="F9118" s="10">
        <f>IFERROR(INDEX(Lotes!$E:$E,MATCH(1,(Lotes!$A:$A=C9118)*(Lotes!$C:$C=E9118),0)),"")</f>
        <v/>
      </c>
      <c r="G9118" s="14" t="n"/>
    </row>
    <row r="9119">
      <c r="A9119" s="10" t="n"/>
      <c r="D9119">
        <f>IFERROR(VLOOKUP(C9119,Produtos!A:B,2,FALSE),"")</f>
        <v/>
      </c>
      <c r="F9119" s="10">
        <f>IFERROR(INDEX(Lotes!$E:$E,MATCH(1,(Lotes!$A:$A=C9119)*(Lotes!$C:$C=E9119),0)),"")</f>
        <v/>
      </c>
      <c r="G9119" s="14" t="n"/>
    </row>
    <row r="9120">
      <c r="A9120" s="10" t="n"/>
      <c r="D9120">
        <f>IFERROR(VLOOKUP(C9120,Produtos!A:B,2,FALSE),"")</f>
        <v/>
      </c>
      <c r="F9120" s="10">
        <f>IFERROR(INDEX(Lotes!$E:$E,MATCH(1,(Lotes!$A:$A=C9120)*(Lotes!$C:$C=E9120),0)),"")</f>
        <v/>
      </c>
      <c r="G9120" s="14" t="n"/>
    </row>
    <row r="9121">
      <c r="A9121" s="10" t="n"/>
      <c r="D9121">
        <f>IFERROR(VLOOKUP(C9121,Produtos!A:B,2,FALSE),"")</f>
        <v/>
      </c>
      <c r="F9121" s="10">
        <f>IFERROR(INDEX(Lotes!$E:$E,MATCH(1,(Lotes!$A:$A=C9121)*(Lotes!$C:$C=E9121),0)),"")</f>
        <v/>
      </c>
      <c r="G9121" s="14" t="n"/>
    </row>
    <row r="9122">
      <c r="A9122" s="10" t="n"/>
      <c r="D9122">
        <f>IFERROR(VLOOKUP(C9122,Produtos!A:B,2,FALSE),"")</f>
        <v/>
      </c>
      <c r="F9122" s="10">
        <f>IFERROR(INDEX(Lotes!$E:$E,MATCH(1,(Lotes!$A:$A=C9122)*(Lotes!$C:$C=E9122),0)),"")</f>
        <v/>
      </c>
      <c r="G9122" s="14" t="n"/>
    </row>
    <row r="9123">
      <c r="A9123" s="10" t="n"/>
      <c r="D9123">
        <f>IFERROR(VLOOKUP(C9123,Produtos!A:B,2,FALSE),"")</f>
        <v/>
      </c>
      <c r="F9123" s="10">
        <f>IFERROR(INDEX(Lotes!$E:$E,MATCH(1,(Lotes!$A:$A=C9123)*(Lotes!$C:$C=E9123),0)),"")</f>
        <v/>
      </c>
      <c r="G9123" s="14" t="n"/>
    </row>
    <row r="9124">
      <c r="A9124" s="10" t="n"/>
      <c r="D9124">
        <f>IFERROR(VLOOKUP(C9124,Produtos!A:B,2,FALSE),"")</f>
        <v/>
      </c>
      <c r="F9124" s="10">
        <f>IFERROR(INDEX(Lotes!$E:$E,MATCH(1,(Lotes!$A:$A=C9124)*(Lotes!$C:$C=E9124),0)),"")</f>
        <v/>
      </c>
      <c r="G9124" s="14" t="n"/>
    </row>
    <row r="9125">
      <c r="A9125" s="10" t="n"/>
      <c r="D9125">
        <f>IFERROR(VLOOKUP(C9125,Produtos!A:B,2,FALSE),"")</f>
        <v/>
      </c>
      <c r="F9125" s="10">
        <f>IFERROR(INDEX(Lotes!$E:$E,MATCH(1,(Lotes!$A:$A=C9125)*(Lotes!$C:$C=E9125),0)),"")</f>
        <v/>
      </c>
      <c r="G9125" s="14" t="n"/>
    </row>
    <row r="9126">
      <c r="A9126" s="10" t="n"/>
      <c r="D9126">
        <f>IFERROR(VLOOKUP(C9126,Produtos!A:B,2,FALSE),"")</f>
        <v/>
      </c>
      <c r="F9126" s="10">
        <f>IFERROR(INDEX(Lotes!$E:$E,MATCH(1,(Lotes!$A:$A=C9126)*(Lotes!$C:$C=E9126),0)),"")</f>
        <v/>
      </c>
      <c r="G9126" s="14" t="n"/>
    </row>
    <row r="9127">
      <c r="A9127" s="10" t="n"/>
      <c r="D9127">
        <f>IFERROR(VLOOKUP(C9127,Produtos!A:B,2,FALSE),"")</f>
        <v/>
      </c>
      <c r="F9127" s="10">
        <f>IFERROR(INDEX(Lotes!$E:$E,MATCH(1,(Lotes!$A:$A=C9127)*(Lotes!$C:$C=E9127),0)),"")</f>
        <v/>
      </c>
      <c r="G9127" s="14" t="n"/>
    </row>
    <row r="9128">
      <c r="A9128" s="10" t="n"/>
      <c r="D9128">
        <f>IFERROR(VLOOKUP(C9128,Produtos!A:B,2,FALSE),"")</f>
        <v/>
      </c>
      <c r="F9128" s="10">
        <f>IFERROR(INDEX(Lotes!$E:$E,MATCH(1,(Lotes!$A:$A=C9128)*(Lotes!$C:$C=E9128),0)),"")</f>
        <v/>
      </c>
      <c r="G9128" s="14" t="n"/>
    </row>
    <row r="9129">
      <c r="A9129" s="10" t="n"/>
      <c r="D9129">
        <f>IFERROR(VLOOKUP(C9129,Produtos!A:B,2,FALSE),"")</f>
        <v/>
      </c>
      <c r="F9129" s="10">
        <f>IFERROR(INDEX(Lotes!$E:$E,MATCH(1,(Lotes!$A:$A=C9129)*(Lotes!$C:$C=E9129),0)),"")</f>
        <v/>
      </c>
      <c r="G9129" s="14" t="n"/>
    </row>
    <row r="9130">
      <c r="A9130" s="10" t="n"/>
      <c r="D9130">
        <f>IFERROR(VLOOKUP(C9130,Produtos!A:B,2,FALSE),"")</f>
        <v/>
      </c>
      <c r="F9130" s="10">
        <f>IFERROR(INDEX(Lotes!$E:$E,MATCH(1,(Lotes!$A:$A=C9130)*(Lotes!$C:$C=E9130),0)),"")</f>
        <v/>
      </c>
      <c r="G9130" s="14" t="n"/>
    </row>
    <row r="9131">
      <c r="A9131" s="10" t="n"/>
      <c r="D9131">
        <f>IFERROR(VLOOKUP(C9131,Produtos!A:B,2,FALSE),"")</f>
        <v/>
      </c>
      <c r="F9131" s="10">
        <f>IFERROR(INDEX(Lotes!$E:$E,MATCH(1,(Lotes!$A:$A=C9131)*(Lotes!$C:$C=E9131),0)),"")</f>
        <v/>
      </c>
      <c r="G9131" s="14" t="n"/>
    </row>
    <row r="9132">
      <c r="A9132" s="10" t="n"/>
      <c r="D9132">
        <f>IFERROR(VLOOKUP(C9132,Produtos!A:B,2,FALSE),"")</f>
        <v/>
      </c>
      <c r="F9132" s="10">
        <f>IFERROR(INDEX(Lotes!$E:$E,MATCH(1,(Lotes!$A:$A=C9132)*(Lotes!$C:$C=E9132),0)),"")</f>
        <v/>
      </c>
      <c r="G9132" s="14" t="n"/>
    </row>
    <row r="9133">
      <c r="A9133" s="10" t="n"/>
      <c r="D9133">
        <f>IFERROR(VLOOKUP(C9133,Produtos!A:B,2,FALSE),"")</f>
        <v/>
      </c>
      <c r="F9133" s="10">
        <f>IFERROR(INDEX(Lotes!$E:$E,MATCH(1,(Lotes!$A:$A=C9133)*(Lotes!$C:$C=E9133),0)),"")</f>
        <v/>
      </c>
      <c r="G9133" s="14" t="n"/>
    </row>
    <row r="9134">
      <c r="A9134" s="10" t="n"/>
      <c r="D9134">
        <f>IFERROR(VLOOKUP(C9134,Produtos!A:B,2,FALSE),"")</f>
        <v/>
      </c>
      <c r="F9134" s="10">
        <f>IFERROR(INDEX(Lotes!$E:$E,MATCH(1,(Lotes!$A:$A=C9134)*(Lotes!$C:$C=E9134),0)),"")</f>
        <v/>
      </c>
      <c r="G9134" s="14" t="n"/>
    </row>
    <row r="9135">
      <c r="A9135" s="10" t="n"/>
      <c r="D9135">
        <f>IFERROR(VLOOKUP(C9135,Produtos!A:B,2,FALSE),"")</f>
        <v/>
      </c>
      <c r="F9135" s="10">
        <f>IFERROR(INDEX(Lotes!$E:$E,MATCH(1,(Lotes!$A:$A=C9135)*(Lotes!$C:$C=E9135),0)),"")</f>
        <v/>
      </c>
      <c r="G9135" s="14" t="n"/>
    </row>
    <row r="9136">
      <c r="A9136" s="10" t="n"/>
      <c r="D9136">
        <f>IFERROR(VLOOKUP(C9136,Produtos!A:B,2,FALSE),"")</f>
        <v/>
      </c>
      <c r="F9136" s="10">
        <f>IFERROR(INDEX(Lotes!$E:$E,MATCH(1,(Lotes!$A:$A=C9136)*(Lotes!$C:$C=E9136),0)),"")</f>
        <v/>
      </c>
      <c r="G9136" s="14" t="n"/>
    </row>
    <row r="9137">
      <c r="A9137" s="10" t="n"/>
      <c r="D9137">
        <f>IFERROR(VLOOKUP(C9137,Produtos!A:B,2,FALSE),"")</f>
        <v/>
      </c>
      <c r="F9137" s="10">
        <f>IFERROR(INDEX(Lotes!$E:$E,MATCH(1,(Lotes!$A:$A=C9137)*(Lotes!$C:$C=E9137),0)),"")</f>
        <v/>
      </c>
      <c r="G9137" s="14" t="n"/>
    </row>
    <row r="9138">
      <c r="A9138" s="10" t="n"/>
      <c r="D9138">
        <f>IFERROR(VLOOKUP(C9138,Produtos!A:B,2,FALSE),"")</f>
        <v/>
      </c>
      <c r="F9138" s="10">
        <f>IFERROR(INDEX(Lotes!$E:$E,MATCH(1,(Lotes!$A:$A=C9138)*(Lotes!$C:$C=E9138),0)),"")</f>
        <v/>
      </c>
      <c r="G9138" s="14" t="n"/>
    </row>
    <row r="9139">
      <c r="A9139" s="10" t="n"/>
      <c r="D9139">
        <f>IFERROR(VLOOKUP(C9139,Produtos!A:B,2,FALSE),"")</f>
        <v/>
      </c>
      <c r="F9139" s="10">
        <f>IFERROR(INDEX(Lotes!$E:$E,MATCH(1,(Lotes!$A:$A=C9139)*(Lotes!$C:$C=E9139),0)),"")</f>
        <v/>
      </c>
      <c r="G9139" s="14" t="n"/>
    </row>
    <row r="9140">
      <c r="A9140" s="10" t="n"/>
      <c r="D9140">
        <f>IFERROR(VLOOKUP(C9140,Produtos!A:B,2,FALSE),"")</f>
        <v/>
      </c>
      <c r="F9140" s="10">
        <f>IFERROR(INDEX(Lotes!$E:$E,MATCH(1,(Lotes!$A:$A=C9140)*(Lotes!$C:$C=E9140),0)),"")</f>
        <v/>
      </c>
      <c r="G9140" s="14" t="n"/>
    </row>
    <row r="9141">
      <c r="A9141" s="10" t="n"/>
      <c r="D9141">
        <f>IFERROR(VLOOKUP(C9141,Produtos!A:B,2,FALSE),"")</f>
        <v/>
      </c>
      <c r="F9141" s="10">
        <f>IFERROR(INDEX(Lotes!$E:$E,MATCH(1,(Lotes!$A:$A=C9141)*(Lotes!$C:$C=E9141),0)),"")</f>
        <v/>
      </c>
      <c r="G9141" s="14" t="n"/>
    </row>
    <row r="9142">
      <c r="A9142" s="10" t="n"/>
      <c r="D9142">
        <f>IFERROR(VLOOKUP(C9142,Produtos!A:B,2,FALSE),"")</f>
        <v/>
      </c>
      <c r="F9142" s="10">
        <f>IFERROR(INDEX(Lotes!$E:$E,MATCH(1,(Lotes!$A:$A=C9142)*(Lotes!$C:$C=E9142),0)),"")</f>
        <v/>
      </c>
      <c r="G9142" s="14" t="n"/>
    </row>
    <row r="9143">
      <c r="A9143" s="10" t="n"/>
      <c r="D9143">
        <f>IFERROR(VLOOKUP(C9143,Produtos!A:B,2,FALSE),"")</f>
        <v/>
      </c>
      <c r="F9143" s="10">
        <f>IFERROR(INDEX(Lotes!$E:$E,MATCH(1,(Lotes!$A:$A=C9143)*(Lotes!$C:$C=E9143),0)),"")</f>
        <v/>
      </c>
      <c r="G9143" s="14" t="n"/>
    </row>
    <row r="9144">
      <c r="A9144" s="10" t="n"/>
      <c r="D9144">
        <f>IFERROR(VLOOKUP(C9144,Produtos!A:B,2,FALSE),"")</f>
        <v/>
      </c>
      <c r="F9144" s="10">
        <f>IFERROR(INDEX(Lotes!$E:$E,MATCH(1,(Lotes!$A:$A=C9144)*(Lotes!$C:$C=E9144),0)),"")</f>
        <v/>
      </c>
      <c r="G9144" s="14" t="n"/>
    </row>
    <row r="9145">
      <c r="A9145" s="10" t="n"/>
      <c r="D9145">
        <f>IFERROR(VLOOKUP(C9145,Produtos!A:B,2,FALSE),"")</f>
        <v/>
      </c>
      <c r="F9145" s="10">
        <f>IFERROR(INDEX(Lotes!$E:$E,MATCH(1,(Lotes!$A:$A=C9145)*(Lotes!$C:$C=E9145),0)),"")</f>
        <v/>
      </c>
      <c r="G9145" s="14" t="n"/>
    </row>
    <row r="9146">
      <c r="A9146" s="10" t="n"/>
      <c r="D9146">
        <f>IFERROR(VLOOKUP(C9146,Produtos!A:B,2,FALSE),"")</f>
        <v/>
      </c>
      <c r="F9146" s="10">
        <f>IFERROR(INDEX(Lotes!$E:$E,MATCH(1,(Lotes!$A:$A=C9146)*(Lotes!$C:$C=E9146),0)),"")</f>
        <v/>
      </c>
      <c r="G9146" s="14" t="n"/>
    </row>
    <row r="9147">
      <c r="A9147" s="10" t="n"/>
      <c r="D9147">
        <f>IFERROR(VLOOKUP(C9147,Produtos!A:B,2,FALSE),"")</f>
        <v/>
      </c>
      <c r="F9147" s="10">
        <f>IFERROR(INDEX(Lotes!$E:$E,MATCH(1,(Lotes!$A:$A=C9147)*(Lotes!$C:$C=E9147),0)),"")</f>
        <v/>
      </c>
      <c r="G9147" s="14" t="n"/>
    </row>
    <row r="9148">
      <c r="A9148" s="10" t="n"/>
      <c r="D9148">
        <f>IFERROR(VLOOKUP(C9148,Produtos!A:B,2,FALSE),"")</f>
        <v/>
      </c>
      <c r="F9148" s="10">
        <f>IFERROR(INDEX(Lotes!$E:$E,MATCH(1,(Lotes!$A:$A=C9148)*(Lotes!$C:$C=E9148),0)),"")</f>
        <v/>
      </c>
      <c r="G9148" s="14" t="n"/>
    </row>
    <row r="9149">
      <c r="A9149" s="10" t="n"/>
      <c r="D9149">
        <f>IFERROR(VLOOKUP(C9149,Produtos!A:B,2,FALSE),"")</f>
        <v/>
      </c>
      <c r="F9149" s="10">
        <f>IFERROR(INDEX(Lotes!$E:$E,MATCH(1,(Lotes!$A:$A=C9149)*(Lotes!$C:$C=E9149),0)),"")</f>
        <v/>
      </c>
      <c r="G9149" s="14" t="n"/>
    </row>
    <row r="9150">
      <c r="A9150" s="10" t="n"/>
      <c r="D9150">
        <f>IFERROR(VLOOKUP(C9150,Produtos!A:B,2,FALSE),"")</f>
        <v/>
      </c>
      <c r="F9150" s="10">
        <f>IFERROR(INDEX(Lotes!$E:$E,MATCH(1,(Lotes!$A:$A=C9150)*(Lotes!$C:$C=E9150),0)),"")</f>
        <v/>
      </c>
      <c r="G9150" s="14" t="n"/>
    </row>
    <row r="9151">
      <c r="A9151" s="10" t="n"/>
      <c r="D9151">
        <f>IFERROR(VLOOKUP(C9151,Produtos!A:B,2,FALSE),"")</f>
        <v/>
      </c>
      <c r="F9151" s="10">
        <f>IFERROR(INDEX(Lotes!$E:$E,MATCH(1,(Lotes!$A:$A=C9151)*(Lotes!$C:$C=E9151),0)),"")</f>
        <v/>
      </c>
      <c r="G9151" s="14" t="n"/>
    </row>
    <row r="9152">
      <c r="A9152" s="10" t="n"/>
      <c r="D9152">
        <f>IFERROR(VLOOKUP(C9152,Produtos!A:B,2,FALSE),"")</f>
        <v/>
      </c>
      <c r="F9152" s="10">
        <f>IFERROR(INDEX(Lotes!$E:$E,MATCH(1,(Lotes!$A:$A=C9152)*(Lotes!$C:$C=E9152),0)),"")</f>
        <v/>
      </c>
      <c r="G9152" s="14" t="n"/>
    </row>
    <row r="9153">
      <c r="A9153" s="10" t="n"/>
      <c r="D9153">
        <f>IFERROR(VLOOKUP(C9153,Produtos!A:B,2,FALSE),"")</f>
        <v/>
      </c>
      <c r="F9153" s="10">
        <f>IFERROR(INDEX(Lotes!$E:$E,MATCH(1,(Lotes!$A:$A=C9153)*(Lotes!$C:$C=E9153),0)),"")</f>
        <v/>
      </c>
      <c r="G9153" s="14" t="n"/>
    </row>
    <row r="9154">
      <c r="A9154" s="10" t="n"/>
      <c r="D9154">
        <f>IFERROR(VLOOKUP(C9154,Produtos!A:B,2,FALSE),"")</f>
        <v/>
      </c>
      <c r="F9154" s="10">
        <f>IFERROR(INDEX(Lotes!$E:$E,MATCH(1,(Lotes!$A:$A=C9154)*(Lotes!$C:$C=E9154),0)),"")</f>
        <v/>
      </c>
      <c r="G9154" s="14" t="n"/>
    </row>
    <row r="9155">
      <c r="A9155" s="10" t="n"/>
      <c r="D9155">
        <f>IFERROR(VLOOKUP(C9155,Produtos!A:B,2,FALSE),"")</f>
        <v/>
      </c>
      <c r="F9155" s="10">
        <f>IFERROR(INDEX(Lotes!$E:$E,MATCH(1,(Lotes!$A:$A=C9155)*(Lotes!$C:$C=E9155),0)),"")</f>
        <v/>
      </c>
      <c r="G9155" s="14" t="n"/>
    </row>
    <row r="9156">
      <c r="A9156" s="10" t="n"/>
      <c r="D9156">
        <f>IFERROR(VLOOKUP(C9156,Produtos!A:B,2,FALSE),"")</f>
        <v/>
      </c>
      <c r="F9156" s="10">
        <f>IFERROR(INDEX(Lotes!$E:$E,MATCH(1,(Lotes!$A:$A=C9156)*(Lotes!$C:$C=E9156),0)),"")</f>
        <v/>
      </c>
      <c r="G9156" s="14" t="n"/>
    </row>
    <row r="9157">
      <c r="A9157" s="10" t="n"/>
      <c r="D9157">
        <f>IFERROR(VLOOKUP(C9157,Produtos!A:B,2,FALSE),"")</f>
        <v/>
      </c>
      <c r="F9157" s="10">
        <f>IFERROR(INDEX(Lotes!$E:$E,MATCH(1,(Lotes!$A:$A=C9157)*(Lotes!$C:$C=E9157),0)),"")</f>
        <v/>
      </c>
      <c r="G9157" s="14" t="n"/>
    </row>
    <row r="9158">
      <c r="A9158" s="10" t="n"/>
      <c r="D9158">
        <f>IFERROR(VLOOKUP(C9158,Produtos!A:B,2,FALSE),"")</f>
        <v/>
      </c>
      <c r="F9158" s="10">
        <f>IFERROR(INDEX(Lotes!$E:$E,MATCH(1,(Lotes!$A:$A=C9158)*(Lotes!$C:$C=E9158),0)),"")</f>
        <v/>
      </c>
      <c r="G9158" s="14" t="n"/>
    </row>
    <row r="9159">
      <c r="A9159" s="10" t="n"/>
      <c r="D9159">
        <f>IFERROR(VLOOKUP(C9159,Produtos!A:B,2,FALSE),"")</f>
        <v/>
      </c>
      <c r="F9159" s="10">
        <f>IFERROR(INDEX(Lotes!$E:$E,MATCH(1,(Lotes!$A:$A=C9159)*(Lotes!$C:$C=E9159),0)),"")</f>
        <v/>
      </c>
      <c r="G9159" s="14" t="n"/>
    </row>
    <row r="9160">
      <c r="A9160" s="10" t="n"/>
      <c r="D9160">
        <f>IFERROR(VLOOKUP(C9160,Produtos!A:B,2,FALSE),"")</f>
        <v/>
      </c>
      <c r="F9160" s="10">
        <f>IFERROR(INDEX(Lotes!$E:$E,MATCH(1,(Lotes!$A:$A=C9160)*(Lotes!$C:$C=E9160),0)),"")</f>
        <v/>
      </c>
      <c r="G9160" s="14" t="n"/>
    </row>
    <row r="9161">
      <c r="A9161" s="10" t="n"/>
      <c r="D9161">
        <f>IFERROR(VLOOKUP(C9161,Produtos!A:B,2,FALSE),"")</f>
        <v/>
      </c>
      <c r="F9161" s="10">
        <f>IFERROR(INDEX(Lotes!$E:$E,MATCH(1,(Lotes!$A:$A=C9161)*(Lotes!$C:$C=E9161),0)),"")</f>
        <v/>
      </c>
      <c r="G9161" s="14" t="n"/>
    </row>
    <row r="9162">
      <c r="A9162" s="10" t="n"/>
      <c r="D9162">
        <f>IFERROR(VLOOKUP(C9162,Produtos!A:B,2,FALSE),"")</f>
        <v/>
      </c>
      <c r="F9162" s="10">
        <f>IFERROR(INDEX(Lotes!$E:$E,MATCH(1,(Lotes!$A:$A=C9162)*(Lotes!$C:$C=E9162),0)),"")</f>
        <v/>
      </c>
      <c r="G9162" s="14" t="n"/>
    </row>
    <row r="9163">
      <c r="A9163" s="10" t="n"/>
      <c r="D9163">
        <f>IFERROR(VLOOKUP(C9163,Produtos!A:B,2,FALSE),"")</f>
        <v/>
      </c>
      <c r="F9163" s="10">
        <f>IFERROR(INDEX(Lotes!$E:$E,MATCH(1,(Lotes!$A:$A=C9163)*(Lotes!$C:$C=E9163),0)),"")</f>
        <v/>
      </c>
      <c r="G9163" s="14" t="n"/>
    </row>
    <row r="9164">
      <c r="A9164" s="10" t="n"/>
      <c r="D9164">
        <f>IFERROR(VLOOKUP(C9164,Produtos!A:B,2,FALSE),"")</f>
        <v/>
      </c>
      <c r="F9164" s="10">
        <f>IFERROR(INDEX(Lotes!$E:$E,MATCH(1,(Lotes!$A:$A=C9164)*(Lotes!$C:$C=E9164),0)),"")</f>
        <v/>
      </c>
      <c r="G9164" s="14" t="n"/>
    </row>
    <row r="9165">
      <c r="A9165" s="10" t="n"/>
      <c r="D9165">
        <f>IFERROR(VLOOKUP(C9165,Produtos!A:B,2,FALSE),"")</f>
        <v/>
      </c>
      <c r="F9165" s="10">
        <f>IFERROR(INDEX(Lotes!$E:$E,MATCH(1,(Lotes!$A:$A=C9165)*(Lotes!$C:$C=E9165),0)),"")</f>
        <v/>
      </c>
      <c r="G9165" s="14" t="n"/>
    </row>
    <row r="9166">
      <c r="A9166" s="10" t="n"/>
      <c r="D9166">
        <f>IFERROR(VLOOKUP(C9166,Produtos!A:B,2,FALSE),"")</f>
        <v/>
      </c>
      <c r="F9166" s="10">
        <f>IFERROR(INDEX(Lotes!$E:$E,MATCH(1,(Lotes!$A:$A=C9166)*(Lotes!$C:$C=E9166),0)),"")</f>
        <v/>
      </c>
      <c r="G9166" s="14" t="n"/>
    </row>
    <row r="9167">
      <c r="A9167" s="10" t="n"/>
      <c r="D9167">
        <f>IFERROR(VLOOKUP(C9167,Produtos!A:B,2,FALSE),"")</f>
        <v/>
      </c>
      <c r="F9167" s="10">
        <f>IFERROR(INDEX(Lotes!$E:$E,MATCH(1,(Lotes!$A:$A=C9167)*(Lotes!$C:$C=E9167),0)),"")</f>
        <v/>
      </c>
      <c r="G9167" s="14" t="n"/>
    </row>
    <row r="9168">
      <c r="A9168" s="10" t="n"/>
      <c r="D9168">
        <f>IFERROR(VLOOKUP(C9168,Produtos!A:B,2,FALSE),"")</f>
        <v/>
      </c>
      <c r="F9168" s="10">
        <f>IFERROR(INDEX(Lotes!$E:$E,MATCH(1,(Lotes!$A:$A=C9168)*(Lotes!$C:$C=E9168),0)),"")</f>
        <v/>
      </c>
      <c r="G9168" s="14" t="n"/>
    </row>
    <row r="9169">
      <c r="A9169" s="10" t="n"/>
      <c r="D9169">
        <f>IFERROR(VLOOKUP(C9169,Produtos!A:B,2,FALSE),"")</f>
        <v/>
      </c>
      <c r="F9169" s="10">
        <f>IFERROR(INDEX(Lotes!$E:$E,MATCH(1,(Lotes!$A:$A=C9169)*(Lotes!$C:$C=E9169),0)),"")</f>
        <v/>
      </c>
      <c r="G9169" s="14" t="n"/>
    </row>
    <row r="9170">
      <c r="A9170" s="10" t="n"/>
      <c r="D9170">
        <f>IFERROR(VLOOKUP(C9170,Produtos!A:B,2,FALSE),"")</f>
        <v/>
      </c>
      <c r="F9170" s="10">
        <f>IFERROR(INDEX(Lotes!$E:$E,MATCH(1,(Lotes!$A:$A=C9170)*(Lotes!$C:$C=E9170),0)),"")</f>
        <v/>
      </c>
      <c r="G9170" s="14" t="n"/>
    </row>
    <row r="9171">
      <c r="A9171" s="10" t="n"/>
      <c r="D9171">
        <f>IFERROR(VLOOKUP(C9171,Produtos!A:B,2,FALSE),"")</f>
        <v/>
      </c>
      <c r="F9171" s="10">
        <f>IFERROR(INDEX(Lotes!$E:$E,MATCH(1,(Lotes!$A:$A=C9171)*(Lotes!$C:$C=E9171),0)),"")</f>
        <v/>
      </c>
      <c r="G9171" s="14" t="n"/>
    </row>
    <row r="9172">
      <c r="A9172" s="10" t="n"/>
      <c r="D9172">
        <f>IFERROR(VLOOKUP(C9172,Produtos!A:B,2,FALSE),"")</f>
        <v/>
      </c>
      <c r="F9172" s="10">
        <f>IFERROR(INDEX(Lotes!$E:$E,MATCH(1,(Lotes!$A:$A=C9172)*(Lotes!$C:$C=E9172),0)),"")</f>
        <v/>
      </c>
      <c r="G9172" s="14" t="n"/>
    </row>
    <row r="9173">
      <c r="A9173" s="10" t="n"/>
      <c r="D9173">
        <f>IFERROR(VLOOKUP(C9173,Produtos!A:B,2,FALSE),"")</f>
        <v/>
      </c>
      <c r="F9173" s="10">
        <f>IFERROR(INDEX(Lotes!$E:$E,MATCH(1,(Lotes!$A:$A=C9173)*(Lotes!$C:$C=E9173),0)),"")</f>
        <v/>
      </c>
      <c r="G9173" s="14" t="n"/>
    </row>
    <row r="9174">
      <c r="A9174" s="10" t="n"/>
      <c r="D9174">
        <f>IFERROR(VLOOKUP(C9174,Produtos!A:B,2,FALSE),"")</f>
        <v/>
      </c>
      <c r="F9174" s="10">
        <f>IFERROR(INDEX(Lotes!$E:$E,MATCH(1,(Lotes!$A:$A=C9174)*(Lotes!$C:$C=E9174),0)),"")</f>
        <v/>
      </c>
      <c r="G9174" s="14" t="n"/>
    </row>
    <row r="9175">
      <c r="A9175" s="10" t="n"/>
      <c r="D9175">
        <f>IFERROR(VLOOKUP(C9175,Produtos!A:B,2,FALSE),"")</f>
        <v/>
      </c>
      <c r="F9175" s="10">
        <f>IFERROR(INDEX(Lotes!$E:$E,MATCH(1,(Lotes!$A:$A=C9175)*(Lotes!$C:$C=E9175),0)),"")</f>
        <v/>
      </c>
      <c r="G9175" s="14" t="n"/>
    </row>
    <row r="9176">
      <c r="A9176" s="10" t="n"/>
      <c r="D9176">
        <f>IFERROR(VLOOKUP(C9176,Produtos!A:B,2,FALSE),"")</f>
        <v/>
      </c>
      <c r="F9176" s="10">
        <f>IFERROR(INDEX(Lotes!$E:$E,MATCH(1,(Lotes!$A:$A=C9176)*(Lotes!$C:$C=E9176),0)),"")</f>
        <v/>
      </c>
      <c r="G9176" s="14" t="n"/>
    </row>
    <row r="9177">
      <c r="A9177" s="10" t="n"/>
      <c r="D9177">
        <f>IFERROR(VLOOKUP(C9177,Produtos!A:B,2,FALSE),"")</f>
        <v/>
      </c>
      <c r="F9177" s="10">
        <f>IFERROR(INDEX(Lotes!$E:$E,MATCH(1,(Lotes!$A:$A=C9177)*(Lotes!$C:$C=E9177),0)),"")</f>
        <v/>
      </c>
      <c r="G9177" s="14" t="n"/>
    </row>
    <row r="9178">
      <c r="A9178" s="10" t="n"/>
      <c r="D9178">
        <f>IFERROR(VLOOKUP(C9178,Produtos!A:B,2,FALSE),"")</f>
        <v/>
      </c>
      <c r="F9178" s="10">
        <f>IFERROR(INDEX(Lotes!$E:$E,MATCH(1,(Lotes!$A:$A=C9178)*(Lotes!$C:$C=E9178),0)),"")</f>
        <v/>
      </c>
      <c r="G9178" s="14" t="n"/>
    </row>
    <row r="9179">
      <c r="A9179" s="10" t="n"/>
      <c r="D9179">
        <f>IFERROR(VLOOKUP(C9179,Produtos!A:B,2,FALSE),"")</f>
        <v/>
      </c>
      <c r="F9179" s="10">
        <f>IFERROR(INDEX(Lotes!$E:$E,MATCH(1,(Lotes!$A:$A=C9179)*(Lotes!$C:$C=E9179),0)),"")</f>
        <v/>
      </c>
      <c r="G9179" s="14" t="n"/>
    </row>
    <row r="9180">
      <c r="A9180" s="10" t="n"/>
      <c r="D9180">
        <f>IFERROR(VLOOKUP(C9180,Produtos!A:B,2,FALSE),"")</f>
        <v/>
      </c>
      <c r="F9180" s="10">
        <f>IFERROR(INDEX(Lotes!$E:$E,MATCH(1,(Lotes!$A:$A=C9180)*(Lotes!$C:$C=E9180),0)),"")</f>
        <v/>
      </c>
      <c r="G9180" s="14" t="n"/>
    </row>
    <row r="9181">
      <c r="A9181" s="10" t="n"/>
      <c r="D9181">
        <f>IFERROR(VLOOKUP(C9181,Produtos!A:B,2,FALSE),"")</f>
        <v/>
      </c>
      <c r="F9181" s="10">
        <f>IFERROR(INDEX(Lotes!$E:$E,MATCH(1,(Lotes!$A:$A=C9181)*(Lotes!$C:$C=E9181),0)),"")</f>
        <v/>
      </c>
      <c r="G9181" s="14" t="n"/>
    </row>
    <row r="9182">
      <c r="A9182" s="10" t="n"/>
      <c r="D9182">
        <f>IFERROR(VLOOKUP(C9182,Produtos!A:B,2,FALSE),"")</f>
        <v/>
      </c>
      <c r="F9182" s="10">
        <f>IFERROR(INDEX(Lotes!$E:$E,MATCH(1,(Lotes!$A:$A=C9182)*(Lotes!$C:$C=E9182),0)),"")</f>
        <v/>
      </c>
      <c r="G9182" s="14" t="n"/>
    </row>
    <row r="9183">
      <c r="A9183" s="10" t="n"/>
      <c r="D9183">
        <f>IFERROR(VLOOKUP(C9183,Produtos!A:B,2,FALSE),"")</f>
        <v/>
      </c>
      <c r="F9183" s="10">
        <f>IFERROR(INDEX(Lotes!$E:$E,MATCH(1,(Lotes!$A:$A=C9183)*(Lotes!$C:$C=E9183),0)),"")</f>
        <v/>
      </c>
      <c r="G9183" s="14" t="n"/>
    </row>
    <row r="9184">
      <c r="A9184" s="10" t="n"/>
      <c r="D9184">
        <f>IFERROR(VLOOKUP(C9184,Produtos!A:B,2,FALSE),"")</f>
        <v/>
      </c>
      <c r="F9184" s="10">
        <f>IFERROR(INDEX(Lotes!$E:$E,MATCH(1,(Lotes!$A:$A=C9184)*(Lotes!$C:$C=E9184),0)),"")</f>
        <v/>
      </c>
      <c r="G9184" s="14" t="n"/>
    </row>
    <row r="9185">
      <c r="A9185" s="10" t="n"/>
      <c r="D9185">
        <f>IFERROR(VLOOKUP(C9185,Produtos!A:B,2,FALSE),"")</f>
        <v/>
      </c>
      <c r="F9185" s="10">
        <f>IFERROR(INDEX(Lotes!$E:$E,MATCH(1,(Lotes!$A:$A=C9185)*(Lotes!$C:$C=E9185),0)),"")</f>
        <v/>
      </c>
      <c r="G9185" s="14" t="n"/>
    </row>
    <row r="9186">
      <c r="A9186" s="10" t="n"/>
      <c r="D9186">
        <f>IFERROR(VLOOKUP(C9186,Produtos!A:B,2,FALSE),"")</f>
        <v/>
      </c>
      <c r="F9186" s="10">
        <f>IFERROR(INDEX(Lotes!$E:$E,MATCH(1,(Lotes!$A:$A=C9186)*(Lotes!$C:$C=E9186),0)),"")</f>
        <v/>
      </c>
      <c r="G9186" s="14" t="n"/>
    </row>
    <row r="9187">
      <c r="A9187" s="10" t="n"/>
      <c r="D9187">
        <f>IFERROR(VLOOKUP(C9187,Produtos!A:B,2,FALSE),"")</f>
        <v/>
      </c>
      <c r="F9187" s="10">
        <f>IFERROR(INDEX(Lotes!$E:$E,MATCH(1,(Lotes!$A:$A=C9187)*(Lotes!$C:$C=E9187),0)),"")</f>
        <v/>
      </c>
      <c r="G9187" s="14" t="n"/>
    </row>
    <row r="9188">
      <c r="A9188" s="10" t="n"/>
      <c r="D9188">
        <f>IFERROR(VLOOKUP(C9188,Produtos!A:B,2,FALSE),"")</f>
        <v/>
      </c>
      <c r="F9188" s="10">
        <f>IFERROR(INDEX(Lotes!$E:$E,MATCH(1,(Lotes!$A:$A=C9188)*(Lotes!$C:$C=E9188),0)),"")</f>
        <v/>
      </c>
      <c r="G9188" s="14" t="n"/>
    </row>
    <row r="9189">
      <c r="A9189" s="10" t="n"/>
      <c r="D9189">
        <f>IFERROR(VLOOKUP(C9189,Produtos!A:B,2,FALSE),"")</f>
        <v/>
      </c>
      <c r="F9189" s="10">
        <f>IFERROR(INDEX(Lotes!$E:$E,MATCH(1,(Lotes!$A:$A=C9189)*(Lotes!$C:$C=E9189),0)),"")</f>
        <v/>
      </c>
      <c r="G9189" s="14" t="n"/>
    </row>
    <row r="9190">
      <c r="A9190" s="10" t="n"/>
      <c r="D9190">
        <f>IFERROR(VLOOKUP(C9190,Produtos!A:B,2,FALSE),"")</f>
        <v/>
      </c>
      <c r="F9190" s="10">
        <f>IFERROR(INDEX(Lotes!$E:$E,MATCH(1,(Lotes!$A:$A=C9190)*(Lotes!$C:$C=E9190),0)),"")</f>
        <v/>
      </c>
      <c r="G9190" s="14" t="n"/>
    </row>
    <row r="9191">
      <c r="A9191" s="10" t="n"/>
      <c r="D9191">
        <f>IFERROR(VLOOKUP(C9191,Produtos!A:B,2,FALSE),"")</f>
        <v/>
      </c>
      <c r="F9191" s="10">
        <f>IFERROR(INDEX(Lotes!$E:$E,MATCH(1,(Lotes!$A:$A=C9191)*(Lotes!$C:$C=E9191),0)),"")</f>
        <v/>
      </c>
      <c r="G9191" s="14" t="n"/>
    </row>
    <row r="9192">
      <c r="A9192" s="10" t="n"/>
      <c r="D9192">
        <f>IFERROR(VLOOKUP(C9192,Produtos!A:B,2,FALSE),"")</f>
        <v/>
      </c>
      <c r="F9192" s="10">
        <f>IFERROR(INDEX(Lotes!$E:$E,MATCH(1,(Lotes!$A:$A=C9192)*(Lotes!$C:$C=E9192),0)),"")</f>
        <v/>
      </c>
      <c r="G9192" s="14" t="n"/>
    </row>
    <row r="9193">
      <c r="A9193" s="10" t="n"/>
      <c r="D9193">
        <f>IFERROR(VLOOKUP(C9193,Produtos!A:B,2,FALSE),"")</f>
        <v/>
      </c>
      <c r="F9193" s="10">
        <f>IFERROR(INDEX(Lotes!$E:$E,MATCH(1,(Lotes!$A:$A=C9193)*(Lotes!$C:$C=E9193),0)),"")</f>
        <v/>
      </c>
      <c r="G9193" s="14" t="n"/>
    </row>
    <row r="9194">
      <c r="A9194" s="10" t="n"/>
      <c r="D9194">
        <f>IFERROR(VLOOKUP(C9194,Produtos!A:B,2,FALSE),"")</f>
        <v/>
      </c>
      <c r="F9194" s="10">
        <f>IFERROR(INDEX(Lotes!$E:$E,MATCH(1,(Lotes!$A:$A=C9194)*(Lotes!$C:$C=E9194),0)),"")</f>
        <v/>
      </c>
      <c r="G9194" s="14" t="n"/>
    </row>
    <row r="9195">
      <c r="A9195" s="10" t="n"/>
      <c r="D9195">
        <f>IFERROR(VLOOKUP(C9195,Produtos!A:B,2,FALSE),"")</f>
        <v/>
      </c>
      <c r="F9195" s="10">
        <f>IFERROR(INDEX(Lotes!$E:$E,MATCH(1,(Lotes!$A:$A=C9195)*(Lotes!$C:$C=E9195),0)),"")</f>
        <v/>
      </c>
      <c r="G9195" s="14" t="n"/>
    </row>
    <row r="9196">
      <c r="A9196" s="10" t="n"/>
      <c r="D9196">
        <f>IFERROR(VLOOKUP(C9196,Produtos!A:B,2,FALSE),"")</f>
        <v/>
      </c>
      <c r="F9196" s="10">
        <f>IFERROR(INDEX(Lotes!$E:$E,MATCH(1,(Lotes!$A:$A=C9196)*(Lotes!$C:$C=E9196),0)),"")</f>
        <v/>
      </c>
      <c r="G9196" s="14" t="n"/>
    </row>
    <row r="9197">
      <c r="A9197" s="10" t="n"/>
      <c r="D9197">
        <f>IFERROR(VLOOKUP(C9197,Produtos!A:B,2,FALSE),"")</f>
        <v/>
      </c>
      <c r="F9197" s="10">
        <f>IFERROR(INDEX(Lotes!$E:$E,MATCH(1,(Lotes!$A:$A=C9197)*(Lotes!$C:$C=E9197),0)),"")</f>
        <v/>
      </c>
      <c r="G9197" s="14" t="n"/>
    </row>
    <row r="9198">
      <c r="A9198" s="10" t="n"/>
      <c r="D9198">
        <f>IFERROR(VLOOKUP(C9198,Produtos!A:B,2,FALSE),"")</f>
        <v/>
      </c>
      <c r="F9198" s="10">
        <f>IFERROR(INDEX(Lotes!$E:$E,MATCH(1,(Lotes!$A:$A=C9198)*(Lotes!$C:$C=E9198),0)),"")</f>
        <v/>
      </c>
      <c r="G9198" s="14" t="n"/>
    </row>
    <row r="9199">
      <c r="A9199" s="10" t="n"/>
      <c r="D9199">
        <f>IFERROR(VLOOKUP(C9199,Produtos!A:B,2,FALSE),"")</f>
        <v/>
      </c>
      <c r="F9199" s="10">
        <f>IFERROR(INDEX(Lotes!$E:$E,MATCH(1,(Lotes!$A:$A=C9199)*(Lotes!$C:$C=E9199),0)),"")</f>
        <v/>
      </c>
      <c r="G9199" s="14" t="n"/>
    </row>
    <row r="9200">
      <c r="A9200" s="10" t="n"/>
      <c r="D9200">
        <f>IFERROR(VLOOKUP(C9200,Produtos!A:B,2,FALSE),"")</f>
        <v/>
      </c>
      <c r="F9200" s="10">
        <f>IFERROR(INDEX(Lotes!$E:$E,MATCH(1,(Lotes!$A:$A=C9200)*(Lotes!$C:$C=E9200),0)),"")</f>
        <v/>
      </c>
      <c r="G9200" s="14" t="n"/>
    </row>
    <row r="9201">
      <c r="A9201" s="10" t="n"/>
      <c r="D9201">
        <f>IFERROR(VLOOKUP(C9201,Produtos!A:B,2,FALSE),"")</f>
        <v/>
      </c>
      <c r="F9201" s="10">
        <f>IFERROR(INDEX(Lotes!$E:$E,MATCH(1,(Lotes!$A:$A=C9201)*(Lotes!$C:$C=E9201),0)),"")</f>
        <v/>
      </c>
      <c r="G9201" s="14" t="n"/>
    </row>
    <row r="9202">
      <c r="A9202" s="10" t="n"/>
      <c r="D9202">
        <f>IFERROR(VLOOKUP(C9202,Produtos!A:B,2,FALSE),"")</f>
        <v/>
      </c>
      <c r="F9202" s="10">
        <f>IFERROR(INDEX(Lotes!$E:$E,MATCH(1,(Lotes!$A:$A=C9202)*(Lotes!$C:$C=E9202),0)),"")</f>
        <v/>
      </c>
      <c r="G9202" s="14" t="n"/>
    </row>
    <row r="9203">
      <c r="A9203" s="10" t="n"/>
      <c r="D9203">
        <f>IFERROR(VLOOKUP(C9203,Produtos!A:B,2,FALSE),"")</f>
        <v/>
      </c>
      <c r="F9203" s="10">
        <f>IFERROR(INDEX(Lotes!$E:$E,MATCH(1,(Lotes!$A:$A=C9203)*(Lotes!$C:$C=E9203),0)),"")</f>
        <v/>
      </c>
      <c r="G9203" s="14" t="n"/>
    </row>
    <row r="9204">
      <c r="A9204" s="10" t="n"/>
      <c r="D9204">
        <f>IFERROR(VLOOKUP(C9204,Produtos!A:B,2,FALSE),"")</f>
        <v/>
      </c>
      <c r="F9204" s="10">
        <f>IFERROR(INDEX(Lotes!$E:$E,MATCH(1,(Lotes!$A:$A=C9204)*(Lotes!$C:$C=E9204),0)),"")</f>
        <v/>
      </c>
      <c r="G9204" s="14" t="n"/>
    </row>
    <row r="9205">
      <c r="A9205" s="10" t="n"/>
      <c r="D9205">
        <f>IFERROR(VLOOKUP(C9205,Produtos!A:B,2,FALSE),"")</f>
        <v/>
      </c>
      <c r="F9205" s="10">
        <f>IFERROR(INDEX(Lotes!$E:$E,MATCH(1,(Lotes!$A:$A=C9205)*(Lotes!$C:$C=E9205),0)),"")</f>
        <v/>
      </c>
      <c r="G9205" s="14" t="n"/>
    </row>
    <row r="9206">
      <c r="A9206" s="10" t="n"/>
      <c r="D9206">
        <f>IFERROR(VLOOKUP(C9206,Produtos!A:B,2,FALSE),"")</f>
        <v/>
      </c>
      <c r="F9206" s="10">
        <f>IFERROR(INDEX(Lotes!$E:$E,MATCH(1,(Lotes!$A:$A=C9206)*(Lotes!$C:$C=E9206),0)),"")</f>
        <v/>
      </c>
      <c r="G9206" s="14" t="n"/>
    </row>
    <row r="9207">
      <c r="A9207" s="10" t="n"/>
      <c r="D9207">
        <f>IFERROR(VLOOKUP(C9207,Produtos!A:B,2,FALSE),"")</f>
        <v/>
      </c>
      <c r="F9207" s="10">
        <f>IFERROR(INDEX(Lotes!$E:$E,MATCH(1,(Lotes!$A:$A=C9207)*(Lotes!$C:$C=E9207),0)),"")</f>
        <v/>
      </c>
      <c r="G9207" s="14" t="n"/>
    </row>
    <row r="9208">
      <c r="A9208" s="10" t="n"/>
      <c r="D9208">
        <f>IFERROR(VLOOKUP(C9208,Produtos!A:B,2,FALSE),"")</f>
        <v/>
      </c>
      <c r="F9208" s="10">
        <f>IFERROR(INDEX(Lotes!$E:$E,MATCH(1,(Lotes!$A:$A=C9208)*(Lotes!$C:$C=E9208),0)),"")</f>
        <v/>
      </c>
      <c r="G9208" s="14" t="n"/>
    </row>
    <row r="9209">
      <c r="A9209" s="10" t="n"/>
      <c r="D9209">
        <f>IFERROR(VLOOKUP(C9209,Produtos!A:B,2,FALSE),"")</f>
        <v/>
      </c>
      <c r="F9209" s="10">
        <f>IFERROR(INDEX(Lotes!$E:$E,MATCH(1,(Lotes!$A:$A=C9209)*(Lotes!$C:$C=E9209),0)),"")</f>
        <v/>
      </c>
      <c r="G9209" s="14" t="n"/>
    </row>
    <row r="9210">
      <c r="A9210" s="10" t="n"/>
      <c r="D9210">
        <f>IFERROR(VLOOKUP(C9210,Produtos!A:B,2,FALSE),"")</f>
        <v/>
      </c>
      <c r="F9210" s="10">
        <f>IFERROR(INDEX(Lotes!$E:$E,MATCH(1,(Lotes!$A:$A=C9210)*(Lotes!$C:$C=E9210),0)),"")</f>
        <v/>
      </c>
      <c r="G9210" s="14" t="n"/>
    </row>
    <row r="9211">
      <c r="A9211" s="10" t="n"/>
      <c r="D9211">
        <f>IFERROR(VLOOKUP(C9211,Produtos!A:B,2,FALSE),"")</f>
        <v/>
      </c>
      <c r="F9211" s="10">
        <f>IFERROR(INDEX(Lotes!$E:$E,MATCH(1,(Lotes!$A:$A=C9211)*(Lotes!$C:$C=E9211),0)),"")</f>
        <v/>
      </c>
      <c r="G9211" s="14" t="n"/>
    </row>
    <row r="9212">
      <c r="A9212" s="10" t="n"/>
      <c r="D9212">
        <f>IFERROR(VLOOKUP(C9212,Produtos!A:B,2,FALSE),"")</f>
        <v/>
      </c>
      <c r="F9212" s="10">
        <f>IFERROR(INDEX(Lotes!$E:$E,MATCH(1,(Lotes!$A:$A=C9212)*(Lotes!$C:$C=E9212),0)),"")</f>
        <v/>
      </c>
      <c r="G9212" s="14" t="n"/>
    </row>
    <row r="9213">
      <c r="A9213" s="10" t="n"/>
      <c r="D9213">
        <f>IFERROR(VLOOKUP(C9213,Produtos!A:B,2,FALSE),"")</f>
        <v/>
      </c>
      <c r="F9213" s="10">
        <f>IFERROR(INDEX(Lotes!$E:$E,MATCH(1,(Lotes!$A:$A=C9213)*(Lotes!$C:$C=E9213),0)),"")</f>
        <v/>
      </c>
      <c r="G9213" s="14" t="n"/>
    </row>
    <row r="9214">
      <c r="A9214" s="10" t="n"/>
      <c r="D9214">
        <f>IFERROR(VLOOKUP(C9214,Produtos!A:B,2,FALSE),"")</f>
        <v/>
      </c>
      <c r="F9214" s="10">
        <f>IFERROR(INDEX(Lotes!$E:$E,MATCH(1,(Lotes!$A:$A=C9214)*(Lotes!$C:$C=E9214),0)),"")</f>
        <v/>
      </c>
      <c r="G9214" s="14" t="n"/>
    </row>
    <row r="9215">
      <c r="A9215" s="10" t="n"/>
      <c r="D9215">
        <f>IFERROR(VLOOKUP(C9215,Produtos!A:B,2,FALSE),"")</f>
        <v/>
      </c>
      <c r="F9215" s="10">
        <f>IFERROR(INDEX(Lotes!$E:$E,MATCH(1,(Lotes!$A:$A=C9215)*(Lotes!$C:$C=E9215),0)),"")</f>
        <v/>
      </c>
      <c r="G9215" s="14" t="n"/>
    </row>
    <row r="9216">
      <c r="A9216" s="10" t="n"/>
      <c r="D9216">
        <f>IFERROR(VLOOKUP(C9216,Produtos!A:B,2,FALSE),"")</f>
        <v/>
      </c>
      <c r="F9216" s="10">
        <f>IFERROR(INDEX(Lotes!$E:$E,MATCH(1,(Lotes!$A:$A=C9216)*(Lotes!$C:$C=E9216),0)),"")</f>
        <v/>
      </c>
      <c r="G9216" s="14" t="n"/>
    </row>
    <row r="9217">
      <c r="A9217" s="10" t="n"/>
      <c r="D9217">
        <f>IFERROR(VLOOKUP(C9217,Produtos!A:B,2,FALSE),"")</f>
        <v/>
      </c>
      <c r="F9217" s="10">
        <f>IFERROR(INDEX(Lotes!$E:$E,MATCH(1,(Lotes!$A:$A=C9217)*(Lotes!$C:$C=E9217),0)),"")</f>
        <v/>
      </c>
      <c r="G9217" s="14" t="n"/>
    </row>
    <row r="9218">
      <c r="A9218" s="10" t="n"/>
      <c r="D9218">
        <f>IFERROR(VLOOKUP(C9218,Produtos!A:B,2,FALSE),"")</f>
        <v/>
      </c>
      <c r="F9218" s="10">
        <f>IFERROR(INDEX(Lotes!$E:$E,MATCH(1,(Lotes!$A:$A=C9218)*(Lotes!$C:$C=E9218),0)),"")</f>
        <v/>
      </c>
      <c r="G9218" s="14" t="n"/>
    </row>
    <row r="9219">
      <c r="A9219" s="10" t="n"/>
      <c r="D9219">
        <f>IFERROR(VLOOKUP(C9219,Produtos!A:B,2,FALSE),"")</f>
        <v/>
      </c>
      <c r="F9219" s="10">
        <f>IFERROR(INDEX(Lotes!$E:$E,MATCH(1,(Lotes!$A:$A=C9219)*(Lotes!$C:$C=E9219),0)),"")</f>
        <v/>
      </c>
      <c r="G9219" s="14" t="n"/>
    </row>
    <row r="9220">
      <c r="A9220" s="10" t="n"/>
      <c r="D9220">
        <f>IFERROR(VLOOKUP(C9220,Produtos!A:B,2,FALSE),"")</f>
        <v/>
      </c>
      <c r="F9220" s="10">
        <f>IFERROR(INDEX(Lotes!$E:$E,MATCH(1,(Lotes!$A:$A=C9220)*(Lotes!$C:$C=E9220),0)),"")</f>
        <v/>
      </c>
      <c r="G9220" s="14" t="n"/>
    </row>
    <row r="9221">
      <c r="A9221" s="10" t="n"/>
      <c r="D9221">
        <f>IFERROR(VLOOKUP(C9221,Produtos!A:B,2,FALSE),"")</f>
        <v/>
      </c>
      <c r="F9221" s="10">
        <f>IFERROR(INDEX(Lotes!$E:$E,MATCH(1,(Lotes!$A:$A=C9221)*(Lotes!$C:$C=E9221),0)),"")</f>
        <v/>
      </c>
      <c r="G9221" s="14" t="n"/>
    </row>
    <row r="9222">
      <c r="A9222" s="10" t="n"/>
      <c r="D9222">
        <f>IFERROR(VLOOKUP(C9222,Produtos!A:B,2,FALSE),"")</f>
        <v/>
      </c>
      <c r="F9222" s="10">
        <f>IFERROR(INDEX(Lotes!$E:$E,MATCH(1,(Lotes!$A:$A=C9222)*(Lotes!$C:$C=E9222),0)),"")</f>
        <v/>
      </c>
      <c r="G9222" s="14" t="n"/>
    </row>
    <row r="9223">
      <c r="A9223" s="10" t="n"/>
      <c r="D9223">
        <f>IFERROR(VLOOKUP(C9223,Produtos!A:B,2,FALSE),"")</f>
        <v/>
      </c>
      <c r="F9223" s="10">
        <f>IFERROR(INDEX(Lotes!$E:$E,MATCH(1,(Lotes!$A:$A=C9223)*(Lotes!$C:$C=E9223),0)),"")</f>
        <v/>
      </c>
      <c r="G9223" s="14" t="n"/>
    </row>
    <row r="9224">
      <c r="A9224" s="10" t="n"/>
      <c r="D9224">
        <f>IFERROR(VLOOKUP(C9224,Produtos!A:B,2,FALSE),"")</f>
        <v/>
      </c>
      <c r="F9224" s="10">
        <f>IFERROR(INDEX(Lotes!$E:$E,MATCH(1,(Lotes!$A:$A=C9224)*(Lotes!$C:$C=E9224),0)),"")</f>
        <v/>
      </c>
      <c r="G9224" s="14" t="n"/>
    </row>
    <row r="9225">
      <c r="A9225" s="10" t="n"/>
      <c r="D9225">
        <f>IFERROR(VLOOKUP(C9225,Produtos!A:B,2,FALSE),"")</f>
        <v/>
      </c>
      <c r="F9225" s="10">
        <f>IFERROR(INDEX(Lotes!$E:$E,MATCH(1,(Lotes!$A:$A=C9225)*(Lotes!$C:$C=E9225),0)),"")</f>
        <v/>
      </c>
      <c r="G9225" s="14" t="n"/>
    </row>
    <row r="9226">
      <c r="A9226" s="10" t="n"/>
      <c r="D9226">
        <f>IFERROR(VLOOKUP(C9226,Produtos!A:B,2,FALSE),"")</f>
        <v/>
      </c>
      <c r="F9226" s="10">
        <f>IFERROR(INDEX(Lotes!$E:$E,MATCH(1,(Lotes!$A:$A=C9226)*(Lotes!$C:$C=E9226),0)),"")</f>
        <v/>
      </c>
      <c r="G9226" s="14" t="n"/>
    </row>
    <row r="9227">
      <c r="A9227" s="10" t="n"/>
      <c r="D9227">
        <f>IFERROR(VLOOKUP(C9227,Produtos!A:B,2,FALSE),"")</f>
        <v/>
      </c>
      <c r="F9227" s="10">
        <f>IFERROR(INDEX(Lotes!$E:$E,MATCH(1,(Lotes!$A:$A=C9227)*(Lotes!$C:$C=E9227),0)),"")</f>
        <v/>
      </c>
      <c r="G9227" s="14" t="n"/>
    </row>
    <row r="9228">
      <c r="A9228" s="10" t="n"/>
      <c r="D9228">
        <f>IFERROR(VLOOKUP(C9228,Produtos!A:B,2,FALSE),"")</f>
        <v/>
      </c>
      <c r="F9228" s="10">
        <f>IFERROR(INDEX(Lotes!$E:$E,MATCH(1,(Lotes!$A:$A=C9228)*(Lotes!$C:$C=E9228),0)),"")</f>
        <v/>
      </c>
      <c r="G9228" s="14" t="n"/>
    </row>
    <row r="9229">
      <c r="A9229" s="10" t="n"/>
      <c r="D9229">
        <f>IFERROR(VLOOKUP(C9229,Produtos!A:B,2,FALSE),"")</f>
        <v/>
      </c>
      <c r="F9229" s="10">
        <f>IFERROR(INDEX(Lotes!$E:$E,MATCH(1,(Lotes!$A:$A=C9229)*(Lotes!$C:$C=E9229),0)),"")</f>
        <v/>
      </c>
      <c r="G9229" s="14" t="n"/>
    </row>
    <row r="9230">
      <c r="A9230" s="10" t="n"/>
      <c r="D9230">
        <f>IFERROR(VLOOKUP(C9230,Produtos!A:B,2,FALSE),"")</f>
        <v/>
      </c>
      <c r="F9230" s="10">
        <f>IFERROR(INDEX(Lotes!$E:$E,MATCH(1,(Lotes!$A:$A=C9230)*(Lotes!$C:$C=E9230),0)),"")</f>
        <v/>
      </c>
      <c r="G9230" s="14" t="n"/>
    </row>
    <row r="9231">
      <c r="A9231" s="10" t="n"/>
      <c r="D9231">
        <f>IFERROR(VLOOKUP(C9231,Produtos!A:B,2,FALSE),"")</f>
        <v/>
      </c>
      <c r="F9231" s="10">
        <f>IFERROR(INDEX(Lotes!$E:$E,MATCH(1,(Lotes!$A:$A=C9231)*(Lotes!$C:$C=E9231),0)),"")</f>
        <v/>
      </c>
      <c r="G9231" s="14" t="n"/>
    </row>
    <row r="9232">
      <c r="A9232" s="10" t="n"/>
      <c r="D9232">
        <f>IFERROR(VLOOKUP(C9232,Produtos!A:B,2,FALSE),"")</f>
        <v/>
      </c>
      <c r="F9232" s="10">
        <f>IFERROR(INDEX(Lotes!$E:$E,MATCH(1,(Lotes!$A:$A=C9232)*(Lotes!$C:$C=E9232),0)),"")</f>
        <v/>
      </c>
      <c r="G9232" s="14" t="n"/>
    </row>
    <row r="9233">
      <c r="A9233" s="10" t="n"/>
      <c r="D9233">
        <f>IFERROR(VLOOKUP(C9233,Produtos!A:B,2,FALSE),"")</f>
        <v/>
      </c>
      <c r="F9233" s="10">
        <f>IFERROR(INDEX(Lotes!$E:$E,MATCH(1,(Lotes!$A:$A=C9233)*(Lotes!$C:$C=E9233),0)),"")</f>
        <v/>
      </c>
      <c r="G9233" s="14" t="n"/>
    </row>
    <row r="9234">
      <c r="A9234" s="10" t="n"/>
      <c r="D9234">
        <f>IFERROR(VLOOKUP(C9234,Produtos!A:B,2,FALSE),"")</f>
        <v/>
      </c>
      <c r="F9234" s="10">
        <f>IFERROR(INDEX(Lotes!$E:$E,MATCH(1,(Lotes!$A:$A=C9234)*(Lotes!$C:$C=E9234),0)),"")</f>
        <v/>
      </c>
      <c r="G9234" s="14" t="n"/>
    </row>
    <row r="9235">
      <c r="A9235" s="10" t="n"/>
      <c r="D9235">
        <f>IFERROR(VLOOKUP(C9235,Produtos!A:B,2,FALSE),"")</f>
        <v/>
      </c>
      <c r="F9235" s="10">
        <f>IFERROR(INDEX(Lotes!$E:$E,MATCH(1,(Lotes!$A:$A=C9235)*(Lotes!$C:$C=E9235),0)),"")</f>
        <v/>
      </c>
      <c r="G9235" s="14" t="n"/>
    </row>
    <row r="9236">
      <c r="A9236" s="10" t="n"/>
      <c r="D9236">
        <f>IFERROR(VLOOKUP(C9236,Produtos!A:B,2,FALSE),"")</f>
        <v/>
      </c>
      <c r="F9236" s="10">
        <f>IFERROR(INDEX(Lotes!$E:$E,MATCH(1,(Lotes!$A:$A=C9236)*(Lotes!$C:$C=E9236),0)),"")</f>
        <v/>
      </c>
      <c r="G9236" s="14" t="n"/>
    </row>
    <row r="9237">
      <c r="A9237" s="10" t="n"/>
      <c r="D9237">
        <f>IFERROR(VLOOKUP(C9237,Produtos!A:B,2,FALSE),"")</f>
        <v/>
      </c>
      <c r="F9237" s="10">
        <f>IFERROR(INDEX(Lotes!$E:$E,MATCH(1,(Lotes!$A:$A=C9237)*(Lotes!$C:$C=E9237),0)),"")</f>
        <v/>
      </c>
      <c r="G9237" s="14" t="n"/>
    </row>
    <row r="9238">
      <c r="A9238" s="10" t="n"/>
      <c r="D9238">
        <f>IFERROR(VLOOKUP(C9238,Produtos!A:B,2,FALSE),"")</f>
        <v/>
      </c>
      <c r="F9238" s="10">
        <f>IFERROR(INDEX(Lotes!$E:$E,MATCH(1,(Lotes!$A:$A=C9238)*(Lotes!$C:$C=E9238),0)),"")</f>
        <v/>
      </c>
      <c r="G9238" s="14" t="n"/>
    </row>
    <row r="9239">
      <c r="A9239" s="10" t="n"/>
      <c r="D9239">
        <f>IFERROR(VLOOKUP(C9239,Produtos!A:B,2,FALSE),"")</f>
        <v/>
      </c>
      <c r="F9239" s="10">
        <f>IFERROR(INDEX(Lotes!$E:$E,MATCH(1,(Lotes!$A:$A=C9239)*(Lotes!$C:$C=E9239),0)),"")</f>
        <v/>
      </c>
      <c r="G9239" s="14" t="n"/>
    </row>
    <row r="9240">
      <c r="A9240" s="10" t="n"/>
      <c r="D9240">
        <f>IFERROR(VLOOKUP(C9240,Produtos!A:B,2,FALSE),"")</f>
        <v/>
      </c>
      <c r="F9240" s="10">
        <f>IFERROR(INDEX(Lotes!$E:$E,MATCH(1,(Lotes!$A:$A=C9240)*(Lotes!$C:$C=E9240),0)),"")</f>
        <v/>
      </c>
      <c r="G9240" s="14" t="n"/>
    </row>
    <row r="9241">
      <c r="A9241" s="10" t="n"/>
      <c r="D9241">
        <f>IFERROR(VLOOKUP(C9241,Produtos!A:B,2,FALSE),"")</f>
        <v/>
      </c>
      <c r="F9241" s="10">
        <f>IFERROR(INDEX(Lotes!$E:$E,MATCH(1,(Lotes!$A:$A=C9241)*(Lotes!$C:$C=E9241),0)),"")</f>
        <v/>
      </c>
      <c r="G9241" s="14" t="n"/>
    </row>
    <row r="9242">
      <c r="A9242" s="10" t="n"/>
      <c r="D9242">
        <f>IFERROR(VLOOKUP(C9242,Produtos!A:B,2,FALSE),"")</f>
        <v/>
      </c>
      <c r="F9242" s="10">
        <f>IFERROR(INDEX(Lotes!$E:$E,MATCH(1,(Lotes!$A:$A=C9242)*(Lotes!$C:$C=E9242),0)),"")</f>
        <v/>
      </c>
      <c r="G9242" s="14" t="n"/>
    </row>
    <row r="9243">
      <c r="A9243" s="10" t="n"/>
      <c r="D9243">
        <f>IFERROR(VLOOKUP(C9243,Produtos!A:B,2,FALSE),"")</f>
        <v/>
      </c>
      <c r="F9243" s="10">
        <f>IFERROR(INDEX(Lotes!$E:$E,MATCH(1,(Lotes!$A:$A=C9243)*(Lotes!$C:$C=E9243),0)),"")</f>
        <v/>
      </c>
      <c r="G9243" s="14" t="n"/>
    </row>
    <row r="9244">
      <c r="A9244" s="10" t="n"/>
      <c r="D9244">
        <f>IFERROR(VLOOKUP(C9244,Produtos!A:B,2,FALSE),"")</f>
        <v/>
      </c>
      <c r="F9244" s="10">
        <f>IFERROR(INDEX(Lotes!$E:$E,MATCH(1,(Lotes!$A:$A=C9244)*(Lotes!$C:$C=E9244),0)),"")</f>
        <v/>
      </c>
      <c r="G9244" s="14" t="n"/>
    </row>
    <row r="9245">
      <c r="A9245" s="10" t="n"/>
      <c r="D9245">
        <f>IFERROR(VLOOKUP(C9245,Produtos!A:B,2,FALSE),"")</f>
        <v/>
      </c>
      <c r="F9245" s="10">
        <f>IFERROR(INDEX(Lotes!$E:$E,MATCH(1,(Lotes!$A:$A=C9245)*(Lotes!$C:$C=E9245),0)),"")</f>
        <v/>
      </c>
      <c r="G9245" s="14" t="n"/>
    </row>
    <row r="9246">
      <c r="A9246" s="10" t="n"/>
      <c r="D9246">
        <f>IFERROR(VLOOKUP(C9246,Produtos!A:B,2,FALSE),"")</f>
        <v/>
      </c>
      <c r="F9246" s="10">
        <f>IFERROR(INDEX(Lotes!$E:$E,MATCH(1,(Lotes!$A:$A=C9246)*(Lotes!$C:$C=E9246),0)),"")</f>
        <v/>
      </c>
      <c r="G9246" s="14" t="n"/>
    </row>
    <row r="9247">
      <c r="A9247" s="10" t="n"/>
      <c r="D9247">
        <f>IFERROR(VLOOKUP(C9247,Produtos!A:B,2,FALSE),"")</f>
        <v/>
      </c>
      <c r="F9247" s="10">
        <f>IFERROR(INDEX(Lotes!$E:$E,MATCH(1,(Lotes!$A:$A=C9247)*(Lotes!$C:$C=E9247),0)),"")</f>
        <v/>
      </c>
      <c r="G9247" s="14" t="n"/>
    </row>
    <row r="9248">
      <c r="A9248" s="10" t="n"/>
      <c r="D9248">
        <f>IFERROR(VLOOKUP(C9248,Produtos!A:B,2,FALSE),"")</f>
        <v/>
      </c>
      <c r="F9248" s="10">
        <f>IFERROR(INDEX(Lotes!$E:$E,MATCH(1,(Lotes!$A:$A=C9248)*(Lotes!$C:$C=E9248),0)),"")</f>
        <v/>
      </c>
      <c r="G9248" s="14" t="n"/>
    </row>
    <row r="9249">
      <c r="A9249" s="10" t="n"/>
      <c r="D9249">
        <f>IFERROR(VLOOKUP(C9249,Produtos!A:B,2,FALSE),"")</f>
        <v/>
      </c>
      <c r="F9249" s="10">
        <f>IFERROR(INDEX(Lotes!$E:$E,MATCH(1,(Lotes!$A:$A=C9249)*(Lotes!$C:$C=E9249),0)),"")</f>
        <v/>
      </c>
      <c r="G9249" s="14" t="n"/>
    </row>
    <row r="9250">
      <c r="A9250" s="10" t="n"/>
      <c r="D9250">
        <f>IFERROR(VLOOKUP(C9250,Produtos!A:B,2,FALSE),"")</f>
        <v/>
      </c>
      <c r="F9250" s="10">
        <f>IFERROR(INDEX(Lotes!$E:$E,MATCH(1,(Lotes!$A:$A=C9250)*(Lotes!$C:$C=E9250),0)),"")</f>
        <v/>
      </c>
      <c r="G9250" s="14" t="n"/>
    </row>
    <row r="9251">
      <c r="A9251" s="10" t="n"/>
      <c r="D9251">
        <f>IFERROR(VLOOKUP(C9251,Produtos!A:B,2,FALSE),"")</f>
        <v/>
      </c>
      <c r="F9251" s="10">
        <f>IFERROR(INDEX(Lotes!$E:$E,MATCH(1,(Lotes!$A:$A=C9251)*(Lotes!$C:$C=E9251),0)),"")</f>
        <v/>
      </c>
      <c r="G9251" s="14" t="n"/>
    </row>
    <row r="9252">
      <c r="A9252" s="10" t="n"/>
      <c r="D9252">
        <f>IFERROR(VLOOKUP(C9252,Produtos!A:B,2,FALSE),"")</f>
        <v/>
      </c>
      <c r="F9252" s="10">
        <f>IFERROR(INDEX(Lotes!$E:$E,MATCH(1,(Lotes!$A:$A=C9252)*(Lotes!$C:$C=E9252),0)),"")</f>
        <v/>
      </c>
      <c r="G9252" s="14" t="n"/>
    </row>
    <row r="9253">
      <c r="A9253" s="10" t="n"/>
      <c r="D9253">
        <f>IFERROR(VLOOKUP(C9253,Produtos!A:B,2,FALSE),"")</f>
        <v/>
      </c>
      <c r="F9253" s="10">
        <f>IFERROR(INDEX(Lotes!$E:$E,MATCH(1,(Lotes!$A:$A=C9253)*(Lotes!$C:$C=E9253),0)),"")</f>
        <v/>
      </c>
      <c r="G9253" s="14" t="n"/>
    </row>
    <row r="9254">
      <c r="A9254" s="10" t="n"/>
      <c r="D9254">
        <f>IFERROR(VLOOKUP(C9254,Produtos!A:B,2,FALSE),"")</f>
        <v/>
      </c>
      <c r="F9254" s="10">
        <f>IFERROR(INDEX(Lotes!$E:$E,MATCH(1,(Lotes!$A:$A=C9254)*(Lotes!$C:$C=E9254),0)),"")</f>
        <v/>
      </c>
      <c r="G9254" s="14" t="n"/>
    </row>
    <row r="9255">
      <c r="A9255" s="10" t="n"/>
      <c r="D9255">
        <f>IFERROR(VLOOKUP(C9255,Produtos!A:B,2,FALSE),"")</f>
        <v/>
      </c>
      <c r="F9255" s="10">
        <f>IFERROR(INDEX(Lotes!$E:$E,MATCH(1,(Lotes!$A:$A=C9255)*(Lotes!$C:$C=E9255),0)),"")</f>
        <v/>
      </c>
      <c r="G9255" s="14" t="n"/>
    </row>
    <row r="9256">
      <c r="A9256" s="10" t="n"/>
      <c r="D9256">
        <f>IFERROR(VLOOKUP(C9256,Produtos!A:B,2,FALSE),"")</f>
        <v/>
      </c>
      <c r="F9256" s="10">
        <f>IFERROR(INDEX(Lotes!$E:$E,MATCH(1,(Lotes!$A:$A=C9256)*(Lotes!$C:$C=E9256),0)),"")</f>
        <v/>
      </c>
      <c r="G9256" s="14" t="n"/>
    </row>
    <row r="9257">
      <c r="A9257" s="10" t="n"/>
      <c r="D9257">
        <f>IFERROR(VLOOKUP(C9257,Produtos!A:B,2,FALSE),"")</f>
        <v/>
      </c>
      <c r="F9257" s="10">
        <f>IFERROR(INDEX(Lotes!$E:$E,MATCH(1,(Lotes!$A:$A=C9257)*(Lotes!$C:$C=E9257),0)),"")</f>
        <v/>
      </c>
      <c r="G9257" s="14" t="n"/>
    </row>
    <row r="9258">
      <c r="A9258" s="10" t="n"/>
      <c r="D9258">
        <f>IFERROR(VLOOKUP(C9258,Produtos!A:B,2,FALSE),"")</f>
        <v/>
      </c>
      <c r="F9258" s="10">
        <f>IFERROR(INDEX(Lotes!$E:$E,MATCH(1,(Lotes!$A:$A=C9258)*(Lotes!$C:$C=E9258),0)),"")</f>
        <v/>
      </c>
      <c r="G9258" s="14" t="n"/>
    </row>
    <row r="9259">
      <c r="A9259" s="10" t="n"/>
      <c r="D9259">
        <f>IFERROR(VLOOKUP(C9259,Produtos!A:B,2,FALSE),"")</f>
        <v/>
      </c>
      <c r="F9259" s="10">
        <f>IFERROR(INDEX(Lotes!$E:$E,MATCH(1,(Lotes!$A:$A=C9259)*(Lotes!$C:$C=E9259),0)),"")</f>
        <v/>
      </c>
      <c r="G9259" s="14" t="n"/>
    </row>
    <row r="9260">
      <c r="A9260" s="10" t="n"/>
      <c r="D9260">
        <f>IFERROR(VLOOKUP(C9260,Produtos!A:B,2,FALSE),"")</f>
        <v/>
      </c>
      <c r="F9260" s="10">
        <f>IFERROR(INDEX(Lotes!$E:$E,MATCH(1,(Lotes!$A:$A=C9260)*(Lotes!$C:$C=E9260),0)),"")</f>
        <v/>
      </c>
      <c r="G9260" s="14" t="n"/>
    </row>
    <row r="9261">
      <c r="A9261" s="10" t="n"/>
      <c r="D9261">
        <f>IFERROR(VLOOKUP(C9261,Produtos!A:B,2,FALSE),"")</f>
        <v/>
      </c>
      <c r="F9261" s="10">
        <f>IFERROR(INDEX(Lotes!$E:$E,MATCH(1,(Lotes!$A:$A=C9261)*(Lotes!$C:$C=E9261),0)),"")</f>
        <v/>
      </c>
      <c r="G9261" s="14" t="n"/>
    </row>
    <row r="9262">
      <c r="A9262" s="10" t="n"/>
      <c r="D9262">
        <f>IFERROR(VLOOKUP(C9262,Produtos!A:B,2,FALSE),"")</f>
        <v/>
      </c>
      <c r="F9262" s="10">
        <f>IFERROR(INDEX(Lotes!$E:$E,MATCH(1,(Lotes!$A:$A=C9262)*(Lotes!$C:$C=E9262),0)),"")</f>
        <v/>
      </c>
      <c r="G9262" s="14" t="n"/>
    </row>
    <row r="9263">
      <c r="A9263" s="10" t="n"/>
      <c r="D9263">
        <f>IFERROR(VLOOKUP(C9263,Produtos!A:B,2,FALSE),"")</f>
        <v/>
      </c>
      <c r="F9263" s="10">
        <f>IFERROR(INDEX(Lotes!$E:$E,MATCH(1,(Lotes!$A:$A=C9263)*(Lotes!$C:$C=E9263),0)),"")</f>
        <v/>
      </c>
      <c r="G9263" s="14" t="n"/>
    </row>
    <row r="9264">
      <c r="A9264" s="10" t="n"/>
      <c r="D9264">
        <f>IFERROR(VLOOKUP(C9264,Produtos!A:B,2,FALSE),"")</f>
        <v/>
      </c>
      <c r="F9264" s="10">
        <f>IFERROR(INDEX(Lotes!$E:$E,MATCH(1,(Lotes!$A:$A=C9264)*(Lotes!$C:$C=E9264),0)),"")</f>
        <v/>
      </c>
      <c r="G9264" s="14" t="n"/>
    </row>
    <row r="9265">
      <c r="A9265" s="10" t="n"/>
      <c r="D9265">
        <f>IFERROR(VLOOKUP(C9265,Produtos!A:B,2,FALSE),"")</f>
        <v/>
      </c>
      <c r="F9265" s="10">
        <f>IFERROR(INDEX(Lotes!$E:$E,MATCH(1,(Lotes!$A:$A=C9265)*(Lotes!$C:$C=E9265),0)),"")</f>
        <v/>
      </c>
      <c r="G9265" s="14" t="n"/>
    </row>
    <row r="9266">
      <c r="A9266" s="10" t="n"/>
      <c r="D9266">
        <f>IFERROR(VLOOKUP(C9266,Produtos!A:B,2,FALSE),"")</f>
        <v/>
      </c>
      <c r="F9266" s="10">
        <f>IFERROR(INDEX(Lotes!$E:$E,MATCH(1,(Lotes!$A:$A=C9266)*(Lotes!$C:$C=E9266),0)),"")</f>
        <v/>
      </c>
      <c r="G9266" s="14" t="n"/>
    </row>
    <row r="9267">
      <c r="A9267" s="10" t="n"/>
      <c r="D9267">
        <f>IFERROR(VLOOKUP(C9267,Produtos!A:B,2,FALSE),"")</f>
        <v/>
      </c>
      <c r="F9267" s="10">
        <f>IFERROR(INDEX(Lotes!$E:$E,MATCH(1,(Lotes!$A:$A=C9267)*(Lotes!$C:$C=E9267),0)),"")</f>
        <v/>
      </c>
      <c r="G9267" s="14" t="n"/>
    </row>
    <row r="9268">
      <c r="A9268" s="10" t="n"/>
      <c r="D9268">
        <f>IFERROR(VLOOKUP(C9268,Produtos!A:B,2,FALSE),"")</f>
        <v/>
      </c>
      <c r="F9268" s="10">
        <f>IFERROR(INDEX(Lotes!$E:$E,MATCH(1,(Lotes!$A:$A=C9268)*(Lotes!$C:$C=E9268),0)),"")</f>
        <v/>
      </c>
      <c r="G9268" s="14" t="n"/>
    </row>
    <row r="9269">
      <c r="A9269" s="10" t="n"/>
      <c r="D9269">
        <f>IFERROR(VLOOKUP(C9269,Produtos!A:B,2,FALSE),"")</f>
        <v/>
      </c>
      <c r="F9269" s="10">
        <f>IFERROR(INDEX(Lotes!$E:$E,MATCH(1,(Lotes!$A:$A=C9269)*(Lotes!$C:$C=E9269),0)),"")</f>
        <v/>
      </c>
      <c r="G9269" s="14" t="n"/>
    </row>
    <row r="9270">
      <c r="A9270" s="10" t="n"/>
      <c r="D9270">
        <f>IFERROR(VLOOKUP(C9270,Produtos!A:B,2,FALSE),"")</f>
        <v/>
      </c>
      <c r="F9270" s="10">
        <f>IFERROR(INDEX(Lotes!$E:$E,MATCH(1,(Lotes!$A:$A=C9270)*(Lotes!$C:$C=E9270),0)),"")</f>
        <v/>
      </c>
      <c r="G9270" s="14" t="n"/>
    </row>
    <row r="9271">
      <c r="A9271" s="10" t="n"/>
      <c r="D9271">
        <f>IFERROR(VLOOKUP(C9271,Produtos!A:B,2,FALSE),"")</f>
        <v/>
      </c>
      <c r="F9271" s="10">
        <f>IFERROR(INDEX(Lotes!$E:$E,MATCH(1,(Lotes!$A:$A=C9271)*(Lotes!$C:$C=E9271),0)),"")</f>
        <v/>
      </c>
      <c r="G9271" s="14" t="n"/>
    </row>
    <row r="9272">
      <c r="A9272" s="10" t="n"/>
      <c r="D9272">
        <f>IFERROR(VLOOKUP(C9272,Produtos!A:B,2,FALSE),"")</f>
        <v/>
      </c>
      <c r="F9272" s="10">
        <f>IFERROR(INDEX(Lotes!$E:$E,MATCH(1,(Lotes!$A:$A=C9272)*(Lotes!$C:$C=E9272),0)),"")</f>
        <v/>
      </c>
      <c r="G9272" s="14" t="n"/>
    </row>
    <row r="9273">
      <c r="A9273" s="10" t="n"/>
      <c r="D9273">
        <f>IFERROR(VLOOKUP(C9273,Produtos!A:B,2,FALSE),"")</f>
        <v/>
      </c>
      <c r="F9273" s="10">
        <f>IFERROR(INDEX(Lotes!$E:$E,MATCH(1,(Lotes!$A:$A=C9273)*(Lotes!$C:$C=E9273),0)),"")</f>
        <v/>
      </c>
      <c r="G9273" s="14" t="n"/>
    </row>
    <row r="9274">
      <c r="A9274" s="10" t="n"/>
      <c r="D9274">
        <f>IFERROR(VLOOKUP(C9274,Produtos!A:B,2,FALSE),"")</f>
        <v/>
      </c>
      <c r="F9274" s="10">
        <f>IFERROR(INDEX(Lotes!$E:$E,MATCH(1,(Lotes!$A:$A=C9274)*(Lotes!$C:$C=E9274),0)),"")</f>
        <v/>
      </c>
      <c r="G9274" s="14" t="n"/>
    </row>
    <row r="9275">
      <c r="A9275" s="10" t="n"/>
      <c r="D9275">
        <f>IFERROR(VLOOKUP(C9275,Produtos!A:B,2,FALSE),"")</f>
        <v/>
      </c>
      <c r="F9275" s="10">
        <f>IFERROR(INDEX(Lotes!$E:$E,MATCH(1,(Lotes!$A:$A=C9275)*(Lotes!$C:$C=E9275),0)),"")</f>
        <v/>
      </c>
      <c r="G9275" s="14" t="n"/>
    </row>
    <row r="9276">
      <c r="A9276" s="10" t="n"/>
      <c r="D9276">
        <f>IFERROR(VLOOKUP(C9276,Produtos!A:B,2,FALSE),"")</f>
        <v/>
      </c>
      <c r="F9276" s="10">
        <f>IFERROR(INDEX(Lotes!$E:$E,MATCH(1,(Lotes!$A:$A=C9276)*(Lotes!$C:$C=E9276),0)),"")</f>
        <v/>
      </c>
      <c r="G9276" s="14" t="n"/>
    </row>
    <row r="9277">
      <c r="A9277" s="10" t="n"/>
      <c r="D9277">
        <f>IFERROR(VLOOKUP(C9277,Produtos!A:B,2,FALSE),"")</f>
        <v/>
      </c>
      <c r="F9277" s="10">
        <f>IFERROR(INDEX(Lotes!$E:$E,MATCH(1,(Lotes!$A:$A=C9277)*(Lotes!$C:$C=E9277),0)),"")</f>
        <v/>
      </c>
      <c r="G9277" s="14" t="n"/>
    </row>
    <row r="9278">
      <c r="A9278" s="10" t="n"/>
      <c r="D9278">
        <f>IFERROR(VLOOKUP(C9278,Produtos!A:B,2,FALSE),"")</f>
        <v/>
      </c>
      <c r="F9278" s="10">
        <f>IFERROR(INDEX(Lotes!$E:$E,MATCH(1,(Lotes!$A:$A=C9278)*(Lotes!$C:$C=E9278),0)),"")</f>
        <v/>
      </c>
      <c r="G9278" s="14" t="n"/>
    </row>
    <row r="9279">
      <c r="A9279" s="10" t="n"/>
      <c r="D9279">
        <f>IFERROR(VLOOKUP(C9279,Produtos!A:B,2,FALSE),"")</f>
        <v/>
      </c>
      <c r="F9279" s="10">
        <f>IFERROR(INDEX(Lotes!$E:$E,MATCH(1,(Lotes!$A:$A=C9279)*(Lotes!$C:$C=E9279),0)),"")</f>
        <v/>
      </c>
      <c r="G9279" s="14" t="n"/>
    </row>
    <row r="9280">
      <c r="A9280" s="10" t="n"/>
      <c r="D9280">
        <f>IFERROR(VLOOKUP(C9280,Produtos!A:B,2,FALSE),"")</f>
        <v/>
      </c>
      <c r="F9280" s="10">
        <f>IFERROR(INDEX(Lotes!$E:$E,MATCH(1,(Lotes!$A:$A=C9280)*(Lotes!$C:$C=E9280),0)),"")</f>
        <v/>
      </c>
      <c r="G9280" s="14" t="n"/>
    </row>
    <row r="9281">
      <c r="A9281" s="10" t="n"/>
      <c r="D9281">
        <f>IFERROR(VLOOKUP(C9281,Produtos!A:B,2,FALSE),"")</f>
        <v/>
      </c>
      <c r="F9281" s="10">
        <f>IFERROR(INDEX(Lotes!$E:$E,MATCH(1,(Lotes!$A:$A=C9281)*(Lotes!$C:$C=E9281),0)),"")</f>
        <v/>
      </c>
      <c r="G9281" s="14" t="n"/>
    </row>
    <row r="9282">
      <c r="A9282" s="10" t="n"/>
      <c r="D9282">
        <f>IFERROR(VLOOKUP(C9282,Produtos!A:B,2,FALSE),"")</f>
        <v/>
      </c>
      <c r="F9282" s="10">
        <f>IFERROR(INDEX(Lotes!$E:$E,MATCH(1,(Lotes!$A:$A=C9282)*(Lotes!$C:$C=E9282),0)),"")</f>
        <v/>
      </c>
      <c r="G9282" s="14" t="n"/>
    </row>
    <row r="9283">
      <c r="A9283" s="10" t="n"/>
      <c r="D9283">
        <f>IFERROR(VLOOKUP(C9283,Produtos!A:B,2,FALSE),"")</f>
        <v/>
      </c>
      <c r="F9283" s="10">
        <f>IFERROR(INDEX(Lotes!$E:$E,MATCH(1,(Lotes!$A:$A=C9283)*(Lotes!$C:$C=E9283),0)),"")</f>
        <v/>
      </c>
      <c r="G9283" s="14" t="n"/>
    </row>
    <row r="9284">
      <c r="A9284" s="10" t="n"/>
      <c r="D9284">
        <f>IFERROR(VLOOKUP(C9284,Produtos!A:B,2,FALSE),"")</f>
        <v/>
      </c>
      <c r="F9284" s="10">
        <f>IFERROR(INDEX(Lotes!$E:$E,MATCH(1,(Lotes!$A:$A=C9284)*(Lotes!$C:$C=E9284),0)),"")</f>
        <v/>
      </c>
      <c r="G9284" s="14" t="n"/>
    </row>
    <row r="9285">
      <c r="A9285" s="10" t="n"/>
      <c r="D9285">
        <f>IFERROR(VLOOKUP(C9285,Produtos!A:B,2,FALSE),"")</f>
        <v/>
      </c>
      <c r="F9285" s="10">
        <f>IFERROR(INDEX(Lotes!$E:$E,MATCH(1,(Lotes!$A:$A=C9285)*(Lotes!$C:$C=E9285),0)),"")</f>
        <v/>
      </c>
      <c r="G9285" s="14" t="n"/>
    </row>
    <row r="9286">
      <c r="A9286" s="10" t="n"/>
      <c r="D9286">
        <f>IFERROR(VLOOKUP(C9286,Produtos!A:B,2,FALSE),"")</f>
        <v/>
      </c>
      <c r="F9286" s="10">
        <f>IFERROR(INDEX(Lotes!$E:$E,MATCH(1,(Lotes!$A:$A=C9286)*(Lotes!$C:$C=E9286),0)),"")</f>
        <v/>
      </c>
      <c r="G9286" s="14" t="n"/>
    </row>
    <row r="9287">
      <c r="A9287" s="10" t="n"/>
      <c r="D9287">
        <f>IFERROR(VLOOKUP(C9287,Produtos!A:B,2,FALSE),"")</f>
        <v/>
      </c>
      <c r="F9287" s="10">
        <f>IFERROR(INDEX(Lotes!$E:$E,MATCH(1,(Lotes!$A:$A=C9287)*(Lotes!$C:$C=E9287),0)),"")</f>
        <v/>
      </c>
      <c r="G9287" s="14" t="n"/>
    </row>
    <row r="9288">
      <c r="A9288" s="10" t="n"/>
      <c r="D9288">
        <f>IFERROR(VLOOKUP(C9288,Produtos!A:B,2,FALSE),"")</f>
        <v/>
      </c>
      <c r="F9288" s="10">
        <f>IFERROR(INDEX(Lotes!$E:$E,MATCH(1,(Lotes!$A:$A=C9288)*(Lotes!$C:$C=E9288),0)),"")</f>
        <v/>
      </c>
      <c r="G9288" s="14" t="n"/>
    </row>
    <row r="9289">
      <c r="A9289" s="10" t="n"/>
      <c r="D9289">
        <f>IFERROR(VLOOKUP(C9289,Produtos!A:B,2,FALSE),"")</f>
        <v/>
      </c>
      <c r="F9289" s="10">
        <f>IFERROR(INDEX(Lotes!$E:$E,MATCH(1,(Lotes!$A:$A=C9289)*(Lotes!$C:$C=E9289),0)),"")</f>
        <v/>
      </c>
      <c r="G9289" s="14" t="n"/>
    </row>
    <row r="9290">
      <c r="A9290" s="10" t="n"/>
      <c r="D9290">
        <f>IFERROR(VLOOKUP(C9290,Produtos!A:B,2,FALSE),"")</f>
        <v/>
      </c>
      <c r="F9290" s="10">
        <f>IFERROR(INDEX(Lotes!$E:$E,MATCH(1,(Lotes!$A:$A=C9290)*(Lotes!$C:$C=E9290),0)),"")</f>
        <v/>
      </c>
      <c r="G9290" s="14" t="n"/>
    </row>
    <row r="9291">
      <c r="A9291" s="10" t="n"/>
      <c r="D9291">
        <f>IFERROR(VLOOKUP(C9291,Produtos!A:B,2,FALSE),"")</f>
        <v/>
      </c>
      <c r="F9291" s="10">
        <f>IFERROR(INDEX(Lotes!$E:$E,MATCH(1,(Lotes!$A:$A=C9291)*(Lotes!$C:$C=E9291),0)),"")</f>
        <v/>
      </c>
      <c r="G9291" s="14" t="n"/>
    </row>
    <row r="9292">
      <c r="A9292" s="10" t="n"/>
      <c r="D9292">
        <f>IFERROR(VLOOKUP(C9292,Produtos!A:B,2,FALSE),"")</f>
        <v/>
      </c>
      <c r="F9292" s="10">
        <f>IFERROR(INDEX(Lotes!$E:$E,MATCH(1,(Lotes!$A:$A=C9292)*(Lotes!$C:$C=E9292),0)),"")</f>
        <v/>
      </c>
      <c r="G9292" s="14" t="n"/>
    </row>
    <row r="9293">
      <c r="A9293" s="10" t="n"/>
      <c r="D9293">
        <f>IFERROR(VLOOKUP(C9293,Produtos!A:B,2,FALSE),"")</f>
        <v/>
      </c>
      <c r="F9293" s="10">
        <f>IFERROR(INDEX(Lotes!$E:$E,MATCH(1,(Lotes!$A:$A=C9293)*(Lotes!$C:$C=E9293),0)),"")</f>
        <v/>
      </c>
      <c r="G9293" s="14" t="n"/>
    </row>
    <row r="9294">
      <c r="A9294" s="10" t="n"/>
      <c r="D9294">
        <f>IFERROR(VLOOKUP(C9294,Produtos!A:B,2,FALSE),"")</f>
        <v/>
      </c>
      <c r="F9294" s="10">
        <f>IFERROR(INDEX(Lotes!$E:$E,MATCH(1,(Lotes!$A:$A=C9294)*(Lotes!$C:$C=E9294),0)),"")</f>
        <v/>
      </c>
      <c r="G9294" s="14" t="n"/>
    </row>
    <row r="9295">
      <c r="A9295" s="10" t="n"/>
      <c r="D9295">
        <f>IFERROR(VLOOKUP(C9295,Produtos!A:B,2,FALSE),"")</f>
        <v/>
      </c>
      <c r="F9295" s="10">
        <f>IFERROR(INDEX(Lotes!$E:$E,MATCH(1,(Lotes!$A:$A=C9295)*(Lotes!$C:$C=E9295),0)),"")</f>
        <v/>
      </c>
      <c r="G9295" s="14" t="n"/>
    </row>
    <row r="9296">
      <c r="A9296" s="10" t="n"/>
      <c r="D9296">
        <f>IFERROR(VLOOKUP(C9296,Produtos!A:B,2,FALSE),"")</f>
        <v/>
      </c>
      <c r="F9296" s="10">
        <f>IFERROR(INDEX(Lotes!$E:$E,MATCH(1,(Lotes!$A:$A=C9296)*(Lotes!$C:$C=E9296),0)),"")</f>
        <v/>
      </c>
      <c r="G9296" s="14" t="n"/>
    </row>
    <row r="9297">
      <c r="A9297" s="10" t="n"/>
      <c r="D9297">
        <f>IFERROR(VLOOKUP(C9297,Produtos!A:B,2,FALSE),"")</f>
        <v/>
      </c>
      <c r="F9297" s="10">
        <f>IFERROR(INDEX(Lotes!$E:$E,MATCH(1,(Lotes!$A:$A=C9297)*(Lotes!$C:$C=E9297),0)),"")</f>
        <v/>
      </c>
      <c r="G9297" s="14" t="n"/>
    </row>
    <row r="9298">
      <c r="A9298" s="10" t="n"/>
      <c r="D9298">
        <f>IFERROR(VLOOKUP(C9298,Produtos!A:B,2,FALSE),"")</f>
        <v/>
      </c>
      <c r="F9298" s="10">
        <f>IFERROR(INDEX(Lotes!$E:$E,MATCH(1,(Lotes!$A:$A=C9298)*(Lotes!$C:$C=E9298),0)),"")</f>
        <v/>
      </c>
      <c r="G9298" s="14" t="n"/>
    </row>
    <row r="9299">
      <c r="A9299" s="10" t="n"/>
      <c r="D9299">
        <f>IFERROR(VLOOKUP(C9299,Produtos!A:B,2,FALSE),"")</f>
        <v/>
      </c>
      <c r="F9299" s="10">
        <f>IFERROR(INDEX(Lotes!$E:$E,MATCH(1,(Lotes!$A:$A=C9299)*(Lotes!$C:$C=E9299),0)),"")</f>
        <v/>
      </c>
      <c r="G9299" s="14" t="n"/>
    </row>
    <row r="9300">
      <c r="A9300" s="10" t="n"/>
      <c r="D9300">
        <f>IFERROR(VLOOKUP(C9300,Produtos!A:B,2,FALSE),"")</f>
        <v/>
      </c>
      <c r="F9300" s="10">
        <f>IFERROR(INDEX(Lotes!$E:$E,MATCH(1,(Lotes!$A:$A=C9300)*(Lotes!$C:$C=E9300),0)),"")</f>
        <v/>
      </c>
      <c r="G9300" s="14" t="n"/>
    </row>
    <row r="9301">
      <c r="A9301" s="10" t="n"/>
      <c r="D9301">
        <f>IFERROR(VLOOKUP(C9301,Produtos!A:B,2,FALSE),"")</f>
        <v/>
      </c>
      <c r="F9301" s="10">
        <f>IFERROR(INDEX(Lotes!$E:$E,MATCH(1,(Lotes!$A:$A=C9301)*(Lotes!$C:$C=E9301),0)),"")</f>
        <v/>
      </c>
      <c r="G9301" s="14" t="n"/>
    </row>
    <row r="9302">
      <c r="A9302" s="10" t="n"/>
      <c r="D9302">
        <f>IFERROR(VLOOKUP(C9302,Produtos!A:B,2,FALSE),"")</f>
        <v/>
      </c>
      <c r="F9302" s="10">
        <f>IFERROR(INDEX(Lotes!$E:$E,MATCH(1,(Lotes!$A:$A=C9302)*(Lotes!$C:$C=E9302),0)),"")</f>
        <v/>
      </c>
      <c r="G9302" s="14" t="n"/>
    </row>
    <row r="9303">
      <c r="A9303" s="10" t="n"/>
      <c r="D9303">
        <f>IFERROR(VLOOKUP(C9303,Produtos!A:B,2,FALSE),"")</f>
        <v/>
      </c>
      <c r="F9303" s="10">
        <f>IFERROR(INDEX(Lotes!$E:$E,MATCH(1,(Lotes!$A:$A=C9303)*(Lotes!$C:$C=E9303),0)),"")</f>
        <v/>
      </c>
      <c r="G9303" s="14" t="n"/>
    </row>
    <row r="9304">
      <c r="A9304" s="10" t="n"/>
      <c r="D9304">
        <f>IFERROR(VLOOKUP(C9304,Produtos!A:B,2,FALSE),"")</f>
        <v/>
      </c>
      <c r="F9304" s="10">
        <f>IFERROR(INDEX(Lotes!$E:$E,MATCH(1,(Lotes!$A:$A=C9304)*(Lotes!$C:$C=E9304),0)),"")</f>
        <v/>
      </c>
      <c r="G9304" s="14" t="n"/>
    </row>
    <row r="9305">
      <c r="A9305" s="10" t="n"/>
      <c r="D9305">
        <f>IFERROR(VLOOKUP(C9305,Produtos!A:B,2,FALSE),"")</f>
        <v/>
      </c>
      <c r="F9305" s="10">
        <f>IFERROR(INDEX(Lotes!$E:$E,MATCH(1,(Lotes!$A:$A=C9305)*(Lotes!$C:$C=E9305),0)),"")</f>
        <v/>
      </c>
      <c r="G9305" s="14" t="n"/>
    </row>
    <row r="9306">
      <c r="A9306" s="10" t="n"/>
      <c r="D9306">
        <f>IFERROR(VLOOKUP(C9306,Produtos!A:B,2,FALSE),"")</f>
        <v/>
      </c>
      <c r="F9306" s="10">
        <f>IFERROR(INDEX(Lotes!$E:$E,MATCH(1,(Lotes!$A:$A=C9306)*(Lotes!$C:$C=E9306),0)),"")</f>
        <v/>
      </c>
      <c r="G9306" s="14" t="n"/>
    </row>
    <row r="9307">
      <c r="A9307" s="10" t="n"/>
      <c r="D9307">
        <f>IFERROR(VLOOKUP(C9307,Produtos!A:B,2,FALSE),"")</f>
        <v/>
      </c>
      <c r="F9307" s="10">
        <f>IFERROR(INDEX(Lotes!$E:$E,MATCH(1,(Lotes!$A:$A=C9307)*(Lotes!$C:$C=E9307),0)),"")</f>
        <v/>
      </c>
      <c r="G9307" s="14" t="n"/>
    </row>
    <row r="9308">
      <c r="A9308" s="10" t="n"/>
      <c r="D9308">
        <f>IFERROR(VLOOKUP(C9308,Produtos!A:B,2,FALSE),"")</f>
        <v/>
      </c>
      <c r="F9308" s="10">
        <f>IFERROR(INDEX(Lotes!$E:$E,MATCH(1,(Lotes!$A:$A=C9308)*(Lotes!$C:$C=E9308),0)),"")</f>
        <v/>
      </c>
      <c r="G9308" s="14" t="n"/>
    </row>
    <row r="9309">
      <c r="A9309" s="10" t="n"/>
      <c r="D9309">
        <f>IFERROR(VLOOKUP(C9309,Produtos!A:B,2,FALSE),"")</f>
        <v/>
      </c>
      <c r="F9309" s="10">
        <f>IFERROR(INDEX(Lotes!$E:$E,MATCH(1,(Lotes!$A:$A=C9309)*(Lotes!$C:$C=E9309),0)),"")</f>
        <v/>
      </c>
      <c r="G9309" s="14" t="n"/>
    </row>
    <row r="9310">
      <c r="A9310" s="10" t="n"/>
      <c r="D9310">
        <f>IFERROR(VLOOKUP(C9310,Produtos!A:B,2,FALSE),"")</f>
        <v/>
      </c>
      <c r="F9310" s="10">
        <f>IFERROR(INDEX(Lotes!$E:$E,MATCH(1,(Lotes!$A:$A=C9310)*(Lotes!$C:$C=E9310),0)),"")</f>
        <v/>
      </c>
      <c r="G9310" s="14" t="n"/>
    </row>
    <row r="9311">
      <c r="A9311" s="10" t="n"/>
      <c r="D9311">
        <f>IFERROR(VLOOKUP(C9311,Produtos!A:B,2,FALSE),"")</f>
        <v/>
      </c>
      <c r="F9311" s="10">
        <f>IFERROR(INDEX(Lotes!$E:$E,MATCH(1,(Lotes!$A:$A=C9311)*(Lotes!$C:$C=E9311),0)),"")</f>
        <v/>
      </c>
      <c r="G9311" s="14" t="n"/>
    </row>
    <row r="9312">
      <c r="A9312" s="10" t="n"/>
      <c r="D9312">
        <f>IFERROR(VLOOKUP(C9312,Produtos!A:B,2,FALSE),"")</f>
        <v/>
      </c>
      <c r="F9312" s="10">
        <f>IFERROR(INDEX(Lotes!$E:$E,MATCH(1,(Lotes!$A:$A=C9312)*(Lotes!$C:$C=E9312),0)),"")</f>
        <v/>
      </c>
      <c r="G9312" s="14" t="n"/>
    </row>
    <row r="9313">
      <c r="A9313" s="10" t="n"/>
      <c r="D9313">
        <f>IFERROR(VLOOKUP(C9313,Produtos!A:B,2,FALSE),"")</f>
        <v/>
      </c>
      <c r="F9313" s="10">
        <f>IFERROR(INDEX(Lotes!$E:$E,MATCH(1,(Lotes!$A:$A=C9313)*(Lotes!$C:$C=E9313),0)),"")</f>
        <v/>
      </c>
      <c r="G9313" s="14" t="n"/>
    </row>
    <row r="9314">
      <c r="A9314" s="10" t="n"/>
      <c r="D9314">
        <f>IFERROR(VLOOKUP(C9314,Produtos!A:B,2,FALSE),"")</f>
        <v/>
      </c>
      <c r="F9314" s="10">
        <f>IFERROR(INDEX(Lotes!$E:$E,MATCH(1,(Lotes!$A:$A=C9314)*(Lotes!$C:$C=E9314),0)),"")</f>
        <v/>
      </c>
      <c r="G9314" s="14" t="n"/>
    </row>
    <row r="9315">
      <c r="A9315" s="10" t="n"/>
      <c r="D9315">
        <f>IFERROR(VLOOKUP(C9315,Produtos!A:B,2,FALSE),"")</f>
        <v/>
      </c>
      <c r="F9315" s="10">
        <f>IFERROR(INDEX(Lotes!$E:$E,MATCH(1,(Lotes!$A:$A=C9315)*(Lotes!$C:$C=E9315),0)),"")</f>
        <v/>
      </c>
      <c r="G9315" s="14" t="n"/>
    </row>
    <row r="9316">
      <c r="A9316" s="10" t="n"/>
      <c r="D9316">
        <f>IFERROR(VLOOKUP(C9316,Produtos!A:B,2,FALSE),"")</f>
        <v/>
      </c>
      <c r="F9316" s="10">
        <f>IFERROR(INDEX(Lotes!$E:$E,MATCH(1,(Lotes!$A:$A=C9316)*(Lotes!$C:$C=E9316),0)),"")</f>
        <v/>
      </c>
      <c r="G9316" s="14" t="n"/>
    </row>
    <row r="9317">
      <c r="A9317" s="10" t="n"/>
      <c r="D9317">
        <f>IFERROR(VLOOKUP(C9317,Produtos!A:B,2,FALSE),"")</f>
        <v/>
      </c>
      <c r="F9317" s="10">
        <f>IFERROR(INDEX(Lotes!$E:$E,MATCH(1,(Lotes!$A:$A=C9317)*(Lotes!$C:$C=E9317),0)),"")</f>
        <v/>
      </c>
      <c r="G9317" s="14" t="n"/>
    </row>
    <row r="9318">
      <c r="A9318" s="10" t="n"/>
      <c r="D9318">
        <f>IFERROR(VLOOKUP(C9318,Produtos!A:B,2,FALSE),"")</f>
        <v/>
      </c>
      <c r="F9318" s="10">
        <f>IFERROR(INDEX(Lotes!$E:$E,MATCH(1,(Lotes!$A:$A=C9318)*(Lotes!$C:$C=E9318),0)),"")</f>
        <v/>
      </c>
      <c r="G9318" s="14" t="n"/>
    </row>
    <row r="9319">
      <c r="A9319" s="10" t="n"/>
      <c r="D9319">
        <f>IFERROR(VLOOKUP(C9319,Produtos!A:B,2,FALSE),"")</f>
        <v/>
      </c>
      <c r="F9319" s="10">
        <f>IFERROR(INDEX(Lotes!$E:$E,MATCH(1,(Lotes!$A:$A=C9319)*(Lotes!$C:$C=E9319),0)),"")</f>
        <v/>
      </c>
      <c r="G9319" s="14" t="n"/>
    </row>
    <row r="9320">
      <c r="A9320" s="10" t="n"/>
      <c r="D9320">
        <f>IFERROR(VLOOKUP(C9320,Produtos!A:B,2,FALSE),"")</f>
        <v/>
      </c>
      <c r="F9320" s="10">
        <f>IFERROR(INDEX(Lotes!$E:$E,MATCH(1,(Lotes!$A:$A=C9320)*(Lotes!$C:$C=E9320),0)),"")</f>
        <v/>
      </c>
      <c r="G9320" s="14" t="n"/>
    </row>
    <row r="9321">
      <c r="A9321" s="10" t="n"/>
      <c r="D9321">
        <f>IFERROR(VLOOKUP(C9321,Produtos!A:B,2,FALSE),"")</f>
        <v/>
      </c>
      <c r="F9321" s="10">
        <f>IFERROR(INDEX(Lotes!$E:$E,MATCH(1,(Lotes!$A:$A=C9321)*(Lotes!$C:$C=E9321),0)),"")</f>
        <v/>
      </c>
      <c r="G9321" s="14" t="n"/>
    </row>
    <row r="9322">
      <c r="A9322" s="10" t="n"/>
      <c r="D9322">
        <f>IFERROR(VLOOKUP(C9322,Produtos!A:B,2,FALSE),"")</f>
        <v/>
      </c>
      <c r="F9322" s="10">
        <f>IFERROR(INDEX(Lotes!$E:$E,MATCH(1,(Lotes!$A:$A=C9322)*(Lotes!$C:$C=E9322),0)),"")</f>
        <v/>
      </c>
      <c r="G9322" s="14" t="n"/>
    </row>
    <row r="9323">
      <c r="A9323" s="10" t="n"/>
      <c r="D9323">
        <f>IFERROR(VLOOKUP(C9323,Produtos!A:B,2,FALSE),"")</f>
        <v/>
      </c>
      <c r="F9323" s="10">
        <f>IFERROR(INDEX(Lotes!$E:$E,MATCH(1,(Lotes!$A:$A=C9323)*(Lotes!$C:$C=E9323),0)),"")</f>
        <v/>
      </c>
      <c r="G9323" s="14" t="n"/>
    </row>
    <row r="9324">
      <c r="A9324" s="10" t="n"/>
      <c r="D9324">
        <f>IFERROR(VLOOKUP(C9324,Produtos!A:B,2,FALSE),"")</f>
        <v/>
      </c>
      <c r="F9324" s="10">
        <f>IFERROR(INDEX(Lotes!$E:$E,MATCH(1,(Lotes!$A:$A=C9324)*(Lotes!$C:$C=E9324),0)),"")</f>
        <v/>
      </c>
      <c r="G9324" s="14" t="n"/>
    </row>
    <row r="9325">
      <c r="A9325" s="10" t="n"/>
      <c r="D9325">
        <f>IFERROR(VLOOKUP(C9325,Produtos!A:B,2,FALSE),"")</f>
        <v/>
      </c>
      <c r="F9325" s="10">
        <f>IFERROR(INDEX(Lotes!$E:$E,MATCH(1,(Lotes!$A:$A=C9325)*(Lotes!$C:$C=E9325),0)),"")</f>
        <v/>
      </c>
      <c r="G9325" s="14" t="n"/>
    </row>
    <row r="9326">
      <c r="A9326" s="10" t="n"/>
      <c r="D9326">
        <f>IFERROR(VLOOKUP(C9326,Produtos!A:B,2,FALSE),"")</f>
        <v/>
      </c>
      <c r="F9326" s="10">
        <f>IFERROR(INDEX(Lotes!$E:$E,MATCH(1,(Lotes!$A:$A=C9326)*(Lotes!$C:$C=E9326),0)),"")</f>
        <v/>
      </c>
      <c r="G9326" s="14" t="n"/>
    </row>
    <row r="9327">
      <c r="A9327" s="10" t="n"/>
      <c r="D9327">
        <f>IFERROR(VLOOKUP(C9327,Produtos!A:B,2,FALSE),"")</f>
        <v/>
      </c>
      <c r="F9327" s="10">
        <f>IFERROR(INDEX(Lotes!$E:$E,MATCH(1,(Lotes!$A:$A=C9327)*(Lotes!$C:$C=E9327),0)),"")</f>
        <v/>
      </c>
      <c r="G9327" s="14" t="n"/>
    </row>
    <row r="9328">
      <c r="A9328" s="10" t="n"/>
      <c r="D9328">
        <f>IFERROR(VLOOKUP(C9328,Produtos!A:B,2,FALSE),"")</f>
        <v/>
      </c>
      <c r="F9328" s="10">
        <f>IFERROR(INDEX(Lotes!$E:$E,MATCH(1,(Lotes!$A:$A=C9328)*(Lotes!$C:$C=E9328),0)),"")</f>
        <v/>
      </c>
      <c r="G9328" s="14" t="n"/>
    </row>
    <row r="9329">
      <c r="A9329" s="10" t="n"/>
      <c r="D9329">
        <f>IFERROR(VLOOKUP(C9329,Produtos!A:B,2,FALSE),"")</f>
        <v/>
      </c>
      <c r="F9329" s="10">
        <f>IFERROR(INDEX(Lotes!$E:$E,MATCH(1,(Lotes!$A:$A=C9329)*(Lotes!$C:$C=E9329),0)),"")</f>
        <v/>
      </c>
      <c r="G9329" s="14" t="n"/>
    </row>
    <row r="9330">
      <c r="A9330" s="10" t="n"/>
      <c r="D9330">
        <f>IFERROR(VLOOKUP(C9330,Produtos!A:B,2,FALSE),"")</f>
        <v/>
      </c>
      <c r="F9330" s="10">
        <f>IFERROR(INDEX(Lotes!$E:$E,MATCH(1,(Lotes!$A:$A=C9330)*(Lotes!$C:$C=E9330),0)),"")</f>
        <v/>
      </c>
      <c r="G9330" s="14" t="n"/>
    </row>
    <row r="9331">
      <c r="A9331" s="10" t="n"/>
      <c r="D9331">
        <f>IFERROR(VLOOKUP(C9331,Produtos!A:B,2,FALSE),"")</f>
        <v/>
      </c>
      <c r="F9331" s="10">
        <f>IFERROR(INDEX(Lotes!$E:$E,MATCH(1,(Lotes!$A:$A=C9331)*(Lotes!$C:$C=E9331),0)),"")</f>
        <v/>
      </c>
      <c r="G9331" s="14" t="n"/>
    </row>
    <row r="9332">
      <c r="A9332" s="10" t="n"/>
      <c r="D9332">
        <f>IFERROR(VLOOKUP(C9332,Produtos!A:B,2,FALSE),"")</f>
        <v/>
      </c>
      <c r="F9332" s="10">
        <f>IFERROR(INDEX(Lotes!$E:$E,MATCH(1,(Lotes!$A:$A=C9332)*(Lotes!$C:$C=E9332),0)),"")</f>
        <v/>
      </c>
      <c r="G9332" s="14" t="n"/>
    </row>
    <row r="9333">
      <c r="A9333" s="10" t="n"/>
      <c r="D9333">
        <f>IFERROR(VLOOKUP(C9333,Produtos!A:B,2,FALSE),"")</f>
        <v/>
      </c>
      <c r="F9333" s="10">
        <f>IFERROR(INDEX(Lotes!$E:$E,MATCH(1,(Lotes!$A:$A=C9333)*(Lotes!$C:$C=E9333),0)),"")</f>
        <v/>
      </c>
      <c r="G9333" s="14" t="n"/>
    </row>
    <row r="9334">
      <c r="A9334" s="10" t="n"/>
      <c r="D9334">
        <f>IFERROR(VLOOKUP(C9334,Produtos!A:B,2,FALSE),"")</f>
        <v/>
      </c>
      <c r="F9334" s="10">
        <f>IFERROR(INDEX(Lotes!$E:$E,MATCH(1,(Lotes!$A:$A=C9334)*(Lotes!$C:$C=E9334),0)),"")</f>
        <v/>
      </c>
      <c r="G9334" s="14" t="n"/>
    </row>
    <row r="9335">
      <c r="A9335" s="10" t="n"/>
      <c r="D9335">
        <f>IFERROR(VLOOKUP(C9335,Produtos!A:B,2,FALSE),"")</f>
        <v/>
      </c>
      <c r="F9335" s="10">
        <f>IFERROR(INDEX(Lotes!$E:$E,MATCH(1,(Lotes!$A:$A=C9335)*(Lotes!$C:$C=E9335),0)),"")</f>
        <v/>
      </c>
      <c r="G9335" s="14" t="n"/>
    </row>
    <row r="9336">
      <c r="A9336" s="10" t="n"/>
      <c r="D9336">
        <f>IFERROR(VLOOKUP(C9336,Produtos!A:B,2,FALSE),"")</f>
        <v/>
      </c>
      <c r="F9336" s="10">
        <f>IFERROR(INDEX(Lotes!$E:$E,MATCH(1,(Lotes!$A:$A=C9336)*(Lotes!$C:$C=E9336),0)),"")</f>
        <v/>
      </c>
      <c r="G9336" s="14" t="n"/>
    </row>
    <row r="9337">
      <c r="A9337" s="10" t="n"/>
      <c r="D9337">
        <f>IFERROR(VLOOKUP(C9337,Produtos!A:B,2,FALSE),"")</f>
        <v/>
      </c>
      <c r="F9337" s="10">
        <f>IFERROR(INDEX(Lotes!$E:$E,MATCH(1,(Lotes!$A:$A=C9337)*(Lotes!$C:$C=E9337),0)),"")</f>
        <v/>
      </c>
      <c r="G9337" s="14" t="n"/>
    </row>
    <row r="9338">
      <c r="A9338" s="10" t="n"/>
      <c r="D9338">
        <f>IFERROR(VLOOKUP(C9338,Produtos!A:B,2,FALSE),"")</f>
        <v/>
      </c>
      <c r="F9338" s="10">
        <f>IFERROR(INDEX(Lotes!$E:$E,MATCH(1,(Lotes!$A:$A=C9338)*(Lotes!$C:$C=E9338),0)),"")</f>
        <v/>
      </c>
      <c r="G9338" s="14" t="n"/>
    </row>
    <row r="9339">
      <c r="A9339" s="10" t="n"/>
      <c r="D9339">
        <f>IFERROR(VLOOKUP(C9339,Produtos!A:B,2,FALSE),"")</f>
        <v/>
      </c>
      <c r="F9339" s="10">
        <f>IFERROR(INDEX(Lotes!$E:$E,MATCH(1,(Lotes!$A:$A=C9339)*(Lotes!$C:$C=E9339),0)),"")</f>
        <v/>
      </c>
      <c r="G9339" s="14" t="n"/>
    </row>
    <row r="9340">
      <c r="A9340" s="10" t="n"/>
      <c r="D9340">
        <f>IFERROR(VLOOKUP(C9340,Produtos!A:B,2,FALSE),"")</f>
        <v/>
      </c>
      <c r="F9340" s="10">
        <f>IFERROR(INDEX(Lotes!$E:$E,MATCH(1,(Lotes!$A:$A=C9340)*(Lotes!$C:$C=E9340),0)),"")</f>
        <v/>
      </c>
      <c r="G9340" s="14" t="n"/>
    </row>
    <row r="9341">
      <c r="A9341" s="10" t="n"/>
      <c r="D9341">
        <f>IFERROR(VLOOKUP(C9341,Produtos!A:B,2,FALSE),"")</f>
        <v/>
      </c>
      <c r="F9341" s="10">
        <f>IFERROR(INDEX(Lotes!$E:$E,MATCH(1,(Lotes!$A:$A=C9341)*(Lotes!$C:$C=E9341),0)),"")</f>
        <v/>
      </c>
      <c r="G9341" s="14" t="n"/>
    </row>
    <row r="9342">
      <c r="A9342" s="10" t="n"/>
      <c r="D9342">
        <f>IFERROR(VLOOKUP(C9342,Produtos!A:B,2,FALSE),"")</f>
        <v/>
      </c>
      <c r="F9342" s="10">
        <f>IFERROR(INDEX(Lotes!$E:$E,MATCH(1,(Lotes!$A:$A=C9342)*(Lotes!$C:$C=E9342),0)),"")</f>
        <v/>
      </c>
      <c r="G9342" s="14" t="n"/>
    </row>
    <row r="9343">
      <c r="A9343" s="10" t="n"/>
      <c r="D9343">
        <f>IFERROR(VLOOKUP(C9343,Produtos!A:B,2,FALSE),"")</f>
        <v/>
      </c>
      <c r="F9343" s="10">
        <f>IFERROR(INDEX(Lotes!$E:$E,MATCH(1,(Lotes!$A:$A=C9343)*(Lotes!$C:$C=E9343),0)),"")</f>
        <v/>
      </c>
      <c r="G9343" s="14" t="n"/>
    </row>
    <row r="9344">
      <c r="A9344" s="10" t="n"/>
      <c r="D9344">
        <f>IFERROR(VLOOKUP(C9344,Produtos!A:B,2,FALSE),"")</f>
        <v/>
      </c>
      <c r="F9344" s="10">
        <f>IFERROR(INDEX(Lotes!$E:$E,MATCH(1,(Lotes!$A:$A=C9344)*(Lotes!$C:$C=E9344),0)),"")</f>
        <v/>
      </c>
      <c r="G9344" s="14" t="n"/>
    </row>
    <row r="9345">
      <c r="A9345" s="10" t="n"/>
      <c r="D9345">
        <f>IFERROR(VLOOKUP(C9345,Produtos!A:B,2,FALSE),"")</f>
        <v/>
      </c>
      <c r="F9345" s="10">
        <f>IFERROR(INDEX(Lotes!$E:$E,MATCH(1,(Lotes!$A:$A=C9345)*(Lotes!$C:$C=E9345),0)),"")</f>
        <v/>
      </c>
      <c r="G9345" s="14" t="n"/>
    </row>
    <row r="9346">
      <c r="A9346" s="10" t="n"/>
      <c r="D9346">
        <f>IFERROR(VLOOKUP(C9346,Produtos!A:B,2,FALSE),"")</f>
        <v/>
      </c>
      <c r="F9346" s="10">
        <f>IFERROR(INDEX(Lotes!$E:$E,MATCH(1,(Lotes!$A:$A=C9346)*(Lotes!$C:$C=E9346),0)),"")</f>
        <v/>
      </c>
      <c r="G9346" s="14" t="n"/>
    </row>
    <row r="9347">
      <c r="A9347" s="10" t="n"/>
      <c r="D9347">
        <f>IFERROR(VLOOKUP(C9347,Produtos!A:B,2,FALSE),"")</f>
        <v/>
      </c>
      <c r="F9347" s="10">
        <f>IFERROR(INDEX(Lotes!$E:$E,MATCH(1,(Lotes!$A:$A=C9347)*(Lotes!$C:$C=E9347),0)),"")</f>
        <v/>
      </c>
      <c r="G9347" s="14" t="n"/>
    </row>
    <row r="9348">
      <c r="A9348" s="10" t="n"/>
      <c r="D9348">
        <f>IFERROR(VLOOKUP(C9348,Produtos!A:B,2,FALSE),"")</f>
        <v/>
      </c>
      <c r="F9348" s="10">
        <f>IFERROR(INDEX(Lotes!$E:$E,MATCH(1,(Lotes!$A:$A=C9348)*(Lotes!$C:$C=E9348),0)),"")</f>
        <v/>
      </c>
      <c r="G9348" s="14" t="n"/>
    </row>
    <row r="9349">
      <c r="A9349" s="10" t="n"/>
      <c r="D9349">
        <f>IFERROR(VLOOKUP(C9349,Produtos!A:B,2,FALSE),"")</f>
        <v/>
      </c>
      <c r="F9349" s="10">
        <f>IFERROR(INDEX(Lotes!$E:$E,MATCH(1,(Lotes!$A:$A=C9349)*(Lotes!$C:$C=E9349),0)),"")</f>
        <v/>
      </c>
      <c r="G9349" s="14" t="n"/>
    </row>
    <row r="9350">
      <c r="A9350" s="10" t="n"/>
      <c r="D9350">
        <f>IFERROR(VLOOKUP(C9350,Produtos!A:B,2,FALSE),"")</f>
        <v/>
      </c>
      <c r="F9350" s="10">
        <f>IFERROR(INDEX(Lotes!$E:$E,MATCH(1,(Lotes!$A:$A=C9350)*(Lotes!$C:$C=E9350),0)),"")</f>
        <v/>
      </c>
      <c r="G9350" s="14" t="n"/>
    </row>
    <row r="9351">
      <c r="A9351" s="10" t="n"/>
      <c r="D9351">
        <f>IFERROR(VLOOKUP(C9351,Produtos!A:B,2,FALSE),"")</f>
        <v/>
      </c>
      <c r="F9351" s="10">
        <f>IFERROR(INDEX(Lotes!$E:$E,MATCH(1,(Lotes!$A:$A=C9351)*(Lotes!$C:$C=E9351),0)),"")</f>
        <v/>
      </c>
      <c r="G9351" s="14" t="n"/>
    </row>
    <row r="9352">
      <c r="A9352" s="10" t="n"/>
      <c r="D9352">
        <f>IFERROR(VLOOKUP(C9352,Produtos!A:B,2,FALSE),"")</f>
        <v/>
      </c>
      <c r="F9352" s="10">
        <f>IFERROR(INDEX(Lotes!$E:$E,MATCH(1,(Lotes!$A:$A=C9352)*(Lotes!$C:$C=E9352),0)),"")</f>
        <v/>
      </c>
      <c r="G9352" s="14" t="n"/>
    </row>
    <row r="9353">
      <c r="A9353" s="10" t="n"/>
      <c r="D9353">
        <f>IFERROR(VLOOKUP(C9353,Produtos!A:B,2,FALSE),"")</f>
        <v/>
      </c>
      <c r="F9353" s="10">
        <f>IFERROR(INDEX(Lotes!$E:$E,MATCH(1,(Lotes!$A:$A=C9353)*(Lotes!$C:$C=E9353),0)),"")</f>
        <v/>
      </c>
      <c r="G9353" s="14" t="n"/>
    </row>
    <row r="9354">
      <c r="A9354" s="10" t="n"/>
      <c r="D9354">
        <f>IFERROR(VLOOKUP(C9354,Produtos!A:B,2,FALSE),"")</f>
        <v/>
      </c>
      <c r="F9354" s="10">
        <f>IFERROR(INDEX(Lotes!$E:$E,MATCH(1,(Lotes!$A:$A=C9354)*(Lotes!$C:$C=E9354),0)),"")</f>
        <v/>
      </c>
      <c r="G9354" s="14" t="n"/>
    </row>
    <row r="9355">
      <c r="A9355" s="10" t="n"/>
      <c r="D9355">
        <f>IFERROR(VLOOKUP(C9355,Produtos!A:B,2,FALSE),"")</f>
        <v/>
      </c>
      <c r="F9355" s="10">
        <f>IFERROR(INDEX(Lotes!$E:$E,MATCH(1,(Lotes!$A:$A=C9355)*(Lotes!$C:$C=E9355),0)),"")</f>
        <v/>
      </c>
      <c r="G9355" s="14" t="n"/>
    </row>
    <row r="9356">
      <c r="A9356" s="10" t="n"/>
      <c r="D9356">
        <f>IFERROR(VLOOKUP(C9356,Produtos!A:B,2,FALSE),"")</f>
        <v/>
      </c>
      <c r="F9356" s="10">
        <f>IFERROR(INDEX(Lotes!$E:$E,MATCH(1,(Lotes!$A:$A=C9356)*(Lotes!$C:$C=E9356),0)),"")</f>
        <v/>
      </c>
      <c r="G9356" s="14" t="n"/>
    </row>
    <row r="9357">
      <c r="A9357" s="10" t="n"/>
      <c r="D9357">
        <f>IFERROR(VLOOKUP(C9357,Produtos!A:B,2,FALSE),"")</f>
        <v/>
      </c>
      <c r="F9357" s="10">
        <f>IFERROR(INDEX(Lotes!$E:$E,MATCH(1,(Lotes!$A:$A=C9357)*(Lotes!$C:$C=E9357),0)),"")</f>
        <v/>
      </c>
      <c r="G9357" s="14" t="n"/>
    </row>
    <row r="9358">
      <c r="A9358" s="10" t="n"/>
      <c r="D9358">
        <f>IFERROR(VLOOKUP(C9358,Produtos!A:B,2,FALSE),"")</f>
        <v/>
      </c>
      <c r="F9358" s="10">
        <f>IFERROR(INDEX(Lotes!$E:$E,MATCH(1,(Lotes!$A:$A=C9358)*(Lotes!$C:$C=E9358),0)),"")</f>
        <v/>
      </c>
      <c r="G9358" s="14" t="n"/>
    </row>
    <row r="9359">
      <c r="A9359" s="10" t="n"/>
      <c r="D9359">
        <f>IFERROR(VLOOKUP(C9359,Produtos!A:B,2,FALSE),"")</f>
        <v/>
      </c>
      <c r="F9359" s="10">
        <f>IFERROR(INDEX(Lotes!$E:$E,MATCH(1,(Lotes!$A:$A=C9359)*(Lotes!$C:$C=E9359),0)),"")</f>
        <v/>
      </c>
      <c r="G9359" s="14" t="n"/>
    </row>
    <row r="9360">
      <c r="A9360" s="10" t="n"/>
      <c r="D9360">
        <f>IFERROR(VLOOKUP(C9360,Produtos!A:B,2,FALSE),"")</f>
        <v/>
      </c>
      <c r="F9360" s="10">
        <f>IFERROR(INDEX(Lotes!$E:$E,MATCH(1,(Lotes!$A:$A=C9360)*(Lotes!$C:$C=E9360),0)),"")</f>
        <v/>
      </c>
      <c r="G9360" s="14" t="n"/>
    </row>
    <row r="9361">
      <c r="A9361" s="10" t="n"/>
      <c r="D9361">
        <f>IFERROR(VLOOKUP(C9361,Produtos!A:B,2,FALSE),"")</f>
        <v/>
      </c>
      <c r="F9361" s="10">
        <f>IFERROR(INDEX(Lotes!$E:$E,MATCH(1,(Lotes!$A:$A=C9361)*(Lotes!$C:$C=E9361),0)),"")</f>
        <v/>
      </c>
      <c r="G9361" s="14" t="n"/>
    </row>
    <row r="9362">
      <c r="A9362" s="10" t="n"/>
      <c r="D9362">
        <f>IFERROR(VLOOKUP(C9362,Produtos!A:B,2,FALSE),"")</f>
        <v/>
      </c>
      <c r="F9362" s="10">
        <f>IFERROR(INDEX(Lotes!$E:$E,MATCH(1,(Lotes!$A:$A=C9362)*(Lotes!$C:$C=E9362),0)),"")</f>
        <v/>
      </c>
      <c r="G9362" s="14" t="n"/>
    </row>
    <row r="9363">
      <c r="A9363" s="10" t="n"/>
      <c r="D9363">
        <f>IFERROR(VLOOKUP(C9363,Produtos!A:B,2,FALSE),"")</f>
        <v/>
      </c>
      <c r="F9363" s="10">
        <f>IFERROR(INDEX(Lotes!$E:$E,MATCH(1,(Lotes!$A:$A=C9363)*(Lotes!$C:$C=E9363),0)),"")</f>
        <v/>
      </c>
      <c r="G9363" s="14" t="n"/>
    </row>
    <row r="9364">
      <c r="A9364" s="10" t="n"/>
      <c r="D9364">
        <f>IFERROR(VLOOKUP(C9364,Produtos!A:B,2,FALSE),"")</f>
        <v/>
      </c>
      <c r="F9364" s="10">
        <f>IFERROR(INDEX(Lotes!$E:$E,MATCH(1,(Lotes!$A:$A=C9364)*(Lotes!$C:$C=E9364),0)),"")</f>
        <v/>
      </c>
      <c r="G9364" s="14" t="n"/>
    </row>
    <row r="9365">
      <c r="A9365" s="10" t="n"/>
      <c r="D9365">
        <f>IFERROR(VLOOKUP(C9365,Produtos!A:B,2,FALSE),"")</f>
        <v/>
      </c>
      <c r="F9365" s="10">
        <f>IFERROR(INDEX(Lotes!$E:$E,MATCH(1,(Lotes!$A:$A=C9365)*(Lotes!$C:$C=E9365),0)),"")</f>
        <v/>
      </c>
      <c r="G9365" s="14" t="n"/>
    </row>
    <row r="9366">
      <c r="A9366" s="10" t="n"/>
      <c r="D9366">
        <f>IFERROR(VLOOKUP(C9366,Produtos!A:B,2,FALSE),"")</f>
        <v/>
      </c>
      <c r="F9366" s="10">
        <f>IFERROR(INDEX(Lotes!$E:$E,MATCH(1,(Lotes!$A:$A=C9366)*(Lotes!$C:$C=E9366),0)),"")</f>
        <v/>
      </c>
      <c r="G9366" s="14" t="n"/>
    </row>
    <row r="9367">
      <c r="A9367" s="10" t="n"/>
      <c r="D9367">
        <f>IFERROR(VLOOKUP(C9367,Produtos!A:B,2,FALSE),"")</f>
        <v/>
      </c>
      <c r="F9367" s="10">
        <f>IFERROR(INDEX(Lotes!$E:$E,MATCH(1,(Lotes!$A:$A=C9367)*(Lotes!$C:$C=E9367),0)),"")</f>
        <v/>
      </c>
      <c r="G9367" s="14" t="n"/>
    </row>
    <row r="9368">
      <c r="A9368" s="10" t="n"/>
      <c r="D9368">
        <f>IFERROR(VLOOKUP(C9368,Produtos!A:B,2,FALSE),"")</f>
        <v/>
      </c>
      <c r="F9368" s="10">
        <f>IFERROR(INDEX(Lotes!$E:$E,MATCH(1,(Lotes!$A:$A=C9368)*(Lotes!$C:$C=E9368),0)),"")</f>
        <v/>
      </c>
      <c r="G9368" s="14" t="n"/>
    </row>
    <row r="9369">
      <c r="A9369" s="10" t="n"/>
      <c r="D9369">
        <f>IFERROR(VLOOKUP(C9369,Produtos!A:B,2,FALSE),"")</f>
        <v/>
      </c>
      <c r="F9369" s="10">
        <f>IFERROR(INDEX(Lotes!$E:$E,MATCH(1,(Lotes!$A:$A=C9369)*(Lotes!$C:$C=E9369),0)),"")</f>
        <v/>
      </c>
      <c r="G9369" s="14" t="n"/>
    </row>
    <row r="9370">
      <c r="A9370" s="10" t="n"/>
      <c r="D9370">
        <f>IFERROR(VLOOKUP(C9370,Produtos!A:B,2,FALSE),"")</f>
        <v/>
      </c>
      <c r="F9370" s="10">
        <f>IFERROR(INDEX(Lotes!$E:$E,MATCH(1,(Lotes!$A:$A=C9370)*(Lotes!$C:$C=E9370),0)),"")</f>
        <v/>
      </c>
      <c r="G9370" s="14" t="n"/>
    </row>
    <row r="9371">
      <c r="A9371" s="10" t="n"/>
      <c r="D9371">
        <f>IFERROR(VLOOKUP(C9371,Produtos!A:B,2,FALSE),"")</f>
        <v/>
      </c>
      <c r="F9371" s="10">
        <f>IFERROR(INDEX(Lotes!$E:$E,MATCH(1,(Lotes!$A:$A=C9371)*(Lotes!$C:$C=E9371),0)),"")</f>
        <v/>
      </c>
      <c r="G9371" s="14" t="n"/>
    </row>
    <row r="9372">
      <c r="A9372" s="10" t="n"/>
      <c r="D9372">
        <f>IFERROR(VLOOKUP(C9372,Produtos!A:B,2,FALSE),"")</f>
        <v/>
      </c>
      <c r="F9372" s="10">
        <f>IFERROR(INDEX(Lotes!$E:$E,MATCH(1,(Lotes!$A:$A=C9372)*(Lotes!$C:$C=E9372),0)),"")</f>
        <v/>
      </c>
      <c r="G9372" s="14" t="n"/>
    </row>
    <row r="9373">
      <c r="A9373" s="10" t="n"/>
      <c r="D9373">
        <f>IFERROR(VLOOKUP(C9373,Produtos!A:B,2,FALSE),"")</f>
        <v/>
      </c>
      <c r="F9373" s="10">
        <f>IFERROR(INDEX(Lotes!$E:$E,MATCH(1,(Lotes!$A:$A=C9373)*(Lotes!$C:$C=E9373),0)),"")</f>
        <v/>
      </c>
      <c r="G9373" s="14" t="n"/>
    </row>
    <row r="9374">
      <c r="A9374" s="10" t="n"/>
      <c r="D9374">
        <f>IFERROR(VLOOKUP(C9374,Produtos!A:B,2,FALSE),"")</f>
        <v/>
      </c>
      <c r="F9374" s="10">
        <f>IFERROR(INDEX(Lotes!$E:$E,MATCH(1,(Lotes!$A:$A=C9374)*(Lotes!$C:$C=E9374),0)),"")</f>
        <v/>
      </c>
      <c r="G9374" s="14" t="n"/>
    </row>
    <row r="9375">
      <c r="A9375" s="10" t="n"/>
      <c r="D9375">
        <f>IFERROR(VLOOKUP(C9375,Produtos!A:B,2,FALSE),"")</f>
        <v/>
      </c>
      <c r="F9375" s="10">
        <f>IFERROR(INDEX(Lotes!$E:$E,MATCH(1,(Lotes!$A:$A=C9375)*(Lotes!$C:$C=E9375),0)),"")</f>
        <v/>
      </c>
      <c r="G9375" s="14" t="n"/>
    </row>
    <row r="9376">
      <c r="A9376" s="10" t="n"/>
      <c r="D9376">
        <f>IFERROR(VLOOKUP(C9376,Produtos!A:B,2,FALSE),"")</f>
        <v/>
      </c>
      <c r="F9376" s="10">
        <f>IFERROR(INDEX(Lotes!$E:$E,MATCH(1,(Lotes!$A:$A=C9376)*(Lotes!$C:$C=E9376),0)),"")</f>
        <v/>
      </c>
      <c r="G9376" s="14" t="n"/>
    </row>
    <row r="9377">
      <c r="A9377" s="10" t="n"/>
      <c r="D9377">
        <f>IFERROR(VLOOKUP(C9377,Produtos!A:B,2,FALSE),"")</f>
        <v/>
      </c>
      <c r="F9377" s="10">
        <f>IFERROR(INDEX(Lotes!$E:$E,MATCH(1,(Lotes!$A:$A=C9377)*(Lotes!$C:$C=E9377),0)),"")</f>
        <v/>
      </c>
      <c r="G9377" s="14" t="n"/>
    </row>
    <row r="9378">
      <c r="A9378" s="10" t="n"/>
      <c r="D9378">
        <f>IFERROR(VLOOKUP(C9378,Produtos!A:B,2,FALSE),"")</f>
        <v/>
      </c>
      <c r="F9378" s="10">
        <f>IFERROR(INDEX(Lotes!$E:$E,MATCH(1,(Lotes!$A:$A=C9378)*(Lotes!$C:$C=E9378),0)),"")</f>
        <v/>
      </c>
      <c r="G9378" s="14" t="n"/>
    </row>
    <row r="9379">
      <c r="A9379" s="10" t="n"/>
      <c r="D9379">
        <f>IFERROR(VLOOKUP(C9379,Produtos!A:B,2,FALSE),"")</f>
        <v/>
      </c>
      <c r="F9379" s="10">
        <f>IFERROR(INDEX(Lotes!$E:$E,MATCH(1,(Lotes!$A:$A=C9379)*(Lotes!$C:$C=E9379),0)),"")</f>
        <v/>
      </c>
      <c r="G9379" s="14" t="n"/>
    </row>
    <row r="9380">
      <c r="A9380" s="10" t="n"/>
      <c r="D9380">
        <f>IFERROR(VLOOKUP(C9380,Produtos!A:B,2,FALSE),"")</f>
        <v/>
      </c>
      <c r="F9380" s="10">
        <f>IFERROR(INDEX(Lotes!$E:$E,MATCH(1,(Lotes!$A:$A=C9380)*(Lotes!$C:$C=E9380),0)),"")</f>
        <v/>
      </c>
      <c r="G9380" s="14" t="n"/>
    </row>
    <row r="9381">
      <c r="A9381" s="10" t="n"/>
      <c r="D9381">
        <f>IFERROR(VLOOKUP(C9381,Produtos!A:B,2,FALSE),"")</f>
        <v/>
      </c>
      <c r="F9381" s="10">
        <f>IFERROR(INDEX(Lotes!$E:$E,MATCH(1,(Lotes!$A:$A=C9381)*(Lotes!$C:$C=E9381),0)),"")</f>
        <v/>
      </c>
      <c r="G9381" s="14" t="n"/>
    </row>
    <row r="9382">
      <c r="A9382" s="10" t="n"/>
      <c r="D9382">
        <f>IFERROR(VLOOKUP(C9382,Produtos!A:B,2,FALSE),"")</f>
        <v/>
      </c>
      <c r="F9382" s="10">
        <f>IFERROR(INDEX(Lotes!$E:$E,MATCH(1,(Lotes!$A:$A=C9382)*(Lotes!$C:$C=E9382),0)),"")</f>
        <v/>
      </c>
      <c r="G9382" s="14" t="n"/>
    </row>
    <row r="9383">
      <c r="A9383" s="10" t="n"/>
      <c r="D9383">
        <f>IFERROR(VLOOKUP(C9383,Produtos!A:B,2,FALSE),"")</f>
        <v/>
      </c>
      <c r="F9383" s="10">
        <f>IFERROR(INDEX(Lotes!$E:$E,MATCH(1,(Lotes!$A:$A=C9383)*(Lotes!$C:$C=E9383),0)),"")</f>
        <v/>
      </c>
      <c r="G9383" s="14" t="n"/>
    </row>
    <row r="9384">
      <c r="A9384" s="10" t="n"/>
      <c r="D9384">
        <f>IFERROR(VLOOKUP(C9384,Produtos!A:B,2,FALSE),"")</f>
        <v/>
      </c>
      <c r="F9384" s="10">
        <f>IFERROR(INDEX(Lotes!$E:$E,MATCH(1,(Lotes!$A:$A=C9384)*(Lotes!$C:$C=E9384),0)),"")</f>
        <v/>
      </c>
      <c r="G9384" s="14" t="n"/>
    </row>
    <row r="9385">
      <c r="A9385" s="10" t="n"/>
      <c r="D9385">
        <f>IFERROR(VLOOKUP(C9385,Produtos!A:B,2,FALSE),"")</f>
        <v/>
      </c>
      <c r="F9385" s="10">
        <f>IFERROR(INDEX(Lotes!$E:$E,MATCH(1,(Lotes!$A:$A=C9385)*(Lotes!$C:$C=E9385),0)),"")</f>
        <v/>
      </c>
      <c r="G9385" s="14" t="n"/>
    </row>
    <row r="9386">
      <c r="A9386" s="10" t="n"/>
      <c r="D9386">
        <f>IFERROR(VLOOKUP(C9386,Produtos!A:B,2,FALSE),"")</f>
        <v/>
      </c>
      <c r="F9386" s="10">
        <f>IFERROR(INDEX(Lotes!$E:$E,MATCH(1,(Lotes!$A:$A=C9386)*(Lotes!$C:$C=E9386),0)),"")</f>
        <v/>
      </c>
      <c r="G9386" s="14" t="n"/>
    </row>
    <row r="9387">
      <c r="A9387" s="10" t="n"/>
      <c r="D9387">
        <f>IFERROR(VLOOKUP(C9387,Produtos!A:B,2,FALSE),"")</f>
        <v/>
      </c>
      <c r="F9387" s="10">
        <f>IFERROR(INDEX(Lotes!$E:$E,MATCH(1,(Lotes!$A:$A=C9387)*(Lotes!$C:$C=E9387),0)),"")</f>
        <v/>
      </c>
      <c r="G9387" s="14" t="n"/>
    </row>
    <row r="9388">
      <c r="A9388" s="10" t="n"/>
      <c r="D9388">
        <f>IFERROR(VLOOKUP(C9388,Produtos!A:B,2,FALSE),"")</f>
        <v/>
      </c>
      <c r="F9388" s="10">
        <f>IFERROR(INDEX(Lotes!$E:$E,MATCH(1,(Lotes!$A:$A=C9388)*(Lotes!$C:$C=E9388),0)),"")</f>
        <v/>
      </c>
      <c r="G9388" s="14" t="n"/>
    </row>
    <row r="9389">
      <c r="A9389" s="10" t="n"/>
      <c r="D9389">
        <f>IFERROR(VLOOKUP(C9389,Produtos!A:B,2,FALSE),"")</f>
        <v/>
      </c>
      <c r="F9389" s="10">
        <f>IFERROR(INDEX(Lotes!$E:$E,MATCH(1,(Lotes!$A:$A=C9389)*(Lotes!$C:$C=E9389),0)),"")</f>
        <v/>
      </c>
      <c r="G9389" s="14" t="n"/>
    </row>
    <row r="9390">
      <c r="A9390" s="10" t="n"/>
      <c r="D9390">
        <f>IFERROR(VLOOKUP(C9390,Produtos!A:B,2,FALSE),"")</f>
        <v/>
      </c>
      <c r="F9390" s="10">
        <f>IFERROR(INDEX(Lotes!$E:$E,MATCH(1,(Lotes!$A:$A=C9390)*(Lotes!$C:$C=E9390),0)),"")</f>
        <v/>
      </c>
      <c r="G9390" s="14" t="n"/>
    </row>
    <row r="9391">
      <c r="A9391" s="10" t="n"/>
      <c r="D9391">
        <f>IFERROR(VLOOKUP(C9391,Produtos!A:B,2,FALSE),"")</f>
        <v/>
      </c>
      <c r="F9391" s="10">
        <f>IFERROR(INDEX(Lotes!$E:$E,MATCH(1,(Lotes!$A:$A=C9391)*(Lotes!$C:$C=E9391),0)),"")</f>
        <v/>
      </c>
      <c r="G9391" s="14" t="n"/>
    </row>
    <row r="9392">
      <c r="A9392" s="10" t="n"/>
      <c r="D9392">
        <f>IFERROR(VLOOKUP(C9392,Produtos!A:B,2,FALSE),"")</f>
        <v/>
      </c>
      <c r="F9392" s="10">
        <f>IFERROR(INDEX(Lotes!$E:$E,MATCH(1,(Lotes!$A:$A=C9392)*(Lotes!$C:$C=E9392),0)),"")</f>
        <v/>
      </c>
      <c r="G9392" s="14" t="n"/>
    </row>
    <row r="9393">
      <c r="A9393" s="10" t="n"/>
      <c r="D9393">
        <f>IFERROR(VLOOKUP(C9393,Produtos!A:B,2,FALSE),"")</f>
        <v/>
      </c>
      <c r="F9393" s="10">
        <f>IFERROR(INDEX(Lotes!$E:$E,MATCH(1,(Lotes!$A:$A=C9393)*(Lotes!$C:$C=E9393),0)),"")</f>
        <v/>
      </c>
      <c r="G9393" s="14" t="n"/>
    </row>
    <row r="9394">
      <c r="A9394" s="10" t="n"/>
      <c r="D9394">
        <f>IFERROR(VLOOKUP(C9394,Produtos!A:B,2,FALSE),"")</f>
        <v/>
      </c>
      <c r="F9394" s="10">
        <f>IFERROR(INDEX(Lotes!$E:$E,MATCH(1,(Lotes!$A:$A=C9394)*(Lotes!$C:$C=E9394),0)),"")</f>
        <v/>
      </c>
      <c r="G9394" s="14" t="n"/>
    </row>
    <row r="9395">
      <c r="A9395" s="10" t="n"/>
      <c r="D9395">
        <f>IFERROR(VLOOKUP(C9395,Produtos!A:B,2,FALSE),"")</f>
        <v/>
      </c>
      <c r="F9395" s="10">
        <f>IFERROR(INDEX(Lotes!$E:$E,MATCH(1,(Lotes!$A:$A=C9395)*(Lotes!$C:$C=E9395),0)),"")</f>
        <v/>
      </c>
      <c r="G9395" s="14" t="n"/>
    </row>
    <row r="9396">
      <c r="A9396" s="10" t="n"/>
      <c r="D9396">
        <f>IFERROR(VLOOKUP(C9396,Produtos!A:B,2,FALSE),"")</f>
        <v/>
      </c>
      <c r="F9396" s="10">
        <f>IFERROR(INDEX(Lotes!$E:$E,MATCH(1,(Lotes!$A:$A=C9396)*(Lotes!$C:$C=E9396),0)),"")</f>
        <v/>
      </c>
      <c r="G9396" s="14" t="n"/>
    </row>
    <row r="9397">
      <c r="A9397" s="10" t="n"/>
      <c r="D9397">
        <f>IFERROR(VLOOKUP(C9397,Produtos!A:B,2,FALSE),"")</f>
        <v/>
      </c>
      <c r="F9397" s="10">
        <f>IFERROR(INDEX(Lotes!$E:$E,MATCH(1,(Lotes!$A:$A=C9397)*(Lotes!$C:$C=E9397),0)),"")</f>
        <v/>
      </c>
      <c r="G9397" s="14" t="n"/>
    </row>
    <row r="9398">
      <c r="A9398" s="10" t="n"/>
      <c r="D9398">
        <f>IFERROR(VLOOKUP(C9398,Produtos!A:B,2,FALSE),"")</f>
        <v/>
      </c>
      <c r="F9398" s="10">
        <f>IFERROR(INDEX(Lotes!$E:$E,MATCH(1,(Lotes!$A:$A=C9398)*(Lotes!$C:$C=E9398),0)),"")</f>
        <v/>
      </c>
      <c r="G9398" s="14" t="n"/>
    </row>
    <row r="9399">
      <c r="A9399" s="10" t="n"/>
      <c r="D9399">
        <f>IFERROR(VLOOKUP(C9399,Produtos!A:B,2,FALSE),"")</f>
        <v/>
      </c>
      <c r="F9399" s="10">
        <f>IFERROR(INDEX(Lotes!$E:$E,MATCH(1,(Lotes!$A:$A=C9399)*(Lotes!$C:$C=E9399),0)),"")</f>
        <v/>
      </c>
      <c r="G9399" s="14" t="n"/>
    </row>
    <row r="9400">
      <c r="A9400" s="10" t="n"/>
      <c r="D9400">
        <f>IFERROR(VLOOKUP(C9400,Produtos!A:B,2,FALSE),"")</f>
        <v/>
      </c>
      <c r="F9400" s="10">
        <f>IFERROR(INDEX(Lotes!$E:$E,MATCH(1,(Lotes!$A:$A=C9400)*(Lotes!$C:$C=E9400),0)),"")</f>
        <v/>
      </c>
      <c r="G9400" s="14" t="n"/>
    </row>
    <row r="9401">
      <c r="A9401" s="10" t="n"/>
      <c r="D9401">
        <f>IFERROR(VLOOKUP(C9401,Produtos!A:B,2,FALSE),"")</f>
        <v/>
      </c>
      <c r="F9401" s="10">
        <f>IFERROR(INDEX(Lotes!$E:$E,MATCH(1,(Lotes!$A:$A=C9401)*(Lotes!$C:$C=E9401),0)),"")</f>
        <v/>
      </c>
      <c r="G9401" s="14" t="n"/>
    </row>
    <row r="9402">
      <c r="A9402" s="10" t="n"/>
      <c r="D9402">
        <f>IFERROR(VLOOKUP(C9402,Produtos!A:B,2,FALSE),"")</f>
        <v/>
      </c>
      <c r="F9402" s="10">
        <f>IFERROR(INDEX(Lotes!$E:$E,MATCH(1,(Lotes!$A:$A=C9402)*(Lotes!$C:$C=E9402),0)),"")</f>
        <v/>
      </c>
      <c r="G9402" s="14" t="n"/>
    </row>
    <row r="9403">
      <c r="A9403" s="10" t="n"/>
      <c r="D9403">
        <f>IFERROR(VLOOKUP(C9403,Produtos!A:B,2,FALSE),"")</f>
        <v/>
      </c>
      <c r="F9403" s="10">
        <f>IFERROR(INDEX(Lotes!$E:$E,MATCH(1,(Lotes!$A:$A=C9403)*(Lotes!$C:$C=E9403),0)),"")</f>
        <v/>
      </c>
      <c r="G9403" s="14" t="n"/>
    </row>
    <row r="9404">
      <c r="A9404" s="10" t="n"/>
      <c r="D9404">
        <f>IFERROR(VLOOKUP(C9404,Produtos!A:B,2,FALSE),"")</f>
        <v/>
      </c>
      <c r="F9404" s="10">
        <f>IFERROR(INDEX(Lotes!$E:$E,MATCH(1,(Lotes!$A:$A=C9404)*(Lotes!$C:$C=E9404),0)),"")</f>
        <v/>
      </c>
      <c r="G9404" s="14" t="n"/>
    </row>
    <row r="9405">
      <c r="A9405" s="10" t="n"/>
      <c r="D9405">
        <f>IFERROR(VLOOKUP(C9405,Produtos!A:B,2,FALSE),"")</f>
        <v/>
      </c>
      <c r="F9405" s="10">
        <f>IFERROR(INDEX(Lotes!$E:$E,MATCH(1,(Lotes!$A:$A=C9405)*(Lotes!$C:$C=E9405),0)),"")</f>
        <v/>
      </c>
      <c r="G9405" s="14" t="n"/>
    </row>
    <row r="9406">
      <c r="A9406" s="10" t="n"/>
      <c r="D9406">
        <f>IFERROR(VLOOKUP(C9406,Produtos!A:B,2,FALSE),"")</f>
        <v/>
      </c>
      <c r="F9406" s="10">
        <f>IFERROR(INDEX(Lotes!$E:$E,MATCH(1,(Lotes!$A:$A=C9406)*(Lotes!$C:$C=E9406),0)),"")</f>
        <v/>
      </c>
      <c r="G9406" s="14" t="n"/>
    </row>
    <row r="9407">
      <c r="A9407" s="10" t="n"/>
      <c r="D9407">
        <f>IFERROR(VLOOKUP(C9407,Produtos!A:B,2,FALSE),"")</f>
        <v/>
      </c>
      <c r="F9407" s="10">
        <f>IFERROR(INDEX(Lotes!$E:$E,MATCH(1,(Lotes!$A:$A=C9407)*(Lotes!$C:$C=E9407),0)),"")</f>
        <v/>
      </c>
      <c r="G9407" s="14" t="n"/>
    </row>
    <row r="9408">
      <c r="A9408" s="10" t="n"/>
      <c r="D9408">
        <f>IFERROR(VLOOKUP(C9408,Produtos!A:B,2,FALSE),"")</f>
        <v/>
      </c>
      <c r="F9408" s="10">
        <f>IFERROR(INDEX(Lotes!$E:$E,MATCH(1,(Lotes!$A:$A=C9408)*(Lotes!$C:$C=E9408),0)),"")</f>
        <v/>
      </c>
      <c r="G9408" s="14" t="n"/>
    </row>
    <row r="9409">
      <c r="A9409" s="10" t="n"/>
      <c r="D9409">
        <f>IFERROR(VLOOKUP(C9409,Produtos!A:B,2,FALSE),"")</f>
        <v/>
      </c>
      <c r="F9409" s="10">
        <f>IFERROR(INDEX(Lotes!$E:$E,MATCH(1,(Lotes!$A:$A=C9409)*(Lotes!$C:$C=E9409),0)),"")</f>
        <v/>
      </c>
      <c r="G9409" s="14" t="n"/>
    </row>
    <row r="9410">
      <c r="A9410" s="10" t="n"/>
      <c r="D9410">
        <f>IFERROR(VLOOKUP(C9410,Produtos!A:B,2,FALSE),"")</f>
        <v/>
      </c>
      <c r="F9410" s="10">
        <f>IFERROR(INDEX(Lotes!$E:$E,MATCH(1,(Lotes!$A:$A=C9410)*(Lotes!$C:$C=E9410),0)),"")</f>
        <v/>
      </c>
      <c r="G9410" s="14" t="n"/>
    </row>
    <row r="9411">
      <c r="A9411" s="10" t="n"/>
      <c r="D9411">
        <f>IFERROR(VLOOKUP(C9411,Produtos!A:B,2,FALSE),"")</f>
        <v/>
      </c>
      <c r="F9411" s="10">
        <f>IFERROR(INDEX(Lotes!$E:$E,MATCH(1,(Lotes!$A:$A=C9411)*(Lotes!$C:$C=E9411),0)),"")</f>
        <v/>
      </c>
      <c r="G9411" s="14" t="n"/>
    </row>
    <row r="9412">
      <c r="A9412" s="10" t="n"/>
      <c r="D9412">
        <f>IFERROR(VLOOKUP(C9412,Produtos!A:B,2,FALSE),"")</f>
        <v/>
      </c>
      <c r="F9412" s="10">
        <f>IFERROR(INDEX(Lotes!$E:$E,MATCH(1,(Lotes!$A:$A=C9412)*(Lotes!$C:$C=E9412),0)),"")</f>
        <v/>
      </c>
      <c r="G9412" s="14" t="n"/>
    </row>
    <row r="9413">
      <c r="A9413" s="10" t="n"/>
      <c r="D9413">
        <f>IFERROR(VLOOKUP(C9413,Produtos!A:B,2,FALSE),"")</f>
        <v/>
      </c>
      <c r="F9413" s="10">
        <f>IFERROR(INDEX(Lotes!$E:$E,MATCH(1,(Lotes!$A:$A=C9413)*(Lotes!$C:$C=E9413),0)),"")</f>
        <v/>
      </c>
      <c r="G9413" s="14" t="n"/>
    </row>
    <row r="9414">
      <c r="A9414" s="10" t="n"/>
      <c r="D9414">
        <f>IFERROR(VLOOKUP(C9414,Produtos!A:B,2,FALSE),"")</f>
        <v/>
      </c>
      <c r="F9414" s="10">
        <f>IFERROR(INDEX(Lotes!$E:$E,MATCH(1,(Lotes!$A:$A=C9414)*(Lotes!$C:$C=E9414),0)),"")</f>
        <v/>
      </c>
      <c r="G9414" s="14" t="n"/>
    </row>
    <row r="9415">
      <c r="A9415" s="10" t="n"/>
      <c r="D9415">
        <f>IFERROR(VLOOKUP(C9415,Produtos!A:B,2,FALSE),"")</f>
        <v/>
      </c>
      <c r="F9415" s="10">
        <f>IFERROR(INDEX(Lotes!$E:$E,MATCH(1,(Lotes!$A:$A=C9415)*(Lotes!$C:$C=E9415),0)),"")</f>
        <v/>
      </c>
      <c r="G9415" s="14" t="n"/>
    </row>
    <row r="9416">
      <c r="A9416" s="10" t="n"/>
      <c r="D9416">
        <f>IFERROR(VLOOKUP(C9416,Produtos!A:B,2,FALSE),"")</f>
        <v/>
      </c>
      <c r="F9416" s="10">
        <f>IFERROR(INDEX(Lotes!$E:$E,MATCH(1,(Lotes!$A:$A=C9416)*(Lotes!$C:$C=E9416),0)),"")</f>
        <v/>
      </c>
      <c r="G9416" s="14" t="n"/>
    </row>
    <row r="9417">
      <c r="A9417" s="10" t="n"/>
      <c r="D9417">
        <f>IFERROR(VLOOKUP(C9417,Produtos!A:B,2,FALSE),"")</f>
        <v/>
      </c>
      <c r="F9417" s="10">
        <f>IFERROR(INDEX(Lotes!$E:$E,MATCH(1,(Lotes!$A:$A=C9417)*(Lotes!$C:$C=E9417),0)),"")</f>
        <v/>
      </c>
      <c r="G9417" s="14" t="n"/>
    </row>
    <row r="9418">
      <c r="A9418" s="10" t="n"/>
      <c r="D9418">
        <f>IFERROR(VLOOKUP(C9418,Produtos!A:B,2,FALSE),"")</f>
        <v/>
      </c>
      <c r="F9418" s="10">
        <f>IFERROR(INDEX(Lotes!$E:$E,MATCH(1,(Lotes!$A:$A=C9418)*(Lotes!$C:$C=E9418),0)),"")</f>
        <v/>
      </c>
      <c r="G9418" s="14" t="n"/>
    </row>
    <row r="9419">
      <c r="A9419" s="10" t="n"/>
      <c r="D9419">
        <f>IFERROR(VLOOKUP(C9419,Produtos!A:B,2,FALSE),"")</f>
        <v/>
      </c>
      <c r="F9419" s="10">
        <f>IFERROR(INDEX(Lotes!$E:$E,MATCH(1,(Lotes!$A:$A=C9419)*(Lotes!$C:$C=E9419),0)),"")</f>
        <v/>
      </c>
      <c r="G9419" s="14" t="n"/>
    </row>
    <row r="9420">
      <c r="A9420" s="10" t="n"/>
      <c r="D9420">
        <f>IFERROR(VLOOKUP(C9420,Produtos!A:B,2,FALSE),"")</f>
        <v/>
      </c>
      <c r="F9420" s="10">
        <f>IFERROR(INDEX(Lotes!$E:$E,MATCH(1,(Lotes!$A:$A=C9420)*(Lotes!$C:$C=E9420),0)),"")</f>
        <v/>
      </c>
      <c r="G9420" s="14" t="n"/>
    </row>
    <row r="9421">
      <c r="A9421" s="10" t="n"/>
      <c r="D9421">
        <f>IFERROR(VLOOKUP(C9421,Produtos!A:B,2,FALSE),"")</f>
        <v/>
      </c>
      <c r="F9421" s="10">
        <f>IFERROR(INDEX(Lotes!$E:$E,MATCH(1,(Lotes!$A:$A=C9421)*(Lotes!$C:$C=E9421),0)),"")</f>
        <v/>
      </c>
      <c r="G9421" s="14" t="n"/>
    </row>
    <row r="9422">
      <c r="A9422" s="10" t="n"/>
      <c r="D9422">
        <f>IFERROR(VLOOKUP(C9422,Produtos!A:B,2,FALSE),"")</f>
        <v/>
      </c>
      <c r="F9422" s="10">
        <f>IFERROR(INDEX(Lotes!$E:$E,MATCH(1,(Lotes!$A:$A=C9422)*(Lotes!$C:$C=E9422),0)),"")</f>
        <v/>
      </c>
      <c r="G9422" s="14" t="n"/>
    </row>
    <row r="9423">
      <c r="A9423" s="10" t="n"/>
      <c r="D9423">
        <f>IFERROR(VLOOKUP(C9423,Produtos!A:B,2,FALSE),"")</f>
        <v/>
      </c>
      <c r="F9423" s="10">
        <f>IFERROR(INDEX(Lotes!$E:$E,MATCH(1,(Lotes!$A:$A=C9423)*(Lotes!$C:$C=E9423),0)),"")</f>
        <v/>
      </c>
      <c r="G9423" s="14" t="n"/>
    </row>
    <row r="9424">
      <c r="A9424" s="10" t="n"/>
      <c r="D9424">
        <f>IFERROR(VLOOKUP(C9424,Produtos!A:B,2,FALSE),"")</f>
        <v/>
      </c>
      <c r="F9424" s="10">
        <f>IFERROR(INDEX(Lotes!$E:$E,MATCH(1,(Lotes!$A:$A=C9424)*(Lotes!$C:$C=E9424),0)),"")</f>
        <v/>
      </c>
      <c r="G9424" s="14" t="n"/>
    </row>
    <row r="9425">
      <c r="A9425" s="10" t="n"/>
      <c r="D9425">
        <f>IFERROR(VLOOKUP(C9425,Produtos!A:B,2,FALSE),"")</f>
        <v/>
      </c>
      <c r="F9425" s="10">
        <f>IFERROR(INDEX(Lotes!$E:$E,MATCH(1,(Lotes!$A:$A=C9425)*(Lotes!$C:$C=E9425),0)),"")</f>
        <v/>
      </c>
      <c r="G9425" s="14" t="n"/>
    </row>
    <row r="9426">
      <c r="A9426" s="10" t="n"/>
      <c r="D9426">
        <f>IFERROR(VLOOKUP(C9426,Produtos!A:B,2,FALSE),"")</f>
        <v/>
      </c>
      <c r="F9426" s="10">
        <f>IFERROR(INDEX(Lotes!$E:$E,MATCH(1,(Lotes!$A:$A=C9426)*(Lotes!$C:$C=E9426),0)),"")</f>
        <v/>
      </c>
      <c r="G9426" s="14" t="n"/>
    </row>
    <row r="9427">
      <c r="A9427" s="10" t="n"/>
      <c r="D9427">
        <f>IFERROR(VLOOKUP(C9427,Produtos!A:B,2,FALSE),"")</f>
        <v/>
      </c>
      <c r="F9427" s="10">
        <f>IFERROR(INDEX(Lotes!$E:$E,MATCH(1,(Lotes!$A:$A=C9427)*(Lotes!$C:$C=E9427),0)),"")</f>
        <v/>
      </c>
      <c r="G9427" s="14" t="n"/>
    </row>
    <row r="9428">
      <c r="A9428" s="10" t="n"/>
      <c r="D9428">
        <f>IFERROR(VLOOKUP(C9428,Produtos!A:B,2,FALSE),"")</f>
        <v/>
      </c>
      <c r="F9428" s="10">
        <f>IFERROR(INDEX(Lotes!$E:$E,MATCH(1,(Lotes!$A:$A=C9428)*(Lotes!$C:$C=E9428),0)),"")</f>
        <v/>
      </c>
      <c r="G9428" s="14" t="n"/>
    </row>
    <row r="9429">
      <c r="A9429" s="10" t="n"/>
      <c r="D9429">
        <f>IFERROR(VLOOKUP(C9429,Produtos!A:B,2,FALSE),"")</f>
        <v/>
      </c>
      <c r="F9429" s="10">
        <f>IFERROR(INDEX(Lotes!$E:$E,MATCH(1,(Lotes!$A:$A=C9429)*(Lotes!$C:$C=E9429),0)),"")</f>
        <v/>
      </c>
      <c r="G9429" s="14" t="n"/>
    </row>
    <row r="9430">
      <c r="A9430" s="10" t="n"/>
      <c r="D9430">
        <f>IFERROR(VLOOKUP(C9430,Produtos!A:B,2,FALSE),"")</f>
        <v/>
      </c>
      <c r="F9430" s="10">
        <f>IFERROR(INDEX(Lotes!$E:$E,MATCH(1,(Lotes!$A:$A=C9430)*(Lotes!$C:$C=E9430),0)),"")</f>
        <v/>
      </c>
      <c r="G9430" s="14" t="n"/>
    </row>
    <row r="9431">
      <c r="A9431" s="10" t="n"/>
      <c r="D9431">
        <f>IFERROR(VLOOKUP(C9431,Produtos!A:B,2,FALSE),"")</f>
        <v/>
      </c>
      <c r="F9431" s="10">
        <f>IFERROR(INDEX(Lotes!$E:$E,MATCH(1,(Lotes!$A:$A=C9431)*(Lotes!$C:$C=E9431),0)),"")</f>
        <v/>
      </c>
      <c r="G9431" s="14" t="n"/>
    </row>
    <row r="9432">
      <c r="A9432" s="10" t="n"/>
      <c r="D9432">
        <f>IFERROR(VLOOKUP(C9432,Produtos!A:B,2,FALSE),"")</f>
        <v/>
      </c>
      <c r="F9432" s="10">
        <f>IFERROR(INDEX(Lotes!$E:$E,MATCH(1,(Lotes!$A:$A=C9432)*(Lotes!$C:$C=E9432),0)),"")</f>
        <v/>
      </c>
      <c r="G9432" s="14" t="n"/>
    </row>
    <row r="9433">
      <c r="A9433" s="10" t="n"/>
      <c r="D9433">
        <f>IFERROR(VLOOKUP(C9433,Produtos!A:B,2,FALSE),"")</f>
        <v/>
      </c>
      <c r="F9433" s="10">
        <f>IFERROR(INDEX(Lotes!$E:$E,MATCH(1,(Lotes!$A:$A=C9433)*(Lotes!$C:$C=E9433),0)),"")</f>
        <v/>
      </c>
      <c r="G9433" s="14" t="n"/>
    </row>
    <row r="9434">
      <c r="A9434" s="10" t="n"/>
      <c r="D9434">
        <f>IFERROR(VLOOKUP(C9434,Produtos!A:B,2,FALSE),"")</f>
        <v/>
      </c>
      <c r="F9434" s="10">
        <f>IFERROR(INDEX(Lotes!$E:$E,MATCH(1,(Lotes!$A:$A=C9434)*(Lotes!$C:$C=E9434),0)),"")</f>
        <v/>
      </c>
      <c r="G9434" s="14" t="n"/>
    </row>
    <row r="9435">
      <c r="A9435" s="10" t="n"/>
      <c r="D9435">
        <f>IFERROR(VLOOKUP(C9435,Produtos!A:B,2,FALSE),"")</f>
        <v/>
      </c>
      <c r="F9435" s="10">
        <f>IFERROR(INDEX(Lotes!$E:$E,MATCH(1,(Lotes!$A:$A=C9435)*(Lotes!$C:$C=E9435),0)),"")</f>
        <v/>
      </c>
      <c r="G9435" s="14" t="n"/>
    </row>
    <row r="9436">
      <c r="A9436" s="10" t="n"/>
      <c r="D9436">
        <f>IFERROR(VLOOKUP(C9436,Produtos!A:B,2,FALSE),"")</f>
        <v/>
      </c>
      <c r="F9436" s="10">
        <f>IFERROR(INDEX(Lotes!$E:$E,MATCH(1,(Lotes!$A:$A=C9436)*(Lotes!$C:$C=E9436),0)),"")</f>
        <v/>
      </c>
      <c r="G9436" s="14" t="n"/>
    </row>
    <row r="9437">
      <c r="A9437" s="10" t="n"/>
      <c r="D9437">
        <f>IFERROR(VLOOKUP(C9437,Produtos!A:B,2,FALSE),"")</f>
        <v/>
      </c>
      <c r="F9437" s="10">
        <f>IFERROR(INDEX(Lotes!$E:$E,MATCH(1,(Lotes!$A:$A=C9437)*(Lotes!$C:$C=E9437),0)),"")</f>
        <v/>
      </c>
      <c r="G9437" s="14" t="n"/>
    </row>
    <row r="9438">
      <c r="A9438" s="10" t="n"/>
      <c r="D9438">
        <f>IFERROR(VLOOKUP(C9438,Produtos!A:B,2,FALSE),"")</f>
        <v/>
      </c>
      <c r="F9438" s="10">
        <f>IFERROR(INDEX(Lotes!$E:$E,MATCH(1,(Lotes!$A:$A=C9438)*(Lotes!$C:$C=E9438),0)),"")</f>
        <v/>
      </c>
      <c r="G9438" s="14" t="n"/>
    </row>
    <row r="9439">
      <c r="A9439" s="10" t="n"/>
      <c r="D9439">
        <f>IFERROR(VLOOKUP(C9439,Produtos!A:B,2,FALSE),"")</f>
        <v/>
      </c>
      <c r="F9439" s="10">
        <f>IFERROR(INDEX(Lotes!$E:$E,MATCH(1,(Lotes!$A:$A=C9439)*(Lotes!$C:$C=E9439),0)),"")</f>
        <v/>
      </c>
      <c r="G9439" s="14" t="n"/>
    </row>
    <row r="9440">
      <c r="A9440" s="10" t="n"/>
      <c r="D9440">
        <f>IFERROR(VLOOKUP(C9440,Produtos!A:B,2,FALSE),"")</f>
        <v/>
      </c>
      <c r="F9440" s="10">
        <f>IFERROR(INDEX(Lotes!$E:$E,MATCH(1,(Lotes!$A:$A=C9440)*(Lotes!$C:$C=E9440),0)),"")</f>
        <v/>
      </c>
      <c r="G9440" s="14" t="n"/>
    </row>
    <row r="9441">
      <c r="A9441" s="10" t="n"/>
      <c r="D9441">
        <f>IFERROR(VLOOKUP(C9441,Produtos!A:B,2,FALSE),"")</f>
        <v/>
      </c>
      <c r="F9441" s="10">
        <f>IFERROR(INDEX(Lotes!$E:$E,MATCH(1,(Lotes!$A:$A=C9441)*(Lotes!$C:$C=E9441),0)),"")</f>
        <v/>
      </c>
      <c r="G9441" s="14" t="n"/>
    </row>
    <row r="9442">
      <c r="A9442" s="10" t="n"/>
      <c r="D9442">
        <f>IFERROR(VLOOKUP(C9442,Produtos!A:B,2,FALSE),"")</f>
        <v/>
      </c>
      <c r="F9442" s="10">
        <f>IFERROR(INDEX(Lotes!$E:$E,MATCH(1,(Lotes!$A:$A=C9442)*(Lotes!$C:$C=E9442),0)),"")</f>
        <v/>
      </c>
      <c r="G9442" s="14" t="n"/>
    </row>
    <row r="9443">
      <c r="A9443" s="10" t="n"/>
      <c r="D9443">
        <f>IFERROR(VLOOKUP(C9443,Produtos!A:B,2,FALSE),"")</f>
        <v/>
      </c>
      <c r="F9443" s="10">
        <f>IFERROR(INDEX(Lotes!$E:$E,MATCH(1,(Lotes!$A:$A=C9443)*(Lotes!$C:$C=E9443),0)),"")</f>
        <v/>
      </c>
      <c r="G9443" s="14" t="n"/>
    </row>
    <row r="9444">
      <c r="A9444" s="10" t="n"/>
      <c r="D9444">
        <f>IFERROR(VLOOKUP(C9444,Produtos!A:B,2,FALSE),"")</f>
        <v/>
      </c>
      <c r="F9444" s="10">
        <f>IFERROR(INDEX(Lotes!$E:$E,MATCH(1,(Lotes!$A:$A=C9444)*(Lotes!$C:$C=E9444),0)),"")</f>
        <v/>
      </c>
      <c r="G9444" s="14" t="n"/>
    </row>
    <row r="9445">
      <c r="A9445" s="10" t="n"/>
      <c r="D9445">
        <f>IFERROR(VLOOKUP(C9445,Produtos!A:B,2,FALSE),"")</f>
        <v/>
      </c>
      <c r="F9445" s="10">
        <f>IFERROR(INDEX(Lotes!$E:$E,MATCH(1,(Lotes!$A:$A=C9445)*(Lotes!$C:$C=E9445),0)),"")</f>
        <v/>
      </c>
      <c r="G9445" s="14" t="n"/>
    </row>
    <row r="9446">
      <c r="A9446" s="10" t="n"/>
      <c r="D9446">
        <f>IFERROR(VLOOKUP(C9446,Produtos!A:B,2,FALSE),"")</f>
        <v/>
      </c>
      <c r="F9446" s="10">
        <f>IFERROR(INDEX(Lotes!$E:$E,MATCH(1,(Lotes!$A:$A=C9446)*(Lotes!$C:$C=E9446),0)),"")</f>
        <v/>
      </c>
      <c r="G9446" s="14" t="n"/>
    </row>
    <row r="9447">
      <c r="A9447" s="10" t="n"/>
      <c r="D9447">
        <f>IFERROR(VLOOKUP(C9447,Produtos!A:B,2,FALSE),"")</f>
        <v/>
      </c>
      <c r="F9447" s="10">
        <f>IFERROR(INDEX(Lotes!$E:$E,MATCH(1,(Lotes!$A:$A=C9447)*(Lotes!$C:$C=E9447),0)),"")</f>
        <v/>
      </c>
      <c r="G9447" s="14" t="n"/>
    </row>
    <row r="9448">
      <c r="A9448" s="10" t="n"/>
      <c r="D9448">
        <f>IFERROR(VLOOKUP(C9448,Produtos!A:B,2,FALSE),"")</f>
        <v/>
      </c>
      <c r="F9448" s="10">
        <f>IFERROR(INDEX(Lotes!$E:$E,MATCH(1,(Lotes!$A:$A=C9448)*(Lotes!$C:$C=E9448),0)),"")</f>
        <v/>
      </c>
      <c r="G9448" s="14" t="n"/>
    </row>
    <row r="9449">
      <c r="A9449" s="10" t="n"/>
      <c r="D9449">
        <f>IFERROR(VLOOKUP(C9449,Produtos!A:B,2,FALSE),"")</f>
        <v/>
      </c>
      <c r="F9449" s="10">
        <f>IFERROR(INDEX(Lotes!$E:$E,MATCH(1,(Lotes!$A:$A=C9449)*(Lotes!$C:$C=E9449),0)),"")</f>
        <v/>
      </c>
      <c r="G9449" s="14" t="n"/>
    </row>
    <row r="9450">
      <c r="A9450" s="10" t="n"/>
      <c r="D9450">
        <f>IFERROR(VLOOKUP(C9450,Produtos!A:B,2,FALSE),"")</f>
        <v/>
      </c>
      <c r="F9450" s="10">
        <f>IFERROR(INDEX(Lotes!$E:$E,MATCH(1,(Lotes!$A:$A=C9450)*(Lotes!$C:$C=E9450),0)),"")</f>
        <v/>
      </c>
      <c r="G9450" s="14" t="n"/>
    </row>
    <row r="9451">
      <c r="A9451" s="10" t="n"/>
      <c r="D9451">
        <f>IFERROR(VLOOKUP(C9451,Produtos!A:B,2,FALSE),"")</f>
        <v/>
      </c>
      <c r="F9451" s="10">
        <f>IFERROR(INDEX(Lotes!$E:$E,MATCH(1,(Lotes!$A:$A=C9451)*(Lotes!$C:$C=E9451),0)),"")</f>
        <v/>
      </c>
      <c r="G9451" s="14" t="n"/>
    </row>
    <row r="9452">
      <c r="A9452" s="10" t="n"/>
      <c r="D9452">
        <f>IFERROR(VLOOKUP(C9452,Produtos!A:B,2,FALSE),"")</f>
        <v/>
      </c>
      <c r="F9452" s="10">
        <f>IFERROR(INDEX(Lotes!$E:$E,MATCH(1,(Lotes!$A:$A=C9452)*(Lotes!$C:$C=E9452),0)),"")</f>
        <v/>
      </c>
      <c r="G9452" s="14" t="n"/>
    </row>
    <row r="9453">
      <c r="A9453" s="10" t="n"/>
      <c r="D9453">
        <f>IFERROR(VLOOKUP(C9453,Produtos!A:B,2,FALSE),"")</f>
        <v/>
      </c>
      <c r="F9453" s="10">
        <f>IFERROR(INDEX(Lotes!$E:$E,MATCH(1,(Lotes!$A:$A=C9453)*(Lotes!$C:$C=E9453),0)),"")</f>
        <v/>
      </c>
      <c r="G9453" s="14" t="n"/>
    </row>
    <row r="9454">
      <c r="A9454" s="10" t="n"/>
      <c r="D9454">
        <f>IFERROR(VLOOKUP(C9454,Produtos!A:B,2,FALSE),"")</f>
        <v/>
      </c>
      <c r="F9454" s="10">
        <f>IFERROR(INDEX(Lotes!$E:$E,MATCH(1,(Lotes!$A:$A=C9454)*(Lotes!$C:$C=E9454),0)),"")</f>
        <v/>
      </c>
      <c r="G9454" s="14" t="n"/>
    </row>
    <row r="9455">
      <c r="A9455" s="10" t="n"/>
      <c r="D9455">
        <f>IFERROR(VLOOKUP(C9455,Produtos!A:B,2,FALSE),"")</f>
        <v/>
      </c>
      <c r="F9455" s="10">
        <f>IFERROR(INDEX(Lotes!$E:$E,MATCH(1,(Lotes!$A:$A=C9455)*(Lotes!$C:$C=E9455),0)),"")</f>
        <v/>
      </c>
      <c r="G9455" s="14" t="n"/>
    </row>
    <row r="9456">
      <c r="A9456" s="10" t="n"/>
      <c r="D9456">
        <f>IFERROR(VLOOKUP(C9456,Produtos!A:B,2,FALSE),"")</f>
        <v/>
      </c>
      <c r="F9456" s="10">
        <f>IFERROR(INDEX(Lotes!$E:$E,MATCH(1,(Lotes!$A:$A=C9456)*(Lotes!$C:$C=E9456),0)),"")</f>
        <v/>
      </c>
      <c r="G9456" s="14" t="n"/>
    </row>
    <row r="9457">
      <c r="A9457" s="10" t="n"/>
      <c r="D9457">
        <f>IFERROR(VLOOKUP(C9457,Produtos!A:B,2,FALSE),"")</f>
        <v/>
      </c>
      <c r="F9457" s="10">
        <f>IFERROR(INDEX(Lotes!$E:$E,MATCH(1,(Lotes!$A:$A=C9457)*(Lotes!$C:$C=E9457),0)),"")</f>
        <v/>
      </c>
      <c r="G9457" s="14" t="n"/>
    </row>
    <row r="9458">
      <c r="A9458" s="10" t="n"/>
      <c r="D9458">
        <f>IFERROR(VLOOKUP(C9458,Produtos!A:B,2,FALSE),"")</f>
        <v/>
      </c>
      <c r="F9458" s="10">
        <f>IFERROR(INDEX(Lotes!$E:$E,MATCH(1,(Lotes!$A:$A=C9458)*(Lotes!$C:$C=E9458),0)),"")</f>
        <v/>
      </c>
      <c r="G9458" s="14" t="n"/>
    </row>
    <row r="9459">
      <c r="A9459" s="10" t="n"/>
      <c r="D9459">
        <f>IFERROR(VLOOKUP(C9459,Produtos!A:B,2,FALSE),"")</f>
        <v/>
      </c>
      <c r="F9459" s="10">
        <f>IFERROR(INDEX(Lotes!$E:$E,MATCH(1,(Lotes!$A:$A=C9459)*(Lotes!$C:$C=E9459),0)),"")</f>
        <v/>
      </c>
      <c r="G9459" s="14" t="n"/>
    </row>
    <row r="9460">
      <c r="A9460" s="10" t="n"/>
      <c r="D9460">
        <f>IFERROR(VLOOKUP(C9460,Produtos!A:B,2,FALSE),"")</f>
        <v/>
      </c>
      <c r="F9460" s="10">
        <f>IFERROR(INDEX(Lotes!$E:$E,MATCH(1,(Lotes!$A:$A=C9460)*(Lotes!$C:$C=E9460),0)),"")</f>
        <v/>
      </c>
      <c r="G9460" s="14" t="n"/>
    </row>
    <row r="9461">
      <c r="A9461" s="10" t="n"/>
      <c r="D9461">
        <f>IFERROR(VLOOKUP(C9461,Produtos!A:B,2,FALSE),"")</f>
        <v/>
      </c>
      <c r="F9461" s="10">
        <f>IFERROR(INDEX(Lotes!$E:$E,MATCH(1,(Lotes!$A:$A=C9461)*(Lotes!$C:$C=E9461),0)),"")</f>
        <v/>
      </c>
      <c r="G9461" s="14" t="n"/>
    </row>
    <row r="9462">
      <c r="A9462" s="10" t="n"/>
      <c r="D9462">
        <f>IFERROR(VLOOKUP(C9462,Produtos!A:B,2,FALSE),"")</f>
        <v/>
      </c>
      <c r="F9462" s="10">
        <f>IFERROR(INDEX(Lotes!$E:$E,MATCH(1,(Lotes!$A:$A=C9462)*(Lotes!$C:$C=E9462),0)),"")</f>
        <v/>
      </c>
      <c r="G9462" s="14" t="n"/>
    </row>
    <row r="9463">
      <c r="A9463" s="10" t="n"/>
      <c r="D9463">
        <f>IFERROR(VLOOKUP(C9463,Produtos!A:B,2,FALSE),"")</f>
        <v/>
      </c>
      <c r="F9463" s="10">
        <f>IFERROR(INDEX(Lotes!$E:$E,MATCH(1,(Lotes!$A:$A=C9463)*(Lotes!$C:$C=E9463),0)),"")</f>
        <v/>
      </c>
      <c r="G9463" s="14" t="n"/>
    </row>
    <row r="9464">
      <c r="A9464" s="10" t="n"/>
      <c r="D9464">
        <f>IFERROR(VLOOKUP(C9464,Produtos!A:B,2,FALSE),"")</f>
        <v/>
      </c>
      <c r="F9464" s="10">
        <f>IFERROR(INDEX(Lotes!$E:$E,MATCH(1,(Lotes!$A:$A=C9464)*(Lotes!$C:$C=E9464),0)),"")</f>
        <v/>
      </c>
      <c r="G9464" s="14" t="n"/>
    </row>
    <row r="9465">
      <c r="A9465" s="10" t="n"/>
      <c r="D9465">
        <f>IFERROR(VLOOKUP(C9465,Produtos!A:B,2,FALSE),"")</f>
        <v/>
      </c>
      <c r="F9465" s="10">
        <f>IFERROR(INDEX(Lotes!$E:$E,MATCH(1,(Lotes!$A:$A=C9465)*(Lotes!$C:$C=E9465),0)),"")</f>
        <v/>
      </c>
      <c r="G9465" s="14" t="n"/>
    </row>
    <row r="9466">
      <c r="A9466" s="10" t="n"/>
      <c r="D9466">
        <f>IFERROR(VLOOKUP(C9466,Produtos!A:B,2,FALSE),"")</f>
        <v/>
      </c>
      <c r="F9466" s="10">
        <f>IFERROR(INDEX(Lotes!$E:$E,MATCH(1,(Lotes!$A:$A=C9466)*(Lotes!$C:$C=E9466),0)),"")</f>
        <v/>
      </c>
      <c r="G9466" s="14" t="n"/>
    </row>
    <row r="9467">
      <c r="A9467" s="10" t="n"/>
      <c r="D9467">
        <f>IFERROR(VLOOKUP(C9467,Produtos!A:B,2,FALSE),"")</f>
        <v/>
      </c>
      <c r="F9467" s="10">
        <f>IFERROR(INDEX(Lotes!$E:$E,MATCH(1,(Lotes!$A:$A=C9467)*(Lotes!$C:$C=E9467),0)),"")</f>
        <v/>
      </c>
      <c r="G9467" s="14" t="n"/>
    </row>
    <row r="9468">
      <c r="A9468" s="10" t="n"/>
      <c r="D9468">
        <f>IFERROR(VLOOKUP(C9468,Produtos!A:B,2,FALSE),"")</f>
        <v/>
      </c>
      <c r="F9468" s="10">
        <f>IFERROR(INDEX(Lotes!$E:$E,MATCH(1,(Lotes!$A:$A=C9468)*(Lotes!$C:$C=E9468),0)),"")</f>
        <v/>
      </c>
      <c r="G9468" s="14" t="n"/>
    </row>
    <row r="9469">
      <c r="A9469" s="10" t="n"/>
      <c r="D9469">
        <f>IFERROR(VLOOKUP(C9469,Produtos!A:B,2,FALSE),"")</f>
        <v/>
      </c>
      <c r="F9469" s="10">
        <f>IFERROR(INDEX(Lotes!$E:$E,MATCH(1,(Lotes!$A:$A=C9469)*(Lotes!$C:$C=E9469),0)),"")</f>
        <v/>
      </c>
      <c r="G9469" s="14" t="n"/>
    </row>
    <row r="9470">
      <c r="A9470" s="10" t="n"/>
      <c r="D9470">
        <f>IFERROR(VLOOKUP(C9470,Produtos!A:B,2,FALSE),"")</f>
        <v/>
      </c>
      <c r="F9470" s="10">
        <f>IFERROR(INDEX(Lotes!$E:$E,MATCH(1,(Lotes!$A:$A=C9470)*(Lotes!$C:$C=E9470),0)),"")</f>
        <v/>
      </c>
      <c r="G9470" s="14" t="n"/>
    </row>
    <row r="9471">
      <c r="A9471" s="10" t="n"/>
      <c r="D9471">
        <f>IFERROR(VLOOKUP(C9471,Produtos!A:B,2,FALSE),"")</f>
        <v/>
      </c>
      <c r="F9471" s="10">
        <f>IFERROR(INDEX(Lotes!$E:$E,MATCH(1,(Lotes!$A:$A=C9471)*(Lotes!$C:$C=E9471),0)),"")</f>
        <v/>
      </c>
      <c r="G9471" s="14" t="n"/>
    </row>
    <row r="9472">
      <c r="A9472" s="10" t="n"/>
      <c r="D9472">
        <f>IFERROR(VLOOKUP(C9472,Produtos!A:B,2,FALSE),"")</f>
        <v/>
      </c>
      <c r="F9472" s="10">
        <f>IFERROR(INDEX(Lotes!$E:$E,MATCH(1,(Lotes!$A:$A=C9472)*(Lotes!$C:$C=E9472),0)),"")</f>
        <v/>
      </c>
      <c r="G9472" s="14" t="n"/>
    </row>
    <row r="9473">
      <c r="A9473" s="10" t="n"/>
      <c r="D9473">
        <f>IFERROR(VLOOKUP(C9473,Produtos!A:B,2,FALSE),"")</f>
        <v/>
      </c>
      <c r="F9473" s="10">
        <f>IFERROR(INDEX(Lotes!$E:$E,MATCH(1,(Lotes!$A:$A=C9473)*(Lotes!$C:$C=E9473),0)),"")</f>
        <v/>
      </c>
      <c r="G9473" s="14" t="n"/>
    </row>
    <row r="9474">
      <c r="A9474" s="10" t="n"/>
      <c r="D9474">
        <f>IFERROR(VLOOKUP(C9474,Produtos!A:B,2,FALSE),"")</f>
        <v/>
      </c>
      <c r="F9474" s="10">
        <f>IFERROR(INDEX(Lotes!$E:$E,MATCH(1,(Lotes!$A:$A=C9474)*(Lotes!$C:$C=E9474),0)),"")</f>
        <v/>
      </c>
      <c r="G9474" s="14" t="n"/>
    </row>
    <row r="9475">
      <c r="A9475" s="10" t="n"/>
      <c r="D9475">
        <f>IFERROR(VLOOKUP(C9475,Produtos!A:B,2,FALSE),"")</f>
        <v/>
      </c>
      <c r="F9475" s="10">
        <f>IFERROR(INDEX(Lotes!$E:$E,MATCH(1,(Lotes!$A:$A=C9475)*(Lotes!$C:$C=E9475),0)),"")</f>
        <v/>
      </c>
      <c r="G9475" s="14" t="n"/>
    </row>
    <row r="9476">
      <c r="A9476" s="10" t="n"/>
      <c r="D9476">
        <f>IFERROR(VLOOKUP(C9476,Produtos!A:B,2,FALSE),"")</f>
        <v/>
      </c>
      <c r="F9476" s="10">
        <f>IFERROR(INDEX(Lotes!$E:$E,MATCH(1,(Lotes!$A:$A=C9476)*(Lotes!$C:$C=E9476),0)),"")</f>
        <v/>
      </c>
      <c r="G9476" s="14" t="n"/>
    </row>
    <row r="9477">
      <c r="A9477" s="10" t="n"/>
      <c r="D9477">
        <f>IFERROR(VLOOKUP(C9477,Produtos!A:B,2,FALSE),"")</f>
        <v/>
      </c>
      <c r="F9477" s="10">
        <f>IFERROR(INDEX(Lotes!$E:$E,MATCH(1,(Lotes!$A:$A=C9477)*(Lotes!$C:$C=E9477),0)),"")</f>
        <v/>
      </c>
      <c r="G9477" s="14" t="n"/>
    </row>
    <row r="9478">
      <c r="A9478" s="10" t="n"/>
      <c r="D9478">
        <f>IFERROR(VLOOKUP(C9478,Produtos!A:B,2,FALSE),"")</f>
        <v/>
      </c>
      <c r="F9478" s="10">
        <f>IFERROR(INDEX(Lotes!$E:$E,MATCH(1,(Lotes!$A:$A=C9478)*(Lotes!$C:$C=E9478),0)),"")</f>
        <v/>
      </c>
      <c r="G9478" s="14" t="n"/>
    </row>
    <row r="9479">
      <c r="A9479" s="10" t="n"/>
      <c r="D9479">
        <f>IFERROR(VLOOKUP(C9479,Produtos!A:B,2,FALSE),"")</f>
        <v/>
      </c>
      <c r="F9479" s="10">
        <f>IFERROR(INDEX(Lotes!$E:$E,MATCH(1,(Lotes!$A:$A=C9479)*(Lotes!$C:$C=E9479),0)),"")</f>
        <v/>
      </c>
      <c r="G9479" s="14" t="n"/>
    </row>
    <row r="9480">
      <c r="A9480" s="10" t="n"/>
      <c r="D9480">
        <f>IFERROR(VLOOKUP(C9480,Produtos!A:B,2,FALSE),"")</f>
        <v/>
      </c>
      <c r="F9480" s="10">
        <f>IFERROR(INDEX(Lotes!$E:$E,MATCH(1,(Lotes!$A:$A=C9480)*(Lotes!$C:$C=E9480),0)),"")</f>
        <v/>
      </c>
      <c r="G9480" s="14" t="n"/>
    </row>
    <row r="9481">
      <c r="A9481" s="10" t="n"/>
      <c r="D9481">
        <f>IFERROR(VLOOKUP(C9481,Produtos!A:B,2,FALSE),"")</f>
        <v/>
      </c>
      <c r="F9481" s="10">
        <f>IFERROR(INDEX(Lotes!$E:$E,MATCH(1,(Lotes!$A:$A=C9481)*(Lotes!$C:$C=E9481),0)),"")</f>
        <v/>
      </c>
      <c r="G9481" s="14" t="n"/>
    </row>
    <row r="9482">
      <c r="A9482" s="10" t="n"/>
      <c r="D9482">
        <f>IFERROR(VLOOKUP(C9482,Produtos!A:B,2,FALSE),"")</f>
        <v/>
      </c>
      <c r="F9482" s="10">
        <f>IFERROR(INDEX(Lotes!$E:$E,MATCH(1,(Lotes!$A:$A=C9482)*(Lotes!$C:$C=E9482),0)),"")</f>
        <v/>
      </c>
      <c r="G9482" s="14" t="n"/>
    </row>
    <row r="9483">
      <c r="A9483" s="10" t="n"/>
      <c r="D9483">
        <f>IFERROR(VLOOKUP(C9483,Produtos!A:B,2,FALSE),"")</f>
        <v/>
      </c>
      <c r="F9483" s="10">
        <f>IFERROR(INDEX(Lotes!$E:$E,MATCH(1,(Lotes!$A:$A=C9483)*(Lotes!$C:$C=E9483),0)),"")</f>
        <v/>
      </c>
      <c r="G9483" s="14" t="n"/>
    </row>
    <row r="9484">
      <c r="A9484" s="10" t="n"/>
      <c r="D9484">
        <f>IFERROR(VLOOKUP(C9484,Produtos!A:B,2,FALSE),"")</f>
        <v/>
      </c>
      <c r="F9484" s="10">
        <f>IFERROR(INDEX(Lotes!$E:$E,MATCH(1,(Lotes!$A:$A=C9484)*(Lotes!$C:$C=E9484),0)),"")</f>
        <v/>
      </c>
      <c r="G9484" s="14" t="n"/>
    </row>
    <row r="9485">
      <c r="A9485" s="10" t="n"/>
      <c r="D9485">
        <f>IFERROR(VLOOKUP(C9485,Produtos!A:B,2,FALSE),"")</f>
        <v/>
      </c>
      <c r="F9485" s="10">
        <f>IFERROR(INDEX(Lotes!$E:$E,MATCH(1,(Lotes!$A:$A=C9485)*(Lotes!$C:$C=E9485),0)),"")</f>
        <v/>
      </c>
      <c r="G9485" s="14" t="n"/>
    </row>
    <row r="9486">
      <c r="A9486" s="10" t="n"/>
      <c r="D9486">
        <f>IFERROR(VLOOKUP(C9486,Produtos!A:B,2,FALSE),"")</f>
        <v/>
      </c>
      <c r="F9486" s="10">
        <f>IFERROR(INDEX(Lotes!$E:$E,MATCH(1,(Lotes!$A:$A=C9486)*(Lotes!$C:$C=E9486),0)),"")</f>
        <v/>
      </c>
      <c r="G9486" s="14" t="n"/>
    </row>
    <row r="9487">
      <c r="A9487" s="10" t="n"/>
      <c r="D9487">
        <f>IFERROR(VLOOKUP(C9487,Produtos!A:B,2,FALSE),"")</f>
        <v/>
      </c>
      <c r="F9487" s="10">
        <f>IFERROR(INDEX(Lotes!$E:$E,MATCH(1,(Lotes!$A:$A=C9487)*(Lotes!$C:$C=E9487),0)),"")</f>
        <v/>
      </c>
      <c r="G9487" s="14" t="n"/>
    </row>
    <row r="9488">
      <c r="A9488" s="10" t="n"/>
      <c r="D9488">
        <f>IFERROR(VLOOKUP(C9488,Produtos!A:B,2,FALSE),"")</f>
        <v/>
      </c>
      <c r="F9488" s="10">
        <f>IFERROR(INDEX(Lotes!$E:$E,MATCH(1,(Lotes!$A:$A=C9488)*(Lotes!$C:$C=E9488),0)),"")</f>
        <v/>
      </c>
      <c r="G9488" s="14" t="n"/>
    </row>
    <row r="9489">
      <c r="A9489" s="10" t="n"/>
      <c r="D9489">
        <f>IFERROR(VLOOKUP(C9489,Produtos!A:B,2,FALSE),"")</f>
        <v/>
      </c>
      <c r="F9489" s="10">
        <f>IFERROR(INDEX(Lotes!$E:$E,MATCH(1,(Lotes!$A:$A=C9489)*(Lotes!$C:$C=E9489),0)),"")</f>
        <v/>
      </c>
      <c r="G9489" s="14" t="n"/>
    </row>
    <row r="9490">
      <c r="A9490" s="10" t="n"/>
      <c r="D9490">
        <f>IFERROR(VLOOKUP(C9490,Produtos!A:B,2,FALSE),"")</f>
        <v/>
      </c>
      <c r="F9490" s="10">
        <f>IFERROR(INDEX(Lotes!$E:$E,MATCH(1,(Lotes!$A:$A=C9490)*(Lotes!$C:$C=E9490),0)),"")</f>
        <v/>
      </c>
      <c r="G9490" s="14" t="n"/>
    </row>
    <row r="9491">
      <c r="A9491" s="10" t="n"/>
      <c r="D9491">
        <f>IFERROR(VLOOKUP(C9491,Produtos!A:B,2,FALSE),"")</f>
        <v/>
      </c>
      <c r="F9491" s="10">
        <f>IFERROR(INDEX(Lotes!$E:$E,MATCH(1,(Lotes!$A:$A=C9491)*(Lotes!$C:$C=E9491),0)),"")</f>
        <v/>
      </c>
      <c r="G9491" s="14" t="n"/>
    </row>
    <row r="9492">
      <c r="A9492" s="10" t="n"/>
      <c r="D9492">
        <f>IFERROR(VLOOKUP(C9492,Produtos!A:B,2,FALSE),"")</f>
        <v/>
      </c>
      <c r="F9492" s="10">
        <f>IFERROR(INDEX(Lotes!$E:$E,MATCH(1,(Lotes!$A:$A=C9492)*(Lotes!$C:$C=E9492),0)),"")</f>
        <v/>
      </c>
      <c r="G9492" s="14" t="n"/>
    </row>
    <row r="9493">
      <c r="A9493" s="10" t="n"/>
      <c r="D9493">
        <f>IFERROR(VLOOKUP(C9493,Produtos!A:B,2,FALSE),"")</f>
        <v/>
      </c>
      <c r="F9493" s="10">
        <f>IFERROR(INDEX(Lotes!$E:$E,MATCH(1,(Lotes!$A:$A=C9493)*(Lotes!$C:$C=E9493),0)),"")</f>
        <v/>
      </c>
      <c r="G9493" s="14" t="n"/>
    </row>
    <row r="9494">
      <c r="A9494" s="10" t="n"/>
      <c r="D9494">
        <f>IFERROR(VLOOKUP(C9494,Produtos!A:B,2,FALSE),"")</f>
        <v/>
      </c>
      <c r="F9494" s="10">
        <f>IFERROR(INDEX(Lotes!$E:$E,MATCH(1,(Lotes!$A:$A=C9494)*(Lotes!$C:$C=E9494),0)),"")</f>
        <v/>
      </c>
      <c r="G9494" s="14" t="n"/>
    </row>
    <row r="9495">
      <c r="A9495" s="10" t="n"/>
      <c r="D9495">
        <f>IFERROR(VLOOKUP(C9495,Produtos!A:B,2,FALSE),"")</f>
        <v/>
      </c>
      <c r="F9495" s="10">
        <f>IFERROR(INDEX(Lotes!$E:$E,MATCH(1,(Lotes!$A:$A=C9495)*(Lotes!$C:$C=E9495),0)),"")</f>
        <v/>
      </c>
      <c r="G9495" s="14" t="n"/>
    </row>
    <row r="9496">
      <c r="A9496" s="10" t="n"/>
      <c r="D9496">
        <f>IFERROR(VLOOKUP(C9496,Produtos!A:B,2,FALSE),"")</f>
        <v/>
      </c>
      <c r="F9496" s="10">
        <f>IFERROR(INDEX(Lotes!$E:$E,MATCH(1,(Lotes!$A:$A=C9496)*(Lotes!$C:$C=E9496),0)),"")</f>
        <v/>
      </c>
      <c r="G9496" s="14" t="n"/>
    </row>
    <row r="9497">
      <c r="A9497" s="10" t="n"/>
      <c r="D9497">
        <f>IFERROR(VLOOKUP(C9497,Produtos!A:B,2,FALSE),"")</f>
        <v/>
      </c>
      <c r="F9497" s="10">
        <f>IFERROR(INDEX(Lotes!$E:$E,MATCH(1,(Lotes!$A:$A=C9497)*(Lotes!$C:$C=E9497),0)),"")</f>
        <v/>
      </c>
      <c r="G9497" s="14" t="n"/>
    </row>
    <row r="9498">
      <c r="A9498" s="10" t="n"/>
      <c r="D9498">
        <f>IFERROR(VLOOKUP(C9498,Produtos!A:B,2,FALSE),"")</f>
        <v/>
      </c>
      <c r="F9498" s="10">
        <f>IFERROR(INDEX(Lotes!$E:$E,MATCH(1,(Lotes!$A:$A=C9498)*(Lotes!$C:$C=E9498),0)),"")</f>
        <v/>
      </c>
      <c r="G9498" s="14" t="n"/>
    </row>
    <row r="9499">
      <c r="A9499" s="10" t="n"/>
      <c r="D9499">
        <f>IFERROR(VLOOKUP(C9499,Produtos!A:B,2,FALSE),"")</f>
        <v/>
      </c>
      <c r="F9499" s="10">
        <f>IFERROR(INDEX(Lotes!$E:$E,MATCH(1,(Lotes!$A:$A=C9499)*(Lotes!$C:$C=E9499),0)),"")</f>
        <v/>
      </c>
      <c r="G9499" s="14" t="n"/>
    </row>
    <row r="9500">
      <c r="A9500" s="10" t="n"/>
      <c r="D9500">
        <f>IFERROR(VLOOKUP(C9500,Produtos!A:B,2,FALSE),"")</f>
        <v/>
      </c>
      <c r="F9500" s="10">
        <f>IFERROR(INDEX(Lotes!$E:$E,MATCH(1,(Lotes!$A:$A=C9500)*(Lotes!$C:$C=E9500),0)),"")</f>
        <v/>
      </c>
      <c r="G9500" s="14" t="n"/>
    </row>
    <row r="9501">
      <c r="A9501" s="10" t="n"/>
      <c r="D9501">
        <f>IFERROR(VLOOKUP(C9501,Produtos!A:B,2,FALSE),"")</f>
        <v/>
      </c>
      <c r="F9501" s="10">
        <f>IFERROR(INDEX(Lotes!$E:$E,MATCH(1,(Lotes!$A:$A=C9501)*(Lotes!$C:$C=E9501),0)),"")</f>
        <v/>
      </c>
      <c r="G9501" s="14" t="n"/>
    </row>
    <row r="9502">
      <c r="A9502" s="10" t="n"/>
      <c r="D9502">
        <f>IFERROR(VLOOKUP(C9502,Produtos!A:B,2,FALSE),"")</f>
        <v/>
      </c>
      <c r="F9502" s="10">
        <f>IFERROR(INDEX(Lotes!$E:$E,MATCH(1,(Lotes!$A:$A=C9502)*(Lotes!$C:$C=E9502),0)),"")</f>
        <v/>
      </c>
      <c r="G9502" s="14" t="n"/>
    </row>
    <row r="9503">
      <c r="A9503" s="10" t="n"/>
      <c r="D9503">
        <f>IFERROR(VLOOKUP(C9503,Produtos!A:B,2,FALSE),"")</f>
        <v/>
      </c>
      <c r="F9503" s="10">
        <f>IFERROR(INDEX(Lotes!$E:$E,MATCH(1,(Lotes!$A:$A=C9503)*(Lotes!$C:$C=E9503),0)),"")</f>
        <v/>
      </c>
      <c r="G9503" s="14" t="n"/>
    </row>
    <row r="9504">
      <c r="A9504" s="10" t="n"/>
      <c r="D9504">
        <f>IFERROR(VLOOKUP(C9504,Produtos!A:B,2,FALSE),"")</f>
        <v/>
      </c>
      <c r="F9504" s="10">
        <f>IFERROR(INDEX(Lotes!$E:$E,MATCH(1,(Lotes!$A:$A=C9504)*(Lotes!$C:$C=E9504),0)),"")</f>
        <v/>
      </c>
      <c r="G9504" s="14" t="n"/>
    </row>
    <row r="9505">
      <c r="A9505" s="10" t="n"/>
      <c r="D9505">
        <f>IFERROR(VLOOKUP(C9505,Produtos!A:B,2,FALSE),"")</f>
        <v/>
      </c>
      <c r="F9505" s="10">
        <f>IFERROR(INDEX(Lotes!$E:$E,MATCH(1,(Lotes!$A:$A=C9505)*(Lotes!$C:$C=E9505),0)),"")</f>
        <v/>
      </c>
      <c r="G9505" s="14" t="n"/>
    </row>
    <row r="9506">
      <c r="A9506" s="10" t="n"/>
      <c r="D9506">
        <f>IFERROR(VLOOKUP(C9506,Produtos!A:B,2,FALSE),"")</f>
        <v/>
      </c>
      <c r="F9506" s="10">
        <f>IFERROR(INDEX(Lotes!$E:$E,MATCH(1,(Lotes!$A:$A=C9506)*(Lotes!$C:$C=E9506),0)),"")</f>
        <v/>
      </c>
      <c r="G9506" s="14" t="n"/>
    </row>
    <row r="9507">
      <c r="A9507" s="10" t="n"/>
      <c r="D9507">
        <f>IFERROR(VLOOKUP(C9507,Produtos!A:B,2,FALSE),"")</f>
        <v/>
      </c>
      <c r="F9507" s="10">
        <f>IFERROR(INDEX(Lotes!$E:$E,MATCH(1,(Lotes!$A:$A=C9507)*(Lotes!$C:$C=E9507),0)),"")</f>
        <v/>
      </c>
      <c r="G9507" s="14" t="n"/>
    </row>
    <row r="9508">
      <c r="A9508" s="10" t="n"/>
      <c r="D9508">
        <f>IFERROR(VLOOKUP(C9508,Produtos!A:B,2,FALSE),"")</f>
        <v/>
      </c>
      <c r="F9508" s="10">
        <f>IFERROR(INDEX(Lotes!$E:$E,MATCH(1,(Lotes!$A:$A=C9508)*(Lotes!$C:$C=E9508),0)),"")</f>
        <v/>
      </c>
      <c r="G9508" s="14" t="n"/>
    </row>
    <row r="9509">
      <c r="A9509" s="10" t="n"/>
      <c r="D9509">
        <f>IFERROR(VLOOKUP(C9509,Produtos!A:B,2,FALSE),"")</f>
        <v/>
      </c>
      <c r="F9509" s="10">
        <f>IFERROR(INDEX(Lotes!$E:$E,MATCH(1,(Lotes!$A:$A=C9509)*(Lotes!$C:$C=E9509),0)),"")</f>
        <v/>
      </c>
      <c r="G9509" s="14" t="n"/>
    </row>
    <row r="9510">
      <c r="A9510" s="10" t="n"/>
      <c r="D9510">
        <f>IFERROR(VLOOKUP(C9510,Produtos!A:B,2,FALSE),"")</f>
        <v/>
      </c>
      <c r="F9510" s="10">
        <f>IFERROR(INDEX(Lotes!$E:$E,MATCH(1,(Lotes!$A:$A=C9510)*(Lotes!$C:$C=E9510),0)),"")</f>
        <v/>
      </c>
      <c r="G9510" s="14" t="n"/>
    </row>
    <row r="9511">
      <c r="A9511" s="10" t="n"/>
      <c r="D9511">
        <f>IFERROR(VLOOKUP(C9511,Produtos!A:B,2,FALSE),"")</f>
        <v/>
      </c>
      <c r="F9511" s="10">
        <f>IFERROR(INDEX(Lotes!$E:$E,MATCH(1,(Lotes!$A:$A=C9511)*(Lotes!$C:$C=E9511),0)),"")</f>
        <v/>
      </c>
      <c r="G9511" s="14" t="n"/>
    </row>
    <row r="9512">
      <c r="A9512" s="10" t="n"/>
      <c r="D9512">
        <f>IFERROR(VLOOKUP(C9512,Produtos!A:B,2,FALSE),"")</f>
        <v/>
      </c>
      <c r="F9512" s="10">
        <f>IFERROR(INDEX(Lotes!$E:$E,MATCH(1,(Lotes!$A:$A=C9512)*(Lotes!$C:$C=E9512),0)),"")</f>
        <v/>
      </c>
      <c r="G9512" s="14" t="n"/>
    </row>
    <row r="9513">
      <c r="A9513" s="10" t="n"/>
      <c r="D9513">
        <f>IFERROR(VLOOKUP(C9513,Produtos!A:B,2,FALSE),"")</f>
        <v/>
      </c>
      <c r="F9513" s="10">
        <f>IFERROR(INDEX(Lotes!$E:$E,MATCH(1,(Lotes!$A:$A=C9513)*(Lotes!$C:$C=E9513),0)),"")</f>
        <v/>
      </c>
      <c r="G9513" s="14" t="n"/>
    </row>
    <row r="9514">
      <c r="A9514" s="10" t="n"/>
      <c r="D9514">
        <f>IFERROR(VLOOKUP(C9514,Produtos!A:B,2,FALSE),"")</f>
        <v/>
      </c>
      <c r="F9514" s="10">
        <f>IFERROR(INDEX(Lotes!$E:$E,MATCH(1,(Lotes!$A:$A=C9514)*(Lotes!$C:$C=E9514),0)),"")</f>
        <v/>
      </c>
      <c r="G9514" s="14" t="n"/>
    </row>
    <row r="9515">
      <c r="A9515" s="10" t="n"/>
      <c r="D9515">
        <f>IFERROR(VLOOKUP(C9515,Produtos!A:B,2,FALSE),"")</f>
        <v/>
      </c>
      <c r="F9515" s="10">
        <f>IFERROR(INDEX(Lotes!$E:$E,MATCH(1,(Lotes!$A:$A=C9515)*(Lotes!$C:$C=E9515),0)),"")</f>
        <v/>
      </c>
      <c r="G9515" s="14" t="n"/>
    </row>
    <row r="9516">
      <c r="A9516" s="10" t="n"/>
      <c r="D9516">
        <f>IFERROR(VLOOKUP(C9516,Produtos!A:B,2,FALSE),"")</f>
        <v/>
      </c>
      <c r="F9516" s="10">
        <f>IFERROR(INDEX(Lotes!$E:$E,MATCH(1,(Lotes!$A:$A=C9516)*(Lotes!$C:$C=E9516),0)),"")</f>
        <v/>
      </c>
      <c r="G9516" s="14" t="n"/>
    </row>
    <row r="9517">
      <c r="A9517" s="10" t="n"/>
      <c r="D9517">
        <f>IFERROR(VLOOKUP(C9517,Produtos!A:B,2,FALSE),"")</f>
        <v/>
      </c>
      <c r="F9517" s="10">
        <f>IFERROR(INDEX(Lotes!$E:$E,MATCH(1,(Lotes!$A:$A=C9517)*(Lotes!$C:$C=E9517),0)),"")</f>
        <v/>
      </c>
      <c r="G9517" s="14" t="n"/>
    </row>
    <row r="9518">
      <c r="A9518" s="10" t="n"/>
      <c r="D9518">
        <f>IFERROR(VLOOKUP(C9518,Produtos!A:B,2,FALSE),"")</f>
        <v/>
      </c>
      <c r="F9518" s="10">
        <f>IFERROR(INDEX(Lotes!$E:$E,MATCH(1,(Lotes!$A:$A=C9518)*(Lotes!$C:$C=E9518),0)),"")</f>
        <v/>
      </c>
      <c r="G9518" s="14" t="n"/>
    </row>
    <row r="9519">
      <c r="A9519" s="10" t="n"/>
      <c r="D9519">
        <f>IFERROR(VLOOKUP(C9519,Produtos!A:B,2,FALSE),"")</f>
        <v/>
      </c>
      <c r="F9519" s="10">
        <f>IFERROR(INDEX(Lotes!$E:$E,MATCH(1,(Lotes!$A:$A=C9519)*(Lotes!$C:$C=E9519),0)),"")</f>
        <v/>
      </c>
      <c r="G9519" s="14" t="n"/>
    </row>
    <row r="9520">
      <c r="A9520" s="10" t="n"/>
      <c r="D9520">
        <f>IFERROR(VLOOKUP(C9520,Produtos!A:B,2,FALSE),"")</f>
        <v/>
      </c>
      <c r="F9520" s="10">
        <f>IFERROR(INDEX(Lotes!$E:$E,MATCH(1,(Lotes!$A:$A=C9520)*(Lotes!$C:$C=E9520),0)),"")</f>
        <v/>
      </c>
      <c r="G9520" s="14" t="n"/>
    </row>
    <row r="9521">
      <c r="A9521" s="10" t="n"/>
      <c r="D9521">
        <f>IFERROR(VLOOKUP(C9521,Produtos!A:B,2,FALSE),"")</f>
        <v/>
      </c>
      <c r="F9521" s="10">
        <f>IFERROR(INDEX(Lotes!$E:$E,MATCH(1,(Lotes!$A:$A=C9521)*(Lotes!$C:$C=E9521),0)),"")</f>
        <v/>
      </c>
      <c r="G9521" s="14" t="n"/>
    </row>
    <row r="9522">
      <c r="A9522" s="10" t="n"/>
      <c r="D9522">
        <f>IFERROR(VLOOKUP(C9522,Produtos!A:B,2,FALSE),"")</f>
        <v/>
      </c>
      <c r="F9522" s="10">
        <f>IFERROR(INDEX(Lotes!$E:$E,MATCH(1,(Lotes!$A:$A=C9522)*(Lotes!$C:$C=E9522),0)),"")</f>
        <v/>
      </c>
      <c r="G9522" s="14" t="n"/>
    </row>
    <row r="9523">
      <c r="A9523" s="10" t="n"/>
      <c r="D9523">
        <f>IFERROR(VLOOKUP(C9523,Produtos!A:B,2,FALSE),"")</f>
        <v/>
      </c>
      <c r="F9523" s="10">
        <f>IFERROR(INDEX(Lotes!$E:$E,MATCH(1,(Lotes!$A:$A=C9523)*(Lotes!$C:$C=E9523),0)),"")</f>
        <v/>
      </c>
      <c r="G9523" s="14" t="n"/>
    </row>
    <row r="9524">
      <c r="A9524" s="10" t="n"/>
      <c r="D9524">
        <f>IFERROR(VLOOKUP(C9524,Produtos!A:B,2,FALSE),"")</f>
        <v/>
      </c>
      <c r="F9524" s="10">
        <f>IFERROR(INDEX(Lotes!$E:$E,MATCH(1,(Lotes!$A:$A=C9524)*(Lotes!$C:$C=E9524),0)),"")</f>
        <v/>
      </c>
      <c r="G9524" s="14" t="n"/>
    </row>
    <row r="9525">
      <c r="A9525" s="10" t="n"/>
      <c r="D9525">
        <f>IFERROR(VLOOKUP(C9525,Produtos!A:B,2,FALSE),"")</f>
        <v/>
      </c>
      <c r="F9525" s="10">
        <f>IFERROR(INDEX(Lotes!$E:$E,MATCH(1,(Lotes!$A:$A=C9525)*(Lotes!$C:$C=E9525),0)),"")</f>
        <v/>
      </c>
      <c r="G9525" s="14" t="n"/>
    </row>
    <row r="9526">
      <c r="A9526" s="10" t="n"/>
      <c r="D9526">
        <f>IFERROR(VLOOKUP(C9526,Produtos!A:B,2,FALSE),"")</f>
        <v/>
      </c>
      <c r="F9526" s="10">
        <f>IFERROR(INDEX(Lotes!$E:$E,MATCH(1,(Lotes!$A:$A=C9526)*(Lotes!$C:$C=E9526),0)),"")</f>
        <v/>
      </c>
      <c r="G9526" s="14" t="n"/>
    </row>
    <row r="9527">
      <c r="A9527" s="10" t="n"/>
      <c r="D9527">
        <f>IFERROR(VLOOKUP(C9527,Produtos!A:B,2,FALSE),"")</f>
        <v/>
      </c>
      <c r="F9527" s="10">
        <f>IFERROR(INDEX(Lotes!$E:$E,MATCH(1,(Lotes!$A:$A=C9527)*(Lotes!$C:$C=E9527),0)),"")</f>
        <v/>
      </c>
      <c r="G9527" s="14" t="n"/>
    </row>
    <row r="9528">
      <c r="A9528" s="10" t="n"/>
      <c r="D9528">
        <f>IFERROR(VLOOKUP(C9528,Produtos!A:B,2,FALSE),"")</f>
        <v/>
      </c>
      <c r="F9528" s="10">
        <f>IFERROR(INDEX(Lotes!$E:$E,MATCH(1,(Lotes!$A:$A=C9528)*(Lotes!$C:$C=E9528),0)),"")</f>
        <v/>
      </c>
      <c r="G9528" s="14" t="n"/>
    </row>
    <row r="9529">
      <c r="A9529" s="10" t="n"/>
      <c r="D9529">
        <f>IFERROR(VLOOKUP(C9529,Produtos!A:B,2,FALSE),"")</f>
        <v/>
      </c>
      <c r="F9529" s="10">
        <f>IFERROR(INDEX(Lotes!$E:$E,MATCH(1,(Lotes!$A:$A=C9529)*(Lotes!$C:$C=E9529),0)),"")</f>
        <v/>
      </c>
      <c r="G9529" s="14" t="n"/>
    </row>
    <row r="9530">
      <c r="A9530" s="10" t="n"/>
      <c r="D9530">
        <f>IFERROR(VLOOKUP(C9530,Produtos!A:B,2,FALSE),"")</f>
        <v/>
      </c>
      <c r="F9530" s="10">
        <f>IFERROR(INDEX(Lotes!$E:$E,MATCH(1,(Lotes!$A:$A=C9530)*(Lotes!$C:$C=E9530),0)),"")</f>
        <v/>
      </c>
      <c r="G9530" s="14" t="n"/>
    </row>
    <row r="9531">
      <c r="A9531" s="10" t="n"/>
      <c r="D9531">
        <f>IFERROR(VLOOKUP(C9531,Produtos!A:B,2,FALSE),"")</f>
        <v/>
      </c>
      <c r="F9531" s="10">
        <f>IFERROR(INDEX(Lotes!$E:$E,MATCH(1,(Lotes!$A:$A=C9531)*(Lotes!$C:$C=E9531),0)),"")</f>
        <v/>
      </c>
      <c r="G9531" s="14" t="n"/>
    </row>
    <row r="9532">
      <c r="A9532" s="10" t="n"/>
      <c r="D9532">
        <f>IFERROR(VLOOKUP(C9532,Produtos!A:B,2,FALSE),"")</f>
        <v/>
      </c>
      <c r="F9532" s="10">
        <f>IFERROR(INDEX(Lotes!$E:$E,MATCH(1,(Lotes!$A:$A=C9532)*(Lotes!$C:$C=E9532),0)),"")</f>
        <v/>
      </c>
      <c r="G9532" s="14" t="n"/>
    </row>
    <row r="9533">
      <c r="A9533" s="10" t="n"/>
      <c r="D9533">
        <f>IFERROR(VLOOKUP(C9533,Produtos!A:B,2,FALSE),"")</f>
        <v/>
      </c>
      <c r="F9533" s="10">
        <f>IFERROR(INDEX(Lotes!$E:$E,MATCH(1,(Lotes!$A:$A=C9533)*(Lotes!$C:$C=E9533),0)),"")</f>
        <v/>
      </c>
      <c r="G9533" s="14" t="n"/>
    </row>
    <row r="9534">
      <c r="A9534" s="10" t="n"/>
      <c r="D9534">
        <f>IFERROR(VLOOKUP(C9534,Produtos!A:B,2,FALSE),"")</f>
        <v/>
      </c>
      <c r="F9534" s="10">
        <f>IFERROR(INDEX(Lotes!$E:$E,MATCH(1,(Lotes!$A:$A=C9534)*(Lotes!$C:$C=E9534),0)),"")</f>
        <v/>
      </c>
      <c r="G9534" s="14" t="n"/>
    </row>
    <row r="9535">
      <c r="A9535" s="10" t="n"/>
      <c r="D9535">
        <f>IFERROR(VLOOKUP(C9535,Produtos!A:B,2,FALSE),"")</f>
        <v/>
      </c>
      <c r="F9535" s="10">
        <f>IFERROR(INDEX(Lotes!$E:$E,MATCH(1,(Lotes!$A:$A=C9535)*(Lotes!$C:$C=E9535),0)),"")</f>
        <v/>
      </c>
      <c r="G9535" s="14" t="n"/>
    </row>
    <row r="9536">
      <c r="A9536" s="10" t="n"/>
      <c r="D9536">
        <f>IFERROR(VLOOKUP(C9536,Produtos!A:B,2,FALSE),"")</f>
        <v/>
      </c>
      <c r="F9536" s="10">
        <f>IFERROR(INDEX(Lotes!$E:$E,MATCH(1,(Lotes!$A:$A=C9536)*(Lotes!$C:$C=E9536),0)),"")</f>
        <v/>
      </c>
      <c r="G9536" s="14" t="n"/>
    </row>
    <row r="9537">
      <c r="A9537" s="10" t="n"/>
      <c r="D9537">
        <f>IFERROR(VLOOKUP(C9537,Produtos!A:B,2,FALSE),"")</f>
        <v/>
      </c>
      <c r="F9537" s="10">
        <f>IFERROR(INDEX(Lotes!$E:$E,MATCH(1,(Lotes!$A:$A=C9537)*(Lotes!$C:$C=E9537),0)),"")</f>
        <v/>
      </c>
      <c r="G9537" s="14" t="n"/>
    </row>
    <row r="9538">
      <c r="A9538" s="10" t="n"/>
      <c r="D9538">
        <f>IFERROR(VLOOKUP(C9538,Produtos!A:B,2,FALSE),"")</f>
        <v/>
      </c>
      <c r="F9538" s="10">
        <f>IFERROR(INDEX(Lotes!$E:$E,MATCH(1,(Lotes!$A:$A=C9538)*(Lotes!$C:$C=E9538),0)),"")</f>
        <v/>
      </c>
      <c r="G9538" s="14" t="n"/>
    </row>
    <row r="9539">
      <c r="A9539" s="10" t="n"/>
      <c r="D9539">
        <f>IFERROR(VLOOKUP(C9539,Produtos!A:B,2,FALSE),"")</f>
        <v/>
      </c>
      <c r="F9539" s="10">
        <f>IFERROR(INDEX(Lotes!$E:$E,MATCH(1,(Lotes!$A:$A=C9539)*(Lotes!$C:$C=E9539),0)),"")</f>
        <v/>
      </c>
      <c r="G9539" s="14" t="n"/>
    </row>
    <row r="9540">
      <c r="A9540" s="10" t="n"/>
      <c r="D9540">
        <f>IFERROR(VLOOKUP(C9540,Produtos!A:B,2,FALSE),"")</f>
        <v/>
      </c>
      <c r="F9540" s="10">
        <f>IFERROR(INDEX(Lotes!$E:$E,MATCH(1,(Lotes!$A:$A=C9540)*(Lotes!$C:$C=E9540),0)),"")</f>
        <v/>
      </c>
      <c r="G9540" s="14" t="n"/>
    </row>
    <row r="9541">
      <c r="A9541" s="10" t="n"/>
      <c r="D9541">
        <f>IFERROR(VLOOKUP(C9541,Produtos!A:B,2,FALSE),"")</f>
        <v/>
      </c>
      <c r="F9541" s="10">
        <f>IFERROR(INDEX(Lotes!$E:$E,MATCH(1,(Lotes!$A:$A=C9541)*(Lotes!$C:$C=E9541),0)),"")</f>
        <v/>
      </c>
      <c r="G9541" s="14" t="n"/>
    </row>
    <row r="9542">
      <c r="A9542" s="10" t="n"/>
      <c r="D9542">
        <f>IFERROR(VLOOKUP(C9542,Produtos!A:B,2,FALSE),"")</f>
        <v/>
      </c>
      <c r="F9542" s="10">
        <f>IFERROR(INDEX(Lotes!$E:$E,MATCH(1,(Lotes!$A:$A=C9542)*(Lotes!$C:$C=E9542),0)),"")</f>
        <v/>
      </c>
      <c r="G9542" s="14" t="n"/>
    </row>
    <row r="9543">
      <c r="A9543" s="10" t="n"/>
      <c r="D9543">
        <f>IFERROR(VLOOKUP(C9543,Produtos!A:B,2,FALSE),"")</f>
        <v/>
      </c>
      <c r="F9543" s="10">
        <f>IFERROR(INDEX(Lotes!$E:$E,MATCH(1,(Lotes!$A:$A=C9543)*(Lotes!$C:$C=E9543),0)),"")</f>
        <v/>
      </c>
      <c r="G9543" s="14" t="n"/>
    </row>
    <row r="9544">
      <c r="A9544" s="10" t="n"/>
      <c r="D9544">
        <f>IFERROR(VLOOKUP(C9544,Produtos!A:B,2,FALSE),"")</f>
        <v/>
      </c>
      <c r="F9544" s="10">
        <f>IFERROR(INDEX(Lotes!$E:$E,MATCH(1,(Lotes!$A:$A=C9544)*(Lotes!$C:$C=E9544),0)),"")</f>
        <v/>
      </c>
      <c r="G9544" s="14" t="n"/>
    </row>
    <row r="9545">
      <c r="A9545" s="10" t="n"/>
      <c r="D9545">
        <f>IFERROR(VLOOKUP(C9545,Produtos!A:B,2,FALSE),"")</f>
        <v/>
      </c>
      <c r="F9545" s="10">
        <f>IFERROR(INDEX(Lotes!$E:$E,MATCH(1,(Lotes!$A:$A=C9545)*(Lotes!$C:$C=E9545),0)),"")</f>
        <v/>
      </c>
      <c r="G9545" s="14" t="n"/>
    </row>
    <row r="9546">
      <c r="A9546" s="10" t="n"/>
      <c r="D9546">
        <f>IFERROR(VLOOKUP(C9546,Produtos!A:B,2,FALSE),"")</f>
        <v/>
      </c>
      <c r="F9546" s="10">
        <f>IFERROR(INDEX(Lotes!$E:$E,MATCH(1,(Lotes!$A:$A=C9546)*(Lotes!$C:$C=E9546),0)),"")</f>
        <v/>
      </c>
      <c r="G9546" s="14" t="n"/>
    </row>
    <row r="9547">
      <c r="A9547" s="10" t="n"/>
      <c r="D9547">
        <f>IFERROR(VLOOKUP(C9547,Produtos!A:B,2,FALSE),"")</f>
        <v/>
      </c>
      <c r="F9547" s="10">
        <f>IFERROR(INDEX(Lotes!$E:$E,MATCH(1,(Lotes!$A:$A=C9547)*(Lotes!$C:$C=E9547),0)),"")</f>
        <v/>
      </c>
      <c r="G9547" s="14" t="n"/>
    </row>
    <row r="9548">
      <c r="A9548" s="10" t="n"/>
      <c r="D9548">
        <f>IFERROR(VLOOKUP(C9548,Produtos!A:B,2,FALSE),"")</f>
        <v/>
      </c>
      <c r="F9548" s="10">
        <f>IFERROR(INDEX(Lotes!$E:$E,MATCH(1,(Lotes!$A:$A=C9548)*(Lotes!$C:$C=E9548),0)),"")</f>
        <v/>
      </c>
      <c r="G9548" s="14" t="n"/>
    </row>
    <row r="9549">
      <c r="A9549" s="10" t="n"/>
      <c r="D9549">
        <f>IFERROR(VLOOKUP(C9549,Produtos!A:B,2,FALSE),"")</f>
        <v/>
      </c>
      <c r="F9549" s="10">
        <f>IFERROR(INDEX(Lotes!$E:$E,MATCH(1,(Lotes!$A:$A=C9549)*(Lotes!$C:$C=E9549),0)),"")</f>
        <v/>
      </c>
      <c r="G9549" s="14" t="n"/>
    </row>
    <row r="9550">
      <c r="A9550" s="10" t="n"/>
      <c r="D9550">
        <f>IFERROR(VLOOKUP(C9550,Produtos!A:B,2,FALSE),"")</f>
        <v/>
      </c>
      <c r="F9550" s="10">
        <f>IFERROR(INDEX(Lotes!$E:$E,MATCH(1,(Lotes!$A:$A=C9550)*(Lotes!$C:$C=E9550),0)),"")</f>
        <v/>
      </c>
      <c r="G9550" s="14" t="n"/>
    </row>
    <row r="9551">
      <c r="A9551" s="10" t="n"/>
      <c r="D9551">
        <f>IFERROR(VLOOKUP(C9551,Produtos!A:B,2,FALSE),"")</f>
        <v/>
      </c>
      <c r="F9551" s="10">
        <f>IFERROR(INDEX(Lotes!$E:$E,MATCH(1,(Lotes!$A:$A=C9551)*(Lotes!$C:$C=E9551),0)),"")</f>
        <v/>
      </c>
      <c r="G9551" s="14" t="n"/>
    </row>
    <row r="9552">
      <c r="A9552" s="10" t="n"/>
      <c r="D9552">
        <f>IFERROR(VLOOKUP(C9552,Produtos!A:B,2,FALSE),"")</f>
        <v/>
      </c>
      <c r="F9552" s="10">
        <f>IFERROR(INDEX(Lotes!$E:$E,MATCH(1,(Lotes!$A:$A=C9552)*(Lotes!$C:$C=E9552),0)),"")</f>
        <v/>
      </c>
      <c r="G9552" s="14" t="n"/>
    </row>
    <row r="9553">
      <c r="A9553" s="10" t="n"/>
      <c r="D9553">
        <f>IFERROR(VLOOKUP(C9553,Produtos!A:B,2,FALSE),"")</f>
        <v/>
      </c>
      <c r="F9553" s="10">
        <f>IFERROR(INDEX(Lotes!$E:$E,MATCH(1,(Lotes!$A:$A=C9553)*(Lotes!$C:$C=E9553),0)),"")</f>
        <v/>
      </c>
      <c r="G9553" s="14" t="n"/>
    </row>
    <row r="9554">
      <c r="A9554" s="10" t="n"/>
      <c r="D9554">
        <f>IFERROR(VLOOKUP(C9554,Produtos!A:B,2,FALSE),"")</f>
        <v/>
      </c>
      <c r="F9554" s="10">
        <f>IFERROR(INDEX(Lotes!$E:$E,MATCH(1,(Lotes!$A:$A=C9554)*(Lotes!$C:$C=E9554),0)),"")</f>
        <v/>
      </c>
      <c r="G9554" s="14" t="n"/>
    </row>
    <row r="9555">
      <c r="A9555" s="10" t="n"/>
      <c r="D9555">
        <f>IFERROR(VLOOKUP(C9555,Produtos!A:B,2,FALSE),"")</f>
        <v/>
      </c>
      <c r="F9555" s="10">
        <f>IFERROR(INDEX(Lotes!$E:$E,MATCH(1,(Lotes!$A:$A=C9555)*(Lotes!$C:$C=E9555),0)),"")</f>
        <v/>
      </c>
      <c r="G9555" s="14" t="n"/>
    </row>
    <row r="9556">
      <c r="A9556" s="10" t="n"/>
      <c r="D9556">
        <f>IFERROR(VLOOKUP(C9556,Produtos!A:B,2,FALSE),"")</f>
        <v/>
      </c>
      <c r="F9556" s="10">
        <f>IFERROR(INDEX(Lotes!$E:$E,MATCH(1,(Lotes!$A:$A=C9556)*(Lotes!$C:$C=E9556),0)),"")</f>
        <v/>
      </c>
      <c r="G9556" s="14" t="n"/>
    </row>
    <row r="9557">
      <c r="A9557" s="10" t="n"/>
      <c r="D9557">
        <f>IFERROR(VLOOKUP(C9557,Produtos!A:B,2,FALSE),"")</f>
        <v/>
      </c>
      <c r="F9557" s="10">
        <f>IFERROR(INDEX(Lotes!$E:$E,MATCH(1,(Lotes!$A:$A=C9557)*(Lotes!$C:$C=E9557),0)),"")</f>
        <v/>
      </c>
      <c r="G9557" s="14" t="n"/>
    </row>
    <row r="9558">
      <c r="A9558" s="10" t="n"/>
      <c r="D9558">
        <f>IFERROR(VLOOKUP(C9558,Produtos!A:B,2,FALSE),"")</f>
        <v/>
      </c>
      <c r="F9558" s="10">
        <f>IFERROR(INDEX(Lotes!$E:$E,MATCH(1,(Lotes!$A:$A=C9558)*(Lotes!$C:$C=E9558),0)),"")</f>
        <v/>
      </c>
      <c r="G9558" s="14" t="n"/>
    </row>
    <row r="9559">
      <c r="A9559" s="10" t="n"/>
      <c r="D9559">
        <f>IFERROR(VLOOKUP(C9559,Produtos!A:B,2,FALSE),"")</f>
        <v/>
      </c>
      <c r="F9559" s="10">
        <f>IFERROR(INDEX(Lotes!$E:$E,MATCH(1,(Lotes!$A:$A=C9559)*(Lotes!$C:$C=E9559),0)),"")</f>
        <v/>
      </c>
      <c r="G9559" s="14" t="n"/>
    </row>
    <row r="9560">
      <c r="A9560" s="10" t="n"/>
      <c r="D9560">
        <f>IFERROR(VLOOKUP(C9560,Produtos!A:B,2,FALSE),"")</f>
        <v/>
      </c>
      <c r="F9560" s="10">
        <f>IFERROR(INDEX(Lotes!$E:$E,MATCH(1,(Lotes!$A:$A=C9560)*(Lotes!$C:$C=E9560),0)),"")</f>
        <v/>
      </c>
      <c r="G9560" s="14" t="n"/>
    </row>
    <row r="9561">
      <c r="A9561" s="10" t="n"/>
      <c r="D9561">
        <f>IFERROR(VLOOKUP(C9561,Produtos!A:B,2,FALSE),"")</f>
        <v/>
      </c>
      <c r="F9561" s="10">
        <f>IFERROR(INDEX(Lotes!$E:$E,MATCH(1,(Lotes!$A:$A=C9561)*(Lotes!$C:$C=E9561),0)),"")</f>
        <v/>
      </c>
      <c r="G9561" s="14" t="n"/>
    </row>
    <row r="9562">
      <c r="A9562" s="10" t="n"/>
      <c r="D9562">
        <f>IFERROR(VLOOKUP(C9562,Produtos!A:B,2,FALSE),"")</f>
        <v/>
      </c>
      <c r="F9562" s="10">
        <f>IFERROR(INDEX(Lotes!$E:$E,MATCH(1,(Lotes!$A:$A=C9562)*(Lotes!$C:$C=E9562),0)),"")</f>
        <v/>
      </c>
      <c r="G9562" s="14" t="n"/>
    </row>
    <row r="9563">
      <c r="A9563" s="10" t="n"/>
      <c r="D9563">
        <f>IFERROR(VLOOKUP(C9563,Produtos!A:B,2,FALSE),"")</f>
        <v/>
      </c>
      <c r="F9563" s="10">
        <f>IFERROR(INDEX(Lotes!$E:$E,MATCH(1,(Lotes!$A:$A=C9563)*(Lotes!$C:$C=E9563),0)),"")</f>
        <v/>
      </c>
      <c r="G9563" s="14" t="n"/>
    </row>
    <row r="9564">
      <c r="A9564" s="10" t="n"/>
      <c r="D9564">
        <f>IFERROR(VLOOKUP(C9564,Produtos!A:B,2,FALSE),"")</f>
        <v/>
      </c>
      <c r="F9564" s="10">
        <f>IFERROR(INDEX(Lotes!$E:$E,MATCH(1,(Lotes!$A:$A=C9564)*(Lotes!$C:$C=E9564),0)),"")</f>
        <v/>
      </c>
      <c r="G9564" s="14" t="n"/>
    </row>
    <row r="9565">
      <c r="A9565" s="10" t="n"/>
      <c r="D9565">
        <f>IFERROR(VLOOKUP(C9565,Produtos!A:B,2,FALSE),"")</f>
        <v/>
      </c>
      <c r="F9565" s="10">
        <f>IFERROR(INDEX(Lotes!$E:$E,MATCH(1,(Lotes!$A:$A=C9565)*(Lotes!$C:$C=E9565),0)),"")</f>
        <v/>
      </c>
      <c r="G9565" s="14" t="n"/>
    </row>
    <row r="9566">
      <c r="A9566" s="10" t="n"/>
      <c r="D9566">
        <f>IFERROR(VLOOKUP(C9566,Produtos!A:B,2,FALSE),"")</f>
        <v/>
      </c>
      <c r="F9566" s="10">
        <f>IFERROR(INDEX(Lotes!$E:$E,MATCH(1,(Lotes!$A:$A=C9566)*(Lotes!$C:$C=E9566),0)),"")</f>
        <v/>
      </c>
      <c r="G9566" s="14" t="n"/>
    </row>
    <row r="9567">
      <c r="A9567" s="10" t="n"/>
      <c r="D9567">
        <f>IFERROR(VLOOKUP(C9567,Produtos!A:B,2,FALSE),"")</f>
        <v/>
      </c>
      <c r="F9567" s="10">
        <f>IFERROR(INDEX(Lotes!$E:$E,MATCH(1,(Lotes!$A:$A=C9567)*(Lotes!$C:$C=E9567),0)),"")</f>
        <v/>
      </c>
      <c r="G9567" s="14" t="n"/>
    </row>
    <row r="9568">
      <c r="A9568" s="10" t="n"/>
      <c r="D9568">
        <f>IFERROR(VLOOKUP(C9568,Produtos!A:B,2,FALSE),"")</f>
        <v/>
      </c>
      <c r="F9568" s="10">
        <f>IFERROR(INDEX(Lotes!$E:$E,MATCH(1,(Lotes!$A:$A=C9568)*(Lotes!$C:$C=E9568),0)),"")</f>
        <v/>
      </c>
      <c r="G9568" s="14" t="n"/>
    </row>
    <row r="9569">
      <c r="A9569" s="10" t="n"/>
      <c r="D9569">
        <f>IFERROR(VLOOKUP(C9569,Produtos!A:B,2,FALSE),"")</f>
        <v/>
      </c>
      <c r="F9569" s="10">
        <f>IFERROR(INDEX(Lotes!$E:$E,MATCH(1,(Lotes!$A:$A=C9569)*(Lotes!$C:$C=E9569),0)),"")</f>
        <v/>
      </c>
      <c r="G9569" s="14" t="n"/>
    </row>
    <row r="9570">
      <c r="A9570" s="10" t="n"/>
      <c r="D9570">
        <f>IFERROR(VLOOKUP(C9570,Produtos!A:B,2,FALSE),"")</f>
        <v/>
      </c>
      <c r="F9570" s="10">
        <f>IFERROR(INDEX(Lotes!$E:$E,MATCH(1,(Lotes!$A:$A=C9570)*(Lotes!$C:$C=E9570),0)),"")</f>
        <v/>
      </c>
      <c r="G9570" s="14" t="n"/>
    </row>
    <row r="9571">
      <c r="A9571" s="10" t="n"/>
      <c r="D9571">
        <f>IFERROR(VLOOKUP(C9571,Produtos!A:B,2,FALSE),"")</f>
        <v/>
      </c>
      <c r="F9571" s="10">
        <f>IFERROR(INDEX(Lotes!$E:$E,MATCH(1,(Lotes!$A:$A=C9571)*(Lotes!$C:$C=E9571),0)),"")</f>
        <v/>
      </c>
      <c r="G9571" s="14" t="n"/>
    </row>
    <row r="9572">
      <c r="A9572" s="10" t="n"/>
      <c r="D9572">
        <f>IFERROR(VLOOKUP(C9572,Produtos!A:B,2,FALSE),"")</f>
        <v/>
      </c>
      <c r="F9572" s="10">
        <f>IFERROR(INDEX(Lotes!$E:$E,MATCH(1,(Lotes!$A:$A=C9572)*(Lotes!$C:$C=E9572),0)),"")</f>
        <v/>
      </c>
      <c r="G9572" s="14" t="n"/>
    </row>
    <row r="9573">
      <c r="A9573" s="10" t="n"/>
      <c r="D9573">
        <f>IFERROR(VLOOKUP(C9573,Produtos!A:B,2,FALSE),"")</f>
        <v/>
      </c>
      <c r="F9573" s="10">
        <f>IFERROR(INDEX(Lotes!$E:$E,MATCH(1,(Lotes!$A:$A=C9573)*(Lotes!$C:$C=E9573),0)),"")</f>
        <v/>
      </c>
      <c r="G9573" s="14" t="n"/>
    </row>
    <row r="9574">
      <c r="A9574" s="10" t="n"/>
      <c r="D9574">
        <f>IFERROR(VLOOKUP(C9574,Produtos!A:B,2,FALSE),"")</f>
        <v/>
      </c>
      <c r="F9574" s="10">
        <f>IFERROR(INDEX(Lotes!$E:$E,MATCH(1,(Lotes!$A:$A=C9574)*(Lotes!$C:$C=E9574),0)),"")</f>
        <v/>
      </c>
      <c r="G9574" s="14" t="n"/>
    </row>
    <row r="9575">
      <c r="A9575" s="10" t="n"/>
      <c r="D9575">
        <f>IFERROR(VLOOKUP(C9575,Produtos!A:B,2,FALSE),"")</f>
        <v/>
      </c>
      <c r="F9575" s="10">
        <f>IFERROR(INDEX(Lotes!$E:$E,MATCH(1,(Lotes!$A:$A=C9575)*(Lotes!$C:$C=E9575),0)),"")</f>
        <v/>
      </c>
      <c r="G9575" s="14" t="n"/>
    </row>
    <row r="9576">
      <c r="A9576" s="10" t="n"/>
      <c r="D9576">
        <f>IFERROR(VLOOKUP(C9576,Produtos!A:B,2,FALSE),"")</f>
        <v/>
      </c>
      <c r="F9576" s="10">
        <f>IFERROR(INDEX(Lotes!$E:$E,MATCH(1,(Lotes!$A:$A=C9576)*(Lotes!$C:$C=E9576),0)),"")</f>
        <v/>
      </c>
      <c r="G9576" s="14" t="n"/>
    </row>
    <row r="9577">
      <c r="A9577" s="10" t="n"/>
      <c r="D9577">
        <f>IFERROR(VLOOKUP(C9577,Produtos!A:B,2,FALSE),"")</f>
        <v/>
      </c>
      <c r="F9577" s="10">
        <f>IFERROR(INDEX(Lotes!$E:$E,MATCH(1,(Lotes!$A:$A=C9577)*(Lotes!$C:$C=E9577),0)),"")</f>
        <v/>
      </c>
      <c r="G9577" s="14" t="n"/>
    </row>
    <row r="9578">
      <c r="A9578" s="10" t="n"/>
      <c r="D9578">
        <f>IFERROR(VLOOKUP(C9578,Produtos!A:B,2,FALSE),"")</f>
        <v/>
      </c>
      <c r="F9578" s="10">
        <f>IFERROR(INDEX(Lotes!$E:$E,MATCH(1,(Lotes!$A:$A=C9578)*(Lotes!$C:$C=E9578),0)),"")</f>
        <v/>
      </c>
      <c r="G9578" s="14" t="n"/>
    </row>
    <row r="9579">
      <c r="A9579" s="10" t="n"/>
      <c r="D9579">
        <f>IFERROR(VLOOKUP(C9579,Produtos!A:B,2,FALSE),"")</f>
        <v/>
      </c>
      <c r="F9579" s="10">
        <f>IFERROR(INDEX(Lotes!$E:$E,MATCH(1,(Lotes!$A:$A=C9579)*(Lotes!$C:$C=E9579),0)),"")</f>
        <v/>
      </c>
      <c r="G9579" s="14" t="n"/>
    </row>
    <row r="9580">
      <c r="A9580" s="10" t="n"/>
      <c r="D9580">
        <f>IFERROR(VLOOKUP(C9580,Produtos!A:B,2,FALSE),"")</f>
        <v/>
      </c>
      <c r="F9580" s="10">
        <f>IFERROR(INDEX(Lotes!$E:$E,MATCH(1,(Lotes!$A:$A=C9580)*(Lotes!$C:$C=E9580),0)),"")</f>
        <v/>
      </c>
      <c r="G9580" s="14" t="n"/>
    </row>
    <row r="9581">
      <c r="A9581" s="10" t="n"/>
      <c r="D9581">
        <f>IFERROR(VLOOKUP(C9581,Produtos!A:B,2,FALSE),"")</f>
        <v/>
      </c>
      <c r="F9581" s="10">
        <f>IFERROR(INDEX(Lotes!$E:$E,MATCH(1,(Lotes!$A:$A=C9581)*(Lotes!$C:$C=E9581),0)),"")</f>
        <v/>
      </c>
      <c r="G9581" s="14" t="n"/>
    </row>
    <row r="9582">
      <c r="A9582" s="10" t="n"/>
      <c r="D9582">
        <f>IFERROR(VLOOKUP(C9582,Produtos!A:B,2,FALSE),"")</f>
        <v/>
      </c>
      <c r="F9582" s="10">
        <f>IFERROR(INDEX(Lotes!$E:$E,MATCH(1,(Lotes!$A:$A=C9582)*(Lotes!$C:$C=E9582),0)),"")</f>
        <v/>
      </c>
      <c r="G9582" s="14" t="n"/>
    </row>
    <row r="9583">
      <c r="A9583" s="10" t="n"/>
      <c r="D9583">
        <f>IFERROR(VLOOKUP(C9583,Produtos!A:B,2,FALSE),"")</f>
        <v/>
      </c>
      <c r="F9583" s="10">
        <f>IFERROR(INDEX(Lotes!$E:$E,MATCH(1,(Lotes!$A:$A=C9583)*(Lotes!$C:$C=E9583),0)),"")</f>
        <v/>
      </c>
      <c r="G9583" s="14" t="n"/>
    </row>
    <row r="9584">
      <c r="A9584" s="10" t="n"/>
      <c r="D9584">
        <f>IFERROR(VLOOKUP(C9584,Produtos!A:B,2,FALSE),"")</f>
        <v/>
      </c>
      <c r="F9584" s="10">
        <f>IFERROR(INDEX(Lotes!$E:$E,MATCH(1,(Lotes!$A:$A=C9584)*(Lotes!$C:$C=E9584),0)),"")</f>
        <v/>
      </c>
      <c r="G9584" s="14" t="n"/>
    </row>
    <row r="9585">
      <c r="A9585" s="10" t="n"/>
      <c r="D9585">
        <f>IFERROR(VLOOKUP(C9585,Produtos!A:B,2,FALSE),"")</f>
        <v/>
      </c>
      <c r="F9585" s="10">
        <f>IFERROR(INDEX(Lotes!$E:$E,MATCH(1,(Lotes!$A:$A=C9585)*(Lotes!$C:$C=E9585),0)),"")</f>
        <v/>
      </c>
      <c r="G9585" s="14" t="n"/>
    </row>
    <row r="9586">
      <c r="A9586" s="10" t="n"/>
      <c r="D9586">
        <f>IFERROR(VLOOKUP(C9586,Produtos!A:B,2,FALSE),"")</f>
        <v/>
      </c>
      <c r="F9586" s="10">
        <f>IFERROR(INDEX(Lotes!$E:$E,MATCH(1,(Lotes!$A:$A=C9586)*(Lotes!$C:$C=E9586),0)),"")</f>
        <v/>
      </c>
      <c r="G9586" s="14" t="n"/>
    </row>
    <row r="9587">
      <c r="A9587" s="10" t="n"/>
      <c r="D9587">
        <f>IFERROR(VLOOKUP(C9587,Produtos!A:B,2,FALSE),"")</f>
        <v/>
      </c>
      <c r="F9587" s="10">
        <f>IFERROR(INDEX(Lotes!$E:$E,MATCH(1,(Lotes!$A:$A=C9587)*(Lotes!$C:$C=E9587),0)),"")</f>
        <v/>
      </c>
      <c r="G9587" s="14" t="n"/>
    </row>
    <row r="9588">
      <c r="A9588" s="10" t="n"/>
      <c r="D9588">
        <f>IFERROR(VLOOKUP(C9588,Produtos!A:B,2,FALSE),"")</f>
        <v/>
      </c>
      <c r="F9588" s="10">
        <f>IFERROR(INDEX(Lotes!$E:$E,MATCH(1,(Lotes!$A:$A=C9588)*(Lotes!$C:$C=E9588),0)),"")</f>
        <v/>
      </c>
      <c r="G9588" s="14" t="n"/>
    </row>
    <row r="9589">
      <c r="A9589" s="10" t="n"/>
      <c r="D9589">
        <f>IFERROR(VLOOKUP(C9589,Produtos!A:B,2,FALSE),"")</f>
        <v/>
      </c>
      <c r="F9589" s="10">
        <f>IFERROR(INDEX(Lotes!$E:$E,MATCH(1,(Lotes!$A:$A=C9589)*(Lotes!$C:$C=E9589),0)),"")</f>
        <v/>
      </c>
      <c r="G9589" s="14" t="n"/>
    </row>
    <row r="9590">
      <c r="A9590" s="10" t="n"/>
      <c r="D9590">
        <f>IFERROR(VLOOKUP(C9590,Produtos!A:B,2,FALSE),"")</f>
        <v/>
      </c>
      <c r="F9590" s="10">
        <f>IFERROR(INDEX(Lotes!$E:$E,MATCH(1,(Lotes!$A:$A=C9590)*(Lotes!$C:$C=E9590),0)),"")</f>
        <v/>
      </c>
      <c r="G9590" s="14" t="n"/>
    </row>
    <row r="9591">
      <c r="A9591" s="10" t="n"/>
      <c r="D9591">
        <f>IFERROR(VLOOKUP(C9591,Produtos!A:B,2,FALSE),"")</f>
        <v/>
      </c>
      <c r="F9591" s="10">
        <f>IFERROR(INDEX(Lotes!$E:$E,MATCH(1,(Lotes!$A:$A=C9591)*(Lotes!$C:$C=E9591),0)),"")</f>
        <v/>
      </c>
      <c r="G9591" s="14" t="n"/>
    </row>
    <row r="9592">
      <c r="A9592" s="10" t="n"/>
      <c r="D9592">
        <f>IFERROR(VLOOKUP(C9592,Produtos!A:B,2,FALSE),"")</f>
        <v/>
      </c>
      <c r="F9592" s="10">
        <f>IFERROR(INDEX(Lotes!$E:$E,MATCH(1,(Lotes!$A:$A=C9592)*(Lotes!$C:$C=E9592),0)),"")</f>
        <v/>
      </c>
      <c r="G9592" s="14" t="n"/>
    </row>
    <row r="9593">
      <c r="A9593" s="10" t="n"/>
      <c r="D9593">
        <f>IFERROR(VLOOKUP(C9593,Produtos!A:B,2,FALSE),"")</f>
        <v/>
      </c>
      <c r="F9593" s="10">
        <f>IFERROR(INDEX(Lotes!$E:$E,MATCH(1,(Lotes!$A:$A=C9593)*(Lotes!$C:$C=E9593),0)),"")</f>
        <v/>
      </c>
      <c r="G9593" s="14" t="n"/>
    </row>
    <row r="9594">
      <c r="A9594" s="10" t="n"/>
      <c r="D9594">
        <f>IFERROR(VLOOKUP(C9594,Produtos!A:B,2,FALSE),"")</f>
        <v/>
      </c>
      <c r="F9594" s="10">
        <f>IFERROR(INDEX(Lotes!$E:$E,MATCH(1,(Lotes!$A:$A=C9594)*(Lotes!$C:$C=E9594),0)),"")</f>
        <v/>
      </c>
      <c r="G9594" s="14" t="n"/>
    </row>
    <row r="9595">
      <c r="A9595" s="10" t="n"/>
      <c r="D9595">
        <f>IFERROR(VLOOKUP(C9595,Produtos!A:B,2,FALSE),"")</f>
        <v/>
      </c>
      <c r="F9595" s="10">
        <f>IFERROR(INDEX(Lotes!$E:$E,MATCH(1,(Lotes!$A:$A=C9595)*(Lotes!$C:$C=E9595),0)),"")</f>
        <v/>
      </c>
      <c r="G9595" s="14" t="n"/>
    </row>
    <row r="9596">
      <c r="A9596" s="10" t="n"/>
      <c r="D9596">
        <f>IFERROR(VLOOKUP(C9596,Produtos!A:B,2,FALSE),"")</f>
        <v/>
      </c>
      <c r="F9596" s="10">
        <f>IFERROR(INDEX(Lotes!$E:$E,MATCH(1,(Lotes!$A:$A=C9596)*(Lotes!$C:$C=E9596),0)),"")</f>
        <v/>
      </c>
      <c r="G9596" s="14" t="n"/>
    </row>
    <row r="9597">
      <c r="A9597" s="10" t="n"/>
      <c r="D9597">
        <f>IFERROR(VLOOKUP(C9597,Produtos!A:B,2,FALSE),"")</f>
        <v/>
      </c>
      <c r="F9597" s="10">
        <f>IFERROR(INDEX(Lotes!$E:$E,MATCH(1,(Lotes!$A:$A=C9597)*(Lotes!$C:$C=E9597),0)),"")</f>
        <v/>
      </c>
      <c r="G9597" s="14" t="n"/>
    </row>
    <row r="9598">
      <c r="A9598" s="10" t="n"/>
      <c r="D9598">
        <f>IFERROR(VLOOKUP(C9598,Produtos!A:B,2,FALSE),"")</f>
        <v/>
      </c>
      <c r="F9598" s="10">
        <f>IFERROR(INDEX(Lotes!$E:$E,MATCH(1,(Lotes!$A:$A=C9598)*(Lotes!$C:$C=E9598),0)),"")</f>
        <v/>
      </c>
      <c r="G9598" s="14" t="n"/>
    </row>
    <row r="9599">
      <c r="A9599" s="10" t="n"/>
      <c r="D9599">
        <f>IFERROR(VLOOKUP(C9599,Produtos!A:B,2,FALSE),"")</f>
        <v/>
      </c>
      <c r="F9599" s="10">
        <f>IFERROR(INDEX(Lotes!$E:$E,MATCH(1,(Lotes!$A:$A=C9599)*(Lotes!$C:$C=E9599),0)),"")</f>
        <v/>
      </c>
      <c r="G9599" s="14" t="n"/>
    </row>
    <row r="9600">
      <c r="A9600" s="10" t="n"/>
      <c r="D9600">
        <f>IFERROR(VLOOKUP(C9600,Produtos!A:B,2,FALSE),"")</f>
        <v/>
      </c>
      <c r="F9600" s="10">
        <f>IFERROR(INDEX(Lotes!$E:$E,MATCH(1,(Lotes!$A:$A=C9600)*(Lotes!$C:$C=E9600),0)),"")</f>
        <v/>
      </c>
      <c r="G9600" s="14" t="n"/>
    </row>
    <row r="9601">
      <c r="A9601" s="10" t="n"/>
      <c r="D9601">
        <f>IFERROR(VLOOKUP(C9601,Produtos!A:B,2,FALSE),"")</f>
        <v/>
      </c>
      <c r="F9601" s="10">
        <f>IFERROR(INDEX(Lotes!$E:$E,MATCH(1,(Lotes!$A:$A=C9601)*(Lotes!$C:$C=E9601),0)),"")</f>
        <v/>
      </c>
      <c r="G9601" s="14" t="n"/>
    </row>
    <row r="9602">
      <c r="A9602" s="10" t="n"/>
      <c r="D9602">
        <f>IFERROR(VLOOKUP(C9602,Produtos!A:B,2,FALSE),"")</f>
        <v/>
      </c>
      <c r="F9602" s="10">
        <f>IFERROR(INDEX(Lotes!$E:$E,MATCH(1,(Lotes!$A:$A=C9602)*(Lotes!$C:$C=E9602),0)),"")</f>
        <v/>
      </c>
      <c r="G9602" s="14" t="n"/>
    </row>
    <row r="9603">
      <c r="A9603" s="10" t="n"/>
      <c r="D9603">
        <f>IFERROR(VLOOKUP(C9603,Produtos!A:B,2,FALSE),"")</f>
        <v/>
      </c>
      <c r="F9603" s="10">
        <f>IFERROR(INDEX(Lotes!$E:$E,MATCH(1,(Lotes!$A:$A=C9603)*(Lotes!$C:$C=E9603),0)),"")</f>
        <v/>
      </c>
      <c r="G9603" s="14" t="n"/>
    </row>
    <row r="9604">
      <c r="A9604" s="10" t="n"/>
      <c r="D9604">
        <f>IFERROR(VLOOKUP(C9604,Produtos!A:B,2,FALSE),"")</f>
        <v/>
      </c>
      <c r="F9604" s="10">
        <f>IFERROR(INDEX(Lotes!$E:$E,MATCH(1,(Lotes!$A:$A=C9604)*(Lotes!$C:$C=E9604),0)),"")</f>
        <v/>
      </c>
      <c r="G9604" s="14" t="n"/>
    </row>
    <row r="9605">
      <c r="A9605" s="10" t="n"/>
      <c r="D9605">
        <f>IFERROR(VLOOKUP(C9605,Produtos!A:B,2,FALSE),"")</f>
        <v/>
      </c>
      <c r="F9605" s="10">
        <f>IFERROR(INDEX(Lotes!$E:$E,MATCH(1,(Lotes!$A:$A=C9605)*(Lotes!$C:$C=E9605),0)),"")</f>
        <v/>
      </c>
      <c r="G9605" s="14" t="n"/>
    </row>
    <row r="9606">
      <c r="A9606" s="10" t="n"/>
      <c r="D9606">
        <f>IFERROR(VLOOKUP(C9606,Produtos!A:B,2,FALSE),"")</f>
        <v/>
      </c>
      <c r="F9606" s="10">
        <f>IFERROR(INDEX(Lotes!$E:$E,MATCH(1,(Lotes!$A:$A=C9606)*(Lotes!$C:$C=E9606),0)),"")</f>
        <v/>
      </c>
      <c r="G9606" s="14" t="n"/>
    </row>
    <row r="9607">
      <c r="A9607" s="10" t="n"/>
      <c r="D9607">
        <f>IFERROR(VLOOKUP(C9607,Produtos!A:B,2,FALSE),"")</f>
        <v/>
      </c>
      <c r="F9607" s="10">
        <f>IFERROR(INDEX(Lotes!$E:$E,MATCH(1,(Lotes!$A:$A=C9607)*(Lotes!$C:$C=E9607),0)),"")</f>
        <v/>
      </c>
      <c r="G9607" s="14" t="n"/>
    </row>
    <row r="9608">
      <c r="A9608" s="10" t="n"/>
      <c r="D9608">
        <f>IFERROR(VLOOKUP(C9608,Produtos!A:B,2,FALSE),"")</f>
        <v/>
      </c>
      <c r="F9608" s="10">
        <f>IFERROR(INDEX(Lotes!$E:$E,MATCH(1,(Lotes!$A:$A=C9608)*(Lotes!$C:$C=E9608),0)),"")</f>
        <v/>
      </c>
      <c r="G9608" s="14" t="n"/>
    </row>
    <row r="9609">
      <c r="A9609" s="10" t="n"/>
      <c r="D9609">
        <f>IFERROR(VLOOKUP(C9609,Produtos!A:B,2,FALSE),"")</f>
        <v/>
      </c>
      <c r="F9609" s="10">
        <f>IFERROR(INDEX(Lotes!$E:$E,MATCH(1,(Lotes!$A:$A=C9609)*(Lotes!$C:$C=E9609),0)),"")</f>
        <v/>
      </c>
      <c r="G9609" s="14" t="n"/>
    </row>
    <row r="9610">
      <c r="A9610" s="10" t="n"/>
      <c r="D9610">
        <f>IFERROR(VLOOKUP(C9610,Produtos!A:B,2,FALSE),"")</f>
        <v/>
      </c>
      <c r="F9610" s="10">
        <f>IFERROR(INDEX(Lotes!$E:$E,MATCH(1,(Lotes!$A:$A=C9610)*(Lotes!$C:$C=E9610),0)),"")</f>
        <v/>
      </c>
      <c r="G9610" s="14" t="n"/>
    </row>
    <row r="9611">
      <c r="A9611" s="10" t="n"/>
      <c r="D9611">
        <f>IFERROR(VLOOKUP(C9611,Produtos!A:B,2,FALSE),"")</f>
        <v/>
      </c>
      <c r="F9611" s="10">
        <f>IFERROR(INDEX(Lotes!$E:$E,MATCH(1,(Lotes!$A:$A=C9611)*(Lotes!$C:$C=E9611),0)),"")</f>
        <v/>
      </c>
      <c r="G9611" s="14" t="n"/>
    </row>
    <row r="9612">
      <c r="A9612" s="10" t="n"/>
      <c r="D9612">
        <f>IFERROR(VLOOKUP(C9612,Produtos!A:B,2,FALSE),"")</f>
        <v/>
      </c>
      <c r="F9612" s="10">
        <f>IFERROR(INDEX(Lotes!$E:$E,MATCH(1,(Lotes!$A:$A=C9612)*(Lotes!$C:$C=E9612),0)),"")</f>
        <v/>
      </c>
      <c r="G9612" s="14" t="n"/>
    </row>
    <row r="9613">
      <c r="A9613" s="10" t="n"/>
      <c r="D9613">
        <f>IFERROR(VLOOKUP(C9613,Produtos!A:B,2,FALSE),"")</f>
        <v/>
      </c>
      <c r="F9613" s="10">
        <f>IFERROR(INDEX(Lotes!$E:$E,MATCH(1,(Lotes!$A:$A=C9613)*(Lotes!$C:$C=E9613),0)),"")</f>
        <v/>
      </c>
      <c r="G9613" s="14" t="n"/>
    </row>
    <row r="9614">
      <c r="A9614" s="10" t="n"/>
      <c r="D9614">
        <f>IFERROR(VLOOKUP(C9614,Produtos!A:B,2,FALSE),"")</f>
        <v/>
      </c>
      <c r="F9614" s="10">
        <f>IFERROR(INDEX(Lotes!$E:$E,MATCH(1,(Lotes!$A:$A=C9614)*(Lotes!$C:$C=E9614),0)),"")</f>
        <v/>
      </c>
      <c r="G9614" s="14" t="n"/>
    </row>
    <row r="9615">
      <c r="A9615" s="10" t="n"/>
      <c r="D9615">
        <f>IFERROR(VLOOKUP(C9615,Produtos!A:B,2,FALSE),"")</f>
        <v/>
      </c>
      <c r="F9615" s="10">
        <f>IFERROR(INDEX(Lotes!$E:$E,MATCH(1,(Lotes!$A:$A=C9615)*(Lotes!$C:$C=E9615),0)),"")</f>
        <v/>
      </c>
      <c r="G9615" s="14" t="n"/>
    </row>
    <row r="9616">
      <c r="A9616" s="10" t="n"/>
      <c r="D9616">
        <f>IFERROR(VLOOKUP(C9616,Produtos!A:B,2,FALSE),"")</f>
        <v/>
      </c>
      <c r="F9616" s="10">
        <f>IFERROR(INDEX(Lotes!$E:$E,MATCH(1,(Lotes!$A:$A=C9616)*(Lotes!$C:$C=E9616),0)),"")</f>
        <v/>
      </c>
      <c r="G9616" s="14" t="n"/>
    </row>
    <row r="9617">
      <c r="A9617" s="10" t="n"/>
      <c r="D9617">
        <f>IFERROR(VLOOKUP(C9617,Produtos!A:B,2,FALSE),"")</f>
        <v/>
      </c>
      <c r="F9617" s="10">
        <f>IFERROR(INDEX(Lotes!$E:$E,MATCH(1,(Lotes!$A:$A=C9617)*(Lotes!$C:$C=E9617),0)),"")</f>
        <v/>
      </c>
      <c r="G9617" s="14" t="n"/>
    </row>
    <row r="9618">
      <c r="A9618" s="10" t="n"/>
      <c r="D9618">
        <f>IFERROR(VLOOKUP(C9618,Produtos!A:B,2,FALSE),"")</f>
        <v/>
      </c>
      <c r="F9618" s="10">
        <f>IFERROR(INDEX(Lotes!$E:$E,MATCH(1,(Lotes!$A:$A=C9618)*(Lotes!$C:$C=E9618),0)),"")</f>
        <v/>
      </c>
      <c r="G9618" s="14" t="n"/>
    </row>
    <row r="9619">
      <c r="A9619" s="10" t="n"/>
      <c r="D9619">
        <f>IFERROR(VLOOKUP(C9619,Produtos!A:B,2,FALSE),"")</f>
        <v/>
      </c>
      <c r="F9619" s="10">
        <f>IFERROR(INDEX(Lotes!$E:$E,MATCH(1,(Lotes!$A:$A=C9619)*(Lotes!$C:$C=E9619),0)),"")</f>
        <v/>
      </c>
      <c r="G9619" s="14" t="n"/>
    </row>
    <row r="9620">
      <c r="A9620" s="10" t="n"/>
      <c r="D9620">
        <f>IFERROR(VLOOKUP(C9620,Produtos!A:B,2,FALSE),"")</f>
        <v/>
      </c>
      <c r="F9620" s="10">
        <f>IFERROR(INDEX(Lotes!$E:$E,MATCH(1,(Lotes!$A:$A=C9620)*(Lotes!$C:$C=E9620),0)),"")</f>
        <v/>
      </c>
      <c r="G9620" s="14" t="n"/>
    </row>
    <row r="9621">
      <c r="A9621" s="10" t="n"/>
      <c r="D9621">
        <f>IFERROR(VLOOKUP(C9621,Produtos!A:B,2,FALSE),"")</f>
        <v/>
      </c>
      <c r="F9621" s="10">
        <f>IFERROR(INDEX(Lotes!$E:$E,MATCH(1,(Lotes!$A:$A=C9621)*(Lotes!$C:$C=E9621),0)),"")</f>
        <v/>
      </c>
      <c r="G9621" s="14" t="n"/>
    </row>
    <row r="9622">
      <c r="A9622" s="10" t="n"/>
      <c r="D9622">
        <f>IFERROR(VLOOKUP(C9622,Produtos!A:B,2,FALSE),"")</f>
        <v/>
      </c>
      <c r="F9622" s="10">
        <f>IFERROR(INDEX(Lotes!$E:$E,MATCH(1,(Lotes!$A:$A=C9622)*(Lotes!$C:$C=E9622),0)),"")</f>
        <v/>
      </c>
      <c r="G9622" s="14" t="n"/>
    </row>
    <row r="9623">
      <c r="A9623" s="10" t="n"/>
      <c r="D9623">
        <f>IFERROR(VLOOKUP(C9623,Produtos!A:B,2,FALSE),"")</f>
        <v/>
      </c>
      <c r="F9623" s="10">
        <f>IFERROR(INDEX(Lotes!$E:$E,MATCH(1,(Lotes!$A:$A=C9623)*(Lotes!$C:$C=E9623),0)),"")</f>
        <v/>
      </c>
      <c r="G9623" s="14" t="n"/>
    </row>
    <row r="9624">
      <c r="A9624" s="10" t="n"/>
      <c r="D9624">
        <f>IFERROR(VLOOKUP(C9624,Produtos!A:B,2,FALSE),"")</f>
        <v/>
      </c>
      <c r="F9624" s="10">
        <f>IFERROR(INDEX(Lotes!$E:$E,MATCH(1,(Lotes!$A:$A=C9624)*(Lotes!$C:$C=E9624),0)),"")</f>
        <v/>
      </c>
      <c r="G9624" s="14" t="n"/>
    </row>
    <row r="9625">
      <c r="A9625" s="10" t="n"/>
      <c r="D9625">
        <f>IFERROR(VLOOKUP(C9625,Produtos!A:B,2,FALSE),"")</f>
        <v/>
      </c>
      <c r="F9625" s="10">
        <f>IFERROR(INDEX(Lotes!$E:$E,MATCH(1,(Lotes!$A:$A=C9625)*(Lotes!$C:$C=E9625),0)),"")</f>
        <v/>
      </c>
      <c r="G9625" s="14" t="n"/>
    </row>
    <row r="9626">
      <c r="A9626" s="10" t="n"/>
      <c r="D9626">
        <f>IFERROR(VLOOKUP(C9626,Produtos!A:B,2,FALSE),"")</f>
        <v/>
      </c>
      <c r="F9626" s="10">
        <f>IFERROR(INDEX(Lotes!$E:$E,MATCH(1,(Lotes!$A:$A=C9626)*(Lotes!$C:$C=E9626),0)),"")</f>
        <v/>
      </c>
      <c r="G9626" s="14" t="n"/>
    </row>
    <row r="9627">
      <c r="A9627" s="10" t="n"/>
      <c r="D9627">
        <f>IFERROR(VLOOKUP(C9627,Produtos!A:B,2,FALSE),"")</f>
        <v/>
      </c>
      <c r="F9627" s="10">
        <f>IFERROR(INDEX(Lotes!$E:$E,MATCH(1,(Lotes!$A:$A=C9627)*(Lotes!$C:$C=E9627),0)),"")</f>
        <v/>
      </c>
      <c r="G9627" s="14" t="n"/>
    </row>
    <row r="9628">
      <c r="A9628" s="10" t="n"/>
      <c r="D9628">
        <f>IFERROR(VLOOKUP(C9628,Produtos!A:B,2,FALSE),"")</f>
        <v/>
      </c>
      <c r="F9628" s="10">
        <f>IFERROR(INDEX(Lotes!$E:$E,MATCH(1,(Lotes!$A:$A=C9628)*(Lotes!$C:$C=E9628),0)),"")</f>
        <v/>
      </c>
      <c r="G9628" s="14" t="n"/>
    </row>
    <row r="9629">
      <c r="A9629" s="10" t="n"/>
      <c r="D9629">
        <f>IFERROR(VLOOKUP(C9629,Produtos!A:B,2,FALSE),"")</f>
        <v/>
      </c>
      <c r="F9629" s="10">
        <f>IFERROR(INDEX(Lotes!$E:$E,MATCH(1,(Lotes!$A:$A=C9629)*(Lotes!$C:$C=E9629),0)),"")</f>
        <v/>
      </c>
      <c r="G9629" s="14" t="n"/>
    </row>
    <row r="9630">
      <c r="A9630" s="10" t="n"/>
      <c r="D9630">
        <f>IFERROR(VLOOKUP(C9630,Produtos!A:B,2,FALSE),"")</f>
        <v/>
      </c>
      <c r="F9630" s="10">
        <f>IFERROR(INDEX(Lotes!$E:$E,MATCH(1,(Lotes!$A:$A=C9630)*(Lotes!$C:$C=E9630),0)),"")</f>
        <v/>
      </c>
      <c r="G9630" s="14" t="n"/>
    </row>
    <row r="9631">
      <c r="A9631" s="10" t="n"/>
      <c r="D9631">
        <f>IFERROR(VLOOKUP(C9631,Produtos!A:B,2,FALSE),"")</f>
        <v/>
      </c>
      <c r="F9631" s="10">
        <f>IFERROR(INDEX(Lotes!$E:$E,MATCH(1,(Lotes!$A:$A=C9631)*(Lotes!$C:$C=E9631),0)),"")</f>
        <v/>
      </c>
      <c r="G9631" s="14" t="n"/>
    </row>
    <row r="9632">
      <c r="A9632" s="10" t="n"/>
      <c r="D9632">
        <f>IFERROR(VLOOKUP(C9632,Produtos!A:B,2,FALSE),"")</f>
        <v/>
      </c>
      <c r="F9632" s="10">
        <f>IFERROR(INDEX(Lotes!$E:$E,MATCH(1,(Lotes!$A:$A=C9632)*(Lotes!$C:$C=E9632),0)),"")</f>
        <v/>
      </c>
      <c r="G9632" s="14" t="n"/>
    </row>
    <row r="9633">
      <c r="A9633" s="10" t="n"/>
      <c r="D9633">
        <f>IFERROR(VLOOKUP(C9633,Produtos!A:B,2,FALSE),"")</f>
        <v/>
      </c>
      <c r="F9633" s="10">
        <f>IFERROR(INDEX(Lotes!$E:$E,MATCH(1,(Lotes!$A:$A=C9633)*(Lotes!$C:$C=E9633),0)),"")</f>
        <v/>
      </c>
      <c r="G9633" s="14" t="n"/>
    </row>
    <row r="9634">
      <c r="A9634" s="10" t="n"/>
      <c r="D9634">
        <f>IFERROR(VLOOKUP(C9634,Produtos!A:B,2,FALSE),"")</f>
        <v/>
      </c>
      <c r="F9634" s="10">
        <f>IFERROR(INDEX(Lotes!$E:$E,MATCH(1,(Lotes!$A:$A=C9634)*(Lotes!$C:$C=E9634),0)),"")</f>
        <v/>
      </c>
      <c r="G9634" s="14" t="n"/>
    </row>
    <row r="9635">
      <c r="A9635" s="10" t="n"/>
      <c r="D9635">
        <f>IFERROR(VLOOKUP(C9635,Produtos!A:B,2,FALSE),"")</f>
        <v/>
      </c>
      <c r="F9635" s="10">
        <f>IFERROR(INDEX(Lotes!$E:$E,MATCH(1,(Lotes!$A:$A=C9635)*(Lotes!$C:$C=E9635),0)),"")</f>
        <v/>
      </c>
      <c r="G9635" s="14" t="n"/>
    </row>
    <row r="9636">
      <c r="A9636" s="10" t="n"/>
      <c r="D9636">
        <f>IFERROR(VLOOKUP(C9636,Produtos!A:B,2,FALSE),"")</f>
        <v/>
      </c>
      <c r="F9636" s="10">
        <f>IFERROR(INDEX(Lotes!$E:$E,MATCH(1,(Lotes!$A:$A=C9636)*(Lotes!$C:$C=E9636),0)),"")</f>
        <v/>
      </c>
      <c r="G9636" s="14" t="n"/>
    </row>
    <row r="9637">
      <c r="A9637" s="10" t="n"/>
      <c r="D9637">
        <f>IFERROR(VLOOKUP(C9637,Produtos!A:B,2,FALSE),"")</f>
        <v/>
      </c>
      <c r="F9637" s="10">
        <f>IFERROR(INDEX(Lotes!$E:$E,MATCH(1,(Lotes!$A:$A=C9637)*(Lotes!$C:$C=E9637),0)),"")</f>
        <v/>
      </c>
      <c r="G9637" s="14" t="n"/>
    </row>
    <row r="9638">
      <c r="A9638" s="10" t="n"/>
      <c r="D9638">
        <f>IFERROR(VLOOKUP(C9638,Produtos!A:B,2,FALSE),"")</f>
        <v/>
      </c>
      <c r="F9638" s="10">
        <f>IFERROR(INDEX(Lotes!$E:$E,MATCH(1,(Lotes!$A:$A=C9638)*(Lotes!$C:$C=E9638),0)),"")</f>
        <v/>
      </c>
      <c r="G9638" s="14" t="n"/>
    </row>
    <row r="9639">
      <c r="A9639" s="10" t="n"/>
      <c r="D9639">
        <f>IFERROR(VLOOKUP(C9639,Produtos!A:B,2,FALSE),"")</f>
        <v/>
      </c>
      <c r="F9639" s="10">
        <f>IFERROR(INDEX(Lotes!$E:$E,MATCH(1,(Lotes!$A:$A=C9639)*(Lotes!$C:$C=E9639),0)),"")</f>
        <v/>
      </c>
      <c r="G9639" s="14" t="n"/>
    </row>
    <row r="9640">
      <c r="A9640" s="10" t="n"/>
      <c r="D9640">
        <f>IFERROR(VLOOKUP(C9640,Produtos!A:B,2,FALSE),"")</f>
        <v/>
      </c>
      <c r="F9640" s="10">
        <f>IFERROR(INDEX(Lotes!$E:$E,MATCH(1,(Lotes!$A:$A=C9640)*(Lotes!$C:$C=E9640),0)),"")</f>
        <v/>
      </c>
      <c r="G9640" s="14" t="n"/>
    </row>
    <row r="9641">
      <c r="A9641" s="10" t="n"/>
      <c r="D9641">
        <f>IFERROR(VLOOKUP(C9641,Produtos!A:B,2,FALSE),"")</f>
        <v/>
      </c>
      <c r="F9641" s="10">
        <f>IFERROR(INDEX(Lotes!$E:$E,MATCH(1,(Lotes!$A:$A=C9641)*(Lotes!$C:$C=E9641),0)),"")</f>
        <v/>
      </c>
      <c r="G9641" s="14" t="n"/>
    </row>
    <row r="9642">
      <c r="A9642" s="10" t="n"/>
      <c r="D9642">
        <f>IFERROR(VLOOKUP(C9642,Produtos!A:B,2,FALSE),"")</f>
        <v/>
      </c>
      <c r="F9642" s="10">
        <f>IFERROR(INDEX(Lotes!$E:$E,MATCH(1,(Lotes!$A:$A=C9642)*(Lotes!$C:$C=E9642),0)),"")</f>
        <v/>
      </c>
      <c r="G9642" s="14" t="n"/>
    </row>
    <row r="9643">
      <c r="A9643" s="10" t="n"/>
      <c r="D9643">
        <f>IFERROR(VLOOKUP(C9643,Produtos!A:B,2,FALSE),"")</f>
        <v/>
      </c>
      <c r="F9643" s="10">
        <f>IFERROR(INDEX(Lotes!$E:$E,MATCH(1,(Lotes!$A:$A=C9643)*(Lotes!$C:$C=E9643),0)),"")</f>
        <v/>
      </c>
      <c r="G9643" s="14" t="n"/>
    </row>
    <row r="9644">
      <c r="A9644" s="10" t="n"/>
      <c r="D9644">
        <f>IFERROR(VLOOKUP(C9644,Produtos!A:B,2,FALSE),"")</f>
        <v/>
      </c>
      <c r="F9644" s="10">
        <f>IFERROR(INDEX(Lotes!$E:$E,MATCH(1,(Lotes!$A:$A=C9644)*(Lotes!$C:$C=E9644),0)),"")</f>
        <v/>
      </c>
      <c r="G9644" s="14" t="n"/>
    </row>
    <row r="9645">
      <c r="A9645" s="10" t="n"/>
      <c r="D9645">
        <f>IFERROR(VLOOKUP(C9645,Produtos!A:B,2,FALSE),"")</f>
        <v/>
      </c>
      <c r="F9645" s="10">
        <f>IFERROR(INDEX(Lotes!$E:$E,MATCH(1,(Lotes!$A:$A=C9645)*(Lotes!$C:$C=E9645),0)),"")</f>
        <v/>
      </c>
      <c r="G9645" s="14" t="n"/>
    </row>
    <row r="9646">
      <c r="A9646" s="10" t="n"/>
      <c r="D9646">
        <f>IFERROR(VLOOKUP(C9646,Produtos!A:B,2,FALSE),"")</f>
        <v/>
      </c>
      <c r="F9646" s="10">
        <f>IFERROR(INDEX(Lotes!$E:$E,MATCH(1,(Lotes!$A:$A=C9646)*(Lotes!$C:$C=E9646),0)),"")</f>
        <v/>
      </c>
      <c r="G9646" s="14" t="n"/>
    </row>
    <row r="9647">
      <c r="A9647" s="10" t="n"/>
      <c r="D9647">
        <f>IFERROR(VLOOKUP(C9647,Produtos!A:B,2,FALSE),"")</f>
        <v/>
      </c>
      <c r="F9647" s="10">
        <f>IFERROR(INDEX(Lotes!$E:$E,MATCH(1,(Lotes!$A:$A=C9647)*(Lotes!$C:$C=E9647),0)),"")</f>
        <v/>
      </c>
      <c r="G9647" s="14" t="n"/>
    </row>
    <row r="9648">
      <c r="A9648" s="10" t="n"/>
      <c r="D9648">
        <f>IFERROR(VLOOKUP(C9648,Produtos!A:B,2,FALSE),"")</f>
        <v/>
      </c>
      <c r="F9648" s="10">
        <f>IFERROR(INDEX(Lotes!$E:$E,MATCH(1,(Lotes!$A:$A=C9648)*(Lotes!$C:$C=E9648),0)),"")</f>
        <v/>
      </c>
      <c r="G9648" s="14" t="n"/>
    </row>
    <row r="9649">
      <c r="A9649" s="10" t="n"/>
      <c r="D9649">
        <f>IFERROR(VLOOKUP(C9649,Produtos!A:B,2,FALSE),"")</f>
        <v/>
      </c>
      <c r="F9649" s="10">
        <f>IFERROR(INDEX(Lotes!$E:$E,MATCH(1,(Lotes!$A:$A=C9649)*(Lotes!$C:$C=E9649),0)),"")</f>
        <v/>
      </c>
      <c r="G9649" s="14" t="n"/>
    </row>
    <row r="9650">
      <c r="A9650" s="10" t="n"/>
      <c r="D9650">
        <f>IFERROR(VLOOKUP(C9650,Produtos!A:B,2,FALSE),"")</f>
        <v/>
      </c>
      <c r="F9650" s="10">
        <f>IFERROR(INDEX(Lotes!$E:$E,MATCH(1,(Lotes!$A:$A=C9650)*(Lotes!$C:$C=E9650),0)),"")</f>
        <v/>
      </c>
      <c r="G9650" s="14" t="n"/>
    </row>
    <row r="9651">
      <c r="A9651" s="10" t="n"/>
      <c r="D9651">
        <f>IFERROR(VLOOKUP(C9651,Produtos!A:B,2,FALSE),"")</f>
        <v/>
      </c>
      <c r="F9651" s="10">
        <f>IFERROR(INDEX(Lotes!$E:$E,MATCH(1,(Lotes!$A:$A=C9651)*(Lotes!$C:$C=E9651),0)),"")</f>
        <v/>
      </c>
      <c r="G9651" s="14" t="n"/>
    </row>
    <row r="9652">
      <c r="A9652" s="10" t="n"/>
      <c r="D9652">
        <f>IFERROR(VLOOKUP(C9652,Produtos!A:B,2,FALSE),"")</f>
        <v/>
      </c>
      <c r="F9652" s="10">
        <f>IFERROR(INDEX(Lotes!$E:$E,MATCH(1,(Lotes!$A:$A=C9652)*(Lotes!$C:$C=E9652),0)),"")</f>
        <v/>
      </c>
      <c r="G9652" s="14" t="n"/>
    </row>
    <row r="9653">
      <c r="A9653" s="10" t="n"/>
      <c r="D9653">
        <f>IFERROR(VLOOKUP(C9653,Produtos!A:B,2,FALSE),"")</f>
        <v/>
      </c>
      <c r="F9653" s="10">
        <f>IFERROR(INDEX(Lotes!$E:$E,MATCH(1,(Lotes!$A:$A=C9653)*(Lotes!$C:$C=E9653),0)),"")</f>
        <v/>
      </c>
      <c r="G9653" s="14" t="n"/>
    </row>
    <row r="9654">
      <c r="A9654" s="10" t="n"/>
      <c r="D9654">
        <f>IFERROR(VLOOKUP(C9654,Produtos!A:B,2,FALSE),"")</f>
        <v/>
      </c>
      <c r="F9654" s="10">
        <f>IFERROR(INDEX(Lotes!$E:$E,MATCH(1,(Lotes!$A:$A=C9654)*(Lotes!$C:$C=E9654),0)),"")</f>
        <v/>
      </c>
      <c r="G9654" s="14" t="n"/>
    </row>
    <row r="9655">
      <c r="A9655" s="10" t="n"/>
      <c r="D9655">
        <f>IFERROR(VLOOKUP(C9655,Produtos!A:B,2,FALSE),"")</f>
        <v/>
      </c>
      <c r="F9655" s="10">
        <f>IFERROR(INDEX(Lotes!$E:$E,MATCH(1,(Lotes!$A:$A=C9655)*(Lotes!$C:$C=E9655),0)),"")</f>
        <v/>
      </c>
      <c r="G9655" s="14" t="n"/>
    </row>
    <row r="9656">
      <c r="A9656" s="10" t="n"/>
      <c r="D9656">
        <f>IFERROR(VLOOKUP(C9656,Produtos!A:B,2,FALSE),"")</f>
        <v/>
      </c>
      <c r="F9656" s="10">
        <f>IFERROR(INDEX(Lotes!$E:$E,MATCH(1,(Lotes!$A:$A=C9656)*(Lotes!$C:$C=E9656),0)),"")</f>
        <v/>
      </c>
      <c r="G9656" s="14" t="n"/>
    </row>
    <row r="9657">
      <c r="A9657" s="10" t="n"/>
      <c r="D9657">
        <f>IFERROR(VLOOKUP(C9657,Produtos!A:B,2,FALSE),"")</f>
        <v/>
      </c>
      <c r="F9657" s="10">
        <f>IFERROR(INDEX(Lotes!$E:$E,MATCH(1,(Lotes!$A:$A=C9657)*(Lotes!$C:$C=E9657),0)),"")</f>
        <v/>
      </c>
      <c r="G9657" s="14" t="n"/>
    </row>
    <row r="9658">
      <c r="A9658" s="10" t="n"/>
      <c r="D9658">
        <f>IFERROR(VLOOKUP(C9658,Produtos!A:B,2,FALSE),"")</f>
        <v/>
      </c>
      <c r="F9658" s="10">
        <f>IFERROR(INDEX(Lotes!$E:$E,MATCH(1,(Lotes!$A:$A=C9658)*(Lotes!$C:$C=E9658),0)),"")</f>
        <v/>
      </c>
      <c r="G9658" s="14" t="n"/>
    </row>
    <row r="9659">
      <c r="A9659" s="10" t="n"/>
      <c r="D9659">
        <f>IFERROR(VLOOKUP(C9659,Produtos!A:B,2,FALSE),"")</f>
        <v/>
      </c>
      <c r="F9659" s="10">
        <f>IFERROR(INDEX(Lotes!$E:$E,MATCH(1,(Lotes!$A:$A=C9659)*(Lotes!$C:$C=E9659),0)),"")</f>
        <v/>
      </c>
      <c r="G9659" s="14" t="n"/>
    </row>
    <row r="9660">
      <c r="A9660" s="10" t="n"/>
      <c r="D9660">
        <f>IFERROR(VLOOKUP(C9660,Produtos!A:B,2,FALSE),"")</f>
        <v/>
      </c>
      <c r="F9660" s="10">
        <f>IFERROR(INDEX(Lotes!$E:$E,MATCH(1,(Lotes!$A:$A=C9660)*(Lotes!$C:$C=E9660),0)),"")</f>
        <v/>
      </c>
      <c r="G9660" s="14" t="n"/>
    </row>
    <row r="9661">
      <c r="A9661" s="10" t="n"/>
      <c r="D9661">
        <f>IFERROR(VLOOKUP(C9661,Produtos!A:B,2,FALSE),"")</f>
        <v/>
      </c>
      <c r="F9661" s="10">
        <f>IFERROR(INDEX(Lotes!$E:$E,MATCH(1,(Lotes!$A:$A=C9661)*(Lotes!$C:$C=E9661),0)),"")</f>
        <v/>
      </c>
      <c r="G9661" s="14" t="n"/>
    </row>
    <row r="9662">
      <c r="A9662" s="10" t="n"/>
      <c r="D9662">
        <f>IFERROR(VLOOKUP(C9662,Produtos!A:B,2,FALSE),"")</f>
        <v/>
      </c>
      <c r="F9662" s="10">
        <f>IFERROR(INDEX(Lotes!$E:$E,MATCH(1,(Lotes!$A:$A=C9662)*(Lotes!$C:$C=E9662),0)),"")</f>
        <v/>
      </c>
      <c r="G9662" s="14" t="n"/>
    </row>
    <row r="9663">
      <c r="A9663" s="10" t="n"/>
      <c r="D9663">
        <f>IFERROR(VLOOKUP(C9663,Produtos!A:B,2,FALSE),"")</f>
        <v/>
      </c>
      <c r="F9663" s="10">
        <f>IFERROR(INDEX(Lotes!$E:$E,MATCH(1,(Lotes!$A:$A=C9663)*(Lotes!$C:$C=E9663),0)),"")</f>
        <v/>
      </c>
      <c r="G9663" s="14" t="n"/>
    </row>
    <row r="9664">
      <c r="A9664" s="10" t="n"/>
      <c r="D9664">
        <f>IFERROR(VLOOKUP(C9664,Produtos!A:B,2,FALSE),"")</f>
        <v/>
      </c>
      <c r="F9664" s="10">
        <f>IFERROR(INDEX(Lotes!$E:$E,MATCH(1,(Lotes!$A:$A=C9664)*(Lotes!$C:$C=E9664),0)),"")</f>
        <v/>
      </c>
      <c r="G9664" s="14" t="n"/>
    </row>
    <row r="9665">
      <c r="A9665" s="10" t="n"/>
      <c r="D9665">
        <f>IFERROR(VLOOKUP(C9665,Produtos!A:B,2,FALSE),"")</f>
        <v/>
      </c>
      <c r="F9665" s="10">
        <f>IFERROR(INDEX(Lotes!$E:$E,MATCH(1,(Lotes!$A:$A=C9665)*(Lotes!$C:$C=E9665),0)),"")</f>
        <v/>
      </c>
      <c r="G9665" s="14" t="n"/>
    </row>
    <row r="9666">
      <c r="A9666" s="10" t="n"/>
      <c r="D9666">
        <f>IFERROR(VLOOKUP(C9666,Produtos!A:B,2,FALSE),"")</f>
        <v/>
      </c>
      <c r="F9666" s="10">
        <f>IFERROR(INDEX(Lotes!$E:$E,MATCH(1,(Lotes!$A:$A=C9666)*(Lotes!$C:$C=E9666),0)),"")</f>
        <v/>
      </c>
      <c r="G9666" s="14" t="n"/>
    </row>
    <row r="9667">
      <c r="A9667" s="10" t="n"/>
      <c r="D9667">
        <f>IFERROR(VLOOKUP(C9667,Produtos!A:B,2,FALSE),"")</f>
        <v/>
      </c>
      <c r="F9667" s="10">
        <f>IFERROR(INDEX(Lotes!$E:$E,MATCH(1,(Lotes!$A:$A=C9667)*(Lotes!$C:$C=E9667),0)),"")</f>
        <v/>
      </c>
      <c r="G9667" s="14" t="n"/>
    </row>
    <row r="9668">
      <c r="A9668" s="10" t="n"/>
      <c r="D9668">
        <f>IFERROR(VLOOKUP(C9668,Produtos!A:B,2,FALSE),"")</f>
        <v/>
      </c>
      <c r="F9668" s="10">
        <f>IFERROR(INDEX(Lotes!$E:$E,MATCH(1,(Lotes!$A:$A=C9668)*(Lotes!$C:$C=E9668),0)),"")</f>
        <v/>
      </c>
      <c r="G9668" s="14" t="n"/>
    </row>
    <row r="9669">
      <c r="A9669" s="10" t="n"/>
      <c r="D9669">
        <f>IFERROR(VLOOKUP(C9669,Produtos!A:B,2,FALSE),"")</f>
        <v/>
      </c>
      <c r="F9669" s="10">
        <f>IFERROR(INDEX(Lotes!$E:$E,MATCH(1,(Lotes!$A:$A=C9669)*(Lotes!$C:$C=E9669),0)),"")</f>
        <v/>
      </c>
      <c r="G9669" s="14" t="n"/>
    </row>
    <row r="9670">
      <c r="A9670" s="10" t="n"/>
      <c r="D9670">
        <f>IFERROR(VLOOKUP(C9670,Produtos!A:B,2,FALSE),"")</f>
        <v/>
      </c>
      <c r="F9670" s="10">
        <f>IFERROR(INDEX(Lotes!$E:$E,MATCH(1,(Lotes!$A:$A=C9670)*(Lotes!$C:$C=E9670),0)),"")</f>
        <v/>
      </c>
      <c r="G9670" s="14" t="n"/>
    </row>
    <row r="9671">
      <c r="A9671" s="10" t="n"/>
      <c r="D9671">
        <f>IFERROR(VLOOKUP(C9671,Produtos!A:B,2,FALSE),"")</f>
        <v/>
      </c>
      <c r="F9671" s="10">
        <f>IFERROR(INDEX(Lotes!$E:$E,MATCH(1,(Lotes!$A:$A=C9671)*(Lotes!$C:$C=E9671),0)),"")</f>
        <v/>
      </c>
      <c r="G9671" s="14" t="n"/>
    </row>
    <row r="9672">
      <c r="A9672" s="10" t="n"/>
      <c r="D9672">
        <f>IFERROR(VLOOKUP(C9672,Produtos!A:B,2,FALSE),"")</f>
        <v/>
      </c>
      <c r="F9672" s="10">
        <f>IFERROR(INDEX(Lotes!$E:$E,MATCH(1,(Lotes!$A:$A=C9672)*(Lotes!$C:$C=E9672),0)),"")</f>
        <v/>
      </c>
      <c r="G9672" s="14" t="n"/>
    </row>
    <row r="9673">
      <c r="A9673" s="10" t="n"/>
      <c r="D9673">
        <f>IFERROR(VLOOKUP(C9673,Produtos!A:B,2,FALSE),"")</f>
        <v/>
      </c>
      <c r="F9673" s="10">
        <f>IFERROR(INDEX(Lotes!$E:$E,MATCH(1,(Lotes!$A:$A=C9673)*(Lotes!$C:$C=E9673),0)),"")</f>
        <v/>
      </c>
      <c r="G9673" s="14" t="n"/>
    </row>
    <row r="9674">
      <c r="A9674" s="10" t="n"/>
      <c r="D9674">
        <f>IFERROR(VLOOKUP(C9674,Produtos!A:B,2,FALSE),"")</f>
        <v/>
      </c>
      <c r="F9674" s="10">
        <f>IFERROR(INDEX(Lotes!$E:$E,MATCH(1,(Lotes!$A:$A=C9674)*(Lotes!$C:$C=E9674),0)),"")</f>
        <v/>
      </c>
      <c r="G9674" s="14" t="n"/>
    </row>
    <row r="9675">
      <c r="A9675" s="10" t="n"/>
      <c r="D9675">
        <f>IFERROR(VLOOKUP(C9675,Produtos!A:B,2,FALSE),"")</f>
        <v/>
      </c>
      <c r="F9675" s="10">
        <f>IFERROR(INDEX(Lotes!$E:$E,MATCH(1,(Lotes!$A:$A=C9675)*(Lotes!$C:$C=E9675),0)),"")</f>
        <v/>
      </c>
      <c r="G9675" s="14" t="n"/>
    </row>
    <row r="9676">
      <c r="A9676" s="10" t="n"/>
      <c r="D9676">
        <f>IFERROR(VLOOKUP(C9676,Produtos!A:B,2,FALSE),"")</f>
        <v/>
      </c>
      <c r="F9676" s="10">
        <f>IFERROR(INDEX(Lotes!$E:$E,MATCH(1,(Lotes!$A:$A=C9676)*(Lotes!$C:$C=E9676),0)),"")</f>
        <v/>
      </c>
      <c r="G9676" s="14" t="n"/>
    </row>
    <row r="9677">
      <c r="A9677" s="10" t="n"/>
      <c r="D9677">
        <f>IFERROR(VLOOKUP(C9677,Produtos!A:B,2,FALSE),"")</f>
        <v/>
      </c>
      <c r="F9677" s="10">
        <f>IFERROR(INDEX(Lotes!$E:$E,MATCH(1,(Lotes!$A:$A=C9677)*(Lotes!$C:$C=E9677),0)),"")</f>
        <v/>
      </c>
      <c r="G9677" s="14" t="n"/>
    </row>
    <row r="9678">
      <c r="A9678" s="10" t="n"/>
      <c r="D9678">
        <f>IFERROR(VLOOKUP(C9678,Produtos!A:B,2,FALSE),"")</f>
        <v/>
      </c>
      <c r="F9678" s="10">
        <f>IFERROR(INDEX(Lotes!$E:$E,MATCH(1,(Lotes!$A:$A=C9678)*(Lotes!$C:$C=E9678),0)),"")</f>
        <v/>
      </c>
      <c r="G9678" s="14" t="n"/>
    </row>
    <row r="9679">
      <c r="A9679" s="10" t="n"/>
      <c r="D9679">
        <f>IFERROR(VLOOKUP(C9679,Produtos!A:B,2,FALSE),"")</f>
        <v/>
      </c>
      <c r="F9679" s="10">
        <f>IFERROR(INDEX(Lotes!$E:$E,MATCH(1,(Lotes!$A:$A=C9679)*(Lotes!$C:$C=E9679),0)),"")</f>
        <v/>
      </c>
      <c r="G9679" s="14" t="n"/>
    </row>
    <row r="9680">
      <c r="A9680" s="10" t="n"/>
      <c r="D9680">
        <f>IFERROR(VLOOKUP(C9680,Produtos!A:B,2,FALSE),"")</f>
        <v/>
      </c>
      <c r="F9680" s="10">
        <f>IFERROR(INDEX(Lotes!$E:$E,MATCH(1,(Lotes!$A:$A=C9680)*(Lotes!$C:$C=E9680),0)),"")</f>
        <v/>
      </c>
      <c r="G9680" s="14" t="n"/>
    </row>
    <row r="9681">
      <c r="A9681" s="10" t="n"/>
      <c r="D9681">
        <f>IFERROR(VLOOKUP(C9681,Produtos!A:B,2,FALSE),"")</f>
        <v/>
      </c>
      <c r="F9681" s="10">
        <f>IFERROR(INDEX(Lotes!$E:$E,MATCH(1,(Lotes!$A:$A=C9681)*(Lotes!$C:$C=E9681),0)),"")</f>
        <v/>
      </c>
      <c r="G9681" s="14" t="n"/>
    </row>
    <row r="9682">
      <c r="A9682" s="10" t="n"/>
      <c r="D9682">
        <f>IFERROR(VLOOKUP(C9682,Produtos!A:B,2,FALSE),"")</f>
        <v/>
      </c>
      <c r="F9682" s="10">
        <f>IFERROR(INDEX(Lotes!$E:$E,MATCH(1,(Lotes!$A:$A=C9682)*(Lotes!$C:$C=E9682),0)),"")</f>
        <v/>
      </c>
      <c r="G9682" s="14" t="n"/>
    </row>
    <row r="9683">
      <c r="A9683" s="10" t="n"/>
      <c r="D9683">
        <f>IFERROR(VLOOKUP(C9683,Produtos!A:B,2,FALSE),"")</f>
        <v/>
      </c>
      <c r="F9683" s="10">
        <f>IFERROR(INDEX(Lotes!$E:$E,MATCH(1,(Lotes!$A:$A=C9683)*(Lotes!$C:$C=E9683),0)),"")</f>
        <v/>
      </c>
      <c r="G9683" s="14" t="n"/>
    </row>
    <row r="9684">
      <c r="A9684" s="10" t="n"/>
      <c r="D9684">
        <f>IFERROR(VLOOKUP(C9684,Produtos!A:B,2,FALSE),"")</f>
        <v/>
      </c>
      <c r="F9684" s="10">
        <f>IFERROR(INDEX(Lotes!$E:$E,MATCH(1,(Lotes!$A:$A=C9684)*(Lotes!$C:$C=E9684),0)),"")</f>
        <v/>
      </c>
      <c r="G9684" s="14" t="n"/>
    </row>
    <row r="9685">
      <c r="A9685" s="10" t="n"/>
      <c r="D9685">
        <f>IFERROR(VLOOKUP(C9685,Produtos!A:B,2,FALSE),"")</f>
        <v/>
      </c>
      <c r="F9685" s="10">
        <f>IFERROR(INDEX(Lotes!$E:$E,MATCH(1,(Lotes!$A:$A=C9685)*(Lotes!$C:$C=E9685),0)),"")</f>
        <v/>
      </c>
      <c r="G9685" s="14" t="n"/>
    </row>
    <row r="9686">
      <c r="A9686" s="10" t="n"/>
      <c r="D9686">
        <f>IFERROR(VLOOKUP(C9686,Produtos!A:B,2,FALSE),"")</f>
        <v/>
      </c>
      <c r="F9686" s="10">
        <f>IFERROR(INDEX(Lotes!$E:$E,MATCH(1,(Lotes!$A:$A=C9686)*(Lotes!$C:$C=E9686),0)),"")</f>
        <v/>
      </c>
      <c r="G9686" s="14" t="n"/>
    </row>
    <row r="9687">
      <c r="A9687" s="10" t="n"/>
      <c r="D9687">
        <f>IFERROR(VLOOKUP(C9687,Produtos!A:B,2,FALSE),"")</f>
        <v/>
      </c>
      <c r="F9687" s="10">
        <f>IFERROR(INDEX(Lotes!$E:$E,MATCH(1,(Lotes!$A:$A=C9687)*(Lotes!$C:$C=E9687),0)),"")</f>
        <v/>
      </c>
      <c r="G9687" s="14" t="n"/>
    </row>
    <row r="9688">
      <c r="A9688" s="10" t="n"/>
      <c r="D9688">
        <f>IFERROR(VLOOKUP(C9688,Produtos!A:B,2,FALSE),"")</f>
        <v/>
      </c>
      <c r="F9688" s="10">
        <f>IFERROR(INDEX(Lotes!$E:$E,MATCH(1,(Lotes!$A:$A=C9688)*(Lotes!$C:$C=E9688),0)),"")</f>
        <v/>
      </c>
      <c r="G9688" s="14" t="n"/>
    </row>
    <row r="9689">
      <c r="A9689" s="10" t="n"/>
      <c r="D9689">
        <f>IFERROR(VLOOKUP(C9689,Produtos!A:B,2,FALSE),"")</f>
        <v/>
      </c>
      <c r="F9689" s="10">
        <f>IFERROR(INDEX(Lotes!$E:$E,MATCH(1,(Lotes!$A:$A=C9689)*(Lotes!$C:$C=E9689),0)),"")</f>
        <v/>
      </c>
      <c r="G9689" s="14" t="n"/>
    </row>
    <row r="9690">
      <c r="A9690" s="10" t="n"/>
      <c r="D9690">
        <f>IFERROR(VLOOKUP(C9690,Produtos!A:B,2,FALSE),"")</f>
        <v/>
      </c>
      <c r="F9690" s="10">
        <f>IFERROR(INDEX(Lotes!$E:$E,MATCH(1,(Lotes!$A:$A=C9690)*(Lotes!$C:$C=E9690),0)),"")</f>
        <v/>
      </c>
      <c r="G9690" s="14" t="n"/>
    </row>
    <row r="9691">
      <c r="A9691" s="10" t="n"/>
      <c r="D9691">
        <f>IFERROR(VLOOKUP(C9691,Produtos!A:B,2,FALSE),"")</f>
        <v/>
      </c>
      <c r="F9691" s="10">
        <f>IFERROR(INDEX(Lotes!$E:$E,MATCH(1,(Lotes!$A:$A=C9691)*(Lotes!$C:$C=E9691),0)),"")</f>
        <v/>
      </c>
      <c r="G9691" s="14" t="n"/>
    </row>
    <row r="9692">
      <c r="A9692" s="10" t="n"/>
      <c r="D9692">
        <f>IFERROR(VLOOKUP(C9692,Produtos!A:B,2,FALSE),"")</f>
        <v/>
      </c>
      <c r="F9692" s="10">
        <f>IFERROR(INDEX(Lotes!$E:$E,MATCH(1,(Lotes!$A:$A=C9692)*(Lotes!$C:$C=E9692),0)),"")</f>
        <v/>
      </c>
      <c r="G9692" s="14" t="n"/>
    </row>
    <row r="9693">
      <c r="A9693" s="10" t="n"/>
      <c r="D9693">
        <f>IFERROR(VLOOKUP(C9693,Produtos!A:B,2,FALSE),"")</f>
        <v/>
      </c>
      <c r="F9693" s="10">
        <f>IFERROR(INDEX(Lotes!$E:$E,MATCH(1,(Lotes!$A:$A=C9693)*(Lotes!$C:$C=E9693),0)),"")</f>
        <v/>
      </c>
      <c r="G9693" s="14" t="n"/>
    </row>
    <row r="9694">
      <c r="A9694" s="10" t="n"/>
      <c r="D9694">
        <f>IFERROR(VLOOKUP(C9694,Produtos!A:B,2,FALSE),"")</f>
        <v/>
      </c>
      <c r="F9694" s="10">
        <f>IFERROR(INDEX(Lotes!$E:$E,MATCH(1,(Lotes!$A:$A=C9694)*(Lotes!$C:$C=E9694),0)),"")</f>
        <v/>
      </c>
      <c r="G9694" s="14" t="n"/>
    </row>
    <row r="9695">
      <c r="A9695" s="10" t="n"/>
      <c r="D9695">
        <f>IFERROR(VLOOKUP(C9695,Produtos!A:B,2,FALSE),"")</f>
        <v/>
      </c>
      <c r="F9695" s="10">
        <f>IFERROR(INDEX(Lotes!$E:$E,MATCH(1,(Lotes!$A:$A=C9695)*(Lotes!$C:$C=E9695),0)),"")</f>
        <v/>
      </c>
      <c r="G9695" s="14" t="n"/>
    </row>
    <row r="9696">
      <c r="A9696" s="10" t="n"/>
      <c r="D9696">
        <f>IFERROR(VLOOKUP(C9696,Produtos!A:B,2,FALSE),"")</f>
        <v/>
      </c>
      <c r="F9696" s="10">
        <f>IFERROR(INDEX(Lotes!$E:$E,MATCH(1,(Lotes!$A:$A=C9696)*(Lotes!$C:$C=E9696),0)),"")</f>
        <v/>
      </c>
      <c r="G9696" s="14" t="n"/>
    </row>
    <row r="9697">
      <c r="A9697" s="10" t="n"/>
      <c r="D9697">
        <f>IFERROR(VLOOKUP(C9697,Produtos!A:B,2,FALSE),"")</f>
        <v/>
      </c>
      <c r="F9697" s="10">
        <f>IFERROR(INDEX(Lotes!$E:$E,MATCH(1,(Lotes!$A:$A=C9697)*(Lotes!$C:$C=E9697),0)),"")</f>
        <v/>
      </c>
      <c r="G9697" s="14" t="n"/>
    </row>
    <row r="9698">
      <c r="A9698" s="10" t="n"/>
      <c r="D9698">
        <f>IFERROR(VLOOKUP(C9698,Produtos!A:B,2,FALSE),"")</f>
        <v/>
      </c>
      <c r="F9698" s="10">
        <f>IFERROR(INDEX(Lotes!$E:$E,MATCH(1,(Lotes!$A:$A=C9698)*(Lotes!$C:$C=E9698),0)),"")</f>
        <v/>
      </c>
      <c r="G9698" s="14" t="n"/>
    </row>
    <row r="9699">
      <c r="A9699" s="10" t="n"/>
      <c r="D9699">
        <f>IFERROR(VLOOKUP(C9699,Produtos!A:B,2,FALSE),"")</f>
        <v/>
      </c>
      <c r="F9699" s="10">
        <f>IFERROR(INDEX(Lotes!$E:$E,MATCH(1,(Lotes!$A:$A=C9699)*(Lotes!$C:$C=E9699),0)),"")</f>
        <v/>
      </c>
      <c r="G9699" s="14" t="n"/>
    </row>
    <row r="9700">
      <c r="A9700" s="10" t="n"/>
      <c r="D9700">
        <f>IFERROR(VLOOKUP(C9700,Produtos!A:B,2,FALSE),"")</f>
        <v/>
      </c>
      <c r="F9700" s="10">
        <f>IFERROR(INDEX(Lotes!$E:$E,MATCH(1,(Lotes!$A:$A=C9700)*(Lotes!$C:$C=E9700),0)),"")</f>
        <v/>
      </c>
      <c r="G9700" s="14" t="n"/>
    </row>
    <row r="9701">
      <c r="A9701" s="10" t="n"/>
      <c r="D9701">
        <f>IFERROR(VLOOKUP(C9701,Produtos!A:B,2,FALSE),"")</f>
        <v/>
      </c>
      <c r="F9701" s="10">
        <f>IFERROR(INDEX(Lotes!$E:$E,MATCH(1,(Lotes!$A:$A=C9701)*(Lotes!$C:$C=E9701),0)),"")</f>
        <v/>
      </c>
      <c r="G9701" s="14" t="n"/>
    </row>
    <row r="9702">
      <c r="A9702" s="10" t="n"/>
      <c r="D9702">
        <f>IFERROR(VLOOKUP(C9702,Produtos!A:B,2,FALSE),"")</f>
        <v/>
      </c>
      <c r="F9702" s="10">
        <f>IFERROR(INDEX(Lotes!$E:$E,MATCH(1,(Lotes!$A:$A=C9702)*(Lotes!$C:$C=E9702),0)),"")</f>
        <v/>
      </c>
      <c r="G9702" s="14" t="n"/>
    </row>
    <row r="9703">
      <c r="A9703" s="10" t="n"/>
      <c r="D9703">
        <f>IFERROR(VLOOKUP(C9703,Produtos!A:B,2,FALSE),"")</f>
        <v/>
      </c>
      <c r="F9703" s="10">
        <f>IFERROR(INDEX(Lotes!$E:$E,MATCH(1,(Lotes!$A:$A=C9703)*(Lotes!$C:$C=E9703),0)),"")</f>
        <v/>
      </c>
      <c r="G9703" s="14" t="n"/>
    </row>
    <row r="9704">
      <c r="A9704" s="10" t="n"/>
      <c r="D9704">
        <f>IFERROR(VLOOKUP(C9704,Produtos!A:B,2,FALSE),"")</f>
        <v/>
      </c>
      <c r="F9704" s="10">
        <f>IFERROR(INDEX(Lotes!$E:$E,MATCH(1,(Lotes!$A:$A=C9704)*(Lotes!$C:$C=E9704),0)),"")</f>
        <v/>
      </c>
      <c r="G9704" s="14" t="n"/>
    </row>
    <row r="9705">
      <c r="A9705" s="10" t="n"/>
      <c r="D9705">
        <f>IFERROR(VLOOKUP(C9705,Produtos!A:B,2,FALSE),"")</f>
        <v/>
      </c>
      <c r="F9705" s="10">
        <f>IFERROR(INDEX(Lotes!$E:$E,MATCH(1,(Lotes!$A:$A=C9705)*(Lotes!$C:$C=E9705),0)),"")</f>
        <v/>
      </c>
      <c r="G9705" s="14" t="n"/>
    </row>
    <row r="9706">
      <c r="A9706" s="10" t="n"/>
      <c r="D9706">
        <f>IFERROR(VLOOKUP(C9706,Produtos!A:B,2,FALSE),"")</f>
        <v/>
      </c>
      <c r="F9706" s="10">
        <f>IFERROR(INDEX(Lotes!$E:$E,MATCH(1,(Lotes!$A:$A=C9706)*(Lotes!$C:$C=E9706),0)),"")</f>
        <v/>
      </c>
      <c r="G9706" s="14" t="n"/>
    </row>
    <row r="9707">
      <c r="A9707" s="10" t="n"/>
      <c r="D9707">
        <f>IFERROR(VLOOKUP(C9707,Produtos!A:B,2,FALSE),"")</f>
        <v/>
      </c>
      <c r="F9707" s="10">
        <f>IFERROR(INDEX(Lotes!$E:$E,MATCH(1,(Lotes!$A:$A=C9707)*(Lotes!$C:$C=E9707),0)),"")</f>
        <v/>
      </c>
      <c r="G9707" s="14" t="n"/>
    </row>
    <row r="9708">
      <c r="A9708" s="10" t="n"/>
      <c r="D9708">
        <f>IFERROR(VLOOKUP(C9708,Produtos!A:B,2,FALSE),"")</f>
        <v/>
      </c>
      <c r="F9708" s="10">
        <f>IFERROR(INDEX(Lotes!$E:$E,MATCH(1,(Lotes!$A:$A=C9708)*(Lotes!$C:$C=E9708),0)),"")</f>
        <v/>
      </c>
      <c r="G9708" s="14" t="n"/>
    </row>
    <row r="9709">
      <c r="A9709" s="10" t="n"/>
      <c r="D9709">
        <f>IFERROR(VLOOKUP(C9709,Produtos!A:B,2,FALSE),"")</f>
        <v/>
      </c>
      <c r="F9709" s="10">
        <f>IFERROR(INDEX(Lotes!$E:$E,MATCH(1,(Lotes!$A:$A=C9709)*(Lotes!$C:$C=E9709),0)),"")</f>
        <v/>
      </c>
      <c r="G9709" s="14" t="n"/>
    </row>
    <row r="9710">
      <c r="A9710" s="10" t="n"/>
      <c r="D9710">
        <f>IFERROR(VLOOKUP(C9710,Produtos!A:B,2,FALSE),"")</f>
        <v/>
      </c>
      <c r="F9710" s="10">
        <f>IFERROR(INDEX(Lotes!$E:$E,MATCH(1,(Lotes!$A:$A=C9710)*(Lotes!$C:$C=E9710),0)),"")</f>
        <v/>
      </c>
      <c r="G9710" s="14" t="n"/>
    </row>
    <row r="9711">
      <c r="A9711" s="10" t="n"/>
      <c r="D9711">
        <f>IFERROR(VLOOKUP(C9711,Produtos!A:B,2,FALSE),"")</f>
        <v/>
      </c>
      <c r="F9711" s="10">
        <f>IFERROR(INDEX(Lotes!$E:$E,MATCH(1,(Lotes!$A:$A=C9711)*(Lotes!$C:$C=E9711),0)),"")</f>
        <v/>
      </c>
      <c r="G9711" s="14" t="n"/>
    </row>
    <row r="9712">
      <c r="A9712" s="10" t="n"/>
      <c r="D9712">
        <f>IFERROR(VLOOKUP(C9712,Produtos!A:B,2,FALSE),"")</f>
        <v/>
      </c>
      <c r="F9712" s="10">
        <f>IFERROR(INDEX(Lotes!$E:$E,MATCH(1,(Lotes!$A:$A=C9712)*(Lotes!$C:$C=E9712),0)),"")</f>
        <v/>
      </c>
      <c r="G9712" s="14" t="n"/>
    </row>
    <row r="9713">
      <c r="A9713" s="10" t="n"/>
      <c r="D9713">
        <f>IFERROR(VLOOKUP(C9713,Produtos!A:B,2,FALSE),"")</f>
        <v/>
      </c>
      <c r="F9713" s="10">
        <f>IFERROR(INDEX(Lotes!$E:$E,MATCH(1,(Lotes!$A:$A=C9713)*(Lotes!$C:$C=E9713),0)),"")</f>
        <v/>
      </c>
      <c r="G9713" s="14" t="n"/>
    </row>
    <row r="9714">
      <c r="A9714" s="10" t="n"/>
      <c r="D9714">
        <f>IFERROR(VLOOKUP(C9714,Produtos!A:B,2,FALSE),"")</f>
        <v/>
      </c>
      <c r="F9714" s="10">
        <f>IFERROR(INDEX(Lotes!$E:$E,MATCH(1,(Lotes!$A:$A=C9714)*(Lotes!$C:$C=E9714),0)),"")</f>
        <v/>
      </c>
      <c r="G9714" s="14" t="n"/>
    </row>
    <row r="9715">
      <c r="A9715" s="10" t="n"/>
      <c r="D9715">
        <f>IFERROR(VLOOKUP(C9715,Produtos!A:B,2,FALSE),"")</f>
        <v/>
      </c>
      <c r="F9715" s="10">
        <f>IFERROR(INDEX(Lotes!$E:$E,MATCH(1,(Lotes!$A:$A=C9715)*(Lotes!$C:$C=E9715),0)),"")</f>
        <v/>
      </c>
      <c r="G9715" s="14" t="n"/>
    </row>
    <row r="9716">
      <c r="A9716" s="10" t="n"/>
      <c r="D9716">
        <f>IFERROR(VLOOKUP(C9716,Produtos!A:B,2,FALSE),"")</f>
        <v/>
      </c>
      <c r="F9716" s="10">
        <f>IFERROR(INDEX(Lotes!$E:$E,MATCH(1,(Lotes!$A:$A=C9716)*(Lotes!$C:$C=E9716),0)),"")</f>
        <v/>
      </c>
      <c r="G9716" s="14" t="n"/>
    </row>
    <row r="9717">
      <c r="A9717" s="10" t="n"/>
      <c r="D9717">
        <f>IFERROR(VLOOKUP(C9717,Produtos!A:B,2,FALSE),"")</f>
        <v/>
      </c>
      <c r="F9717" s="10">
        <f>IFERROR(INDEX(Lotes!$E:$E,MATCH(1,(Lotes!$A:$A=C9717)*(Lotes!$C:$C=E9717),0)),"")</f>
        <v/>
      </c>
      <c r="G9717" s="14" t="n"/>
    </row>
    <row r="9718">
      <c r="A9718" s="10" t="n"/>
      <c r="D9718">
        <f>IFERROR(VLOOKUP(C9718,Produtos!A:B,2,FALSE),"")</f>
        <v/>
      </c>
      <c r="F9718" s="10">
        <f>IFERROR(INDEX(Lotes!$E:$E,MATCH(1,(Lotes!$A:$A=C9718)*(Lotes!$C:$C=E9718),0)),"")</f>
        <v/>
      </c>
      <c r="G9718" s="14" t="n"/>
    </row>
    <row r="9719">
      <c r="A9719" s="10" t="n"/>
      <c r="D9719">
        <f>IFERROR(VLOOKUP(C9719,Produtos!A:B,2,FALSE),"")</f>
        <v/>
      </c>
      <c r="F9719" s="10">
        <f>IFERROR(INDEX(Lotes!$E:$E,MATCH(1,(Lotes!$A:$A=C9719)*(Lotes!$C:$C=E9719),0)),"")</f>
        <v/>
      </c>
      <c r="G9719" s="14" t="n"/>
    </row>
    <row r="9720">
      <c r="A9720" s="10" t="n"/>
      <c r="D9720">
        <f>IFERROR(VLOOKUP(C9720,Produtos!A:B,2,FALSE),"")</f>
        <v/>
      </c>
      <c r="F9720" s="10">
        <f>IFERROR(INDEX(Lotes!$E:$E,MATCH(1,(Lotes!$A:$A=C9720)*(Lotes!$C:$C=E9720),0)),"")</f>
        <v/>
      </c>
      <c r="G9720" s="14" t="n"/>
    </row>
    <row r="9721">
      <c r="A9721" s="10" t="n"/>
      <c r="D9721">
        <f>IFERROR(VLOOKUP(C9721,Produtos!A:B,2,FALSE),"")</f>
        <v/>
      </c>
      <c r="F9721" s="10">
        <f>IFERROR(INDEX(Lotes!$E:$E,MATCH(1,(Lotes!$A:$A=C9721)*(Lotes!$C:$C=E9721),0)),"")</f>
        <v/>
      </c>
      <c r="G9721" s="14" t="n"/>
    </row>
    <row r="9722">
      <c r="A9722" s="10" t="n"/>
      <c r="D9722">
        <f>IFERROR(VLOOKUP(C9722,Produtos!A:B,2,FALSE),"")</f>
        <v/>
      </c>
      <c r="F9722" s="10">
        <f>IFERROR(INDEX(Lotes!$E:$E,MATCH(1,(Lotes!$A:$A=C9722)*(Lotes!$C:$C=E9722),0)),"")</f>
        <v/>
      </c>
      <c r="G9722" s="14" t="n"/>
    </row>
    <row r="9723">
      <c r="A9723" s="10" t="n"/>
      <c r="D9723">
        <f>IFERROR(VLOOKUP(C9723,Produtos!A:B,2,FALSE),"")</f>
        <v/>
      </c>
      <c r="F9723" s="10">
        <f>IFERROR(INDEX(Lotes!$E:$E,MATCH(1,(Lotes!$A:$A=C9723)*(Lotes!$C:$C=E9723),0)),"")</f>
        <v/>
      </c>
      <c r="G9723" s="14" t="n"/>
    </row>
    <row r="9724">
      <c r="A9724" s="10" t="n"/>
      <c r="D9724">
        <f>IFERROR(VLOOKUP(C9724,Produtos!A:B,2,FALSE),"")</f>
        <v/>
      </c>
      <c r="F9724" s="10">
        <f>IFERROR(INDEX(Lotes!$E:$E,MATCH(1,(Lotes!$A:$A=C9724)*(Lotes!$C:$C=E9724),0)),"")</f>
        <v/>
      </c>
      <c r="G9724" s="14" t="n"/>
    </row>
    <row r="9725">
      <c r="A9725" s="10" t="n"/>
      <c r="D9725">
        <f>IFERROR(VLOOKUP(C9725,Produtos!A:B,2,FALSE),"")</f>
        <v/>
      </c>
      <c r="F9725" s="10">
        <f>IFERROR(INDEX(Lotes!$E:$E,MATCH(1,(Lotes!$A:$A=C9725)*(Lotes!$C:$C=E9725),0)),"")</f>
        <v/>
      </c>
      <c r="G9725" s="14" t="n"/>
    </row>
    <row r="9726">
      <c r="A9726" s="10" t="n"/>
      <c r="D9726">
        <f>IFERROR(VLOOKUP(C9726,Produtos!A:B,2,FALSE),"")</f>
        <v/>
      </c>
      <c r="F9726" s="10">
        <f>IFERROR(INDEX(Lotes!$E:$E,MATCH(1,(Lotes!$A:$A=C9726)*(Lotes!$C:$C=E9726),0)),"")</f>
        <v/>
      </c>
      <c r="G9726" s="14" t="n"/>
    </row>
    <row r="9727">
      <c r="A9727" s="10" t="n"/>
      <c r="D9727">
        <f>IFERROR(VLOOKUP(C9727,Produtos!A:B,2,FALSE),"")</f>
        <v/>
      </c>
      <c r="F9727" s="10">
        <f>IFERROR(INDEX(Lotes!$E:$E,MATCH(1,(Lotes!$A:$A=C9727)*(Lotes!$C:$C=E9727),0)),"")</f>
        <v/>
      </c>
      <c r="G9727" s="14" t="n"/>
    </row>
    <row r="9728">
      <c r="A9728" s="10" t="n"/>
      <c r="D9728">
        <f>IFERROR(VLOOKUP(C9728,Produtos!A:B,2,FALSE),"")</f>
        <v/>
      </c>
      <c r="F9728" s="10">
        <f>IFERROR(INDEX(Lotes!$E:$E,MATCH(1,(Lotes!$A:$A=C9728)*(Lotes!$C:$C=E9728),0)),"")</f>
        <v/>
      </c>
      <c r="G9728" s="14" t="n"/>
    </row>
    <row r="9729">
      <c r="A9729" s="10" t="n"/>
      <c r="D9729">
        <f>IFERROR(VLOOKUP(C9729,Produtos!A:B,2,FALSE),"")</f>
        <v/>
      </c>
      <c r="F9729" s="10">
        <f>IFERROR(INDEX(Lotes!$E:$E,MATCH(1,(Lotes!$A:$A=C9729)*(Lotes!$C:$C=E9729),0)),"")</f>
        <v/>
      </c>
      <c r="G9729" s="14" t="n"/>
    </row>
    <row r="9730">
      <c r="A9730" s="10" t="n"/>
      <c r="D9730">
        <f>IFERROR(VLOOKUP(C9730,Produtos!A:B,2,FALSE),"")</f>
        <v/>
      </c>
      <c r="F9730" s="10">
        <f>IFERROR(INDEX(Lotes!$E:$E,MATCH(1,(Lotes!$A:$A=C9730)*(Lotes!$C:$C=E9730),0)),"")</f>
        <v/>
      </c>
      <c r="G9730" s="14" t="n"/>
    </row>
    <row r="9731">
      <c r="A9731" s="10" t="n"/>
      <c r="D9731">
        <f>IFERROR(VLOOKUP(C9731,Produtos!A:B,2,FALSE),"")</f>
        <v/>
      </c>
      <c r="F9731" s="10">
        <f>IFERROR(INDEX(Lotes!$E:$E,MATCH(1,(Lotes!$A:$A=C9731)*(Lotes!$C:$C=E9731),0)),"")</f>
        <v/>
      </c>
      <c r="G9731" s="14" t="n"/>
    </row>
    <row r="9732">
      <c r="A9732" s="10" t="n"/>
      <c r="D9732">
        <f>IFERROR(VLOOKUP(C9732,Produtos!A:B,2,FALSE),"")</f>
        <v/>
      </c>
      <c r="F9732" s="10">
        <f>IFERROR(INDEX(Lotes!$E:$E,MATCH(1,(Lotes!$A:$A=C9732)*(Lotes!$C:$C=E9732),0)),"")</f>
        <v/>
      </c>
      <c r="G9732" s="14" t="n"/>
    </row>
    <row r="9733">
      <c r="A9733" s="10" t="n"/>
      <c r="D9733">
        <f>IFERROR(VLOOKUP(C9733,Produtos!A:B,2,FALSE),"")</f>
        <v/>
      </c>
      <c r="F9733" s="10">
        <f>IFERROR(INDEX(Lotes!$E:$E,MATCH(1,(Lotes!$A:$A=C9733)*(Lotes!$C:$C=E9733),0)),"")</f>
        <v/>
      </c>
      <c r="G9733" s="14" t="n"/>
    </row>
    <row r="9734">
      <c r="A9734" s="10" t="n"/>
      <c r="D9734">
        <f>IFERROR(VLOOKUP(C9734,Produtos!A:B,2,FALSE),"")</f>
        <v/>
      </c>
      <c r="F9734" s="10">
        <f>IFERROR(INDEX(Lotes!$E:$E,MATCH(1,(Lotes!$A:$A=C9734)*(Lotes!$C:$C=E9734),0)),"")</f>
        <v/>
      </c>
      <c r="G9734" s="14" t="n"/>
    </row>
    <row r="9735">
      <c r="A9735" s="10" t="n"/>
      <c r="D9735">
        <f>IFERROR(VLOOKUP(C9735,Produtos!A:B,2,FALSE),"")</f>
        <v/>
      </c>
      <c r="F9735" s="10">
        <f>IFERROR(INDEX(Lotes!$E:$E,MATCH(1,(Lotes!$A:$A=C9735)*(Lotes!$C:$C=E9735),0)),"")</f>
        <v/>
      </c>
      <c r="G9735" s="14" t="n"/>
    </row>
    <row r="9736">
      <c r="A9736" s="10" t="n"/>
      <c r="D9736">
        <f>IFERROR(VLOOKUP(C9736,Produtos!A:B,2,FALSE),"")</f>
        <v/>
      </c>
      <c r="F9736" s="10">
        <f>IFERROR(INDEX(Lotes!$E:$E,MATCH(1,(Lotes!$A:$A=C9736)*(Lotes!$C:$C=E9736),0)),"")</f>
        <v/>
      </c>
      <c r="G9736" s="14" t="n"/>
    </row>
    <row r="9737">
      <c r="A9737" s="10" t="n"/>
      <c r="D9737">
        <f>IFERROR(VLOOKUP(C9737,Produtos!A:B,2,FALSE),"")</f>
        <v/>
      </c>
      <c r="F9737" s="10">
        <f>IFERROR(INDEX(Lotes!$E:$E,MATCH(1,(Lotes!$A:$A=C9737)*(Lotes!$C:$C=E9737),0)),"")</f>
        <v/>
      </c>
      <c r="G9737" s="14" t="n"/>
    </row>
    <row r="9738">
      <c r="A9738" s="10" t="n"/>
      <c r="D9738">
        <f>IFERROR(VLOOKUP(C9738,Produtos!A:B,2,FALSE),"")</f>
        <v/>
      </c>
      <c r="F9738" s="10">
        <f>IFERROR(INDEX(Lotes!$E:$E,MATCH(1,(Lotes!$A:$A=C9738)*(Lotes!$C:$C=E9738),0)),"")</f>
        <v/>
      </c>
      <c r="G9738" s="14" t="n"/>
    </row>
    <row r="9739">
      <c r="A9739" s="10" t="n"/>
      <c r="D9739">
        <f>IFERROR(VLOOKUP(C9739,Produtos!A:B,2,FALSE),"")</f>
        <v/>
      </c>
      <c r="F9739" s="10">
        <f>IFERROR(INDEX(Lotes!$E:$E,MATCH(1,(Lotes!$A:$A=C9739)*(Lotes!$C:$C=E9739),0)),"")</f>
        <v/>
      </c>
      <c r="G9739" s="14" t="n"/>
    </row>
    <row r="9740">
      <c r="A9740" s="10" t="n"/>
      <c r="D9740">
        <f>IFERROR(VLOOKUP(C9740,Produtos!A:B,2,FALSE),"")</f>
        <v/>
      </c>
      <c r="F9740" s="10">
        <f>IFERROR(INDEX(Lotes!$E:$E,MATCH(1,(Lotes!$A:$A=C9740)*(Lotes!$C:$C=E9740),0)),"")</f>
        <v/>
      </c>
      <c r="G9740" s="14" t="n"/>
    </row>
    <row r="9741">
      <c r="A9741" s="10" t="n"/>
      <c r="D9741">
        <f>IFERROR(VLOOKUP(C9741,Produtos!A:B,2,FALSE),"")</f>
        <v/>
      </c>
      <c r="F9741" s="10">
        <f>IFERROR(INDEX(Lotes!$E:$E,MATCH(1,(Lotes!$A:$A=C9741)*(Lotes!$C:$C=E9741),0)),"")</f>
        <v/>
      </c>
      <c r="G9741" s="14" t="n"/>
    </row>
    <row r="9742">
      <c r="A9742" s="10" t="n"/>
      <c r="D9742">
        <f>IFERROR(VLOOKUP(C9742,Produtos!A:B,2,FALSE),"")</f>
        <v/>
      </c>
      <c r="F9742" s="10">
        <f>IFERROR(INDEX(Lotes!$E:$E,MATCH(1,(Lotes!$A:$A=C9742)*(Lotes!$C:$C=E9742),0)),"")</f>
        <v/>
      </c>
      <c r="G9742" s="14" t="n"/>
    </row>
    <row r="9743">
      <c r="A9743" s="10" t="n"/>
      <c r="D9743">
        <f>IFERROR(VLOOKUP(C9743,Produtos!A:B,2,FALSE),"")</f>
        <v/>
      </c>
      <c r="F9743" s="10">
        <f>IFERROR(INDEX(Lotes!$E:$E,MATCH(1,(Lotes!$A:$A=C9743)*(Lotes!$C:$C=E9743),0)),"")</f>
        <v/>
      </c>
      <c r="G9743" s="14" t="n"/>
    </row>
    <row r="9744">
      <c r="A9744" s="10" t="n"/>
      <c r="D9744">
        <f>IFERROR(VLOOKUP(C9744,Produtos!A:B,2,FALSE),"")</f>
        <v/>
      </c>
      <c r="F9744" s="10">
        <f>IFERROR(INDEX(Lotes!$E:$E,MATCH(1,(Lotes!$A:$A=C9744)*(Lotes!$C:$C=E9744),0)),"")</f>
        <v/>
      </c>
      <c r="G9744" s="14" t="n"/>
    </row>
    <row r="9745">
      <c r="A9745" s="10" t="n"/>
      <c r="D9745">
        <f>IFERROR(VLOOKUP(C9745,Produtos!A:B,2,FALSE),"")</f>
        <v/>
      </c>
      <c r="F9745" s="10">
        <f>IFERROR(INDEX(Lotes!$E:$E,MATCH(1,(Lotes!$A:$A=C9745)*(Lotes!$C:$C=E9745),0)),"")</f>
        <v/>
      </c>
      <c r="G9745" s="14" t="n"/>
    </row>
    <row r="9746">
      <c r="A9746" s="10" t="n"/>
      <c r="D9746">
        <f>IFERROR(VLOOKUP(C9746,Produtos!A:B,2,FALSE),"")</f>
        <v/>
      </c>
      <c r="F9746" s="10">
        <f>IFERROR(INDEX(Lotes!$E:$E,MATCH(1,(Lotes!$A:$A=C9746)*(Lotes!$C:$C=E9746),0)),"")</f>
        <v/>
      </c>
      <c r="G9746" s="14" t="n"/>
    </row>
    <row r="9747">
      <c r="A9747" s="10" t="n"/>
      <c r="D9747">
        <f>IFERROR(VLOOKUP(C9747,Produtos!A:B,2,FALSE),"")</f>
        <v/>
      </c>
      <c r="F9747" s="10">
        <f>IFERROR(INDEX(Lotes!$E:$E,MATCH(1,(Lotes!$A:$A=C9747)*(Lotes!$C:$C=E9747),0)),"")</f>
        <v/>
      </c>
      <c r="G9747" s="14" t="n"/>
    </row>
    <row r="9748">
      <c r="A9748" s="10" t="n"/>
      <c r="D9748">
        <f>IFERROR(VLOOKUP(C9748,Produtos!A:B,2,FALSE),"")</f>
        <v/>
      </c>
      <c r="F9748" s="10">
        <f>IFERROR(INDEX(Lotes!$E:$E,MATCH(1,(Lotes!$A:$A=C9748)*(Lotes!$C:$C=E9748),0)),"")</f>
        <v/>
      </c>
      <c r="G9748" s="14" t="n"/>
    </row>
    <row r="9749">
      <c r="A9749" s="10" t="n"/>
      <c r="D9749">
        <f>IFERROR(VLOOKUP(C9749,Produtos!A:B,2,FALSE),"")</f>
        <v/>
      </c>
      <c r="F9749" s="10">
        <f>IFERROR(INDEX(Lotes!$E:$E,MATCH(1,(Lotes!$A:$A=C9749)*(Lotes!$C:$C=E9749),0)),"")</f>
        <v/>
      </c>
      <c r="G9749" s="14" t="n"/>
    </row>
    <row r="9750">
      <c r="A9750" s="10" t="n"/>
      <c r="D9750">
        <f>IFERROR(VLOOKUP(C9750,Produtos!A:B,2,FALSE),"")</f>
        <v/>
      </c>
      <c r="F9750" s="10">
        <f>IFERROR(INDEX(Lotes!$E:$E,MATCH(1,(Lotes!$A:$A=C9750)*(Lotes!$C:$C=E9750),0)),"")</f>
        <v/>
      </c>
      <c r="G9750" s="14" t="n"/>
    </row>
    <row r="9751">
      <c r="A9751" s="10" t="n"/>
      <c r="D9751">
        <f>IFERROR(VLOOKUP(C9751,Produtos!A:B,2,FALSE),"")</f>
        <v/>
      </c>
      <c r="F9751" s="10">
        <f>IFERROR(INDEX(Lotes!$E:$E,MATCH(1,(Lotes!$A:$A=C9751)*(Lotes!$C:$C=E9751),0)),"")</f>
        <v/>
      </c>
      <c r="G9751" s="14" t="n"/>
    </row>
    <row r="9752">
      <c r="A9752" s="10" t="n"/>
      <c r="D9752">
        <f>IFERROR(VLOOKUP(C9752,Produtos!A:B,2,FALSE),"")</f>
        <v/>
      </c>
      <c r="F9752" s="10">
        <f>IFERROR(INDEX(Lotes!$E:$E,MATCH(1,(Lotes!$A:$A=C9752)*(Lotes!$C:$C=E9752),0)),"")</f>
        <v/>
      </c>
      <c r="G9752" s="14" t="n"/>
    </row>
    <row r="9753">
      <c r="A9753" s="10" t="n"/>
      <c r="D9753">
        <f>IFERROR(VLOOKUP(C9753,Produtos!A:B,2,FALSE),"")</f>
        <v/>
      </c>
      <c r="F9753" s="10">
        <f>IFERROR(INDEX(Lotes!$E:$E,MATCH(1,(Lotes!$A:$A=C9753)*(Lotes!$C:$C=E9753),0)),"")</f>
        <v/>
      </c>
      <c r="G9753" s="14" t="n"/>
    </row>
    <row r="9754">
      <c r="A9754" s="10" t="n"/>
      <c r="D9754">
        <f>IFERROR(VLOOKUP(C9754,Produtos!A:B,2,FALSE),"")</f>
        <v/>
      </c>
      <c r="F9754" s="10">
        <f>IFERROR(INDEX(Lotes!$E:$E,MATCH(1,(Lotes!$A:$A=C9754)*(Lotes!$C:$C=E9754),0)),"")</f>
        <v/>
      </c>
      <c r="G9754" s="14" t="n"/>
    </row>
    <row r="9755">
      <c r="A9755" s="10" t="n"/>
      <c r="D9755">
        <f>IFERROR(VLOOKUP(C9755,Produtos!A:B,2,FALSE),"")</f>
        <v/>
      </c>
      <c r="F9755" s="10">
        <f>IFERROR(INDEX(Lotes!$E:$E,MATCH(1,(Lotes!$A:$A=C9755)*(Lotes!$C:$C=E9755),0)),"")</f>
        <v/>
      </c>
      <c r="G9755" s="14" t="n"/>
    </row>
    <row r="9756">
      <c r="A9756" s="10" t="n"/>
      <c r="D9756">
        <f>IFERROR(VLOOKUP(C9756,Produtos!A:B,2,FALSE),"")</f>
        <v/>
      </c>
      <c r="F9756" s="10">
        <f>IFERROR(INDEX(Lotes!$E:$E,MATCH(1,(Lotes!$A:$A=C9756)*(Lotes!$C:$C=E9756),0)),"")</f>
        <v/>
      </c>
      <c r="G9756" s="14" t="n"/>
    </row>
    <row r="9757">
      <c r="A9757" s="10" t="n"/>
      <c r="D9757">
        <f>IFERROR(VLOOKUP(C9757,Produtos!A:B,2,FALSE),"")</f>
        <v/>
      </c>
      <c r="F9757" s="10">
        <f>IFERROR(INDEX(Lotes!$E:$E,MATCH(1,(Lotes!$A:$A=C9757)*(Lotes!$C:$C=E9757),0)),"")</f>
        <v/>
      </c>
      <c r="G9757" s="14" t="n"/>
    </row>
    <row r="9758">
      <c r="A9758" s="10" t="n"/>
      <c r="D9758">
        <f>IFERROR(VLOOKUP(C9758,Produtos!A:B,2,FALSE),"")</f>
        <v/>
      </c>
      <c r="F9758" s="10">
        <f>IFERROR(INDEX(Lotes!$E:$E,MATCH(1,(Lotes!$A:$A=C9758)*(Lotes!$C:$C=E9758),0)),"")</f>
        <v/>
      </c>
      <c r="G9758" s="14" t="n"/>
    </row>
    <row r="9759">
      <c r="A9759" s="10" t="n"/>
      <c r="D9759">
        <f>IFERROR(VLOOKUP(C9759,Produtos!A:B,2,FALSE),"")</f>
        <v/>
      </c>
      <c r="F9759" s="10">
        <f>IFERROR(INDEX(Lotes!$E:$E,MATCH(1,(Lotes!$A:$A=C9759)*(Lotes!$C:$C=E9759),0)),"")</f>
        <v/>
      </c>
      <c r="G9759" s="14" t="n"/>
    </row>
    <row r="9760">
      <c r="A9760" s="10" t="n"/>
      <c r="D9760">
        <f>IFERROR(VLOOKUP(C9760,Produtos!A:B,2,FALSE),"")</f>
        <v/>
      </c>
      <c r="F9760" s="10">
        <f>IFERROR(INDEX(Lotes!$E:$E,MATCH(1,(Lotes!$A:$A=C9760)*(Lotes!$C:$C=E9760),0)),"")</f>
        <v/>
      </c>
      <c r="G9760" s="14" t="n"/>
    </row>
    <row r="9761">
      <c r="A9761" s="10" t="n"/>
      <c r="D9761">
        <f>IFERROR(VLOOKUP(C9761,Produtos!A:B,2,FALSE),"")</f>
        <v/>
      </c>
      <c r="F9761" s="10">
        <f>IFERROR(INDEX(Lotes!$E:$E,MATCH(1,(Lotes!$A:$A=C9761)*(Lotes!$C:$C=E9761),0)),"")</f>
        <v/>
      </c>
      <c r="G9761" s="14" t="n"/>
    </row>
    <row r="9762">
      <c r="A9762" s="10" t="n"/>
      <c r="D9762">
        <f>IFERROR(VLOOKUP(C9762,Produtos!A:B,2,FALSE),"")</f>
        <v/>
      </c>
      <c r="F9762" s="10">
        <f>IFERROR(INDEX(Lotes!$E:$E,MATCH(1,(Lotes!$A:$A=C9762)*(Lotes!$C:$C=E9762),0)),"")</f>
        <v/>
      </c>
      <c r="G9762" s="14" t="n"/>
    </row>
    <row r="9763">
      <c r="A9763" s="10" t="n"/>
      <c r="D9763">
        <f>IFERROR(VLOOKUP(C9763,Produtos!A:B,2,FALSE),"")</f>
        <v/>
      </c>
      <c r="F9763" s="10">
        <f>IFERROR(INDEX(Lotes!$E:$E,MATCH(1,(Lotes!$A:$A=C9763)*(Lotes!$C:$C=E9763),0)),"")</f>
        <v/>
      </c>
      <c r="G9763" s="14" t="n"/>
    </row>
    <row r="9764">
      <c r="A9764" s="10" t="n"/>
      <c r="D9764">
        <f>IFERROR(VLOOKUP(C9764,Produtos!A:B,2,FALSE),"")</f>
        <v/>
      </c>
      <c r="F9764" s="10">
        <f>IFERROR(INDEX(Lotes!$E:$E,MATCH(1,(Lotes!$A:$A=C9764)*(Lotes!$C:$C=E9764),0)),"")</f>
        <v/>
      </c>
      <c r="G9764" s="14" t="n"/>
    </row>
    <row r="9765">
      <c r="A9765" s="10" t="n"/>
      <c r="D9765">
        <f>IFERROR(VLOOKUP(C9765,Produtos!A:B,2,FALSE),"")</f>
        <v/>
      </c>
      <c r="F9765" s="10">
        <f>IFERROR(INDEX(Lotes!$E:$E,MATCH(1,(Lotes!$A:$A=C9765)*(Lotes!$C:$C=E9765),0)),"")</f>
        <v/>
      </c>
      <c r="G9765" s="14" t="n"/>
    </row>
    <row r="9766">
      <c r="A9766" s="10" t="n"/>
      <c r="D9766">
        <f>IFERROR(VLOOKUP(C9766,Produtos!A:B,2,FALSE),"")</f>
        <v/>
      </c>
      <c r="F9766" s="10">
        <f>IFERROR(INDEX(Lotes!$E:$E,MATCH(1,(Lotes!$A:$A=C9766)*(Lotes!$C:$C=E9766),0)),"")</f>
        <v/>
      </c>
      <c r="G9766" s="14" t="n"/>
    </row>
    <row r="9767">
      <c r="A9767" s="10" t="n"/>
      <c r="D9767">
        <f>IFERROR(VLOOKUP(C9767,Produtos!A:B,2,FALSE),"")</f>
        <v/>
      </c>
      <c r="F9767" s="10">
        <f>IFERROR(INDEX(Lotes!$E:$E,MATCH(1,(Lotes!$A:$A=C9767)*(Lotes!$C:$C=E9767),0)),"")</f>
        <v/>
      </c>
      <c r="G9767" s="14" t="n"/>
    </row>
    <row r="9768">
      <c r="A9768" s="10" t="n"/>
      <c r="D9768">
        <f>IFERROR(VLOOKUP(C9768,Produtos!A:B,2,FALSE),"")</f>
        <v/>
      </c>
      <c r="F9768" s="10">
        <f>IFERROR(INDEX(Lotes!$E:$E,MATCH(1,(Lotes!$A:$A=C9768)*(Lotes!$C:$C=E9768),0)),"")</f>
        <v/>
      </c>
      <c r="G9768" s="14" t="n"/>
    </row>
    <row r="9769">
      <c r="A9769" s="10" t="n"/>
      <c r="D9769">
        <f>IFERROR(VLOOKUP(C9769,Produtos!A:B,2,FALSE),"")</f>
        <v/>
      </c>
      <c r="F9769" s="10">
        <f>IFERROR(INDEX(Lotes!$E:$E,MATCH(1,(Lotes!$A:$A=C9769)*(Lotes!$C:$C=E9769),0)),"")</f>
        <v/>
      </c>
      <c r="G9769" s="14" t="n"/>
    </row>
    <row r="9770">
      <c r="A9770" s="10" t="n"/>
      <c r="D9770">
        <f>IFERROR(VLOOKUP(C9770,Produtos!A:B,2,FALSE),"")</f>
        <v/>
      </c>
      <c r="F9770" s="10">
        <f>IFERROR(INDEX(Lotes!$E:$E,MATCH(1,(Lotes!$A:$A=C9770)*(Lotes!$C:$C=E9770),0)),"")</f>
        <v/>
      </c>
      <c r="G9770" s="14" t="n"/>
    </row>
    <row r="9771">
      <c r="A9771" s="10" t="n"/>
      <c r="D9771">
        <f>IFERROR(VLOOKUP(C9771,Produtos!A:B,2,FALSE),"")</f>
        <v/>
      </c>
      <c r="F9771" s="10">
        <f>IFERROR(INDEX(Lotes!$E:$E,MATCH(1,(Lotes!$A:$A=C9771)*(Lotes!$C:$C=E9771),0)),"")</f>
        <v/>
      </c>
      <c r="G9771" s="14" t="n"/>
    </row>
    <row r="9772">
      <c r="A9772" s="10" t="n"/>
      <c r="D9772">
        <f>IFERROR(VLOOKUP(C9772,Produtos!A:B,2,FALSE),"")</f>
        <v/>
      </c>
      <c r="F9772" s="10">
        <f>IFERROR(INDEX(Lotes!$E:$E,MATCH(1,(Lotes!$A:$A=C9772)*(Lotes!$C:$C=E9772),0)),"")</f>
        <v/>
      </c>
      <c r="G9772" s="14" t="n"/>
    </row>
    <row r="9773">
      <c r="A9773" s="10" t="n"/>
      <c r="D9773">
        <f>IFERROR(VLOOKUP(C9773,Produtos!A:B,2,FALSE),"")</f>
        <v/>
      </c>
      <c r="F9773" s="10">
        <f>IFERROR(INDEX(Lotes!$E:$E,MATCH(1,(Lotes!$A:$A=C9773)*(Lotes!$C:$C=E9773),0)),"")</f>
        <v/>
      </c>
      <c r="G9773" s="14" t="n"/>
    </row>
    <row r="9774">
      <c r="A9774" s="10" t="n"/>
      <c r="D9774">
        <f>IFERROR(VLOOKUP(C9774,Produtos!A:B,2,FALSE),"")</f>
        <v/>
      </c>
      <c r="F9774" s="10">
        <f>IFERROR(INDEX(Lotes!$E:$E,MATCH(1,(Lotes!$A:$A=C9774)*(Lotes!$C:$C=E9774),0)),"")</f>
        <v/>
      </c>
      <c r="G9774" s="14" t="n"/>
    </row>
    <row r="9775">
      <c r="A9775" s="10" t="n"/>
      <c r="D9775">
        <f>IFERROR(VLOOKUP(C9775,Produtos!A:B,2,FALSE),"")</f>
        <v/>
      </c>
      <c r="F9775" s="10">
        <f>IFERROR(INDEX(Lotes!$E:$E,MATCH(1,(Lotes!$A:$A=C9775)*(Lotes!$C:$C=E9775),0)),"")</f>
        <v/>
      </c>
      <c r="G9775" s="14" t="n"/>
    </row>
    <row r="9776">
      <c r="A9776" s="10" t="n"/>
      <c r="D9776">
        <f>IFERROR(VLOOKUP(C9776,Produtos!A:B,2,FALSE),"")</f>
        <v/>
      </c>
      <c r="F9776" s="10">
        <f>IFERROR(INDEX(Lotes!$E:$E,MATCH(1,(Lotes!$A:$A=C9776)*(Lotes!$C:$C=E9776),0)),"")</f>
        <v/>
      </c>
      <c r="G9776" s="14" t="n"/>
    </row>
    <row r="9777">
      <c r="A9777" s="10" t="n"/>
      <c r="D9777">
        <f>IFERROR(VLOOKUP(C9777,Produtos!A:B,2,FALSE),"")</f>
        <v/>
      </c>
      <c r="F9777" s="10">
        <f>IFERROR(INDEX(Lotes!$E:$E,MATCH(1,(Lotes!$A:$A=C9777)*(Lotes!$C:$C=E9777),0)),"")</f>
        <v/>
      </c>
      <c r="G9777" s="14" t="n"/>
    </row>
    <row r="9778">
      <c r="A9778" s="10" t="n"/>
      <c r="D9778">
        <f>IFERROR(VLOOKUP(C9778,Produtos!A:B,2,FALSE),"")</f>
        <v/>
      </c>
      <c r="F9778" s="10">
        <f>IFERROR(INDEX(Lotes!$E:$E,MATCH(1,(Lotes!$A:$A=C9778)*(Lotes!$C:$C=E9778),0)),"")</f>
        <v/>
      </c>
      <c r="G9778" s="14" t="n"/>
    </row>
    <row r="9779">
      <c r="A9779" s="10" t="n"/>
      <c r="D9779">
        <f>IFERROR(VLOOKUP(C9779,Produtos!A:B,2,FALSE),"")</f>
        <v/>
      </c>
      <c r="F9779" s="10">
        <f>IFERROR(INDEX(Lotes!$E:$E,MATCH(1,(Lotes!$A:$A=C9779)*(Lotes!$C:$C=E9779),0)),"")</f>
        <v/>
      </c>
      <c r="G9779" s="14" t="n"/>
    </row>
    <row r="9780">
      <c r="A9780" s="10" t="n"/>
      <c r="D9780">
        <f>IFERROR(VLOOKUP(C9780,Produtos!A:B,2,FALSE),"")</f>
        <v/>
      </c>
      <c r="F9780" s="10">
        <f>IFERROR(INDEX(Lotes!$E:$E,MATCH(1,(Lotes!$A:$A=C9780)*(Lotes!$C:$C=E9780),0)),"")</f>
        <v/>
      </c>
      <c r="G9780" s="14" t="n"/>
    </row>
    <row r="9781">
      <c r="A9781" s="10" t="n"/>
      <c r="D9781">
        <f>IFERROR(VLOOKUP(C9781,Produtos!A:B,2,FALSE),"")</f>
        <v/>
      </c>
      <c r="F9781" s="10">
        <f>IFERROR(INDEX(Lotes!$E:$E,MATCH(1,(Lotes!$A:$A=C9781)*(Lotes!$C:$C=E9781),0)),"")</f>
        <v/>
      </c>
      <c r="G9781" s="14" t="n"/>
    </row>
    <row r="9782">
      <c r="A9782" s="10" t="n"/>
      <c r="D9782">
        <f>IFERROR(VLOOKUP(C9782,Produtos!A:B,2,FALSE),"")</f>
        <v/>
      </c>
      <c r="F9782" s="10">
        <f>IFERROR(INDEX(Lotes!$E:$E,MATCH(1,(Lotes!$A:$A=C9782)*(Lotes!$C:$C=E9782),0)),"")</f>
        <v/>
      </c>
      <c r="G9782" s="14" t="n"/>
    </row>
    <row r="9783">
      <c r="A9783" s="10" t="n"/>
      <c r="D9783">
        <f>IFERROR(VLOOKUP(C9783,Produtos!A:B,2,FALSE),"")</f>
        <v/>
      </c>
      <c r="F9783" s="10">
        <f>IFERROR(INDEX(Lotes!$E:$E,MATCH(1,(Lotes!$A:$A=C9783)*(Lotes!$C:$C=E9783),0)),"")</f>
        <v/>
      </c>
      <c r="G9783" s="14" t="n"/>
    </row>
    <row r="9784">
      <c r="A9784" s="10" t="n"/>
      <c r="D9784">
        <f>IFERROR(VLOOKUP(C9784,Produtos!A:B,2,FALSE),"")</f>
        <v/>
      </c>
      <c r="F9784" s="10">
        <f>IFERROR(INDEX(Lotes!$E:$E,MATCH(1,(Lotes!$A:$A=C9784)*(Lotes!$C:$C=E9784),0)),"")</f>
        <v/>
      </c>
      <c r="G9784" s="14" t="n"/>
    </row>
    <row r="9785">
      <c r="A9785" s="10" t="n"/>
      <c r="D9785">
        <f>IFERROR(VLOOKUP(C9785,Produtos!A:B,2,FALSE),"")</f>
        <v/>
      </c>
      <c r="F9785" s="10">
        <f>IFERROR(INDEX(Lotes!$E:$E,MATCH(1,(Lotes!$A:$A=C9785)*(Lotes!$C:$C=E9785),0)),"")</f>
        <v/>
      </c>
      <c r="G9785" s="14" t="n"/>
    </row>
    <row r="9786">
      <c r="A9786" s="10" t="n"/>
      <c r="D9786">
        <f>IFERROR(VLOOKUP(C9786,Produtos!A:B,2,FALSE),"")</f>
        <v/>
      </c>
      <c r="F9786" s="10">
        <f>IFERROR(INDEX(Lotes!$E:$E,MATCH(1,(Lotes!$A:$A=C9786)*(Lotes!$C:$C=E9786),0)),"")</f>
        <v/>
      </c>
      <c r="G9786" s="14" t="n"/>
    </row>
    <row r="9787">
      <c r="A9787" s="10" t="n"/>
      <c r="D9787">
        <f>IFERROR(VLOOKUP(C9787,Produtos!A:B,2,FALSE),"")</f>
        <v/>
      </c>
      <c r="F9787" s="10">
        <f>IFERROR(INDEX(Lotes!$E:$E,MATCH(1,(Lotes!$A:$A=C9787)*(Lotes!$C:$C=E9787),0)),"")</f>
        <v/>
      </c>
      <c r="G9787" s="14" t="n"/>
    </row>
    <row r="9788">
      <c r="A9788" s="10" t="n"/>
      <c r="D9788">
        <f>IFERROR(VLOOKUP(C9788,Produtos!A:B,2,FALSE),"")</f>
        <v/>
      </c>
      <c r="F9788" s="10">
        <f>IFERROR(INDEX(Lotes!$E:$E,MATCH(1,(Lotes!$A:$A=C9788)*(Lotes!$C:$C=E9788),0)),"")</f>
        <v/>
      </c>
      <c r="G9788" s="14" t="n"/>
    </row>
    <row r="9789">
      <c r="A9789" s="10" t="n"/>
      <c r="D9789">
        <f>IFERROR(VLOOKUP(C9789,Produtos!A:B,2,FALSE),"")</f>
        <v/>
      </c>
      <c r="F9789" s="10">
        <f>IFERROR(INDEX(Lotes!$E:$E,MATCH(1,(Lotes!$A:$A=C9789)*(Lotes!$C:$C=E9789),0)),"")</f>
        <v/>
      </c>
      <c r="G9789" s="14" t="n"/>
    </row>
    <row r="9790">
      <c r="A9790" s="10" t="n"/>
      <c r="D9790">
        <f>IFERROR(VLOOKUP(C9790,Produtos!A:B,2,FALSE),"")</f>
        <v/>
      </c>
      <c r="F9790" s="10">
        <f>IFERROR(INDEX(Lotes!$E:$E,MATCH(1,(Lotes!$A:$A=C9790)*(Lotes!$C:$C=E9790),0)),"")</f>
        <v/>
      </c>
      <c r="G9790" s="14" t="n"/>
    </row>
    <row r="9791">
      <c r="A9791" s="10" t="n"/>
      <c r="D9791">
        <f>IFERROR(VLOOKUP(C9791,Produtos!A:B,2,FALSE),"")</f>
        <v/>
      </c>
      <c r="F9791" s="10">
        <f>IFERROR(INDEX(Lotes!$E:$E,MATCH(1,(Lotes!$A:$A=C9791)*(Lotes!$C:$C=E9791),0)),"")</f>
        <v/>
      </c>
      <c r="G9791" s="14" t="n"/>
    </row>
    <row r="9792">
      <c r="A9792" s="10" t="n"/>
      <c r="D9792">
        <f>IFERROR(VLOOKUP(C9792,Produtos!A:B,2,FALSE),"")</f>
        <v/>
      </c>
      <c r="F9792" s="10">
        <f>IFERROR(INDEX(Lotes!$E:$E,MATCH(1,(Lotes!$A:$A=C9792)*(Lotes!$C:$C=E9792),0)),"")</f>
        <v/>
      </c>
      <c r="G9792" s="14" t="n"/>
    </row>
    <row r="9793">
      <c r="A9793" s="10" t="n"/>
      <c r="D9793">
        <f>IFERROR(VLOOKUP(C9793,Produtos!A:B,2,FALSE),"")</f>
        <v/>
      </c>
      <c r="F9793" s="10">
        <f>IFERROR(INDEX(Lotes!$E:$E,MATCH(1,(Lotes!$A:$A=C9793)*(Lotes!$C:$C=E9793),0)),"")</f>
        <v/>
      </c>
      <c r="G9793" s="14" t="n"/>
    </row>
    <row r="9794">
      <c r="A9794" s="10" t="n"/>
      <c r="D9794">
        <f>IFERROR(VLOOKUP(C9794,Produtos!A:B,2,FALSE),"")</f>
        <v/>
      </c>
      <c r="F9794" s="10">
        <f>IFERROR(INDEX(Lotes!$E:$E,MATCH(1,(Lotes!$A:$A=C9794)*(Lotes!$C:$C=E9794),0)),"")</f>
        <v/>
      </c>
      <c r="G9794" s="14" t="n"/>
    </row>
    <row r="9795">
      <c r="A9795" s="10" t="n"/>
      <c r="D9795">
        <f>IFERROR(VLOOKUP(C9795,Produtos!A:B,2,FALSE),"")</f>
        <v/>
      </c>
      <c r="F9795" s="10">
        <f>IFERROR(INDEX(Lotes!$E:$E,MATCH(1,(Lotes!$A:$A=C9795)*(Lotes!$C:$C=E9795),0)),"")</f>
        <v/>
      </c>
      <c r="G9795" s="14" t="n"/>
    </row>
    <row r="9796">
      <c r="A9796" s="10" t="n"/>
      <c r="D9796">
        <f>IFERROR(VLOOKUP(C9796,Produtos!A:B,2,FALSE),"")</f>
        <v/>
      </c>
      <c r="F9796" s="10">
        <f>IFERROR(INDEX(Lotes!$E:$E,MATCH(1,(Lotes!$A:$A=C9796)*(Lotes!$C:$C=E9796),0)),"")</f>
        <v/>
      </c>
      <c r="G9796" s="14" t="n"/>
    </row>
    <row r="9797">
      <c r="A9797" s="10" t="n"/>
      <c r="D9797">
        <f>IFERROR(VLOOKUP(C9797,Produtos!A:B,2,FALSE),"")</f>
        <v/>
      </c>
      <c r="F9797" s="10">
        <f>IFERROR(INDEX(Lotes!$E:$E,MATCH(1,(Lotes!$A:$A=C9797)*(Lotes!$C:$C=E9797),0)),"")</f>
        <v/>
      </c>
      <c r="G9797" s="14" t="n"/>
    </row>
    <row r="9798">
      <c r="A9798" s="10" t="n"/>
      <c r="D9798">
        <f>IFERROR(VLOOKUP(C9798,Produtos!A:B,2,FALSE),"")</f>
        <v/>
      </c>
      <c r="F9798" s="10">
        <f>IFERROR(INDEX(Lotes!$E:$E,MATCH(1,(Lotes!$A:$A=C9798)*(Lotes!$C:$C=E9798),0)),"")</f>
        <v/>
      </c>
      <c r="G9798" s="14" t="n"/>
    </row>
    <row r="9799">
      <c r="A9799" s="10" t="n"/>
      <c r="D9799">
        <f>IFERROR(VLOOKUP(C9799,Produtos!A:B,2,FALSE),"")</f>
        <v/>
      </c>
      <c r="F9799" s="10">
        <f>IFERROR(INDEX(Lotes!$E:$E,MATCH(1,(Lotes!$A:$A=C9799)*(Lotes!$C:$C=E9799),0)),"")</f>
        <v/>
      </c>
      <c r="G9799" s="14" t="n"/>
    </row>
    <row r="9800">
      <c r="A9800" s="10" t="n"/>
      <c r="D9800">
        <f>IFERROR(VLOOKUP(C9800,Produtos!A:B,2,FALSE),"")</f>
        <v/>
      </c>
      <c r="F9800" s="10">
        <f>IFERROR(INDEX(Lotes!$E:$E,MATCH(1,(Lotes!$A:$A=C9800)*(Lotes!$C:$C=E9800),0)),"")</f>
        <v/>
      </c>
      <c r="G9800" s="14" t="n"/>
    </row>
    <row r="9801">
      <c r="A9801" s="10" t="n"/>
      <c r="D9801">
        <f>IFERROR(VLOOKUP(C9801,Produtos!A:B,2,FALSE),"")</f>
        <v/>
      </c>
      <c r="F9801" s="10">
        <f>IFERROR(INDEX(Lotes!$E:$E,MATCH(1,(Lotes!$A:$A=C9801)*(Lotes!$C:$C=E9801),0)),"")</f>
        <v/>
      </c>
      <c r="G9801" s="14" t="n"/>
    </row>
    <row r="9802">
      <c r="A9802" s="10" t="n"/>
      <c r="D9802">
        <f>IFERROR(VLOOKUP(C9802,Produtos!A:B,2,FALSE),"")</f>
        <v/>
      </c>
      <c r="F9802" s="10">
        <f>IFERROR(INDEX(Lotes!$E:$E,MATCH(1,(Lotes!$A:$A=C9802)*(Lotes!$C:$C=E9802),0)),"")</f>
        <v/>
      </c>
      <c r="G9802" s="14" t="n"/>
    </row>
    <row r="9803">
      <c r="A9803" s="10" t="n"/>
      <c r="D9803">
        <f>IFERROR(VLOOKUP(C9803,Produtos!A:B,2,FALSE),"")</f>
        <v/>
      </c>
      <c r="F9803" s="10">
        <f>IFERROR(INDEX(Lotes!$E:$E,MATCH(1,(Lotes!$A:$A=C9803)*(Lotes!$C:$C=E9803),0)),"")</f>
        <v/>
      </c>
      <c r="G9803" s="14" t="n"/>
    </row>
    <row r="9804">
      <c r="A9804" s="10" t="n"/>
      <c r="D9804">
        <f>IFERROR(VLOOKUP(C9804,Produtos!A:B,2,FALSE),"")</f>
        <v/>
      </c>
      <c r="F9804" s="10">
        <f>IFERROR(INDEX(Lotes!$E:$E,MATCH(1,(Lotes!$A:$A=C9804)*(Lotes!$C:$C=E9804),0)),"")</f>
        <v/>
      </c>
      <c r="G9804" s="14" t="n"/>
    </row>
    <row r="9805">
      <c r="A9805" s="10" t="n"/>
      <c r="D9805">
        <f>IFERROR(VLOOKUP(C9805,Produtos!A:B,2,FALSE),"")</f>
        <v/>
      </c>
      <c r="F9805" s="10">
        <f>IFERROR(INDEX(Lotes!$E:$E,MATCH(1,(Lotes!$A:$A=C9805)*(Lotes!$C:$C=E9805),0)),"")</f>
        <v/>
      </c>
      <c r="G9805" s="14" t="n"/>
    </row>
    <row r="9806">
      <c r="A9806" s="10" t="n"/>
      <c r="D9806">
        <f>IFERROR(VLOOKUP(C9806,Produtos!A:B,2,FALSE),"")</f>
        <v/>
      </c>
      <c r="F9806" s="10">
        <f>IFERROR(INDEX(Lotes!$E:$E,MATCH(1,(Lotes!$A:$A=C9806)*(Lotes!$C:$C=E9806),0)),"")</f>
        <v/>
      </c>
      <c r="G9806" s="14" t="n"/>
    </row>
    <row r="9807">
      <c r="A9807" s="10" t="n"/>
      <c r="D9807">
        <f>IFERROR(VLOOKUP(C9807,Produtos!A:B,2,FALSE),"")</f>
        <v/>
      </c>
      <c r="F9807" s="10">
        <f>IFERROR(INDEX(Lotes!$E:$E,MATCH(1,(Lotes!$A:$A=C9807)*(Lotes!$C:$C=E9807),0)),"")</f>
        <v/>
      </c>
      <c r="G9807" s="14" t="n"/>
    </row>
    <row r="9808">
      <c r="A9808" s="10" t="n"/>
      <c r="D9808">
        <f>IFERROR(VLOOKUP(C9808,Produtos!A:B,2,FALSE),"")</f>
        <v/>
      </c>
      <c r="F9808" s="10">
        <f>IFERROR(INDEX(Lotes!$E:$E,MATCH(1,(Lotes!$A:$A=C9808)*(Lotes!$C:$C=E9808),0)),"")</f>
        <v/>
      </c>
      <c r="G9808" s="14" t="n"/>
    </row>
    <row r="9809">
      <c r="A9809" s="10" t="n"/>
      <c r="D9809">
        <f>IFERROR(VLOOKUP(C9809,Produtos!A:B,2,FALSE),"")</f>
        <v/>
      </c>
      <c r="F9809" s="10">
        <f>IFERROR(INDEX(Lotes!$E:$E,MATCH(1,(Lotes!$A:$A=C9809)*(Lotes!$C:$C=E9809),0)),"")</f>
        <v/>
      </c>
      <c r="G9809" s="14" t="n"/>
    </row>
    <row r="9810">
      <c r="A9810" s="10" t="n"/>
      <c r="D9810">
        <f>IFERROR(VLOOKUP(C9810,Produtos!A:B,2,FALSE),"")</f>
        <v/>
      </c>
      <c r="F9810" s="10">
        <f>IFERROR(INDEX(Lotes!$E:$E,MATCH(1,(Lotes!$A:$A=C9810)*(Lotes!$C:$C=E9810),0)),"")</f>
        <v/>
      </c>
      <c r="G9810" s="14" t="n"/>
    </row>
    <row r="9811">
      <c r="A9811" s="10" t="n"/>
      <c r="D9811">
        <f>IFERROR(VLOOKUP(C9811,Produtos!A:B,2,FALSE),"")</f>
        <v/>
      </c>
      <c r="F9811" s="10">
        <f>IFERROR(INDEX(Lotes!$E:$E,MATCH(1,(Lotes!$A:$A=C9811)*(Lotes!$C:$C=E9811),0)),"")</f>
        <v/>
      </c>
      <c r="G9811" s="14" t="n"/>
    </row>
    <row r="9812">
      <c r="A9812" s="10" t="n"/>
      <c r="D9812">
        <f>IFERROR(VLOOKUP(C9812,Produtos!A:B,2,FALSE),"")</f>
        <v/>
      </c>
      <c r="F9812" s="10">
        <f>IFERROR(INDEX(Lotes!$E:$E,MATCH(1,(Lotes!$A:$A=C9812)*(Lotes!$C:$C=E9812),0)),"")</f>
        <v/>
      </c>
      <c r="G9812" s="14" t="n"/>
    </row>
    <row r="9813">
      <c r="A9813" s="10" t="n"/>
      <c r="D9813">
        <f>IFERROR(VLOOKUP(C9813,Produtos!A:B,2,FALSE),"")</f>
        <v/>
      </c>
      <c r="F9813" s="10">
        <f>IFERROR(INDEX(Lotes!$E:$E,MATCH(1,(Lotes!$A:$A=C9813)*(Lotes!$C:$C=E9813),0)),"")</f>
        <v/>
      </c>
      <c r="G9813" s="14" t="n"/>
    </row>
    <row r="9814">
      <c r="A9814" s="10" t="n"/>
      <c r="D9814">
        <f>IFERROR(VLOOKUP(C9814,Produtos!A:B,2,FALSE),"")</f>
        <v/>
      </c>
      <c r="F9814" s="10">
        <f>IFERROR(INDEX(Lotes!$E:$E,MATCH(1,(Lotes!$A:$A=C9814)*(Lotes!$C:$C=E9814),0)),"")</f>
        <v/>
      </c>
      <c r="G9814" s="14" t="n"/>
    </row>
    <row r="9815">
      <c r="A9815" s="10" t="n"/>
      <c r="D9815">
        <f>IFERROR(VLOOKUP(C9815,Produtos!A:B,2,FALSE),"")</f>
        <v/>
      </c>
      <c r="F9815" s="10">
        <f>IFERROR(INDEX(Lotes!$E:$E,MATCH(1,(Lotes!$A:$A=C9815)*(Lotes!$C:$C=E9815),0)),"")</f>
        <v/>
      </c>
      <c r="G9815" s="14" t="n"/>
    </row>
    <row r="9816">
      <c r="A9816" s="10" t="n"/>
      <c r="D9816">
        <f>IFERROR(VLOOKUP(C9816,Produtos!A:B,2,FALSE),"")</f>
        <v/>
      </c>
      <c r="F9816" s="10">
        <f>IFERROR(INDEX(Lotes!$E:$E,MATCH(1,(Lotes!$A:$A=C9816)*(Lotes!$C:$C=E9816),0)),"")</f>
        <v/>
      </c>
      <c r="G9816" s="14" t="n"/>
    </row>
    <row r="9817">
      <c r="A9817" s="10" t="n"/>
      <c r="D9817">
        <f>IFERROR(VLOOKUP(C9817,Produtos!A:B,2,FALSE),"")</f>
        <v/>
      </c>
      <c r="F9817" s="10">
        <f>IFERROR(INDEX(Lotes!$E:$E,MATCH(1,(Lotes!$A:$A=C9817)*(Lotes!$C:$C=E9817),0)),"")</f>
        <v/>
      </c>
      <c r="G9817" s="14" t="n"/>
    </row>
    <row r="9818">
      <c r="A9818" s="10" t="n"/>
      <c r="D9818">
        <f>IFERROR(VLOOKUP(C9818,Produtos!A:B,2,FALSE),"")</f>
        <v/>
      </c>
      <c r="F9818" s="10">
        <f>IFERROR(INDEX(Lotes!$E:$E,MATCH(1,(Lotes!$A:$A=C9818)*(Lotes!$C:$C=E9818),0)),"")</f>
        <v/>
      </c>
      <c r="G9818" s="14" t="n"/>
    </row>
    <row r="9819">
      <c r="A9819" s="10" t="n"/>
      <c r="D9819">
        <f>IFERROR(VLOOKUP(C9819,Produtos!A:B,2,FALSE),"")</f>
        <v/>
      </c>
      <c r="F9819" s="10">
        <f>IFERROR(INDEX(Lotes!$E:$E,MATCH(1,(Lotes!$A:$A=C9819)*(Lotes!$C:$C=E9819),0)),"")</f>
        <v/>
      </c>
      <c r="G9819" s="14" t="n"/>
    </row>
    <row r="9820">
      <c r="A9820" s="10" t="n"/>
      <c r="D9820">
        <f>IFERROR(VLOOKUP(C9820,Produtos!A:B,2,FALSE),"")</f>
        <v/>
      </c>
      <c r="F9820" s="10">
        <f>IFERROR(INDEX(Lotes!$E:$E,MATCH(1,(Lotes!$A:$A=C9820)*(Lotes!$C:$C=E9820),0)),"")</f>
        <v/>
      </c>
      <c r="G9820" s="14" t="n"/>
    </row>
    <row r="9821">
      <c r="A9821" s="10" t="n"/>
      <c r="D9821">
        <f>IFERROR(VLOOKUP(C9821,Produtos!A:B,2,FALSE),"")</f>
        <v/>
      </c>
      <c r="F9821" s="10">
        <f>IFERROR(INDEX(Lotes!$E:$E,MATCH(1,(Lotes!$A:$A=C9821)*(Lotes!$C:$C=E9821),0)),"")</f>
        <v/>
      </c>
      <c r="G9821" s="14" t="n"/>
    </row>
    <row r="9822">
      <c r="A9822" s="10" t="n"/>
      <c r="D9822">
        <f>IFERROR(VLOOKUP(C9822,Produtos!A:B,2,FALSE),"")</f>
        <v/>
      </c>
      <c r="F9822" s="10">
        <f>IFERROR(INDEX(Lotes!$E:$E,MATCH(1,(Lotes!$A:$A=C9822)*(Lotes!$C:$C=E9822),0)),"")</f>
        <v/>
      </c>
      <c r="G9822" s="14" t="n"/>
    </row>
    <row r="9823">
      <c r="A9823" s="10" t="n"/>
      <c r="D9823">
        <f>IFERROR(VLOOKUP(C9823,Produtos!A:B,2,FALSE),"")</f>
        <v/>
      </c>
      <c r="F9823" s="10">
        <f>IFERROR(INDEX(Lotes!$E:$E,MATCH(1,(Lotes!$A:$A=C9823)*(Lotes!$C:$C=E9823),0)),"")</f>
        <v/>
      </c>
      <c r="G9823" s="14" t="n"/>
    </row>
    <row r="9824">
      <c r="A9824" s="10" t="n"/>
      <c r="D9824">
        <f>IFERROR(VLOOKUP(C9824,Produtos!A:B,2,FALSE),"")</f>
        <v/>
      </c>
      <c r="F9824" s="10">
        <f>IFERROR(INDEX(Lotes!$E:$E,MATCH(1,(Lotes!$A:$A=C9824)*(Lotes!$C:$C=E9824),0)),"")</f>
        <v/>
      </c>
      <c r="G9824" s="14" t="n"/>
    </row>
    <row r="9825">
      <c r="A9825" s="10" t="n"/>
      <c r="D9825">
        <f>IFERROR(VLOOKUP(C9825,Produtos!A:B,2,FALSE),"")</f>
        <v/>
      </c>
      <c r="F9825" s="10">
        <f>IFERROR(INDEX(Lotes!$E:$E,MATCH(1,(Lotes!$A:$A=C9825)*(Lotes!$C:$C=E9825),0)),"")</f>
        <v/>
      </c>
      <c r="G9825" s="14" t="n"/>
    </row>
    <row r="9826">
      <c r="A9826" s="10" t="n"/>
      <c r="D9826">
        <f>IFERROR(VLOOKUP(C9826,Produtos!A:B,2,FALSE),"")</f>
        <v/>
      </c>
      <c r="F9826" s="10">
        <f>IFERROR(INDEX(Lotes!$E:$E,MATCH(1,(Lotes!$A:$A=C9826)*(Lotes!$C:$C=E9826),0)),"")</f>
        <v/>
      </c>
      <c r="G9826" s="14" t="n"/>
    </row>
    <row r="9827">
      <c r="A9827" s="10" t="n"/>
      <c r="D9827">
        <f>IFERROR(VLOOKUP(C9827,Produtos!A:B,2,FALSE),"")</f>
        <v/>
      </c>
      <c r="F9827" s="10">
        <f>IFERROR(INDEX(Lotes!$E:$E,MATCH(1,(Lotes!$A:$A=C9827)*(Lotes!$C:$C=E9827),0)),"")</f>
        <v/>
      </c>
      <c r="G9827" s="14" t="n"/>
    </row>
    <row r="9828">
      <c r="A9828" s="10" t="n"/>
      <c r="D9828">
        <f>IFERROR(VLOOKUP(C9828,Produtos!A:B,2,FALSE),"")</f>
        <v/>
      </c>
      <c r="F9828" s="10">
        <f>IFERROR(INDEX(Lotes!$E:$E,MATCH(1,(Lotes!$A:$A=C9828)*(Lotes!$C:$C=E9828),0)),"")</f>
        <v/>
      </c>
      <c r="G9828" s="14" t="n"/>
    </row>
    <row r="9829">
      <c r="A9829" s="10" t="n"/>
      <c r="D9829">
        <f>IFERROR(VLOOKUP(C9829,Produtos!A:B,2,FALSE),"")</f>
        <v/>
      </c>
      <c r="F9829" s="10">
        <f>IFERROR(INDEX(Lotes!$E:$E,MATCH(1,(Lotes!$A:$A=C9829)*(Lotes!$C:$C=E9829),0)),"")</f>
        <v/>
      </c>
      <c r="G9829" s="14" t="n"/>
    </row>
    <row r="9830">
      <c r="A9830" s="10" t="n"/>
      <c r="D9830">
        <f>IFERROR(VLOOKUP(C9830,Produtos!A:B,2,FALSE),"")</f>
        <v/>
      </c>
      <c r="F9830" s="10">
        <f>IFERROR(INDEX(Lotes!$E:$E,MATCH(1,(Lotes!$A:$A=C9830)*(Lotes!$C:$C=E9830),0)),"")</f>
        <v/>
      </c>
      <c r="G9830" s="14" t="n"/>
    </row>
    <row r="9831">
      <c r="A9831" s="10" t="n"/>
      <c r="D9831">
        <f>IFERROR(VLOOKUP(C9831,Produtos!A:B,2,FALSE),"")</f>
        <v/>
      </c>
      <c r="F9831" s="10">
        <f>IFERROR(INDEX(Lotes!$E:$E,MATCH(1,(Lotes!$A:$A=C9831)*(Lotes!$C:$C=E9831),0)),"")</f>
        <v/>
      </c>
      <c r="G9831" s="14" t="n"/>
    </row>
    <row r="9832">
      <c r="A9832" s="10" t="n"/>
      <c r="D9832">
        <f>IFERROR(VLOOKUP(C9832,Produtos!A:B,2,FALSE),"")</f>
        <v/>
      </c>
      <c r="F9832" s="10">
        <f>IFERROR(INDEX(Lotes!$E:$E,MATCH(1,(Lotes!$A:$A=C9832)*(Lotes!$C:$C=E9832),0)),"")</f>
        <v/>
      </c>
      <c r="G9832" s="14" t="n"/>
    </row>
    <row r="9833">
      <c r="A9833" s="10" t="n"/>
      <c r="D9833">
        <f>IFERROR(VLOOKUP(C9833,Produtos!A:B,2,FALSE),"")</f>
        <v/>
      </c>
      <c r="F9833" s="10">
        <f>IFERROR(INDEX(Lotes!$E:$E,MATCH(1,(Lotes!$A:$A=C9833)*(Lotes!$C:$C=E9833),0)),"")</f>
        <v/>
      </c>
      <c r="G9833" s="14" t="n"/>
    </row>
    <row r="9834">
      <c r="A9834" s="10" t="n"/>
      <c r="D9834">
        <f>IFERROR(VLOOKUP(C9834,Produtos!A:B,2,FALSE),"")</f>
        <v/>
      </c>
      <c r="F9834" s="10">
        <f>IFERROR(INDEX(Lotes!$E:$E,MATCH(1,(Lotes!$A:$A=C9834)*(Lotes!$C:$C=E9834),0)),"")</f>
        <v/>
      </c>
      <c r="G9834" s="14" t="n"/>
    </row>
    <row r="9835">
      <c r="A9835" s="10" t="n"/>
      <c r="D9835">
        <f>IFERROR(VLOOKUP(C9835,Produtos!A:B,2,FALSE),"")</f>
        <v/>
      </c>
      <c r="F9835" s="10">
        <f>IFERROR(INDEX(Lotes!$E:$E,MATCH(1,(Lotes!$A:$A=C9835)*(Lotes!$C:$C=E9835),0)),"")</f>
        <v/>
      </c>
      <c r="G9835" s="14" t="n"/>
    </row>
    <row r="9836">
      <c r="A9836" s="10" t="n"/>
      <c r="D9836">
        <f>IFERROR(VLOOKUP(C9836,Produtos!A:B,2,FALSE),"")</f>
        <v/>
      </c>
      <c r="F9836" s="10">
        <f>IFERROR(INDEX(Lotes!$E:$E,MATCH(1,(Lotes!$A:$A=C9836)*(Lotes!$C:$C=E9836),0)),"")</f>
        <v/>
      </c>
      <c r="G9836" s="14" t="n"/>
    </row>
    <row r="9837">
      <c r="A9837" s="10" t="n"/>
      <c r="D9837">
        <f>IFERROR(VLOOKUP(C9837,Produtos!A:B,2,FALSE),"")</f>
        <v/>
      </c>
      <c r="F9837" s="10">
        <f>IFERROR(INDEX(Lotes!$E:$E,MATCH(1,(Lotes!$A:$A=C9837)*(Lotes!$C:$C=E9837),0)),"")</f>
        <v/>
      </c>
      <c r="G9837" s="14" t="n"/>
    </row>
    <row r="9838">
      <c r="A9838" s="10" t="n"/>
      <c r="D9838">
        <f>IFERROR(VLOOKUP(C9838,Produtos!A:B,2,FALSE),"")</f>
        <v/>
      </c>
      <c r="F9838" s="10">
        <f>IFERROR(INDEX(Lotes!$E:$E,MATCH(1,(Lotes!$A:$A=C9838)*(Lotes!$C:$C=E9838),0)),"")</f>
        <v/>
      </c>
      <c r="G9838" s="14" t="n"/>
    </row>
    <row r="9839">
      <c r="A9839" s="10" t="n"/>
      <c r="D9839">
        <f>IFERROR(VLOOKUP(C9839,Produtos!A:B,2,FALSE),"")</f>
        <v/>
      </c>
      <c r="F9839" s="10">
        <f>IFERROR(INDEX(Lotes!$E:$E,MATCH(1,(Lotes!$A:$A=C9839)*(Lotes!$C:$C=E9839),0)),"")</f>
        <v/>
      </c>
      <c r="G9839" s="14" t="n"/>
    </row>
    <row r="9840">
      <c r="A9840" s="10" t="n"/>
      <c r="D9840">
        <f>IFERROR(VLOOKUP(C9840,Produtos!A:B,2,FALSE),"")</f>
        <v/>
      </c>
      <c r="F9840" s="10">
        <f>IFERROR(INDEX(Lotes!$E:$E,MATCH(1,(Lotes!$A:$A=C9840)*(Lotes!$C:$C=E9840),0)),"")</f>
        <v/>
      </c>
      <c r="G9840" s="14" t="n"/>
    </row>
    <row r="9841">
      <c r="A9841" s="10" t="n"/>
      <c r="D9841">
        <f>IFERROR(VLOOKUP(C9841,Produtos!A:B,2,FALSE),"")</f>
        <v/>
      </c>
      <c r="F9841" s="10">
        <f>IFERROR(INDEX(Lotes!$E:$E,MATCH(1,(Lotes!$A:$A=C9841)*(Lotes!$C:$C=E9841),0)),"")</f>
        <v/>
      </c>
      <c r="G9841" s="14" t="n"/>
    </row>
    <row r="9842">
      <c r="A9842" s="10" t="n"/>
      <c r="D9842">
        <f>IFERROR(VLOOKUP(C9842,Produtos!A:B,2,FALSE),"")</f>
        <v/>
      </c>
      <c r="F9842" s="10">
        <f>IFERROR(INDEX(Lotes!$E:$E,MATCH(1,(Lotes!$A:$A=C9842)*(Lotes!$C:$C=E9842),0)),"")</f>
        <v/>
      </c>
      <c r="G9842" s="14" t="n"/>
    </row>
    <row r="9843">
      <c r="A9843" s="10" t="n"/>
      <c r="D9843">
        <f>IFERROR(VLOOKUP(C9843,Produtos!A:B,2,FALSE),"")</f>
        <v/>
      </c>
      <c r="F9843" s="10">
        <f>IFERROR(INDEX(Lotes!$E:$E,MATCH(1,(Lotes!$A:$A=C9843)*(Lotes!$C:$C=E9843),0)),"")</f>
        <v/>
      </c>
      <c r="G9843" s="14" t="n"/>
    </row>
    <row r="9844">
      <c r="A9844" s="10" t="n"/>
      <c r="D9844">
        <f>IFERROR(VLOOKUP(C9844,Produtos!A:B,2,FALSE),"")</f>
        <v/>
      </c>
      <c r="F9844" s="10">
        <f>IFERROR(INDEX(Lotes!$E:$E,MATCH(1,(Lotes!$A:$A=C9844)*(Lotes!$C:$C=E9844),0)),"")</f>
        <v/>
      </c>
      <c r="G9844" s="14" t="n"/>
    </row>
    <row r="9845">
      <c r="A9845" s="10" t="n"/>
      <c r="D9845">
        <f>IFERROR(VLOOKUP(C9845,Produtos!A:B,2,FALSE),"")</f>
        <v/>
      </c>
      <c r="F9845" s="10">
        <f>IFERROR(INDEX(Lotes!$E:$E,MATCH(1,(Lotes!$A:$A=C9845)*(Lotes!$C:$C=E9845),0)),"")</f>
        <v/>
      </c>
      <c r="G9845" s="14" t="n"/>
    </row>
    <row r="9846">
      <c r="A9846" s="10" t="n"/>
      <c r="D9846">
        <f>IFERROR(VLOOKUP(C9846,Produtos!A:B,2,FALSE),"")</f>
        <v/>
      </c>
      <c r="F9846" s="10">
        <f>IFERROR(INDEX(Lotes!$E:$E,MATCH(1,(Lotes!$A:$A=C9846)*(Lotes!$C:$C=E9846),0)),"")</f>
        <v/>
      </c>
      <c r="G9846" s="14" t="n"/>
    </row>
    <row r="9847">
      <c r="A9847" s="10" t="n"/>
      <c r="D9847">
        <f>IFERROR(VLOOKUP(C9847,Produtos!A:B,2,FALSE),"")</f>
        <v/>
      </c>
      <c r="F9847" s="10">
        <f>IFERROR(INDEX(Lotes!$E:$E,MATCH(1,(Lotes!$A:$A=C9847)*(Lotes!$C:$C=E9847),0)),"")</f>
        <v/>
      </c>
      <c r="G9847" s="14" t="n"/>
    </row>
    <row r="9848">
      <c r="A9848" s="10" t="n"/>
      <c r="D9848">
        <f>IFERROR(VLOOKUP(C9848,Produtos!A:B,2,FALSE),"")</f>
        <v/>
      </c>
      <c r="F9848" s="10">
        <f>IFERROR(INDEX(Lotes!$E:$E,MATCH(1,(Lotes!$A:$A=C9848)*(Lotes!$C:$C=E9848),0)),"")</f>
        <v/>
      </c>
      <c r="G9848" s="14" t="n"/>
    </row>
    <row r="9849">
      <c r="A9849" s="10" t="n"/>
      <c r="D9849">
        <f>IFERROR(VLOOKUP(C9849,Produtos!A:B,2,FALSE),"")</f>
        <v/>
      </c>
      <c r="F9849" s="10">
        <f>IFERROR(INDEX(Lotes!$E:$E,MATCH(1,(Lotes!$A:$A=C9849)*(Lotes!$C:$C=E9849),0)),"")</f>
        <v/>
      </c>
      <c r="G9849" s="14" t="n"/>
    </row>
    <row r="9850">
      <c r="A9850" s="10" t="n"/>
      <c r="D9850">
        <f>IFERROR(VLOOKUP(C9850,Produtos!A:B,2,FALSE),"")</f>
        <v/>
      </c>
      <c r="F9850" s="10">
        <f>IFERROR(INDEX(Lotes!$E:$E,MATCH(1,(Lotes!$A:$A=C9850)*(Lotes!$C:$C=E9850),0)),"")</f>
        <v/>
      </c>
      <c r="G9850" s="14" t="n"/>
    </row>
    <row r="9851">
      <c r="A9851" s="10" t="n"/>
      <c r="D9851">
        <f>IFERROR(VLOOKUP(C9851,Produtos!A:B,2,FALSE),"")</f>
        <v/>
      </c>
      <c r="F9851" s="10">
        <f>IFERROR(INDEX(Lotes!$E:$E,MATCH(1,(Lotes!$A:$A=C9851)*(Lotes!$C:$C=E9851),0)),"")</f>
        <v/>
      </c>
      <c r="G9851" s="14" t="n"/>
    </row>
    <row r="9852">
      <c r="A9852" s="10" t="n"/>
      <c r="D9852">
        <f>IFERROR(VLOOKUP(C9852,Produtos!A:B,2,FALSE),"")</f>
        <v/>
      </c>
      <c r="F9852" s="10">
        <f>IFERROR(INDEX(Lotes!$E:$E,MATCH(1,(Lotes!$A:$A=C9852)*(Lotes!$C:$C=E9852),0)),"")</f>
        <v/>
      </c>
      <c r="G9852" s="14" t="n"/>
    </row>
    <row r="9853">
      <c r="A9853" s="10" t="n"/>
      <c r="D9853">
        <f>IFERROR(VLOOKUP(C9853,Produtos!A:B,2,FALSE),"")</f>
        <v/>
      </c>
      <c r="F9853" s="10">
        <f>IFERROR(INDEX(Lotes!$E:$E,MATCH(1,(Lotes!$A:$A=C9853)*(Lotes!$C:$C=E9853),0)),"")</f>
        <v/>
      </c>
      <c r="G9853" s="14" t="n"/>
    </row>
    <row r="9854">
      <c r="A9854" s="10" t="n"/>
      <c r="D9854">
        <f>IFERROR(VLOOKUP(C9854,Produtos!A:B,2,FALSE),"")</f>
        <v/>
      </c>
      <c r="F9854" s="10">
        <f>IFERROR(INDEX(Lotes!$E:$E,MATCH(1,(Lotes!$A:$A=C9854)*(Lotes!$C:$C=E9854),0)),"")</f>
        <v/>
      </c>
      <c r="G9854" s="14" t="n"/>
    </row>
    <row r="9855">
      <c r="A9855" s="10" t="n"/>
      <c r="D9855">
        <f>IFERROR(VLOOKUP(C9855,Produtos!A:B,2,FALSE),"")</f>
        <v/>
      </c>
      <c r="F9855" s="10">
        <f>IFERROR(INDEX(Lotes!$E:$E,MATCH(1,(Lotes!$A:$A=C9855)*(Lotes!$C:$C=E9855),0)),"")</f>
        <v/>
      </c>
      <c r="G9855" s="14" t="n"/>
    </row>
    <row r="9856">
      <c r="A9856" s="10" t="n"/>
      <c r="D9856">
        <f>IFERROR(VLOOKUP(C9856,Produtos!A:B,2,FALSE),"")</f>
        <v/>
      </c>
      <c r="F9856" s="10">
        <f>IFERROR(INDEX(Lotes!$E:$E,MATCH(1,(Lotes!$A:$A=C9856)*(Lotes!$C:$C=E9856),0)),"")</f>
        <v/>
      </c>
      <c r="G9856" s="14" t="n"/>
    </row>
    <row r="9857">
      <c r="A9857" s="10" t="n"/>
      <c r="D9857">
        <f>IFERROR(VLOOKUP(C9857,Produtos!A:B,2,FALSE),"")</f>
        <v/>
      </c>
      <c r="F9857" s="10">
        <f>IFERROR(INDEX(Lotes!$E:$E,MATCH(1,(Lotes!$A:$A=C9857)*(Lotes!$C:$C=E9857),0)),"")</f>
        <v/>
      </c>
      <c r="G9857" s="14" t="n"/>
    </row>
    <row r="9858">
      <c r="A9858" s="10" t="n"/>
      <c r="D9858">
        <f>IFERROR(VLOOKUP(C9858,Produtos!A:B,2,FALSE),"")</f>
        <v/>
      </c>
      <c r="F9858" s="10">
        <f>IFERROR(INDEX(Lotes!$E:$E,MATCH(1,(Lotes!$A:$A=C9858)*(Lotes!$C:$C=E9858),0)),"")</f>
        <v/>
      </c>
      <c r="G9858" s="14" t="n"/>
    </row>
    <row r="9859">
      <c r="A9859" s="10" t="n"/>
      <c r="D9859">
        <f>IFERROR(VLOOKUP(C9859,Produtos!A:B,2,FALSE),"")</f>
        <v/>
      </c>
      <c r="F9859" s="10">
        <f>IFERROR(INDEX(Lotes!$E:$E,MATCH(1,(Lotes!$A:$A=C9859)*(Lotes!$C:$C=E9859),0)),"")</f>
        <v/>
      </c>
      <c r="G9859" s="14" t="n"/>
    </row>
    <row r="9860">
      <c r="A9860" s="10" t="n"/>
      <c r="D9860">
        <f>IFERROR(VLOOKUP(C9860,Produtos!A:B,2,FALSE),"")</f>
        <v/>
      </c>
      <c r="F9860" s="10">
        <f>IFERROR(INDEX(Lotes!$E:$E,MATCH(1,(Lotes!$A:$A=C9860)*(Lotes!$C:$C=E9860),0)),"")</f>
        <v/>
      </c>
      <c r="G9860" s="14" t="n"/>
    </row>
    <row r="9861">
      <c r="A9861" s="10" t="n"/>
      <c r="D9861">
        <f>IFERROR(VLOOKUP(C9861,Produtos!A:B,2,FALSE),"")</f>
        <v/>
      </c>
      <c r="F9861" s="10">
        <f>IFERROR(INDEX(Lotes!$E:$E,MATCH(1,(Lotes!$A:$A=C9861)*(Lotes!$C:$C=E9861),0)),"")</f>
        <v/>
      </c>
      <c r="G9861" s="14" t="n"/>
    </row>
    <row r="9862">
      <c r="A9862" s="10" t="n"/>
      <c r="D9862">
        <f>IFERROR(VLOOKUP(C9862,Produtos!A:B,2,FALSE),"")</f>
        <v/>
      </c>
      <c r="F9862" s="10">
        <f>IFERROR(INDEX(Lotes!$E:$E,MATCH(1,(Lotes!$A:$A=C9862)*(Lotes!$C:$C=E9862),0)),"")</f>
        <v/>
      </c>
      <c r="G9862" s="14" t="n"/>
    </row>
    <row r="9863">
      <c r="A9863" s="10" t="n"/>
      <c r="D9863">
        <f>IFERROR(VLOOKUP(C9863,Produtos!A:B,2,FALSE),"")</f>
        <v/>
      </c>
      <c r="F9863" s="10">
        <f>IFERROR(INDEX(Lotes!$E:$E,MATCH(1,(Lotes!$A:$A=C9863)*(Lotes!$C:$C=E9863),0)),"")</f>
        <v/>
      </c>
      <c r="G9863" s="14" t="n"/>
    </row>
    <row r="9864">
      <c r="A9864" s="10" t="n"/>
      <c r="D9864">
        <f>IFERROR(VLOOKUP(C9864,Produtos!A:B,2,FALSE),"")</f>
        <v/>
      </c>
      <c r="F9864" s="10">
        <f>IFERROR(INDEX(Lotes!$E:$E,MATCH(1,(Lotes!$A:$A=C9864)*(Lotes!$C:$C=E9864),0)),"")</f>
        <v/>
      </c>
      <c r="G9864" s="14" t="n"/>
    </row>
    <row r="9865">
      <c r="A9865" s="10" t="n"/>
      <c r="D9865">
        <f>IFERROR(VLOOKUP(C9865,Produtos!A:B,2,FALSE),"")</f>
        <v/>
      </c>
      <c r="F9865" s="10">
        <f>IFERROR(INDEX(Lotes!$E:$E,MATCH(1,(Lotes!$A:$A=C9865)*(Lotes!$C:$C=E9865),0)),"")</f>
        <v/>
      </c>
      <c r="G9865" s="14" t="n"/>
    </row>
    <row r="9866">
      <c r="A9866" s="10" t="n"/>
      <c r="D9866">
        <f>IFERROR(VLOOKUP(C9866,Produtos!A:B,2,FALSE),"")</f>
        <v/>
      </c>
      <c r="F9866" s="10">
        <f>IFERROR(INDEX(Lotes!$E:$E,MATCH(1,(Lotes!$A:$A=C9866)*(Lotes!$C:$C=E9866),0)),"")</f>
        <v/>
      </c>
      <c r="G9866" s="14" t="n"/>
    </row>
    <row r="9867">
      <c r="A9867" s="10" t="n"/>
      <c r="D9867">
        <f>IFERROR(VLOOKUP(C9867,Produtos!A:B,2,FALSE),"")</f>
        <v/>
      </c>
      <c r="F9867" s="10">
        <f>IFERROR(INDEX(Lotes!$E:$E,MATCH(1,(Lotes!$A:$A=C9867)*(Lotes!$C:$C=E9867),0)),"")</f>
        <v/>
      </c>
      <c r="G9867" s="14" t="n"/>
    </row>
    <row r="9868">
      <c r="A9868" s="10" t="n"/>
      <c r="D9868">
        <f>IFERROR(VLOOKUP(C9868,Produtos!A:B,2,FALSE),"")</f>
        <v/>
      </c>
      <c r="F9868" s="10">
        <f>IFERROR(INDEX(Lotes!$E:$E,MATCH(1,(Lotes!$A:$A=C9868)*(Lotes!$C:$C=E9868),0)),"")</f>
        <v/>
      </c>
      <c r="G9868" s="14" t="n"/>
    </row>
    <row r="9869">
      <c r="A9869" s="10" t="n"/>
      <c r="D9869">
        <f>IFERROR(VLOOKUP(C9869,Produtos!A:B,2,FALSE),"")</f>
        <v/>
      </c>
      <c r="F9869" s="10">
        <f>IFERROR(INDEX(Lotes!$E:$E,MATCH(1,(Lotes!$A:$A=C9869)*(Lotes!$C:$C=E9869),0)),"")</f>
        <v/>
      </c>
      <c r="G9869" s="14" t="n"/>
    </row>
    <row r="9870">
      <c r="A9870" s="10" t="n"/>
      <c r="D9870">
        <f>IFERROR(VLOOKUP(C9870,Produtos!A:B,2,FALSE),"")</f>
        <v/>
      </c>
      <c r="F9870" s="10">
        <f>IFERROR(INDEX(Lotes!$E:$E,MATCH(1,(Lotes!$A:$A=C9870)*(Lotes!$C:$C=E9870),0)),"")</f>
        <v/>
      </c>
      <c r="G9870" s="14" t="n"/>
    </row>
    <row r="9871">
      <c r="A9871" s="10" t="n"/>
      <c r="D9871">
        <f>IFERROR(VLOOKUP(C9871,Produtos!A:B,2,FALSE),"")</f>
        <v/>
      </c>
      <c r="F9871" s="10">
        <f>IFERROR(INDEX(Lotes!$E:$E,MATCH(1,(Lotes!$A:$A=C9871)*(Lotes!$C:$C=E9871),0)),"")</f>
        <v/>
      </c>
      <c r="G9871" s="14" t="n"/>
    </row>
    <row r="9872">
      <c r="A9872" s="10" t="n"/>
      <c r="D9872">
        <f>IFERROR(VLOOKUP(C9872,Produtos!A:B,2,FALSE),"")</f>
        <v/>
      </c>
      <c r="F9872" s="10">
        <f>IFERROR(INDEX(Lotes!$E:$E,MATCH(1,(Lotes!$A:$A=C9872)*(Lotes!$C:$C=E9872),0)),"")</f>
        <v/>
      </c>
      <c r="G9872" s="14" t="n"/>
    </row>
    <row r="9873">
      <c r="A9873" s="10" t="n"/>
      <c r="D9873">
        <f>IFERROR(VLOOKUP(C9873,Produtos!A:B,2,FALSE),"")</f>
        <v/>
      </c>
      <c r="F9873" s="10">
        <f>IFERROR(INDEX(Lotes!$E:$E,MATCH(1,(Lotes!$A:$A=C9873)*(Lotes!$C:$C=E9873),0)),"")</f>
        <v/>
      </c>
      <c r="G9873" s="14" t="n"/>
    </row>
    <row r="9874">
      <c r="A9874" s="10" t="n"/>
      <c r="D9874">
        <f>IFERROR(VLOOKUP(C9874,Produtos!A:B,2,FALSE),"")</f>
        <v/>
      </c>
      <c r="F9874" s="10">
        <f>IFERROR(INDEX(Lotes!$E:$E,MATCH(1,(Lotes!$A:$A=C9874)*(Lotes!$C:$C=E9874),0)),"")</f>
        <v/>
      </c>
      <c r="G9874" s="14" t="n"/>
    </row>
    <row r="9875">
      <c r="A9875" s="10" t="n"/>
      <c r="D9875">
        <f>IFERROR(VLOOKUP(C9875,Produtos!A:B,2,FALSE),"")</f>
        <v/>
      </c>
      <c r="F9875" s="10">
        <f>IFERROR(INDEX(Lotes!$E:$E,MATCH(1,(Lotes!$A:$A=C9875)*(Lotes!$C:$C=E9875),0)),"")</f>
        <v/>
      </c>
      <c r="G9875" s="14" t="n"/>
    </row>
    <row r="9876">
      <c r="A9876" s="10" t="n"/>
      <c r="D9876">
        <f>IFERROR(VLOOKUP(C9876,Produtos!A:B,2,FALSE),"")</f>
        <v/>
      </c>
      <c r="F9876" s="10">
        <f>IFERROR(INDEX(Lotes!$E:$E,MATCH(1,(Lotes!$A:$A=C9876)*(Lotes!$C:$C=E9876),0)),"")</f>
        <v/>
      </c>
      <c r="G9876" s="14" t="n"/>
    </row>
    <row r="9877">
      <c r="A9877" s="10" t="n"/>
      <c r="D9877">
        <f>IFERROR(VLOOKUP(C9877,Produtos!A:B,2,FALSE),"")</f>
        <v/>
      </c>
      <c r="F9877" s="10">
        <f>IFERROR(INDEX(Lotes!$E:$E,MATCH(1,(Lotes!$A:$A=C9877)*(Lotes!$C:$C=E9877),0)),"")</f>
        <v/>
      </c>
      <c r="G9877" s="14" t="n"/>
    </row>
    <row r="9878">
      <c r="A9878" s="10" t="n"/>
      <c r="D9878">
        <f>IFERROR(VLOOKUP(C9878,Produtos!A:B,2,FALSE),"")</f>
        <v/>
      </c>
      <c r="F9878" s="10">
        <f>IFERROR(INDEX(Lotes!$E:$E,MATCH(1,(Lotes!$A:$A=C9878)*(Lotes!$C:$C=E9878),0)),"")</f>
        <v/>
      </c>
      <c r="G9878" s="14" t="n"/>
    </row>
    <row r="9879">
      <c r="A9879" s="10" t="n"/>
      <c r="D9879">
        <f>IFERROR(VLOOKUP(C9879,Produtos!A:B,2,FALSE),"")</f>
        <v/>
      </c>
      <c r="F9879" s="10">
        <f>IFERROR(INDEX(Lotes!$E:$E,MATCH(1,(Lotes!$A:$A=C9879)*(Lotes!$C:$C=E9879),0)),"")</f>
        <v/>
      </c>
      <c r="G9879" s="14" t="n"/>
    </row>
    <row r="9880">
      <c r="A9880" s="10" t="n"/>
      <c r="D9880">
        <f>IFERROR(VLOOKUP(C9880,Produtos!A:B,2,FALSE),"")</f>
        <v/>
      </c>
      <c r="F9880" s="10">
        <f>IFERROR(INDEX(Lotes!$E:$E,MATCH(1,(Lotes!$A:$A=C9880)*(Lotes!$C:$C=E9880),0)),"")</f>
        <v/>
      </c>
      <c r="G9880" s="14" t="n"/>
    </row>
    <row r="9881">
      <c r="A9881" s="10" t="n"/>
      <c r="D9881">
        <f>IFERROR(VLOOKUP(C9881,Produtos!A:B,2,FALSE),"")</f>
        <v/>
      </c>
      <c r="F9881" s="10">
        <f>IFERROR(INDEX(Lotes!$E:$E,MATCH(1,(Lotes!$A:$A=C9881)*(Lotes!$C:$C=E9881),0)),"")</f>
        <v/>
      </c>
      <c r="G9881" s="14" t="n"/>
    </row>
    <row r="9882">
      <c r="A9882" s="10" t="n"/>
      <c r="D9882">
        <f>IFERROR(VLOOKUP(C9882,Produtos!A:B,2,FALSE),"")</f>
        <v/>
      </c>
      <c r="F9882" s="10">
        <f>IFERROR(INDEX(Lotes!$E:$E,MATCH(1,(Lotes!$A:$A=C9882)*(Lotes!$C:$C=E9882),0)),"")</f>
        <v/>
      </c>
      <c r="G9882" s="14" t="n"/>
    </row>
    <row r="9883">
      <c r="A9883" s="10" t="n"/>
      <c r="D9883">
        <f>IFERROR(VLOOKUP(C9883,Produtos!A:B,2,FALSE),"")</f>
        <v/>
      </c>
      <c r="F9883" s="10">
        <f>IFERROR(INDEX(Lotes!$E:$E,MATCH(1,(Lotes!$A:$A=C9883)*(Lotes!$C:$C=E9883),0)),"")</f>
        <v/>
      </c>
      <c r="G9883" s="14" t="n"/>
    </row>
    <row r="9884">
      <c r="A9884" s="10" t="n"/>
      <c r="D9884">
        <f>IFERROR(VLOOKUP(C9884,Produtos!A:B,2,FALSE),"")</f>
        <v/>
      </c>
      <c r="F9884" s="10">
        <f>IFERROR(INDEX(Lotes!$E:$E,MATCH(1,(Lotes!$A:$A=C9884)*(Lotes!$C:$C=E9884),0)),"")</f>
        <v/>
      </c>
      <c r="G9884" s="14" t="n"/>
    </row>
    <row r="9885">
      <c r="A9885" s="10" t="n"/>
      <c r="D9885">
        <f>IFERROR(VLOOKUP(C9885,Produtos!A:B,2,FALSE),"")</f>
        <v/>
      </c>
      <c r="F9885" s="10">
        <f>IFERROR(INDEX(Lotes!$E:$E,MATCH(1,(Lotes!$A:$A=C9885)*(Lotes!$C:$C=E9885),0)),"")</f>
        <v/>
      </c>
      <c r="G9885" s="14" t="n"/>
    </row>
    <row r="9886">
      <c r="A9886" s="10" t="n"/>
      <c r="D9886">
        <f>IFERROR(VLOOKUP(C9886,Produtos!A:B,2,FALSE),"")</f>
        <v/>
      </c>
      <c r="F9886" s="10">
        <f>IFERROR(INDEX(Lotes!$E:$E,MATCH(1,(Lotes!$A:$A=C9886)*(Lotes!$C:$C=E9886),0)),"")</f>
        <v/>
      </c>
      <c r="G9886" s="14" t="n"/>
    </row>
    <row r="9887">
      <c r="A9887" s="10" t="n"/>
      <c r="D9887">
        <f>IFERROR(VLOOKUP(C9887,Produtos!A:B,2,FALSE),"")</f>
        <v/>
      </c>
      <c r="F9887" s="10">
        <f>IFERROR(INDEX(Lotes!$E:$E,MATCH(1,(Lotes!$A:$A=C9887)*(Lotes!$C:$C=E9887),0)),"")</f>
        <v/>
      </c>
      <c r="G9887" s="14" t="n"/>
    </row>
    <row r="9888">
      <c r="A9888" s="10" t="n"/>
      <c r="D9888">
        <f>IFERROR(VLOOKUP(C9888,Produtos!A:B,2,FALSE),"")</f>
        <v/>
      </c>
      <c r="F9888" s="10">
        <f>IFERROR(INDEX(Lotes!$E:$E,MATCH(1,(Lotes!$A:$A=C9888)*(Lotes!$C:$C=E9888),0)),"")</f>
        <v/>
      </c>
      <c r="G9888" s="14" t="n"/>
    </row>
    <row r="9889">
      <c r="A9889" s="10" t="n"/>
      <c r="D9889">
        <f>IFERROR(VLOOKUP(C9889,Produtos!A:B,2,FALSE),"")</f>
        <v/>
      </c>
      <c r="F9889" s="10">
        <f>IFERROR(INDEX(Lotes!$E:$E,MATCH(1,(Lotes!$A:$A=C9889)*(Lotes!$C:$C=E9889),0)),"")</f>
        <v/>
      </c>
      <c r="G9889" s="14" t="n"/>
    </row>
    <row r="9890">
      <c r="A9890" s="10" t="n"/>
      <c r="D9890">
        <f>IFERROR(VLOOKUP(C9890,Produtos!A:B,2,FALSE),"")</f>
        <v/>
      </c>
      <c r="F9890" s="10">
        <f>IFERROR(INDEX(Lotes!$E:$E,MATCH(1,(Lotes!$A:$A=C9890)*(Lotes!$C:$C=E9890),0)),"")</f>
        <v/>
      </c>
      <c r="G9890" s="14" t="n"/>
    </row>
    <row r="9891">
      <c r="A9891" s="10" t="n"/>
      <c r="D9891">
        <f>IFERROR(VLOOKUP(C9891,Produtos!A:B,2,FALSE),"")</f>
        <v/>
      </c>
      <c r="F9891" s="10">
        <f>IFERROR(INDEX(Lotes!$E:$E,MATCH(1,(Lotes!$A:$A=C9891)*(Lotes!$C:$C=E9891),0)),"")</f>
        <v/>
      </c>
      <c r="G9891" s="14" t="n"/>
    </row>
    <row r="9892">
      <c r="A9892" s="10" t="n"/>
      <c r="D9892">
        <f>IFERROR(VLOOKUP(C9892,Produtos!A:B,2,FALSE),"")</f>
        <v/>
      </c>
      <c r="F9892" s="10">
        <f>IFERROR(INDEX(Lotes!$E:$E,MATCH(1,(Lotes!$A:$A=C9892)*(Lotes!$C:$C=E9892),0)),"")</f>
        <v/>
      </c>
      <c r="G9892" s="14" t="n"/>
    </row>
    <row r="9893">
      <c r="A9893" s="10" t="n"/>
      <c r="D9893">
        <f>IFERROR(VLOOKUP(C9893,Produtos!A:B,2,FALSE),"")</f>
        <v/>
      </c>
      <c r="F9893" s="10">
        <f>IFERROR(INDEX(Lotes!$E:$E,MATCH(1,(Lotes!$A:$A=C9893)*(Lotes!$C:$C=E9893),0)),"")</f>
        <v/>
      </c>
      <c r="G9893" s="14" t="n"/>
    </row>
    <row r="9894">
      <c r="A9894" s="10" t="n"/>
      <c r="D9894">
        <f>IFERROR(VLOOKUP(C9894,Produtos!A:B,2,FALSE),"")</f>
        <v/>
      </c>
      <c r="F9894" s="10">
        <f>IFERROR(INDEX(Lotes!$E:$E,MATCH(1,(Lotes!$A:$A=C9894)*(Lotes!$C:$C=E9894),0)),"")</f>
        <v/>
      </c>
      <c r="G9894" s="14" t="n"/>
    </row>
    <row r="9895">
      <c r="A9895" s="10" t="n"/>
      <c r="D9895">
        <f>IFERROR(VLOOKUP(C9895,Produtos!A:B,2,FALSE),"")</f>
        <v/>
      </c>
      <c r="F9895" s="10">
        <f>IFERROR(INDEX(Lotes!$E:$E,MATCH(1,(Lotes!$A:$A=C9895)*(Lotes!$C:$C=E9895),0)),"")</f>
        <v/>
      </c>
      <c r="G9895" s="14" t="n"/>
    </row>
    <row r="9896">
      <c r="A9896" s="10" t="n"/>
      <c r="D9896">
        <f>IFERROR(VLOOKUP(C9896,Produtos!A:B,2,FALSE),"")</f>
        <v/>
      </c>
      <c r="F9896" s="10">
        <f>IFERROR(INDEX(Lotes!$E:$E,MATCH(1,(Lotes!$A:$A=C9896)*(Lotes!$C:$C=E9896),0)),"")</f>
        <v/>
      </c>
      <c r="G9896" s="14" t="n"/>
    </row>
    <row r="9897">
      <c r="A9897" s="10" t="n"/>
      <c r="D9897">
        <f>IFERROR(VLOOKUP(C9897,Produtos!A:B,2,FALSE),"")</f>
        <v/>
      </c>
      <c r="F9897" s="10">
        <f>IFERROR(INDEX(Lotes!$E:$E,MATCH(1,(Lotes!$A:$A=C9897)*(Lotes!$C:$C=E9897),0)),"")</f>
        <v/>
      </c>
      <c r="G9897" s="14" t="n"/>
    </row>
    <row r="9898">
      <c r="A9898" s="10" t="n"/>
      <c r="D9898">
        <f>IFERROR(VLOOKUP(C9898,Produtos!A:B,2,FALSE),"")</f>
        <v/>
      </c>
      <c r="F9898" s="10">
        <f>IFERROR(INDEX(Lotes!$E:$E,MATCH(1,(Lotes!$A:$A=C9898)*(Lotes!$C:$C=E9898),0)),"")</f>
        <v/>
      </c>
      <c r="G9898" s="14" t="n"/>
    </row>
    <row r="9899">
      <c r="A9899" s="10" t="n"/>
      <c r="D9899">
        <f>IFERROR(VLOOKUP(C9899,Produtos!A:B,2,FALSE),"")</f>
        <v/>
      </c>
      <c r="F9899" s="10">
        <f>IFERROR(INDEX(Lotes!$E:$E,MATCH(1,(Lotes!$A:$A=C9899)*(Lotes!$C:$C=E9899),0)),"")</f>
        <v/>
      </c>
      <c r="G9899" s="14" t="n"/>
    </row>
    <row r="9900">
      <c r="A9900" s="10" t="n"/>
      <c r="D9900">
        <f>IFERROR(VLOOKUP(C9900,Produtos!A:B,2,FALSE),"")</f>
        <v/>
      </c>
      <c r="F9900" s="10">
        <f>IFERROR(INDEX(Lotes!$E:$E,MATCH(1,(Lotes!$A:$A=C9900)*(Lotes!$C:$C=E9900),0)),"")</f>
        <v/>
      </c>
      <c r="G9900" s="14" t="n"/>
    </row>
    <row r="9901">
      <c r="A9901" s="10" t="n"/>
      <c r="D9901">
        <f>IFERROR(VLOOKUP(C9901,Produtos!A:B,2,FALSE),"")</f>
        <v/>
      </c>
      <c r="F9901" s="10">
        <f>IFERROR(INDEX(Lotes!$E:$E,MATCH(1,(Lotes!$A:$A=C9901)*(Lotes!$C:$C=E9901),0)),"")</f>
        <v/>
      </c>
      <c r="G9901" s="14" t="n"/>
    </row>
    <row r="9902">
      <c r="A9902" s="10" t="n"/>
      <c r="D9902">
        <f>IFERROR(VLOOKUP(C9902,Produtos!A:B,2,FALSE),"")</f>
        <v/>
      </c>
      <c r="F9902" s="10">
        <f>IFERROR(INDEX(Lotes!$E:$E,MATCH(1,(Lotes!$A:$A=C9902)*(Lotes!$C:$C=E9902),0)),"")</f>
        <v/>
      </c>
      <c r="G9902" s="14" t="n"/>
    </row>
    <row r="9903">
      <c r="A9903" s="10" t="n"/>
      <c r="D9903">
        <f>IFERROR(VLOOKUP(C9903,Produtos!A:B,2,FALSE),"")</f>
        <v/>
      </c>
      <c r="F9903" s="10">
        <f>IFERROR(INDEX(Lotes!$E:$E,MATCH(1,(Lotes!$A:$A=C9903)*(Lotes!$C:$C=E9903),0)),"")</f>
        <v/>
      </c>
      <c r="G9903" s="14" t="n"/>
    </row>
    <row r="9904">
      <c r="A9904" s="10" t="n"/>
      <c r="D9904">
        <f>IFERROR(VLOOKUP(C9904,Produtos!A:B,2,FALSE),"")</f>
        <v/>
      </c>
      <c r="F9904" s="10">
        <f>IFERROR(INDEX(Lotes!$E:$E,MATCH(1,(Lotes!$A:$A=C9904)*(Lotes!$C:$C=E9904),0)),"")</f>
        <v/>
      </c>
      <c r="G9904" s="14" t="n"/>
    </row>
    <row r="9905">
      <c r="A9905" s="10" t="n"/>
      <c r="D9905">
        <f>IFERROR(VLOOKUP(C9905,Produtos!A:B,2,FALSE),"")</f>
        <v/>
      </c>
      <c r="F9905" s="10">
        <f>IFERROR(INDEX(Lotes!$E:$E,MATCH(1,(Lotes!$A:$A=C9905)*(Lotes!$C:$C=E9905),0)),"")</f>
        <v/>
      </c>
      <c r="G9905" s="14" t="n"/>
    </row>
    <row r="9906">
      <c r="A9906" s="10" t="n"/>
      <c r="D9906">
        <f>IFERROR(VLOOKUP(C9906,Produtos!A:B,2,FALSE),"")</f>
        <v/>
      </c>
      <c r="F9906" s="10">
        <f>IFERROR(INDEX(Lotes!$E:$E,MATCH(1,(Lotes!$A:$A=C9906)*(Lotes!$C:$C=E9906),0)),"")</f>
        <v/>
      </c>
      <c r="G9906" s="14" t="n"/>
    </row>
    <row r="9907">
      <c r="A9907" s="10" t="n"/>
      <c r="D9907">
        <f>IFERROR(VLOOKUP(C9907,Produtos!A:B,2,FALSE),"")</f>
        <v/>
      </c>
      <c r="F9907" s="10">
        <f>IFERROR(INDEX(Lotes!$E:$E,MATCH(1,(Lotes!$A:$A=C9907)*(Lotes!$C:$C=E9907),0)),"")</f>
        <v/>
      </c>
      <c r="G9907" s="14" t="n"/>
    </row>
    <row r="9908">
      <c r="A9908" s="10" t="n"/>
      <c r="D9908">
        <f>IFERROR(VLOOKUP(C9908,Produtos!A:B,2,FALSE),"")</f>
        <v/>
      </c>
      <c r="F9908" s="10">
        <f>IFERROR(INDEX(Lotes!$E:$E,MATCH(1,(Lotes!$A:$A=C9908)*(Lotes!$C:$C=E9908),0)),"")</f>
        <v/>
      </c>
      <c r="G9908" s="14" t="n"/>
    </row>
    <row r="9909">
      <c r="A9909" s="10" t="n"/>
      <c r="D9909">
        <f>IFERROR(VLOOKUP(C9909,Produtos!A:B,2,FALSE),"")</f>
        <v/>
      </c>
      <c r="F9909" s="10">
        <f>IFERROR(INDEX(Lotes!$E:$E,MATCH(1,(Lotes!$A:$A=C9909)*(Lotes!$C:$C=E9909),0)),"")</f>
        <v/>
      </c>
      <c r="G9909" s="14" t="n"/>
    </row>
    <row r="9910">
      <c r="A9910" s="10" t="n"/>
      <c r="D9910">
        <f>IFERROR(VLOOKUP(C9910,Produtos!A:B,2,FALSE),"")</f>
        <v/>
      </c>
      <c r="F9910" s="10">
        <f>IFERROR(INDEX(Lotes!$E:$E,MATCH(1,(Lotes!$A:$A=C9910)*(Lotes!$C:$C=E9910),0)),"")</f>
        <v/>
      </c>
      <c r="G9910" s="14" t="n"/>
    </row>
    <row r="9911">
      <c r="A9911" s="10" t="n"/>
      <c r="D9911">
        <f>IFERROR(VLOOKUP(C9911,Produtos!A:B,2,FALSE),"")</f>
        <v/>
      </c>
      <c r="F9911" s="10">
        <f>IFERROR(INDEX(Lotes!$E:$E,MATCH(1,(Lotes!$A:$A=C9911)*(Lotes!$C:$C=E9911),0)),"")</f>
        <v/>
      </c>
      <c r="G9911" s="14" t="n"/>
    </row>
    <row r="9912">
      <c r="A9912" s="10" t="n"/>
      <c r="D9912">
        <f>IFERROR(VLOOKUP(C9912,Produtos!A:B,2,FALSE),"")</f>
        <v/>
      </c>
      <c r="F9912" s="10">
        <f>IFERROR(INDEX(Lotes!$E:$E,MATCH(1,(Lotes!$A:$A=C9912)*(Lotes!$C:$C=E9912),0)),"")</f>
        <v/>
      </c>
      <c r="G9912" s="14" t="n"/>
    </row>
    <row r="9913">
      <c r="A9913" s="10" t="n"/>
      <c r="D9913">
        <f>IFERROR(VLOOKUP(C9913,Produtos!A:B,2,FALSE),"")</f>
        <v/>
      </c>
      <c r="F9913" s="10">
        <f>IFERROR(INDEX(Lotes!$E:$E,MATCH(1,(Lotes!$A:$A=C9913)*(Lotes!$C:$C=E9913),0)),"")</f>
        <v/>
      </c>
      <c r="G9913" s="14" t="n"/>
    </row>
    <row r="9914">
      <c r="A9914" s="10" t="n"/>
      <c r="D9914">
        <f>IFERROR(VLOOKUP(C9914,Produtos!A:B,2,FALSE),"")</f>
        <v/>
      </c>
      <c r="F9914" s="10">
        <f>IFERROR(INDEX(Lotes!$E:$E,MATCH(1,(Lotes!$A:$A=C9914)*(Lotes!$C:$C=E9914),0)),"")</f>
        <v/>
      </c>
      <c r="G9914" s="14" t="n"/>
    </row>
    <row r="9915">
      <c r="A9915" s="10" t="n"/>
      <c r="D9915">
        <f>IFERROR(VLOOKUP(C9915,Produtos!A:B,2,FALSE),"")</f>
        <v/>
      </c>
      <c r="F9915" s="10">
        <f>IFERROR(INDEX(Lotes!$E:$E,MATCH(1,(Lotes!$A:$A=C9915)*(Lotes!$C:$C=E9915),0)),"")</f>
        <v/>
      </c>
      <c r="G9915" s="14" t="n"/>
    </row>
    <row r="9916">
      <c r="A9916" s="10" t="n"/>
      <c r="D9916">
        <f>IFERROR(VLOOKUP(C9916,Produtos!A:B,2,FALSE),"")</f>
        <v/>
      </c>
      <c r="F9916" s="10">
        <f>IFERROR(INDEX(Lotes!$E:$E,MATCH(1,(Lotes!$A:$A=C9916)*(Lotes!$C:$C=E9916),0)),"")</f>
        <v/>
      </c>
      <c r="G9916" s="14" t="n"/>
    </row>
    <row r="9917">
      <c r="A9917" s="10" t="n"/>
      <c r="D9917">
        <f>IFERROR(VLOOKUP(C9917,Produtos!A:B,2,FALSE),"")</f>
        <v/>
      </c>
      <c r="F9917" s="10">
        <f>IFERROR(INDEX(Lotes!$E:$E,MATCH(1,(Lotes!$A:$A=C9917)*(Lotes!$C:$C=E9917),0)),"")</f>
        <v/>
      </c>
      <c r="G9917" s="14" t="n"/>
    </row>
    <row r="9918">
      <c r="A9918" s="10" t="n"/>
      <c r="D9918">
        <f>IFERROR(VLOOKUP(C9918,Produtos!A:B,2,FALSE),"")</f>
        <v/>
      </c>
      <c r="F9918" s="10">
        <f>IFERROR(INDEX(Lotes!$E:$E,MATCH(1,(Lotes!$A:$A=C9918)*(Lotes!$C:$C=E9918),0)),"")</f>
        <v/>
      </c>
      <c r="G9918" s="14" t="n"/>
    </row>
    <row r="9919">
      <c r="A9919" s="10" t="n"/>
      <c r="D9919">
        <f>IFERROR(VLOOKUP(C9919,Produtos!A:B,2,FALSE),"")</f>
        <v/>
      </c>
      <c r="F9919" s="10">
        <f>IFERROR(INDEX(Lotes!$E:$E,MATCH(1,(Lotes!$A:$A=C9919)*(Lotes!$C:$C=E9919),0)),"")</f>
        <v/>
      </c>
      <c r="G9919" s="14" t="n"/>
    </row>
    <row r="9920">
      <c r="A9920" s="10" t="n"/>
      <c r="D9920">
        <f>IFERROR(VLOOKUP(C9920,Produtos!A:B,2,FALSE),"")</f>
        <v/>
      </c>
      <c r="F9920" s="10">
        <f>IFERROR(INDEX(Lotes!$E:$E,MATCH(1,(Lotes!$A:$A=C9920)*(Lotes!$C:$C=E9920),0)),"")</f>
        <v/>
      </c>
      <c r="G9920" s="14" t="n"/>
    </row>
    <row r="9921">
      <c r="A9921" s="10" t="n"/>
      <c r="D9921">
        <f>IFERROR(VLOOKUP(C9921,Produtos!A:B,2,FALSE),"")</f>
        <v/>
      </c>
      <c r="F9921" s="10">
        <f>IFERROR(INDEX(Lotes!$E:$E,MATCH(1,(Lotes!$A:$A=C9921)*(Lotes!$C:$C=E9921),0)),"")</f>
        <v/>
      </c>
      <c r="G9921" s="14" t="n"/>
    </row>
    <row r="9922">
      <c r="A9922" s="10" t="n"/>
      <c r="D9922">
        <f>IFERROR(VLOOKUP(C9922,Produtos!A:B,2,FALSE),"")</f>
        <v/>
      </c>
      <c r="F9922" s="10">
        <f>IFERROR(INDEX(Lotes!$E:$E,MATCH(1,(Lotes!$A:$A=C9922)*(Lotes!$C:$C=E9922),0)),"")</f>
        <v/>
      </c>
      <c r="G9922" s="14" t="n"/>
    </row>
    <row r="9923">
      <c r="A9923" s="10" t="n"/>
      <c r="D9923">
        <f>IFERROR(VLOOKUP(C9923,Produtos!A:B,2,FALSE),"")</f>
        <v/>
      </c>
      <c r="F9923" s="10">
        <f>IFERROR(INDEX(Lotes!$E:$E,MATCH(1,(Lotes!$A:$A=C9923)*(Lotes!$C:$C=E9923),0)),"")</f>
        <v/>
      </c>
      <c r="G9923" s="14" t="n"/>
    </row>
    <row r="9924">
      <c r="A9924" s="10" t="n"/>
      <c r="D9924">
        <f>IFERROR(VLOOKUP(C9924,Produtos!A:B,2,FALSE),"")</f>
        <v/>
      </c>
      <c r="F9924" s="10">
        <f>IFERROR(INDEX(Lotes!$E:$E,MATCH(1,(Lotes!$A:$A=C9924)*(Lotes!$C:$C=E9924),0)),"")</f>
        <v/>
      </c>
      <c r="G9924" s="14" t="n"/>
    </row>
    <row r="9925">
      <c r="A9925" s="10" t="n"/>
      <c r="D9925">
        <f>IFERROR(VLOOKUP(C9925,Produtos!A:B,2,FALSE),"")</f>
        <v/>
      </c>
      <c r="F9925" s="10">
        <f>IFERROR(INDEX(Lotes!$E:$E,MATCH(1,(Lotes!$A:$A=C9925)*(Lotes!$C:$C=E9925),0)),"")</f>
        <v/>
      </c>
      <c r="G9925" s="14" t="n"/>
    </row>
    <row r="9926">
      <c r="A9926" s="10" t="n"/>
      <c r="D9926">
        <f>IFERROR(VLOOKUP(C9926,Produtos!A:B,2,FALSE),"")</f>
        <v/>
      </c>
      <c r="F9926" s="10">
        <f>IFERROR(INDEX(Lotes!$E:$E,MATCH(1,(Lotes!$A:$A=C9926)*(Lotes!$C:$C=E9926),0)),"")</f>
        <v/>
      </c>
      <c r="G9926" s="14" t="n"/>
    </row>
    <row r="9927">
      <c r="A9927" s="10" t="n"/>
      <c r="D9927">
        <f>IFERROR(VLOOKUP(C9927,Produtos!A:B,2,FALSE),"")</f>
        <v/>
      </c>
      <c r="F9927" s="10">
        <f>IFERROR(INDEX(Lotes!$E:$E,MATCH(1,(Lotes!$A:$A=C9927)*(Lotes!$C:$C=E9927),0)),"")</f>
        <v/>
      </c>
      <c r="G9927" s="14" t="n"/>
    </row>
    <row r="9928">
      <c r="A9928" s="10" t="n"/>
      <c r="D9928">
        <f>IFERROR(VLOOKUP(C9928,Produtos!A:B,2,FALSE),"")</f>
        <v/>
      </c>
      <c r="F9928" s="10">
        <f>IFERROR(INDEX(Lotes!$E:$E,MATCH(1,(Lotes!$A:$A=C9928)*(Lotes!$C:$C=E9928),0)),"")</f>
        <v/>
      </c>
      <c r="G9928" s="14" t="n"/>
    </row>
    <row r="9929">
      <c r="A9929" s="10" t="n"/>
      <c r="D9929">
        <f>IFERROR(VLOOKUP(C9929,Produtos!A:B,2,FALSE),"")</f>
        <v/>
      </c>
      <c r="F9929" s="10">
        <f>IFERROR(INDEX(Lotes!$E:$E,MATCH(1,(Lotes!$A:$A=C9929)*(Lotes!$C:$C=E9929),0)),"")</f>
        <v/>
      </c>
      <c r="G9929" s="14" t="n"/>
    </row>
    <row r="9930">
      <c r="A9930" s="10" t="n"/>
      <c r="D9930">
        <f>IFERROR(VLOOKUP(C9930,Produtos!A:B,2,FALSE),"")</f>
        <v/>
      </c>
      <c r="F9930" s="10">
        <f>IFERROR(INDEX(Lotes!$E:$E,MATCH(1,(Lotes!$A:$A=C9930)*(Lotes!$C:$C=E9930),0)),"")</f>
        <v/>
      </c>
      <c r="G9930" s="14" t="n"/>
    </row>
    <row r="9931">
      <c r="A9931" s="10" t="n"/>
      <c r="D9931">
        <f>IFERROR(VLOOKUP(C9931,Produtos!A:B,2,FALSE),"")</f>
        <v/>
      </c>
      <c r="F9931" s="10">
        <f>IFERROR(INDEX(Lotes!$E:$E,MATCH(1,(Lotes!$A:$A=C9931)*(Lotes!$C:$C=E9931),0)),"")</f>
        <v/>
      </c>
      <c r="G9931" s="14" t="n"/>
    </row>
    <row r="9932">
      <c r="A9932" s="10" t="n"/>
      <c r="D9932">
        <f>IFERROR(VLOOKUP(C9932,Produtos!A:B,2,FALSE),"")</f>
        <v/>
      </c>
      <c r="F9932" s="10">
        <f>IFERROR(INDEX(Lotes!$E:$E,MATCH(1,(Lotes!$A:$A=C9932)*(Lotes!$C:$C=E9932),0)),"")</f>
        <v/>
      </c>
      <c r="G9932" s="14" t="n"/>
    </row>
    <row r="9933">
      <c r="A9933" s="10" t="n"/>
      <c r="D9933">
        <f>IFERROR(VLOOKUP(C9933,Produtos!A:B,2,FALSE),"")</f>
        <v/>
      </c>
      <c r="F9933" s="10">
        <f>IFERROR(INDEX(Lotes!$E:$E,MATCH(1,(Lotes!$A:$A=C9933)*(Lotes!$C:$C=E9933),0)),"")</f>
        <v/>
      </c>
      <c r="G9933" s="14" t="n"/>
    </row>
    <row r="9934">
      <c r="A9934" s="10" t="n"/>
      <c r="D9934">
        <f>IFERROR(VLOOKUP(C9934,Produtos!A:B,2,FALSE),"")</f>
        <v/>
      </c>
      <c r="F9934" s="10">
        <f>IFERROR(INDEX(Lotes!$E:$E,MATCH(1,(Lotes!$A:$A=C9934)*(Lotes!$C:$C=E9934),0)),"")</f>
        <v/>
      </c>
      <c r="G9934" s="14" t="n"/>
    </row>
    <row r="9935">
      <c r="A9935" s="10" t="n"/>
      <c r="D9935">
        <f>IFERROR(VLOOKUP(C9935,Produtos!A:B,2,FALSE),"")</f>
        <v/>
      </c>
      <c r="F9935" s="10">
        <f>IFERROR(INDEX(Lotes!$E:$E,MATCH(1,(Lotes!$A:$A=C9935)*(Lotes!$C:$C=E9935),0)),"")</f>
        <v/>
      </c>
      <c r="G9935" s="14" t="n"/>
    </row>
    <row r="9936">
      <c r="A9936" s="10" t="n"/>
      <c r="D9936">
        <f>IFERROR(VLOOKUP(C9936,Produtos!A:B,2,FALSE),"")</f>
        <v/>
      </c>
      <c r="F9936" s="10">
        <f>IFERROR(INDEX(Lotes!$E:$E,MATCH(1,(Lotes!$A:$A=C9936)*(Lotes!$C:$C=E9936),0)),"")</f>
        <v/>
      </c>
      <c r="G9936" s="14" t="n"/>
    </row>
    <row r="9937">
      <c r="A9937" s="10" t="n"/>
      <c r="D9937">
        <f>IFERROR(VLOOKUP(C9937,Produtos!A:B,2,FALSE),"")</f>
        <v/>
      </c>
      <c r="F9937" s="10">
        <f>IFERROR(INDEX(Lotes!$E:$E,MATCH(1,(Lotes!$A:$A=C9937)*(Lotes!$C:$C=E9937),0)),"")</f>
        <v/>
      </c>
      <c r="G9937" s="14" t="n"/>
    </row>
    <row r="9938">
      <c r="A9938" s="10" t="n"/>
      <c r="D9938">
        <f>IFERROR(VLOOKUP(C9938,Produtos!A:B,2,FALSE),"")</f>
        <v/>
      </c>
      <c r="F9938" s="10">
        <f>IFERROR(INDEX(Lotes!$E:$E,MATCH(1,(Lotes!$A:$A=C9938)*(Lotes!$C:$C=E9938),0)),"")</f>
        <v/>
      </c>
      <c r="G9938" s="14" t="n"/>
    </row>
    <row r="9939">
      <c r="A9939" s="10" t="n"/>
      <c r="D9939">
        <f>IFERROR(VLOOKUP(C9939,Produtos!A:B,2,FALSE),"")</f>
        <v/>
      </c>
      <c r="F9939" s="10">
        <f>IFERROR(INDEX(Lotes!$E:$E,MATCH(1,(Lotes!$A:$A=C9939)*(Lotes!$C:$C=E9939),0)),"")</f>
        <v/>
      </c>
      <c r="G9939" s="14" t="n"/>
    </row>
    <row r="9940">
      <c r="A9940" s="10" t="n"/>
      <c r="D9940">
        <f>IFERROR(VLOOKUP(C9940,Produtos!A:B,2,FALSE),"")</f>
        <v/>
      </c>
      <c r="F9940" s="10">
        <f>IFERROR(INDEX(Lotes!$E:$E,MATCH(1,(Lotes!$A:$A=C9940)*(Lotes!$C:$C=E9940),0)),"")</f>
        <v/>
      </c>
      <c r="G9940" s="14" t="n"/>
    </row>
    <row r="9941">
      <c r="A9941" s="10" t="n"/>
      <c r="D9941">
        <f>IFERROR(VLOOKUP(C9941,Produtos!A:B,2,FALSE),"")</f>
        <v/>
      </c>
      <c r="F9941" s="10">
        <f>IFERROR(INDEX(Lotes!$E:$E,MATCH(1,(Lotes!$A:$A=C9941)*(Lotes!$C:$C=E9941),0)),"")</f>
        <v/>
      </c>
      <c r="G9941" s="14" t="n"/>
    </row>
    <row r="9942">
      <c r="A9942" s="10" t="n"/>
      <c r="D9942">
        <f>IFERROR(VLOOKUP(C9942,Produtos!A:B,2,FALSE),"")</f>
        <v/>
      </c>
      <c r="F9942" s="10">
        <f>IFERROR(INDEX(Lotes!$E:$E,MATCH(1,(Lotes!$A:$A=C9942)*(Lotes!$C:$C=E9942),0)),"")</f>
        <v/>
      </c>
      <c r="G9942" s="14" t="n"/>
    </row>
    <row r="9943">
      <c r="A9943" s="10" t="n"/>
      <c r="D9943">
        <f>IFERROR(VLOOKUP(C9943,Produtos!A:B,2,FALSE),"")</f>
        <v/>
      </c>
      <c r="F9943" s="10">
        <f>IFERROR(INDEX(Lotes!$E:$E,MATCH(1,(Lotes!$A:$A=C9943)*(Lotes!$C:$C=E9943),0)),"")</f>
        <v/>
      </c>
      <c r="G9943" s="14" t="n"/>
    </row>
    <row r="9944">
      <c r="A9944" s="10" t="n"/>
      <c r="D9944">
        <f>IFERROR(VLOOKUP(C9944,Produtos!A:B,2,FALSE),"")</f>
        <v/>
      </c>
      <c r="F9944" s="10">
        <f>IFERROR(INDEX(Lotes!$E:$E,MATCH(1,(Lotes!$A:$A=C9944)*(Lotes!$C:$C=E9944),0)),"")</f>
        <v/>
      </c>
      <c r="G9944" s="14" t="n"/>
    </row>
    <row r="9945">
      <c r="A9945" s="10" t="n"/>
      <c r="D9945">
        <f>IFERROR(VLOOKUP(C9945,Produtos!A:B,2,FALSE),"")</f>
        <v/>
      </c>
      <c r="F9945" s="10">
        <f>IFERROR(INDEX(Lotes!$E:$E,MATCH(1,(Lotes!$A:$A=C9945)*(Lotes!$C:$C=E9945),0)),"")</f>
        <v/>
      </c>
      <c r="G9945" s="14" t="n"/>
    </row>
    <row r="9946">
      <c r="A9946" s="10" t="n"/>
      <c r="D9946">
        <f>IFERROR(VLOOKUP(C9946,Produtos!A:B,2,FALSE),"")</f>
        <v/>
      </c>
      <c r="F9946" s="10">
        <f>IFERROR(INDEX(Lotes!$E:$E,MATCH(1,(Lotes!$A:$A=C9946)*(Lotes!$C:$C=E9946),0)),"")</f>
        <v/>
      </c>
      <c r="G9946" s="14" t="n"/>
    </row>
    <row r="9947">
      <c r="A9947" s="10" t="n"/>
      <c r="D9947">
        <f>IFERROR(VLOOKUP(C9947,Produtos!A:B,2,FALSE),"")</f>
        <v/>
      </c>
      <c r="F9947" s="10">
        <f>IFERROR(INDEX(Lotes!$E:$E,MATCH(1,(Lotes!$A:$A=C9947)*(Lotes!$C:$C=E9947),0)),"")</f>
        <v/>
      </c>
      <c r="G9947" s="14" t="n"/>
    </row>
    <row r="9948">
      <c r="A9948" s="10" t="n"/>
      <c r="D9948">
        <f>IFERROR(VLOOKUP(C9948,Produtos!A:B,2,FALSE),"")</f>
        <v/>
      </c>
      <c r="F9948" s="10">
        <f>IFERROR(INDEX(Lotes!$E:$E,MATCH(1,(Lotes!$A:$A=C9948)*(Lotes!$C:$C=E9948),0)),"")</f>
        <v/>
      </c>
      <c r="G9948" s="14" t="n"/>
    </row>
    <row r="9949">
      <c r="A9949" s="10" t="n"/>
      <c r="D9949">
        <f>IFERROR(VLOOKUP(C9949,Produtos!A:B,2,FALSE),"")</f>
        <v/>
      </c>
      <c r="F9949" s="10">
        <f>IFERROR(INDEX(Lotes!$E:$E,MATCH(1,(Lotes!$A:$A=C9949)*(Lotes!$C:$C=E9949),0)),"")</f>
        <v/>
      </c>
      <c r="G9949" s="14" t="n"/>
    </row>
    <row r="9950">
      <c r="A9950" s="10" t="n"/>
      <c r="D9950">
        <f>IFERROR(VLOOKUP(C9950,Produtos!A:B,2,FALSE),"")</f>
        <v/>
      </c>
      <c r="F9950" s="10">
        <f>IFERROR(INDEX(Lotes!$E:$E,MATCH(1,(Lotes!$A:$A=C9950)*(Lotes!$C:$C=E9950),0)),"")</f>
        <v/>
      </c>
      <c r="G9950" s="14" t="n"/>
    </row>
    <row r="9951">
      <c r="A9951" s="10" t="n"/>
      <c r="D9951">
        <f>IFERROR(VLOOKUP(C9951,Produtos!A:B,2,FALSE),"")</f>
        <v/>
      </c>
      <c r="F9951" s="10">
        <f>IFERROR(INDEX(Lotes!$E:$E,MATCH(1,(Lotes!$A:$A=C9951)*(Lotes!$C:$C=E9951),0)),"")</f>
        <v/>
      </c>
      <c r="G9951" s="14" t="n"/>
    </row>
    <row r="9952">
      <c r="A9952" s="10" t="n"/>
      <c r="D9952">
        <f>IFERROR(VLOOKUP(C9952,Produtos!A:B,2,FALSE),"")</f>
        <v/>
      </c>
      <c r="F9952" s="10">
        <f>IFERROR(INDEX(Lotes!$E:$E,MATCH(1,(Lotes!$A:$A=C9952)*(Lotes!$C:$C=E9952),0)),"")</f>
        <v/>
      </c>
      <c r="G9952" s="14" t="n"/>
    </row>
    <row r="9953">
      <c r="A9953" s="10" t="n"/>
      <c r="D9953">
        <f>IFERROR(VLOOKUP(C9953,Produtos!A:B,2,FALSE),"")</f>
        <v/>
      </c>
      <c r="F9953" s="10">
        <f>IFERROR(INDEX(Lotes!$E:$E,MATCH(1,(Lotes!$A:$A=C9953)*(Lotes!$C:$C=E9953),0)),"")</f>
        <v/>
      </c>
      <c r="G9953" s="14" t="n"/>
    </row>
    <row r="9954">
      <c r="A9954" s="10" t="n"/>
      <c r="D9954">
        <f>IFERROR(VLOOKUP(C9954,Produtos!A:B,2,FALSE),"")</f>
        <v/>
      </c>
      <c r="F9954" s="10">
        <f>IFERROR(INDEX(Lotes!$E:$E,MATCH(1,(Lotes!$A:$A=C9954)*(Lotes!$C:$C=E9954),0)),"")</f>
        <v/>
      </c>
      <c r="G9954" s="14" t="n"/>
    </row>
    <row r="9955">
      <c r="A9955" s="10" t="n"/>
      <c r="D9955">
        <f>IFERROR(VLOOKUP(C9955,Produtos!A:B,2,FALSE),"")</f>
        <v/>
      </c>
      <c r="F9955" s="10">
        <f>IFERROR(INDEX(Lotes!$E:$E,MATCH(1,(Lotes!$A:$A=C9955)*(Lotes!$C:$C=E9955),0)),"")</f>
        <v/>
      </c>
      <c r="G9955" s="14" t="n"/>
    </row>
    <row r="9956">
      <c r="A9956" s="10" t="n"/>
      <c r="D9956">
        <f>IFERROR(VLOOKUP(C9956,Produtos!A:B,2,FALSE),"")</f>
        <v/>
      </c>
      <c r="F9956" s="10">
        <f>IFERROR(INDEX(Lotes!$E:$E,MATCH(1,(Lotes!$A:$A=C9956)*(Lotes!$C:$C=E9956),0)),"")</f>
        <v/>
      </c>
      <c r="G9956" s="14" t="n"/>
    </row>
    <row r="9957">
      <c r="A9957" s="10" t="n"/>
      <c r="D9957">
        <f>IFERROR(VLOOKUP(C9957,Produtos!A:B,2,FALSE),"")</f>
        <v/>
      </c>
      <c r="F9957" s="10">
        <f>IFERROR(INDEX(Lotes!$E:$E,MATCH(1,(Lotes!$A:$A=C9957)*(Lotes!$C:$C=E9957),0)),"")</f>
        <v/>
      </c>
      <c r="G9957" s="14" t="n"/>
    </row>
    <row r="9958">
      <c r="A9958" s="10" t="n"/>
      <c r="D9958">
        <f>IFERROR(VLOOKUP(C9958,Produtos!A:B,2,FALSE),"")</f>
        <v/>
      </c>
      <c r="F9958" s="10">
        <f>IFERROR(INDEX(Lotes!$E:$E,MATCH(1,(Lotes!$A:$A=C9958)*(Lotes!$C:$C=E9958),0)),"")</f>
        <v/>
      </c>
      <c r="G9958" s="14" t="n"/>
    </row>
    <row r="9959">
      <c r="A9959" s="10" t="n"/>
      <c r="D9959">
        <f>IFERROR(VLOOKUP(C9959,Produtos!A:B,2,FALSE),"")</f>
        <v/>
      </c>
      <c r="F9959" s="10">
        <f>IFERROR(INDEX(Lotes!$E:$E,MATCH(1,(Lotes!$A:$A=C9959)*(Lotes!$C:$C=E9959),0)),"")</f>
        <v/>
      </c>
      <c r="G9959" s="14" t="n"/>
    </row>
    <row r="9960">
      <c r="A9960" s="10" t="n"/>
      <c r="D9960">
        <f>IFERROR(VLOOKUP(C9960,Produtos!A:B,2,FALSE),"")</f>
        <v/>
      </c>
      <c r="F9960" s="10">
        <f>IFERROR(INDEX(Lotes!$E:$E,MATCH(1,(Lotes!$A:$A=C9960)*(Lotes!$C:$C=E9960),0)),"")</f>
        <v/>
      </c>
      <c r="G9960" s="14" t="n"/>
    </row>
    <row r="9961">
      <c r="A9961" s="10" t="n"/>
      <c r="D9961">
        <f>IFERROR(VLOOKUP(C9961,Produtos!A:B,2,FALSE),"")</f>
        <v/>
      </c>
      <c r="F9961" s="10">
        <f>IFERROR(INDEX(Lotes!$E:$E,MATCH(1,(Lotes!$A:$A=C9961)*(Lotes!$C:$C=E9961),0)),"")</f>
        <v/>
      </c>
      <c r="G9961" s="14" t="n"/>
    </row>
    <row r="9962">
      <c r="A9962" s="10" t="n"/>
      <c r="D9962">
        <f>IFERROR(VLOOKUP(C9962,Produtos!A:B,2,FALSE),"")</f>
        <v/>
      </c>
      <c r="F9962" s="10">
        <f>IFERROR(INDEX(Lotes!$E:$E,MATCH(1,(Lotes!$A:$A=C9962)*(Lotes!$C:$C=E9962),0)),"")</f>
        <v/>
      </c>
      <c r="G9962" s="14" t="n"/>
    </row>
    <row r="9963">
      <c r="A9963" s="10" t="n"/>
      <c r="D9963">
        <f>IFERROR(VLOOKUP(C9963,Produtos!A:B,2,FALSE),"")</f>
        <v/>
      </c>
      <c r="F9963" s="10">
        <f>IFERROR(INDEX(Lotes!$E:$E,MATCH(1,(Lotes!$A:$A=C9963)*(Lotes!$C:$C=E9963),0)),"")</f>
        <v/>
      </c>
      <c r="G9963" s="14" t="n"/>
    </row>
    <row r="9964">
      <c r="A9964" s="10" t="n"/>
      <c r="D9964">
        <f>IFERROR(VLOOKUP(C9964,Produtos!A:B,2,FALSE),"")</f>
        <v/>
      </c>
      <c r="F9964" s="10">
        <f>IFERROR(INDEX(Lotes!$E:$E,MATCH(1,(Lotes!$A:$A=C9964)*(Lotes!$C:$C=E9964),0)),"")</f>
        <v/>
      </c>
      <c r="G9964" s="14" t="n"/>
    </row>
    <row r="9965">
      <c r="A9965" s="10" t="n"/>
      <c r="D9965">
        <f>IFERROR(VLOOKUP(C9965,Produtos!A:B,2,FALSE),"")</f>
        <v/>
      </c>
      <c r="F9965" s="10">
        <f>IFERROR(INDEX(Lotes!$E:$E,MATCH(1,(Lotes!$A:$A=C9965)*(Lotes!$C:$C=E9965),0)),"")</f>
        <v/>
      </c>
      <c r="G9965" s="14" t="n"/>
    </row>
    <row r="9966">
      <c r="A9966" s="10" t="n"/>
      <c r="D9966">
        <f>IFERROR(VLOOKUP(C9966,Produtos!A:B,2,FALSE),"")</f>
        <v/>
      </c>
      <c r="F9966" s="10">
        <f>IFERROR(INDEX(Lotes!$E:$E,MATCH(1,(Lotes!$A:$A=C9966)*(Lotes!$C:$C=E9966),0)),"")</f>
        <v/>
      </c>
      <c r="G9966" s="14" t="n"/>
    </row>
    <row r="9967">
      <c r="A9967" s="10" t="n"/>
      <c r="D9967">
        <f>IFERROR(VLOOKUP(C9967,Produtos!A:B,2,FALSE),"")</f>
        <v/>
      </c>
      <c r="F9967" s="10">
        <f>IFERROR(INDEX(Lotes!$E:$E,MATCH(1,(Lotes!$A:$A=C9967)*(Lotes!$C:$C=E9967),0)),"")</f>
        <v/>
      </c>
      <c r="G9967" s="14" t="n"/>
    </row>
    <row r="9968">
      <c r="A9968" s="10" t="n"/>
      <c r="D9968">
        <f>IFERROR(VLOOKUP(C9968,Produtos!A:B,2,FALSE),"")</f>
        <v/>
      </c>
      <c r="F9968" s="10">
        <f>IFERROR(INDEX(Lotes!$E:$E,MATCH(1,(Lotes!$A:$A=C9968)*(Lotes!$C:$C=E9968),0)),"")</f>
        <v/>
      </c>
      <c r="G9968" s="14" t="n"/>
    </row>
    <row r="9969">
      <c r="A9969" s="10" t="n"/>
      <c r="D9969">
        <f>IFERROR(VLOOKUP(C9969,Produtos!A:B,2,FALSE),"")</f>
        <v/>
      </c>
      <c r="F9969" s="10">
        <f>IFERROR(INDEX(Lotes!$E:$E,MATCH(1,(Lotes!$A:$A=C9969)*(Lotes!$C:$C=E9969),0)),"")</f>
        <v/>
      </c>
      <c r="G9969" s="14" t="n"/>
    </row>
    <row r="9970">
      <c r="A9970" s="10" t="n"/>
      <c r="D9970">
        <f>IFERROR(VLOOKUP(C9970,Produtos!A:B,2,FALSE),"")</f>
        <v/>
      </c>
      <c r="F9970" s="10">
        <f>IFERROR(INDEX(Lotes!$E:$E,MATCH(1,(Lotes!$A:$A=C9970)*(Lotes!$C:$C=E9970),0)),"")</f>
        <v/>
      </c>
      <c r="G9970" s="14" t="n"/>
    </row>
    <row r="9971">
      <c r="A9971" s="10" t="n"/>
      <c r="D9971">
        <f>IFERROR(VLOOKUP(C9971,Produtos!A:B,2,FALSE),"")</f>
        <v/>
      </c>
      <c r="F9971" s="10">
        <f>IFERROR(INDEX(Lotes!$E:$E,MATCH(1,(Lotes!$A:$A=C9971)*(Lotes!$C:$C=E9971),0)),"")</f>
        <v/>
      </c>
      <c r="G9971" s="14" t="n"/>
    </row>
    <row r="9972">
      <c r="A9972" s="10" t="n"/>
      <c r="D9972">
        <f>IFERROR(VLOOKUP(C9972,Produtos!A:B,2,FALSE),"")</f>
        <v/>
      </c>
      <c r="F9972" s="10">
        <f>IFERROR(INDEX(Lotes!$E:$E,MATCH(1,(Lotes!$A:$A=C9972)*(Lotes!$C:$C=E9972),0)),"")</f>
        <v/>
      </c>
      <c r="G9972" s="14" t="n"/>
    </row>
    <row r="9973">
      <c r="A9973" s="10" t="n"/>
      <c r="D9973">
        <f>IFERROR(VLOOKUP(C9973,Produtos!A:B,2,FALSE),"")</f>
        <v/>
      </c>
      <c r="F9973" s="10">
        <f>IFERROR(INDEX(Lotes!$E:$E,MATCH(1,(Lotes!$A:$A=C9973)*(Lotes!$C:$C=E9973),0)),"")</f>
        <v/>
      </c>
      <c r="G9973" s="14" t="n"/>
    </row>
    <row r="9974">
      <c r="A9974" s="10" t="n"/>
      <c r="D9974">
        <f>IFERROR(VLOOKUP(C9974,Produtos!A:B,2,FALSE),"")</f>
        <v/>
      </c>
      <c r="F9974" s="10">
        <f>IFERROR(INDEX(Lotes!$E:$E,MATCH(1,(Lotes!$A:$A=C9974)*(Lotes!$C:$C=E9974),0)),"")</f>
        <v/>
      </c>
      <c r="G9974" s="14" t="n"/>
    </row>
    <row r="9975">
      <c r="A9975" s="10" t="n"/>
      <c r="D9975">
        <f>IFERROR(VLOOKUP(C9975,Produtos!A:B,2,FALSE),"")</f>
        <v/>
      </c>
      <c r="F9975" s="10">
        <f>IFERROR(INDEX(Lotes!$E:$E,MATCH(1,(Lotes!$A:$A=C9975)*(Lotes!$C:$C=E9975),0)),"")</f>
        <v/>
      </c>
      <c r="G9975" s="14" t="n"/>
    </row>
    <row r="9976">
      <c r="A9976" s="10" t="n"/>
      <c r="D9976">
        <f>IFERROR(VLOOKUP(C9976,Produtos!A:B,2,FALSE),"")</f>
        <v/>
      </c>
      <c r="F9976" s="10">
        <f>IFERROR(INDEX(Lotes!$E:$E,MATCH(1,(Lotes!$A:$A=C9976)*(Lotes!$C:$C=E9976),0)),"")</f>
        <v/>
      </c>
      <c r="G9976" s="14" t="n"/>
    </row>
    <row r="9977">
      <c r="A9977" s="10" t="n"/>
      <c r="D9977">
        <f>IFERROR(VLOOKUP(C9977,Produtos!A:B,2,FALSE),"")</f>
        <v/>
      </c>
      <c r="F9977" s="10">
        <f>IFERROR(INDEX(Lotes!$E:$E,MATCH(1,(Lotes!$A:$A=C9977)*(Lotes!$C:$C=E9977),0)),"")</f>
        <v/>
      </c>
      <c r="G9977" s="14" t="n"/>
    </row>
    <row r="9978">
      <c r="A9978" s="10" t="n"/>
      <c r="D9978">
        <f>IFERROR(VLOOKUP(C9978,Produtos!A:B,2,FALSE),"")</f>
        <v/>
      </c>
      <c r="F9978" s="10">
        <f>IFERROR(INDEX(Lotes!$E:$E,MATCH(1,(Lotes!$A:$A=C9978)*(Lotes!$C:$C=E9978),0)),"")</f>
        <v/>
      </c>
      <c r="G9978" s="14" t="n"/>
    </row>
    <row r="9979">
      <c r="A9979" s="10" t="n"/>
      <c r="D9979">
        <f>IFERROR(VLOOKUP(C9979,Produtos!A:B,2,FALSE),"")</f>
        <v/>
      </c>
      <c r="F9979" s="10">
        <f>IFERROR(INDEX(Lotes!$E:$E,MATCH(1,(Lotes!$A:$A=C9979)*(Lotes!$C:$C=E9979),0)),"")</f>
        <v/>
      </c>
      <c r="G9979" s="14" t="n"/>
    </row>
    <row r="9980">
      <c r="A9980" s="10" t="n"/>
      <c r="D9980">
        <f>IFERROR(VLOOKUP(C9980,Produtos!A:B,2,FALSE),"")</f>
        <v/>
      </c>
      <c r="F9980" s="10">
        <f>IFERROR(INDEX(Lotes!$E:$E,MATCH(1,(Lotes!$A:$A=C9980)*(Lotes!$C:$C=E9980),0)),"")</f>
        <v/>
      </c>
      <c r="G9980" s="14" t="n"/>
    </row>
    <row r="9981">
      <c r="A9981" s="10" t="n"/>
      <c r="D9981">
        <f>IFERROR(VLOOKUP(C9981,Produtos!A:B,2,FALSE),"")</f>
        <v/>
      </c>
      <c r="F9981" s="10">
        <f>IFERROR(INDEX(Lotes!$E:$E,MATCH(1,(Lotes!$A:$A=C9981)*(Lotes!$C:$C=E9981),0)),"")</f>
        <v/>
      </c>
      <c r="G9981" s="14" t="n"/>
    </row>
    <row r="9982">
      <c r="A9982" s="10" t="n"/>
      <c r="D9982">
        <f>IFERROR(VLOOKUP(C9982,Produtos!A:B,2,FALSE),"")</f>
        <v/>
      </c>
      <c r="F9982" s="10">
        <f>IFERROR(INDEX(Lotes!$E:$E,MATCH(1,(Lotes!$A:$A=C9982)*(Lotes!$C:$C=E9982),0)),"")</f>
        <v/>
      </c>
      <c r="G9982" s="14" t="n"/>
    </row>
    <row r="9983">
      <c r="A9983" s="10" t="n"/>
      <c r="D9983">
        <f>IFERROR(VLOOKUP(C9983,Produtos!A:B,2,FALSE),"")</f>
        <v/>
      </c>
      <c r="F9983" s="10">
        <f>IFERROR(INDEX(Lotes!$E:$E,MATCH(1,(Lotes!$A:$A=C9983)*(Lotes!$C:$C=E9983),0)),"")</f>
        <v/>
      </c>
      <c r="G9983" s="14" t="n"/>
    </row>
    <row r="9984">
      <c r="A9984" s="10" t="n"/>
      <c r="D9984">
        <f>IFERROR(VLOOKUP(C9984,Produtos!A:B,2,FALSE),"")</f>
        <v/>
      </c>
      <c r="F9984" s="10">
        <f>IFERROR(INDEX(Lotes!$E:$E,MATCH(1,(Lotes!$A:$A=C9984)*(Lotes!$C:$C=E9984),0)),"")</f>
        <v/>
      </c>
      <c r="G9984" s="14" t="n"/>
    </row>
    <row r="9985">
      <c r="A9985" s="10" t="n"/>
      <c r="D9985">
        <f>IFERROR(VLOOKUP(C9985,Produtos!A:B,2,FALSE),"")</f>
        <v/>
      </c>
      <c r="F9985" s="10">
        <f>IFERROR(INDEX(Lotes!$E:$E,MATCH(1,(Lotes!$A:$A=C9985)*(Lotes!$C:$C=E9985),0)),"")</f>
        <v/>
      </c>
      <c r="G9985" s="14" t="n"/>
    </row>
    <row r="9986">
      <c r="A9986" s="10" t="n"/>
      <c r="D9986">
        <f>IFERROR(VLOOKUP(C9986,Produtos!A:B,2,FALSE),"")</f>
        <v/>
      </c>
      <c r="F9986" s="10">
        <f>IFERROR(INDEX(Lotes!$E:$E,MATCH(1,(Lotes!$A:$A=C9986)*(Lotes!$C:$C=E9986),0)),"")</f>
        <v/>
      </c>
      <c r="G9986" s="14" t="n"/>
    </row>
    <row r="9987">
      <c r="A9987" s="10" t="n"/>
      <c r="D9987">
        <f>IFERROR(VLOOKUP(C9987,Produtos!A:B,2,FALSE),"")</f>
        <v/>
      </c>
      <c r="F9987" s="10">
        <f>IFERROR(INDEX(Lotes!$E:$E,MATCH(1,(Lotes!$A:$A=C9987)*(Lotes!$C:$C=E9987),0)),"")</f>
        <v/>
      </c>
      <c r="G9987" s="14" t="n"/>
    </row>
    <row r="9988">
      <c r="A9988" s="10" t="n"/>
      <c r="D9988">
        <f>IFERROR(VLOOKUP(C9988,Produtos!A:B,2,FALSE),"")</f>
        <v/>
      </c>
      <c r="F9988" s="10">
        <f>IFERROR(INDEX(Lotes!$E:$E,MATCH(1,(Lotes!$A:$A=C9988)*(Lotes!$C:$C=E9988),0)),"")</f>
        <v/>
      </c>
      <c r="G9988" s="14" t="n"/>
    </row>
    <row r="9989">
      <c r="A9989" s="10" t="n"/>
      <c r="D9989">
        <f>IFERROR(VLOOKUP(C9989,Produtos!A:B,2,FALSE),"")</f>
        <v/>
      </c>
      <c r="F9989" s="10">
        <f>IFERROR(INDEX(Lotes!$E:$E,MATCH(1,(Lotes!$A:$A=C9989)*(Lotes!$C:$C=E9989),0)),"")</f>
        <v/>
      </c>
      <c r="G9989" s="14" t="n"/>
    </row>
    <row r="9990">
      <c r="A9990" s="10" t="n"/>
      <c r="D9990">
        <f>IFERROR(VLOOKUP(C9990,Produtos!A:B,2,FALSE),"")</f>
        <v/>
      </c>
      <c r="F9990" s="10">
        <f>IFERROR(INDEX(Lotes!$E:$E,MATCH(1,(Lotes!$A:$A=C9990)*(Lotes!$C:$C=E9990),0)),"")</f>
        <v/>
      </c>
      <c r="G9990" s="14" t="n"/>
    </row>
    <row r="9991">
      <c r="A9991" s="10" t="n"/>
      <c r="D9991">
        <f>IFERROR(VLOOKUP(C9991,Produtos!A:B,2,FALSE),"")</f>
        <v/>
      </c>
      <c r="F9991" s="10">
        <f>IFERROR(INDEX(Lotes!$E:$E,MATCH(1,(Lotes!$A:$A=C9991)*(Lotes!$C:$C=E9991),0)),"")</f>
        <v/>
      </c>
      <c r="G9991" s="14" t="n"/>
    </row>
    <row r="9992">
      <c r="A9992" s="10" t="n"/>
      <c r="D9992">
        <f>IFERROR(VLOOKUP(C9992,Produtos!A:B,2,FALSE),"")</f>
        <v/>
      </c>
      <c r="F9992" s="10">
        <f>IFERROR(INDEX(Lotes!$E:$E,MATCH(1,(Lotes!$A:$A=C9992)*(Lotes!$C:$C=E9992),0)),"")</f>
        <v/>
      </c>
      <c r="G9992" s="14" t="n"/>
    </row>
    <row r="9993">
      <c r="A9993" s="10" t="n"/>
      <c r="D9993">
        <f>IFERROR(VLOOKUP(C9993,Produtos!A:B,2,FALSE),"")</f>
        <v/>
      </c>
      <c r="F9993" s="10">
        <f>IFERROR(INDEX(Lotes!$E:$E,MATCH(1,(Lotes!$A:$A=C9993)*(Lotes!$C:$C=E9993),0)),"")</f>
        <v/>
      </c>
      <c r="G9993" s="14" t="n"/>
    </row>
    <row r="9994">
      <c r="A9994" s="10" t="n"/>
      <c r="D9994">
        <f>IFERROR(VLOOKUP(C9994,Produtos!A:B,2,FALSE),"")</f>
        <v/>
      </c>
      <c r="F9994" s="10">
        <f>IFERROR(INDEX(Lotes!$E:$E,MATCH(1,(Lotes!$A:$A=C9994)*(Lotes!$C:$C=E9994),0)),"")</f>
        <v/>
      </c>
      <c r="G9994" s="14" t="n"/>
    </row>
    <row r="9995">
      <c r="A9995" s="10" t="n"/>
      <c r="D9995">
        <f>IFERROR(VLOOKUP(C9995,Produtos!A:B,2,FALSE),"")</f>
        <v/>
      </c>
      <c r="F9995" s="10">
        <f>IFERROR(INDEX(Lotes!$E:$E,MATCH(1,(Lotes!$A:$A=C9995)*(Lotes!$C:$C=E9995),0)),"")</f>
        <v/>
      </c>
      <c r="G9995" s="14" t="n"/>
    </row>
    <row r="9996">
      <c r="A9996" s="10" t="n"/>
      <c r="D9996">
        <f>IFERROR(VLOOKUP(C9996,Produtos!A:B,2,FALSE),"")</f>
        <v/>
      </c>
      <c r="F9996" s="10">
        <f>IFERROR(INDEX(Lotes!$E:$E,MATCH(1,(Lotes!$A:$A=C9996)*(Lotes!$C:$C=E9996),0)),"")</f>
        <v/>
      </c>
      <c r="G9996" s="14" t="n"/>
    </row>
    <row r="9997">
      <c r="A9997" s="10" t="n"/>
      <c r="D9997">
        <f>IFERROR(VLOOKUP(C9997,Produtos!A:B,2,FALSE),"")</f>
        <v/>
      </c>
      <c r="F9997" s="10">
        <f>IFERROR(INDEX(Lotes!$E:$E,MATCH(1,(Lotes!$A:$A=C9997)*(Lotes!$C:$C=E9997),0)),"")</f>
        <v/>
      </c>
      <c r="G9997" s="14" t="n"/>
    </row>
    <row r="9998">
      <c r="A9998" s="10" t="n"/>
      <c r="D9998">
        <f>IFERROR(VLOOKUP(C9998,Produtos!A:B,2,FALSE),"")</f>
        <v/>
      </c>
      <c r="F9998" s="10">
        <f>IFERROR(INDEX(Lotes!$E:$E,MATCH(1,(Lotes!$A:$A=C9998)*(Lotes!$C:$C=E9998),0)),"")</f>
        <v/>
      </c>
      <c r="G9998" s="14" t="n"/>
    </row>
    <row r="9999">
      <c r="A9999" s="10" t="n"/>
      <c r="D9999">
        <f>IFERROR(VLOOKUP(C9999,Produtos!A:B,2,FALSE),"")</f>
        <v/>
      </c>
      <c r="F9999" s="10">
        <f>IFERROR(INDEX(Lotes!$E:$E,MATCH(1,(Lotes!$A:$A=C9999)*(Lotes!$C:$C=E9999),0)),"")</f>
        <v/>
      </c>
      <c r="G9999" s="14" t="n"/>
    </row>
    <row r="10000">
      <c r="A10000" s="10" t="n"/>
      <c r="D10000">
        <f>IFERROR(VLOOKUP(C10000,Produtos!A:B,2,FALSE),"")</f>
        <v/>
      </c>
      <c r="F10000" s="10">
        <f>IFERROR(INDEX(Lotes!$E:$E,MATCH(1,(Lotes!$A:$A=C10000)*(Lotes!$C:$C=E10000),0)),"")</f>
        <v/>
      </c>
      <c r="G10000" s="14" t="n"/>
    </row>
    <row r="10001">
      <c r="A10001" s="10" t="n"/>
      <c r="D10001">
        <f>IFERROR(VLOOKUP(C10001,Produtos!A:B,2,FALSE),"")</f>
        <v/>
      </c>
      <c r="F10001" s="10">
        <f>IFERROR(INDEX(Lotes!$E:$E,MATCH(1,(Lotes!$A:$A=C10001)*(Lotes!$C:$C=E10001),0)),"")</f>
        <v/>
      </c>
      <c r="G10001" s="14" t="n"/>
    </row>
    <row r="10002">
      <c r="A10002" s="10" t="n"/>
      <c r="D10002">
        <f>IFERROR(VLOOKUP(C10002,Produtos!A:B,2,FALSE),"")</f>
        <v/>
      </c>
      <c r="F10002" s="10">
        <f>IFERROR(INDEX(Lotes!$E:$E,MATCH(1,(Lotes!$A:$A=C10002)*(Lotes!$C:$C=E10002),0)),"")</f>
        <v/>
      </c>
      <c r="G10002" s="14" t="n"/>
    </row>
    <row r="10003">
      <c r="A10003" s="10" t="n"/>
      <c r="D10003">
        <f>IFERROR(VLOOKUP(C10003,Produtos!A:B,2,FALSE),"")</f>
        <v/>
      </c>
      <c r="F10003" s="10">
        <f>IFERROR(INDEX(Lotes!$E:$E,MATCH(1,(Lotes!$A:$A=C10003)*(Lotes!$C:$C=E10003),0)),"")</f>
        <v/>
      </c>
      <c r="G10003" s="14" t="n"/>
    </row>
    <row r="10004">
      <c r="A10004" s="10" t="n"/>
      <c r="D10004">
        <f>IFERROR(VLOOKUP(C10004,Produtos!A:B,2,FALSE),"")</f>
        <v/>
      </c>
      <c r="F10004" s="10">
        <f>IFERROR(INDEX(Lotes!$E:$E,MATCH(1,(Lotes!$A:$A=C10004)*(Lotes!$C:$C=E10004),0)),"")</f>
        <v/>
      </c>
      <c r="G10004" s="14" t="n"/>
    </row>
    <row r="10005">
      <c r="A10005" s="10" t="n"/>
      <c r="D10005">
        <f>IFERROR(VLOOKUP(C10005,Produtos!A:B,2,FALSE),"")</f>
        <v/>
      </c>
      <c r="F10005" s="10">
        <f>IFERROR(INDEX(Lotes!$E:$E,MATCH(1,(Lotes!$A:$A=C10005)*(Lotes!$C:$C=E10005),0)),"")</f>
        <v/>
      </c>
      <c r="G10005" s="14" t="n"/>
    </row>
    <row r="10006">
      <c r="A10006" s="10" t="n"/>
      <c r="D10006">
        <f>IFERROR(VLOOKUP(C10006,Produtos!A:B,2,FALSE),"")</f>
        <v/>
      </c>
      <c r="F10006" s="10">
        <f>IFERROR(INDEX(Lotes!$E:$E,MATCH(1,(Lotes!$A:$A=C10006)*(Lotes!$C:$C=E10006),0)),"")</f>
        <v/>
      </c>
      <c r="G10006" s="14" t="n"/>
    </row>
    <row r="10007">
      <c r="A10007" s="10" t="n"/>
      <c r="D10007">
        <f>IFERROR(VLOOKUP(C10007,Produtos!A:B,2,FALSE),"")</f>
        <v/>
      </c>
      <c r="F10007" s="10">
        <f>IFERROR(INDEX(Lotes!$E:$E,MATCH(1,(Lotes!$A:$A=C10007)*(Lotes!$C:$C=E10007),0)),"")</f>
        <v/>
      </c>
      <c r="G10007" s="14" t="n"/>
    </row>
    <row r="10008">
      <c r="A10008" s="10" t="n"/>
      <c r="D10008">
        <f>IFERROR(VLOOKUP(C10008,Produtos!A:B,2,FALSE),"")</f>
        <v/>
      </c>
      <c r="F10008" s="10">
        <f>IFERROR(INDEX(Lotes!$E:$E,MATCH(1,(Lotes!$A:$A=C10008)*(Lotes!$C:$C=E10008),0)),"")</f>
        <v/>
      </c>
      <c r="G10008" s="14" t="n"/>
    </row>
    <row r="10009">
      <c r="A10009" s="10" t="n"/>
      <c r="D10009">
        <f>IFERROR(VLOOKUP(C10009,Produtos!A:B,2,FALSE),"")</f>
        <v/>
      </c>
      <c r="F10009" s="10">
        <f>IFERROR(INDEX(Lotes!$E:$E,MATCH(1,(Lotes!$A:$A=C10009)*(Lotes!$C:$C=E10009),0)),"")</f>
        <v/>
      </c>
      <c r="G10009" s="14" t="n"/>
    </row>
    <row r="10010">
      <c r="A10010" s="10" t="n"/>
      <c r="D10010">
        <f>IFERROR(VLOOKUP(C10010,Produtos!A:B,2,FALSE),"")</f>
        <v/>
      </c>
      <c r="F10010" s="10">
        <f>IFERROR(INDEX(Lotes!$E:$E,MATCH(1,(Lotes!$A:$A=C10010)*(Lotes!$C:$C=E10010),0)),"")</f>
        <v/>
      </c>
      <c r="G10010" s="14" t="n"/>
    </row>
    <row r="10011">
      <c r="A10011" s="10" t="n"/>
      <c r="D10011">
        <f>IFERROR(VLOOKUP(C10011,Produtos!A:B,2,FALSE),"")</f>
        <v/>
      </c>
      <c r="F10011" s="10">
        <f>IFERROR(INDEX(Lotes!$E:$E,MATCH(1,(Lotes!$A:$A=C10011)*(Lotes!$C:$C=E10011),0)),"")</f>
        <v/>
      </c>
      <c r="G10011" s="14" t="n"/>
    </row>
    <row r="10012">
      <c r="A10012" s="10" t="n"/>
      <c r="D10012">
        <f>IFERROR(VLOOKUP(C10012,Produtos!A:B,2,FALSE),"")</f>
        <v/>
      </c>
      <c r="F10012" s="10">
        <f>IFERROR(INDEX(Lotes!$E:$E,MATCH(1,(Lotes!$A:$A=C10012)*(Lotes!$C:$C=E10012),0)),"")</f>
        <v/>
      </c>
      <c r="G10012" s="14" t="n"/>
    </row>
    <row r="10013">
      <c r="A10013" s="10" t="n"/>
      <c r="D10013">
        <f>IFERROR(VLOOKUP(C10013,Produtos!A:B,2,FALSE),"")</f>
        <v/>
      </c>
      <c r="F10013" s="10">
        <f>IFERROR(INDEX(Lotes!$E:$E,MATCH(1,(Lotes!$A:$A=C10013)*(Lotes!$C:$C=E10013),0)),"")</f>
        <v/>
      </c>
      <c r="G10013" s="14" t="n"/>
    </row>
    <row r="10014">
      <c r="A10014" s="10" t="n"/>
      <c r="D10014">
        <f>IFERROR(VLOOKUP(C10014,Produtos!A:B,2,FALSE),"")</f>
        <v/>
      </c>
      <c r="F10014" s="10">
        <f>IFERROR(INDEX(Lotes!$E:$E,MATCH(1,(Lotes!$A:$A=C10014)*(Lotes!$C:$C=E10014),0)),"")</f>
        <v/>
      </c>
      <c r="G10014" s="14" t="n"/>
    </row>
    <row r="10015">
      <c r="A10015" s="10" t="n"/>
      <c r="D10015">
        <f>IFERROR(VLOOKUP(C10015,Produtos!A:B,2,FALSE),"")</f>
        <v/>
      </c>
      <c r="F10015" s="10">
        <f>IFERROR(INDEX(Lotes!$E:$E,MATCH(1,(Lotes!$A:$A=C10015)*(Lotes!$C:$C=E10015),0)),"")</f>
        <v/>
      </c>
      <c r="G10015" s="14" t="n"/>
    </row>
    <row r="10016">
      <c r="A10016" s="10" t="n"/>
      <c r="D10016">
        <f>IFERROR(VLOOKUP(C10016,Produtos!A:B,2,FALSE),"")</f>
        <v/>
      </c>
      <c r="F10016" s="10">
        <f>IFERROR(INDEX(Lotes!$E:$E,MATCH(1,(Lotes!$A:$A=C10016)*(Lotes!$C:$C=E10016),0)),"")</f>
        <v/>
      </c>
      <c r="G10016" s="14" t="n"/>
    </row>
    <row r="10017">
      <c r="A10017" s="10" t="n"/>
      <c r="D10017">
        <f>IFERROR(VLOOKUP(C10017,Produtos!A:B,2,FALSE),"")</f>
        <v/>
      </c>
      <c r="F10017" s="10">
        <f>IFERROR(INDEX(Lotes!$E:$E,MATCH(1,(Lotes!$A:$A=C10017)*(Lotes!$C:$C=E10017),0)),"")</f>
        <v/>
      </c>
      <c r="G10017" s="14" t="n"/>
    </row>
    <row r="10018">
      <c r="A10018" s="10" t="n"/>
      <c r="D10018">
        <f>IFERROR(VLOOKUP(C10018,Produtos!A:B,2,FALSE),"")</f>
        <v/>
      </c>
      <c r="F10018" s="10">
        <f>IFERROR(INDEX(Lotes!$E:$E,MATCH(1,(Lotes!$A:$A=C10018)*(Lotes!$C:$C=E10018),0)),"")</f>
        <v/>
      </c>
      <c r="G10018" s="14" t="n"/>
    </row>
    <row r="10019">
      <c r="A10019" s="10" t="n"/>
      <c r="D10019">
        <f>IFERROR(VLOOKUP(C10019,Produtos!A:B,2,FALSE),"")</f>
        <v/>
      </c>
      <c r="F10019" s="10">
        <f>IFERROR(INDEX(Lotes!$E:$E,MATCH(1,(Lotes!$A:$A=C10019)*(Lotes!$C:$C=E10019),0)),"")</f>
        <v/>
      </c>
      <c r="G10019" s="14" t="n"/>
    </row>
    <row r="10020">
      <c r="A10020" s="10" t="n"/>
      <c r="D10020">
        <f>IFERROR(VLOOKUP(C10020,Produtos!A:B,2,FALSE),"")</f>
        <v/>
      </c>
      <c r="F10020" s="10">
        <f>IFERROR(INDEX(Lotes!$E:$E,MATCH(1,(Lotes!$A:$A=C10020)*(Lotes!$C:$C=E10020),0)),"")</f>
        <v/>
      </c>
      <c r="G10020" s="14" t="n"/>
    </row>
    <row r="10021">
      <c r="A10021" s="10" t="n"/>
      <c r="D10021">
        <f>IFERROR(VLOOKUP(C10021,Produtos!A:B,2,FALSE),"")</f>
        <v/>
      </c>
      <c r="F10021" s="10">
        <f>IFERROR(INDEX(Lotes!$E:$E,MATCH(1,(Lotes!$A:$A=C10021)*(Lotes!$C:$C=E10021),0)),"")</f>
        <v/>
      </c>
      <c r="G10021" s="14" t="n"/>
    </row>
    <row r="10022">
      <c r="A10022" s="10" t="n"/>
      <c r="D10022">
        <f>IFERROR(VLOOKUP(C10022,Produtos!A:B,2,FALSE),"")</f>
        <v/>
      </c>
      <c r="F10022" s="10">
        <f>IFERROR(INDEX(Lotes!$E:$E,MATCH(1,(Lotes!$A:$A=C10022)*(Lotes!$C:$C=E10022),0)),"")</f>
        <v/>
      </c>
      <c r="G10022" s="14" t="n"/>
    </row>
    <row r="10023">
      <c r="A10023" s="10" t="n"/>
      <c r="D10023">
        <f>IFERROR(VLOOKUP(C10023,Produtos!A:B,2,FALSE),"")</f>
        <v/>
      </c>
      <c r="F10023" s="10">
        <f>IFERROR(INDEX(Lotes!$E:$E,MATCH(1,(Lotes!$A:$A=C10023)*(Lotes!$C:$C=E10023),0)),"")</f>
        <v/>
      </c>
      <c r="G10023" s="14" t="n"/>
    </row>
    <row r="10024">
      <c r="A10024" s="10" t="n"/>
      <c r="D10024">
        <f>IFERROR(VLOOKUP(C10024,Produtos!A:B,2,FALSE),"")</f>
        <v/>
      </c>
      <c r="F10024" s="10">
        <f>IFERROR(INDEX(Lotes!$E:$E,MATCH(1,(Lotes!$A:$A=C10024)*(Lotes!$C:$C=E10024),0)),"")</f>
        <v/>
      </c>
      <c r="G10024" s="14" t="n"/>
    </row>
    <row r="10025">
      <c r="A10025" s="10" t="n"/>
      <c r="D10025">
        <f>IFERROR(VLOOKUP(C10025,Produtos!A:B,2,FALSE),"")</f>
        <v/>
      </c>
      <c r="F10025" s="10">
        <f>IFERROR(INDEX(Lotes!$E:$E,MATCH(1,(Lotes!$A:$A=C10025)*(Lotes!$C:$C=E10025),0)),"")</f>
        <v/>
      </c>
      <c r="G10025" s="14" t="n"/>
    </row>
    <row r="10026">
      <c r="A10026" s="10" t="n"/>
      <c r="D10026">
        <f>IFERROR(VLOOKUP(C10026,Produtos!A:B,2,FALSE),"")</f>
        <v/>
      </c>
      <c r="F10026" s="10">
        <f>IFERROR(INDEX(Lotes!$E:$E,MATCH(1,(Lotes!$A:$A=C10026)*(Lotes!$C:$C=E10026),0)),"")</f>
        <v/>
      </c>
      <c r="G10026" s="14" t="n"/>
    </row>
    <row r="10027">
      <c r="A10027" s="10" t="n"/>
      <c r="D10027">
        <f>IFERROR(VLOOKUP(C10027,Produtos!A:B,2,FALSE),"")</f>
        <v/>
      </c>
      <c r="F10027" s="10">
        <f>IFERROR(INDEX(Lotes!$E:$E,MATCH(1,(Lotes!$A:$A=C10027)*(Lotes!$C:$C=E10027),0)),"")</f>
        <v/>
      </c>
      <c r="G10027" s="14" t="n"/>
    </row>
    <row r="10028">
      <c r="A10028" s="10" t="n"/>
      <c r="D10028">
        <f>IFERROR(VLOOKUP(C10028,Produtos!A:B,2,FALSE),"")</f>
        <v/>
      </c>
      <c r="F10028" s="10">
        <f>IFERROR(INDEX(Lotes!$E:$E,MATCH(1,(Lotes!$A:$A=C10028)*(Lotes!$C:$C=E10028),0)),"")</f>
        <v/>
      </c>
      <c r="G10028" s="14" t="n"/>
    </row>
    <row r="10029">
      <c r="A10029" s="10" t="n"/>
      <c r="D10029">
        <f>IFERROR(VLOOKUP(C10029,Produtos!A:B,2,FALSE),"")</f>
        <v/>
      </c>
      <c r="F10029" s="10">
        <f>IFERROR(INDEX(Lotes!$E:$E,MATCH(1,(Lotes!$A:$A=C10029)*(Lotes!$C:$C=E10029),0)),"")</f>
        <v/>
      </c>
      <c r="G10029" s="14" t="n"/>
    </row>
    <row r="10030">
      <c r="A10030" s="10" t="n"/>
      <c r="D10030">
        <f>IFERROR(VLOOKUP(C10030,Produtos!A:B,2,FALSE),"")</f>
        <v/>
      </c>
      <c r="F10030" s="10">
        <f>IFERROR(INDEX(Lotes!$E:$E,MATCH(1,(Lotes!$A:$A=C10030)*(Lotes!$C:$C=E10030),0)),"")</f>
        <v/>
      </c>
      <c r="G10030" s="14" t="n"/>
    </row>
    <row r="10031">
      <c r="A10031" s="10" t="n"/>
      <c r="D10031">
        <f>IFERROR(VLOOKUP(C10031,Produtos!A:B,2,FALSE),"")</f>
        <v/>
      </c>
      <c r="F10031" s="10">
        <f>IFERROR(INDEX(Lotes!$E:$E,MATCH(1,(Lotes!$A:$A=C10031)*(Lotes!$C:$C=E10031),0)),"")</f>
        <v/>
      </c>
      <c r="G10031" s="14" t="n"/>
    </row>
    <row r="10032">
      <c r="A10032" s="10" t="n"/>
      <c r="D10032">
        <f>IFERROR(VLOOKUP(C10032,Produtos!A:B,2,FALSE),"")</f>
        <v/>
      </c>
      <c r="F10032" s="10">
        <f>IFERROR(INDEX(Lotes!$E:$E,MATCH(1,(Lotes!$A:$A=C10032)*(Lotes!$C:$C=E10032),0)),"")</f>
        <v/>
      </c>
      <c r="G10032" s="14" t="n"/>
    </row>
    <row r="10033">
      <c r="A10033" s="10" t="n"/>
      <c r="D10033">
        <f>IFERROR(VLOOKUP(C10033,Produtos!A:B,2,FALSE),"")</f>
        <v/>
      </c>
      <c r="F10033" s="10">
        <f>IFERROR(INDEX(Lotes!$E:$E,MATCH(1,(Lotes!$A:$A=C10033)*(Lotes!$C:$C=E10033),0)),"")</f>
        <v/>
      </c>
      <c r="G10033" s="14" t="n"/>
    </row>
    <row r="10034">
      <c r="A10034" s="10" t="n"/>
      <c r="D10034">
        <f>IFERROR(VLOOKUP(C10034,Produtos!A:B,2,FALSE),"")</f>
        <v/>
      </c>
      <c r="F10034" s="10">
        <f>IFERROR(INDEX(Lotes!$E:$E,MATCH(1,(Lotes!$A:$A=C10034)*(Lotes!$C:$C=E10034),0)),"")</f>
        <v/>
      </c>
      <c r="G10034" s="14" t="n"/>
    </row>
    <row r="10035">
      <c r="A10035" s="10" t="n"/>
      <c r="D10035">
        <f>IFERROR(VLOOKUP(C10035,Produtos!A:B,2,FALSE),"")</f>
        <v/>
      </c>
      <c r="F10035" s="10">
        <f>IFERROR(INDEX(Lotes!$E:$E,MATCH(1,(Lotes!$A:$A=C10035)*(Lotes!$C:$C=E10035),0)),"")</f>
        <v/>
      </c>
      <c r="G10035" s="14" t="n"/>
    </row>
    <row r="10036">
      <c r="A10036" s="10" t="n"/>
      <c r="D10036">
        <f>IFERROR(VLOOKUP(C10036,Produtos!A:B,2,FALSE),"")</f>
        <v/>
      </c>
      <c r="F10036" s="10">
        <f>IFERROR(INDEX(Lotes!$E:$E,MATCH(1,(Lotes!$A:$A=C10036)*(Lotes!$C:$C=E10036),0)),"")</f>
        <v/>
      </c>
      <c r="G10036" s="14" t="n"/>
    </row>
    <row r="10037">
      <c r="A10037" s="10" t="n"/>
      <c r="D10037">
        <f>IFERROR(VLOOKUP(C10037,Produtos!A:B,2,FALSE),"")</f>
        <v/>
      </c>
      <c r="F10037" s="10">
        <f>IFERROR(INDEX(Lotes!$E:$E,MATCH(1,(Lotes!$A:$A=C10037)*(Lotes!$C:$C=E10037),0)),"")</f>
        <v/>
      </c>
      <c r="G10037" s="14" t="n"/>
    </row>
    <row r="10038">
      <c r="A10038" s="10" t="n"/>
      <c r="D10038">
        <f>IFERROR(VLOOKUP(C10038,Produtos!A:B,2,FALSE),"")</f>
        <v/>
      </c>
      <c r="F10038" s="10">
        <f>IFERROR(INDEX(Lotes!$E:$E,MATCH(1,(Lotes!$A:$A=C10038)*(Lotes!$C:$C=E10038),0)),"")</f>
        <v/>
      </c>
      <c r="G10038" s="14" t="n"/>
    </row>
    <row r="10039">
      <c r="A10039" s="10" t="n"/>
      <c r="D10039">
        <f>IFERROR(VLOOKUP(C10039,Produtos!A:B,2,FALSE),"")</f>
        <v/>
      </c>
      <c r="F10039" s="10">
        <f>IFERROR(INDEX(Lotes!$E:$E,MATCH(1,(Lotes!$A:$A=C10039)*(Lotes!$C:$C=E10039),0)),"")</f>
        <v/>
      </c>
      <c r="G10039" s="14" t="n"/>
    </row>
    <row r="10040">
      <c r="A10040" s="10" t="n"/>
      <c r="D10040">
        <f>IFERROR(VLOOKUP(C10040,Produtos!A:B,2,FALSE),"")</f>
        <v/>
      </c>
      <c r="F10040" s="10">
        <f>IFERROR(INDEX(Lotes!$E:$E,MATCH(1,(Lotes!$A:$A=C10040)*(Lotes!$C:$C=E10040),0)),"")</f>
        <v/>
      </c>
      <c r="G10040" s="14" t="n"/>
    </row>
    <row r="10041">
      <c r="A10041" s="10" t="n"/>
      <c r="D10041">
        <f>IFERROR(VLOOKUP(C10041,Produtos!A:B,2,FALSE),"")</f>
        <v/>
      </c>
      <c r="F10041" s="10">
        <f>IFERROR(INDEX(Lotes!$E:$E,MATCH(1,(Lotes!$A:$A=C10041)*(Lotes!$C:$C=E10041),0)),"")</f>
        <v/>
      </c>
      <c r="G10041" s="14" t="n"/>
    </row>
    <row r="10042">
      <c r="A10042" s="10" t="n"/>
      <c r="D10042">
        <f>IFERROR(VLOOKUP(C10042,Produtos!A:B,2,FALSE),"")</f>
        <v/>
      </c>
      <c r="F10042" s="10">
        <f>IFERROR(INDEX(Lotes!$E:$E,MATCH(1,(Lotes!$A:$A=C10042)*(Lotes!$C:$C=E10042),0)),"")</f>
        <v/>
      </c>
      <c r="G10042" s="14" t="n"/>
    </row>
    <row r="10043">
      <c r="A10043" s="10" t="n"/>
      <c r="D10043">
        <f>IFERROR(VLOOKUP(C10043,Produtos!A:B,2,FALSE),"")</f>
        <v/>
      </c>
      <c r="F10043" s="10">
        <f>IFERROR(INDEX(Lotes!$E:$E,MATCH(1,(Lotes!$A:$A=C10043)*(Lotes!$C:$C=E10043),0)),"")</f>
        <v/>
      </c>
      <c r="G10043" s="14" t="n"/>
    </row>
    <row r="10044">
      <c r="A10044" s="10" t="n"/>
      <c r="D10044">
        <f>IFERROR(VLOOKUP(C10044,Produtos!A:B,2,FALSE),"")</f>
        <v/>
      </c>
      <c r="F10044" s="10">
        <f>IFERROR(INDEX(Lotes!$E:$E,MATCH(1,(Lotes!$A:$A=C10044)*(Lotes!$C:$C=E10044),0)),"")</f>
        <v/>
      </c>
      <c r="G10044" s="14" t="n"/>
    </row>
    <row r="10045">
      <c r="A10045" s="10" t="n"/>
      <c r="D10045">
        <f>IFERROR(VLOOKUP(C10045,Produtos!A:B,2,FALSE),"")</f>
        <v/>
      </c>
      <c r="F10045" s="10">
        <f>IFERROR(INDEX(Lotes!$E:$E,MATCH(1,(Lotes!$A:$A=C10045)*(Lotes!$C:$C=E10045),0)),"")</f>
        <v/>
      </c>
      <c r="G10045" s="14" t="n"/>
    </row>
    <row r="10046">
      <c r="A10046" s="10" t="n"/>
      <c r="D10046">
        <f>IFERROR(VLOOKUP(C10046,Produtos!A:B,2,FALSE),"")</f>
        <v/>
      </c>
      <c r="F10046" s="10">
        <f>IFERROR(INDEX(Lotes!$E:$E,MATCH(1,(Lotes!$A:$A=C10046)*(Lotes!$C:$C=E10046),0)),"")</f>
        <v/>
      </c>
      <c r="G10046" s="14" t="n"/>
    </row>
    <row r="10047">
      <c r="A10047" s="10" t="n"/>
      <c r="D10047">
        <f>IFERROR(VLOOKUP(C10047,Produtos!A:B,2,FALSE),"")</f>
        <v/>
      </c>
      <c r="F10047" s="10">
        <f>IFERROR(INDEX(Lotes!$E:$E,MATCH(1,(Lotes!$A:$A=C10047)*(Lotes!$C:$C=E10047),0)),"")</f>
        <v/>
      </c>
      <c r="G10047" s="14" t="n"/>
    </row>
    <row r="10048">
      <c r="A10048" s="10" t="n"/>
      <c r="D10048">
        <f>IFERROR(VLOOKUP(C10048,Produtos!A:B,2,FALSE),"")</f>
        <v/>
      </c>
      <c r="F10048" s="10">
        <f>IFERROR(INDEX(Lotes!$E:$E,MATCH(1,(Lotes!$A:$A=C10048)*(Lotes!$C:$C=E10048),0)),"")</f>
        <v/>
      </c>
      <c r="G10048" s="14" t="n"/>
    </row>
    <row r="10049">
      <c r="A10049" s="10" t="n"/>
      <c r="D10049">
        <f>IFERROR(VLOOKUP(C10049,Produtos!A:B,2,FALSE),"")</f>
        <v/>
      </c>
      <c r="F10049" s="10">
        <f>IFERROR(INDEX(Lotes!$E:$E,MATCH(1,(Lotes!$A:$A=C10049)*(Lotes!$C:$C=E10049),0)),"")</f>
        <v/>
      </c>
      <c r="G10049" s="14" t="n"/>
    </row>
    <row r="10050">
      <c r="A10050" s="10" t="n"/>
      <c r="D10050">
        <f>IFERROR(VLOOKUP(C10050,Produtos!A:B,2,FALSE),"")</f>
        <v/>
      </c>
      <c r="F10050" s="10">
        <f>IFERROR(INDEX(Lotes!$E:$E,MATCH(1,(Lotes!$A:$A=C10050)*(Lotes!$C:$C=E10050),0)),"")</f>
        <v/>
      </c>
      <c r="G10050" s="14" t="n"/>
    </row>
    <row r="10051">
      <c r="A10051" s="10" t="n"/>
      <c r="D10051">
        <f>IFERROR(VLOOKUP(C10051,Produtos!A:B,2,FALSE),"")</f>
        <v/>
      </c>
      <c r="F10051" s="10">
        <f>IFERROR(INDEX(Lotes!$E:$E,MATCH(1,(Lotes!$A:$A=C10051)*(Lotes!$C:$C=E10051),0)),"")</f>
        <v/>
      </c>
      <c r="G10051" s="14" t="n"/>
    </row>
    <row r="10052">
      <c r="A10052" s="10" t="n"/>
      <c r="D10052">
        <f>IFERROR(VLOOKUP(C10052,Produtos!A:B,2,FALSE),"")</f>
        <v/>
      </c>
      <c r="F10052" s="10">
        <f>IFERROR(INDEX(Lotes!$E:$E,MATCH(1,(Lotes!$A:$A=C10052)*(Lotes!$C:$C=E10052),0)),"")</f>
        <v/>
      </c>
      <c r="G10052" s="14" t="n"/>
    </row>
    <row r="10053">
      <c r="A10053" s="10" t="n"/>
      <c r="D10053">
        <f>IFERROR(VLOOKUP(C10053,Produtos!A:B,2,FALSE),"")</f>
        <v/>
      </c>
      <c r="F10053" s="10">
        <f>IFERROR(INDEX(Lotes!$E:$E,MATCH(1,(Lotes!$A:$A=C10053)*(Lotes!$C:$C=E10053),0)),"")</f>
        <v/>
      </c>
      <c r="G10053" s="14" t="n"/>
    </row>
    <row r="10054">
      <c r="A10054" s="10" t="n"/>
      <c r="D10054">
        <f>IFERROR(VLOOKUP(C10054,Produtos!A:B,2,FALSE),"")</f>
        <v/>
      </c>
      <c r="F10054" s="10">
        <f>IFERROR(INDEX(Lotes!$E:$E,MATCH(1,(Lotes!$A:$A=C10054)*(Lotes!$C:$C=E10054),0)),"")</f>
        <v/>
      </c>
      <c r="G10054" s="14" t="n"/>
    </row>
    <row r="10055">
      <c r="A10055" s="10" t="n"/>
      <c r="D10055">
        <f>IFERROR(VLOOKUP(C10055,Produtos!A:B,2,FALSE),"")</f>
        <v/>
      </c>
      <c r="F10055" s="10">
        <f>IFERROR(INDEX(Lotes!$E:$E,MATCH(1,(Lotes!$A:$A=C10055)*(Lotes!$C:$C=E10055),0)),"")</f>
        <v/>
      </c>
      <c r="G10055" s="14" t="n"/>
    </row>
    <row r="10056">
      <c r="A10056" s="10" t="n"/>
      <c r="D10056">
        <f>IFERROR(VLOOKUP(C10056,Produtos!A:B,2,FALSE),"")</f>
        <v/>
      </c>
      <c r="F10056" s="10">
        <f>IFERROR(INDEX(Lotes!$E:$E,MATCH(1,(Lotes!$A:$A=C10056)*(Lotes!$C:$C=E10056),0)),"")</f>
        <v/>
      </c>
      <c r="G10056" s="14" t="n"/>
    </row>
    <row r="10057">
      <c r="A10057" s="10" t="n"/>
      <c r="D10057">
        <f>IFERROR(VLOOKUP(C10057,Produtos!A:B,2,FALSE),"")</f>
        <v/>
      </c>
      <c r="F10057" s="10">
        <f>IFERROR(INDEX(Lotes!$E:$E,MATCH(1,(Lotes!$A:$A=C10057)*(Lotes!$C:$C=E10057),0)),"")</f>
        <v/>
      </c>
      <c r="G10057" s="14" t="n"/>
    </row>
    <row r="10058">
      <c r="A10058" s="10" t="n"/>
      <c r="D10058">
        <f>IFERROR(VLOOKUP(C10058,Produtos!A:B,2,FALSE),"")</f>
        <v/>
      </c>
      <c r="F10058" s="10">
        <f>IFERROR(INDEX(Lotes!$E:$E,MATCH(1,(Lotes!$A:$A=C10058)*(Lotes!$C:$C=E10058),0)),"")</f>
        <v/>
      </c>
      <c r="G10058" s="14" t="n"/>
    </row>
    <row r="10059">
      <c r="A10059" s="10" t="n"/>
      <c r="D10059">
        <f>IFERROR(VLOOKUP(C10059,Produtos!A:B,2,FALSE),"")</f>
        <v/>
      </c>
      <c r="F10059" s="10">
        <f>IFERROR(INDEX(Lotes!$E:$E,MATCH(1,(Lotes!$A:$A=C10059)*(Lotes!$C:$C=E10059),0)),"")</f>
        <v/>
      </c>
      <c r="G10059" s="14" t="n"/>
    </row>
    <row r="10060">
      <c r="A10060" s="10" t="n"/>
      <c r="D10060">
        <f>IFERROR(VLOOKUP(C10060,Produtos!A:B,2,FALSE),"")</f>
        <v/>
      </c>
      <c r="F10060" s="10">
        <f>IFERROR(INDEX(Lotes!$E:$E,MATCH(1,(Lotes!$A:$A=C10060)*(Lotes!$C:$C=E10060),0)),"")</f>
        <v/>
      </c>
      <c r="G10060" s="14" t="n"/>
    </row>
    <row r="10061">
      <c r="A10061" s="10" t="n"/>
      <c r="D10061">
        <f>IFERROR(VLOOKUP(C10061,Produtos!A:B,2,FALSE),"")</f>
        <v/>
      </c>
      <c r="F10061" s="10">
        <f>IFERROR(INDEX(Lotes!$E:$E,MATCH(1,(Lotes!$A:$A=C10061)*(Lotes!$C:$C=E10061),0)),"")</f>
        <v/>
      </c>
      <c r="G10061" s="14" t="n"/>
    </row>
    <row r="10062">
      <c r="A10062" s="10" t="n"/>
      <c r="D10062">
        <f>IFERROR(VLOOKUP(C10062,Produtos!A:B,2,FALSE),"")</f>
        <v/>
      </c>
      <c r="F10062" s="10">
        <f>IFERROR(INDEX(Lotes!$E:$E,MATCH(1,(Lotes!$A:$A=C10062)*(Lotes!$C:$C=E10062),0)),"")</f>
        <v/>
      </c>
      <c r="G10062" s="14" t="n"/>
    </row>
    <row r="10063">
      <c r="A10063" s="10" t="n"/>
      <c r="D10063">
        <f>IFERROR(VLOOKUP(C10063,Produtos!A:B,2,FALSE),"")</f>
        <v/>
      </c>
      <c r="F10063" s="10">
        <f>IFERROR(INDEX(Lotes!$E:$E,MATCH(1,(Lotes!$A:$A=C10063)*(Lotes!$C:$C=E10063),0)),"")</f>
        <v/>
      </c>
      <c r="G10063" s="14" t="n"/>
    </row>
    <row r="10064">
      <c r="A10064" s="10" t="n"/>
      <c r="D10064">
        <f>IFERROR(VLOOKUP(C10064,Produtos!A:B,2,FALSE),"")</f>
        <v/>
      </c>
      <c r="F10064" s="10">
        <f>IFERROR(INDEX(Lotes!$E:$E,MATCH(1,(Lotes!$A:$A=C10064)*(Lotes!$C:$C=E10064),0)),"")</f>
        <v/>
      </c>
      <c r="G10064" s="14" t="n"/>
    </row>
    <row r="10065">
      <c r="A10065" s="10" t="n"/>
      <c r="D10065">
        <f>IFERROR(VLOOKUP(C10065,Produtos!A:B,2,FALSE),"")</f>
        <v/>
      </c>
      <c r="F10065" s="10">
        <f>IFERROR(INDEX(Lotes!$E:$E,MATCH(1,(Lotes!$A:$A=C10065)*(Lotes!$C:$C=E10065),0)),"")</f>
        <v/>
      </c>
      <c r="G10065" s="14" t="n"/>
    </row>
    <row r="10066">
      <c r="A10066" s="10" t="n"/>
      <c r="D10066">
        <f>IFERROR(VLOOKUP(C10066,Produtos!A:B,2,FALSE),"")</f>
        <v/>
      </c>
      <c r="F10066" s="10">
        <f>IFERROR(INDEX(Lotes!$E:$E,MATCH(1,(Lotes!$A:$A=C10066)*(Lotes!$C:$C=E10066),0)),"")</f>
        <v/>
      </c>
      <c r="G10066" s="14" t="n"/>
    </row>
    <row r="10067">
      <c r="A10067" s="10" t="n"/>
      <c r="D10067">
        <f>IFERROR(VLOOKUP(C10067,Produtos!A:B,2,FALSE),"")</f>
        <v/>
      </c>
      <c r="F10067" s="10">
        <f>IFERROR(INDEX(Lotes!$E:$E,MATCH(1,(Lotes!$A:$A=C10067)*(Lotes!$C:$C=E10067),0)),"")</f>
        <v/>
      </c>
      <c r="G10067" s="14" t="n"/>
    </row>
    <row r="10068">
      <c r="A10068" s="10" t="n"/>
      <c r="D10068">
        <f>IFERROR(VLOOKUP(C10068,Produtos!A:B,2,FALSE),"")</f>
        <v/>
      </c>
      <c r="F10068" s="10">
        <f>IFERROR(INDEX(Lotes!$E:$E,MATCH(1,(Lotes!$A:$A=C10068)*(Lotes!$C:$C=E10068),0)),"")</f>
        <v/>
      </c>
      <c r="G10068" s="14" t="n"/>
    </row>
    <row r="10069">
      <c r="A10069" s="10" t="n"/>
      <c r="D10069">
        <f>IFERROR(VLOOKUP(C10069,Produtos!A:B,2,FALSE),"")</f>
        <v/>
      </c>
      <c r="F10069" s="10">
        <f>IFERROR(INDEX(Lotes!$E:$E,MATCH(1,(Lotes!$A:$A=C10069)*(Lotes!$C:$C=E10069),0)),"")</f>
        <v/>
      </c>
      <c r="G10069" s="14" t="n"/>
    </row>
    <row r="10070">
      <c r="A10070" s="10" t="n"/>
      <c r="D10070">
        <f>IFERROR(VLOOKUP(C10070,Produtos!A:B,2,FALSE),"")</f>
        <v/>
      </c>
      <c r="F10070" s="10">
        <f>IFERROR(INDEX(Lotes!$E:$E,MATCH(1,(Lotes!$A:$A=C10070)*(Lotes!$C:$C=E10070),0)),"")</f>
        <v/>
      </c>
      <c r="G10070" s="14" t="n"/>
    </row>
    <row r="10071">
      <c r="A10071" s="10" t="n"/>
      <c r="D10071">
        <f>IFERROR(VLOOKUP(C10071,Produtos!A:B,2,FALSE),"")</f>
        <v/>
      </c>
      <c r="F10071" s="10">
        <f>IFERROR(INDEX(Lotes!$E:$E,MATCH(1,(Lotes!$A:$A=C10071)*(Lotes!$C:$C=E10071),0)),"")</f>
        <v/>
      </c>
      <c r="G10071" s="14" t="n"/>
    </row>
    <row r="10072">
      <c r="A10072" s="10" t="n"/>
      <c r="D10072">
        <f>IFERROR(VLOOKUP(C10072,Produtos!A:B,2,FALSE),"")</f>
        <v/>
      </c>
      <c r="F10072" s="10">
        <f>IFERROR(INDEX(Lotes!$E:$E,MATCH(1,(Lotes!$A:$A=C10072)*(Lotes!$C:$C=E10072),0)),"")</f>
        <v/>
      </c>
      <c r="G10072" s="14" t="n"/>
    </row>
    <row r="10073">
      <c r="A10073" s="10" t="n"/>
      <c r="D10073">
        <f>IFERROR(VLOOKUP(C10073,Produtos!A:B,2,FALSE),"")</f>
        <v/>
      </c>
      <c r="F10073" s="10">
        <f>IFERROR(INDEX(Lotes!$E:$E,MATCH(1,(Lotes!$A:$A=C10073)*(Lotes!$C:$C=E10073),0)),"")</f>
        <v/>
      </c>
      <c r="G10073" s="14" t="n"/>
    </row>
    <row r="10074">
      <c r="A10074" s="10" t="n"/>
      <c r="D10074">
        <f>IFERROR(VLOOKUP(C10074,Produtos!A:B,2,FALSE),"")</f>
        <v/>
      </c>
      <c r="F10074" s="10">
        <f>IFERROR(INDEX(Lotes!$E:$E,MATCH(1,(Lotes!$A:$A=C10074)*(Lotes!$C:$C=E10074),0)),"")</f>
        <v/>
      </c>
      <c r="G10074" s="14" t="n"/>
    </row>
    <row r="10075">
      <c r="A10075" s="10" t="n"/>
      <c r="D10075">
        <f>IFERROR(VLOOKUP(C10075,Produtos!A:B,2,FALSE),"")</f>
        <v/>
      </c>
      <c r="F10075" s="10">
        <f>IFERROR(INDEX(Lotes!$E:$E,MATCH(1,(Lotes!$A:$A=C10075)*(Lotes!$C:$C=E10075),0)),"")</f>
        <v/>
      </c>
      <c r="G10075" s="14" t="n"/>
    </row>
    <row r="10076">
      <c r="A10076" s="10" t="n"/>
      <c r="D10076">
        <f>IFERROR(VLOOKUP(C10076,Produtos!A:B,2,FALSE),"")</f>
        <v/>
      </c>
      <c r="F10076" s="10">
        <f>IFERROR(INDEX(Lotes!$E:$E,MATCH(1,(Lotes!$A:$A=C10076)*(Lotes!$C:$C=E10076),0)),"")</f>
        <v/>
      </c>
      <c r="G10076" s="14" t="n"/>
    </row>
    <row r="10077">
      <c r="A10077" s="10" t="n"/>
      <c r="D10077">
        <f>IFERROR(VLOOKUP(C10077,Produtos!A:B,2,FALSE),"")</f>
        <v/>
      </c>
      <c r="F10077" s="10">
        <f>IFERROR(INDEX(Lotes!$E:$E,MATCH(1,(Lotes!$A:$A=C10077)*(Lotes!$C:$C=E10077),0)),"")</f>
        <v/>
      </c>
      <c r="G10077" s="14" t="n"/>
    </row>
    <row r="10078">
      <c r="A10078" s="10" t="n"/>
      <c r="D10078">
        <f>IFERROR(VLOOKUP(C10078,Produtos!A:B,2,FALSE),"")</f>
        <v/>
      </c>
      <c r="F10078" s="10">
        <f>IFERROR(INDEX(Lotes!$E:$E,MATCH(1,(Lotes!$A:$A=C10078)*(Lotes!$C:$C=E10078),0)),"")</f>
        <v/>
      </c>
      <c r="G10078" s="14" t="n"/>
    </row>
    <row r="10079">
      <c r="A10079" s="10" t="n"/>
      <c r="D10079">
        <f>IFERROR(VLOOKUP(C10079,Produtos!A:B,2,FALSE),"")</f>
        <v/>
      </c>
      <c r="F10079" s="10">
        <f>IFERROR(INDEX(Lotes!$E:$E,MATCH(1,(Lotes!$A:$A=C10079)*(Lotes!$C:$C=E10079),0)),"")</f>
        <v/>
      </c>
      <c r="G10079" s="14" t="n"/>
    </row>
    <row r="10080">
      <c r="A10080" s="10" t="n"/>
      <c r="D10080">
        <f>IFERROR(VLOOKUP(C10080,Produtos!A:B,2,FALSE),"")</f>
        <v/>
      </c>
      <c r="F10080" s="10">
        <f>IFERROR(INDEX(Lotes!$E:$E,MATCH(1,(Lotes!$A:$A=C10080)*(Lotes!$C:$C=E10080),0)),"")</f>
        <v/>
      </c>
      <c r="G10080" s="14" t="n"/>
    </row>
    <row r="10081">
      <c r="A10081" s="10" t="n"/>
      <c r="D10081">
        <f>IFERROR(VLOOKUP(C10081,Produtos!A:B,2,FALSE),"")</f>
        <v/>
      </c>
      <c r="F10081" s="10">
        <f>IFERROR(INDEX(Lotes!$E:$E,MATCH(1,(Lotes!$A:$A=C10081)*(Lotes!$C:$C=E10081),0)),"")</f>
        <v/>
      </c>
      <c r="G10081" s="14" t="n"/>
    </row>
    <row r="10082">
      <c r="A10082" s="10" t="n"/>
      <c r="D10082">
        <f>IFERROR(VLOOKUP(C10082,Produtos!A:B,2,FALSE),"")</f>
        <v/>
      </c>
      <c r="F10082" s="10">
        <f>IFERROR(INDEX(Lotes!$E:$E,MATCH(1,(Lotes!$A:$A=C10082)*(Lotes!$C:$C=E10082),0)),"")</f>
        <v/>
      </c>
      <c r="G10082" s="14" t="n"/>
    </row>
    <row r="10083">
      <c r="A10083" s="10" t="n"/>
      <c r="D10083">
        <f>IFERROR(VLOOKUP(C10083,Produtos!A:B,2,FALSE),"")</f>
        <v/>
      </c>
      <c r="F10083" s="10">
        <f>IFERROR(INDEX(Lotes!$E:$E,MATCH(1,(Lotes!$A:$A=C10083)*(Lotes!$C:$C=E10083),0)),"")</f>
        <v/>
      </c>
      <c r="G10083" s="14" t="n"/>
    </row>
    <row r="10084">
      <c r="A10084" s="10" t="n"/>
      <c r="D10084">
        <f>IFERROR(VLOOKUP(C10084,Produtos!A:B,2,FALSE),"")</f>
        <v/>
      </c>
      <c r="F10084" s="10">
        <f>IFERROR(INDEX(Lotes!$E:$E,MATCH(1,(Lotes!$A:$A=C10084)*(Lotes!$C:$C=E10084),0)),"")</f>
        <v/>
      </c>
      <c r="G10084" s="14" t="n"/>
    </row>
    <row r="10085">
      <c r="A10085" s="10" t="n"/>
      <c r="D10085">
        <f>IFERROR(VLOOKUP(C10085,Produtos!A:B,2,FALSE),"")</f>
        <v/>
      </c>
      <c r="F10085" s="10">
        <f>IFERROR(INDEX(Lotes!$E:$E,MATCH(1,(Lotes!$A:$A=C10085)*(Lotes!$C:$C=E10085),0)),"")</f>
        <v/>
      </c>
      <c r="G10085" s="14" t="n"/>
    </row>
    <row r="10086">
      <c r="A10086" s="10" t="n"/>
      <c r="D10086">
        <f>IFERROR(VLOOKUP(C10086,Produtos!A:B,2,FALSE),"")</f>
        <v/>
      </c>
      <c r="F10086" s="10">
        <f>IFERROR(INDEX(Lotes!$E:$E,MATCH(1,(Lotes!$A:$A=C10086)*(Lotes!$C:$C=E10086),0)),"")</f>
        <v/>
      </c>
      <c r="G10086" s="14" t="n"/>
    </row>
    <row r="10087">
      <c r="A10087" s="10" t="n"/>
      <c r="D10087">
        <f>IFERROR(VLOOKUP(C10087,Produtos!A:B,2,FALSE),"")</f>
        <v/>
      </c>
      <c r="F10087" s="10">
        <f>IFERROR(INDEX(Lotes!$E:$E,MATCH(1,(Lotes!$A:$A=C10087)*(Lotes!$C:$C=E10087),0)),"")</f>
        <v/>
      </c>
      <c r="G10087" s="14" t="n"/>
    </row>
    <row r="10088">
      <c r="A10088" s="10" t="n"/>
      <c r="D10088">
        <f>IFERROR(VLOOKUP(C10088,Produtos!A:B,2,FALSE),"")</f>
        <v/>
      </c>
      <c r="F10088" s="10">
        <f>IFERROR(INDEX(Lotes!$E:$E,MATCH(1,(Lotes!$A:$A=C10088)*(Lotes!$C:$C=E10088),0)),"")</f>
        <v/>
      </c>
      <c r="G10088" s="14" t="n"/>
    </row>
    <row r="10089">
      <c r="A10089" s="10" t="n"/>
      <c r="D10089">
        <f>IFERROR(VLOOKUP(C10089,Produtos!A:B,2,FALSE),"")</f>
        <v/>
      </c>
      <c r="F10089" s="10">
        <f>IFERROR(INDEX(Lotes!$E:$E,MATCH(1,(Lotes!$A:$A=C10089)*(Lotes!$C:$C=E10089),0)),"")</f>
        <v/>
      </c>
      <c r="G10089" s="14" t="n"/>
    </row>
    <row r="10090">
      <c r="A10090" s="10" t="n"/>
      <c r="D10090">
        <f>IFERROR(VLOOKUP(C10090,Produtos!A:B,2,FALSE),"")</f>
        <v/>
      </c>
      <c r="F10090" s="10">
        <f>IFERROR(INDEX(Lotes!$E:$E,MATCH(1,(Lotes!$A:$A=C10090)*(Lotes!$C:$C=E10090),0)),"")</f>
        <v/>
      </c>
      <c r="G10090" s="14" t="n"/>
    </row>
    <row r="10091">
      <c r="A10091" s="10" t="n"/>
      <c r="D10091">
        <f>IFERROR(VLOOKUP(C10091,Produtos!A:B,2,FALSE),"")</f>
        <v/>
      </c>
      <c r="F10091" s="10">
        <f>IFERROR(INDEX(Lotes!$E:$E,MATCH(1,(Lotes!$A:$A=C10091)*(Lotes!$C:$C=E10091),0)),"")</f>
        <v/>
      </c>
      <c r="G10091" s="14" t="n"/>
    </row>
    <row r="10092">
      <c r="A10092" s="10" t="n"/>
      <c r="D10092">
        <f>IFERROR(VLOOKUP(C10092,Produtos!A:B,2,FALSE),"")</f>
        <v/>
      </c>
      <c r="F10092" s="10">
        <f>IFERROR(INDEX(Lotes!$E:$E,MATCH(1,(Lotes!$A:$A=C10092)*(Lotes!$C:$C=E10092),0)),"")</f>
        <v/>
      </c>
      <c r="G10092" s="14" t="n"/>
    </row>
    <row r="10093">
      <c r="A10093" s="10" t="n"/>
      <c r="D10093">
        <f>IFERROR(VLOOKUP(C10093,Produtos!A:B,2,FALSE),"")</f>
        <v/>
      </c>
      <c r="F10093" s="10">
        <f>IFERROR(INDEX(Lotes!$E:$E,MATCH(1,(Lotes!$A:$A=C10093)*(Lotes!$C:$C=E10093),0)),"")</f>
        <v/>
      </c>
      <c r="G10093" s="14" t="n"/>
    </row>
    <row r="10094">
      <c r="A10094" s="10" t="n"/>
      <c r="D10094">
        <f>IFERROR(VLOOKUP(C10094,Produtos!A:B,2,FALSE),"")</f>
        <v/>
      </c>
      <c r="F10094" s="10">
        <f>IFERROR(INDEX(Lotes!$E:$E,MATCH(1,(Lotes!$A:$A=C10094)*(Lotes!$C:$C=E10094),0)),"")</f>
        <v/>
      </c>
      <c r="G10094" s="14" t="n"/>
    </row>
    <row r="10095">
      <c r="A10095" s="10" t="n"/>
      <c r="D10095">
        <f>IFERROR(VLOOKUP(C10095,Produtos!A:B,2,FALSE),"")</f>
        <v/>
      </c>
      <c r="F10095" s="10">
        <f>IFERROR(INDEX(Lotes!$E:$E,MATCH(1,(Lotes!$A:$A=C10095)*(Lotes!$C:$C=E10095),0)),"")</f>
        <v/>
      </c>
      <c r="G10095" s="14" t="n"/>
    </row>
    <row r="10096">
      <c r="A10096" s="10" t="n"/>
      <c r="D10096">
        <f>IFERROR(VLOOKUP(C10096,Produtos!A:B,2,FALSE),"")</f>
        <v/>
      </c>
      <c r="F10096" s="10">
        <f>IFERROR(INDEX(Lotes!$E:$E,MATCH(1,(Lotes!$A:$A=C10096)*(Lotes!$C:$C=E10096),0)),"")</f>
        <v/>
      </c>
      <c r="G10096" s="14" t="n"/>
    </row>
    <row r="10097">
      <c r="A10097" s="10" t="n"/>
      <c r="D10097">
        <f>IFERROR(VLOOKUP(C10097,Produtos!A:B,2,FALSE),"")</f>
        <v/>
      </c>
      <c r="F10097" s="10">
        <f>IFERROR(INDEX(Lotes!$E:$E,MATCH(1,(Lotes!$A:$A=C10097)*(Lotes!$C:$C=E10097),0)),"")</f>
        <v/>
      </c>
      <c r="G10097" s="14" t="n"/>
    </row>
    <row r="10098">
      <c r="A10098" s="10" t="n"/>
      <c r="D10098">
        <f>IFERROR(VLOOKUP(C10098,Produtos!A:B,2,FALSE),"")</f>
        <v/>
      </c>
      <c r="F10098" s="10">
        <f>IFERROR(INDEX(Lotes!$E:$E,MATCH(1,(Lotes!$A:$A=C10098)*(Lotes!$C:$C=E10098),0)),"")</f>
        <v/>
      </c>
      <c r="G10098" s="14" t="n"/>
    </row>
    <row r="10099">
      <c r="A10099" s="10" t="n"/>
      <c r="D10099">
        <f>IFERROR(VLOOKUP(C10099,Produtos!A:B,2,FALSE),"")</f>
        <v/>
      </c>
      <c r="F10099" s="10">
        <f>IFERROR(INDEX(Lotes!$E:$E,MATCH(1,(Lotes!$A:$A=C10099)*(Lotes!$C:$C=E10099),0)),"")</f>
        <v/>
      </c>
      <c r="G10099" s="14" t="n"/>
    </row>
    <row r="10100">
      <c r="A10100" s="10" t="n"/>
      <c r="D10100">
        <f>IFERROR(VLOOKUP(C10100,Produtos!A:B,2,FALSE),"")</f>
        <v/>
      </c>
      <c r="F10100" s="10">
        <f>IFERROR(INDEX(Lotes!$E:$E,MATCH(1,(Lotes!$A:$A=C10100)*(Lotes!$C:$C=E10100),0)),"")</f>
        <v/>
      </c>
      <c r="G10100" s="14" t="n"/>
    </row>
    <row r="10101">
      <c r="A10101" s="10" t="n"/>
      <c r="D10101">
        <f>IFERROR(VLOOKUP(C10101,Produtos!A:B,2,FALSE),"")</f>
        <v/>
      </c>
      <c r="F10101" s="10">
        <f>IFERROR(INDEX(Lotes!$E:$E,MATCH(1,(Lotes!$A:$A=C10101)*(Lotes!$C:$C=E10101),0)),"")</f>
        <v/>
      </c>
      <c r="G10101" s="14" t="n"/>
    </row>
    <row r="10102">
      <c r="A10102" s="10" t="n"/>
      <c r="D10102">
        <f>IFERROR(VLOOKUP(C10102,Produtos!A:B,2,FALSE),"")</f>
        <v/>
      </c>
      <c r="F10102" s="10">
        <f>IFERROR(INDEX(Lotes!$E:$E,MATCH(1,(Lotes!$A:$A=C10102)*(Lotes!$C:$C=E10102),0)),"")</f>
        <v/>
      </c>
      <c r="G10102" s="14" t="n"/>
    </row>
    <row r="10103">
      <c r="A10103" s="10" t="n"/>
      <c r="D10103">
        <f>IFERROR(VLOOKUP(C10103,Produtos!A:B,2,FALSE),"")</f>
        <v/>
      </c>
      <c r="F10103" s="10">
        <f>IFERROR(INDEX(Lotes!$E:$E,MATCH(1,(Lotes!$A:$A=C10103)*(Lotes!$C:$C=E10103),0)),"")</f>
        <v/>
      </c>
      <c r="G10103" s="14" t="n"/>
    </row>
    <row r="10104">
      <c r="A10104" s="10" t="n"/>
      <c r="D10104">
        <f>IFERROR(VLOOKUP(C10104,Produtos!A:B,2,FALSE),"")</f>
        <v/>
      </c>
      <c r="F10104" s="10">
        <f>IFERROR(INDEX(Lotes!$E:$E,MATCH(1,(Lotes!$A:$A=C10104)*(Lotes!$C:$C=E10104),0)),"")</f>
        <v/>
      </c>
      <c r="G10104" s="14" t="n"/>
    </row>
    <row r="10105">
      <c r="A10105" s="10" t="n"/>
      <c r="D10105">
        <f>IFERROR(VLOOKUP(C10105,Produtos!A:B,2,FALSE),"")</f>
        <v/>
      </c>
      <c r="F10105" s="10">
        <f>IFERROR(INDEX(Lotes!$E:$E,MATCH(1,(Lotes!$A:$A=C10105)*(Lotes!$C:$C=E10105),0)),"")</f>
        <v/>
      </c>
      <c r="G10105" s="14" t="n"/>
    </row>
    <row r="10106">
      <c r="A10106" s="10" t="n"/>
      <c r="D10106">
        <f>IFERROR(VLOOKUP(C10106,Produtos!A:B,2,FALSE),"")</f>
        <v/>
      </c>
      <c r="F10106" s="10">
        <f>IFERROR(INDEX(Lotes!$E:$E,MATCH(1,(Lotes!$A:$A=C10106)*(Lotes!$C:$C=E10106),0)),"")</f>
        <v/>
      </c>
      <c r="G10106" s="14" t="n"/>
    </row>
    <row r="10107">
      <c r="A10107" s="10" t="n"/>
      <c r="D10107">
        <f>IFERROR(VLOOKUP(C10107,Produtos!A:B,2,FALSE),"")</f>
        <v/>
      </c>
      <c r="F10107" s="10">
        <f>IFERROR(INDEX(Lotes!$E:$E,MATCH(1,(Lotes!$A:$A=C10107)*(Lotes!$C:$C=E10107),0)),"")</f>
        <v/>
      </c>
      <c r="G10107" s="14" t="n"/>
    </row>
    <row r="10108">
      <c r="A10108" s="10" t="n"/>
      <c r="D10108">
        <f>IFERROR(VLOOKUP(C10108,Produtos!A:B,2,FALSE),"")</f>
        <v/>
      </c>
      <c r="F10108" s="10">
        <f>IFERROR(INDEX(Lotes!$E:$E,MATCH(1,(Lotes!$A:$A=C10108)*(Lotes!$C:$C=E10108),0)),"")</f>
        <v/>
      </c>
      <c r="G10108" s="14" t="n"/>
    </row>
    <row r="10109">
      <c r="A10109" s="10" t="n"/>
      <c r="D10109">
        <f>IFERROR(VLOOKUP(C10109,Produtos!A:B,2,FALSE),"")</f>
        <v/>
      </c>
      <c r="F10109" s="10">
        <f>IFERROR(INDEX(Lotes!$E:$E,MATCH(1,(Lotes!$A:$A=C10109)*(Lotes!$C:$C=E10109),0)),"")</f>
        <v/>
      </c>
      <c r="G10109" s="14" t="n"/>
    </row>
    <row r="10110">
      <c r="A10110" s="10" t="n"/>
      <c r="D10110">
        <f>IFERROR(VLOOKUP(C10110,Produtos!A:B,2,FALSE),"")</f>
        <v/>
      </c>
      <c r="F10110" s="10">
        <f>IFERROR(INDEX(Lotes!$E:$E,MATCH(1,(Lotes!$A:$A=C10110)*(Lotes!$C:$C=E10110),0)),"")</f>
        <v/>
      </c>
      <c r="G10110" s="14" t="n"/>
    </row>
    <row r="10111">
      <c r="A10111" s="10" t="n"/>
      <c r="D10111">
        <f>IFERROR(VLOOKUP(C10111,Produtos!A:B,2,FALSE),"")</f>
        <v/>
      </c>
      <c r="F10111" s="10">
        <f>IFERROR(INDEX(Lotes!$E:$E,MATCH(1,(Lotes!$A:$A=C10111)*(Lotes!$C:$C=E10111),0)),"")</f>
        <v/>
      </c>
      <c r="G10111" s="14" t="n"/>
    </row>
    <row r="10112">
      <c r="A10112" s="10" t="n"/>
      <c r="D10112">
        <f>IFERROR(VLOOKUP(C10112,Produtos!A:B,2,FALSE),"")</f>
        <v/>
      </c>
      <c r="F10112" s="10">
        <f>IFERROR(INDEX(Lotes!$E:$E,MATCH(1,(Lotes!$A:$A=C10112)*(Lotes!$C:$C=E10112),0)),"")</f>
        <v/>
      </c>
      <c r="G10112" s="14" t="n"/>
    </row>
    <row r="10113">
      <c r="A10113" s="10" t="n"/>
      <c r="D10113">
        <f>IFERROR(VLOOKUP(C10113,Produtos!A:B,2,FALSE),"")</f>
        <v/>
      </c>
      <c r="F10113" s="10">
        <f>IFERROR(INDEX(Lotes!$E:$E,MATCH(1,(Lotes!$A:$A=C10113)*(Lotes!$C:$C=E10113),0)),"")</f>
        <v/>
      </c>
      <c r="G10113" s="14" t="n"/>
    </row>
    <row r="10114">
      <c r="A10114" s="10" t="n"/>
      <c r="D10114">
        <f>IFERROR(VLOOKUP(C10114,Produtos!A:B,2,FALSE),"")</f>
        <v/>
      </c>
      <c r="F10114" s="10">
        <f>IFERROR(INDEX(Lotes!$E:$E,MATCH(1,(Lotes!$A:$A=C10114)*(Lotes!$C:$C=E10114),0)),"")</f>
        <v/>
      </c>
      <c r="G10114" s="14" t="n"/>
    </row>
    <row r="10115">
      <c r="A10115" s="10" t="n"/>
      <c r="D10115">
        <f>IFERROR(VLOOKUP(C10115,Produtos!A:B,2,FALSE),"")</f>
        <v/>
      </c>
      <c r="F10115" s="10">
        <f>IFERROR(INDEX(Lotes!$E:$E,MATCH(1,(Lotes!$A:$A=C10115)*(Lotes!$C:$C=E10115),0)),"")</f>
        <v/>
      </c>
      <c r="G10115" s="14" t="n"/>
    </row>
    <row r="10116">
      <c r="A10116" s="10" t="n"/>
      <c r="D10116">
        <f>IFERROR(VLOOKUP(C10116,Produtos!A:B,2,FALSE),"")</f>
        <v/>
      </c>
      <c r="F10116" s="10">
        <f>IFERROR(INDEX(Lotes!$E:$E,MATCH(1,(Lotes!$A:$A=C10116)*(Lotes!$C:$C=E10116),0)),"")</f>
        <v/>
      </c>
      <c r="G10116" s="14" t="n"/>
    </row>
    <row r="10117">
      <c r="A10117" s="10" t="n"/>
      <c r="D10117">
        <f>IFERROR(VLOOKUP(C10117,Produtos!A:B,2,FALSE),"")</f>
        <v/>
      </c>
      <c r="F10117" s="10">
        <f>IFERROR(INDEX(Lotes!$E:$E,MATCH(1,(Lotes!$A:$A=C10117)*(Lotes!$C:$C=E10117),0)),"")</f>
        <v/>
      </c>
      <c r="G10117" s="14" t="n"/>
    </row>
    <row r="10118">
      <c r="A10118" s="10" t="n"/>
      <c r="D10118">
        <f>IFERROR(VLOOKUP(C10118,Produtos!A:B,2,FALSE),"")</f>
        <v/>
      </c>
      <c r="F10118" s="10">
        <f>IFERROR(INDEX(Lotes!$E:$E,MATCH(1,(Lotes!$A:$A=C10118)*(Lotes!$C:$C=E10118),0)),"")</f>
        <v/>
      </c>
      <c r="G10118" s="14" t="n"/>
    </row>
    <row r="10119">
      <c r="A10119" s="10" t="n"/>
      <c r="D10119">
        <f>IFERROR(VLOOKUP(C10119,Produtos!A:B,2,FALSE),"")</f>
        <v/>
      </c>
      <c r="F10119" s="10">
        <f>IFERROR(INDEX(Lotes!$E:$E,MATCH(1,(Lotes!$A:$A=C10119)*(Lotes!$C:$C=E10119),0)),"")</f>
        <v/>
      </c>
      <c r="G10119" s="14" t="n"/>
    </row>
    <row r="10120">
      <c r="A10120" s="10" t="n"/>
      <c r="D10120">
        <f>IFERROR(VLOOKUP(C10120,Produtos!A:B,2,FALSE),"")</f>
        <v/>
      </c>
      <c r="F10120" s="10">
        <f>IFERROR(INDEX(Lotes!$E:$E,MATCH(1,(Lotes!$A:$A=C10120)*(Lotes!$C:$C=E10120),0)),"")</f>
        <v/>
      </c>
      <c r="G10120" s="14" t="n"/>
    </row>
    <row r="10121">
      <c r="A10121" s="10" t="n"/>
      <c r="D10121">
        <f>IFERROR(VLOOKUP(C10121,Produtos!A:B,2,FALSE),"")</f>
        <v/>
      </c>
      <c r="F10121" s="10">
        <f>IFERROR(INDEX(Lotes!$E:$E,MATCH(1,(Lotes!$A:$A=C10121)*(Lotes!$C:$C=E10121),0)),"")</f>
        <v/>
      </c>
      <c r="G10121" s="14" t="n"/>
    </row>
    <row r="10122">
      <c r="A10122" s="10" t="n"/>
      <c r="D10122">
        <f>IFERROR(VLOOKUP(C10122,Produtos!A:B,2,FALSE),"")</f>
        <v/>
      </c>
      <c r="F10122" s="10">
        <f>IFERROR(INDEX(Lotes!$E:$E,MATCH(1,(Lotes!$A:$A=C10122)*(Lotes!$C:$C=E10122),0)),"")</f>
        <v/>
      </c>
      <c r="G10122" s="14" t="n"/>
    </row>
    <row r="10123">
      <c r="A10123" s="10" t="n"/>
      <c r="D10123">
        <f>IFERROR(VLOOKUP(C10123,Produtos!A:B,2,FALSE),"")</f>
        <v/>
      </c>
      <c r="F10123" s="10">
        <f>IFERROR(INDEX(Lotes!$E:$E,MATCH(1,(Lotes!$A:$A=C10123)*(Lotes!$C:$C=E10123),0)),"")</f>
        <v/>
      </c>
      <c r="G10123" s="14" t="n"/>
    </row>
    <row r="10124">
      <c r="A10124" s="10" t="n"/>
      <c r="D10124">
        <f>IFERROR(VLOOKUP(C10124,Produtos!A:B,2,FALSE),"")</f>
        <v/>
      </c>
      <c r="F10124" s="10">
        <f>IFERROR(INDEX(Lotes!$E:$E,MATCH(1,(Lotes!$A:$A=C10124)*(Lotes!$C:$C=E10124),0)),"")</f>
        <v/>
      </c>
      <c r="G10124" s="14" t="n"/>
    </row>
    <row r="10125">
      <c r="A10125" s="10" t="n"/>
      <c r="D10125">
        <f>IFERROR(VLOOKUP(C10125,Produtos!A:B,2,FALSE),"")</f>
        <v/>
      </c>
      <c r="F10125" s="10">
        <f>IFERROR(INDEX(Lotes!$E:$E,MATCH(1,(Lotes!$A:$A=C10125)*(Lotes!$C:$C=E10125),0)),"")</f>
        <v/>
      </c>
      <c r="G10125" s="14" t="n"/>
    </row>
    <row r="10126">
      <c r="A10126" s="10" t="n"/>
      <c r="D10126">
        <f>IFERROR(VLOOKUP(C10126,Produtos!A:B,2,FALSE),"")</f>
        <v/>
      </c>
      <c r="F10126" s="10">
        <f>IFERROR(INDEX(Lotes!$E:$E,MATCH(1,(Lotes!$A:$A=C10126)*(Lotes!$C:$C=E10126),0)),"")</f>
        <v/>
      </c>
      <c r="G10126" s="14" t="n"/>
    </row>
    <row r="10127">
      <c r="A10127" s="10" t="n"/>
      <c r="D10127">
        <f>IFERROR(VLOOKUP(C10127,Produtos!A:B,2,FALSE),"")</f>
        <v/>
      </c>
      <c r="F10127" s="10">
        <f>IFERROR(INDEX(Lotes!$E:$E,MATCH(1,(Lotes!$A:$A=C10127)*(Lotes!$C:$C=E10127),0)),"")</f>
        <v/>
      </c>
      <c r="G10127" s="14" t="n"/>
    </row>
    <row r="10128">
      <c r="A10128" s="10" t="n"/>
      <c r="D10128">
        <f>IFERROR(VLOOKUP(C10128,Produtos!A:B,2,FALSE),"")</f>
        <v/>
      </c>
      <c r="F10128" s="10">
        <f>IFERROR(INDEX(Lotes!$E:$E,MATCH(1,(Lotes!$A:$A=C10128)*(Lotes!$C:$C=E10128),0)),"")</f>
        <v/>
      </c>
      <c r="G10128" s="14" t="n"/>
    </row>
    <row r="10129">
      <c r="A10129" s="10" t="n"/>
      <c r="D10129">
        <f>IFERROR(VLOOKUP(C10129,Produtos!A:B,2,FALSE),"")</f>
        <v/>
      </c>
      <c r="F10129" s="10">
        <f>IFERROR(INDEX(Lotes!$E:$E,MATCH(1,(Lotes!$A:$A=C10129)*(Lotes!$C:$C=E10129),0)),"")</f>
        <v/>
      </c>
      <c r="G10129" s="14" t="n"/>
    </row>
    <row r="10130">
      <c r="A10130" s="10" t="n"/>
      <c r="D10130">
        <f>IFERROR(VLOOKUP(C10130,Produtos!A:B,2,FALSE),"")</f>
        <v/>
      </c>
      <c r="F10130" s="10">
        <f>IFERROR(INDEX(Lotes!$E:$E,MATCH(1,(Lotes!$A:$A=C10130)*(Lotes!$C:$C=E10130),0)),"")</f>
        <v/>
      </c>
      <c r="G10130" s="14" t="n"/>
    </row>
    <row r="10131">
      <c r="A10131" s="10" t="n"/>
      <c r="D10131">
        <f>IFERROR(VLOOKUP(C10131,Produtos!A:B,2,FALSE),"")</f>
        <v/>
      </c>
      <c r="F10131" s="10">
        <f>IFERROR(INDEX(Lotes!$E:$E,MATCH(1,(Lotes!$A:$A=C10131)*(Lotes!$C:$C=E10131),0)),"")</f>
        <v/>
      </c>
      <c r="G10131" s="14" t="n"/>
    </row>
    <row r="10132">
      <c r="A10132" s="10" t="n"/>
      <c r="D10132">
        <f>IFERROR(VLOOKUP(C10132,Produtos!A:B,2,FALSE),"")</f>
        <v/>
      </c>
      <c r="F10132" s="10">
        <f>IFERROR(INDEX(Lotes!$E:$E,MATCH(1,(Lotes!$A:$A=C10132)*(Lotes!$C:$C=E10132),0)),"")</f>
        <v/>
      </c>
      <c r="G10132" s="14" t="n"/>
    </row>
    <row r="10133">
      <c r="A10133" s="10" t="n"/>
      <c r="D10133">
        <f>IFERROR(VLOOKUP(C10133,Produtos!A:B,2,FALSE),"")</f>
        <v/>
      </c>
      <c r="F10133" s="10">
        <f>IFERROR(INDEX(Lotes!$E:$E,MATCH(1,(Lotes!$A:$A=C10133)*(Lotes!$C:$C=E10133),0)),"")</f>
        <v/>
      </c>
      <c r="G10133" s="14" t="n"/>
    </row>
    <row r="10134">
      <c r="A10134" s="10" t="n"/>
      <c r="D10134">
        <f>IFERROR(VLOOKUP(C10134,Produtos!A:B,2,FALSE),"")</f>
        <v/>
      </c>
      <c r="F10134" s="10">
        <f>IFERROR(INDEX(Lotes!$E:$E,MATCH(1,(Lotes!$A:$A=C10134)*(Lotes!$C:$C=E10134),0)),"")</f>
        <v/>
      </c>
      <c r="G10134" s="14" t="n"/>
    </row>
    <row r="10135">
      <c r="A10135" s="10" t="n"/>
      <c r="D10135">
        <f>IFERROR(VLOOKUP(C10135,Produtos!A:B,2,FALSE),"")</f>
        <v/>
      </c>
      <c r="F10135" s="10">
        <f>IFERROR(INDEX(Lotes!$E:$E,MATCH(1,(Lotes!$A:$A=C10135)*(Lotes!$C:$C=E10135),0)),"")</f>
        <v/>
      </c>
      <c r="G10135" s="14" t="n"/>
    </row>
    <row r="10136">
      <c r="A10136" s="10" t="n"/>
      <c r="D10136">
        <f>IFERROR(VLOOKUP(C10136,Produtos!A:B,2,FALSE),"")</f>
        <v/>
      </c>
      <c r="F10136" s="10">
        <f>IFERROR(INDEX(Lotes!$E:$E,MATCH(1,(Lotes!$A:$A=C10136)*(Lotes!$C:$C=E10136),0)),"")</f>
        <v/>
      </c>
      <c r="G10136" s="14" t="n"/>
    </row>
    <row r="10137">
      <c r="A10137" s="10" t="n"/>
      <c r="D10137">
        <f>IFERROR(VLOOKUP(C10137,Produtos!A:B,2,FALSE),"")</f>
        <v/>
      </c>
      <c r="F10137" s="10">
        <f>IFERROR(INDEX(Lotes!$E:$E,MATCH(1,(Lotes!$A:$A=C10137)*(Lotes!$C:$C=E10137),0)),"")</f>
        <v/>
      </c>
      <c r="G10137" s="14" t="n"/>
    </row>
    <row r="10138">
      <c r="A10138" s="10" t="n"/>
      <c r="D10138">
        <f>IFERROR(VLOOKUP(C10138,Produtos!A:B,2,FALSE),"")</f>
        <v/>
      </c>
      <c r="F10138" s="10">
        <f>IFERROR(INDEX(Lotes!$E:$E,MATCH(1,(Lotes!$A:$A=C10138)*(Lotes!$C:$C=E10138),0)),"")</f>
        <v/>
      </c>
      <c r="G10138" s="14" t="n"/>
    </row>
    <row r="10139">
      <c r="A10139" s="10" t="n"/>
      <c r="D10139">
        <f>IFERROR(VLOOKUP(C10139,Produtos!A:B,2,FALSE),"")</f>
        <v/>
      </c>
      <c r="F10139" s="10">
        <f>IFERROR(INDEX(Lotes!$E:$E,MATCH(1,(Lotes!$A:$A=C10139)*(Lotes!$C:$C=E10139),0)),"")</f>
        <v/>
      </c>
      <c r="G10139" s="14" t="n"/>
    </row>
    <row r="10140">
      <c r="A10140" s="10" t="n"/>
      <c r="D10140">
        <f>IFERROR(VLOOKUP(C10140,Produtos!A:B,2,FALSE),"")</f>
        <v/>
      </c>
      <c r="F10140" s="10">
        <f>IFERROR(INDEX(Lotes!$E:$E,MATCH(1,(Lotes!$A:$A=C10140)*(Lotes!$C:$C=E10140),0)),"")</f>
        <v/>
      </c>
      <c r="G10140" s="14" t="n"/>
    </row>
    <row r="10141">
      <c r="A10141" s="10" t="n"/>
      <c r="D10141">
        <f>IFERROR(VLOOKUP(C10141,Produtos!A:B,2,FALSE),"")</f>
        <v/>
      </c>
      <c r="F10141" s="10">
        <f>IFERROR(INDEX(Lotes!$E:$E,MATCH(1,(Lotes!$A:$A=C10141)*(Lotes!$C:$C=E10141),0)),"")</f>
        <v/>
      </c>
      <c r="G10141" s="14" t="n"/>
    </row>
    <row r="10142">
      <c r="A10142" s="10" t="n"/>
      <c r="D10142">
        <f>IFERROR(VLOOKUP(C10142,Produtos!A:B,2,FALSE),"")</f>
        <v/>
      </c>
      <c r="F10142" s="10">
        <f>IFERROR(INDEX(Lotes!$E:$E,MATCH(1,(Lotes!$A:$A=C10142)*(Lotes!$C:$C=E10142),0)),"")</f>
        <v/>
      </c>
      <c r="G10142" s="14" t="n"/>
    </row>
    <row r="10143">
      <c r="A10143" s="10" t="n"/>
      <c r="D10143">
        <f>IFERROR(VLOOKUP(C10143,Produtos!A:B,2,FALSE),"")</f>
        <v/>
      </c>
      <c r="F10143" s="10">
        <f>IFERROR(INDEX(Lotes!$E:$E,MATCH(1,(Lotes!$A:$A=C10143)*(Lotes!$C:$C=E10143),0)),"")</f>
        <v/>
      </c>
      <c r="G10143" s="14" t="n"/>
    </row>
    <row r="10144">
      <c r="A10144" s="10" t="n"/>
      <c r="D10144">
        <f>IFERROR(VLOOKUP(C10144,Produtos!A:B,2,FALSE),"")</f>
        <v/>
      </c>
      <c r="F10144" s="10">
        <f>IFERROR(INDEX(Lotes!$E:$E,MATCH(1,(Lotes!$A:$A=C10144)*(Lotes!$C:$C=E10144),0)),"")</f>
        <v/>
      </c>
      <c r="G10144" s="14" t="n"/>
    </row>
    <row r="10145">
      <c r="A10145" s="10" t="n"/>
      <c r="D10145">
        <f>IFERROR(VLOOKUP(C10145,Produtos!A:B,2,FALSE),"")</f>
        <v/>
      </c>
      <c r="F10145" s="10">
        <f>IFERROR(INDEX(Lotes!$E:$E,MATCH(1,(Lotes!$A:$A=C10145)*(Lotes!$C:$C=E10145),0)),"")</f>
        <v/>
      </c>
      <c r="G10145" s="14" t="n"/>
    </row>
    <row r="10146">
      <c r="A10146" s="10" t="n"/>
      <c r="D10146">
        <f>IFERROR(VLOOKUP(C10146,Produtos!A:B,2,FALSE),"")</f>
        <v/>
      </c>
      <c r="F10146" s="10">
        <f>IFERROR(INDEX(Lotes!$E:$E,MATCH(1,(Lotes!$A:$A=C10146)*(Lotes!$C:$C=E10146),0)),"")</f>
        <v/>
      </c>
      <c r="G10146" s="14" t="n"/>
    </row>
    <row r="10147">
      <c r="A10147" s="10" t="n"/>
      <c r="D10147">
        <f>IFERROR(VLOOKUP(C10147,Produtos!A:B,2,FALSE),"")</f>
        <v/>
      </c>
      <c r="F10147" s="10">
        <f>IFERROR(INDEX(Lotes!$E:$E,MATCH(1,(Lotes!$A:$A=C10147)*(Lotes!$C:$C=E10147),0)),"")</f>
        <v/>
      </c>
      <c r="G10147" s="14" t="n"/>
    </row>
    <row r="10148">
      <c r="A10148" s="10" t="n"/>
      <c r="D10148">
        <f>IFERROR(VLOOKUP(C10148,Produtos!A:B,2,FALSE),"")</f>
        <v/>
      </c>
      <c r="F10148" s="10">
        <f>IFERROR(INDEX(Lotes!$E:$E,MATCH(1,(Lotes!$A:$A=C10148)*(Lotes!$C:$C=E10148),0)),"")</f>
        <v/>
      </c>
      <c r="G10148" s="14" t="n"/>
    </row>
    <row r="10149">
      <c r="A10149" s="10" t="n"/>
      <c r="D10149">
        <f>IFERROR(VLOOKUP(C10149,Produtos!A:B,2,FALSE),"")</f>
        <v/>
      </c>
      <c r="F10149" s="10">
        <f>IFERROR(INDEX(Lotes!$E:$E,MATCH(1,(Lotes!$A:$A=C10149)*(Lotes!$C:$C=E10149),0)),"")</f>
        <v/>
      </c>
      <c r="G10149" s="14" t="n"/>
    </row>
    <row r="10150">
      <c r="A10150" s="10" t="n"/>
      <c r="D10150">
        <f>IFERROR(VLOOKUP(C10150,Produtos!A:B,2,FALSE),"")</f>
        <v/>
      </c>
      <c r="F10150" s="10">
        <f>IFERROR(INDEX(Lotes!$E:$E,MATCH(1,(Lotes!$A:$A=C10150)*(Lotes!$C:$C=E10150),0)),"")</f>
        <v/>
      </c>
      <c r="G10150" s="14" t="n"/>
    </row>
    <row r="10151">
      <c r="A10151" s="10" t="n"/>
      <c r="D10151">
        <f>IFERROR(VLOOKUP(C10151,Produtos!A:B,2,FALSE),"")</f>
        <v/>
      </c>
      <c r="F10151" s="10">
        <f>IFERROR(INDEX(Lotes!$E:$E,MATCH(1,(Lotes!$A:$A=C10151)*(Lotes!$C:$C=E10151),0)),"")</f>
        <v/>
      </c>
      <c r="G10151" s="14" t="n"/>
    </row>
    <row r="10152">
      <c r="A10152" s="10" t="n"/>
      <c r="D10152">
        <f>IFERROR(VLOOKUP(C10152,Produtos!A:B,2,FALSE),"")</f>
        <v/>
      </c>
      <c r="F10152" s="10">
        <f>IFERROR(INDEX(Lotes!$E:$E,MATCH(1,(Lotes!$A:$A=C10152)*(Lotes!$C:$C=E10152),0)),"")</f>
        <v/>
      </c>
      <c r="G10152" s="14" t="n"/>
    </row>
    <row r="10153">
      <c r="A10153" s="10" t="n"/>
      <c r="D10153">
        <f>IFERROR(VLOOKUP(C10153,Produtos!A:B,2,FALSE),"")</f>
        <v/>
      </c>
      <c r="F10153" s="10">
        <f>IFERROR(INDEX(Lotes!$E:$E,MATCH(1,(Lotes!$A:$A=C10153)*(Lotes!$C:$C=E10153),0)),"")</f>
        <v/>
      </c>
      <c r="G10153" s="14" t="n"/>
    </row>
    <row r="10154">
      <c r="A10154" s="10" t="n"/>
      <c r="D10154">
        <f>IFERROR(VLOOKUP(C10154,Produtos!A:B,2,FALSE),"")</f>
        <v/>
      </c>
      <c r="F10154" s="10">
        <f>IFERROR(INDEX(Lotes!$E:$E,MATCH(1,(Lotes!$A:$A=C10154)*(Lotes!$C:$C=E10154),0)),"")</f>
        <v/>
      </c>
      <c r="G10154" s="14" t="n"/>
    </row>
    <row r="10155">
      <c r="A10155" s="10" t="n"/>
      <c r="D10155">
        <f>IFERROR(VLOOKUP(C10155,Produtos!A:B,2,FALSE),"")</f>
        <v/>
      </c>
      <c r="F10155" s="10">
        <f>IFERROR(INDEX(Lotes!$E:$E,MATCH(1,(Lotes!$A:$A=C10155)*(Lotes!$C:$C=E10155),0)),"")</f>
        <v/>
      </c>
      <c r="G10155" s="14" t="n"/>
    </row>
    <row r="10156">
      <c r="A10156" s="10" t="n"/>
      <c r="D10156">
        <f>IFERROR(VLOOKUP(C10156,Produtos!A:B,2,FALSE),"")</f>
        <v/>
      </c>
      <c r="F10156" s="10">
        <f>IFERROR(INDEX(Lotes!$E:$E,MATCH(1,(Lotes!$A:$A=C10156)*(Lotes!$C:$C=E10156),0)),"")</f>
        <v/>
      </c>
      <c r="G10156" s="14" t="n"/>
    </row>
    <row r="10157">
      <c r="A10157" s="10" t="n"/>
      <c r="D10157">
        <f>IFERROR(VLOOKUP(C10157,Produtos!A:B,2,FALSE),"")</f>
        <v/>
      </c>
      <c r="F10157" s="10">
        <f>IFERROR(INDEX(Lotes!$E:$E,MATCH(1,(Lotes!$A:$A=C10157)*(Lotes!$C:$C=E10157),0)),"")</f>
        <v/>
      </c>
      <c r="G10157" s="14" t="n"/>
    </row>
    <row r="10158">
      <c r="A10158" s="10" t="n"/>
      <c r="D10158">
        <f>IFERROR(VLOOKUP(C10158,Produtos!A:B,2,FALSE),"")</f>
        <v/>
      </c>
      <c r="F10158" s="10">
        <f>IFERROR(INDEX(Lotes!$E:$E,MATCH(1,(Lotes!$A:$A=C10158)*(Lotes!$C:$C=E10158),0)),"")</f>
        <v/>
      </c>
      <c r="G10158" s="14" t="n"/>
    </row>
    <row r="10159">
      <c r="A10159" s="10" t="n"/>
      <c r="D10159">
        <f>IFERROR(VLOOKUP(C10159,Produtos!A:B,2,FALSE),"")</f>
        <v/>
      </c>
      <c r="F10159" s="10">
        <f>IFERROR(INDEX(Lotes!$E:$E,MATCH(1,(Lotes!$A:$A=C10159)*(Lotes!$C:$C=E10159),0)),"")</f>
        <v/>
      </c>
      <c r="G10159" s="14" t="n"/>
    </row>
    <row r="10160">
      <c r="A10160" s="10" t="n"/>
      <c r="D10160">
        <f>IFERROR(VLOOKUP(C10160,Produtos!A:B,2,FALSE),"")</f>
        <v/>
      </c>
      <c r="F10160" s="10">
        <f>IFERROR(INDEX(Lotes!$E:$E,MATCH(1,(Lotes!$A:$A=C10160)*(Lotes!$C:$C=E10160),0)),"")</f>
        <v/>
      </c>
      <c r="G10160" s="14" t="n"/>
    </row>
    <row r="10161">
      <c r="A10161" s="10" t="n"/>
      <c r="D10161">
        <f>IFERROR(VLOOKUP(C10161,Produtos!A:B,2,FALSE),"")</f>
        <v/>
      </c>
      <c r="F10161" s="10">
        <f>IFERROR(INDEX(Lotes!$E:$E,MATCH(1,(Lotes!$A:$A=C10161)*(Lotes!$C:$C=E10161),0)),"")</f>
        <v/>
      </c>
      <c r="G10161" s="14" t="n"/>
    </row>
    <row r="10162">
      <c r="A10162" s="10" t="n"/>
      <c r="D10162">
        <f>IFERROR(VLOOKUP(C10162,Produtos!A:B,2,FALSE),"")</f>
        <v/>
      </c>
      <c r="F10162" s="10">
        <f>IFERROR(INDEX(Lotes!$E:$E,MATCH(1,(Lotes!$A:$A=C10162)*(Lotes!$C:$C=E10162),0)),"")</f>
        <v/>
      </c>
      <c r="G10162" s="14" t="n"/>
    </row>
    <row r="10163">
      <c r="A10163" s="10" t="n"/>
      <c r="D10163">
        <f>IFERROR(VLOOKUP(C10163,Produtos!A:B,2,FALSE),"")</f>
        <v/>
      </c>
      <c r="F10163" s="10">
        <f>IFERROR(INDEX(Lotes!$E:$E,MATCH(1,(Lotes!$A:$A=C10163)*(Lotes!$C:$C=E10163),0)),"")</f>
        <v/>
      </c>
      <c r="G10163" s="14" t="n"/>
    </row>
    <row r="10164">
      <c r="A10164" s="10" t="n"/>
      <c r="D10164">
        <f>IFERROR(VLOOKUP(C10164,Produtos!A:B,2,FALSE),"")</f>
        <v/>
      </c>
      <c r="F10164" s="10">
        <f>IFERROR(INDEX(Lotes!$E:$E,MATCH(1,(Lotes!$A:$A=C10164)*(Lotes!$C:$C=E10164),0)),"")</f>
        <v/>
      </c>
      <c r="G10164" s="14" t="n"/>
    </row>
    <row r="10165">
      <c r="A10165" s="10" t="n"/>
      <c r="D10165">
        <f>IFERROR(VLOOKUP(C10165,Produtos!A:B,2,FALSE),"")</f>
        <v/>
      </c>
      <c r="F10165" s="10">
        <f>IFERROR(INDEX(Lotes!$E:$E,MATCH(1,(Lotes!$A:$A=C10165)*(Lotes!$C:$C=E10165),0)),"")</f>
        <v/>
      </c>
      <c r="G10165" s="14" t="n"/>
    </row>
    <row r="10166">
      <c r="A10166" s="10" t="n"/>
      <c r="D10166">
        <f>IFERROR(VLOOKUP(C10166,Produtos!A:B,2,FALSE),"")</f>
        <v/>
      </c>
      <c r="F10166" s="10">
        <f>IFERROR(INDEX(Lotes!$E:$E,MATCH(1,(Lotes!$A:$A=C10166)*(Lotes!$C:$C=E10166),0)),"")</f>
        <v/>
      </c>
      <c r="G10166" s="14" t="n"/>
    </row>
    <row r="10167">
      <c r="A10167" s="10" t="n"/>
      <c r="D10167">
        <f>IFERROR(VLOOKUP(C10167,Produtos!A:B,2,FALSE),"")</f>
        <v/>
      </c>
      <c r="F10167" s="10">
        <f>IFERROR(INDEX(Lotes!$E:$E,MATCH(1,(Lotes!$A:$A=C10167)*(Lotes!$C:$C=E10167),0)),"")</f>
        <v/>
      </c>
      <c r="G10167" s="14" t="n"/>
    </row>
    <row r="10168">
      <c r="A10168" s="10" t="n"/>
      <c r="D10168">
        <f>IFERROR(VLOOKUP(C10168,Produtos!A:B,2,FALSE),"")</f>
        <v/>
      </c>
      <c r="F10168" s="10">
        <f>IFERROR(INDEX(Lotes!$E:$E,MATCH(1,(Lotes!$A:$A=C10168)*(Lotes!$C:$C=E10168),0)),"")</f>
        <v/>
      </c>
      <c r="G10168" s="14" t="n"/>
    </row>
    <row r="10169">
      <c r="A10169" s="10" t="n"/>
      <c r="D10169">
        <f>IFERROR(VLOOKUP(C10169,Produtos!A:B,2,FALSE),"")</f>
        <v/>
      </c>
      <c r="F10169" s="10">
        <f>IFERROR(INDEX(Lotes!$E:$E,MATCH(1,(Lotes!$A:$A=C10169)*(Lotes!$C:$C=E10169),0)),"")</f>
        <v/>
      </c>
      <c r="G10169" s="14" t="n"/>
    </row>
    <row r="10170">
      <c r="A10170" s="10" t="n"/>
      <c r="D10170">
        <f>IFERROR(VLOOKUP(C10170,Produtos!A:B,2,FALSE),"")</f>
        <v/>
      </c>
      <c r="F10170" s="10">
        <f>IFERROR(INDEX(Lotes!$E:$E,MATCH(1,(Lotes!$A:$A=C10170)*(Lotes!$C:$C=E10170),0)),"")</f>
        <v/>
      </c>
      <c r="G10170" s="14" t="n"/>
    </row>
    <row r="10171">
      <c r="A10171" s="10" t="n"/>
      <c r="D10171">
        <f>IFERROR(VLOOKUP(C10171,Produtos!A:B,2,FALSE),"")</f>
        <v/>
      </c>
      <c r="F10171" s="10">
        <f>IFERROR(INDEX(Lotes!$E:$E,MATCH(1,(Lotes!$A:$A=C10171)*(Lotes!$C:$C=E10171),0)),"")</f>
        <v/>
      </c>
      <c r="G10171" s="14" t="n"/>
    </row>
    <row r="10172">
      <c r="A10172" s="10" t="n"/>
      <c r="D10172">
        <f>IFERROR(VLOOKUP(C10172,Produtos!A:B,2,FALSE),"")</f>
        <v/>
      </c>
      <c r="F10172" s="10">
        <f>IFERROR(INDEX(Lotes!$E:$E,MATCH(1,(Lotes!$A:$A=C10172)*(Lotes!$C:$C=E10172),0)),"")</f>
        <v/>
      </c>
      <c r="G10172" s="14" t="n"/>
    </row>
    <row r="10173">
      <c r="A10173" s="10" t="n"/>
      <c r="D10173">
        <f>IFERROR(VLOOKUP(C10173,Produtos!A:B,2,FALSE),"")</f>
        <v/>
      </c>
      <c r="F10173" s="10">
        <f>IFERROR(INDEX(Lotes!$E:$E,MATCH(1,(Lotes!$A:$A=C10173)*(Lotes!$C:$C=E10173),0)),"")</f>
        <v/>
      </c>
      <c r="G10173" s="14" t="n"/>
    </row>
    <row r="10174">
      <c r="A10174" s="10" t="n"/>
      <c r="D10174">
        <f>IFERROR(VLOOKUP(C10174,Produtos!A:B,2,FALSE),"")</f>
        <v/>
      </c>
      <c r="F10174" s="10">
        <f>IFERROR(INDEX(Lotes!$E:$E,MATCH(1,(Lotes!$A:$A=C10174)*(Lotes!$C:$C=E10174),0)),"")</f>
        <v/>
      </c>
      <c r="G10174" s="14" t="n"/>
    </row>
    <row r="10175">
      <c r="A10175" s="10" t="n"/>
      <c r="D10175">
        <f>IFERROR(VLOOKUP(C10175,Produtos!A:B,2,FALSE),"")</f>
        <v/>
      </c>
      <c r="F10175" s="10">
        <f>IFERROR(INDEX(Lotes!$E:$E,MATCH(1,(Lotes!$A:$A=C10175)*(Lotes!$C:$C=E10175),0)),"")</f>
        <v/>
      </c>
      <c r="G10175" s="14" t="n"/>
    </row>
    <row r="10176">
      <c r="A10176" s="10" t="n"/>
      <c r="D10176">
        <f>IFERROR(VLOOKUP(C10176,Produtos!A:B,2,FALSE),"")</f>
        <v/>
      </c>
      <c r="F10176" s="10">
        <f>IFERROR(INDEX(Lotes!$E:$E,MATCH(1,(Lotes!$A:$A=C10176)*(Lotes!$C:$C=E10176),0)),"")</f>
        <v/>
      </c>
      <c r="G10176" s="14" t="n"/>
    </row>
    <row r="10177">
      <c r="A10177" s="10" t="n"/>
      <c r="D10177">
        <f>IFERROR(VLOOKUP(C10177,Produtos!A:B,2,FALSE),"")</f>
        <v/>
      </c>
      <c r="F10177" s="10">
        <f>IFERROR(INDEX(Lotes!$E:$E,MATCH(1,(Lotes!$A:$A=C10177)*(Lotes!$C:$C=E10177),0)),"")</f>
        <v/>
      </c>
      <c r="G10177" s="14" t="n"/>
    </row>
    <row r="10178">
      <c r="A10178" s="10" t="n"/>
      <c r="D10178">
        <f>IFERROR(VLOOKUP(C10178,Produtos!A:B,2,FALSE),"")</f>
        <v/>
      </c>
      <c r="F10178" s="10">
        <f>IFERROR(INDEX(Lotes!$E:$E,MATCH(1,(Lotes!$A:$A=C10178)*(Lotes!$C:$C=E10178),0)),"")</f>
        <v/>
      </c>
      <c r="G10178" s="14" t="n"/>
    </row>
    <row r="10179">
      <c r="A10179" s="10" t="n"/>
      <c r="D10179">
        <f>IFERROR(VLOOKUP(C10179,Produtos!A:B,2,FALSE),"")</f>
        <v/>
      </c>
      <c r="F10179" s="10">
        <f>IFERROR(INDEX(Lotes!$E:$E,MATCH(1,(Lotes!$A:$A=C10179)*(Lotes!$C:$C=E10179),0)),"")</f>
        <v/>
      </c>
      <c r="G10179" s="14" t="n"/>
    </row>
    <row r="10180">
      <c r="A10180" s="10" t="n"/>
      <c r="D10180">
        <f>IFERROR(VLOOKUP(C10180,Produtos!A:B,2,FALSE),"")</f>
        <v/>
      </c>
      <c r="F10180" s="10">
        <f>IFERROR(INDEX(Lotes!$E:$E,MATCH(1,(Lotes!$A:$A=C10180)*(Lotes!$C:$C=E10180),0)),"")</f>
        <v/>
      </c>
      <c r="G10180" s="14" t="n"/>
    </row>
    <row r="10181">
      <c r="A10181" s="10" t="n"/>
      <c r="D10181">
        <f>IFERROR(VLOOKUP(C10181,Produtos!A:B,2,FALSE),"")</f>
        <v/>
      </c>
      <c r="F10181" s="10">
        <f>IFERROR(INDEX(Lotes!$E:$E,MATCH(1,(Lotes!$A:$A=C10181)*(Lotes!$C:$C=E10181),0)),"")</f>
        <v/>
      </c>
      <c r="G10181" s="14" t="n"/>
    </row>
    <row r="10182">
      <c r="A10182" s="10" t="n"/>
      <c r="D10182">
        <f>IFERROR(VLOOKUP(C10182,Produtos!A:B,2,FALSE),"")</f>
        <v/>
      </c>
      <c r="F10182" s="10">
        <f>IFERROR(INDEX(Lotes!$E:$E,MATCH(1,(Lotes!$A:$A=C10182)*(Lotes!$C:$C=E10182),0)),"")</f>
        <v/>
      </c>
      <c r="G10182" s="14" t="n"/>
    </row>
    <row r="10183">
      <c r="A10183" s="10" t="n"/>
      <c r="D10183">
        <f>IFERROR(VLOOKUP(C10183,Produtos!A:B,2,FALSE),"")</f>
        <v/>
      </c>
      <c r="F10183" s="10">
        <f>IFERROR(INDEX(Lotes!$E:$E,MATCH(1,(Lotes!$A:$A=C10183)*(Lotes!$C:$C=E10183),0)),"")</f>
        <v/>
      </c>
      <c r="G10183" s="14" t="n"/>
    </row>
    <row r="10184">
      <c r="A10184" s="10" t="n"/>
      <c r="D10184">
        <f>IFERROR(VLOOKUP(C10184,Produtos!A:B,2,FALSE),"")</f>
        <v/>
      </c>
      <c r="F10184" s="10">
        <f>IFERROR(INDEX(Lotes!$E:$E,MATCH(1,(Lotes!$A:$A=C10184)*(Lotes!$C:$C=E10184),0)),"")</f>
        <v/>
      </c>
      <c r="G10184" s="14" t="n"/>
    </row>
    <row r="10185">
      <c r="A10185" s="10" t="n"/>
      <c r="D10185">
        <f>IFERROR(VLOOKUP(C10185,Produtos!A:B,2,FALSE),"")</f>
        <v/>
      </c>
      <c r="F10185" s="10">
        <f>IFERROR(INDEX(Lotes!$E:$E,MATCH(1,(Lotes!$A:$A=C10185)*(Lotes!$C:$C=E10185),0)),"")</f>
        <v/>
      </c>
      <c r="G10185" s="14" t="n"/>
    </row>
    <row r="10186">
      <c r="A10186" s="10" t="n"/>
      <c r="D10186">
        <f>IFERROR(VLOOKUP(C10186,Produtos!A:B,2,FALSE),"")</f>
        <v/>
      </c>
      <c r="F10186" s="10">
        <f>IFERROR(INDEX(Lotes!$E:$E,MATCH(1,(Lotes!$A:$A=C10186)*(Lotes!$C:$C=E10186),0)),"")</f>
        <v/>
      </c>
      <c r="G10186" s="14" t="n"/>
    </row>
    <row r="10187">
      <c r="A10187" s="10" t="n"/>
      <c r="D10187">
        <f>IFERROR(VLOOKUP(C10187,Produtos!A:B,2,FALSE),"")</f>
        <v/>
      </c>
      <c r="F10187" s="10">
        <f>IFERROR(INDEX(Lotes!$E:$E,MATCH(1,(Lotes!$A:$A=C10187)*(Lotes!$C:$C=E10187),0)),"")</f>
        <v/>
      </c>
      <c r="G10187" s="14" t="n"/>
    </row>
    <row r="10188">
      <c r="A10188" s="10" t="n"/>
      <c r="D10188">
        <f>IFERROR(VLOOKUP(C10188,Produtos!A:B,2,FALSE),"")</f>
        <v/>
      </c>
      <c r="F10188" s="10">
        <f>IFERROR(INDEX(Lotes!$E:$E,MATCH(1,(Lotes!$A:$A=C10188)*(Lotes!$C:$C=E10188),0)),"")</f>
        <v/>
      </c>
      <c r="G10188" s="14" t="n"/>
    </row>
    <row r="10189">
      <c r="A10189" s="10" t="n"/>
      <c r="D10189">
        <f>IFERROR(VLOOKUP(C10189,Produtos!A:B,2,FALSE),"")</f>
        <v/>
      </c>
      <c r="F10189" s="10">
        <f>IFERROR(INDEX(Lotes!$E:$E,MATCH(1,(Lotes!$A:$A=C10189)*(Lotes!$C:$C=E10189),0)),"")</f>
        <v/>
      </c>
      <c r="G10189" s="14" t="n"/>
    </row>
    <row r="10190">
      <c r="A10190" s="10" t="n"/>
      <c r="D10190">
        <f>IFERROR(VLOOKUP(C10190,Produtos!A:B,2,FALSE),"")</f>
        <v/>
      </c>
      <c r="F10190" s="10">
        <f>IFERROR(INDEX(Lotes!$E:$E,MATCH(1,(Lotes!$A:$A=C10190)*(Lotes!$C:$C=E10190),0)),"")</f>
        <v/>
      </c>
      <c r="G10190" s="14" t="n"/>
    </row>
    <row r="10191">
      <c r="A10191" s="10" t="n"/>
      <c r="D10191">
        <f>IFERROR(VLOOKUP(C10191,Produtos!A:B,2,FALSE),"")</f>
        <v/>
      </c>
      <c r="F10191" s="10">
        <f>IFERROR(INDEX(Lotes!$E:$E,MATCH(1,(Lotes!$A:$A=C10191)*(Lotes!$C:$C=E10191),0)),"")</f>
        <v/>
      </c>
      <c r="G10191" s="14" t="n"/>
    </row>
    <row r="10192">
      <c r="A10192" s="10" t="n"/>
      <c r="D10192">
        <f>IFERROR(VLOOKUP(C10192,Produtos!A:B,2,FALSE),"")</f>
        <v/>
      </c>
      <c r="F10192" s="10">
        <f>IFERROR(INDEX(Lotes!$E:$E,MATCH(1,(Lotes!$A:$A=C10192)*(Lotes!$C:$C=E10192),0)),"")</f>
        <v/>
      </c>
      <c r="G10192" s="14" t="n"/>
    </row>
    <row r="10193">
      <c r="A10193" s="10" t="n"/>
      <c r="D10193">
        <f>IFERROR(VLOOKUP(C10193,Produtos!A:B,2,FALSE),"")</f>
        <v/>
      </c>
      <c r="F10193" s="10">
        <f>IFERROR(INDEX(Lotes!$E:$E,MATCH(1,(Lotes!$A:$A=C10193)*(Lotes!$C:$C=E10193),0)),"")</f>
        <v/>
      </c>
      <c r="G10193" s="14" t="n"/>
    </row>
    <row r="10194">
      <c r="A10194" s="10" t="n"/>
      <c r="D10194">
        <f>IFERROR(VLOOKUP(C10194,Produtos!A:B,2,FALSE),"")</f>
        <v/>
      </c>
      <c r="F10194" s="10">
        <f>IFERROR(INDEX(Lotes!$E:$E,MATCH(1,(Lotes!$A:$A=C10194)*(Lotes!$C:$C=E10194),0)),"")</f>
        <v/>
      </c>
      <c r="G10194" s="14" t="n"/>
    </row>
    <row r="10195">
      <c r="A10195" s="10" t="n"/>
      <c r="D10195">
        <f>IFERROR(VLOOKUP(C10195,Produtos!A:B,2,FALSE),"")</f>
        <v/>
      </c>
      <c r="F10195" s="10">
        <f>IFERROR(INDEX(Lotes!$E:$E,MATCH(1,(Lotes!$A:$A=C10195)*(Lotes!$C:$C=E10195),0)),"")</f>
        <v/>
      </c>
      <c r="G10195" s="14" t="n"/>
    </row>
    <row r="10196">
      <c r="A10196" s="10" t="n"/>
      <c r="D10196">
        <f>IFERROR(VLOOKUP(C10196,Produtos!A:B,2,FALSE),"")</f>
        <v/>
      </c>
      <c r="F10196" s="10">
        <f>IFERROR(INDEX(Lotes!$E:$E,MATCH(1,(Lotes!$A:$A=C10196)*(Lotes!$C:$C=E10196),0)),"")</f>
        <v/>
      </c>
      <c r="G10196" s="14" t="n"/>
    </row>
    <row r="10197">
      <c r="A10197" s="10" t="n"/>
      <c r="D10197">
        <f>IFERROR(VLOOKUP(C10197,Produtos!A:B,2,FALSE),"")</f>
        <v/>
      </c>
      <c r="F10197" s="10">
        <f>IFERROR(INDEX(Lotes!$E:$E,MATCH(1,(Lotes!$A:$A=C10197)*(Lotes!$C:$C=E10197),0)),"")</f>
        <v/>
      </c>
      <c r="G10197" s="14" t="n"/>
    </row>
    <row r="10198">
      <c r="A10198" s="10" t="n"/>
      <c r="D10198">
        <f>IFERROR(VLOOKUP(C10198,Produtos!A:B,2,FALSE),"")</f>
        <v/>
      </c>
      <c r="F10198" s="10">
        <f>IFERROR(INDEX(Lotes!$E:$E,MATCH(1,(Lotes!$A:$A=C10198)*(Lotes!$C:$C=E10198),0)),"")</f>
        <v/>
      </c>
      <c r="G10198" s="14" t="n"/>
    </row>
    <row r="10199">
      <c r="A10199" s="10" t="n"/>
      <c r="D10199">
        <f>IFERROR(VLOOKUP(C10199,Produtos!A:B,2,FALSE),"")</f>
        <v/>
      </c>
      <c r="F10199" s="10">
        <f>IFERROR(INDEX(Lotes!$E:$E,MATCH(1,(Lotes!$A:$A=C10199)*(Lotes!$C:$C=E10199),0)),"")</f>
        <v/>
      </c>
      <c r="G10199" s="14" t="n"/>
    </row>
    <row r="10200">
      <c r="A10200" s="10" t="n"/>
      <c r="D10200">
        <f>IFERROR(VLOOKUP(C10200,Produtos!A:B,2,FALSE),"")</f>
        <v/>
      </c>
      <c r="F10200" s="10">
        <f>IFERROR(INDEX(Lotes!$E:$E,MATCH(1,(Lotes!$A:$A=C10200)*(Lotes!$C:$C=E10200),0)),"")</f>
        <v/>
      </c>
      <c r="G10200" s="14" t="n"/>
    </row>
    <row r="10201">
      <c r="A10201" s="10" t="n"/>
      <c r="D10201">
        <f>IFERROR(VLOOKUP(C10201,Produtos!A:B,2,FALSE),"")</f>
        <v/>
      </c>
      <c r="F10201" s="10">
        <f>IFERROR(INDEX(Lotes!$E:$E,MATCH(1,(Lotes!$A:$A=C10201)*(Lotes!$C:$C=E10201),0)),"")</f>
        <v/>
      </c>
      <c r="G10201" s="14" t="n"/>
    </row>
    <row r="10202">
      <c r="A10202" s="10" t="n"/>
      <c r="D10202">
        <f>IFERROR(VLOOKUP(C10202,Produtos!A:B,2,FALSE),"")</f>
        <v/>
      </c>
      <c r="F10202" s="10">
        <f>IFERROR(INDEX(Lotes!$E:$E,MATCH(1,(Lotes!$A:$A=C10202)*(Lotes!$C:$C=E10202),0)),"")</f>
        <v/>
      </c>
      <c r="G10202" s="14" t="n"/>
    </row>
    <row r="10203">
      <c r="A10203" s="10" t="n"/>
      <c r="D10203">
        <f>IFERROR(VLOOKUP(C10203,Produtos!A:B,2,FALSE),"")</f>
        <v/>
      </c>
      <c r="F10203" s="10">
        <f>IFERROR(INDEX(Lotes!$E:$E,MATCH(1,(Lotes!$A:$A=C10203)*(Lotes!$C:$C=E10203),0)),"")</f>
        <v/>
      </c>
      <c r="G10203" s="14" t="n"/>
    </row>
    <row r="10204">
      <c r="A10204" s="10" t="n"/>
      <c r="D10204">
        <f>IFERROR(VLOOKUP(C10204,Produtos!A:B,2,FALSE),"")</f>
        <v/>
      </c>
      <c r="F10204" s="10">
        <f>IFERROR(INDEX(Lotes!$E:$E,MATCH(1,(Lotes!$A:$A=C10204)*(Lotes!$C:$C=E10204),0)),"")</f>
        <v/>
      </c>
      <c r="G10204" s="14" t="n"/>
    </row>
    <row r="10205">
      <c r="A10205" s="10" t="n"/>
      <c r="D10205">
        <f>IFERROR(VLOOKUP(C10205,Produtos!A:B,2,FALSE),"")</f>
        <v/>
      </c>
      <c r="F10205" s="10">
        <f>IFERROR(INDEX(Lotes!$E:$E,MATCH(1,(Lotes!$A:$A=C10205)*(Lotes!$C:$C=E10205),0)),"")</f>
        <v/>
      </c>
      <c r="G10205" s="14" t="n"/>
    </row>
    <row r="10206">
      <c r="A10206" s="10" t="n"/>
      <c r="D10206">
        <f>IFERROR(VLOOKUP(C10206,Produtos!A:B,2,FALSE),"")</f>
        <v/>
      </c>
      <c r="F10206" s="10">
        <f>IFERROR(INDEX(Lotes!$E:$E,MATCH(1,(Lotes!$A:$A=C10206)*(Lotes!$C:$C=E10206),0)),"")</f>
        <v/>
      </c>
      <c r="G10206" s="14" t="n"/>
    </row>
    <row r="10207">
      <c r="A10207" s="10" t="n"/>
      <c r="D10207">
        <f>IFERROR(VLOOKUP(C10207,Produtos!A:B,2,FALSE),"")</f>
        <v/>
      </c>
      <c r="F10207" s="10">
        <f>IFERROR(INDEX(Lotes!$E:$E,MATCH(1,(Lotes!$A:$A=C10207)*(Lotes!$C:$C=E10207),0)),"")</f>
        <v/>
      </c>
      <c r="G10207" s="14" t="n"/>
    </row>
    <row r="10208">
      <c r="A10208" s="10" t="n"/>
      <c r="D10208">
        <f>IFERROR(VLOOKUP(C10208,Produtos!A:B,2,FALSE),"")</f>
        <v/>
      </c>
      <c r="F10208" s="10">
        <f>IFERROR(INDEX(Lotes!$E:$E,MATCH(1,(Lotes!$A:$A=C10208)*(Lotes!$C:$C=E10208),0)),"")</f>
        <v/>
      </c>
      <c r="G10208" s="14" t="n"/>
    </row>
    <row r="10209">
      <c r="A10209" s="10" t="n"/>
      <c r="D10209">
        <f>IFERROR(VLOOKUP(C10209,Produtos!A:B,2,FALSE),"")</f>
        <v/>
      </c>
      <c r="F10209" s="10">
        <f>IFERROR(INDEX(Lotes!$E:$E,MATCH(1,(Lotes!$A:$A=C10209)*(Lotes!$C:$C=E10209),0)),"")</f>
        <v/>
      </c>
      <c r="G10209" s="14" t="n"/>
    </row>
    <row r="10210">
      <c r="A10210" s="10" t="n"/>
      <c r="D10210">
        <f>IFERROR(VLOOKUP(C10210,Produtos!A:B,2,FALSE),"")</f>
        <v/>
      </c>
      <c r="F10210" s="10">
        <f>IFERROR(INDEX(Lotes!$E:$E,MATCH(1,(Lotes!$A:$A=C10210)*(Lotes!$C:$C=E10210),0)),"")</f>
        <v/>
      </c>
      <c r="G10210" s="14" t="n"/>
    </row>
    <row r="10211">
      <c r="A10211" s="10" t="n"/>
      <c r="D10211">
        <f>IFERROR(VLOOKUP(C10211,Produtos!A:B,2,FALSE),"")</f>
        <v/>
      </c>
      <c r="F10211" s="10">
        <f>IFERROR(INDEX(Lotes!$E:$E,MATCH(1,(Lotes!$A:$A=C10211)*(Lotes!$C:$C=E10211),0)),"")</f>
        <v/>
      </c>
      <c r="G10211" s="14" t="n"/>
    </row>
    <row r="10212">
      <c r="A10212" s="10" t="n"/>
      <c r="D10212">
        <f>IFERROR(VLOOKUP(C10212,Produtos!A:B,2,FALSE),"")</f>
        <v/>
      </c>
      <c r="F10212" s="10">
        <f>IFERROR(INDEX(Lotes!$E:$E,MATCH(1,(Lotes!$A:$A=C10212)*(Lotes!$C:$C=E10212),0)),"")</f>
        <v/>
      </c>
      <c r="G10212" s="14" t="n"/>
    </row>
    <row r="10213">
      <c r="A10213" s="10" t="n"/>
      <c r="D10213">
        <f>IFERROR(VLOOKUP(C10213,Produtos!A:B,2,FALSE),"")</f>
        <v/>
      </c>
      <c r="F10213" s="10">
        <f>IFERROR(INDEX(Lotes!$E:$E,MATCH(1,(Lotes!$A:$A=C10213)*(Lotes!$C:$C=E10213),0)),"")</f>
        <v/>
      </c>
      <c r="G10213" s="14" t="n"/>
    </row>
    <row r="10214">
      <c r="A10214" s="10" t="n"/>
      <c r="D10214">
        <f>IFERROR(VLOOKUP(C10214,Produtos!A:B,2,FALSE),"")</f>
        <v/>
      </c>
      <c r="F10214" s="10">
        <f>IFERROR(INDEX(Lotes!$E:$E,MATCH(1,(Lotes!$A:$A=C10214)*(Lotes!$C:$C=E10214),0)),"")</f>
        <v/>
      </c>
      <c r="G10214" s="14" t="n"/>
    </row>
    <row r="10215">
      <c r="A10215" s="10" t="n"/>
      <c r="D10215">
        <f>IFERROR(VLOOKUP(C10215,Produtos!A:B,2,FALSE),"")</f>
        <v/>
      </c>
      <c r="F10215" s="10">
        <f>IFERROR(INDEX(Lotes!$E:$E,MATCH(1,(Lotes!$A:$A=C10215)*(Lotes!$C:$C=E10215),0)),"")</f>
        <v/>
      </c>
      <c r="G10215" s="14" t="n"/>
    </row>
    <row r="10216">
      <c r="A10216" s="10" t="n"/>
      <c r="D10216">
        <f>IFERROR(VLOOKUP(C10216,Produtos!A:B,2,FALSE),"")</f>
        <v/>
      </c>
      <c r="F10216" s="10">
        <f>IFERROR(INDEX(Lotes!$E:$E,MATCH(1,(Lotes!$A:$A=C10216)*(Lotes!$C:$C=E10216),0)),"")</f>
        <v/>
      </c>
      <c r="G10216" s="14" t="n"/>
    </row>
    <row r="10217">
      <c r="A10217" s="10" t="n"/>
      <c r="D10217">
        <f>IFERROR(VLOOKUP(C10217,Produtos!A:B,2,FALSE),"")</f>
        <v/>
      </c>
      <c r="F10217" s="10">
        <f>IFERROR(INDEX(Lotes!$E:$E,MATCH(1,(Lotes!$A:$A=C10217)*(Lotes!$C:$C=E10217),0)),"")</f>
        <v/>
      </c>
      <c r="G10217" s="14" t="n"/>
    </row>
    <row r="10218">
      <c r="A10218" s="10" t="n"/>
      <c r="D10218">
        <f>IFERROR(VLOOKUP(C10218,Produtos!A:B,2,FALSE),"")</f>
        <v/>
      </c>
      <c r="F10218" s="10">
        <f>IFERROR(INDEX(Lotes!$E:$E,MATCH(1,(Lotes!$A:$A=C10218)*(Lotes!$C:$C=E10218),0)),"")</f>
        <v/>
      </c>
      <c r="G10218" s="14" t="n"/>
    </row>
    <row r="10219">
      <c r="A10219" s="10" t="n"/>
      <c r="D10219">
        <f>IFERROR(VLOOKUP(C10219,Produtos!A:B,2,FALSE),"")</f>
        <v/>
      </c>
      <c r="F10219" s="10">
        <f>IFERROR(INDEX(Lotes!$E:$E,MATCH(1,(Lotes!$A:$A=C10219)*(Lotes!$C:$C=E10219),0)),"")</f>
        <v/>
      </c>
      <c r="G10219" s="14" t="n"/>
    </row>
    <row r="10220">
      <c r="A10220" s="10" t="n"/>
      <c r="D10220">
        <f>IFERROR(VLOOKUP(C10220,Produtos!A:B,2,FALSE),"")</f>
        <v/>
      </c>
      <c r="F10220" s="10">
        <f>IFERROR(INDEX(Lotes!$E:$E,MATCH(1,(Lotes!$A:$A=C10220)*(Lotes!$C:$C=E10220),0)),"")</f>
        <v/>
      </c>
      <c r="G10220" s="14" t="n"/>
    </row>
    <row r="10221">
      <c r="A10221" s="10" t="n"/>
      <c r="D10221">
        <f>IFERROR(VLOOKUP(C10221,Produtos!A:B,2,FALSE),"")</f>
        <v/>
      </c>
      <c r="F10221" s="10">
        <f>IFERROR(INDEX(Lotes!$E:$E,MATCH(1,(Lotes!$A:$A=C10221)*(Lotes!$C:$C=E10221),0)),"")</f>
        <v/>
      </c>
      <c r="G10221" s="14" t="n"/>
    </row>
    <row r="10222">
      <c r="A10222" s="10" t="n"/>
      <c r="D10222">
        <f>IFERROR(VLOOKUP(C10222,Produtos!A:B,2,FALSE),"")</f>
        <v/>
      </c>
      <c r="F10222" s="10">
        <f>IFERROR(INDEX(Lotes!$E:$E,MATCH(1,(Lotes!$A:$A=C10222)*(Lotes!$C:$C=E10222),0)),"")</f>
        <v/>
      </c>
      <c r="G10222" s="14" t="n"/>
    </row>
    <row r="10223">
      <c r="A10223" s="10" t="n"/>
      <c r="D10223">
        <f>IFERROR(VLOOKUP(C10223,Produtos!A:B,2,FALSE),"")</f>
        <v/>
      </c>
      <c r="F10223" s="10">
        <f>IFERROR(INDEX(Lotes!$E:$E,MATCH(1,(Lotes!$A:$A=C10223)*(Lotes!$C:$C=E10223),0)),"")</f>
        <v/>
      </c>
      <c r="G10223" s="14" t="n"/>
    </row>
    <row r="10224">
      <c r="A10224" s="10" t="n"/>
      <c r="D10224">
        <f>IFERROR(VLOOKUP(C10224,Produtos!A:B,2,FALSE),"")</f>
        <v/>
      </c>
      <c r="F10224" s="10">
        <f>IFERROR(INDEX(Lotes!$E:$E,MATCH(1,(Lotes!$A:$A=C10224)*(Lotes!$C:$C=E10224),0)),"")</f>
        <v/>
      </c>
      <c r="G10224" s="14" t="n"/>
    </row>
    <row r="10225">
      <c r="A10225" s="10" t="n"/>
      <c r="D10225">
        <f>IFERROR(VLOOKUP(C10225,Produtos!A:B,2,FALSE),"")</f>
        <v/>
      </c>
      <c r="F10225" s="10">
        <f>IFERROR(INDEX(Lotes!$E:$E,MATCH(1,(Lotes!$A:$A=C10225)*(Lotes!$C:$C=E10225),0)),"")</f>
        <v/>
      </c>
      <c r="G10225" s="14" t="n"/>
    </row>
    <row r="10226">
      <c r="A10226" s="10" t="n"/>
      <c r="D10226">
        <f>IFERROR(VLOOKUP(C10226,Produtos!A:B,2,FALSE),"")</f>
        <v/>
      </c>
      <c r="F10226" s="10">
        <f>IFERROR(INDEX(Lotes!$E:$E,MATCH(1,(Lotes!$A:$A=C10226)*(Lotes!$C:$C=E10226),0)),"")</f>
        <v/>
      </c>
      <c r="G10226" s="14" t="n"/>
    </row>
    <row r="10227">
      <c r="A10227" s="10" t="n"/>
      <c r="D10227">
        <f>IFERROR(VLOOKUP(C10227,Produtos!A:B,2,FALSE),"")</f>
        <v/>
      </c>
      <c r="F10227" s="10">
        <f>IFERROR(INDEX(Lotes!$E:$E,MATCH(1,(Lotes!$A:$A=C10227)*(Lotes!$C:$C=E10227),0)),"")</f>
        <v/>
      </c>
      <c r="G10227" s="14" t="n"/>
    </row>
    <row r="10228">
      <c r="A10228" s="10" t="n"/>
      <c r="D10228">
        <f>IFERROR(VLOOKUP(C10228,Produtos!A:B,2,FALSE),"")</f>
        <v/>
      </c>
      <c r="F10228" s="10">
        <f>IFERROR(INDEX(Lotes!$E:$E,MATCH(1,(Lotes!$A:$A=C10228)*(Lotes!$C:$C=E10228),0)),"")</f>
        <v/>
      </c>
      <c r="G10228" s="14" t="n"/>
    </row>
    <row r="10229">
      <c r="A10229" s="10" t="n"/>
      <c r="D10229">
        <f>IFERROR(VLOOKUP(C10229,Produtos!A:B,2,FALSE),"")</f>
        <v/>
      </c>
      <c r="F10229" s="10">
        <f>IFERROR(INDEX(Lotes!$E:$E,MATCH(1,(Lotes!$A:$A=C10229)*(Lotes!$C:$C=E10229),0)),"")</f>
        <v/>
      </c>
      <c r="G10229" s="14" t="n"/>
    </row>
    <row r="10230">
      <c r="A10230" s="10" t="n"/>
      <c r="D10230">
        <f>IFERROR(VLOOKUP(C10230,Produtos!A:B,2,FALSE),"")</f>
        <v/>
      </c>
      <c r="F10230" s="10">
        <f>IFERROR(INDEX(Lotes!$E:$E,MATCH(1,(Lotes!$A:$A=C10230)*(Lotes!$C:$C=E10230),0)),"")</f>
        <v/>
      </c>
      <c r="G10230" s="14" t="n"/>
    </row>
    <row r="10231">
      <c r="A10231" s="10" t="n"/>
      <c r="D10231">
        <f>IFERROR(VLOOKUP(C10231,Produtos!A:B,2,FALSE),"")</f>
        <v/>
      </c>
      <c r="F10231" s="10">
        <f>IFERROR(INDEX(Lotes!$E:$E,MATCH(1,(Lotes!$A:$A=C10231)*(Lotes!$C:$C=E10231),0)),"")</f>
        <v/>
      </c>
      <c r="G10231" s="14" t="n"/>
    </row>
    <row r="10232">
      <c r="A10232" s="10" t="n"/>
      <c r="D10232">
        <f>IFERROR(VLOOKUP(C10232,Produtos!A:B,2,FALSE),"")</f>
        <v/>
      </c>
      <c r="F10232" s="10">
        <f>IFERROR(INDEX(Lotes!$E:$E,MATCH(1,(Lotes!$A:$A=C10232)*(Lotes!$C:$C=E10232),0)),"")</f>
        <v/>
      </c>
      <c r="G10232" s="14" t="n"/>
    </row>
    <row r="10233">
      <c r="A10233" s="10" t="n"/>
      <c r="D10233">
        <f>IFERROR(VLOOKUP(C10233,Produtos!A:B,2,FALSE),"")</f>
        <v/>
      </c>
      <c r="F10233" s="10">
        <f>IFERROR(INDEX(Lotes!$E:$E,MATCH(1,(Lotes!$A:$A=C10233)*(Lotes!$C:$C=E10233),0)),"")</f>
        <v/>
      </c>
      <c r="G10233" s="14" t="n"/>
    </row>
    <row r="10234">
      <c r="A10234" s="10" t="n"/>
      <c r="D10234">
        <f>IFERROR(VLOOKUP(C10234,Produtos!A:B,2,FALSE),"")</f>
        <v/>
      </c>
      <c r="F10234" s="10">
        <f>IFERROR(INDEX(Lotes!$E:$E,MATCH(1,(Lotes!$A:$A=C10234)*(Lotes!$C:$C=E10234),0)),"")</f>
        <v/>
      </c>
      <c r="G10234" s="14" t="n"/>
    </row>
    <row r="10235">
      <c r="A10235" s="10" t="n"/>
      <c r="D10235">
        <f>IFERROR(VLOOKUP(C10235,Produtos!A:B,2,FALSE),"")</f>
        <v/>
      </c>
      <c r="F10235" s="10">
        <f>IFERROR(INDEX(Lotes!$E:$E,MATCH(1,(Lotes!$A:$A=C10235)*(Lotes!$C:$C=E10235),0)),"")</f>
        <v/>
      </c>
      <c r="G10235" s="14" t="n"/>
    </row>
    <row r="10236">
      <c r="A10236" s="10" t="n"/>
      <c r="D10236">
        <f>IFERROR(VLOOKUP(C10236,Produtos!A:B,2,FALSE),"")</f>
        <v/>
      </c>
      <c r="F10236" s="10">
        <f>IFERROR(INDEX(Lotes!$E:$E,MATCH(1,(Lotes!$A:$A=C10236)*(Lotes!$C:$C=E10236),0)),"")</f>
        <v/>
      </c>
      <c r="G10236" s="14" t="n"/>
    </row>
    <row r="10237">
      <c r="A10237" s="10" t="n"/>
      <c r="D10237">
        <f>IFERROR(VLOOKUP(C10237,Produtos!A:B,2,FALSE),"")</f>
        <v/>
      </c>
      <c r="F10237" s="10">
        <f>IFERROR(INDEX(Lotes!$E:$E,MATCH(1,(Lotes!$A:$A=C10237)*(Lotes!$C:$C=E10237),0)),"")</f>
        <v/>
      </c>
      <c r="G10237" s="14" t="n"/>
    </row>
    <row r="10238">
      <c r="A10238" s="10" t="n"/>
      <c r="D10238">
        <f>IFERROR(VLOOKUP(C10238,Produtos!A:B,2,FALSE),"")</f>
        <v/>
      </c>
      <c r="F10238" s="10">
        <f>IFERROR(INDEX(Lotes!$E:$E,MATCH(1,(Lotes!$A:$A=C10238)*(Lotes!$C:$C=E10238),0)),"")</f>
        <v/>
      </c>
      <c r="G10238" s="14" t="n"/>
    </row>
    <row r="10239">
      <c r="A10239" s="10" t="n"/>
      <c r="D10239">
        <f>IFERROR(VLOOKUP(C10239,Produtos!A:B,2,FALSE),"")</f>
        <v/>
      </c>
      <c r="F10239" s="10">
        <f>IFERROR(INDEX(Lotes!$E:$E,MATCH(1,(Lotes!$A:$A=C10239)*(Lotes!$C:$C=E10239),0)),"")</f>
        <v/>
      </c>
      <c r="G10239" s="14" t="n"/>
    </row>
    <row r="10240">
      <c r="A10240" s="10" t="n"/>
      <c r="D10240">
        <f>IFERROR(VLOOKUP(C10240,Produtos!A:B,2,FALSE),"")</f>
        <v/>
      </c>
      <c r="F10240" s="10">
        <f>IFERROR(INDEX(Lotes!$E:$E,MATCH(1,(Lotes!$A:$A=C10240)*(Lotes!$C:$C=E10240),0)),"")</f>
        <v/>
      </c>
      <c r="G10240" s="14" t="n"/>
    </row>
    <row r="10241">
      <c r="A10241" s="10" t="n"/>
      <c r="D10241">
        <f>IFERROR(VLOOKUP(C10241,Produtos!A:B,2,FALSE),"")</f>
        <v/>
      </c>
      <c r="F10241" s="10">
        <f>IFERROR(INDEX(Lotes!$E:$E,MATCH(1,(Lotes!$A:$A=C10241)*(Lotes!$C:$C=E10241),0)),"")</f>
        <v/>
      </c>
      <c r="G10241" s="14" t="n"/>
    </row>
    <row r="10242">
      <c r="A10242" s="10" t="n"/>
      <c r="D10242">
        <f>IFERROR(VLOOKUP(C10242,Produtos!A:B,2,FALSE),"")</f>
        <v/>
      </c>
      <c r="F10242" s="10">
        <f>IFERROR(INDEX(Lotes!$E:$E,MATCH(1,(Lotes!$A:$A=C10242)*(Lotes!$C:$C=E10242),0)),"")</f>
        <v/>
      </c>
      <c r="G10242" s="14" t="n"/>
    </row>
    <row r="10243">
      <c r="A10243" s="10" t="n"/>
      <c r="D10243">
        <f>IFERROR(VLOOKUP(C10243,Produtos!A:B,2,FALSE),"")</f>
        <v/>
      </c>
      <c r="F10243" s="10">
        <f>IFERROR(INDEX(Lotes!$E:$E,MATCH(1,(Lotes!$A:$A=C10243)*(Lotes!$C:$C=E10243),0)),"")</f>
        <v/>
      </c>
      <c r="G10243" s="14" t="n"/>
    </row>
    <row r="10244">
      <c r="A10244" s="10" t="n"/>
      <c r="D10244">
        <f>IFERROR(VLOOKUP(C10244,Produtos!A:B,2,FALSE),"")</f>
        <v/>
      </c>
      <c r="F10244" s="10">
        <f>IFERROR(INDEX(Lotes!$E:$E,MATCH(1,(Lotes!$A:$A=C10244)*(Lotes!$C:$C=E10244),0)),"")</f>
        <v/>
      </c>
      <c r="G10244" s="14" t="n"/>
    </row>
    <row r="10245">
      <c r="A10245" s="10" t="n"/>
      <c r="D10245">
        <f>IFERROR(VLOOKUP(C10245,Produtos!A:B,2,FALSE),"")</f>
        <v/>
      </c>
      <c r="F10245" s="10">
        <f>IFERROR(INDEX(Lotes!$E:$E,MATCH(1,(Lotes!$A:$A=C10245)*(Lotes!$C:$C=E10245),0)),"")</f>
        <v/>
      </c>
      <c r="G10245" s="14" t="n"/>
    </row>
    <row r="10246">
      <c r="A10246" s="10" t="n"/>
      <c r="D10246">
        <f>IFERROR(VLOOKUP(C10246,Produtos!A:B,2,FALSE),"")</f>
        <v/>
      </c>
      <c r="F10246" s="10">
        <f>IFERROR(INDEX(Lotes!$E:$E,MATCH(1,(Lotes!$A:$A=C10246)*(Lotes!$C:$C=E10246),0)),"")</f>
        <v/>
      </c>
      <c r="G10246" s="14" t="n"/>
    </row>
    <row r="10247">
      <c r="A10247" s="10" t="n"/>
      <c r="D10247">
        <f>IFERROR(VLOOKUP(C10247,Produtos!A:B,2,FALSE),"")</f>
        <v/>
      </c>
      <c r="F10247" s="10">
        <f>IFERROR(INDEX(Lotes!$E:$E,MATCH(1,(Lotes!$A:$A=C10247)*(Lotes!$C:$C=E10247),0)),"")</f>
        <v/>
      </c>
      <c r="G10247" s="14" t="n"/>
    </row>
    <row r="10248">
      <c r="A10248" s="10" t="n"/>
      <c r="D10248">
        <f>IFERROR(VLOOKUP(C10248,Produtos!A:B,2,FALSE),"")</f>
        <v/>
      </c>
      <c r="F10248" s="10">
        <f>IFERROR(INDEX(Lotes!$E:$E,MATCH(1,(Lotes!$A:$A=C10248)*(Lotes!$C:$C=E10248),0)),"")</f>
        <v/>
      </c>
      <c r="G10248" s="14" t="n"/>
    </row>
    <row r="10249">
      <c r="A10249" s="10" t="n"/>
      <c r="D10249">
        <f>IFERROR(VLOOKUP(C10249,Produtos!A:B,2,FALSE),"")</f>
        <v/>
      </c>
      <c r="F10249" s="10">
        <f>IFERROR(INDEX(Lotes!$E:$E,MATCH(1,(Lotes!$A:$A=C10249)*(Lotes!$C:$C=E10249),0)),"")</f>
        <v/>
      </c>
      <c r="G10249" s="14" t="n"/>
    </row>
    <row r="10250">
      <c r="A10250" s="10" t="n"/>
      <c r="D10250">
        <f>IFERROR(VLOOKUP(C10250,Produtos!A:B,2,FALSE),"")</f>
        <v/>
      </c>
      <c r="F10250" s="10">
        <f>IFERROR(INDEX(Lotes!$E:$E,MATCH(1,(Lotes!$A:$A=C10250)*(Lotes!$C:$C=E10250),0)),"")</f>
        <v/>
      </c>
      <c r="G10250" s="14" t="n"/>
    </row>
    <row r="10251">
      <c r="A10251" s="10" t="n"/>
      <c r="D10251">
        <f>IFERROR(VLOOKUP(C10251,Produtos!A:B,2,FALSE),"")</f>
        <v/>
      </c>
      <c r="F10251" s="10">
        <f>IFERROR(INDEX(Lotes!$E:$E,MATCH(1,(Lotes!$A:$A=C10251)*(Lotes!$C:$C=E10251),0)),"")</f>
        <v/>
      </c>
      <c r="G10251" s="14" t="n"/>
    </row>
    <row r="10252">
      <c r="A10252" s="10" t="n"/>
      <c r="D10252">
        <f>IFERROR(VLOOKUP(C10252,Produtos!A:B,2,FALSE),"")</f>
        <v/>
      </c>
      <c r="F10252" s="10">
        <f>IFERROR(INDEX(Lotes!$E:$E,MATCH(1,(Lotes!$A:$A=C10252)*(Lotes!$C:$C=E10252),0)),"")</f>
        <v/>
      </c>
      <c r="G10252" s="14" t="n"/>
    </row>
    <row r="10253">
      <c r="A10253" s="10" t="n"/>
      <c r="D10253">
        <f>IFERROR(VLOOKUP(C10253,Produtos!A:B,2,FALSE),"")</f>
        <v/>
      </c>
      <c r="F10253" s="10">
        <f>IFERROR(INDEX(Lotes!$E:$E,MATCH(1,(Lotes!$A:$A=C10253)*(Lotes!$C:$C=E10253),0)),"")</f>
        <v/>
      </c>
      <c r="G10253" s="14" t="n"/>
    </row>
    <row r="10254">
      <c r="A10254" s="10" t="n"/>
      <c r="D10254">
        <f>IFERROR(VLOOKUP(C10254,Produtos!A:B,2,FALSE),"")</f>
        <v/>
      </c>
      <c r="F10254" s="10">
        <f>IFERROR(INDEX(Lotes!$E:$E,MATCH(1,(Lotes!$A:$A=C10254)*(Lotes!$C:$C=E10254),0)),"")</f>
        <v/>
      </c>
      <c r="G10254" s="14" t="n"/>
    </row>
    <row r="10255">
      <c r="A10255" s="10" t="n"/>
      <c r="D10255">
        <f>IFERROR(VLOOKUP(C10255,Produtos!A:B,2,FALSE),"")</f>
        <v/>
      </c>
      <c r="F10255" s="10">
        <f>IFERROR(INDEX(Lotes!$E:$E,MATCH(1,(Lotes!$A:$A=C10255)*(Lotes!$C:$C=E10255),0)),"")</f>
        <v/>
      </c>
      <c r="G10255" s="14" t="n"/>
    </row>
    <row r="10256">
      <c r="A10256" s="10" t="n"/>
      <c r="D10256">
        <f>IFERROR(VLOOKUP(C10256,Produtos!A:B,2,FALSE),"")</f>
        <v/>
      </c>
      <c r="F10256" s="10">
        <f>IFERROR(INDEX(Lotes!$E:$E,MATCH(1,(Lotes!$A:$A=C10256)*(Lotes!$C:$C=E10256),0)),"")</f>
        <v/>
      </c>
      <c r="G10256" s="14" t="n"/>
    </row>
    <row r="10257">
      <c r="A10257" s="10" t="n"/>
      <c r="D10257">
        <f>IFERROR(VLOOKUP(C10257,Produtos!A:B,2,FALSE),"")</f>
        <v/>
      </c>
      <c r="F10257" s="10">
        <f>IFERROR(INDEX(Lotes!$E:$E,MATCH(1,(Lotes!$A:$A=C10257)*(Lotes!$C:$C=E10257),0)),"")</f>
        <v/>
      </c>
      <c r="G10257" s="14" t="n"/>
    </row>
    <row r="10258">
      <c r="A10258" s="10" t="n"/>
      <c r="D10258">
        <f>IFERROR(VLOOKUP(C10258,Produtos!A:B,2,FALSE),"")</f>
        <v/>
      </c>
      <c r="F10258" s="10">
        <f>IFERROR(INDEX(Lotes!$E:$E,MATCH(1,(Lotes!$A:$A=C10258)*(Lotes!$C:$C=E10258),0)),"")</f>
        <v/>
      </c>
      <c r="G10258" s="14" t="n"/>
    </row>
    <row r="10259">
      <c r="A10259" s="10" t="n"/>
      <c r="D10259">
        <f>IFERROR(VLOOKUP(C10259,Produtos!A:B,2,FALSE),"")</f>
        <v/>
      </c>
      <c r="F10259" s="10">
        <f>IFERROR(INDEX(Lotes!$E:$E,MATCH(1,(Lotes!$A:$A=C10259)*(Lotes!$C:$C=E10259),0)),"")</f>
        <v/>
      </c>
      <c r="G10259" s="14" t="n"/>
    </row>
    <row r="10260">
      <c r="A10260" s="10" t="n"/>
      <c r="D10260">
        <f>IFERROR(VLOOKUP(C10260,Produtos!A:B,2,FALSE),"")</f>
        <v/>
      </c>
      <c r="F10260" s="10">
        <f>IFERROR(INDEX(Lotes!$E:$E,MATCH(1,(Lotes!$A:$A=C10260)*(Lotes!$C:$C=E10260),0)),"")</f>
        <v/>
      </c>
      <c r="G10260" s="14" t="n"/>
    </row>
    <row r="10261">
      <c r="A10261" s="10" t="n"/>
      <c r="D10261">
        <f>IFERROR(VLOOKUP(C10261,Produtos!A:B,2,FALSE),"")</f>
        <v/>
      </c>
      <c r="F10261" s="10">
        <f>IFERROR(INDEX(Lotes!$E:$E,MATCH(1,(Lotes!$A:$A=C10261)*(Lotes!$C:$C=E10261),0)),"")</f>
        <v/>
      </c>
      <c r="G10261" s="14" t="n"/>
    </row>
    <row r="10262">
      <c r="A10262" s="10" t="n"/>
      <c r="D10262">
        <f>IFERROR(VLOOKUP(C10262,Produtos!A:B,2,FALSE),"")</f>
        <v/>
      </c>
      <c r="F10262" s="10">
        <f>IFERROR(INDEX(Lotes!$E:$E,MATCH(1,(Lotes!$A:$A=C10262)*(Lotes!$C:$C=E10262),0)),"")</f>
        <v/>
      </c>
      <c r="G10262" s="14" t="n"/>
    </row>
    <row r="10263">
      <c r="A10263" s="10" t="n"/>
      <c r="D10263">
        <f>IFERROR(VLOOKUP(C10263,Produtos!A:B,2,FALSE),"")</f>
        <v/>
      </c>
      <c r="F10263" s="10">
        <f>IFERROR(INDEX(Lotes!$E:$E,MATCH(1,(Lotes!$A:$A=C10263)*(Lotes!$C:$C=E10263),0)),"")</f>
        <v/>
      </c>
      <c r="G10263" s="14" t="n"/>
    </row>
    <row r="10264">
      <c r="A10264" s="10" t="n"/>
      <c r="D10264">
        <f>IFERROR(VLOOKUP(C10264,Produtos!A:B,2,FALSE),"")</f>
        <v/>
      </c>
      <c r="F10264" s="10">
        <f>IFERROR(INDEX(Lotes!$E:$E,MATCH(1,(Lotes!$A:$A=C10264)*(Lotes!$C:$C=E10264),0)),"")</f>
        <v/>
      </c>
      <c r="G10264" s="14" t="n"/>
    </row>
    <row r="10265">
      <c r="A10265" s="10" t="n"/>
      <c r="D10265">
        <f>IFERROR(VLOOKUP(C10265,Produtos!A:B,2,FALSE),"")</f>
        <v/>
      </c>
      <c r="F10265" s="10">
        <f>IFERROR(INDEX(Lotes!$E:$E,MATCH(1,(Lotes!$A:$A=C10265)*(Lotes!$C:$C=E10265),0)),"")</f>
        <v/>
      </c>
      <c r="G10265" s="14" t="n"/>
    </row>
    <row r="10266">
      <c r="A10266" s="10" t="n"/>
      <c r="D10266">
        <f>IFERROR(VLOOKUP(C10266,Produtos!A:B,2,FALSE),"")</f>
        <v/>
      </c>
      <c r="F10266" s="10">
        <f>IFERROR(INDEX(Lotes!$E:$E,MATCH(1,(Lotes!$A:$A=C10266)*(Lotes!$C:$C=E10266),0)),"")</f>
        <v/>
      </c>
      <c r="G10266" s="14" t="n"/>
    </row>
    <row r="10267">
      <c r="A10267" s="10" t="n"/>
      <c r="D10267">
        <f>IFERROR(VLOOKUP(C10267,Produtos!A:B,2,FALSE),"")</f>
        <v/>
      </c>
      <c r="F10267" s="10">
        <f>IFERROR(INDEX(Lotes!$E:$E,MATCH(1,(Lotes!$A:$A=C10267)*(Lotes!$C:$C=E10267),0)),"")</f>
        <v/>
      </c>
      <c r="G10267" s="14" t="n"/>
    </row>
    <row r="10268">
      <c r="A10268" s="10" t="n"/>
      <c r="D10268">
        <f>IFERROR(VLOOKUP(C10268,Produtos!A:B,2,FALSE),"")</f>
        <v/>
      </c>
      <c r="F10268" s="10">
        <f>IFERROR(INDEX(Lotes!$E:$E,MATCH(1,(Lotes!$A:$A=C10268)*(Lotes!$C:$C=E10268),0)),"")</f>
        <v/>
      </c>
      <c r="G10268" s="14" t="n"/>
    </row>
    <row r="10269">
      <c r="A10269" s="10" t="n"/>
      <c r="D10269">
        <f>IFERROR(VLOOKUP(C10269,Produtos!A:B,2,FALSE),"")</f>
        <v/>
      </c>
      <c r="F10269" s="10">
        <f>IFERROR(INDEX(Lotes!$E:$E,MATCH(1,(Lotes!$A:$A=C10269)*(Lotes!$C:$C=E10269),0)),"")</f>
        <v/>
      </c>
      <c r="G10269" s="14" t="n"/>
    </row>
    <row r="10270">
      <c r="A10270" s="10" t="n"/>
      <c r="D10270">
        <f>IFERROR(VLOOKUP(C10270,Produtos!A:B,2,FALSE),"")</f>
        <v/>
      </c>
      <c r="F10270" s="10">
        <f>IFERROR(INDEX(Lotes!$E:$E,MATCH(1,(Lotes!$A:$A=C10270)*(Lotes!$C:$C=E10270),0)),"")</f>
        <v/>
      </c>
      <c r="G10270" s="14" t="n"/>
    </row>
    <row r="10271">
      <c r="A10271" s="10" t="n"/>
      <c r="D10271">
        <f>IFERROR(VLOOKUP(C10271,Produtos!A:B,2,FALSE),"")</f>
        <v/>
      </c>
      <c r="F10271" s="10">
        <f>IFERROR(INDEX(Lotes!$E:$E,MATCH(1,(Lotes!$A:$A=C10271)*(Lotes!$C:$C=E10271),0)),"")</f>
        <v/>
      </c>
      <c r="G10271" s="14" t="n"/>
    </row>
    <row r="10272">
      <c r="A10272" s="10" t="n"/>
      <c r="D10272">
        <f>IFERROR(VLOOKUP(C10272,Produtos!A:B,2,FALSE),"")</f>
        <v/>
      </c>
      <c r="F10272" s="10">
        <f>IFERROR(INDEX(Lotes!$E:$E,MATCH(1,(Lotes!$A:$A=C10272)*(Lotes!$C:$C=E10272),0)),"")</f>
        <v/>
      </c>
      <c r="G10272" s="14" t="n"/>
    </row>
    <row r="10273">
      <c r="A10273" s="10" t="n"/>
      <c r="D10273">
        <f>IFERROR(VLOOKUP(C10273,Produtos!A:B,2,FALSE),"")</f>
        <v/>
      </c>
      <c r="F10273" s="10">
        <f>IFERROR(INDEX(Lotes!$E:$E,MATCH(1,(Lotes!$A:$A=C10273)*(Lotes!$C:$C=E10273),0)),"")</f>
        <v/>
      </c>
      <c r="G10273" s="14" t="n"/>
    </row>
    <row r="10274">
      <c r="A10274" s="10" t="n"/>
      <c r="D10274">
        <f>IFERROR(VLOOKUP(C10274,Produtos!A:B,2,FALSE),"")</f>
        <v/>
      </c>
      <c r="F10274" s="10">
        <f>IFERROR(INDEX(Lotes!$E:$E,MATCH(1,(Lotes!$A:$A=C10274)*(Lotes!$C:$C=E10274),0)),"")</f>
        <v/>
      </c>
      <c r="G10274" s="14" t="n"/>
    </row>
    <row r="10275">
      <c r="A10275" s="10" t="n"/>
      <c r="D10275">
        <f>IFERROR(VLOOKUP(C10275,Produtos!A:B,2,FALSE),"")</f>
        <v/>
      </c>
      <c r="F10275" s="10">
        <f>IFERROR(INDEX(Lotes!$E:$E,MATCH(1,(Lotes!$A:$A=C10275)*(Lotes!$C:$C=E10275),0)),"")</f>
        <v/>
      </c>
      <c r="G10275" s="14" t="n"/>
    </row>
    <row r="10276">
      <c r="A10276" s="10" t="n"/>
      <c r="D10276">
        <f>IFERROR(VLOOKUP(C10276,Produtos!A:B,2,FALSE),"")</f>
        <v/>
      </c>
      <c r="F10276" s="10">
        <f>IFERROR(INDEX(Lotes!$E:$E,MATCH(1,(Lotes!$A:$A=C10276)*(Lotes!$C:$C=E10276),0)),"")</f>
        <v/>
      </c>
      <c r="G10276" s="14" t="n"/>
    </row>
    <row r="10277">
      <c r="A10277" s="10" t="n"/>
      <c r="D10277">
        <f>IFERROR(VLOOKUP(C10277,Produtos!A:B,2,FALSE),"")</f>
        <v/>
      </c>
      <c r="F10277" s="10">
        <f>IFERROR(INDEX(Lotes!$E:$E,MATCH(1,(Lotes!$A:$A=C10277)*(Lotes!$C:$C=E10277),0)),"")</f>
        <v/>
      </c>
      <c r="G10277" s="14" t="n"/>
    </row>
    <row r="10278">
      <c r="A10278" s="10" t="n"/>
      <c r="D10278">
        <f>IFERROR(VLOOKUP(C10278,Produtos!A:B,2,FALSE),"")</f>
        <v/>
      </c>
      <c r="F10278" s="10">
        <f>IFERROR(INDEX(Lotes!$E:$E,MATCH(1,(Lotes!$A:$A=C10278)*(Lotes!$C:$C=E10278),0)),"")</f>
        <v/>
      </c>
      <c r="G10278" s="14" t="n"/>
    </row>
    <row r="10279">
      <c r="A10279" s="10" t="n"/>
      <c r="D10279">
        <f>IFERROR(VLOOKUP(C10279,Produtos!A:B,2,FALSE),"")</f>
        <v/>
      </c>
      <c r="F10279" s="10">
        <f>IFERROR(INDEX(Lotes!$E:$E,MATCH(1,(Lotes!$A:$A=C10279)*(Lotes!$C:$C=E10279),0)),"")</f>
        <v/>
      </c>
      <c r="G10279" s="14" t="n"/>
    </row>
    <row r="10280">
      <c r="A10280" s="10" t="n"/>
      <c r="D10280">
        <f>IFERROR(VLOOKUP(C10280,Produtos!A:B,2,FALSE),"")</f>
        <v/>
      </c>
      <c r="F10280" s="10">
        <f>IFERROR(INDEX(Lotes!$E:$E,MATCH(1,(Lotes!$A:$A=C10280)*(Lotes!$C:$C=E10280),0)),"")</f>
        <v/>
      </c>
      <c r="G10280" s="14" t="n"/>
    </row>
    <row r="10281">
      <c r="A10281" s="10" t="n"/>
      <c r="D10281">
        <f>IFERROR(VLOOKUP(C10281,Produtos!A:B,2,FALSE),"")</f>
        <v/>
      </c>
      <c r="F10281" s="10">
        <f>IFERROR(INDEX(Lotes!$E:$E,MATCH(1,(Lotes!$A:$A=C10281)*(Lotes!$C:$C=E10281),0)),"")</f>
        <v/>
      </c>
      <c r="G10281" s="14" t="n"/>
    </row>
    <row r="10282">
      <c r="A10282" s="10" t="n"/>
      <c r="D10282">
        <f>IFERROR(VLOOKUP(C10282,Produtos!A:B,2,FALSE),"")</f>
        <v/>
      </c>
      <c r="F10282" s="10">
        <f>IFERROR(INDEX(Lotes!$E:$E,MATCH(1,(Lotes!$A:$A=C10282)*(Lotes!$C:$C=E10282),0)),"")</f>
        <v/>
      </c>
      <c r="G10282" s="14" t="n"/>
    </row>
    <row r="10283">
      <c r="A10283" s="10" t="n"/>
      <c r="D10283">
        <f>IFERROR(VLOOKUP(C10283,Produtos!A:B,2,FALSE),"")</f>
        <v/>
      </c>
      <c r="F10283" s="10">
        <f>IFERROR(INDEX(Lotes!$E:$E,MATCH(1,(Lotes!$A:$A=C10283)*(Lotes!$C:$C=E10283),0)),"")</f>
        <v/>
      </c>
      <c r="G10283" s="14" t="n"/>
    </row>
    <row r="10284">
      <c r="A10284" s="10" t="n"/>
      <c r="D10284">
        <f>IFERROR(VLOOKUP(C10284,Produtos!A:B,2,FALSE),"")</f>
        <v/>
      </c>
      <c r="F10284" s="10">
        <f>IFERROR(INDEX(Lotes!$E:$E,MATCH(1,(Lotes!$A:$A=C10284)*(Lotes!$C:$C=E10284),0)),"")</f>
        <v/>
      </c>
      <c r="G10284" s="14" t="n"/>
    </row>
    <row r="10285">
      <c r="A10285" s="10" t="n"/>
      <c r="D10285">
        <f>IFERROR(VLOOKUP(C10285,Produtos!A:B,2,FALSE),"")</f>
        <v/>
      </c>
      <c r="F10285" s="10">
        <f>IFERROR(INDEX(Lotes!$E:$E,MATCH(1,(Lotes!$A:$A=C10285)*(Lotes!$C:$C=E10285),0)),"")</f>
        <v/>
      </c>
      <c r="G10285" s="14" t="n"/>
    </row>
    <row r="10286">
      <c r="A10286" s="10" t="n"/>
      <c r="D10286">
        <f>IFERROR(VLOOKUP(C10286,Produtos!A:B,2,FALSE),"")</f>
        <v/>
      </c>
      <c r="F10286" s="10">
        <f>IFERROR(INDEX(Lotes!$E:$E,MATCH(1,(Lotes!$A:$A=C10286)*(Lotes!$C:$C=E10286),0)),"")</f>
        <v/>
      </c>
      <c r="G10286" s="14" t="n"/>
    </row>
    <row r="10287">
      <c r="A10287" s="10" t="n"/>
      <c r="D10287">
        <f>IFERROR(VLOOKUP(C10287,Produtos!A:B,2,FALSE),"")</f>
        <v/>
      </c>
      <c r="F10287" s="10">
        <f>IFERROR(INDEX(Lotes!$E:$E,MATCH(1,(Lotes!$A:$A=C10287)*(Lotes!$C:$C=E10287),0)),"")</f>
        <v/>
      </c>
      <c r="G10287" s="14" t="n"/>
    </row>
    <row r="10288">
      <c r="A10288" s="10" t="n"/>
      <c r="D10288">
        <f>IFERROR(VLOOKUP(C10288,Produtos!A:B,2,FALSE),"")</f>
        <v/>
      </c>
      <c r="F10288" s="10">
        <f>IFERROR(INDEX(Lotes!$E:$E,MATCH(1,(Lotes!$A:$A=C10288)*(Lotes!$C:$C=E10288),0)),"")</f>
        <v/>
      </c>
      <c r="G10288" s="14" t="n"/>
    </row>
    <row r="10289">
      <c r="A10289" s="10" t="n"/>
      <c r="D10289">
        <f>IFERROR(VLOOKUP(C10289,Produtos!A:B,2,FALSE),"")</f>
        <v/>
      </c>
      <c r="F10289" s="10">
        <f>IFERROR(INDEX(Lotes!$E:$E,MATCH(1,(Lotes!$A:$A=C10289)*(Lotes!$C:$C=E10289),0)),"")</f>
        <v/>
      </c>
      <c r="G10289" s="14" t="n"/>
    </row>
    <row r="10290">
      <c r="A10290" s="10" t="n"/>
      <c r="D10290">
        <f>IFERROR(VLOOKUP(C10290,Produtos!A:B,2,FALSE),"")</f>
        <v/>
      </c>
      <c r="F10290" s="10">
        <f>IFERROR(INDEX(Lotes!$E:$E,MATCH(1,(Lotes!$A:$A=C10290)*(Lotes!$C:$C=E10290),0)),"")</f>
        <v/>
      </c>
      <c r="G10290" s="14" t="n"/>
    </row>
    <row r="10291">
      <c r="A10291" s="10" t="n"/>
      <c r="D10291">
        <f>IFERROR(VLOOKUP(C10291,Produtos!A:B,2,FALSE),"")</f>
        <v/>
      </c>
      <c r="F10291" s="10">
        <f>IFERROR(INDEX(Lotes!$E:$E,MATCH(1,(Lotes!$A:$A=C10291)*(Lotes!$C:$C=E10291),0)),"")</f>
        <v/>
      </c>
      <c r="G10291" s="14" t="n"/>
    </row>
    <row r="10292">
      <c r="A10292" s="10" t="n"/>
      <c r="D10292">
        <f>IFERROR(VLOOKUP(C10292,Produtos!A:B,2,FALSE),"")</f>
        <v/>
      </c>
      <c r="F10292" s="10">
        <f>IFERROR(INDEX(Lotes!$E:$E,MATCH(1,(Lotes!$A:$A=C10292)*(Lotes!$C:$C=E10292),0)),"")</f>
        <v/>
      </c>
      <c r="G10292" s="14" t="n"/>
    </row>
    <row r="10293">
      <c r="A10293" s="10" t="n"/>
      <c r="D10293">
        <f>IFERROR(VLOOKUP(C10293,Produtos!A:B,2,FALSE),"")</f>
        <v/>
      </c>
      <c r="F10293" s="10">
        <f>IFERROR(INDEX(Lotes!$E:$E,MATCH(1,(Lotes!$A:$A=C10293)*(Lotes!$C:$C=E10293),0)),"")</f>
        <v/>
      </c>
      <c r="G10293" s="14" t="n"/>
    </row>
    <row r="10294">
      <c r="A10294" s="10" t="n"/>
      <c r="D10294">
        <f>IFERROR(VLOOKUP(C10294,Produtos!A:B,2,FALSE),"")</f>
        <v/>
      </c>
      <c r="F10294" s="10">
        <f>IFERROR(INDEX(Lotes!$E:$E,MATCH(1,(Lotes!$A:$A=C10294)*(Lotes!$C:$C=E10294),0)),"")</f>
        <v/>
      </c>
      <c r="G10294" s="14" t="n"/>
    </row>
    <row r="10295">
      <c r="A10295" s="10" t="n"/>
      <c r="D10295">
        <f>IFERROR(VLOOKUP(C10295,Produtos!A:B,2,FALSE),"")</f>
        <v/>
      </c>
      <c r="F10295" s="10">
        <f>IFERROR(INDEX(Lotes!$E:$E,MATCH(1,(Lotes!$A:$A=C10295)*(Lotes!$C:$C=E10295),0)),"")</f>
        <v/>
      </c>
      <c r="G10295" s="14" t="n"/>
    </row>
    <row r="10296">
      <c r="A10296" s="10" t="n"/>
      <c r="D10296">
        <f>IFERROR(VLOOKUP(C10296,Produtos!A:B,2,FALSE),"")</f>
        <v/>
      </c>
      <c r="F10296" s="10">
        <f>IFERROR(INDEX(Lotes!$E:$E,MATCH(1,(Lotes!$A:$A=C10296)*(Lotes!$C:$C=E10296),0)),"")</f>
        <v/>
      </c>
      <c r="G10296" s="14" t="n"/>
    </row>
    <row r="10297">
      <c r="A10297" s="10" t="n"/>
      <c r="D10297">
        <f>IFERROR(VLOOKUP(C10297,Produtos!A:B,2,FALSE),"")</f>
        <v/>
      </c>
      <c r="F10297" s="10">
        <f>IFERROR(INDEX(Lotes!$E:$E,MATCH(1,(Lotes!$A:$A=C10297)*(Lotes!$C:$C=E10297),0)),"")</f>
        <v/>
      </c>
      <c r="G10297" s="14" t="n"/>
    </row>
    <row r="10298">
      <c r="A10298" s="10" t="n"/>
      <c r="D10298">
        <f>IFERROR(VLOOKUP(C10298,Produtos!A:B,2,FALSE),"")</f>
        <v/>
      </c>
      <c r="F10298" s="10">
        <f>IFERROR(INDEX(Lotes!$E:$E,MATCH(1,(Lotes!$A:$A=C10298)*(Lotes!$C:$C=E10298),0)),"")</f>
        <v/>
      </c>
      <c r="G10298" s="14" t="n"/>
    </row>
    <row r="10299">
      <c r="A10299" s="10" t="n"/>
      <c r="D10299">
        <f>IFERROR(VLOOKUP(C10299,Produtos!A:B,2,FALSE),"")</f>
        <v/>
      </c>
      <c r="F10299" s="10">
        <f>IFERROR(INDEX(Lotes!$E:$E,MATCH(1,(Lotes!$A:$A=C10299)*(Lotes!$C:$C=E10299),0)),"")</f>
        <v/>
      </c>
      <c r="G10299" s="14" t="n"/>
    </row>
    <row r="10300">
      <c r="A10300" s="10" t="n"/>
      <c r="D10300">
        <f>IFERROR(VLOOKUP(C10300,Produtos!A:B,2,FALSE),"")</f>
        <v/>
      </c>
      <c r="F10300" s="10">
        <f>IFERROR(INDEX(Lotes!$E:$E,MATCH(1,(Lotes!$A:$A=C10300)*(Lotes!$C:$C=E10300),0)),"")</f>
        <v/>
      </c>
      <c r="G10300" s="14" t="n"/>
    </row>
    <row r="10301">
      <c r="A10301" s="10" t="n"/>
      <c r="D10301">
        <f>IFERROR(VLOOKUP(C10301,Produtos!A:B,2,FALSE),"")</f>
        <v/>
      </c>
      <c r="F10301" s="10">
        <f>IFERROR(INDEX(Lotes!$E:$E,MATCH(1,(Lotes!$A:$A=C10301)*(Lotes!$C:$C=E10301),0)),"")</f>
        <v/>
      </c>
      <c r="G10301" s="14" t="n"/>
    </row>
    <row r="10302">
      <c r="A10302" s="10" t="n"/>
      <c r="D10302">
        <f>IFERROR(VLOOKUP(C10302,Produtos!A:B,2,FALSE),"")</f>
        <v/>
      </c>
      <c r="F10302" s="10">
        <f>IFERROR(INDEX(Lotes!$E:$E,MATCH(1,(Lotes!$A:$A=C10302)*(Lotes!$C:$C=E10302),0)),"")</f>
        <v/>
      </c>
      <c r="G10302" s="14" t="n"/>
    </row>
    <row r="10303">
      <c r="A10303" s="10" t="n"/>
      <c r="D10303">
        <f>IFERROR(VLOOKUP(C10303,Produtos!A:B,2,FALSE),"")</f>
        <v/>
      </c>
      <c r="F10303" s="10">
        <f>IFERROR(INDEX(Lotes!$E:$E,MATCH(1,(Lotes!$A:$A=C10303)*(Lotes!$C:$C=E10303),0)),"")</f>
        <v/>
      </c>
      <c r="G10303" s="14" t="n"/>
    </row>
    <row r="10304">
      <c r="A10304" s="10" t="n"/>
      <c r="D10304">
        <f>IFERROR(VLOOKUP(C10304,Produtos!A:B,2,FALSE),"")</f>
        <v/>
      </c>
      <c r="F10304" s="10">
        <f>IFERROR(INDEX(Lotes!$E:$E,MATCH(1,(Lotes!$A:$A=C10304)*(Lotes!$C:$C=E10304),0)),"")</f>
        <v/>
      </c>
      <c r="G10304" s="14" t="n"/>
    </row>
    <row r="10305">
      <c r="A10305" s="10" t="n"/>
      <c r="D10305">
        <f>IFERROR(VLOOKUP(C10305,Produtos!A:B,2,FALSE),"")</f>
        <v/>
      </c>
      <c r="F10305" s="10">
        <f>IFERROR(INDEX(Lotes!$E:$E,MATCH(1,(Lotes!$A:$A=C10305)*(Lotes!$C:$C=E10305),0)),"")</f>
        <v/>
      </c>
      <c r="G10305" s="14" t="n"/>
    </row>
    <row r="10306">
      <c r="A10306" s="10" t="n"/>
      <c r="D10306">
        <f>IFERROR(VLOOKUP(C10306,Produtos!A:B,2,FALSE),"")</f>
        <v/>
      </c>
      <c r="F10306" s="10">
        <f>IFERROR(INDEX(Lotes!$E:$E,MATCH(1,(Lotes!$A:$A=C10306)*(Lotes!$C:$C=E10306),0)),"")</f>
        <v/>
      </c>
      <c r="G10306" s="14" t="n"/>
    </row>
    <row r="10307">
      <c r="A10307" s="10" t="n"/>
      <c r="D10307">
        <f>IFERROR(VLOOKUP(C10307,Produtos!A:B,2,FALSE),"")</f>
        <v/>
      </c>
      <c r="F10307" s="10">
        <f>IFERROR(INDEX(Lotes!$E:$E,MATCH(1,(Lotes!$A:$A=C10307)*(Lotes!$C:$C=E10307),0)),"")</f>
        <v/>
      </c>
      <c r="G10307" s="14" t="n"/>
    </row>
    <row r="10308">
      <c r="A10308" s="10" t="n"/>
      <c r="D10308">
        <f>IFERROR(VLOOKUP(C10308,Produtos!A:B,2,FALSE),"")</f>
        <v/>
      </c>
      <c r="F10308" s="10">
        <f>IFERROR(INDEX(Lotes!$E:$E,MATCH(1,(Lotes!$A:$A=C10308)*(Lotes!$C:$C=E10308),0)),"")</f>
        <v/>
      </c>
      <c r="G10308" s="14" t="n"/>
    </row>
    <row r="10309">
      <c r="A10309" s="10" t="n"/>
      <c r="D10309">
        <f>IFERROR(VLOOKUP(C10309,Produtos!A:B,2,FALSE),"")</f>
        <v/>
      </c>
      <c r="F10309" s="10">
        <f>IFERROR(INDEX(Lotes!$E:$E,MATCH(1,(Lotes!$A:$A=C10309)*(Lotes!$C:$C=E10309),0)),"")</f>
        <v/>
      </c>
      <c r="G10309" s="14" t="n"/>
    </row>
    <row r="10310">
      <c r="A10310" s="10" t="n"/>
      <c r="D10310">
        <f>IFERROR(VLOOKUP(C10310,Produtos!A:B,2,FALSE),"")</f>
        <v/>
      </c>
      <c r="F10310" s="10">
        <f>IFERROR(INDEX(Lotes!$E:$E,MATCH(1,(Lotes!$A:$A=C10310)*(Lotes!$C:$C=E10310),0)),"")</f>
        <v/>
      </c>
      <c r="G10310" s="14" t="n"/>
    </row>
    <row r="10311">
      <c r="A10311" s="10" t="n"/>
      <c r="D10311">
        <f>IFERROR(VLOOKUP(C10311,Produtos!A:B,2,FALSE),"")</f>
        <v/>
      </c>
      <c r="F10311" s="10">
        <f>IFERROR(INDEX(Lotes!$E:$E,MATCH(1,(Lotes!$A:$A=C10311)*(Lotes!$C:$C=E10311),0)),"")</f>
        <v/>
      </c>
      <c r="G10311" s="14" t="n"/>
    </row>
    <row r="10312">
      <c r="A10312" s="10" t="n"/>
      <c r="D10312">
        <f>IFERROR(VLOOKUP(C10312,Produtos!A:B,2,FALSE),"")</f>
        <v/>
      </c>
      <c r="F10312" s="10">
        <f>IFERROR(INDEX(Lotes!$E:$E,MATCH(1,(Lotes!$A:$A=C10312)*(Lotes!$C:$C=E10312),0)),"")</f>
        <v/>
      </c>
      <c r="G10312" s="14" t="n"/>
    </row>
    <row r="10313">
      <c r="A10313" s="10" t="n"/>
      <c r="D10313">
        <f>IFERROR(VLOOKUP(C10313,Produtos!A:B,2,FALSE),"")</f>
        <v/>
      </c>
      <c r="F10313" s="10">
        <f>IFERROR(INDEX(Lotes!$E:$E,MATCH(1,(Lotes!$A:$A=C10313)*(Lotes!$C:$C=E10313),0)),"")</f>
        <v/>
      </c>
      <c r="G10313" s="14" t="n"/>
    </row>
    <row r="10314">
      <c r="A10314" s="10" t="n"/>
      <c r="D10314">
        <f>IFERROR(VLOOKUP(C10314,Produtos!A:B,2,FALSE),"")</f>
        <v/>
      </c>
      <c r="F10314" s="10">
        <f>IFERROR(INDEX(Lotes!$E:$E,MATCH(1,(Lotes!$A:$A=C10314)*(Lotes!$C:$C=E10314),0)),"")</f>
        <v/>
      </c>
      <c r="G10314" s="14" t="n"/>
    </row>
    <row r="10315">
      <c r="A10315" s="10" t="n"/>
      <c r="D10315">
        <f>IFERROR(VLOOKUP(C10315,Produtos!A:B,2,FALSE),"")</f>
        <v/>
      </c>
      <c r="F10315" s="10">
        <f>IFERROR(INDEX(Lotes!$E:$E,MATCH(1,(Lotes!$A:$A=C10315)*(Lotes!$C:$C=E10315),0)),"")</f>
        <v/>
      </c>
      <c r="G10315" s="14" t="n"/>
    </row>
    <row r="10316">
      <c r="A10316" s="10" t="n"/>
      <c r="D10316">
        <f>IFERROR(VLOOKUP(C10316,Produtos!A:B,2,FALSE),"")</f>
        <v/>
      </c>
      <c r="F10316" s="10">
        <f>IFERROR(INDEX(Lotes!$E:$E,MATCH(1,(Lotes!$A:$A=C10316)*(Lotes!$C:$C=E10316),0)),"")</f>
        <v/>
      </c>
      <c r="G10316" s="14" t="n"/>
    </row>
    <row r="10317">
      <c r="A10317" s="10" t="n"/>
      <c r="D10317">
        <f>IFERROR(VLOOKUP(C10317,Produtos!A:B,2,FALSE),"")</f>
        <v/>
      </c>
      <c r="F10317" s="10">
        <f>IFERROR(INDEX(Lotes!$E:$E,MATCH(1,(Lotes!$A:$A=C10317)*(Lotes!$C:$C=E10317),0)),"")</f>
        <v/>
      </c>
      <c r="G10317" s="14" t="n"/>
    </row>
    <row r="10318">
      <c r="A10318" s="10" t="n"/>
      <c r="D10318">
        <f>IFERROR(VLOOKUP(C10318,Produtos!A:B,2,FALSE),"")</f>
        <v/>
      </c>
      <c r="F10318" s="10">
        <f>IFERROR(INDEX(Lotes!$E:$E,MATCH(1,(Lotes!$A:$A=C10318)*(Lotes!$C:$C=E10318),0)),"")</f>
        <v/>
      </c>
      <c r="G10318" s="14" t="n"/>
    </row>
    <row r="10319">
      <c r="A10319" s="10" t="n"/>
      <c r="D10319">
        <f>IFERROR(VLOOKUP(C10319,Produtos!A:B,2,FALSE),"")</f>
        <v/>
      </c>
      <c r="F10319" s="10">
        <f>IFERROR(INDEX(Lotes!$E:$E,MATCH(1,(Lotes!$A:$A=C10319)*(Lotes!$C:$C=E10319),0)),"")</f>
        <v/>
      </c>
      <c r="G10319" s="14" t="n"/>
    </row>
    <row r="10320">
      <c r="A10320" s="10" t="n"/>
      <c r="D10320">
        <f>IFERROR(VLOOKUP(C10320,Produtos!A:B,2,FALSE),"")</f>
        <v/>
      </c>
      <c r="F10320" s="10">
        <f>IFERROR(INDEX(Lotes!$E:$E,MATCH(1,(Lotes!$A:$A=C10320)*(Lotes!$C:$C=E10320),0)),"")</f>
        <v/>
      </c>
      <c r="G10320" s="14" t="n"/>
    </row>
    <row r="10321">
      <c r="A10321" s="10" t="n"/>
      <c r="D10321">
        <f>IFERROR(VLOOKUP(C10321,Produtos!A:B,2,FALSE),"")</f>
        <v/>
      </c>
      <c r="F10321" s="10">
        <f>IFERROR(INDEX(Lotes!$E:$E,MATCH(1,(Lotes!$A:$A=C10321)*(Lotes!$C:$C=E10321),0)),"")</f>
        <v/>
      </c>
      <c r="G10321" s="14" t="n"/>
    </row>
    <row r="10322">
      <c r="A10322" s="10" t="n"/>
      <c r="D10322">
        <f>IFERROR(VLOOKUP(C10322,Produtos!A:B,2,FALSE),"")</f>
        <v/>
      </c>
      <c r="F10322" s="10">
        <f>IFERROR(INDEX(Lotes!$E:$E,MATCH(1,(Lotes!$A:$A=C10322)*(Lotes!$C:$C=E10322),0)),"")</f>
        <v/>
      </c>
      <c r="G10322" s="14" t="n"/>
    </row>
    <row r="10323">
      <c r="A10323" s="10" t="n"/>
      <c r="D10323">
        <f>IFERROR(VLOOKUP(C10323,Produtos!A:B,2,FALSE),"")</f>
        <v/>
      </c>
      <c r="F10323" s="10">
        <f>IFERROR(INDEX(Lotes!$E:$E,MATCH(1,(Lotes!$A:$A=C10323)*(Lotes!$C:$C=E10323),0)),"")</f>
        <v/>
      </c>
      <c r="G10323" s="14" t="n"/>
    </row>
    <row r="10324">
      <c r="A10324" s="10" t="n"/>
      <c r="D10324">
        <f>IFERROR(VLOOKUP(C10324,Produtos!A:B,2,FALSE),"")</f>
        <v/>
      </c>
      <c r="F10324" s="10">
        <f>IFERROR(INDEX(Lotes!$E:$E,MATCH(1,(Lotes!$A:$A=C10324)*(Lotes!$C:$C=E10324),0)),"")</f>
        <v/>
      </c>
      <c r="G10324" s="14" t="n"/>
    </row>
    <row r="10325">
      <c r="A10325" s="10" t="n"/>
      <c r="D10325">
        <f>IFERROR(VLOOKUP(C10325,Produtos!A:B,2,FALSE),"")</f>
        <v/>
      </c>
      <c r="F10325" s="10">
        <f>IFERROR(INDEX(Lotes!$E:$E,MATCH(1,(Lotes!$A:$A=C10325)*(Lotes!$C:$C=E10325),0)),"")</f>
        <v/>
      </c>
      <c r="G10325" s="14" t="n"/>
    </row>
    <row r="10326">
      <c r="A10326" s="10" t="n"/>
      <c r="D10326">
        <f>IFERROR(VLOOKUP(C10326,Produtos!A:B,2,FALSE),"")</f>
        <v/>
      </c>
      <c r="F10326" s="10">
        <f>IFERROR(INDEX(Lotes!$E:$E,MATCH(1,(Lotes!$A:$A=C10326)*(Lotes!$C:$C=E10326),0)),"")</f>
        <v/>
      </c>
      <c r="G10326" s="14" t="n"/>
    </row>
    <row r="10327">
      <c r="A10327" s="10" t="n"/>
      <c r="D10327">
        <f>IFERROR(VLOOKUP(C10327,Produtos!A:B,2,FALSE),"")</f>
        <v/>
      </c>
      <c r="F10327" s="10">
        <f>IFERROR(INDEX(Lotes!$E:$E,MATCH(1,(Lotes!$A:$A=C10327)*(Lotes!$C:$C=E10327),0)),"")</f>
        <v/>
      </c>
      <c r="G10327" s="14" t="n"/>
    </row>
    <row r="10328">
      <c r="A10328" s="10" t="n"/>
      <c r="D10328">
        <f>IFERROR(VLOOKUP(C10328,Produtos!A:B,2,FALSE),"")</f>
        <v/>
      </c>
      <c r="F10328" s="10">
        <f>IFERROR(INDEX(Lotes!$E:$E,MATCH(1,(Lotes!$A:$A=C10328)*(Lotes!$C:$C=E10328),0)),"")</f>
        <v/>
      </c>
      <c r="G10328" s="14" t="n"/>
    </row>
    <row r="10329">
      <c r="A10329" s="10" t="n"/>
      <c r="D10329">
        <f>IFERROR(VLOOKUP(C10329,Produtos!A:B,2,FALSE),"")</f>
        <v/>
      </c>
      <c r="F10329" s="10">
        <f>IFERROR(INDEX(Lotes!$E:$E,MATCH(1,(Lotes!$A:$A=C10329)*(Lotes!$C:$C=E10329),0)),"")</f>
        <v/>
      </c>
      <c r="G10329" s="14" t="n"/>
    </row>
    <row r="10330">
      <c r="A10330" s="10" t="n"/>
      <c r="D10330">
        <f>IFERROR(VLOOKUP(C10330,Produtos!A:B,2,FALSE),"")</f>
        <v/>
      </c>
      <c r="F10330" s="10">
        <f>IFERROR(INDEX(Lotes!$E:$E,MATCH(1,(Lotes!$A:$A=C10330)*(Lotes!$C:$C=E10330),0)),"")</f>
        <v/>
      </c>
      <c r="G10330" s="14" t="n"/>
    </row>
    <row r="10331">
      <c r="A10331" s="10" t="n"/>
      <c r="D10331">
        <f>IFERROR(VLOOKUP(C10331,Produtos!A:B,2,FALSE),"")</f>
        <v/>
      </c>
      <c r="F10331" s="10">
        <f>IFERROR(INDEX(Lotes!$E:$E,MATCH(1,(Lotes!$A:$A=C10331)*(Lotes!$C:$C=E10331),0)),"")</f>
        <v/>
      </c>
      <c r="G10331" s="14" t="n"/>
    </row>
    <row r="10332">
      <c r="A10332" s="10" t="n"/>
      <c r="D10332">
        <f>IFERROR(VLOOKUP(C10332,Produtos!A:B,2,FALSE),"")</f>
        <v/>
      </c>
      <c r="F10332" s="10">
        <f>IFERROR(INDEX(Lotes!$E:$E,MATCH(1,(Lotes!$A:$A=C10332)*(Lotes!$C:$C=E10332),0)),"")</f>
        <v/>
      </c>
      <c r="G10332" s="14" t="n"/>
    </row>
    <row r="10333">
      <c r="A10333" s="10" t="n"/>
      <c r="D10333">
        <f>IFERROR(VLOOKUP(C10333,Produtos!A:B,2,FALSE),"")</f>
        <v/>
      </c>
      <c r="F10333" s="10">
        <f>IFERROR(INDEX(Lotes!$E:$E,MATCH(1,(Lotes!$A:$A=C10333)*(Lotes!$C:$C=E10333),0)),"")</f>
        <v/>
      </c>
      <c r="G10333" s="14" t="n"/>
    </row>
    <row r="10334">
      <c r="A10334" s="10" t="n"/>
      <c r="D10334">
        <f>IFERROR(VLOOKUP(C10334,Produtos!A:B,2,FALSE),"")</f>
        <v/>
      </c>
      <c r="F10334" s="10">
        <f>IFERROR(INDEX(Lotes!$E:$E,MATCH(1,(Lotes!$A:$A=C10334)*(Lotes!$C:$C=E10334),0)),"")</f>
        <v/>
      </c>
      <c r="G10334" s="14" t="n"/>
    </row>
    <row r="10335">
      <c r="A10335" s="10" t="n"/>
      <c r="D10335">
        <f>IFERROR(VLOOKUP(C10335,Produtos!A:B,2,FALSE),"")</f>
        <v/>
      </c>
      <c r="F10335" s="10">
        <f>IFERROR(INDEX(Lotes!$E:$E,MATCH(1,(Lotes!$A:$A=C10335)*(Lotes!$C:$C=E10335),0)),"")</f>
        <v/>
      </c>
      <c r="G10335" s="14" t="n"/>
    </row>
    <row r="10336">
      <c r="A10336" s="10" t="n"/>
      <c r="D10336">
        <f>IFERROR(VLOOKUP(C10336,Produtos!A:B,2,FALSE),"")</f>
        <v/>
      </c>
      <c r="F10336" s="10">
        <f>IFERROR(INDEX(Lotes!$E:$E,MATCH(1,(Lotes!$A:$A=C10336)*(Lotes!$C:$C=E10336),0)),"")</f>
        <v/>
      </c>
      <c r="G10336" s="14" t="n"/>
    </row>
    <row r="10337">
      <c r="A10337" s="10" t="n"/>
      <c r="D10337">
        <f>IFERROR(VLOOKUP(C10337,Produtos!A:B,2,FALSE),"")</f>
        <v/>
      </c>
      <c r="F10337" s="10">
        <f>IFERROR(INDEX(Lotes!$E:$E,MATCH(1,(Lotes!$A:$A=C10337)*(Lotes!$C:$C=E10337),0)),"")</f>
        <v/>
      </c>
      <c r="G10337" s="14" t="n"/>
    </row>
    <row r="10338">
      <c r="A10338" s="10" t="n"/>
      <c r="D10338">
        <f>IFERROR(VLOOKUP(C10338,Produtos!A:B,2,FALSE),"")</f>
        <v/>
      </c>
      <c r="F10338" s="10">
        <f>IFERROR(INDEX(Lotes!$E:$E,MATCH(1,(Lotes!$A:$A=C10338)*(Lotes!$C:$C=E10338),0)),"")</f>
        <v/>
      </c>
      <c r="G10338" s="14" t="n"/>
    </row>
    <row r="10339">
      <c r="A10339" s="10" t="n"/>
      <c r="D10339">
        <f>IFERROR(VLOOKUP(C10339,Produtos!A:B,2,FALSE),"")</f>
        <v/>
      </c>
      <c r="F10339" s="10">
        <f>IFERROR(INDEX(Lotes!$E:$E,MATCH(1,(Lotes!$A:$A=C10339)*(Lotes!$C:$C=E10339),0)),"")</f>
        <v/>
      </c>
      <c r="G10339" s="14" t="n"/>
    </row>
    <row r="10340">
      <c r="A10340" s="10" t="n"/>
      <c r="D10340">
        <f>IFERROR(VLOOKUP(C10340,Produtos!A:B,2,FALSE),"")</f>
        <v/>
      </c>
      <c r="F10340" s="10">
        <f>IFERROR(INDEX(Lotes!$E:$E,MATCH(1,(Lotes!$A:$A=C10340)*(Lotes!$C:$C=E10340),0)),"")</f>
        <v/>
      </c>
      <c r="G10340" s="14" t="n"/>
    </row>
    <row r="10341">
      <c r="A10341" s="10" t="n"/>
      <c r="D10341">
        <f>IFERROR(VLOOKUP(C10341,Produtos!A:B,2,FALSE),"")</f>
        <v/>
      </c>
      <c r="F10341" s="10">
        <f>IFERROR(INDEX(Lotes!$E:$E,MATCH(1,(Lotes!$A:$A=C10341)*(Lotes!$C:$C=E10341),0)),"")</f>
        <v/>
      </c>
      <c r="G10341" s="14" t="n"/>
    </row>
    <row r="10342">
      <c r="A10342" s="10" t="n"/>
      <c r="D10342">
        <f>IFERROR(VLOOKUP(C10342,Produtos!A:B,2,FALSE),"")</f>
        <v/>
      </c>
      <c r="F10342" s="10">
        <f>IFERROR(INDEX(Lotes!$E:$E,MATCH(1,(Lotes!$A:$A=C10342)*(Lotes!$C:$C=E10342),0)),"")</f>
        <v/>
      </c>
      <c r="G10342" s="14" t="n"/>
    </row>
    <row r="10343">
      <c r="A10343" s="10" t="n"/>
      <c r="D10343">
        <f>IFERROR(VLOOKUP(C10343,Produtos!A:B,2,FALSE),"")</f>
        <v/>
      </c>
      <c r="F10343" s="10">
        <f>IFERROR(INDEX(Lotes!$E:$E,MATCH(1,(Lotes!$A:$A=C10343)*(Lotes!$C:$C=E10343),0)),"")</f>
        <v/>
      </c>
      <c r="G10343" s="14" t="n"/>
    </row>
    <row r="10344">
      <c r="A10344" s="10" t="n"/>
      <c r="D10344">
        <f>IFERROR(VLOOKUP(C10344,Produtos!A:B,2,FALSE),"")</f>
        <v/>
      </c>
      <c r="F10344" s="10">
        <f>IFERROR(INDEX(Lotes!$E:$E,MATCH(1,(Lotes!$A:$A=C10344)*(Lotes!$C:$C=E10344),0)),"")</f>
        <v/>
      </c>
      <c r="G10344" s="14" t="n"/>
    </row>
    <row r="10345">
      <c r="A10345" s="10" t="n"/>
      <c r="D10345">
        <f>IFERROR(VLOOKUP(C10345,Produtos!A:B,2,FALSE),"")</f>
        <v/>
      </c>
      <c r="F10345" s="10">
        <f>IFERROR(INDEX(Lotes!$E:$E,MATCH(1,(Lotes!$A:$A=C10345)*(Lotes!$C:$C=E10345),0)),"")</f>
        <v/>
      </c>
      <c r="G10345" s="14" t="n"/>
    </row>
    <row r="10346">
      <c r="A10346" s="10" t="n"/>
      <c r="D10346">
        <f>IFERROR(VLOOKUP(C10346,Produtos!A:B,2,FALSE),"")</f>
        <v/>
      </c>
      <c r="F10346" s="10">
        <f>IFERROR(INDEX(Lotes!$E:$E,MATCH(1,(Lotes!$A:$A=C10346)*(Lotes!$C:$C=E10346),0)),"")</f>
        <v/>
      </c>
      <c r="G10346" s="14" t="n"/>
    </row>
    <row r="10347">
      <c r="A10347" s="10" t="n"/>
      <c r="D10347">
        <f>IFERROR(VLOOKUP(C10347,Produtos!A:B,2,FALSE),"")</f>
        <v/>
      </c>
      <c r="F10347" s="10">
        <f>IFERROR(INDEX(Lotes!$E:$E,MATCH(1,(Lotes!$A:$A=C10347)*(Lotes!$C:$C=E10347),0)),"")</f>
        <v/>
      </c>
      <c r="G10347" s="14" t="n"/>
    </row>
    <row r="10348">
      <c r="A10348" s="10" t="n"/>
      <c r="D10348">
        <f>IFERROR(VLOOKUP(C10348,Produtos!A:B,2,FALSE),"")</f>
        <v/>
      </c>
      <c r="F10348" s="10">
        <f>IFERROR(INDEX(Lotes!$E:$E,MATCH(1,(Lotes!$A:$A=C10348)*(Lotes!$C:$C=E10348),0)),"")</f>
        <v/>
      </c>
      <c r="G10348" s="14" t="n"/>
    </row>
    <row r="10349">
      <c r="A10349" s="10" t="n"/>
      <c r="D10349">
        <f>IFERROR(VLOOKUP(C10349,Produtos!A:B,2,FALSE),"")</f>
        <v/>
      </c>
      <c r="F10349" s="10">
        <f>IFERROR(INDEX(Lotes!$E:$E,MATCH(1,(Lotes!$A:$A=C10349)*(Lotes!$C:$C=E10349),0)),"")</f>
        <v/>
      </c>
      <c r="G10349" s="14" t="n"/>
    </row>
    <row r="10350">
      <c r="A10350" s="10" t="n"/>
      <c r="D10350">
        <f>IFERROR(VLOOKUP(C10350,Produtos!A:B,2,FALSE),"")</f>
        <v/>
      </c>
      <c r="F10350" s="10">
        <f>IFERROR(INDEX(Lotes!$E:$E,MATCH(1,(Lotes!$A:$A=C10350)*(Lotes!$C:$C=E10350),0)),"")</f>
        <v/>
      </c>
      <c r="G10350" s="14" t="n"/>
    </row>
    <row r="10351">
      <c r="A10351" s="10" t="n"/>
      <c r="D10351">
        <f>IFERROR(VLOOKUP(C10351,Produtos!A:B,2,FALSE),"")</f>
        <v/>
      </c>
      <c r="F10351" s="10">
        <f>IFERROR(INDEX(Lotes!$E:$E,MATCH(1,(Lotes!$A:$A=C10351)*(Lotes!$C:$C=E10351),0)),"")</f>
        <v/>
      </c>
      <c r="G10351" s="14" t="n"/>
    </row>
    <row r="10352">
      <c r="A10352" s="10" t="n"/>
      <c r="D10352">
        <f>IFERROR(VLOOKUP(C10352,Produtos!A:B,2,FALSE),"")</f>
        <v/>
      </c>
      <c r="F10352" s="10">
        <f>IFERROR(INDEX(Lotes!$E:$E,MATCH(1,(Lotes!$A:$A=C10352)*(Lotes!$C:$C=E10352),0)),"")</f>
        <v/>
      </c>
      <c r="G10352" s="14" t="n"/>
    </row>
    <row r="10353">
      <c r="A10353" s="10" t="n"/>
      <c r="D10353">
        <f>IFERROR(VLOOKUP(C10353,Produtos!A:B,2,FALSE),"")</f>
        <v/>
      </c>
      <c r="F10353" s="10">
        <f>IFERROR(INDEX(Lotes!$E:$E,MATCH(1,(Lotes!$A:$A=C10353)*(Lotes!$C:$C=E10353),0)),"")</f>
        <v/>
      </c>
      <c r="G10353" s="14" t="n"/>
    </row>
    <row r="10354">
      <c r="A10354" s="10" t="n"/>
      <c r="D10354">
        <f>IFERROR(VLOOKUP(C10354,Produtos!A:B,2,FALSE),"")</f>
        <v/>
      </c>
      <c r="F10354" s="10">
        <f>IFERROR(INDEX(Lotes!$E:$E,MATCH(1,(Lotes!$A:$A=C10354)*(Lotes!$C:$C=E10354),0)),"")</f>
        <v/>
      </c>
      <c r="G10354" s="14" t="n"/>
    </row>
    <row r="10355">
      <c r="A10355" s="10" t="n"/>
      <c r="D10355">
        <f>IFERROR(VLOOKUP(C10355,Produtos!A:B,2,FALSE),"")</f>
        <v/>
      </c>
      <c r="F10355" s="10">
        <f>IFERROR(INDEX(Lotes!$E:$E,MATCH(1,(Lotes!$A:$A=C10355)*(Lotes!$C:$C=E10355),0)),"")</f>
        <v/>
      </c>
      <c r="G10355" s="14" t="n"/>
    </row>
    <row r="10356">
      <c r="A10356" s="10" t="n"/>
      <c r="D10356">
        <f>IFERROR(VLOOKUP(C10356,Produtos!A:B,2,FALSE),"")</f>
        <v/>
      </c>
      <c r="F10356" s="10">
        <f>IFERROR(INDEX(Lotes!$E:$E,MATCH(1,(Lotes!$A:$A=C10356)*(Lotes!$C:$C=E10356),0)),"")</f>
        <v/>
      </c>
      <c r="G10356" s="14" t="n"/>
    </row>
    <row r="10357">
      <c r="A10357" s="10" t="n"/>
      <c r="D10357">
        <f>IFERROR(VLOOKUP(C10357,Produtos!A:B,2,FALSE),"")</f>
        <v/>
      </c>
      <c r="F10357" s="10">
        <f>IFERROR(INDEX(Lotes!$E:$E,MATCH(1,(Lotes!$A:$A=C10357)*(Lotes!$C:$C=E10357),0)),"")</f>
        <v/>
      </c>
      <c r="G10357" s="14" t="n"/>
    </row>
    <row r="10358">
      <c r="A10358" s="10" t="n"/>
      <c r="D10358">
        <f>IFERROR(VLOOKUP(C10358,Produtos!A:B,2,FALSE),"")</f>
        <v/>
      </c>
      <c r="F10358" s="10">
        <f>IFERROR(INDEX(Lotes!$E:$E,MATCH(1,(Lotes!$A:$A=C10358)*(Lotes!$C:$C=E10358),0)),"")</f>
        <v/>
      </c>
      <c r="G10358" s="14" t="n"/>
    </row>
    <row r="10359">
      <c r="A10359" s="10" t="n"/>
      <c r="D10359">
        <f>IFERROR(VLOOKUP(C10359,Produtos!A:B,2,FALSE),"")</f>
        <v/>
      </c>
      <c r="F10359" s="10">
        <f>IFERROR(INDEX(Lotes!$E:$E,MATCH(1,(Lotes!$A:$A=C10359)*(Lotes!$C:$C=E10359),0)),"")</f>
        <v/>
      </c>
      <c r="G10359" s="14" t="n"/>
    </row>
    <row r="10360">
      <c r="A10360" s="10" t="n"/>
      <c r="D10360">
        <f>IFERROR(VLOOKUP(C10360,Produtos!A:B,2,FALSE),"")</f>
        <v/>
      </c>
      <c r="F10360" s="10">
        <f>IFERROR(INDEX(Lotes!$E:$E,MATCH(1,(Lotes!$A:$A=C10360)*(Lotes!$C:$C=E10360),0)),"")</f>
        <v/>
      </c>
      <c r="G10360" s="14" t="n"/>
    </row>
    <row r="10361">
      <c r="A10361" s="10" t="n"/>
      <c r="D10361">
        <f>IFERROR(VLOOKUP(C10361,Produtos!A:B,2,FALSE),"")</f>
        <v/>
      </c>
      <c r="F10361" s="10">
        <f>IFERROR(INDEX(Lotes!$E:$E,MATCH(1,(Lotes!$A:$A=C10361)*(Lotes!$C:$C=E10361),0)),"")</f>
        <v/>
      </c>
      <c r="G10361" s="14" t="n"/>
    </row>
    <row r="10362">
      <c r="A10362" s="10" t="n"/>
      <c r="D10362">
        <f>IFERROR(VLOOKUP(C10362,Produtos!A:B,2,FALSE),"")</f>
        <v/>
      </c>
      <c r="F10362" s="10">
        <f>IFERROR(INDEX(Lotes!$E:$E,MATCH(1,(Lotes!$A:$A=C10362)*(Lotes!$C:$C=E10362),0)),"")</f>
        <v/>
      </c>
      <c r="G10362" s="14" t="n"/>
    </row>
    <row r="10363">
      <c r="A10363" s="10" t="n"/>
      <c r="D10363">
        <f>IFERROR(VLOOKUP(C10363,Produtos!A:B,2,FALSE),"")</f>
        <v/>
      </c>
      <c r="F10363" s="10">
        <f>IFERROR(INDEX(Lotes!$E:$E,MATCH(1,(Lotes!$A:$A=C10363)*(Lotes!$C:$C=E10363),0)),"")</f>
        <v/>
      </c>
      <c r="G10363" s="14" t="n"/>
    </row>
    <row r="10364">
      <c r="A10364" s="10" t="n"/>
      <c r="D10364">
        <f>IFERROR(VLOOKUP(C10364,Produtos!A:B,2,FALSE),"")</f>
        <v/>
      </c>
      <c r="F10364" s="10">
        <f>IFERROR(INDEX(Lotes!$E:$E,MATCH(1,(Lotes!$A:$A=C10364)*(Lotes!$C:$C=E10364),0)),"")</f>
        <v/>
      </c>
      <c r="G10364" s="14" t="n"/>
    </row>
    <row r="10365">
      <c r="A10365" s="10" t="n"/>
      <c r="D10365">
        <f>IFERROR(VLOOKUP(C10365,Produtos!A:B,2,FALSE),"")</f>
        <v/>
      </c>
      <c r="F10365" s="10">
        <f>IFERROR(INDEX(Lotes!$E:$E,MATCH(1,(Lotes!$A:$A=C10365)*(Lotes!$C:$C=E10365),0)),"")</f>
        <v/>
      </c>
      <c r="G10365" s="14" t="n"/>
    </row>
    <row r="10366">
      <c r="A10366" s="10" t="n"/>
      <c r="D10366">
        <f>IFERROR(VLOOKUP(C10366,Produtos!A:B,2,FALSE),"")</f>
        <v/>
      </c>
      <c r="F10366" s="10">
        <f>IFERROR(INDEX(Lotes!$E:$E,MATCH(1,(Lotes!$A:$A=C10366)*(Lotes!$C:$C=E10366),0)),"")</f>
        <v/>
      </c>
      <c r="G10366" s="14" t="n"/>
    </row>
    <row r="10367">
      <c r="A10367" s="10" t="n"/>
      <c r="D10367">
        <f>IFERROR(VLOOKUP(C10367,Produtos!A:B,2,FALSE),"")</f>
        <v/>
      </c>
      <c r="F10367" s="10">
        <f>IFERROR(INDEX(Lotes!$E:$E,MATCH(1,(Lotes!$A:$A=C10367)*(Lotes!$C:$C=E10367),0)),"")</f>
        <v/>
      </c>
      <c r="G10367" s="14" t="n"/>
    </row>
    <row r="10368">
      <c r="A10368" s="10" t="n"/>
      <c r="D10368">
        <f>IFERROR(VLOOKUP(C10368,Produtos!A:B,2,FALSE),"")</f>
        <v/>
      </c>
      <c r="F10368" s="10">
        <f>IFERROR(INDEX(Lotes!$E:$E,MATCH(1,(Lotes!$A:$A=C10368)*(Lotes!$C:$C=E10368),0)),"")</f>
        <v/>
      </c>
      <c r="G10368" s="14" t="n"/>
    </row>
    <row r="10369">
      <c r="A10369" s="10" t="n"/>
      <c r="D10369">
        <f>IFERROR(VLOOKUP(C10369,Produtos!A:B,2,FALSE),"")</f>
        <v/>
      </c>
      <c r="F10369" s="10">
        <f>IFERROR(INDEX(Lotes!$E:$E,MATCH(1,(Lotes!$A:$A=C10369)*(Lotes!$C:$C=E10369),0)),"")</f>
        <v/>
      </c>
      <c r="G10369" s="14" t="n"/>
    </row>
    <row r="10370">
      <c r="A10370" s="10" t="n"/>
      <c r="D10370">
        <f>IFERROR(VLOOKUP(C10370,Produtos!A:B,2,FALSE),"")</f>
        <v/>
      </c>
      <c r="F10370" s="10">
        <f>IFERROR(INDEX(Lotes!$E:$E,MATCH(1,(Lotes!$A:$A=C10370)*(Lotes!$C:$C=E10370),0)),"")</f>
        <v/>
      </c>
      <c r="G10370" s="14" t="n"/>
    </row>
    <row r="10371">
      <c r="A10371" s="10" t="n"/>
      <c r="D10371">
        <f>IFERROR(VLOOKUP(C10371,Produtos!A:B,2,FALSE),"")</f>
        <v/>
      </c>
      <c r="F10371" s="10">
        <f>IFERROR(INDEX(Lotes!$E:$E,MATCH(1,(Lotes!$A:$A=C10371)*(Lotes!$C:$C=E10371),0)),"")</f>
        <v/>
      </c>
      <c r="G10371" s="14" t="n"/>
    </row>
    <row r="10372">
      <c r="A10372" s="10" t="n"/>
      <c r="D10372">
        <f>IFERROR(VLOOKUP(C10372,Produtos!A:B,2,FALSE),"")</f>
        <v/>
      </c>
      <c r="F10372" s="10">
        <f>IFERROR(INDEX(Lotes!$E:$E,MATCH(1,(Lotes!$A:$A=C10372)*(Lotes!$C:$C=E10372),0)),"")</f>
        <v/>
      </c>
      <c r="G10372" s="14" t="n"/>
    </row>
    <row r="10373">
      <c r="A10373" s="10" t="n"/>
      <c r="D10373">
        <f>IFERROR(VLOOKUP(C10373,Produtos!A:B,2,FALSE),"")</f>
        <v/>
      </c>
      <c r="F10373" s="10">
        <f>IFERROR(INDEX(Lotes!$E:$E,MATCH(1,(Lotes!$A:$A=C10373)*(Lotes!$C:$C=E10373),0)),"")</f>
        <v/>
      </c>
      <c r="G10373" s="14" t="n"/>
    </row>
    <row r="10374">
      <c r="A10374" s="10" t="n"/>
      <c r="D10374">
        <f>IFERROR(VLOOKUP(C10374,Produtos!A:B,2,FALSE),"")</f>
        <v/>
      </c>
      <c r="F10374" s="10">
        <f>IFERROR(INDEX(Lotes!$E:$E,MATCH(1,(Lotes!$A:$A=C10374)*(Lotes!$C:$C=E10374),0)),"")</f>
        <v/>
      </c>
      <c r="G10374" s="14" t="n"/>
    </row>
    <row r="10375">
      <c r="A10375" s="10" t="n"/>
      <c r="D10375">
        <f>IFERROR(VLOOKUP(C10375,Produtos!A:B,2,FALSE),"")</f>
        <v/>
      </c>
      <c r="F10375" s="10">
        <f>IFERROR(INDEX(Lotes!$E:$E,MATCH(1,(Lotes!$A:$A=C10375)*(Lotes!$C:$C=E10375),0)),"")</f>
        <v/>
      </c>
      <c r="G10375" s="14" t="n"/>
    </row>
    <row r="10376">
      <c r="A10376" s="10" t="n"/>
      <c r="D10376">
        <f>IFERROR(VLOOKUP(C10376,Produtos!A:B,2,FALSE),"")</f>
        <v/>
      </c>
      <c r="F10376" s="10">
        <f>IFERROR(INDEX(Lotes!$E:$E,MATCH(1,(Lotes!$A:$A=C10376)*(Lotes!$C:$C=E10376),0)),"")</f>
        <v/>
      </c>
      <c r="G10376" s="14" t="n"/>
    </row>
    <row r="10377">
      <c r="A10377" s="10" t="n"/>
      <c r="D10377">
        <f>IFERROR(VLOOKUP(C10377,Produtos!A:B,2,FALSE),"")</f>
        <v/>
      </c>
      <c r="F10377" s="10">
        <f>IFERROR(INDEX(Lotes!$E:$E,MATCH(1,(Lotes!$A:$A=C10377)*(Lotes!$C:$C=E10377),0)),"")</f>
        <v/>
      </c>
      <c r="G10377" s="14" t="n"/>
    </row>
    <row r="10378">
      <c r="A10378" s="10" t="n"/>
      <c r="D10378">
        <f>IFERROR(VLOOKUP(C10378,Produtos!A:B,2,FALSE),"")</f>
        <v/>
      </c>
      <c r="F10378" s="10">
        <f>IFERROR(INDEX(Lotes!$E:$E,MATCH(1,(Lotes!$A:$A=C10378)*(Lotes!$C:$C=E10378),0)),"")</f>
        <v/>
      </c>
      <c r="G10378" s="14" t="n"/>
    </row>
    <row r="10379">
      <c r="A10379" s="10" t="n"/>
      <c r="D10379">
        <f>IFERROR(VLOOKUP(C10379,Produtos!A:B,2,FALSE),"")</f>
        <v/>
      </c>
      <c r="F10379" s="10">
        <f>IFERROR(INDEX(Lotes!$E:$E,MATCH(1,(Lotes!$A:$A=C10379)*(Lotes!$C:$C=E10379),0)),"")</f>
        <v/>
      </c>
      <c r="G10379" s="14" t="n"/>
    </row>
    <row r="10380">
      <c r="A10380" s="10" t="n"/>
      <c r="D10380">
        <f>IFERROR(VLOOKUP(C10380,Produtos!A:B,2,FALSE),"")</f>
        <v/>
      </c>
      <c r="F10380" s="10">
        <f>IFERROR(INDEX(Lotes!$E:$E,MATCH(1,(Lotes!$A:$A=C10380)*(Lotes!$C:$C=E10380),0)),"")</f>
        <v/>
      </c>
      <c r="G10380" s="14" t="n"/>
    </row>
    <row r="10381">
      <c r="A10381" s="10" t="n"/>
      <c r="D10381">
        <f>IFERROR(VLOOKUP(C10381,Produtos!A:B,2,FALSE),"")</f>
        <v/>
      </c>
      <c r="F10381" s="10">
        <f>IFERROR(INDEX(Lotes!$E:$E,MATCH(1,(Lotes!$A:$A=C10381)*(Lotes!$C:$C=E10381),0)),"")</f>
        <v/>
      </c>
      <c r="G10381" s="14" t="n"/>
    </row>
    <row r="10382">
      <c r="A10382" s="10" t="n"/>
      <c r="D10382">
        <f>IFERROR(VLOOKUP(C10382,Produtos!A:B,2,FALSE),"")</f>
        <v/>
      </c>
      <c r="F10382" s="10">
        <f>IFERROR(INDEX(Lotes!$E:$E,MATCH(1,(Lotes!$A:$A=C10382)*(Lotes!$C:$C=E10382),0)),"")</f>
        <v/>
      </c>
      <c r="G10382" s="14" t="n"/>
    </row>
    <row r="10383">
      <c r="A10383" s="10" t="n"/>
      <c r="D10383">
        <f>IFERROR(VLOOKUP(C10383,Produtos!A:B,2,FALSE),"")</f>
        <v/>
      </c>
      <c r="F10383" s="10">
        <f>IFERROR(INDEX(Lotes!$E:$E,MATCH(1,(Lotes!$A:$A=C10383)*(Lotes!$C:$C=E10383),0)),"")</f>
        <v/>
      </c>
      <c r="G10383" s="14" t="n"/>
    </row>
    <row r="10384">
      <c r="A10384" s="10" t="n"/>
      <c r="D10384">
        <f>IFERROR(VLOOKUP(C10384,Produtos!A:B,2,FALSE),"")</f>
        <v/>
      </c>
      <c r="F10384" s="10">
        <f>IFERROR(INDEX(Lotes!$E:$E,MATCH(1,(Lotes!$A:$A=C10384)*(Lotes!$C:$C=E10384),0)),"")</f>
        <v/>
      </c>
      <c r="G10384" s="14" t="n"/>
    </row>
    <row r="10385">
      <c r="A10385" s="10" t="n"/>
      <c r="D10385">
        <f>IFERROR(VLOOKUP(C10385,Produtos!A:B,2,FALSE),"")</f>
        <v/>
      </c>
      <c r="F10385" s="10">
        <f>IFERROR(INDEX(Lotes!$E:$E,MATCH(1,(Lotes!$A:$A=C10385)*(Lotes!$C:$C=E10385),0)),"")</f>
        <v/>
      </c>
      <c r="G10385" s="14" t="n"/>
    </row>
    <row r="10386">
      <c r="A10386" s="10" t="n"/>
      <c r="D10386">
        <f>IFERROR(VLOOKUP(C10386,Produtos!A:B,2,FALSE),"")</f>
        <v/>
      </c>
      <c r="F10386" s="10">
        <f>IFERROR(INDEX(Lotes!$E:$E,MATCH(1,(Lotes!$A:$A=C10386)*(Lotes!$C:$C=E10386),0)),"")</f>
        <v/>
      </c>
      <c r="G10386" s="14" t="n"/>
    </row>
    <row r="10387">
      <c r="A10387" s="10" t="n"/>
      <c r="D10387">
        <f>IFERROR(VLOOKUP(C10387,Produtos!A:B,2,FALSE),"")</f>
        <v/>
      </c>
      <c r="F10387" s="10">
        <f>IFERROR(INDEX(Lotes!$E:$E,MATCH(1,(Lotes!$A:$A=C10387)*(Lotes!$C:$C=E10387),0)),"")</f>
        <v/>
      </c>
      <c r="G10387" s="14" t="n"/>
    </row>
    <row r="10388">
      <c r="A10388" s="10" t="n"/>
      <c r="D10388">
        <f>IFERROR(VLOOKUP(C10388,Produtos!A:B,2,FALSE),"")</f>
        <v/>
      </c>
      <c r="F10388" s="10">
        <f>IFERROR(INDEX(Lotes!$E:$E,MATCH(1,(Lotes!$A:$A=C10388)*(Lotes!$C:$C=E10388),0)),"")</f>
        <v/>
      </c>
      <c r="G10388" s="14" t="n"/>
    </row>
    <row r="10389">
      <c r="A10389" s="10" t="n"/>
      <c r="D10389">
        <f>IFERROR(VLOOKUP(C10389,Produtos!A:B,2,FALSE),"")</f>
        <v/>
      </c>
      <c r="F10389" s="10">
        <f>IFERROR(INDEX(Lotes!$E:$E,MATCH(1,(Lotes!$A:$A=C10389)*(Lotes!$C:$C=E10389),0)),"")</f>
        <v/>
      </c>
      <c r="G10389" s="14" t="n"/>
    </row>
    <row r="10390">
      <c r="A10390" s="10" t="n"/>
      <c r="D10390">
        <f>IFERROR(VLOOKUP(C10390,Produtos!A:B,2,FALSE),"")</f>
        <v/>
      </c>
      <c r="F10390" s="10">
        <f>IFERROR(INDEX(Lotes!$E:$E,MATCH(1,(Lotes!$A:$A=C10390)*(Lotes!$C:$C=E10390),0)),"")</f>
        <v/>
      </c>
      <c r="G10390" s="14" t="n"/>
    </row>
    <row r="10391">
      <c r="A10391" s="10" t="n"/>
      <c r="D10391">
        <f>IFERROR(VLOOKUP(C10391,Produtos!A:B,2,FALSE),"")</f>
        <v/>
      </c>
      <c r="F10391" s="10">
        <f>IFERROR(INDEX(Lotes!$E:$E,MATCH(1,(Lotes!$A:$A=C10391)*(Lotes!$C:$C=E10391),0)),"")</f>
        <v/>
      </c>
      <c r="G10391" s="14" t="n"/>
    </row>
    <row r="10392">
      <c r="A10392" s="10" t="n"/>
      <c r="D10392">
        <f>IFERROR(VLOOKUP(C10392,Produtos!A:B,2,FALSE),"")</f>
        <v/>
      </c>
      <c r="F10392" s="10">
        <f>IFERROR(INDEX(Lotes!$E:$E,MATCH(1,(Lotes!$A:$A=C10392)*(Lotes!$C:$C=E10392),0)),"")</f>
        <v/>
      </c>
      <c r="G10392" s="14" t="n"/>
    </row>
    <row r="10393">
      <c r="A10393" s="10" t="n"/>
      <c r="D10393">
        <f>IFERROR(VLOOKUP(C10393,Produtos!A:B,2,FALSE),"")</f>
        <v/>
      </c>
      <c r="F10393" s="10">
        <f>IFERROR(INDEX(Lotes!$E:$E,MATCH(1,(Lotes!$A:$A=C10393)*(Lotes!$C:$C=E10393),0)),"")</f>
        <v/>
      </c>
      <c r="G10393" s="14" t="n"/>
    </row>
    <row r="10394">
      <c r="A10394" s="10" t="n"/>
      <c r="D10394">
        <f>IFERROR(VLOOKUP(C10394,Produtos!A:B,2,FALSE),"")</f>
        <v/>
      </c>
      <c r="F10394" s="10">
        <f>IFERROR(INDEX(Lotes!$E:$E,MATCH(1,(Lotes!$A:$A=C10394)*(Lotes!$C:$C=E10394),0)),"")</f>
        <v/>
      </c>
      <c r="G10394" s="14" t="n"/>
    </row>
    <row r="10395">
      <c r="A10395" s="10" t="n"/>
      <c r="D10395">
        <f>IFERROR(VLOOKUP(C10395,Produtos!A:B,2,FALSE),"")</f>
        <v/>
      </c>
      <c r="F10395" s="10">
        <f>IFERROR(INDEX(Lotes!$E:$E,MATCH(1,(Lotes!$A:$A=C10395)*(Lotes!$C:$C=E10395),0)),"")</f>
        <v/>
      </c>
      <c r="G10395" s="14" t="n"/>
    </row>
    <row r="10396">
      <c r="A10396" s="10" t="n"/>
      <c r="D10396">
        <f>IFERROR(VLOOKUP(C10396,Produtos!A:B,2,FALSE),"")</f>
        <v/>
      </c>
      <c r="F10396" s="10">
        <f>IFERROR(INDEX(Lotes!$E:$E,MATCH(1,(Lotes!$A:$A=C10396)*(Lotes!$C:$C=E10396),0)),"")</f>
        <v/>
      </c>
      <c r="G10396" s="14" t="n"/>
    </row>
    <row r="10397">
      <c r="A10397" s="10" t="n"/>
      <c r="D10397">
        <f>IFERROR(VLOOKUP(C10397,Produtos!A:B,2,FALSE),"")</f>
        <v/>
      </c>
      <c r="F10397" s="10">
        <f>IFERROR(INDEX(Lotes!$E:$E,MATCH(1,(Lotes!$A:$A=C10397)*(Lotes!$C:$C=E10397),0)),"")</f>
        <v/>
      </c>
      <c r="G10397" s="14" t="n"/>
    </row>
    <row r="10398">
      <c r="A10398" s="10" t="n"/>
      <c r="D10398">
        <f>IFERROR(VLOOKUP(C10398,Produtos!A:B,2,FALSE),"")</f>
        <v/>
      </c>
      <c r="F10398" s="10">
        <f>IFERROR(INDEX(Lotes!$E:$E,MATCH(1,(Lotes!$A:$A=C10398)*(Lotes!$C:$C=E10398),0)),"")</f>
        <v/>
      </c>
      <c r="G10398" s="14" t="n"/>
    </row>
    <row r="10399">
      <c r="A10399" s="10" t="n"/>
      <c r="D10399">
        <f>IFERROR(VLOOKUP(C10399,Produtos!A:B,2,FALSE),"")</f>
        <v/>
      </c>
      <c r="F10399" s="10">
        <f>IFERROR(INDEX(Lotes!$E:$E,MATCH(1,(Lotes!$A:$A=C10399)*(Lotes!$C:$C=E10399),0)),"")</f>
        <v/>
      </c>
      <c r="G10399" s="14" t="n"/>
    </row>
    <row r="10400">
      <c r="A10400" s="10" t="n"/>
      <c r="D10400">
        <f>IFERROR(VLOOKUP(C10400,Produtos!A:B,2,FALSE),"")</f>
        <v/>
      </c>
      <c r="F10400" s="10">
        <f>IFERROR(INDEX(Lotes!$E:$E,MATCH(1,(Lotes!$A:$A=C10400)*(Lotes!$C:$C=E10400),0)),"")</f>
        <v/>
      </c>
      <c r="G10400" s="14" t="n"/>
    </row>
    <row r="10401">
      <c r="A10401" s="10" t="n"/>
      <c r="D10401">
        <f>IFERROR(VLOOKUP(C10401,Produtos!A:B,2,FALSE),"")</f>
        <v/>
      </c>
      <c r="F10401" s="10">
        <f>IFERROR(INDEX(Lotes!$E:$E,MATCH(1,(Lotes!$A:$A=C10401)*(Lotes!$C:$C=E10401),0)),"")</f>
        <v/>
      </c>
      <c r="G10401" s="14" t="n"/>
    </row>
    <row r="10402">
      <c r="A10402" s="10" t="n"/>
      <c r="D10402">
        <f>IFERROR(VLOOKUP(C10402,Produtos!A:B,2,FALSE),"")</f>
        <v/>
      </c>
      <c r="F10402" s="10">
        <f>IFERROR(INDEX(Lotes!$E:$E,MATCH(1,(Lotes!$A:$A=C10402)*(Lotes!$C:$C=E10402),0)),"")</f>
        <v/>
      </c>
      <c r="G10402" s="14" t="n"/>
    </row>
    <row r="10403">
      <c r="A10403" s="10" t="n"/>
      <c r="D10403">
        <f>IFERROR(VLOOKUP(C10403,Produtos!A:B,2,FALSE),"")</f>
        <v/>
      </c>
      <c r="F10403" s="10">
        <f>IFERROR(INDEX(Lotes!$E:$E,MATCH(1,(Lotes!$A:$A=C10403)*(Lotes!$C:$C=E10403),0)),"")</f>
        <v/>
      </c>
      <c r="G10403" s="14" t="n"/>
    </row>
    <row r="10404">
      <c r="A10404" s="10" t="n"/>
      <c r="D10404">
        <f>IFERROR(VLOOKUP(C10404,Produtos!A:B,2,FALSE),"")</f>
        <v/>
      </c>
      <c r="F10404" s="10">
        <f>IFERROR(INDEX(Lotes!$E:$E,MATCH(1,(Lotes!$A:$A=C10404)*(Lotes!$C:$C=E10404),0)),"")</f>
        <v/>
      </c>
      <c r="G10404" s="14" t="n"/>
    </row>
    <row r="10405">
      <c r="A10405" s="10" t="n"/>
      <c r="D10405">
        <f>IFERROR(VLOOKUP(C10405,Produtos!A:B,2,FALSE),"")</f>
        <v/>
      </c>
      <c r="F10405" s="10">
        <f>IFERROR(INDEX(Lotes!$E:$E,MATCH(1,(Lotes!$A:$A=C10405)*(Lotes!$C:$C=E10405),0)),"")</f>
        <v/>
      </c>
      <c r="G10405" s="14" t="n"/>
    </row>
    <row r="10406">
      <c r="A10406" s="10" t="n"/>
      <c r="D10406">
        <f>IFERROR(VLOOKUP(C10406,Produtos!A:B,2,FALSE),"")</f>
        <v/>
      </c>
      <c r="F10406" s="10">
        <f>IFERROR(INDEX(Lotes!$E:$E,MATCH(1,(Lotes!$A:$A=C10406)*(Lotes!$C:$C=E10406),0)),"")</f>
        <v/>
      </c>
      <c r="G10406" s="14" t="n"/>
    </row>
    <row r="10407">
      <c r="A10407" s="10" t="n"/>
      <c r="D10407">
        <f>IFERROR(VLOOKUP(C10407,Produtos!A:B,2,FALSE),"")</f>
        <v/>
      </c>
      <c r="F10407" s="10">
        <f>IFERROR(INDEX(Lotes!$E:$E,MATCH(1,(Lotes!$A:$A=C10407)*(Lotes!$C:$C=E10407),0)),"")</f>
        <v/>
      </c>
      <c r="G10407" s="14" t="n"/>
    </row>
    <row r="10408">
      <c r="A10408" s="10" t="n"/>
      <c r="D10408">
        <f>IFERROR(VLOOKUP(C10408,Produtos!A:B,2,FALSE),"")</f>
        <v/>
      </c>
      <c r="F10408" s="10">
        <f>IFERROR(INDEX(Lotes!$E:$E,MATCH(1,(Lotes!$A:$A=C10408)*(Lotes!$C:$C=E10408),0)),"")</f>
        <v/>
      </c>
      <c r="G10408" s="14" t="n"/>
    </row>
    <row r="10409">
      <c r="A10409" s="10" t="n"/>
      <c r="D10409">
        <f>IFERROR(VLOOKUP(C10409,Produtos!A:B,2,FALSE),"")</f>
        <v/>
      </c>
      <c r="F10409" s="10">
        <f>IFERROR(INDEX(Lotes!$E:$E,MATCH(1,(Lotes!$A:$A=C10409)*(Lotes!$C:$C=E10409),0)),"")</f>
        <v/>
      </c>
      <c r="G10409" s="14" t="n"/>
    </row>
    <row r="10410">
      <c r="A10410" s="10" t="n"/>
      <c r="D10410">
        <f>IFERROR(VLOOKUP(C10410,Produtos!A:B,2,FALSE),"")</f>
        <v/>
      </c>
      <c r="F10410" s="10">
        <f>IFERROR(INDEX(Lotes!$E:$E,MATCH(1,(Lotes!$A:$A=C10410)*(Lotes!$C:$C=E10410),0)),"")</f>
        <v/>
      </c>
      <c r="G10410" s="14" t="n"/>
    </row>
    <row r="10411">
      <c r="A10411" s="10" t="n"/>
      <c r="D10411">
        <f>IFERROR(VLOOKUP(C10411,Produtos!A:B,2,FALSE),"")</f>
        <v/>
      </c>
      <c r="F10411" s="10">
        <f>IFERROR(INDEX(Lotes!$E:$E,MATCH(1,(Lotes!$A:$A=C10411)*(Lotes!$C:$C=E10411),0)),"")</f>
        <v/>
      </c>
      <c r="G10411" s="14" t="n"/>
    </row>
    <row r="10412">
      <c r="A10412" s="10" t="n"/>
      <c r="D10412">
        <f>IFERROR(VLOOKUP(C10412,Produtos!A:B,2,FALSE),"")</f>
        <v/>
      </c>
      <c r="F10412" s="10">
        <f>IFERROR(INDEX(Lotes!$E:$E,MATCH(1,(Lotes!$A:$A=C10412)*(Lotes!$C:$C=E10412),0)),"")</f>
        <v/>
      </c>
      <c r="G10412" s="14" t="n"/>
    </row>
    <row r="10413">
      <c r="A10413" s="10" t="n"/>
      <c r="D10413">
        <f>IFERROR(VLOOKUP(C10413,Produtos!A:B,2,FALSE),"")</f>
        <v/>
      </c>
      <c r="F10413" s="10">
        <f>IFERROR(INDEX(Lotes!$E:$E,MATCH(1,(Lotes!$A:$A=C10413)*(Lotes!$C:$C=E10413),0)),"")</f>
        <v/>
      </c>
      <c r="G10413" s="14" t="n"/>
    </row>
    <row r="10414">
      <c r="A10414" s="10" t="n"/>
      <c r="D10414">
        <f>IFERROR(VLOOKUP(C10414,Produtos!A:B,2,FALSE),"")</f>
        <v/>
      </c>
      <c r="F10414" s="10">
        <f>IFERROR(INDEX(Lotes!$E:$E,MATCH(1,(Lotes!$A:$A=C10414)*(Lotes!$C:$C=E10414),0)),"")</f>
        <v/>
      </c>
      <c r="G10414" s="14" t="n"/>
    </row>
    <row r="10415">
      <c r="A10415" s="10" t="n"/>
      <c r="D10415">
        <f>IFERROR(VLOOKUP(C10415,Produtos!A:B,2,FALSE),"")</f>
        <v/>
      </c>
      <c r="F10415" s="10">
        <f>IFERROR(INDEX(Lotes!$E:$E,MATCH(1,(Lotes!$A:$A=C10415)*(Lotes!$C:$C=E10415),0)),"")</f>
        <v/>
      </c>
      <c r="G10415" s="14" t="n"/>
    </row>
    <row r="10416">
      <c r="A10416" s="10" t="n"/>
      <c r="D10416">
        <f>IFERROR(VLOOKUP(C10416,Produtos!A:B,2,FALSE),"")</f>
        <v/>
      </c>
      <c r="F10416" s="10">
        <f>IFERROR(INDEX(Lotes!$E:$E,MATCH(1,(Lotes!$A:$A=C10416)*(Lotes!$C:$C=E10416),0)),"")</f>
        <v/>
      </c>
      <c r="G10416" s="14" t="n"/>
    </row>
    <row r="10417">
      <c r="A10417" s="10" t="n"/>
      <c r="D10417">
        <f>IFERROR(VLOOKUP(C10417,Produtos!A:B,2,FALSE),"")</f>
        <v/>
      </c>
      <c r="F10417" s="10">
        <f>IFERROR(INDEX(Lotes!$E:$E,MATCH(1,(Lotes!$A:$A=C10417)*(Lotes!$C:$C=E10417),0)),"")</f>
        <v/>
      </c>
      <c r="G10417" s="14" t="n"/>
    </row>
    <row r="10418">
      <c r="A10418" s="10" t="n"/>
      <c r="D10418">
        <f>IFERROR(VLOOKUP(C10418,Produtos!A:B,2,FALSE),"")</f>
        <v/>
      </c>
      <c r="F10418" s="10">
        <f>IFERROR(INDEX(Lotes!$E:$E,MATCH(1,(Lotes!$A:$A=C10418)*(Lotes!$C:$C=E10418),0)),"")</f>
        <v/>
      </c>
      <c r="G10418" s="14" t="n"/>
    </row>
    <row r="10419">
      <c r="A10419" s="10" t="n"/>
      <c r="D10419">
        <f>IFERROR(VLOOKUP(C10419,Produtos!A:B,2,FALSE),"")</f>
        <v/>
      </c>
      <c r="F10419" s="10">
        <f>IFERROR(INDEX(Lotes!$E:$E,MATCH(1,(Lotes!$A:$A=C10419)*(Lotes!$C:$C=E10419),0)),"")</f>
        <v/>
      </c>
      <c r="G10419" s="14" t="n"/>
    </row>
    <row r="10420">
      <c r="A10420" s="10" t="n"/>
      <c r="D10420">
        <f>IFERROR(VLOOKUP(C10420,Produtos!A:B,2,FALSE),"")</f>
        <v/>
      </c>
      <c r="F10420" s="10">
        <f>IFERROR(INDEX(Lotes!$E:$E,MATCH(1,(Lotes!$A:$A=C10420)*(Lotes!$C:$C=E10420),0)),"")</f>
        <v/>
      </c>
      <c r="G10420" s="14" t="n"/>
    </row>
    <row r="10421">
      <c r="A10421" s="10" t="n"/>
      <c r="D10421">
        <f>IFERROR(VLOOKUP(C10421,Produtos!A:B,2,FALSE),"")</f>
        <v/>
      </c>
      <c r="F10421" s="10">
        <f>IFERROR(INDEX(Lotes!$E:$E,MATCH(1,(Lotes!$A:$A=C10421)*(Lotes!$C:$C=E10421),0)),"")</f>
        <v/>
      </c>
      <c r="G10421" s="14" t="n"/>
    </row>
    <row r="10422">
      <c r="A10422" s="10" t="n"/>
      <c r="D10422">
        <f>IFERROR(VLOOKUP(C10422,Produtos!A:B,2,FALSE),"")</f>
        <v/>
      </c>
      <c r="F10422" s="10">
        <f>IFERROR(INDEX(Lotes!$E:$E,MATCH(1,(Lotes!$A:$A=C10422)*(Lotes!$C:$C=E10422),0)),"")</f>
        <v/>
      </c>
      <c r="G10422" s="14" t="n"/>
    </row>
    <row r="10423">
      <c r="A10423" s="10" t="n"/>
      <c r="D10423">
        <f>IFERROR(VLOOKUP(C10423,Produtos!A:B,2,FALSE),"")</f>
        <v/>
      </c>
      <c r="F10423" s="10">
        <f>IFERROR(INDEX(Lotes!$E:$E,MATCH(1,(Lotes!$A:$A=C10423)*(Lotes!$C:$C=E10423),0)),"")</f>
        <v/>
      </c>
      <c r="G10423" s="14" t="n"/>
    </row>
    <row r="10424">
      <c r="A10424" s="10" t="n"/>
      <c r="D10424">
        <f>IFERROR(VLOOKUP(C10424,Produtos!A:B,2,FALSE),"")</f>
        <v/>
      </c>
      <c r="F10424" s="10">
        <f>IFERROR(INDEX(Lotes!$E:$E,MATCH(1,(Lotes!$A:$A=C10424)*(Lotes!$C:$C=E10424),0)),"")</f>
        <v/>
      </c>
      <c r="G10424" s="14" t="n"/>
    </row>
    <row r="10425">
      <c r="A10425" s="10" t="n"/>
      <c r="D10425">
        <f>IFERROR(VLOOKUP(C10425,Produtos!A:B,2,FALSE),"")</f>
        <v/>
      </c>
      <c r="F10425" s="10">
        <f>IFERROR(INDEX(Lotes!$E:$E,MATCH(1,(Lotes!$A:$A=C10425)*(Lotes!$C:$C=E10425),0)),"")</f>
        <v/>
      </c>
      <c r="G10425" s="14" t="n"/>
    </row>
    <row r="10426">
      <c r="A10426" s="10" t="n"/>
      <c r="D10426">
        <f>IFERROR(VLOOKUP(C10426,Produtos!A:B,2,FALSE),"")</f>
        <v/>
      </c>
      <c r="F10426" s="10">
        <f>IFERROR(INDEX(Lotes!$E:$E,MATCH(1,(Lotes!$A:$A=C10426)*(Lotes!$C:$C=E10426),0)),"")</f>
        <v/>
      </c>
      <c r="G10426" s="14" t="n"/>
    </row>
    <row r="10427">
      <c r="A10427" s="10" t="n"/>
      <c r="D10427">
        <f>IFERROR(VLOOKUP(C10427,Produtos!A:B,2,FALSE),"")</f>
        <v/>
      </c>
      <c r="F10427" s="10">
        <f>IFERROR(INDEX(Lotes!$E:$E,MATCH(1,(Lotes!$A:$A=C10427)*(Lotes!$C:$C=E10427),0)),"")</f>
        <v/>
      </c>
      <c r="G10427" s="14" t="n"/>
    </row>
    <row r="10428">
      <c r="A10428" s="10" t="n"/>
      <c r="D10428">
        <f>IFERROR(VLOOKUP(C10428,Produtos!A:B,2,FALSE),"")</f>
        <v/>
      </c>
      <c r="F10428" s="10">
        <f>IFERROR(INDEX(Lotes!$E:$E,MATCH(1,(Lotes!$A:$A=C10428)*(Lotes!$C:$C=E10428),0)),"")</f>
        <v/>
      </c>
      <c r="G10428" s="14" t="n"/>
    </row>
    <row r="10429">
      <c r="A10429" s="10" t="n"/>
      <c r="D10429">
        <f>IFERROR(VLOOKUP(C10429,Produtos!A:B,2,FALSE),"")</f>
        <v/>
      </c>
      <c r="F10429" s="10">
        <f>IFERROR(INDEX(Lotes!$E:$E,MATCH(1,(Lotes!$A:$A=C10429)*(Lotes!$C:$C=E10429),0)),"")</f>
        <v/>
      </c>
      <c r="G10429" s="14" t="n"/>
    </row>
    <row r="10430">
      <c r="A10430" s="10" t="n"/>
      <c r="D10430">
        <f>IFERROR(VLOOKUP(C10430,Produtos!A:B,2,FALSE),"")</f>
        <v/>
      </c>
      <c r="F10430" s="10">
        <f>IFERROR(INDEX(Lotes!$E:$E,MATCH(1,(Lotes!$A:$A=C10430)*(Lotes!$C:$C=E10430),0)),"")</f>
        <v/>
      </c>
      <c r="G10430" s="14" t="n"/>
    </row>
    <row r="10431">
      <c r="A10431" s="10" t="n"/>
      <c r="D10431">
        <f>IFERROR(VLOOKUP(C10431,Produtos!A:B,2,FALSE),"")</f>
        <v/>
      </c>
      <c r="F10431" s="10">
        <f>IFERROR(INDEX(Lotes!$E:$E,MATCH(1,(Lotes!$A:$A=C10431)*(Lotes!$C:$C=E10431),0)),"")</f>
        <v/>
      </c>
      <c r="G10431" s="14" t="n"/>
    </row>
    <row r="10432">
      <c r="A10432" s="10" t="n"/>
      <c r="D10432">
        <f>IFERROR(VLOOKUP(C10432,Produtos!A:B,2,FALSE),"")</f>
        <v/>
      </c>
      <c r="F10432" s="10">
        <f>IFERROR(INDEX(Lotes!$E:$E,MATCH(1,(Lotes!$A:$A=C10432)*(Lotes!$C:$C=E10432),0)),"")</f>
        <v/>
      </c>
      <c r="G10432" s="14" t="n"/>
    </row>
    <row r="10433">
      <c r="A10433" s="10" t="n"/>
      <c r="D10433">
        <f>IFERROR(VLOOKUP(C10433,Produtos!A:B,2,FALSE),"")</f>
        <v/>
      </c>
      <c r="F10433" s="10">
        <f>IFERROR(INDEX(Lotes!$E:$E,MATCH(1,(Lotes!$A:$A=C10433)*(Lotes!$C:$C=E10433),0)),"")</f>
        <v/>
      </c>
      <c r="G10433" s="14" t="n"/>
    </row>
    <row r="10434">
      <c r="A10434" s="10" t="n"/>
      <c r="D10434">
        <f>IFERROR(VLOOKUP(C10434,Produtos!A:B,2,FALSE),"")</f>
        <v/>
      </c>
      <c r="F10434" s="10">
        <f>IFERROR(INDEX(Lotes!$E:$E,MATCH(1,(Lotes!$A:$A=C10434)*(Lotes!$C:$C=E10434),0)),"")</f>
        <v/>
      </c>
      <c r="G10434" s="14" t="n"/>
    </row>
    <row r="10435">
      <c r="A10435" s="10" t="n"/>
      <c r="D10435">
        <f>IFERROR(VLOOKUP(C10435,Produtos!A:B,2,FALSE),"")</f>
        <v/>
      </c>
      <c r="F10435" s="10">
        <f>IFERROR(INDEX(Lotes!$E:$E,MATCH(1,(Lotes!$A:$A=C10435)*(Lotes!$C:$C=E10435),0)),"")</f>
        <v/>
      </c>
      <c r="G10435" s="14" t="n"/>
    </row>
    <row r="10436">
      <c r="A10436" s="10" t="n"/>
      <c r="D10436">
        <f>IFERROR(VLOOKUP(C10436,Produtos!A:B,2,FALSE),"")</f>
        <v/>
      </c>
      <c r="F10436" s="10">
        <f>IFERROR(INDEX(Lotes!$E:$E,MATCH(1,(Lotes!$A:$A=C10436)*(Lotes!$C:$C=E10436),0)),"")</f>
        <v/>
      </c>
      <c r="G10436" s="14" t="n"/>
    </row>
    <row r="10437">
      <c r="A10437" s="10" t="n"/>
      <c r="D10437">
        <f>IFERROR(VLOOKUP(C10437,Produtos!A:B,2,FALSE),"")</f>
        <v/>
      </c>
      <c r="F10437" s="10">
        <f>IFERROR(INDEX(Lotes!$E:$E,MATCH(1,(Lotes!$A:$A=C10437)*(Lotes!$C:$C=E10437),0)),"")</f>
        <v/>
      </c>
      <c r="G10437" s="14" t="n"/>
    </row>
    <row r="10438">
      <c r="A10438" s="10" t="n"/>
      <c r="D10438">
        <f>IFERROR(VLOOKUP(C10438,Produtos!A:B,2,FALSE),"")</f>
        <v/>
      </c>
      <c r="F10438" s="10">
        <f>IFERROR(INDEX(Lotes!$E:$E,MATCH(1,(Lotes!$A:$A=C10438)*(Lotes!$C:$C=E10438),0)),"")</f>
        <v/>
      </c>
      <c r="G10438" s="14" t="n"/>
    </row>
    <row r="10439">
      <c r="A10439" s="10" t="n"/>
      <c r="D10439">
        <f>IFERROR(VLOOKUP(C10439,Produtos!A:B,2,FALSE),"")</f>
        <v/>
      </c>
      <c r="F10439" s="10">
        <f>IFERROR(INDEX(Lotes!$E:$E,MATCH(1,(Lotes!$A:$A=C10439)*(Lotes!$C:$C=E10439),0)),"")</f>
        <v/>
      </c>
      <c r="G10439" s="14" t="n"/>
    </row>
    <row r="10440">
      <c r="A10440" s="10" t="n"/>
      <c r="D10440">
        <f>IFERROR(VLOOKUP(C10440,Produtos!A:B,2,FALSE),"")</f>
        <v/>
      </c>
      <c r="F10440" s="10">
        <f>IFERROR(INDEX(Lotes!$E:$E,MATCH(1,(Lotes!$A:$A=C10440)*(Lotes!$C:$C=E10440),0)),"")</f>
        <v/>
      </c>
      <c r="G10440" s="14" t="n"/>
    </row>
    <row r="10441">
      <c r="A10441" s="10" t="n"/>
      <c r="D10441">
        <f>IFERROR(VLOOKUP(C10441,Produtos!A:B,2,FALSE),"")</f>
        <v/>
      </c>
      <c r="F10441" s="10">
        <f>IFERROR(INDEX(Lotes!$E:$E,MATCH(1,(Lotes!$A:$A=C10441)*(Lotes!$C:$C=E10441),0)),"")</f>
        <v/>
      </c>
      <c r="G10441" s="14" t="n"/>
    </row>
    <row r="10442">
      <c r="A10442" s="10" t="n"/>
      <c r="D10442">
        <f>IFERROR(VLOOKUP(C10442,Produtos!A:B,2,FALSE),"")</f>
        <v/>
      </c>
      <c r="F10442" s="10">
        <f>IFERROR(INDEX(Lotes!$E:$E,MATCH(1,(Lotes!$A:$A=C10442)*(Lotes!$C:$C=E10442),0)),"")</f>
        <v/>
      </c>
      <c r="G10442" s="14" t="n"/>
    </row>
    <row r="10443">
      <c r="A10443" s="10" t="n"/>
      <c r="D10443">
        <f>IFERROR(VLOOKUP(C10443,Produtos!A:B,2,FALSE),"")</f>
        <v/>
      </c>
      <c r="F10443" s="10">
        <f>IFERROR(INDEX(Lotes!$E:$E,MATCH(1,(Lotes!$A:$A=C10443)*(Lotes!$C:$C=E10443),0)),"")</f>
        <v/>
      </c>
      <c r="G10443" s="14" t="n"/>
    </row>
    <row r="10444">
      <c r="A10444" s="10" t="n"/>
      <c r="D10444">
        <f>IFERROR(VLOOKUP(C10444,Produtos!A:B,2,FALSE),"")</f>
        <v/>
      </c>
      <c r="F10444" s="10">
        <f>IFERROR(INDEX(Lotes!$E:$E,MATCH(1,(Lotes!$A:$A=C10444)*(Lotes!$C:$C=E10444),0)),"")</f>
        <v/>
      </c>
      <c r="G10444" s="14" t="n"/>
    </row>
    <row r="10445">
      <c r="A10445" s="10" t="n"/>
      <c r="D10445">
        <f>IFERROR(VLOOKUP(C10445,Produtos!A:B,2,FALSE),"")</f>
        <v/>
      </c>
      <c r="F10445" s="10">
        <f>IFERROR(INDEX(Lotes!$E:$E,MATCH(1,(Lotes!$A:$A=C10445)*(Lotes!$C:$C=E10445),0)),"")</f>
        <v/>
      </c>
      <c r="G10445" s="14" t="n"/>
    </row>
    <row r="10446">
      <c r="A10446" s="10" t="n"/>
      <c r="D10446">
        <f>IFERROR(VLOOKUP(C10446,Produtos!A:B,2,FALSE),"")</f>
        <v/>
      </c>
      <c r="F10446" s="10">
        <f>IFERROR(INDEX(Lotes!$E:$E,MATCH(1,(Lotes!$A:$A=C10446)*(Lotes!$C:$C=E10446),0)),"")</f>
        <v/>
      </c>
      <c r="G10446" s="14" t="n"/>
    </row>
    <row r="10447">
      <c r="A10447" s="10" t="n"/>
      <c r="D10447">
        <f>IFERROR(VLOOKUP(C10447,Produtos!A:B,2,FALSE),"")</f>
        <v/>
      </c>
      <c r="F10447" s="10">
        <f>IFERROR(INDEX(Lotes!$E:$E,MATCH(1,(Lotes!$A:$A=C10447)*(Lotes!$C:$C=E10447),0)),"")</f>
        <v/>
      </c>
      <c r="G10447" s="14" t="n"/>
    </row>
    <row r="10448">
      <c r="A10448" s="10" t="n"/>
      <c r="D10448">
        <f>IFERROR(VLOOKUP(C10448,Produtos!A:B,2,FALSE),"")</f>
        <v/>
      </c>
      <c r="F10448" s="10">
        <f>IFERROR(INDEX(Lotes!$E:$E,MATCH(1,(Lotes!$A:$A=C10448)*(Lotes!$C:$C=E10448),0)),"")</f>
        <v/>
      </c>
      <c r="G10448" s="14" t="n"/>
    </row>
    <row r="10449">
      <c r="A10449" s="10" t="n"/>
      <c r="D10449">
        <f>IFERROR(VLOOKUP(C10449,Produtos!A:B,2,FALSE),"")</f>
        <v/>
      </c>
      <c r="F10449" s="10">
        <f>IFERROR(INDEX(Lotes!$E:$E,MATCH(1,(Lotes!$A:$A=C10449)*(Lotes!$C:$C=E10449),0)),"")</f>
        <v/>
      </c>
      <c r="G10449" s="14" t="n"/>
    </row>
    <row r="10450">
      <c r="A10450" s="10" t="n"/>
      <c r="D10450">
        <f>IFERROR(VLOOKUP(C10450,Produtos!A:B,2,FALSE),"")</f>
        <v/>
      </c>
      <c r="F10450" s="10">
        <f>IFERROR(INDEX(Lotes!$E:$E,MATCH(1,(Lotes!$A:$A=C10450)*(Lotes!$C:$C=E10450),0)),"")</f>
        <v/>
      </c>
      <c r="G10450" s="14" t="n"/>
    </row>
    <row r="10451">
      <c r="A10451" s="10" t="n"/>
      <c r="D10451">
        <f>IFERROR(VLOOKUP(C10451,Produtos!A:B,2,FALSE),"")</f>
        <v/>
      </c>
      <c r="F10451" s="10">
        <f>IFERROR(INDEX(Lotes!$E:$E,MATCH(1,(Lotes!$A:$A=C10451)*(Lotes!$C:$C=E10451),0)),"")</f>
        <v/>
      </c>
      <c r="G10451" s="14" t="n"/>
    </row>
    <row r="10452">
      <c r="A10452" s="10" t="n"/>
      <c r="D10452">
        <f>IFERROR(VLOOKUP(C10452,Produtos!A:B,2,FALSE),"")</f>
        <v/>
      </c>
      <c r="F10452" s="10">
        <f>IFERROR(INDEX(Lotes!$E:$E,MATCH(1,(Lotes!$A:$A=C10452)*(Lotes!$C:$C=E10452),0)),"")</f>
        <v/>
      </c>
      <c r="G10452" s="14" t="n"/>
    </row>
    <row r="10453">
      <c r="A10453" s="10" t="n"/>
      <c r="D10453">
        <f>IFERROR(VLOOKUP(C10453,Produtos!A:B,2,FALSE),"")</f>
        <v/>
      </c>
      <c r="F10453" s="10">
        <f>IFERROR(INDEX(Lotes!$E:$E,MATCH(1,(Lotes!$A:$A=C10453)*(Lotes!$C:$C=E10453),0)),"")</f>
        <v/>
      </c>
      <c r="G10453" s="14" t="n"/>
    </row>
    <row r="10454">
      <c r="A10454" s="10" t="n"/>
      <c r="D10454">
        <f>IFERROR(VLOOKUP(C10454,Produtos!A:B,2,FALSE),"")</f>
        <v/>
      </c>
      <c r="F10454" s="10">
        <f>IFERROR(INDEX(Lotes!$E:$E,MATCH(1,(Lotes!$A:$A=C10454)*(Lotes!$C:$C=E10454),0)),"")</f>
        <v/>
      </c>
      <c r="G10454" s="14" t="n"/>
    </row>
    <row r="10455">
      <c r="A10455" s="10" t="n"/>
      <c r="D10455">
        <f>IFERROR(VLOOKUP(C10455,Produtos!A:B,2,FALSE),"")</f>
        <v/>
      </c>
      <c r="F10455" s="10">
        <f>IFERROR(INDEX(Lotes!$E:$E,MATCH(1,(Lotes!$A:$A=C10455)*(Lotes!$C:$C=E10455),0)),"")</f>
        <v/>
      </c>
      <c r="G10455" s="14" t="n"/>
    </row>
    <row r="10456">
      <c r="A10456" s="10" t="n"/>
      <c r="D10456">
        <f>IFERROR(VLOOKUP(C10456,Produtos!A:B,2,FALSE),"")</f>
        <v/>
      </c>
      <c r="F10456" s="10">
        <f>IFERROR(INDEX(Lotes!$E:$E,MATCH(1,(Lotes!$A:$A=C10456)*(Lotes!$C:$C=E10456),0)),"")</f>
        <v/>
      </c>
      <c r="G10456" s="14" t="n"/>
    </row>
    <row r="10457">
      <c r="A10457" s="10" t="n"/>
      <c r="D10457">
        <f>IFERROR(VLOOKUP(C10457,Produtos!A:B,2,FALSE),"")</f>
        <v/>
      </c>
      <c r="F10457" s="10">
        <f>IFERROR(INDEX(Lotes!$E:$E,MATCH(1,(Lotes!$A:$A=C10457)*(Lotes!$C:$C=E10457),0)),"")</f>
        <v/>
      </c>
      <c r="G10457" s="14" t="n"/>
    </row>
    <row r="10458">
      <c r="A10458" s="10" t="n"/>
      <c r="D10458">
        <f>IFERROR(VLOOKUP(C10458,Produtos!A:B,2,FALSE),"")</f>
        <v/>
      </c>
      <c r="F10458" s="10">
        <f>IFERROR(INDEX(Lotes!$E:$E,MATCH(1,(Lotes!$A:$A=C10458)*(Lotes!$C:$C=E10458),0)),"")</f>
        <v/>
      </c>
      <c r="G10458" s="14" t="n"/>
    </row>
    <row r="10459">
      <c r="A10459" s="10" t="n"/>
      <c r="D10459">
        <f>IFERROR(VLOOKUP(C10459,Produtos!A:B,2,FALSE),"")</f>
        <v/>
      </c>
      <c r="F10459" s="10">
        <f>IFERROR(INDEX(Lotes!$E:$E,MATCH(1,(Lotes!$A:$A=C10459)*(Lotes!$C:$C=E10459),0)),"")</f>
        <v/>
      </c>
      <c r="G10459" s="14" t="n"/>
    </row>
    <row r="10460">
      <c r="A10460" s="10" t="n"/>
      <c r="D10460">
        <f>IFERROR(VLOOKUP(C10460,Produtos!A:B,2,FALSE),"")</f>
        <v/>
      </c>
      <c r="F10460" s="10">
        <f>IFERROR(INDEX(Lotes!$E:$E,MATCH(1,(Lotes!$A:$A=C10460)*(Lotes!$C:$C=E10460),0)),"")</f>
        <v/>
      </c>
      <c r="G10460" s="14" t="n"/>
    </row>
    <row r="10461">
      <c r="A10461" s="10" t="n"/>
      <c r="D10461">
        <f>IFERROR(VLOOKUP(C10461,Produtos!A:B,2,FALSE),"")</f>
        <v/>
      </c>
      <c r="F10461" s="10">
        <f>IFERROR(INDEX(Lotes!$E:$E,MATCH(1,(Lotes!$A:$A=C10461)*(Lotes!$C:$C=E10461),0)),"")</f>
        <v/>
      </c>
      <c r="G10461" s="14" t="n"/>
    </row>
    <row r="10462">
      <c r="A10462" s="10" t="n"/>
      <c r="D10462">
        <f>IFERROR(VLOOKUP(C10462,Produtos!A:B,2,FALSE),"")</f>
        <v/>
      </c>
      <c r="F10462" s="10">
        <f>IFERROR(INDEX(Lotes!$E:$E,MATCH(1,(Lotes!$A:$A=C10462)*(Lotes!$C:$C=E10462),0)),"")</f>
        <v/>
      </c>
      <c r="G10462" s="14" t="n"/>
    </row>
    <row r="10463">
      <c r="A10463" s="10" t="n"/>
      <c r="D10463">
        <f>IFERROR(VLOOKUP(C10463,Produtos!A:B,2,FALSE),"")</f>
        <v/>
      </c>
      <c r="F10463" s="10">
        <f>IFERROR(INDEX(Lotes!$E:$E,MATCH(1,(Lotes!$A:$A=C10463)*(Lotes!$C:$C=E10463),0)),"")</f>
        <v/>
      </c>
      <c r="G10463" s="14" t="n"/>
    </row>
    <row r="10464">
      <c r="A10464" s="10" t="n"/>
      <c r="D10464">
        <f>IFERROR(VLOOKUP(C10464,Produtos!A:B,2,FALSE),"")</f>
        <v/>
      </c>
      <c r="F10464" s="10">
        <f>IFERROR(INDEX(Lotes!$E:$E,MATCH(1,(Lotes!$A:$A=C10464)*(Lotes!$C:$C=E10464),0)),"")</f>
        <v/>
      </c>
      <c r="G10464" s="14" t="n"/>
    </row>
    <row r="10465">
      <c r="A10465" s="10" t="n"/>
      <c r="D10465">
        <f>IFERROR(VLOOKUP(C10465,Produtos!A:B,2,FALSE),"")</f>
        <v/>
      </c>
      <c r="F10465" s="10">
        <f>IFERROR(INDEX(Lotes!$E:$E,MATCH(1,(Lotes!$A:$A=C10465)*(Lotes!$C:$C=E10465),0)),"")</f>
        <v/>
      </c>
      <c r="G10465" s="14" t="n"/>
    </row>
    <row r="10466">
      <c r="A10466" s="10" t="n"/>
      <c r="D10466">
        <f>IFERROR(VLOOKUP(C10466,Produtos!A:B,2,FALSE),"")</f>
        <v/>
      </c>
      <c r="F10466" s="10">
        <f>IFERROR(INDEX(Lotes!$E:$E,MATCH(1,(Lotes!$A:$A=C10466)*(Lotes!$C:$C=E10466),0)),"")</f>
        <v/>
      </c>
      <c r="G10466" s="14" t="n"/>
    </row>
    <row r="10467">
      <c r="A10467" s="10" t="n"/>
      <c r="D10467">
        <f>IFERROR(VLOOKUP(C10467,Produtos!A:B,2,FALSE),"")</f>
        <v/>
      </c>
      <c r="F10467" s="10">
        <f>IFERROR(INDEX(Lotes!$E:$E,MATCH(1,(Lotes!$A:$A=C10467)*(Lotes!$C:$C=E10467),0)),"")</f>
        <v/>
      </c>
      <c r="G10467" s="14" t="n"/>
    </row>
    <row r="10468">
      <c r="A10468" s="10" t="n"/>
      <c r="D10468">
        <f>IFERROR(VLOOKUP(C10468,Produtos!A:B,2,FALSE),"")</f>
        <v/>
      </c>
      <c r="F10468" s="10">
        <f>IFERROR(INDEX(Lotes!$E:$E,MATCH(1,(Lotes!$A:$A=C10468)*(Lotes!$C:$C=E10468),0)),"")</f>
        <v/>
      </c>
      <c r="G10468" s="14" t="n"/>
    </row>
    <row r="10469">
      <c r="A10469" s="10" t="n"/>
      <c r="D10469">
        <f>IFERROR(VLOOKUP(C10469,Produtos!A:B,2,FALSE),"")</f>
        <v/>
      </c>
      <c r="F10469" s="10">
        <f>IFERROR(INDEX(Lotes!$E:$E,MATCH(1,(Lotes!$A:$A=C10469)*(Lotes!$C:$C=E10469),0)),"")</f>
        <v/>
      </c>
      <c r="G10469" s="14" t="n"/>
    </row>
    <row r="10470">
      <c r="A10470" s="10" t="n"/>
      <c r="D10470">
        <f>IFERROR(VLOOKUP(C10470,Produtos!A:B,2,FALSE),"")</f>
        <v/>
      </c>
      <c r="F10470" s="10">
        <f>IFERROR(INDEX(Lotes!$E:$E,MATCH(1,(Lotes!$A:$A=C10470)*(Lotes!$C:$C=E10470),0)),"")</f>
        <v/>
      </c>
      <c r="G10470" s="14" t="n"/>
    </row>
    <row r="10471">
      <c r="A10471" s="10" t="n"/>
      <c r="D10471">
        <f>IFERROR(VLOOKUP(C10471,Produtos!A:B,2,FALSE),"")</f>
        <v/>
      </c>
      <c r="F10471" s="10">
        <f>IFERROR(INDEX(Lotes!$E:$E,MATCH(1,(Lotes!$A:$A=C10471)*(Lotes!$C:$C=E10471),0)),"")</f>
        <v/>
      </c>
      <c r="G10471" s="14" t="n"/>
    </row>
    <row r="10472">
      <c r="A10472" s="10" t="n"/>
      <c r="D10472">
        <f>IFERROR(VLOOKUP(C10472,Produtos!A:B,2,FALSE),"")</f>
        <v/>
      </c>
      <c r="F10472" s="10">
        <f>IFERROR(INDEX(Lotes!$E:$E,MATCH(1,(Lotes!$A:$A=C10472)*(Lotes!$C:$C=E10472),0)),"")</f>
        <v/>
      </c>
      <c r="G10472" s="14" t="n"/>
    </row>
    <row r="10473">
      <c r="A10473" s="10" t="n"/>
      <c r="D10473">
        <f>IFERROR(VLOOKUP(C10473,Produtos!A:B,2,FALSE),"")</f>
        <v/>
      </c>
      <c r="F10473" s="10">
        <f>IFERROR(INDEX(Lotes!$E:$E,MATCH(1,(Lotes!$A:$A=C10473)*(Lotes!$C:$C=E10473),0)),"")</f>
        <v/>
      </c>
      <c r="G10473" s="14" t="n"/>
    </row>
    <row r="10474">
      <c r="A10474" s="10" t="n"/>
      <c r="D10474">
        <f>IFERROR(VLOOKUP(C10474,Produtos!A:B,2,FALSE),"")</f>
        <v/>
      </c>
      <c r="F10474" s="10">
        <f>IFERROR(INDEX(Lotes!$E:$E,MATCH(1,(Lotes!$A:$A=C10474)*(Lotes!$C:$C=E10474),0)),"")</f>
        <v/>
      </c>
      <c r="G10474" s="14" t="n"/>
    </row>
    <row r="10475">
      <c r="A10475" s="10" t="n"/>
      <c r="D10475">
        <f>IFERROR(VLOOKUP(C10475,Produtos!A:B,2,FALSE),"")</f>
        <v/>
      </c>
      <c r="F10475" s="10">
        <f>IFERROR(INDEX(Lotes!$E:$E,MATCH(1,(Lotes!$A:$A=C10475)*(Lotes!$C:$C=E10475),0)),"")</f>
        <v/>
      </c>
      <c r="G10475" s="14" t="n"/>
    </row>
    <row r="10476">
      <c r="A10476" s="10" t="n"/>
      <c r="D10476">
        <f>IFERROR(VLOOKUP(C10476,Produtos!A:B,2,FALSE),"")</f>
        <v/>
      </c>
      <c r="F10476" s="10">
        <f>IFERROR(INDEX(Lotes!$E:$E,MATCH(1,(Lotes!$A:$A=C10476)*(Lotes!$C:$C=E10476),0)),"")</f>
        <v/>
      </c>
      <c r="G10476" s="14" t="n"/>
    </row>
    <row r="10477">
      <c r="A10477" s="10" t="n"/>
      <c r="D10477">
        <f>IFERROR(VLOOKUP(C10477,Produtos!A:B,2,FALSE),"")</f>
        <v/>
      </c>
      <c r="F10477" s="10">
        <f>IFERROR(INDEX(Lotes!$E:$E,MATCH(1,(Lotes!$A:$A=C10477)*(Lotes!$C:$C=E10477),0)),"")</f>
        <v/>
      </c>
      <c r="G10477" s="14" t="n"/>
    </row>
    <row r="10478">
      <c r="A10478" s="10" t="n"/>
      <c r="D10478">
        <f>IFERROR(VLOOKUP(C10478,Produtos!A:B,2,FALSE),"")</f>
        <v/>
      </c>
      <c r="F10478" s="10">
        <f>IFERROR(INDEX(Lotes!$E:$E,MATCH(1,(Lotes!$A:$A=C10478)*(Lotes!$C:$C=E10478),0)),"")</f>
        <v/>
      </c>
      <c r="G10478" s="14" t="n"/>
    </row>
    <row r="10479">
      <c r="A10479" s="10" t="n"/>
      <c r="D10479">
        <f>IFERROR(VLOOKUP(C10479,Produtos!A:B,2,FALSE),"")</f>
        <v/>
      </c>
      <c r="F10479" s="10">
        <f>IFERROR(INDEX(Lotes!$E:$E,MATCH(1,(Lotes!$A:$A=C10479)*(Lotes!$C:$C=E10479),0)),"")</f>
        <v/>
      </c>
      <c r="G10479" s="14" t="n"/>
    </row>
    <row r="10480">
      <c r="A10480" s="10" t="n"/>
      <c r="D10480">
        <f>IFERROR(VLOOKUP(C10480,Produtos!A:B,2,FALSE),"")</f>
        <v/>
      </c>
      <c r="F10480" s="10">
        <f>IFERROR(INDEX(Lotes!$E:$E,MATCH(1,(Lotes!$A:$A=C10480)*(Lotes!$C:$C=E10480),0)),"")</f>
        <v/>
      </c>
      <c r="G10480" s="14" t="n"/>
    </row>
    <row r="10481">
      <c r="A10481" s="10" t="n"/>
      <c r="D10481">
        <f>IFERROR(VLOOKUP(C10481,Produtos!A:B,2,FALSE),"")</f>
        <v/>
      </c>
      <c r="F10481" s="10">
        <f>IFERROR(INDEX(Lotes!$E:$E,MATCH(1,(Lotes!$A:$A=C10481)*(Lotes!$C:$C=E10481),0)),"")</f>
        <v/>
      </c>
      <c r="G10481" s="14" t="n"/>
    </row>
    <row r="10482">
      <c r="A10482" s="10" t="n"/>
      <c r="D10482">
        <f>IFERROR(VLOOKUP(C10482,Produtos!A:B,2,FALSE),"")</f>
        <v/>
      </c>
      <c r="F10482" s="10">
        <f>IFERROR(INDEX(Lotes!$E:$E,MATCH(1,(Lotes!$A:$A=C10482)*(Lotes!$C:$C=E10482),0)),"")</f>
        <v/>
      </c>
      <c r="G10482" s="14" t="n"/>
    </row>
    <row r="10483">
      <c r="A10483" s="10" t="n"/>
      <c r="D10483">
        <f>IFERROR(VLOOKUP(C10483,Produtos!A:B,2,FALSE),"")</f>
        <v/>
      </c>
      <c r="F10483" s="10">
        <f>IFERROR(INDEX(Lotes!$E:$E,MATCH(1,(Lotes!$A:$A=C10483)*(Lotes!$C:$C=E10483),0)),"")</f>
        <v/>
      </c>
      <c r="G10483" s="14" t="n"/>
    </row>
    <row r="10484">
      <c r="A10484" s="10" t="n"/>
      <c r="D10484">
        <f>IFERROR(VLOOKUP(C10484,Produtos!A:B,2,FALSE),"")</f>
        <v/>
      </c>
      <c r="F10484" s="10">
        <f>IFERROR(INDEX(Lotes!$E:$E,MATCH(1,(Lotes!$A:$A=C10484)*(Lotes!$C:$C=E10484),0)),"")</f>
        <v/>
      </c>
      <c r="G10484" s="14" t="n"/>
    </row>
    <row r="10485">
      <c r="A10485" s="10" t="n"/>
      <c r="D10485">
        <f>IFERROR(VLOOKUP(C10485,Produtos!A:B,2,FALSE),"")</f>
        <v/>
      </c>
      <c r="F10485" s="10">
        <f>IFERROR(INDEX(Lotes!$E:$E,MATCH(1,(Lotes!$A:$A=C10485)*(Lotes!$C:$C=E10485),0)),"")</f>
        <v/>
      </c>
      <c r="G10485" s="14" t="n"/>
    </row>
    <row r="10486">
      <c r="A10486" s="10" t="n"/>
      <c r="D10486">
        <f>IFERROR(VLOOKUP(C10486,Produtos!A:B,2,FALSE),"")</f>
        <v/>
      </c>
      <c r="F10486" s="10">
        <f>IFERROR(INDEX(Lotes!$E:$E,MATCH(1,(Lotes!$A:$A=C10486)*(Lotes!$C:$C=E10486),0)),"")</f>
        <v/>
      </c>
      <c r="G10486" s="14" t="n"/>
    </row>
    <row r="10487">
      <c r="A10487" s="10" t="n"/>
      <c r="D10487">
        <f>IFERROR(VLOOKUP(C10487,Produtos!A:B,2,FALSE),"")</f>
        <v/>
      </c>
      <c r="F10487" s="10">
        <f>IFERROR(INDEX(Lotes!$E:$E,MATCH(1,(Lotes!$A:$A=C10487)*(Lotes!$C:$C=E10487),0)),"")</f>
        <v/>
      </c>
      <c r="G10487" s="14" t="n"/>
    </row>
    <row r="10488">
      <c r="A10488" s="10" t="n"/>
      <c r="D10488">
        <f>IFERROR(VLOOKUP(C10488,Produtos!A:B,2,FALSE),"")</f>
        <v/>
      </c>
      <c r="F10488" s="10">
        <f>IFERROR(INDEX(Lotes!$E:$E,MATCH(1,(Lotes!$A:$A=C10488)*(Lotes!$C:$C=E10488),0)),"")</f>
        <v/>
      </c>
      <c r="G10488" s="14" t="n"/>
    </row>
    <row r="10489">
      <c r="A10489" s="10" t="n"/>
      <c r="D10489">
        <f>IFERROR(VLOOKUP(C10489,Produtos!A:B,2,FALSE),"")</f>
        <v/>
      </c>
      <c r="F10489" s="10">
        <f>IFERROR(INDEX(Lotes!$E:$E,MATCH(1,(Lotes!$A:$A=C10489)*(Lotes!$C:$C=E10489),0)),"")</f>
        <v/>
      </c>
      <c r="G10489" s="14" t="n"/>
    </row>
    <row r="10490">
      <c r="A10490" s="10" t="n"/>
      <c r="D10490">
        <f>IFERROR(VLOOKUP(C10490,Produtos!A:B,2,FALSE),"")</f>
        <v/>
      </c>
      <c r="F10490" s="10">
        <f>IFERROR(INDEX(Lotes!$E:$E,MATCH(1,(Lotes!$A:$A=C10490)*(Lotes!$C:$C=E10490),0)),"")</f>
        <v/>
      </c>
      <c r="G10490" s="14" t="n"/>
    </row>
    <row r="10491">
      <c r="A10491" s="10" t="n"/>
      <c r="D10491">
        <f>IFERROR(VLOOKUP(C10491,Produtos!A:B,2,FALSE),"")</f>
        <v/>
      </c>
      <c r="F10491" s="10">
        <f>IFERROR(INDEX(Lotes!$E:$E,MATCH(1,(Lotes!$A:$A=C10491)*(Lotes!$C:$C=E10491),0)),"")</f>
        <v/>
      </c>
      <c r="G10491" s="14" t="n"/>
    </row>
    <row r="10492">
      <c r="A10492" s="10" t="n"/>
      <c r="D10492">
        <f>IFERROR(VLOOKUP(C10492,Produtos!A:B,2,FALSE),"")</f>
        <v/>
      </c>
      <c r="F10492" s="10">
        <f>IFERROR(INDEX(Lotes!$E:$E,MATCH(1,(Lotes!$A:$A=C10492)*(Lotes!$C:$C=E10492),0)),"")</f>
        <v/>
      </c>
      <c r="G10492" s="14" t="n"/>
    </row>
    <row r="10493">
      <c r="A10493" s="10" t="n"/>
      <c r="D10493">
        <f>IFERROR(VLOOKUP(C10493,Produtos!A:B,2,FALSE),"")</f>
        <v/>
      </c>
      <c r="F10493" s="10">
        <f>IFERROR(INDEX(Lotes!$E:$E,MATCH(1,(Lotes!$A:$A=C10493)*(Lotes!$C:$C=E10493),0)),"")</f>
        <v/>
      </c>
      <c r="G10493" s="14" t="n"/>
    </row>
    <row r="10494">
      <c r="A10494" s="10" t="n"/>
      <c r="D10494">
        <f>IFERROR(VLOOKUP(C10494,Produtos!A:B,2,FALSE),"")</f>
        <v/>
      </c>
      <c r="F10494" s="10">
        <f>IFERROR(INDEX(Lotes!$E:$E,MATCH(1,(Lotes!$A:$A=C10494)*(Lotes!$C:$C=E10494),0)),"")</f>
        <v/>
      </c>
      <c r="G10494" s="14" t="n"/>
    </row>
    <row r="10495">
      <c r="A10495" s="10" t="n"/>
      <c r="D10495">
        <f>IFERROR(VLOOKUP(C10495,Produtos!A:B,2,FALSE),"")</f>
        <v/>
      </c>
      <c r="F10495" s="10">
        <f>IFERROR(INDEX(Lotes!$E:$E,MATCH(1,(Lotes!$A:$A=C10495)*(Lotes!$C:$C=E10495),0)),"")</f>
        <v/>
      </c>
      <c r="G10495" s="14" t="n"/>
    </row>
    <row r="10496">
      <c r="A10496" s="10" t="n"/>
      <c r="D10496">
        <f>IFERROR(VLOOKUP(C10496,Produtos!A:B,2,FALSE),"")</f>
        <v/>
      </c>
      <c r="F10496" s="10">
        <f>IFERROR(INDEX(Lotes!$E:$E,MATCH(1,(Lotes!$A:$A=C10496)*(Lotes!$C:$C=E10496),0)),"")</f>
        <v/>
      </c>
      <c r="G10496" s="14" t="n"/>
    </row>
    <row r="10497">
      <c r="A10497" s="10" t="n"/>
      <c r="D10497">
        <f>IFERROR(VLOOKUP(C10497,Produtos!A:B,2,FALSE),"")</f>
        <v/>
      </c>
      <c r="F10497" s="10">
        <f>IFERROR(INDEX(Lotes!$E:$E,MATCH(1,(Lotes!$A:$A=C10497)*(Lotes!$C:$C=E10497),0)),"")</f>
        <v/>
      </c>
      <c r="G10497" s="14" t="n"/>
    </row>
    <row r="10498">
      <c r="A10498" s="10" t="n"/>
      <c r="D10498">
        <f>IFERROR(VLOOKUP(C10498,Produtos!A:B,2,FALSE),"")</f>
        <v/>
      </c>
      <c r="F10498" s="10">
        <f>IFERROR(INDEX(Lotes!$E:$E,MATCH(1,(Lotes!$A:$A=C10498)*(Lotes!$C:$C=E10498),0)),"")</f>
        <v/>
      </c>
      <c r="G10498" s="14" t="n"/>
    </row>
    <row r="10499">
      <c r="A10499" s="10" t="n"/>
      <c r="D10499">
        <f>IFERROR(VLOOKUP(C10499,Produtos!A:B,2,FALSE),"")</f>
        <v/>
      </c>
      <c r="F10499" s="10">
        <f>IFERROR(INDEX(Lotes!$E:$E,MATCH(1,(Lotes!$A:$A=C10499)*(Lotes!$C:$C=E10499),0)),"")</f>
        <v/>
      </c>
      <c r="G10499" s="14" t="n"/>
    </row>
    <row r="10500">
      <c r="A10500" s="10" t="n"/>
      <c r="D10500">
        <f>IFERROR(VLOOKUP(C10500,Produtos!A:B,2,FALSE),"")</f>
        <v/>
      </c>
      <c r="F10500" s="10">
        <f>IFERROR(INDEX(Lotes!$E:$E,MATCH(1,(Lotes!$A:$A=C10500)*(Lotes!$C:$C=E10500),0)),"")</f>
        <v/>
      </c>
      <c r="G10500" s="14" t="n"/>
    </row>
    <row r="10501">
      <c r="A10501" s="10" t="n"/>
      <c r="D10501">
        <f>IFERROR(VLOOKUP(C10501,Produtos!A:B,2,FALSE),"")</f>
        <v/>
      </c>
      <c r="F10501" s="10">
        <f>IFERROR(INDEX(Lotes!$E:$E,MATCH(1,(Lotes!$A:$A=C10501)*(Lotes!$C:$C=E10501),0)),"")</f>
        <v/>
      </c>
      <c r="G10501" s="14" t="n"/>
    </row>
    <row r="10502">
      <c r="A10502" s="10" t="n"/>
      <c r="D10502">
        <f>IFERROR(VLOOKUP(C10502,Produtos!A:B,2,FALSE),"")</f>
        <v/>
      </c>
      <c r="F10502" s="10">
        <f>IFERROR(INDEX(Lotes!$E:$E,MATCH(1,(Lotes!$A:$A=C10502)*(Lotes!$C:$C=E10502),0)),"")</f>
        <v/>
      </c>
      <c r="G10502" s="14" t="n"/>
    </row>
    <row r="10503">
      <c r="A10503" s="10" t="n"/>
      <c r="D10503">
        <f>IFERROR(VLOOKUP(C10503,Produtos!A:B,2,FALSE),"")</f>
        <v/>
      </c>
      <c r="F10503" s="10">
        <f>IFERROR(INDEX(Lotes!$E:$E,MATCH(1,(Lotes!$A:$A=C10503)*(Lotes!$C:$C=E10503),0)),"")</f>
        <v/>
      </c>
      <c r="G10503" s="14" t="n"/>
    </row>
    <row r="10504">
      <c r="A10504" s="10" t="n"/>
      <c r="D10504">
        <f>IFERROR(VLOOKUP(C10504,Produtos!A:B,2,FALSE),"")</f>
        <v/>
      </c>
      <c r="F10504" s="10">
        <f>IFERROR(INDEX(Lotes!$E:$E,MATCH(1,(Lotes!$A:$A=C10504)*(Lotes!$C:$C=E10504),0)),"")</f>
        <v/>
      </c>
      <c r="G10504" s="14" t="n"/>
    </row>
    <row r="10505">
      <c r="A10505" s="10" t="n"/>
      <c r="D10505">
        <f>IFERROR(VLOOKUP(C10505,Produtos!A:B,2,FALSE),"")</f>
        <v/>
      </c>
      <c r="F10505" s="10">
        <f>IFERROR(INDEX(Lotes!$E:$E,MATCH(1,(Lotes!$A:$A=C10505)*(Lotes!$C:$C=E10505),0)),"")</f>
        <v/>
      </c>
      <c r="G10505" s="14" t="n"/>
    </row>
    <row r="10506">
      <c r="A10506" s="10" t="n"/>
      <c r="D10506">
        <f>IFERROR(VLOOKUP(C10506,Produtos!A:B,2,FALSE),"")</f>
        <v/>
      </c>
      <c r="F10506" s="10">
        <f>IFERROR(INDEX(Lotes!$E:$E,MATCH(1,(Lotes!$A:$A=C10506)*(Lotes!$C:$C=E10506),0)),"")</f>
        <v/>
      </c>
      <c r="G10506" s="14" t="n"/>
    </row>
    <row r="10507">
      <c r="A10507" s="10" t="n"/>
      <c r="D10507">
        <f>IFERROR(VLOOKUP(C10507,Produtos!A:B,2,FALSE),"")</f>
        <v/>
      </c>
      <c r="F10507" s="10">
        <f>IFERROR(INDEX(Lotes!$E:$E,MATCH(1,(Lotes!$A:$A=C10507)*(Lotes!$C:$C=E10507),0)),"")</f>
        <v/>
      </c>
      <c r="G10507" s="14" t="n"/>
    </row>
    <row r="10508">
      <c r="A10508" s="10" t="n"/>
      <c r="D10508">
        <f>IFERROR(VLOOKUP(C10508,Produtos!A:B,2,FALSE),"")</f>
        <v/>
      </c>
      <c r="F10508" s="10">
        <f>IFERROR(INDEX(Lotes!$E:$E,MATCH(1,(Lotes!$A:$A=C10508)*(Lotes!$C:$C=E10508),0)),"")</f>
        <v/>
      </c>
      <c r="G10508" s="14" t="n"/>
    </row>
    <row r="10509">
      <c r="A10509" s="10" t="n"/>
      <c r="D10509">
        <f>IFERROR(VLOOKUP(C10509,Produtos!A:B,2,FALSE),"")</f>
        <v/>
      </c>
      <c r="F10509" s="10">
        <f>IFERROR(INDEX(Lotes!$E:$E,MATCH(1,(Lotes!$A:$A=C10509)*(Lotes!$C:$C=E10509),0)),"")</f>
        <v/>
      </c>
      <c r="G10509" s="14" t="n"/>
    </row>
    <row r="10510">
      <c r="A10510" s="10" t="n"/>
      <c r="D10510">
        <f>IFERROR(VLOOKUP(C10510,Produtos!A:B,2,FALSE),"")</f>
        <v/>
      </c>
      <c r="F10510" s="10">
        <f>IFERROR(INDEX(Lotes!$E:$E,MATCH(1,(Lotes!$A:$A=C10510)*(Lotes!$C:$C=E10510),0)),"")</f>
        <v/>
      </c>
      <c r="G10510" s="14" t="n"/>
    </row>
    <row r="10511">
      <c r="A10511" s="10" t="n"/>
      <c r="D10511">
        <f>IFERROR(VLOOKUP(C10511,Produtos!A:B,2,FALSE),"")</f>
        <v/>
      </c>
      <c r="F10511" s="10">
        <f>IFERROR(INDEX(Lotes!$E:$E,MATCH(1,(Lotes!$A:$A=C10511)*(Lotes!$C:$C=E10511),0)),"")</f>
        <v/>
      </c>
      <c r="G10511" s="14" t="n"/>
    </row>
    <row r="10512">
      <c r="A10512" s="10" t="n"/>
      <c r="D10512">
        <f>IFERROR(VLOOKUP(C10512,Produtos!A:B,2,FALSE),"")</f>
        <v/>
      </c>
      <c r="F10512" s="10">
        <f>IFERROR(INDEX(Lotes!$E:$E,MATCH(1,(Lotes!$A:$A=C10512)*(Lotes!$C:$C=E10512),0)),"")</f>
        <v/>
      </c>
      <c r="G10512" s="14" t="n"/>
    </row>
    <row r="10513">
      <c r="A10513" s="10" t="n"/>
      <c r="D10513">
        <f>IFERROR(VLOOKUP(C10513,Produtos!A:B,2,FALSE),"")</f>
        <v/>
      </c>
      <c r="F10513" s="10">
        <f>IFERROR(INDEX(Lotes!$E:$E,MATCH(1,(Lotes!$A:$A=C10513)*(Lotes!$C:$C=E10513),0)),"")</f>
        <v/>
      </c>
      <c r="G10513" s="14" t="n"/>
    </row>
    <row r="10514">
      <c r="A10514" s="10" t="n"/>
      <c r="D10514">
        <f>IFERROR(VLOOKUP(C10514,Produtos!A:B,2,FALSE),"")</f>
        <v/>
      </c>
      <c r="F10514" s="10">
        <f>IFERROR(INDEX(Lotes!$E:$E,MATCH(1,(Lotes!$A:$A=C10514)*(Lotes!$C:$C=E10514),0)),"")</f>
        <v/>
      </c>
      <c r="G10514" s="14" t="n"/>
    </row>
    <row r="10515">
      <c r="A10515" s="10" t="n"/>
      <c r="D10515">
        <f>IFERROR(VLOOKUP(C10515,Produtos!A:B,2,FALSE),"")</f>
        <v/>
      </c>
      <c r="F10515" s="10">
        <f>IFERROR(INDEX(Lotes!$E:$E,MATCH(1,(Lotes!$A:$A=C10515)*(Lotes!$C:$C=E10515),0)),"")</f>
        <v/>
      </c>
      <c r="G10515" s="14" t="n"/>
    </row>
    <row r="10516">
      <c r="A10516" s="10" t="n"/>
      <c r="D10516">
        <f>IFERROR(VLOOKUP(C10516,Produtos!A:B,2,FALSE),"")</f>
        <v/>
      </c>
      <c r="F10516" s="10">
        <f>IFERROR(INDEX(Lotes!$E:$E,MATCH(1,(Lotes!$A:$A=C10516)*(Lotes!$C:$C=E10516),0)),"")</f>
        <v/>
      </c>
      <c r="G10516" s="14" t="n"/>
    </row>
    <row r="10517">
      <c r="A10517" s="10" t="n"/>
      <c r="D10517">
        <f>IFERROR(VLOOKUP(C10517,Produtos!A:B,2,FALSE),"")</f>
        <v/>
      </c>
      <c r="F10517" s="10">
        <f>IFERROR(INDEX(Lotes!$E:$E,MATCH(1,(Lotes!$A:$A=C10517)*(Lotes!$C:$C=E10517),0)),"")</f>
        <v/>
      </c>
      <c r="G10517" s="14" t="n"/>
    </row>
    <row r="10518">
      <c r="A10518" s="10" t="n"/>
      <c r="D10518">
        <f>IFERROR(VLOOKUP(C10518,Produtos!A:B,2,FALSE),"")</f>
        <v/>
      </c>
      <c r="F10518" s="10">
        <f>IFERROR(INDEX(Lotes!$E:$E,MATCH(1,(Lotes!$A:$A=C10518)*(Lotes!$C:$C=E10518),0)),"")</f>
        <v/>
      </c>
      <c r="G10518" s="14" t="n"/>
    </row>
    <row r="10519">
      <c r="A10519" s="10" t="n"/>
      <c r="D10519">
        <f>IFERROR(VLOOKUP(C10519,Produtos!A:B,2,FALSE),"")</f>
        <v/>
      </c>
      <c r="F10519" s="10">
        <f>IFERROR(INDEX(Lotes!$E:$E,MATCH(1,(Lotes!$A:$A=C10519)*(Lotes!$C:$C=E10519),0)),"")</f>
        <v/>
      </c>
      <c r="G10519" s="14" t="n"/>
    </row>
    <row r="10520">
      <c r="A10520" s="10" t="n"/>
      <c r="D10520">
        <f>IFERROR(VLOOKUP(C10520,Produtos!A:B,2,FALSE),"")</f>
        <v/>
      </c>
      <c r="F10520" s="10">
        <f>IFERROR(INDEX(Lotes!$E:$E,MATCH(1,(Lotes!$A:$A=C10520)*(Lotes!$C:$C=E10520),0)),"")</f>
        <v/>
      </c>
      <c r="G10520" s="14" t="n"/>
    </row>
    <row r="10521">
      <c r="A10521" s="10" t="n"/>
      <c r="D10521">
        <f>IFERROR(VLOOKUP(C10521,Produtos!A:B,2,FALSE),"")</f>
        <v/>
      </c>
      <c r="F10521" s="10">
        <f>IFERROR(INDEX(Lotes!$E:$E,MATCH(1,(Lotes!$A:$A=C10521)*(Lotes!$C:$C=E10521),0)),"")</f>
        <v/>
      </c>
      <c r="G10521" s="14" t="n"/>
    </row>
    <row r="10522">
      <c r="A10522" s="10" t="n"/>
      <c r="D10522">
        <f>IFERROR(VLOOKUP(C10522,Produtos!A:B,2,FALSE),"")</f>
        <v/>
      </c>
      <c r="F10522" s="10">
        <f>IFERROR(INDEX(Lotes!$E:$E,MATCH(1,(Lotes!$A:$A=C10522)*(Lotes!$C:$C=E10522),0)),"")</f>
        <v/>
      </c>
      <c r="G10522" s="14" t="n"/>
    </row>
    <row r="10523">
      <c r="A10523" s="10" t="n"/>
      <c r="D10523">
        <f>IFERROR(VLOOKUP(C10523,Produtos!A:B,2,FALSE),"")</f>
        <v/>
      </c>
      <c r="F10523" s="10">
        <f>IFERROR(INDEX(Lotes!$E:$E,MATCH(1,(Lotes!$A:$A=C10523)*(Lotes!$C:$C=E10523),0)),"")</f>
        <v/>
      </c>
      <c r="G10523" s="14" t="n"/>
    </row>
    <row r="10524">
      <c r="A10524" s="10" t="n"/>
      <c r="D10524">
        <f>IFERROR(VLOOKUP(C10524,Produtos!A:B,2,FALSE),"")</f>
        <v/>
      </c>
      <c r="F10524" s="10">
        <f>IFERROR(INDEX(Lotes!$E:$E,MATCH(1,(Lotes!$A:$A=C10524)*(Lotes!$C:$C=E10524),0)),"")</f>
        <v/>
      </c>
      <c r="G10524" s="14" t="n"/>
    </row>
    <row r="10525">
      <c r="A10525" s="10" t="n"/>
      <c r="D10525">
        <f>IFERROR(VLOOKUP(C10525,Produtos!A:B,2,FALSE),"")</f>
        <v/>
      </c>
      <c r="F10525" s="10">
        <f>IFERROR(INDEX(Lotes!$E:$E,MATCH(1,(Lotes!$A:$A=C10525)*(Lotes!$C:$C=E10525),0)),"")</f>
        <v/>
      </c>
      <c r="G10525" s="14" t="n"/>
    </row>
    <row r="10526">
      <c r="A10526" s="10" t="n"/>
      <c r="D10526">
        <f>IFERROR(VLOOKUP(C10526,Produtos!A:B,2,FALSE),"")</f>
        <v/>
      </c>
      <c r="F10526" s="10">
        <f>IFERROR(INDEX(Lotes!$E:$E,MATCH(1,(Lotes!$A:$A=C10526)*(Lotes!$C:$C=E10526),0)),"")</f>
        <v/>
      </c>
      <c r="G10526" s="14" t="n"/>
    </row>
    <row r="10527">
      <c r="A10527" s="10" t="n"/>
      <c r="D10527">
        <f>IFERROR(VLOOKUP(C10527,Produtos!A:B,2,FALSE),"")</f>
        <v/>
      </c>
      <c r="F10527" s="10">
        <f>IFERROR(INDEX(Lotes!$E:$E,MATCH(1,(Lotes!$A:$A=C10527)*(Lotes!$C:$C=E10527),0)),"")</f>
        <v/>
      </c>
      <c r="G10527" s="14" t="n"/>
    </row>
    <row r="10528">
      <c r="A10528" s="10" t="n"/>
      <c r="D10528">
        <f>IFERROR(VLOOKUP(C10528,Produtos!A:B,2,FALSE),"")</f>
        <v/>
      </c>
      <c r="F10528" s="10">
        <f>IFERROR(INDEX(Lotes!$E:$E,MATCH(1,(Lotes!$A:$A=C10528)*(Lotes!$C:$C=E10528),0)),"")</f>
        <v/>
      </c>
      <c r="G10528" s="14" t="n"/>
    </row>
    <row r="10529">
      <c r="A10529" s="10" t="n"/>
      <c r="D10529">
        <f>IFERROR(VLOOKUP(C10529,Produtos!A:B,2,FALSE),"")</f>
        <v/>
      </c>
      <c r="F10529" s="10">
        <f>IFERROR(INDEX(Lotes!$E:$E,MATCH(1,(Lotes!$A:$A=C10529)*(Lotes!$C:$C=E10529),0)),"")</f>
        <v/>
      </c>
      <c r="G10529" s="14" t="n"/>
    </row>
    <row r="10530">
      <c r="A10530" s="10" t="n"/>
      <c r="D10530">
        <f>IFERROR(VLOOKUP(C10530,Produtos!A:B,2,FALSE),"")</f>
        <v/>
      </c>
      <c r="F10530" s="10">
        <f>IFERROR(INDEX(Lotes!$E:$E,MATCH(1,(Lotes!$A:$A=C10530)*(Lotes!$C:$C=E10530),0)),"")</f>
        <v/>
      </c>
      <c r="G10530" s="14" t="n"/>
    </row>
    <row r="10531">
      <c r="A10531" s="10" t="n"/>
      <c r="D10531">
        <f>IFERROR(VLOOKUP(C10531,Produtos!A:B,2,FALSE),"")</f>
        <v/>
      </c>
      <c r="F10531" s="10">
        <f>IFERROR(INDEX(Lotes!$E:$E,MATCH(1,(Lotes!$A:$A=C10531)*(Lotes!$C:$C=E10531),0)),"")</f>
        <v/>
      </c>
      <c r="G10531" s="14" t="n"/>
    </row>
    <row r="10532">
      <c r="A10532" s="10" t="n"/>
      <c r="D10532">
        <f>IFERROR(VLOOKUP(C10532,Produtos!A:B,2,FALSE),"")</f>
        <v/>
      </c>
      <c r="F10532" s="10">
        <f>IFERROR(INDEX(Lotes!$E:$E,MATCH(1,(Lotes!$A:$A=C10532)*(Lotes!$C:$C=E10532),0)),"")</f>
        <v/>
      </c>
      <c r="G10532" s="14" t="n"/>
    </row>
    <row r="10533">
      <c r="A10533" s="10" t="n"/>
      <c r="D10533">
        <f>IFERROR(VLOOKUP(C10533,Produtos!A:B,2,FALSE),"")</f>
        <v/>
      </c>
      <c r="F10533" s="10">
        <f>IFERROR(INDEX(Lotes!$E:$E,MATCH(1,(Lotes!$A:$A=C10533)*(Lotes!$C:$C=E10533),0)),"")</f>
        <v/>
      </c>
      <c r="G10533" s="14" t="n"/>
    </row>
    <row r="10534">
      <c r="A10534" s="10" t="n"/>
      <c r="D10534">
        <f>IFERROR(VLOOKUP(C10534,Produtos!A:B,2,FALSE),"")</f>
        <v/>
      </c>
      <c r="F10534" s="10">
        <f>IFERROR(INDEX(Lotes!$E:$E,MATCH(1,(Lotes!$A:$A=C10534)*(Lotes!$C:$C=E10534),0)),"")</f>
        <v/>
      </c>
      <c r="G10534" s="14" t="n"/>
    </row>
    <row r="10535">
      <c r="A10535" s="10" t="n"/>
      <c r="D10535">
        <f>IFERROR(VLOOKUP(C10535,Produtos!A:B,2,FALSE),"")</f>
        <v/>
      </c>
      <c r="F10535" s="10">
        <f>IFERROR(INDEX(Lotes!$E:$E,MATCH(1,(Lotes!$A:$A=C10535)*(Lotes!$C:$C=E10535),0)),"")</f>
        <v/>
      </c>
      <c r="G10535" s="14" t="n"/>
    </row>
    <row r="10536">
      <c r="A10536" s="10" t="n"/>
      <c r="D10536">
        <f>IFERROR(VLOOKUP(C10536,Produtos!A:B,2,FALSE),"")</f>
        <v/>
      </c>
      <c r="F10536" s="10">
        <f>IFERROR(INDEX(Lotes!$E:$E,MATCH(1,(Lotes!$A:$A=C10536)*(Lotes!$C:$C=E10536),0)),"")</f>
        <v/>
      </c>
      <c r="G10536" s="14" t="n"/>
    </row>
    <row r="10537">
      <c r="A10537" s="10" t="n"/>
      <c r="D10537">
        <f>IFERROR(VLOOKUP(C10537,Produtos!A:B,2,FALSE),"")</f>
        <v/>
      </c>
      <c r="F10537" s="10">
        <f>IFERROR(INDEX(Lotes!$E:$E,MATCH(1,(Lotes!$A:$A=C10537)*(Lotes!$C:$C=E10537),0)),"")</f>
        <v/>
      </c>
      <c r="G10537" s="14" t="n"/>
    </row>
    <row r="10538">
      <c r="A10538" s="10" t="n"/>
      <c r="D10538">
        <f>IFERROR(VLOOKUP(C10538,Produtos!A:B,2,FALSE),"")</f>
        <v/>
      </c>
      <c r="F10538" s="10">
        <f>IFERROR(INDEX(Lotes!$E:$E,MATCH(1,(Lotes!$A:$A=C10538)*(Lotes!$C:$C=E10538),0)),"")</f>
        <v/>
      </c>
      <c r="G10538" s="14" t="n"/>
    </row>
    <row r="10539">
      <c r="A10539" s="10" t="n"/>
      <c r="D10539">
        <f>IFERROR(VLOOKUP(C10539,Produtos!A:B,2,FALSE),"")</f>
        <v/>
      </c>
      <c r="F10539" s="10">
        <f>IFERROR(INDEX(Lotes!$E:$E,MATCH(1,(Lotes!$A:$A=C10539)*(Lotes!$C:$C=E10539),0)),"")</f>
        <v/>
      </c>
      <c r="G10539" s="14" t="n"/>
    </row>
    <row r="10540">
      <c r="A10540" s="10" t="n"/>
      <c r="D10540">
        <f>IFERROR(VLOOKUP(C10540,Produtos!A:B,2,FALSE),"")</f>
        <v/>
      </c>
      <c r="F10540" s="10">
        <f>IFERROR(INDEX(Lotes!$E:$E,MATCH(1,(Lotes!$A:$A=C10540)*(Lotes!$C:$C=E10540),0)),"")</f>
        <v/>
      </c>
      <c r="G10540" s="14" t="n"/>
    </row>
    <row r="10541">
      <c r="A10541" s="10" t="n"/>
      <c r="D10541">
        <f>IFERROR(VLOOKUP(C10541,Produtos!A:B,2,FALSE),"")</f>
        <v/>
      </c>
      <c r="F10541" s="10">
        <f>IFERROR(INDEX(Lotes!$E:$E,MATCH(1,(Lotes!$A:$A=C10541)*(Lotes!$C:$C=E10541),0)),"")</f>
        <v/>
      </c>
      <c r="G10541" s="14" t="n"/>
    </row>
    <row r="10542">
      <c r="A10542" s="10" t="n"/>
      <c r="D10542">
        <f>IFERROR(VLOOKUP(C10542,Produtos!A:B,2,FALSE),"")</f>
        <v/>
      </c>
      <c r="F10542" s="10">
        <f>IFERROR(INDEX(Lotes!$E:$E,MATCH(1,(Lotes!$A:$A=C10542)*(Lotes!$C:$C=E10542),0)),"")</f>
        <v/>
      </c>
      <c r="G10542" s="14" t="n"/>
    </row>
    <row r="10543">
      <c r="A10543" s="10" t="n"/>
      <c r="D10543">
        <f>IFERROR(VLOOKUP(C10543,Produtos!A:B,2,FALSE),"")</f>
        <v/>
      </c>
      <c r="F10543" s="10">
        <f>IFERROR(INDEX(Lotes!$E:$E,MATCH(1,(Lotes!$A:$A=C10543)*(Lotes!$C:$C=E10543),0)),"")</f>
        <v/>
      </c>
      <c r="G10543" s="14" t="n"/>
    </row>
    <row r="10544">
      <c r="A10544" s="10" t="n"/>
      <c r="D10544">
        <f>IFERROR(VLOOKUP(C10544,Produtos!A:B,2,FALSE),"")</f>
        <v/>
      </c>
      <c r="F10544" s="10">
        <f>IFERROR(INDEX(Lotes!$E:$E,MATCH(1,(Lotes!$A:$A=C10544)*(Lotes!$C:$C=E10544),0)),"")</f>
        <v/>
      </c>
      <c r="G10544" s="14" t="n"/>
    </row>
    <row r="10545">
      <c r="A10545" s="10" t="n"/>
      <c r="D10545">
        <f>IFERROR(VLOOKUP(C10545,Produtos!A:B,2,FALSE),"")</f>
        <v/>
      </c>
      <c r="F10545" s="10">
        <f>IFERROR(INDEX(Lotes!$E:$E,MATCH(1,(Lotes!$A:$A=C10545)*(Lotes!$C:$C=E10545),0)),"")</f>
        <v/>
      </c>
      <c r="G10545" s="14" t="n"/>
    </row>
    <row r="10546">
      <c r="A10546" s="10" t="n"/>
      <c r="D10546">
        <f>IFERROR(VLOOKUP(C10546,Produtos!A:B,2,FALSE),"")</f>
        <v/>
      </c>
      <c r="F10546" s="10">
        <f>IFERROR(INDEX(Lotes!$E:$E,MATCH(1,(Lotes!$A:$A=C10546)*(Lotes!$C:$C=E10546),0)),"")</f>
        <v/>
      </c>
      <c r="G10546" s="14" t="n"/>
    </row>
    <row r="10547">
      <c r="A10547" s="10" t="n"/>
      <c r="D10547">
        <f>IFERROR(VLOOKUP(C10547,Produtos!A:B,2,FALSE),"")</f>
        <v/>
      </c>
      <c r="F10547" s="10">
        <f>IFERROR(INDEX(Lotes!$E:$E,MATCH(1,(Lotes!$A:$A=C10547)*(Lotes!$C:$C=E10547),0)),"")</f>
        <v/>
      </c>
      <c r="G10547" s="14" t="n"/>
    </row>
    <row r="10548">
      <c r="A10548" s="10" t="n"/>
      <c r="D10548">
        <f>IFERROR(VLOOKUP(C10548,Produtos!A:B,2,FALSE),"")</f>
        <v/>
      </c>
      <c r="F10548" s="10">
        <f>IFERROR(INDEX(Lotes!$E:$E,MATCH(1,(Lotes!$A:$A=C10548)*(Lotes!$C:$C=E10548),0)),"")</f>
        <v/>
      </c>
      <c r="G10548" s="14" t="n"/>
    </row>
    <row r="10549">
      <c r="A10549" s="10" t="n"/>
      <c r="D10549">
        <f>IFERROR(VLOOKUP(C10549,Produtos!A:B,2,FALSE),"")</f>
        <v/>
      </c>
      <c r="F10549" s="10">
        <f>IFERROR(INDEX(Lotes!$E:$E,MATCH(1,(Lotes!$A:$A=C10549)*(Lotes!$C:$C=E10549),0)),"")</f>
        <v/>
      </c>
      <c r="G10549" s="14" t="n"/>
    </row>
    <row r="10550">
      <c r="A10550" s="10" t="n"/>
      <c r="D10550">
        <f>IFERROR(VLOOKUP(C10550,Produtos!A:B,2,FALSE),"")</f>
        <v/>
      </c>
      <c r="F10550" s="10">
        <f>IFERROR(INDEX(Lotes!$E:$E,MATCH(1,(Lotes!$A:$A=C10550)*(Lotes!$C:$C=E10550),0)),"")</f>
        <v/>
      </c>
      <c r="G10550" s="14" t="n"/>
    </row>
    <row r="10551">
      <c r="A10551" s="10" t="n"/>
      <c r="D10551">
        <f>IFERROR(VLOOKUP(C10551,Produtos!A:B,2,FALSE),"")</f>
        <v/>
      </c>
      <c r="F10551" s="10">
        <f>IFERROR(INDEX(Lotes!$E:$E,MATCH(1,(Lotes!$A:$A=C10551)*(Lotes!$C:$C=E10551),0)),"")</f>
        <v/>
      </c>
      <c r="G10551" s="14" t="n"/>
    </row>
    <row r="10552">
      <c r="A10552" s="10" t="n"/>
      <c r="D10552">
        <f>IFERROR(VLOOKUP(C10552,Produtos!A:B,2,FALSE),"")</f>
        <v/>
      </c>
      <c r="F10552" s="10">
        <f>IFERROR(INDEX(Lotes!$E:$E,MATCH(1,(Lotes!$A:$A=C10552)*(Lotes!$C:$C=E10552),0)),"")</f>
        <v/>
      </c>
      <c r="G10552" s="14" t="n"/>
    </row>
    <row r="10553">
      <c r="A10553" s="10" t="n"/>
      <c r="D10553">
        <f>IFERROR(VLOOKUP(C10553,Produtos!A:B,2,FALSE),"")</f>
        <v/>
      </c>
      <c r="F10553" s="10">
        <f>IFERROR(INDEX(Lotes!$E:$E,MATCH(1,(Lotes!$A:$A=C10553)*(Lotes!$C:$C=E10553),0)),"")</f>
        <v/>
      </c>
      <c r="G10553" s="14" t="n"/>
    </row>
    <row r="10554">
      <c r="A10554" s="10" t="n"/>
      <c r="D10554">
        <f>IFERROR(VLOOKUP(C10554,Produtos!A:B,2,FALSE),"")</f>
        <v/>
      </c>
      <c r="F10554" s="10">
        <f>IFERROR(INDEX(Lotes!$E:$E,MATCH(1,(Lotes!$A:$A=C10554)*(Lotes!$C:$C=E10554),0)),"")</f>
        <v/>
      </c>
      <c r="G10554" s="14" t="n"/>
    </row>
    <row r="10555">
      <c r="A10555" s="10" t="n"/>
      <c r="D10555">
        <f>IFERROR(VLOOKUP(C10555,Produtos!A:B,2,FALSE),"")</f>
        <v/>
      </c>
      <c r="F10555" s="10">
        <f>IFERROR(INDEX(Lotes!$E:$E,MATCH(1,(Lotes!$A:$A=C10555)*(Lotes!$C:$C=E10555),0)),"")</f>
        <v/>
      </c>
      <c r="G10555" s="14" t="n"/>
    </row>
    <row r="10556">
      <c r="A10556" s="10" t="n"/>
      <c r="D10556">
        <f>IFERROR(VLOOKUP(C10556,Produtos!A:B,2,FALSE),"")</f>
        <v/>
      </c>
      <c r="F10556" s="10">
        <f>IFERROR(INDEX(Lotes!$E:$E,MATCH(1,(Lotes!$A:$A=C10556)*(Lotes!$C:$C=E10556),0)),"")</f>
        <v/>
      </c>
      <c r="G10556" s="14" t="n"/>
    </row>
    <row r="10557">
      <c r="A10557" s="10" t="n"/>
      <c r="D10557">
        <f>IFERROR(VLOOKUP(C10557,Produtos!A:B,2,FALSE),"")</f>
        <v/>
      </c>
      <c r="F10557" s="10">
        <f>IFERROR(INDEX(Lotes!$E:$E,MATCH(1,(Lotes!$A:$A=C10557)*(Lotes!$C:$C=E10557),0)),"")</f>
        <v/>
      </c>
      <c r="G10557" s="14" t="n"/>
    </row>
    <row r="10558">
      <c r="A10558" s="10" t="n"/>
      <c r="D10558">
        <f>IFERROR(VLOOKUP(C10558,Produtos!A:B,2,FALSE),"")</f>
        <v/>
      </c>
      <c r="F10558" s="10">
        <f>IFERROR(INDEX(Lotes!$E:$E,MATCH(1,(Lotes!$A:$A=C10558)*(Lotes!$C:$C=E10558),0)),"")</f>
        <v/>
      </c>
      <c r="G10558" s="14" t="n"/>
    </row>
    <row r="10559">
      <c r="A10559" s="10" t="n"/>
      <c r="D10559">
        <f>IFERROR(VLOOKUP(C10559,Produtos!A:B,2,FALSE),"")</f>
        <v/>
      </c>
      <c r="F10559" s="10">
        <f>IFERROR(INDEX(Lotes!$E:$E,MATCH(1,(Lotes!$A:$A=C10559)*(Lotes!$C:$C=E10559),0)),"")</f>
        <v/>
      </c>
      <c r="G10559" s="14" t="n"/>
    </row>
    <row r="10560">
      <c r="A10560" s="10" t="n"/>
      <c r="D10560">
        <f>IFERROR(VLOOKUP(C10560,Produtos!A:B,2,FALSE),"")</f>
        <v/>
      </c>
      <c r="F10560" s="10">
        <f>IFERROR(INDEX(Lotes!$E:$E,MATCH(1,(Lotes!$A:$A=C10560)*(Lotes!$C:$C=E10560),0)),"")</f>
        <v/>
      </c>
      <c r="G10560" s="14" t="n"/>
    </row>
    <row r="10561">
      <c r="A10561" s="10" t="n"/>
      <c r="D10561">
        <f>IFERROR(VLOOKUP(C10561,Produtos!A:B,2,FALSE),"")</f>
        <v/>
      </c>
      <c r="F10561" s="10">
        <f>IFERROR(INDEX(Lotes!$E:$E,MATCH(1,(Lotes!$A:$A=C10561)*(Lotes!$C:$C=E10561),0)),"")</f>
        <v/>
      </c>
      <c r="G10561" s="14" t="n"/>
    </row>
    <row r="10562">
      <c r="A10562" s="10" t="n"/>
      <c r="D10562">
        <f>IFERROR(VLOOKUP(C10562,Produtos!A:B,2,FALSE),"")</f>
        <v/>
      </c>
      <c r="F10562" s="10">
        <f>IFERROR(INDEX(Lotes!$E:$E,MATCH(1,(Lotes!$A:$A=C10562)*(Lotes!$C:$C=E10562),0)),"")</f>
        <v/>
      </c>
      <c r="G10562" s="14" t="n"/>
    </row>
    <row r="10563">
      <c r="A10563" s="10" t="n"/>
      <c r="D10563">
        <f>IFERROR(VLOOKUP(C10563,Produtos!A:B,2,FALSE),"")</f>
        <v/>
      </c>
      <c r="F10563" s="10">
        <f>IFERROR(INDEX(Lotes!$E:$E,MATCH(1,(Lotes!$A:$A=C10563)*(Lotes!$C:$C=E10563),0)),"")</f>
        <v/>
      </c>
      <c r="G10563" s="14" t="n"/>
    </row>
    <row r="10564">
      <c r="A10564" s="10" t="n"/>
      <c r="D10564">
        <f>IFERROR(VLOOKUP(C10564,Produtos!A:B,2,FALSE),"")</f>
        <v/>
      </c>
      <c r="F10564" s="10">
        <f>IFERROR(INDEX(Lotes!$E:$E,MATCH(1,(Lotes!$A:$A=C10564)*(Lotes!$C:$C=E10564),0)),"")</f>
        <v/>
      </c>
      <c r="G10564" s="14" t="n"/>
    </row>
    <row r="10565">
      <c r="A10565" s="10" t="n"/>
      <c r="D10565">
        <f>IFERROR(VLOOKUP(C10565,Produtos!A:B,2,FALSE),"")</f>
        <v/>
      </c>
      <c r="F10565" s="10">
        <f>IFERROR(INDEX(Lotes!$E:$E,MATCH(1,(Lotes!$A:$A=C10565)*(Lotes!$C:$C=E10565),0)),"")</f>
        <v/>
      </c>
      <c r="G10565" s="14" t="n"/>
    </row>
    <row r="10566">
      <c r="A10566" s="10" t="n"/>
      <c r="D10566">
        <f>IFERROR(VLOOKUP(C10566,Produtos!A:B,2,FALSE),"")</f>
        <v/>
      </c>
      <c r="F10566" s="10">
        <f>IFERROR(INDEX(Lotes!$E:$E,MATCH(1,(Lotes!$A:$A=C10566)*(Lotes!$C:$C=E10566),0)),"")</f>
        <v/>
      </c>
      <c r="G10566" s="14" t="n"/>
    </row>
    <row r="10567">
      <c r="A10567" s="10" t="n"/>
      <c r="D10567">
        <f>IFERROR(VLOOKUP(C10567,Produtos!A:B,2,FALSE),"")</f>
        <v/>
      </c>
      <c r="F10567" s="10">
        <f>IFERROR(INDEX(Lotes!$E:$E,MATCH(1,(Lotes!$A:$A=C10567)*(Lotes!$C:$C=E10567),0)),"")</f>
        <v/>
      </c>
      <c r="G10567" s="14" t="n"/>
    </row>
    <row r="10568">
      <c r="A10568" s="10" t="n"/>
      <c r="D10568">
        <f>IFERROR(VLOOKUP(C10568,Produtos!A:B,2,FALSE),"")</f>
        <v/>
      </c>
      <c r="F10568" s="10">
        <f>IFERROR(INDEX(Lotes!$E:$E,MATCH(1,(Lotes!$A:$A=C10568)*(Lotes!$C:$C=E10568),0)),"")</f>
        <v/>
      </c>
      <c r="G10568" s="14" t="n"/>
    </row>
    <row r="10569">
      <c r="A10569" s="10" t="n"/>
      <c r="D10569">
        <f>IFERROR(VLOOKUP(C10569,Produtos!A:B,2,FALSE),"")</f>
        <v/>
      </c>
      <c r="F10569" s="10">
        <f>IFERROR(INDEX(Lotes!$E:$E,MATCH(1,(Lotes!$A:$A=C10569)*(Lotes!$C:$C=E10569),0)),"")</f>
        <v/>
      </c>
      <c r="G10569" s="14" t="n"/>
    </row>
    <row r="10570">
      <c r="A10570" s="10" t="n"/>
      <c r="D10570">
        <f>IFERROR(VLOOKUP(C10570,Produtos!A:B,2,FALSE),"")</f>
        <v/>
      </c>
      <c r="F10570" s="10">
        <f>IFERROR(INDEX(Lotes!$E:$E,MATCH(1,(Lotes!$A:$A=C10570)*(Lotes!$C:$C=E10570),0)),"")</f>
        <v/>
      </c>
      <c r="G10570" s="14" t="n"/>
    </row>
    <row r="10571">
      <c r="A10571" s="10" t="n"/>
      <c r="D10571">
        <f>IFERROR(VLOOKUP(C10571,Produtos!A:B,2,FALSE),"")</f>
        <v/>
      </c>
      <c r="F10571" s="10">
        <f>IFERROR(INDEX(Lotes!$E:$E,MATCH(1,(Lotes!$A:$A=C10571)*(Lotes!$C:$C=E10571),0)),"")</f>
        <v/>
      </c>
      <c r="G10571" s="14" t="n"/>
    </row>
    <row r="10572">
      <c r="A10572" s="10" t="n"/>
      <c r="D10572">
        <f>IFERROR(VLOOKUP(C10572,Produtos!A:B,2,FALSE),"")</f>
        <v/>
      </c>
      <c r="F10572" s="10">
        <f>IFERROR(INDEX(Lotes!$E:$E,MATCH(1,(Lotes!$A:$A=C10572)*(Lotes!$C:$C=E10572),0)),"")</f>
        <v/>
      </c>
      <c r="G10572" s="14" t="n"/>
    </row>
    <row r="10573">
      <c r="A10573" s="10" t="n"/>
      <c r="D10573">
        <f>IFERROR(VLOOKUP(C10573,Produtos!A:B,2,FALSE),"")</f>
        <v/>
      </c>
      <c r="F10573" s="10">
        <f>IFERROR(INDEX(Lotes!$E:$E,MATCH(1,(Lotes!$A:$A=C10573)*(Lotes!$C:$C=E10573),0)),"")</f>
        <v/>
      </c>
      <c r="G10573" s="14" t="n"/>
    </row>
    <row r="10574">
      <c r="A10574" s="10" t="n"/>
      <c r="D10574">
        <f>IFERROR(VLOOKUP(C10574,Produtos!A:B,2,FALSE),"")</f>
        <v/>
      </c>
      <c r="F10574" s="10">
        <f>IFERROR(INDEX(Lotes!$E:$E,MATCH(1,(Lotes!$A:$A=C10574)*(Lotes!$C:$C=E10574),0)),"")</f>
        <v/>
      </c>
      <c r="G10574" s="14" t="n"/>
    </row>
    <row r="10575">
      <c r="A10575" s="10" t="n"/>
      <c r="D10575">
        <f>IFERROR(VLOOKUP(C10575,Produtos!A:B,2,FALSE),"")</f>
        <v/>
      </c>
      <c r="F10575" s="10">
        <f>IFERROR(INDEX(Lotes!$E:$E,MATCH(1,(Lotes!$A:$A=C10575)*(Lotes!$C:$C=E10575),0)),"")</f>
        <v/>
      </c>
      <c r="G10575" s="14" t="n"/>
    </row>
    <row r="10576">
      <c r="A10576" s="10" t="n"/>
      <c r="D10576">
        <f>IFERROR(VLOOKUP(C10576,Produtos!A:B,2,FALSE),"")</f>
        <v/>
      </c>
      <c r="F10576" s="10">
        <f>IFERROR(INDEX(Lotes!$E:$E,MATCH(1,(Lotes!$A:$A=C10576)*(Lotes!$C:$C=E10576),0)),"")</f>
        <v/>
      </c>
      <c r="G10576" s="14" t="n"/>
    </row>
    <row r="10577">
      <c r="A10577" s="10" t="n"/>
      <c r="D10577">
        <f>IFERROR(VLOOKUP(C10577,Produtos!A:B,2,FALSE),"")</f>
        <v/>
      </c>
      <c r="F10577" s="10">
        <f>IFERROR(INDEX(Lotes!$E:$E,MATCH(1,(Lotes!$A:$A=C10577)*(Lotes!$C:$C=E10577),0)),"")</f>
        <v/>
      </c>
      <c r="G10577" s="14" t="n"/>
    </row>
    <row r="10578">
      <c r="A10578" s="10" t="n"/>
      <c r="D10578">
        <f>IFERROR(VLOOKUP(C10578,Produtos!A:B,2,FALSE),"")</f>
        <v/>
      </c>
      <c r="F10578" s="10">
        <f>IFERROR(INDEX(Lotes!$E:$E,MATCH(1,(Lotes!$A:$A=C10578)*(Lotes!$C:$C=E10578),0)),"")</f>
        <v/>
      </c>
      <c r="G10578" s="14" t="n"/>
    </row>
    <row r="10579">
      <c r="A10579" s="10" t="n"/>
      <c r="D10579">
        <f>IFERROR(VLOOKUP(C10579,Produtos!A:B,2,FALSE),"")</f>
        <v/>
      </c>
      <c r="F10579" s="10">
        <f>IFERROR(INDEX(Lotes!$E:$E,MATCH(1,(Lotes!$A:$A=C10579)*(Lotes!$C:$C=E10579),0)),"")</f>
        <v/>
      </c>
      <c r="G10579" s="14" t="n"/>
    </row>
    <row r="10580">
      <c r="A10580" s="10" t="n"/>
      <c r="D10580">
        <f>IFERROR(VLOOKUP(C10580,Produtos!A:B,2,FALSE),"")</f>
        <v/>
      </c>
      <c r="F10580" s="10">
        <f>IFERROR(INDEX(Lotes!$E:$E,MATCH(1,(Lotes!$A:$A=C10580)*(Lotes!$C:$C=E10580),0)),"")</f>
        <v/>
      </c>
      <c r="G10580" s="14" t="n"/>
    </row>
    <row r="10581">
      <c r="A10581" s="10" t="n"/>
      <c r="D10581">
        <f>IFERROR(VLOOKUP(C10581,Produtos!A:B,2,FALSE),"")</f>
        <v/>
      </c>
      <c r="F10581" s="10">
        <f>IFERROR(INDEX(Lotes!$E:$E,MATCH(1,(Lotes!$A:$A=C10581)*(Lotes!$C:$C=E10581),0)),"")</f>
        <v/>
      </c>
      <c r="G10581" s="14" t="n"/>
    </row>
    <row r="10582">
      <c r="A10582" s="10" t="n"/>
      <c r="D10582">
        <f>IFERROR(VLOOKUP(C10582,Produtos!A:B,2,FALSE),"")</f>
        <v/>
      </c>
      <c r="F10582" s="10">
        <f>IFERROR(INDEX(Lotes!$E:$E,MATCH(1,(Lotes!$A:$A=C10582)*(Lotes!$C:$C=E10582),0)),"")</f>
        <v/>
      </c>
      <c r="G10582" s="14" t="n"/>
    </row>
    <row r="10583">
      <c r="A10583" s="10" t="n"/>
      <c r="D10583">
        <f>IFERROR(VLOOKUP(C10583,Produtos!A:B,2,FALSE),"")</f>
        <v/>
      </c>
      <c r="F10583" s="10">
        <f>IFERROR(INDEX(Lotes!$E:$E,MATCH(1,(Lotes!$A:$A=C10583)*(Lotes!$C:$C=E10583),0)),"")</f>
        <v/>
      </c>
      <c r="G10583" s="14" t="n"/>
    </row>
    <row r="10584">
      <c r="A10584" s="10" t="n"/>
      <c r="D10584">
        <f>IFERROR(VLOOKUP(C10584,Produtos!A:B,2,FALSE),"")</f>
        <v/>
      </c>
      <c r="F10584" s="10">
        <f>IFERROR(INDEX(Lotes!$E:$E,MATCH(1,(Lotes!$A:$A=C10584)*(Lotes!$C:$C=E10584),0)),"")</f>
        <v/>
      </c>
      <c r="G10584" s="14" t="n"/>
    </row>
    <row r="10585">
      <c r="A10585" s="10" t="n"/>
      <c r="D10585">
        <f>IFERROR(VLOOKUP(C10585,Produtos!A:B,2,FALSE),"")</f>
        <v/>
      </c>
      <c r="F10585" s="10">
        <f>IFERROR(INDEX(Lotes!$E:$E,MATCH(1,(Lotes!$A:$A=C10585)*(Lotes!$C:$C=E10585),0)),"")</f>
        <v/>
      </c>
      <c r="G10585" s="14" t="n"/>
    </row>
    <row r="10586">
      <c r="A10586" s="10" t="n"/>
      <c r="D10586">
        <f>IFERROR(VLOOKUP(C10586,Produtos!A:B,2,FALSE),"")</f>
        <v/>
      </c>
      <c r="F10586" s="10">
        <f>IFERROR(INDEX(Lotes!$E:$E,MATCH(1,(Lotes!$A:$A=C10586)*(Lotes!$C:$C=E10586),0)),"")</f>
        <v/>
      </c>
      <c r="G10586" s="14" t="n"/>
    </row>
    <row r="10587">
      <c r="A10587" s="10" t="n"/>
      <c r="D10587">
        <f>IFERROR(VLOOKUP(C10587,Produtos!A:B,2,FALSE),"")</f>
        <v/>
      </c>
      <c r="F10587" s="10">
        <f>IFERROR(INDEX(Lotes!$E:$E,MATCH(1,(Lotes!$A:$A=C10587)*(Lotes!$C:$C=E10587),0)),"")</f>
        <v/>
      </c>
      <c r="G10587" s="14" t="n"/>
    </row>
    <row r="10588">
      <c r="A10588" s="10" t="n"/>
      <c r="D10588">
        <f>IFERROR(VLOOKUP(C10588,Produtos!A:B,2,FALSE),"")</f>
        <v/>
      </c>
      <c r="F10588" s="10">
        <f>IFERROR(INDEX(Lotes!$E:$E,MATCH(1,(Lotes!$A:$A=C10588)*(Lotes!$C:$C=E10588),0)),"")</f>
        <v/>
      </c>
      <c r="G10588" s="14" t="n"/>
    </row>
    <row r="10589">
      <c r="A10589" s="10" t="n"/>
      <c r="D10589">
        <f>IFERROR(VLOOKUP(C10589,Produtos!A:B,2,FALSE),"")</f>
        <v/>
      </c>
      <c r="F10589" s="10">
        <f>IFERROR(INDEX(Lotes!$E:$E,MATCH(1,(Lotes!$A:$A=C10589)*(Lotes!$C:$C=E10589),0)),"")</f>
        <v/>
      </c>
      <c r="G10589" s="14" t="n"/>
    </row>
    <row r="10590">
      <c r="A10590" s="10" t="n"/>
      <c r="D10590">
        <f>IFERROR(VLOOKUP(C10590,Produtos!A:B,2,FALSE),"")</f>
        <v/>
      </c>
      <c r="F10590" s="10">
        <f>IFERROR(INDEX(Lotes!$E:$E,MATCH(1,(Lotes!$A:$A=C10590)*(Lotes!$C:$C=E10590),0)),"")</f>
        <v/>
      </c>
      <c r="G10590" s="14" t="n"/>
    </row>
    <row r="10591">
      <c r="A10591" s="10" t="n"/>
      <c r="D10591">
        <f>IFERROR(VLOOKUP(C10591,Produtos!A:B,2,FALSE),"")</f>
        <v/>
      </c>
      <c r="F10591" s="10">
        <f>IFERROR(INDEX(Lotes!$E:$E,MATCH(1,(Lotes!$A:$A=C10591)*(Lotes!$C:$C=E10591),0)),"")</f>
        <v/>
      </c>
      <c r="G10591" s="14" t="n"/>
    </row>
    <row r="10592">
      <c r="A10592" s="10" t="n"/>
      <c r="D10592">
        <f>IFERROR(VLOOKUP(C10592,Produtos!A:B,2,FALSE),"")</f>
        <v/>
      </c>
      <c r="F10592" s="10">
        <f>IFERROR(INDEX(Lotes!$E:$E,MATCH(1,(Lotes!$A:$A=C10592)*(Lotes!$C:$C=E10592),0)),"")</f>
        <v/>
      </c>
      <c r="G10592" s="14" t="n"/>
    </row>
    <row r="10593">
      <c r="A10593" s="10" t="n"/>
      <c r="D10593">
        <f>IFERROR(VLOOKUP(C10593,Produtos!A:B,2,FALSE),"")</f>
        <v/>
      </c>
      <c r="F10593" s="10">
        <f>IFERROR(INDEX(Lotes!$E:$E,MATCH(1,(Lotes!$A:$A=C10593)*(Lotes!$C:$C=E10593),0)),"")</f>
        <v/>
      </c>
      <c r="G10593" s="14" t="n"/>
    </row>
    <row r="10594">
      <c r="A10594" s="10" t="n"/>
      <c r="D10594">
        <f>IFERROR(VLOOKUP(C10594,Produtos!A:B,2,FALSE),"")</f>
        <v/>
      </c>
      <c r="F10594" s="10">
        <f>IFERROR(INDEX(Lotes!$E:$E,MATCH(1,(Lotes!$A:$A=C10594)*(Lotes!$C:$C=E10594),0)),"")</f>
        <v/>
      </c>
      <c r="G10594" s="14" t="n"/>
    </row>
    <row r="10595">
      <c r="A10595" s="10" t="n"/>
      <c r="D10595">
        <f>IFERROR(VLOOKUP(C10595,Produtos!A:B,2,FALSE),"")</f>
        <v/>
      </c>
      <c r="F10595" s="10">
        <f>IFERROR(INDEX(Lotes!$E:$E,MATCH(1,(Lotes!$A:$A=C10595)*(Lotes!$C:$C=E10595),0)),"")</f>
        <v/>
      </c>
      <c r="G10595" s="14" t="n"/>
    </row>
    <row r="10596">
      <c r="A10596" s="10" t="n"/>
      <c r="D10596">
        <f>IFERROR(VLOOKUP(C10596,Produtos!A:B,2,FALSE),"")</f>
        <v/>
      </c>
      <c r="F10596" s="10">
        <f>IFERROR(INDEX(Lotes!$E:$E,MATCH(1,(Lotes!$A:$A=C10596)*(Lotes!$C:$C=E10596),0)),"")</f>
        <v/>
      </c>
      <c r="G10596" s="14" t="n"/>
    </row>
    <row r="10597">
      <c r="A10597" s="10" t="n"/>
      <c r="D10597">
        <f>IFERROR(VLOOKUP(C10597,Produtos!A:B,2,FALSE),"")</f>
        <v/>
      </c>
      <c r="F10597" s="10">
        <f>IFERROR(INDEX(Lotes!$E:$E,MATCH(1,(Lotes!$A:$A=C10597)*(Lotes!$C:$C=E10597),0)),"")</f>
        <v/>
      </c>
      <c r="G10597" s="14" t="n"/>
    </row>
    <row r="10598">
      <c r="A10598" s="10" t="n"/>
      <c r="D10598">
        <f>IFERROR(VLOOKUP(C10598,Produtos!A:B,2,FALSE),"")</f>
        <v/>
      </c>
      <c r="F10598" s="10">
        <f>IFERROR(INDEX(Lotes!$E:$E,MATCH(1,(Lotes!$A:$A=C10598)*(Lotes!$C:$C=E10598),0)),"")</f>
        <v/>
      </c>
      <c r="G10598" s="14" t="n"/>
    </row>
    <row r="10599">
      <c r="A10599" s="10" t="n"/>
      <c r="D10599">
        <f>IFERROR(VLOOKUP(C10599,Produtos!A:B,2,FALSE),"")</f>
        <v/>
      </c>
      <c r="F10599" s="10">
        <f>IFERROR(INDEX(Lotes!$E:$E,MATCH(1,(Lotes!$A:$A=C10599)*(Lotes!$C:$C=E10599),0)),"")</f>
        <v/>
      </c>
      <c r="G10599" s="14" t="n"/>
    </row>
    <row r="10600">
      <c r="A10600" s="10" t="n"/>
      <c r="D10600">
        <f>IFERROR(VLOOKUP(C10600,Produtos!A:B,2,FALSE),"")</f>
        <v/>
      </c>
      <c r="F10600" s="10">
        <f>IFERROR(INDEX(Lotes!$E:$E,MATCH(1,(Lotes!$A:$A=C10600)*(Lotes!$C:$C=E10600),0)),"")</f>
        <v/>
      </c>
      <c r="G10600" s="14" t="n"/>
    </row>
    <row r="10601">
      <c r="A10601" s="10" t="n"/>
      <c r="D10601">
        <f>IFERROR(VLOOKUP(C10601,Produtos!A:B,2,FALSE),"")</f>
        <v/>
      </c>
      <c r="F10601" s="10">
        <f>IFERROR(INDEX(Lotes!$E:$E,MATCH(1,(Lotes!$A:$A=C10601)*(Lotes!$C:$C=E10601),0)),"")</f>
        <v/>
      </c>
      <c r="G10601" s="14" t="n"/>
    </row>
    <row r="10602">
      <c r="A10602" s="10" t="n"/>
      <c r="D10602">
        <f>IFERROR(VLOOKUP(C10602,Produtos!A:B,2,FALSE),"")</f>
        <v/>
      </c>
      <c r="F10602" s="10">
        <f>IFERROR(INDEX(Lotes!$E:$E,MATCH(1,(Lotes!$A:$A=C10602)*(Lotes!$C:$C=E10602),0)),"")</f>
        <v/>
      </c>
      <c r="G10602" s="14" t="n"/>
    </row>
    <row r="10603">
      <c r="A10603" s="10" t="n"/>
      <c r="D10603">
        <f>IFERROR(VLOOKUP(C10603,Produtos!A:B,2,FALSE),"")</f>
        <v/>
      </c>
      <c r="F10603" s="10">
        <f>IFERROR(INDEX(Lotes!$E:$E,MATCH(1,(Lotes!$A:$A=C10603)*(Lotes!$C:$C=E10603),0)),"")</f>
        <v/>
      </c>
      <c r="G10603" s="14" t="n"/>
    </row>
    <row r="10604">
      <c r="A10604" s="10" t="n"/>
      <c r="D10604">
        <f>IFERROR(VLOOKUP(C10604,Produtos!A:B,2,FALSE),"")</f>
        <v/>
      </c>
      <c r="F10604" s="10">
        <f>IFERROR(INDEX(Lotes!$E:$E,MATCH(1,(Lotes!$A:$A=C10604)*(Lotes!$C:$C=E10604),0)),"")</f>
        <v/>
      </c>
      <c r="G10604" s="14" t="n"/>
    </row>
    <row r="10605">
      <c r="A10605" s="10" t="n"/>
      <c r="D10605">
        <f>IFERROR(VLOOKUP(C10605,Produtos!A:B,2,FALSE),"")</f>
        <v/>
      </c>
      <c r="F10605" s="10">
        <f>IFERROR(INDEX(Lotes!$E:$E,MATCH(1,(Lotes!$A:$A=C10605)*(Lotes!$C:$C=E10605),0)),"")</f>
        <v/>
      </c>
      <c r="G10605" s="14" t="n"/>
    </row>
    <row r="10606">
      <c r="A10606" s="10" t="n"/>
      <c r="D10606">
        <f>IFERROR(VLOOKUP(C10606,Produtos!A:B,2,FALSE),"")</f>
        <v/>
      </c>
      <c r="F10606" s="10">
        <f>IFERROR(INDEX(Lotes!$E:$E,MATCH(1,(Lotes!$A:$A=C10606)*(Lotes!$C:$C=E10606),0)),"")</f>
        <v/>
      </c>
      <c r="G10606" s="14" t="n"/>
    </row>
    <row r="10607">
      <c r="A10607" s="10" t="n"/>
      <c r="D10607">
        <f>IFERROR(VLOOKUP(C10607,Produtos!A:B,2,FALSE),"")</f>
        <v/>
      </c>
      <c r="F10607" s="10">
        <f>IFERROR(INDEX(Lotes!$E:$E,MATCH(1,(Lotes!$A:$A=C10607)*(Lotes!$C:$C=E10607),0)),"")</f>
        <v/>
      </c>
      <c r="G10607" s="14" t="n"/>
    </row>
    <row r="10608">
      <c r="A10608" s="10" t="n"/>
      <c r="D10608">
        <f>IFERROR(VLOOKUP(C10608,Produtos!A:B,2,FALSE),"")</f>
        <v/>
      </c>
      <c r="F10608" s="10">
        <f>IFERROR(INDEX(Lotes!$E:$E,MATCH(1,(Lotes!$A:$A=C10608)*(Lotes!$C:$C=E10608),0)),"")</f>
        <v/>
      </c>
      <c r="G10608" s="14" t="n"/>
    </row>
    <row r="10609">
      <c r="A10609" s="10" t="n"/>
      <c r="D10609">
        <f>IFERROR(VLOOKUP(C10609,Produtos!A:B,2,FALSE),"")</f>
        <v/>
      </c>
      <c r="F10609" s="10">
        <f>IFERROR(INDEX(Lotes!$E:$E,MATCH(1,(Lotes!$A:$A=C10609)*(Lotes!$C:$C=E10609),0)),"")</f>
        <v/>
      </c>
      <c r="G10609" s="14" t="n"/>
    </row>
    <row r="10610">
      <c r="A10610" s="10" t="n"/>
      <c r="D10610">
        <f>IFERROR(VLOOKUP(C10610,Produtos!A:B,2,FALSE),"")</f>
        <v/>
      </c>
      <c r="F10610" s="10">
        <f>IFERROR(INDEX(Lotes!$E:$E,MATCH(1,(Lotes!$A:$A=C10610)*(Lotes!$C:$C=E10610),0)),"")</f>
        <v/>
      </c>
      <c r="G10610" s="14" t="n"/>
    </row>
    <row r="10611">
      <c r="A10611" s="10" t="n"/>
      <c r="D10611">
        <f>IFERROR(VLOOKUP(C10611,Produtos!A:B,2,FALSE),"")</f>
        <v/>
      </c>
      <c r="F10611" s="10">
        <f>IFERROR(INDEX(Lotes!$E:$E,MATCH(1,(Lotes!$A:$A=C10611)*(Lotes!$C:$C=E10611),0)),"")</f>
        <v/>
      </c>
      <c r="G10611" s="14" t="n"/>
    </row>
    <row r="10612">
      <c r="A10612" s="10" t="n"/>
      <c r="D10612">
        <f>IFERROR(VLOOKUP(C10612,Produtos!A:B,2,FALSE),"")</f>
        <v/>
      </c>
      <c r="F10612" s="10">
        <f>IFERROR(INDEX(Lotes!$E:$E,MATCH(1,(Lotes!$A:$A=C10612)*(Lotes!$C:$C=E10612),0)),"")</f>
        <v/>
      </c>
      <c r="G10612" s="14" t="n"/>
    </row>
    <row r="10613">
      <c r="A10613" s="10" t="n"/>
      <c r="D10613">
        <f>IFERROR(VLOOKUP(C10613,Produtos!A:B,2,FALSE),"")</f>
        <v/>
      </c>
      <c r="F10613" s="10">
        <f>IFERROR(INDEX(Lotes!$E:$E,MATCH(1,(Lotes!$A:$A=C10613)*(Lotes!$C:$C=E10613),0)),"")</f>
        <v/>
      </c>
      <c r="G10613" s="14" t="n"/>
    </row>
    <row r="10614">
      <c r="A10614" s="10" t="n"/>
      <c r="D10614">
        <f>IFERROR(VLOOKUP(C10614,Produtos!A:B,2,FALSE),"")</f>
        <v/>
      </c>
      <c r="F10614" s="10">
        <f>IFERROR(INDEX(Lotes!$E:$E,MATCH(1,(Lotes!$A:$A=C10614)*(Lotes!$C:$C=E10614),0)),"")</f>
        <v/>
      </c>
      <c r="G10614" s="14" t="n"/>
    </row>
    <row r="10615">
      <c r="A10615" s="10" t="n"/>
      <c r="D10615">
        <f>IFERROR(VLOOKUP(C10615,Produtos!A:B,2,FALSE),"")</f>
        <v/>
      </c>
      <c r="F10615" s="10">
        <f>IFERROR(INDEX(Lotes!$E:$E,MATCH(1,(Lotes!$A:$A=C10615)*(Lotes!$C:$C=E10615),0)),"")</f>
        <v/>
      </c>
      <c r="G10615" s="14" t="n"/>
    </row>
    <row r="10616">
      <c r="A10616" s="10" t="n"/>
      <c r="D10616">
        <f>IFERROR(VLOOKUP(C10616,Produtos!A:B,2,FALSE),"")</f>
        <v/>
      </c>
      <c r="F10616" s="10">
        <f>IFERROR(INDEX(Lotes!$E:$E,MATCH(1,(Lotes!$A:$A=C10616)*(Lotes!$C:$C=E10616),0)),"")</f>
        <v/>
      </c>
      <c r="G10616" s="14" t="n"/>
    </row>
    <row r="10617">
      <c r="A10617" s="10" t="n"/>
      <c r="D10617">
        <f>IFERROR(VLOOKUP(C10617,Produtos!A:B,2,FALSE),"")</f>
        <v/>
      </c>
      <c r="F10617" s="10">
        <f>IFERROR(INDEX(Lotes!$E:$E,MATCH(1,(Lotes!$A:$A=C10617)*(Lotes!$C:$C=E10617),0)),"")</f>
        <v/>
      </c>
      <c r="G10617" s="14" t="n"/>
    </row>
    <row r="10618">
      <c r="A10618" s="10" t="n"/>
      <c r="D10618">
        <f>IFERROR(VLOOKUP(C10618,Produtos!A:B,2,FALSE),"")</f>
        <v/>
      </c>
      <c r="F10618" s="10">
        <f>IFERROR(INDEX(Lotes!$E:$E,MATCH(1,(Lotes!$A:$A=C10618)*(Lotes!$C:$C=E10618),0)),"")</f>
        <v/>
      </c>
      <c r="G10618" s="14" t="n"/>
    </row>
    <row r="10619">
      <c r="A10619" s="10" t="n"/>
      <c r="D10619">
        <f>IFERROR(VLOOKUP(C10619,Produtos!A:B,2,FALSE),"")</f>
        <v/>
      </c>
      <c r="F10619" s="10">
        <f>IFERROR(INDEX(Lotes!$E:$E,MATCH(1,(Lotes!$A:$A=C10619)*(Lotes!$C:$C=E10619),0)),"")</f>
        <v/>
      </c>
      <c r="G10619" s="14" t="n"/>
    </row>
    <row r="10620">
      <c r="A10620" s="10" t="n"/>
      <c r="D10620">
        <f>IFERROR(VLOOKUP(C10620,Produtos!A:B,2,FALSE),"")</f>
        <v/>
      </c>
      <c r="F10620" s="10">
        <f>IFERROR(INDEX(Lotes!$E:$E,MATCH(1,(Lotes!$A:$A=C10620)*(Lotes!$C:$C=E10620),0)),"")</f>
        <v/>
      </c>
      <c r="G10620" s="14" t="n"/>
    </row>
    <row r="10621">
      <c r="A10621" s="10" t="n"/>
      <c r="D10621">
        <f>IFERROR(VLOOKUP(C10621,Produtos!A:B,2,FALSE),"")</f>
        <v/>
      </c>
      <c r="F10621" s="10">
        <f>IFERROR(INDEX(Lotes!$E:$E,MATCH(1,(Lotes!$A:$A=C10621)*(Lotes!$C:$C=E10621),0)),"")</f>
        <v/>
      </c>
      <c r="G10621" s="14" t="n"/>
    </row>
    <row r="10622">
      <c r="A10622" s="10" t="n"/>
      <c r="D10622">
        <f>IFERROR(VLOOKUP(C10622,Produtos!A:B,2,FALSE),"")</f>
        <v/>
      </c>
      <c r="F10622" s="10">
        <f>IFERROR(INDEX(Lotes!$E:$E,MATCH(1,(Lotes!$A:$A=C10622)*(Lotes!$C:$C=E10622),0)),"")</f>
        <v/>
      </c>
      <c r="G10622" s="14" t="n"/>
    </row>
    <row r="10623">
      <c r="A10623" s="10" t="n"/>
      <c r="D10623">
        <f>IFERROR(VLOOKUP(C10623,Produtos!A:B,2,FALSE),"")</f>
        <v/>
      </c>
      <c r="F10623" s="10">
        <f>IFERROR(INDEX(Lotes!$E:$E,MATCH(1,(Lotes!$A:$A=C10623)*(Lotes!$C:$C=E10623),0)),"")</f>
        <v/>
      </c>
      <c r="G10623" s="14" t="n"/>
    </row>
    <row r="10624">
      <c r="A10624" s="10" t="n"/>
      <c r="D10624">
        <f>IFERROR(VLOOKUP(C10624,Produtos!A:B,2,FALSE),"")</f>
        <v/>
      </c>
      <c r="F10624" s="10">
        <f>IFERROR(INDEX(Lotes!$E:$E,MATCH(1,(Lotes!$A:$A=C10624)*(Lotes!$C:$C=E10624),0)),"")</f>
        <v/>
      </c>
      <c r="G10624" s="14" t="n"/>
    </row>
    <row r="10625">
      <c r="A10625" s="10" t="n"/>
      <c r="D10625">
        <f>IFERROR(VLOOKUP(C10625,Produtos!A:B,2,FALSE),"")</f>
        <v/>
      </c>
      <c r="F10625" s="10">
        <f>IFERROR(INDEX(Lotes!$E:$E,MATCH(1,(Lotes!$A:$A=C10625)*(Lotes!$C:$C=E10625),0)),"")</f>
        <v/>
      </c>
      <c r="G10625" s="14" t="n"/>
    </row>
    <row r="10626">
      <c r="A10626" s="10" t="n"/>
      <c r="D10626">
        <f>IFERROR(VLOOKUP(C10626,Produtos!A:B,2,FALSE),"")</f>
        <v/>
      </c>
      <c r="F10626" s="10">
        <f>IFERROR(INDEX(Lotes!$E:$E,MATCH(1,(Lotes!$A:$A=C10626)*(Lotes!$C:$C=E10626),0)),"")</f>
        <v/>
      </c>
      <c r="G10626" s="14" t="n"/>
    </row>
    <row r="10627">
      <c r="A10627" s="10" t="n"/>
      <c r="D10627">
        <f>IFERROR(VLOOKUP(C10627,Produtos!A:B,2,FALSE),"")</f>
        <v/>
      </c>
      <c r="F10627" s="10">
        <f>IFERROR(INDEX(Lotes!$E:$E,MATCH(1,(Lotes!$A:$A=C10627)*(Lotes!$C:$C=E10627),0)),"")</f>
        <v/>
      </c>
      <c r="G10627" s="14" t="n"/>
    </row>
    <row r="10628">
      <c r="A10628" s="10" t="n"/>
      <c r="D10628">
        <f>IFERROR(VLOOKUP(C10628,Produtos!A:B,2,FALSE),"")</f>
        <v/>
      </c>
      <c r="F10628" s="10">
        <f>IFERROR(INDEX(Lotes!$E:$E,MATCH(1,(Lotes!$A:$A=C10628)*(Lotes!$C:$C=E10628),0)),"")</f>
        <v/>
      </c>
      <c r="G10628" s="14" t="n"/>
    </row>
    <row r="10629">
      <c r="A10629" s="10" t="n"/>
      <c r="D10629">
        <f>IFERROR(VLOOKUP(C10629,Produtos!A:B,2,FALSE),"")</f>
        <v/>
      </c>
      <c r="F10629" s="10">
        <f>IFERROR(INDEX(Lotes!$E:$E,MATCH(1,(Lotes!$A:$A=C10629)*(Lotes!$C:$C=E10629),0)),"")</f>
        <v/>
      </c>
      <c r="G10629" s="14" t="n"/>
    </row>
    <row r="10630">
      <c r="A10630" s="10" t="n"/>
      <c r="D10630">
        <f>IFERROR(VLOOKUP(C10630,Produtos!A:B,2,FALSE),"")</f>
        <v/>
      </c>
      <c r="F10630" s="10">
        <f>IFERROR(INDEX(Lotes!$E:$E,MATCH(1,(Lotes!$A:$A=C10630)*(Lotes!$C:$C=E10630),0)),"")</f>
        <v/>
      </c>
      <c r="G10630" s="14" t="n"/>
    </row>
    <row r="10631">
      <c r="A10631" s="10" t="n"/>
      <c r="D10631">
        <f>IFERROR(VLOOKUP(C10631,Produtos!A:B,2,FALSE),"")</f>
        <v/>
      </c>
      <c r="F10631" s="10">
        <f>IFERROR(INDEX(Lotes!$E:$E,MATCH(1,(Lotes!$A:$A=C10631)*(Lotes!$C:$C=E10631),0)),"")</f>
        <v/>
      </c>
      <c r="G10631" s="14" t="n"/>
    </row>
    <row r="10632">
      <c r="A10632" s="10" t="n"/>
      <c r="D10632">
        <f>IFERROR(VLOOKUP(C10632,Produtos!A:B,2,FALSE),"")</f>
        <v/>
      </c>
      <c r="F10632" s="10">
        <f>IFERROR(INDEX(Lotes!$E:$E,MATCH(1,(Lotes!$A:$A=C10632)*(Lotes!$C:$C=E10632),0)),"")</f>
        <v/>
      </c>
      <c r="G10632" s="14" t="n"/>
    </row>
    <row r="10633">
      <c r="A10633" s="10" t="n"/>
      <c r="D10633">
        <f>IFERROR(VLOOKUP(C10633,Produtos!A:B,2,FALSE),"")</f>
        <v/>
      </c>
      <c r="F10633" s="10">
        <f>IFERROR(INDEX(Lotes!$E:$E,MATCH(1,(Lotes!$A:$A=C10633)*(Lotes!$C:$C=E10633),0)),"")</f>
        <v/>
      </c>
      <c r="G10633" s="14" t="n"/>
    </row>
    <row r="10634">
      <c r="A10634" s="10" t="n"/>
      <c r="D10634">
        <f>IFERROR(VLOOKUP(C10634,Produtos!A:B,2,FALSE),"")</f>
        <v/>
      </c>
      <c r="F10634" s="10">
        <f>IFERROR(INDEX(Lotes!$E:$E,MATCH(1,(Lotes!$A:$A=C10634)*(Lotes!$C:$C=E10634),0)),"")</f>
        <v/>
      </c>
      <c r="G10634" s="14" t="n"/>
    </row>
    <row r="10635">
      <c r="A10635" s="10" t="n"/>
      <c r="D10635">
        <f>IFERROR(VLOOKUP(C10635,Produtos!A:B,2,FALSE),"")</f>
        <v/>
      </c>
      <c r="F10635" s="10">
        <f>IFERROR(INDEX(Lotes!$E:$E,MATCH(1,(Lotes!$A:$A=C10635)*(Lotes!$C:$C=E10635),0)),"")</f>
        <v/>
      </c>
      <c r="G10635" s="14" t="n"/>
    </row>
    <row r="10636">
      <c r="A10636" s="10" t="n"/>
      <c r="D10636">
        <f>IFERROR(VLOOKUP(C10636,Produtos!A:B,2,FALSE),"")</f>
        <v/>
      </c>
      <c r="F10636" s="10">
        <f>IFERROR(INDEX(Lotes!$E:$E,MATCH(1,(Lotes!$A:$A=C10636)*(Lotes!$C:$C=E10636),0)),"")</f>
        <v/>
      </c>
      <c r="G10636" s="14" t="n"/>
    </row>
    <row r="10637">
      <c r="A10637" s="10" t="n"/>
      <c r="D10637">
        <f>IFERROR(VLOOKUP(C10637,Produtos!A:B,2,FALSE),"")</f>
        <v/>
      </c>
      <c r="F10637" s="10">
        <f>IFERROR(INDEX(Lotes!$E:$E,MATCH(1,(Lotes!$A:$A=C10637)*(Lotes!$C:$C=E10637),0)),"")</f>
        <v/>
      </c>
      <c r="G10637" s="14" t="n"/>
    </row>
    <row r="10638">
      <c r="A10638" s="10" t="n"/>
      <c r="D10638">
        <f>IFERROR(VLOOKUP(C10638,Produtos!A:B,2,FALSE),"")</f>
        <v/>
      </c>
      <c r="F10638" s="10">
        <f>IFERROR(INDEX(Lotes!$E:$E,MATCH(1,(Lotes!$A:$A=C10638)*(Lotes!$C:$C=E10638),0)),"")</f>
        <v/>
      </c>
      <c r="G10638" s="14" t="n"/>
    </row>
    <row r="10639">
      <c r="A10639" s="10" t="n"/>
      <c r="D10639">
        <f>IFERROR(VLOOKUP(C10639,Produtos!A:B,2,FALSE),"")</f>
        <v/>
      </c>
      <c r="F10639" s="10">
        <f>IFERROR(INDEX(Lotes!$E:$E,MATCH(1,(Lotes!$A:$A=C10639)*(Lotes!$C:$C=E10639),0)),"")</f>
        <v/>
      </c>
      <c r="G10639" s="14" t="n"/>
    </row>
    <row r="10640">
      <c r="A10640" s="10" t="n"/>
      <c r="D10640">
        <f>IFERROR(VLOOKUP(C10640,Produtos!A:B,2,FALSE),"")</f>
        <v/>
      </c>
      <c r="F10640" s="10">
        <f>IFERROR(INDEX(Lotes!$E:$E,MATCH(1,(Lotes!$A:$A=C10640)*(Lotes!$C:$C=E10640),0)),"")</f>
        <v/>
      </c>
      <c r="G10640" s="14" t="n"/>
    </row>
    <row r="10641">
      <c r="A10641" s="10" t="n"/>
      <c r="D10641">
        <f>IFERROR(VLOOKUP(C10641,Produtos!A:B,2,FALSE),"")</f>
        <v/>
      </c>
      <c r="F10641" s="10">
        <f>IFERROR(INDEX(Lotes!$E:$E,MATCH(1,(Lotes!$A:$A=C10641)*(Lotes!$C:$C=E10641),0)),"")</f>
        <v/>
      </c>
      <c r="G10641" s="14" t="n"/>
    </row>
    <row r="10642">
      <c r="A10642" s="10" t="n"/>
      <c r="D10642">
        <f>IFERROR(VLOOKUP(C10642,Produtos!A:B,2,FALSE),"")</f>
        <v/>
      </c>
      <c r="F10642" s="10">
        <f>IFERROR(INDEX(Lotes!$E:$E,MATCH(1,(Lotes!$A:$A=C10642)*(Lotes!$C:$C=E10642),0)),"")</f>
        <v/>
      </c>
      <c r="G10642" s="14" t="n"/>
    </row>
    <row r="10643">
      <c r="A10643" s="10" t="n"/>
      <c r="D10643">
        <f>IFERROR(VLOOKUP(C10643,Produtos!A:B,2,FALSE),"")</f>
        <v/>
      </c>
      <c r="F10643" s="10">
        <f>IFERROR(INDEX(Lotes!$E:$E,MATCH(1,(Lotes!$A:$A=C10643)*(Lotes!$C:$C=E10643),0)),"")</f>
        <v/>
      </c>
      <c r="G10643" s="14" t="n"/>
    </row>
    <row r="10644">
      <c r="A10644" s="10" t="n"/>
      <c r="D10644">
        <f>IFERROR(VLOOKUP(C10644,Produtos!A:B,2,FALSE),"")</f>
        <v/>
      </c>
      <c r="F10644" s="10">
        <f>IFERROR(INDEX(Lotes!$E:$E,MATCH(1,(Lotes!$A:$A=C10644)*(Lotes!$C:$C=E10644),0)),"")</f>
        <v/>
      </c>
      <c r="G10644" s="14" t="n"/>
    </row>
    <row r="10645">
      <c r="A10645" s="10" t="n"/>
      <c r="D10645">
        <f>IFERROR(VLOOKUP(C10645,Produtos!A:B,2,FALSE),"")</f>
        <v/>
      </c>
      <c r="F10645" s="10">
        <f>IFERROR(INDEX(Lotes!$E:$E,MATCH(1,(Lotes!$A:$A=C10645)*(Lotes!$C:$C=E10645),0)),"")</f>
        <v/>
      </c>
      <c r="G10645" s="14" t="n"/>
    </row>
    <row r="10646">
      <c r="A10646" s="10" t="n"/>
      <c r="D10646">
        <f>IFERROR(VLOOKUP(C10646,Produtos!A:B,2,FALSE),"")</f>
        <v/>
      </c>
      <c r="F10646" s="10">
        <f>IFERROR(INDEX(Lotes!$E:$E,MATCH(1,(Lotes!$A:$A=C10646)*(Lotes!$C:$C=E10646),0)),"")</f>
        <v/>
      </c>
      <c r="G10646" s="14" t="n"/>
    </row>
    <row r="10647">
      <c r="A10647" s="10" t="n"/>
      <c r="D10647">
        <f>IFERROR(VLOOKUP(C10647,Produtos!A:B,2,FALSE),"")</f>
        <v/>
      </c>
      <c r="F10647" s="10">
        <f>IFERROR(INDEX(Lotes!$E:$E,MATCH(1,(Lotes!$A:$A=C10647)*(Lotes!$C:$C=E10647),0)),"")</f>
        <v/>
      </c>
      <c r="G10647" s="14" t="n"/>
    </row>
    <row r="10648">
      <c r="A10648" s="10" t="n"/>
      <c r="D10648">
        <f>IFERROR(VLOOKUP(C10648,Produtos!A:B,2,FALSE),"")</f>
        <v/>
      </c>
      <c r="F10648" s="10">
        <f>IFERROR(INDEX(Lotes!$E:$E,MATCH(1,(Lotes!$A:$A=C10648)*(Lotes!$C:$C=E10648),0)),"")</f>
        <v/>
      </c>
      <c r="G10648" s="14" t="n"/>
    </row>
    <row r="10649">
      <c r="A10649" s="10" t="n"/>
      <c r="D10649">
        <f>IFERROR(VLOOKUP(C10649,Produtos!A:B,2,FALSE),"")</f>
        <v/>
      </c>
      <c r="F10649" s="10">
        <f>IFERROR(INDEX(Lotes!$E:$E,MATCH(1,(Lotes!$A:$A=C10649)*(Lotes!$C:$C=E10649),0)),"")</f>
        <v/>
      </c>
      <c r="G10649" s="14" t="n"/>
    </row>
    <row r="10650">
      <c r="A10650" s="10" t="n"/>
      <c r="D10650">
        <f>IFERROR(VLOOKUP(C10650,Produtos!A:B,2,FALSE),"")</f>
        <v/>
      </c>
      <c r="F10650" s="10">
        <f>IFERROR(INDEX(Lotes!$E:$E,MATCH(1,(Lotes!$A:$A=C10650)*(Lotes!$C:$C=E10650),0)),"")</f>
        <v/>
      </c>
      <c r="G10650" s="14" t="n"/>
    </row>
    <row r="10651">
      <c r="A10651" s="10" t="n"/>
      <c r="D10651">
        <f>IFERROR(VLOOKUP(C10651,Produtos!A:B,2,FALSE),"")</f>
        <v/>
      </c>
      <c r="F10651" s="10">
        <f>IFERROR(INDEX(Lotes!$E:$E,MATCH(1,(Lotes!$A:$A=C10651)*(Lotes!$C:$C=E10651),0)),"")</f>
        <v/>
      </c>
      <c r="G10651" s="14" t="n"/>
    </row>
    <row r="10652">
      <c r="A10652" s="10" t="n"/>
      <c r="D10652">
        <f>IFERROR(VLOOKUP(C10652,Produtos!A:B,2,FALSE),"")</f>
        <v/>
      </c>
      <c r="F10652" s="10">
        <f>IFERROR(INDEX(Lotes!$E:$E,MATCH(1,(Lotes!$A:$A=C10652)*(Lotes!$C:$C=E10652),0)),"")</f>
        <v/>
      </c>
      <c r="G10652" s="14" t="n"/>
    </row>
    <row r="10653">
      <c r="A10653" s="10" t="n"/>
      <c r="D10653">
        <f>IFERROR(VLOOKUP(C10653,Produtos!A:B,2,FALSE),"")</f>
        <v/>
      </c>
      <c r="F10653" s="10">
        <f>IFERROR(INDEX(Lotes!$E:$E,MATCH(1,(Lotes!$A:$A=C10653)*(Lotes!$C:$C=E10653),0)),"")</f>
        <v/>
      </c>
      <c r="G10653" s="14" t="n"/>
    </row>
    <row r="10654">
      <c r="A10654" s="10" t="n"/>
      <c r="D10654">
        <f>IFERROR(VLOOKUP(C10654,Produtos!A:B,2,FALSE),"")</f>
        <v/>
      </c>
      <c r="F10654" s="10">
        <f>IFERROR(INDEX(Lotes!$E:$E,MATCH(1,(Lotes!$A:$A=C10654)*(Lotes!$C:$C=E10654),0)),"")</f>
        <v/>
      </c>
      <c r="G10654" s="14" t="n"/>
    </row>
    <row r="10655">
      <c r="A10655" s="10" t="n"/>
      <c r="D10655">
        <f>IFERROR(VLOOKUP(C10655,Produtos!A:B,2,FALSE),"")</f>
        <v/>
      </c>
      <c r="F10655" s="10">
        <f>IFERROR(INDEX(Lotes!$E:$E,MATCH(1,(Lotes!$A:$A=C10655)*(Lotes!$C:$C=E10655),0)),"")</f>
        <v/>
      </c>
      <c r="G10655" s="14" t="n"/>
    </row>
    <row r="10656">
      <c r="A10656" s="10" t="n"/>
      <c r="D10656">
        <f>IFERROR(VLOOKUP(C10656,Produtos!A:B,2,FALSE),"")</f>
        <v/>
      </c>
      <c r="F10656" s="10">
        <f>IFERROR(INDEX(Lotes!$E:$E,MATCH(1,(Lotes!$A:$A=C10656)*(Lotes!$C:$C=E10656),0)),"")</f>
        <v/>
      </c>
      <c r="G10656" s="14" t="n"/>
    </row>
    <row r="10657">
      <c r="A10657" s="10" t="n"/>
      <c r="D10657">
        <f>IFERROR(VLOOKUP(C10657,Produtos!A:B,2,FALSE),"")</f>
        <v/>
      </c>
      <c r="F10657" s="10">
        <f>IFERROR(INDEX(Lotes!$E:$E,MATCH(1,(Lotes!$A:$A=C10657)*(Lotes!$C:$C=E10657),0)),"")</f>
        <v/>
      </c>
      <c r="G10657" s="14" t="n"/>
    </row>
    <row r="10658">
      <c r="A10658" s="10" t="n"/>
      <c r="D10658">
        <f>IFERROR(VLOOKUP(C10658,Produtos!A:B,2,FALSE),"")</f>
        <v/>
      </c>
      <c r="F10658" s="10">
        <f>IFERROR(INDEX(Lotes!$E:$E,MATCH(1,(Lotes!$A:$A=C10658)*(Lotes!$C:$C=E10658),0)),"")</f>
        <v/>
      </c>
      <c r="G10658" s="14" t="n"/>
    </row>
    <row r="10659">
      <c r="A10659" s="10" t="n"/>
      <c r="D10659">
        <f>IFERROR(VLOOKUP(C10659,Produtos!A:B,2,FALSE),"")</f>
        <v/>
      </c>
      <c r="F10659" s="10">
        <f>IFERROR(INDEX(Lotes!$E:$E,MATCH(1,(Lotes!$A:$A=C10659)*(Lotes!$C:$C=E10659),0)),"")</f>
        <v/>
      </c>
      <c r="G10659" s="14" t="n"/>
    </row>
    <row r="10660">
      <c r="A10660" s="10" t="n"/>
      <c r="D10660">
        <f>IFERROR(VLOOKUP(C10660,Produtos!A:B,2,FALSE),"")</f>
        <v/>
      </c>
      <c r="F10660" s="10">
        <f>IFERROR(INDEX(Lotes!$E:$E,MATCH(1,(Lotes!$A:$A=C10660)*(Lotes!$C:$C=E10660),0)),"")</f>
        <v/>
      </c>
      <c r="G10660" s="14" t="n"/>
    </row>
    <row r="10661">
      <c r="A10661" s="10" t="n"/>
      <c r="D10661">
        <f>IFERROR(VLOOKUP(C10661,Produtos!A:B,2,FALSE),"")</f>
        <v/>
      </c>
      <c r="F10661" s="10">
        <f>IFERROR(INDEX(Lotes!$E:$E,MATCH(1,(Lotes!$A:$A=C10661)*(Lotes!$C:$C=E10661),0)),"")</f>
        <v/>
      </c>
      <c r="G10661" s="14" t="n"/>
    </row>
    <row r="10662">
      <c r="A10662" s="10" t="n"/>
      <c r="D10662">
        <f>IFERROR(VLOOKUP(C10662,Produtos!A:B,2,FALSE),"")</f>
        <v/>
      </c>
      <c r="F10662" s="10">
        <f>IFERROR(INDEX(Lotes!$E:$E,MATCH(1,(Lotes!$A:$A=C10662)*(Lotes!$C:$C=E10662),0)),"")</f>
        <v/>
      </c>
      <c r="G10662" s="14" t="n"/>
    </row>
    <row r="10663">
      <c r="A10663" s="10" t="n"/>
      <c r="D10663">
        <f>IFERROR(VLOOKUP(C10663,Produtos!A:B,2,FALSE),"")</f>
        <v/>
      </c>
      <c r="F10663" s="10">
        <f>IFERROR(INDEX(Lotes!$E:$E,MATCH(1,(Lotes!$A:$A=C10663)*(Lotes!$C:$C=E10663),0)),"")</f>
        <v/>
      </c>
      <c r="G10663" s="14" t="n"/>
    </row>
    <row r="10664">
      <c r="A10664" s="10" t="n"/>
      <c r="D10664">
        <f>IFERROR(VLOOKUP(C10664,Produtos!A:B,2,FALSE),"")</f>
        <v/>
      </c>
      <c r="F10664" s="10">
        <f>IFERROR(INDEX(Lotes!$E:$E,MATCH(1,(Lotes!$A:$A=C10664)*(Lotes!$C:$C=E10664),0)),"")</f>
        <v/>
      </c>
      <c r="G10664" s="14" t="n"/>
    </row>
    <row r="10665">
      <c r="A10665" s="10" t="n"/>
      <c r="D10665">
        <f>IFERROR(VLOOKUP(C10665,Produtos!A:B,2,FALSE),"")</f>
        <v/>
      </c>
      <c r="F10665" s="10">
        <f>IFERROR(INDEX(Lotes!$E:$E,MATCH(1,(Lotes!$A:$A=C10665)*(Lotes!$C:$C=E10665),0)),"")</f>
        <v/>
      </c>
      <c r="G10665" s="14" t="n"/>
    </row>
    <row r="10666">
      <c r="A10666" s="10" t="n"/>
      <c r="D10666">
        <f>IFERROR(VLOOKUP(C10666,Produtos!A:B,2,FALSE),"")</f>
        <v/>
      </c>
      <c r="F10666" s="10">
        <f>IFERROR(INDEX(Lotes!$E:$E,MATCH(1,(Lotes!$A:$A=C10666)*(Lotes!$C:$C=E10666),0)),"")</f>
        <v/>
      </c>
      <c r="G10666" s="14" t="n"/>
    </row>
    <row r="10667">
      <c r="A10667" s="10" t="n"/>
      <c r="D10667">
        <f>IFERROR(VLOOKUP(C10667,Produtos!A:B,2,FALSE),"")</f>
        <v/>
      </c>
      <c r="F10667" s="10">
        <f>IFERROR(INDEX(Lotes!$E:$E,MATCH(1,(Lotes!$A:$A=C10667)*(Lotes!$C:$C=E10667),0)),"")</f>
        <v/>
      </c>
      <c r="G10667" s="14" t="n"/>
    </row>
    <row r="10668">
      <c r="A10668" s="10" t="n"/>
      <c r="D10668">
        <f>IFERROR(VLOOKUP(C10668,Produtos!A:B,2,FALSE),"")</f>
        <v/>
      </c>
      <c r="F10668" s="10">
        <f>IFERROR(INDEX(Lotes!$E:$E,MATCH(1,(Lotes!$A:$A=C10668)*(Lotes!$C:$C=E10668),0)),"")</f>
        <v/>
      </c>
      <c r="G10668" s="14" t="n"/>
    </row>
    <row r="10669">
      <c r="A10669" s="10" t="n"/>
      <c r="D10669">
        <f>IFERROR(VLOOKUP(C10669,Produtos!A:B,2,FALSE),"")</f>
        <v/>
      </c>
      <c r="F10669" s="10">
        <f>IFERROR(INDEX(Lotes!$E:$E,MATCH(1,(Lotes!$A:$A=C10669)*(Lotes!$C:$C=E10669),0)),"")</f>
        <v/>
      </c>
      <c r="G10669" s="14" t="n"/>
    </row>
    <row r="10670">
      <c r="A10670" s="10" t="n"/>
      <c r="D10670">
        <f>IFERROR(VLOOKUP(C10670,Produtos!A:B,2,FALSE),"")</f>
        <v/>
      </c>
      <c r="F10670" s="10">
        <f>IFERROR(INDEX(Lotes!$E:$E,MATCH(1,(Lotes!$A:$A=C10670)*(Lotes!$C:$C=E10670),0)),"")</f>
        <v/>
      </c>
      <c r="G10670" s="14" t="n"/>
    </row>
    <row r="10671">
      <c r="A10671" s="10" t="n"/>
      <c r="D10671">
        <f>IFERROR(VLOOKUP(C10671,Produtos!A:B,2,FALSE),"")</f>
        <v/>
      </c>
      <c r="F10671" s="10">
        <f>IFERROR(INDEX(Lotes!$E:$E,MATCH(1,(Lotes!$A:$A=C10671)*(Lotes!$C:$C=E10671),0)),"")</f>
        <v/>
      </c>
      <c r="G10671" s="14" t="n"/>
    </row>
    <row r="10672">
      <c r="A10672" s="10" t="n"/>
      <c r="D10672">
        <f>IFERROR(VLOOKUP(C10672,Produtos!A:B,2,FALSE),"")</f>
        <v/>
      </c>
      <c r="F10672" s="10">
        <f>IFERROR(INDEX(Lotes!$E:$E,MATCH(1,(Lotes!$A:$A=C10672)*(Lotes!$C:$C=E10672),0)),"")</f>
        <v/>
      </c>
      <c r="G10672" s="14" t="n"/>
    </row>
    <row r="10673">
      <c r="A10673" s="10" t="n"/>
      <c r="D10673">
        <f>IFERROR(VLOOKUP(C10673,Produtos!A:B,2,FALSE),"")</f>
        <v/>
      </c>
      <c r="F10673" s="10">
        <f>IFERROR(INDEX(Lotes!$E:$E,MATCH(1,(Lotes!$A:$A=C10673)*(Lotes!$C:$C=E10673),0)),"")</f>
        <v/>
      </c>
      <c r="G10673" s="14" t="n"/>
    </row>
    <row r="10674">
      <c r="A10674" s="10" t="n"/>
      <c r="D10674">
        <f>IFERROR(VLOOKUP(C10674,Produtos!A:B,2,FALSE),"")</f>
        <v/>
      </c>
      <c r="F10674" s="10">
        <f>IFERROR(INDEX(Lotes!$E:$E,MATCH(1,(Lotes!$A:$A=C10674)*(Lotes!$C:$C=E10674),0)),"")</f>
        <v/>
      </c>
      <c r="G10674" s="14" t="n"/>
    </row>
    <row r="10675">
      <c r="A10675" s="10" t="n"/>
      <c r="D10675">
        <f>IFERROR(VLOOKUP(C10675,Produtos!A:B,2,FALSE),"")</f>
        <v/>
      </c>
      <c r="F10675" s="10">
        <f>IFERROR(INDEX(Lotes!$E:$E,MATCH(1,(Lotes!$A:$A=C10675)*(Lotes!$C:$C=E10675),0)),"")</f>
        <v/>
      </c>
      <c r="G10675" s="14" t="n"/>
    </row>
    <row r="10676">
      <c r="A10676" s="10" t="n"/>
      <c r="D10676">
        <f>IFERROR(VLOOKUP(C10676,Produtos!A:B,2,FALSE),"")</f>
        <v/>
      </c>
      <c r="F10676" s="10">
        <f>IFERROR(INDEX(Lotes!$E:$E,MATCH(1,(Lotes!$A:$A=C10676)*(Lotes!$C:$C=E10676),0)),"")</f>
        <v/>
      </c>
      <c r="G10676" s="14" t="n"/>
    </row>
    <row r="10677">
      <c r="A10677" s="10" t="n"/>
      <c r="D10677">
        <f>IFERROR(VLOOKUP(C10677,Produtos!A:B,2,FALSE),"")</f>
        <v/>
      </c>
      <c r="F10677" s="10">
        <f>IFERROR(INDEX(Lotes!$E:$E,MATCH(1,(Lotes!$A:$A=C10677)*(Lotes!$C:$C=E10677),0)),"")</f>
        <v/>
      </c>
      <c r="G10677" s="14" t="n"/>
    </row>
    <row r="10678">
      <c r="A10678" s="10" t="n"/>
      <c r="D10678">
        <f>IFERROR(VLOOKUP(C10678,Produtos!A:B,2,FALSE),"")</f>
        <v/>
      </c>
      <c r="F10678" s="10">
        <f>IFERROR(INDEX(Lotes!$E:$E,MATCH(1,(Lotes!$A:$A=C10678)*(Lotes!$C:$C=E10678),0)),"")</f>
        <v/>
      </c>
      <c r="G10678" s="14" t="n"/>
    </row>
    <row r="10679">
      <c r="A10679" s="10" t="n"/>
      <c r="D10679">
        <f>IFERROR(VLOOKUP(C10679,Produtos!A:B,2,FALSE),"")</f>
        <v/>
      </c>
      <c r="F10679" s="10">
        <f>IFERROR(INDEX(Lotes!$E:$E,MATCH(1,(Lotes!$A:$A=C10679)*(Lotes!$C:$C=E10679),0)),"")</f>
        <v/>
      </c>
      <c r="G10679" s="14" t="n"/>
    </row>
    <row r="10680">
      <c r="A10680" s="10" t="n"/>
      <c r="D10680">
        <f>IFERROR(VLOOKUP(C10680,Produtos!A:B,2,FALSE),"")</f>
        <v/>
      </c>
      <c r="F10680" s="10">
        <f>IFERROR(INDEX(Lotes!$E:$E,MATCH(1,(Lotes!$A:$A=C10680)*(Lotes!$C:$C=E10680),0)),"")</f>
        <v/>
      </c>
      <c r="G10680" s="14" t="n"/>
    </row>
    <row r="10681">
      <c r="A10681" s="10" t="n"/>
      <c r="D10681">
        <f>IFERROR(VLOOKUP(C10681,Produtos!A:B,2,FALSE),"")</f>
        <v/>
      </c>
      <c r="F10681" s="10">
        <f>IFERROR(INDEX(Lotes!$E:$E,MATCH(1,(Lotes!$A:$A=C10681)*(Lotes!$C:$C=E10681),0)),"")</f>
        <v/>
      </c>
      <c r="G10681" s="14" t="n"/>
    </row>
    <row r="10682">
      <c r="A10682" s="10" t="n"/>
      <c r="D10682">
        <f>IFERROR(VLOOKUP(C10682,Produtos!A:B,2,FALSE),"")</f>
        <v/>
      </c>
      <c r="F10682" s="10">
        <f>IFERROR(INDEX(Lotes!$E:$E,MATCH(1,(Lotes!$A:$A=C10682)*(Lotes!$C:$C=E10682),0)),"")</f>
        <v/>
      </c>
      <c r="G10682" s="14" t="n"/>
    </row>
    <row r="10683">
      <c r="A10683" s="10" t="n"/>
      <c r="D10683">
        <f>IFERROR(VLOOKUP(C10683,Produtos!A:B,2,FALSE),"")</f>
        <v/>
      </c>
      <c r="F10683" s="10">
        <f>IFERROR(INDEX(Lotes!$E:$E,MATCH(1,(Lotes!$A:$A=C10683)*(Lotes!$C:$C=E10683),0)),"")</f>
        <v/>
      </c>
      <c r="G10683" s="14" t="n"/>
    </row>
    <row r="10684">
      <c r="A10684" s="10" t="n"/>
      <c r="D10684">
        <f>IFERROR(VLOOKUP(C10684,Produtos!A:B,2,FALSE),"")</f>
        <v/>
      </c>
      <c r="F10684" s="10">
        <f>IFERROR(INDEX(Lotes!$E:$E,MATCH(1,(Lotes!$A:$A=C10684)*(Lotes!$C:$C=E10684),0)),"")</f>
        <v/>
      </c>
      <c r="G10684" s="14" t="n"/>
    </row>
    <row r="10685">
      <c r="A10685" s="10" t="n"/>
      <c r="D10685">
        <f>IFERROR(VLOOKUP(C10685,Produtos!A:B,2,FALSE),"")</f>
        <v/>
      </c>
      <c r="F10685" s="10">
        <f>IFERROR(INDEX(Lotes!$E:$E,MATCH(1,(Lotes!$A:$A=C10685)*(Lotes!$C:$C=E10685),0)),"")</f>
        <v/>
      </c>
      <c r="G10685" s="14" t="n"/>
    </row>
    <row r="10686">
      <c r="A10686" s="10" t="n"/>
      <c r="D10686">
        <f>IFERROR(VLOOKUP(C10686,Produtos!A:B,2,FALSE),"")</f>
        <v/>
      </c>
      <c r="F10686" s="10">
        <f>IFERROR(INDEX(Lotes!$E:$E,MATCH(1,(Lotes!$A:$A=C10686)*(Lotes!$C:$C=E10686),0)),"")</f>
        <v/>
      </c>
      <c r="G10686" s="14" t="n"/>
    </row>
    <row r="10687">
      <c r="A10687" s="10" t="n"/>
      <c r="D10687">
        <f>IFERROR(VLOOKUP(C10687,Produtos!A:B,2,FALSE),"")</f>
        <v/>
      </c>
      <c r="F10687" s="10">
        <f>IFERROR(INDEX(Lotes!$E:$E,MATCH(1,(Lotes!$A:$A=C10687)*(Lotes!$C:$C=E10687),0)),"")</f>
        <v/>
      </c>
      <c r="G10687" s="14" t="n"/>
    </row>
    <row r="10688">
      <c r="A10688" s="10" t="n"/>
      <c r="D10688">
        <f>IFERROR(VLOOKUP(C10688,Produtos!A:B,2,FALSE),"")</f>
        <v/>
      </c>
      <c r="F10688" s="10">
        <f>IFERROR(INDEX(Lotes!$E:$E,MATCH(1,(Lotes!$A:$A=C10688)*(Lotes!$C:$C=E10688),0)),"")</f>
        <v/>
      </c>
      <c r="G10688" s="14" t="n"/>
    </row>
    <row r="10689">
      <c r="A10689" s="10" t="n"/>
      <c r="D10689">
        <f>IFERROR(VLOOKUP(C10689,Produtos!A:B,2,FALSE),"")</f>
        <v/>
      </c>
      <c r="F10689" s="10">
        <f>IFERROR(INDEX(Lotes!$E:$E,MATCH(1,(Lotes!$A:$A=C10689)*(Lotes!$C:$C=E10689),0)),"")</f>
        <v/>
      </c>
      <c r="G10689" s="14" t="n"/>
    </row>
    <row r="10690">
      <c r="A10690" s="10" t="n"/>
      <c r="D10690">
        <f>IFERROR(VLOOKUP(C10690,Produtos!A:B,2,FALSE),"")</f>
        <v/>
      </c>
      <c r="F10690" s="10">
        <f>IFERROR(INDEX(Lotes!$E:$E,MATCH(1,(Lotes!$A:$A=C10690)*(Lotes!$C:$C=E10690),0)),"")</f>
        <v/>
      </c>
      <c r="G10690" s="14" t="n"/>
    </row>
    <row r="10691">
      <c r="A10691" s="10" t="n"/>
      <c r="D10691">
        <f>IFERROR(VLOOKUP(C10691,Produtos!A:B,2,FALSE),"")</f>
        <v/>
      </c>
      <c r="F10691" s="10">
        <f>IFERROR(INDEX(Lotes!$E:$E,MATCH(1,(Lotes!$A:$A=C10691)*(Lotes!$C:$C=E10691),0)),"")</f>
        <v/>
      </c>
      <c r="G10691" s="14" t="n"/>
    </row>
    <row r="10692">
      <c r="A10692" s="10" t="n"/>
      <c r="D10692">
        <f>IFERROR(VLOOKUP(C10692,Produtos!A:B,2,FALSE),"")</f>
        <v/>
      </c>
      <c r="F10692" s="10">
        <f>IFERROR(INDEX(Lotes!$E:$E,MATCH(1,(Lotes!$A:$A=C10692)*(Lotes!$C:$C=E10692),0)),"")</f>
        <v/>
      </c>
      <c r="G10692" s="14" t="n"/>
    </row>
    <row r="10693">
      <c r="A10693" s="10" t="n"/>
      <c r="D10693">
        <f>IFERROR(VLOOKUP(C10693,Produtos!A:B,2,FALSE),"")</f>
        <v/>
      </c>
      <c r="F10693" s="10">
        <f>IFERROR(INDEX(Lotes!$E:$E,MATCH(1,(Lotes!$A:$A=C10693)*(Lotes!$C:$C=E10693),0)),"")</f>
        <v/>
      </c>
      <c r="G10693" s="14" t="n"/>
    </row>
    <row r="10694">
      <c r="A10694" s="10" t="n"/>
      <c r="D10694">
        <f>IFERROR(VLOOKUP(C10694,Produtos!A:B,2,FALSE),"")</f>
        <v/>
      </c>
      <c r="F10694" s="10">
        <f>IFERROR(INDEX(Lotes!$E:$E,MATCH(1,(Lotes!$A:$A=C10694)*(Lotes!$C:$C=E10694),0)),"")</f>
        <v/>
      </c>
      <c r="G10694" s="14" t="n"/>
    </row>
    <row r="10695">
      <c r="A10695" s="10" t="n"/>
      <c r="D10695">
        <f>IFERROR(VLOOKUP(C10695,Produtos!A:B,2,FALSE),"")</f>
        <v/>
      </c>
      <c r="F10695" s="10">
        <f>IFERROR(INDEX(Lotes!$E:$E,MATCH(1,(Lotes!$A:$A=C10695)*(Lotes!$C:$C=E10695),0)),"")</f>
        <v/>
      </c>
      <c r="G10695" s="14" t="n"/>
    </row>
    <row r="10696">
      <c r="A10696" s="10" t="n"/>
      <c r="D10696">
        <f>IFERROR(VLOOKUP(C10696,Produtos!A:B,2,FALSE),"")</f>
        <v/>
      </c>
      <c r="F10696" s="10">
        <f>IFERROR(INDEX(Lotes!$E:$E,MATCH(1,(Lotes!$A:$A=C10696)*(Lotes!$C:$C=E10696),0)),"")</f>
        <v/>
      </c>
      <c r="G10696" s="14" t="n"/>
    </row>
    <row r="10697">
      <c r="A10697" s="10" t="n"/>
      <c r="D10697">
        <f>IFERROR(VLOOKUP(C10697,Produtos!A:B,2,FALSE),"")</f>
        <v/>
      </c>
      <c r="F10697" s="10">
        <f>IFERROR(INDEX(Lotes!$E:$E,MATCH(1,(Lotes!$A:$A=C10697)*(Lotes!$C:$C=E10697),0)),"")</f>
        <v/>
      </c>
      <c r="G10697" s="14" t="n"/>
    </row>
    <row r="10698">
      <c r="A10698" s="10" t="n"/>
      <c r="D10698">
        <f>IFERROR(VLOOKUP(C10698,Produtos!A:B,2,FALSE),"")</f>
        <v/>
      </c>
      <c r="F10698" s="10">
        <f>IFERROR(INDEX(Lotes!$E:$E,MATCH(1,(Lotes!$A:$A=C10698)*(Lotes!$C:$C=E10698),0)),"")</f>
        <v/>
      </c>
      <c r="G10698" s="14" t="n"/>
    </row>
    <row r="10699">
      <c r="A10699" s="10" t="n"/>
      <c r="D10699">
        <f>IFERROR(VLOOKUP(C10699,Produtos!A:B,2,FALSE),"")</f>
        <v/>
      </c>
      <c r="F10699" s="10">
        <f>IFERROR(INDEX(Lotes!$E:$E,MATCH(1,(Lotes!$A:$A=C10699)*(Lotes!$C:$C=E10699),0)),"")</f>
        <v/>
      </c>
      <c r="G10699" s="14" t="n"/>
    </row>
    <row r="10700">
      <c r="A10700" s="10" t="n"/>
      <c r="D10700">
        <f>IFERROR(VLOOKUP(C10700,Produtos!A:B,2,FALSE),"")</f>
        <v/>
      </c>
      <c r="F10700" s="10">
        <f>IFERROR(INDEX(Lotes!$E:$E,MATCH(1,(Lotes!$A:$A=C10700)*(Lotes!$C:$C=E10700),0)),"")</f>
        <v/>
      </c>
      <c r="G10700" s="14" t="n"/>
    </row>
    <row r="10701">
      <c r="A10701" s="10" t="n"/>
      <c r="D10701">
        <f>IFERROR(VLOOKUP(C10701,Produtos!A:B,2,FALSE),"")</f>
        <v/>
      </c>
      <c r="F10701" s="10">
        <f>IFERROR(INDEX(Lotes!$E:$E,MATCH(1,(Lotes!$A:$A=C10701)*(Lotes!$C:$C=E10701),0)),"")</f>
        <v/>
      </c>
      <c r="G10701" s="14" t="n"/>
    </row>
    <row r="10702">
      <c r="A10702" s="10" t="n"/>
      <c r="D10702">
        <f>IFERROR(VLOOKUP(C10702,Produtos!A:B,2,FALSE),"")</f>
        <v/>
      </c>
      <c r="F10702" s="10">
        <f>IFERROR(INDEX(Lotes!$E:$E,MATCH(1,(Lotes!$A:$A=C10702)*(Lotes!$C:$C=E10702),0)),"")</f>
        <v/>
      </c>
      <c r="G10702" s="14" t="n"/>
    </row>
    <row r="10703">
      <c r="A10703" s="10" t="n"/>
      <c r="D10703">
        <f>IFERROR(VLOOKUP(C10703,Produtos!A:B,2,FALSE),"")</f>
        <v/>
      </c>
      <c r="F10703" s="10">
        <f>IFERROR(INDEX(Lotes!$E:$E,MATCH(1,(Lotes!$A:$A=C10703)*(Lotes!$C:$C=E10703),0)),"")</f>
        <v/>
      </c>
      <c r="G10703" s="14" t="n"/>
    </row>
    <row r="10704">
      <c r="A10704" s="10" t="n"/>
      <c r="D10704">
        <f>IFERROR(VLOOKUP(C10704,Produtos!A:B,2,FALSE),"")</f>
        <v/>
      </c>
      <c r="F10704" s="10">
        <f>IFERROR(INDEX(Lotes!$E:$E,MATCH(1,(Lotes!$A:$A=C10704)*(Lotes!$C:$C=E10704),0)),"")</f>
        <v/>
      </c>
      <c r="G10704" s="14" t="n"/>
    </row>
    <row r="10705">
      <c r="A10705" s="10" t="n"/>
      <c r="D10705">
        <f>IFERROR(VLOOKUP(C10705,Produtos!A:B,2,FALSE),"")</f>
        <v/>
      </c>
      <c r="F10705" s="10">
        <f>IFERROR(INDEX(Lotes!$E:$E,MATCH(1,(Lotes!$A:$A=C10705)*(Lotes!$C:$C=E10705),0)),"")</f>
        <v/>
      </c>
      <c r="G10705" s="14" t="n"/>
    </row>
    <row r="10706">
      <c r="A10706" s="10" t="n"/>
      <c r="D10706">
        <f>IFERROR(VLOOKUP(C10706,Produtos!A:B,2,FALSE),"")</f>
        <v/>
      </c>
      <c r="F10706" s="10">
        <f>IFERROR(INDEX(Lotes!$E:$E,MATCH(1,(Lotes!$A:$A=C10706)*(Lotes!$C:$C=E10706),0)),"")</f>
        <v/>
      </c>
      <c r="G10706" s="14" t="n"/>
    </row>
    <row r="10707">
      <c r="A10707" s="10" t="n"/>
      <c r="D10707">
        <f>IFERROR(VLOOKUP(C10707,Produtos!A:B,2,FALSE),"")</f>
        <v/>
      </c>
      <c r="F10707" s="10">
        <f>IFERROR(INDEX(Lotes!$E:$E,MATCH(1,(Lotes!$A:$A=C10707)*(Lotes!$C:$C=E10707),0)),"")</f>
        <v/>
      </c>
      <c r="G10707" s="14" t="n"/>
    </row>
    <row r="10708">
      <c r="A10708" s="10" t="n"/>
      <c r="D10708">
        <f>IFERROR(VLOOKUP(C10708,Produtos!A:B,2,FALSE),"")</f>
        <v/>
      </c>
      <c r="F10708" s="10">
        <f>IFERROR(INDEX(Lotes!$E:$E,MATCH(1,(Lotes!$A:$A=C10708)*(Lotes!$C:$C=E10708),0)),"")</f>
        <v/>
      </c>
      <c r="G10708" s="14" t="n"/>
    </row>
    <row r="10709">
      <c r="A10709" s="10" t="n"/>
      <c r="D10709">
        <f>IFERROR(VLOOKUP(C10709,Produtos!A:B,2,FALSE),"")</f>
        <v/>
      </c>
      <c r="F10709" s="10">
        <f>IFERROR(INDEX(Lotes!$E:$E,MATCH(1,(Lotes!$A:$A=C10709)*(Lotes!$C:$C=E10709),0)),"")</f>
        <v/>
      </c>
      <c r="G10709" s="14" t="n"/>
    </row>
    <row r="10710">
      <c r="A10710" s="10" t="n"/>
      <c r="D10710">
        <f>IFERROR(VLOOKUP(C10710,Produtos!A:B,2,FALSE),"")</f>
        <v/>
      </c>
      <c r="F10710" s="10">
        <f>IFERROR(INDEX(Lotes!$E:$E,MATCH(1,(Lotes!$A:$A=C10710)*(Lotes!$C:$C=E10710),0)),"")</f>
        <v/>
      </c>
      <c r="G10710" s="14" t="n"/>
    </row>
    <row r="10711">
      <c r="A10711" s="10" t="n"/>
      <c r="D10711">
        <f>IFERROR(VLOOKUP(C10711,Produtos!A:B,2,FALSE),"")</f>
        <v/>
      </c>
      <c r="F10711" s="10">
        <f>IFERROR(INDEX(Lotes!$E:$E,MATCH(1,(Lotes!$A:$A=C10711)*(Lotes!$C:$C=E10711),0)),"")</f>
        <v/>
      </c>
      <c r="G10711" s="14" t="n"/>
    </row>
    <row r="10712">
      <c r="A10712" s="10" t="n"/>
      <c r="D10712">
        <f>IFERROR(VLOOKUP(C10712,Produtos!A:B,2,FALSE),"")</f>
        <v/>
      </c>
      <c r="F10712" s="10">
        <f>IFERROR(INDEX(Lotes!$E:$E,MATCH(1,(Lotes!$A:$A=C10712)*(Lotes!$C:$C=E10712),0)),"")</f>
        <v/>
      </c>
      <c r="G10712" s="14" t="n"/>
    </row>
    <row r="10713">
      <c r="A10713" s="10" t="n"/>
      <c r="D10713">
        <f>IFERROR(VLOOKUP(C10713,Produtos!A:B,2,FALSE),"")</f>
        <v/>
      </c>
      <c r="F10713" s="10">
        <f>IFERROR(INDEX(Lotes!$E:$E,MATCH(1,(Lotes!$A:$A=C10713)*(Lotes!$C:$C=E10713),0)),"")</f>
        <v/>
      </c>
      <c r="G10713" s="14" t="n"/>
    </row>
    <row r="10714">
      <c r="A10714" s="10" t="n"/>
      <c r="D10714">
        <f>IFERROR(VLOOKUP(C10714,Produtos!A:B,2,FALSE),"")</f>
        <v/>
      </c>
      <c r="F10714" s="10">
        <f>IFERROR(INDEX(Lotes!$E:$E,MATCH(1,(Lotes!$A:$A=C10714)*(Lotes!$C:$C=E10714),0)),"")</f>
        <v/>
      </c>
      <c r="G10714" s="14" t="n"/>
    </row>
    <row r="10715">
      <c r="A10715" s="10" t="n"/>
      <c r="D10715">
        <f>IFERROR(VLOOKUP(C10715,Produtos!A:B,2,FALSE),"")</f>
        <v/>
      </c>
      <c r="F10715" s="10">
        <f>IFERROR(INDEX(Lotes!$E:$E,MATCH(1,(Lotes!$A:$A=C10715)*(Lotes!$C:$C=E10715),0)),"")</f>
        <v/>
      </c>
      <c r="G10715" s="14" t="n"/>
    </row>
    <row r="10716">
      <c r="A10716" s="10" t="n"/>
      <c r="D10716">
        <f>IFERROR(VLOOKUP(C10716,Produtos!A:B,2,FALSE),"")</f>
        <v/>
      </c>
      <c r="F10716" s="10">
        <f>IFERROR(INDEX(Lotes!$E:$E,MATCH(1,(Lotes!$A:$A=C10716)*(Lotes!$C:$C=E10716),0)),"")</f>
        <v/>
      </c>
      <c r="G10716" s="14" t="n"/>
    </row>
    <row r="10717">
      <c r="A10717" s="10" t="n"/>
      <c r="D10717">
        <f>IFERROR(VLOOKUP(C10717,Produtos!A:B,2,FALSE),"")</f>
        <v/>
      </c>
      <c r="F10717" s="10">
        <f>IFERROR(INDEX(Lotes!$E:$E,MATCH(1,(Lotes!$A:$A=C10717)*(Lotes!$C:$C=E10717),0)),"")</f>
        <v/>
      </c>
      <c r="G10717" s="14" t="n"/>
    </row>
    <row r="10718">
      <c r="A10718" s="10" t="n"/>
      <c r="D10718">
        <f>IFERROR(VLOOKUP(C10718,Produtos!A:B,2,FALSE),"")</f>
        <v/>
      </c>
      <c r="F10718" s="10">
        <f>IFERROR(INDEX(Lotes!$E:$E,MATCH(1,(Lotes!$A:$A=C10718)*(Lotes!$C:$C=E10718),0)),"")</f>
        <v/>
      </c>
      <c r="G10718" s="14" t="n"/>
    </row>
    <row r="10719">
      <c r="A10719" s="10" t="n"/>
      <c r="D10719">
        <f>IFERROR(VLOOKUP(C10719,Produtos!A:B,2,FALSE),"")</f>
        <v/>
      </c>
      <c r="F10719" s="10">
        <f>IFERROR(INDEX(Lotes!$E:$E,MATCH(1,(Lotes!$A:$A=C10719)*(Lotes!$C:$C=E10719),0)),"")</f>
        <v/>
      </c>
      <c r="G10719" s="14" t="n"/>
    </row>
    <row r="10720">
      <c r="A10720" s="10" t="n"/>
      <c r="D10720">
        <f>IFERROR(VLOOKUP(C10720,Produtos!A:B,2,FALSE),"")</f>
        <v/>
      </c>
      <c r="F10720" s="10">
        <f>IFERROR(INDEX(Lotes!$E:$E,MATCH(1,(Lotes!$A:$A=C10720)*(Lotes!$C:$C=E10720),0)),"")</f>
        <v/>
      </c>
      <c r="G10720" s="14" t="n"/>
    </row>
    <row r="10721">
      <c r="A10721" s="10" t="n"/>
      <c r="D10721">
        <f>IFERROR(VLOOKUP(C10721,Produtos!A:B,2,FALSE),"")</f>
        <v/>
      </c>
      <c r="F10721" s="10">
        <f>IFERROR(INDEX(Lotes!$E:$E,MATCH(1,(Lotes!$A:$A=C10721)*(Lotes!$C:$C=E10721),0)),"")</f>
        <v/>
      </c>
      <c r="G10721" s="14" t="n"/>
    </row>
    <row r="10722">
      <c r="A10722" s="10" t="n"/>
      <c r="D10722">
        <f>IFERROR(VLOOKUP(C10722,Produtos!A:B,2,FALSE),"")</f>
        <v/>
      </c>
      <c r="F10722" s="10">
        <f>IFERROR(INDEX(Lotes!$E:$E,MATCH(1,(Lotes!$A:$A=C10722)*(Lotes!$C:$C=E10722),0)),"")</f>
        <v/>
      </c>
      <c r="G10722" s="14" t="n"/>
    </row>
    <row r="10723">
      <c r="A10723" s="10" t="n"/>
      <c r="D10723">
        <f>IFERROR(VLOOKUP(C10723,Produtos!A:B,2,FALSE),"")</f>
        <v/>
      </c>
      <c r="F10723" s="10">
        <f>IFERROR(INDEX(Lotes!$E:$E,MATCH(1,(Lotes!$A:$A=C10723)*(Lotes!$C:$C=E10723),0)),"")</f>
        <v/>
      </c>
      <c r="G10723" s="14" t="n"/>
    </row>
    <row r="10724">
      <c r="A10724" s="10" t="n"/>
      <c r="D10724">
        <f>IFERROR(VLOOKUP(C10724,Produtos!A:B,2,FALSE),"")</f>
        <v/>
      </c>
      <c r="F10724" s="10">
        <f>IFERROR(INDEX(Lotes!$E:$E,MATCH(1,(Lotes!$A:$A=C10724)*(Lotes!$C:$C=E10724),0)),"")</f>
        <v/>
      </c>
      <c r="G10724" s="14" t="n"/>
    </row>
    <row r="10725">
      <c r="A10725" s="10" t="n"/>
      <c r="D10725">
        <f>IFERROR(VLOOKUP(C10725,Produtos!A:B,2,FALSE),"")</f>
        <v/>
      </c>
      <c r="F10725" s="10">
        <f>IFERROR(INDEX(Lotes!$E:$E,MATCH(1,(Lotes!$A:$A=C10725)*(Lotes!$C:$C=E10725),0)),"")</f>
        <v/>
      </c>
      <c r="G10725" s="14" t="n"/>
    </row>
    <row r="10726">
      <c r="A10726" s="10" t="n"/>
      <c r="D10726">
        <f>IFERROR(VLOOKUP(C10726,Produtos!A:B,2,FALSE),"")</f>
        <v/>
      </c>
      <c r="F10726" s="10">
        <f>IFERROR(INDEX(Lotes!$E:$E,MATCH(1,(Lotes!$A:$A=C10726)*(Lotes!$C:$C=E10726),0)),"")</f>
        <v/>
      </c>
      <c r="G10726" s="14" t="n"/>
    </row>
    <row r="10727">
      <c r="A10727" s="10" t="n"/>
      <c r="D10727">
        <f>IFERROR(VLOOKUP(C10727,Produtos!A:B,2,FALSE),"")</f>
        <v/>
      </c>
      <c r="F10727" s="10">
        <f>IFERROR(INDEX(Lotes!$E:$E,MATCH(1,(Lotes!$A:$A=C10727)*(Lotes!$C:$C=E10727),0)),"")</f>
        <v/>
      </c>
      <c r="G10727" s="14" t="n"/>
    </row>
    <row r="10728">
      <c r="A10728" s="10" t="n"/>
      <c r="D10728">
        <f>IFERROR(VLOOKUP(C10728,Produtos!A:B,2,FALSE),"")</f>
        <v/>
      </c>
      <c r="F10728" s="10">
        <f>IFERROR(INDEX(Lotes!$E:$E,MATCH(1,(Lotes!$A:$A=C10728)*(Lotes!$C:$C=E10728),0)),"")</f>
        <v/>
      </c>
      <c r="G10728" s="14" t="n"/>
    </row>
    <row r="10729">
      <c r="A10729" s="10" t="n"/>
      <c r="D10729">
        <f>IFERROR(VLOOKUP(C10729,Produtos!A:B,2,FALSE),"")</f>
        <v/>
      </c>
      <c r="F10729" s="10">
        <f>IFERROR(INDEX(Lotes!$E:$E,MATCH(1,(Lotes!$A:$A=C10729)*(Lotes!$C:$C=E10729),0)),"")</f>
        <v/>
      </c>
      <c r="G10729" s="14" t="n"/>
    </row>
    <row r="10730">
      <c r="A10730" s="10" t="n"/>
      <c r="D10730">
        <f>IFERROR(VLOOKUP(C10730,Produtos!A:B,2,FALSE),"")</f>
        <v/>
      </c>
      <c r="F10730" s="10">
        <f>IFERROR(INDEX(Lotes!$E:$E,MATCH(1,(Lotes!$A:$A=C10730)*(Lotes!$C:$C=E10730),0)),"")</f>
        <v/>
      </c>
      <c r="G10730" s="14" t="n"/>
    </row>
    <row r="10731">
      <c r="A10731" s="10" t="n"/>
      <c r="D10731">
        <f>IFERROR(VLOOKUP(C10731,Produtos!A:B,2,FALSE),"")</f>
        <v/>
      </c>
      <c r="F10731" s="10">
        <f>IFERROR(INDEX(Lotes!$E:$E,MATCH(1,(Lotes!$A:$A=C10731)*(Lotes!$C:$C=E10731),0)),"")</f>
        <v/>
      </c>
      <c r="G10731" s="14" t="n"/>
    </row>
    <row r="10732">
      <c r="A10732" s="10" t="n"/>
      <c r="D10732">
        <f>IFERROR(VLOOKUP(C10732,Produtos!A:B,2,FALSE),"")</f>
        <v/>
      </c>
      <c r="F10732" s="10">
        <f>IFERROR(INDEX(Lotes!$E:$E,MATCH(1,(Lotes!$A:$A=C10732)*(Lotes!$C:$C=E10732),0)),"")</f>
        <v/>
      </c>
      <c r="G10732" s="14" t="n"/>
    </row>
    <row r="10733">
      <c r="A10733" s="10" t="n"/>
      <c r="D10733">
        <f>IFERROR(VLOOKUP(C10733,Produtos!A:B,2,FALSE),"")</f>
        <v/>
      </c>
      <c r="F10733" s="10">
        <f>IFERROR(INDEX(Lotes!$E:$E,MATCH(1,(Lotes!$A:$A=C10733)*(Lotes!$C:$C=E10733),0)),"")</f>
        <v/>
      </c>
      <c r="G10733" s="14" t="n"/>
    </row>
    <row r="10734">
      <c r="A10734" s="10" t="n"/>
      <c r="D10734">
        <f>IFERROR(VLOOKUP(C10734,Produtos!A:B,2,FALSE),"")</f>
        <v/>
      </c>
      <c r="F10734" s="10">
        <f>IFERROR(INDEX(Lotes!$E:$E,MATCH(1,(Lotes!$A:$A=C10734)*(Lotes!$C:$C=E10734),0)),"")</f>
        <v/>
      </c>
      <c r="G10734" s="14" t="n"/>
    </row>
    <row r="10735">
      <c r="A10735" s="10" t="n"/>
      <c r="D10735">
        <f>IFERROR(VLOOKUP(C10735,Produtos!A:B,2,FALSE),"")</f>
        <v/>
      </c>
      <c r="F10735" s="10">
        <f>IFERROR(INDEX(Lotes!$E:$E,MATCH(1,(Lotes!$A:$A=C10735)*(Lotes!$C:$C=E10735),0)),"")</f>
        <v/>
      </c>
      <c r="G10735" s="14" t="n"/>
    </row>
    <row r="10736">
      <c r="A10736" s="10" t="n"/>
      <c r="D10736">
        <f>IFERROR(VLOOKUP(C10736,Produtos!A:B,2,FALSE),"")</f>
        <v/>
      </c>
      <c r="F10736" s="10">
        <f>IFERROR(INDEX(Lotes!$E:$E,MATCH(1,(Lotes!$A:$A=C10736)*(Lotes!$C:$C=E10736),0)),"")</f>
        <v/>
      </c>
      <c r="G10736" s="14" t="n"/>
    </row>
    <row r="10737">
      <c r="A10737" s="10" t="n"/>
      <c r="D10737">
        <f>IFERROR(VLOOKUP(C10737,Produtos!A:B,2,FALSE),"")</f>
        <v/>
      </c>
      <c r="F10737" s="10">
        <f>IFERROR(INDEX(Lotes!$E:$E,MATCH(1,(Lotes!$A:$A=C10737)*(Lotes!$C:$C=E10737),0)),"")</f>
        <v/>
      </c>
      <c r="G10737" s="14" t="n"/>
    </row>
    <row r="10738">
      <c r="A10738" s="10" t="n"/>
      <c r="D10738">
        <f>IFERROR(VLOOKUP(C10738,Produtos!A:B,2,FALSE),"")</f>
        <v/>
      </c>
      <c r="F10738" s="10">
        <f>IFERROR(INDEX(Lotes!$E:$E,MATCH(1,(Lotes!$A:$A=C10738)*(Lotes!$C:$C=E10738),0)),"")</f>
        <v/>
      </c>
      <c r="G10738" s="14" t="n"/>
    </row>
    <row r="10739">
      <c r="A10739" s="10" t="n"/>
      <c r="D10739">
        <f>IFERROR(VLOOKUP(C10739,Produtos!A:B,2,FALSE),"")</f>
        <v/>
      </c>
      <c r="F10739" s="10">
        <f>IFERROR(INDEX(Lotes!$E:$E,MATCH(1,(Lotes!$A:$A=C10739)*(Lotes!$C:$C=E10739),0)),"")</f>
        <v/>
      </c>
      <c r="G10739" s="14" t="n"/>
    </row>
    <row r="10740">
      <c r="A10740" s="10" t="n"/>
      <c r="D10740">
        <f>IFERROR(VLOOKUP(C10740,Produtos!A:B,2,FALSE),"")</f>
        <v/>
      </c>
      <c r="F10740" s="10">
        <f>IFERROR(INDEX(Lotes!$E:$E,MATCH(1,(Lotes!$A:$A=C10740)*(Lotes!$C:$C=E10740),0)),"")</f>
        <v/>
      </c>
      <c r="G10740" s="14" t="n"/>
    </row>
    <row r="10741">
      <c r="A10741" s="10" t="n"/>
      <c r="D10741">
        <f>IFERROR(VLOOKUP(C10741,Produtos!A:B,2,FALSE),"")</f>
        <v/>
      </c>
      <c r="F10741" s="10">
        <f>IFERROR(INDEX(Lotes!$E:$E,MATCH(1,(Lotes!$A:$A=C10741)*(Lotes!$C:$C=E10741),0)),"")</f>
        <v/>
      </c>
      <c r="G10741" s="14" t="n"/>
    </row>
    <row r="10742">
      <c r="A10742" s="10" t="n"/>
      <c r="D10742">
        <f>IFERROR(VLOOKUP(C10742,Produtos!A:B,2,FALSE),"")</f>
        <v/>
      </c>
      <c r="F10742" s="10">
        <f>IFERROR(INDEX(Lotes!$E:$E,MATCH(1,(Lotes!$A:$A=C10742)*(Lotes!$C:$C=E10742),0)),"")</f>
        <v/>
      </c>
      <c r="G10742" s="14" t="n"/>
    </row>
    <row r="10743">
      <c r="A10743" s="10" t="n"/>
      <c r="D10743">
        <f>IFERROR(VLOOKUP(C10743,Produtos!A:B,2,FALSE),"")</f>
        <v/>
      </c>
      <c r="F10743" s="10">
        <f>IFERROR(INDEX(Lotes!$E:$E,MATCH(1,(Lotes!$A:$A=C10743)*(Lotes!$C:$C=E10743),0)),"")</f>
        <v/>
      </c>
      <c r="G10743" s="14" t="n"/>
    </row>
    <row r="10744">
      <c r="A10744" s="10" t="n"/>
      <c r="D10744">
        <f>IFERROR(VLOOKUP(C10744,Produtos!A:B,2,FALSE),"")</f>
        <v/>
      </c>
      <c r="F10744" s="10">
        <f>IFERROR(INDEX(Lotes!$E:$E,MATCH(1,(Lotes!$A:$A=C10744)*(Lotes!$C:$C=E10744),0)),"")</f>
        <v/>
      </c>
      <c r="G10744" s="14" t="n"/>
    </row>
    <row r="10745">
      <c r="A10745" s="10" t="n"/>
      <c r="D10745">
        <f>IFERROR(VLOOKUP(C10745,Produtos!A:B,2,FALSE),"")</f>
        <v/>
      </c>
      <c r="F10745" s="10">
        <f>IFERROR(INDEX(Lotes!$E:$E,MATCH(1,(Lotes!$A:$A=C10745)*(Lotes!$C:$C=E10745),0)),"")</f>
        <v/>
      </c>
      <c r="G10745" s="14" t="n"/>
    </row>
    <row r="10746">
      <c r="A10746" s="10" t="n"/>
      <c r="D10746">
        <f>IFERROR(VLOOKUP(C10746,Produtos!A:B,2,FALSE),"")</f>
        <v/>
      </c>
      <c r="F10746" s="10">
        <f>IFERROR(INDEX(Lotes!$E:$E,MATCH(1,(Lotes!$A:$A=C10746)*(Lotes!$C:$C=E10746),0)),"")</f>
        <v/>
      </c>
      <c r="G10746" s="14" t="n"/>
    </row>
    <row r="10747">
      <c r="A10747" s="10" t="n"/>
      <c r="D10747">
        <f>IFERROR(VLOOKUP(C10747,Produtos!A:B,2,FALSE),"")</f>
        <v/>
      </c>
      <c r="F10747" s="10">
        <f>IFERROR(INDEX(Lotes!$E:$E,MATCH(1,(Lotes!$A:$A=C10747)*(Lotes!$C:$C=E10747),0)),"")</f>
        <v/>
      </c>
      <c r="G10747" s="14" t="n"/>
    </row>
    <row r="10748">
      <c r="A10748" s="10" t="n"/>
      <c r="D10748">
        <f>IFERROR(VLOOKUP(C10748,Produtos!A:B,2,FALSE),"")</f>
        <v/>
      </c>
      <c r="F10748" s="10">
        <f>IFERROR(INDEX(Lotes!$E:$E,MATCH(1,(Lotes!$A:$A=C10748)*(Lotes!$C:$C=E10748),0)),"")</f>
        <v/>
      </c>
      <c r="G10748" s="14" t="n"/>
    </row>
    <row r="10749">
      <c r="A10749" s="10" t="n"/>
      <c r="D10749">
        <f>IFERROR(VLOOKUP(C10749,Produtos!A:B,2,FALSE),"")</f>
        <v/>
      </c>
      <c r="F10749" s="10">
        <f>IFERROR(INDEX(Lotes!$E:$E,MATCH(1,(Lotes!$A:$A=C10749)*(Lotes!$C:$C=E10749),0)),"")</f>
        <v/>
      </c>
      <c r="G10749" s="14" t="n"/>
    </row>
    <row r="10750">
      <c r="A10750" s="10" t="n"/>
      <c r="D10750">
        <f>IFERROR(VLOOKUP(C10750,Produtos!A:B,2,FALSE),"")</f>
        <v/>
      </c>
      <c r="F10750" s="10">
        <f>IFERROR(INDEX(Lotes!$E:$E,MATCH(1,(Lotes!$A:$A=C10750)*(Lotes!$C:$C=E10750),0)),"")</f>
        <v/>
      </c>
      <c r="G10750" s="14" t="n"/>
    </row>
    <row r="10751">
      <c r="A10751" s="10" t="n"/>
      <c r="D10751">
        <f>IFERROR(VLOOKUP(C10751,Produtos!A:B,2,FALSE),"")</f>
        <v/>
      </c>
      <c r="F10751" s="10">
        <f>IFERROR(INDEX(Lotes!$E:$E,MATCH(1,(Lotes!$A:$A=C10751)*(Lotes!$C:$C=E10751),0)),"")</f>
        <v/>
      </c>
      <c r="G10751" s="14" t="n"/>
    </row>
    <row r="10752">
      <c r="A10752" s="10" t="n"/>
      <c r="D10752">
        <f>IFERROR(VLOOKUP(C10752,Produtos!A:B,2,FALSE),"")</f>
        <v/>
      </c>
      <c r="F10752" s="10">
        <f>IFERROR(INDEX(Lotes!$E:$E,MATCH(1,(Lotes!$A:$A=C10752)*(Lotes!$C:$C=E10752),0)),"")</f>
        <v/>
      </c>
      <c r="G10752" s="14" t="n"/>
    </row>
    <row r="10753">
      <c r="A10753" s="10" t="n"/>
      <c r="D10753">
        <f>IFERROR(VLOOKUP(C10753,Produtos!A:B,2,FALSE),"")</f>
        <v/>
      </c>
      <c r="F10753" s="10">
        <f>IFERROR(INDEX(Lotes!$E:$E,MATCH(1,(Lotes!$A:$A=C10753)*(Lotes!$C:$C=E10753),0)),"")</f>
        <v/>
      </c>
      <c r="G10753" s="14" t="n"/>
    </row>
    <row r="10754">
      <c r="A10754" s="10" t="n"/>
      <c r="D10754">
        <f>IFERROR(VLOOKUP(C10754,Produtos!A:B,2,FALSE),"")</f>
        <v/>
      </c>
      <c r="F10754" s="10">
        <f>IFERROR(INDEX(Lotes!$E:$E,MATCH(1,(Lotes!$A:$A=C10754)*(Lotes!$C:$C=E10754),0)),"")</f>
        <v/>
      </c>
      <c r="G10754" s="14" t="n"/>
    </row>
    <row r="10755">
      <c r="A10755" s="10" t="n"/>
      <c r="D10755">
        <f>IFERROR(VLOOKUP(C10755,Produtos!A:B,2,FALSE),"")</f>
        <v/>
      </c>
      <c r="F10755" s="10">
        <f>IFERROR(INDEX(Lotes!$E:$E,MATCH(1,(Lotes!$A:$A=C10755)*(Lotes!$C:$C=E10755),0)),"")</f>
        <v/>
      </c>
      <c r="G10755" s="14" t="n"/>
    </row>
    <row r="10756">
      <c r="A10756" s="10" t="n"/>
      <c r="D10756">
        <f>IFERROR(VLOOKUP(C10756,Produtos!A:B,2,FALSE),"")</f>
        <v/>
      </c>
      <c r="F10756" s="10">
        <f>IFERROR(INDEX(Lotes!$E:$E,MATCH(1,(Lotes!$A:$A=C10756)*(Lotes!$C:$C=E10756),0)),"")</f>
        <v/>
      </c>
      <c r="G10756" s="14" t="n"/>
    </row>
    <row r="10757">
      <c r="A10757" s="10" t="n"/>
      <c r="D10757">
        <f>IFERROR(VLOOKUP(C10757,Produtos!A:B,2,FALSE),"")</f>
        <v/>
      </c>
      <c r="F10757" s="10">
        <f>IFERROR(INDEX(Lotes!$E:$E,MATCH(1,(Lotes!$A:$A=C10757)*(Lotes!$C:$C=E10757),0)),"")</f>
        <v/>
      </c>
      <c r="G10757" s="14" t="n"/>
    </row>
    <row r="10758">
      <c r="A10758" s="10" t="n"/>
      <c r="D10758">
        <f>IFERROR(VLOOKUP(C10758,Produtos!A:B,2,FALSE),"")</f>
        <v/>
      </c>
      <c r="F10758" s="10">
        <f>IFERROR(INDEX(Lotes!$E:$E,MATCH(1,(Lotes!$A:$A=C10758)*(Lotes!$C:$C=E10758),0)),"")</f>
        <v/>
      </c>
      <c r="G10758" s="14" t="n"/>
    </row>
    <row r="10759">
      <c r="A10759" s="10" t="n"/>
      <c r="D10759">
        <f>IFERROR(VLOOKUP(C10759,Produtos!A:B,2,FALSE),"")</f>
        <v/>
      </c>
      <c r="F10759" s="10">
        <f>IFERROR(INDEX(Lotes!$E:$E,MATCH(1,(Lotes!$A:$A=C10759)*(Lotes!$C:$C=E10759),0)),"")</f>
        <v/>
      </c>
      <c r="G10759" s="14" t="n"/>
    </row>
    <row r="10760">
      <c r="A10760" s="10" t="n"/>
      <c r="D10760">
        <f>IFERROR(VLOOKUP(C10760,Produtos!A:B,2,FALSE),"")</f>
        <v/>
      </c>
      <c r="F10760" s="10">
        <f>IFERROR(INDEX(Lotes!$E:$E,MATCH(1,(Lotes!$A:$A=C10760)*(Lotes!$C:$C=E10760),0)),"")</f>
        <v/>
      </c>
      <c r="G10760" s="14" t="n"/>
    </row>
    <row r="10761">
      <c r="A10761" s="10" t="n"/>
      <c r="D10761">
        <f>IFERROR(VLOOKUP(C10761,Produtos!A:B,2,FALSE),"")</f>
        <v/>
      </c>
      <c r="F10761" s="10">
        <f>IFERROR(INDEX(Lotes!$E:$E,MATCH(1,(Lotes!$A:$A=C10761)*(Lotes!$C:$C=E10761),0)),"")</f>
        <v/>
      </c>
      <c r="G10761" s="14" t="n"/>
    </row>
    <row r="10762">
      <c r="A10762" s="10" t="n"/>
      <c r="D10762">
        <f>IFERROR(VLOOKUP(C10762,Produtos!A:B,2,FALSE),"")</f>
        <v/>
      </c>
      <c r="F10762" s="10">
        <f>IFERROR(INDEX(Lotes!$E:$E,MATCH(1,(Lotes!$A:$A=C10762)*(Lotes!$C:$C=E10762),0)),"")</f>
        <v/>
      </c>
      <c r="G10762" s="14" t="n"/>
    </row>
    <row r="10763">
      <c r="A10763" s="10" t="n"/>
      <c r="D10763">
        <f>IFERROR(VLOOKUP(C10763,Produtos!A:B,2,FALSE),"")</f>
        <v/>
      </c>
      <c r="F10763" s="10">
        <f>IFERROR(INDEX(Lotes!$E:$E,MATCH(1,(Lotes!$A:$A=C10763)*(Lotes!$C:$C=E10763),0)),"")</f>
        <v/>
      </c>
      <c r="G10763" s="14" t="n"/>
    </row>
    <row r="10764">
      <c r="A10764" s="10" t="n"/>
      <c r="D10764">
        <f>IFERROR(VLOOKUP(C10764,Produtos!A:B,2,FALSE),"")</f>
        <v/>
      </c>
      <c r="F10764" s="10">
        <f>IFERROR(INDEX(Lotes!$E:$E,MATCH(1,(Lotes!$A:$A=C10764)*(Lotes!$C:$C=E10764),0)),"")</f>
        <v/>
      </c>
      <c r="G10764" s="14" t="n"/>
    </row>
    <row r="10765">
      <c r="A10765" s="10" t="n"/>
      <c r="D10765">
        <f>IFERROR(VLOOKUP(C10765,Produtos!A:B,2,FALSE),"")</f>
        <v/>
      </c>
      <c r="F10765" s="10">
        <f>IFERROR(INDEX(Lotes!$E:$E,MATCH(1,(Lotes!$A:$A=C10765)*(Lotes!$C:$C=E10765),0)),"")</f>
        <v/>
      </c>
      <c r="G10765" s="14" t="n"/>
    </row>
    <row r="10766">
      <c r="A10766" s="10" t="n"/>
      <c r="D10766">
        <f>IFERROR(VLOOKUP(C10766,Produtos!A:B,2,FALSE),"")</f>
        <v/>
      </c>
      <c r="F10766" s="10">
        <f>IFERROR(INDEX(Lotes!$E:$E,MATCH(1,(Lotes!$A:$A=C10766)*(Lotes!$C:$C=E10766),0)),"")</f>
        <v/>
      </c>
      <c r="G10766" s="14" t="n"/>
    </row>
    <row r="10767">
      <c r="A10767" s="10" t="n"/>
      <c r="D10767">
        <f>IFERROR(VLOOKUP(C10767,Produtos!A:B,2,FALSE),"")</f>
        <v/>
      </c>
      <c r="F10767" s="10">
        <f>IFERROR(INDEX(Lotes!$E:$E,MATCH(1,(Lotes!$A:$A=C10767)*(Lotes!$C:$C=E10767),0)),"")</f>
        <v/>
      </c>
      <c r="G10767" s="14" t="n"/>
    </row>
    <row r="10768">
      <c r="A10768" s="10" t="n"/>
      <c r="D10768">
        <f>IFERROR(VLOOKUP(C10768,Produtos!A:B,2,FALSE),"")</f>
        <v/>
      </c>
      <c r="F10768" s="10">
        <f>IFERROR(INDEX(Lotes!$E:$E,MATCH(1,(Lotes!$A:$A=C10768)*(Lotes!$C:$C=E10768),0)),"")</f>
        <v/>
      </c>
      <c r="G10768" s="14" t="n"/>
    </row>
    <row r="10769">
      <c r="A10769" s="10" t="n"/>
      <c r="D10769">
        <f>IFERROR(VLOOKUP(C10769,Produtos!A:B,2,FALSE),"")</f>
        <v/>
      </c>
      <c r="F10769" s="10">
        <f>IFERROR(INDEX(Lotes!$E:$E,MATCH(1,(Lotes!$A:$A=C10769)*(Lotes!$C:$C=E10769),0)),"")</f>
        <v/>
      </c>
      <c r="G10769" s="14" t="n"/>
    </row>
    <row r="10770">
      <c r="A10770" s="10" t="n"/>
      <c r="D10770">
        <f>IFERROR(VLOOKUP(C10770,Produtos!A:B,2,FALSE),"")</f>
        <v/>
      </c>
      <c r="F10770" s="10">
        <f>IFERROR(INDEX(Lotes!$E:$E,MATCH(1,(Lotes!$A:$A=C10770)*(Lotes!$C:$C=E10770),0)),"")</f>
        <v/>
      </c>
      <c r="G10770" s="14" t="n"/>
    </row>
    <row r="10771">
      <c r="A10771" s="10" t="n"/>
      <c r="D10771">
        <f>IFERROR(VLOOKUP(C10771,Produtos!A:B,2,FALSE),"")</f>
        <v/>
      </c>
      <c r="F10771" s="10">
        <f>IFERROR(INDEX(Lotes!$E:$E,MATCH(1,(Lotes!$A:$A=C10771)*(Lotes!$C:$C=E10771),0)),"")</f>
        <v/>
      </c>
      <c r="G10771" s="14" t="n"/>
    </row>
    <row r="10772">
      <c r="A10772" s="10" t="n"/>
      <c r="D10772">
        <f>IFERROR(VLOOKUP(C10772,Produtos!A:B,2,FALSE),"")</f>
        <v/>
      </c>
      <c r="F10772" s="10">
        <f>IFERROR(INDEX(Lotes!$E:$E,MATCH(1,(Lotes!$A:$A=C10772)*(Lotes!$C:$C=E10772),0)),"")</f>
        <v/>
      </c>
      <c r="G10772" s="14" t="n"/>
    </row>
    <row r="10773">
      <c r="A10773" s="10" t="n"/>
      <c r="D10773">
        <f>IFERROR(VLOOKUP(C10773,Produtos!A:B,2,FALSE),"")</f>
        <v/>
      </c>
      <c r="F10773" s="10">
        <f>IFERROR(INDEX(Lotes!$E:$E,MATCH(1,(Lotes!$A:$A=C10773)*(Lotes!$C:$C=E10773),0)),"")</f>
        <v/>
      </c>
      <c r="G10773" s="14" t="n"/>
    </row>
    <row r="10774">
      <c r="A10774" s="10" t="n"/>
      <c r="D10774">
        <f>IFERROR(VLOOKUP(C10774,Produtos!A:B,2,FALSE),"")</f>
        <v/>
      </c>
      <c r="F10774" s="10">
        <f>IFERROR(INDEX(Lotes!$E:$E,MATCH(1,(Lotes!$A:$A=C10774)*(Lotes!$C:$C=E10774),0)),"")</f>
        <v/>
      </c>
      <c r="G10774" s="14" t="n"/>
    </row>
    <row r="10775">
      <c r="A10775" s="10" t="n"/>
      <c r="D10775">
        <f>IFERROR(VLOOKUP(C10775,Produtos!A:B,2,FALSE),"")</f>
        <v/>
      </c>
      <c r="F10775" s="10">
        <f>IFERROR(INDEX(Lotes!$E:$E,MATCH(1,(Lotes!$A:$A=C10775)*(Lotes!$C:$C=E10775),0)),"")</f>
        <v/>
      </c>
      <c r="G10775" s="14" t="n"/>
    </row>
    <row r="10776">
      <c r="A10776" s="10" t="n"/>
      <c r="D10776">
        <f>IFERROR(VLOOKUP(C10776,Produtos!A:B,2,FALSE),"")</f>
        <v/>
      </c>
      <c r="F10776" s="10">
        <f>IFERROR(INDEX(Lotes!$E:$E,MATCH(1,(Lotes!$A:$A=C10776)*(Lotes!$C:$C=E10776),0)),"")</f>
        <v/>
      </c>
      <c r="G10776" s="14" t="n"/>
    </row>
    <row r="10777">
      <c r="A10777" s="10" t="n"/>
      <c r="D10777">
        <f>IFERROR(VLOOKUP(C10777,Produtos!A:B,2,FALSE),"")</f>
        <v/>
      </c>
      <c r="F10777" s="10">
        <f>IFERROR(INDEX(Lotes!$E:$E,MATCH(1,(Lotes!$A:$A=C10777)*(Lotes!$C:$C=E10777),0)),"")</f>
        <v/>
      </c>
      <c r="G10777" s="14" t="n"/>
    </row>
    <row r="10778">
      <c r="A10778" s="10" t="n"/>
      <c r="D10778">
        <f>IFERROR(VLOOKUP(C10778,Produtos!A:B,2,FALSE),"")</f>
        <v/>
      </c>
      <c r="F10778" s="10">
        <f>IFERROR(INDEX(Lotes!$E:$E,MATCH(1,(Lotes!$A:$A=C10778)*(Lotes!$C:$C=E10778),0)),"")</f>
        <v/>
      </c>
      <c r="G10778" s="14" t="n"/>
    </row>
    <row r="10779">
      <c r="A10779" s="10" t="n"/>
      <c r="D10779">
        <f>IFERROR(VLOOKUP(C10779,Produtos!A:B,2,FALSE),"")</f>
        <v/>
      </c>
      <c r="F10779" s="10">
        <f>IFERROR(INDEX(Lotes!$E:$E,MATCH(1,(Lotes!$A:$A=C10779)*(Lotes!$C:$C=E10779),0)),"")</f>
        <v/>
      </c>
      <c r="G10779" s="14" t="n"/>
    </row>
    <row r="10780">
      <c r="A10780" s="10" t="n"/>
      <c r="D10780">
        <f>IFERROR(VLOOKUP(C10780,Produtos!A:B,2,FALSE),"")</f>
        <v/>
      </c>
      <c r="F10780" s="10">
        <f>IFERROR(INDEX(Lotes!$E:$E,MATCH(1,(Lotes!$A:$A=C10780)*(Lotes!$C:$C=E10780),0)),"")</f>
        <v/>
      </c>
      <c r="G10780" s="14" t="n"/>
    </row>
    <row r="10781">
      <c r="A10781" s="10" t="n"/>
      <c r="D10781">
        <f>IFERROR(VLOOKUP(C10781,Produtos!A:B,2,FALSE),"")</f>
        <v/>
      </c>
      <c r="F10781" s="10">
        <f>IFERROR(INDEX(Lotes!$E:$E,MATCH(1,(Lotes!$A:$A=C10781)*(Lotes!$C:$C=E10781),0)),"")</f>
        <v/>
      </c>
      <c r="G10781" s="14" t="n"/>
    </row>
    <row r="10782">
      <c r="A10782" s="10" t="n"/>
      <c r="D10782">
        <f>IFERROR(VLOOKUP(C10782,Produtos!A:B,2,FALSE),"")</f>
        <v/>
      </c>
      <c r="F10782" s="10">
        <f>IFERROR(INDEX(Lotes!$E:$E,MATCH(1,(Lotes!$A:$A=C10782)*(Lotes!$C:$C=E10782),0)),"")</f>
        <v/>
      </c>
      <c r="G10782" s="14" t="n"/>
    </row>
    <row r="10783">
      <c r="A10783" s="10" t="n"/>
      <c r="D10783">
        <f>IFERROR(VLOOKUP(C10783,Produtos!A:B,2,FALSE),"")</f>
        <v/>
      </c>
      <c r="F10783" s="10">
        <f>IFERROR(INDEX(Lotes!$E:$E,MATCH(1,(Lotes!$A:$A=C10783)*(Lotes!$C:$C=E10783),0)),"")</f>
        <v/>
      </c>
      <c r="G10783" s="14" t="n"/>
    </row>
    <row r="10784">
      <c r="A10784" s="10" t="n"/>
      <c r="D10784">
        <f>IFERROR(VLOOKUP(C10784,Produtos!A:B,2,FALSE),"")</f>
        <v/>
      </c>
      <c r="F10784" s="10">
        <f>IFERROR(INDEX(Lotes!$E:$E,MATCH(1,(Lotes!$A:$A=C10784)*(Lotes!$C:$C=E10784),0)),"")</f>
        <v/>
      </c>
      <c r="G10784" s="14" t="n"/>
    </row>
    <row r="10785">
      <c r="A10785" s="10" t="n"/>
      <c r="D10785">
        <f>IFERROR(VLOOKUP(C10785,Produtos!A:B,2,FALSE),"")</f>
        <v/>
      </c>
      <c r="F10785" s="10">
        <f>IFERROR(INDEX(Lotes!$E:$E,MATCH(1,(Lotes!$A:$A=C10785)*(Lotes!$C:$C=E10785),0)),"")</f>
        <v/>
      </c>
      <c r="G10785" s="14" t="n"/>
    </row>
    <row r="10786">
      <c r="A10786" s="10" t="n"/>
      <c r="D10786">
        <f>IFERROR(VLOOKUP(C10786,Produtos!A:B,2,FALSE),"")</f>
        <v/>
      </c>
      <c r="F10786" s="10">
        <f>IFERROR(INDEX(Lotes!$E:$E,MATCH(1,(Lotes!$A:$A=C10786)*(Lotes!$C:$C=E10786),0)),"")</f>
        <v/>
      </c>
      <c r="G10786" s="14" t="n"/>
    </row>
    <row r="10787">
      <c r="A10787" s="10" t="n"/>
      <c r="D10787">
        <f>IFERROR(VLOOKUP(C10787,Produtos!A:B,2,FALSE),"")</f>
        <v/>
      </c>
      <c r="F10787" s="10">
        <f>IFERROR(INDEX(Lotes!$E:$E,MATCH(1,(Lotes!$A:$A=C10787)*(Lotes!$C:$C=E10787),0)),"")</f>
        <v/>
      </c>
      <c r="G10787" s="14" t="n"/>
    </row>
    <row r="10788">
      <c r="A10788" s="10" t="n"/>
      <c r="D10788">
        <f>IFERROR(VLOOKUP(C10788,Produtos!A:B,2,FALSE),"")</f>
        <v/>
      </c>
      <c r="F10788" s="10">
        <f>IFERROR(INDEX(Lotes!$E:$E,MATCH(1,(Lotes!$A:$A=C10788)*(Lotes!$C:$C=E10788),0)),"")</f>
        <v/>
      </c>
      <c r="G10788" s="14" t="n"/>
    </row>
    <row r="10789">
      <c r="A10789" s="10" t="n"/>
      <c r="D10789">
        <f>IFERROR(VLOOKUP(C10789,Produtos!A:B,2,FALSE),"")</f>
        <v/>
      </c>
      <c r="F10789" s="10">
        <f>IFERROR(INDEX(Lotes!$E:$E,MATCH(1,(Lotes!$A:$A=C10789)*(Lotes!$C:$C=E10789),0)),"")</f>
        <v/>
      </c>
      <c r="G10789" s="14" t="n"/>
    </row>
    <row r="10790">
      <c r="A10790" s="10" t="n"/>
      <c r="D10790">
        <f>IFERROR(VLOOKUP(C10790,Produtos!A:B,2,FALSE),"")</f>
        <v/>
      </c>
      <c r="F10790" s="10">
        <f>IFERROR(INDEX(Lotes!$E:$E,MATCH(1,(Lotes!$A:$A=C10790)*(Lotes!$C:$C=E10790),0)),"")</f>
        <v/>
      </c>
      <c r="G10790" s="14" t="n"/>
    </row>
    <row r="10791">
      <c r="A10791" s="10" t="n"/>
      <c r="D10791">
        <f>IFERROR(VLOOKUP(C10791,Produtos!A:B,2,FALSE),"")</f>
        <v/>
      </c>
      <c r="F10791" s="10">
        <f>IFERROR(INDEX(Lotes!$E:$E,MATCH(1,(Lotes!$A:$A=C10791)*(Lotes!$C:$C=E10791),0)),"")</f>
        <v/>
      </c>
      <c r="G10791" s="14" t="n"/>
    </row>
    <row r="10792">
      <c r="A10792" s="10" t="n"/>
      <c r="D10792">
        <f>IFERROR(VLOOKUP(C10792,Produtos!A:B,2,FALSE),"")</f>
        <v/>
      </c>
      <c r="F10792" s="10">
        <f>IFERROR(INDEX(Lotes!$E:$E,MATCH(1,(Lotes!$A:$A=C10792)*(Lotes!$C:$C=E10792),0)),"")</f>
        <v/>
      </c>
      <c r="G10792" s="14" t="n"/>
    </row>
    <row r="10793">
      <c r="A10793" s="10" t="n"/>
      <c r="D10793">
        <f>IFERROR(VLOOKUP(C10793,Produtos!A:B,2,FALSE),"")</f>
        <v/>
      </c>
      <c r="F10793" s="10">
        <f>IFERROR(INDEX(Lotes!$E:$E,MATCH(1,(Lotes!$A:$A=C10793)*(Lotes!$C:$C=E10793),0)),"")</f>
        <v/>
      </c>
      <c r="G10793" s="14" t="n"/>
    </row>
    <row r="10794">
      <c r="A10794" s="10" t="n"/>
      <c r="D10794">
        <f>IFERROR(VLOOKUP(C10794,Produtos!A:B,2,FALSE),"")</f>
        <v/>
      </c>
      <c r="F10794" s="10">
        <f>IFERROR(INDEX(Lotes!$E:$E,MATCH(1,(Lotes!$A:$A=C10794)*(Lotes!$C:$C=E10794),0)),"")</f>
        <v/>
      </c>
      <c r="G10794" s="14" t="n"/>
    </row>
    <row r="10795">
      <c r="A10795" s="10" t="n"/>
      <c r="D10795">
        <f>IFERROR(VLOOKUP(C10795,Produtos!A:B,2,FALSE),"")</f>
        <v/>
      </c>
      <c r="F10795" s="10">
        <f>IFERROR(INDEX(Lotes!$E:$E,MATCH(1,(Lotes!$A:$A=C10795)*(Lotes!$C:$C=E10795),0)),"")</f>
        <v/>
      </c>
      <c r="G10795" s="14" t="n"/>
    </row>
    <row r="10796">
      <c r="A10796" s="10" t="n"/>
      <c r="D10796">
        <f>IFERROR(VLOOKUP(C10796,Produtos!A:B,2,FALSE),"")</f>
        <v/>
      </c>
      <c r="F10796" s="10">
        <f>IFERROR(INDEX(Lotes!$E:$E,MATCH(1,(Lotes!$A:$A=C10796)*(Lotes!$C:$C=E10796),0)),"")</f>
        <v/>
      </c>
      <c r="G10796" s="14" t="n"/>
    </row>
    <row r="10797">
      <c r="A10797" s="10" t="n"/>
      <c r="D10797">
        <f>IFERROR(VLOOKUP(C10797,Produtos!A:B,2,FALSE),"")</f>
        <v/>
      </c>
      <c r="F10797" s="10">
        <f>IFERROR(INDEX(Lotes!$E:$E,MATCH(1,(Lotes!$A:$A=C10797)*(Lotes!$C:$C=E10797),0)),"")</f>
        <v/>
      </c>
      <c r="G10797" s="14" t="n"/>
    </row>
    <row r="10798">
      <c r="A10798" s="10" t="n"/>
      <c r="D10798">
        <f>IFERROR(VLOOKUP(C10798,Produtos!A:B,2,FALSE),"")</f>
        <v/>
      </c>
      <c r="F10798" s="10">
        <f>IFERROR(INDEX(Lotes!$E:$E,MATCH(1,(Lotes!$A:$A=C10798)*(Lotes!$C:$C=E10798),0)),"")</f>
        <v/>
      </c>
      <c r="G10798" s="14" t="n"/>
    </row>
    <row r="10799">
      <c r="A10799" s="10" t="n"/>
      <c r="D10799">
        <f>IFERROR(VLOOKUP(C10799,Produtos!A:B,2,FALSE),"")</f>
        <v/>
      </c>
      <c r="F10799" s="10">
        <f>IFERROR(INDEX(Lotes!$E:$E,MATCH(1,(Lotes!$A:$A=C10799)*(Lotes!$C:$C=E10799),0)),"")</f>
        <v/>
      </c>
      <c r="G10799" s="14" t="n"/>
    </row>
    <row r="10800">
      <c r="A10800" s="10" t="n"/>
      <c r="D10800">
        <f>IFERROR(VLOOKUP(C10800,Produtos!A:B,2,FALSE),"")</f>
        <v/>
      </c>
      <c r="F10800" s="10">
        <f>IFERROR(INDEX(Lotes!$E:$E,MATCH(1,(Lotes!$A:$A=C10800)*(Lotes!$C:$C=E10800),0)),"")</f>
        <v/>
      </c>
      <c r="G10800" s="14" t="n"/>
    </row>
    <row r="10801">
      <c r="A10801" s="10" t="n"/>
      <c r="D10801">
        <f>IFERROR(VLOOKUP(C10801,Produtos!A:B,2,FALSE),"")</f>
        <v/>
      </c>
      <c r="F10801" s="10">
        <f>IFERROR(INDEX(Lotes!$E:$E,MATCH(1,(Lotes!$A:$A=C10801)*(Lotes!$C:$C=E10801),0)),"")</f>
        <v/>
      </c>
      <c r="G10801" s="14" t="n"/>
    </row>
    <row r="10802">
      <c r="A10802" s="10" t="n"/>
      <c r="D10802">
        <f>IFERROR(VLOOKUP(C10802,Produtos!A:B,2,FALSE),"")</f>
        <v/>
      </c>
      <c r="F10802" s="10">
        <f>IFERROR(INDEX(Lotes!$E:$E,MATCH(1,(Lotes!$A:$A=C10802)*(Lotes!$C:$C=E10802),0)),"")</f>
        <v/>
      </c>
      <c r="G10802" s="14" t="n"/>
    </row>
    <row r="10803">
      <c r="A10803" s="10" t="n"/>
      <c r="D10803">
        <f>IFERROR(VLOOKUP(C10803,Produtos!A:B,2,FALSE),"")</f>
        <v/>
      </c>
      <c r="F10803" s="10">
        <f>IFERROR(INDEX(Lotes!$E:$E,MATCH(1,(Lotes!$A:$A=C10803)*(Lotes!$C:$C=E10803),0)),"")</f>
        <v/>
      </c>
      <c r="G10803" s="14" t="n"/>
    </row>
    <row r="10804">
      <c r="A10804" s="10" t="n"/>
      <c r="D10804">
        <f>IFERROR(VLOOKUP(C10804,Produtos!A:B,2,FALSE),"")</f>
        <v/>
      </c>
      <c r="F10804" s="10">
        <f>IFERROR(INDEX(Lotes!$E:$E,MATCH(1,(Lotes!$A:$A=C10804)*(Lotes!$C:$C=E10804),0)),"")</f>
        <v/>
      </c>
      <c r="G10804" s="14" t="n"/>
    </row>
    <row r="10805">
      <c r="A10805" s="10" t="n"/>
      <c r="D10805">
        <f>IFERROR(VLOOKUP(C10805,Produtos!A:B,2,FALSE),"")</f>
        <v/>
      </c>
      <c r="F10805" s="10">
        <f>IFERROR(INDEX(Lotes!$E:$E,MATCH(1,(Lotes!$A:$A=C10805)*(Lotes!$C:$C=E10805),0)),"")</f>
        <v/>
      </c>
      <c r="G10805" s="14" t="n"/>
    </row>
    <row r="10806">
      <c r="A10806" s="10" t="n"/>
      <c r="D10806">
        <f>IFERROR(VLOOKUP(C10806,Produtos!A:B,2,FALSE),"")</f>
        <v/>
      </c>
      <c r="F10806" s="10">
        <f>IFERROR(INDEX(Lotes!$E:$E,MATCH(1,(Lotes!$A:$A=C10806)*(Lotes!$C:$C=E10806),0)),"")</f>
        <v/>
      </c>
      <c r="G10806" s="14" t="n"/>
    </row>
    <row r="10807">
      <c r="A10807" s="10" t="n"/>
      <c r="D10807">
        <f>IFERROR(VLOOKUP(C10807,Produtos!A:B,2,FALSE),"")</f>
        <v/>
      </c>
      <c r="F10807" s="10">
        <f>IFERROR(INDEX(Lotes!$E:$E,MATCH(1,(Lotes!$A:$A=C10807)*(Lotes!$C:$C=E10807),0)),"")</f>
        <v/>
      </c>
      <c r="G10807" s="14" t="n"/>
    </row>
    <row r="10808">
      <c r="A10808" s="10" t="n"/>
      <c r="D10808">
        <f>IFERROR(VLOOKUP(C10808,Produtos!A:B,2,FALSE),"")</f>
        <v/>
      </c>
      <c r="F10808" s="10">
        <f>IFERROR(INDEX(Lotes!$E:$E,MATCH(1,(Lotes!$A:$A=C10808)*(Lotes!$C:$C=E10808),0)),"")</f>
        <v/>
      </c>
      <c r="G10808" s="14" t="n"/>
    </row>
    <row r="10809">
      <c r="A10809" s="10" t="n"/>
      <c r="D10809">
        <f>IFERROR(VLOOKUP(C10809,Produtos!A:B,2,FALSE),"")</f>
        <v/>
      </c>
      <c r="F10809" s="10">
        <f>IFERROR(INDEX(Lotes!$E:$E,MATCH(1,(Lotes!$A:$A=C10809)*(Lotes!$C:$C=E10809),0)),"")</f>
        <v/>
      </c>
      <c r="G10809" s="14" t="n"/>
    </row>
    <row r="10810">
      <c r="A10810" s="10" t="n"/>
      <c r="D10810">
        <f>IFERROR(VLOOKUP(C10810,Produtos!A:B,2,FALSE),"")</f>
        <v/>
      </c>
      <c r="F10810" s="10">
        <f>IFERROR(INDEX(Lotes!$E:$E,MATCH(1,(Lotes!$A:$A=C10810)*(Lotes!$C:$C=E10810),0)),"")</f>
        <v/>
      </c>
      <c r="G10810" s="14" t="n"/>
    </row>
    <row r="10811">
      <c r="A10811" s="10" t="n"/>
      <c r="D10811">
        <f>IFERROR(VLOOKUP(C10811,Produtos!A:B,2,FALSE),"")</f>
        <v/>
      </c>
      <c r="F10811" s="10">
        <f>IFERROR(INDEX(Lotes!$E:$E,MATCH(1,(Lotes!$A:$A=C10811)*(Lotes!$C:$C=E10811),0)),"")</f>
        <v/>
      </c>
      <c r="G10811" s="14" t="n"/>
    </row>
    <row r="10812">
      <c r="A10812" s="10" t="n"/>
      <c r="D10812">
        <f>IFERROR(VLOOKUP(C10812,Produtos!A:B,2,FALSE),"")</f>
        <v/>
      </c>
      <c r="F10812" s="10">
        <f>IFERROR(INDEX(Lotes!$E:$E,MATCH(1,(Lotes!$A:$A=C10812)*(Lotes!$C:$C=E10812),0)),"")</f>
        <v/>
      </c>
      <c r="G10812" s="14" t="n"/>
    </row>
    <row r="10813">
      <c r="A10813" s="10" t="n"/>
      <c r="D10813">
        <f>IFERROR(VLOOKUP(C10813,Produtos!A:B,2,FALSE),"")</f>
        <v/>
      </c>
      <c r="F10813" s="10">
        <f>IFERROR(INDEX(Lotes!$E:$E,MATCH(1,(Lotes!$A:$A=C10813)*(Lotes!$C:$C=E10813),0)),"")</f>
        <v/>
      </c>
      <c r="G10813" s="14" t="n"/>
    </row>
    <row r="10814">
      <c r="A10814" s="10" t="n"/>
      <c r="D10814">
        <f>IFERROR(VLOOKUP(C10814,Produtos!A:B,2,FALSE),"")</f>
        <v/>
      </c>
      <c r="F10814" s="10">
        <f>IFERROR(INDEX(Lotes!$E:$E,MATCH(1,(Lotes!$A:$A=C10814)*(Lotes!$C:$C=E10814),0)),"")</f>
        <v/>
      </c>
      <c r="G10814" s="14" t="n"/>
    </row>
    <row r="10815">
      <c r="A10815" s="10" t="n"/>
      <c r="D10815">
        <f>IFERROR(VLOOKUP(C10815,Produtos!A:B,2,FALSE),"")</f>
        <v/>
      </c>
      <c r="F10815" s="10">
        <f>IFERROR(INDEX(Lotes!$E:$E,MATCH(1,(Lotes!$A:$A=C10815)*(Lotes!$C:$C=E10815),0)),"")</f>
        <v/>
      </c>
      <c r="G10815" s="14" t="n"/>
    </row>
    <row r="10816">
      <c r="A10816" s="10" t="n"/>
      <c r="D10816">
        <f>IFERROR(VLOOKUP(C10816,Produtos!A:B,2,FALSE),"")</f>
        <v/>
      </c>
      <c r="F10816" s="10">
        <f>IFERROR(INDEX(Lotes!$E:$E,MATCH(1,(Lotes!$A:$A=C10816)*(Lotes!$C:$C=E10816),0)),"")</f>
        <v/>
      </c>
      <c r="G10816" s="14" t="n"/>
    </row>
    <row r="10817">
      <c r="A10817" s="10" t="n"/>
      <c r="D10817">
        <f>IFERROR(VLOOKUP(C10817,Produtos!A:B,2,FALSE),"")</f>
        <v/>
      </c>
      <c r="F10817" s="10">
        <f>IFERROR(INDEX(Lotes!$E:$E,MATCH(1,(Lotes!$A:$A=C10817)*(Lotes!$C:$C=E10817),0)),"")</f>
        <v/>
      </c>
      <c r="G10817" s="14" t="n"/>
    </row>
    <row r="10818">
      <c r="A10818" s="10" t="n"/>
      <c r="D10818">
        <f>IFERROR(VLOOKUP(C10818,Produtos!A:B,2,FALSE),"")</f>
        <v/>
      </c>
      <c r="F10818" s="10">
        <f>IFERROR(INDEX(Lotes!$E:$E,MATCH(1,(Lotes!$A:$A=C10818)*(Lotes!$C:$C=E10818),0)),"")</f>
        <v/>
      </c>
      <c r="G10818" s="14" t="n"/>
    </row>
    <row r="10819">
      <c r="A10819" s="10" t="n"/>
      <c r="D10819">
        <f>IFERROR(VLOOKUP(C10819,Produtos!A:B,2,FALSE),"")</f>
        <v/>
      </c>
      <c r="F10819" s="10">
        <f>IFERROR(INDEX(Lotes!$E:$E,MATCH(1,(Lotes!$A:$A=C10819)*(Lotes!$C:$C=E10819),0)),"")</f>
        <v/>
      </c>
      <c r="G10819" s="14" t="n"/>
    </row>
    <row r="10820">
      <c r="A10820" s="10" t="n"/>
      <c r="D10820">
        <f>IFERROR(VLOOKUP(C10820,Produtos!A:B,2,FALSE),"")</f>
        <v/>
      </c>
      <c r="F10820" s="10">
        <f>IFERROR(INDEX(Lotes!$E:$E,MATCH(1,(Lotes!$A:$A=C10820)*(Lotes!$C:$C=E10820),0)),"")</f>
        <v/>
      </c>
      <c r="G10820" s="14" t="n"/>
    </row>
    <row r="10821">
      <c r="A10821" s="10" t="n"/>
      <c r="D10821">
        <f>IFERROR(VLOOKUP(C10821,Produtos!A:B,2,FALSE),"")</f>
        <v/>
      </c>
      <c r="F10821" s="10">
        <f>IFERROR(INDEX(Lotes!$E:$E,MATCH(1,(Lotes!$A:$A=C10821)*(Lotes!$C:$C=E10821),0)),"")</f>
        <v/>
      </c>
      <c r="G10821" s="14" t="n"/>
    </row>
    <row r="10822">
      <c r="A10822" s="10" t="n"/>
      <c r="D10822">
        <f>IFERROR(VLOOKUP(C10822,Produtos!A:B,2,FALSE),"")</f>
        <v/>
      </c>
      <c r="F10822" s="10">
        <f>IFERROR(INDEX(Lotes!$E:$E,MATCH(1,(Lotes!$A:$A=C10822)*(Lotes!$C:$C=E10822),0)),"")</f>
        <v/>
      </c>
      <c r="G10822" s="14" t="n"/>
    </row>
    <row r="10823">
      <c r="A10823" s="10" t="n"/>
      <c r="D10823">
        <f>IFERROR(VLOOKUP(C10823,Produtos!A:B,2,FALSE),"")</f>
        <v/>
      </c>
      <c r="F10823" s="10">
        <f>IFERROR(INDEX(Lotes!$E:$E,MATCH(1,(Lotes!$A:$A=C10823)*(Lotes!$C:$C=E10823),0)),"")</f>
        <v/>
      </c>
      <c r="G10823" s="14" t="n"/>
    </row>
    <row r="10824">
      <c r="A10824" s="10" t="n"/>
      <c r="D10824">
        <f>IFERROR(VLOOKUP(C10824,Produtos!A:B,2,FALSE),"")</f>
        <v/>
      </c>
      <c r="F10824" s="10">
        <f>IFERROR(INDEX(Lotes!$E:$E,MATCH(1,(Lotes!$A:$A=C10824)*(Lotes!$C:$C=E10824),0)),"")</f>
        <v/>
      </c>
      <c r="G10824" s="14" t="n"/>
    </row>
    <row r="10825">
      <c r="A10825" s="10" t="n"/>
      <c r="D10825">
        <f>IFERROR(VLOOKUP(C10825,Produtos!A:B,2,FALSE),"")</f>
        <v/>
      </c>
      <c r="F10825" s="10">
        <f>IFERROR(INDEX(Lotes!$E:$E,MATCH(1,(Lotes!$A:$A=C10825)*(Lotes!$C:$C=E10825),0)),"")</f>
        <v/>
      </c>
      <c r="G10825" s="14" t="n"/>
    </row>
    <row r="10826">
      <c r="A10826" s="10" t="n"/>
      <c r="D10826">
        <f>IFERROR(VLOOKUP(C10826,Produtos!A:B,2,FALSE),"")</f>
        <v/>
      </c>
      <c r="F10826" s="10">
        <f>IFERROR(INDEX(Lotes!$E:$E,MATCH(1,(Lotes!$A:$A=C10826)*(Lotes!$C:$C=E10826),0)),"")</f>
        <v/>
      </c>
      <c r="G10826" s="14" t="n"/>
    </row>
    <row r="10827">
      <c r="A10827" s="10" t="n"/>
      <c r="D10827">
        <f>IFERROR(VLOOKUP(C10827,Produtos!A:B,2,FALSE),"")</f>
        <v/>
      </c>
      <c r="F10827" s="10">
        <f>IFERROR(INDEX(Lotes!$E:$E,MATCH(1,(Lotes!$A:$A=C10827)*(Lotes!$C:$C=E10827),0)),"")</f>
        <v/>
      </c>
      <c r="G10827" s="14" t="n"/>
    </row>
    <row r="10828">
      <c r="A10828" s="10" t="n"/>
      <c r="D10828">
        <f>IFERROR(VLOOKUP(C10828,Produtos!A:B,2,FALSE),"")</f>
        <v/>
      </c>
      <c r="F10828" s="10">
        <f>IFERROR(INDEX(Lotes!$E:$E,MATCH(1,(Lotes!$A:$A=C10828)*(Lotes!$C:$C=E10828),0)),"")</f>
        <v/>
      </c>
      <c r="G10828" s="14" t="n"/>
    </row>
    <row r="10829">
      <c r="A10829" s="10" t="n"/>
      <c r="D10829">
        <f>IFERROR(VLOOKUP(C10829,Produtos!A:B,2,FALSE),"")</f>
        <v/>
      </c>
      <c r="F10829" s="10">
        <f>IFERROR(INDEX(Lotes!$E:$E,MATCH(1,(Lotes!$A:$A=C10829)*(Lotes!$C:$C=E10829),0)),"")</f>
        <v/>
      </c>
      <c r="G10829" s="14" t="n"/>
    </row>
    <row r="10830">
      <c r="A10830" s="10" t="n"/>
      <c r="D10830">
        <f>IFERROR(VLOOKUP(C10830,Produtos!A:B,2,FALSE),"")</f>
        <v/>
      </c>
      <c r="F10830" s="10">
        <f>IFERROR(INDEX(Lotes!$E:$E,MATCH(1,(Lotes!$A:$A=C10830)*(Lotes!$C:$C=E10830),0)),"")</f>
        <v/>
      </c>
      <c r="G10830" s="14" t="n"/>
    </row>
    <row r="10831">
      <c r="A10831" s="10" t="n"/>
      <c r="D10831">
        <f>IFERROR(VLOOKUP(C10831,Produtos!A:B,2,FALSE),"")</f>
        <v/>
      </c>
      <c r="F10831" s="10">
        <f>IFERROR(INDEX(Lotes!$E:$E,MATCH(1,(Lotes!$A:$A=C10831)*(Lotes!$C:$C=E10831),0)),"")</f>
        <v/>
      </c>
      <c r="G10831" s="14" t="n"/>
    </row>
    <row r="10832">
      <c r="A10832" s="10" t="n"/>
      <c r="D10832">
        <f>IFERROR(VLOOKUP(C10832,Produtos!A:B,2,FALSE),"")</f>
        <v/>
      </c>
      <c r="F10832" s="10">
        <f>IFERROR(INDEX(Lotes!$E:$E,MATCH(1,(Lotes!$A:$A=C10832)*(Lotes!$C:$C=E10832),0)),"")</f>
        <v/>
      </c>
      <c r="G10832" s="14" t="n"/>
    </row>
    <row r="10833">
      <c r="A10833" s="10" t="n"/>
      <c r="D10833">
        <f>IFERROR(VLOOKUP(C10833,Produtos!A:B,2,FALSE),"")</f>
        <v/>
      </c>
      <c r="F10833" s="10">
        <f>IFERROR(INDEX(Lotes!$E:$E,MATCH(1,(Lotes!$A:$A=C10833)*(Lotes!$C:$C=E10833),0)),"")</f>
        <v/>
      </c>
      <c r="G10833" s="14" t="n"/>
    </row>
    <row r="10834">
      <c r="A10834" s="10" t="n"/>
      <c r="D10834">
        <f>IFERROR(VLOOKUP(C10834,Produtos!A:B,2,FALSE),"")</f>
        <v/>
      </c>
      <c r="F10834" s="10">
        <f>IFERROR(INDEX(Lotes!$E:$E,MATCH(1,(Lotes!$A:$A=C10834)*(Lotes!$C:$C=E10834),0)),"")</f>
        <v/>
      </c>
      <c r="G10834" s="14" t="n"/>
    </row>
    <row r="10835">
      <c r="A10835" s="10" t="n"/>
      <c r="D10835">
        <f>IFERROR(VLOOKUP(C10835,Produtos!A:B,2,FALSE),"")</f>
        <v/>
      </c>
      <c r="F10835" s="10">
        <f>IFERROR(INDEX(Lotes!$E:$E,MATCH(1,(Lotes!$A:$A=C10835)*(Lotes!$C:$C=E10835),0)),"")</f>
        <v/>
      </c>
      <c r="G10835" s="14" t="n"/>
    </row>
    <row r="10836">
      <c r="A10836" s="10" t="n"/>
      <c r="D10836">
        <f>IFERROR(VLOOKUP(C10836,Produtos!A:B,2,FALSE),"")</f>
        <v/>
      </c>
      <c r="F10836" s="10">
        <f>IFERROR(INDEX(Lotes!$E:$E,MATCH(1,(Lotes!$A:$A=C10836)*(Lotes!$C:$C=E10836),0)),"")</f>
        <v/>
      </c>
      <c r="G10836" s="14" t="n"/>
    </row>
    <row r="10837">
      <c r="A10837" s="10" t="n"/>
      <c r="D10837">
        <f>IFERROR(VLOOKUP(C10837,Produtos!A:B,2,FALSE),"")</f>
        <v/>
      </c>
      <c r="F10837" s="10">
        <f>IFERROR(INDEX(Lotes!$E:$E,MATCH(1,(Lotes!$A:$A=C10837)*(Lotes!$C:$C=E10837),0)),"")</f>
        <v/>
      </c>
      <c r="G10837" s="14" t="n"/>
    </row>
    <row r="10838">
      <c r="A10838" s="10" t="n"/>
      <c r="D10838">
        <f>IFERROR(VLOOKUP(C10838,Produtos!A:B,2,FALSE),"")</f>
        <v/>
      </c>
      <c r="F10838" s="10">
        <f>IFERROR(INDEX(Lotes!$E:$E,MATCH(1,(Lotes!$A:$A=C10838)*(Lotes!$C:$C=E10838),0)),"")</f>
        <v/>
      </c>
      <c r="G10838" s="14" t="n"/>
    </row>
    <row r="10839">
      <c r="A10839" s="10" t="n"/>
      <c r="D10839">
        <f>IFERROR(VLOOKUP(C10839,Produtos!A:B,2,FALSE),"")</f>
        <v/>
      </c>
      <c r="F10839" s="10">
        <f>IFERROR(INDEX(Lotes!$E:$E,MATCH(1,(Lotes!$A:$A=C10839)*(Lotes!$C:$C=E10839),0)),"")</f>
        <v/>
      </c>
      <c r="G10839" s="14" t="n"/>
    </row>
    <row r="10840">
      <c r="A10840" s="10" t="n"/>
      <c r="D10840">
        <f>IFERROR(VLOOKUP(C10840,Produtos!A:B,2,FALSE),"")</f>
        <v/>
      </c>
      <c r="F10840" s="10">
        <f>IFERROR(INDEX(Lotes!$E:$E,MATCH(1,(Lotes!$A:$A=C10840)*(Lotes!$C:$C=E10840),0)),"")</f>
        <v/>
      </c>
      <c r="G10840" s="14" t="n"/>
    </row>
    <row r="10841">
      <c r="A10841" s="10" t="n"/>
      <c r="D10841">
        <f>IFERROR(VLOOKUP(C10841,Produtos!A:B,2,FALSE),"")</f>
        <v/>
      </c>
      <c r="F10841" s="10">
        <f>IFERROR(INDEX(Lotes!$E:$E,MATCH(1,(Lotes!$A:$A=C10841)*(Lotes!$C:$C=E10841),0)),"")</f>
        <v/>
      </c>
      <c r="G10841" s="14" t="n"/>
    </row>
    <row r="10842">
      <c r="A10842" s="10" t="n"/>
      <c r="D10842">
        <f>IFERROR(VLOOKUP(C10842,Produtos!A:B,2,FALSE),"")</f>
        <v/>
      </c>
      <c r="F10842" s="10">
        <f>IFERROR(INDEX(Lotes!$E:$E,MATCH(1,(Lotes!$A:$A=C10842)*(Lotes!$C:$C=E10842),0)),"")</f>
        <v/>
      </c>
      <c r="G10842" s="14" t="n"/>
    </row>
    <row r="10843">
      <c r="A10843" s="10" t="n"/>
      <c r="D10843">
        <f>IFERROR(VLOOKUP(C10843,Produtos!A:B,2,FALSE),"")</f>
        <v/>
      </c>
      <c r="F10843" s="10">
        <f>IFERROR(INDEX(Lotes!$E:$E,MATCH(1,(Lotes!$A:$A=C10843)*(Lotes!$C:$C=E10843),0)),"")</f>
        <v/>
      </c>
      <c r="G10843" s="14" t="n"/>
    </row>
    <row r="10844">
      <c r="A10844" s="10" t="n"/>
      <c r="D10844">
        <f>IFERROR(VLOOKUP(C10844,Produtos!A:B,2,FALSE),"")</f>
        <v/>
      </c>
      <c r="F10844" s="10">
        <f>IFERROR(INDEX(Lotes!$E:$E,MATCH(1,(Lotes!$A:$A=C10844)*(Lotes!$C:$C=E10844),0)),"")</f>
        <v/>
      </c>
      <c r="G10844" s="14" t="n"/>
    </row>
    <row r="10845">
      <c r="A10845" s="10" t="n"/>
      <c r="D10845">
        <f>IFERROR(VLOOKUP(C10845,Produtos!A:B,2,FALSE),"")</f>
        <v/>
      </c>
      <c r="F10845" s="10">
        <f>IFERROR(INDEX(Lotes!$E:$E,MATCH(1,(Lotes!$A:$A=C10845)*(Lotes!$C:$C=E10845),0)),"")</f>
        <v/>
      </c>
      <c r="G10845" s="14" t="n"/>
    </row>
    <row r="10846">
      <c r="A10846" s="10" t="n"/>
      <c r="D10846">
        <f>IFERROR(VLOOKUP(C10846,Produtos!A:B,2,FALSE),"")</f>
        <v/>
      </c>
      <c r="F10846" s="10">
        <f>IFERROR(INDEX(Lotes!$E:$E,MATCH(1,(Lotes!$A:$A=C10846)*(Lotes!$C:$C=E10846),0)),"")</f>
        <v/>
      </c>
      <c r="G10846" s="14" t="n"/>
    </row>
    <row r="10847">
      <c r="A10847" s="10" t="n"/>
      <c r="D10847">
        <f>IFERROR(VLOOKUP(C10847,Produtos!A:B,2,FALSE),"")</f>
        <v/>
      </c>
      <c r="F10847" s="10">
        <f>IFERROR(INDEX(Lotes!$E:$E,MATCH(1,(Lotes!$A:$A=C10847)*(Lotes!$C:$C=E10847),0)),"")</f>
        <v/>
      </c>
      <c r="G10847" s="14" t="n"/>
    </row>
    <row r="10848">
      <c r="A10848" s="10" t="n"/>
      <c r="D10848">
        <f>IFERROR(VLOOKUP(C10848,Produtos!A:B,2,FALSE),"")</f>
        <v/>
      </c>
      <c r="F10848" s="10">
        <f>IFERROR(INDEX(Lotes!$E:$E,MATCH(1,(Lotes!$A:$A=C10848)*(Lotes!$C:$C=E10848),0)),"")</f>
        <v/>
      </c>
      <c r="G10848" s="14" t="n"/>
    </row>
    <row r="10849">
      <c r="A10849" s="10" t="n"/>
      <c r="D10849">
        <f>IFERROR(VLOOKUP(C10849,Produtos!A:B,2,FALSE),"")</f>
        <v/>
      </c>
      <c r="F10849" s="10">
        <f>IFERROR(INDEX(Lotes!$E:$E,MATCH(1,(Lotes!$A:$A=C10849)*(Lotes!$C:$C=E10849),0)),"")</f>
        <v/>
      </c>
      <c r="G10849" s="14" t="n"/>
    </row>
    <row r="10850">
      <c r="A10850" s="10" t="n"/>
      <c r="D10850">
        <f>IFERROR(VLOOKUP(C10850,Produtos!A:B,2,FALSE),"")</f>
        <v/>
      </c>
      <c r="F10850" s="10">
        <f>IFERROR(INDEX(Lotes!$E:$E,MATCH(1,(Lotes!$A:$A=C10850)*(Lotes!$C:$C=E10850),0)),"")</f>
        <v/>
      </c>
      <c r="G10850" s="14" t="n"/>
    </row>
    <row r="10851">
      <c r="A10851" s="10" t="n"/>
      <c r="D10851">
        <f>IFERROR(VLOOKUP(C10851,Produtos!A:B,2,FALSE),"")</f>
        <v/>
      </c>
      <c r="F10851" s="10">
        <f>IFERROR(INDEX(Lotes!$E:$E,MATCH(1,(Lotes!$A:$A=C10851)*(Lotes!$C:$C=E10851),0)),"")</f>
        <v/>
      </c>
      <c r="G10851" s="14" t="n"/>
    </row>
    <row r="10852">
      <c r="A10852" s="10" t="n"/>
      <c r="D10852">
        <f>IFERROR(VLOOKUP(C10852,Produtos!A:B,2,FALSE),"")</f>
        <v/>
      </c>
      <c r="F10852" s="10">
        <f>IFERROR(INDEX(Lotes!$E:$E,MATCH(1,(Lotes!$A:$A=C10852)*(Lotes!$C:$C=E10852),0)),"")</f>
        <v/>
      </c>
      <c r="G10852" s="14" t="n"/>
    </row>
    <row r="10853">
      <c r="A10853" s="10" t="n"/>
      <c r="D10853">
        <f>IFERROR(VLOOKUP(C10853,Produtos!A:B,2,FALSE),"")</f>
        <v/>
      </c>
      <c r="F10853" s="10">
        <f>IFERROR(INDEX(Lotes!$E:$E,MATCH(1,(Lotes!$A:$A=C10853)*(Lotes!$C:$C=E10853),0)),"")</f>
        <v/>
      </c>
      <c r="G10853" s="14" t="n"/>
    </row>
    <row r="10854">
      <c r="A10854" s="10" t="n"/>
      <c r="D10854">
        <f>IFERROR(VLOOKUP(C10854,Produtos!A:B,2,FALSE),"")</f>
        <v/>
      </c>
      <c r="F10854" s="10">
        <f>IFERROR(INDEX(Lotes!$E:$E,MATCH(1,(Lotes!$A:$A=C10854)*(Lotes!$C:$C=E10854),0)),"")</f>
        <v/>
      </c>
      <c r="G10854" s="14" t="n"/>
    </row>
    <row r="10855">
      <c r="A10855" s="10" t="n"/>
      <c r="D10855">
        <f>IFERROR(VLOOKUP(C10855,Produtos!A:B,2,FALSE),"")</f>
        <v/>
      </c>
      <c r="F10855" s="10">
        <f>IFERROR(INDEX(Lotes!$E:$E,MATCH(1,(Lotes!$A:$A=C10855)*(Lotes!$C:$C=E10855),0)),"")</f>
        <v/>
      </c>
      <c r="G10855" s="14" t="n"/>
    </row>
    <row r="10856">
      <c r="A10856" s="10" t="n"/>
      <c r="D10856">
        <f>IFERROR(VLOOKUP(C10856,Produtos!A:B,2,FALSE),"")</f>
        <v/>
      </c>
      <c r="F10856" s="10">
        <f>IFERROR(INDEX(Lotes!$E:$E,MATCH(1,(Lotes!$A:$A=C10856)*(Lotes!$C:$C=E10856),0)),"")</f>
        <v/>
      </c>
      <c r="G10856" s="14" t="n"/>
    </row>
    <row r="10857">
      <c r="A10857" s="10" t="n"/>
      <c r="D10857">
        <f>IFERROR(VLOOKUP(C10857,Produtos!A:B,2,FALSE),"")</f>
        <v/>
      </c>
      <c r="F10857" s="10">
        <f>IFERROR(INDEX(Lotes!$E:$E,MATCH(1,(Lotes!$A:$A=C10857)*(Lotes!$C:$C=E10857),0)),"")</f>
        <v/>
      </c>
      <c r="G10857" s="14" t="n"/>
    </row>
    <row r="10858">
      <c r="A10858" s="10" t="n"/>
      <c r="D10858">
        <f>IFERROR(VLOOKUP(C10858,Produtos!A:B,2,FALSE),"")</f>
        <v/>
      </c>
      <c r="F10858" s="10">
        <f>IFERROR(INDEX(Lotes!$E:$E,MATCH(1,(Lotes!$A:$A=C10858)*(Lotes!$C:$C=E10858),0)),"")</f>
        <v/>
      </c>
      <c r="G10858" s="14" t="n"/>
    </row>
    <row r="10859">
      <c r="A10859" s="10" t="n"/>
      <c r="D10859">
        <f>IFERROR(VLOOKUP(C10859,Produtos!A:B,2,FALSE),"")</f>
        <v/>
      </c>
      <c r="F10859" s="10">
        <f>IFERROR(INDEX(Lotes!$E:$E,MATCH(1,(Lotes!$A:$A=C10859)*(Lotes!$C:$C=E10859),0)),"")</f>
        <v/>
      </c>
      <c r="G10859" s="14" t="n"/>
    </row>
    <row r="10860">
      <c r="A10860" s="10" t="n"/>
      <c r="D10860">
        <f>IFERROR(VLOOKUP(C10860,Produtos!A:B,2,FALSE),"")</f>
        <v/>
      </c>
      <c r="F10860" s="10">
        <f>IFERROR(INDEX(Lotes!$E:$E,MATCH(1,(Lotes!$A:$A=C10860)*(Lotes!$C:$C=E10860),0)),"")</f>
        <v/>
      </c>
      <c r="G10860" s="14" t="n"/>
    </row>
    <row r="10861">
      <c r="A10861" s="10" t="n"/>
      <c r="D10861">
        <f>IFERROR(VLOOKUP(C10861,Produtos!A:B,2,FALSE),"")</f>
        <v/>
      </c>
      <c r="F10861" s="10">
        <f>IFERROR(INDEX(Lotes!$E:$E,MATCH(1,(Lotes!$A:$A=C10861)*(Lotes!$C:$C=E10861),0)),"")</f>
        <v/>
      </c>
      <c r="G10861" s="14" t="n"/>
    </row>
    <row r="10862">
      <c r="A10862" s="10" t="n"/>
      <c r="D10862">
        <f>IFERROR(VLOOKUP(C10862,Produtos!A:B,2,FALSE),"")</f>
        <v/>
      </c>
      <c r="F10862" s="10">
        <f>IFERROR(INDEX(Lotes!$E:$E,MATCH(1,(Lotes!$A:$A=C10862)*(Lotes!$C:$C=E10862),0)),"")</f>
        <v/>
      </c>
      <c r="G10862" s="14" t="n"/>
    </row>
    <row r="10863">
      <c r="A10863" s="10" t="n"/>
      <c r="D10863">
        <f>IFERROR(VLOOKUP(C10863,Produtos!A:B,2,FALSE),"")</f>
        <v/>
      </c>
      <c r="F10863" s="10">
        <f>IFERROR(INDEX(Lotes!$E:$E,MATCH(1,(Lotes!$A:$A=C10863)*(Lotes!$C:$C=E10863),0)),"")</f>
        <v/>
      </c>
      <c r="G10863" s="14" t="n"/>
    </row>
    <row r="10864">
      <c r="A10864" s="10" t="n"/>
      <c r="D10864">
        <f>IFERROR(VLOOKUP(C10864,Produtos!A:B,2,FALSE),"")</f>
        <v/>
      </c>
      <c r="F10864" s="10">
        <f>IFERROR(INDEX(Lotes!$E:$E,MATCH(1,(Lotes!$A:$A=C10864)*(Lotes!$C:$C=E10864),0)),"")</f>
        <v/>
      </c>
      <c r="G10864" s="14" t="n"/>
    </row>
    <row r="10865">
      <c r="A10865" s="10" t="n"/>
      <c r="D10865">
        <f>IFERROR(VLOOKUP(C10865,Produtos!A:B,2,FALSE),"")</f>
        <v/>
      </c>
      <c r="F10865" s="10">
        <f>IFERROR(INDEX(Lotes!$E:$E,MATCH(1,(Lotes!$A:$A=C10865)*(Lotes!$C:$C=E10865),0)),"")</f>
        <v/>
      </c>
      <c r="G10865" s="14" t="n"/>
    </row>
    <row r="10866">
      <c r="A10866" s="10" t="n"/>
      <c r="D10866">
        <f>IFERROR(VLOOKUP(C10866,Produtos!A:B,2,FALSE),"")</f>
        <v/>
      </c>
      <c r="F10866" s="10">
        <f>IFERROR(INDEX(Lotes!$E:$E,MATCH(1,(Lotes!$A:$A=C10866)*(Lotes!$C:$C=E10866),0)),"")</f>
        <v/>
      </c>
      <c r="G10866" s="14" t="n"/>
    </row>
    <row r="10867">
      <c r="A10867" s="10" t="n"/>
      <c r="D10867">
        <f>IFERROR(VLOOKUP(C10867,Produtos!A:B,2,FALSE),"")</f>
        <v/>
      </c>
      <c r="F10867" s="10">
        <f>IFERROR(INDEX(Lotes!$E:$E,MATCH(1,(Lotes!$A:$A=C10867)*(Lotes!$C:$C=E10867),0)),"")</f>
        <v/>
      </c>
      <c r="G10867" s="14" t="n"/>
    </row>
    <row r="10868">
      <c r="A10868" s="10" t="n"/>
      <c r="D10868">
        <f>IFERROR(VLOOKUP(C10868,Produtos!A:B,2,FALSE),"")</f>
        <v/>
      </c>
      <c r="F10868" s="10">
        <f>IFERROR(INDEX(Lotes!$E:$E,MATCH(1,(Lotes!$A:$A=C10868)*(Lotes!$C:$C=E10868),0)),"")</f>
        <v/>
      </c>
      <c r="G10868" s="14" t="n"/>
    </row>
    <row r="10869">
      <c r="A10869" s="10" t="n"/>
      <c r="D10869">
        <f>IFERROR(VLOOKUP(C10869,Produtos!A:B,2,FALSE),"")</f>
        <v/>
      </c>
      <c r="F10869" s="10">
        <f>IFERROR(INDEX(Lotes!$E:$E,MATCH(1,(Lotes!$A:$A=C10869)*(Lotes!$C:$C=E10869),0)),"")</f>
        <v/>
      </c>
      <c r="G10869" s="14" t="n"/>
    </row>
    <row r="10870">
      <c r="A10870" s="10" t="n"/>
      <c r="D10870">
        <f>IFERROR(VLOOKUP(C10870,Produtos!A:B,2,FALSE),"")</f>
        <v/>
      </c>
      <c r="F10870" s="10">
        <f>IFERROR(INDEX(Lotes!$E:$E,MATCH(1,(Lotes!$A:$A=C10870)*(Lotes!$C:$C=E10870),0)),"")</f>
        <v/>
      </c>
      <c r="G10870" s="14" t="n"/>
    </row>
    <row r="10871">
      <c r="A10871" s="10" t="n"/>
      <c r="D10871">
        <f>IFERROR(VLOOKUP(C10871,Produtos!A:B,2,FALSE),"")</f>
        <v/>
      </c>
      <c r="F10871" s="10">
        <f>IFERROR(INDEX(Lotes!$E:$E,MATCH(1,(Lotes!$A:$A=C10871)*(Lotes!$C:$C=E10871),0)),"")</f>
        <v/>
      </c>
      <c r="G10871" s="14" t="n"/>
    </row>
    <row r="10872">
      <c r="A10872" s="10" t="n"/>
      <c r="D10872">
        <f>IFERROR(VLOOKUP(C10872,Produtos!A:B,2,FALSE),"")</f>
        <v/>
      </c>
      <c r="F10872" s="10">
        <f>IFERROR(INDEX(Lotes!$E:$E,MATCH(1,(Lotes!$A:$A=C10872)*(Lotes!$C:$C=E10872),0)),"")</f>
        <v/>
      </c>
      <c r="G10872" s="14" t="n"/>
    </row>
    <row r="10873">
      <c r="A10873" s="10" t="n"/>
      <c r="D10873">
        <f>IFERROR(VLOOKUP(C10873,Produtos!A:B,2,FALSE),"")</f>
        <v/>
      </c>
      <c r="F10873" s="10">
        <f>IFERROR(INDEX(Lotes!$E:$E,MATCH(1,(Lotes!$A:$A=C10873)*(Lotes!$C:$C=E10873),0)),"")</f>
        <v/>
      </c>
      <c r="G10873" s="14" t="n"/>
    </row>
    <row r="10874">
      <c r="A10874" s="10" t="n"/>
      <c r="D10874">
        <f>IFERROR(VLOOKUP(C10874,Produtos!A:B,2,FALSE),"")</f>
        <v/>
      </c>
      <c r="F10874" s="10">
        <f>IFERROR(INDEX(Lotes!$E:$E,MATCH(1,(Lotes!$A:$A=C10874)*(Lotes!$C:$C=E10874),0)),"")</f>
        <v/>
      </c>
      <c r="G10874" s="14" t="n"/>
    </row>
    <row r="10875">
      <c r="A10875" s="10" t="n"/>
      <c r="D10875">
        <f>IFERROR(VLOOKUP(C10875,Produtos!A:B,2,FALSE),"")</f>
        <v/>
      </c>
      <c r="F10875" s="10">
        <f>IFERROR(INDEX(Lotes!$E:$E,MATCH(1,(Lotes!$A:$A=C10875)*(Lotes!$C:$C=E10875),0)),"")</f>
        <v/>
      </c>
      <c r="G10875" s="14" t="n"/>
    </row>
    <row r="10876">
      <c r="A10876" s="10" t="n"/>
      <c r="D10876">
        <f>IFERROR(VLOOKUP(C10876,Produtos!A:B,2,FALSE),"")</f>
        <v/>
      </c>
      <c r="F10876" s="10">
        <f>IFERROR(INDEX(Lotes!$E:$E,MATCH(1,(Lotes!$A:$A=C10876)*(Lotes!$C:$C=E10876),0)),"")</f>
        <v/>
      </c>
      <c r="G10876" s="14" t="n"/>
    </row>
    <row r="10877">
      <c r="A10877" s="10" t="n"/>
      <c r="D10877">
        <f>IFERROR(VLOOKUP(C10877,Produtos!A:B,2,FALSE),"")</f>
        <v/>
      </c>
      <c r="F10877" s="10">
        <f>IFERROR(INDEX(Lotes!$E:$E,MATCH(1,(Lotes!$A:$A=C10877)*(Lotes!$C:$C=E10877),0)),"")</f>
        <v/>
      </c>
      <c r="G10877" s="14" t="n"/>
    </row>
    <row r="10878">
      <c r="A10878" s="10" t="n"/>
      <c r="D10878">
        <f>IFERROR(VLOOKUP(C10878,Produtos!A:B,2,FALSE),"")</f>
        <v/>
      </c>
      <c r="F10878" s="10">
        <f>IFERROR(INDEX(Lotes!$E:$E,MATCH(1,(Lotes!$A:$A=C10878)*(Lotes!$C:$C=E10878),0)),"")</f>
        <v/>
      </c>
      <c r="G10878" s="14" t="n"/>
    </row>
    <row r="10879">
      <c r="A10879" s="10" t="n"/>
      <c r="D10879">
        <f>IFERROR(VLOOKUP(C10879,Produtos!A:B,2,FALSE),"")</f>
        <v/>
      </c>
      <c r="F10879" s="10">
        <f>IFERROR(INDEX(Lotes!$E:$E,MATCH(1,(Lotes!$A:$A=C10879)*(Lotes!$C:$C=E10879),0)),"")</f>
        <v/>
      </c>
      <c r="G10879" s="14" t="n"/>
    </row>
    <row r="10880">
      <c r="A10880" s="10" t="n"/>
      <c r="D10880">
        <f>IFERROR(VLOOKUP(C10880,Produtos!A:B,2,FALSE),"")</f>
        <v/>
      </c>
      <c r="F10880" s="10">
        <f>IFERROR(INDEX(Lotes!$E:$E,MATCH(1,(Lotes!$A:$A=C10880)*(Lotes!$C:$C=E10880),0)),"")</f>
        <v/>
      </c>
      <c r="G10880" s="14" t="n"/>
    </row>
    <row r="10881">
      <c r="A10881" s="10" t="n"/>
      <c r="D10881">
        <f>IFERROR(VLOOKUP(C10881,Produtos!A:B,2,FALSE),"")</f>
        <v/>
      </c>
      <c r="F10881" s="10">
        <f>IFERROR(INDEX(Lotes!$E:$E,MATCH(1,(Lotes!$A:$A=C10881)*(Lotes!$C:$C=E10881),0)),"")</f>
        <v/>
      </c>
      <c r="G10881" s="14" t="n"/>
    </row>
    <row r="10882">
      <c r="A10882" s="10" t="n"/>
      <c r="D10882">
        <f>IFERROR(VLOOKUP(C10882,Produtos!A:B,2,FALSE),"")</f>
        <v/>
      </c>
      <c r="F10882" s="10">
        <f>IFERROR(INDEX(Lotes!$E:$E,MATCH(1,(Lotes!$A:$A=C10882)*(Lotes!$C:$C=E10882),0)),"")</f>
        <v/>
      </c>
      <c r="G10882" s="14" t="n"/>
    </row>
    <row r="10883">
      <c r="A10883" s="10" t="n"/>
      <c r="D10883">
        <f>IFERROR(VLOOKUP(C10883,Produtos!A:B,2,FALSE),"")</f>
        <v/>
      </c>
      <c r="F10883" s="10">
        <f>IFERROR(INDEX(Lotes!$E:$E,MATCH(1,(Lotes!$A:$A=C10883)*(Lotes!$C:$C=E10883),0)),"")</f>
        <v/>
      </c>
      <c r="G10883" s="14" t="n"/>
    </row>
    <row r="10884">
      <c r="A10884" s="10" t="n"/>
      <c r="D10884">
        <f>IFERROR(VLOOKUP(C10884,Produtos!A:B,2,FALSE),"")</f>
        <v/>
      </c>
      <c r="F10884" s="10">
        <f>IFERROR(INDEX(Lotes!$E:$E,MATCH(1,(Lotes!$A:$A=C10884)*(Lotes!$C:$C=E10884),0)),"")</f>
        <v/>
      </c>
      <c r="G10884" s="14" t="n"/>
    </row>
    <row r="10885">
      <c r="A10885" s="10" t="n"/>
      <c r="D10885">
        <f>IFERROR(VLOOKUP(C10885,Produtos!A:B,2,FALSE),"")</f>
        <v/>
      </c>
      <c r="F10885" s="10">
        <f>IFERROR(INDEX(Lotes!$E:$E,MATCH(1,(Lotes!$A:$A=C10885)*(Lotes!$C:$C=E10885),0)),"")</f>
        <v/>
      </c>
      <c r="G10885" s="14" t="n"/>
    </row>
    <row r="10886">
      <c r="A10886" s="10" t="n"/>
      <c r="D10886">
        <f>IFERROR(VLOOKUP(C10886,Produtos!A:B,2,FALSE),"")</f>
        <v/>
      </c>
      <c r="F10886" s="10">
        <f>IFERROR(INDEX(Lotes!$E:$E,MATCH(1,(Lotes!$A:$A=C10886)*(Lotes!$C:$C=E10886),0)),"")</f>
        <v/>
      </c>
      <c r="G10886" s="14" t="n"/>
    </row>
    <row r="10887">
      <c r="A10887" s="10" t="n"/>
      <c r="D10887">
        <f>IFERROR(VLOOKUP(C10887,Produtos!A:B,2,FALSE),"")</f>
        <v/>
      </c>
      <c r="F10887" s="10">
        <f>IFERROR(INDEX(Lotes!$E:$E,MATCH(1,(Lotes!$A:$A=C10887)*(Lotes!$C:$C=E10887),0)),"")</f>
        <v/>
      </c>
      <c r="G10887" s="14" t="n"/>
    </row>
    <row r="10888">
      <c r="A10888" s="10" t="n"/>
      <c r="D10888">
        <f>IFERROR(VLOOKUP(C10888,Produtos!A:B,2,FALSE),"")</f>
        <v/>
      </c>
      <c r="F10888" s="10">
        <f>IFERROR(INDEX(Lotes!$E:$E,MATCH(1,(Lotes!$A:$A=C10888)*(Lotes!$C:$C=E10888),0)),"")</f>
        <v/>
      </c>
      <c r="G10888" s="14" t="n"/>
    </row>
    <row r="10889">
      <c r="A10889" s="10" t="n"/>
      <c r="D10889">
        <f>IFERROR(VLOOKUP(C10889,Produtos!A:B,2,FALSE),"")</f>
        <v/>
      </c>
      <c r="F10889" s="10">
        <f>IFERROR(INDEX(Lotes!$E:$E,MATCH(1,(Lotes!$A:$A=C10889)*(Lotes!$C:$C=E10889),0)),"")</f>
        <v/>
      </c>
      <c r="G10889" s="14" t="n"/>
    </row>
    <row r="10890">
      <c r="A10890" s="10" t="n"/>
      <c r="D10890">
        <f>IFERROR(VLOOKUP(C10890,Produtos!A:B,2,FALSE),"")</f>
        <v/>
      </c>
      <c r="F10890" s="10">
        <f>IFERROR(INDEX(Lotes!$E:$E,MATCH(1,(Lotes!$A:$A=C10890)*(Lotes!$C:$C=E10890),0)),"")</f>
        <v/>
      </c>
      <c r="G10890" s="14" t="n"/>
    </row>
    <row r="10891">
      <c r="A10891" s="10" t="n"/>
      <c r="D10891">
        <f>IFERROR(VLOOKUP(C10891,Produtos!A:B,2,FALSE),"")</f>
        <v/>
      </c>
      <c r="F10891" s="10">
        <f>IFERROR(INDEX(Lotes!$E:$E,MATCH(1,(Lotes!$A:$A=C10891)*(Lotes!$C:$C=E10891),0)),"")</f>
        <v/>
      </c>
      <c r="G10891" s="14" t="n"/>
    </row>
    <row r="10892">
      <c r="A10892" s="10" t="n"/>
      <c r="D10892">
        <f>IFERROR(VLOOKUP(C10892,Produtos!A:B,2,FALSE),"")</f>
        <v/>
      </c>
      <c r="F10892" s="10">
        <f>IFERROR(INDEX(Lotes!$E:$E,MATCH(1,(Lotes!$A:$A=C10892)*(Lotes!$C:$C=E10892),0)),"")</f>
        <v/>
      </c>
      <c r="G10892" s="14" t="n"/>
    </row>
    <row r="10893">
      <c r="A10893" s="10" t="n"/>
      <c r="D10893">
        <f>IFERROR(VLOOKUP(C10893,Produtos!A:B,2,FALSE),"")</f>
        <v/>
      </c>
      <c r="F10893" s="10">
        <f>IFERROR(INDEX(Lotes!$E:$E,MATCH(1,(Lotes!$A:$A=C10893)*(Lotes!$C:$C=E10893),0)),"")</f>
        <v/>
      </c>
      <c r="G10893" s="14" t="n"/>
    </row>
    <row r="10894">
      <c r="A10894" s="10" t="n"/>
      <c r="D10894">
        <f>IFERROR(VLOOKUP(C10894,Produtos!A:B,2,FALSE),"")</f>
        <v/>
      </c>
      <c r="F10894" s="10">
        <f>IFERROR(INDEX(Lotes!$E:$E,MATCH(1,(Lotes!$A:$A=C10894)*(Lotes!$C:$C=E10894),0)),"")</f>
        <v/>
      </c>
      <c r="G10894" s="14" t="n"/>
    </row>
    <row r="10895">
      <c r="A10895" s="10" t="n"/>
      <c r="D10895">
        <f>IFERROR(VLOOKUP(C10895,Produtos!A:B,2,FALSE),"")</f>
        <v/>
      </c>
      <c r="F10895" s="10">
        <f>IFERROR(INDEX(Lotes!$E:$E,MATCH(1,(Lotes!$A:$A=C10895)*(Lotes!$C:$C=E10895),0)),"")</f>
        <v/>
      </c>
      <c r="G10895" s="14" t="n"/>
    </row>
    <row r="10896">
      <c r="A10896" s="10" t="n"/>
      <c r="D10896">
        <f>IFERROR(VLOOKUP(C10896,Produtos!A:B,2,FALSE),"")</f>
        <v/>
      </c>
      <c r="F10896" s="10">
        <f>IFERROR(INDEX(Lotes!$E:$E,MATCH(1,(Lotes!$A:$A=C10896)*(Lotes!$C:$C=E10896),0)),"")</f>
        <v/>
      </c>
      <c r="G10896" s="14" t="n"/>
    </row>
    <row r="10897">
      <c r="A10897" s="10" t="n"/>
      <c r="D10897">
        <f>IFERROR(VLOOKUP(C10897,Produtos!A:B,2,FALSE),"")</f>
        <v/>
      </c>
      <c r="F10897" s="10">
        <f>IFERROR(INDEX(Lotes!$E:$E,MATCH(1,(Lotes!$A:$A=C10897)*(Lotes!$C:$C=E10897),0)),"")</f>
        <v/>
      </c>
      <c r="G10897" s="14" t="n"/>
    </row>
    <row r="10898">
      <c r="A10898" s="10" t="n"/>
      <c r="D10898">
        <f>IFERROR(VLOOKUP(C10898,Produtos!A:B,2,FALSE),"")</f>
        <v/>
      </c>
      <c r="F10898" s="10">
        <f>IFERROR(INDEX(Lotes!$E:$E,MATCH(1,(Lotes!$A:$A=C10898)*(Lotes!$C:$C=E10898),0)),"")</f>
        <v/>
      </c>
      <c r="G10898" s="14" t="n"/>
    </row>
    <row r="10899">
      <c r="A10899" s="10" t="n"/>
      <c r="D10899">
        <f>IFERROR(VLOOKUP(C10899,Produtos!A:B,2,FALSE),"")</f>
        <v/>
      </c>
      <c r="F10899" s="10">
        <f>IFERROR(INDEX(Lotes!$E:$E,MATCH(1,(Lotes!$A:$A=C10899)*(Lotes!$C:$C=E10899),0)),"")</f>
        <v/>
      </c>
      <c r="G10899" s="14" t="n"/>
    </row>
    <row r="10900">
      <c r="A10900" s="10" t="n"/>
      <c r="D10900">
        <f>IFERROR(VLOOKUP(C10900,Produtos!A:B,2,FALSE),"")</f>
        <v/>
      </c>
      <c r="F10900" s="10">
        <f>IFERROR(INDEX(Lotes!$E:$E,MATCH(1,(Lotes!$A:$A=C10900)*(Lotes!$C:$C=E10900),0)),"")</f>
        <v/>
      </c>
      <c r="G10900" s="14" t="n"/>
    </row>
    <row r="10901">
      <c r="A10901" s="10" t="n"/>
      <c r="D10901">
        <f>IFERROR(VLOOKUP(C10901,Produtos!A:B,2,FALSE),"")</f>
        <v/>
      </c>
      <c r="F10901" s="10">
        <f>IFERROR(INDEX(Lotes!$E:$E,MATCH(1,(Lotes!$A:$A=C10901)*(Lotes!$C:$C=E10901),0)),"")</f>
        <v/>
      </c>
      <c r="G10901" s="14" t="n"/>
    </row>
    <row r="10902">
      <c r="A10902" s="10" t="n"/>
      <c r="D10902">
        <f>IFERROR(VLOOKUP(C10902,Produtos!A:B,2,FALSE),"")</f>
        <v/>
      </c>
      <c r="F10902" s="10">
        <f>IFERROR(INDEX(Lotes!$E:$E,MATCH(1,(Lotes!$A:$A=C10902)*(Lotes!$C:$C=E10902),0)),"")</f>
        <v/>
      </c>
      <c r="G10902" s="14" t="n"/>
    </row>
    <row r="10903">
      <c r="A10903" s="10" t="n"/>
      <c r="D10903">
        <f>IFERROR(VLOOKUP(C10903,Produtos!A:B,2,FALSE),"")</f>
        <v/>
      </c>
      <c r="F10903" s="10">
        <f>IFERROR(INDEX(Lotes!$E:$E,MATCH(1,(Lotes!$A:$A=C10903)*(Lotes!$C:$C=E10903),0)),"")</f>
        <v/>
      </c>
      <c r="G10903" s="14" t="n"/>
    </row>
    <row r="10904">
      <c r="A10904" s="10" t="n"/>
      <c r="D10904">
        <f>IFERROR(VLOOKUP(C10904,Produtos!A:B,2,FALSE),"")</f>
        <v/>
      </c>
      <c r="F10904" s="10">
        <f>IFERROR(INDEX(Lotes!$E:$E,MATCH(1,(Lotes!$A:$A=C10904)*(Lotes!$C:$C=E10904),0)),"")</f>
        <v/>
      </c>
      <c r="G10904" s="14" t="n"/>
    </row>
    <row r="10905">
      <c r="A10905" s="10" t="n"/>
      <c r="D10905">
        <f>IFERROR(VLOOKUP(C10905,Produtos!A:B,2,FALSE),"")</f>
        <v/>
      </c>
      <c r="F10905" s="10">
        <f>IFERROR(INDEX(Lotes!$E:$E,MATCH(1,(Lotes!$A:$A=C10905)*(Lotes!$C:$C=E10905),0)),"")</f>
        <v/>
      </c>
      <c r="G10905" s="14" t="n"/>
    </row>
    <row r="10906">
      <c r="A10906" s="10" t="n"/>
      <c r="D10906">
        <f>IFERROR(VLOOKUP(C10906,Produtos!A:B,2,FALSE),"")</f>
        <v/>
      </c>
      <c r="F10906" s="10">
        <f>IFERROR(INDEX(Lotes!$E:$E,MATCH(1,(Lotes!$A:$A=C10906)*(Lotes!$C:$C=E10906),0)),"")</f>
        <v/>
      </c>
      <c r="G10906" s="14" t="n"/>
    </row>
    <row r="10907">
      <c r="A10907" s="10" t="n"/>
      <c r="D10907">
        <f>IFERROR(VLOOKUP(C10907,Produtos!A:B,2,FALSE),"")</f>
        <v/>
      </c>
      <c r="F10907" s="10">
        <f>IFERROR(INDEX(Lotes!$E:$E,MATCH(1,(Lotes!$A:$A=C10907)*(Lotes!$C:$C=E10907),0)),"")</f>
        <v/>
      </c>
      <c r="G10907" s="14" t="n"/>
    </row>
    <row r="10908">
      <c r="A10908" s="10" t="n"/>
      <c r="D10908">
        <f>IFERROR(VLOOKUP(C10908,Produtos!A:B,2,FALSE),"")</f>
        <v/>
      </c>
      <c r="F10908" s="10">
        <f>IFERROR(INDEX(Lotes!$E:$E,MATCH(1,(Lotes!$A:$A=C10908)*(Lotes!$C:$C=E10908),0)),"")</f>
        <v/>
      </c>
      <c r="G10908" s="14" t="n"/>
    </row>
    <row r="10909">
      <c r="A10909" s="10" t="n"/>
      <c r="D10909">
        <f>IFERROR(VLOOKUP(C10909,Produtos!A:B,2,FALSE),"")</f>
        <v/>
      </c>
      <c r="F10909" s="10">
        <f>IFERROR(INDEX(Lotes!$E:$E,MATCH(1,(Lotes!$A:$A=C10909)*(Lotes!$C:$C=E10909),0)),"")</f>
        <v/>
      </c>
      <c r="G10909" s="14" t="n"/>
    </row>
    <row r="10910">
      <c r="A10910" s="10" t="n"/>
      <c r="D10910">
        <f>IFERROR(VLOOKUP(C10910,Produtos!A:B,2,FALSE),"")</f>
        <v/>
      </c>
      <c r="F10910" s="10">
        <f>IFERROR(INDEX(Lotes!$E:$E,MATCH(1,(Lotes!$A:$A=C10910)*(Lotes!$C:$C=E10910),0)),"")</f>
        <v/>
      </c>
      <c r="G10910" s="14" t="n"/>
    </row>
    <row r="10911">
      <c r="A10911" s="10" t="n"/>
      <c r="D10911">
        <f>IFERROR(VLOOKUP(C10911,Produtos!A:B,2,FALSE),"")</f>
        <v/>
      </c>
      <c r="F10911" s="10">
        <f>IFERROR(INDEX(Lotes!$E:$E,MATCH(1,(Lotes!$A:$A=C10911)*(Lotes!$C:$C=E10911),0)),"")</f>
        <v/>
      </c>
      <c r="G10911" s="14" t="n"/>
    </row>
    <row r="10912">
      <c r="A10912" s="10" t="n"/>
      <c r="D10912">
        <f>IFERROR(VLOOKUP(C10912,Produtos!A:B,2,FALSE),"")</f>
        <v/>
      </c>
      <c r="F10912" s="10">
        <f>IFERROR(INDEX(Lotes!$E:$E,MATCH(1,(Lotes!$A:$A=C10912)*(Lotes!$C:$C=E10912),0)),"")</f>
        <v/>
      </c>
      <c r="G10912" s="14" t="n"/>
    </row>
    <row r="10913">
      <c r="A10913" s="10" t="n"/>
      <c r="D10913">
        <f>IFERROR(VLOOKUP(C10913,Produtos!A:B,2,FALSE),"")</f>
        <v/>
      </c>
      <c r="F10913" s="10">
        <f>IFERROR(INDEX(Lotes!$E:$E,MATCH(1,(Lotes!$A:$A=C10913)*(Lotes!$C:$C=E10913),0)),"")</f>
        <v/>
      </c>
      <c r="G10913" s="14" t="n"/>
    </row>
    <row r="10914">
      <c r="A10914" s="10" t="n"/>
      <c r="D10914">
        <f>IFERROR(VLOOKUP(C10914,Produtos!A:B,2,FALSE),"")</f>
        <v/>
      </c>
      <c r="F10914" s="10">
        <f>IFERROR(INDEX(Lotes!$E:$E,MATCH(1,(Lotes!$A:$A=C10914)*(Lotes!$C:$C=E10914),0)),"")</f>
        <v/>
      </c>
      <c r="G10914" s="14" t="n"/>
    </row>
    <row r="10915">
      <c r="A10915" s="10" t="n"/>
      <c r="D10915">
        <f>IFERROR(VLOOKUP(C10915,Produtos!A:B,2,FALSE),"")</f>
        <v/>
      </c>
      <c r="F10915" s="10">
        <f>IFERROR(INDEX(Lotes!$E:$E,MATCH(1,(Lotes!$A:$A=C10915)*(Lotes!$C:$C=E10915),0)),"")</f>
        <v/>
      </c>
      <c r="G10915" s="14" t="n"/>
    </row>
    <row r="10916">
      <c r="A10916" s="10" t="n"/>
      <c r="D10916">
        <f>IFERROR(VLOOKUP(C10916,Produtos!A:B,2,FALSE),"")</f>
        <v/>
      </c>
      <c r="F10916" s="10">
        <f>IFERROR(INDEX(Lotes!$E:$E,MATCH(1,(Lotes!$A:$A=C10916)*(Lotes!$C:$C=E10916),0)),"")</f>
        <v/>
      </c>
      <c r="G10916" s="14" t="n"/>
    </row>
    <row r="10917">
      <c r="A10917" s="10" t="n"/>
      <c r="D10917">
        <f>IFERROR(VLOOKUP(C10917,Produtos!A:B,2,FALSE),"")</f>
        <v/>
      </c>
      <c r="F10917" s="10">
        <f>IFERROR(INDEX(Lotes!$E:$E,MATCH(1,(Lotes!$A:$A=C10917)*(Lotes!$C:$C=E10917),0)),"")</f>
        <v/>
      </c>
      <c r="G10917" s="14" t="n"/>
    </row>
    <row r="10918">
      <c r="A10918" s="10" t="n"/>
      <c r="D10918">
        <f>IFERROR(VLOOKUP(C10918,Produtos!A:B,2,FALSE),"")</f>
        <v/>
      </c>
      <c r="F10918" s="10">
        <f>IFERROR(INDEX(Lotes!$E:$E,MATCH(1,(Lotes!$A:$A=C10918)*(Lotes!$C:$C=E10918),0)),"")</f>
        <v/>
      </c>
      <c r="G10918" s="14" t="n"/>
    </row>
    <row r="10919">
      <c r="A10919" s="10" t="n"/>
      <c r="D10919">
        <f>IFERROR(VLOOKUP(C10919,Produtos!A:B,2,FALSE),"")</f>
        <v/>
      </c>
      <c r="F10919" s="10">
        <f>IFERROR(INDEX(Lotes!$E:$E,MATCH(1,(Lotes!$A:$A=C10919)*(Lotes!$C:$C=E10919),0)),"")</f>
        <v/>
      </c>
      <c r="G10919" s="14" t="n"/>
    </row>
    <row r="10920">
      <c r="A10920" s="10" t="n"/>
      <c r="D10920">
        <f>IFERROR(VLOOKUP(C10920,Produtos!A:B,2,FALSE),"")</f>
        <v/>
      </c>
      <c r="F10920" s="10">
        <f>IFERROR(INDEX(Lotes!$E:$E,MATCH(1,(Lotes!$A:$A=C10920)*(Lotes!$C:$C=E10920),0)),"")</f>
        <v/>
      </c>
      <c r="G10920" s="14" t="n"/>
    </row>
    <row r="10921">
      <c r="A10921" s="10" t="n"/>
      <c r="D10921">
        <f>IFERROR(VLOOKUP(C10921,Produtos!A:B,2,FALSE),"")</f>
        <v/>
      </c>
      <c r="F10921" s="10">
        <f>IFERROR(INDEX(Lotes!$E:$E,MATCH(1,(Lotes!$A:$A=C10921)*(Lotes!$C:$C=E10921),0)),"")</f>
        <v/>
      </c>
      <c r="G10921" s="14" t="n"/>
    </row>
    <row r="10922">
      <c r="A10922" s="10" t="n"/>
      <c r="D10922">
        <f>IFERROR(VLOOKUP(C10922,Produtos!A:B,2,FALSE),"")</f>
        <v/>
      </c>
      <c r="F10922" s="10">
        <f>IFERROR(INDEX(Lotes!$E:$E,MATCH(1,(Lotes!$A:$A=C10922)*(Lotes!$C:$C=E10922),0)),"")</f>
        <v/>
      </c>
      <c r="G10922" s="14" t="n"/>
    </row>
    <row r="10923">
      <c r="A10923" s="10" t="n"/>
      <c r="D10923">
        <f>IFERROR(VLOOKUP(C10923,Produtos!A:B,2,FALSE),"")</f>
        <v/>
      </c>
      <c r="F10923" s="10">
        <f>IFERROR(INDEX(Lotes!$E:$E,MATCH(1,(Lotes!$A:$A=C10923)*(Lotes!$C:$C=E10923),0)),"")</f>
        <v/>
      </c>
      <c r="G10923" s="14" t="n"/>
    </row>
    <row r="10924">
      <c r="A10924" s="10" t="n"/>
      <c r="D10924">
        <f>IFERROR(VLOOKUP(C10924,Produtos!A:B,2,FALSE),"")</f>
        <v/>
      </c>
      <c r="F10924" s="10">
        <f>IFERROR(INDEX(Lotes!$E:$E,MATCH(1,(Lotes!$A:$A=C10924)*(Lotes!$C:$C=E10924),0)),"")</f>
        <v/>
      </c>
      <c r="G10924" s="14" t="n"/>
    </row>
    <row r="10925">
      <c r="A10925" s="10" t="n"/>
      <c r="D10925">
        <f>IFERROR(VLOOKUP(C10925,Produtos!A:B,2,FALSE),"")</f>
        <v/>
      </c>
      <c r="F10925" s="10">
        <f>IFERROR(INDEX(Lotes!$E:$E,MATCH(1,(Lotes!$A:$A=C10925)*(Lotes!$C:$C=E10925),0)),"")</f>
        <v/>
      </c>
      <c r="G10925" s="14" t="n"/>
    </row>
    <row r="10926">
      <c r="A10926" s="10" t="n"/>
      <c r="D10926">
        <f>IFERROR(VLOOKUP(C10926,Produtos!A:B,2,FALSE),"")</f>
        <v/>
      </c>
      <c r="F10926" s="10">
        <f>IFERROR(INDEX(Lotes!$E:$E,MATCH(1,(Lotes!$A:$A=C10926)*(Lotes!$C:$C=E10926),0)),"")</f>
        <v/>
      </c>
      <c r="G10926" s="14" t="n"/>
    </row>
    <row r="10927">
      <c r="A10927" s="10" t="n"/>
      <c r="D10927">
        <f>IFERROR(VLOOKUP(C10927,Produtos!A:B,2,FALSE),"")</f>
        <v/>
      </c>
      <c r="F10927" s="10">
        <f>IFERROR(INDEX(Lotes!$E:$E,MATCH(1,(Lotes!$A:$A=C10927)*(Lotes!$C:$C=E10927),0)),"")</f>
        <v/>
      </c>
      <c r="G10927" s="14" t="n"/>
    </row>
    <row r="10928">
      <c r="A10928" s="10" t="n"/>
      <c r="D10928">
        <f>IFERROR(VLOOKUP(C10928,Produtos!A:B,2,FALSE),"")</f>
        <v/>
      </c>
      <c r="F10928" s="10">
        <f>IFERROR(INDEX(Lotes!$E:$E,MATCH(1,(Lotes!$A:$A=C10928)*(Lotes!$C:$C=E10928),0)),"")</f>
        <v/>
      </c>
      <c r="G10928" s="14" t="n"/>
    </row>
    <row r="10929">
      <c r="A10929" s="10" t="n"/>
      <c r="D10929">
        <f>IFERROR(VLOOKUP(C10929,Produtos!A:B,2,FALSE),"")</f>
        <v/>
      </c>
      <c r="F10929" s="10">
        <f>IFERROR(INDEX(Lotes!$E:$E,MATCH(1,(Lotes!$A:$A=C10929)*(Lotes!$C:$C=E10929),0)),"")</f>
        <v/>
      </c>
      <c r="G10929" s="14" t="n"/>
    </row>
    <row r="10930">
      <c r="A10930" s="10" t="n"/>
      <c r="D10930">
        <f>IFERROR(VLOOKUP(C10930,Produtos!A:B,2,FALSE),"")</f>
        <v/>
      </c>
      <c r="F10930" s="10">
        <f>IFERROR(INDEX(Lotes!$E:$E,MATCH(1,(Lotes!$A:$A=C10930)*(Lotes!$C:$C=E10930),0)),"")</f>
        <v/>
      </c>
      <c r="G10930" s="14" t="n"/>
    </row>
    <row r="10931">
      <c r="A10931" s="10" t="n"/>
      <c r="D10931">
        <f>IFERROR(VLOOKUP(C10931,Produtos!A:B,2,FALSE),"")</f>
        <v/>
      </c>
      <c r="F10931" s="10">
        <f>IFERROR(INDEX(Lotes!$E:$E,MATCH(1,(Lotes!$A:$A=C10931)*(Lotes!$C:$C=E10931),0)),"")</f>
        <v/>
      </c>
      <c r="G10931" s="14" t="n"/>
    </row>
    <row r="10932">
      <c r="A10932" s="10" t="n"/>
      <c r="D10932">
        <f>IFERROR(VLOOKUP(C10932,Produtos!A:B,2,FALSE),"")</f>
        <v/>
      </c>
      <c r="F10932" s="10">
        <f>IFERROR(INDEX(Lotes!$E:$E,MATCH(1,(Lotes!$A:$A=C10932)*(Lotes!$C:$C=E10932),0)),"")</f>
        <v/>
      </c>
      <c r="G10932" s="14" t="n"/>
    </row>
    <row r="10933">
      <c r="A10933" s="10" t="n"/>
      <c r="D10933">
        <f>IFERROR(VLOOKUP(C10933,Produtos!A:B,2,FALSE),"")</f>
        <v/>
      </c>
      <c r="F10933" s="10">
        <f>IFERROR(INDEX(Lotes!$E:$E,MATCH(1,(Lotes!$A:$A=C10933)*(Lotes!$C:$C=E10933),0)),"")</f>
        <v/>
      </c>
      <c r="G10933" s="14" t="n"/>
    </row>
    <row r="10934">
      <c r="A10934" s="10" t="n"/>
      <c r="D10934">
        <f>IFERROR(VLOOKUP(C10934,Produtos!A:B,2,FALSE),"")</f>
        <v/>
      </c>
      <c r="F10934" s="10">
        <f>IFERROR(INDEX(Lotes!$E:$E,MATCH(1,(Lotes!$A:$A=C10934)*(Lotes!$C:$C=E10934),0)),"")</f>
        <v/>
      </c>
      <c r="G10934" s="14" t="n"/>
    </row>
    <row r="10935">
      <c r="A10935" s="10" t="n"/>
      <c r="D10935">
        <f>IFERROR(VLOOKUP(C10935,Produtos!A:B,2,FALSE),"")</f>
        <v/>
      </c>
      <c r="F10935" s="10">
        <f>IFERROR(INDEX(Lotes!$E:$E,MATCH(1,(Lotes!$A:$A=C10935)*(Lotes!$C:$C=E10935),0)),"")</f>
        <v/>
      </c>
      <c r="G10935" s="14" t="n"/>
    </row>
    <row r="10936">
      <c r="A10936" s="10" t="n"/>
      <c r="D10936">
        <f>IFERROR(VLOOKUP(C10936,Produtos!A:B,2,FALSE),"")</f>
        <v/>
      </c>
      <c r="F10936" s="10">
        <f>IFERROR(INDEX(Lotes!$E:$E,MATCH(1,(Lotes!$A:$A=C10936)*(Lotes!$C:$C=E10936),0)),"")</f>
        <v/>
      </c>
      <c r="G10936" s="14" t="n"/>
    </row>
    <row r="10937">
      <c r="A10937" s="10" t="n"/>
      <c r="D10937">
        <f>IFERROR(VLOOKUP(C10937,Produtos!A:B,2,FALSE),"")</f>
        <v/>
      </c>
      <c r="F10937" s="10">
        <f>IFERROR(INDEX(Lotes!$E:$E,MATCH(1,(Lotes!$A:$A=C10937)*(Lotes!$C:$C=E10937),0)),"")</f>
        <v/>
      </c>
      <c r="G10937" s="14" t="n"/>
    </row>
    <row r="10938">
      <c r="A10938" s="10" t="n"/>
      <c r="D10938">
        <f>IFERROR(VLOOKUP(C10938,Produtos!A:B,2,FALSE),"")</f>
        <v/>
      </c>
      <c r="F10938" s="10">
        <f>IFERROR(INDEX(Lotes!$E:$E,MATCH(1,(Lotes!$A:$A=C10938)*(Lotes!$C:$C=E10938),0)),"")</f>
        <v/>
      </c>
      <c r="G10938" s="14" t="n"/>
    </row>
    <row r="10939">
      <c r="A10939" s="10" t="n"/>
      <c r="D10939">
        <f>IFERROR(VLOOKUP(C10939,Produtos!A:B,2,FALSE),"")</f>
        <v/>
      </c>
      <c r="F10939" s="10">
        <f>IFERROR(INDEX(Lotes!$E:$E,MATCH(1,(Lotes!$A:$A=C10939)*(Lotes!$C:$C=E10939),0)),"")</f>
        <v/>
      </c>
      <c r="G10939" s="14" t="n"/>
    </row>
    <row r="10940">
      <c r="A10940" s="10" t="n"/>
      <c r="D10940">
        <f>IFERROR(VLOOKUP(C10940,Produtos!A:B,2,FALSE),"")</f>
        <v/>
      </c>
      <c r="F10940" s="10">
        <f>IFERROR(INDEX(Lotes!$E:$E,MATCH(1,(Lotes!$A:$A=C10940)*(Lotes!$C:$C=E10940),0)),"")</f>
        <v/>
      </c>
      <c r="G10940" s="14" t="n"/>
    </row>
    <row r="10941">
      <c r="A10941" s="10" t="n"/>
      <c r="D10941">
        <f>IFERROR(VLOOKUP(C10941,Produtos!A:B,2,FALSE),"")</f>
        <v/>
      </c>
      <c r="F10941" s="10">
        <f>IFERROR(INDEX(Lotes!$E:$E,MATCH(1,(Lotes!$A:$A=C10941)*(Lotes!$C:$C=E10941),0)),"")</f>
        <v/>
      </c>
      <c r="G10941" s="14" t="n"/>
    </row>
    <row r="10942">
      <c r="A10942" s="10" t="n"/>
      <c r="D10942">
        <f>IFERROR(VLOOKUP(C10942,Produtos!A:B,2,FALSE),"")</f>
        <v/>
      </c>
      <c r="F10942" s="10">
        <f>IFERROR(INDEX(Lotes!$E:$E,MATCH(1,(Lotes!$A:$A=C10942)*(Lotes!$C:$C=E10942),0)),"")</f>
        <v/>
      </c>
      <c r="G10942" s="14" t="n"/>
    </row>
    <row r="10943">
      <c r="A10943" s="10" t="n"/>
      <c r="D10943">
        <f>IFERROR(VLOOKUP(C10943,Produtos!A:B,2,FALSE),"")</f>
        <v/>
      </c>
      <c r="F10943" s="10">
        <f>IFERROR(INDEX(Lotes!$E:$E,MATCH(1,(Lotes!$A:$A=C10943)*(Lotes!$C:$C=E10943),0)),"")</f>
        <v/>
      </c>
      <c r="G10943" s="14" t="n"/>
    </row>
    <row r="10944">
      <c r="A10944" s="10" t="n"/>
      <c r="D10944">
        <f>IFERROR(VLOOKUP(C10944,Produtos!A:B,2,FALSE),"")</f>
        <v/>
      </c>
      <c r="F10944" s="10">
        <f>IFERROR(INDEX(Lotes!$E:$E,MATCH(1,(Lotes!$A:$A=C10944)*(Lotes!$C:$C=E10944),0)),"")</f>
        <v/>
      </c>
      <c r="G10944" s="14" t="n"/>
    </row>
    <row r="10945">
      <c r="A10945" s="10" t="n"/>
      <c r="D10945">
        <f>IFERROR(VLOOKUP(C10945,Produtos!A:B,2,FALSE),"")</f>
        <v/>
      </c>
      <c r="F10945" s="10">
        <f>IFERROR(INDEX(Lotes!$E:$E,MATCH(1,(Lotes!$A:$A=C10945)*(Lotes!$C:$C=E10945),0)),"")</f>
        <v/>
      </c>
      <c r="G10945" s="14" t="n"/>
    </row>
    <row r="10946">
      <c r="A10946" s="10" t="n"/>
      <c r="D10946">
        <f>IFERROR(VLOOKUP(C10946,Produtos!A:B,2,FALSE),"")</f>
        <v/>
      </c>
      <c r="F10946" s="10">
        <f>IFERROR(INDEX(Lotes!$E:$E,MATCH(1,(Lotes!$A:$A=C10946)*(Lotes!$C:$C=E10946),0)),"")</f>
        <v/>
      </c>
      <c r="G10946" s="14" t="n"/>
    </row>
    <row r="10947">
      <c r="A10947" s="10" t="n"/>
      <c r="D10947">
        <f>IFERROR(VLOOKUP(C10947,Produtos!A:B,2,FALSE),"")</f>
        <v/>
      </c>
      <c r="F10947" s="10">
        <f>IFERROR(INDEX(Lotes!$E:$E,MATCH(1,(Lotes!$A:$A=C10947)*(Lotes!$C:$C=E10947),0)),"")</f>
        <v/>
      </c>
      <c r="G10947" s="14" t="n"/>
    </row>
    <row r="10948">
      <c r="A10948" s="10" t="n"/>
      <c r="D10948">
        <f>IFERROR(VLOOKUP(C10948,Produtos!A:B,2,FALSE),"")</f>
        <v/>
      </c>
      <c r="F10948" s="10">
        <f>IFERROR(INDEX(Lotes!$E:$E,MATCH(1,(Lotes!$A:$A=C10948)*(Lotes!$C:$C=E10948),0)),"")</f>
        <v/>
      </c>
      <c r="G10948" s="14" t="n"/>
    </row>
    <row r="10949">
      <c r="A10949" s="10" t="n"/>
      <c r="D10949">
        <f>IFERROR(VLOOKUP(C10949,Produtos!A:B,2,FALSE),"")</f>
        <v/>
      </c>
      <c r="F10949" s="10">
        <f>IFERROR(INDEX(Lotes!$E:$E,MATCH(1,(Lotes!$A:$A=C10949)*(Lotes!$C:$C=E10949),0)),"")</f>
        <v/>
      </c>
      <c r="G10949" s="14" t="n"/>
    </row>
    <row r="10950">
      <c r="A10950" s="10" t="n"/>
      <c r="D10950">
        <f>IFERROR(VLOOKUP(C10950,Produtos!A:B,2,FALSE),"")</f>
        <v/>
      </c>
      <c r="F10950" s="10">
        <f>IFERROR(INDEX(Lotes!$E:$E,MATCH(1,(Lotes!$A:$A=C10950)*(Lotes!$C:$C=E10950),0)),"")</f>
        <v/>
      </c>
      <c r="G10950" s="14" t="n"/>
    </row>
    <row r="10951">
      <c r="A10951" s="10" t="n"/>
      <c r="D10951">
        <f>IFERROR(VLOOKUP(C10951,Produtos!A:B,2,FALSE),"")</f>
        <v/>
      </c>
      <c r="F10951" s="10">
        <f>IFERROR(INDEX(Lotes!$E:$E,MATCH(1,(Lotes!$A:$A=C10951)*(Lotes!$C:$C=E10951),0)),"")</f>
        <v/>
      </c>
      <c r="G10951" s="14" t="n"/>
    </row>
    <row r="10952">
      <c r="A10952" s="10" t="n"/>
      <c r="D10952">
        <f>IFERROR(VLOOKUP(C10952,Produtos!A:B,2,FALSE),"")</f>
        <v/>
      </c>
      <c r="F10952" s="10">
        <f>IFERROR(INDEX(Lotes!$E:$E,MATCH(1,(Lotes!$A:$A=C10952)*(Lotes!$C:$C=E10952),0)),"")</f>
        <v/>
      </c>
      <c r="G10952" s="14" t="n"/>
    </row>
    <row r="10953">
      <c r="A10953" s="10" t="n"/>
      <c r="D10953">
        <f>IFERROR(VLOOKUP(C10953,Produtos!A:B,2,FALSE),"")</f>
        <v/>
      </c>
      <c r="F10953" s="10">
        <f>IFERROR(INDEX(Lotes!$E:$E,MATCH(1,(Lotes!$A:$A=C10953)*(Lotes!$C:$C=E10953),0)),"")</f>
        <v/>
      </c>
      <c r="G10953" s="14" t="n"/>
    </row>
    <row r="10954">
      <c r="A10954" s="10" t="n"/>
      <c r="D10954">
        <f>IFERROR(VLOOKUP(C10954,Produtos!A:B,2,FALSE),"")</f>
        <v/>
      </c>
      <c r="F10954" s="10">
        <f>IFERROR(INDEX(Lotes!$E:$E,MATCH(1,(Lotes!$A:$A=C10954)*(Lotes!$C:$C=E10954),0)),"")</f>
        <v/>
      </c>
      <c r="G10954" s="14" t="n"/>
    </row>
    <row r="10955">
      <c r="A10955" s="10" t="n"/>
      <c r="D10955">
        <f>IFERROR(VLOOKUP(C10955,Produtos!A:B,2,FALSE),"")</f>
        <v/>
      </c>
      <c r="F10955" s="10">
        <f>IFERROR(INDEX(Lotes!$E:$E,MATCH(1,(Lotes!$A:$A=C10955)*(Lotes!$C:$C=E10955),0)),"")</f>
        <v/>
      </c>
      <c r="G10955" s="14" t="n"/>
    </row>
    <row r="10956">
      <c r="A10956" s="10" t="n"/>
      <c r="D10956">
        <f>IFERROR(VLOOKUP(C10956,Produtos!A:B,2,FALSE),"")</f>
        <v/>
      </c>
      <c r="F10956" s="10">
        <f>IFERROR(INDEX(Lotes!$E:$E,MATCH(1,(Lotes!$A:$A=C10956)*(Lotes!$C:$C=E10956),0)),"")</f>
        <v/>
      </c>
      <c r="G10956" s="14" t="n"/>
    </row>
    <row r="10957">
      <c r="A10957" s="10" t="n"/>
      <c r="D10957">
        <f>IFERROR(VLOOKUP(C10957,Produtos!A:B,2,FALSE),"")</f>
        <v/>
      </c>
      <c r="F10957" s="10">
        <f>IFERROR(INDEX(Lotes!$E:$E,MATCH(1,(Lotes!$A:$A=C10957)*(Lotes!$C:$C=E10957),0)),"")</f>
        <v/>
      </c>
      <c r="G10957" s="14" t="n"/>
    </row>
    <row r="10958">
      <c r="A10958" s="10" t="n"/>
      <c r="D10958">
        <f>IFERROR(VLOOKUP(C10958,Produtos!A:B,2,FALSE),"")</f>
        <v/>
      </c>
      <c r="F10958" s="10">
        <f>IFERROR(INDEX(Lotes!$E:$E,MATCH(1,(Lotes!$A:$A=C10958)*(Lotes!$C:$C=E10958),0)),"")</f>
        <v/>
      </c>
      <c r="G10958" s="14" t="n"/>
    </row>
    <row r="10959">
      <c r="A10959" s="10" t="n"/>
      <c r="D10959">
        <f>IFERROR(VLOOKUP(C10959,Produtos!A:B,2,FALSE),"")</f>
        <v/>
      </c>
      <c r="F10959" s="10">
        <f>IFERROR(INDEX(Lotes!$E:$E,MATCH(1,(Lotes!$A:$A=C10959)*(Lotes!$C:$C=E10959),0)),"")</f>
        <v/>
      </c>
      <c r="G10959" s="14" t="n"/>
    </row>
    <row r="10960">
      <c r="A10960" s="10" t="n"/>
      <c r="D10960">
        <f>IFERROR(VLOOKUP(C10960,Produtos!A:B,2,FALSE),"")</f>
        <v/>
      </c>
      <c r="F10960" s="10">
        <f>IFERROR(INDEX(Lotes!$E:$E,MATCH(1,(Lotes!$A:$A=C10960)*(Lotes!$C:$C=E10960),0)),"")</f>
        <v/>
      </c>
      <c r="G10960" s="14" t="n"/>
    </row>
    <row r="10961">
      <c r="A10961" s="10" t="n"/>
      <c r="D10961">
        <f>IFERROR(VLOOKUP(C10961,Produtos!A:B,2,FALSE),"")</f>
        <v/>
      </c>
      <c r="F10961" s="10">
        <f>IFERROR(INDEX(Lotes!$E:$E,MATCH(1,(Lotes!$A:$A=C10961)*(Lotes!$C:$C=E10961),0)),"")</f>
        <v/>
      </c>
      <c r="G10961" s="14" t="n"/>
    </row>
    <row r="10962">
      <c r="A10962" s="10" t="n"/>
      <c r="D10962">
        <f>IFERROR(VLOOKUP(C10962,Produtos!A:B,2,FALSE),"")</f>
        <v/>
      </c>
      <c r="F10962" s="10">
        <f>IFERROR(INDEX(Lotes!$E:$E,MATCH(1,(Lotes!$A:$A=C10962)*(Lotes!$C:$C=E10962),0)),"")</f>
        <v/>
      </c>
      <c r="G10962" s="14" t="n"/>
    </row>
    <row r="10963">
      <c r="A10963" s="10" t="n"/>
      <c r="D10963">
        <f>IFERROR(VLOOKUP(C10963,Produtos!A:B,2,FALSE),"")</f>
        <v/>
      </c>
      <c r="F10963" s="10">
        <f>IFERROR(INDEX(Lotes!$E:$E,MATCH(1,(Lotes!$A:$A=C10963)*(Lotes!$C:$C=E10963),0)),"")</f>
        <v/>
      </c>
      <c r="G10963" s="14" t="n"/>
    </row>
    <row r="10964">
      <c r="A10964" s="10" t="n"/>
      <c r="D10964">
        <f>IFERROR(VLOOKUP(C10964,Produtos!A:B,2,FALSE),"")</f>
        <v/>
      </c>
      <c r="F10964" s="10">
        <f>IFERROR(INDEX(Lotes!$E:$E,MATCH(1,(Lotes!$A:$A=C10964)*(Lotes!$C:$C=E10964),0)),"")</f>
        <v/>
      </c>
      <c r="G10964" s="14" t="n"/>
    </row>
    <row r="10965">
      <c r="A10965" s="10" t="n"/>
      <c r="D10965">
        <f>IFERROR(VLOOKUP(C10965,Produtos!A:B,2,FALSE),"")</f>
        <v/>
      </c>
      <c r="F10965" s="10">
        <f>IFERROR(INDEX(Lotes!$E:$E,MATCH(1,(Lotes!$A:$A=C10965)*(Lotes!$C:$C=E10965),0)),"")</f>
        <v/>
      </c>
      <c r="G10965" s="14" t="n"/>
    </row>
    <row r="10966">
      <c r="A10966" s="10" t="n"/>
      <c r="D10966">
        <f>IFERROR(VLOOKUP(C10966,Produtos!A:B,2,FALSE),"")</f>
        <v/>
      </c>
      <c r="F10966" s="10">
        <f>IFERROR(INDEX(Lotes!$E:$E,MATCH(1,(Lotes!$A:$A=C10966)*(Lotes!$C:$C=E10966),0)),"")</f>
        <v/>
      </c>
      <c r="G10966" s="14" t="n"/>
    </row>
    <row r="10967">
      <c r="A10967" s="10" t="n"/>
      <c r="D10967">
        <f>IFERROR(VLOOKUP(C10967,Produtos!A:B,2,FALSE),"")</f>
        <v/>
      </c>
      <c r="F10967" s="10">
        <f>IFERROR(INDEX(Lotes!$E:$E,MATCH(1,(Lotes!$A:$A=C10967)*(Lotes!$C:$C=E10967),0)),"")</f>
        <v/>
      </c>
      <c r="G10967" s="14" t="n"/>
    </row>
    <row r="10968">
      <c r="A10968" s="10" t="n"/>
      <c r="D10968">
        <f>IFERROR(VLOOKUP(C10968,Produtos!A:B,2,FALSE),"")</f>
        <v/>
      </c>
      <c r="F10968" s="10">
        <f>IFERROR(INDEX(Lotes!$E:$E,MATCH(1,(Lotes!$A:$A=C10968)*(Lotes!$C:$C=E10968),0)),"")</f>
        <v/>
      </c>
      <c r="G10968" s="14" t="n"/>
    </row>
    <row r="10969">
      <c r="A10969" s="10" t="n"/>
      <c r="D10969">
        <f>IFERROR(VLOOKUP(C10969,Produtos!A:B,2,FALSE),"")</f>
        <v/>
      </c>
      <c r="F10969" s="10">
        <f>IFERROR(INDEX(Lotes!$E:$E,MATCH(1,(Lotes!$A:$A=C10969)*(Lotes!$C:$C=E10969),0)),"")</f>
        <v/>
      </c>
      <c r="G10969" s="14" t="n"/>
    </row>
    <row r="10970">
      <c r="A10970" s="10" t="n"/>
      <c r="D10970">
        <f>IFERROR(VLOOKUP(C10970,Produtos!A:B,2,FALSE),"")</f>
        <v/>
      </c>
      <c r="F10970" s="10">
        <f>IFERROR(INDEX(Lotes!$E:$E,MATCH(1,(Lotes!$A:$A=C10970)*(Lotes!$C:$C=E10970),0)),"")</f>
        <v/>
      </c>
      <c r="G10970" s="14" t="n"/>
    </row>
    <row r="10971">
      <c r="A10971" s="10" t="n"/>
      <c r="D10971">
        <f>IFERROR(VLOOKUP(C10971,Produtos!A:B,2,FALSE),"")</f>
        <v/>
      </c>
      <c r="F10971" s="10">
        <f>IFERROR(INDEX(Lotes!$E:$E,MATCH(1,(Lotes!$A:$A=C10971)*(Lotes!$C:$C=E10971),0)),"")</f>
        <v/>
      </c>
      <c r="G10971" s="14" t="n"/>
    </row>
    <row r="10972">
      <c r="A10972" s="10" t="n"/>
      <c r="D10972">
        <f>IFERROR(VLOOKUP(C10972,Produtos!A:B,2,FALSE),"")</f>
        <v/>
      </c>
      <c r="F10972" s="10">
        <f>IFERROR(INDEX(Lotes!$E:$E,MATCH(1,(Lotes!$A:$A=C10972)*(Lotes!$C:$C=E10972),0)),"")</f>
        <v/>
      </c>
      <c r="G10972" s="14" t="n"/>
    </row>
    <row r="10973">
      <c r="A10973" s="10" t="n"/>
      <c r="D10973">
        <f>IFERROR(VLOOKUP(C10973,Produtos!A:B,2,FALSE),"")</f>
        <v/>
      </c>
      <c r="F10973" s="10">
        <f>IFERROR(INDEX(Lotes!$E:$E,MATCH(1,(Lotes!$A:$A=C10973)*(Lotes!$C:$C=E10973),0)),"")</f>
        <v/>
      </c>
      <c r="G10973" s="14" t="n"/>
    </row>
    <row r="10974">
      <c r="A10974" s="10" t="n"/>
      <c r="D10974">
        <f>IFERROR(VLOOKUP(C10974,Produtos!A:B,2,FALSE),"")</f>
        <v/>
      </c>
      <c r="F10974" s="10">
        <f>IFERROR(INDEX(Lotes!$E:$E,MATCH(1,(Lotes!$A:$A=C10974)*(Lotes!$C:$C=E10974),0)),"")</f>
        <v/>
      </c>
      <c r="G10974" s="14" t="n"/>
    </row>
    <row r="10975">
      <c r="A10975" s="10" t="n"/>
      <c r="D10975">
        <f>IFERROR(VLOOKUP(C10975,Produtos!A:B,2,FALSE),"")</f>
        <v/>
      </c>
      <c r="F10975" s="10">
        <f>IFERROR(INDEX(Lotes!$E:$E,MATCH(1,(Lotes!$A:$A=C10975)*(Lotes!$C:$C=E10975),0)),"")</f>
        <v/>
      </c>
      <c r="G10975" s="14" t="n"/>
    </row>
    <row r="10976">
      <c r="A10976" s="10" t="n"/>
      <c r="D10976">
        <f>IFERROR(VLOOKUP(C10976,Produtos!A:B,2,FALSE),"")</f>
        <v/>
      </c>
      <c r="F10976" s="10">
        <f>IFERROR(INDEX(Lotes!$E:$E,MATCH(1,(Lotes!$A:$A=C10976)*(Lotes!$C:$C=E10976),0)),"")</f>
        <v/>
      </c>
      <c r="G10976" s="14" t="n"/>
    </row>
    <row r="10977">
      <c r="A10977" s="10" t="n"/>
      <c r="D10977">
        <f>IFERROR(VLOOKUP(C10977,Produtos!A:B,2,FALSE),"")</f>
        <v/>
      </c>
      <c r="F10977" s="10">
        <f>IFERROR(INDEX(Lotes!$E:$E,MATCH(1,(Lotes!$A:$A=C10977)*(Lotes!$C:$C=E10977),0)),"")</f>
        <v/>
      </c>
      <c r="G10977" s="14" t="n"/>
    </row>
    <row r="10978">
      <c r="A10978" s="10" t="n"/>
      <c r="D10978">
        <f>IFERROR(VLOOKUP(C10978,Produtos!A:B,2,FALSE),"")</f>
        <v/>
      </c>
      <c r="F10978" s="10">
        <f>IFERROR(INDEX(Lotes!$E:$E,MATCH(1,(Lotes!$A:$A=C10978)*(Lotes!$C:$C=E10978),0)),"")</f>
        <v/>
      </c>
      <c r="G10978" s="14" t="n"/>
    </row>
    <row r="10979">
      <c r="A10979" s="10" t="n"/>
      <c r="D10979">
        <f>IFERROR(VLOOKUP(C10979,Produtos!A:B,2,FALSE),"")</f>
        <v/>
      </c>
      <c r="F10979" s="10">
        <f>IFERROR(INDEX(Lotes!$E:$E,MATCH(1,(Lotes!$A:$A=C10979)*(Lotes!$C:$C=E10979),0)),"")</f>
        <v/>
      </c>
      <c r="G10979" s="14" t="n"/>
    </row>
    <row r="10980">
      <c r="A10980" s="10" t="n"/>
      <c r="D10980">
        <f>IFERROR(VLOOKUP(C10980,Produtos!A:B,2,FALSE),"")</f>
        <v/>
      </c>
      <c r="F10980" s="10">
        <f>IFERROR(INDEX(Lotes!$E:$E,MATCH(1,(Lotes!$A:$A=C10980)*(Lotes!$C:$C=E10980),0)),"")</f>
        <v/>
      </c>
      <c r="G10980" s="14" t="n"/>
    </row>
    <row r="10981">
      <c r="A10981" s="10" t="n"/>
      <c r="D10981">
        <f>IFERROR(VLOOKUP(C10981,Produtos!A:B,2,FALSE),"")</f>
        <v/>
      </c>
      <c r="F10981" s="10">
        <f>IFERROR(INDEX(Lotes!$E:$E,MATCH(1,(Lotes!$A:$A=C10981)*(Lotes!$C:$C=E10981),0)),"")</f>
        <v/>
      </c>
      <c r="G10981" s="14" t="n"/>
    </row>
    <row r="10982">
      <c r="A10982" s="10" t="n"/>
      <c r="D10982">
        <f>IFERROR(VLOOKUP(C10982,Produtos!A:B,2,FALSE),"")</f>
        <v/>
      </c>
      <c r="F10982" s="10">
        <f>IFERROR(INDEX(Lotes!$E:$E,MATCH(1,(Lotes!$A:$A=C10982)*(Lotes!$C:$C=E10982),0)),"")</f>
        <v/>
      </c>
      <c r="G10982" s="14" t="n"/>
    </row>
    <row r="10983">
      <c r="A10983" s="10" t="n"/>
      <c r="D10983">
        <f>IFERROR(VLOOKUP(C10983,Produtos!A:B,2,FALSE),"")</f>
        <v/>
      </c>
      <c r="F10983" s="10">
        <f>IFERROR(INDEX(Lotes!$E:$E,MATCH(1,(Lotes!$A:$A=C10983)*(Lotes!$C:$C=E10983),0)),"")</f>
        <v/>
      </c>
      <c r="G10983" s="14" t="n"/>
    </row>
    <row r="10984">
      <c r="A10984" s="10" t="n"/>
      <c r="D10984">
        <f>IFERROR(VLOOKUP(C10984,Produtos!A:B,2,FALSE),"")</f>
        <v/>
      </c>
      <c r="F10984" s="10">
        <f>IFERROR(INDEX(Lotes!$E:$E,MATCH(1,(Lotes!$A:$A=C10984)*(Lotes!$C:$C=E10984),0)),"")</f>
        <v/>
      </c>
      <c r="G10984" s="14" t="n"/>
    </row>
    <row r="10985">
      <c r="A10985" s="10" t="n"/>
      <c r="D10985">
        <f>IFERROR(VLOOKUP(C10985,Produtos!A:B,2,FALSE),"")</f>
        <v/>
      </c>
      <c r="F10985" s="10">
        <f>IFERROR(INDEX(Lotes!$E:$E,MATCH(1,(Lotes!$A:$A=C10985)*(Lotes!$C:$C=E10985),0)),"")</f>
        <v/>
      </c>
      <c r="G10985" s="14" t="n"/>
    </row>
    <row r="10986">
      <c r="A10986" s="10" t="n"/>
      <c r="D10986">
        <f>IFERROR(VLOOKUP(C10986,Produtos!A:B,2,FALSE),"")</f>
        <v/>
      </c>
      <c r="F10986" s="10">
        <f>IFERROR(INDEX(Lotes!$E:$E,MATCH(1,(Lotes!$A:$A=C10986)*(Lotes!$C:$C=E10986),0)),"")</f>
        <v/>
      </c>
      <c r="G10986" s="14" t="n"/>
    </row>
    <row r="10987">
      <c r="A10987" s="10" t="n"/>
      <c r="D10987">
        <f>IFERROR(VLOOKUP(C10987,Produtos!A:B,2,FALSE),"")</f>
        <v/>
      </c>
      <c r="F10987" s="10">
        <f>IFERROR(INDEX(Lotes!$E:$E,MATCH(1,(Lotes!$A:$A=C10987)*(Lotes!$C:$C=E10987),0)),"")</f>
        <v/>
      </c>
      <c r="G10987" s="14" t="n"/>
    </row>
    <row r="10988">
      <c r="A10988" s="10" t="n"/>
      <c r="D10988">
        <f>IFERROR(VLOOKUP(C10988,Produtos!A:B,2,FALSE),"")</f>
        <v/>
      </c>
      <c r="F10988" s="10">
        <f>IFERROR(INDEX(Lotes!$E:$E,MATCH(1,(Lotes!$A:$A=C10988)*(Lotes!$C:$C=E10988),0)),"")</f>
        <v/>
      </c>
      <c r="G10988" s="14" t="n"/>
    </row>
    <row r="10989">
      <c r="A10989" s="10" t="n"/>
      <c r="D10989">
        <f>IFERROR(VLOOKUP(C10989,Produtos!A:B,2,FALSE),"")</f>
        <v/>
      </c>
      <c r="F10989" s="10">
        <f>IFERROR(INDEX(Lotes!$E:$E,MATCH(1,(Lotes!$A:$A=C10989)*(Lotes!$C:$C=E10989),0)),"")</f>
        <v/>
      </c>
      <c r="G10989" s="14" t="n"/>
    </row>
    <row r="10990">
      <c r="A10990" s="10" t="n"/>
      <c r="D10990">
        <f>IFERROR(VLOOKUP(C10990,Produtos!A:B,2,FALSE),"")</f>
        <v/>
      </c>
      <c r="F10990" s="10">
        <f>IFERROR(INDEX(Lotes!$E:$E,MATCH(1,(Lotes!$A:$A=C10990)*(Lotes!$C:$C=E10990),0)),"")</f>
        <v/>
      </c>
      <c r="G10990" s="14" t="n"/>
    </row>
    <row r="10991">
      <c r="A10991" s="10" t="n"/>
      <c r="D10991">
        <f>IFERROR(VLOOKUP(C10991,Produtos!A:B,2,FALSE),"")</f>
        <v/>
      </c>
      <c r="F10991" s="10">
        <f>IFERROR(INDEX(Lotes!$E:$E,MATCH(1,(Lotes!$A:$A=C10991)*(Lotes!$C:$C=E10991),0)),"")</f>
        <v/>
      </c>
      <c r="G10991" s="14" t="n"/>
    </row>
    <row r="10992">
      <c r="A10992" s="10" t="n"/>
      <c r="D10992">
        <f>IFERROR(VLOOKUP(C10992,Produtos!A:B,2,FALSE),"")</f>
        <v/>
      </c>
      <c r="F10992" s="10">
        <f>IFERROR(INDEX(Lotes!$E:$E,MATCH(1,(Lotes!$A:$A=C10992)*(Lotes!$C:$C=E10992),0)),"")</f>
        <v/>
      </c>
      <c r="G10992" s="14" t="n"/>
    </row>
    <row r="10993">
      <c r="A10993" s="10" t="n"/>
      <c r="D10993">
        <f>IFERROR(VLOOKUP(C10993,Produtos!A:B,2,FALSE),"")</f>
        <v/>
      </c>
      <c r="F10993" s="10">
        <f>IFERROR(INDEX(Lotes!$E:$E,MATCH(1,(Lotes!$A:$A=C10993)*(Lotes!$C:$C=E10993),0)),"")</f>
        <v/>
      </c>
      <c r="G10993" s="14" t="n"/>
    </row>
    <row r="10994">
      <c r="A10994" s="10" t="n"/>
      <c r="D10994">
        <f>IFERROR(VLOOKUP(C10994,Produtos!A:B,2,FALSE),"")</f>
        <v/>
      </c>
      <c r="F10994" s="10">
        <f>IFERROR(INDEX(Lotes!$E:$E,MATCH(1,(Lotes!$A:$A=C10994)*(Lotes!$C:$C=E10994),0)),"")</f>
        <v/>
      </c>
      <c r="G10994" s="14" t="n"/>
    </row>
    <row r="10995">
      <c r="A10995" s="10" t="n"/>
      <c r="D10995">
        <f>IFERROR(VLOOKUP(C10995,Produtos!A:B,2,FALSE),"")</f>
        <v/>
      </c>
      <c r="F10995" s="10">
        <f>IFERROR(INDEX(Lotes!$E:$E,MATCH(1,(Lotes!$A:$A=C10995)*(Lotes!$C:$C=E10995),0)),"")</f>
        <v/>
      </c>
      <c r="G10995" s="14" t="n"/>
    </row>
    <row r="10996">
      <c r="A10996" s="10" t="n"/>
      <c r="D10996">
        <f>IFERROR(VLOOKUP(C10996,Produtos!A:B,2,FALSE),"")</f>
        <v/>
      </c>
      <c r="F10996" s="10">
        <f>IFERROR(INDEX(Lotes!$E:$E,MATCH(1,(Lotes!$A:$A=C10996)*(Lotes!$C:$C=E10996),0)),"")</f>
        <v/>
      </c>
      <c r="G10996" s="14" t="n"/>
    </row>
    <row r="10997">
      <c r="A10997" s="10" t="n"/>
      <c r="D10997">
        <f>IFERROR(VLOOKUP(C10997,Produtos!A:B,2,FALSE),"")</f>
        <v/>
      </c>
      <c r="F10997" s="10">
        <f>IFERROR(INDEX(Lotes!$E:$E,MATCH(1,(Lotes!$A:$A=C10997)*(Lotes!$C:$C=E10997),0)),"")</f>
        <v/>
      </c>
      <c r="G10997" s="14" t="n"/>
    </row>
    <row r="10998">
      <c r="A10998" s="10" t="n"/>
      <c r="D10998">
        <f>IFERROR(VLOOKUP(C10998,Produtos!A:B,2,FALSE),"")</f>
        <v/>
      </c>
      <c r="F10998" s="10">
        <f>IFERROR(INDEX(Lotes!$E:$E,MATCH(1,(Lotes!$A:$A=C10998)*(Lotes!$C:$C=E10998),0)),"")</f>
        <v/>
      </c>
      <c r="G10998" s="14" t="n"/>
    </row>
    <row r="10999">
      <c r="A10999" s="10" t="n"/>
      <c r="D10999">
        <f>IFERROR(VLOOKUP(C10999,Produtos!A:B,2,FALSE),"")</f>
        <v/>
      </c>
      <c r="F10999" s="10">
        <f>IFERROR(INDEX(Lotes!$E:$E,MATCH(1,(Lotes!$A:$A=C10999)*(Lotes!$C:$C=E10999),0)),"")</f>
        <v/>
      </c>
      <c r="G10999" s="14" t="n"/>
    </row>
    <row r="11000">
      <c r="A11000" s="10" t="n"/>
      <c r="D11000">
        <f>IFERROR(VLOOKUP(C11000,Produtos!A:B,2,FALSE),"")</f>
        <v/>
      </c>
      <c r="F11000" s="10">
        <f>IFERROR(INDEX(Lotes!$E:$E,MATCH(1,(Lotes!$A:$A=C11000)*(Lotes!$C:$C=E11000),0)),"")</f>
        <v/>
      </c>
      <c r="G11000" s="14" t="n"/>
    </row>
    <row r="11001">
      <c r="A11001" s="10" t="n"/>
      <c r="D11001">
        <f>IFERROR(VLOOKUP(C11001,Produtos!A:B,2,FALSE),"")</f>
        <v/>
      </c>
      <c r="F11001" s="10">
        <f>IFERROR(INDEX(Lotes!$E:$E,MATCH(1,(Lotes!$A:$A=C11001)*(Lotes!$C:$C=E11001),0)),"")</f>
        <v/>
      </c>
      <c r="G11001" s="14" t="n"/>
    </row>
    <row r="11002">
      <c r="A11002" s="10" t="n"/>
      <c r="D11002">
        <f>IFERROR(VLOOKUP(C11002,Produtos!A:B,2,FALSE),"")</f>
        <v/>
      </c>
      <c r="F11002" s="10">
        <f>IFERROR(INDEX(Lotes!$E:$E,MATCH(1,(Lotes!$A:$A=C11002)*(Lotes!$C:$C=E11002),0)),"")</f>
        <v/>
      </c>
      <c r="G11002" s="14" t="n"/>
    </row>
    <row r="11003">
      <c r="A11003" s="10" t="n"/>
      <c r="D11003">
        <f>IFERROR(VLOOKUP(C11003,Produtos!A:B,2,FALSE),"")</f>
        <v/>
      </c>
      <c r="F11003" s="10">
        <f>IFERROR(INDEX(Lotes!$E:$E,MATCH(1,(Lotes!$A:$A=C11003)*(Lotes!$C:$C=E11003),0)),"")</f>
        <v/>
      </c>
      <c r="G11003" s="14" t="n"/>
    </row>
    <row r="11004">
      <c r="A11004" s="10" t="n"/>
      <c r="D11004">
        <f>IFERROR(VLOOKUP(C11004,Produtos!A:B,2,FALSE),"")</f>
        <v/>
      </c>
      <c r="F11004" s="10">
        <f>IFERROR(INDEX(Lotes!$E:$E,MATCH(1,(Lotes!$A:$A=C11004)*(Lotes!$C:$C=E11004),0)),"")</f>
        <v/>
      </c>
      <c r="G11004" s="14" t="n"/>
    </row>
    <row r="11005">
      <c r="A11005" s="10" t="n"/>
      <c r="D11005">
        <f>IFERROR(VLOOKUP(C11005,Produtos!A:B,2,FALSE),"")</f>
        <v/>
      </c>
      <c r="F11005" s="10">
        <f>IFERROR(INDEX(Lotes!$E:$E,MATCH(1,(Lotes!$A:$A=C11005)*(Lotes!$C:$C=E11005),0)),"")</f>
        <v/>
      </c>
      <c r="G11005" s="14" t="n"/>
    </row>
    <row r="11006">
      <c r="A11006" s="10" t="n"/>
      <c r="D11006">
        <f>IFERROR(VLOOKUP(C11006,Produtos!A:B,2,FALSE),"")</f>
        <v/>
      </c>
      <c r="F11006" s="10">
        <f>IFERROR(INDEX(Lotes!$E:$E,MATCH(1,(Lotes!$A:$A=C11006)*(Lotes!$C:$C=E11006),0)),"")</f>
        <v/>
      </c>
      <c r="G11006" s="14" t="n"/>
    </row>
    <row r="11007">
      <c r="A11007" s="10" t="n"/>
      <c r="D11007">
        <f>IFERROR(VLOOKUP(C11007,Produtos!A:B,2,FALSE),"")</f>
        <v/>
      </c>
      <c r="F11007" s="10">
        <f>IFERROR(INDEX(Lotes!$E:$E,MATCH(1,(Lotes!$A:$A=C11007)*(Lotes!$C:$C=E11007),0)),"")</f>
        <v/>
      </c>
      <c r="G11007" s="14" t="n"/>
    </row>
    <row r="11008">
      <c r="A11008" s="10" t="n"/>
      <c r="D11008">
        <f>IFERROR(VLOOKUP(C11008,Produtos!A:B,2,FALSE),"")</f>
        <v/>
      </c>
      <c r="F11008" s="10">
        <f>IFERROR(INDEX(Lotes!$E:$E,MATCH(1,(Lotes!$A:$A=C11008)*(Lotes!$C:$C=E11008),0)),"")</f>
        <v/>
      </c>
      <c r="G11008" s="14" t="n"/>
    </row>
    <row r="11009">
      <c r="A11009" s="10" t="n"/>
      <c r="D11009">
        <f>IFERROR(VLOOKUP(C11009,Produtos!A:B,2,FALSE),"")</f>
        <v/>
      </c>
      <c r="F11009" s="10">
        <f>IFERROR(INDEX(Lotes!$E:$E,MATCH(1,(Lotes!$A:$A=C11009)*(Lotes!$C:$C=E11009),0)),"")</f>
        <v/>
      </c>
      <c r="G11009" s="14" t="n"/>
    </row>
    <row r="11010">
      <c r="A11010" s="10" t="n"/>
      <c r="D11010">
        <f>IFERROR(VLOOKUP(C11010,Produtos!A:B,2,FALSE),"")</f>
        <v/>
      </c>
      <c r="F11010" s="10">
        <f>IFERROR(INDEX(Lotes!$E:$E,MATCH(1,(Lotes!$A:$A=C11010)*(Lotes!$C:$C=E11010),0)),"")</f>
        <v/>
      </c>
      <c r="G11010" s="14" t="n"/>
    </row>
    <row r="11011">
      <c r="A11011" s="10" t="n"/>
      <c r="D11011">
        <f>IFERROR(VLOOKUP(C11011,Produtos!A:B,2,FALSE),"")</f>
        <v/>
      </c>
      <c r="F11011" s="10">
        <f>IFERROR(INDEX(Lotes!$E:$E,MATCH(1,(Lotes!$A:$A=C11011)*(Lotes!$C:$C=E11011),0)),"")</f>
        <v/>
      </c>
      <c r="G11011" s="14" t="n"/>
    </row>
    <row r="11012">
      <c r="A11012" s="10" t="n"/>
      <c r="D11012">
        <f>IFERROR(VLOOKUP(C11012,Produtos!A:B,2,FALSE),"")</f>
        <v/>
      </c>
      <c r="F11012" s="10">
        <f>IFERROR(INDEX(Lotes!$E:$E,MATCH(1,(Lotes!$A:$A=C11012)*(Lotes!$C:$C=E11012),0)),"")</f>
        <v/>
      </c>
      <c r="G11012" s="14" t="n"/>
    </row>
    <row r="11013">
      <c r="A11013" s="10" t="n"/>
      <c r="D11013">
        <f>IFERROR(VLOOKUP(C11013,Produtos!A:B,2,FALSE),"")</f>
        <v/>
      </c>
      <c r="F11013" s="10">
        <f>IFERROR(INDEX(Lotes!$E:$E,MATCH(1,(Lotes!$A:$A=C11013)*(Lotes!$C:$C=E11013),0)),"")</f>
        <v/>
      </c>
      <c r="G11013" s="14" t="n"/>
    </row>
    <row r="11014">
      <c r="A11014" s="10" t="n"/>
      <c r="D11014">
        <f>IFERROR(VLOOKUP(C11014,Produtos!A:B,2,FALSE),"")</f>
        <v/>
      </c>
      <c r="F11014" s="10">
        <f>IFERROR(INDEX(Lotes!$E:$E,MATCH(1,(Lotes!$A:$A=C11014)*(Lotes!$C:$C=E11014),0)),"")</f>
        <v/>
      </c>
      <c r="G11014" s="14" t="n"/>
    </row>
    <row r="11015">
      <c r="A11015" s="10" t="n"/>
      <c r="D11015">
        <f>IFERROR(VLOOKUP(C11015,Produtos!A:B,2,FALSE),"")</f>
        <v/>
      </c>
      <c r="F11015" s="10">
        <f>IFERROR(INDEX(Lotes!$E:$E,MATCH(1,(Lotes!$A:$A=C11015)*(Lotes!$C:$C=E11015),0)),"")</f>
        <v/>
      </c>
      <c r="G11015" s="14" t="n"/>
    </row>
    <row r="11016">
      <c r="A11016" s="10" t="n"/>
      <c r="D11016">
        <f>IFERROR(VLOOKUP(C11016,Produtos!A:B,2,FALSE),"")</f>
        <v/>
      </c>
      <c r="F11016" s="10">
        <f>IFERROR(INDEX(Lotes!$E:$E,MATCH(1,(Lotes!$A:$A=C11016)*(Lotes!$C:$C=E11016),0)),"")</f>
        <v/>
      </c>
      <c r="G11016" s="14" t="n"/>
    </row>
    <row r="11017">
      <c r="A11017" s="10" t="n"/>
      <c r="D11017">
        <f>IFERROR(VLOOKUP(C11017,Produtos!A:B,2,FALSE),"")</f>
        <v/>
      </c>
      <c r="F11017" s="10">
        <f>IFERROR(INDEX(Lotes!$E:$E,MATCH(1,(Lotes!$A:$A=C11017)*(Lotes!$C:$C=E11017),0)),"")</f>
        <v/>
      </c>
      <c r="G11017" s="14" t="n"/>
    </row>
    <row r="11018">
      <c r="A11018" s="10" t="n"/>
      <c r="D11018">
        <f>IFERROR(VLOOKUP(C11018,Produtos!A:B,2,FALSE),"")</f>
        <v/>
      </c>
      <c r="F11018" s="10">
        <f>IFERROR(INDEX(Lotes!$E:$E,MATCH(1,(Lotes!$A:$A=C11018)*(Lotes!$C:$C=E11018),0)),"")</f>
        <v/>
      </c>
      <c r="G11018" s="14" t="n"/>
    </row>
    <row r="11019">
      <c r="A11019" s="10" t="n"/>
      <c r="D11019">
        <f>IFERROR(VLOOKUP(C11019,Produtos!A:B,2,FALSE),"")</f>
        <v/>
      </c>
      <c r="F11019" s="10">
        <f>IFERROR(INDEX(Lotes!$E:$E,MATCH(1,(Lotes!$A:$A=C11019)*(Lotes!$C:$C=E11019),0)),"")</f>
        <v/>
      </c>
      <c r="G11019" s="14" t="n"/>
    </row>
    <row r="11020">
      <c r="A11020" s="10" t="n"/>
      <c r="D11020">
        <f>IFERROR(VLOOKUP(C11020,Produtos!A:B,2,FALSE),"")</f>
        <v/>
      </c>
      <c r="F11020" s="10">
        <f>IFERROR(INDEX(Lotes!$E:$E,MATCH(1,(Lotes!$A:$A=C11020)*(Lotes!$C:$C=E11020),0)),"")</f>
        <v/>
      </c>
      <c r="G11020" s="14" t="n"/>
    </row>
    <row r="11021">
      <c r="A11021" s="10" t="n"/>
      <c r="D11021">
        <f>IFERROR(VLOOKUP(C11021,Produtos!A:B,2,FALSE),"")</f>
        <v/>
      </c>
      <c r="F11021" s="10">
        <f>IFERROR(INDEX(Lotes!$E:$E,MATCH(1,(Lotes!$A:$A=C11021)*(Lotes!$C:$C=E11021),0)),"")</f>
        <v/>
      </c>
      <c r="G11021" s="14" t="n"/>
    </row>
    <row r="11022">
      <c r="A11022" s="10" t="n"/>
      <c r="D11022">
        <f>IFERROR(VLOOKUP(C11022,Produtos!A:B,2,FALSE),"")</f>
        <v/>
      </c>
      <c r="F11022" s="10">
        <f>IFERROR(INDEX(Lotes!$E:$E,MATCH(1,(Lotes!$A:$A=C11022)*(Lotes!$C:$C=E11022),0)),"")</f>
        <v/>
      </c>
      <c r="G11022" s="14" t="n"/>
    </row>
    <row r="11023">
      <c r="A11023" s="10" t="n"/>
      <c r="D11023">
        <f>IFERROR(VLOOKUP(C11023,Produtos!A:B,2,FALSE),"")</f>
        <v/>
      </c>
      <c r="F11023" s="10">
        <f>IFERROR(INDEX(Lotes!$E:$E,MATCH(1,(Lotes!$A:$A=C11023)*(Lotes!$C:$C=E11023),0)),"")</f>
        <v/>
      </c>
      <c r="G11023" s="14" t="n"/>
    </row>
    <row r="11024">
      <c r="A11024" s="10" t="n"/>
      <c r="D11024">
        <f>IFERROR(VLOOKUP(C11024,Produtos!A:B,2,FALSE),"")</f>
        <v/>
      </c>
      <c r="F11024" s="10">
        <f>IFERROR(INDEX(Lotes!$E:$E,MATCH(1,(Lotes!$A:$A=C11024)*(Lotes!$C:$C=E11024),0)),"")</f>
        <v/>
      </c>
      <c r="G11024" s="14" t="n"/>
    </row>
    <row r="11025">
      <c r="A11025" s="10" t="n"/>
      <c r="D11025">
        <f>IFERROR(VLOOKUP(C11025,Produtos!A:B,2,FALSE),"")</f>
        <v/>
      </c>
      <c r="F11025" s="10">
        <f>IFERROR(INDEX(Lotes!$E:$E,MATCH(1,(Lotes!$A:$A=C11025)*(Lotes!$C:$C=E11025),0)),"")</f>
        <v/>
      </c>
      <c r="G11025" s="14" t="n"/>
    </row>
    <row r="11026">
      <c r="A11026" s="10" t="n"/>
      <c r="D11026">
        <f>IFERROR(VLOOKUP(C11026,Produtos!A:B,2,FALSE),"")</f>
        <v/>
      </c>
      <c r="F11026" s="10">
        <f>IFERROR(INDEX(Lotes!$E:$E,MATCH(1,(Lotes!$A:$A=C11026)*(Lotes!$C:$C=E11026),0)),"")</f>
        <v/>
      </c>
      <c r="G11026" s="14" t="n"/>
    </row>
    <row r="11027">
      <c r="A11027" s="10" t="n"/>
      <c r="D11027">
        <f>IFERROR(VLOOKUP(C11027,Produtos!A:B,2,FALSE),"")</f>
        <v/>
      </c>
      <c r="F11027" s="10">
        <f>IFERROR(INDEX(Lotes!$E:$E,MATCH(1,(Lotes!$A:$A=C11027)*(Lotes!$C:$C=E11027),0)),"")</f>
        <v/>
      </c>
      <c r="G11027" s="14" t="n"/>
    </row>
    <row r="11028">
      <c r="A11028" s="10" t="n"/>
      <c r="D11028">
        <f>IFERROR(VLOOKUP(C11028,Produtos!A:B,2,FALSE),"")</f>
        <v/>
      </c>
      <c r="F11028" s="10">
        <f>IFERROR(INDEX(Lotes!$E:$E,MATCH(1,(Lotes!$A:$A=C11028)*(Lotes!$C:$C=E11028),0)),"")</f>
        <v/>
      </c>
      <c r="G11028" s="14" t="n"/>
    </row>
    <row r="11029">
      <c r="A11029" s="10" t="n"/>
      <c r="D11029">
        <f>IFERROR(VLOOKUP(C11029,Produtos!A:B,2,FALSE),"")</f>
        <v/>
      </c>
      <c r="F11029" s="10">
        <f>IFERROR(INDEX(Lotes!$E:$E,MATCH(1,(Lotes!$A:$A=C11029)*(Lotes!$C:$C=E11029),0)),"")</f>
        <v/>
      </c>
      <c r="G11029" s="14" t="n"/>
    </row>
    <row r="11030">
      <c r="A11030" s="10" t="n"/>
      <c r="D11030">
        <f>IFERROR(VLOOKUP(C11030,Produtos!A:B,2,FALSE),"")</f>
        <v/>
      </c>
      <c r="F11030" s="10">
        <f>IFERROR(INDEX(Lotes!$E:$E,MATCH(1,(Lotes!$A:$A=C11030)*(Lotes!$C:$C=E11030),0)),"")</f>
        <v/>
      </c>
      <c r="G11030" s="14" t="n"/>
    </row>
    <row r="11031">
      <c r="A11031" s="10" t="n"/>
      <c r="D11031">
        <f>IFERROR(VLOOKUP(C11031,Produtos!A:B,2,FALSE),"")</f>
        <v/>
      </c>
      <c r="F11031" s="10">
        <f>IFERROR(INDEX(Lotes!$E:$E,MATCH(1,(Lotes!$A:$A=C11031)*(Lotes!$C:$C=E11031),0)),"")</f>
        <v/>
      </c>
      <c r="G11031" s="14" t="n"/>
    </row>
    <row r="11032">
      <c r="A11032" s="10" t="n"/>
      <c r="D11032">
        <f>IFERROR(VLOOKUP(C11032,Produtos!A:B,2,FALSE),"")</f>
        <v/>
      </c>
      <c r="F11032" s="10">
        <f>IFERROR(INDEX(Lotes!$E:$E,MATCH(1,(Lotes!$A:$A=C11032)*(Lotes!$C:$C=E11032),0)),"")</f>
        <v/>
      </c>
      <c r="G11032" s="14" t="n"/>
    </row>
    <row r="11033">
      <c r="A11033" s="10" t="n"/>
      <c r="D11033">
        <f>IFERROR(VLOOKUP(C11033,Produtos!A:B,2,FALSE),"")</f>
        <v/>
      </c>
      <c r="F11033" s="10">
        <f>IFERROR(INDEX(Lotes!$E:$E,MATCH(1,(Lotes!$A:$A=C11033)*(Lotes!$C:$C=E11033),0)),"")</f>
        <v/>
      </c>
      <c r="G11033" s="14" t="n"/>
    </row>
    <row r="11034">
      <c r="A11034" s="10" t="n"/>
      <c r="D11034">
        <f>IFERROR(VLOOKUP(C11034,Produtos!A:B,2,FALSE),"")</f>
        <v/>
      </c>
      <c r="F11034" s="10">
        <f>IFERROR(INDEX(Lotes!$E:$E,MATCH(1,(Lotes!$A:$A=C11034)*(Lotes!$C:$C=E11034),0)),"")</f>
        <v/>
      </c>
      <c r="G11034" s="14" t="n"/>
    </row>
    <row r="11035">
      <c r="A11035" s="10" t="n"/>
      <c r="D11035">
        <f>IFERROR(VLOOKUP(C11035,Produtos!A:B,2,FALSE),"")</f>
        <v/>
      </c>
      <c r="F11035" s="10">
        <f>IFERROR(INDEX(Lotes!$E:$E,MATCH(1,(Lotes!$A:$A=C11035)*(Lotes!$C:$C=E11035),0)),"")</f>
        <v/>
      </c>
      <c r="G11035" s="14" t="n"/>
    </row>
    <row r="11036">
      <c r="A11036" s="10" t="n"/>
      <c r="D11036">
        <f>IFERROR(VLOOKUP(C11036,Produtos!A:B,2,FALSE),"")</f>
        <v/>
      </c>
      <c r="F11036" s="10">
        <f>IFERROR(INDEX(Lotes!$E:$E,MATCH(1,(Lotes!$A:$A=C11036)*(Lotes!$C:$C=E11036),0)),"")</f>
        <v/>
      </c>
      <c r="G11036" s="14" t="n"/>
    </row>
    <row r="11037">
      <c r="A11037" s="10" t="n"/>
      <c r="D11037">
        <f>IFERROR(VLOOKUP(C11037,Produtos!A:B,2,FALSE),"")</f>
        <v/>
      </c>
      <c r="F11037" s="10">
        <f>IFERROR(INDEX(Lotes!$E:$E,MATCH(1,(Lotes!$A:$A=C11037)*(Lotes!$C:$C=E11037),0)),"")</f>
        <v/>
      </c>
      <c r="G11037" s="14" t="n"/>
    </row>
    <row r="11038">
      <c r="A11038" s="10" t="n"/>
      <c r="D11038">
        <f>IFERROR(VLOOKUP(C11038,Produtos!A:B,2,FALSE),"")</f>
        <v/>
      </c>
      <c r="F11038" s="10">
        <f>IFERROR(INDEX(Lotes!$E:$E,MATCH(1,(Lotes!$A:$A=C11038)*(Lotes!$C:$C=E11038),0)),"")</f>
        <v/>
      </c>
      <c r="G11038" s="14" t="n"/>
    </row>
    <row r="11039">
      <c r="A11039" s="10" t="n"/>
      <c r="D11039">
        <f>IFERROR(VLOOKUP(C11039,Produtos!A:B,2,FALSE),"")</f>
        <v/>
      </c>
      <c r="F11039" s="10">
        <f>IFERROR(INDEX(Lotes!$E:$E,MATCH(1,(Lotes!$A:$A=C11039)*(Lotes!$C:$C=E11039),0)),"")</f>
        <v/>
      </c>
      <c r="G11039" s="14" t="n"/>
    </row>
    <row r="11040">
      <c r="A11040" s="10" t="n"/>
      <c r="D11040">
        <f>IFERROR(VLOOKUP(C11040,Produtos!A:B,2,FALSE),"")</f>
        <v/>
      </c>
      <c r="F11040" s="10">
        <f>IFERROR(INDEX(Lotes!$E:$E,MATCH(1,(Lotes!$A:$A=C11040)*(Lotes!$C:$C=E11040),0)),"")</f>
        <v/>
      </c>
      <c r="G11040" s="14" t="n"/>
    </row>
    <row r="11041">
      <c r="A11041" s="10" t="n"/>
      <c r="D11041">
        <f>IFERROR(VLOOKUP(C11041,Produtos!A:B,2,FALSE),"")</f>
        <v/>
      </c>
      <c r="F11041" s="10">
        <f>IFERROR(INDEX(Lotes!$E:$E,MATCH(1,(Lotes!$A:$A=C11041)*(Lotes!$C:$C=E11041),0)),"")</f>
        <v/>
      </c>
      <c r="G11041" s="14" t="n"/>
    </row>
    <row r="11042">
      <c r="A11042" s="10" t="n"/>
      <c r="D11042">
        <f>IFERROR(VLOOKUP(C11042,Produtos!A:B,2,FALSE),"")</f>
        <v/>
      </c>
      <c r="F11042" s="10">
        <f>IFERROR(INDEX(Lotes!$E:$E,MATCH(1,(Lotes!$A:$A=C11042)*(Lotes!$C:$C=E11042),0)),"")</f>
        <v/>
      </c>
      <c r="G11042" s="14" t="n"/>
    </row>
    <row r="11043">
      <c r="A11043" s="10" t="n"/>
      <c r="D11043">
        <f>IFERROR(VLOOKUP(C11043,Produtos!A:B,2,FALSE),"")</f>
        <v/>
      </c>
      <c r="F11043" s="10">
        <f>IFERROR(INDEX(Lotes!$E:$E,MATCH(1,(Lotes!$A:$A=C11043)*(Lotes!$C:$C=E11043),0)),"")</f>
        <v/>
      </c>
      <c r="G11043" s="14" t="n"/>
    </row>
    <row r="11044">
      <c r="A11044" s="10" t="n"/>
      <c r="D11044">
        <f>IFERROR(VLOOKUP(C11044,Produtos!A:B,2,FALSE),"")</f>
        <v/>
      </c>
      <c r="F11044" s="10">
        <f>IFERROR(INDEX(Lotes!$E:$E,MATCH(1,(Lotes!$A:$A=C11044)*(Lotes!$C:$C=E11044),0)),"")</f>
        <v/>
      </c>
      <c r="G11044" s="14" t="n"/>
    </row>
    <row r="11045">
      <c r="A11045" s="10" t="n"/>
      <c r="D11045">
        <f>IFERROR(VLOOKUP(C11045,Produtos!A:B,2,FALSE),"")</f>
        <v/>
      </c>
      <c r="F11045" s="10">
        <f>IFERROR(INDEX(Lotes!$E:$E,MATCH(1,(Lotes!$A:$A=C11045)*(Lotes!$C:$C=E11045),0)),"")</f>
        <v/>
      </c>
      <c r="G11045" s="14" t="n"/>
    </row>
    <row r="11046">
      <c r="A11046" s="10" t="n"/>
      <c r="D11046">
        <f>IFERROR(VLOOKUP(C11046,Produtos!A:B,2,FALSE),"")</f>
        <v/>
      </c>
      <c r="F11046" s="10">
        <f>IFERROR(INDEX(Lotes!$E:$E,MATCH(1,(Lotes!$A:$A=C11046)*(Lotes!$C:$C=E11046),0)),"")</f>
        <v/>
      </c>
      <c r="G11046" s="14" t="n"/>
    </row>
    <row r="11047">
      <c r="A11047" s="10" t="n"/>
      <c r="D11047">
        <f>IFERROR(VLOOKUP(C11047,Produtos!A:B,2,FALSE),"")</f>
        <v/>
      </c>
      <c r="F11047" s="10">
        <f>IFERROR(INDEX(Lotes!$E:$E,MATCH(1,(Lotes!$A:$A=C11047)*(Lotes!$C:$C=E11047),0)),"")</f>
        <v/>
      </c>
      <c r="G11047" s="14" t="n"/>
    </row>
    <row r="11048">
      <c r="A11048" s="10" t="n"/>
      <c r="D11048">
        <f>IFERROR(VLOOKUP(C11048,Produtos!A:B,2,FALSE),"")</f>
        <v/>
      </c>
      <c r="F11048" s="10">
        <f>IFERROR(INDEX(Lotes!$E:$E,MATCH(1,(Lotes!$A:$A=C11048)*(Lotes!$C:$C=E11048),0)),"")</f>
        <v/>
      </c>
      <c r="G11048" s="14" t="n"/>
    </row>
    <row r="11049">
      <c r="A11049" s="10" t="n"/>
      <c r="D11049">
        <f>IFERROR(VLOOKUP(C11049,Produtos!A:B,2,FALSE),"")</f>
        <v/>
      </c>
      <c r="F11049" s="10">
        <f>IFERROR(INDEX(Lotes!$E:$E,MATCH(1,(Lotes!$A:$A=C11049)*(Lotes!$C:$C=E11049),0)),"")</f>
        <v/>
      </c>
      <c r="G11049" s="14" t="n"/>
    </row>
    <row r="11050">
      <c r="A11050" s="10" t="n"/>
      <c r="D11050">
        <f>IFERROR(VLOOKUP(C11050,Produtos!A:B,2,FALSE),"")</f>
        <v/>
      </c>
      <c r="F11050" s="10">
        <f>IFERROR(INDEX(Lotes!$E:$E,MATCH(1,(Lotes!$A:$A=C11050)*(Lotes!$C:$C=E11050),0)),"")</f>
        <v/>
      </c>
      <c r="G11050" s="14" t="n"/>
    </row>
    <row r="11051">
      <c r="A11051" s="10" t="n"/>
      <c r="D11051">
        <f>IFERROR(VLOOKUP(C11051,Produtos!A:B,2,FALSE),"")</f>
        <v/>
      </c>
      <c r="F11051" s="10">
        <f>IFERROR(INDEX(Lotes!$E:$E,MATCH(1,(Lotes!$A:$A=C11051)*(Lotes!$C:$C=E11051),0)),"")</f>
        <v/>
      </c>
      <c r="G11051" s="14" t="n"/>
    </row>
    <row r="11052">
      <c r="A11052" s="10" t="n"/>
      <c r="D11052">
        <f>IFERROR(VLOOKUP(C11052,Produtos!A:B,2,FALSE),"")</f>
        <v/>
      </c>
      <c r="F11052" s="10">
        <f>IFERROR(INDEX(Lotes!$E:$E,MATCH(1,(Lotes!$A:$A=C11052)*(Lotes!$C:$C=E11052),0)),"")</f>
        <v/>
      </c>
      <c r="G11052" s="14" t="n"/>
    </row>
    <row r="11053">
      <c r="A11053" s="10" t="n"/>
      <c r="D11053">
        <f>IFERROR(VLOOKUP(C11053,Produtos!A:B,2,FALSE),"")</f>
        <v/>
      </c>
      <c r="F11053" s="10">
        <f>IFERROR(INDEX(Lotes!$E:$E,MATCH(1,(Lotes!$A:$A=C11053)*(Lotes!$C:$C=E11053),0)),"")</f>
        <v/>
      </c>
      <c r="G11053" s="14" t="n"/>
    </row>
    <row r="11054">
      <c r="A11054" s="10" t="n"/>
      <c r="D11054">
        <f>IFERROR(VLOOKUP(C11054,Produtos!A:B,2,FALSE),"")</f>
        <v/>
      </c>
      <c r="F11054" s="10">
        <f>IFERROR(INDEX(Lotes!$E:$E,MATCH(1,(Lotes!$A:$A=C11054)*(Lotes!$C:$C=E11054),0)),"")</f>
        <v/>
      </c>
      <c r="G11054" s="14" t="n"/>
    </row>
    <row r="11055">
      <c r="A11055" s="10" t="n"/>
      <c r="D11055">
        <f>IFERROR(VLOOKUP(C11055,Produtos!A:B,2,FALSE),"")</f>
        <v/>
      </c>
      <c r="F11055" s="10">
        <f>IFERROR(INDEX(Lotes!$E:$E,MATCH(1,(Lotes!$A:$A=C11055)*(Lotes!$C:$C=E11055),0)),"")</f>
        <v/>
      </c>
      <c r="G11055" s="14" t="n"/>
    </row>
    <row r="11056">
      <c r="A11056" s="10" t="n"/>
      <c r="D11056">
        <f>IFERROR(VLOOKUP(C11056,Produtos!A:B,2,FALSE),"")</f>
        <v/>
      </c>
      <c r="F11056" s="10">
        <f>IFERROR(INDEX(Lotes!$E:$E,MATCH(1,(Lotes!$A:$A=C11056)*(Lotes!$C:$C=E11056),0)),"")</f>
        <v/>
      </c>
      <c r="G11056" s="14" t="n"/>
    </row>
    <row r="11057">
      <c r="A11057" s="10" t="n"/>
      <c r="D11057">
        <f>IFERROR(VLOOKUP(C11057,Produtos!A:B,2,FALSE),"")</f>
        <v/>
      </c>
      <c r="F11057" s="10">
        <f>IFERROR(INDEX(Lotes!$E:$E,MATCH(1,(Lotes!$A:$A=C11057)*(Lotes!$C:$C=E11057),0)),"")</f>
        <v/>
      </c>
      <c r="G11057" s="14" t="n"/>
    </row>
    <row r="11058">
      <c r="A11058" s="10" t="n"/>
      <c r="D11058">
        <f>IFERROR(VLOOKUP(C11058,Produtos!A:B,2,FALSE),"")</f>
        <v/>
      </c>
      <c r="F11058" s="10">
        <f>IFERROR(INDEX(Lotes!$E:$E,MATCH(1,(Lotes!$A:$A=C11058)*(Lotes!$C:$C=E11058),0)),"")</f>
        <v/>
      </c>
      <c r="G11058" s="14" t="n"/>
    </row>
    <row r="11059">
      <c r="A11059" s="10" t="n"/>
      <c r="D11059">
        <f>IFERROR(VLOOKUP(C11059,Produtos!A:B,2,FALSE),"")</f>
        <v/>
      </c>
      <c r="F11059" s="10">
        <f>IFERROR(INDEX(Lotes!$E:$E,MATCH(1,(Lotes!$A:$A=C11059)*(Lotes!$C:$C=E11059),0)),"")</f>
        <v/>
      </c>
      <c r="G11059" s="14" t="n"/>
    </row>
    <row r="11060">
      <c r="A11060" s="10" t="n"/>
      <c r="D11060">
        <f>IFERROR(VLOOKUP(C11060,Produtos!A:B,2,FALSE),"")</f>
        <v/>
      </c>
      <c r="F11060" s="10">
        <f>IFERROR(INDEX(Lotes!$E:$E,MATCH(1,(Lotes!$A:$A=C11060)*(Lotes!$C:$C=E11060),0)),"")</f>
        <v/>
      </c>
      <c r="G11060" s="14" t="n"/>
    </row>
    <row r="11061">
      <c r="A11061" s="10" t="n"/>
      <c r="D11061">
        <f>IFERROR(VLOOKUP(C11061,Produtos!A:B,2,FALSE),"")</f>
        <v/>
      </c>
      <c r="F11061" s="10">
        <f>IFERROR(INDEX(Lotes!$E:$E,MATCH(1,(Lotes!$A:$A=C11061)*(Lotes!$C:$C=E11061),0)),"")</f>
        <v/>
      </c>
      <c r="G11061" s="14" t="n"/>
    </row>
    <row r="11062">
      <c r="A11062" s="10" t="n"/>
      <c r="D11062">
        <f>IFERROR(VLOOKUP(C11062,Produtos!A:B,2,FALSE),"")</f>
        <v/>
      </c>
      <c r="F11062" s="10">
        <f>IFERROR(INDEX(Lotes!$E:$E,MATCH(1,(Lotes!$A:$A=C11062)*(Lotes!$C:$C=E11062),0)),"")</f>
        <v/>
      </c>
      <c r="G11062" s="14" t="n"/>
    </row>
    <row r="11063">
      <c r="A11063" s="10" t="n"/>
      <c r="D11063">
        <f>IFERROR(VLOOKUP(C11063,Produtos!A:B,2,FALSE),"")</f>
        <v/>
      </c>
      <c r="F11063" s="10">
        <f>IFERROR(INDEX(Lotes!$E:$E,MATCH(1,(Lotes!$A:$A=C11063)*(Lotes!$C:$C=E11063),0)),"")</f>
        <v/>
      </c>
      <c r="G11063" s="14" t="n"/>
    </row>
    <row r="11064">
      <c r="A11064" s="10" t="n"/>
      <c r="D11064">
        <f>IFERROR(VLOOKUP(C11064,Produtos!A:B,2,FALSE),"")</f>
        <v/>
      </c>
      <c r="F11064" s="10">
        <f>IFERROR(INDEX(Lotes!$E:$E,MATCH(1,(Lotes!$A:$A=C11064)*(Lotes!$C:$C=E11064),0)),"")</f>
        <v/>
      </c>
      <c r="G11064" s="14" t="n"/>
    </row>
    <row r="11065">
      <c r="A11065" s="10" t="n"/>
      <c r="D11065">
        <f>IFERROR(VLOOKUP(C11065,Produtos!A:B,2,FALSE),"")</f>
        <v/>
      </c>
      <c r="F11065" s="10">
        <f>IFERROR(INDEX(Lotes!$E:$E,MATCH(1,(Lotes!$A:$A=C11065)*(Lotes!$C:$C=E11065),0)),"")</f>
        <v/>
      </c>
      <c r="G11065" s="14" t="n"/>
    </row>
    <row r="11066">
      <c r="A11066" s="10" t="n"/>
      <c r="D11066">
        <f>IFERROR(VLOOKUP(C11066,Produtos!A:B,2,FALSE),"")</f>
        <v/>
      </c>
      <c r="F11066" s="10">
        <f>IFERROR(INDEX(Lotes!$E:$E,MATCH(1,(Lotes!$A:$A=C11066)*(Lotes!$C:$C=E11066),0)),"")</f>
        <v/>
      </c>
      <c r="G11066" s="14" t="n"/>
    </row>
    <row r="11067">
      <c r="A11067" s="10" t="n"/>
      <c r="D11067">
        <f>IFERROR(VLOOKUP(C11067,Produtos!A:B,2,FALSE),"")</f>
        <v/>
      </c>
      <c r="F11067" s="10">
        <f>IFERROR(INDEX(Lotes!$E:$E,MATCH(1,(Lotes!$A:$A=C11067)*(Lotes!$C:$C=E11067),0)),"")</f>
        <v/>
      </c>
      <c r="G11067" s="14" t="n"/>
    </row>
    <row r="11068">
      <c r="A11068" s="10" t="n"/>
      <c r="D11068">
        <f>IFERROR(VLOOKUP(C11068,Produtos!A:B,2,FALSE),"")</f>
        <v/>
      </c>
      <c r="F11068" s="10">
        <f>IFERROR(INDEX(Lotes!$E:$E,MATCH(1,(Lotes!$A:$A=C11068)*(Lotes!$C:$C=E11068),0)),"")</f>
        <v/>
      </c>
      <c r="G11068" s="14" t="n"/>
    </row>
    <row r="11069">
      <c r="A11069" s="10" t="n"/>
      <c r="D11069">
        <f>IFERROR(VLOOKUP(C11069,Produtos!A:B,2,FALSE),"")</f>
        <v/>
      </c>
      <c r="F11069" s="10">
        <f>IFERROR(INDEX(Lotes!$E:$E,MATCH(1,(Lotes!$A:$A=C11069)*(Lotes!$C:$C=E11069),0)),"")</f>
        <v/>
      </c>
      <c r="G11069" s="14" t="n"/>
    </row>
    <row r="11070">
      <c r="A11070" s="10" t="n"/>
      <c r="D11070">
        <f>IFERROR(VLOOKUP(C11070,Produtos!A:B,2,FALSE),"")</f>
        <v/>
      </c>
      <c r="F11070" s="10">
        <f>IFERROR(INDEX(Lotes!$E:$E,MATCH(1,(Lotes!$A:$A=C11070)*(Lotes!$C:$C=E11070),0)),"")</f>
        <v/>
      </c>
      <c r="G11070" s="14" t="n"/>
    </row>
    <row r="11071">
      <c r="A11071" s="10" t="n"/>
      <c r="D11071">
        <f>IFERROR(VLOOKUP(C11071,Produtos!A:B,2,FALSE),"")</f>
        <v/>
      </c>
      <c r="F11071" s="10">
        <f>IFERROR(INDEX(Lotes!$E:$E,MATCH(1,(Lotes!$A:$A=C11071)*(Lotes!$C:$C=E11071),0)),"")</f>
        <v/>
      </c>
      <c r="G11071" s="14" t="n"/>
    </row>
    <row r="11072">
      <c r="A11072" s="10" t="n"/>
      <c r="D11072">
        <f>IFERROR(VLOOKUP(C11072,Produtos!A:B,2,FALSE),"")</f>
        <v/>
      </c>
      <c r="F11072" s="10">
        <f>IFERROR(INDEX(Lotes!$E:$E,MATCH(1,(Lotes!$A:$A=C11072)*(Lotes!$C:$C=E11072),0)),"")</f>
        <v/>
      </c>
      <c r="G11072" s="14" t="n"/>
    </row>
    <row r="11073">
      <c r="A11073" s="10" t="n"/>
      <c r="D11073">
        <f>IFERROR(VLOOKUP(C11073,Produtos!A:B,2,FALSE),"")</f>
        <v/>
      </c>
      <c r="F11073" s="10">
        <f>IFERROR(INDEX(Lotes!$E:$E,MATCH(1,(Lotes!$A:$A=C11073)*(Lotes!$C:$C=E11073),0)),"")</f>
        <v/>
      </c>
      <c r="G11073" s="14" t="n"/>
    </row>
    <row r="11074">
      <c r="A11074" s="10" t="n"/>
      <c r="D11074">
        <f>IFERROR(VLOOKUP(C11074,Produtos!A:B,2,FALSE),"")</f>
        <v/>
      </c>
      <c r="F11074" s="10">
        <f>IFERROR(INDEX(Lotes!$E:$E,MATCH(1,(Lotes!$A:$A=C11074)*(Lotes!$C:$C=E11074),0)),"")</f>
        <v/>
      </c>
      <c r="G11074" s="14" t="n"/>
    </row>
    <row r="11075">
      <c r="A11075" s="10" t="n"/>
      <c r="D11075">
        <f>IFERROR(VLOOKUP(C11075,Produtos!A:B,2,FALSE),"")</f>
        <v/>
      </c>
      <c r="F11075" s="10">
        <f>IFERROR(INDEX(Lotes!$E:$E,MATCH(1,(Lotes!$A:$A=C11075)*(Lotes!$C:$C=E11075),0)),"")</f>
        <v/>
      </c>
      <c r="G11075" s="14" t="n"/>
    </row>
    <row r="11076">
      <c r="A11076" s="10" t="n"/>
      <c r="D11076">
        <f>IFERROR(VLOOKUP(C11076,Produtos!A:B,2,FALSE),"")</f>
        <v/>
      </c>
      <c r="F11076" s="10">
        <f>IFERROR(INDEX(Lotes!$E:$E,MATCH(1,(Lotes!$A:$A=C11076)*(Lotes!$C:$C=E11076),0)),"")</f>
        <v/>
      </c>
      <c r="G11076" s="14" t="n"/>
    </row>
    <row r="11077">
      <c r="A11077" s="10" t="n"/>
      <c r="D11077">
        <f>IFERROR(VLOOKUP(C11077,Produtos!A:B,2,FALSE),"")</f>
        <v/>
      </c>
      <c r="F11077" s="10">
        <f>IFERROR(INDEX(Lotes!$E:$E,MATCH(1,(Lotes!$A:$A=C11077)*(Lotes!$C:$C=E11077),0)),"")</f>
        <v/>
      </c>
      <c r="G11077" s="14" t="n"/>
    </row>
    <row r="11078">
      <c r="A11078" s="10" t="n"/>
      <c r="D11078">
        <f>IFERROR(VLOOKUP(C11078,Produtos!A:B,2,FALSE),"")</f>
        <v/>
      </c>
      <c r="F11078" s="10">
        <f>IFERROR(INDEX(Lotes!$E:$E,MATCH(1,(Lotes!$A:$A=C11078)*(Lotes!$C:$C=E11078),0)),"")</f>
        <v/>
      </c>
      <c r="G11078" s="14" t="n"/>
    </row>
    <row r="11079">
      <c r="A11079" s="10" t="n"/>
      <c r="D11079">
        <f>IFERROR(VLOOKUP(C11079,Produtos!A:B,2,FALSE),"")</f>
        <v/>
      </c>
      <c r="F11079" s="10">
        <f>IFERROR(INDEX(Lotes!$E:$E,MATCH(1,(Lotes!$A:$A=C11079)*(Lotes!$C:$C=E11079),0)),"")</f>
        <v/>
      </c>
      <c r="G11079" s="14" t="n"/>
    </row>
    <row r="11080">
      <c r="A11080" s="10" t="n"/>
      <c r="D11080">
        <f>IFERROR(VLOOKUP(C11080,Produtos!A:B,2,FALSE),"")</f>
        <v/>
      </c>
      <c r="F11080" s="10">
        <f>IFERROR(INDEX(Lotes!$E:$E,MATCH(1,(Lotes!$A:$A=C11080)*(Lotes!$C:$C=E11080),0)),"")</f>
        <v/>
      </c>
      <c r="G11080" s="14" t="n"/>
    </row>
    <row r="11081">
      <c r="A11081" s="10" t="n"/>
      <c r="D11081">
        <f>IFERROR(VLOOKUP(C11081,Produtos!A:B,2,FALSE),"")</f>
        <v/>
      </c>
      <c r="F11081" s="10">
        <f>IFERROR(INDEX(Lotes!$E:$E,MATCH(1,(Lotes!$A:$A=C11081)*(Lotes!$C:$C=E11081),0)),"")</f>
        <v/>
      </c>
      <c r="G11081" s="14" t="n"/>
    </row>
    <row r="11082">
      <c r="A11082" s="10" t="n"/>
      <c r="D11082">
        <f>IFERROR(VLOOKUP(C11082,Produtos!A:B,2,FALSE),"")</f>
        <v/>
      </c>
      <c r="F11082" s="10">
        <f>IFERROR(INDEX(Lotes!$E:$E,MATCH(1,(Lotes!$A:$A=C11082)*(Lotes!$C:$C=E11082),0)),"")</f>
        <v/>
      </c>
      <c r="G11082" s="14" t="n"/>
    </row>
    <row r="11083">
      <c r="A11083" s="10" t="n"/>
      <c r="D11083">
        <f>IFERROR(VLOOKUP(C11083,Produtos!A:B,2,FALSE),"")</f>
        <v/>
      </c>
      <c r="F11083" s="10">
        <f>IFERROR(INDEX(Lotes!$E:$E,MATCH(1,(Lotes!$A:$A=C11083)*(Lotes!$C:$C=E11083),0)),"")</f>
        <v/>
      </c>
      <c r="G11083" s="14" t="n"/>
    </row>
    <row r="11084">
      <c r="A11084" s="10" t="n"/>
      <c r="D11084">
        <f>IFERROR(VLOOKUP(C11084,Produtos!A:B,2,FALSE),"")</f>
        <v/>
      </c>
      <c r="F11084" s="10">
        <f>IFERROR(INDEX(Lotes!$E:$E,MATCH(1,(Lotes!$A:$A=C11084)*(Lotes!$C:$C=E11084),0)),"")</f>
        <v/>
      </c>
      <c r="G11084" s="14" t="n"/>
    </row>
    <row r="11085">
      <c r="A11085" s="10" t="n"/>
      <c r="D11085">
        <f>IFERROR(VLOOKUP(C11085,Produtos!A:B,2,FALSE),"")</f>
        <v/>
      </c>
      <c r="F11085" s="10">
        <f>IFERROR(INDEX(Lotes!$E:$E,MATCH(1,(Lotes!$A:$A=C11085)*(Lotes!$C:$C=E11085),0)),"")</f>
        <v/>
      </c>
      <c r="G11085" s="14" t="n"/>
    </row>
    <row r="11086">
      <c r="A11086" s="10" t="n"/>
      <c r="D11086">
        <f>IFERROR(VLOOKUP(C11086,Produtos!A:B,2,FALSE),"")</f>
        <v/>
      </c>
      <c r="F11086" s="10">
        <f>IFERROR(INDEX(Lotes!$E:$E,MATCH(1,(Lotes!$A:$A=C11086)*(Lotes!$C:$C=E11086),0)),"")</f>
        <v/>
      </c>
      <c r="G11086" s="14" t="n"/>
    </row>
    <row r="11087">
      <c r="A11087" s="10" t="n"/>
      <c r="D11087">
        <f>IFERROR(VLOOKUP(C11087,Produtos!A:B,2,FALSE),"")</f>
        <v/>
      </c>
      <c r="F11087" s="10">
        <f>IFERROR(INDEX(Lotes!$E:$E,MATCH(1,(Lotes!$A:$A=C11087)*(Lotes!$C:$C=E11087),0)),"")</f>
        <v/>
      </c>
      <c r="G11087" s="14" t="n"/>
    </row>
    <row r="11088">
      <c r="A11088" s="10" t="n"/>
      <c r="D11088">
        <f>IFERROR(VLOOKUP(C11088,Produtos!A:B,2,FALSE),"")</f>
        <v/>
      </c>
      <c r="F11088" s="10">
        <f>IFERROR(INDEX(Lotes!$E:$E,MATCH(1,(Lotes!$A:$A=C11088)*(Lotes!$C:$C=E11088),0)),"")</f>
        <v/>
      </c>
      <c r="G11088" s="14" t="n"/>
    </row>
    <row r="11089">
      <c r="A11089" s="10" t="n"/>
      <c r="D11089">
        <f>IFERROR(VLOOKUP(C11089,Produtos!A:B,2,FALSE),"")</f>
        <v/>
      </c>
      <c r="F11089" s="10">
        <f>IFERROR(INDEX(Lotes!$E:$E,MATCH(1,(Lotes!$A:$A=C11089)*(Lotes!$C:$C=E11089),0)),"")</f>
        <v/>
      </c>
      <c r="G11089" s="14" t="n"/>
    </row>
    <row r="11090">
      <c r="A11090" s="10" t="n"/>
      <c r="D11090">
        <f>IFERROR(VLOOKUP(C11090,Produtos!A:B,2,FALSE),"")</f>
        <v/>
      </c>
      <c r="F11090" s="10">
        <f>IFERROR(INDEX(Lotes!$E:$E,MATCH(1,(Lotes!$A:$A=C11090)*(Lotes!$C:$C=E11090),0)),"")</f>
        <v/>
      </c>
      <c r="G11090" s="14" t="n"/>
    </row>
    <row r="11091">
      <c r="A11091" s="10" t="n"/>
      <c r="D11091">
        <f>IFERROR(VLOOKUP(C11091,Produtos!A:B,2,FALSE),"")</f>
        <v/>
      </c>
      <c r="F11091" s="10">
        <f>IFERROR(INDEX(Lotes!$E:$E,MATCH(1,(Lotes!$A:$A=C11091)*(Lotes!$C:$C=E11091),0)),"")</f>
        <v/>
      </c>
      <c r="G11091" s="14" t="n"/>
    </row>
    <row r="11092">
      <c r="A11092" s="10" t="n"/>
      <c r="D11092">
        <f>IFERROR(VLOOKUP(C11092,Produtos!A:B,2,FALSE),"")</f>
        <v/>
      </c>
      <c r="F11092" s="10">
        <f>IFERROR(INDEX(Lotes!$E:$E,MATCH(1,(Lotes!$A:$A=C11092)*(Lotes!$C:$C=E11092),0)),"")</f>
        <v/>
      </c>
      <c r="G11092" s="14" t="n"/>
    </row>
    <row r="11093">
      <c r="A11093" s="10" t="n"/>
      <c r="D11093">
        <f>IFERROR(VLOOKUP(C11093,Produtos!A:B,2,FALSE),"")</f>
        <v/>
      </c>
      <c r="F11093" s="10">
        <f>IFERROR(INDEX(Lotes!$E:$E,MATCH(1,(Lotes!$A:$A=C11093)*(Lotes!$C:$C=E11093),0)),"")</f>
        <v/>
      </c>
      <c r="G11093" s="14" t="n"/>
    </row>
    <row r="11094">
      <c r="A11094" s="10" t="n"/>
      <c r="D11094">
        <f>IFERROR(VLOOKUP(C11094,Produtos!A:B,2,FALSE),"")</f>
        <v/>
      </c>
      <c r="F11094" s="10">
        <f>IFERROR(INDEX(Lotes!$E:$E,MATCH(1,(Lotes!$A:$A=C11094)*(Lotes!$C:$C=E11094),0)),"")</f>
        <v/>
      </c>
      <c r="G11094" s="14" t="n"/>
    </row>
    <row r="11095">
      <c r="A11095" s="10" t="n"/>
      <c r="D11095">
        <f>IFERROR(VLOOKUP(C11095,Produtos!A:B,2,FALSE),"")</f>
        <v/>
      </c>
      <c r="F11095" s="10">
        <f>IFERROR(INDEX(Lotes!$E:$E,MATCH(1,(Lotes!$A:$A=C11095)*(Lotes!$C:$C=E11095),0)),"")</f>
        <v/>
      </c>
      <c r="G11095" s="14" t="n"/>
    </row>
    <row r="11096">
      <c r="A11096" s="10" t="n"/>
      <c r="D11096">
        <f>IFERROR(VLOOKUP(C11096,Produtos!A:B,2,FALSE),"")</f>
        <v/>
      </c>
      <c r="F11096" s="10">
        <f>IFERROR(INDEX(Lotes!$E:$E,MATCH(1,(Lotes!$A:$A=C11096)*(Lotes!$C:$C=E11096),0)),"")</f>
        <v/>
      </c>
      <c r="G11096" s="14" t="n"/>
    </row>
    <row r="11097">
      <c r="A11097" s="10" t="n"/>
      <c r="D11097">
        <f>IFERROR(VLOOKUP(C11097,Produtos!A:B,2,FALSE),"")</f>
        <v/>
      </c>
      <c r="F11097" s="10">
        <f>IFERROR(INDEX(Lotes!$E:$E,MATCH(1,(Lotes!$A:$A=C11097)*(Lotes!$C:$C=E11097),0)),"")</f>
        <v/>
      </c>
      <c r="G11097" s="14" t="n"/>
    </row>
    <row r="11098">
      <c r="A11098" s="10" t="n"/>
      <c r="D11098">
        <f>IFERROR(VLOOKUP(C11098,Produtos!A:B,2,FALSE),"")</f>
        <v/>
      </c>
      <c r="F11098" s="10">
        <f>IFERROR(INDEX(Lotes!$E:$E,MATCH(1,(Lotes!$A:$A=C11098)*(Lotes!$C:$C=E11098),0)),"")</f>
        <v/>
      </c>
      <c r="G11098" s="14" t="n"/>
    </row>
    <row r="11099">
      <c r="A11099" s="10" t="n"/>
      <c r="D11099">
        <f>IFERROR(VLOOKUP(C11099,Produtos!A:B,2,FALSE),"")</f>
        <v/>
      </c>
      <c r="F11099" s="10">
        <f>IFERROR(INDEX(Lotes!$E:$E,MATCH(1,(Lotes!$A:$A=C11099)*(Lotes!$C:$C=E11099),0)),"")</f>
        <v/>
      </c>
      <c r="G11099" s="14" t="n"/>
    </row>
    <row r="11100">
      <c r="A11100" s="10" t="n"/>
      <c r="D11100">
        <f>IFERROR(VLOOKUP(C11100,Produtos!A:B,2,FALSE),"")</f>
        <v/>
      </c>
      <c r="F11100" s="10">
        <f>IFERROR(INDEX(Lotes!$E:$E,MATCH(1,(Lotes!$A:$A=C11100)*(Lotes!$C:$C=E11100),0)),"")</f>
        <v/>
      </c>
      <c r="G11100" s="14" t="n"/>
    </row>
    <row r="11101">
      <c r="A11101" s="10" t="n"/>
      <c r="D11101">
        <f>IFERROR(VLOOKUP(C11101,Produtos!A:B,2,FALSE),"")</f>
        <v/>
      </c>
      <c r="F11101" s="10">
        <f>IFERROR(INDEX(Lotes!$E:$E,MATCH(1,(Lotes!$A:$A=C11101)*(Lotes!$C:$C=E11101),0)),"")</f>
        <v/>
      </c>
      <c r="G11101" s="14" t="n"/>
    </row>
    <row r="11102">
      <c r="A11102" s="10" t="n"/>
      <c r="D11102">
        <f>IFERROR(VLOOKUP(C11102,Produtos!A:B,2,FALSE),"")</f>
        <v/>
      </c>
      <c r="F11102" s="10">
        <f>IFERROR(INDEX(Lotes!$E:$E,MATCH(1,(Lotes!$A:$A=C11102)*(Lotes!$C:$C=E11102),0)),"")</f>
        <v/>
      </c>
      <c r="G11102" s="14" t="n"/>
    </row>
    <row r="11103">
      <c r="A11103" s="10" t="n"/>
      <c r="D11103">
        <f>IFERROR(VLOOKUP(C11103,Produtos!A:B,2,FALSE),"")</f>
        <v/>
      </c>
      <c r="F11103" s="10">
        <f>IFERROR(INDEX(Lotes!$E:$E,MATCH(1,(Lotes!$A:$A=C11103)*(Lotes!$C:$C=E11103),0)),"")</f>
        <v/>
      </c>
      <c r="G11103" s="14" t="n"/>
    </row>
    <row r="11104">
      <c r="A11104" s="10" t="n"/>
      <c r="D11104">
        <f>IFERROR(VLOOKUP(C11104,Produtos!A:B,2,FALSE),"")</f>
        <v/>
      </c>
      <c r="F11104" s="10">
        <f>IFERROR(INDEX(Lotes!$E:$E,MATCH(1,(Lotes!$A:$A=C11104)*(Lotes!$C:$C=E11104),0)),"")</f>
        <v/>
      </c>
      <c r="G11104" s="14" t="n"/>
    </row>
    <row r="11105">
      <c r="A11105" s="10" t="n"/>
      <c r="D11105">
        <f>IFERROR(VLOOKUP(C11105,Produtos!A:B,2,FALSE),"")</f>
        <v/>
      </c>
      <c r="F11105" s="10">
        <f>IFERROR(INDEX(Lotes!$E:$E,MATCH(1,(Lotes!$A:$A=C11105)*(Lotes!$C:$C=E11105),0)),"")</f>
        <v/>
      </c>
      <c r="G11105" s="14" t="n"/>
    </row>
    <row r="11106">
      <c r="A11106" s="10" t="n"/>
      <c r="D11106">
        <f>IFERROR(VLOOKUP(C11106,Produtos!A:B,2,FALSE),"")</f>
        <v/>
      </c>
      <c r="F11106" s="10">
        <f>IFERROR(INDEX(Lotes!$E:$E,MATCH(1,(Lotes!$A:$A=C11106)*(Lotes!$C:$C=E11106),0)),"")</f>
        <v/>
      </c>
      <c r="G11106" s="14" t="n"/>
    </row>
    <row r="11107">
      <c r="A11107" s="10" t="n"/>
      <c r="D11107">
        <f>IFERROR(VLOOKUP(C11107,Produtos!A:B,2,FALSE),"")</f>
        <v/>
      </c>
      <c r="F11107" s="10">
        <f>IFERROR(INDEX(Lotes!$E:$E,MATCH(1,(Lotes!$A:$A=C11107)*(Lotes!$C:$C=E11107),0)),"")</f>
        <v/>
      </c>
      <c r="G11107" s="14" t="n"/>
    </row>
    <row r="11108">
      <c r="A11108" s="10" t="n"/>
      <c r="D11108">
        <f>IFERROR(VLOOKUP(C11108,Produtos!A:B,2,FALSE),"")</f>
        <v/>
      </c>
      <c r="F11108" s="10">
        <f>IFERROR(INDEX(Lotes!$E:$E,MATCH(1,(Lotes!$A:$A=C11108)*(Lotes!$C:$C=E11108),0)),"")</f>
        <v/>
      </c>
      <c r="G11108" s="14" t="n"/>
    </row>
    <row r="11109">
      <c r="A11109" s="10" t="n"/>
      <c r="D11109">
        <f>IFERROR(VLOOKUP(C11109,Produtos!A:B,2,FALSE),"")</f>
        <v/>
      </c>
      <c r="F11109" s="10">
        <f>IFERROR(INDEX(Lotes!$E:$E,MATCH(1,(Lotes!$A:$A=C11109)*(Lotes!$C:$C=E11109),0)),"")</f>
        <v/>
      </c>
      <c r="G11109" s="14" t="n"/>
    </row>
    <row r="11110">
      <c r="A11110" s="10" t="n"/>
      <c r="D11110">
        <f>IFERROR(VLOOKUP(C11110,Produtos!A:B,2,FALSE),"")</f>
        <v/>
      </c>
      <c r="F11110" s="10">
        <f>IFERROR(INDEX(Lotes!$E:$E,MATCH(1,(Lotes!$A:$A=C11110)*(Lotes!$C:$C=E11110),0)),"")</f>
        <v/>
      </c>
      <c r="G11110" s="14" t="n"/>
    </row>
    <row r="11111">
      <c r="A11111" s="10" t="n"/>
      <c r="D11111">
        <f>IFERROR(VLOOKUP(C11111,Produtos!A:B,2,FALSE),"")</f>
        <v/>
      </c>
      <c r="F11111" s="10">
        <f>IFERROR(INDEX(Lotes!$E:$E,MATCH(1,(Lotes!$A:$A=C11111)*(Lotes!$C:$C=E11111),0)),"")</f>
        <v/>
      </c>
      <c r="G11111" s="14" t="n"/>
    </row>
    <row r="11112">
      <c r="A11112" s="10" t="n"/>
      <c r="D11112">
        <f>IFERROR(VLOOKUP(C11112,Produtos!A:B,2,FALSE),"")</f>
        <v/>
      </c>
      <c r="F11112" s="10">
        <f>IFERROR(INDEX(Lotes!$E:$E,MATCH(1,(Lotes!$A:$A=C11112)*(Lotes!$C:$C=E11112),0)),"")</f>
        <v/>
      </c>
      <c r="G11112" s="14" t="n"/>
    </row>
    <row r="11113">
      <c r="A11113" s="10" t="n"/>
      <c r="D11113">
        <f>IFERROR(VLOOKUP(C11113,Produtos!A:B,2,FALSE),"")</f>
        <v/>
      </c>
      <c r="F11113" s="10">
        <f>IFERROR(INDEX(Lotes!$E:$E,MATCH(1,(Lotes!$A:$A=C11113)*(Lotes!$C:$C=E11113),0)),"")</f>
        <v/>
      </c>
      <c r="G11113" s="14" t="n"/>
    </row>
    <row r="11114">
      <c r="A11114" s="10" t="n"/>
      <c r="D11114">
        <f>IFERROR(VLOOKUP(C11114,Produtos!A:B,2,FALSE),"")</f>
        <v/>
      </c>
      <c r="F11114" s="10">
        <f>IFERROR(INDEX(Lotes!$E:$E,MATCH(1,(Lotes!$A:$A=C11114)*(Lotes!$C:$C=E11114),0)),"")</f>
        <v/>
      </c>
      <c r="G11114" s="14" t="n"/>
    </row>
    <row r="11115">
      <c r="A11115" s="10" t="n"/>
      <c r="D11115">
        <f>IFERROR(VLOOKUP(C11115,Produtos!A:B,2,FALSE),"")</f>
        <v/>
      </c>
      <c r="F11115" s="10">
        <f>IFERROR(INDEX(Lotes!$E:$E,MATCH(1,(Lotes!$A:$A=C11115)*(Lotes!$C:$C=E11115),0)),"")</f>
        <v/>
      </c>
      <c r="G11115" s="14" t="n"/>
    </row>
    <row r="11116">
      <c r="A11116" s="10" t="n"/>
      <c r="D11116">
        <f>IFERROR(VLOOKUP(C11116,Produtos!A:B,2,FALSE),"")</f>
        <v/>
      </c>
      <c r="F11116" s="10">
        <f>IFERROR(INDEX(Lotes!$E:$E,MATCH(1,(Lotes!$A:$A=C11116)*(Lotes!$C:$C=E11116),0)),"")</f>
        <v/>
      </c>
      <c r="G11116" s="14" t="n"/>
    </row>
    <row r="11117">
      <c r="A11117" s="10" t="n"/>
      <c r="D11117">
        <f>IFERROR(VLOOKUP(C11117,Produtos!A:B,2,FALSE),"")</f>
        <v/>
      </c>
      <c r="F11117" s="10">
        <f>IFERROR(INDEX(Lotes!$E:$E,MATCH(1,(Lotes!$A:$A=C11117)*(Lotes!$C:$C=E11117),0)),"")</f>
        <v/>
      </c>
      <c r="G11117" s="14" t="n"/>
    </row>
    <row r="11118">
      <c r="A11118" s="10" t="n"/>
      <c r="D11118">
        <f>IFERROR(VLOOKUP(C11118,Produtos!A:B,2,FALSE),"")</f>
        <v/>
      </c>
      <c r="F11118" s="10">
        <f>IFERROR(INDEX(Lotes!$E:$E,MATCH(1,(Lotes!$A:$A=C11118)*(Lotes!$C:$C=E11118),0)),"")</f>
        <v/>
      </c>
      <c r="G11118" s="14" t="n"/>
    </row>
    <row r="11119">
      <c r="A11119" s="10" t="n"/>
      <c r="D11119">
        <f>IFERROR(VLOOKUP(C11119,Produtos!A:B,2,FALSE),"")</f>
        <v/>
      </c>
      <c r="F11119" s="10">
        <f>IFERROR(INDEX(Lotes!$E:$E,MATCH(1,(Lotes!$A:$A=C11119)*(Lotes!$C:$C=E11119),0)),"")</f>
        <v/>
      </c>
      <c r="G11119" s="14" t="n"/>
    </row>
    <row r="11120">
      <c r="A11120" s="10" t="n"/>
      <c r="D11120">
        <f>IFERROR(VLOOKUP(C11120,Produtos!A:B,2,FALSE),"")</f>
        <v/>
      </c>
      <c r="F11120" s="10">
        <f>IFERROR(INDEX(Lotes!$E:$E,MATCH(1,(Lotes!$A:$A=C11120)*(Lotes!$C:$C=E11120),0)),"")</f>
        <v/>
      </c>
      <c r="G11120" s="14" t="n"/>
    </row>
    <row r="11121">
      <c r="A11121" s="10" t="n"/>
      <c r="D11121">
        <f>IFERROR(VLOOKUP(C11121,Produtos!A:B,2,FALSE),"")</f>
        <v/>
      </c>
      <c r="F11121" s="10">
        <f>IFERROR(INDEX(Lotes!$E:$E,MATCH(1,(Lotes!$A:$A=C11121)*(Lotes!$C:$C=E11121),0)),"")</f>
        <v/>
      </c>
      <c r="G11121" s="14" t="n"/>
    </row>
    <row r="11122">
      <c r="A11122" s="10" t="n"/>
      <c r="D11122">
        <f>IFERROR(VLOOKUP(C11122,Produtos!A:B,2,FALSE),"")</f>
        <v/>
      </c>
      <c r="F11122" s="10">
        <f>IFERROR(INDEX(Lotes!$E:$E,MATCH(1,(Lotes!$A:$A=C11122)*(Lotes!$C:$C=E11122),0)),"")</f>
        <v/>
      </c>
      <c r="G11122" s="14" t="n"/>
    </row>
    <row r="11123">
      <c r="A11123" s="10" t="n"/>
      <c r="D11123">
        <f>IFERROR(VLOOKUP(C11123,Produtos!A:B,2,FALSE),"")</f>
        <v/>
      </c>
      <c r="F11123" s="10">
        <f>IFERROR(INDEX(Lotes!$E:$E,MATCH(1,(Lotes!$A:$A=C11123)*(Lotes!$C:$C=E11123),0)),"")</f>
        <v/>
      </c>
      <c r="G11123" s="14" t="n"/>
    </row>
    <row r="11124">
      <c r="A11124" s="10" t="n"/>
      <c r="D11124">
        <f>IFERROR(VLOOKUP(C11124,Produtos!A:B,2,FALSE),"")</f>
        <v/>
      </c>
      <c r="F11124" s="10">
        <f>IFERROR(INDEX(Lotes!$E:$E,MATCH(1,(Lotes!$A:$A=C11124)*(Lotes!$C:$C=E11124),0)),"")</f>
        <v/>
      </c>
      <c r="G11124" s="14" t="n"/>
    </row>
    <row r="11125">
      <c r="A11125" s="10" t="n"/>
      <c r="D11125">
        <f>IFERROR(VLOOKUP(C11125,Produtos!A:B,2,FALSE),"")</f>
        <v/>
      </c>
      <c r="F11125" s="10">
        <f>IFERROR(INDEX(Lotes!$E:$E,MATCH(1,(Lotes!$A:$A=C11125)*(Lotes!$C:$C=E11125),0)),"")</f>
        <v/>
      </c>
      <c r="G11125" s="14" t="n"/>
    </row>
    <row r="11126">
      <c r="A11126" s="10" t="n"/>
      <c r="D11126">
        <f>IFERROR(VLOOKUP(C11126,Produtos!A:B,2,FALSE),"")</f>
        <v/>
      </c>
      <c r="F11126" s="10">
        <f>IFERROR(INDEX(Lotes!$E:$E,MATCH(1,(Lotes!$A:$A=C11126)*(Lotes!$C:$C=E11126),0)),"")</f>
        <v/>
      </c>
      <c r="G11126" s="14" t="n"/>
    </row>
    <row r="11127">
      <c r="A11127" s="10" t="n"/>
      <c r="D11127">
        <f>IFERROR(VLOOKUP(C11127,Produtos!A:B,2,FALSE),"")</f>
        <v/>
      </c>
      <c r="F11127" s="10">
        <f>IFERROR(INDEX(Lotes!$E:$E,MATCH(1,(Lotes!$A:$A=C11127)*(Lotes!$C:$C=E11127),0)),"")</f>
        <v/>
      </c>
      <c r="G11127" s="14" t="n"/>
    </row>
    <row r="11128">
      <c r="A11128" s="10" t="n"/>
      <c r="D11128">
        <f>IFERROR(VLOOKUP(C11128,Produtos!A:B,2,FALSE),"")</f>
        <v/>
      </c>
      <c r="F11128" s="10">
        <f>IFERROR(INDEX(Lotes!$E:$E,MATCH(1,(Lotes!$A:$A=C11128)*(Lotes!$C:$C=E11128),0)),"")</f>
        <v/>
      </c>
      <c r="G11128" s="14" t="n"/>
    </row>
    <row r="11129">
      <c r="A11129" s="10" t="n"/>
      <c r="D11129">
        <f>IFERROR(VLOOKUP(C11129,Produtos!A:B,2,FALSE),"")</f>
        <v/>
      </c>
      <c r="F11129" s="10">
        <f>IFERROR(INDEX(Lotes!$E:$E,MATCH(1,(Lotes!$A:$A=C11129)*(Lotes!$C:$C=E11129),0)),"")</f>
        <v/>
      </c>
      <c r="G11129" s="14" t="n"/>
    </row>
    <row r="11130">
      <c r="A11130" s="10" t="n"/>
      <c r="D11130">
        <f>IFERROR(VLOOKUP(C11130,Produtos!A:B,2,FALSE),"")</f>
        <v/>
      </c>
      <c r="F11130" s="10">
        <f>IFERROR(INDEX(Lotes!$E:$E,MATCH(1,(Lotes!$A:$A=C11130)*(Lotes!$C:$C=E11130),0)),"")</f>
        <v/>
      </c>
      <c r="G11130" s="14" t="n"/>
    </row>
    <row r="11131">
      <c r="A11131" s="10" t="n"/>
      <c r="D11131">
        <f>IFERROR(VLOOKUP(C11131,Produtos!A:B,2,FALSE),"")</f>
        <v/>
      </c>
      <c r="F11131" s="10">
        <f>IFERROR(INDEX(Lotes!$E:$E,MATCH(1,(Lotes!$A:$A=C11131)*(Lotes!$C:$C=E11131),0)),"")</f>
        <v/>
      </c>
      <c r="G11131" s="14" t="n"/>
    </row>
    <row r="11132">
      <c r="A11132" s="10" t="n"/>
      <c r="D11132">
        <f>IFERROR(VLOOKUP(C11132,Produtos!A:B,2,FALSE),"")</f>
        <v/>
      </c>
      <c r="F11132" s="10">
        <f>IFERROR(INDEX(Lotes!$E:$E,MATCH(1,(Lotes!$A:$A=C11132)*(Lotes!$C:$C=E11132),0)),"")</f>
        <v/>
      </c>
      <c r="G11132" s="14" t="n"/>
    </row>
    <row r="11133">
      <c r="A11133" s="10" t="n"/>
      <c r="D11133">
        <f>IFERROR(VLOOKUP(C11133,Produtos!A:B,2,FALSE),"")</f>
        <v/>
      </c>
      <c r="F11133" s="10">
        <f>IFERROR(INDEX(Lotes!$E:$E,MATCH(1,(Lotes!$A:$A=C11133)*(Lotes!$C:$C=E11133),0)),"")</f>
        <v/>
      </c>
      <c r="G11133" s="14" t="n"/>
    </row>
    <row r="11134">
      <c r="A11134" s="10" t="n"/>
      <c r="D11134">
        <f>IFERROR(VLOOKUP(C11134,Produtos!A:B,2,FALSE),"")</f>
        <v/>
      </c>
      <c r="F11134" s="10">
        <f>IFERROR(INDEX(Lotes!$E:$E,MATCH(1,(Lotes!$A:$A=C11134)*(Lotes!$C:$C=E11134),0)),"")</f>
        <v/>
      </c>
      <c r="G11134" s="14" t="n"/>
    </row>
    <row r="11135">
      <c r="A11135" s="10" t="n"/>
      <c r="D11135">
        <f>IFERROR(VLOOKUP(C11135,Produtos!A:B,2,FALSE),"")</f>
        <v/>
      </c>
      <c r="F11135" s="10">
        <f>IFERROR(INDEX(Lotes!$E:$E,MATCH(1,(Lotes!$A:$A=C11135)*(Lotes!$C:$C=E11135),0)),"")</f>
        <v/>
      </c>
      <c r="G11135" s="14" t="n"/>
    </row>
    <row r="11136">
      <c r="A11136" s="10" t="n"/>
      <c r="D11136">
        <f>IFERROR(VLOOKUP(C11136,Produtos!A:B,2,FALSE),"")</f>
        <v/>
      </c>
      <c r="F11136" s="10">
        <f>IFERROR(INDEX(Lotes!$E:$E,MATCH(1,(Lotes!$A:$A=C11136)*(Lotes!$C:$C=E11136),0)),"")</f>
        <v/>
      </c>
      <c r="G11136" s="14" t="n"/>
    </row>
    <row r="11137">
      <c r="A11137" s="10" t="n"/>
      <c r="D11137">
        <f>IFERROR(VLOOKUP(C11137,Produtos!A:B,2,FALSE),"")</f>
        <v/>
      </c>
      <c r="F11137" s="10">
        <f>IFERROR(INDEX(Lotes!$E:$E,MATCH(1,(Lotes!$A:$A=C11137)*(Lotes!$C:$C=E11137),0)),"")</f>
        <v/>
      </c>
      <c r="G11137" s="14" t="n"/>
    </row>
    <row r="11138">
      <c r="A11138" s="10" t="n"/>
      <c r="D11138">
        <f>IFERROR(VLOOKUP(C11138,Produtos!A:B,2,FALSE),"")</f>
        <v/>
      </c>
      <c r="F11138" s="10">
        <f>IFERROR(INDEX(Lotes!$E:$E,MATCH(1,(Lotes!$A:$A=C11138)*(Lotes!$C:$C=E11138),0)),"")</f>
        <v/>
      </c>
      <c r="G11138" s="14" t="n"/>
    </row>
    <row r="11139">
      <c r="A11139" s="10" t="n"/>
      <c r="D11139">
        <f>IFERROR(VLOOKUP(C11139,Produtos!A:B,2,FALSE),"")</f>
        <v/>
      </c>
      <c r="F11139" s="10">
        <f>IFERROR(INDEX(Lotes!$E:$E,MATCH(1,(Lotes!$A:$A=C11139)*(Lotes!$C:$C=E11139),0)),"")</f>
        <v/>
      </c>
      <c r="G11139" s="14" t="n"/>
    </row>
    <row r="11140">
      <c r="A11140" s="10" t="n"/>
      <c r="D11140">
        <f>IFERROR(VLOOKUP(C11140,Produtos!A:B,2,FALSE),"")</f>
        <v/>
      </c>
      <c r="F11140" s="10">
        <f>IFERROR(INDEX(Lotes!$E:$E,MATCH(1,(Lotes!$A:$A=C11140)*(Lotes!$C:$C=E11140),0)),"")</f>
        <v/>
      </c>
      <c r="G11140" s="14" t="n"/>
    </row>
    <row r="11141">
      <c r="A11141" s="10" t="n"/>
      <c r="D11141">
        <f>IFERROR(VLOOKUP(C11141,Produtos!A:B,2,FALSE),"")</f>
        <v/>
      </c>
      <c r="F11141" s="10">
        <f>IFERROR(INDEX(Lotes!$E:$E,MATCH(1,(Lotes!$A:$A=C11141)*(Lotes!$C:$C=E11141),0)),"")</f>
        <v/>
      </c>
      <c r="G11141" s="14" t="n"/>
    </row>
    <row r="11142">
      <c r="A11142" s="10" t="n"/>
      <c r="D11142">
        <f>IFERROR(VLOOKUP(C11142,Produtos!A:B,2,FALSE),"")</f>
        <v/>
      </c>
      <c r="F11142" s="10">
        <f>IFERROR(INDEX(Lotes!$E:$E,MATCH(1,(Lotes!$A:$A=C11142)*(Lotes!$C:$C=E11142),0)),"")</f>
        <v/>
      </c>
      <c r="G11142" s="14" t="n"/>
    </row>
    <row r="11143">
      <c r="A11143" s="10" t="n"/>
      <c r="D11143">
        <f>IFERROR(VLOOKUP(C11143,Produtos!A:B,2,FALSE),"")</f>
        <v/>
      </c>
      <c r="F11143" s="10">
        <f>IFERROR(INDEX(Lotes!$E:$E,MATCH(1,(Lotes!$A:$A=C11143)*(Lotes!$C:$C=E11143),0)),"")</f>
        <v/>
      </c>
      <c r="G11143" s="14" t="n"/>
    </row>
    <row r="11144">
      <c r="A11144" s="10" t="n"/>
      <c r="D11144">
        <f>IFERROR(VLOOKUP(C11144,Produtos!A:B,2,FALSE),"")</f>
        <v/>
      </c>
      <c r="F11144" s="10">
        <f>IFERROR(INDEX(Lotes!$E:$E,MATCH(1,(Lotes!$A:$A=C11144)*(Lotes!$C:$C=E11144),0)),"")</f>
        <v/>
      </c>
      <c r="G11144" s="14" t="n"/>
    </row>
    <row r="11145">
      <c r="A11145" s="10" t="n"/>
      <c r="D11145">
        <f>IFERROR(VLOOKUP(C11145,Produtos!A:B,2,FALSE),"")</f>
        <v/>
      </c>
      <c r="F11145" s="10">
        <f>IFERROR(INDEX(Lotes!$E:$E,MATCH(1,(Lotes!$A:$A=C11145)*(Lotes!$C:$C=E11145),0)),"")</f>
        <v/>
      </c>
      <c r="G11145" s="14" t="n"/>
    </row>
    <row r="11146">
      <c r="A11146" s="10" t="n"/>
      <c r="D11146">
        <f>IFERROR(VLOOKUP(C11146,Produtos!A:B,2,FALSE),"")</f>
        <v/>
      </c>
      <c r="F11146" s="10">
        <f>IFERROR(INDEX(Lotes!$E:$E,MATCH(1,(Lotes!$A:$A=C11146)*(Lotes!$C:$C=E11146),0)),"")</f>
        <v/>
      </c>
      <c r="G11146" s="14" t="n"/>
    </row>
    <row r="11147">
      <c r="A11147" s="10" t="n"/>
      <c r="D11147">
        <f>IFERROR(VLOOKUP(C11147,Produtos!A:B,2,FALSE),"")</f>
        <v/>
      </c>
      <c r="F11147" s="10">
        <f>IFERROR(INDEX(Lotes!$E:$E,MATCH(1,(Lotes!$A:$A=C11147)*(Lotes!$C:$C=E11147),0)),"")</f>
        <v/>
      </c>
      <c r="G11147" s="14" t="n"/>
    </row>
    <row r="11148">
      <c r="A11148" s="10" t="n"/>
      <c r="D11148">
        <f>IFERROR(VLOOKUP(C11148,Produtos!A:B,2,FALSE),"")</f>
        <v/>
      </c>
      <c r="F11148" s="10">
        <f>IFERROR(INDEX(Lotes!$E:$E,MATCH(1,(Lotes!$A:$A=C11148)*(Lotes!$C:$C=E11148),0)),"")</f>
        <v/>
      </c>
      <c r="G11148" s="14" t="n"/>
    </row>
    <row r="11149">
      <c r="A11149" s="10" t="n"/>
      <c r="D11149">
        <f>IFERROR(VLOOKUP(C11149,Produtos!A:B,2,FALSE),"")</f>
        <v/>
      </c>
      <c r="F11149" s="10">
        <f>IFERROR(INDEX(Lotes!$E:$E,MATCH(1,(Lotes!$A:$A=C11149)*(Lotes!$C:$C=E11149),0)),"")</f>
        <v/>
      </c>
      <c r="G11149" s="14" t="n"/>
    </row>
    <row r="11150">
      <c r="A11150" s="10" t="n"/>
      <c r="D11150">
        <f>IFERROR(VLOOKUP(C11150,Produtos!A:B,2,FALSE),"")</f>
        <v/>
      </c>
      <c r="F11150" s="10">
        <f>IFERROR(INDEX(Lotes!$E:$E,MATCH(1,(Lotes!$A:$A=C11150)*(Lotes!$C:$C=E11150),0)),"")</f>
        <v/>
      </c>
      <c r="G11150" s="14" t="n"/>
    </row>
    <row r="11151">
      <c r="A11151" s="10" t="n"/>
      <c r="D11151">
        <f>IFERROR(VLOOKUP(C11151,Produtos!A:B,2,FALSE),"")</f>
        <v/>
      </c>
      <c r="F11151" s="10">
        <f>IFERROR(INDEX(Lotes!$E:$E,MATCH(1,(Lotes!$A:$A=C11151)*(Lotes!$C:$C=E11151),0)),"")</f>
        <v/>
      </c>
      <c r="G11151" s="14" t="n"/>
    </row>
    <row r="11152">
      <c r="A11152" s="10" t="n"/>
      <c r="D11152">
        <f>IFERROR(VLOOKUP(C11152,Produtos!A:B,2,FALSE),"")</f>
        <v/>
      </c>
      <c r="F11152" s="10">
        <f>IFERROR(INDEX(Lotes!$E:$E,MATCH(1,(Lotes!$A:$A=C11152)*(Lotes!$C:$C=E11152),0)),"")</f>
        <v/>
      </c>
      <c r="G11152" s="14" t="n"/>
    </row>
    <row r="11153">
      <c r="A11153" s="10" t="n"/>
      <c r="D11153">
        <f>IFERROR(VLOOKUP(C11153,Produtos!A:B,2,FALSE),"")</f>
        <v/>
      </c>
      <c r="F11153" s="10">
        <f>IFERROR(INDEX(Lotes!$E:$E,MATCH(1,(Lotes!$A:$A=C11153)*(Lotes!$C:$C=E11153),0)),"")</f>
        <v/>
      </c>
      <c r="G11153" s="14" t="n"/>
    </row>
    <row r="11154">
      <c r="A11154" s="10" t="n"/>
      <c r="D11154">
        <f>IFERROR(VLOOKUP(C11154,Produtos!A:B,2,FALSE),"")</f>
        <v/>
      </c>
      <c r="F11154" s="10">
        <f>IFERROR(INDEX(Lotes!$E:$E,MATCH(1,(Lotes!$A:$A=C11154)*(Lotes!$C:$C=E11154),0)),"")</f>
        <v/>
      </c>
      <c r="G11154" s="14" t="n"/>
    </row>
    <row r="11155">
      <c r="A11155" s="10" t="n"/>
      <c r="D11155">
        <f>IFERROR(VLOOKUP(C11155,Produtos!A:B,2,FALSE),"")</f>
        <v/>
      </c>
      <c r="F11155" s="10">
        <f>IFERROR(INDEX(Lotes!$E:$E,MATCH(1,(Lotes!$A:$A=C11155)*(Lotes!$C:$C=E11155),0)),"")</f>
        <v/>
      </c>
      <c r="G11155" s="14" t="n"/>
    </row>
    <row r="11156">
      <c r="A11156" s="10" t="n"/>
      <c r="D11156">
        <f>IFERROR(VLOOKUP(C11156,Produtos!A:B,2,FALSE),"")</f>
        <v/>
      </c>
      <c r="F11156" s="10">
        <f>IFERROR(INDEX(Lotes!$E:$E,MATCH(1,(Lotes!$A:$A=C11156)*(Lotes!$C:$C=E11156),0)),"")</f>
        <v/>
      </c>
      <c r="G11156" s="14" t="n"/>
    </row>
    <row r="11157">
      <c r="A11157" s="10" t="n"/>
      <c r="D11157">
        <f>IFERROR(VLOOKUP(C11157,Produtos!A:B,2,FALSE),"")</f>
        <v/>
      </c>
      <c r="F11157" s="10">
        <f>IFERROR(INDEX(Lotes!$E:$E,MATCH(1,(Lotes!$A:$A=C11157)*(Lotes!$C:$C=E11157),0)),"")</f>
        <v/>
      </c>
      <c r="G11157" s="14" t="n"/>
    </row>
    <row r="11158">
      <c r="A11158" s="10" t="n"/>
      <c r="D11158">
        <f>IFERROR(VLOOKUP(C11158,Produtos!A:B,2,FALSE),"")</f>
        <v/>
      </c>
      <c r="F11158" s="10">
        <f>IFERROR(INDEX(Lotes!$E:$E,MATCH(1,(Lotes!$A:$A=C11158)*(Lotes!$C:$C=E11158),0)),"")</f>
        <v/>
      </c>
      <c r="G11158" s="14" t="n"/>
    </row>
    <row r="11159">
      <c r="A11159" s="10" t="n"/>
      <c r="D11159">
        <f>IFERROR(VLOOKUP(C11159,Produtos!A:B,2,FALSE),"")</f>
        <v/>
      </c>
      <c r="F11159" s="10">
        <f>IFERROR(INDEX(Lotes!$E:$E,MATCH(1,(Lotes!$A:$A=C11159)*(Lotes!$C:$C=E11159),0)),"")</f>
        <v/>
      </c>
      <c r="G11159" s="14" t="n"/>
    </row>
    <row r="11160">
      <c r="A11160" s="10" t="n"/>
      <c r="D11160">
        <f>IFERROR(VLOOKUP(C11160,Produtos!A:B,2,FALSE),"")</f>
        <v/>
      </c>
      <c r="F11160" s="10">
        <f>IFERROR(INDEX(Lotes!$E:$E,MATCH(1,(Lotes!$A:$A=C11160)*(Lotes!$C:$C=E11160),0)),"")</f>
        <v/>
      </c>
      <c r="G11160" s="14" t="n"/>
    </row>
    <row r="11161">
      <c r="A11161" s="10" t="n"/>
      <c r="D11161">
        <f>IFERROR(VLOOKUP(C11161,Produtos!A:B,2,FALSE),"")</f>
        <v/>
      </c>
      <c r="F11161" s="10">
        <f>IFERROR(INDEX(Lotes!$E:$E,MATCH(1,(Lotes!$A:$A=C11161)*(Lotes!$C:$C=E11161),0)),"")</f>
        <v/>
      </c>
      <c r="G11161" s="14" t="n"/>
    </row>
    <row r="11162">
      <c r="A11162" s="10" t="n"/>
      <c r="D11162">
        <f>IFERROR(VLOOKUP(C11162,Produtos!A:B,2,FALSE),"")</f>
        <v/>
      </c>
      <c r="F11162" s="10">
        <f>IFERROR(INDEX(Lotes!$E:$E,MATCH(1,(Lotes!$A:$A=C11162)*(Lotes!$C:$C=E11162),0)),"")</f>
        <v/>
      </c>
      <c r="G11162" s="14" t="n"/>
    </row>
    <row r="11163">
      <c r="A11163" s="10" t="n"/>
      <c r="D11163">
        <f>IFERROR(VLOOKUP(C11163,Produtos!A:B,2,FALSE),"")</f>
        <v/>
      </c>
      <c r="F11163" s="10">
        <f>IFERROR(INDEX(Lotes!$E:$E,MATCH(1,(Lotes!$A:$A=C11163)*(Lotes!$C:$C=E11163),0)),"")</f>
        <v/>
      </c>
      <c r="G11163" s="14" t="n"/>
    </row>
    <row r="11164">
      <c r="A11164" s="10" t="n"/>
      <c r="D11164">
        <f>IFERROR(VLOOKUP(C11164,Produtos!A:B,2,FALSE),"")</f>
        <v/>
      </c>
      <c r="F11164" s="10">
        <f>IFERROR(INDEX(Lotes!$E:$E,MATCH(1,(Lotes!$A:$A=C11164)*(Lotes!$C:$C=E11164),0)),"")</f>
        <v/>
      </c>
      <c r="G11164" s="14" t="n"/>
    </row>
    <row r="11165">
      <c r="A11165" s="10" t="n"/>
      <c r="D11165">
        <f>IFERROR(VLOOKUP(C11165,Produtos!A:B,2,FALSE),"")</f>
        <v/>
      </c>
      <c r="F11165" s="10">
        <f>IFERROR(INDEX(Lotes!$E:$E,MATCH(1,(Lotes!$A:$A=C11165)*(Lotes!$C:$C=E11165),0)),"")</f>
        <v/>
      </c>
      <c r="G11165" s="14" t="n"/>
    </row>
    <row r="11166">
      <c r="A11166" s="10" t="n"/>
      <c r="D11166">
        <f>IFERROR(VLOOKUP(C11166,Produtos!A:B,2,FALSE),"")</f>
        <v/>
      </c>
      <c r="F11166" s="10">
        <f>IFERROR(INDEX(Lotes!$E:$E,MATCH(1,(Lotes!$A:$A=C11166)*(Lotes!$C:$C=E11166),0)),"")</f>
        <v/>
      </c>
      <c r="G11166" s="14" t="n"/>
    </row>
    <row r="11167">
      <c r="A11167" s="10" t="n"/>
      <c r="D11167">
        <f>IFERROR(VLOOKUP(C11167,Produtos!A:B,2,FALSE),"")</f>
        <v/>
      </c>
      <c r="F11167" s="10">
        <f>IFERROR(INDEX(Lotes!$E:$E,MATCH(1,(Lotes!$A:$A=C11167)*(Lotes!$C:$C=E11167),0)),"")</f>
        <v/>
      </c>
      <c r="G11167" s="14" t="n"/>
    </row>
    <row r="11168">
      <c r="A11168" s="10" t="n"/>
      <c r="D11168">
        <f>IFERROR(VLOOKUP(C11168,Produtos!A:B,2,FALSE),"")</f>
        <v/>
      </c>
      <c r="F11168" s="10">
        <f>IFERROR(INDEX(Lotes!$E:$E,MATCH(1,(Lotes!$A:$A=C11168)*(Lotes!$C:$C=E11168),0)),"")</f>
        <v/>
      </c>
      <c r="G11168" s="14" t="n"/>
    </row>
    <row r="11169">
      <c r="A11169" s="10" t="n"/>
      <c r="D11169">
        <f>IFERROR(VLOOKUP(C11169,Produtos!A:B,2,FALSE),"")</f>
        <v/>
      </c>
      <c r="F11169" s="10">
        <f>IFERROR(INDEX(Lotes!$E:$E,MATCH(1,(Lotes!$A:$A=C11169)*(Lotes!$C:$C=E11169),0)),"")</f>
        <v/>
      </c>
      <c r="G11169" s="14" t="n"/>
    </row>
    <row r="11170">
      <c r="A11170" s="10" t="n"/>
      <c r="D11170">
        <f>IFERROR(VLOOKUP(C11170,Produtos!A:B,2,FALSE),"")</f>
        <v/>
      </c>
      <c r="F11170" s="10">
        <f>IFERROR(INDEX(Lotes!$E:$E,MATCH(1,(Lotes!$A:$A=C11170)*(Lotes!$C:$C=E11170),0)),"")</f>
        <v/>
      </c>
      <c r="G11170" s="14" t="n"/>
    </row>
    <row r="11171">
      <c r="A11171" s="10" t="n"/>
      <c r="D11171">
        <f>IFERROR(VLOOKUP(C11171,Produtos!A:B,2,FALSE),"")</f>
        <v/>
      </c>
      <c r="F11171" s="10">
        <f>IFERROR(INDEX(Lotes!$E:$E,MATCH(1,(Lotes!$A:$A=C11171)*(Lotes!$C:$C=E11171),0)),"")</f>
        <v/>
      </c>
      <c r="G11171" s="14" t="n"/>
    </row>
    <row r="11172">
      <c r="A11172" s="10" t="n"/>
      <c r="D11172">
        <f>IFERROR(VLOOKUP(C11172,Produtos!A:B,2,FALSE),"")</f>
        <v/>
      </c>
      <c r="F11172" s="10">
        <f>IFERROR(INDEX(Lotes!$E:$E,MATCH(1,(Lotes!$A:$A=C11172)*(Lotes!$C:$C=E11172),0)),"")</f>
        <v/>
      </c>
      <c r="G11172" s="14" t="n"/>
    </row>
    <row r="11173">
      <c r="A11173" s="10" t="n"/>
      <c r="D11173">
        <f>IFERROR(VLOOKUP(C11173,Produtos!A:B,2,FALSE),"")</f>
        <v/>
      </c>
      <c r="F11173" s="10">
        <f>IFERROR(INDEX(Lotes!$E:$E,MATCH(1,(Lotes!$A:$A=C11173)*(Lotes!$C:$C=E11173),0)),"")</f>
        <v/>
      </c>
      <c r="G11173" s="14" t="n"/>
    </row>
    <row r="11174">
      <c r="A11174" s="10" t="n"/>
      <c r="D11174">
        <f>IFERROR(VLOOKUP(C11174,Produtos!A:B,2,FALSE),"")</f>
        <v/>
      </c>
      <c r="F11174" s="10">
        <f>IFERROR(INDEX(Lotes!$E:$E,MATCH(1,(Lotes!$A:$A=C11174)*(Lotes!$C:$C=E11174),0)),"")</f>
        <v/>
      </c>
      <c r="G11174" s="14" t="n"/>
    </row>
    <row r="11175">
      <c r="A11175" s="10" t="n"/>
      <c r="D11175">
        <f>IFERROR(VLOOKUP(C11175,Produtos!A:B,2,FALSE),"")</f>
        <v/>
      </c>
      <c r="F11175" s="10">
        <f>IFERROR(INDEX(Lotes!$E:$E,MATCH(1,(Lotes!$A:$A=C11175)*(Lotes!$C:$C=E11175),0)),"")</f>
        <v/>
      </c>
      <c r="G11175" s="14" t="n"/>
    </row>
    <row r="11176">
      <c r="A11176" s="10" t="n"/>
      <c r="D11176">
        <f>IFERROR(VLOOKUP(C11176,Produtos!A:B,2,FALSE),"")</f>
        <v/>
      </c>
      <c r="F11176" s="10">
        <f>IFERROR(INDEX(Lotes!$E:$E,MATCH(1,(Lotes!$A:$A=C11176)*(Lotes!$C:$C=E11176),0)),"")</f>
        <v/>
      </c>
      <c r="G11176" s="14" t="n"/>
    </row>
    <row r="11177">
      <c r="A11177" s="10" t="n"/>
      <c r="D11177">
        <f>IFERROR(VLOOKUP(C11177,Produtos!A:B,2,FALSE),"")</f>
        <v/>
      </c>
      <c r="F11177" s="10">
        <f>IFERROR(INDEX(Lotes!$E:$E,MATCH(1,(Lotes!$A:$A=C11177)*(Lotes!$C:$C=E11177),0)),"")</f>
        <v/>
      </c>
      <c r="G11177" s="14" t="n"/>
    </row>
    <row r="11178">
      <c r="A11178" s="10" t="n"/>
      <c r="D11178">
        <f>IFERROR(VLOOKUP(C11178,Produtos!A:B,2,FALSE),"")</f>
        <v/>
      </c>
      <c r="F11178" s="10">
        <f>IFERROR(INDEX(Lotes!$E:$E,MATCH(1,(Lotes!$A:$A=C11178)*(Lotes!$C:$C=E11178),0)),"")</f>
        <v/>
      </c>
      <c r="G11178" s="14" t="n"/>
    </row>
    <row r="11179">
      <c r="A11179" s="10" t="n"/>
      <c r="D11179">
        <f>IFERROR(VLOOKUP(C11179,Produtos!A:B,2,FALSE),"")</f>
        <v/>
      </c>
      <c r="F11179" s="10">
        <f>IFERROR(INDEX(Lotes!$E:$E,MATCH(1,(Lotes!$A:$A=C11179)*(Lotes!$C:$C=E11179),0)),"")</f>
        <v/>
      </c>
      <c r="G11179" s="14" t="n"/>
    </row>
    <row r="11180">
      <c r="A11180" s="10" t="n"/>
      <c r="D11180">
        <f>IFERROR(VLOOKUP(C11180,Produtos!A:B,2,FALSE),"")</f>
        <v/>
      </c>
      <c r="F11180" s="10">
        <f>IFERROR(INDEX(Lotes!$E:$E,MATCH(1,(Lotes!$A:$A=C11180)*(Lotes!$C:$C=E11180),0)),"")</f>
        <v/>
      </c>
      <c r="G11180" s="14" t="n"/>
    </row>
    <row r="11181">
      <c r="A11181" s="10" t="n"/>
      <c r="D11181">
        <f>IFERROR(VLOOKUP(C11181,Produtos!A:B,2,FALSE),"")</f>
        <v/>
      </c>
      <c r="F11181" s="10">
        <f>IFERROR(INDEX(Lotes!$E:$E,MATCH(1,(Lotes!$A:$A=C11181)*(Lotes!$C:$C=E11181),0)),"")</f>
        <v/>
      </c>
      <c r="G11181" s="14" t="n"/>
    </row>
    <row r="11182">
      <c r="A11182" s="10" t="n"/>
      <c r="D11182">
        <f>IFERROR(VLOOKUP(C11182,Produtos!A:B,2,FALSE),"")</f>
        <v/>
      </c>
      <c r="F11182" s="10">
        <f>IFERROR(INDEX(Lotes!$E:$E,MATCH(1,(Lotes!$A:$A=C11182)*(Lotes!$C:$C=E11182),0)),"")</f>
        <v/>
      </c>
      <c r="G11182" s="14" t="n"/>
    </row>
    <row r="11183">
      <c r="A11183" s="10" t="n"/>
      <c r="D11183">
        <f>IFERROR(VLOOKUP(C11183,Produtos!A:B,2,FALSE),"")</f>
        <v/>
      </c>
      <c r="F11183" s="10">
        <f>IFERROR(INDEX(Lotes!$E:$E,MATCH(1,(Lotes!$A:$A=C11183)*(Lotes!$C:$C=E11183),0)),"")</f>
        <v/>
      </c>
      <c r="G11183" s="14" t="n"/>
    </row>
    <row r="11184">
      <c r="A11184" s="10" t="n"/>
      <c r="D11184">
        <f>IFERROR(VLOOKUP(C11184,Produtos!A:B,2,FALSE),"")</f>
        <v/>
      </c>
      <c r="F11184" s="10">
        <f>IFERROR(INDEX(Lotes!$E:$E,MATCH(1,(Lotes!$A:$A=C11184)*(Lotes!$C:$C=E11184),0)),"")</f>
        <v/>
      </c>
      <c r="G11184" s="14" t="n"/>
    </row>
    <row r="11185">
      <c r="A11185" s="10" t="n"/>
      <c r="D11185">
        <f>IFERROR(VLOOKUP(C11185,Produtos!A:B,2,FALSE),"")</f>
        <v/>
      </c>
      <c r="F11185" s="10">
        <f>IFERROR(INDEX(Lotes!$E:$E,MATCH(1,(Lotes!$A:$A=C11185)*(Lotes!$C:$C=E11185),0)),"")</f>
        <v/>
      </c>
      <c r="G11185" s="14" t="n"/>
    </row>
    <row r="11186">
      <c r="A11186" s="10" t="n"/>
      <c r="D11186">
        <f>IFERROR(VLOOKUP(C11186,Produtos!A:B,2,FALSE),"")</f>
        <v/>
      </c>
      <c r="F11186" s="10">
        <f>IFERROR(INDEX(Lotes!$E:$E,MATCH(1,(Lotes!$A:$A=C11186)*(Lotes!$C:$C=E11186),0)),"")</f>
        <v/>
      </c>
      <c r="G11186" s="14" t="n"/>
    </row>
    <row r="11187">
      <c r="A11187" s="10" t="n"/>
      <c r="D11187">
        <f>IFERROR(VLOOKUP(C11187,Produtos!A:B,2,FALSE),"")</f>
        <v/>
      </c>
      <c r="F11187" s="10">
        <f>IFERROR(INDEX(Lotes!$E:$E,MATCH(1,(Lotes!$A:$A=C11187)*(Lotes!$C:$C=E11187),0)),"")</f>
        <v/>
      </c>
      <c r="G11187" s="14" t="n"/>
    </row>
    <row r="11188">
      <c r="A11188" s="10" t="n"/>
      <c r="D11188">
        <f>IFERROR(VLOOKUP(C11188,Produtos!A:B,2,FALSE),"")</f>
        <v/>
      </c>
      <c r="F11188" s="10">
        <f>IFERROR(INDEX(Lotes!$E:$E,MATCH(1,(Lotes!$A:$A=C11188)*(Lotes!$C:$C=E11188),0)),"")</f>
        <v/>
      </c>
      <c r="G11188" s="14" t="n"/>
    </row>
    <row r="11189">
      <c r="A11189" s="10" t="n"/>
      <c r="D11189">
        <f>IFERROR(VLOOKUP(C11189,Produtos!A:B,2,FALSE),"")</f>
        <v/>
      </c>
      <c r="F11189" s="10">
        <f>IFERROR(INDEX(Lotes!$E:$E,MATCH(1,(Lotes!$A:$A=C11189)*(Lotes!$C:$C=E11189),0)),"")</f>
        <v/>
      </c>
      <c r="G11189" s="14" t="n"/>
    </row>
    <row r="11190">
      <c r="A11190" s="10" t="n"/>
      <c r="D11190">
        <f>IFERROR(VLOOKUP(C11190,Produtos!A:B,2,FALSE),"")</f>
        <v/>
      </c>
      <c r="F11190" s="10">
        <f>IFERROR(INDEX(Lotes!$E:$E,MATCH(1,(Lotes!$A:$A=C11190)*(Lotes!$C:$C=E11190),0)),"")</f>
        <v/>
      </c>
      <c r="G11190" s="14" t="n"/>
    </row>
    <row r="11191">
      <c r="A11191" s="10" t="n"/>
      <c r="D11191">
        <f>IFERROR(VLOOKUP(C11191,Produtos!A:B,2,FALSE),"")</f>
        <v/>
      </c>
      <c r="F11191" s="10">
        <f>IFERROR(INDEX(Lotes!$E:$E,MATCH(1,(Lotes!$A:$A=C11191)*(Lotes!$C:$C=E11191),0)),"")</f>
        <v/>
      </c>
      <c r="G11191" s="14" t="n"/>
    </row>
    <row r="11192">
      <c r="A11192" s="10" t="n"/>
      <c r="D11192">
        <f>IFERROR(VLOOKUP(C11192,Produtos!A:B,2,FALSE),"")</f>
        <v/>
      </c>
      <c r="F11192" s="10">
        <f>IFERROR(INDEX(Lotes!$E:$E,MATCH(1,(Lotes!$A:$A=C11192)*(Lotes!$C:$C=E11192),0)),"")</f>
        <v/>
      </c>
      <c r="G11192" s="14" t="n"/>
    </row>
    <row r="11193">
      <c r="A11193" s="10" t="n"/>
      <c r="D11193">
        <f>IFERROR(VLOOKUP(C11193,Produtos!A:B,2,FALSE),"")</f>
        <v/>
      </c>
      <c r="F11193" s="10">
        <f>IFERROR(INDEX(Lotes!$E:$E,MATCH(1,(Lotes!$A:$A=C11193)*(Lotes!$C:$C=E11193),0)),"")</f>
        <v/>
      </c>
      <c r="G11193" s="14" t="n"/>
    </row>
    <row r="11194">
      <c r="A11194" s="10" t="n"/>
      <c r="D11194">
        <f>IFERROR(VLOOKUP(C11194,Produtos!A:B,2,FALSE),"")</f>
        <v/>
      </c>
      <c r="F11194" s="10">
        <f>IFERROR(INDEX(Lotes!$E:$E,MATCH(1,(Lotes!$A:$A=C11194)*(Lotes!$C:$C=E11194),0)),"")</f>
        <v/>
      </c>
      <c r="G11194" s="14" t="n"/>
    </row>
    <row r="11195">
      <c r="A11195" s="10" t="n"/>
      <c r="D11195">
        <f>IFERROR(VLOOKUP(C11195,Produtos!A:B,2,FALSE),"")</f>
        <v/>
      </c>
      <c r="F11195" s="10">
        <f>IFERROR(INDEX(Lotes!$E:$E,MATCH(1,(Lotes!$A:$A=C11195)*(Lotes!$C:$C=E11195),0)),"")</f>
        <v/>
      </c>
      <c r="G11195" s="14" t="n"/>
    </row>
    <row r="11196">
      <c r="A11196" s="10" t="n"/>
      <c r="D11196">
        <f>IFERROR(VLOOKUP(C11196,Produtos!A:B,2,FALSE),"")</f>
        <v/>
      </c>
      <c r="F11196" s="10">
        <f>IFERROR(INDEX(Lotes!$E:$E,MATCH(1,(Lotes!$A:$A=C11196)*(Lotes!$C:$C=E11196),0)),"")</f>
        <v/>
      </c>
      <c r="G11196" s="14" t="n"/>
    </row>
    <row r="11197">
      <c r="A11197" s="10" t="n"/>
      <c r="D11197">
        <f>IFERROR(VLOOKUP(C11197,Produtos!A:B,2,FALSE),"")</f>
        <v/>
      </c>
      <c r="F11197" s="10">
        <f>IFERROR(INDEX(Lotes!$E:$E,MATCH(1,(Lotes!$A:$A=C11197)*(Lotes!$C:$C=E11197),0)),"")</f>
        <v/>
      </c>
      <c r="G11197" s="14" t="n"/>
    </row>
    <row r="11198">
      <c r="A11198" s="10" t="n"/>
      <c r="D11198">
        <f>IFERROR(VLOOKUP(C11198,Produtos!A:B,2,FALSE),"")</f>
        <v/>
      </c>
      <c r="F11198" s="10">
        <f>IFERROR(INDEX(Lotes!$E:$E,MATCH(1,(Lotes!$A:$A=C11198)*(Lotes!$C:$C=E11198),0)),"")</f>
        <v/>
      </c>
      <c r="G11198" s="14" t="n"/>
    </row>
    <row r="11199">
      <c r="A11199" s="10" t="n"/>
      <c r="D11199">
        <f>IFERROR(VLOOKUP(C11199,Produtos!A:B,2,FALSE),"")</f>
        <v/>
      </c>
      <c r="F11199" s="10">
        <f>IFERROR(INDEX(Lotes!$E:$E,MATCH(1,(Lotes!$A:$A=C11199)*(Lotes!$C:$C=E11199),0)),"")</f>
        <v/>
      </c>
      <c r="G11199" s="14" t="n"/>
    </row>
    <row r="11200">
      <c r="A11200" s="10" t="n"/>
      <c r="D11200">
        <f>IFERROR(VLOOKUP(C11200,Produtos!A:B,2,FALSE),"")</f>
        <v/>
      </c>
      <c r="F11200" s="10">
        <f>IFERROR(INDEX(Lotes!$E:$E,MATCH(1,(Lotes!$A:$A=C11200)*(Lotes!$C:$C=E11200),0)),"")</f>
        <v/>
      </c>
      <c r="G11200" s="14" t="n"/>
    </row>
    <row r="11201">
      <c r="A11201" s="10" t="n"/>
      <c r="D11201">
        <f>IFERROR(VLOOKUP(C11201,Produtos!A:B,2,FALSE),"")</f>
        <v/>
      </c>
      <c r="F11201" s="10">
        <f>IFERROR(INDEX(Lotes!$E:$E,MATCH(1,(Lotes!$A:$A=C11201)*(Lotes!$C:$C=E11201),0)),"")</f>
        <v/>
      </c>
      <c r="G11201" s="14" t="n"/>
    </row>
    <row r="11202">
      <c r="A11202" s="10" t="n"/>
      <c r="D11202">
        <f>IFERROR(VLOOKUP(C11202,Produtos!A:B,2,FALSE),"")</f>
        <v/>
      </c>
      <c r="F11202" s="10">
        <f>IFERROR(INDEX(Lotes!$E:$E,MATCH(1,(Lotes!$A:$A=C11202)*(Lotes!$C:$C=E11202),0)),"")</f>
        <v/>
      </c>
      <c r="G11202" s="14" t="n"/>
    </row>
    <row r="11203">
      <c r="A11203" s="10" t="n"/>
      <c r="D11203">
        <f>IFERROR(VLOOKUP(C11203,Produtos!A:B,2,FALSE),"")</f>
        <v/>
      </c>
      <c r="F11203" s="10">
        <f>IFERROR(INDEX(Lotes!$E:$E,MATCH(1,(Lotes!$A:$A=C11203)*(Lotes!$C:$C=E11203),0)),"")</f>
        <v/>
      </c>
      <c r="G11203" s="14" t="n"/>
    </row>
    <row r="11204">
      <c r="A11204" s="10" t="n"/>
      <c r="D11204">
        <f>IFERROR(VLOOKUP(C11204,Produtos!A:B,2,FALSE),"")</f>
        <v/>
      </c>
      <c r="F11204" s="10">
        <f>IFERROR(INDEX(Lotes!$E:$E,MATCH(1,(Lotes!$A:$A=C11204)*(Lotes!$C:$C=E11204),0)),"")</f>
        <v/>
      </c>
      <c r="G11204" s="14" t="n"/>
    </row>
    <row r="11205">
      <c r="A11205" s="10" t="n"/>
      <c r="D11205">
        <f>IFERROR(VLOOKUP(C11205,Produtos!A:B,2,FALSE),"")</f>
        <v/>
      </c>
      <c r="F11205" s="10">
        <f>IFERROR(INDEX(Lotes!$E:$E,MATCH(1,(Lotes!$A:$A=C11205)*(Lotes!$C:$C=E11205),0)),"")</f>
        <v/>
      </c>
      <c r="G11205" s="14" t="n"/>
    </row>
    <row r="11206">
      <c r="A11206" s="10" t="n"/>
      <c r="D11206">
        <f>IFERROR(VLOOKUP(C11206,Produtos!A:B,2,FALSE),"")</f>
        <v/>
      </c>
      <c r="F11206" s="10">
        <f>IFERROR(INDEX(Lotes!$E:$E,MATCH(1,(Lotes!$A:$A=C11206)*(Lotes!$C:$C=E11206),0)),"")</f>
        <v/>
      </c>
      <c r="G11206" s="14" t="n"/>
    </row>
    <row r="11207">
      <c r="A11207" s="10" t="n"/>
      <c r="D11207">
        <f>IFERROR(VLOOKUP(C11207,Produtos!A:B,2,FALSE),"")</f>
        <v/>
      </c>
      <c r="F11207" s="10">
        <f>IFERROR(INDEX(Lotes!$E:$E,MATCH(1,(Lotes!$A:$A=C11207)*(Lotes!$C:$C=E11207),0)),"")</f>
        <v/>
      </c>
      <c r="G11207" s="14" t="n"/>
    </row>
    <row r="11208">
      <c r="A11208" s="10" t="n"/>
      <c r="D11208">
        <f>IFERROR(VLOOKUP(C11208,Produtos!A:B,2,FALSE),"")</f>
        <v/>
      </c>
      <c r="F11208" s="10">
        <f>IFERROR(INDEX(Lotes!$E:$E,MATCH(1,(Lotes!$A:$A=C11208)*(Lotes!$C:$C=E11208),0)),"")</f>
        <v/>
      </c>
      <c r="G11208" s="14" t="n"/>
    </row>
    <row r="11209">
      <c r="A11209" s="10" t="n"/>
      <c r="D11209">
        <f>IFERROR(VLOOKUP(C11209,Produtos!A:B,2,FALSE),"")</f>
        <v/>
      </c>
      <c r="F11209" s="10">
        <f>IFERROR(INDEX(Lotes!$E:$E,MATCH(1,(Lotes!$A:$A=C11209)*(Lotes!$C:$C=E11209),0)),"")</f>
        <v/>
      </c>
      <c r="G11209" s="14" t="n"/>
    </row>
    <row r="11210">
      <c r="A11210" s="10" t="n"/>
      <c r="D11210">
        <f>IFERROR(VLOOKUP(C11210,Produtos!A:B,2,FALSE),"")</f>
        <v/>
      </c>
      <c r="F11210" s="10">
        <f>IFERROR(INDEX(Lotes!$E:$E,MATCH(1,(Lotes!$A:$A=C11210)*(Lotes!$C:$C=E11210),0)),"")</f>
        <v/>
      </c>
      <c r="G11210" s="14" t="n"/>
    </row>
    <row r="11211">
      <c r="A11211" s="10" t="n"/>
      <c r="D11211">
        <f>IFERROR(VLOOKUP(C11211,Produtos!A:B,2,FALSE),"")</f>
        <v/>
      </c>
      <c r="F11211" s="10">
        <f>IFERROR(INDEX(Lotes!$E:$E,MATCH(1,(Lotes!$A:$A=C11211)*(Lotes!$C:$C=E11211),0)),"")</f>
        <v/>
      </c>
      <c r="G11211" s="14" t="n"/>
    </row>
    <row r="11212">
      <c r="A11212" s="10" t="n"/>
      <c r="D11212">
        <f>IFERROR(VLOOKUP(C11212,Produtos!A:B,2,FALSE),"")</f>
        <v/>
      </c>
      <c r="F11212" s="10">
        <f>IFERROR(INDEX(Lotes!$E:$E,MATCH(1,(Lotes!$A:$A=C11212)*(Lotes!$C:$C=E11212),0)),"")</f>
        <v/>
      </c>
      <c r="G11212" s="14" t="n"/>
    </row>
    <row r="11213">
      <c r="A11213" s="10" t="n"/>
      <c r="D11213">
        <f>IFERROR(VLOOKUP(C11213,Produtos!A:B,2,FALSE),"")</f>
        <v/>
      </c>
      <c r="F11213" s="10">
        <f>IFERROR(INDEX(Lotes!$E:$E,MATCH(1,(Lotes!$A:$A=C11213)*(Lotes!$C:$C=E11213),0)),"")</f>
        <v/>
      </c>
      <c r="G11213" s="14" t="n"/>
    </row>
    <row r="11214">
      <c r="A11214" s="10" t="n"/>
      <c r="D11214">
        <f>IFERROR(VLOOKUP(C11214,Produtos!A:B,2,FALSE),"")</f>
        <v/>
      </c>
      <c r="F11214" s="10">
        <f>IFERROR(INDEX(Lotes!$E:$E,MATCH(1,(Lotes!$A:$A=C11214)*(Lotes!$C:$C=E11214),0)),"")</f>
        <v/>
      </c>
      <c r="G11214" s="14" t="n"/>
    </row>
    <row r="11215">
      <c r="A11215" s="10" t="n"/>
      <c r="D11215">
        <f>IFERROR(VLOOKUP(C11215,Produtos!A:B,2,FALSE),"")</f>
        <v/>
      </c>
      <c r="F11215" s="10">
        <f>IFERROR(INDEX(Lotes!$E:$E,MATCH(1,(Lotes!$A:$A=C11215)*(Lotes!$C:$C=E11215),0)),"")</f>
        <v/>
      </c>
      <c r="G11215" s="14" t="n"/>
    </row>
    <row r="11216">
      <c r="A11216" s="10" t="n"/>
      <c r="D11216">
        <f>IFERROR(VLOOKUP(C11216,Produtos!A:B,2,FALSE),"")</f>
        <v/>
      </c>
      <c r="F11216" s="10">
        <f>IFERROR(INDEX(Lotes!$E:$E,MATCH(1,(Lotes!$A:$A=C11216)*(Lotes!$C:$C=E11216),0)),"")</f>
        <v/>
      </c>
      <c r="G11216" s="14" t="n"/>
    </row>
    <row r="11217">
      <c r="A11217" s="10" t="n"/>
      <c r="D11217">
        <f>IFERROR(VLOOKUP(C11217,Produtos!A:B,2,FALSE),"")</f>
        <v/>
      </c>
      <c r="F11217" s="10">
        <f>IFERROR(INDEX(Lotes!$E:$E,MATCH(1,(Lotes!$A:$A=C11217)*(Lotes!$C:$C=E11217),0)),"")</f>
        <v/>
      </c>
      <c r="G11217" s="14" t="n"/>
    </row>
    <row r="11218">
      <c r="A11218" s="10" t="n"/>
      <c r="D11218">
        <f>IFERROR(VLOOKUP(C11218,Produtos!A:B,2,FALSE),"")</f>
        <v/>
      </c>
      <c r="F11218" s="10">
        <f>IFERROR(INDEX(Lotes!$E:$E,MATCH(1,(Lotes!$A:$A=C11218)*(Lotes!$C:$C=E11218),0)),"")</f>
        <v/>
      </c>
      <c r="G11218" s="14" t="n"/>
    </row>
    <row r="11219">
      <c r="A11219" s="10" t="n"/>
      <c r="D11219">
        <f>IFERROR(VLOOKUP(C11219,Produtos!A:B,2,FALSE),"")</f>
        <v/>
      </c>
      <c r="F11219" s="10">
        <f>IFERROR(INDEX(Lotes!$E:$E,MATCH(1,(Lotes!$A:$A=C11219)*(Lotes!$C:$C=E11219),0)),"")</f>
        <v/>
      </c>
      <c r="G11219" s="14" t="n"/>
    </row>
    <row r="11220">
      <c r="A11220" s="10" t="n"/>
      <c r="D11220">
        <f>IFERROR(VLOOKUP(C11220,Produtos!A:B,2,FALSE),"")</f>
        <v/>
      </c>
      <c r="F11220" s="10">
        <f>IFERROR(INDEX(Lotes!$E:$E,MATCH(1,(Lotes!$A:$A=C11220)*(Lotes!$C:$C=E11220),0)),"")</f>
        <v/>
      </c>
      <c r="G11220" s="14" t="n"/>
    </row>
    <row r="11221">
      <c r="A11221" s="10" t="n"/>
      <c r="D11221">
        <f>IFERROR(VLOOKUP(C11221,Produtos!A:B,2,FALSE),"")</f>
        <v/>
      </c>
      <c r="F11221" s="10">
        <f>IFERROR(INDEX(Lotes!$E:$E,MATCH(1,(Lotes!$A:$A=C11221)*(Lotes!$C:$C=E11221),0)),"")</f>
        <v/>
      </c>
      <c r="G11221" s="14" t="n"/>
    </row>
    <row r="11222">
      <c r="A11222" s="10" t="n"/>
      <c r="D11222">
        <f>IFERROR(VLOOKUP(C11222,Produtos!A:B,2,FALSE),"")</f>
        <v/>
      </c>
      <c r="F11222" s="10">
        <f>IFERROR(INDEX(Lotes!$E:$E,MATCH(1,(Lotes!$A:$A=C11222)*(Lotes!$C:$C=E11222),0)),"")</f>
        <v/>
      </c>
      <c r="G11222" s="14" t="n"/>
    </row>
    <row r="11223">
      <c r="A11223" s="10" t="n"/>
      <c r="D11223">
        <f>IFERROR(VLOOKUP(C11223,Produtos!A:B,2,FALSE),"")</f>
        <v/>
      </c>
      <c r="F11223" s="10">
        <f>IFERROR(INDEX(Lotes!$E:$E,MATCH(1,(Lotes!$A:$A=C11223)*(Lotes!$C:$C=E11223),0)),"")</f>
        <v/>
      </c>
      <c r="G11223" s="14" t="n"/>
    </row>
    <row r="11224">
      <c r="A11224" s="10" t="n"/>
      <c r="D11224">
        <f>IFERROR(VLOOKUP(C11224,Produtos!A:B,2,FALSE),"")</f>
        <v/>
      </c>
      <c r="F11224" s="10">
        <f>IFERROR(INDEX(Lotes!$E:$E,MATCH(1,(Lotes!$A:$A=C11224)*(Lotes!$C:$C=E11224),0)),"")</f>
        <v/>
      </c>
      <c r="G11224" s="14" t="n"/>
    </row>
    <row r="11225">
      <c r="A11225" s="10" t="n"/>
      <c r="D11225">
        <f>IFERROR(VLOOKUP(C11225,Produtos!A:B,2,FALSE),"")</f>
        <v/>
      </c>
      <c r="F11225" s="10">
        <f>IFERROR(INDEX(Lotes!$E:$E,MATCH(1,(Lotes!$A:$A=C11225)*(Lotes!$C:$C=E11225),0)),"")</f>
        <v/>
      </c>
      <c r="G11225" s="14" t="n"/>
    </row>
    <row r="11226">
      <c r="A11226" s="10" t="n"/>
      <c r="D11226">
        <f>IFERROR(VLOOKUP(C11226,Produtos!A:B,2,FALSE),"")</f>
        <v/>
      </c>
      <c r="F11226" s="10">
        <f>IFERROR(INDEX(Lotes!$E:$E,MATCH(1,(Lotes!$A:$A=C11226)*(Lotes!$C:$C=E11226),0)),"")</f>
        <v/>
      </c>
      <c r="G11226" s="14" t="n"/>
    </row>
    <row r="11227">
      <c r="A11227" s="10" t="n"/>
      <c r="D11227">
        <f>IFERROR(VLOOKUP(C11227,Produtos!A:B,2,FALSE),"")</f>
        <v/>
      </c>
      <c r="F11227" s="10">
        <f>IFERROR(INDEX(Lotes!$E:$E,MATCH(1,(Lotes!$A:$A=C11227)*(Lotes!$C:$C=E11227),0)),"")</f>
        <v/>
      </c>
      <c r="G11227" s="14" t="n"/>
    </row>
    <row r="11228">
      <c r="A11228" s="10" t="n"/>
      <c r="D11228">
        <f>IFERROR(VLOOKUP(C11228,Produtos!A:B,2,FALSE),"")</f>
        <v/>
      </c>
      <c r="F11228" s="10">
        <f>IFERROR(INDEX(Lotes!$E:$E,MATCH(1,(Lotes!$A:$A=C11228)*(Lotes!$C:$C=E11228),0)),"")</f>
        <v/>
      </c>
      <c r="G11228" s="14" t="n"/>
    </row>
    <row r="11229">
      <c r="A11229" s="10" t="n"/>
      <c r="D11229">
        <f>IFERROR(VLOOKUP(C11229,Produtos!A:B,2,FALSE),"")</f>
        <v/>
      </c>
      <c r="F11229" s="10">
        <f>IFERROR(INDEX(Lotes!$E:$E,MATCH(1,(Lotes!$A:$A=C11229)*(Lotes!$C:$C=E11229),0)),"")</f>
        <v/>
      </c>
      <c r="G11229" s="14" t="n"/>
    </row>
    <row r="11230">
      <c r="A11230" s="10" t="n"/>
      <c r="D11230">
        <f>IFERROR(VLOOKUP(C11230,Produtos!A:B,2,FALSE),"")</f>
        <v/>
      </c>
      <c r="F11230" s="10">
        <f>IFERROR(INDEX(Lotes!$E:$E,MATCH(1,(Lotes!$A:$A=C11230)*(Lotes!$C:$C=E11230),0)),"")</f>
        <v/>
      </c>
      <c r="G11230" s="14" t="n"/>
    </row>
    <row r="11231">
      <c r="A11231" s="10" t="n"/>
      <c r="D11231">
        <f>IFERROR(VLOOKUP(C11231,Produtos!A:B,2,FALSE),"")</f>
        <v/>
      </c>
      <c r="F11231" s="10">
        <f>IFERROR(INDEX(Lotes!$E:$E,MATCH(1,(Lotes!$A:$A=C11231)*(Lotes!$C:$C=E11231),0)),"")</f>
        <v/>
      </c>
      <c r="G11231" s="14" t="n"/>
    </row>
    <row r="11232">
      <c r="A11232" s="10" t="n"/>
      <c r="D11232">
        <f>IFERROR(VLOOKUP(C11232,Produtos!A:B,2,FALSE),"")</f>
        <v/>
      </c>
      <c r="F11232" s="10">
        <f>IFERROR(INDEX(Lotes!$E:$E,MATCH(1,(Lotes!$A:$A=C11232)*(Lotes!$C:$C=E11232),0)),"")</f>
        <v/>
      </c>
      <c r="G11232" s="14" t="n"/>
    </row>
    <row r="11233">
      <c r="A11233" s="10" t="n"/>
      <c r="D11233">
        <f>IFERROR(VLOOKUP(C11233,Produtos!A:B,2,FALSE),"")</f>
        <v/>
      </c>
      <c r="F11233" s="10">
        <f>IFERROR(INDEX(Lotes!$E:$E,MATCH(1,(Lotes!$A:$A=C11233)*(Lotes!$C:$C=E11233),0)),"")</f>
        <v/>
      </c>
      <c r="G11233" s="14" t="n"/>
    </row>
    <row r="11234">
      <c r="A11234" s="10" t="n"/>
      <c r="D11234">
        <f>IFERROR(VLOOKUP(C11234,Produtos!A:B,2,FALSE),"")</f>
        <v/>
      </c>
      <c r="F11234" s="10">
        <f>IFERROR(INDEX(Lotes!$E:$E,MATCH(1,(Lotes!$A:$A=C11234)*(Lotes!$C:$C=E11234),0)),"")</f>
        <v/>
      </c>
      <c r="G11234" s="14" t="n"/>
    </row>
    <row r="11235">
      <c r="A11235" s="10" t="n"/>
      <c r="D11235">
        <f>IFERROR(VLOOKUP(C11235,Produtos!A:B,2,FALSE),"")</f>
        <v/>
      </c>
      <c r="F11235" s="10">
        <f>IFERROR(INDEX(Lotes!$E:$E,MATCH(1,(Lotes!$A:$A=C11235)*(Lotes!$C:$C=E11235),0)),"")</f>
        <v/>
      </c>
      <c r="G11235" s="14" t="n"/>
    </row>
    <row r="11236">
      <c r="A11236" s="10" t="n"/>
      <c r="D11236">
        <f>IFERROR(VLOOKUP(C11236,Produtos!A:B,2,FALSE),"")</f>
        <v/>
      </c>
      <c r="F11236" s="10">
        <f>IFERROR(INDEX(Lotes!$E:$E,MATCH(1,(Lotes!$A:$A=C11236)*(Lotes!$C:$C=E11236),0)),"")</f>
        <v/>
      </c>
      <c r="G11236" s="14" t="n"/>
    </row>
    <row r="11237">
      <c r="A11237" s="10" t="n"/>
      <c r="D11237">
        <f>IFERROR(VLOOKUP(C11237,Produtos!A:B,2,FALSE),"")</f>
        <v/>
      </c>
      <c r="F11237" s="10">
        <f>IFERROR(INDEX(Lotes!$E:$E,MATCH(1,(Lotes!$A:$A=C11237)*(Lotes!$C:$C=E11237),0)),"")</f>
        <v/>
      </c>
      <c r="G11237" s="14" t="n"/>
    </row>
    <row r="11238">
      <c r="A11238" s="10" t="n"/>
      <c r="D11238">
        <f>IFERROR(VLOOKUP(C11238,Produtos!A:B,2,FALSE),"")</f>
        <v/>
      </c>
      <c r="F11238" s="10">
        <f>IFERROR(INDEX(Lotes!$E:$E,MATCH(1,(Lotes!$A:$A=C11238)*(Lotes!$C:$C=E11238),0)),"")</f>
        <v/>
      </c>
      <c r="G11238" s="14" t="n"/>
    </row>
    <row r="11239">
      <c r="A11239" s="10" t="n"/>
      <c r="D11239">
        <f>IFERROR(VLOOKUP(C11239,Produtos!A:B,2,FALSE),"")</f>
        <v/>
      </c>
      <c r="F11239" s="10">
        <f>IFERROR(INDEX(Lotes!$E:$E,MATCH(1,(Lotes!$A:$A=C11239)*(Lotes!$C:$C=E11239),0)),"")</f>
        <v/>
      </c>
      <c r="G11239" s="14" t="n"/>
    </row>
    <row r="11240">
      <c r="A11240" s="10" t="n"/>
      <c r="D11240">
        <f>IFERROR(VLOOKUP(C11240,Produtos!A:B,2,FALSE),"")</f>
        <v/>
      </c>
      <c r="F11240" s="10">
        <f>IFERROR(INDEX(Lotes!$E:$E,MATCH(1,(Lotes!$A:$A=C11240)*(Lotes!$C:$C=E11240),0)),"")</f>
        <v/>
      </c>
      <c r="G11240" s="14" t="n"/>
    </row>
    <row r="11241">
      <c r="A11241" s="10" t="n"/>
      <c r="D11241">
        <f>IFERROR(VLOOKUP(C11241,Produtos!A:B,2,FALSE),"")</f>
        <v/>
      </c>
      <c r="F11241" s="10">
        <f>IFERROR(INDEX(Lotes!$E:$E,MATCH(1,(Lotes!$A:$A=C11241)*(Lotes!$C:$C=E11241),0)),"")</f>
        <v/>
      </c>
      <c r="G11241" s="14" t="n"/>
    </row>
    <row r="11242">
      <c r="A11242" s="10" t="n"/>
      <c r="D11242">
        <f>IFERROR(VLOOKUP(C11242,Produtos!A:B,2,FALSE),"")</f>
        <v/>
      </c>
      <c r="F11242" s="10">
        <f>IFERROR(INDEX(Lotes!$E:$E,MATCH(1,(Lotes!$A:$A=C11242)*(Lotes!$C:$C=E11242),0)),"")</f>
        <v/>
      </c>
      <c r="G11242" s="14" t="n"/>
    </row>
    <row r="11243">
      <c r="A11243" s="10" t="n"/>
      <c r="D11243">
        <f>IFERROR(VLOOKUP(C11243,Produtos!A:B,2,FALSE),"")</f>
        <v/>
      </c>
      <c r="F11243" s="10">
        <f>IFERROR(INDEX(Lotes!$E:$E,MATCH(1,(Lotes!$A:$A=C11243)*(Lotes!$C:$C=E11243),0)),"")</f>
        <v/>
      </c>
      <c r="G11243" s="14" t="n"/>
    </row>
    <row r="11244">
      <c r="A11244" s="10" t="n"/>
      <c r="D11244">
        <f>IFERROR(VLOOKUP(C11244,Produtos!A:B,2,FALSE),"")</f>
        <v/>
      </c>
      <c r="F11244" s="10">
        <f>IFERROR(INDEX(Lotes!$E:$E,MATCH(1,(Lotes!$A:$A=C11244)*(Lotes!$C:$C=E11244),0)),"")</f>
        <v/>
      </c>
      <c r="G11244" s="14" t="n"/>
    </row>
    <row r="11245">
      <c r="A11245" s="10" t="n"/>
      <c r="D11245">
        <f>IFERROR(VLOOKUP(C11245,Produtos!A:B,2,FALSE),"")</f>
        <v/>
      </c>
      <c r="F11245" s="10">
        <f>IFERROR(INDEX(Lotes!$E:$E,MATCH(1,(Lotes!$A:$A=C11245)*(Lotes!$C:$C=E11245),0)),"")</f>
        <v/>
      </c>
      <c r="G11245" s="14" t="n"/>
    </row>
    <row r="11246">
      <c r="A11246" s="10" t="n"/>
      <c r="D11246">
        <f>IFERROR(VLOOKUP(C11246,Produtos!A:B,2,FALSE),"")</f>
        <v/>
      </c>
      <c r="F11246" s="10">
        <f>IFERROR(INDEX(Lotes!$E:$E,MATCH(1,(Lotes!$A:$A=C11246)*(Lotes!$C:$C=E11246),0)),"")</f>
        <v/>
      </c>
      <c r="G11246" s="14" t="n"/>
    </row>
    <row r="11247">
      <c r="A11247" s="10" t="n"/>
      <c r="D11247">
        <f>IFERROR(VLOOKUP(C11247,Produtos!A:B,2,FALSE),"")</f>
        <v/>
      </c>
      <c r="F11247" s="10">
        <f>IFERROR(INDEX(Lotes!$E:$E,MATCH(1,(Lotes!$A:$A=C11247)*(Lotes!$C:$C=E11247),0)),"")</f>
        <v/>
      </c>
      <c r="G11247" s="14" t="n"/>
    </row>
    <row r="11248">
      <c r="A11248" s="10" t="n"/>
      <c r="D11248">
        <f>IFERROR(VLOOKUP(C11248,Produtos!A:B,2,FALSE),"")</f>
        <v/>
      </c>
      <c r="F11248" s="10">
        <f>IFERROR(INDEX(Lotes!$E:$E,MATCH(1,(Lotes!$A:$A=C11248)*(Lotes!$C:$C=E11248),0)),"")</f>
        <v/>
      </c>
      <c r="G11248" s="14" t="n"/>
    </row>
    <row r="11249">
      <c r="A11249" s="10" t="n"/>
      <c r="D11249">
        <f>IFERROR(VLOOKUP(C11249,Produtos!A:B,2,FALSE),"")</f>
        <v/>
      </c>
      <c r="F11249" s="10">
        <f>IFERROR(INDEX(Lotes!$E:$E,MATCH(1,(Lotes!$A:$A=C11249)*(Lotes!$C:$C=E11249),0)),"")</f>
        <v/>
      </c>
      <c r="G11249" s="14" t="n"/>
    </row>
    <row r="11250">
      <c r="A11250" s="10" t="n"/>
      <c r="D11250">
        <f>IFERROR(VLOOKUP(C11250,Produtos!A:B,2,FALSE),"")</f>
        <v/>
      </c>
      <c r="F11250" s="10">
        <f>IFERROR(INDEX(Lotes!$E:$E,MATCH(1,(Lotes!$A:$A=C11250)*(Lotes!$C:$C=E11250),0)),"")</f>
        <v/>
      </c>
      <c r="G11250" s="14" t="n"/>
    </row>
    <row r="11251">
      <c r="A11251" s="10" t="n"/>
      <c r="D11251">
        <f>IFERROR(VLOOKUP(C11251,Produtos!A:B,2,FALSE),"")</f>
        <v/>
      </c>
      <c r="F11251" s="10">
        <f>IFERROR(INDEX(Lotes!$E:$E,MATCH(1,(Lotes!$A:$A=C11251)*(Lotes!$C:$C=E11251),0)),"")</f>
        <v/>
      </c>
      <c r="G11251" s="14" t="n"/>
    </row>
    <row r="11252">
      <c r="A11252" s="10" t="n"/>
      <c r="D11252">
        <f>IFERROR(VLOOKUP(C11252,Produtos!A:B,2,FALSE),"")</f>
        <v/>
      </c>
      <c r="F11252" s="10">
        <f>IFERROR(INDEX(Lotes!$E:$E,MATCH(1,(Lotes!$A:$A=C11252)*(Lotes!$C:$C=E11252),0)),"")</f>
        <v/>
      </c>
      <c r="G11252" s="14" t="n"/>
    </row>
    <row r="11253">
      <c r="A11253" s="10" t="n"/>
      <c r="D11253">
        <f>IFERROR(VLOOKUP(C11253,Produtos!A:B,2,FALSE),"")</f>
        <v/>
      </c>
      <c r="F11253" s="10">
        <f>IFERROR(INDEX(Lotes!$E:$E,MATCH(1,(Lotes!$A:$A=C11253)*(Lotes!$C:$C=E11253),0)),"")</f>
        <v/>
      </c>
      <c r="G11253" s="14" t="n"/>
    </row>
    <row r="11254">
      <c r="A11254" s="10" t="n"/>
      <c r="D11254">
        <f>IFERROR(VLOOKUP(C11254,Produtos!A:B,2,FALSE),"")</f>
        <v/>
      </c>
      <c r="F11254" s="10">
        <f>IFERROR(INDEX(Lotes!$E:$E,MATCH(1,(Lotes!$A:$A=C11254)*(Lotes!$C:$C=E11254),0)),"")</f>
        <v/>
      </c>
      <c r="G11254" s="14" t="n"/>
    </row>
    <row r="11255">
      <c r="A11255" s="10" t="n"/>
      <c r="D11255">
        <f>IFERROR(VLOOKUP(C11255,Produtos!A:B,2,FALSE),"")</f>
        <v/>
      </c>
      <c r="F11255" s="10">
        <f>IFERROR(INDEX(Lotes!$E:$E,MATCH(1,(Lotes!$A:$A=C11255)*(Lotes!$C:$C=E11255),0)),"")</f>
        <v/>
      </c>
      <c r="G11255" s="14" t="n"/>
    </row>
    <row r="11256">
      <c r="A11256" s="10" t="n"/>
      <c r="D11256">
        <f>IFERROR(VLOOKUP(C11256,Produtos!A:B,2,FALSE),"")</f>
        <v/>
      </c>
      <c r="F11256" s="10">
        <f>IFERROR(INDEX(Lotes!$E:$E,MATCH(1,(Lotes!$A:$A=C11256)*(Lotes!$C:$C=E11256),0)),"")</f>
        <v/>
      </c>
      <c r="G11256" s="14" t="n"/>
    </row>
    <row r="11257">
      <c r="A11257" s="10" t="n"/>
      <c r="D11257">
        <f>IFERROR(VLOOKUP(C11257,Produtos!A:B,2,FALSE),"")</f>
        <v/>
      </c>
      <c r="F11257" s="10">
        <f>IFERROR(INDEX(Lotes!$E:$E,MATCH(1,(Lotes!$A:$A=C11257)*(Lotes!$C:$C=E11257),0)),"")</f>
        <v/>
      </c>
      <c r="G11257" s="14" t="n"/>
    </row>
    <row r="11258">
      <c r="A11258" s="10" t="n"/>
      <c r="D11258">
        <f>IFERROR(VLOOKUP(C11258,Produtos!A:B,2,FALSE),"")</f>
        <v/>
      </c>
      <c r="F11258" s="10">
        <f>IFERROR(INDEX(Lotes!$E:$E,MATCH(1,(Lotes!$A:$A=C11258)*(Lotes!$C:$C=E11258),0)),"")</f>
        <v/>
      </c>
      <c r="G11258" s="14" t="n"/>
    </row>
    <row r="11259">
      <c r="A11259" s="10" t="n"/>
      <c r="D11259">
        <f>IFERROR(VLOOKUP(C11259,Produtos!A:B,2,FALSE),"")</f>
        <v/>
      </c>
      <c r="F11259" s="10">
        <f>IFERROR(INDEX(Lotes!$E:$E,MATCH(1,(Lotes!$A:$A=C11259)*(Lotes!$C:$C=E11259),0)),"")</f>
        <v/>
      </c>
      <c r="G11259" s="14" t="n"/>
    </row>
    <row r="11260">
      <c r="A11260" s="10" t="n"/>
      <c r="D11260">
        <f>IFERROR(VLOOKUP(C11260,Produtos!A:B,2,FALSE),"")</f>
        <v/>
      </c>
      <c r="F11260" s="10">
        <f>IFERROR(INDEX(Lotes!$E:$E,MATCH(1,(Lotes!$A:$A=C11260)*(Lotes!$C:$C=E11260),0)),"")</f>
        <v/>
      </c>
      <c r="G11260" s="14" t="n"/>
    </row>
    <row r="11261">
      <c r="A11261" s="10" t="n"/>
      <c r="D11261">
        <f>IFERROR(VLOOKUP(C11261,Produtos!A:B,2,FALSE),"")</f>
        <v/>
      </c>
      <c r="F11261" s="10">
        <f>IFERROR(INDEX(Lotes!$E:$E,MATCH(1,(Lotes!$A:$A=C11261)*(Lotes!$C:$C=E11261),0)),"")</f>
        <v/>
      </c>
      <c r="G11261" s="14" t="n"/>
    </row>
    <row r="11262">
      <c r="A11262" s="10" t="n"/>
      <c r="D11262">
        <f>IFERROR(VLOOKUP(C11262,Produtos!A:B,2,FALSE),"")</f>
        <v/>
      </c>
      <c r="F11262" s="10">
        <f>IFERROR(INDEX(Lotes!$E:$E,MATCH(1,(Lotes!$A:$A=C11262)*(Lotes!$C:$C=E11262),0)),"")</f>
        <v/>
      </c>
      <c r="G11262" s="14" t="n"/>
    </row>
    <row r="11263">
      <c r="A11263" s="10" t="n"/>
      <c r="D11263">
        <f>IFERROR(VLOOKUP(C11263,Produtos!A:B,2,FALSE),"")</f>
        <v/>
      </c>
      <c r="F11263" s="10">
        <f>IFERROR(INDEX(Lotes!$E:$E,MATCH(1,(Lotes!$A:$A=C11263)*(Lotes!$C:$C=E11263),0)),"")</f>
        <v/>
      </c>
      <c r="G11263" s="14" t="n"/>
    </row>
    <row r="11264">
      <c r="A11264" s="10" t="n"/>
      <c r="D11264">
        <f>IFERROR(VLOOKUP(C11264,Produtos!A:B,2,FALSE),"")</f>
        <v/>
      </c>
      <c r="F11264" s="10">
        <f>IFERROR(INDEX(Lotes!$E:$E,MATCH(1,(Lotes!$A:$A=C11264)*(Lotes!$C:$C=E11264),0)),"")</f>
        <v/>
      </c>
      <c r="G11264" s="14" t="n"/>
    </row>
    <row r="11265">
      <c r="A11265" s="10" t="n"/>
      <c r="D11265">
        <f>IFERROR(VLOOKUP(C11265,Produtos!A:B,2,FALSE),"")</f>
        <v/>
      </c>
      <c r="F11265" s="10">
        <f>IFERROR(INDEX(Lotes!$E:$E,MATCH(1,(Lotes!$A:$A=C11265)*(Lotes!$C:$C=E11265),0)),"")</f>
        <v/>
      </c>
      <c r="G11265" s="14" t="n"/>
    </row>
    <row r="11266">
      <c r="A11266" s="10" t="n"/>
      <c r="D11266">
        <f>IFERROR(VLOOKUP(C11266,Produtos!A:B,2,FALSE),"")</f>
        <v/>
      </c>
      <c r="F11266" s="10">
        <f>IFERROR(INDEX(Lotes!$E:$E,MATCH(1,(Lotes!$A:$A=C11266)*(Lotes!$C:$C=E11266),0)),"")</f>
        <v/>
      </c>
      <c r="G11266" s="14" t="n"/>
    </row>
    <row r="11267">
      <c r="A11267" s="10" t="n"/>
      <c r="D11267">
        <f>IFERROR(VLOOKUP(C11267,Produtos!A:B,2,FALSE),"")</f>
        <v/>
      </c>
      <c r="F11267" s="10">
        <f>IFERROR(INDEX(Lotes!$E:$E,MATCH(1,(Lotes!$A:$A=C11267)*(Lotes!$C:$C=E11267),0)),"")</f>
        <v/>
      </c>
      <c r="G11267" s="14" t="n"/>
    </row>
    <row r="11268">
      <c r="A11268" s="10" t="n"/>
      <c r="D11268">
        <f>IFERROR(VLOOKUP(C11268,Produtos!A:B,2,FALSE),"")</f>
        <v/>
      </c>
      <c r="F11268" s="10">
        <f>IFERROR(INDEX(Lotes!$E:$E,MATCH(1,(Lotes!$A:$A=C11268)*(Lotes!$C:$C=E11268),0)),"")</f>
        <v/>
      </c>
      <c r="G11268" s="14" t="n"/>
    </row>
    <row r="11269">
      <c r="A11269" s="10" t="n"/>
      <c r="D11269">
        <f>IFERROR(VLOOKUP(C11269,Produtos!A:B,2,FALSE),"")</f>
        <v/>
      </c>
      <c r="F11269" s="10">
        <f>IFERROR(INDEX(Lotes!$E:$E,MATCH(1,(Lotes!$A:$A=C11269)*(Lotes!$C:$C=E11269),0)),"")</f>
        <v/>
      </c>
      <c r="G11269" s="14" t="n"/>
    </row>
    <row r="11270">
      <c r="A11270" s="10" t="n"/>
      <c r="D11270">
        <f>IFERROR(VLOOKUP(C11270,Produtos!A:B,2,FALSE),"")</f>
        <v/>
      </c>
      <c r="F11270" s="10">
        <f>IFERROR(INDEX(Lotes!$E:$E,MATCH(1,(Lotes!$A:$A=C11270)*(Lotes!$C:$C=E11270),0)),"")</f>
        <v/>
      </c>
      <c r="G11270" s="14" t="n"/>
    </row>
    <row r="11271">
      <c r="A11271" s="10" t="n"/>
      <c r="D11271">
        <f>IFERROR(VLOOKUP(C11271,Produtos!A:B,2,FALSE),"")</f>
        <v/>
      </c>
      <c r="F11271" s="10">
        <f>IFERROR(INDEX(Lotes!$E:$E,MATCH(1,(Lotes!$A:$A=C11271)*(Lotes!$C:$C=E11271),0)),"")</f>
        <v/>
      </c>
      <c r="G11271" s="14" t="n"/>
    </row>
    <row r="11272">
      <c r="A11272" s="10" t="n"/>
      <c r="D11272">
        <f>IFERROR(VLOOKUP(C11272,Produtos!A:B,2,FALSE),"")</f>
        <v/>
      </c>
      <c r="F11272" s="10">
        <f>IFERROR(INDEX(Lotes!$E:$E,MATCH(1,(Lotes!$A:$A=C11272)*(Lotes!$C:$C=E11272),0)),"")</f>
        <v/>
      </c>
      <c r="G11272" s="14" t="n"/>
    </row>
    <row r="11273">
      <c r="A11273" s="10" t="n"/>
      <c r="D11273">
        <f>IFERROR(VLOOKUP(C11273,Produtos!A:B,2,FALSE),"")</f>
        <v/>
      </c>
      <c r="F11273" s="10">
        <f>IFERROR(INDEX(Lotes!$E:$E,MATCH(1,(Lotes!$A:$A=C11273)*(Lotes!$C:$C=E11273),0)),"")</f>
        <v/>
      </c>
      <c r="G11273" s="14" t="n"/>
    </row>
    <row r="11274">
      <c r="A11274" s="10" t="n"/>
      <c r="D11274">
        <f>IFERROR(VLOOKUP(C11274,Produtos!A:B,2,FALSE),"")</f>
        <v/>
      </c>
      <c r="F11274" s="10">
        <f>IFERROR(INDEX(Lotes!$E:$E,MATCH(1,(Lotes!$A:$A=C11274)*(Lotes!$C:$C=E11274),0)),"")</f>
        <v/>
      </c>
      <c r="G11274" s="14" t="n"/>
    </row>
    <row r="11275">
      <c r="A11275" s="10" t="n"/>
      <c r="D11275">
        <f>IFERROR(VLOOKUP(C11275,Produtos!A:B,2,FALSE),"")</f>
        <v/>
      </c>
      <c r="F11275" s="10">
        <f>IFERROR(INDEX(Lotes!$E:$E,MATCH(1,(Lotes!$A:$A=C11275)*(Lotes!$C:$C=E11275),0)),"")</f>
        <v/>
      </c>
      <c r="G11275" s="14" t="n"/>
    </row>
    <row r="11276">
      <c r="A11276" s="10" t="n"/>
      <c r="D11276">
        <f>IFERROR(VLOOKUP(C11276,Produtos!A:B,2,FALSE),"")</f>
        <v/>
      </c>
      <c r="F11276" s="10">
        <f>IFERROR(INDEX(Lotes!$E:$E,MATCH(1,(Lotes!$A:$A=C11276)*(Lotes!$C:$C=E11276),0)),"")</f>
        <v/>
      </c>
      <c r="G11276" s="14" t="n"/>
    </row>
    <row r="11277">
      <c r="A11277" s="10" t="n"/>
      <c r="D11277">
        <f>IFERROR(VLOOKUP(C11277,Produtos!A:B,2,FALSE),"")</f>
        <v/>
      </c>
      <c r="F11277" s="10">
        <f>IFERROR(INDEX(Lotes!$E:$E,MATCH(1,(Lotes!$A:$A=C11277)*(Lotes!$C:$C=E11277),0)),"")</f>
        <v/>
      </c>
      <c r="G11277" s="14" t="n"/>
    </row>
    <row r="11278">
      <c r="A11278" s="10" t="n"/>
      <c r="D11278">
        <f>IFERROR(VLOOKUP(C11278,Produtos!A:B,2,FALSE),"")</f>
        <v/>
      </c>
      <c r="F11278" s="10">
        <f>IFERROR(INDEX(Lotes!$E:$E,MATCH(1,(Lotes!$A:$A=C11278)*(Lotes!$C:$C=E11278),0)),"")</f>
        <v/>
      </c>
      <c r="G11278" s="14" t="n"/>
    </row>
    <row r="11279">
      <c r="A11279" s="10" t="n"/>
      <c r="D11279">
        <f>IFERROR(VLOOKUP(C11279,Produtos!A:B,2,FALSE),"")</f>
        <v/>
      </c>
      <c r="F11279" s="10">
        <f>IFERROR(INDEX(Lotes!$E:$E,MATCH(1,(Lotes!$A:$A=C11279)*(Lotes!$C:$C=E11279),0)),"")</f>
        <v/>
      </c>
      <c r="G11279" s="14" t="n"/>
    </row>
    <row r="11280">
      <c r="A11280" s="10" t="n"/>
      <c r="D11280">
        <f>IFERROR(VLOOKUP(C11280,Produtos!A:B,2,FALSE),"")</f>
        <v/>
      </c>
      <c r="F11280" s="10">
        <f>IFERROR(INDEX(Lotes!$E:$E,MATCH(1,(Lotes!$A:$A=C11280)*(Lotes!$C:$C=E11280),0)),"")</f>
        <v/>
      </c>
      <c r="G11280" s="14" t="n"/>
    </row>
    <row r="11281">
      <c r="A11281" s="10" t="n"/>
      <c r="D11281">
        <f>IFERROR(VLOOKUP(C11281,Produtos!A:B,2,FALSE),"")</f>
        <v/>
      </c>
      <c r="F11281" s="10">
        <f>IFERROR(INDEX(Lotes!$E:$E,MATCH(1,(Lotes!$A:$A=C11281)*(Lotes!$C:$C=E11281),0)),"")</f>
        <v/>
      </c>
      <c r="G11281" s="14" t="n"/>
    </row>
    <row r="11282">
      <c r="A11282" s="10" t="n"/>
      <c r="D11282">
        <f>IFERROR(VLOOKUP(C11282,Produtos!A:B,2,FALSE),"")</f>
        <v/>
      </c>
      <c r="F11282" s="10">
        <f>IFERROR(INDEX(Lotes!$E:$E,MATCH(1,(Lotes!$A:$A=C11282)*(Lotes!$C:$C=E11282),0)),"")</f>
        <v/>
      </c>
      <c r="G11282" s="14" t="n"/>
    </row>
    <row r="11283">
      <c r="A11283" s="10" t="n"/>
      <c r="D11283">
        <f>IFERROR(VLOOKUP(C11283,Produtos!A:B,2,FALSE),"")</f>
        <v/>
      </c>
      <c r="F11283" s="10">
        <f>IFERROR(INDEX(Lotes!$E:$E,MATCH(1,(Lotes!$A:$A=C11283)*(Lotes!$C:$C=E11283),0)),"")</f>
        <v/>
      </c>
      <c r="G11283" s="14" t="n"/>
    </row>
    <row r="11284">
      <c r="A11284" s="10" t="n"/>
      <c r="D11284">
        <f>IFERROR(VLOOKUP(C11284,Produtos!A:B,2,FALSE),"")</f>
        <v/>
      </c>
      <c r="F11284" s="10">
        <f>IFERROR(INDEX(Lotes!$E:$E,MATCH(1,(Lotes!$A:$A=C11284)*(Lotes!$C:$C=E11284),0)),"")</f>
        <v/>
      </c>
      <c r="G11284" s="14" t="n"/>
    </row>
    <row r="11285">
      <c r="A11285" s="10" t="n"/>
      <c r="D11285">
        <f>IFERROR(VLOOKUP(C11285,Produtos!A:B,2,FALSE),"")</f>
        <v/>
      </c>
      <c r="F11285" s="10">
        <f>IFERROR(INDEX(Lotes!$E:$E,MATCH(1,(Lotes!$A:$A=C11285)*(Lotes!$C:$C=E11285),0)),"")</f>
        <v/>
      </c>
      <c r="G11285" s="14" t="n"/>
    </row>
    <row r="11286">
      <c r="A11286" s="10" t="n"/>
      <c r="D11286">
        <f>IFERROR(VLOOKUP(C11286,Produtos!A:B,2,FALSE),"")</f>
        <v/>
      </c>
      <c r="F11286" s="10">
        <f>IFERROR(INDEX(Lotes!$E:$E,MATCH(1,(Lotes!$A:$A=C11286)*(Lotes!$C:$C=E11286),0)),"")</f>
        <v/>
      </c>
      <c r="G11286" s="14" t="n"/>
    </row>
    <row r="11287">
      <c r="A11287" s="10" t="n"/>
      <c r="D11287">
        <f>IFERROR(VLOOKUP(C11287,Produtos!A:B,2,FALSE),"")</f>
        <v/>
      </c>
      <c r="F11287" s="10">
        <f>IFERROR(INDEX(Lotes!$E:$E,MATCH(1,(Lotes!$A:$A=C11287)*(Lotes!$C:$C=E11287),0)),"")</f>
        <v/>
      </c>
      <c r="G11287" s="14" t="n"/>
    </row>
    <row r="11288">
      <c r="A11288" s="10" t="n"/>
      <c r="D11288">
        <f>IFERROR(VLOOKUP(C11288,Produtos!A:B,2,FALSE),"")</f>
        <v/>
      </c>
      <c r="F11288" s="10">
        <f>IFERROR(INDEX(Lotes!$E:$E,MATCH(1,(Lotes!$A:$A=C11288)*(Lotes!$C:$C=E11288),0)),"")</f>
        <v/>
      </c>
      <c r="G11288" s="14" t="n"/>
    </row>
    <row r="11289">
      <c r="A11289" s="10" t="n"/>
      <c r="D11289">
        <f>IFERROR(VLOOKUP(C11289,Produtos!A:B,2,FALSE),"")</f>
        <v/>
      </c>
      <c r="F11289" s="10">
        <f>IFERROR(INDEX(Lotes!$E:$E,MATCH(1,(Lotes!$A:$A=C11289)*(Lotes!$C:$C=E11289),0)),"")</f>
        <v/>
      </c>
      <c r="G11289" s="14" t="n"/>
    </row>
    <row r="11290">
      <c r="A11290" s="10" t="n"/>
      <c r="D11290">
        <f>IFERROR(VLOOKUP(C11290,Produtos!A:B,2,FALSE),"")</f>
        <v/>
      </c>
      <c r="F11290" s="10">
        <f>IFERROR(INDEX(Lotes!$E:$E,MATCH(1,(Lotes!$A:$A=C11290)*(Lotes!$C:$C=E11290),0)),"")</f>
        <v/>
      </c>
      <c r="G11290" s="14" t="n"/>
    </row>
    <row r="11291">
      <c r="A11291" s="10" t="n"/>
      <c r="D11291">
        <f>IFERROR(VLOOKUP(C11291,Produtos!A:B,2,FALSE),"")</f>
        <v/>
      </c>
      <c r="F11291" s="10">
        <f>IFERROR(INDEX(Lotes!$E:$E,MATCH(1,(Lotes!$A:$A=C11291)*(Lotes!$C:$C=E11291),0)),"")</f>
        <v/>
      </c>
      <c r="G11291" s="14" t="n"/>
    </row>
    <row r="11292">
      <c r="A11292" s="10" t="n"/>
      <c r="D11292">
        <f>IFERROR(VLOOKUP(C11292,Produtos!A:B,2,FALSE),"")</f>
        <v/>
      </c>
      <c r="F11292" s="10">
        <f>IFERROR(INDEX(Lotes!$E:$E,MATCH(1,(Lotes!$A:$A=C11292)*(Lotes!$C:$C=E11292),0)),"")</f>
        <v/>
      </c>
      <c r="G11292" s="14" t="n"/>
    </row>
    <row r="11293">
      <c r="A11293" s="10" t="n"/>
      <c r="D11293">
        <f>IFERROR(VLOOKUP(C11293,Produtos!A:B,2,FALSE),"")</f>
        <v/>
      </c>
      <c r="F11293" s="10">
        <f>IFERROR(INDEX(Lotes!$E:$E,MATCH(1,(Lotes!$A:$A=C11293)*(Lotes!$C:$C=E11293),0)),"")</f>
        <v/>
      </c>
      <c r="G11293" s="14" t="n"/>
    </row>
    <row r="11294">
      <c r="A11294" s="10" t="n"/>
      <c r="D11294">
        <f>IFERROR(VLOOKUP(C11294,Produtos!A:B,2,FALSE),"")</f>
        <v/>
      </c>
      <c r="F11294" s="10">
        <f>IFERROR(INDEX(Lotes!$E:$E,MATCH(1,(Lotes!$A:$A=C11294)*(Lotes!$C:$C=E11294),0)),"")</f>
        <v/>
      </c>
      <c r="G11294" s="14" t="n"/>
    </row>
    <row r="11295">
      <c r="A11295" s="10" t="n"/>
      <c r="D11295">
        <f>IFERROR(VLOOKUP(C11295,Produtos!A:B,2,FALSE),"")</f>
        <v/>
      </c>
      <c r="F11295" s="10">
        <f>IFERROR(INDEX(Lotes!$E:$E,MATCH(1,(Lotes!$A:$A=C11295)*(Lotes!$C:$C=E11295),0)),"")</f>
        <v/>
      </c>
      <c r="G11295" s="14" t="n"/>
    </row>
    <row r="11296">
      <c r="A11296" s="10" t="n"/>
      <c r="D11296">
        <f>IFERROR(VLOOKUP(C11296,Produtos!A:B,2,FALSE),"")</f>
        <v/>
      </c>
      <c r="F11296" s="10">
        <f>IFERROR(INDEX(Lotes!$E:$E,MATCH(1,(Lotes!$A:$A=C11296)*(Lotes!$C:$C=E11296),0)),"")</f>
        <v/>
      </c>
      <c r="G11296" s="14" t="n"/>
    </row>
    <row r="11297">
      <c r="A11297" s="10" t="n"/>
      <c r="D11297">
        <f>IFERROR(VLOOKUP(C11297,Produtos!A:B,2,FALSE),"")</f>
        <v/>
      </c>
      <c r="F11297" s="10">
        <f>IFERROR(INDEX(Lotes!$E:$E,MATCH(1,(Lotes!$A:$A=C11297)*(Lotes!$C:$C=E11297),0)),"")</f>
        <v/>
      </c>
      <c r="G11297" s="14" t="n"/>
    </row>
    <row r="11298">
      <c r="A11298" s="10" t="n"/>
      <c r="D11298">
        <f>IFERROR(VLOOKUP(C11298,Produtos!A:B,2,FALSE),"")</f>
        <v/>
      </c>
      <c r="F11298" s="10">
        <f>IFERROR(INDEX(Lotes!$E:$E,MATCH(1,(Lotes!$A:$A=C11298)*(Lotes!$C:$C=E11298),0)),"")</f>
        <v/>
      </c>
      <c r="G11298" s="14" t="n"/>
    </row>
    <row r="11299">
      <c r="A11299" s="10" t="n"/>
      <c r="D11299">
        <f>IFERROR(VLOOKUP(C11299,Produtos!A:B,2,FALSE),"")</f>
        <v/>
      </c>
      <c r="F11299" s="10">
        <f>IFERROR(INDEX(Lotes!$E:$E,MATCH(1,(Lotes!$A:$A=C11299)*(Lotes!$C:$C=E11299),0)),"")</f>
        <v/>
      </c>
      <c r="G11299" s="14" t="n"/>
    </row>
    <row r="11300">
      <c r="A11300" s="10" t="n"/>
      <c r="D11300">
        <f>IFERROR(VLOOKUP(C11300,Produtos!A:B,2,FALSE),"")</f>
        <v/>
      </c>
      <c r="F11300" s="10">
        <f>IFERROR(INDEX(Lotes!$E:$E,MATCH(1,(Lotes!$A:$A=C11300)*(Lotes!$C:$C=E11300),0)),"")</f>
        <v/>
      </c>
      <c r="G11300" s="14" t="n"/>
    </row>
    <row r="11301">
      <c r="A11301" s="10" t="n"/>
      <c r="D11301">
        <f>IFERROR(VLOOKUP(C11301,Produtos!A:B,2,FALSE),"")</f>
        <v/>
      </c>
      <c r="F11301" s="10">
        <f>IFERROR(INDEX(Lotes!$E:$E,MATCH(1,(Lotes!$A:$A=C11301)*(Lotes!$C:$C=E11301),0)),"")</f>
        <v/>
      </c>
      <c r="G11301" s="14" t="n"/>
    </row>
    <row r="11302">
      <c r="A11302" s="10" t="n"/>
      <c r="D11302">
        <f>IFERROR(VLOOKUP(C11302,Produtos!A:B,2,FALSE),"")</f>
        <v/>
      </c>
      <c r="F11302" s="10">
        <f>IFERROR(INDEX(Lotes!$E:$E,MATCH(1,(Lotes!$A:$A=C11302)*(Lotes!$C:$C=E11302),0)),"")</f>
        <v/>
      </c>
      <c r="G11302" s="14" t="n"/>
    </row>
    <row r="11303">
      <c r="A11303" s="10" t="n"/>
      <c r="D11303">
        <f>IFERROR(VLOOKUP(C11303,Produtos!A:B,2,FALSE),"")</f>
        <v/>
      </c>
      <c r="F11303" s="10">
        <f>IFERROR(INDEX(Lotes!$E:$E,MATCH(1,(Lotes!$A:$A=C11303)*(Lotes!$C:$C=E11303),0)),"")</f>
        <v/>
      </c>
      <c r="G11303" s="14" t="n"/>
    </row>
    <row r="11304">
      <c r="A11304" s="10" t="n"/>
      <c r="D11304">
        <f>IFERROR(VLOOKUP(C11304,Produtos!A:B,2,FALSE),"")</f>
        <v/>
      </c>
      <c r="F11304" s="10">
        <f>IFERROR(INDEX(Lotes!$E:$E,MATCH(1,(Lotes!$A:$A=C11304)*(Lotes!$C:$C=E11304),0)),"")</f>
        <v/>
      </c>
      <c r="G11304" s="14" t="n"/>
    </row>
    <row r="11305">
      <c r="A11305" s="10" t="n"/>
      <c r="D11305">
        <f>IFERROR(VLOOKUP(C11305,Produtos!A:B,2,FALSE),"")</f>
        <v/>
      </c>
      <c r="F11305" s="10">
        <f>IFERROR(INDEX(Lotes!$E:$E,MATCH(1,(Lotes!$A:$A=C11305)*(Lotes!$C:$C=E11305),0)),"")</f>
        <v/>
      </c>
      <c r="G11305" s="14" t="n"/>
    </row>
    <row r="11306">
      <c r="A11306" s="10" t="n"/>
      <c r="D11306">
        <f>IFERROR(VLOOKUP(C11306,Produtos!A:B,2,FALSE),"")</f>
        <v/>
      </c>
      <c r="F11306" s="10">
        <f>IFERROR(INDEX(Lotes!$E:$E,MATCH(1,(Lotes!$A:$A=C11306)*(Lotes!$C:$C=E11306),0)),"")</f>
        <v/>
      </c>
      <c r="G11306" s="14" t="n"/>
    </row>
    <row r="11307">
      <c r="A11307" s="10" t="n"/>
      <c r="D11307">
        <f>IFERROR(VLOOKUP(C11307,Produtos!A:B,2,FALSE),"")</f>
        <v/>
      </c>
      <c r="F11307" s="10">
        <f>IFERROR(INDEX(Lotes!$E:$E,MATCH(1,(Lotes!$A:$A=C11307)*(Lotes!$C:$C=E11307),0)),"")</f>
        <v/>
      </c>
      <c r="G11307" s="14" t="n"/>
    </row>
    <row r="11308">
      <c r="A11308" s="10" t="n"/>
      <c r="D11308">
        <f>IFERROR(VLOOKUP(C11308,Produtos!A:B,2,FALSE),"")</f>
        <v/>
      </c>
      <c r="F11308" s="10">
        <f>IFERROR(INDEX(Lotes!$E:$E,MATCH(1,(Lotes!$A:$A=C11308)*(Lotes!$C:$C=E11308),0)),"")</f>
        <v/>
      </c>
      <c r="G11308" s="14" t="n"/>
    </row>
    <row r="11309">
      <c r="A11309" s="10" t="n"/>
      <c r="D11309">
        <f>IFERROR(VLOOKUP(C11309,Produtos!A:B,2,FALSE),"")</f>
        <v/>
      </c>
      <c r="F11309" s="10">
        <f>IFERROR(INDEX(Lotes!$E:$E,MATCH(1,(Lotes!$A:$A=C11309)*(Lotes!$C:$C=E11309),0)),"")</f>
        <v/>
      </c>
      <c r="G11309" s="14" t="n"/>
    </row>
    <row r="11310">
      <c r="A11310" s="10" t="n"/>
      <c r="D11310">
        <f>IFERROR(VLOOKUP(C11310,Produtos!A:B,2,FALSE),"")</f>
        <v/>
      </c>
      <c r="F11310" s="10">
        <f>IFERROR(INDEX(Lotes!$E:$E,MATCH(1,(Lotes!$A:$A=C11310)*(Lotes!$C:$C=E11310),0)),"")</f>
        <v/>
      </c>
      <c r="G11310" s="14" t="n"/>
    </row>
    <row r="11311">
      <c r="A11311" s="10" t="n"/>
      <c r="D11311">
        <f>IFERROR(VLOOKUP(C11311,Produtos!A:B,2,FALSE),"")</f>
        <v/>
      </c>
      <c r="F11311" s="10">
        <f>IFERROR(INDEX(Lotes!$E:$E,MATCH(1,(Lotes!$A:$A=C11311)*(Lotes!$C:$C=E11311),0)),"")</f>
        <v/>
      </c>
      <c r="G11311" s="14" t="n"/>
    </row>
    <row r="11312">
      <c r="A11312" s="10" t="n"/>
      <c r="D11312">
        <f>IFERROR(VLOOKUP(C11312,Produtos!A:B,2,FALSE),"")</f>
        <v/>
      </c>
      <c r="F11312" s="10">
        <f>IFERROR(INDEX(Lotes!$E:$E,MATCH(1,(Lotes!$A:$A=C11312)*(Lotes!$C:$C=E11312),0)),"")</f>
        <v/>
      </c>
      <c r="G11312" s="14" t="n"/>
    </row>
    <row r="11313">
      <c r="A11313" s="10" t="n"/>
      <c r="D11313">
        <f>IFERROR(VLOOKUP(C11313,Produtos!A:B,2,FALSE),"")</f>
        <v/>
      </c>
      <c r="F11313" s="10">
        <f>IFERROR(INDEX(Lotes!$E:$E,MATCH(1,(Lotes!$A:$A=C11313)*(Lotes!$C:$C=E11313),0)),"")</f>
        <v/>
      </c>
      <c r="G11313" s="14" t="n"/>
    </row>
    <row r="11314">
      <c r="A11314" s="10" t="n"/>
      <c r="D11314">
        <f>IFERROR(VLOOKUP(C11314,Produtos!A:B,2,FALSE),"")</f>
        <v/>
      </c>
      <c r="F11314" s="10">
        <f>IFERROR(INDEX(Lotes!$E:$E,MATCH(1,(Lotes!$A:$A=C11314)*(Lotes!$C:$C=E11314),0)),"")</f>
        <v/>
      </c>
      <c r="G11314" s="14" t="n"/>
    </row>
    <row r="11315">
      <c r="A11315" s="10" t="n"/>
      <c r="D11315">
        <f>IFERROR(VLOOKUP(C11315,Produtos!A:B,2,FALSE),"")</f>
        <v/>
      </c>
      <c r="F11315" s="10">
        <f>IFERROR(INDEX(Lotes!$E:$E,MATCH(1,(Lotes!$A:$A=C11315)*(Lotes!$C:$C=E11315),0)),"")</f>
        <v/>
      </c>
      <c r="G11315" s="14" t="n"/>
    </row>
    <row r="11316">
      <c r="A11316" s="10" t="n"/>
      <c r="D11316">
        <f>IFERROR(VLOOKUP(C11316,Produtos!A:B,2,FALSE),"")</f>
        <v/>
      </c>
      <c r="F11316" s="10">
        <f>IFERROR(INDEX(Lotes!$E:$E,MATCH(1,(Lotes!$A:$A=C11316)*(Lotes!$C:$C=E11316),0)),"")</f>
        <v/>
      </c>
      <c r="G11316" s="14" t="n"/>
    </row>
    <row r="11317">
      <c r="A11317" s="10" t="n"/>
      <c r="D11317">
        <f>IFERROR(VLOOKUP(C11317,Produtos!A:B,2,FALSE),"")</f>
        <v/>
      </c>
      <c r="F11317" s="10">
        <f>IFERROR(INDEX(Lotes!$E:$E,MATCH(1,(Lotes!$A:$A=C11317)*(Lotes!$C:$C=E11317),0)),"")</f>
        <v/>
      </c>
      <c r="G11317" s="14" t="n"/>
    </row>
    <row r="11318">
      <c r="A11318" s="10" t="n"/>
      <c r="D11318">
        <f>IFERROR(VLOOKUP(C11318,Produtos!A:B,2,FALSE),"")</f>
        <v/>
      </c>
      <c r="F11318" s="10">
        <f>IFERROR(INDEX(Lotes!$E:$E,MATCH(1,(Lotes!$A:$A=C11318)*(Lotes!$C:$C=E11318),0)),"")</f>
        <v/>
      </c>
      <c r="G11318" s="14" t="n"/>
    </row>
    <row r="11319">
      <c r="A11319" s="10" t="n"/>
      <c r="D11319">
        <f>IFERROR(VLOOKUP(C11319,Produtos!A:B,2,FALSE),"")</f>
        <v/>
      </c>
      <c r="F11319" s="10">
        <f>IFERROR(INDEX(Lotes!$E:$E,MATCH(1,(Lotes!$A:$A=C11319)*(Lotes!$C:$C=E11319),0)),"")</f>
        <v/>
      </c>
      <c r="G11319" s="14" t="n"/>
    </row>
    <row r="11320">
      <c r="A11320" s="10" t="n"/>
      <c r="D11320">
        <f>IFERROR(VLOOKUP(C11320,Produtos!A:B,2,FALSE),"")</f>
        <v/>
      </c>
      <c r="F11320" s="10">
        <f>IFERROR(INDEX(Lotes!$E:$E,MATCH(1,(Lotes!$A:$A=C11320)*(Lotes!$C:$C=E11320),0)),"")</f>
        <v/>
      </c>
      <c r="G11320" s="14" t="n"/>
    </row>
    <row r="11321">
      <c r="A11321" s="10" t="n"/>
      <c r="D11321">
        <f>IFERROR(VLOOKUP(C11321,Produtos!A:B,2,FALSE),"")</f>
        <v/>
      </c>
      <c r="F11321" s="10">
        <f>IFERROR(INDEX(Lotes!$E:$E,MATCH(1,(Lotes!$A:$A=C11321)*(Lotes!$C:$C=E11321),0)),"")</f>
        <v/>
      </c>
      <c r="G11321" s="14" t="n"/>
    </row>
    <row r="11322">
      <c r="A11322" s="10" t="n"/>
      <c r="D11322">
        <f>IFERROR(VLOOKUP(C11322,Produtos!A:B,2,FALSE),"")</f>
        <v/>
      </c>
      <c r="F11322" s="10">
        <f>IFERROR(INDEX(Lotes!$E:$E,MATCH(1,(Lotes!$A:$A=C11322)*(Lotes!$C:$C=E11322),0)),"")</f>
        <v/>
      </c>
      <c r="G11322" s="14" t="n"/>
    </row>
    <row r="11323">
      <c r="A11323" s="10" t="n"/>
      <c r="D11323">
        <f>IFERROR(VLOOKUP(C11323,Produtos!A:B,2,FALSE),"")</f>
        <v/>
      </c>
      <c r="F11323" s="10">
        <f>IFERROR(INDEX(Lotes!$E:$E,MATCH(1,(Lotes!$A:$A=C11323)*(Lotes!$C:$C=E11323),0)),"")</f>
        <v/>
      </c>
      <c r="G11323" s="14" t="n"/>
    </row>
    <row r="11324">
      <c r="A11324" s="10" t="n"/>
      <c r="D11324">
        <f>IFERROR(VLOOKUP(C11324,Produtos!A:B,2,FALSE),"")</f>
        <v/>
      </c>
      <c r="F11324" s="10">
        <f>IFERROR(INDEX(Lotes!$E:$E,MATCH(1,(Lotes!$A:$A=C11324)*(Lotes!$C:$C=E11324),0)),"")</f>
        <v/>
      </c>
      <c r="G11324" s="14" t="n"/>
    </row>
    <row r="11325">
      <c r="A11325" s="10" t="n"/>
      <c r="D11325">
        <f>IFERROR(VLOOKUP(C11325,Produtos!A:B,2,FALSE),"")</f>
        <v/>
      </c>
      <c r="F11325" s="10">
        <f>IFERROR(INDEX(Lotes!$E:$E,MATCH(1,(Lotes!$A:$A=C11325)*(Lotes!$C:$C=E11325),0)),"")</f>
        <v/>
      </c>
      <c r="G11325" s="14" t="n"/>
    </row>
    <row r="11326">
      <c r="A11326" s="10" t="n"/>
      <c r="D11326">
        <f>IFERROR(VLOOKUP(C11326,Produtos!A:B,2,FALSE),"")</f>
        <v/>
      </c>
      <c r="F11326" s="10">
        <f>IFERROR(INDEX(Lotes!$E:$E,MATCH(1,(Lotes!$A:$A=C11326)*(Lotes!$C:$C=E11326),0)),"")</f>
        <v/>
      </c>
      <c r="G11326" s="14" t="n"/>
    </row>
    <row r="11327">
      <c r="A11327" s="10" t="n"/>
      <c r="D11327">
        <f>IFERROR(VLOOKUP(C11327,Produtos!A:B,2,FALSE),"")</f>
        <v/>
      </c>
      <c r="F11327" s="10">
        <f>IFERROR(INDEX(Lotes!$E:$E,MATCH(1,(Lotes!$A:$A=C11327)*(Lotes!$C:$C=E11327),0)),"")</f>
        <v/>
      </c>
      <c r="G11327" s="14" t="n"/>
    </row>
    <row r="11328">
      <c r="A11328" s="10" t="n"/>
      <c r="D11328">
        <f>IFERROR(VLOOKUP(C11328,Produtos!A:B,2,FALSE),"")</f>
        <v/>
      </c>
      <c r="F11328" s="10">
        <f>IFERROR(INDEX(Lotes!$E:$E,MATCH(1,(Lotes!$A:$A=C11328)*(Lotes!$C:$C=E11328),0)),"")</f>
        <v/>
      </c>
      <c r="G11328" s="14" t="n"/>
    </row>
    <row r="11329">
      <c r="A11329" s="10" t="n"/>
      <c r="D11329">
        <f>IFERROR(VLOOKUP(C11329,Produtos!A:B,2,FALSE),"")</f>
        <v/>
      </c>
      <c r="F11329" s="10">
        <f>IFERROR(INDEX(Lotes!$E:$E,MATCH(1,(Lotes!$A:$A=C11329)*(Lotes!$C:$C=E11329),0)),"")</f>
        <v/>
      </c>
      <c r="G11329" s="14" t="n"/>
    </row>
    <row r="11330">
      <c r="A11330" s="10" t="n"/>
      <c r="D11330">
        <f>IFERROR(VLOOKUP(C11330,Produtos!A:B,2,FALSE),"")</f>
        <v/>
      </c>
      <c r="F11330" s="10">
        <f>IFERROR(INDEX(Lotes!$E:$E,MATCH(1,(Lotes!$A:$A=C11330)*(Lotes!$C:$C=E11330),0)),"")</f>
        <v/>
      </c>
      <c r="G11330" s="14" t="n"/>
    </row>
    <row r="11331">
      <c r="A11331" s="10" t="n"/>
      <c r="D11331">
        <f>IFERROR(VLOOKUP(C11331,Produtos!A:B,2,FALSE),"")</f>
        <v/>
      </c>
      <c r="F11331" s="10">
        <f>IFERROR(INDEX(Lotes!$E:$E,MATCH(1,(Lotes!$A:$A=C11331)*(Lotes!$C:$C=E11331),0)),"")</f>
        <v/>
      </c>
      <c r="G11331" s="14" t="n"/>
    </row>
    <row r="11332">
      <c r="A11332" s="10" t="n"/>
      <c r="D11332">
        <f>IFERROR(VLOOKUP(C11332,Produtos!A:B,2,FALSE),"")</f>
        <v/>
      </c>
      <c r="F11332" s="10">
        <f>IFERROR(INDEX(Lotes!$E:$E,MATCH(1,(Lotes!$A:$A=C11332)*(Lotes!$C:$C=E11332),0)),"")</f>
        <v/>
      </c>
      <c r="G11332" s="14" t="n"/>
    </row>
    <row r="11333">
      <c r="A11333" s="10" t="n"/>
      <c r="D11333">
        <f>IFERROR(VLOOKUP(C11333,Produtos!A:B,2,FALSE),"")</f>
        <v/>
      </c>
      <c r="F11333" s="10">
        <f>IFERROR(INDEX(Lotes!$E:$E,MATCH(1,(Lotes!$A:$A=C11333)*(Lotes!$C:$C=E11333),0)),"")</f>
        <v/>
      </c>
      <c r="G11333" s="14" t="n"/>
    </row>
    <row r="11334">
      <c r="A11334" s="10" t="n"/>
      <c r="D11334">
        <f>IFERROR(VLOOKUP(C11334,Produtos!A:B,2,FALSE),"")</f>
        <v/>
      </c>
      <c r="F11334" s="10">
        <f>IFERROR(INDEX(Lotes!$E:$E,MATCH(1,(Lotes!$A:$A=C11334)*(Lotes!$C:$C=E11334),0)),"")</f>
        <v/>
      </c>
      <c r="G11334" s="14" t="n"/>
    </row>
    <row r="11335">
      <c r="A11335" s="10" t="n"/>
      <c r="D11335">
        <f>IFERROR(VLOOKUP(C11335,Produtos!A:B,2,FALSE),"")</f>
        <v/>
      </c>
      <c r="F11335" s="10">
        <f>IFERROR(INDEX(Lotes!$E:$E,MATCH(1,(Lotes!$A:$A=C11335)*(Lotes!$C:$C=E11335),0)),"")</f>
        <v/>
      </c>
      <c r="G11335" s="14" t="n"/>
    </row>
    <row r="11336">
      <c r="A11336" s="10" t="n"/>
      <c r="D11336">
        <f>IFERROR(VLOOKUP(C11336,Produtos!A:B,2,FALSE),"")</f>
        <v/>
      </c>
      <c r="F11336" s="10">
        <f>IFERROR(INDEX(Lotes!$E:$E,MATCH(1,(Lotes!$A:$A=C11336)*(Lotes!$C:$C=E11336),0)),"")</f>
        <v/>
      </c>
      <c r="G11336" s="14" t="n"/>
    </row>
    <row r="11337">
      <c r="A11337" s="10" t="n"/>
      <c r="D11337">
        <f>IFERROR(VLOOKUP(C11337,Produtos!A:B,2,FALSE),"")</f>
        <v/>
      </c>
      <c r="F11337" s="10">
        <f>IFERROR(INDEX(Lotes!$E:$E,MATCH(1,(Lotes!$A:$A=C11337)*(Lotes!$C:$C=E11337),0)),"")</f>
        <v/>
      </c>
      <c r="G11337" s="14" t="n"/>
    </row>
    <row r="11338">
      <c r="A11338" s="10" t="n"/>
      <c r="D11338">
        <f>IFERROR(VLOOKUP(C11338,Produtos!A:B,2,FALSE),"")</f>
        <v/>
      </c>
      <c r="F11338" s="10">
        <f>IFERROR(INDEX(Lotes!$E:$E,MATCH(1,(Lotes!$A:$A=C11338)*(Lotes!$C:$C=E11338),0)),"")</f>
        <v/>
      </c>
      <c r="G11338" s="14" t="n"/>
    </row>
    <row r="11339">
      <c r="A11339" s="10" t="n"/>
      <c r="D11339">
        <f>IFERROR(VLOOKUP(C11339,Produtos!A:B,2,FALSE),"")</f>
        <v/>
      </c>
      <c r="F11339" s="10">
        <f>IFERROR(INDEX(Lotes!$E:$E,MATCH(1,(Lotes!$A:$A=C11339)*(Lotes!$C:$C=E11339),0)),"")</f>
        <v/>
      </c>
      <c r="G11339" s="14" t="n"/>
    </row>
    <row r="11340">
      <c r="A11340" s="10" t="n"/>
      <c r="D11340">
        <f>IFERROR(VLOOKUP(C11340,Produtos!A:B,2,FALSE),"")</f>
        <v/>
      </c>
      <c r="F11340" s="10">
        <f>IFERROR(INDEX(Lotes!$E:$E,MATCH(1,(Lotes!$A:$A=C11340)*(Lotes!$C:$C=E11340),0)),"")</f>
        <v/>
      </c>
      <c r="G11340" s="14" t="n"/>
    </row>
    <row r="11341">
      <c r="A11341" s="10" t="n"/>
      <c r="D11341">
        <f>IFERROR(VLOOKUP(C11341,Produtos!A:B,2,FALSE),"")</f>
        <v/>
      </c>
      <c r="F11341" s="10">
        <f>IFERROR(INDEX(Lotes!$E:$E,MATCH(1,(Lotes!$A:$A=C11341)*(Lotes!$C:$C=E11341),0)),"")</f>
        <v/>
      </c>
      <c r="G11341" s="14" t="n"/>
    </row>
    <row r="11342">
      <c r="A11342" s="10" t="n"/>
      <c r="D11342">
        <f>IFERROR(VLOOKUP(C11342,Produtos!A:B,2,FALSE),"")</f>
        <v/>
      </c>
      <c r="F11342" s="10">
        <f>IFERROR(INDEX(Lotes!$E:$E,MATCH(1,(Lotes!$A:$A=C11342)*(Lotes!$C:$C=E11342),0)),"")</f>
        <v/>
      </c>
      <c r="G11342" s="14" t="n"/>
    </row>
    <row r="11343">
      <c r="A11343" s="10" t="n"/>
      <c r="D11343">
        <f>IFERROR(VLOOKUP(C11343,Produtos!A:B,2,FALSE),"")</f>
        <v/>
      </c>
      <c r="F11343" s="10">
        <f>IFERROR(INDEX(Lotes!$E:$E,MATCH(1,(Lotes!$A:$A=C11343)*(Lotes!$C:$C=E11343),0)),"")</f>
        <v/>
      </c>
      <c r="G11343" s="14" t="n"/>
    </row>
    <row r="11344">
      <c r="A11344" s="10" t="n"/>
      <c r="D11344">
        <f>IFERROR(VLOOKUP(C11344,Produtos!A:B,2,FALSE),"")</f>
        <v/>
      </c>
      <c r="F11344" s="10">
        <f>IFERROR(INDEX(Lotes!$E:$E,MATCH(1,(Lotes!$A:$A=C11344)*(Lotes!$C:$C=E11344),0)),"")</f>
        <v/>
      </c>
      <c r="G11344" s="14" t="n"/>
    </row>
    <row r="11345">
      <c r="A11345" s="10" t="n"/>
      <c r="D11345">
        <f>IFERROR(VLOOKUP(C11345,Produtos!A:B,2,FALSE),"")</f>
        <v/>
      </c>
      <c r="F11345" s="10">
        <f>IFERROR(INDEX(Lotes!$E:$E,MATCH(1,(Lotes!$A:$A=C11345)*(Lotes!$C:$C=E11345),0)),"")</f>
        <v/>
      </c>
      <c r="G11345" s="14" t="n"/>
    </row>
    <row r="11346">
      <c r="A11346" s="10" t="n"/>
      <c r="D11346">
        <f>IFERROR(VLOOKUP(C11346,Produtos!A:B,2,FALSE),"")</f>
        <v/>
      </c>
      <c r="F11346" s="10">
        <f>IFERROR(INDEX(Lotes!$E:$E,MATCH(1,(Lotes!$A:$A=C11346)*(Lotes!$C:$C=E11346),0)),"")</f>
        <v/>
      </c>
      <c r="G11346" s="14" t="n"/>
    </row>
    <row r="11347">
      <c r="A11347" s="10" t="n"/>
      <c r="D11347">
        <f>IFERROR(VLOOKUP(C11347,Produtos!A:B,2,FALSE),"")</f>
        <v/>
      </c>
      <c r="F11347" s="10">
        <f>IFERROR(INDEX(Lotes!$E:$E,MATCH(1,(Lotes!$A:$A=C11347)*(Lotes!$C:$C=E11347),0)),"")</f>
        <v/>
      </c>
      <c r="G11347" s="14" t="n"/>
    </row>
    <row r="11348">
      <c r="A11348" s="10" t="n"/>
      <c r="D11348">
        <f>IFERROR(VLOOKUP(C11348,Produtos!A:B,2,FALSE),"")</f>
        <v/>
      </c>
      <c r="F11348" s="10">
        <f>IFERROR(INDEX(Lotes!$E:$E,MATCH(1,(Lotes!$A:$A=C11348)*(Lotes!$C:$C=E11348),0)),"")</f>
        <v/>
      </c>
      <c r="G11348" s="14" t="n"/>
    </row>
    <row r="11349">
      <c r="A11349" s="10" t="n"/>
      <c r="D11349">
        <f>IFERROR(VLOOKUP(C11349,Produtos!A:B,2,FALSE),"")</f>
        <v/>
      </c>
      <c r="F11349" s="10">
        <f>IFERROR(INDEX(Lotes!$E:$E,MATCH(1,(Lotes!$A:$A=C11349)*(Lotes!$C:$C=E11349),0)),"")</f>
        <v/>
      </c>
      <c r="G11349" s="14" t="n"/>
    </row>
    <row r="11350">
      <c r="A11350" s="10" t="n"/>
      <c r="D11350">
        <f>IFERROR(VLOOKUP(C11350,Produtos!A:B,2,FALSE),"")</f>
        <v/>
      </c>
      <c r="F11350" s="10">
        <f>IFERROR(INDEX(Lotes!$E:$E,MATCH(1,(Lotes!$A:$A=C11350)*(Lotes!$C:$C=E11350),0)),"")</f>
        <v/>
      </c>
      <c r="G11350" s="14" t="n"/>
    </row>
    <row r="11351">
      <c r="A11351" s="10" t="n"/>
      <c r="D11351">
        <f>IFERROR(VLOOKUP(C11351,Produtos!A:B,2,FALSE),"")</f>
        <v/>
      </c>
      <c r="F11351" s="10">
        <f>IFERROR(INDEX(Lotes!$E:$E,MATCH(1,(Lotes!$A:$A=C11351)*(Lotes!$C:$C=E11351),0)),"")</f>
        <v/>
      </c>
      <c r="G11351" s="14" t="n"/>
    </row>
    <row r="11352">
      <c r="A11352" s="10" t="n"/>
      <c r="D11352">
        <f>IFERROR(VLOOKUP(C11352,Produtos!A:B,2,FALSE),"")</f>
        <v/>
      </c>
      <c r="F11352" s="10">
        <f>IFERROR(INDEX(Lotes!$E:$E,MATCH(1,(Lotes!$A:$A=C11352)*(Lotes!$C:$C=E11352),0)),"")</f>
        <v/>
      </c>
      <c r="G11352" s="14" t="n"/>
    </row>
    <row r="11353">
      <c r="A11353" s="10" t="n"/>
      <c r="D11353">
        <f>IFERROR(VLOOKUP(C11353,Produtos!A:B,2,FALSE),"")</f>
        <v/>
      </c>
      <c r="F11353" s="10">
        <f>IFERROR(INDEX(Lotes!$E:$E,MATCH(1,(Lotes!$A:$A=C11353)*(Lotes!$C:$C=E11353),0)),"")</f>
        <v/>
      </c>
      <c r="G11353" s="14" t="n"/>
    </row>
    <row r="11354">
      <c r="A11354" s="10" t="n"/>
      <c r="D11354">
        <f>IFERROR(VLOOKUP(C11354,Produtos!A:B,2,FALSE),"")</f>
        <v/>
      </c>
      <c r="F11354" s="10">
        <f>IFERROR(INDEX(Lotes!$E:$E,MATCH(1,(Lotes!$A:$A=C11354)*(Lotes!$C:$C=E11354),0)),"")</f>
        <v/>
      </c>
      <c r="G11354" s="14" t="n"/>
    </row>
    <row r="11355">
      <c r="A11355" s="10" t="n"/>
      <c r="D11355">
        <f>IFERROR(VLOOKUP(C11355,Produtos!A:B,2,FALSE),"")</f>
        <v/>
      </c>
      <c r="F11355" s="10">
        <f>IFERROR(INDEX(Lotes!$E:$E,MATCH(1,(Lotes!$A:$A=C11355)*(Lotes!$C:$C=E11355),0)),"")</f>
        <v/>
      </c>
      <c r="G11355" s="14" t="n"/>
    </row>
    <row r="11356">
      <c r="A11356" s="10" t="n"/>
      <c r="D11356">
        <f>IFERROR(VLOOKUP(C11356,Produtos!A:B,2,FALSE),"")</f>
        <v/>
      </c>
      <c r="F11356" s="10">
        <f>IFERROR(INDEX(Lotes!$E:$E,MATCH(1,(Lotes!$A:$A=C11356)*(Lotes!$C:$C=E11356),0)),"")</f>
        <v/>
      </c>
      <c r="G11356" s="14" t="n"/>
    </row>
    <row r="11357">
      <c r="A11357" s="10" t="n"/>
      <c r="D11357">
        <f>IFERROR(VLOOKUP(C11357,Produtos!A:B,2,FALSE),"")</f>
        <v/>
      </c>
      <c r="F11357" s="10">
        <f>IFERROR(INDEX(Lotes!$E:$E,MATCH(1,(Lotes!$A:$A=C11357)*(Lotes!$C:$C=E11357),0)),"")</f>
        <v/>
      </c>
      <c r="G11357" s="14" t="n"/>
    </row>
    <row r="11358">
      <c r="A11358" s="10" t="n"/>
      <c r="D11358">
        <f>IFERROR(VLOOKUP(C11358,Produtos!A:B,2,FALSE),"")</f>
        <v/>
      </c>
      <c r="F11358" s="10">
        <f>IFERROR(INDEX(Lotes!$E:$E,MATCH(1,(Lotes!$A:$A=C11358)*(Lotes!$C:$C=E11358),0)),"")</f>
        <v/>
      </c>
      <c r="G11358" s="14" t="n"/>
    </row>
    <row r="11359">
      <c r="A11359" s="10" t="n"/>
      <c r="D11359">
        <f>IFERROR(VLOOKUP(C11359,Produtos!A:B,2,FALSE),"")</f>
        <v/>
      </c>
      <c r="F11359" s="10">
        <f>IFERROR(INDEX(Lotes!$E:$E,MATCH(1,(Lotes!$A:$A=C11359)*(Lotes!$C:$C=E11359),0)),"")</f>
        <v/>
      </c>
      <c r="G11359" s="14" t="n"/>
    </row>
    <row r="11360">
      <c r="A11360" s="10" t="n"/>
      <c r="D11360">
        <f>IFERROR(VLOOKUP(C11360,Produtos!A:B,2,FALSE),"")</f>
        <v/>
      </c>
      <c r="F11360" s="10">
        <f>IFERROR(INDEX(Lotes!$E:$E,MATCH(1,(Lotes!$A:$A=C11360)*(Lotes!$C:$C=E11360),0)),"")</f>
        <v/>
      </c>
      <c r="G11360" s="14" t="n"/>
    </row>
    <row r="11361">
      <c r="A11361" s="10" t="n"/>
      <c r="D11361">
        <f>IFERROR(VLOOKUP(C11361,Produtos!A:B,2,FALSE),"")</f>
        <v/>
      </c>
      <c r="F11361" s="10">
        <f>IFERROR(INDEX(Lotes!$E:$E,MATCH(1,(Lotes!$A:$A=C11361)*(Lotes!$C:$C=E11361),0)),"")</f>
        <v/>
      </c>
      <c r="G11361" s="14" t="n"/>
    </row>
    <row r="11362">
      <c r="A11362" s="10" t="n"/>
      <c r="D11362">
        <f>IFERROR(VLOOKUP(C11362,Produtos!A:B,2,FALSE),"")</f>
        <v/>
      </c>
      <c r="F11362" s="10">
        <f>IFERROR(INDEX(Lotes!$E:$E,MATCH(1,(Lotes!$A:$A=C11362)*(Lotes!$C:$C=E11362),0)),"")</f>
        <v/>
      </c>
      <c r="G11362" s="14" t="n"/>
    </row>
    <row r="11363">
      <c r="A11363" s="10" t="n"/>
      <c r="D11363">
        <f>IFERROR(VLOOKUP(C11363,Produtos!A:B,2,FALSE),"")</f>
        <v/>
      </c>
      <c r="F11363" s="10">
        <f>IFERROR(INDEX(Lotes!$E:$E,MATCH(1,(Lotes!$A:$A=C11363)*(Lotes!$C:$C=E11363),0)),"")</f>
        <v/>
      </c>
      <c r="G11363" s="14" t="n"/>
    </row>
    <row r="11364">
      <c r="A11364" s="10" t="n"/>
      <c r="D11364">
        <f>IFERROR(VLOOKUP(C11364,Produtos!A:B,2,FALSE),"")</f>
        <v/>
      </c>
      <c r="F11364" s="10">
        <f>IFERROR(INDEX(Lotes!$E:$E,MATCH(1,(Lotes!$A:$A=C11364)*(Lotes!$C:$C=E11364),0)),"")</f>
        <v/>
      </c>
      <c r="G11364" s="14" t="n"/>
    </row>
    <row r="11365">
      <c r="A11365" s="10" t="n"/>
      <c r="D11365">
        <f>IFERROR(VLOOKUP(C11365,Produtos!A:B,2,FALSE),"")</f>
        <v/>
      </c>
      <c r="F11365" s="10">
        <f>IFERROR(INDEX(Lotes!$E:$E,MATCH(1,(Lotes!$A:$A=C11365)*(Lotes!$C:$C=E11365),0)),"")</f>
        <v/>
      </c>
      <c r="G11365" s="14" t="n"/>
    </row>
    <row r="11366">
      <c r="A11366" s="10" t="n"/>
      <c r="D11366">
        <f>IFERROR(VLOOKUP(C11366,Produtos!A:B,2,FALSE),"")</f>
        <v/>
      </c>
      <c r="F11366" s="10">
        <f>IFERROR(INDEX(Lotes!$E:$E,MATCH(1,(Lotes!$A:$A=C11366)*(Lotes!$C:$C=E11366),0)),"")</f>
        <v/>
      </c>
      <c r="G11366" s="14" t="n"/>
    </row>
    <row r="11367">
      <c r="A11367" s="10" t="n"/>
      <c r="D11367">
        <f>IFERROR(VLOOKUP(C11367,Produtos!A:B,2,FALSE),"")</f>
        <v/>
      </c>
      <c r="F11367" s="10">
        <f>IFERROR(INDEX(Lotes!$E:$E,MATCH(1,(Lotes!$A:$A=C11367)*(Lotes!$C:$C=E11367),0)),"")</f>
        <v/>
      </c>
      <c r="G11367" s="14" t="n"/>
    </row>
    <row r="11368">
      <c r="A11368" s="10" t="n"/>
      <c r="D11368">
        <f>IFERROR(VLOOKUP(C11368,Produtos!A:B,2,FALSE),"")</f>
        <v/>
      </c>
      <c r="F11368" s="10">
        <f>IFERROR(INDEX(Lotes!$E:$E,MATCH(1,(Lotes!$A:$A=C11368)*(Lotes!$C:$C=E11368),0)),"")</f>
        <v/>
      </c>
      <c r="G11368" s="14" t="n"/>
    </row>
    <row r="11369">
      <c r="A11369" s="10" t="n"/>
      <c r="D11369">
        <f>IFERROR(VLOOKUP(C11369,Produtos!A:B,2,FALSE),"")</f>
        <v/>
      </c>
      <c r="F11369" s="10">
        <f>IFERROR(INDEX(Lotes!$E:$E,MATCH(1,(Lotes!$A:$A=C11369)*(Lotes!$C:$C=E11369),0)),"")</f>
        <v/>
      </c>
      <c r="G11369" s="14" t="n"/>
    </row>
    <row r="11370">
      <c r="A11370" s="10" t="n"/>
      <c r="D11370">
        <f>IFERROR(VLOOKUP(C11370,Produtos!A:B,2,FALSE),"")</f>
        <v/>
      </c>
      <c r="F11370" s="10">
        <f>IFERROR(INDEX(Lotes!$E:$E,MATCH(1,(Lotes!$A:$A=C11370)*(Lotes!$C:$C=E11370),0)),"")</f>
        <v/>
      </c>
      <c r="G11370" s="14" t="n"/>
    </row>
    <row r="11371">
      <c r="A11371" s="10" t="n"/>
      <c r="D11371">
        <f>IFERROR(VLOOKUP(C11371,Produtos!A:B,2,FALSE),"")</f>
        <v/>
      </c>
      <c r="F11371" s="10">
        <f>IFERROR(INDEX(Lotes!$E:$E,MATCH(1,(Lotes!$A:$A=C11371)*(Lotes!$C:$C=E11371),0)),"")</f>
        <v/>
      </c>
      <c r="G11371" s="14" t="n"/>
    </row>
    <row r="11372">
      <c r="A11372" s="10" t="n"/>
      <c r="D11372">
        <f>IFERROR(VLOOKUP(C11372,Produtos!A:B,2,FALSE),"")</f>
        <v/>
      </c>
      <c r="F11372" s="10">
        <f>IFERROR(INDEX(Lotes!$E:$E,MATCH(1,(Lotes!$A:$A=C11372)*(Lotes!$C:$C=E11372),0)),"")</f>
        <v/>
      </c>
      <c r="G11372" s="14" t="n"/>
    </row>
    <row r="11373">
      <c r="A11373" s="10" t="n"/>
      <c r="D11373">
        <f>IFERROR(VLOOKUP(C11373,Produtos!A:B,2,FALSE),"")</f>
        <v/>
      </c>
      <c r="F11373" s="10">
        <f>IFERROR(INDEX(Lotes!$E:$E,MATCH(1,(Lotes!$A:$A=C11373)*(Lotes!$C:$C=E11373),0)),"")</f>
        <v/>
      </c>
      <c r="G11373" s="14" t="n"/>
    </row>
    <row r="11374">
      <c r="A11374" s="10" t="n"/>
      <c r="D11374">
        <f>IFERROR(VLOOKUP(C11374,Produtos!A:B,2,FALSE),"")</f>
        <v/>
      </c>
      <c r="F11374" s="10">
        <f>IFERROR(INDEX(Lotes!$E:$E,MATCH(1,(Lotes!$A:$A=C11374)*(Lotes!$C:$C=E11374),0)),"")</f>
        <v/>
      </c>
      <c r="G11374" s="14" t="n"/>
    </row>
    <row r="11375">
      <c r="A11375" s="10" t="n"/>
      <c r="D11375">
        <f>IFERROR(VLOOKUP(C11375,Produtos!A:B,2,FALSE),"")</f>
        <v/>
      </c>
      <c r="F11375" s="10">
        <f>IFERROR(INDEX(Lotes!$E:$E,MATCH(1,(Lotes!$A:$A=C11375)*(Lotes!$C:$C=E11375),0)),"")</f>
        <v/>
      </c>
      <c r="G11375" s="14" t="n"/>
    </row>
    <row r="11376">
      <c r="A11376" s="10" t="n"/>
      <c r="D11376">
        <f>IFERROR(VLOOKUP(C11376,Produtos!A:B,2,FALSE),"")</f>
        <v/>
      </c>
      <c r="F11376" s="10">
        <f>IFERROR(INDEX(Lotes!$E:$E,MATCH(1,(Lotes!$A:$A=C11376)*(Lotes!$C:$C=E11376),0)),"")</f>
        <v/>
      </c>
      <c r="G11376" s="14" t="n"/>
    </row>
    <row r="11377">
      <c r="A11377" s="10" t="n"/>
      <c r="D11377">
        <f>IFERROR(VLOOKUP(C11377,Produtos!A:B,2,FALSE),"")</f>
        <v/>
      </c>
      <c r="F11377" s="10">
        <f>IFERROR(INDEX(Lotes!$E:$E,MATCH(1,(Lotes!$A:$A=C11377)*(Lotes!$C:$C=E11377),0)),"")</f>
        <v/>
      </c>
      <c r="G11377" s="14" t="n"/>
    </row>
    <row r="11378">
      <c r="A11378" s="10" t="n"/>
      <c r="D11378">
        <f>IFERROR(VLOOKUP(C11378,Produtos!A:B,2,FALSE),"")</f>
        <v/>
      </c>
      <c r="F11378" s="10">
        <f>IFERROR(INDEX(Lotes!$E:$E,MATCH(1,(Lotes!$A:$A=C11378)*(Lotes!$C:$C=E11378),0)),"")</f>
        <v/>
      </c>
      <c r="G11378" s="14" t="n"/>
    </row>
    <row r="11379">
      <c r="A11379" s="10" t="n"/>
      <c r="D11379">
        <f>IFERROR(VLOOKUP(C11379,Produtos!A:B,2,FALSE),"")</f>
        <v/>
      </c>
      <c r="F11379" s="10">
        <f>IFERROR(INDEX(Lotes!$E:$E,MATCH(1,(Lotes!$A:$A=C11379)*(Lotes!$C:$C=E11379),0)),"")</f>
        <v/>
      </c>
      <c r="G11379" s="14" t="n"/>
    </row>
    <row r="11380">
      <c r="A11380" s="10" t="n"/>
      <c r="D11380">
        <f>IFERROR(VLOOKUP(C11380,Produtos!A:B,2,FALSE),"")</f>
        <v/>
      </c>
      <c r="F11380" s="10">
        <f>IFERROR(INDEX(Lotes!$E:$E,MATCH(1,(Lotes!$A:$A=C11380)*(Lotes!$C:$C=E11380),0)),"")</f>
        <v/>
      </c>
      <c r="G11380" s="14" t="n"/>
    </row>
    <row r="11381">
      <c r="A11381" s="10" t="n"/>
      <c r="D11381">
        <f>IFERROR(VLOOKUP(C11381,Produtos!A:B,2,FALSE),"")</f>
        <v/>
      </c>
      <c r="F11381" s="10">
        <f>IFERROR(INDEX(Lotes!$E:$E,MATCH(1,(Lotes!$A:$A=C11381)*(Lotes!$C:$C=E11381),0)),"")</f>
        <v/>
      </c>
      <c r="G11381" s="14" t="n"/>
    </row>
    <row r="11382">
      <c r="A11382" s="10" t="n"/>
      <c r="D11382">
        <f>IFERROR(VLOOKUP(C11382,Produtos!A:B,2,FALSE),"")</f>
        <v/>
      </c>
      <c r="F11382" s="10">
        <f>IFERROR(INDEX(Lotes!$E:$E,MATCH(1,(Lotes!$A:$A=C11382)*(Lotes!$C:$C=E11382),0)),"")</f>
        <v/>
      </c>
      <c r="G11382" s="14" t="n"/>
    </row>
    <row r="11383">
      <c r="A11383" s="10" t="n"/>
      <c r="D11383">
        <f>IFERROR(VLOOKUP(C11383,Produtos!A:B,2,FALSE),"")</f>
        <v/>
      </c>
      <c r="F11383" s="10">
        <f>IFERROR(INDEX(Lotes!$E:$E,MATCH(1,(Lotes!$A:$A=C11383)*(Lotes!$C:$C=E11383),0)),"")</f>
        <v/>
      </c>
      <c r="G11383" s="14" t="n"/>
    </row>
    <row r="11384">
      <c r="A11384" s="10" t="n"/>
      <c r="D11384">
        <f>IFERROR(VLOOKUP(C11384,Produtos!A:B,2,FALSE),"")</f>
        <v/>
      </c>
      <c r="F11384" s="10">
        <f>IFERROR(INDEX(Lotes!$E:$E,MATCH(1,(Lotes!$A:$A=C11384)*(Lotes!$C:$C=E11384),0)),"")</f>
        <v/>
      </c>
      <c r="G11384" s="14" t="n"/>
    </row>
    <row r="11385">
      <c r="A11385" s="10" t="n"/>
      <c r="D11385">
        <f>IFERROR(VLOOKUP(C11385,Produtos!A:B,2,FALSE),"")</f>
        <v/>
      </c>
      <c r="F11385" s="10">
        <f>IFERROR(INDEX(Lotes!$E:$E,MATCH(1,(Lotes!$A:$A=C11385)*(Lotes!$C:$C=E11385),0)),"")</f>
        <v/>
      </c>
      <c r="G11385" s="14" t="n"/>
    </row>
    <row r="11386">
      <c r="A11386" s="10" t="n"/>
      <c r="D11386">
        <f>IFERROR(VLOOKUP(C11386,Produtos!A:B,2,FALSE),"")</f>
        <v/>
      </c>
      <c r="F11386" s="10">
        <f>IFERROR(INDEX(Lotes!$E:$E,MATCH(1,(Lotes!$A:$A=C11386)*(Lotes!$C:$C=E11386),0)),"")</f>
        <v/>
      </c>
      <c r="G11386" s="14" t="n"/>
    </row>
    <row r="11387">
      <c r="A11387" s="10" t="n"/>
      <c r="D11387">
        <f>IFERROR(VLOOKUP(C11387,Produtos!A:B,2,FALSE),"")</f>
        <v/>
      </c>
      <c r="F11387" s="10">
        <f>IFERROR(INDEX(Lotes!$E:$E,MATCH(1,(Lotes!$A:$A=C11387)*(Lotes!$C:$C=E11387),0)),"")</f>
        <v/>
      </c>
      <c r="G11387" s="14" t="n"/>
    </row>
    <row r="11388">
      <c r="A11388" s="10" t="n"/>
      <c r="D11388">
        <f>IFERROR(VLOOKUP(C11388,Produtos!A:B,2,FALSE),"")</f>
        <v/>
      </c>
      <c r="F11388" s="10">
        <f>IFERROR(INDEX(Lotes!$E:$E,MATCH(1,(Lotes!$A:$A=C11388)*(Lotes!$C:$C=E11388),0)),"")</f>
        <v/>
      </c>
      <c r="G11388" s="14" t="n"/>
    </row>
    <row r="11389">
      <c r="A11389" s="10" t="n"/>
      <c r="D11389">
        <f>IFERROR(VLOOKUP(C11389,Produtos!A:B,2,FALSE),"")</f>
        <v/>
      </c>
      <c r="F11389" s="10">
        <f>IFERROR(INDEX(Lotes!$E:$E,MATCH(1,(Lotes!$A:$A=C11389)*(Lotes!$C:$C=E11389),0)),"")</f>
        <v/>
      </c>
      <c r="G11389" s="14" t="n"/>
    </row>
    <row r="11390">
      <c r="A11390" s="10" t="n"/>
      <c r="D11390">
        <f>IFERROR(VLOOKUP(C11390,Produtos!A:B,2,FALSE),"")</f>
        <v/>
      </c>
      <c r="F11390" s="10">
        <f>IFERROR(INDEX(Lotes!$E:$E,MATCH(1,(Lotes!$A:$A=C11390)*(Lotes!$C:$C=E11390),0)),"")</f>
        <v/>
      </c>
      <c r="G11390" s="14" t="n"/>
    </row>
    <row r="11391">
      <c r="A11391" s="10" t="n"/>
      <c r="D11391">
        <f>IFERROR(VLOOKUP(C11391,Produtos!A:B,2,FALSE),"")</f>
        <v/>
      </c>
      <c r="F11391" s="10">
        <f>IFERROR(INDEX(Lotes!$E:$E,MATCH(1,(Lotes!$A:$A=C11391)*(Lotes!$C:$C=E11391),0)),"")</f>
        <v/>
      </c>
      <c r="G11391" s="14" t="n"/>
    </row>
    <row r="11392">
      <c r="A11392" s="10" t="n"/>
      <c r="D11392">
        <f>IFERROR(VLOOKUP(C11392,Produtos!A:B,2,FALSE),"")</f>
        <v/>
      </c>
      <c r="F11392" s="10">
        <f>IFERROR(INDEX(Lotes!$E:$E,MATCH(1,(Lotes!$A:$A=C11392)*(Lotes!$C:$C=E11392),0)),"")</f>
        <v/>
      </c>
      <c r="G11392" s="14" t="n"/>
    </row>
    <row r="11393">
      <c r="A11393" s="10" t="n"/>
      <c r="D11393">
        <f>IFERROR(VLOOKUP(C11393,Produtos!A:B,2,FALSE),"")</f>
        <v/>
      </c>
      <c r="F11393" s="10">
        <f>IFERROR(INDEX(Lotes!$E:$E,MATCH(1,(Lotes!$A:$A=C11393)*(Lotes!$C:$C=E11393),0)),"")</f>
        <v/>
      </c>
      <c r="G11393" s="14" t="n"/>
    </row>
    <row r="11394">
      <c r="A11394" s="10" t="n"/>
      <c r="D11394">
        <f>IFERROR(VLOOKUP(C11394,Produtos!A:B,2,FALSE),"")</f>
        <v/>
      </c>
      <c r="F11394" s="10">
        <f>IFERROR(INDEX(Lotes!$E:$E,MATCH(1,(Lotes!$A:$A=C11394)*(Lotes!$C:$C=E11394),0)),"")</f>
        <v/>
      </c>
      <c r="G11394" s="14" t="n"/>
    </row>
    <row r="11395">
      <c r="A11395" s="10" t="n"/>
      <c r="D11395">
        <f>IFERROR(VLOOKUP(C11395,Produtos!A:B,2,FALSE),"")</f>
        <v/>
      </c>
      <c r="F11395" s="10">
        <f>IFERROR(INDEX(Lotes!$E:$E,MATCH(1,(Lotes!$A:$A=C11395)*(Lotes!$C:$C=E11395),0)),"")</f>
        <v/>
      </c>
      <c r="G11395" s="14" t="n"/>
    </row>
    <row r="11396">
      <c r="A11396" s="10" t="n"/>
      <c r="D11396">
        <f>IFERROR(VLOOKUP(C11396,Produtos!A:B,2,FALSE),"")</f>
        <v/>
      </c>
      <c r="F11396" s="10">
        <f>IFERROR(INDEX(Lotes!$E:$E,MATCH(1,(Lotes!$A:$A=C11396)*(Lotes!$C:$C=E11396),0)),"")</f>
        <v/>
      </c>
      <c r="G11396" s="14" t="n"/>
    </row>
    <row r="11397">
      <c r="A11397" s="10" t="n"/>
      <c r="D11397">
        <f>IFERROR(VLOOKUP(C11397,Produtos!A:B,2,FALSE),"")</f>
        <v/>
      </c>
      <c r="F11397" s="10">
        <f>IFERROR(INDEX(Lotes!$E:$E,MATCH(1,(Lotes!$A:$A=C11397)*(Lotes!$C:$C=E11397),0)),"")</f>
        <v/>
      </c>
      <c r="G11397" s="14" t="n"/>
    </row>
    <row r="11398">
      <c r="A11398" s="10" t="n"/>
      <c r="D11398">
        <f>IFERROR(VLOOKUP(C11398,Produtos!A:B,2,FALSE),"")</f>
        <v/>
      </c>
      <c r="F11398" s="10">
        <f>IFERROR(INDEX(Lotes!$E:$E,MATCH(1,(Lotes!$A:$A=C11398)*(Lotes!$C:$C=E11398),0)),"")</f>
        <v/>
      </c>
      <c r="G11398" s="14" t="n"/>
    </row>
    <row r="11399">
      <c r="A11399" s="10" t="n"/>
      <c r="D11399">
        <f>IFERROR(VLOOKUP(C11399,Produtos!A:B,2,FALSE),"")</f>
        <v/>
      </c>
      <c r="F11399" s="10">
        <f>IFERROR(INDEX(Lotes!$E:$E,MATCH(1,(Lotes!$A:$A=C11399)*(Lotes!$C:$C=E11399),0)),"")</f>
        <v/>
      </c>
      <c r="G11399" s="14" t="n"/>
    </row>
    <row r="11400">
      <c r="A11400" s="10" t="n"/>
      <c r="D11400">
        <f>IFERROR(VLOOKUP(C11400,Produtos!A:B,2,FALSE),"")</f>
        <v/>
      </c>
      <c r="F11400" s="10">
        <f>IFERROR(INDEX(Lotes!$E:$E,MATCH(1,(Lotes!$A:$A=C11400)*(Lotes!$C:$C=E11400),0)),"")</f>
        <v/>
      </c>
      <c r="G11400" s="14" t="n"/>
    </row>
    <row r="11401">
      <c r="A11401" s="10" t="n"/>
      <c r="D11401">
        <f>IFERROR(VLOOKUP(C11401,Produtos!A:B,2,FALSE),"")</f>
        <v/>
      </c>
      <c r="F11401" s="10">
        <f>IFERROR(INDEX(Lotes!$E:$E,MATCH(1,(Lotes!$A:$A=C11401)*(Lotes!$C:$C=E11401),0)),"")</f>
        <v/>
      </c>
      <c r="G11401" s="14" t="n"/>
    </row>
    <row r="11402">
      <c r="A11402" s="10" t="n"/>
      <c r="D11402">
        <f>IFERROR(VLOOKUP(C11402,Produtos!A:B,2,FALSE),"")</f>
        <v/>
      </c>
      <c r="F11402" s="10">
        <f>IFERROR(INDEX(Lotes!$E:$E,MATCH(1,(Lotes!$A:$A=C11402)*(Lotes!$C:$C=E11402),0)),"")</f>
        <v/>
      </c>
      <c r="G11402" s="14" t="n"/>
    </row>
    <row r="11403">
      <c r="A11403" s="10" t="n"/>
      <c r="D11403">
        <f>IFERROR(VLOOKUP(C11403,Produtos!A:B,2,FALSE),"")</f>
        <v/>
      </c>
      <c r="F11403" s="10">
        <f>IFERROR(INDEX(Lotes!$E:$E,MATCH(1,(Lotes!$A:$A=C11403)*(Lotes!$C:$C=E11403),0)),"")</f>
        <v/>
      </c>
      <c r="G11403" s="14" t="n"/>
    </row>
    <row r="11404">
      <c r="A11404" s="10" t="n"/>
      <c r="D11404">
        <f>IFERROR(VLOOKUP(C11404,Produtos!A:B,2,FALSE),"")</f>
        <v/>
      </c>
      <c r="F11404" s="10">
        <f>IFERROR(INDEX(Lotes!$E:$E,MATCH(1,(Lotes!$A:$A=C11404)*(Lotes!$C:$C=E11404),0)),"")</f>
        <v/>
      </c>
      <c r="G11404" s="14" t="n"/>
    </row>
    <row r="11405">
      <c r="A11405" s="10" t="n"/>
      <c r="D11405">
        <f>IFERROR(VLOOKUP(C11405,Produtos!A:B,2,FALSE),"")</f>
        <v/>
      </c>
      <c r="F11405" s="10">
        <f>IFERROR(INDEX(Lotes!$E:$E,MATCH(1,(Lotes!$A:$A=C11405)*(Lotes!$C:$C=E11405),0)),"")</f>
        <v/>
      </c>
      <c r="G11405" s="14" t="n"/>
    </row>
    <row r="11406">
      <c r="A11406" s="10" t="n"/>
      <c r="D11406">
        <f>IFERROR(VLOOKUP(C11406,Produtos!A:B,2,FALSE),"")</f>
        <v/>
      </c>
      <c r="F11406" s="10">
        <f>IFERROR(INDEX(Lotes!$E:$E,MATCH(1,(Lotes!$A:$A=C11406)*(Lotes!$C:$C=E11406),0)),"")</f>
        <v/>
      </c>
      <c r="G11406" s="14" t="n"/>
    </row>
    <row r="11407">
      <c r="A11407" s="10" t="n"/>
      <c r="D11407">
        <f>IFERROR(VLOOKUP(C11407,Produtos!A:B,2,FALSE),"")</f>
        <v/>
      </c>
      <c r="F11407" s="10">
        <f>IFERROR(INDEX(Lotes!$E:$E,MATCH(1,(Lotes!$A:$A=C11407)*(Lotes!$C:$C=E11407),0)),"")</f>
        <v/>
      </c>
      <c r="G11407" s="14" t="n"/>
    </row>
    <row r="11408">
      <c r="A11408" s="10" t="n"/>
      <c r="D11408">
        <f>IFERROR(VLOOKUP(C11408,Produtos!A:B,2,FALSE),"")</f>
        <v/>
      </c>
      <c r="F11408" s="10">
        <f>IFERROR(INDEX(Lotes!$E:$E,MATCH(1,(Lotes!$A:$A=C11408)*(Lotes!$C:$C=E11408),0)),"")</f>
        <v/>
      </c>
      <c r="G11408" s="14" t="n"/>
    </row>
    <row r="11409">
      <c r="A11409" s="10" t="n"/>
      <c r="D11409">
        <f>IFERROR(VLOOKUP(C11409,Produtos!A:B,2,FALSE),"")</f>
        <v/>
      </c>
      <c r="F11409" s="10">
        <f>IFERROR(INDEX(Lotes!$E:$E,MATCH(1,(Lotes!$A:$A=C11409)*(Lotes!$C:$C=E11409),0)),"")</f>
        <v/>
      </c>
      <c r="G11409" s="14" t="n"/>
    </row>
    <row r="11410">
      <c r="A11410" s="10" t="n"/>
      <c r="D11410">
        <f>IFERROR(VLOOKUP(C11410,Produtos!A:B,2,FALSE),"")</f>
        <v/>
      </c>
      <c r="F11410" s="10">
        <f>IFERROR(INDEX(Lotes!$E:$E,MATCH(1,(Lotes!$A:$A=C11410)*(Lotes!$C:$C=E11410),0)),"")</f>
        <v/>
      </c>
      <c r="G11410" s="14" t="n"/>
    </row>
    <row r="11411">
      <c r="A11411" s="10" t="n"/>
      <c r="D11411">
        <f>IFERROR(VLOOKUP(C11411,Produtos!A:B,2,FALSE),"")</f>
        <v/>
      </c>
      <c r="F11411" s="10">
        <f>IFERROR(INDEX(Lotes!$E:$E,MATCH(1,(Lotes!$A:$A=C11411)*(Lotes!$C:$C=E11411),0)),"")</f>
        <v/>
      </c>
      <c r="G11411" s="14" t="n"/>
    </row>
    <row r="11412">
      <c r="A11412" s="10" t="n"/>
      <c r="D11412">
        <f>IFERROR(VLOOKUP(C11412,Produtos!A:B,2,FALSE),"")</f>
        <v/>
      </c>
      <c r="F11412" s="10">
        <f>IFERROR(INDEX(Lotes!$E:$E,MATCH(1,(Lotes!$A:$A=C11412)*(Lotes!$C:$C=E11412),0)),"")</f>
        <v/>
      </c>
      <c r="G11412" s="14" t="n"/>
    </row>
    <row r="11413">
      <c r="A11413" s="10" t="n"/>
      <c r="D11413">
        <f>IFERROR(VLOOKUP(C11413,Produtos!A:B,2,FALSE),"")</f>
        <v/>
      </c>
      <c r="F11413" s="10">
        <f>IFERROR(INDEX(Lotes!$E:$E,MATCH(1,(Lotes!$A:$A=C11413)*(Lotes!$C:$C=E11413),0)),"")</f>
        <v/>
      </c>
      <c r="G11413" s="14" t="n"/>
    </row>
    <row r="11414">
      <c r="A11414" s="10" t="n"/>
      <c r="D11414">
        <f>IFERROR(VLOOKUP(C11414,Produtos!A:B,2,FALSE),"")</f>
        <v/>
      </c>
      <c r="F11414" s="10">
        <f>IFERROR(INDEX(Lotes!$E:$E,MATCH(1,(Lotes!$A:$A=C11414)*(Lotes!$C:$C=E11414),0)),"")</f>
        <v/>
      </c>
      <c r="G11414" s="14" t="n"/>
    </row>
    <row r="11415">
      <c r="A11415" s="10" t="n"/>
      <c r="D11415">
        <f>IFERROR(VLOOKUP(C11415,Produtos!A:B,2,FALSE),"")</f>
        <v/>
      </c>
      <c r="F11415" s="10">
        <f>IFERROR(INDEX(Lotes!$E:$E,MATCH(1,(Lotes!$A:$A=C11415)*(Lotes!$C:$C=E11415),0)),"")</f>
        <v/>
      </c>
      <c r="G11415" s="14" t="n"/>
    </row>
    <row r="11416">
      <c r="A11416" s="10" t="n"/>
      <c r="D11416">
        <f>IFERROR(VLOOKUP(C11416,Produtos!A:B,2,FALSE),"")</f>
        <v/>
      </c>
      <c r="F11416" s="10">
        <f>IFERROR(INDEX(Lotes!$E:$E,MATCH(1,(Lotes!$A:$A=C11416)*(Lotes!$C:$C=E11416),0)),"")</f>
        <v/>
      </c>
      <c r="G11416" s="14" t="n"/>
    </row>
    <row r="11417">
      <c r="A11417" s="10" t="n"/>
      <c r="D11417">
        <f>IFERROR(VLOOKUP(C11417,Produtos!A:B,2,FALSE),"")</f>
        <v/>
      </c>
      <c r="F11417" s="10">
        <f>IFERROR(INDEX(Lotes!$E:$E,MATCH(1,(Lotes!$A:$A=C11417)*(Lotes!$C:$C=E11417),0)),"")</f>
        <v/>
      </c>
      <c r="G11417" s="14" t="n"/>
    </row>
    <row r="11418">
      <c r="A11418" s="10" t="n"/>
      <c r="D11418">
        <f>IFERROR(VLOOKUP(C11418,Produtos!A:B,2,FALSE),"")</f>
        <v/>
      </c>
      <c r="F11418" s="10">
        <f>IFERROR(INDEX(Lotes!$E:$E,MATCH(1,(Lotes!$A:$A=C11418)*(Lotes!$C:$C=E11418),0)),"")</f>
        <v/>
      </c>
      <c r="G11418" s="14" t="n"/>
    </row>
    <row r="11419">
      <c r="A11419" s="10" t="n"/>
      <c r="D11419">
        <f>IFERROR(VLOOKUP(C11419,Produtos!A:B,2,FALSE),"")</f>
        <v/>
      </c>
      <c r="F11419" s="10">
        <f>IFERROR(INDEX(Lotes!$E:$E,MATCH(1,(Lotes!$A:$A=C11419)*(Lotes!$C:$C=E11419),0)),"")</f>
        <v/>
      </c>
      <c r="G11419" s="14" t="n"/>
    </row>
    <row r="11420">
      <c r="A11420" s="10" t="n"/>
      <c r="D11420">
        <f>IFERROR(VLOOKUP(C11420,Produtos!A:B,2,FALSE),"")</f>
        <v/>
      </c>
      <c r="F11420" s="10">
        <f>IFERROR(INDEX(Lotes!$E:$E,MATCH(1,(Lotes!$A:$A=C11420)*(Lotes!$C:$C=E11420),0)),"")</f>
        <v/>
      </c>
      <c r="G11420" s="14" t="n"/>
    </row>
    <row r="11421">
      <c r="A11421" s="10" t="n"/>
      <c r="D11421">
        <f>IFERROR(VLOOKUP(C11421,Produtos!A:B,2,FALSE),"")</f>
        <v/>
      </c>
      <c r="F11421" s="10">
        <f>IFERROR(INDEX(Lotes!$E:$E,MATCH(1,(Lotes!$A:$A=C11421)*(Lotes!$C:$C=E11421),0)),"")</f>
        <v/>
      </c>
      <c r="G11421" s="14" t="n"/>
    </row>
    <row r="11422">
      <c r="A11422" s="10" t="n"/>
      <c r="D11422">
        <f>IFERROR(VLOOKUP(C11422,Produtos!A:B,2,FALSE),"")</f>
        <v/>
      </c>
      <c r="F11422" s="10">
        <f>IFERROR(INDEX(Lotes!$E:$E,MATCH(1,(Lotes!$A:$A=C11422)*(Lotes!$C:$C=E11422),0)),"")</f>
        <v/>
      </c>
      <c r="G11422" s="14" t="n"/>
    </row>
    <row r="11423">
      <c r="A11423" s="10" t="n"/>
      <c r="D11423">
        <f>IFERROR(VLOOKUP(C11423,Produtos!A:B,2,FALSE),"")</f>
        <v/>
      </c>
      <c r="F11423" s="10">
        <f>IFERROR(INDEX(Lotes!$E:$E,MATCH(1,(Lotes!$A:$A=C11423)*(Lotes!$C:$C=E11423),0)),"")</f>
        <v/>
      </c>
      <c r="G11423" s="14" t="n"/>
    </row>
    <row r="11424">
      <c r="A11424" s="10" t="n"/>
      <c r="D11424">
        <f>IFERROR(VLOOKUP(C11424,Produtos!A:B,2,FALSE),"")</f>
        <v/>
      </c>
      <c r="F11424" s="10">
        <f>IFERROR(INDEX(Lotes!$E:$E,MATCH(1,(Lotes!$A:$A=C11424)*(Lotes!$C:$C=E11424),0)),"")</f>
        <v/>
      </c>
      <c r="G11424" s="14" t="n"/>
    </row>
    <row r="11425">
      <c r="A11425" s="10" t="n"/>
      <c r="D11425">
        <f>IFERROR(VLOOKUP(C11425,Produtos!A:B,2,FALSE),"")</f>
        <v/>
      </c>
      <c r="F11425" s="10">
        <f>IFERROR(INDEX(Lotes!$E:$E,MATCH(1,(Lotes!$A:$A=C11425)*(Lotes!$C:$C=E11425),0)),"")</f>
        <v/>
      </c>
      <c r="G11425" s="14" t="n"/>
    </row>
    <row r="11426">
      <c r="A11426" s="10" t="n"/>
      <c r="D11426">
        <f>IFERROR(VLOOKUP(C11426,Produtos!A:B,2,FALSE),"")</f>
        <v/>
      </c>
      <c r="F11426" s="10">
        <f>IFERROR(INDEX(Lotes!$E:$E,MATCH(1,(Lotes!$A:$A=C11426)*(Lotes!$C:$C=E11426),0)),"")</f>
        <v/>
      </c>
      <c r="G11426" s="14" t="n"/>
    </row>
    <row r="11427">
      <c r="A11427" s="10" t="n"/>
      <c r="D11427">
        <f>IFERROR(VLOOKUP(C11427,Produtos!A:B,2,FALSE),"")</f>
        <v/>
      </c>
      <c r="F11427" s="10">
        <f>IFERROR(INDEX(Lotes!$E:$E,MATCH(1,(Lotes!$A:$A=C11427)*(Lotes!$C:$C=E11427),0)),"")</f>
        <v/>
      </c>
      <c r="G11427" s="14" t="n"/>
    </row>
    <row r="11428">
      <c r="A11428" s="10" t="n"/>
      <c r="D11428">
        <f>IFERROR(VLOOKUP(C11428,Produtos!A:B,2,FALSE),"")</f>
        <v/>
      </c>
      <c r="F11428" s="10">
        <f>IFERROR(INDEX(Lotes!$E:$E,MATCH(1,(Lotes!$A:$A=C11428)*(Lotes!$C:$C=E11428),0)),"")</f>
        <v/>
      </c>
      <c r="G11428" s="14" t="n"/>
    </row>
    <row r="11429">
      <c r="A11429" s="10" t="n"/>
      <c r="D11429">
        <f>IFERROR(VLOOKUP(C11429,Produtos!A:B,2,FALSE),"")</f>
        <v/>
      </c>
      <c r="F11429" s="10">
        <f>IFERROR(INDEX(Lotes!$E:$E,MATCH(1,(Lotes!$A:$A=C11429)*(Lotes!$C:$C=E11429),0)),"")</f>
        <v/>
      </c>
      <c r="G11429" s="14" t="n"/>
    </row>
    <row r="11430">
      <c r="A11430" s="10" t="n"/>
      <c r="D11430">
        <f>IFERROR(VLOOKUP(C11430,Produtos!A:B,2,FALSE),"")</f>
        <v/>
      </c>
      <c r="F11430" s="10">
        <f>IFERROR(INDEX(Lotes!$E:$E,MATCH(1,(Lotes!$A:$A=C11430)*(Lotes!$C:$C=E11430),0)),"")</f>
        <v/>
      </c>
      <c r="G11430" s="14" t="n"/>
    </row>
    <row r="11431">
      <c r="A11431" s="10" t="n"/>
      <c r="D11431">
        <f>IFERROR(VLOOKUP(C11431,Produtos!A:B,2,FALSE),"")</f>
        <v/>
      </c>
      <c r="F11431" s="10">
        <f>IFERROR(INDEX(Lotes!$E:$E,MATCH(1,(Lotes!$A:$A=C11431)*(Lotes!$C:$C=E11431),0)),"")</f>
        <v/>
      </c>
      <c r="G11431" s="14" t="n"/>
    </row>
    <row r="11432">
      <c r="A11432" s="10" t="n"/>
      <c r="D11432">
        <f>IFERROR(VLOOKUP(C11432,Produtos!A:B,2,FALSE),"")</f>
        <v/>
      </c>
      <c r="F11432" s="10">
        <f>IFERROR(INDEX(Lotes!$E:$E,MATCH(1,(Lotes!$A:$A=C11432)*(Lotes!$C:$C=E11432),0)),"")</f>
        <v/>
      </c>
      <c r="G11432" s="14" t="n"/>
    </row>
    <row r="11433">
      <c r="A11433" s="10" t="n"/>
      <c r="D11433">
        <f>IFERROR(VLOOKUP(C11433,Produtos!A:B,2,FALSE),"")</f>
        <v/>
      </c>
      <c r="F11433" s="10">
        <f>IFERROR(INDEX(Lotes!$E:$E,MATCH(1,(Lotes!$A:$A=C11433)*(Lotes!$C:$C=E11433),0)),"")</f>
        <v/>
      </c>
      <c r="G11433" s="14" t="n"/>
    </row>
    <row r="11434">
      <c r="A11434" s="10" t="n"/>
      <c r="D11434">
        <f>IFERROR(VLOOKUP(C11434,Produtos!A:B,2,FALSE),"")</f>
        <v/>
      </c>
      <c r="F11434" s="10">
        <f>IFERROR(INDEX(Lotes!$E:$E,MATCH(1,(Lotes!$A:$A=C11434)*(Lotes!$C:$C=E11434),0)),"")</f>
        <v/>
      </c>
      <c r="G11434" s="14" t="n"/>
    </row>
    <row r="11435">
      <c r="A11435" s="10" t="n"/>
      <c r="D11435">
        <f>IFERROR(VLOOKUP(C11435,Produtos!A:B,2,FALSE),"")</f>
        <v/>
      </c>
      <c r="F11435" s="10">
        <f>IFERROR(INDEX(Lotes!$E:$E,MATCH(1,(Lotes!$A:$A=C11435)*(Lotes!$C:$C=E11435),0)),"")</f>
        <v/>
      </c>
      <c r="G11435" s="14" t="n"/>
    </row>
    <row r="11436">
      <c r="A11436" s="10" t="n"/>
      <c r="D11436">
        <f>IFERROR(VLOOKUP(C11436,Produtos!A:B,2,FALSE),"")</f>
        <v/>
      </c>
      <c r="F11436" s="10">
        <f>IFERROR(INDEX(Lotes!$E:$E,MATCH(1,(Lotes!$A:$A=C11436)*(Lotes!$C:$C=E11436),0)),"")</f>
        <v/>
      </c>
      <c r="G11436" s="14" t="n"/>
    </row>
    <row r="11437">
      <c r="A11437" s="10" t="n"/>
      <c r="D11437">
        <f>IFERROR(VLOOKUP(C11437,Produtos!A:B,2,FALSE),"")</f>
        <v/>
      </c>
      <c r="F11437" s="10">
        <f>IFERROR(INDEX(Lotes!$E:$E,MATCH(1,(Lotes!$A:$A=C11437)*(Lotes!$C:$C=E11437),0)),"")</f>
        <v/>
      </c>
      <c r="G11437" s="14" t="n"/>
    </row>
    <row r="11438">
      <c r="A11438" s="10" t="n"/>
      <c r="D11438">
        <f>IFERROR(VLOOKUP(C11438,Produtos!A:B,2,FALSE),"")</f>
        <v/>
      </c>
      <c r="F11438" s="10">
        <f>IFERROR(INDEX(Lotes!$E:$E,MATCH(1,(Lotes!$A:$A=C11438)*(Lotes!$C:$C=E11438),0)),"")</f>
        <v/>
      </c>
      <c r="G11438" s="14" t="n"/>
    </row>
    <row r="11439">
      <c r="A11439" s="10" t="n"/>
      <c r="D11439">
        <f>IFERROR(VLOOKUP(C11439,Produtos!A:B,2,FALSE),"")</f>
        <v/>
      </c>
      <c r="F11439" s="10">
        <f>IFERROR(INDEX(Lotes!$E:$E,MATCH(1,(Lotes!$A:$A=C11439)*(Lotes!$C:$C=E11439),0)),"")</f>
        <v/>
      </c>
      <c r="G11439" s="14" t="n"/>
    </row>
    <row r="11440">
      <c r="A11440" s="10" t="n"/>
      <c r="D11440">
        <f>IFERROR(VLOOKUP(C11440,Produtos!A:B,2,FALSE),"")</f>
        <v/>
      </c>
      <c r="F11440" s="10">
        <f>IFERROR(INDEX(Lotes!$E:$E,MATCH(1,(Lotes!$A:$A=C11440)*(Lotes!$C:$C=E11440),0)),"")</f>
        <v/>
      </c>
      <c r="G11440" s="14" t="n"/>
    </row>
    <row r="11441">
      <c r="A11441" s="10" t="n"/>
      <c r="D11441">
        <f>IFERROR(VLOOKUP(C11441,Produtos!A:B,2,FALSE),"")</f>
        <v/>
      </c>
      <c r="F11441" s="10">
        <f>IFERROR(INDEX(Lotes!$E:$E,MATCH(1,(Lotes!$A:$A=C11441)*(Lotes!$C:$C=E11441),0)),"")</f>
        <v/>
      </c>
      <c r="G11441" s="14" t="n"/>
    </row>
    <row r="11442">
      <c r="A11442" s="10" t="n"/>
      <c r="D11442">
        <f>IFERROR(VLOOKUP(C11442,Produtos!A:B,2,FALSE),"")</f>
        <v/>
      </c>
      <c r="F11442" s="10">
        <f>IFERROR(INDEX(Lotes!$E:$E,MATCH(1,(Lotes!$A:$A=C11442)*(Lotes!$C:$C=E11442),0)),"")</f>
        <v/>
      </c>
      <c r="G11442" s="14" t="n"/>
    </row>
    <row r="11443">
      <c r="A11443" s="10" t="n"/>
      <c r="D11443">
        <f>IFERROR(VLOOKUP(C11443,Produtos!A:B,2,FALSE),"")</f>
        <v/>
      </c>
      <c r="F11443" s="10">
        <f>IFERROR(INDEX(Lotes!$E:$E,MATCH(1,(Lotes!$A:$A=C11443)*(Lotes!$C:$C=E11443),0)),"")</f>
        <v/>
      </c>
      <c r="G11443" s="14" t="n"/>
    </row>
    <row r="11444">
      <c r="A11444" s="10" t="n"/>
      <c r="D11444">
        <f>IFERROR(VLOOKUP(C11444,Produtos!A:B,2,FALSE),"")</f>
        <v/>
      </c>
      <c r="F11444" s="10">
        <f>IFERROR(INDEX(Lotes!$E:$E,MATCH(1,(Lotes!$A:$A=C11444)*(Lotes!$C:$C=E11444),0)),"")</f>
        <v/>
      </c>
      <c r="G11444" s="14" t="n"/>
    </row>
    <row r="11445">
      <c r="A11445" s="10" t="n"/>
      <c r="D11445">
        <f>IFERROR(VLOOKUP(C11445,Produtos!A:B,2,FALSE),"")</f>
        <v/>
      </c>
      <c r="F11445" s="10">
        <f>IFERROR(INDEX(Lotes!$E:$E,MATCH(1,(Lotes!$A:$A=C11445)*(Lotes!$C:$C=E11445),0)),"")</f>
        <v/>
      </c>
      <c r="G11445" s="14" t="n"/>
    </row>
    <row r="11446">
      <c r="A11446" s="10" t="n"/>
      <c r="D11446">
        <f>IFERROR(VLOOKUP(C11446,Produtos!A:B,2,FALSE),"")</f>
        <v/>
      </c>
      <c r="F11446" s="10">
        <f>IFERROR(INDEX(Lotes!$E:$E,MATCH(1,(Lotes!$A:$A=C11446)*(Lotes!$C:$C=E11446),0)),"")</f>
        <v/>
      </c>
      <c r="G11446" s="14" t="n"/>
    </row>
    <row r="11447">
      <c r="A11447" s="10" t="n"/>
      <c r="D11447">
        <f>IFERROR(VLOOKUP(C11447,Produtos!A:B,2,FALSE),"")</f>
        <v/>
      </c>
      <c r="F11447" s="10">
        <f>IFERROR(INDEX(Lotes!$E:$E,MATCH(1,(Lotes!$A:$A=C11447)*(Lotes!$C:$C=E11447),0)),"")</f>
        <v/>
      </c>
      <c r="G11447" s="14" t="n"/>
    </row>
    <row r="11448">
      <c r="A11448" s="10" t="n"/>
      <c r="D11448">
        <f>IFERROR(VLOOKUP(C11448,Produtos!A:B,2,FALSE),"")</f>
        <v/>
      </c>
      <c r="F11448" s="10">
        <f>IFERROR(INDEX(Lotes!$E:$E,MATCH(1,(Lotes!$A:$A=C11448)*(Lotes!$C:$C=E11448),0)),"")</f>
        <v/>
      </c>
      <c r="G11448" s="14" t="n"/>
    </row>
    <row r="11449">
      <c r="A11449" s="10" t="n"/>
      <c r="D11449">
        <f>IFERROR(VLOOKUP(C11449,Produtos!A:B,2,FALSE),"")</f>
        <v/>
      </c>
      <c r="F11449" s="10">
        <f>IFERROR(INDEX(Lotes!$E:$E,MATCH(1,(Lotes!$A:$A=C11449)*(Lotes!$C:$C=E11449),0)),"")</f>
        <v/>
      </c>
      <c r="G11449" s="14" t="n"/>
    </row>
    <row r="11450">
      <c r="A11450" s="10" t="n"/>
      <c r="D11450">
        <f>IFERROR(VLOOKUP(C11450,Produtos!A:B,2,FALSE),"")</f>
        <v/>
      </c>
      <c r="F11450" s="10">
        <f>IFERROR(INDEX(Lotes!$E:$E,MATCH(1,(Lotes!$A:$A=C11450)*(Lotes!$C:$C=E11450),0)),"")</f>
        <v/>
      </c>
      <c r="G11450" s="14" t="n"/>
    </row>
    <row r="11451">
      <c r="A11451" s="10" t="n"/>
      <c r="D11451">
        <f>IFERROR(VLOOKUP(C11451,Produtos!A:B,2,FALSE),"")</f>
        <v/>
      </c>
      <c r="F11451" s="10">
        <f>IFERROR(INDEX(Lotes!$E:$E,MATCH(1,(Lotes!$A:$A=C11451)*(Lotes!$C:$C=E11451),0)),"")</f>
        <v/>
      </c>
      <c r="G11451" s="14" t="n"/>
    </row>
    <row r="11452">
      <c r="A11452" s="10" t="n"/>
      <c r="D11452">
        <f>IFERROR(VLOOKUP(C11452,Produtos!A:B,2,FALSE),"")</f>
        <v/>
      </c>
      <c r="F11452" s="10">
        <f>IFERROR(INDEX(Lotes!$E:$E,MATCH(1,(Lotes!$A:$A=C11452)*(Lotes!$C:$C=E11452),0)),"")</f>
        <v/>
      </c>
      <c r="G11452" s="14" t="n"/>
    </row>
    <row r="11453">
      <c r="A11453" s="10" t="n"/>
      <c r="D11453">
        <f>IFERROR(VLOOKUP(C11453,Produtos!A:B,2,FALSE),"")</f>
        <v/>
      </c>
      <c r="F11453" s="10">
        <f>IFERROR(INDEX(Lotes!$E:$E,MATCH(1,(Lotes!$A:$A=C11453)*(Lotes!$C:$C=E11453),0)),"")</f>
        <v/>
      </c>
      <c r="G11453" s="14" t="n"/>
    </row>
    <row r="11454">
      <c r="A11454" s="10" t="n"/>
      <c r="D11454">
        <f>IFERROR(VLOOKUP(C11454,Produtos!A:B,2,FALSE),"")</f>
        <v/>
      </c>
      <c r="F11454" s="10">
        <f>IFERROR(INDEX(Lotes!$E:$E,MATCH(1,(Lotes!$A:$A=C11454)*(Lotes!$C:$C=E11454),0)),"")</f>
        <v/>
      </c>
      <c r="G11454" s="14" t="n"/>
    </row>
    <row r="11455">
      <c r="A11455" s="10" t="n"/>
      <c r="D11455">
        <f>IFERROR(VLOOKUP(C11455,Produtos!A:B,2,FALSE),"")</f>
        <v/>
      </c>
      <c r="F11455" s="10">
        <f>IFERROR(INDEX(Lotes!$E:$E,MATCH(1,(Lotes!$A:$A=C11455)*(Lotes!$C:$C=E11455),0)),"")</f>
        <v/>
      </c>
      <c r="G11455" s="14" t="n"/>
    </row>
    <row r="11456">
      <c r="A11456" s="10" t="n"/>
      <c r="D11456">
        <f>IFERROR(VLOOKUP(C11456,Produtos!A:B,2,FALSE),"")</f>
        <v/>
      </c>
      <c r="F11456" s="10">
        <f>IFERROR(INDEX(Lotes!$E:$E,MATCH(1,(Lotes!$A:$A=C11456)*(Lotes!$C:$C=E11456),0)),"")</f>
        <v/>
      </c>
      <c r="G11456" s="14" t="n"/>
    </row>
    <row r="11457">
      <c r="A11457" s="10" t="n"/>
      <c r="D11457">
        <f>IFERROR(VLOOKUP(C11457,Produtos!A:B,2,FALSE),"")</f>
        <v/>
      </c>
      <c r="F11457" s="10">
        <f>IFERROR(INDEX(Lotes!$E:$E,MATCH(1,(Lotes!$A:$A=C11457)*(Lotes!$C:$C=E11457),0)),"")</f>
        <v/>
      </c>
      <c r="G11457" s="14" t="n"/>
    </row>
    <row r="11458">
      <c r="A11458" s="10" t="n"/>
      <c r="D11458">
        <f>IFERROR(VLOOKUP(C11458,Produtos!A:B,2,FALSE),"")</f>
        <v/>
      </c>
      <c r="F11458" s="10">
        <f>IFERROR(INDEX(Lotes!$E:$E,MATCH(1,(Lotes!$A:$A=C11458)*(Lotes!$C:$C=E11458),0)),"")</f>
        <v/>
      </c>
      <c r="G11458" s="14" t="n"/>
    </row>
    <row r="11459">
      <c r="A11459" s="10" t="n"/>
      <c r="D11459">
        <f>IFERROR(VLOOKUP(C11459,Produtos!A:B,2,FALSE),"")</f>
        <v/>
      </c>
      <c r="F11459" s="10">
        <f>IFERROR(INDEX(Lotes!$E:$E,MATCH(1,(Lotes!$A:$A=C11459)*(Lotes!$C:$C=E11459),0)),"")</f>
        <v/>
      </c>
      <c r="G11459" s="14" t="n"/>
    </row>
    <row r="11460">
      <c r="A11460" s="10" t="n"/>
      <c r="D11460">
        <f>IFERROR(VLOOKUP(C11460,Produtos!A:B,2,FALSE),"")</f>
        <v/>
      </c>
      <c r="F11460" s="10">
        <f>IFERROR(INDEX(Lotes!$E:$E,MATCH(1,(Lotes!$A:$A=C11460)*(Lotes!$C:$C=E11460),0)),"")</f>
        <v/>
      </c>
      <c r="G11460" s="14" t="n"/>
    </row>
    <row r="11461">
      <c r="A11461" s="10" t="n"/>
      <c r="D11461">
        <f>IFERROR(VLOOKUP(C11461,Produtos!A:B,2,FALSE),"")</f>
        <v/>
      </c>
      <c r="F11461" s="10">
        <f>IFERROR(INDEX(Lotes!$E:$E,MATCH(1,(Lotes!$A:$A=C11461)*(Lotes!$C:$C=E11461),0)),"")</f>
        <v/>
      </c>
      <c r="G11461" s="14" t="n"/>
    </row>
    <row r="11462">
      <c r="A11462" s="10" t="n"/>
      <c r="D11462">
        <f>IFERROR(VLOOKUP(C11462,Produtos!A:B,2,FALSE),"")</f>
        <v/>
      </c>
      <c r="F11462" s="10">
        <f>IFERROR(INDEX(Lotes!$E:$E,MATCH(1,(Lotes!$A:$A=C11462)*(Lotes!$C:$C=E11462),0)),"")</f>
        <v/>
      </c>
      <c r="G11462" s="14" t="n"/>
    </row>
    <row r="11463">
      <c r="A11463" s="10" t="n"/>
      <c r="D11463">
        <f>IFERROR(VLOOKUP(C11463,Produtos!A:B,2,FALSE),"")</f>
        <v/>
      </c>
      <c r="F11463" s="10">
        <f>IFERROR(INDEX(Lotes!$E:$E,MATCH(1,(Lotes!$A:$A=C11463)*(Lotes!$C:$C=E11463),0)),"")</f>
        <v/>
      </c>
      <c r="G11463" s="14" t="n"/>
    </row>
    <row r="11464">
      <c r="A11464" s="10" t="n"/>
      <c r="D11464">
        <f>IFERROR(VLOOKUP(C11464,Produtos!A:B,2,FALSE),"")</f>
        <v/>
      </c>
      <c r="F11464" s="10">
        <f>IFERROR(INDEX(Lotes!$E:$E,MATCH(1,(Lotes!$A:$A=C11464)*(Lotes!$C:$C=E11464),0)),"")</f>
        <v/>
      </c>
      <c r="G11464" s="14" t="n"/>
    </row>
    <row r="11465">
      <c r="A11465" s="10" t="n"/>
      <c r="D11465">
        <f>IFERROR(VLOOKUP(C11465,Produtos!A:B,2,FALSE),"")</f>
        <v/>
      </c>
      <c r="F11465" s="10">
        <f>IFERROR(INDEX(Lotes!$E:$E,MATCH(1,(Lotes!$A:$A=C11465)*(Lotes!$C:$C=E11465),0)),"")</f>
        <v/>
      </c>
      <c r="G11465" s="14" t="n"/>
    </row>
    <row r="11466">
      <c r="A11466" s="10" t="n"/>
      <c r="D11466">
        <f>IFERROR(VLOOKUP(C11466,Produtos!A:B,2,FALSE),"")</f>
        <v/>
      </c>
      <c r="F11466" s="10">
        <f>IFERROR(INDEX(Lotes!$E:$E,MATCH(1,(Lotes!$A:$A=C11466)*(Lotes!$C:$C=E11466),0)),"")</f>
        <v/>
      </c>
      <c r="G11466" s="14" t="n"/>
    </row>
    <row r="11467">
      <c r="A11467" s="10" t="n"/>
      <c r="D11467">
        <f>IFERROR(VLOOKUP(C11467,Produtos!A:B,2,FALSE),"")</f>
        <v/>
      </c>
      <c r="F11467" s="10">
        <f>IFERROR(INDEX(Lotes!$E:$E,MATCH(1,(Lotes!$A:$A=C11467)*(Lotes!$C:$C=E11467),0)),"")</f>
        <v/>
      </c>
      <c r="G11467" s="14" t="n"/>
    </row>
    <row r="11468">
      <c r="A11468" s="10" t="n"/>
      <c r="D11468">
        <f>IFERROR(VLOOKUP(C11468,Produtos!A:B,2,FALSE),"")</f>
        <v/>
      </c>
      <c r="F11468" s="10">
        <f>IFERROR(INDEX(Lotes!$E:$E,MATCH(1,(Lotes!$A:$A=C11468)*(Lotes!$C:$C=E11468),0)),"")</f>
        <v/>
      </c>
      <c r="G11468" s="14" t="n"/>
    </row>
    <row r="11469">
      <c r="A11469" s="10" t="n"/>
      <c r="D11469">
        <f>IFERROR(VLOOKUP(C11469,Produtos!A:B,2,FALSE),"")</f>
        <v/>
      </c>
      <c r="F11469" s="10">
        <f>IFERROR(INDEX(Lotes!$E:$E,MATCH(1,(Lotes!$A:$A=C11469)*(Lotes!$C:$C=E11469),0)),"")</f>
        <v/>
      </c>
      <c r="G11469" s="14" t="n"/>
    </row>
    <row r="11470">
      <c r="A11470" s="10" t="n"/>
      <c r="D11470">
        <f>IFERROR(VLOOKUP(C11470,Produtos!A:B,2,FALSE),"")</f>
        <v/>
      </c>
      <c r="F11470" s="10">
        <f>IFERROR(INDEX(Lotes!$E:$E,MATCH(1,(Lotes!$A:$A=C11470)*(Lotes!$C:$C=E11470),0)),"")</f>
        <v/>
      </c>
      <c r="G11470" s="14" t="n"/>
    </row>
    <row r="11471">
      <c r="A11471" s="10" t="n"/>
      <c r="D11471">
        <f>IFERROR(VLOOKUP(C11471,Produtos!A:B,2,FALSE),"")</f>
        <v/>
      </c>
      <c r="F11471" s="10">
        <f>IFERROR(INDEX(Lotes!$E:$E,MATCH(1,(Lotes!$A:$A=C11471)*(Lotes!$C:$C=E11471),0)),"")</f>
        <v/>
      </c>
      <c r="G11471" s="14" t="n"/>
    </row>
    <row r="11472">
      <c r="A11472" s="10" t="n"/>
      <c r="D11472">
        <f>IFERROR(VLOOKUP(C11472,Produtos!A:B,2,FALSE),"")</f>
        <v/>
      </c>
      <c r="F11472" s="10">
        <f>IFERROR(INDEX(Lotes!$E:$E,MATCH(1,(Lotes!$A:$A=C11472)*(Lotes!$C:$C=E11472),0)),"")</f>
        <v/>
      </c>
      <c r="G11472" s="14" t="n"/>
    </row>
    <row r="11473">
      <c r="A11473" s="10" t="n"/>
      <c r="D11473">
        <f>IFERROR(VLOOKUP(C11473,Produtos!A:B,2,FALSE),"")</f>
        <v/>
      </c>
      <c r="F11473" s="10">
        <f>IFERROR(INDEX(Lotes!$E:$E,MATCH(1,(Lotes!$A:$A=C11473)*(Lotes!$C:$C=E11473),0)),"")</f>
        <v/>
      </c>
      <c r="G11473" s="14" t="n"/>
    </row>
    <row r="11474">
      <c r="A11474" s="10" t="n"/>
      <c r="D11474">
        <f>IFERROR(VLOOKUP(C11474,Produtos!A:B,2,FALSE),"")</f>
        <v/>
      </c>
      <c r="F11474" s="10">
        <f>IFERROR(INDEX(Lotes!$E:$E,MATCH(1,(Lotes!$A:$A=C11474)*(Lotes!$C:$C=E11474),0)),"")</f>
        <v/>
      </c>
      <c r="G11474" s="14" t="n"/>
    </row>
    <row r="11475">
      <c r="A11475" s="10" t="n"/>
      <c r="D11475">
        <f>IFERROR(VLOOKUP(C11475,Produtos!A:B,2,FALSE),"")</f>
        <v/>
      </c>
      <c r="F11475" s="10">
        <f>IFERROR(INDEX(Lotes!$E:$E,MATCH(1,(Lotes!$A:$A=C11475)*(Lotes!$C:$C=E11475),0)),"")</f>
        <v/>
      </c>
      <c r="G11475" s="14" t="n"/>
    </row>
    <row r="11476">
      <c r="A11476" s="10" t="n"/>
      <c r="D11476">
        <f>IFERROR(VLOOKUP(C11476,Produtos!A:B,2,FALSE),"")</f>
        <v/>
      </c>
      <c r="F11476" s="10">
        <f>IFERROR(INDEX(Lotes!$E:$E,MATCH(1,(Lotes!$A:$A=C11476)*(Lotes!$C:$C=E11476),0)),"")</f>
        <v/>
      </c>
      <c r="G11476" s="14" t="n"/>
    </row>
    <row r="11477">
      <c r="A11477" s="10" t="n"/>
      <c r="D11477">
        <f>IFERROR(VLOOKUP(C11477,Produtos!A:B,2,FALSE),"")</f>
        <v/>
      </c>
      <c r="F11477" s="10">
        <f>IFERROR(INDEX(Lotes!$E:$E,MATCH(1,(Lotes!$A:$A=C11477)*(Lotes!$C:$C=E11477),0)),"")</f>
        <v/>
      </c>
      <c r="G11477" s="14" t="n"/>
    </row>
    <row r="11478">
      <c r="A11478" s="10" t="n"/>
      <c r="D11478">
        <f>IFERROR(VLOOKUP(C11478,Produtos!A:B,2,FALSE),"")</f>
        <v/>
      </c>
      <c r="F11478" s="10">
        <f>IFERROR(INDEX(Lotes!$E:$E,MATCH(1,(Lotes!$A:$A=C11478)*(Lotes!$C:$C=E11478),0)),"")</f>
        <v/>
      </c>
      <c r="G11478" s="14" t="n"/>
    </row>
    <row r="11479">
      <c r="A11479" s="10" t="n"/>
      <c r="D11479">
        <f>IFERROR(VLOOKUP(C11479,Produtos!A:B,2,FALSE),"")</f>
        <v/>
      </c>
      <c r="F11479" s="10">
        <f>IFERROR(INDEX(Lotes!$E:$E,MATCH(1,(Lotes!$A:$A=C11479)*(Lotes!$C:$C=E11479),0)),"")</f>
        <v/>
      </c>
      <c r="G11479" s="14" t="n"/>
    </row>
    <row r="11480">
      <c r="A11480" s="10" t="n"/>
      <c r="D11480">
        <f>IFERROR(VLOOKUP(C11480,Produtos!A:B,2,FALSE),"")</f>
        <v/>
      </c>
      <c r="F11480" s="10">
        <f>IFERROR(INDEX(Lotes!$E:$E,MATCH(1,(Lotes!$A:$A=C11480)*(Lotes!$C:$C=E11480),0)),"")</f>
        <v/>
      </c>
      <c r="G11480" s="14" t="n"/>
    </row>
    <row r="11481">
      <c r="A11481" s="10" t="n"/>
      <c r="D11481">
        <f>IFERROR(VLOOKUP(C11481,Produtos!A:B,2,FALSE),"")</f>
        <v/>
      </c>
      <c r="F11481" s="10">
        <f>IFERROR(INDEX(Lotes!$E:$E,MATCH(1,(Lotes!$A:$A=C11481)*(Lotes!$C:$C=E11481),0)),"")</f>
        <v/>
      </c>
      <c r="G11481" s="14" t="n"/>
    </row>
    <row r="11482">
      <c r="A11482" s="10" t="n"/>
      <c r="D11482">
        <f>IFERROR(VLOOKUP(C11482,Produtos!A:B,2,FALSE),"")</f>
        <v/>
      </c>
      <c r="F11482" s="10">
        <f>IFERROR(INDEX(Lotes!$E:$E,MATCH(1,(Lotes!$A:$A=C11482)*(Lotes!$C:$C=E11482),0)),"")</f>
        <v/>
      </c>
      <c r="G11482" s="14" t="n"/>
    </row>
    <row r="11483">
      <c r="A11483" s="10" t="n"/>
      <c r="D11483">
        <f>IFERROR(VLOOKUP(C11483,Produtos!A:B,2,FALSE),"")</f>
        <v/>
      </c>
      <c r="F11483" s="10">
        <f>IFERROR(INDEX(Lotes!$E:$E,MATCH(1,(Lotes!$A:$A=C11483)*(Lotes!$C:$C=E11483),0)),"")</f>
        <v/>
      </c>
      <c r="G11483" s="14" t="n"/>
    </row>
    <row r="11484">
      <c r="A11484" s="10" t="n"/>
      <c r="D11484">
        <f>IFERROR(VLOOKUP(C11484,Produtos!A:B,2,FALSE),"")</f>
        <v/>
      </c>
      <c r="F11484" s="10">
        <f>IFERROR(INDEX(Lotes!$E:$E,MATCH(1,(Lotes!$A:$A=C11484)*(Lotes!$C:$C=E11484),0)),"")</f>
        <v/>
      </c>
      <c r="G11484" s="14" t="n"/>
    </row>
    <row r="11485">
      <c r="A11485" s="10" t="n"/>
      <c r="D11485">
        <f>IFERROR(VLOOKUP(C11485,Produtos!A:B,2,FALSE),"")</f>
        <v/>
      </c>
      <c r="F11485" s="10">
        <f>IFERROR(INDEX(Lotes!$E:$E,MATCH(1,(Lotes!$A:$A=C11485)*(Lotes!$C:$C=E11485),0)),"")</f>
        <v/>
      </c>
      <c r="G11485" s="14" t="n"/>
    </row>
    <row r="11486">
      <c r="A11486" s="10" t="n"/>
      <c r="D11486">
        <f>IFERROR(VLOOKUP(C11486,Produtos!A:B,2,FALSE),"")</f>
        <v/>
      </c>
      <c r="F11486" s="10">
        <f>IFERROR(INDEX(Lotes!$E:$E,MATCH(1,(Lotes!$A:$A=C11486)*(Lotes!$C:$C=E11486),0)),"")</f>
        <v/>
      </c>
      <c r="G11486" s="14" t="n"/>
    </row>
    <row r="11487">
      <c r="A11487" s="10" t="n"/>
      <c r="D11487">
        <f>IFERROR(VLOOKUP(C11487,Produtos!A:B,2,FALSE),"")</f>
        <v/>
      </c>
      <c r="F11487" s="10">
        <f>IFERROR(INDEX(Lotes!$E:$E,MATCH(1,(Lotes!$A:$A=C11487)*(Lotes!$C:$C=E11487),0)),"")</f>
        <v/>
      </c>
      <c r="G11487" s="14" t="n"/>
    </row>
    <row r="11488">
      <c r="A11488" s="10" t="n"/>
      <c r="D11488">
        <f>IFERROR(VLOOKUP(C11488,Produtos!A:B,2,FALSE),"")</f>
        <v/>
      </c>
      <c r="F11488" s="10">
        <f>IFERROR(INDEX(Lotes!$E:$E,MATCH(1,(Lotes!$A:$A=C11488)*(Lotes!$C:$C=E11488),0)),"")</f>
        <v/>
      </c>
      <c r="G11488" s="14" t="n"/>
    </row>
    <row r="11489">
      <c r="A11489" s="10" t="n"/>
      <c r="D11489">
        <f>IFERROR(VLOOKUP(C11489,Produtos!A:B,2,FALSE),"")</f>
        <v/>
      </c>
      <c r="F11489" s="10">
        <f>IFERROR(INDEX(Lotes!$E:$E,MATCH(1,(Lotes!$A:$A=C11489)*(Lotes!$C:$C=E11489),0)),"")</f>
        <v/>
      </c>
      <c r="G11489" s="14" t="n"/>
    </row>
    <row r="11490">
      <c r="A11490" s="10" t="n"/>
      <c r="D11490">
        <f>IFERROR(VLOOKUP(C11490,Produtos!A:B,2,FALSE),"")</f>
        <v/>
      </c>
      <c r="F11490" s="10">
        <f>IFERROR(INDEX(Lotes!$E:$E,MATCH(1,(Lotes!$A:$A=C11490)*(Lotes!$C:$C=E11490),0)),"")</f>
        <v/>
      </c>
      <c r="G11490" s="14" t="n"/>
    </row>
    <row r="11491">
      <c r="A11491" s="10" t="n"/>
      <c r="D11491">
        <f>IFERROR(VLOOKUP(C11491,Produtos!A:B,2,FALSE),"")</f>
        <v/>
      </c>
      <c r="F11491" s="10">
        <f>IFERROR(INDEX(Lotes!$E:$E,MATCH(1,(Lotes!$A:$A=C11491)*(Lotes!$C:$C=E11491),0)),"")</f>
        <v/>
      </c>
      <c r="G11491" s="14" t="n"/>
    </row>
    <row r="11492">
      <c r="A11492" s="10" t="n"/>
      <c r="D11492">
        <f>IFERROR(VLOOKUP(C11492,Produtos!A:B,2,FALSE),"")</f>
        <v/>
      </c>
      <c r="F11492" s="10">
        <f>IFERROR(INDEX(Lotes!$E:$E,MATCH(1,(Lotes!$A:$A=C11492)*(Lotes!$C:$C=E11492),0)),"")</f>
        <v/>
      </c>
      <c r="G11492" s="14" t="n"/>
    </row>
    <row r="11493">
      <c r="A11493" s="10" t="n"/>
      <c r="D11493">
        <f>IFERROR(VLOOKUP(C11493,Produtos!A:B,2,FALSE),"")</f>
        <v/>
      </c>
      <c r="F11493" s="10">
        <f>IFERROR(INDEX(Lotes!$E:$E,MATCH(1,(Lotes!$A:$A=C11493)*(Lotes!$C:$C=E11493),0)),"")</f>
        <v/>
      </c>
      <c r="G11493" s="14" t="n"/>
    </row>
    <row r="11494">
      <c r="A11494" s="10" t="n"/>
      <c r="D11494">
        <f>IFERROR(VLOOKUP(C11494,Produtos!A:B,2,FALSE),"")</f>
        <v/>
      </c>
      <c r="F11494" s="10">
        <f>IFERROR(INDEX(Lotes!$E:$E,MATCH(1,(Lotes!$A:$A=C11494)*(Lotes!$C:$C=E11494),0)),"")</f>
        <v/>
      </c>
      <c r="G11494" s="14" t="n"/>
    </row>
    <row r="11495">
      <c r="A11495" s="10" t="n"/>
      <c r="D11495">
        <f>IFERROR(VLOOKUP(C11495,Produtos!A:B,2,FALSE),"")</f>
        <v/>
      </c>
      <c r="F11495" s="10">
        <f>IFERROR(INDEX(Lotes!$E:$E,MATCH(1,(Lotes!$A:$A=C11495)*(Lotes!$C:$C=E11495),0)),"")</f>
        <v/>
      </c>
      <c r="G11495" s="14" t="n"/>
    </row>
    <row r="11496">
      <c r="A11496" s="10" t="n"/>
      <c r="D11496">
        <f>IFERROR(VLOOKUP(C11496,Produtos!A:B,2,FALSE),"")</f>
        <v/>
      </c>
      <c r="F11496" s="10">
        <f>IFERROR(INDEX(Lotes!$E:$E,MATCH(1,(Lotes!$A:$A=C11496)*(Lotes!$C:$C=E11496),0)),"")</f>
        <v/>
      </c>
      <c r="G11496" s="14" t="n"/>
    </row>
    <row r="11497">
      <c r="A11497" s="10" t="n"/>
      <c r="D11497">
        <f>IFERROR(VLOOKUP(C11497,Produtos!A:B,2,FALSE),"")</f>
        <v/>
      </c>
      <c r="F11497" s="10">
        <f>IFERROR(INDEX(Lotes!$E:$E,MATCH(1,(Lotes!$A:$A=C11497)*(Lotes!$C:$C=E11497),0)),"")</f>
        <v/>
      </c>
      <c r="G11497" s="14" t="n"/>
    </row>
    <row r="11498">
      <c r="A11498" s="10" t="n"/>
      <c r="D11498">
        <f>IFERROR(VLOOKUP(C11498,Produtos!A:B,2,FALSE),"")</f>
        <v/>
      </c>
      <c r="F11498" s="10">
        <f>IFERROR(INDEX(Lotes!$E:$E,MATCH(1,(Lotes!$A:$A=C11498)*(Lotes!$C:$C=E11498),0)),"")</f>
        <v/>
      </c>
      <c r="G11498" s="14" t="n"/>
    </row>
    <row r="11499">
      <c r="A11499" s="10" t="n"/>
      <c r="D11499">
        <f>IFERROR(VLOOKUP(C11499,Produtos!A:B,2,FALSE),"")</f>
        <v/>
      </c>
      <c r="F11499" s="10">
        <f>IFERROR(INDEX(Lotes!$E:$E,MATCH(1,(Lotes!$A:$A=C11499)*(Lotes!$C:$C=E11499),0)),"")</f>
        <v/>
      </c>
      <c r="G11499" s="14" t="n"/>
    </row>
    <row r="11500">
      <c r="A11500" s="10" t="n"/>
      <c r="D11500">
        <f>IFERROR(VLOOKUP(C11500,Produtos!A:B,2,FALSE),"")</f>
        <v/>
      </c>
      <c r="F11500" s="10">
        <f>IFERROR(INDEX(Lotes!$E:$E,MATCH(1,(Lotes!$A:$A=C11500)*(Lotes!$C:$C=E11500),0)),"")</f>
        <v/>
      </c>
      <c r="G11500" s="14" t="n"/>
    </row>
    <row r="11501">
      <c r="A11501" s="10" t="n"/>
      <c r="D11501">
        <f>IFERROR(VLOOKUP(C11501,Produtos!A:B,2,FALSE),"")</f>
        <v/>
      </c>
      <c r="F11501" s="10">
        <f>IFERROR(INDEX(Lotes!$E:$E,MATCH(1,(Lotes!$A:$A=C11501)*(Lotes!$C:$C=E11501),0)),"")</f>
        <v/>
      </c>
      <c r="G11501" s="14" t="n"/>
    </row>
    <row r="11502">
      <c r="A11502" s="10" t="n"/>
      <c r="D11502">
        <f>IFERROR(VLOOKUP(C11502,Produtos!A:B,2,FALSE),"")</f>
        <v/>
      </c>
      <c r="F11502" s="10">
        <f>IFERROR(INDEX(Lotes!$E:$E,MATCH(1,(Lotes!$A:$A=C11502)*(Lotes!$C:$C=E11502),0)),"")</f>
        <v/>
      </c>
      <c r="G11502" s="14" t="n"/>
    </row>
    <row r="11503">
      <c r="A11503" s="10" t="n"/>
      <c r="D11503">
        <f>IFERROR(VLOOKUP(C11503,Produtos!A:B,2,FALSE),"")</f>
        <v/>
      </c>
      <c r="F11503" s="10">
        <f>IFERROR(INDEX(Lotes!$E:$E,MATCH(1,(Lotes!$A:$A=C11503)*(Lotes!$C:$C=E11503),0)),"")</f>
        <v/>
      </c>
      <c r="G11503" s="14" t="n"/>
    </row>
    <row r="11504">
      <c r="A11504" s="10" t="n"/>
      <c r="D11504">
        <f>IFERROR(VLOOKUP(C11504,Produtos!A:B,2,FALSE),"")</f>
        <v/>
      </c>
      <c r="F11504" s="10">
        <f>IFERROR(INDEX(Lotes!$E:$E,MATCH(1,(Lotes!$A:$A=C11504)*(Lotes!$C:$C=E11504),0)),"")</f>
        <v/>
      </c>
      <c r="G11504" s="14" t="n"/>
    </row>
    <row r="11505">
      <c r="A11505" s="10" t="n"/>
      <c r="D11505">
        <f>IFERROR(VLOOKUP(C11505,Produtos!A:B,2,FALSE),"")</f>
        <v/>
      </c>
      <c r="F11505" s="10">
        <f>IFERROR(INDEX(Lotes!$E:$E,MATCH(1,(Lotes!$A:$A=C11505)*(Lotes!$C:$C=E11505),0)),"")</f>
        <v/>
      </c>
      <c r="G11505" s="14" t="n"/>
    </row>
    <row r="11506">
      <c r="A11506" s="10" t="n"/>
      <c r="D11506">
        <f>IFERROR(VLOOKUP(C11506,Produtos!A:B,2,FALSE),"")</f>
        <v/>
      </c>
      <c r="F11506" s="10">
        <f>IFERROR(INDEX(Lotes!$E:$E,MATCH(1,(Lotes!$A:$A=C11506)*(Lotes!$C:$C=E11506),0)),"")</f>
        <v/>
      </c>
      <c r="G11506" s="14" t="n"/>
    </row>
    <row r="11507">
      <c r="A11507" s="10" t="n"/>
      <c r="D11507">
        <f>IFERROR(VLOOKUP(C11507,Produtos!A:B,2,FALSE),"")</f>
        <v/>
      </c>
      <c r="F11507" s="10">
        <f>IFERROR(INDEX(Lotes!$E:$E,MATCH(1,(Lotes!$A:$A=C11507)*(Lotes!$C:$C=E11507),0)),"")</f>
        <v/>
      </c>
      <c r="G11507" s="14" t="n"/>
    </row>
    <row r="11508">
      <c r="A11508" s="10" t="n"/>
      <c r="D11508">
        <f>IFERROR(VLOOKUP(C11508,Produtos!A:B,2,FALSE),"")</f>
        <v/>
      </c>
      <c r="F11508" s="10">
        <f>IFERROR(INDEX(Lotes!$E:$E,MATCH(1,(Lotes!$A:$A=C11508)*(Lotes!$C:$C=E11508),0)),"")</f>
        <v/>
      </c>
      <c r="G11508" s="14" t="n"/>
    </row>
    <row r="11509">
      <c r="A11509" s="10" t="n"/>
      <c r="D11509">
        <f>IFERROR(VLOOKUP(C11509,Produtos!A:B,2,FALSE),"")</f>
        <v/>
      </c>
      <c r="F11509" s="10">
        <f>IFERROR(INDEX(Lotes!$E:$E,MATCH(1,(Lotes!$A:$A=C11509)*(Lotes!$C:$C=E11509),0)),"")</f>
        <v/>
      </c>
      <c r="G11509" s="14" t="n"/>
    </row>
    <row r="11510">
      <c r="A11510" s="10" t="n"/>
      <c r="D11510">
        <f>IFERROR(VLOOKUP(C11510,Produtos!A:B,2,FALSE),"")</f>
        <v/>
      </c>
      <c r="F11510" s="10">
        <f>IFERROR(INDEX(Lotes!$E:$E,MATCH(1,(Lotes!$A:$A=C11510)*(Lotes!$C:$C=E11510),0)),"")</f>
        <v/>
      </c>
      <c r="G11510" s="14" t="n"/>
    </row>
    <row r="11511">
      <c r="A11511" s="10" t="n"/>
      <c r="D11511">
        <f>IFERROR(VLOOKUP(C11511,Produtos!A:B,2,FALSE),"")</f>
        <v/>
      </c>
      <c r="F11511" s="10">
        <f>IFERROR(INDEX(Lotes!$E:$E,MATCH(1,(Lotes!$A:$A=C11511)*(Lotes!$C:$C=E11511),0)),"")</f>
        <v/>
      </c>
      <c r="G11511" s="14" t="n"/>
    </row>
    <row r="11512">
      <c r="A11512" s="10" t="n"/>
      <c r="D11512">
        <f>IFERROR(VLOOKUP(C11512,Produtos!A:B,2,FALSE),"")</f>
        <v/>
      </c>
      <c r="F11512" s="10">
        <f>IFERROR(INDEX(Lotes!$E:$E,MATCH(1,(Lotes!$A:$A=C11512)*(Lotes!$C:$C=E11512),0)),"")</f>
        <v/>
      </c>
      <c r="G11512" s="14" t="n"/>
    </row>
    <row r="11513">
      <c r="A11513" s="10" t="n"/>
      <c r="D11513">
        <f>IFERROR(VLOOKUP(C11513,Produtos!A:B,2,FALSE),"")</f>
        <v/>
      </c>
      <c r="F11513" s="10">
        <f>IFERROR(INDEX(Lotes!$E:$E,MATCH(1,(Lotes!$A:$A=C11513)*(Lotes!$C:$C=E11513),0)),"")</f>
        <v/>
      </c>
      <c r="G11513" s="14" t="n"/>
    </row>
    <row r="11514">
      <c r="A11514" s="10" t="n"/>
      <c r="D11514">
        <f>IFERROR(VLOOKUP(C11514,Produtos!A:B,2,FALSE),"")</f>
        <v/>
      </c>
      <c r="F11514" s="10">
        <f>IFERROR(INDEX(Lotes!$E:$E,MATCH(1,(Lotes!$A:$A=C11514)*(Lotes!$C:$C=E11514),0)),"")</f>
        <v/>
      </c>
      <c r="G11514" s="14" t="n"/>
    </row>
    <row r="11515">
      <c r="A11515" s="10" t="n"/>
      <c r="D11515">
        <f>IFERROR(VLOOKUP(C11515,Produtos!A:B,2,FALSE),"")</f>
        <v/>
      </c>
      <c r="F11515" s="10">
        <f>IFERROR(INDEX(Lotes!$E:$E,MATCH(1,(Lotes!$A:$A=C11515)*(Lotes!$C:$C=E11515),0)),"")</f>
        <v/>
      </c>
      <c r="G11515" s="14" t="n"/>
    </row>
    <row r="11516">
      <c r="A11516" s="10" t="n"/>
      <c r="D11516">
        <f>IFERROR(VLOOKUP(C11516,Produtos!A:B,2,FALSE),"")</f>
        <v/>
      </c>
      <c r="F11516" s="10">
        <f>IFERROR(INDEX(Lotes!$E:$E,MATCH(1,(Lotes!$A:$A=C11516)*(Lotes!$C:$C=E11516),0)),"")</f>
        <v/>
      </c>
      <c r="G11516" s="14" t="n"/>
    </row>
    <row r="11517">
      <c r="A11517" s="10" t="n"/>
      <c r="D11517">
        <f>IFERROR(VLOOKUP(C11517,Produtos!A:B,2,FALSE),"")</f>
        <v/>
      </c>
      <c r="F11517" s="10">
        <f>IFERROR(INDEX(Lotes!$E:$E,MATCH(1,(Lotes!$A:$A=C11517)*(Lotes!$C:$C=E11517),0)),"")</f>
        <v/>
      </c>
      <c r="G11517" s="14" t="n"/>
    </row>
    <row r="11518">
      <c r="A11518" s="10" t="n"/>
      <c r="D11518">
        <f>IFERROR(VLOOKUP(C11518,Produtos!A:B,2,FALSE),"")</f>
        <v/>
      </c>
      <c r="F11518" s="10">
        <f>IFERROR(INDEX(Lotes!$E:$E,MATCH(1,(Lotes!$A:$A=C11518)*(Lotes!$C:$C=E11518),0)),"")</f>
        <v/>
      </c>
      <c r="G11518" s="14" t="n"/>
    </row>
    <row r="11519">
      <c r="A11519" s="10" t="n"/>
      <c r="D11519">
        <f>IFERROR(VLOOKUP(C11519,Produtos!A:B,2,FALSE),"")</f>
        <v/>
      </c>
      <c r="F11519" s="10">
        <f>IFERROR(INDEX(Lotes!$E:$E,MATCH(1,(Lotes!$A:$A=C11519)*(Lotes!$C:$C=E11519),0)),"")</f>
        <v/>
      </c>
      <c r="G11519" s="14" t="n"/>
    </row>
    <row r="11520">
      <c r="A11520" s="10" t="n"/>
      <c r="D11520">
        <f>IFERROR(VLOOKUP(C11520,Produtos!A:B,2,FALSE),"")</f>
        <v/>
      </c>
      <c r="F11520" s="10">
        <f>IFERROR(INDEX(Lotes!$E:$E,MATCH(1,(Lotes!$A:$A=C11520)*(Lotes!$C:$C=E11520),0)),"")</f>
        <v/>
      </c>
      <c r="G11520" s="14" t="n"/>
    </row>
    <row r="11521">
      <c r="A11521" s="10" t="n"/>
      <c r="D11521">
        <f>IFERROR(VLOOKUP(C11521,Produtos!A:B,2,FALSE),"")</f>
        <v/>
      </c>
      <c r="F11521" s="10">
        <f>IFERROR(INDEX(Lotes!$E:$E,MATCH(1,(Lotes!$A:$A=C11521)*(Lotes!$C:$C=E11521),0)),"")</f>
        <v/>
      </c>
      <c r="G11521" s="14" t="n"/>
    </row>
    <row r="11522">
      <c r="A11522" s="10" t="n"/>
      <c r="D11522">
        <f>IFERROR(VLOOKUP(C11522,Produtos!A:B,2,FALSE),"")</f>
        <v/>
      </c>
      <c r="F11522" s="10">
        <f>IFERROR(INDEX(Lotes!$E:$E,MATCH(1,(Lotes!$A:$A=C11522)*(Lotes!$C:$C=E11522),0)),"")</f>
        <v/>
      </c>
      <c r="G11522" s="14" t="n"/>
    </row>
    <row r="11523">
      <c r="A11523" s="10" t="n"/>
      <c r="D11523">
        <f>IFERROR(VLOOKUP(C11523,Produtos!A:B,2,FALSE),"")</f>
        <v/>
      </c>
      <c r="F11523" s="10">
        <f>IFERROR(INDEX(Lotes!$E:$E,MATCH(1,(Lotes!$A:$A=C11523)*(Lotes!$C:$C=E11523),0)),"")</f>
        <v/>
      </c>
      <c r="G11523" s="14" t="n"/>
    </row>
    <row r="11524">
      <c r="A11524" s="10" t="n"/>
      <c r="D11524">
        <f>IFERROR(VLOOKUP(C11524,Produtos!A:B,2,FALSE),"")</f>
        <v/>
      </c>
      <c r="F11524" s="10">
        <f>IFERROR(INDEX(Lotes!$E:$E,MATCH(1,(Lotes!$A:$A=C11524)*(Lotes!$C:$C=E11524),0)),"")</f>
        <v/>
      </c>
      <c r="G11524" s="14" t="n"/>
    </row>
    <row r="11525">
      <c r="A11525" s="10" t="n"/>
      <c r="D11525">
        <f>IFERROR(VLOOKUP(C11525,Produtos!A:B,2,FALSE),"")</f>
        <v/>
      </c>
      <c r="F11525" s="10">
        <f>IFERROR(INDEX(Lotes!$E:$E,MATCH(1,(Lotes!$A:$A=C11525)*(Lotes!$C:$C=E11525),0)),"")</f>
        <v/>
      </c>
      <c r="G11525" s="14" t="n"/>
    </row>
    <row r="11526">
      <c r="A11526" s="10" t="n"/>
      <c r="D11526">
        <f>IFERROR(VLOOKUP(C11526,Produtos!A:B,2,FALSE),"")</f>
        <v/>
      </c>
      <c r="F11526" s="10">
        <f>IFERROR(INDEX(Lotes!$E:$E,MATCH(1,(Lotes!$A:$A=C11526)*(Lotes!$C:$C=E11526),0)),"")</f>
        <v/>
      </c>
      <c r="G11526" s="14" t="n"/>
    </row>
    <row r="11527">
      <c r="A11527" s="10" t="n"/>
      <c r="D11527">
        <f>IFERROR(VLOOKUP(C11527,Produtos!A:B,2,FALSE),"")</f>
        <v/>
      </c>
      <c r="F11527" s="10">
        <f>IFERROR(INDEX(Lotes!$E:$E,MATCH(1,(Lotes!$A:$A=C11527)*(Lotes!$C:$C=E11527),0)),"")</f>
        <v/>
      </c>
      <c r="G11527" s="14" t="n"/>
    </row>
    <row r="11528">
      <c r="A11528" s="10" t="n"/>
      <c r="D11528">
        <f>IFERROR(VLOOKUP(C11528,Produtos!A:B,2,FALSE),"")</f>
        <v/>
      </c>
      <c r="F11528" s="10">
        <f>IFERROR(INDEX(Lotes!$E:$E,MATCH(1,(Lotes!$A:$A=C11528)*(Lotes!$C:$C=E11528),0)),"")</f>
        <v/>
      </c>
      <c r="G11528" s="14" t="n"/>
    </row>
    <row r="11529">
      <c r="A11529" s="10" t="n"/>
      <c r="D11529">
        <f>IFERROR(VLOOKUP(C11529,Produtos!A:B,2,FALSE),"")</f>
        <v/>
      </c>
      <c r="F11529" s="10">
        <f>IFERROR(INDEX(Lotes!$E:$E,MATCH(1,(Lotes!$A:$A=C11529)*(Lotes!$C:$C=E11529),0)),"")</f>
        <v/>
      </c>
      <c r="G11529" s="14" t="n"/>
    </row>
    <row r="11530">
      <c r="A11530" s="10" t="n"/>
      <c r="D11530">
        <f>IFERROR(VLOOKUP(C11530,Produtos!A:B,2,FALSE),"")</f>
        <v/>
      </c>
      <c r="F11530" s="10">
        <f>IFERROR(INDEX(Lotes!$E:$E,MATCH(1,(Lotes!$A:$A=C11530)*(Lotes!$C:$C=E11530),0)),"")</f>
        <v/>
      </c>
      <c r="G11530" s="14" t="n"/>
    </row>
    <row r="11531">
      <c r="A11531" s="10" t="n"/>
      <c r="D11531">
        <f>IFERROR(VLOOKUP(C11531,Produtos!A:B,2,FALSE),"")</f>
        <v/>
      </c>
      <c r="F11531" s="10">
        <f>IFERROR(INDEX(Lotes!$E:$E,MATCH(1,(Lotes!$A:$A=C11531)*(Lotes!$C:$C=E11531),0)),"")</f>
        <v/>
      </c>
      <c r="G11531" s="14" t="n"/>
    </row>
    <row r="11532">
      <c r="A11532" s="10" t="n"/>
      <c r="D11532">
        <f>IFERROR(VLOOKUP(C11532,Produtos!A:B,2,FALSE),"")</f>
        <v/>
      </c>
      <c r="F11532" s="10">
        <f>IFERROR(INDEX(Lotes!$E:$E,MATCH(1,(Lotes!$A:$A=C11532)*(Lotes!$C:$C=E11532),0)),"")</f>
        <v/>
      </c>
      <c r="G11532" s="14" t="n"/>
    </row>
    <row r="11533">
      <c r="A11533" s="10" t="n"/>
      <c r="D11533">
        <f>IFERROR(VLOOKUP(C11533,Produtos!A:B,2,FALSE),"")</f>
        <v/>
      </c>
      <c r="F11533" s="10">
        <f>IFERROR(INDEX(Lotes!$E:$E,MATCH(1,(Lotes!$A:$A=C11533)*(Lotes!$C:$C=E11533),0)),"")</f>
        <v/>
      </c>
      <c r="G11533" s="14" t="n"/>
    </row>
    <row r="11534">
      <c r="A11534" s="10" t="n"/>
      <c r="D11534">
        <f>IFERROR(VLOOKUP(C11534,Produtos!A:B,2,FALSE),"")</f>
        <v/>
      </c>
      <c r="F11534" s="10">
        <f>IFERROR(INDEX(Lotes!$E:$E,MATCH(1,(Lotes!$A:$A=C11534)*(Lotes!$C:$C=E11534),0)),"")</f>
        <v/>
      </c>
      <c r="G11534" s="14" t="n"/>
    </row>
    <row r="11535">
      <c r="A11535" s="10" t="n"/>
      <c r="D11535">
        <f>IFERROR(VLOOKUP(C11535,Produtos!A:B,2,FALSE),"")</f>
        <v/>
      </c>
      <c r="F11535" s="10">
        <f>IFERROR(INDEX(Lotes!$E:$E,MATCH(1,(Lotes!$A:$A=C11535)*(Lotes!$C:$C=E11535),0)),"")</f>
        <v/>
      </c>
      <c r="G11535" s="14" t="n"/>
    </row>
    <row r="11536">
      <c r="A11536" s="10" t="n"/>
      <c r="D11536">
        <f>IFERROR(VLOOKUP(C11536,Produtos!A:B,2,FALSE),"")</f>
        <v/>
      </c>
      <c r="F11536" s="10">
        <f>IFERROR(INDEX(Lotes!$E:$E,MATCH(1,(Lotes!$A:$A=C11536)*(Lotes!$C:$C=E11536),0)),"")</f>
        <v/>
      </c>
      <c r="G11536" s="14" t="n"/>
    </row>
    <row r="11537">
      <c r="A11537" s="10" t="n"/>
      <c r="D11537">
        <f>IFERROR(VLOOKUP(C11537,Produtos!A:B,2,FALSE),"")</f>
        <v/>
      </c>
      <c r="F11537" s="10">
        <f>IFERROR(INDEX(Lotes!$E:$E,MATCH(1,(Lotes!$A:$A=C11537)*(Lotes!$C:$C=E11537),0)),"")</f>
        <v/>
      </c>
      <c r="G11537" s="14" t="n"/>
    </row>
    <row r="11538">
      <c r="A11538" s="10" t="n"/>
      <c r="D11538">
        <f>IFERROR(VLOOKUP(C11538,Produtos!A:B,2,FALSE),"")</f>
        <v/>
      </c>
      <c r="F11538" s="10">
        <f>IFERROR(INDEX(Lotes!$E:$E,MATCH(1,(Lotes!$A:$A=C11538)*(Lotes!$C:$C=E11538),0)),"")</f>
        <v/>
      </c>
      <c r="G11538" s="14" t="n"/>
    </row>
    <row r="11539">
      <c r="A11539" s="10" t="n"/>
      <c r="D11539">
        <f>IFERROR(VLOOKUP(C11539,Produtos!A:B,2,FALSE),"")</f>
        <v/>
      </c>
      <c r="F11539" s="10">
        <f>IFERROR(INDEX(Lotes!$E:$E,MATCH(1,(Lotes!$A:$A=C11539)*(Lotes!$C:$C=E11539),0)),"")</f>
        <v/>
      </c>
      <c r="G11539" s="14" t="n"/>
    </row>
    <row r="11540">
      <c r="A11540" s="10" t="n"/>
      <c r="D11540">
        <f>IFERROR(VLOOKUP(C11540,Produtos!A:B,2,FALSE),"")</f>
        <v/>
      </c>
      <c r="F11540" s="10">
        <f>IFERROR(INDEX(Lotes!$E:$E,MATCH(1,(Lotes!$A:$A=C11540)*(Lotes!$C:$C=E11540),0)),"")</f>
        <v/>
      </c>
      <c r="G11540" s="14" t="n"/>
    </row>
    <row r="11541">
      <c r="A11541" s="10" t="n"/>
      <c r="D11541">
        <f>IFERROR(VLOOKUP(C11541,Produtos!A:B,2,FALSE),"")</f>
        <v/>
      </c>
      <c r="F11541" s="10">
        <f>IFERROR(INDEX(Lotes!$E:$E,MATCH(1,(Lotes!$A:$A=C11541)*(Lotes!$C:$C=E11541),0)),"")</f>
        <v/>
      </c>
      <c r="G11541" s="14" t="n"/>
    </row>
    <row r="11542">
      <c r="A11542" s="10" t="n"/>
      <c r="D11542">
        <f>IFERROR(VLOOKUP(C11542,Produtos!A:B,2,FALSE),"")</f>
        <v/>
      </c>
      <c r="F11542" s="10">
        <f>IFERROR(INDEX(Lotes!$E:$E,MATCH(1,(Lotes!$A:$A=C11542)*(Lotes!$C:$C=E11542),0)),"")</f>
        <v/>
      </c>
      <c r="G11542" s="14" t="n"/>
    </row>
    <row r="11543">
      <c r="A11543" s="10" t="n"/>
      <c r="D11543">
        <f>IFERROR(VLOOKUP(C11543,Produtos!A:B,2,FALSE),"")</f>
        <v/>
      </c>
      <c r="F11543" s="10">
        <f>IFERROR(INDEX(Lotes!$E:$E,MATCH(1,(Lotes!$A:$A=C11543)*(Lotes!$C:$C=E11543),0)),"")</f>
        <v/>
      </c>
      <c r="G11543" s="14" t="n"/>
    </row>
    <row r="11544">
      <c r="A11544" s="10" t="n"/>
      <c r="D11544">
        <f>IFERROR(VLOOKUP(C11544,Produtos!A:B,2,FALSE),"")</f>
        <v/>
      </c>
      <c r="F11544" s="10">
        <f>IFERROR(INDEX(Lotes!$E:$E,MATCH(1,(Lotes!$A:$A=C11544)*(Lotes!$C:$C=E11544),0)),"")</f>
        <v/>
      </c>
      <c r="G11544" s="14" t="n"/>
    </row>
    <row r="11545">
      <c r="A11545" s="10" t="n"/>
      <c r="D11545">
        <f>IFERROR(VLOOKUP(C11545,Produtos!A:B,2,FALSE),"")</f>
        <v/>
      </c>
      <c r="F11545" s="10">
        <f>IFERROR(INDEX(Lotes!$E:$E,MATCH(1,(Lotes!$A:$A=C11545)*(Lotes!$C:$C=E11545),0)),"")</f>
        <v/>
      </c>
      <c r="G11545" s="14" t="n"/>
    </row>
    <row r="11546">
      <c r="A11546" s="10" t="n"/>
      <c r="D11546">
        <f>IFERROR(VLOOKUP(C11546,Produtos!A:B,2,FALSE),"")</f>
        <v/>
      </c>
      <c r="F11546" s="10">
        <f>IFERROR(INDEX(Lotes!$E:$E,MATCH(1,(Lotes!$A:$A=C11546)*(Lotes!$C:$C=E11546),0)),"")</f>
        <v/>
      </c>
      <c r="G11546" s="14" t="n"/>
    </row>
    <row r="11547">
      <c r="A11547" s="10" t="n"/>
      <c r="D11547">
        <f>IFERROR(VLOOKUP(C11547,Produtos!A:B,2,FALSE),"")</f>
        <v/>
      </c>
      <c r="F11547" s="10">
        <f>IFERROR(INDEX(Lotes!$E:$E,MATCH(1,(Lotes!$A:$A=C11547)*(Lotes!$C:$C=E11547),0)),"")</f>
        <v/>
      </c>
      <c r="G11547" s="14" t="n"/>
    </row>
    <row r="11548">
      <c r="A11548" s="10" t="n"/>
      <c r="D11548">
        <f>IFERROR(VLOOKUP(C11548,Produtos!A:B,2,FALSE),"")</f>
        <v/>
      </c>
      <c r="F11548" s="10">
        <f>IFERROR(INDEX(Lotes!$E:$E,MATCH(1,(Lotes!$A:$A=C11548)*(Lotes!$C:$C=E11548),0)),"")</f>
        <v/>
      </c>
      <c r="G11548" s="14" t="n"/>
    </row>
    <row r="11549">
      <c r="A11549" s="10" t="n"/>
      <c r="D11549">
        <f>IFERROR(VLOOKUP(C11549,Produtos!A:B,2,FALSE),"")</f>
        <v/>
      </c>
      <c r="F11549" s="10">
        <f>IFERROR(INDEX(Lotes!$E:$E,MATCH(1,(Lotes!$A:$A=C11549)*(Lotes!$C:$C=E11549),0)),"")</f>
        <v/>
      </c>
      <c r="G11549" s="14" t="n"/>
    </row>
    <row r="11550">
      <c r="A11550" s="10" t="n"/>
      <c r="D11550">
        <f>IFERROR(VLOOKUP(C11550,Produtos!A:B,2,FALSE),"")</f>
        <v/>
      </c>
      <c r="F11550" s="10">
        <f>IFERROR(INDEX(Lotes!$E:$E,MATCH(1,(Lotes!$A:$A=C11550)*(Lotes!$C:$C=E11550),0)),"")</f>
        <v/>
      </c>
      <c r="G11550" s="14" t="n"/>
    </row>
    <row r="11551">
      <c r="A11551" s="10" t="n"/>
      <c r="D11551">
        <f>IFERROR(VLOOKUP(C11551,Produtos!A:B,2,FALSE),"")</f>
        <v/>
      </c>
      <c r="F11551" s="10">
        <f>IFERROR(INDEX(Lotes!$E:$E,MATCH(1,(Lotes!$A:$A=C11551)*(Lotes!$C:$C=E11551),0)),"")</f>
        <v/>
      </c>
      <c r="G11551" s="14" t="n"/>
    </row>
    <row r="11552">
      <c r="A11552" s="10" t="n"/>
      <c r="D11552">
        <f>IFERROR(VLOOKUP(C11552,Produtos!A:B,2,FALSE),"")</f>
        <v/>
      </c>
      <c r="F11552" s="10">
        <f>IFERROR(INDEX(Lotes!$E:$E,MATCH(1,(Lotes!$A:$A=C11552)*(Lotes!$C:$C=E11552),0)),"")</f>
        <v/>
      </c>
      <c r="G11552" s="14" t="n"/>
    </row>
    <row r="11553">
      <c r="A11553" s="10" t="n"/>
      <c r="D11553">
        <f>IFERROR(VLOOKUP(C11553,Produtos!A:B,2,FALSE),"")</f>
        <v/>
      </c>
      <c r="F11553" s="10">
        <f>IFERROR(INDEX(Lotes!$E:$E,MATCH(1,(Lotes!$A:$A=C11553)*(Lotes!$C:$C=E11553),0)),"")</f>
        <v/>
      </c>
      <c r="G11553" s="14" t="n"/>
    </row>
    <row r="11554">
      <c r="A11554" s="10" t="n"/>
      <c r="D11554">
        <f>IFERROR(VLOOKUP(C11554,Produtos!A:B,2,FALSE),"")</f>
        <v/>
      </c>
      <c r="F11554" s="10">
        <f>IFERROR(INDEX(Lotes!$E:$E,MATCH(1,(Lotes!$A:$A=C11554)*(Lotes!$C:$C=E11554),0)),"")</f>
        <v/>
      </c>
      <c r="G11554" s="14" t="n"/>
    </row>
    <row r="11555">
      <c r="A11555" s="10" t="n"/>
      <c r="D11555">
        <f>IFERROR(VLOOKUP(C11555,Produtos!A:B,2,FALSE),"")</f>
        <v/>
      </c>
      <c r="F11555" s="10">
        <f>IFERROR(INDEX(Lotes!$E:$E,MATCH(1,(Lotes!$A:$A=C11555)*(Lotes!$C:$C=E11555),0)),"")</f>
        <v/>
      </c>
      <c r="G11555" s="14" t="n"/>
    </row>
    <row r="11556">
      <c r="A11556" s="10" t="n"/>
      <c r="D11556">
        <f>IFERROR(VLOOKUP(C11556,Produtos!A:B,2,FALSE),"")</f>
        <v/>
      </c>
      <c r="F11556" s="10">
        <f>IFERROR(INDEX(Lotes!$E:$E,MATCH(1,(Lotes!$A:$A=C11556)*(Lotes!$C:$C=E11556),0)),"")</f>
        <v/>
      </c>
      <c r="G11556" s="14" t="n"/>
    </row>
    <row r="11557">
      <c r="A11557" s="10" t="n"/>
      <c r="D11557">
        <f>IFERROR(VLOOKUP(C11557,Produtos!A:B,2,FALSE),"")</f>
        <v/>
      </c>
      <c r="F11557" s="10">
        <f>IFERROR(INDEX(Lotes!$E:$E,MATCH(1,(Lotes!$A:$A=C11557)*(Lotes!$C:$C=E11557),0)),"")</f>
        <v/>
      </c>
      <c r="G11557" s="14" t="n"/>
    </row>
    <row r="11558">
      <c r="A11558" s="10" t="n"/>
      <c r="D11558">
        <f>IFERROR(VLOOKUP(C11558,Produtos!A:B,2,FALSE),"")</f>
        <v/>
      </c>
      <c r="F11558" s="10">
        <f>IFERROR(INDEX(Lotes!$E:$E,MATCH(1,(Lotes!$A:$A=C11558)*(Lotes!$C:$C=E11558),0)),"")</f>
        <v/>
      </c>
      <c r="G11558" s="14" t="n"/>
    </row>
    <row r="11559">
      <c r="A11559" s="10" t="n"/>
      <c r="D11559">
        <f>IFERROR(VLOOKUP(C11559,Produtos!A:B,2,FALSE),"")</f>
        <v/>
      </c>
      <c r="F11559" s="10">
        <f>IFERROR(INDEX(Lotes!$E:$E,MATCH(1,(Lotes!$A:$A=C11559)*(Lotes!$C:$C=E11559),0)),"")</f>
        <v/>
      </c>
      <c r="G11559" s="14" t="n"/>
    </row>
    <row r="11560">
      <c r="A11560" s="10" t="n"/>
      <c r="D11560">
        <f>IFERROR(VLOOKUP(C11560,Produtos!A:B,2,FALSE),"")</f>
        <v/>
      </c>
      <c r="F11560" s="10">
        <f>IFERROR(INDEX(Lotes!$E:$E,MATCH(1,(Lotes!$A:$A=C11560)*(Lotes!$C:$C=E11560),0)),"")</f>
        <v/>
      </c>
      <c r="G11560" s="14" t="n"/>
    </row>
    <row r="11561">
      <c r="A11561" s="10" t="n"/>
      <c r="D11561">
        <f>IFERROR(VLOOKUP(C11561,Produtos!A:B,2,FALSE),"")</f>
        <v/>
      </c>
      <c r="F11561" s="10">
        <f>IFERROR(INDEX(Lotes!$E:$E,MATCH(1,(Lotes!$A:$A=C11561)*(Lotes!$C:$C=E11561),0)),"")</f>
        <v/>
      </c>
      <c r="G11561" s="14" t="n"/>
    </row>
    <row r="11562">
      <c r="A11562" s="10" t="n"/>
      <c r="D11562">
        <f>IFERROR(VLOOKUP(C11562,Produtos!A:B,2,FALSE),"")</f>
        <v/>
      </c>
      <c r="F11562" s="10">
        <f>IFERROR(INDEX(Lotes!$E:$E,MATCH(1,(Lotes!$A:$A=C11562)*(Lotes!$C:$C=E11562),0)),"")</f>
        <v/>
      </c>
      <c r="G11562" s="14" t="n"/>
    </row>
    <row r="11563">
      <c r="A11563" s="10" t="n"/>
      <c r="D11563">
        <f>IFERROR(VLOOKUP(C11563,Produtos!A:B,2,FALSE),"")</f>
        <v/>
      </c>
      <c r="F11563" s="10">
        <f>IFERROR(INDEX(Lotes!$E:$E,MATCH(1,(Lotes!$A:$A=C11563)*(Lotes!$C:$C=E11563),0)),"")</f>
        <v/>
      </c>
      <c r="G11563" s="14" t="n"/>
    </row>
    <row r="11564">
      <c r="A11564" s="10" t="n"/>
      <c r="D11564">
        <f>IFERROR(VLOOKUP(C11564,Produtos!A:B,2,FALSE),"")</f>
        <v/>
      </c>
      <c r="F11564" s="10">
        <f>IFERROR(INDEX(Lotes!$E:$E,MATCH(1,(Lotes!$A:$A=C11564)*(Lotes!$C:$C=E11564),0)),"")</f>
        <v/>
      </c>
      <c r="G11564" s="14" t="n"/>
    </row>
    <row r="11565">
      <c r="A11565" s="10" t="n"/>
      <c r="D11565">
        <f>IFERROR(VLOOKUP(C11565,Produtos!A:B,2,FALSE),"")</f>
        <v/>
      </c>
      <c r="F11565" s="10">
        <f>IFERROR(INDEX(Lotes!$E:$E,MATCH(1,(Lotes!$A:$A=C11565)*(Lotes!$C:$C=E11565),0)),"")</f>
        <v/>
      </c>
      <c r="G11565" s="14" t="n"/>
    </row>
    <row r="11566">
      <c r="A11566" s="10" t="n"/>
      <c r="D11566">
        <f>IFERROR(VLOOKUP(C11566,Produtos!A:B,2,FALSE),"")</f>
        <v/>
      </c>
      <c r="F11566" s="10">
        <f>IFERROR(INDEX(Lotes!$E:$E,MATCH(1,(Lotes!$A:$A=C11566)*(Lotes!$C:$C=E11566),0)),"")</f>
        <v/>
      </c>
      <c r="G11566" s="14" t="n"/>
    </row>
    <row r="11567">
      <c r="A11567" s="10" t="n"/>
      <c r="D11567">
        <f>IFERROR(VLOOKUP(C11567,Produtos!A:B,2,FALSE),"")</f>
        <v/>
      </c>
      <c r="F11567" s="10">
        <f>IFERROR(INDEX(Lotes!$E:$E,MATCH(1,(Lotes!$A:$A=C11567)*(Lotes!$C:$C=E11567),0)),"")</f>
        <v/>
      </c>
      <c r="G11567" s="14" t="n"/>
    </row>
    <row r="11568">
      <c r="A11568" s="10" t="n"/>
      <c r="D11568">
        <f>IFERROR(VLOOKUP(C11568,Produtos!A:B,2,FALSE),"")</f>
        <v/>
      </c>
      <c r="F11568" s="10">
        <f>IFERROR(INDEX(Lotes!$E:$E,MATCH(1,(Lotes!$A:$A=C11568)*(Lotes!$C:$C=E11568),0)),"")</f>
        <v/>
      </c>
      <c r="G11568" s="14" t="n"/>
    </row>
    <row r="11569">
      <c r="A11569" s="10" t="n"/>
      <c r="D11569">
        <f>IFERROR(VLOOKUP(C11569,Produtos!A:B,2,FALSE),"")</f>
        <v/>
      </c>
      <c r="F11569" s="10">
        <f>IFERROR(INDEX(Lotes!$E:$E,MATCH(1,(Lotes!$A:$A=C11569)*(Lotes!$C:$C=E11569),0)),"")</f>
        <v/>
      </c>
      <c r="G11569" s="14" t="n"/>
    </row>
    <row r="11570">
      <c r="A11570" s="10" t="n"/>
      <c r="D11570">
        <f>IFERROR(VLOOKUP(C11570,Produtos!A:B,2,FALSE),"")</f>
        <v/>
      </c>
      <c r="F11570" s="10">
        <f>IFERROR(INDEX(Lotes!$E:$E,MATCH(1,(Lotes!$A:$A=C11570)*(Lotes!$C:$C=E11570),0)),"")</f>
        <v/>
      </c>
      <c r="G11570" s="14" t="n"/>
    </row>
    <row r="11571">
      <c r="A11571" s="10" t="n"/>
      <c r="D11571">
        <f>IFERROR(VLOOKUP(C11571,Produtos!A:B,2,FALSE),"")</f>
        <v/>
      </c>
      <c r="F11571" s="10">
        <f>IFERROR(INDEX(Lotes!$E:$E,MATCH(1,(Lotes!$A:$A=C11571)*(Lotes!$C:$C=E11571),0)),"")</f>
        <v/>
      </c>
      <c r="G11571" s="14" t="n"/>
    </row>
    <row r="11572">
      <c r="A11572" s="10" t="n"/>
      <c r="D11572">
        <f>IFERROR(VLOOKUP(C11572,Produtos!A:B,2,FALSE),"")</f>
        <v/>
      </c>
      <c r="F11572" s="10">
        <f>IFERROR(INDEX(Lotes!$E:$E,MATCH(1,(Lotes!$A:$A=C11572)*(Lotes!$C:$C=E11572),0)),"")</f>
        <v/>
      </c>
      <c r="G11572" s="14" t="n"/>
    </row>
    <row r="11573">
      <c r="A11573" s="10" t="n"/>
      <c r="D11573">
        <f>IFERROR(VLOOKUP(C11573,Produtos!A:B,2,FALSE),"")</f>
        <v/>
      </c>
      <c r="F11573" s="10">
        <f>IFERROR(INDEX(Lotes!$E:$E,MATCH(1,(Lotes!$A:$A=C11573)*(Lotes!$C:$C=E11573),0)),"")</f>
        <v/>
      </c>
      <c r="G11573" s="14" t="n"/>
    </row>
    <row r="11574">
      <c r="A11574" s="10" t="n"/>
      <c r="D11574">
        <f>IFERROR(VLOOKUP(C11574,Produtos!A:B,2,FALSE),"")</f>
        <v/>
      </c>
      <c r="F11574" s="10">
        <f>IFERROR(INDEX(Lotes!$E:$E,MATCH(1,(Lotes!$A:$A=C11574)*(Lotes!$C:$C=E11574),0)),"")</f>
        <v/>
      </c>
      <c r="G11574" s="14" t="n"/>
    </row>
    <row r="11575">
      <c r="A11575" s="10" t="n"/>
      <c r="D11575">
        <f>IFERROR(VLOOKUP(C11575,Produtos!A:B,2,FALSE),"")</f>
        <v/>
      </c>
      <c r="F11575" s="10">
        <f>IFERROR(INDEX(Lotes!$E:$E,MATCH(1,(Lotes!$A:$A=C11575)*(Lotes!$C:$C=E11575),0)),"")</f>
        <v/>
      </c>
      <c r="G11575" s="14" t="n"/>
    </row>
    <row r="11576">
      <c r="A11576" s="10" t="n"/>
      <c r="D11576">
        <f>IFERROR(VLOOKUP(C11576,Produtos!A:B,2,FALSE),"")</f>
        <v/>
      </c>
      <c r="F11576" s="10">
        <f>IFERROR(INDEX(Lotes!$E:$E,MATCH(1,(Lotes!$A:$A=C11576)*(Lotes!$C:$C=E11576),0)),"")</f>
        <v/>
      </c>
      <c r="G11576" s="14" t="n"/>
    </row>
    <row r="11577">
      <c r="A11577" s="10" t="n"/>
      <c r="D11577">
        <f>IFERROR(VLOOKUP(C11577,Produtos!A:B,2,FALSE),"")</f>
        <v/>
      </c>
      <c r="F11577" s="10">
        <f>IFERROR(INDEX(Lotes!$E:$E,MATCH(1,(Lotes!$A:$A=C11577)*(Lotes!$C:$C=E11577),0)),"")</f>
        <v/>
      </c>
      <c r="G11577" s="14" t="n"/>
    </row>
    <row r="11578">
      <c r="A11578" s="10" t="n"/>
      <c r="D11578">
        <f>IFERROR(VLOOKUP(C11578,Produtos!A:B,2,FALSE),"")</f>
        <v/>
      </c>
      <c r="F11578" s="10">
        <f>IFERROR(INDEX(Lotes!$E:$E,MATCH(1,(Lotes!$A:$A=C11578)*(Lotes!$C:$C=E11578),0)),"")</f>
        <v/>
      </c>
      <c r="G11578" s="14" t="n"/>
    </row>
    <row r="11579">
      <c r="A11579" s="10" t="n"/>
      <c r="D11579">
        <f>IFERROR(VLOOKUP(C11579,Produtos!A:B,2,FALSE),"")</f>
        <v/>
      </c>
      <c r="F11579" s="10">
        <f>IFERROR(INDEX(Lotes!$E:$E,MATCH(1,(Lotes!$A:$A=C11579)*(Lotes!$C:$C=E11579),0)),"")</f>
        <v/>
      </c>
      <c r="G11579" s="14" t="n"/>
    </row>
    <row r="11580">
      <c r="A11580" s="10" t="n"/>
      <c r="D11580">
        <f>IFERROR(VLOOKUP(C11580,Produtos!A:B,2,FALSE),"")</f>
        <v/>
      </c>
      <c r="F11580" s="10">
        <f>IFERROR(INDEX(Lotes!$E:$E,MATCH(1,(Lotes!$A:$A=C11580)*(Lotes!$C:$C=E11580),0)),"")</f>
        <v/>
      </c>
      <c r="G11580" s="14" t="n"/>
    </row>
    <row r="11581">
      <c r="A11581" s="10" t="n"/>
      <c r="D11581">
        <f>IFERROR(VLOOKUP(C11581,Produtos!A:B,2,FALSE),"")</f>
        <v/>
      </c>
      <c r="F11581" s="10">
        <f>IFERROR(INDEX(Lotes!$E:$E,MATCH(1,(Lotes!$A:$A=C11581)*(Lotes!$C:$C=E11581),0)),"")</f>
        <v/>
      </c>
      <c r="G11581" s="14" t="n"/>
    </row>
    <row r="11582">
      <c r="A11582" s="10" t="n"/>
      <c r="D11582">
        <f>IFERROR(VLOOKUP(C11582,Produtos!A:B,2,FALSE),"")</f>
        <v/>
      </c>
      <c r="F11582" s="10">
        <f>IFERROR(INDEX(Lotes!$E:$E,MATCH(1,(Lotes!$A:$A=C11582)*(Lotes!$C:$C=E11582),0)),"")</f>
        <v/>
      </c>
      <c r="G11582" s="14" t="n"/>
    </row>
    <row r="11583">
      <c r="A11583" s="10" t="n"/>
      <c r="D11583">
        <f>IFERROR(VLOOKUP(C11583,Produtos!A:B,2,FALSE),"")</f>
        <v/>
      </c>
      <c r="F11583" s="10">
        <f>IFERROR(INDEX(Lotes!$E:$E,MATCH(1,(Lotes!$A:$A=C11583)*(Lotes!$C:$C=E11583),0)),"")</f>
        <v/>
      </c>
      <c r="G11583" s="14" t="n"/>
    </row>
    <row r="11584">
      <c r="A11584" s="10" t="n"/>
      <c r="D11584">
        <f>IFERROR(VLOOKUP(C11584,Produtos!A:B,2,FALSE),"")</f>
        <v/>
      </c>
      <c r="F11584" s="10">
        <f>IFERROR(INDEX(Lotes!$E:$E,MATCH(1,(Lotes!$A:$A=C11584)*(Lotes!$C:$C=E11584),0)),"")</f>
        <v/>
      </c>
      <c r="G11584" s="14" t="n"/>
    </row>
    <row r="11585">
      <c r="A11585" s="10" t="n"/>
      <c r="D11585">
        <f>IFERROR(VLOOKUP(C11585,Produtos!A:B,2,FALSE),"")</f>
        <v/>
      </c>
      <c r="F11585" s="10">
        <f>IFERROR(INDEX(Lotes!$E:$E,MATCH(1,(Lotes!$A:$A=C11585)*(Lotes!$C:$C=E11585),0)),"")</f>
        <v/>
      </c>
      <c r="G11585" s="14" t="n"/>
    </row>
    <row r="11586">
      <c r="A11586" s="10" t="n"/>
      <c r="D11586">
        <f>IFERROR(VLOOKUP(C11586,Produtos!A:B,2,FALSE),"")</f>
        <v/>
      </c>
      <c r="F11586" s="10">
        <f>IFERROR(INDEX(Lotes!$E:$E,MATCH(1,(Lotes!$A:$A=C11586)*(Lotes!$C:$C=E11586),0)),"")</f>
        <v/>
      </c>
      <c r="G11586" s="14" t="n"/>
    </row>
    <row r="11587">
      <c r="A11587" s="10" t="n"/>
      <c r="D11587">
        <f>IFERROR(VLOOKUP(C11587,Produtos!A:B,2,FALSE),"")</f>
        <v/>
      </c>
      <c r="F11587" s="10">
        <f>IFERROR(INDEX(Lotes!$E:$E,MATCH(1,(Lotes!$A:$A=C11587)*(Lotes!$C:$C=E11587),0)),"")</f>
        <v/>
      </c>
      <c r="G11587" s="14" t="n"/>
    </row>
    <row r="11588">
      <c r="A11588" s="10" t="n"/>
      <c r="D11588">
        <f>IFERROR(VLOOKUP(C11588,Produtos!A:B,2,FALSE),"")</f>
        <v/>
      </c>
      <c r="F11588" s="10">
        <f>IFERROR(INDEX(Lotes!$E:$E,MATCH(1,(Lotes!$A:$A=C11588)*(Lotes!$C:$C=E11588),0)),"")</f>
        <v/>
      </c>
      <c r="G11588" s="14" t="n"/>
    </row>
    <row r="11589">
      <c r="A11589" s="10" t="n"/>
      <c r="D11589">
        <f>IFERROR(VLOOKUP(C11589,Produtos!A:B,2,FALSE),"")</f>
        <v/>
      </c>
      <c r="F11589" s="10">
        <f>IFERROR(INDEX(Lotes!$E:$E,MATCH(1,(Lotes!$A:$A=C11589)*(Lotes!$C:$C=E11589),0)),"")</f>
        <v/>
      </c>
      <c r="G11589" s="14" t="n"/>
    </row>
    <row r="11590">
      <c r="A11590" s="10" t="n"/>
      <c r="D11590">
        <f>IFERROR(VLOOKUP(C11590,Produtos!A:B,2,FALSE),"")</f>
        <v/>
      </c>
      <c r="F11590" s="10">
        <f>IFERROR(INDEX(Lotes!$E:$E,MATCH(1,(Lotes!$A:$A=C11590)*(Lotes!$C:$C=E11590),0)),"")</f>
        <v/>
      </c>
      <c r="G11590" s="14" t="n"/>
    </row>
    <row r="11591">
      <c r="A11591" s="10" t="n"/>
      <c r="D11591">
        <f>IFERROR(VLOOKUP(C11591,Produtos!A:B,2,FALSE),"")</f>
        <v/>
      </c>
      <c r="F11591" s="10">
        <f>IFERROR(INDEX(Lotes!$E:$E,MATCH(1,(Lotes!$A:$A=C11591)*(Lotes!$C:$C=E11591),0)),"")</f>
        <v/>
      </c>
      <c r="G11591" s="14" t="n"/>
    </row>
    <row r="11592">
      <c r="A11592" s="10" t="n"/>
      <c r="D11592">
        <f>IFERROR(VLOOKUP(C11592,Produtos!A:B,2,FALSE),"")</f>
        <v/>
      </c>
      <c r="F11592" s="10">
        <f>IFERROR(INDEX(Lotes!$E:$E,MATCH(1,(Lotes!$A:$A=C11592)*(Lotes!$C:$C=E11592),0)),"")</f>
        <v/>
      </c>
      <c r="G11592" s="14" t="n"/>
    </row>
    <row r="11593">
      <c r="A11593" s="10" t="n"/>
      <c r="D11593">
        <f>IFERROR(VLOOKUP(C11593,Produtos!A:B,2,FALSE),"")</f>
        <v/>
      </c>
      <c r="F11593" s="10">
        <f>IFERROR(INDEX(Lotes!$E:$E,MATCH(1,(Lotes!$A:$A=C11593)*(Lotes!$C:$C=E11593),0)),"")</f>
        <v/>
      </c>
      <c r="G11593" s="14" t="n"/>
    </row>
    <row r="11594">
      <c r="A11594" s="10" t="n"/>
      <c r="D11594">
        <f>IFERROR(VLOOKUP(C11594,Produtos!A:B,2,FALSE),"")</f>
        <v/>
      </c>
      <c r="F11594" s="10">
        <f>IFERROR(INDEX(Lotes!$E:$E,MATCH(1,(Lotes!$A:$A=C11594)*(Lotes!$C:$C=E11594),0)),"")</f>
        <v/>
      </c>
      <c r="G11594" s="14" t="n"/>
    </row>
    <row r="11595">
      <c r="A11595" s="10" t="n"/>
      <c r="D11595">
        <f>IFERROR(VLOOKUP(C11595,Produtos!A:B,2,FALSE),"")</f>
        <v/>
      </c>
      <c r="F11595" s="10">
        <f>IFERROR(INDEX(Lotes!$E:$E,MATCH(1,(Lotes!$A:$A=C11595)*(Lotes!$C:$C=E11595),0)),"")</f>
        <v/>
      </c>
      <c r="G11595" s="14" t="n"/>
    </row>
    <row r="11596">
      <c r="A11596" s="10" t="n"/>
      <c r="D11596">
        <f>IFERROR(VLOOKUP(C11596,Produtos!A:B,2,FALSE),"")</f>
        <v/>
      </c>
      <c r="F11596" s="10">
        <f>IFERROR(INDEX(Lotes!$E:$E,MATCH(1,(Lotes!$A:$A=C11596)*(Lotes!$C:$C=E11596),0)),"")</f>
        <v/>
      </c>
      <c r="G11596" s="14" t="n"/>
    </row>
    <row r="11597">
      <c r="A11597" s="10" t="n"/>
      <c r="D11597">
        <f>IFERROR(VLOOKUP(C11597,Produtos!A:B,2,FALSE),"")</f>
        <v/>
      </c>
      <c r="F11597" s="10">
        <f>IFERROR(INDEX(Lotes!$E:$E,MATCH(1,(Lotes!$A:$A=C11597)*(Lotes!$C:$C=E11597),0)),"")</f>
        <v/>
      </c>
      <c r="G11597" s="14" t="n"/>
    </row>
    <row r="11598">
      <c r="A11598" s="10" t="n"/>
      <c r="D11598">
        <f>IFERROR(VLOOKUP(C11598,Produtos!A:B,2,FALSE),"")</f>
        <v/>
      </c>
      <c r="F11598" s="10">
        <f>IFERROR(INDEX(Lotes!$E:$E,MATCH(1,(Lotes!$A:$A=C11598)*(Lotes!$C:$C=E11598),0)),"")</f>
        <v/>
      </c>
      <c r="G11598" s="14" t="n"/>
    </row>
    <row r="11599">
      <c r="A11599" s="10" t="n"/>
      <c r="D11599">
        <f>IFERROR(VLOOKUP(C11599,Produtos!A:B,2,FALSE),"")</f>
        <v/>
      </c>
      <c r="F11599" s="10">
        <f>IFERROR(INDEX(Lotes!$E:$E,MATCH(1,(Lotes!$A:$A=C11599)*(Lotes!$C:$C=E11599),0)),"")</f>
        <v/>
      </c>
      <c r="G11599" s="14" t="n"/>
    </row>
    <row r="11600">
      <c r="A11600" s="10" t="n"/>
      <c r="D11600">
        <f>IFERROR(VLOOKUP(C11600,Produtos!A:B,2,FALSE),"")</f>
        <v/>
      </c>
      <c r="F11600" s="10">
        <f>IFERROR(INDEX(Lotes!$E:$E,MATCH(1,(Lotes!$A:$A=C11600)*(Lotes!$C:$C=E11600),0)),"")</f>
        <v/>
      </c>
      <c r="G11600" s="14" t="n"/>
    </row>
    <row r="11601">
      <c r="A11601" s="10" t="n"/>
      <c r="D11601">
        <f>IFERROR(VLOOKUP(C11601,Produtos!A:B,2,FALSE),"")</f>
        <v/>
      </c>
      <c r="F11601" s="10">
        <f>IFERROR(INDEX(Lotes!$E:$E,MATCH(1,(Lotes!$A:$A=C11601)*(Lotes!$C:$C=E11601),0)),"")</f>
        <v/>
      </c>
      <c r="G11601" s="14" t="n"/>
    </row>
    <row r="11602">
      <c r="A11602" s="10" t="n"/>
      <c r="D11602">
        <f>IFERROR(VLOOKUP(C11602,Produtos!A:B,2,FALSE),"")</f>
        <v/>
      </c>
      <c r="F11602" s="10">
        <f>IFERROR(INDEX(Lotes!$E:$E,MATCH(1,(Lotes!$A:$A=C11602)*(Lotes!$C:$C=E11602),0)),"")</f>
        <v/>
      </c>
      <c r="G11602" s="14" t="n"/>
    </row>
    <row r="11603">
      <c r="A11603" s="10" t="n"/>
      <c r="D11603">
        <f>IFERROR(VLOOKUP(C11603,Produtos!A:B,2,FALSE),"")</f>
        <v/>
      </c>
      <c r="F11603" s="10">
        <f>IFERROR(INDEX(Lotes!$E:$E,MATCH(1,(Lotes!$A:$A=C11603)*(Lotes!$C:$C=E11603),0)),"")</f>
        <v/>
      </c>
      <c r="G11603" s="14" t="n"/>
    </row>
    <row r="11604">
      <c r="A11604" s="10" t="n"/>
      <c r="D11604">
        <f>IFERROR(VLOOKUP(C11604,Produtos!A:B,2,FALSE),"")</f>
        <v/>
      </c>
      <c r="F11604" s="10">
        <f>IFERROR(INDEX(Lotes!$E:$E,MATCH(1,(Lotes!$A:$A=C11604)*(Lotes!$C:$C=E11604),0)),"")</f>
        <v/>
      </c>
      <c r="G11604" s="14" t="n"/>
    </row>
    <row r="11605">
      <c r="A11605" s="10" t="n"/>
      <c r="D11605">
        <f>IFERROR(VLOOKUP(C11605,Produtos!A:B,2,FALSE),"")</f>
        <v/>
      </c>
      <c r="F11605" s="10">
        <f>IFERROR(INDEX(Lotes!$E:$E,MATCH(1,(Lotes!$A:$A=C11605)*(Lotes!$C:$C=E11605),0)),"")</f>
        <v/>
      </c>
      <c r="G11605" s="14" t="n"/>
    </row>
    <row r="11606">
      <c r="A11606" s="10" t="n"/>
      <c r="D11606">
        <f>IFERROR(VLOOKUP(C11606,Produtos!A:B,2,FALSE),"")</f>
        <v/>
      </c>
      <c r="F11606" s="10">
        <f>IFERROR(INDEX(Lotes!$E:$E,MATCH(1,(Lotes!$A:$A=C11606)*(Lotes!$C:$C=E11606),0)),"")</f>
        <v/>
      </c>
      <c r="G11606" s="14" t="n"/>
    </row>
    <row r="11607">
      <c r="A11607" s="10" t="n"/>
      <c r="D11607">
        <f>IFERROR(VLOOKUP(C11607,Produtos!A:B,2,FALSE),"")</f>
        <v/>
      </c>
      <c r="F11607" s="10">
        <f>IFERROR(INDEX(Lotes!$E:$E,MATCH(1,(Lotes!$A:$A=C11607)*(Lotes!$C:$C=E11607),0)),"")</f>
        <v/>
      </c>
      <c r="G11607" s="14" t="n"/>
    </row>
    <row r="11608">
      <c r="A11608" s="10" t="n"/>
      <c r="D11608">
        <f>IFERROR(VLOOKUP(C11608,Produtos!A:B,2,FALSE),"")</f>
        <v/>
      </c>
      <c r="F11608" s="10">
        <f>IFERROR(INDEX(Lotes!$E:$E,MATCH(1,(Lotes!$A:$A=C11608)*(Lotes!$C:$C=E11608),0)),"")</f>
        <v/>
      </c>
      <c r="G11608" s="14" t="n"/>
    </row>
    <row r="11609">
      <c r="A11609" s="10" t="n"/>
      <c r="D11609">
        <f>IFERROR(VLOOKUP(C11609,Produtos!A:B,2,FALSE),"")</f>
        <v/>
      </c>
      <c r="F11609" s="10">
        <f>IFERROR(INDEX(Lotes!$E:$E,MATCH(1,(Lotes!$A:$A=C11609)*(Lotes!$C:$C=E11609),0)),"")</f>
        <v/>
      </c>
      <c r="G11609" s="14" t="n"/>
    </row>
    <row r="11610">
      <c r="A11610" s="10" t="n"/>
      <c r="D11610">
        <f>IFERROR(VLOOKUP(C11610,Produtos!A:B,2,FALSE),"")</f>
        <v/>
      </c>
      <c r="F11610" s="10">
        <f>IFERROR(INDEX(Lotes!$E:$E,MATCH(1,(Lotes!$A:$A=C11610)*(Lotes!$C:$C=E11610),0)),"")</f>
        <v/>
      </c>
      <c r="G11610" s="14" t="n"/>
    </row>
    <row r="11611">
      <c r="A11611" s="10" t="n"/>
      <c r="D11611">
        <f>IFERROR(VLOOKUP(C11611,Produtos!A:B,2,FALSE),"")</f>
        <v/>
      </c>
      <c r="F11611" s="10">
        <f>IFERROR(INDEX(Lotes!$E:$E,MATCH(1,(Lotes!$A:$A=C11611)*(Lotes!$C:$C=E11611),0)),"")</f>
        <v/>
      </c>
      <c r="G11611" s="14" t="n"/>
    </row>
    <row r="11612">
      <c r="A11612" s="10" t="n"/>
      <c r="D11612">
        <f>IFERROR(VLOOKUP(C11612,Produtos!A:B,2,FALSE),"")</f>
        <v/>
      </c>
      <c r="F11612" s="10">
        <f>IFERROR(INDEX(Lotes!$E:$E,MATCH(1,(Lotes!$A:$A=C11612)*(Lotes!$C:$C=E11612),0)),"")</f>
        <v/>
      </c>
      <c r="G11612" s="14" t="n"/>
    </row>
    <row r="11613">
      <c r="A11613" s="10" t="n"/>
      <c r="D11613">
        <f>IFERROR(VLOOKUP(C11613,Produtos!A:B,2,FALSE),"")</f>
        <v/>
      </c>
      <c r="F11613" s="10">
        <f>IFERROR(INDEX(Lotes!$E:$E,MATCH(1,(Lotes!$A:$A=C11613)*(Lotes!$C:$C=E11613),0)),"")</f>
        <v/>
      </c>
      <c r="G11613" s="14" t="n"/>
    </row>
    <row r="11614">
      <c r="A11614" s="10" t="n"/>
      <c r="D11614">
        <f>IFERROR(VLOOKUP(C11614,Produtos!A:B,2,FALSE),"")</f>
        <v/>
      </c>
      <c r="F11614" s="10">
        <f>IFERROR(INDEX(Lotes!$E:$E,MATCH(1,(Lotes!$A:$A=C11614)*(Lotes!$C:$C=E11614),0)),"")</f>
        <v/>
      </c>
      <c r="G11614" s="14" t="n"/>
    </row>
    <row r="11615">
      <c r="A11615" s="10" t="n"/>
      <c r="D11615">
        <f>IFERROR(VLOOKUP(C11615,Produtos!A:B,2,FALSE),"")</f>
        <v/>
      </c>
      <c r="F11615" s="10">
        <f>IFERROR(INDEX(Lotes!$E:$E,MATCH(1,(Lotes!$A:$A=C11615)*(Lotes!$C:$C=E11615),0)),"")</f>
        <v/>
      </c>
      <c r="G11615" s="14" t="n"/>
    </row>
    <row r="11616">
      <c r="A11616" s="10" t="n"/>
      <c r="D11616">
        <f>IFERROR(VLOOKUP(C11616,Produtos!A:B,2,FALSE),"")</f>
        <v/>
      </c>
      <c r="F11616" s="10">
        <f>IFERROR(INDEX(Lotes!$E:$E,MATCH(1,(Lotes!$A:$A=C11616)*(Lotes!$C:$C=E11616),0)),"")</f>
        <v/>
      </c>
      <c r="G11616" s="14" t="n"/>
    </row>
    <row r="11617">
      <c r="A11617" s="10" t="n"/>
      <c r="D11617">
        <f>IFERROR(VLOOKUP(C11617,Produtos!A:B,2,FALSE),"")</f>
        <v/>
      </c>
      <c r="F11617" s="10">
        <f>IFERROR(INDEX(Lotes!$E:$E,MATCH(1,(Lotes!$A:$A=C11617)*(Lotes!$C:$C=E11617),0)),"")</f>
        <v/>
      </c>
      <c r="G11617" s="14" t="n"/>
    </row>
    <row r="11618">
      <c r="A11618" s="10" t="n"/>
      <c r="D11618">
        <f>IFERROR(VLOOKUP(C11618,Produtos!A:B,2,FALSE),"")</f>
        <v/>
      </c>
      <c r="F11618" s="10">
        <f>IFERROR(INDEX(Lotes!$E:$E,MATCH(1,(Lotes!$A:$A=C11618)*(Lotes!$C:$C=E11618),0)),"")</f>
        <v/>
      </c>
      <c r="G11618" s="14" t="n"/>
    </row>
    <row r="11619">
      <c r="A11619" s="10" t="n"/>
      <c r="D11619">
        <f>IFERROR(VLOOKUP(C11619,Produtos!A:B,2,FALSE),"")</f>
        <v/>
      </c>
      <c r="F11619" s="10">
        <f>IFERROR(INDEX(Lotes!$E:$E,MATCH(1,(Lotes!$A:$A=C11619)*(Lotes!$C:$C=E11619),0)),"")</f>
        <v/>
      </c>
      <c r="G11619" s="14" t="n"/>
    </row>
    <row r="11620">
      <c r="A11620" s="10" t="n"/>
      <c r="D11620">
        <f>IFERROR(VLOOKUP(C11620,Produtos!A:B,2,FALSE),"")</f>
        <v/>
      </c>
      <c r="F11620" s="10">
        <f>IFERROR(INDEX(Lotes!$E:$E,MATCH(1,(Lotes!$A:$A=C11620)*(Lotes!$C:$C=E11620),0)),"")</f>
        <v/>
      </c>
      <c r="G11620" s="14" t="n"/>
    </row>
    <row r="11621">
      <c r="A11621" s="10" t="n"/>
      <c r="D11621">
        <f>IFERROR(VLOOKUP(C11621,Produtos!A:B,2,FALSE),"")</f>
        <v/>
      </c>
      <c r="F11621" s="10">
        <f>IFERROR(INDEX(Lotes!$E:$E,MATCH(1,(Lotes!$A:$A=C11621)*(Lotes!$C:$C=E11621),0)),"")</f>
        <v/>
      </c>
      <c r="G11621" s="14" t="n"/>
    </row>
    <row r="11622">
      <c r="A11622" s="10" t="n"/>
      <c r="D11622">
        <f>IFERROR(VLOOKUP(C11622,Produtos!A:B,2,FALSE),"")</f>
        <v/>
      </c>
      <c r="F11622" s="10">
        <f>IFERROR(INDEX(Lotes!$E:$E,MATCH(1,(Lotes!$A:$A=C11622)*(Lotes!$C:$C=E11622),0)),"")</f>
        <v/>
      </c>
      <c r="G11622" s="14" t="n"/>
    </row>
    <row r="11623">
      <c r="A11623" s="10" t="n"/>
      <c r="D11623">
        <f>IFERROR(VLOOKUP(C11623,Produtos!A:B,2,FALSE),"")</f>
        <v/>
      </c>
      <c r="F11623" s="10">
        <f>IFERROR(INDEX(Lotes!$E:$E,MATCH(1,(Lotes!$A:$A=C11623)*(Lotes!$C:$C=E11623),0)),"")</f>
        <v/>
      </c>
      <c r="G11623" s="14" t="n"/>
    </row>
    <row r="11624">
      <c r="A11624" s="10" t="n"/>
      <c r="D11624">
        <f>IFERROR(VLOOKUP(C11624,Produtos!A:B,2,FALSE),"")</f>
        <v/>
      </c>
      <c r="F11624" s="10">
        <f>IFERROR(INDEX(Lotes!$E:$E,MATCH(1,(Lotes!$A:$A=C11624)*(Lotes!$C:$C=E11624),0)),"")</f>
        <v/>
      </c>
      <c r="G11624" s="14" t="n"/>
    </row>
    <row r="11625">
      <c r="A11625" s="10" t="n"/>
      <c r="D11625">
        <f>IFERROR(VLOOKUP(C11625,Produtos!A:B,2,FALSE),"")</f>
        <v/>
      </c>
      <c r="F11625" s="10">
        <f>IFERROR(INDEX(Lotes!$E:$E,MATCH(1,(Lotes!$A:$A=C11625)*(Lotes!$C:$C=E11625),0)),"")</f>
        <v/>
      </c>
      <c r="G11625" s="14" t="n"/>
    </row>
    <row r="11626">
      <c r="A11626" s="10" t="n"/>
      <c r="D11626">
        <f>IFERROR(VLOOKUP(C11626,Produtos!A:B,2,FALSE),"")</f>
        <v/>
      </c>
      <c r="F11626" s="10">
        <f>IFERROR(INDEX(Lotes!$E:$E,MATCH(1,(Lotes!$A:$A=C11626)*(Lotes!$C:$C=E11626),0)),"")</f>
        <v/>
      </c>
      <c r="G11626" s="14" t="n"/>
    </row>
    <row r="11627">
      <c r="A11627" s="10" t="n"/>
      <c r="D11627">
        <f>IFERROR(VLOOKUP(C11627,Produtos!A:B,2,FALSE),"")</f>
        <v/>
      </c>
      <c r="F11627" s="10">
        <f>IFERROR(INDEX(Lotes!$E:$E,MATCH(1,(Lotes!$A:$A=C11627)*(Lotes!$C:$C=E11627),0)),"")</f>
        <v/>
      </c>
      <c r="G11627" s="14" t="n"/>
    </row>
    <row r="11628">
      <c r="A11628" s="10" t="n"/>
      <c r="D11628">
        <f>IFERROR(VLOOKUP(C11628,Produtos!A:B,2,FALSE),"")</f>
        <v/>
      </c>
      <c r="F11628" s="10">
        <f>IFERROR(INDEX(Lotes!$E:$E,MATCH(1,(Lotes!$A:$A=C11628)*(Lotes!$C:$C=E11628),0)),"")</f>
        <v/>
      </c>
      <c r="G11628" s="14" t="n"/>
    </row>
    <row r="11629">
      <c r="A11629" s="10" t="n"/>
      <c r="D11629">
        <f>IFERROR(VLOOKUP(C11629,Produtos!A:B,2,FALSE),"")</f>
        <v/>
      </c>
      <c r="F11629" s="10">
        <f>IFERROR(INDEX(Lotes!$E:$E,MATCH(1,(Lotes!$A:$A=C11629)*(Lotes!$C:$C=E11629),0)),"")</f>
        <v/>
      </c>
      <c r="G11629" s="14" t="n"/>
    </row>
    <row r="11630">
      <c r="A11630" s="10" t="n"/>
      <c r="D11630">
        <f>IFERROR(VLOOKUP(C11630,Produtos!A:B,2,FALSE),"")</f>
        <v/>
      </c>
      <c r="F11630" s="10">
        <f>IFERROR(INDEX(Lotes!$E:$E,MATCH(1,(Lotes!$A:$A=C11630)*(Lotes!$C:$C=E11630),0)),"")</f>
        <v/>
      </c>
      <c r="G11630" s="14" t="n"/>
    </row>
    <row r="11631">
      <c r="A11631" s="10" t="n"/>
      <c r="D11631">
        <f>IFERROR(VLOOKUP(C11631,Produtos!A:B,2,FALSE),"")</f>
        <v/>
      </c>
      <c r="F11631" s="10">
        <f>IFERROR(INDEX(Lotes!$E:$E,MATCH(1,(Lotes!$A:$A=C11631)*(Lotes!$C:$C=E11631),0)),"")</f>
        <v/>
      </c>
      <c r="G11631" s="14" t="n"/>
    </row>
    <row r="11632">
      <c r="A11632" s="10" t="n"/>
      <c r="D11632">
        <f>IFERROR(VLOOKUP(C11632,Produtos!A:B,2,FALSE),"")</f>
        <v/>
      </c>
      <c r="F11632" s="10">
        <f>IFERROR(INDEX(Lotes!$E:$E,MATCH(1,(Lotes!$A:$A=C11632)*(Lotes!$C:$C=E11632),0)),"")</f>
        <v/>
      </c>
      <c r="G11632" s="14" t="n"/>
    </row>
    <row r="11633">
      <c r="A11633" s="10" t="n"/>
      <c r="D11633">
        <f>IFERROR(VLOOKUP(C11633,Produtos!A:B,2,FALSE),"")</f>
        <v/>
      </c>
      <c r="F11633" s="10">
        <f>IFERROR(INDEX(Lotes!$E:$E,MATCH(1,(Lotes!$A:$A=C11633)*(Lotes!$C:$C=E11633),0)),"")</f>
        <v/>
      </c>
      <c r="G11633" s="14" t="n"/>
    </row>
    <row r="11634">
      <c r="A11634" s="10" t="n"/>
      <c r="D11634">
        <f>IFERROR(VLOOKUP(C11634,Produtos!A:B,2,FALSE),"")</f>
        <v/>
      </c>
      <c r="F11634" s="10">
        <f>IFERROR(INDEX(Lotes!$E:$E,MATCH(1,(Lotes!$A:$A=C11634)*(Lotes!$C:$C=E11634),0)),"")</f>
        <v/>
      </c>
      <c r="G11634" s="14" t="n"/>
    </row>
    <row r="11635">
      <c r="A11635" s="10" t="n"/>
      <c r="D11635">
        <f>IFERROR(VLOOKUP(C11635,Produtos!A:B,2,FALSE),"")</f>
        <v/>
      </c>
      <c r="F11635" s="10">
        <f>IFERROR(INDEX(Lotes!$E:$E,MATCH(1,(Lotes!$A:$A=C11635)*(Lotes!$C:$C=E11635),0)),"")</f>
        <v/>
      </c>
      <c r="G11635" s="14" t="n"/>
    </row>
    <row r="11636">
      <c r="A11636" s="10" t="n"/>
      <c r="D11636">
        <f>IFERROR(VLOOKUP(C11636,Produtos!A:B,2,FALSE),"")</f>
        <v/>
      </c>
      <c r="F11636" s="10">
        <f>IFERROR(INDEX(Lotes!$E:$E,MATCH(1,(Lotes!$A:$A=C11636)*(Lotes!$C:$C=E11636),0)),"")</f>
        <v/>
      </c>
      <c r="G11636" s="14" t="n"/>
    </row>
    <row r="11637">
      <c r="A11637" s="10" t="n"/>
      <c r="D11637">
        <f>IFERROR(VLOOKUP(C11637,Produtos!A:B,2,FALSE),"")</f>
        <v/>
      </c>
      <c r="F11637" s="10">
        <f>IFERROR(INDEX(Lotes!$E:$E,MATCH(1,(Lotes!$A:$A=C11637)*(Lotes!$C:$C=E11637),0)),"")</f>
        <v/>
      </c>
      <c r="G11637" s="14" t="n"/>
    </row>
    <row r="11638">
      <c r="A11638" s="10" t="n"/>
      <c r="D11638">
        <f>IFERROR(VLOOKUP(C11638,Produtos!A:B,2,FALSE),"")</f>
        <v/>
      </c>
      <c r="F11638" s="10">
        <f>IFERROR(INDEX(Lotes!$E:$E,MATCH(1,(Lotes!$A:$A=C11638)*(Lotes!$C:$C=E11638),0)),"")</f>
        <v/>
      </c>
      <c r="G11638" s="14" t="n"/>
    </row>
    <row r="11639">
      <c r="A11639" s="10" t="n"/>
      <c r="D11639">
        <f>IFERROR(VLOOKUP(C11639,Produtos!A:B,2,FALSE),"")</f>
        <v/>
      </c>
      <c r="F11639" s="10">
        <f>IFERROR(INDEX(Lotes!$E:$E,MATCH(1,(Lotes!$A:$A=C11639)*(Lotes!$C:$C=E11639),0)),"")</f>
        <v/>
      </c>
      <c r="G11639" s="14" t="n"/>
    </row>
    <row r="11640">
      <c r="A11640" s="10" t="n"/>
      <c r="D11640">
        <f>IFERROR(VLOOKUP(C11640,Produtos!A:B,2,FALSE),"")</f>
        <v/>
      </c>
      <c r="F11640" s="10">
        <f>IFERROR(INDEX(Lotes!$E:$E,MATCH(1,(Lotes!$A:$A=C11640)*(Lotes!$C:$C=E11640),0)),"")</f>
        <v/>
      </c>
      <c r="G11640" s="14" t="n"/>
    </row>
    <row r="11641">
      <c r="A11641" s="10" t="n"/>
      <c r="D11641">
        <f>IFERROR(VLOOKUP(C11641,Produtos!A:B,2,FALSE),"")</f>
        <v/>
      </c>
      <c r="F11641" s="10">
        <f>IFERROR(INDEX(Lotes!$E:$E,MATCH(1,(Lotes!$A:$A=C11641)*(Lotes!$C:$C=E11641),0)),"")</f>
        <v/>
      </c>
      <c r="G11641" s="14" t="n"/>
    </row>
    <row r="11642">
      <c r="A11642" s="10" t="n"/>
      <c r="D11642">
        <f>IFERROR(VLOOKUP(C11642,Produtos!A:B,2,FALSE),"")</f>
        <v/>
      </c>
      <c r="F11642" s="10">
        <f>IFERROR(INDEX(Lotes!$E:$E,MATCH(1,(Lotes!$A:$A=C11642)*(Lotes!$C:$C=E11642),0)),"")</f>
        <v/>
      </c>
      <c r="G11642" s="14" t="n"/>
    </row>
    <row r="11643">
      <c r="A11643" s="10" t="n"/>
      <c r="D11643">
        <f>IFERROR(VLOOKUP(C11643,Produtos!A:B,2,FALSE),"")</f>
        <v/>
      </c>
      <c r="F11643" s="10">
        <f>IFERROR(INDEX(Lotes!$E:$E,MATCH(1,(Lotes!$A:$A=C11643)*(Lotes!$C:$C=E11643),0)),"")</f>
        <v/>
      </c>
      <c r="G11643" s="14" t="n"/>
    </row>
    <row r="11644">
      <c r="A11644" s="10" t="n"/>
      <c r="D11644">
        <f>IFERROR(VLOOKUP(C11644,Produtos!A:B,2,FALSE),"")</f>
        <v/>
      </c>
      <c r="F11644" s="10">
        <f>IFERROR(INDEX(Lotes!$E:$E,MATCH(1,(Lotes!$A:$A=C11644)*(Lotes!$C:$C=E11644),0)),"")</f>
        <v/>
      </c>
      <c r="G11644" s="14" t="n"/>
    </row>
    <row r="11645">
      <c r="A11645" s="10" t="n"/>
      <c r="D11645">
        <f>IFERROR(VLOOKUP(C11645,Produtos!A:B,2,FALSE),"")</f>
        <v/>
      </c>
      <c r="F11645" s="10">
        <f>IFERROR(INDEX(Lotes!$E:$E,MATCH(1,(Lotes!$A:$A=C11645)*(Lotes!$C:$C=E11645),0)),"")</f>
        <v/>
      </c>
      <c r="G11645" s="14" t="n"/>
    </row>
    <row r="11646">
      <c r="A11646" s="10" t="n"/>
      <c r="D11646">
        <f>IFERROR(VLOOKUP(C11646,Produtos!A:B,2,FALSE),"")</f>
        <v/>
      </c>
      <c r="F11646" s="10">
        <f>IFERROR(INDEX(Lotes!$E:$E,MATCH(1,(Lotes!$A:$A=C11646)*(Lotes!$C:$C=E11646),0)),"")</f>
        <v/>
      </c>
      <c r="G11646" s="14" t="n"/>
    </row>
    <row r="11647">
      <c r="A11647" s="10" t="n"/>
      <c r="D11647">
        <f>IFERROR(VLOOKUP(C11647,Produtos!A:B,2,FALSE),"")</f>
        <v/>
      </c>
      <c r="F11647" s="10">
        <f>IFERROR(INDEX(Lotes!$E:$E,MATCH(1,(Lotes!$A:$A=C11647)*(Lotes!$C:$C=E11647),0)),"")</f>
        <v/>
      </c>
      <c r="G11647" s="14" t="n"/>
    </row>
    <row r="11648">
      <c r="A11648" s="10" t="n"/>
      <c r="D11648">
        <f>IFERROR(VLOOKUP(C11648,Produtos!A:B,2,FALSE),"")</f>
        <v/>
      </c>
      <c r="F11648" s="10">
        <f>IFERROR(INDEX(Lotes!$E:$E,MATCH(1,(Lotes!$A:$A=C11648)*(Lotes!$C:$C=E11648),0)),"")</f>
        <v/>
      </c>
      <c r="G11648" s="14" t="n"/>
    </row>
    <row r="11649">
      <c r="A11649" s="10" t="n"/>
      <c r="D11649">
        <f>IFERROR(VLOOKUP(C11649,Produtos!A:B,2,FALSE),"")</f>
        <v/>
      </c>
      <c r="F11649" s="10">
        <f>IFERROR(INDEX(Lotes!$E:$E,MATCH(1,(Lotes!$A:$A=C11649)*(Lotes!$C:$C=E11649),0)),"")</f>
        <v/>
      </c>
      <c r="G11649" s="14" t="n"/>
    </row>
    <row r="11650">
      <c r="A11650" s="10" t="n"/>
      <c r="D11650">
        <f>IFERROR(VLOOKUP(C11650,Produtos!A:B,2,FALSE),"")</f>
        <v/>
      </c>
      <c r="F11650" s="10">
        <f>IFERROR(INDEX(Lotes!$E:$E,MATCH(1,(Lotes!$A:$A=C11650)*(Lotes!$C:$C=E11650),0)),"")</f>
        <v/>
      </c>
      <c r="G11650" s="14" t="n"/>
    </row>
    <row r="11651">
      <c r="A11651" s="10" t="n"/>
      <c r="D11651">
        <f>IFERROR(VLOOKUP(C11651,Produtos!A:B,2,FALSE),"")</f>
        <v/>
      </c>
      <c r="F11651" s="10">
        <f>IFERROR(INDEX(Lotes!$E:$E,MATCH(1,(Lotes!$A:$A=C11651)*(Lotes!$C:$C=E11651),0)),"")</f>
        <v/>
      </c>
      <c r="G11651" s="14" t="n"/>
    </row>
    <row r="11652">
      <c r="A11652" s="10" t="n"/>
      <c r="D11652">
        <f>IFERROR(VLOOKUP(C11652,Produtos!A:B,2,FALSE),"")</f>
        <v/>
      </c>
      <c r="F11652" s="10">
        <f>IFERROR(INDEX(Lotes!$E:$E,MATCH(1,(Lotes!$A:$A=C11652)*(Lotes!$C:$C=E11652),0)),"")</f>
        <v/>
      </c>
      <c r="G11652" s="14" t="n"/>
    </row>
    <row r="11653">
      <c r="A11653" s="10" t="n"/>
      <c r="D11653">
        <f>IFERROR(VLOOKUP(C11653,Produtos!A:B,2,FALSE),"")</f>
        <v/>
      </c>
      <c r="F11653" s="10">
        <f>IFERROR(INDEX(Lotes!$E:$E,MATCH(1,(Lotes!$A:$A=C11653)*(Lotes!$C:$C=E11653),0)),"")</f>
        <v/>
      </c>
      <c r="G11653" s="14" t="n"/>
    </row>
    <row r="11654">
      <c r="A11654" s="10" t="n"/>
      <c r="D11654">
        <f>IFERROR(VLOOKUP(C11654,Produtos!A:B,2,FALSE),"")</f>
        <v/>
      </c>
      <c r="F11654" s="10">
        <f>IFERROR(INDEX(Lotes!$E:$E,MATCH(1,(Lotes!$A:$A=C11654)*(Lotes!$C:$C=E11654),0)),"")</f>
        <v/>
      </c>
      <c r="G11654" s="14" t="n"/>
    </row>
    <row r="11655">
      <c r="A11655" s="10" t="n"/>
      <c r="D11655">
        <f>IFERROR(VLOOKUP(C11655,Produtos!A:B,2,FALSE),"")</f>
        <v/>
      </c>
      <c r="F11655" s="10">
        <f>IFERROR(INDEX(Lotes!$E:$E,MATCH(1,(Lotes!$A:$A=C11655)*(Lotes!$C:$C=E11655),0)),"")</f>
        <v/>
      </c>
      <c r="G11655" s="14" t="n"/>
    </row>
    <row r="11656">
      <c r="A11656" s="10" t="n"/>
      <c r="D11656">
        <f>IFERROR(VLOOKUP(C11656,Produtos!A:B,2,FALSE),"")</f>
        <v/>
      </c>
      <c r="F11656" s="10">
        <f>IFERROR(INDEX(Lotes!$E:$E,MATCH(1,(Lotes!$A:$A=C11656)*(Lotes!$C:$C=E11656),0)),"")</f>
        <v/>
      </c>
      <c r="G11656" s="14" t="n"/>
    </row>
    <row r="11657">
      <c r="A11657" s="10" t="n"/>
      <c r="D11657">
        <f>IFERROR(VLOOKUP(C11657,Produtos!A:B,2,FALSE),"")</f>
        <v/>
      </c>
      <c r="F11657" s="10">
        <f>IFERROR(INDEX(Lotes!$E:$E,MATCH(1,(Lotes!$A:$A=C11657)*(Lotes!$C:$C=E11657),0)),"")</f>
        <v/>
      </c>
      <c r="G11657" s="14" t="n"/>
    </row>
    <row r="11658">
      <c r="A11658" s="10" t="n"/>
      <c r="D11658">
        <f>IFERROR(VLOOKUP(C11658,Produtos!A:B,2,FALSE),"")</f>
        <v/>
      </c>
      <c r="F11658" s="10">
        <f>IFERROR(INDEX(Lotes!$E:$E,MATCH(1,(Lotes!$A:$A=C11658)*(Lotes!$C:$C=E11658),0)),"")</f>
        <v/>
      </c>
      <c r="G11658" s="14" t="n"/>
    </row>
    <row r="11659">
      <c r="A11659" s="10" t="n"/>
      <c r="D11659">
        <f>IFERROR(VLOOKUP(C11659,Produtos!A:B,2,FALSE),"")</f>
        <v/>
      </c>
      <c r="F11659" s="10">
        <f>IFERROR(INDEX(Lotes!$E:$E,MATCH(1,(Lotes!$A:$A=C11659)*(Lotes!$C:$C=E11659),0)),"")</f>
        <v/>
      </c>
      <c r="G11659" s="14" t="n"/>
    </row>
    <row r="11660">
      <c r="A11660" s="10" t="n"/>
      <c r="D11660">
        <f>IFERROR(VLOOKUP(C11660,Produtos!A:B,2,FALSE),"")</f>
        <v/>
      </c>
      <c r="F11660" s="10">
        <f>IFERROR(INDEX(Lotes!$E:$E,MATCH(1,(Lotes!$A:$A=C11660)*(Lotes!$C:$C=E11660),0)),"")</f>
        <v/>
      </c>
      <c r="G11660" s="14" t="n"/>
    </row>
    <row r="11661">
      <c r="A11661" s="10" t="n"/>
      <c r="D11661">
        <f>IFERROR(VLOOKUP(C11661,Produtos!A:B,2,FALSE),"")</f>
        <v/>
      </c>
      <c r="F11661" s="10">
        <f>IFERROR(INDEX(Lotes!$E:$E,MATCH(1,(Lotes!$A:$A=C11661)*(Lotes!$C:$C=E11661),0)),"")</f>
        <v/>
      </c>
      <c r="G11661" s="14" t="n"/>
    </row>
    <row r="11662">
      <c r="A11662" s="10" t="n"/>
      <c r="D11662">
        <f>IFERROR(VLOOKUP(C11662,Produtos!A:B,2,FALSE),"")</f>
        <v/>
      </c>
      <c r="F11662" s="10">
        <f>IFERROR(INDEX(Lotes!$E:$E,MATCH(1,(Lotes!$A:$A=C11662)*(Lotes!$C:$C=E11662),0)),"")</f>
        <v/>
      </c>
      <c r="G11662" s="14" t="n"/>
    </row>
    <row r="11663">
      <c r="A11663" s="10" t="n"/>
      <c r="D11663">
        <f>IFERROR(VLOOKUP(C11663,Produtos!A:B,2,FALSE),"")</f>
        <v/>
      </c>
      <c r="F11663" s="10">
        <f>IFERROR(INDEX(Lotes!$E:$E,MATCH(1,(Lotes!$A:$A=C11663)*(Lotes!$C:$C=E11663),0)),"")</f>
        <v/>
      </c>
      <c r="G11663" s="14" t="n"/>
    </row>
    <row r="11664">
      <c r="A11664" s="10" t="n"/>
      <c r="D11664">
        <f>IFERROR(VLOOKUP(C11664,Produtos!A:B,2,FALSE),"")</f>
        <v/>
      </c>
      <c r="F11664" s="10">
        <f>IFERROR(INDEX(Lotes!$E:$E,MATCH(1,(Lotes!$A:$A=C11664)*(Lotes!$C:$C=E11664),0)),"")</f>
        <v/>
      </c>
      <c r="G11664" s="14" t="n"/>
    </row>
    <row r="11665">
      <c r="A11665" s="10" t="n"/>
      <c r="D11665">
        <f>IFERROR(VLOOKUP(C11665,Produtos!A:B,2,FALSE),"")</f>
        <v/>
      </c>
      <c r="F11665" s="10">
        <f>IFERROR(INDEX(Lotes!$E:$E,MATCH(1,(Lotes!$A:$A=C11665)*(Lotes!$C:$C=E11665),0)),"")</f>
        <v/>
      </c>
      <c r="G11665" s="14" t="n"/>
    </row>
    <row r="11666">
      <c r="A11666" s="10" t="n"/>
      <c r="D11666">
        <f>IFERROR(VLOOKUP(C11666,Produtos!A:B,2,FALSE),"")</f>
        <v/>
      </c>
      <c r="F11666" s="10">
        <f>IFERROR(INDEX(Lotes!$E:$E,MATCH(1,(Lotes!$A:$A=C11666)*(Lotes!$C:$C=E11666),0)),"")</f>
        <v/>
      </c>
      <c r="G11666" s="14" t="n"/>
    </row>
    <row r="11667">
      <c r="A11667" s="10" t="n"/>
      <c r="D11667">
        <f>IFERROR(VLOOKUP(C11667,Produtos!A:B,2,FALSE),"")</f>
        <v/>
      </c>
      <c r="F11667" s="10">
        <f>IFERROR(INDEX(Lotes!$E:$E,MATCH(1,(Lotes!$A:$A=C11667)*(Lotes!$C:$C=E11667),0)),"")</f>
        <v/>
      </c>
      <c r="G11667" s="14" t="n"/>
    </row>
    <row r="11668">
      <c r="A11668" s="10" t="n"/>
      <c r="D11668">
        <f>IFERROR(VLOOKUP(C11668,Produtos!A:B,2,FALSE),"")</f>
        <v/>
      </c>
      <c r="F11668" s="10">
        <f>IFERROR(INDEX(Lotes!$E:$E,MATCH(1,(Lotes!$A:$A=C11668)*(Lotes!$C:$C=E11668),0)),"")</f>
        <v/>
      </c>
      <c r="G11668" s="14" t="n"/>
    </row>
    <row r="11669">
      <c r="A11669" s="10" t="n"/>
      <c r="D11669">
        <f>IFERROR(VLOOKUP(C11669,Produtos!A:B,2,FALSE),"")</f>
        <v/>
      </c>
      <c r="F11669" s="10">
        <f>IFERROR(INDEX(Lotes!$E:$E,MATCH(1,(Lotes!$A:$A=C11669)*(Lotes!$C:$C=E11669),0)),"")</f>
        <v/>
      </c>
      <c r="G11669" s="14" t="n"/>
    </row>
    <row r="11670">
      <c r="A11670" s="10" t="n"/>
      <c r="D11670">
        <f>IFERROR(VLOOKUP(C11670,Produtos!A:B,2,FALSE),"")</f>
        <v/>
      </c>
      <c r="F11670" s="10">
        <f>IFERROR(INDEX(Lotes!$E:$E,MATCH(1,(Lotes!$A:$A=C11670)*(Lotes!$C:$C=E11670),0)),"")</f>
        <v/>
      </c>
      <c r="G11670" s="14" t="n"/>
    </row>
    <row r="11671">
      <c r="A11671" s="10" t="n"/>
      <c r="D11671">
        <f>IFERROR(VLOOKUP(C11671,Produtos!A:B,2,FALSE),"")</f>
        <v/>
      </c>
      <c r="F11671" s="10">
        <f>IFERROR(INDEX(Lotes!$E:$E,MATCH(1,(Lotes!$A:$A=C11671)*(Lotes!$C:$C=E11671),0)),"")</f>
        <v/>
      </c>
      <c r="G11671" s="14" t="n"/>
    </row>
    <row r="11672">
      <c r="A11672" s="10" t="n"/>
      <c r="D11672">
        <f>IFERROR(VLOOKUP(C11672,Produtos!A:B,2,FALSE),"")</f>
        <v/>
      </c>
      <c r="F11672" s="10">
        <f>IFERROR(INDEX(Lotes!$E:$E,MATCH(1,(Lotes!$A:$A=C11672)*(Lotes!$C:$C=E11672),0)),"")</f>
        <v/>
      </c>
      <c r="G11672" s="14" t="n"/>
    </row>
    <row r="11673">
      <c r="A11673" s="10" t="n"/>
      <c r="D11673">
        <f>IFERROR(VLOOKUP(C11673,Produtos!A:B,2,FALSE),"")</f>
        <v/>
      </c>
      <c r="F11673" s="10">
        <f>IFERROR(INDEX(Lotes!$E:$E,MATCH(1,(Lotes!$A:$A=C11673)*(Lotes!$C:$C=E11673),0)),"")</f>
        <v/>
      </c>
      <c r="G11673" s="14" t="n"/>
    </row>
    <row r="11674">
      <c r="A11674" s="10" t="n"/>
      <c r="D11674">
        <f>IFERROR(VLOOKUP(C11674,Produtos!A:B,2,FALSE),"")</f>
        <v/>
      </c>
      <c r="F11674" s="10">
        <f>IFERROR(INDEX(Lotes!$E:$E,MATCH(1,(Lotes!$A:$A=C11674)*(Lotes!$C:$C=E11674),0)),"")</f>
        <v/>
      </c>
      <c r="G11674" s="14" t="n"/>
    </row>
    <row r="11675">
      <c r="A11675" s="10" t="n"/>
      <c r="D11675">
        <f>IFERROR(VLOOKUP(C11675,Produtos!A:B,2,FALSE),"")</f>
        <v/>
      </c>
      <c r="F11675" s="10">
        <f>IFERROR(INDEX(Lotes!$E:$E,MATCH(1,(Lotes!$A:$A=C11675)*(Lotes!$C:$C=E11675),0)),"")</f>
        <v/>
      </c>
      <c r="G11675" s="14" t="n"/>
    </row>
    <row r="11676">
      <c r="A11676" s="10" t="n"/>
      <c r="D11676">
        <f>IFERROR(VLOOKUP(C11676,Produtos!A:B,2,FALSE),"")</f>
        <v/>
      </c>
      <c r="F11676" s="10">
        <f>IFERROR(INDEX(Lotes!$E:$E,MATCH(1,(Lotes!$A:$A=C11676)*(Lotes!$C:$C=E11676),0)),"")</f>
        <v/>
      </c>
      <c r="G11676" s="14" t="n"/>
    </row>
    <row r="11677">
      <c r="A11677" s="10" t="n"/>
      <c r="D11677">
        <f>IFERROR(VLOOKUP(C11677,Produtos!A:B,2,FALSE),"")</f>
        <v/>
      </c>
      <c r="F11677" s="10">
        <f>IFERROR(INDEX(Lotes!$E:$E,MATCH(1,(Lotes!$A:$A=C11677)*(Lotes!$C:$C=E11677),0)),"")</f>
        <v/>
      </c>
      <c r="G11677" s="14" t="n"/>
    </row>
    <row r="11678">
      <c r="A11678" s="10" t="n"/>
      <c r="D11678">
        <f>IFERROR(VLOOKUP(C11678,Produtos!A:B,2,FALSE),"")</f>
        <v/>
      </c>
      <c r="F11678" s="10">
        <f>IFERROR(INDEX(Lotes!$E:$E,MATCH(1,(Lotes!$A:$A=C11678)*(Lotes!$C:$C=E11678),0)),"")</f>
        <v/>
      </c>
      <c r="G11678" s="14" t="n"/>
    </row>
    <row r="11679">
      <c r="A11679" s="10" t="n"/>
      <c r="D11679">
        <f>IFERROR(VLOOKUP(C11679,Produtos!A:B,2,FALSE),"")</f>
        <v/>
      </c>
      <c r="F11679" s="10">
        <f>IFERROR(INDEX(Lotes!$E:$E,MATCH(1,(Lotes!$A:$A=C11679)*(Lotes!$C:$C=E11679),0)),"")</f>
        <v/>
      </c>
      <c r="G11679" s="14" t="n"/>
    </row>
    <row r="11680">
      <c r="A11680" s="10" t="n"/>
      <c r="D11680">
        <f>IFERROR(VLOOKUP(C11680,Produtos!A:B,2,FALSE),"")</f>
        <v/>
      </c>
      <c r="F11680" s="10">
        <f>IFERROR(INDEX(Lotes!$E:$E,MATCH(1,(Lotes!$A:$A=C11680)*(Lotes!$C:$C=E11680),0)),"")</f>
        <v/>
      </c>
      <c r="G11680" s="14" t="n"/>
    </row>
    <row r="11681">
      <c r="A11681" s="10" t="n"/>
      <c r="D11681">
        <f>IFERROR(VLOOKUP(C11681,Produtos!A:B,2,FALSE),"")</f>
        <v/>
      </c>
      <c r="F11681" s="10">
        <f>IFERROR(INDEX(Lotes!$E:$E,MATCH(1,(Lotes!$A:$A=C11681)*(Lotes!$C:$C=E11681),0)),"")</f>
        <v/>
      </c>
      <c r="G11681" s="14" t="n"/>
    </row>
    <row r="11682">
      <c r="A11682" s="10" t="n"/>
      <c r="D11682">
        <f>IFERROR(VLOOKUP(C11682,Produtos!A:B,2,FALSE),"")</f>
        <v/>
      </c>
      <c r="F11682" s="10">
        <f>IFERROR(INDEX(Lotes!$E:$E,MATCH(1,(Lotes!$A:$A=C11682)*(Lotes!$C:$C=E11682),0)),"")</f>
        <v/>
      </c>
      <c r="G11682" s="14" t="n"/>
    </row>
    <row r="11683">
      <c r="A11683" s="10" t="n"/>
      <c r="D11683">
        <f>IFERROR(VLOOKUP(C11683,Produtos!A:B,2,FALSE),"")</f>
        <v/>
      </c>
      <c r="F11683" s="10">
        <f>IFERROR(INDEX(Lotes!$E:$E,MATCH(1,(Lotes!$A:$A=C11683)*(Lotes!$C:$C=E11683),0)),"")</f>
        <v/>
      </c>
      <c r="G11683" s="14" t="n"/>
    </row>
    <row r="11684">
      <c r="A11684" s="10" t="n"/>
      <c r="D11684">
        <f>IFERROR(VLOOKUP(C11684,Produtos!A:B,2,FALSE),"")</f>
        <v/>
      </c>
      <c r="F11684" s="10">
        <f>IFERROR(INDEX(Lotes!$E:$E,MATCH(1,(Lotes!$A:$A=C11684)*(Lotes!$C:$C=E11684),0)),"")</f>
        <v/>
      </c>
      <c r="G11684" s="14" t="n"/>
    </row>
    <row r="11685">
      <c r="A11685" s="10" t="n"/>
      <c r="D11685">
        <f>IFERROR(VLOOKUP(C11685,Produtos!A:B,2,FALSE),"")</f>
        <v/>
      </c>
      <c r="F11685" s="10">
        <f>IFERROR(INDEX(Lotes!$E:$E,MATCH(1,(Lotes!$A:$A=C11685)*(Lotes!$C:$C=E11685),0)),"")</f>
        <v/>
      </c>
      <c r="G11685" s="14" t="n"/>
    </row>
    <row r="11686">
      <c r="A11686" s="10" t="n"/>
      <c r="D11686">
        <f>IFERROR(VLOOKUP(C11686,Produtos!A:B,2,FALSE),"")</f>
        <v/>
      </c>
      <c r="F11686" s="10">
        <f>IFERROR(INDEX(Lotes!$E:$E,MATCH(1,(Lotes!$A:$A=C11686)*(Lotes!$C:$C=E11686),0)),"")</f>
        <v/>
      </c>
      <c r="G11686" s="14" t="n"/>
    </row>
    <row r="11687">
      <c r="A11687" s="10" t="n"/>
      <c r="D11687">
        <f>IFERROR(VLOOKUP(C11687,Produtos!A:B,2,FALSE),"")</f>
        <v/>
      </c>
      <c r="F11687" s="10">
        <f>IFERROR(INDEX(Lotes!$E:$E,MATCH(1,(Lotes!$A:$A=C11687)*(Lotes!$C:$C=E11687),0)),"")</f>
        <v/>
      </c>
      <c r="G11687" s="14" t="n"/>
    </row>
    <row r="11688">
      <c r="A11688" s="10" t="n"/>
      <c r="D11688">
        <f>IFERROR(VLOOKUP(C11688,Produtos!A:B,2,FALSE),"")</f>
        <v/>
      </c>
      <c r="F11688" s="10">
        <f>IFERROR(INDEX(Lotes!$E:$E,MATCH(1,(Lotes!$A:$A=C11688)*(Lotes!$C:$C=E11688),0)),"")</f>
        <v/>
      </c>
      <c r="G11688" s="14" t="n"/>
    </row>
    <row r="11689">
      <c r="A11689" s="10" t="n"/>
      <c r="D11689">
        <f>IFERROR(VLOOKUP(C11689,Produtos!A:B,2,FALSE),"")</f>
        <v/>
      </c>
      <c r="F11689" s="10">
        <f>IFERROR(INDEX(Lotes!$E:$E,MATCH(1,(Lotes!$A:$A=C11689)*(Lotes!$C:$C=E11689),0)),"")</f>
        <v/>
      </c>
      <c r="G11689" s="14" t="n"/>
    </row>
    <row r="11690">
      <c r="A11690" s="10" t="n"/>
      <c r="D11690">
        <f>IFERROR(VLOOKUP(C11690,Produtos!A:B,2,FALSE),"")</f>
        <v/>
      </c>
      <c r="F11690" s="10">
        <f>IFERROR(INDEX(Lotes!$E:$E,MATCH(1,(Lotes!$A:$A=C11690)*(Lotes!$C:$C=E11690),0)),"")</f>
        <v/>
      </c>
      <c r="G11690" s="14" t="n"/>
    </row>
    <row r="11691">
      <c r="A11691" s="10" t="n"/>
      <c r="D11691">
        <f>IFERROR(VLOOKUP(C11691,Produtos!A:B,2,FALSE),"")</f>
        <v/>
      </c>
      <c r="F11691" s="10">
        <f>IFERROR(INDEX(Lotes!$E:$E,MATCH(1,(Lotes!$A:$A=C11691)*(Lotes!$C:$C=E11691),0)),"")</f>
        <v/>
      </c>
      <c r="G11691" s="14" t="n"/>
    </row>
    <row r="11692">
      <c r="A11692" s="10" t="n"/>
      <c r="D11692">
        <f>IFERROR(VLOOKUP(C11692,Produtos!A:B,2,FALSE),"")</f>
        <v/>
      </c>
      <c r="F11692" s="10">
        <f>IFERROR(INDEX(Lotes!$E:$E,MATCH(1,(Lotes!$A:$A=C11692)*(Lotes!$C:$C=E11692),0)),"")</f>
        <v/>
      </c>
      <c r="G11692" s="14" t="n"/>
    </row>
    <row r="11693">
      <c r="A11693" s="10" t="n"/>
      <c r="D11693">
        <f>IFERROR(VLOOKUP(C11693,Produtos!A:B,2,FALSE),"")</f>
        <v/>
      </c>
      <c r="F11693" s="10">
        <f>IFERROR(INDEX(Lotes!$E:$E,MATCH(1,(Lotes!$A:$A=C11693)*(Lotes!$C:$C=E11693),0)),"")</f>
        <v/>
      </c>
      <c r="G11693" s="14" t="n"/>
    </row>
    <row r="11694">
      <c r="A11694" s="10" t="n"/>
      <c r="D11694">
        <f>IFERROR(VLOOKUP(C11694,Produtos!A:B,2,FALSE),"")</f>
        <v/>
      </c>
      <c r="F11694" s="10">
        <f>IFERROR(INDEX(Lotes!$E:$E,MATCH(1,(Lotes!$A:$A=C11694)*(Lotes!$C:$C=E11694),0)),"")</f>
        <v/>
      </c>
      <c r="G11694" s="14" t="n"/>
    </row>
    <row r="11695">
      <c r="A11695" s="10" t="n"/>
      <c r="D11695">
        <f>IFERROR(VLOOKUP(C11695,Produtos!A:B,2,FALSE),"")</f>
        <v/>
      </c>
      <c r="F11695" s="10">
        <f>IFERROR(INDEX(Lotes!$E:$E,MATCH(1,(Lotes!$A:$A=C11695)*(Lotes!$C:$C=E11695),0)),"")</f>
        <v/>
      </c>
      <c r="G11695" s="14" t="n"/>
    </row>
    <row r="11696">
      <c r="A11696" s="10" t="n"/>
      <c r="D11696">
        <f>IFERROR(VLOOKUP(C11696,Produtos!A:B,2,FALSE),"")</f>
        <v/>
      </c>
      <c r="F11696" s="10">
        <f>IFERROR(INDEX(Lotes!$E:$E,MATCH(1,(Lotes!$A:$A=C11696)*(Lotes!$C:$C=E11696),0)),"")</f>
        <v/>
      </c>
      <c r="G11696" s="14" t="n"/>
    </row>
    <row r="11697">
      <c r="A11697" s="10" t="n"/>
      <c r="D11697">
        <f>IFERROR(VLOOKUP(C11697,Produtos!A:B,2,FALSE),"")</f>
        <v/>
      </c>
      <c r="F11697" s="10">
        <f>IFERROR(INDEX(Lotes!$E:$E,MATCH(1,(Lotes!$A:$A=C11697)*(Lotes!$C:$C=E11697),0)),"")</f>
        <v/>
      </c>
      <c r="G11697" s="14" t="n"/>
    </row>
    <row r="11698">
      <c r="A11698" s="10" t="n"/>
      <c r="D11698">
        <f>IFERROR(VLOOKUP(C11698,Produtos!A:B,2,FALSE),"")</f>
        <v/>
      </c>
      <c r="F11698" s="10">
        <f>IFERROR(INDEX(Lotes!$E:$E,MATCH(1,(Lotes!$A:$A=C11698)*(Lotes!$C:$C=E11698),0)),"")</f>
        <v/>
      </c>
      <c r="G11698" s="14" t="n"/>
    </row>
    <row r="11699">
      <c r="A11699" s="10" t="n"/>
      <c r="D11699">
        <f>IFERROR(VLOOKUP(C11699,Produtos!A:B,2,FALSE),"")</f>
        <v/>
      </c>
      <c r="F11699" s="10">
        <f>IFERROR(INDEX(Lotes!$E:$E,MATCH(1,(Lotes!$A:$A=C11699)*(Lotes!$C:$C=E11699),0)),"")</f>
        <v/>
      </c>
      <c r="G11699" s="14" t="n"/>
    </row>
    <row r="11700">
      <c r="A11700" s="10" t="n"/>
      <c r="D11700">
        <f>IFERROR(VLOOKUP(C11700,Produtos!A:B,2,FALSE),"")</f>
        <v/>
      </c>
      <c r="F11700" s="10">
        <f>IFERROR(INDEX(Lotes!$E:$E,MATCH(1,(Lotes!$A:$A=C11700)*(Lotes!$C:$C=E11700),0)),"")</f>
        <v/>
      </c>
      <c r="G11700" s="14" t="n"/>
    </row>
    <row r="11701">
      <c r="A11701" s="10" t="n"/>
      <c r="D11701">
        <f>IFERROR(VLOOKUP(C11701,Produtos!A:B,2,FALSE),"")</f>
        <v/>
      </c>
      <c r="F11701" s="10">
        <f>IFERROR(INDEX(Lotes!$E:$E,MATCH(1,(Lotes!$A:$A=C11701)*(Lotes!$C:$C=E11701),0)),"")</f>
        <v/>
      </c>
      <c r="G11701" s="14" t="n"/>
    </row>
    <row r="11702">
      <c r="A11702" s="10" t="n"/>
      <c r="D11702">
        <f>IFERROR(VLOOKUP(C11702,Produtos!A:B,2,FALSE),"")</f>
        <v/>
      </c>
      <c r="F11702" s="10">
        <f>IFERROR(INDEX(Lotes!$E:$E,MATCH(1,(Lotes!$A:$A=C11702)*(Lotes!$C:$C=E11702),0)),"")</f>
        <v/>
      </c>
      <c r="G11702" s="14" t="n"/>
    </row>
    <row r="11703">
      <c r="A11703" s="10" t="n"/>
      <c r="D11703">
        <f>IFERROR(VLOOKUP(C11703,Produtos!A:B,2,FALSE),"")</f>
        <v/>
      </c>
      <c r="F11703" s="10">
        <f>IFERROR(INDEX(Lotes!$E:$E,MATCH(1,(Lotes!$A:$A=C11703)*(Lotes!$C:$C=E11703),0)),"")</f>
        <v/>
      </c>
      <c r="G11703" s="14" t="n"/>
    </row>
    <row r="11704">
      <c r="A11704" s="10" t="n"/>
      <c r="D11704">
        <f>IFERROR(VLOOKUP(C11704,Produtos!A:B,2,FALSE),"")</f>
        <v/>
      </c>
      <c r="F11704" s="10">
        <f>IFERROR(INDEX(Lotes!$E:$E,MATCH(1,(Lotes!$A:$A=C11704)*(Lotes!$C:$C=E11704),0)),"")</f>
        <v/>
      </c>
      <c r="G11704" s="14" t="n"/>
    </row>
    <row r="11705">
      <c r="A11705" s="10" t="n"/>
      <c r="D11705">
        <f>IFERROR(VLOOKUP(C11705,Produtos!A:B,2,FALSE),"")</f>
        <v/>
      </c>
      <c r="F11705" s="10">
        <f>IFERROR(INDEX(Lotes!$E:$E,MATCH(1,(Lotes!$A:$A=C11705)*(Lotes!$C:$C=E11705),0)),"")</f>
        <v/>
      </c>
      <c r="G11705" s="14" t="n"/>
    </row>
    <row r="11706">
      <c r="A11706" s="10" t="n"/>
      <c r="D11706">
        <f>IFERROR(VLOOKUP(C11706,Produtos!A:B,2,FALSE),"")</f>
        <v/>
      </c>
      <c r="F11706" s="10">
        <f>IFERROR(INDEX(Lotes!$E:$E,MATCH(1,(Lotes!$A:$A=C11706)*(Lotes!$C:$C=E11706),0)),"")</f>
        <v/>
      </c>
      <c r="G11706" s="14" t="n"/>
    </row>
    <row r="11707">
      <c r="A11707" s="10" t="n"/>
      <c r="D11707">
        <f>IFERROR(VLOOKUP(C11707,Produtos!A:B,2,FALSE),"")</f>
        <v/>
      </c>
      <c r="F11707" s="10">
        <f>IFERROR(INDEX(Lotes!$E:$E,MATCH(1,(Lotes!$A:$A=C11707)*(Lotes!$C:$C=E11707),0)),"")</f>
        <v/>
      </c>
      <c r="G11707" s="14" t="n"/>
    </row>
    <row r="11708">
      <c r="A11708" s="10" t="n"/>
      <c r="D11708">
        <f>IFERROR(VLOOKUP(C11708,Produtos!A:B,2,FALSE),"")</f>
        <v/>
      </c>
      <c r="F11708" s="10">
        <f>IFERROR(INDEX(Lotes!$E:$E,MATCH(1,(Lotes!$A:$A=C11708)*(Lotes!$C:$C=E11708),0)),"")</f>
        <v/>
      </c>
      <c r="G11708" s="14" t="n"/>
    </row>
    <row r="11709">
      <c r="A11709" s="10" t="n"/>
      <c r="D11709">
        <f>IFERROR(VLOOKUP(C11709,Produtos!A:B,2,FALSE),"")</f>
        <v/>
      </c>
      <c r="F11709" s="10">
        <f>IFERROR(INDEX(Lotes!$E:$E,MATCH(1,(Lotes!$A:$A=C11709)*(Lotes!$C:$C=E11709),0)),"")</f>
        <v/>
      </c>
      <c r="G11709" s="14" t="n"/>
    </row>
    <row r="11710">
      <c r="A11710" s="10" t="n"/>
      <c r="D11710">
        <f>IFERROR(VLOOKUP(C11710,Produtos!A:B,2,FALSE),"")</f>
        <v/>
      </c>
      <c r="F11710" s="10">
        <f>IFERROR(INDEX(Lotes!$E:$E,MATCH(1,(Lotes!$A:$A=C11710)*(Lotes!$C:$C=E11710),0)),"")</f>
        <v/>
      </c>
      <c r="G11710" s="14" t="n"/>
    </row>
    <row r="11711">
      <c r="A11711" s="10" t="n"/>
      <c r="D11711">
        <f>IFERROR(VLOOKUP(C11711,Produtos!A:B,2,FALSE),"")</f>
        <v/>
      </c>
      <c r="F11711" s="10">
        <f>IFERROR(INDEX(Lotes!$E:$E,MATCH(1,(Lotes!$A:$A=C11711)*(Lotes!$C:$C=E11711),0)),"")</f>
        <v/>
      </c>
      <c r="G11711" s="14" t="n"/>
    </row>
    <row r="11712">
      <c r="A11712" s="10" t="n"/>
      <c r="D11712">
        <f>IFERROR(VLOOKUP(C11712,Produtos!A:B,2,FALSE),"")</f>
        <v/>
      </c>
      <c r="F11712" s="10">
        <f>IFERROR(INDEX(Lotes!$E:$E,MATCH(1,(Lotes!$A:$A=C11712)*(Lotes!$C:$C=E11712),0)),"")</f>
        <v/>
      </c>
      <c r="G11712" s="14" t="n"/>
    </row>
    <row r="11713">
      <c r="A11713" s="10" t="n"/>
      <c r="D11713">
        <f>IFERROR(VLOOKUP(C11713,Produtos!A:B,2,FALSE),"")</f>
        <v/>
      </c>
      <c r="F11713" s="10">
        <f>IFERROR(INDEX(Lotes!$E:$E,MATCH(1,(Lotes!$A:$A=C11713)*(Lotes!$C:$C=E11713),0)),"")</f>
        <v/>
      </c>
      <c r="G11713" s="14" t="n"/>
    </row>
    <row r="11714">
      <c r="A11714" s="10" t="n"/>
      <c r="D11714">
        <f>IFERROR(VLOOKUP(C11714,Produtos!A:B,2,FALSE),"")</f>
        <v/>
      </c>
      <c r="F11714" s="10">
        <f>IFERROR(INDEX(Lotes!$E:$E,MATCH(1,(Lotes!$A:$A=C11714)*(Lotes!$C:$C=E11714),0)),"")</f>
        <v/>
      </c>
      <c r="G11714" s="14" t="n"/>
    </row>
    <row r="11715">
      <c r="A11715" s="10" t="n"/>
      <c r="D11715">
        <f>IFERROR(VLOOKUP(C11715,Produtos!A:B,2,FALSE),"")</f>
        <v/>
      </c>
      <c r="F11715" s="10">
        <f>IFERROR(INDEX(Lotes!$E:$E,MATCH(1,(Lotes!$A:$A=C11715)*(Lotes!$C:$C=E11715),0)),"")</f>
        <v/>
      </c>
      <c r="G11715" s="14" t="n"/>
    </row>
    <row r="11716">
      <c r="A11716" s="10" t="n"/>
      <c r="D11716">
        <f>IFERROR(VLOOKUP(C11716,Produtos!A:B,2,FALSE),"")</f>
        <v/>
      </c>
      <c r="F11716" s="10">
        <f>IFERROR(INDEX(Lotes!$E:$E,MATCH(1,(Lotes!$A:$A=C11716)*(Lotes!$C:$C=E11716),0)),"")</f>
        <v/>
      </c>
      <c r="G11716" s="14" t="n"/>
    </row>
    <row r="11717">
      <c r="A11717" s="10" t="n"/>
      <c r="D11717">
        <f>IFERROR(VLOOKUP(C11717,Produtos!A:B,2,FALSE),"")</f>
        <v/>
      </c>
      <c r="F11717" s="10">
        <f>IFERROR(INDEX(Lotes!$E:$E,MATCH(1,(Lotes!$A:$A=C11717)*(Lotes!$C:$C=E11717),0)),"")</f>
        <v/>
      </c>
      <c r="G11717" s="14" t="n"/>
    </row>
    <row r="11718">
      <c r="A11718" s="10" t="n"/>
      <c r="D11718">
        <f>IFERROR(VLOOKUP(C11718,Produtos!A:B,2,FALSE),"")</f>
        <v/>
      </c>
      <c r="F11718" s="10">
        <f>IFERROR(INDEX(Lotes!$E:$E,MATCH(1,(Lotes!$A:$A=C11718)*(Lotes!$C:$C=E11718),0)),"")</f>
        <v/>
      </c>
      <c r="G11718" s="14" t="n"/>
    </row>
    <row r="11719">
      <c r="A11719" s="10" t="n"/>
      <c r="D11719">
        <f>IFERROR(VLOOKUP(C11719,Produtos!A:B,2,FALSE),"")</f>
        <v/>
      </c>
      <c r="F11719" s="10">
        <f>IFERROR(INDEX(Lotes!$E:$E,MATCH(1,(Lotes!$A:$A=C11719)*(Lotes!$C:$C=E11719),0)),"")</f>
        <v/>
      </c>
      <c r="G11719" s="14" t="n"/>
    </row>
    <row r="11720">
      <c r="A11720" s="10" t="n"/>
      <c r="D11720">
        <f>IFERROR(VLOOKUP(C11720,Produtos!A:B,2,FALSE),"")</f>
        <v/>
      </c>
      <c r="F11720" s="10">
        <f>IFERROR(INDEX(Lotes!$E:$E,MATCH(1,(Lotes!$A:$A=C11720)*(Lotes!$C:$C=E11720),0)),"")</f>
        <v/>
      </c>
      <c r="G11720" s="14" t="n"/>
    </row>
    <row r="11721">
      <c r="A11721" s="10" t="n"/>
      <c r="D11721">
        <f>IFERROR(VLOOKUP(C11721,Produtos!A:B,2,FALSE),"")</f>
        <v/>
      </c>
      <c r="F11721" s="10">
        <f>IFERROR(INDEX(Lotes!$E:$E,MATCH(1,(Lotes!$A:$A=C11721)*(Lotes!$C:$C=E11721),0)),"")</f>
        <v/>
      </c>
      <c r="G11721" s="14" t="n"/>
    </row>
    <row r="11722">
      <c r="A11722" s="10" t="n"/>
      <c r="D11722">
        <f>IFERROR(VLOOKUP(C11722,Produtos!A:B,2,FALSE),"")</f>
        <v/>
      </c>
      <c r="F11722" s="10">
        <f>IFERROR(INDEX(Lotes!$E:$E,MATCH(1,(Lotes!$A:$A=C11722)*(Lotes!$C:$C=E11722),0)),"")</f>
        <v/>
      </c>
      <c r="G11722" s="14" t="n"/>
    </row>
    <row r="11723">
      <c r="A11723" s="10" t="n"/>
      <c r="D11723">
        <f>IFERROR(VLOOKUP(C11723,Produtos!A:B,2,FALSE),"")</f>
        <v/>
      </c>
      <c r="F11723" s="10">
        <f>IFERROR(INDEX(Lotes!$E:$E,MATCH(1,(Lotes!$A:$A=C11723)*(Lotes!$C:$C=E11723),0)),"")</f>
        <v/>
      </c>
      <c r="G11723" s="14" t="n"/>
    </row>
    <row r="11724">
      <c r="A11724" s="10" t="n"/>
      <c r="D11724">
        <f>IFERROR(VLOOKUP(C11724,Produtos!A:B,2,FALSE),"")</f>
        <v/>
      </c>
      <c r="F11724" s="10">
        <f>IFERROR(INDEX(Lotes!$E:$E,MATCH(1,(Lotes!$A:$A=C11724)*(Lotes!$C:$C=E11724),0)),"")</f>
        <v/>
      </c>
      <c r="G11724" s="14" t="n"/>
    </row>
    <row r="11725">
      <c r="A11725" s="10" t="n"/>
      <c r="D11725">
        <f>IFERROR(VLOOKUP(C11725,Produtos!A:B,2,FALSE),"")</f>
        <v/>
      </c>
      <c r="F11725" s="10">
        <f>IFERROR(INDEX(Lotes!$E:$E,MATCH(1,(Lotes!$A:$A=C11725)*(Lotes!$C:$C=E11725),0)),"")</f>
        <v/>
      </c>
      <c r="G11725" s="14" t="n"/>
    </row>
    <row r="11726">
      <c r="A11726" s="10" t="n"/>
      <c r="D11726">
        <f>IFERROR(VLOOKUP(C11726,Produtos!A:B,2,FALSE),"")</f>
        <v/>
      </c>
      <c r="F11726" s="10">
        <f>IFERROR(INDEX(Lotes!$E:$E,MATCH(1,(Lotes!$A:$A=C11726)*(Lotes!$C:$C=E11726),0)),"")</f>
        <v/>
      </c>
      <c r="G11726" s="14" t="n"/>
    </row>
    <row r="11727">
      <c r="A11727" s="10" t="n"/>
      <c r="D11727">
        <f>IFERROR(VLOOKUP(C11727,Produtos!A:B,2,FALSE),"")</f>
        <v/>
      </c>
      <c r="F11727" s="10">
        <f>IFERROR(INDEX(Lotes!$E:$E,MATCH(1,(Lotes!$A:$A=C11727)*(Lotes!$C:$C=E11727),0)),"")</f>
        <v/>
      </c>
      <c r="G11727" s="14" t="n"/>
    </row>
    <row r="11728">
      <c r="A11728" s="10" t="n"/>
      <c r="D11728">
        <f>IFERROR(VLOOKUP(C11728,Produtos!A:B,2,FALSE),"")</f>
        <v/>
      </c>
      <c r="F11728" s="10">
        <f>IFERROR(INDEX(Lotes!$E:$E,MATCH(1,(Lotes!$A:$A=C11728)*(Lotes!$C:$C=E11728),0)),"")</f>
        <v/>
      </c>
      <c r="G11728" s="14" t="n"/>
    </row>
    <row r="11729">
      <c r="A11729" s="10" t="n"/>
      <c r="D11729">
        <f>IFERROR(VLOOKUP(C11729,Produtos!A:B,2,FALSE),"")</f>
        <v/>
      </c>
      <c r="F11729" s="10">
        <f>IFERROR(INDEX(Lotes!$E:$E,MATCH(1,(Lotes!$A:$A=C11729)*(Lotes!$C:$C=E11729),0)),"")</f>
        <v/>
      </c>
      <c r="G11729" s="14" t="n"/>
    </row>
    <row r="11730">
      <c r="A11730" s="10" t="n"/>
      <c r="D11730">
        <f>IFERROR(VLOOKUP(C11730,Produtos!A:B,2,FALSE),"")</f>
        <v/>
      </c>
      <c r="F11730" s="10">
        <f>IFERROR(INDEX(Lotes!$E:$E,MATCH(1,(Lotes!$A:$A=C11730)*(Lotes!$C:$C=E11730),0)),"")</f>
        <v/>
      </c>
      <c r="G11730" s="14" t="n"/>
    </row>
    <row r="11731">
      <c r="A11731" s="10" t="n"/>
      <c r="D11731">
        <f>IFERROR(VLOOKUP(C11731,Produtos!A:B,2,FALSE),"")</f>
        <v/>
      </c>
      <c r="F11731" s="10">
        <f>IFERROR(INDEX(Lotes!$E:$E,MATCH(1,(Lotes!$A:$A=C11731)*(Lotes!$C:$C=E11731),0)),"")</f>
        <v/>
      </c>
      <c r="G11731" s="14" t="n"/>
    </row>
    <row r="11732">
      <c r="A11732" s="10" t="n"/>
      <c r="D11732">
        <f>IFERROR(VLOOKUP(C11732,Produtos!A:B,2,FALSE),"")</f>
        <v/>
      </c>
      <c r="F11732" s="10">
        <f>IFERROR(INDEX(Lotes!$E:$E,MATCH(1,(Lotes!$A:$A=C11732)*(Lotes!$C:$C=E11732),0)),"")</f>
        <v/>
      </c>
      <c r="G11732" s="14" t="n"/>
    </row>
    <row r="11733">
      <c r="A11733" s="10" t="n"/>
      <c r="D11733">
        <f>IFERROR(VLOOKUP(C11733,Produtos!A:B,2,FALSE),"")</f>
        <v/>
      </c>
      <c r="F11733" s="10">
        <f>IFERROR(INDEX(Lotes!$E:$E,MATCH(1,(Lotes!$A:$A=C11733)*(Lotes!$C:$C=E11733),0)),"")</f>
        <v/>
      </c>
      <c r="G11733" s="14" t="n"/>
    </row>
    <row r="11734">
      <c r="A11734" s="10" t="n"/>
      <c r="D11734">
        <f>IFERROR(VLOOKUP(C11734,Produtos!A:B,2,FALSE),"")</f>
        <v/>
      </c>
      <c r="F11734" s="10">
        <f>IFERROR(INDEX(Lotes!$E:$E,MATCH(1,(Lotes!$A:$A=C11734)*(Lotes!$C:$C=E11734),0)),"")</f>
        <v/>
      </c>
      <c r="G11734" s="14" t="n"/>
    </row>
    <row r="11735">
      <c r="A11735" s="10" t="n"/>
      <c r="D11735">
        <f>IFERROR(VLOOKUP(C11735,Produtos!A:B,2,FALSE),"")</f>
        <v/>
      </c>
      <c r="F11735" s="10">
        <f>IFERROR(INDEX(Lotes!$E:$E,MATCH(1,(Lotes!$A:$A=C11735)*(Lotes!$C:$C=E11735),0)),"")</f>
        <v/>
      </c>
      <c r="G11735" s="14" t="n"/>
    </row>
    <row r="11736">
      <c r="A11736" s="10" t="n"/>
      <c r="D11736">
        <f>IFERROR(VLOOKUP(C11736,Produtos!A:B,2,FALSE),"")</f>
        <v/>
      </c>
      <c r="F11736" s="10">
        <f>IFERROR(INDEX(Lotes!$E:$E,MATCH(1,(Lotes!$A:$A=C11736)*(Lotes!$C:$C=E11736),0)),"")</f>
        <v/>
      </c>
      <c r="G11736" s="14" t="n"/>
    </row>
    <row r="11737">
      <c r="A11737" s="10" t="n"/>
      <c r="D11737">
        <f>IFERROR(VLOOKUP(C11737,Produtos!A:B,2,FALSE),"")</f>
        <v/>
      </c>
      <c r="F11737" s="10">
        <f>IFERROR(INDEX(Lotes!$E:$E,MATCH(1,(Lotes!$A:$A=C11737)*(Lotes!$C:$C=E11737),0)),"")</f>
        <v/>
      </c>
      <c r="G11737" s="14" t="n"/>
    </row>
    <row r="11738">
      <c r="A11738" s="10" t="n"/>
      <c r="D11738">
        <f>IFERROR(VLOOKUP(C11738,Produtos!A:B,2,FALSE),"")</f>
        <v/>
      </c>
      <c r="F11738" s="10">
        <f>IFERROR(INDEX(Lotes!$E:$E,MATCH(1,(Lotes!$A:$A=C11738)*(Lotes!$C:$C=E11738),0)),"")</f>
        <v/>
      </c>
      <c r="G11738" s="14" t="n"/>
    </row>
    <row r="11739">
      <c r="A11739" s="10" t="n"/>
      <c r="D11739">
        <f>IFERROR(VLOOKUP(C11739,Produtos!A:B,2,FALSE),"")</f>
        <v/>
      </c>
      <c r="F11739" s="10">
        <f>IFERROR(INDEX(Lotes!$E:$E,MATCH(1,(Lotes!$A:$A=C11739)*(Lotes!$C:$C=E11739),0)),"")</f>
        <v/>
      </c>
      <c r="G11739" s="14" t="n"/>
    </row>
    <row r="11740">
      <c r="A11740" s="10" t="n"/>
      <c r="D11740">
        <f>IFERROR(VLOOKUP(C11740,Produtos!A:B,2,FALSE),"")</f>
        <v/>
      </c>
      <c r="F11740" s="10">
        <f>IFERROR(INDEX(Lotes!$E:$E,MATCH(1,(Lotes!$A:$A=C11740)*(Lotes!$C:$C=E11740),0)),"")</f>
        <v/>
      </c>
      <c r="G11740" s="14" t="n"/>
    </row>
    <row r="11741">
      <c r="A11741" s="10" t="n"/>
      <c r="D11741">
        <f>IFERROR(VLOOKUP(C11741,Produtos!A:B,2,FALSE),"")</f>
        <v/>
      </c>
      <c r="F11741" s="10">
        <f>IFERROR(INDEX(Lotes!$E:$E,MATCH(1,(Lotes!$A:$A=C11741)*(Lotes!$C:$C=E11741),0)),"")</f>
        <v/>
      </c>
      <c r="G11741" s="14" t="n"/>
    </row>
    <row r="11742">
      <c r="A11742" s="10" t="n"/>
      <c r="D11742">
        <f>IFERROR(VLOOKUP(C11742,Produtos!A:B,2,FALSE),"")</f>
        <v/>
      </c>
      <c r="F11742" s="10">
        <f>IFERROR(INDEX(Lotes!$E:$E,MATCH(1,(Lotes!$A:$A=C11742)*(Lotes!$C:$C=E11742),0)),"")</f>
        <v/>
      </c>
      <c r="G11742" s="14" t="n"/>
    </row>
    <row r="11743">
      <c r="A11743" s="10" t="n"/>
      <c r="D11743">
        <f>IFERROR(VLOOKUP(C11743,Produtos!A:B,2,FALSE),"")</f>
        <v/>
      </c>
      <c r="F11743" s="10">
        <f>IFERROR(INDEX(Lotes!$E:$E,MATCH(1,(Lotes!$A:$A=C11743)*(Lotes!$C:$C=E11743),0)),"")</f>
        <v/>
      </c>
      <c r="G11743" s="14" t="n"/>
    </row>
    <row r="11744">
      <c r="A11744" s="10" t="n"/>
      <c r="D11744">
        <f>IFERROR(VLOOKUP(C11744,Produtos!A:B,2,FALSE),"")</f>
        <v/>
      </c>
      <c r="F11744" s="10">
        <f>IFERROR(INDEX(Lotes!$E:$E,MATCH(1,(Lotes!$A:$A=C11744)*(Lotes!$C:$C=E11744),0)),"")</f>
        <v/>
      </c>
      <c r="G11744" s="14" t="n"/>
    </row>
    <row r="11745">
      <c r="A11745" s="10" t="n"/>
      <c r="D11745">
        <f>IFERROR(VLOOKUP(C11745,Produtos!A:B,2,FALSE),"")</f>
        <v/>
      </c>
      <c r="F11745" s="10">
        <f>IFERROR(INDEX(Lotes!$E:$E,MATCH(1,(Lotes!$A:$A=C11745)*(Lotes!$C:$C=E11745),0)),"")</f>
        <v/>
      </c>
      <c r="G11745" s="14" t="n"/>
    </row>
    <row r="11746">
      <c r="A11746" s="10" t="n"/>
      <c r="D11746">
        <f>IFERROR(VLOOKUP(C11746,Produtos!A:B,2,FALSE),"")</f>
        <v/>
      </c>
      <c r="F11746" s="10">
        <f>IFERROR(INDEX(Lotes!$E:$E,MATCH(1,(Lotes!$A:$A=C11746)*(Lotes!$C:$C=E11746),0)),"")</f>
        <v/>
      </c>
      <c r="G11746" s="14" t="n"/>
    </row>
    <row r="11747">
      <c r="A11747" s="10" t="n"/>
      <c r="D11747">
        <f>IFERROR(VLOOKUP(C11747,Produtos!A:B,2,FALSE),"")</f>
        <v/>
      </c>
      <c r="F11747" s="10">
        <f>IFERROR(INDEX(Lotes!$E:$E,MATCH(1,(Lotes!$A:$A=C11747)*(Lotes!$C:$C=E11747),0)),"")</f>
        <v/>
      </c>
      <c r="G11747" s="14" t="n"/>
    </row>
    <row r="11748">
      <c r="A11748" s="10" t="n"/>
      <c r="D11748">
        <f>IFERROR(VLOOKUP(C11748,Produtos!A:B,2,FALSE),"")</f>
        <v/>
      </c>
      <c r="F11748" s="10">
        <f>IFERROR(INDEX(Lotes!$E:$E,MATCH(1,(Lotes!$A:$A=C11748)*(Lotes!$C:$C=E11748),0)),"")</f>
        <v/>
      </c>
      <c r="G11748" s="14" t="n"/>
    </row>
    <row r="11749">
      <c r="A11749" s="10" t="n"/>
      <c r="D11749">
        <f>IFERROR(VLOOKUP(C11749,Produtos!A:B,2,FALSE),"")</f>
        <v/>
      </c>
      <c r="F11749" s="10">
        <f>IFERROR(INDEX(Lotes!$E:$E,MATCH(1,(Lotes!$A:$A=C11749)*(Lotes!$C:$C=E11749),0)),"")</f>
        <v/>
      </c>
      <c r="G11749" s="14" t="n"/>
    </row>
    <row r="11750">
      <c r="A11750" s="10" t="n"/>
      <c r="D11750">
        <f>IFERROR(VLOOKUP(C11750,Produtos!A:B,2,FALSE),"")</f>
        <v/>
      </c>
      <c r="F11750" s="10">
        <f>IFERROR(INDEX(Lotes!$E:$E,MATCH(1,(Lotes!$A:$A=C11750)*(Lotes!$C:$C=E11750),0)),"")</f>
        <v/>
      </c>
      <c r="G11750" s="14" t="n"/>
    </row>
    <row r="11751">
      <c r="A11751" s="10" t="n"/>
      <c r="D11751">
        <f>IFERROR(VLOOKUP(C11751,Produtos!A:B,2,FALSE),"")</f>
        <v/>
      </c>
      <c r="F11751" s="10">
        <f>IFERROR(INDEX(Lotes!$E:$E,MATCH(1,(Lotes!$A:$A=C11751)*(Lotes!$C:$C=E11751),0)),"")</f>
        <v/>
      </c>
      <c r="G11751" s="14" t="n"/>
    </row>
    <row r="11752">
      <c r="A11752" s="10" t="n"/>
      <c r="D11752">
        <f>IFERROR(VLOOKUP(C11752,Produtos!A:B,2,FALSE),"")</f>
        <v/>
      </c>
      <c r="F11752" s="10">
        <f>IFERROR(INDEX(Lotes!$E:$E,MATCH(1,(Lotes!$A:$A=C11752)*(Lotes!$C:$C=E11752),0)),"")</f>
        <v/>
      </c>
      <c r="G11752" s="14" t="n"/>
    </row>
    <row r="11753">
      <c r="A11753" s="10" t="n"/>
      <c r="D11753">
        <f>IFERROR(VLOOKUP(C11753,Produtos!A:B,2,FALSE),"")</f>
        <v/>
      </c>
      <c r="F11753" s="10">
        <f>IFERROR(INDEX(Lotes!$E:$E,MATCH(1,(Lotes!$A:$A=C11753)*(Lotes!$C:$C=E11753),0)),"")</f>
        <v/>
      </c>
      <c r="G11753" s="14" t="n"/>
    </row>
    <row r="11754">
      <c r="A11754" s="10" t="n"/>
      <c r="D11754">
        <f>IFERROR(VLOOKUP(C11754,Produtos!A:B,2,FALSE),"")</f>
        <v/>
      </c>
      <c r="F11754" s="10">
        <f>IFERROR(INDEX(Lotes!$E:$E,MATCH(1,(Lotes!$A:$A=C11754)*(Lotes!$C:$C=E11754),0)),"")</f>
        <v/>
      </c>
      <c r="G11754" s="14" t="n"/>
    </row>
    <row r="11755">
      <c r="A11755" s="10" t="n"/>
      <c r="D11755">
        <f>IFERROR(VLOOKUP(C11755,Produtos!A:B,2,FALSE),"")</f>
        <v/>
      </c>
      <c r="F11755" s="10">
        <f>IFERROR(INDEX(Lotes!$E:$E,MATCH(1,(Lotes!$A:$A=C11755)*(Lotes!$C:$C=E11755),0)),"")</f>
        <v/>
      </c>
      <c r="G11755" s="14" t="n"/>
    </row>
    <row r="11756">
      <c r="A11756" s="10" t="n"/>
      <c r="D11756">
        <f>IFERROR(VLOOKUP(C11756,Produtos!A:B,2,FALSE),"")</f>
        <v/>
      </c>
      <c r="F11756" s="10">
        <f>IFERROR(INDEX(Lotes!$E:$E,MATCH(1,(Lotes!$A:$A=C11756)*(Lotes!$C:$C=E11756),0)),"")</f>
        <v/>
      </c>
      <c r="G11756" s="14" t="n"/>
    </row>
    <row r="11757">
      <c r="A11757" s="10" t="n"/>
      <c r="D11757">
        <f>IFERROR(VLOOKUP(C11757,Produtos!A:B,2,FALSE),"")</f>
        <v/>
      </c>
      <c r="F11757" s="10">
        <f>IFERROR(INDEX(Lotes!$E:$E,MATCH(1,(Lotes!$A:$A=C11757)*(Lotes!$C:$C=E11757),0)),"")</f>
        <v/>
      </c>
      <c r="G11757" s="14" t="n"/>
    </row>
    <row r="11758">
      <c r="A11758" s="10" t="n"/>
      <c r="D11758">
        <f>IFERROR(VLOOKUP(C11758,Produtos!A:B,2,FALSE),"")</f>
        <v/>
      </c>
      <c r="F11758" s="10">
        <f>IFERROR(INDEX(Lotes!$E:$E,MATCH(1,(Lotes!$A:$A=C11758)*(Lotes!$C:$C=E11758),0)),"")</f>
        <v/>
      </c>
      <c r="G11758" s="14" t="n"/>
    </row>
    <row r="11759">
      <c r="A11759" s="10" t="n"/>
      <c r="D11759">
        <f>IFERROR(VLOOKUP(C11759,Produtos!A:B,2,FALSE),"")</f>
        <v/>
      </c>
      <c r="F11759" s="10">
        <f>IFERROR(INDEX(Lotes!$E:$E,MATCH(1,(Lotes!$A:$A=C11759)*(Lotes!$C:$C=E11759),0)),"")</f>
        <v/>
      </c>
      <c r="G11759" s="14" t="n"/>
    </row>
    <row r="11760">
      <c r="A11760" s="10" t="n"/>
      <c r="D11760">
        <f>IFERROR(VLOOKUP(C11760,Produtos!A:B,2,FALSE),"")</f>
        <v/>
      </c>
      <c r="F11760" s="10">
        <f>IFERROR(INDEX(Lotes!$E:$E,MATCH(1,(Lotes!$A:$A=C11760)*(Lotes!$C:$C=E11760),0)),"")</f>
        <v/>
      </c>
      <c r="G11760" s="14" t="n"/>
    </row>
    <row r="11761">
      <c r="A11761" s="10" t="n"/>
      <c r="D11761">
        <f>IFERROR(VLOOKUP(C11761,Produtos!A:B,2,FALSE),"")</f>
        <v/>
      </c>
      <c r="F11761" s="10">
        <f>IFERROR(INDEX(Lotes!$E:$E,MATCH(1,(Lotes!$A:$A=C11761)*(Lotes!$C:$C=E11761),0)),"")</f>
        <v/>
      </c>
      <c r="G11761" s="14" t="n"/>
    </row>
    <row r="11762">
      <c r="A11762" s="10" t="n"/>
      <c r="D11762">
        <f>IFERROR(VLOOKUP(C11762,Produtos!A:B,2,FALSE),"")</f>
        <v/>
      </c>
      <c r="F11762" s="10">
        <f>IFERROR(INDEX(Lotes!$E:$E,MATCH(1,(Lotes!$A:$A=C11762)*(Lotes!$C:$C=E11762),0)),"")</f>
        <v/>
      </c>
      <c r="G11762" s="14" t="n"/>
    </row>
    <row r="11763">
      <c r="A11763" s="10" t="n"/>
      <c r="D11763">
        <f>IFERROR(VLOOKUP(C11763,Produtos!A:B,2,FALSE),"")</f>
        <v/>
      </c>
      <c r="F11763" s="10">
        <f>IFERROR(INDEX(Lotes!$E:$E,MATCH(1,(Lotes!$A:$A=C11763)*(Lotes!$C:$C=E11763),0)),"")</f>
        <v/>
      </c>
      <c r="G11763" s="14" t="n"/>
    </row>
    <row r="11764">
      <c r="A11764" s="10" t="n"/>
      <c r="D11764">
        <f>IFERROR(VLOOKUP(C11764,Produtos!A:B,2,FALSE),"")</f>
        <v/>
      </c>
      <c r="F11764" s="10">
        <f>IFERROR(INDEX(Lotes!$E:$E,MATCH(1,(Lotes!$A:$A=C11764)*(Lotes!$C:$C=E11764),0)),"")</f>
        <v/>
      </c>
      <c r="G11764" s="14" t="n"/>
    </row>
    <row r="11765">
      <c r="A11765" s="10" t="n"/>
      <c r="D11765">
        <f>IFERROR(VLOOKUP(C11765,Produtos!A:B,2,FALSE),"")</f>
        <v/>
      </c>
      <c r="F11765" s="10">
        <f>IFERROR(INDEX(Lotes!$E:$E,MATCH(1,(Lotes!$A:$A=C11765)*(Lotes!$C:$C=E11765),0)),"")</f>
        <v/>
      </c>
      <c r="G11765" s="14" t="n"/>
    </row>
    <row r="11766">
      <c r="A11766" s="10" t="n"/>
      <c r="D11766">
        <f>IFERROR(VLOOKUP(C11766,Produtos!A:B,2,FALSE),"")</f>
        <v/>
      </c>
      <c r="F11766" s="10">
        <f>IFERROR(INDEX(Lotes!$E:$E,MATCH(1,(Lotes!$A:$A=C11766)*(Lotes!$C:$C=E11766),0)),"")</f>
        <v/>
      </c>
      <c r="G11766" s="14" t="n"/>
    </row>
    <row r="11767">
      <c r="A11767" s="10" t="n"/>
      <c r="D11767">
        <f>IFERROR(VLOOKUP(C11767,Produtos!A:B,2,FALSE),"")</f>
        <v/>
      </c>
      <c r="F11767" s="10">
        <f>IFERROR(INDEX(Lotes!$E:$E,MATCH(1,(Lotes!$A:$A=C11767)*(Lotes!$C:$C=E11767),0)),"")</f>
        <v/>
      </c>
      <c r="G11767" s="14" t="n"/>
    </row>
    <row r="11768">
      <c r="A11768" s="10" t="n"/>
      <c r="D11768">
        <f>IFERROR(VLOOKUP(C11768,Produtos!A:B,2,FALSE),"")</f>
        <v/>
      </c>
      <c r="F11768" s="10">
        <f>IFERROR(INDEX(Lotes!$E:$E,MATCH(1,(Lotes!$A:$A=C11768)*(Lotes!$C:$C=E11768),0)),"")</f>
        <v/>
      </c>
      <c r="G11768" s="14" t="n"/>
    </row>
    <row r="11769">
      <c r="A11769" s="10" t="n"/>
      <c r="D11769">
        <f>IFERROR(VLOOKUP(C11769,Produtos!A:B,2,FALSE),"")</f>
        <v/>
      </c>
      <c r="F11769" s="10">
        <f>IFERROR(INDEX(Lotes!$E:$E,MATCH(1,(Lotes!$A:$A=C11769)*(Lotes!$C:$C=E11769),0)),"")</f>
        <v/>
      </c>
      <c r="G11769" s="14" t="n"/>
    </row>
    <row r="11770">
      <c r="A11770" s="10" t="n"/>
      <c r="D11770">
        <f>IFERROR(VLOOKUP(C11770,Produtos!A:B,2,FALSE),"")</f>
        <v/>
      </c>
      <c r="F11770" s="10">
        <f>IFERROR(INDEX(Lotes!$E:$E,MATCH(1,(Lotes!$A:$A=C11770)*(Lotes!$C:$C=E11770),0)),"")</f>
        <v/>
      </c>
      <c r="G11770" s="14" t="n"/>
    </row>
    <row r="11771">
      <c r="A11771" s="10" t="n"/>
      <c r="D11771">
        <f>IFERROR(VLOOKUP(C11771,Produtos!A:B,2,FALSE),"")</f>
        <v/>
      </c>
      <c r="F11771" s="10">
        <f>IFERROR(INDEX(Lotes!$E:$E,MATCH(1,(Lotes!$A:$A=C11771)*(Lotes!$C:$C=E11771),0)),"")</f>
        <v/>
      </c>
      <c r="G11771" s="14" t="n"/>
    </row>
    <row r="11772">
      <c r="A11772" s="10" t="n"/>
      <c r="D11772">
        <f>IFERROR(VLOOKUP(C11772,Produtos!A:B,2,FALSE),"")</f>
        <v/>
      </c>
      <c r="F11772" s="10">
        <f>IFERROR(INDEX(Lotes!$E:$E,MATCH(1,(Lotes!$A:$A=C11772)*(Lotes!$C:$C=E11772),0)),"")</f>
        <v/>
      </c>
      <c r="G11772" s="14" t="n"/>
    </row>
    <row r="11773">
      <c r="A11773" s="10" t="n"/>
      <c r="D11773">
        <f>IFERROR(VLOOKUP(C11773,Produtos!A:B,2,FALSE),"")</f>
        <v/>
      </c>
      <c r="F11773" s="10">
        <f>IFERROR(INDEX(Lotes!$E:$E,MATCH(1,(Lotes!$A:$A=C11773)*(Lotes!$C:$C=E11773),0)),"")</f>
        <v/>
      </c>
      <c r="G11773" s="14" t="n"/>
    </row>
    <row r="11774">
      <c r="A11774" s="10" t="n"/>
      <c r="D11774">
        <f>IFERROR(VLOOKUP(C11774,Produtos!A:B,2,FALSE),"")</f>
        <v/>
      </c>
      <c r="F11774" s="10">
        <f>IFERROR(INDEX(Lotes!$E:$E,MATCH(1,(Lotes!$A:$A=C11774)*(Lotes!$C:$C=E11774),0)),"")</f>
        <v/>
      </c>
      <c r="G11774" s="14" t="n"/>
    </row>
    <row r="11775">
      <c r="A11775" s="10" t="n"/>
      <c r="D11775">
        <f>IFERROR(VLOOKUP(C11775,Produtos!A:B,2,FALSE),"")</f>
        <v/>
      </c>
      <c r="F11775" s="10">
        <f>IFERROR(INDEX(Lotes!$E:$E,MATCH(1,(Lotes!$A:$A=C11775)*(Lotes!$C:$C=E11775),0)),"")</f>
        <v/>
      </c>
      <c r="G11775" s="14" t="n"/>
    </row>
    <row r="11776">
      <c r="A11776" s="10" t="n"/>
      <c r="D11776">
        <f>IFERROR(VLOOKUP(C11776,Produtos!A:B,2,FALSE),"")</f>
        <v/>
      </c>
      <c r="F11776" s="10">
        <f>IFERROR(INDEX(Lotes!$E:$E,MATCH(1,(Lotes!$A:$A=C11776)*(Lotes!$C:$C=E11776),0)),"")</f>
        <v/>
      </c>
      <c r="G11776" s="14" t="n"/>
    </row>
    <row r="11777">
      <c r="A11777" s="10" t="n"/>
      <c r="D11777">
        <f>IFERROR(VLOOKUP(C11777,Produtos!A:B,2,FALSE),"")</f>
        <v/>
      </c>
      <c r="F11777" s="10">
        <f>IFERROR(INDEX(Lotes!$E:$E,MATCH(1,(Lotes!$A:$A=C11777)*(Lotes!$C:$C=E11777),0)),"")</f>
        <v/>
      </c>
      <c r="G11777" s="14" t="n"/>
    </row>
    <row r="11778">
      <c r="A11778" s="10" t="n"/>
      <c r="D11778">
        <f>IFERROR(VLOOKUP(C11778,Produtos!A:B,2,FALSE),"")</f>
        <v/>
      </c>
      <c r="F11778" s="10">
        <f>IFERROR(INDEX(Lotes!$E:$E,MATCH(1,(Lotes!$A:$A=C11778)*(Lotes!$C:$C=E11778),0)),"")</f>
        <v/>
      </c>
      <c r="G11778" s="14" t="n"/>
    </row>
    <row r="11779">
      <c r="A11779" s="10" t="n"/>
      <c r="D11779">
        <f>IFERROR(VLOOKUP(C11779,Produtos!A:B,2,FALSE),"")</f>
        <v/>
      </c>
      <c r="F11779" s="10">
        <f>IFERROR(INDEX(Lotes!$E:$E,MATCH(1,(Lotes!$A:$A=C11779)*(Lotes!$C:$C=E11779),0)),"")</f>
        <v/>
      </c>
      <c r="G11779" s="14" t="n"/>
    </row>
    <row r="11780">
      <c r="A11780" s="10" t="n"/>
      <c r="D11780">
        <f>IFERROR(VLOOKUP(C11780,Produtos!A:B,2,FALSE),"")</f>
        <v/>
      </c>
      <c r="F11780" s="10">
        <f>IFERROR(INDEX(Lotes!$E:$E,MATCH(1,(Lotes!$A:$A=C11780)*(Lotes!$C:$C=E11780),0)),"")</f>
        <v/>
      </c>
      <c r="G11780" s="14" t="n"/>
    </row>
    <row r="11781">
      <c r="A11781" s="10" t="n"/>
      <c r="D11781">
        <f>IFERROR(VLOOKUP(C11781,Produtos!A:B,2,FALSE),"")</f>
        <v/>
      </c>
      <c r="F11781" s="10">
        <f>IFERROR(INDEX(Lotes!$E:$E,MATCH(1,(Lotes!$A:$A=C11781)*(Lotes!$C:$C=E11781),0)),"")</f>
        <v/>
      </c>
      <c r="G11781" s="14" t="n"/>
    </row>
    <row r="11782">
      <c r="A11782" s="10" t="n"/>
      <c r="D11782">
        <f>IFERROR(VLOOKUP(C11782,Produtos!A:B,2,FALSE),"")</f>
        <v/>
      </c>
      <c r="F11782" s="10">
        <f>IFERROR(INDEX(Lotes!$E:$E,MATCH(1,(Lotes!$A:$A=C11782)*(Lotes!$C:$C=E11782),0)),"")</f>
        <v/>
      </c>
      <c r="G11782" s="14" t="n"/>
    </row>
    <row r="11783">
      <c r="A11783" s="10" t="n"/>
      <c r="D11783">
        <f>IFERROR(VLOOKUP(C11783,Produtos!A:B,2,FALSE),"")</f>
        <v/>
      </c>
      <c r="F11783" s="10">
        <f>IFERROR(INDEX(Lotes!$E:$E,MATCH(1,(Lotes!$A:$A=C11783)*(Lotes!$C:$C=E11783),0)),"")</f>
        <v/>
      </c>
      <c r="G11783" s="14" t="n"/>
    </row>
    <row r="11784">
      <c r="A11784" s="10" t="n"/>
      <c r="D11784">
        <f>IFERROR(VLOOKUP(C11784,Produtos!A:B,2,FALSE),"")</f>
        <v/>
      </c>
      <c r="F11784" s="10">
        <f>IFERROR(INDEX(Lotes!$E:$E,MATCH(1,(Lotes!$A:$A=C11784)*(Lotes!$C:$C=E11784),0)),"")</f>
        <v/>
      </c>
      <c r="G11784" s="14" t="n"/>
    </row>
    <row r="11785">
      <c r="A11785" s="10" t="n"/>
      <c r="D11785">
        <f>IFERROR(VLOOKUP(C11785,Produtos!A:B,2,FALSE),"")</f>
        <v/>
      </c>
      <c r="F11785" s="10">
        <f>IFERROR(INDEX(Lotes!$E:$E,MATCH(1,(Lotes!$A:$A=C11785)*(Lotes!$C:$C=E11785),0)),"")</f>
        <v/>
      </c>
      <c r="G11785" s="14" t="n"/>
    </row>
    <row r="11786">
      <c r="A11786" s="10" t="n"/>
      <c r="D11786">
        <f>IFERROR(VLOOKUP(C11786,Produtos!A:B,2,FALSE),"")</f>
        <v/>
      </c>
      <c r="F11786" s="10">
        <f>IFERROR(INDEX(Lotes!$E:$E,MATCH(1,(Lotes!$A:$A=C11786)*(Lotes!$C:$C=E11786),0)),"")</f>
        <v/>
      </c>
      <c r="G11786" s="14" t="n"/>
    </row>
    <row r="11787">
      <c r="A11787" s="10" t="n"/>
      <c r="D11787">
        <f>IFERROR(VLOOKUP(C11787,Produtos!A:B,2,FALSE),"")</f>
        <v/>
      </c>
      <c r="F11787" s="10">
        <f>IFERROR(INDEX(Lotes!$E:$E,MATCH(1,(Lotes!$A:$A=C11787)*(Lotes!$C:$C=E11787),0)),"")</f>
        <v/>
      </c>
      <c r="G11787" s="14" t="n"/>
    </row>
    <row r="11788">
      <c r="A11788" s="10" t="n"/>
      <c r="D11788">
        <f>IFERROR(VLOOKUP(C11788,Produtos!A:B,2,FALSE),"")</f>
        <v/>
      </c>
      <c r="F11788" s="10">
        <f>IFERROR(INDEX(Lotes!$E:$E,MATCH(1,(Lotes!$A:$A=C11788)*(Lotes!$C:$C=E11788),0)),"")</f>
        <v/>
      </c>
      <c r="G11788" s="14" t="n"/>
    </row>
    <row r="11789">
      <c r="A11789" s="10" t="n"/>
      <c r="D11789">
        <f>IFERROR(VLOOKUP(C11789,Produtos!A:B,2,FALSE),"")</f>
        <v/>
      </c>
      <c r="F11789" s="10">
        <f>IFERROR(INDEX(Lotes!$E:$E,MATCH(1,(Lotes!$A:$A=C11789)*(Lotes!$C:$C=E11789),0)),"")</f>
        <v/>
      </c>
      <c r="G11789" s="14" t="n"/>
    </row>
    <row r="11790">
      <c r="A11790" s="10" t="n"/>
      <c r="D11790">
        <f>IFERROR(VLOOKUP(C11790,Produtos!A:B,2,FALSE),"")</f>
        <v/>
      </c>
      <c r="F11790" s="10">
        <f>IFERROR(INDEX(Lotes!$E:$E,MATCH(1,(Lotes!$A:$A=C11790)*(Lotes!$C:$C=E11790),0)),"")</f>
        <v/>
      </c>
      <c r="G11790" s="14" t="n"/>
    </row>
    <row r="11791">
      <c r="A11791" s="10" t="n"/>
      <c r="D11791">
        <f>IFERROR(VLOOKUP(C11791,Produtos!A:B,2,FALSE),"")</f>
        <v/>
      </c>
      <c r="F11791" s="10">
        <f>IFERROR(INDEX(Lotes!$E:$E,MATCH(1,(Lotes!$A:$A=C11791)*(Lotes!$C:$C=E11791),0)),"")</f>
        <v/>
      </c>
      <c r="G11791" s="14" t="n"/>
    </row>
    <row r="11792">
      <c r="A11792" s="10" t="n"/>
      <c r="D11792">
        <f>IFERROR(VLOOKUP(C11792,Produtos!A:B,2,FALSE),"")</f>
        <v/>
      </c>
      <c r="F11792" s="10">
        <f>IFERROR(INDEX(Lotes!$E:$E,MATCH(1,(Lotes!$A:$A=C11792)*(Lotes!$C:$C=E11792),0)),"")</f>
        <v/>
      </c>
      <c r="G11792" s="14" t="n"/>
    </row>
    <row r="11793">
      <c r="A11793" s="10" t="n"/>
      <c r="D11793">
        <f>IFERROR(VLOOKUP(C11793,Produtos!A:B,2,FALSE),"")</f>
        <v/>
      </c>
      <c r="F11793" s="10">
        <f>IFERROR(INDEX(Lotes!$E:$E,MATCH(1,(Lotes!$A:$A=C11793)*(Lotes!$C:$C=E11793),0)),"")</f>
        <v/>
      </c>
      <c r="G11793" s="14" t="n"/>
    </row>
    <row r="11794">
      <c r="A11794" s="10" t="n"/>
      <c r="D11794">
        <f>IFERROR(VLOOKUP(C11794,Produtos!A:B,2,FALSE),"")</f>
        <v/>
      </c>
      <c r="F11794" s="10">
        <f>IFERROR(INDEX(Lotes!$E:$E,MATCH(1,(Lotes!$A:$A=C11794)*(Lotes!$C:$C=E11794),0)),"")</f>
        <v/>
      </c>
      <c r="G11794" s="14" t="n"/>
    </row>
    <row r="11795">
      <c r="A11795" s="10" t="n"/>
      <c r="D11795">
        <f>IFERROR(VLOOKUP(C11795,Produtos!A:B,2,FALSE),"")</f>
        <v/>
      </c>
      <c r="F11795" s="10">
        <f>IFERROR(INDEX(Lotes!$E:$E,MATCH(1,(Lotes!$A:$A=C11795)*(Lotes!$C:$C=E11795),0)),"")</f>
        <v/>
      </c>
      <c r="G11795" s="14" t="n"/>
    </row>
    <row r="11796">
      <c r="A11796" s="10" t="n"/>
      <c r="D11796">
        <f>IFERROR(VLOOKUP(C11796,Produtos!A:B,2,FALSE),"")</f>
        <v/>
      </c>
      <c r="F11796" s="10">
        <f>IFERROR(INDEX(Lotes!$E:$E,MATCH(1,(Lotes!$A:$A=C11796)*(Lotes!$C:$C=E11796),0)),"")</f>
        <v/>
      </c>
      <c r="G11796" s="14" t="n"/>
    </row>
    <row r="11797">
      <c r="A11797" s="10" t="n"/>
      <c r="D11797">
        <f>IFERROR(VLOOKUP(C11797,Produtos!A:B,2,FALSE),"")</f>
        <v/>
      </c>
      <c r="F11797" s="10">
        <f>IFERROR(INDEX(Lotes!$E:$E,MATCH(1,(Lotes!$A:$A=C11797)*(Lotes!$C:$C=E11797),0)),"")</f>
        <v/>
      </c>
      <c r="G11797" s="14" t="n"/>
    </row>
    <row r="11798">
      <c r="A11798" s="10" t="n"/>
      <c r="D11798">
        <f>IFERROR(VLOOKUP(C11798,Produtos!A:B,2,FALSE),"")</f>
        <v/>
      </c>
      <c r="F11798" s="10">
        <f>IFERROR(INDEX(Lotes!$E:$E,MATCH(1,(Lotes!$A:$A=C11798)*(Lotes!$C:$C=E11798),0)),"")</f>
        <v/>
      </c>
      <c r="G11798" s="14" t="n"/>
    </row>
    <row r="11799">
      <c r="A11799" s="10" t="n"/>
      <c r="D11799">
        <f>IFERROR(VLOOKUP(C11799,Produtos!A:B,2,FALSE),"")</f>
        <v/>
      </c>
      <c r="F11799" s="10">
        <f>IFERROR(INDEX(Lotes!$E:$E,MATCH(1,(Lotes!$A:$A=C11799)*(Lotes!$C:$C=E11799),0)),"")</f>
        <v/>
      </c>
      <c r="G11799" s="14" t="n"/>
    </row>
    <row r="11800">
      <c r="A11800" s="10" t="n"/>
      <c r="D11800">
        <f>IFERROR(VLOOKUP(C11800,Produtos!A:B,2,FALSE),"")</f>
        <v/>
      </c>
      <c r="F11800" s="10">
        <f>IFERROR(INDEX(Lotes!$E:$E,MATCH(1,(Lotes!$A:$A=C11800)*(Lotes!$C:$C=E11800),0)),"")</f>
        <v/>
      </c>
      <c r="G11800" s="14" t="n"/>
    </row>
    <row r="11801">
      <c r="A11801" s="10" t="n"/>
      <c r="D11801">
        <f>IFERROR(VLOOKUP(C11801,Produtos!A:B,2,FALSE),"")</f>
        <v/>
      </c>
      <c r="F11801" s="10">
        <f>IFERROR(INDEX(Lotes!$E:$E,MATCH(1,(Lotes!$A:$A=C11801)*(Lotes!$C:$C=E11801),0)),"")</f>
        <v/>
      </c>
      <c r="G11801" s="14" t="n"/>
    </row>
    <row r="11802">
      <c r="A11802" s="10" t="n"/>
      <c r="D11802">
        <f>IFERROR(VLOOKUP(C11802,Produtos!A:B,2,FALSE),"")</f>
        <v/>
      </c>
      <c r="F11802" s="10">
        <f>IFERROR(INDEX(Lotes!$E:$E,MATCH(1,(Lotes!$A:$A=C11802)*(Lotes!$C:$C=E11802),0)),"")</f>
        <v/>
      </c>
      <c r="G11802" s="14" t="n"/>
    </row>
    <row r="11803">
      <c r="A11803" s="10" t="n"/>
      <c r="D11803">
        <f>IFERROR(VLOOKUP(C11803,Produtos!A:B,2,FALSE),"")</f>
        <v/>
      </c>
      <c r="F11803" s="10">
        <f>IFERROR(INDEX(Lotes!$E:$E,MATCH(1,(Lotes!$A:$A=C11803)*(Lotes!$C:$C=E11803),0)),"")</f>
        <v/>
      </c>
      <c r="G11803" s="14" t="n"/>
    </row>
    <row r="11804">
      <c r="A11804" s="10" t="n"/>
      <c r="D11804">
        <f>IFERROR(VLOOKUP(C11804,Produtos!A:B,2,FALSE),"")</f>
        <v/>
      </c>
      <c r="F11804" s="10">
        <f>IFERROR(INDEX(Lotes!$E:$E,MATCH(1,(Lotes!$A:$A=C11804)*(Lotes!$C:$C=E11804),0)),"")</f>
        <v/>
      </c>
      <c r="G11804" s="14" t="n"/>
    </row>
    <row r="11805">
      <c r="A11805" s="10" t="n"/>
      <c r="D11805">
        <f>IFERROR(VLOOKUP(C11805,Produtos!A:B,2,FALSE),"")</f>
        <v/>
      </c>
      <c r="F11805" s="10">
        <f>IFERROR(INDEX(Lotes!$E:$E,MATCH(1,(Lotes!$A:$A=C11805)*(Lotes!$C:$C=E11805),0)),"")</f>
        <v/>
      </c>
      <c r="G11805" s="14" t="n"/>
    </row>
    <row r="11806">
      <c r="A11806" s="10" t="n"/>
      <c r="D11806">
        <f>IFERROR(VLOOKUP(C11806,Produtos!A:B,2,FALSE),"")</f>
        <v/>
      </c>
      <c r="F11806" s="10">
        <f>IFERROR(INDEX(Lotes!$E:$E,MATCH(1,(Lotes!$A:$A=C11806)*(Lotes!$C:$C=E11806),0)),"")</f>
        <v/>
      </c>
      <c r="G11806" s="14" t="n"/>
    </row>
    <row r="11807">
      <c r="A11807" s="10" t="n"/>
      <c r="D11807">
        <f>IFERROR(VLOOKUP(C11807,Produtos!A:B,2,FALSE),"")</f>
        <v/>
      </c>
      <c r="F11807" s="10">
        <f>IFERROR(INDEX(Lotes!$E:$E,MATCH(1,(Lotes!$A:$A=C11807)*(Lotes!$C:$C=E11807),0)),"")</f>
        <v/>
      </c>
      <c r="G11807" s="14" t="n"/>
    </row>
    <row r="11808">
      <c r="A11808" s="10" t="n"/>
      <c r="D11808">
        <f>IFERROR(VLOOKUP(C11808,Produtos!A:B,2,FALSE),"")</f>
        <v/>
      </c>
      <c r="F11808" s="10">
        <f>IFERROR(INDEX(Lotes!$E:$E,MATCH(1,(Lotes!$A:$A=C11808)*(Lotes!$C:$C=E11808),0)),"")</f>
        <v/>
      </c>
      <c r="G11808" s="14" t="n"/>
    </row>
    <row r="11809">
      <c r="A11809" s="10" t="n"/>
      <c r="D11809">
        <f>IFERROR(VLOOKUP(C11809,Produtos!A:B,2,FALSE),"")</f>
        <v/>
      </c>
      <c r="F11809" s="10">
        <f>IFERROR(INDEX(Lotes!$E:$E,MATCH(1,(Lotes!$A:$A=C11809)*(Lotes!$C:$C=E11809),0)),"")</f>
        <v/>
      </c>
      <c r="G11809" s="14" t="n"/>
    </row>
    <row r="11810">
      <c r="A11810" s="10" t="n"/>
      <c r="D11810">
        <f>IFERROR(VLOOKUP(C11810,Produtos!A:B,2,FALSE),"")</f>
        <v/>
      </c>
      <c r="F11810" s="10">
        <f>IFERROR(INDEX(Lotes!$E:$E,MATCH(1,(Lotes!$A:$A=C11810)*(Lotes!$C:$C=E11810),0)),"")</f>
        <v/>
      </c>
      <c r="G11810" s="14" t="n"/>
    </row>
    <row r="11811">
      <c r="A11811" s="10" t="n"/>
      <c r="D11811">
        <f>IFERROR(VLOOKUP(C11811,Produtos!A:B,2,FALSE),"")</f>
        <v/>
      </c>
      <c r="F11811" s="10">
        <f>IFERROR(INDEX(Lotes!$E:$E,MATCH(1,(Lotes!$A:$A=C11811)*(Lotes!$C:$C=E11811),0)),"")</f>
        <v/>
      </c>
      <c r="G11811" s="14" t="n"/>
    </row>
    <row r="11812">
      <c r="A11812" s="10" t="n"/>
      <c r="D11812">
        <f>IFERROR(VLOOKUP(C11812,Produtos!A:B,2,FALSE),"")</f>
        <v/>
      </c>
      <c r="F11812" s="10">
        <f>IFERROR(INDEX(Lotes!$E:$E,MATCH(1,(Lotes!$A:$A=C11812)*(Lotes!$C:$C=E11812),0)),"")</f>
        <v/>
      </c>
      <c r="G11812" s="14" t="n"/>
    </row>
    <row r="11813">
      <c r="A11813" s="10" t="n"/>
      <c r="D11813">
        <f>IFERROR(VLOOKUP(C11813,Produtos!A:B,2,FALSE),"")</f>
        <v/>
      </c>
      <c r="F11813" s="10">
        <f>IFERROR(INDEX(Lotes!$E:$E,MATCH(1,(Lotes!$A:$A=C11813)*(Lotes!$C:$C=E11813),0)),"")</f>
        <v/>
      </c>
      <c r="G11813" s="14" t="n"/>
    </row>
    <row r="11814">
      <c r="A11814" s="10" t="n"/>
      <c r="D11814">
        <f>IFERROR(VLOOKUP(C11814,Produtos!A:B,2,FALSE),"")</f>
        <v/>
      </c>
      <c r="F11814" s="10">
        <f>IFERROR(INDEX(Lotes!$E:$E,MATCH(1,(Lotes!$A:$A=C11814)*(Lotes!$C:$C=E11814),0)),"")</f>
        <v/>
      </c>
      <c r="G11814" s="14" t="n"/>
    </row>
    <row r="11815">
      <c r="A11815" s="10" t="n"/>
      <c r="D11815">
        <f>IFERROR(VLOOKUP(C11815,Produtos!A:B,2,FALSE),"")</f>
        <v/>
      </c>
      <c r="F11815" s="10">
        <f>IFERROR(INDEX(Lotes!$E:$E,MATCH(1,(Lotes!$A:$A=C11815)*(Lotes!$C:$C=E11815),0)),"")</f>
        <v/>
      </c>
      <c r="G11815" s="14" t="n"/>
    </row>
    <row r="11816">
      <c r="A11816" s="10" t="n"/>
      <c r="D11816">
        <f>IFERROR(VLOOKUP(C11816,Produtos!A:B,2,FALSE),"")</f>
        <v/>
      </c>
      <c r="F11816" s="10">
        <f>IFERROR(INDEX(Lotes!$E:$E,MATCH(1,(Lotes!$A:$A=C11816)*(Lotes!$C:$C=E11816),0)),"")</f>
        <v/>
      </c>
      <c r="G11816" s="14" t="n"/>
    </row>
    <row r="11817">
      <c r="A11817" s="10" t="n"/>
      <c r="D11817">
        <f>IFERROR(VLOOKUP(C11817,Produtos!A:B,2,FALSE),"")</f>
        <v/>
      </c>
      <c r="F11817" s="10">
        <f>IFERROR(INDEX(Lotes!$E:$E,MATCH(1,(Lotes!$A:$A=C11817)*(Lotes!$C:$C=E11817),0)),"")</f>
        <v/>
      </c>
      <c r="G11817" s="14" t="n"/>
    </row>
    <row r="11818">
      <c r="A11818" s="10" t="n"/>
      <c r="D11818">
        <f>IFERROR(VLOOKUP(C11818,Produtos!A:B,2,FALSE),"")</f>
        <v/>
      </c>
      <c r="F11818" s="10">
        <f>IFERROR(INDEX(Lotes!$E:$E,MATCH(1,(Lotes!$A:$A=C11818)*(Lotes!$C:$C=E11818),0)),"")</f>
        <v/>
      </c>
      <c r="G11818" s="14" t="n"/>
    </row>
    <row r="11819">
      <c r="A11819" s="10" t="n"/>
      <c r="D11819">
        <f>IFERROR(VLOOKUP(C11819,Produtos!A:B,2,FALSE),"")</f>
        <v/>
      </c>
      <c r="F11819" s="10">
        <f>IFERROR(INDEX(Lotes!$E:$E,MATCH(1,(Lotes!$A:$A=C11819)*(Lotes!$C:$C=E11819),0)),"")</f>
        <v/>
      </c>
      <c r="G11819" s="14" t="n"/>
    </row>
    <row r="11820">
      <c r="A11820" s="10" t="n"/>
      <c r="D11820">
        <f>IFERROR(VLOOKUP(C11820,Produtos!A:B,2,FALSE),"")</f>
        <v/>
      </c>
      <c r="F11820" s="10">
        <f>IFERROR(INDEX(Lotes!$E:$E,MATCH(1,(Lotes!$A:$A=C11820)*(Lotes!$C:$C=E11820),0)),"")</f>
        <v/>
      </c>
      <c r="G11820" s="14" t="n"/>
    </row>
    <row r="11821">
      <c r="A11821" s="10" t="n"/>
      <c r="D11821">
        <f>IFERROR(VLOOKUP(C11821,Produtos!A:B,2,FALSE),"")</f>
        <v/>
      </c>
      <c r="F11821" s="10">
        <f>IFERROR(INDEX(Lotes!$E:$E,MATCH(1,(Lotes!$A:$A=C11821)*(Lotes!$C:$C=E11821),0)),"")</f>
        <v/>
      </c>
      <c r="G11821" s="14" t="n"/>
    </row>
    <row r="11822">
      <c r="A11822" s="10" t="n"/>
      <c r="D11822">
        <f>IFERROR(VLOOKUP(C11822,Produtos!A:B,2,FALSE),"")</f>
        <v/>
      </c>
      <c r="F11822" s="10">
        <f>IFERROR(INDEX(Lotes!$E:$E,MATCH(1,(Lotes!$A:$A=C11822)*(Lotes!$C:$C=E11822),0)),"")</f>
        <v/>
      </c>
      <c r="G11822" s="14" t="n"/>
    </row>
    <row r="11823">
      <c r="A11823" s="10" t="n"/>
      <c r="D11823">
        <f>IFERROR(VLOOKUP(C11823,Produtos!A:B,2,FALSE),"")</f>
        <v/>
      </c>
      <c r="F11823" s="10">
        <f>IFERROR(INDEX(Lotes!$E:$E,MATCH(1,(Lotes!$A:$A=C11823)*(Lotes!$C:$C=E11823),0)),"")</f>
        <v/>
      </c>
      <c r="G11823" s="14" t="n"/>
    </row>
    <row r="11824">
      <c r="A11824" s="10" t="n"/>
      <c r="D11824">
        <f>IFERROR(VLOOKUP(C11824,Produtos!A:B,2,FALSE),"")</f>
        <v/>
      </c>
      <c r="F11824" s="10">
        <f>IFERROR(INDEX(Lotes!$E:$E,MATCH(1,(Lotes!$A:$A=C11824)*(Lotes!$C:$C=E11824),0)),"")</f>
        <v/>
      </c>
      <c r="G11824" s="14" t="n"/>
    </row>
    <row r="11825">
      <c r="A11825" s="10" t="n"/>
      <c r="D11825">
        <f>IFERROR(VLOOKUP(C11825,Produtos!A:B,2,FALSE),"")</f>
        <v/>
      </c>
      <c r="F11825" s="10">
        <f>IFERROR(INDEX(Lotes!$E:$E,MATCH(1,(Lotes!$A:$A=C11825)*(Lotes!$C:$C=E11825),0)),"")</f>
        <v/>
      </c>
      <c r="G11825" s="14" t="n"/>
    </row>
    <row r="11826">
      <c r="A11826" s="10" t="n"/>
      <c r="D11826">
        <f>IFERROR(VLOOKUP(C11826,Produtos!A:B,2,FALSE),"")</f>
        <v/>
      </c>
      <c r="F11826" s="10">
        <f>IFERROR(INDEX(Lotes!$E:$E,MATCH(1,(Lotes!$A:$A=C11826)*(Lotes!$C:$C=E11826),0)),"")</f>
        <v/>
      </c>
      <c r="G11826" s="14" t="n"/>
    </row>
    <row r="11827">
      <c r="A11827" s="10" t="n"/>
      <c r="D11827">
        <f>IFERROR(VLOOKUP(C11827,Produtos!A:B,2,FALSE),"")</f>
        <v/>
      </c>
      <c r="F11827" s="10">
        <f>IFERROR(INDEX(Lotes!$E:$E,MATCH(1,(Lotes!$A:$A=C11827)*(Lotes!$C:$C=E11827),0)),"")</f>
        <v/>
      </c>
      <c r="G11827" s="14" t="n"/>
    </row>
    <row r="11828">
      <c r="A11828" s="10" t="n"/>
      <c r="D11828">
        <f>IFERROR(VLOOKUP(C11828,Produtos!A:B,2,FALSE),"")</f>
        <v/>
      </c>
      <c r="F11828" s="10">
        <f>IFERROR(INDEX(Lotes!$E:$E,MATCH(1,(Lotes!$A:$A=C11828)*(Lotes!$C:$C=E11828),0)),"")</f>
        <v/>
      </c>
      <c r="G11828" s="14" t="n"/>
    </row>
    <row r="11829">
      <c r="A11829" s="10" t="n"/>
      <c r="D11829">
        <f>IFERROR(VLOOKUP(C11829,Produtos!A:B,2,FALSE),"")</f>
        <v/>
      </c>
      <c r="F11829" s="10">
        <f>IFERROR(INDEX(Lotes!$E:$E,MATCH(1,(Lotes!$A:$A=C11829)*(Lotes!$C:$C=E11829),0)),"")</f>
        <v/>
      </c>
      <c r="G11829" s="14" t="n"/>
    </row>
    <row r="11830">
      <c r="A11830" s="10" t="n"/>
      <c r="D11830">
        <f>IFERROR(VLOOKUP(C11830,Produtos!A:B,2,FALSE),"")</f>
        <v/>
      </c>
      <c r="F11830" s="10">
        <f>IFERROR(INDEX(Lotes!$E:$E,MATCH(1,(Lotes!$A:$A=C11830)*(Lotes!$C:$C=E11830),0)),"")</f>
        <v/>
      </c>
      <c r="G11830" s="14" t="n"/>
    </row>
    <row r="11831">
      <c r="A11831" s="10" t="n"/>
      <c r="D11831">
        <f>IFERROR(VLOOKUP(C11831,Produtos!A:B,2,FALSE),"")</f>
        <v/>
      </c>
      <c r="F11831" s="10">
        <f>IFERROR(INDEX(Lotes!$E:$E,MATCH(1,(Lotes!$A:$A=C11831)*(Lotes!$C:$C=E11831),0)),"")</f>
        <v/>
      </c>
      <c r="G11831" s="14" t="n"/>
    </row>
    <row r="11832">
      <c r="A11832" s="10" t="n"/>
      <c r="D11832">
        <f>IFERROR(VLOOKUP(C11832,Produtos!A:B,2,FALSE),"")</f>
        <v/>
      </c>
      <c r="F11832" s="10">
        <f>IFERROR(INDEX(Lotes!$E:$E,MATCH(1,(Lotes!$A:$A=C11832)*(Lotes!$C:$C=E11832),0)),"")</f>
        <v/>
      </c>
      <c r="G11832" s="14" t="n"/>
    </row>
    <row r="11833">
      <c r="A11833" s="10" t="n"/>
      <c r="D11833">
        <f>IFERROR(VLOOKUP(C11833,Produtos!A:B,2,FALSE),"")</f>
        <v/>
      </c>
      <c r="F11833" s="10">
        <f>IFERROR(INDEX(Lotes!$E:$E,MATCH(1,(Lotes!$A:$A=C11833)*(Lotes!$C:$C=E11833),0)),"")</f>
        <v/>
      </c>
      <c r="G11833" s="14" t="n"/>
    </row>
    <row r="11834">
      <c r="A11834" s="10" t="n"/>
      <c r="D11834">
        <f>IFERROR(VLOOKUP(C11834,Produtos!A:B,2,FALSE),"")</f>
        <v/>
      </c>
      <c r="F11834" s="10">
        <f>IFERROR(INDEX(Lotes!$E:$E,MATCH(1,(Lotes!$A:$A=C11834)*(Lotes!$C:$C=E11834),0)),"")</f>
        <v/>
      </c>
      <c r="G11834" s="14" t="n"/>
    </row>
    <row r="11835">
      <c r="A11835" s="10" t="n"/>
      <c r="D11835">
        <f>IFERROR(VLOOKUP(C11835,Produtos!A:B,2,FALSE),"")</f>
        <v/>
      </c>
      <c r="F11835" s="10">
        <f>IFERROR(INDEX(Lotes!$E:$E,MATCH(1,(Lotes!$A:$A=C11835)*(Lotes!$C:$C=E11835),0)),"")</f>
        <v/>
      </c>
      <c r="G11835" s="14" t="n"/>
    </row>
    <row r="11836">
      <c r="A11836" s="10" t="n"/>
      <c r="D11836">
        <f>IFERROR(VLOOKUP(C11836,Produtos!A:B,2,FALSE),"")</f>
        <v/>
      </c>
      <c r="F11836" s="10">
        <f>IFERROR(INDEX(Lotes!$E:$E,MATCH(1,(Lotes!$A:$A=C11836)*(Lotes!$C:$C=E11836),0)),"")</f>
        <v/>
      </c>
      <c r="G11836" s="14" t="n"/>
    </row>
    <row r="11837">
      <c r="A11837" s="10" t="n"/>
      <c r="D11837">
        <f>IFERROR(VLOOKUP(C11837,Produtos!A:B,2,FALSE),"")</f>
        <v/>
      </c>
      <c r="F11837" s="10">
        <f>IFERROR(INDEX(Lotes!$E:$E,MATCH(1,(Lotes!$A:$A=C11837)*(Lotes!$C:$C=E11837),0)),"")</f>
        <v/>
      </c>
      <c r="G11837" s="14" t="n"/>
    </row>
    <row r="11838">
      <c r="A11838" s="10" t="n"/>
      <c r="D11838">
        <f>IFERROR(VLOOKUP(C11838,Produtos!A:B,2,FALSE),"")</f>
        <v/>
      </c>
      <c r="F11838" s="10">
        <f>IFERROR(INDEX(Lotes!$E:$E,MATCH(1,(Lotes!$A:$A=C11838)*(Lotes!$C:$C=E11838),0)),"")</f>
        <v/>
      </c>
      <c r="G11838" s="14" t="n"/>
    </row>
    <row r="11839">
      <c r="A11839" s="10" t="n"/>
      <c r="D11839">
        <f>IFERROR(VLOOKUP(C11839,Produtos!A:B,2,FALSE),"")</f>
        <v/>
      </c>
      <c r="F11839" s="10">
        <f>IFERROR(INDEX(Lotes!$E:$E,MATCH(1,(Lotes!$A:$A=C11839)*(Lotes!$C:$C=E11839),0)),"")</f>
        <v/>
      </c>
      <c r="G11839" s="14" t="n"/>
    </row>
    <row r="11840">
      <c r="A11840" s="10" t="n"/>
      <c r="D11840">
        <f>IFERROR(VLOOKUP(C11840,Produtos!A:B,2,FALSE),"")</f>
        <v/>
      </c>
      <c r="F11840" s="10">
        <f>IFERROR(INDEX(Lotes!$E:$E,MATCH(1,(Lotes!$A:$A=C11840)*(Lotes!$C:$C=E11840),0)),"")</f>
        <v/>
      </c>
      <c r="G11840" s="14" t="n"/>
    </row>
    <row r="11841">
      <c r="A11841" s="10" t="n"/>
      <c r="D11841">
        <f>IFERROR(VLOOKUP(C11841,Produtos!A:B,2,FALSE),"")</f>
        <v/>
      </c>
      <c r="F11841" s="10">
        <f>IFERROR(INDEX(Lotes!$E:$E,MATCH(1,(Lotes!$A:$A=C11841)*(Lotes!$C:$C=E11841),0)),"")</f>
        <v/>
      </c>
      <c r="G11841" s="14" t="n"/>
    </row>
    <row r="11842">
      <c r="A11842" s="10" t="n"/>
      <c r="D11842">
        <f>IFERROR(VLOOKUP(C11842,Produtos!A:B,2,FALSE),"")</f>
        <v/>
      </c>
      <c r="F11842" s="10">
        <f>IFERROR(INDEX(Lotes!$E:$E,MATCH(1,(Lotes!$A:$A=C11842)*(Lotes!$C:$C=E11842),0)),"")</f>
        <v/>
      </c>
      <c r="G11842" s="14" t="n"/>
    </row>
    <row r="11843">
      <c r="A11843" s="10" t="n"/>
      <c r="D11843">
        <f>IFERROR(VLOOKUP(C11843,Produtos!A:B,2,FALSE),"")</f>
        <v/>
      </c>
      <c r="F11843" s="10">
        <f>IFERROR(INDEX(Lotes!$E:$E,MATCH(1,(Lotes!$A:$A=C11843)*(Lotes!$C:$C=E11843),0)),"")</f>
        <v/>
      </c>
      <c r="G11843" s="14" t="n"/>
    </row>
    <row r="11844">
      <c r="A11844" s="10" t="n"/>
      <c r="D11844">
        <f>IFERROR(VLOOKUP(C11844,Produtos!A:B,2,FALSE),"")</f>
        <v/>
      </c>
      <c r="F11844" s="10">
        <f>IFERROR(INDEX(Lotes!$E:$E,MATCH(1,(Lotes!$A:$A=C11844)*(Lotes!$C:$C=E11844),0)),"")</f>
        <v/>
      </c>
      <c r="G11844" s="14" t="n"/>
    </row>
    <row r="11845">
      <c r="A11845" s="10" t="n"/>
      <c r="D11845">
        <f>IFERROR(VLOOKUP(C11845,Produtos!A:B,2,FALSE),"")</f>
        <v/>
      </c>
      <c r="F11845" s="10">
        <f>IFERROR(INDEX(Lotes!$E:$E,MATCH(1,(Lotes!$A:$A=C11845)*(Lotes!$C:$C=E11845),0)),"")</f>
        <v/>
      </c>
      <c r="G11845" s="14" t="n"/>
    </row>
    <row r="11846">
      <c r="A11846" s="10" t="n"/>
      <c r="D11846">
        <f>IFERROR(VLOOKUP(C11846,Produtos!A:B,2,FALSE),"")</f>
        <v/>
      </c>
      <c r="F11846" s="10">
        <f>IFERROR(INDEX(Lotes!$E:$E,MATCH(1,(Lotes!$A:$A=C11846)*(Lotes!$C:$C=E11846),0)),"")</f>
        <v/>
      </c>
      <c r="G11846" s="14" t="n"/>
    </row>
    <row r="11847">
      <c r="A11847" s="10" t="n"/>
      <c r="D11847">
        <f>IFERROR(VLOOKUP(C11847,Produtos!A:B,2,FALSE),"")</f>
        <v/>
      </c>
      <c r="F11847" s="10">
        <f>IFERROR(INDEX(Lotes!$E:$E,MATCH(1,(Lotes!$A:$A=C11847)*(Lotes!$C:$C=E11847),0)),"")</f>
        <v/>
      </c>
      <c r="G11847" s="14" t="n"/>
    </row>
    <row r="11848">
      <c r="A11848" s="10" t="n"/>
      <c r="D11848">
        <f>IFERROR(VLOOKUP(C11848,Produtos!A:B,2,FALSE),"")</f>
        <v/>
      </c>
      <c r="F11848" s="10">
        <f>IFERROR(INDEX(Lotes!$E:$E,MATCH(1,(Lotes!$A:$A=C11848)*(Lotes!$C:$C=E11848),0)),"")</f>
        <v/>
      </c>
      <c r="G11848" s="14" t="n"/>
    </row>
    <row r="11849">
      <c r="A11849" s="10" t="n"/>
      <c r="D11849">
        <f>IFERROR(VLOOKUP(C11849,Produtos!A:B,2,FALSE),"")</f>
        <v/>
      </c>
      <c r="F11849" s="10">
        <f>IFERROR(INDEX(Lotes!$E:$E,MATCH(1,(Lotes!$A:$A=C11849)*(Lotes!$C:$C=E11849),0)),"")</f>
        <v/>
      </c>
      <c r="G11849" s="14" t="n"/>
    </row>
    <row r="11850">
      <c r="A11850" s="10" t="n"/>
      <c r="D11850">
        <f>IFERROR(VLOOKUP(C11850,Produtos!A:B,2,FALSE),"")</f>
        <v/>
      </c>
      <c r="F11850" s="10">
        <f>IFERROR(INDEX(Lotes!$E:$E,MATCH(1,(Lotes!$A:$A=C11850)*(Lotes!$C:$C=E11850),0)),"")</f>
        <v/>
      </c>
      <c r="G11850" s="14" t="n"/>
    </row>
    <row r="11851">
      <c r="A11851" s="10" t="n"/>
      <c r="D11851">
        <f>IFERROR(VLOOKUP(C11851,Produtos!A:B,2,FALSE),"")</f>
        <v/>
      </c>
      <c r="F11851" s="10">
        <f>IFERROR(INDEX(Lotes!$E:$E,MATCH(1,(Lotes!$A:$A=C11851)*(Lotes!$C:$C=E11851),0)),"")</f>
        <v/>
      </c>
      <c r="G11851" s="14" t="n"/>
    </row>
    <row r="11852">
      <c r="A11852" s="10" t="n"/>
      <c r="D11852">
        <f>IFERROR(VLOOKUP(C11852,Produtos!A:B,2,FALSE),"")</f>
        <v/>
      </c>
      <c r="F11852" s="10">
        <f>IFERROR(INDEX(Lotes!$E:$E,MATCH(1,(Lotes!$A:$A=C11852)*(Lotes!$C:$C=E11852),0)),"")</f>
        <v/>
      </c>
      <c r="G11852" s="14" t="n"/>
    </row>
    <row r="11853">
      <c r="A11853" s="10" t="n"/>
      <c r="D11853">
        <f>IFERROR(VLOOKUP(C11853,Produtos!A:B,2,FALSE),"")</f>
        <v/>
      </c>
      <c r="F11853" s="10">
        <f>IFERROR(INDEX(Lotes!$E:$E,MATCH(1,(Lotes!$A:$A=C11853)*(Lotes!$C:$C=E11853),0)),"")</f>
        <v/>
      </c>
      <c r="G11853" s="14" t="n"/>
    </row>
    <row r="11854">
      <c r="A11854" s="10" t="n"/>
      <c r="D11854">
        <f>IFERROR(VLOOKUP(C11854,Produtos!A:B,2,FALSE),"")</f>
        <v/>
      </c>
      <c r="F11854" s="10">
        <f>IFERROR(INDEX(Lotes!$E:$E,MATCH(1,(Lotes!$A:$A=C11854)*(Lotes!$C:$C=E11854),0)),"")</f>
        <v/>
      </c>
      <c r="G11854" s="14" t="n"/>
    </row>
    <row r="11855">
      <c r="A11855" s="10" t="n"/>
      <c r="D11855">
        <f>IFERROR(VLOOKUP(C11855,Produtos!A:B,2,FALSE),"")</f>
        <v/>
      </c>
      <c r="F11855" s="10">
        <f>IFERROR(INDEX(Lotes!$E:$E,MATCH(1,(Lotes!$A:$A=C11855)*(Lotes!$C:$C=E11855),0)),"")</f>
        <v/>
      </c>
      <c r="G11855" s="14" t="n"/>
    </row>
    <row r="11856">
      <c r="A11856" s="10" t="n"/>
      <c r="D11856">
        <f>IFERROR(VLOOKUP(C11856,Produtos!A:B,2,FALSE),"")</f>
        <v/>
      </c>
      <c r="F11856" s="10">
        <f>IFERROR(INDEX(Lotes!$E:$E,MATCH(1,(Lotes!$A:$A=C11856)*(Lotes!$C:$C=E11856),0)),"")</f>
        <v/>
      </c>
      <c r="G11856" s="14" t="n"/>
    </row>
    <row r="11857">
      <c r="A11857" s="10" t="n"/>
      <c r="D11857">
        <f>IFERROR(VLOOKUP(C11857,Produtos!A:B,2,FALSE),"")</f>
        <v/>
      </c>
      <c r="F11857" s="10">
        <f>IFERROR(INDEX(Lotes!$E:$E,MATCH(1,(Lotes!$A:$A=C11857)*(Lotes!$C:$C=E11857),0)),"")</f>
        <v/>
      </c>
      <c r="G11857" s="14" t="n"/>
    </row>
    <row r="11858">
      <c r="A11858" s="10" t="n"/>
      <c r="D11858">
        <f>IFERROR(VLOOKUP(C11858,Produtos!A:B,2,FALSE),"")</f>
        <v/>
      </c>
      <c r="F11858" s="10">
        <f>IFERROR(INDEX(Lotes!$E:$E,MATCH(1,(Lotes!$A:$A=C11858)*(Lotes!$C:$C=E11858),0)),"")</f>
        <v/>
      </c>
      <c r="G11858" s="14" t="n"/>
    </row>
    <row r="11859">
      <c r="A11859" s="10" t="n"/>
      <c r="D11859">
        <f>IFERROR(VLOOKUP(C11859,Produtos!A:B,2,FALSE),"")</f>
        <v/>
      </c>
      <c r="F11859" s="10">
        <f>IFERROR(INDEX(Lotes!$E:$E,MATCH(1,(Lotes!$A:$A=C11859)*(Lotes!$C:$C=E11859),0)),"")</f>
        <v/>
      </c>
      <c r="G11859" s="14" t="n"/>
    </row>
    <row r="11860">
      <c r="A11860" s="10" t="n"/>
      <c r="D11860">
        <f>IFERROR(VLOOKUP(C11860,Produtos!A:B,2,FALSE),"")</f>
        <v/>
      </c>
      <c r="F11860" s="10">
        <f>IFERROR(INDEX(Lotes!$E:$E,MATCH(1,(Lotes!$A:$A=C11860)*(Lotes!$C:$C=E11860),0)),"")</f>
        <v/>
      </c>
      <c r="G11860" s="14" t="n"/>
    </row>
    <row r="11861">
      <c r="A11861" s="10" t="n"/>
      <c r="D11861">
        <f>IFERROR(VLOOKUP(C11861,Produtos!A:B,2,FALSE),"")</f>
        <v/>
      </c>
      <c r="F11861" s="10">
        <f>IFERROR(INDEX(Lotes!$E:$E,MATCH(1,(Lotes!$A:$A=C11861)*(Lotes!$C:$C=E11861),0)),"")</f>
        <v/>
      </c>
      <c r="G11861" s="14" t="n"/>
    </row>
    <row r="11862">
      <c r="A11862" s="10" t="n"/>
      <c r="D11862">
        <f>IFERROR(VLOOKUP(C11862,Produtos!A:B,2,FALSE),"")</f>
        <v/>
      </c>
      <c r="F11862" s="10">
        <f>IFERROR(INDEX(Lotes!$E:$E,MATCH(1,(Lotes!$A:$A=C11862)*(Lotes!$C:$C=E11862),0)),"")</f>
        <v/>
      </c>
      <c r="G11862" s="14" t="n"/>
    </row>
    <row r="11863">
      <c r="A11863" s="10" t="n"/>
      <c r="D11863">
        <f>IFERROR(VLOOKUP(C11863,Produtos!A:B,2,FALSE),"")</f>
        <v/>
      </c>
      <c r="F11863" s="10">
        <f>IFERROR(INDEX(Lotes!$E:$E,MATCH(1,(Lotes!$A:$A=C11863)*(Lotes!$C:$C=E11863),0)),"")</f>
        <v/>
      </c>
      <c r="G11863" s="14" t="n"/>
    </row>
    <row r="11864">
      <c r="A11864" s="10" t="n"/>
      <c r="D11864">
        <f>IFERROR(VLOOKUP(C11864,Produtos!A:B,2,FALSE),"")</f>
        <v/>
      </c>
      <c r="F11864" s="10">
        <f>IFERROR(INDEX(Lotes!$E:$E,MATCH(1,(Lotes!$A:$A=C11864)*(Lotes!$C:$C=E11864),0)),"")</f>
        <v/>
      </c>
      <c r="G11864" s="14" t="n"/>
    </row>
    <row r="11865">
      <c r="A11865" s="10" t="n"/>
      <c r="D11865">
        <f>IFERROR(VLOOKUP(C11865,Produtos!A:B,2,FALSE),"")</f>
        <v/>
      </c>
      <c r="F11865" s="10">
        <f>IFERROR(INDEX(Lotes!$E:$E,MATCH(1,(Lotes!$A:$A=C11865)*(Lotes!$C:$C=E11865),0)),"")</f>
        <v/>
      </c>
      <c r="G11865" s="14" t="n"/>
    </row>
    <row r="11866">
      <c r="A11866" s="10" t="n"/>
      <c r="D11866">
        <f>IFERROR(VLOOKUP(C11866,Produtos!A:B,2,FALSE),"")</f>
        <v/>
      </c>
      <c r="F11866" s="10">
        <f>IFERROR(INDEX(Lotes!$E:$E,MATCH(1,(Lotes!$A:$A=C11866)*(Lotes!$C:$C=E11866),0)),"")</f>
        <v/>
      </c>
      <c r="G11866" s="14" t="n"/>
    </row>
    <row r="11867">
      <c r="A11867" s="10" t="n"/>
      <c r="D11867">
        <f>IFERROR(VLOOKUP(C11867,Produtos!A:B,2,FALSE),"")</f>
        <v/>
      </c>
      <c r="F11867" s="10">
        <f>IFERROR(INDEX(Lotes!$E:$E,MATCH(1,(Lotes!$A:$A=C11867)*(Lotes!$C:$C=E11867),0)),"")</f>
        <v/>
      </c>
      <c r="G11867" s="14" t="n"/>
    </row>
    <row r="11868">
      <c r="A11868" s="10" t="n"/>
      <c r="D11868">
        <f>IFERROR(VLOOKUP(C11868,Produtos!A:B,2,FALSE),"")</f>
        <v/>
      </c>
      <c r="F11868" s="10">
        <f>IFERROR(INDEX(Lotes!$E:$E,MATCH(1,(Lotes!$A:$A=C11868)*(Lotes!$C:$C=E11868),0)),"")</f>
        <v/>
      </c>
      <c r="G11868" s="14" t="n"/>
    </row>
    <row r="11869">
      <c r="A11869" s="10" t="n"/>
      <c r="D11869">
        <f>IFERROR(VLOOKUP(C11869,Produtos!A:B,2,FALSE),"")</f>
        <v/>
      </c>
      <c r="F11869" s="10">
        <f>IFERROR(INDEX(Lotes!$E:$E,MATCH(1,(Lotes!$A:$A=C11869)*(Lotes!$C:$C=E11869),0)),"")</f>
        <v/>
      </c>
      <c r="G11869" s="14" t="n"/>
    </row>
    <row r="11870">
      <c r="A11870" s="10" t="n"/>
      <c r="D11870">
        <f>IFERROR(VLOOKUP(C11870,Produtos!A:B,2,FALSE),"")</f>
        <v/>
      </c>
      <c r="F11870" s="10">
        <f>IFERROR(INDEX(Lotes!$E:$E,MATCH(1,(Lotes!$A:$A=C11870)*(Lotes!$C:$C=E11870),0)),"")</f>
        <v/>
      </c>
      <c r="G11870" s="14" t="n"/>
    </row>
    <row r="11871">
      <c r="A11871" s="10" t="n"/>
      <c r="D11871">
        <f>IFERROR(VLOOKUP(C11871,Produtos!A:B,2,FALSE),"")</f>
        <v/>
      </c>
      <c r="F11871" s="10">
        <f>IFERROR(INDEX(Lotes!$E:$E,MATCH(1,(Lotes!$A:$A=C11871)*(Lotes!$C:$C=E11871),0)),"")</f>
        <v/>
      </c>
      <c r="G11871" s="14" t="n"/>
    </row>
    <row r="11872">
      <c r="A11872" s="10" t="n"/>
      <c r="D11872">
        <f>IFERROR(VLOOKUP(C11872,Produtos!A:B,2,FALSE),"")</f>
        <v/>
      </c>
      <c r="F11872" s="10">
        <f>IFERROR(INDEX(Lotes!$E:$E,MATCH(1,(Lotes!$A:$A=C11872)*(Lotes!$C:$C=E11872),0)),"")</f>
        <v/>
      </c>
      <c r="G11872" s="14" t="n"/>
    </row>
    <row r="11873">
      <c r="A11873" s="10" t="n"/>
      <c r="D11873">
        <f>IFERROR(VLOOKUP(C11873,Produtos!A:B,2,FALSE),"")</f>
        <v/>
      </c>
      <c r="F11873" s="10">
        <f>IFERROR(INDEX(Lotes!$E:$E,MATCH(1,(Lotes!$A:$A=C11873)*(Lotes!$C:$C=E11873),0)),"")</f>
        <v/>
      </c>
      <c r="G11873" s="14" t="n"/>
    </row>
    <row r="11874">
      <c r="A11874" s="10" t="n"/>
      <c r="D11874">
        <f>IFERROR(VLOOKUP(C11874,Produtos!A:B,2,FALSE),"")</f>
        <v/>
      </c>
      <c r="F11874" s="10">
        <f>IFERROR(INDEX(Lotes!$E:$E,MATCH(1,(Lotes!$A:$A=C11874)*(Lotes!$C:$C=E11874),0)),"")</f>
        <v/>
      </c>
      <c r="G11874" s="14" t="n"/>
    </row>
    <row r="11875">
      <c r="A11875" s="10" t="n"/>
      <c r="D11875">
        <f>IFERROR(VLOOKUP(C11875,Produtos!A:B,2,FALSE),"")</f>
        <v/>
      </c>
      <c r="F11875" s="10">
        <f>IFERROR(INDEX(Lotes!$E:$E,MATCH(1,(Lotes!$A:$A=C11875)*(Lotes!$C:$C=E11875),0)),"")</f>
        <v/>
      </c>
      <c r="G11875" s="14" t="n"/>
    </row>
    <row r="11876">
      <c r="A11876" s="10" t="n"/>
      <c r="D11876">
        <f>IFERROR(VLOOKUP(C11876,Produtos!A:B,2,FALSE),"")</f>
        <v/>
      </c>
      <c r="F11876" s="10">
        <f>IFERROR(INDEX(Lotes!$E:$E,MATCH(1,(Lotes!$A:$A=C11876)*(Lotes!$C:$C=E11876),0)),"")</f>
        <v/>
      </c>
      <c r="G11876" s="14" t="n"/>
    </row>
    <row r="11877">
      <c r="A11877" s="10" t="n"/>
      <c r="D11877">
        <f>IFERROR(VLOOKUP(C11877,Produtos!A:B,2,FALSE),"")</f>
        <v/>
      </c>
      <c r="F11877" s="10">
        <f>IFERROR(INDEX(Lotes!$E:$E,MATCH(1,(Lotes!$A:$A=C11877)*(Lotes!$C:$C=E11877),0)),"")</f>
        <v/>
      </c>
      <c r="G11877" s="14" t="n"/>
    </row>
    <row r="11878">
      <c r="A11878" s="10" t="n"/>
      <c r="D11878">
        <f>IFERROR(VLOOKUP(C11878,Produtos!A:B,2,FALSE),"")</f>
        <v/>
      </c>
      <c r="F11878" s="10">
        <f>IFERROR(INDEX(Lotes!$E:$E,MATCH(1,(Lotes!$A:$A=C11878)*(Lotes!$C:$C=E11878),0)),"")</f>
        <v/>
      </c>
      <c r="G11878" s="14" t="n"/>
    </row>
    <row r="11879">
      <c r="A11879" s="10" t="n"/>
      <c r="D11879">
        <f>IFERROR(VLOOKUP(C11879,Produtos!A:B,2,FALSE),"")</f>
        <v/>
      </c>
      <c r="F11879" s="10">
        <f>IFERROR(INDEX(Lotes!$E:$E,MATCH(1,(Lotes!$A:$A=C11879)*(Lotes!$C:$C=E11879),0)),"")</f>
        <v/>
      </c>
      <c r="G11879" s="14" t="n"/>
    </row>
    <row r="11880">
      <c r="A11880" s="10" t="n"/>
      <c r="D11880">
        <f>IFERROR(VLOOKUP(C11880,Produtos!A:B,2,FALSE),"")</f>
        <v/>
      </c>
      <c r="F11880" s="10">
        <f>IFERROR(INDEX(Lotes!$E:$E,MATCH(1,(Lotes!$A:$A=C11880)*(Lotes!$C:$C=E11880),0)),"")</f>
        <v/>
      </c>
      <c r="G11880" s="14" t="n"/>
    </row>
    <row r="11881">
      <c r="A11881" s="10" t="n"/>
      <c r="D11881">
        <f>IFERROR(VLOOKUP(C11881,Produtos!A:B,2,FALSE),"")</f>
        <v/>
      </c>
      <c r="F11881" s="10">
        <f>IFERROR(INDEX(Lotes!$E:$E,MATCH(1,(Lotes!$A:$A=C11881)*(Lotes!$C:$C=E11881),0)),"")</f>
        <v/>
      </c>
      <c r="G11881" s="14" t="n"/>
    </row>
    <row r="11882">
      <c r="A11882" s="10" t="n"/>
      <c r="D11882">
        <f>IFERROR(VLOOKUP(C11882,Produtos!A:B,2,FALSE),"")</f>
        <v/>
      </c>
      <c r="F11882" s="10">
        <f>IFERROR(INDEX(Lotes!$E:$E,MATCH(1,(Lotes!$A:$A=C11882)*(Lotes!$C:$C=E11882),0)),"")</f>
        <v/>
      </c>
      <c r="G11882" s="14" t="n"/>
    </row>
    <row r="11883">
      <c r="A11883" s="10" t="n"/>
      <c r="D11883">
        <f>IFERROR(VLOOKUP(C11883,Produtos!A:B,2,FALSE),"")</f>
        <v/>
      </c>
      <c r="F11883" s="10">
        <f>IFERROR(INDEX(Lotes!$E:$E,MATCH(1,(Lotes!$A:$A=C11883)*(Lotes!$C:$C=E11883),0)),"")</f>
        <v/>
      </c>
      <c r="G11883" s="14" t="n"/>
    </row>
    <row r="11884">
      <c r="A11884" s="10" t="n"/>
      <c r="D11884">
        <f>IFERROR(VLOOKUP(C11884,Produtos!A:B,2,FALSE),"")</f>
        <v/>
      </c>
      <c r="F11884" s="10">
        <f>IFERROR(INDEX(Lotes!$E:$E,MATCH(1,(Lotes!$A:$A=C11884)*(Lotes!$C:$C=E11884),0)),"")</f>
        <v/>
      </c>
      <c r="G11884" s="14" t="n"/>
    </row>
    <row r="11885">
      <c r="A11885" s="10" t="n"/>
      <c r="D11885">
        <f>IFERROR(VLOOKUP(C11885,Produtos!A:B,2,FALSE),"")</f>
        <v/>
      </c>
      <c r="F11885" s="10">
        <f>IFERROR(INDEX(Lotes!$E:$E,MATCH(1,(Lotes!$A:$A=C11885)*(Lotes!$C:$C=E11885),0)),"")</f>
        <v/>
      </c>
      <c r="G11885" s="14" t="n"/>
    </row>
    <row r="11886">
      <c r="A11886" s="10" t="n"/>
      <c r="D11886">
        <f>IFERROR(VLOOKUP(C11886,Produtos!A:B,2,FALSE),"")</f>
        <v/>
      </c>
      <c r="F11886" s="10">
        <f>IFERROR(INDEX(Lotes!$E:$E,MATCH(1,(Lotes!$A:$A=C11886)*(Lotes!$C:$C=E11886),0)),"")</f>
        <v/>
      </c>
      <c r="G11886" s="14" t="n"/>
    </row>
    <row r="11887">
      <c r="A11887" s="10" t="n"/>
      <c r="D11887">
        <f>IFERROR(VLOOKUP(C11887,Produtos!A:B,2,FALSE),"")</f>
        <v/>
      </c>
      <c r="F11887" s="10">
        <f>IFERROR(INDEX(Lotes!$E:$E,MATCH(1,(Lotes!$A:$A=C11887)*(Lotes!$C:$C=E11887),0)),"")</f>
        <v/>
      </c>
      <c r="G11887" s="14" t="n"/>
    </row>
    <row r="11888">
      <c r="A11888" s="10" t="n"/>
      <c r="D11888">
        <f>IFERROR(VLOOKUP(C11888,Produtos!A:B,2,FALSE),"")</f>
        <v/>
      </c>
      <c r="F11888" s="10">
        <f>IFERROR(INDEX(Lotes!$E:$E,MATCH(1,(Lotes!$A:$A=C11888)*(Lotes!$C:$C=E11888),0)),"")</f>
        <v/>
      </c>
      <c r="G11888" s="14" t="n"/>
    </row>
    <row r="11889">
      <c r="A11889" s="10" t="n"/>
      <c r="D11889">
        <f>IFERROR(VLOOKUP(C11889,Produtos!A:B,2,FALSE),"")</f>
        <v/>
      </c>
      <c r="F11889" s="10">
        <f>IFERROR(INDEX(Lotes!$E:$E,MATCH(1,(Lotes!$A:$A=C11889)*(Lotes!$C:$C=E11889),0)),"")</f>
        <v/>
      </c>
      <c r="G11889" s="14" t="n"/>
    </row>
    <row r="11890">
      <c r="A11890" s="10" t="n"/>
      <c r="D11890">
        <f>IFERROR(VLOOKUP(C11890,Produtos!A:B,2,FALSE),"")</f>
        <v/>
      </c>
      <c r="F11890" s="10">
        <f>IFERROR(INDEX(Lotes!$E:$E,MATCH(1,(Lotes!$A:$A=C11890)*(Lotes!$C:$C=E11890),0)),"")</f>
        <v/>
      </c>
      <c r="G11890" s="14" t="n"/>
    </row>
    <row r="11891">
      <c r="A11891" s="10" t="n"/>
      <c r="D11891">
        <f>IFERROR(VLOOKUP(C11891,Produtos!A:B,2,FALSE),"")</f>
        <v/>
      </c>
      <c r="F11891" s="10">
        <f>IFERROR(INDEX(Lotes!$E:$E,MATCH(1,(Lotes!$A:$A=C11891)*(Lotes!$C:$C=E11891),0)),"")</f>
        <v/>
      </c>
      <c r="G11891" s="14" t="n"/>
    </row>
    <row r="11892">
      <c r="A11892" s="10" t="n"/>
      <c r="D11892">
        <f>IFERROR(VLOOKUP(C11892,Produtos!A:B,2,FALSE),"")</f>
        <v/>
      </c>
      <c r="F11892" s="10">
        <f>IFERROR(INDEX(Lotes!$E:$E,MATCH(1,(Lotes!$A:$A=C11892)*(Lotes!$C:$C=E11892),0)),"")</f>
        <v/>
      </c>
      <c r="G11892" s="14" t="n"/>
    </row>
    <row r="11893">
      <c r="A11893" s="10" t="n"/>
      <c r="D11893">
        <f>IFERROR(VLOOKUP(C11893,Produtos!A:B,2,FALSE),"")</f>
        <v/>
      </c>
      <c r="F11893" s="10">
        <f>IFERROR(INDEX(Lotes!$E:$E,MATCH(1,(Lotes!$A:$A=C11893)*(Lotes!$C:$C=E11893),0)),"")</f>
        <v/>
      </c>
      <c r="G11893" s="14" t="n"/>
    </row>
    <row r="11894">
      <c r="A11894" s="10" t="n"/>
      <c r="D11894">
        <f>IFERROR(VLOOKUP(C11894,Produtos!A:B,2,FALSE),"")</f>
        <v/>
      </c>
      <c r="F11894" s="10">
        <f>IFERROR(INDEX(Lotes!$E:$E,MATCH(1,(Lotes!$A:$A=C11894)*(Lotes!$C:$C=E11894),0)),"")</f>
        <v/>
      </c>
      <c r="G11894" s="14" t="n"/>
    </row>
    <row r="11895">
      <c r="A11895" s="10" t="n"/>
      <c r="D11895">
        <f>IFERROR(VLOOKUP(C11895,Produtos!A:B,2,FALSE),"")</f>
        <v/>
      </c>
      <c r="F11895" s="10">
        <f>IFERROR(INDEX(Lotes!$E:$E,MATCH(1,(Lotes!$A:$A=C11895)*(Lotes!$C:$C=E11895),0)),"")</f>
        <v/>
      </c>
      <c r="G11895" s="14" t="n"/>
    </row>
    <row r="11896">
      <c r="A11896" s="10" t="n"/>
      <c r="D11896">
        <f>IFERROR(VLOOKUP(C11896,Produtos!A:B,2,FALSE),"")</f>
        <v/>
      </c>
      <c r="F11896" s="10">
        <f>IFERROR(INDEX(Lotes!$E:$E,MATCH(1,(Lotes!$A:$A=C11896)*(Lotes!$C:$C=E11896),0)),"")</f>
        <v/>
      </c>
      <c r="G11896" s="14" t="n"/>
    </row>
    <row r="11897">
      <c r="A11897" s="10" t="n"/>
      <c r="D11897">
        <f>IFERROR(VLOOKUP(C11897,Produtos!A:B,2,FALSE),"")</f>
        <v/>
      </c>
      <c r="F11897" s="10">
        <f>IFERROR(INDEX(Lotes!$E:$E,MATCH(1,(Lotes!$A:$A=C11897)*(Lotes!$C:$C=E11897),0)),"")</f>
        <v/>
      </c>
      <c r="G11897" s="14" t="n"/>
    </row>
    <row r="11898">
      <c r="A11898" s="10" t="n"/>
      <c r="D11898">
        <f>IFERROR(VLOOKUP(C11898,Produtos!A:B,2,FALSE),"")</f>
        <v/>
      </c>
      <c r="F11898" s="10">
        <f>IFERROR(INDEX(Lotes!$E:$E,MATCH(1,(Lotes!$A:$A=C11898)*(Lotes!$C:$C=E11898),0)),"")</f>
        <v/>
      </c>
      <c r="G11898" s="14" t="n"/>
    </row>
    <row r="11899">
      <c r="A11899" s="10" t="n"/>
      <c r="D11899">
        <f>IFERROR(VLOOKUP(C11899,Produtos!A:B,2,FALSE),"")</f>
        <v/>
      </c>
      <c r="F11899" s="10">
        <f>IFERROR(INDEX(Lotes!$E:$E,MATCH(1,(Lotes!$A:$A=C11899)*(Lotes!$C:$C=E11899),0)),"")</f>
        <v/>
      </c>
      <c r="G11899" s="14" t="n"/>
    </row>
    <row r="11900">
      <c r="A11900" s="10" t="n"/>
      <c r="D11900">
        <f>IFERROR(VLOOKUP(C11900,Produtos!A:B,2,FALSE),"")</f>
        <v/>
      </c>
      <c r="F11900" s="10">
        <f>IFERROR(INDEX(Lotes!$E:$E,MATCH(1,(Lotes!$A:$A=C11900)*(Lotes!$C:$C=E11900),0)),"")</f>
        <v/>
      </c>
      <c r="G11900" s="14" t="n"/>
    </row>
    <row r="11901">
      <c r="A11901" s="10" t="n"/>
      <c r="D11901">
        <f>IFERROR(VLOOKUP(C11901,Produtos!A:B,2,FALSE),"")</f>
        <v/>
      </c>
      <c r="F11901" s="10">
        <f>IFERROR(INDEX(Lotes!$E:$E,MATCH(1,(Lotes!$A:$A=C11901)*(Lotes!$C:$C=E11901),0)),"")</f>
        <v/>
      </c>
      <c r="G11901" s="14" t="n"/>
    </row>
    <row r="11902">
      <c r="A11902" s="10" t="n"/>
      <c r="D11902">
        <f>IFERROR(VLOOKUP(C11902,Produtos!A:B,2,FALSE),"")</f>
        <v/>
      </c>
      <c r="F11902" s="10">
        <f>IFERROR(INDEX(Lotes!$E:$E,MATCH(1,(Lotes!$A:$A=C11902)*(Lotes!$C:$C=E11902),0)),"")</f>
        <v/>
      </c>
      <c r="G11902" s="14" t="n"/>
    </row>
    <row r="11903">
      <c r="A11903" s="10" t="n"/>
      <c r="D11903">
        <f>IFERROR(VLOOKUP(C11903,Produtos!A:B,2,FALSE),"")</f>
        <v/>
      </c>
      <c r="F11903" s="10">
        <f>IFERROR(INDEX(Lotes!$E:$E,MATCH(1,(Lotes!$A:$A=C11903)*(Lotes!$C:$C=E11903),0)),"")</f>
        <v/>
      </c>
      <c r="G11903" s="14" t="n"/>
    </row>
    <row r="11904">
      <c r="A11904" s="10" t="n"/>
      <c r="D11904">
        <f>IFERROR(VLOOKUP(C11904,Produtos!A:B,2,FALSE),"")</f>
        <v/>
      </c>
      <c r="F11904" s="10">
        <f>IFERROR(INDEX(Lotes!$E:$E,MATCH(1,(Lotes!$A:$A=C11904)*(Lotes!$C:$C=E11904),0)),"")</f>
        <v/>
      </c>
      <c r="G11904" s="14" t="n"/>
    </row>
    <row r="11905">
      <c r="A11905" s="10" t="n"/>
      <c r="D11905">
        <f>IFERROR(VLOOKUP(C11905,Produtos!A:B,2,FALSE),"")</f>
        <v/>
      </c>
      <c r="F11905" s="10">
        <f>IFERROR(INDEX(Lotes!$E:$E,MATCH(1,(Lotes!$A:$A=C11905)*(Lotes!$C:$C=E11905),0)),"")</f>
        <v/>
      </c>
      <c r="G11905" s="14" t="n"/>
    </row>
    <row r="11906">
      <c r="A11906" s="10" t="n"/>
      <c r="D11906">
        <f>IFERROR(VLOOKUP(C11906,Produtos!A:B,2,FALSE),"")</f>
        <v/>
      </c>
      <c r="F11906" s="10">
        <f>IFERROR(INDEX(Lotes!$E:$E,MATCH(1,(Lotes!$A:$A=C11906)*(Lotes!$C:$C=E11906),0)),"")</f>
        <v/>
      </c>
      <c r="G11906" s="14" t="n"/>
    </row>
    <row r="11907">
      <c r="A11907" s="10" t="n"/>
      <c r="D11907">
        <f>IFERROR(VLOOKUP(C11907,Produtos!A:B,2,FALSE),"")</f>
        <v/>
      </c>
      <c r="F11907" s="10">
        <f>IFERROR(INDEX(Lotes!$E:$E,MATCH(1,(Lotes!$A:$A=C11907)*(Lotes!$C:$C=E11907),0)),"")</f>
        <v/>
      </c>
      <c r="G11907" s="14" t="n"/>
    </row>
    <row r="11908">
      <c r="A11908" s="10" t="n"/>
      <c r="D11908">
        <f>IFERROR(VLOOKUP(C11908,Produtos!A:B,2,FALSE),"")</f>
        <v/>
      </c>
      <c r="F11908" s="10">
        <f>IFERROR(INDEX(Lotes!$E:$E,MATCH(1,(Lotes!$A:$A=C11908)*(Lotes!$C:$C=E11908),0)),"")</f>
        <v/>
      </c>
      <c r="G11908" s="14" t="n"/>
    </row>
    <row r="11909">
      <c r="A11909" s="10" t="n"/>
      <c r="D11909">
        <f>IFERROR(VLOOKUP(C11909,Produtos!A:B,2,FALSE),"")</f>
        <v/>
      </c>
      <c r="F11909" s="10">
        <f>IFERROR(INDEX(Lotes!$E:$E,MATCH(1,(Lotes!$A:$A=C11909)*(Lotes!$C:$C=E11909),0)),"")</f>
        <v/>
      </c>
      <c r="G11909" s="14" t="n"/>
    </row>
    <row r="11910">
      <c r="A11910" s="10" t="n"/>
      <c r="D11910">
        <f>IFERROR(VLOOKUP(C11910,Produtos!A:B,2,FALSE),"")</f>
        <v/>
      </c>
      <c r="F11910" s="10">
        <f>IFERROR(INDEX(Lotes!$E:$E,MATCH(1,(Lotes!$A:$A=C11910)*(Lotes!$C:$C=E11910),0)),"")</f>
        <v/>
      </c>
      <c r="G11910" s="14" t="n"/>
    </row>
    <row r="11911">
      <c r="A11911" s="10" t="n"/>
      <c r="D11911">
        <f>IFERROR(VLOOKUP(C11911,Produtos!A:B,2,FALSE),"")</f>
        <v/>
      </c>
      <c r="F11911" s="10">
        <f>IFERROR(INDEX(Lotes!$E:$E,MATCH(1,(Lotes!$A:$A=C11911)*(Lotes!$C:$C=E11911),0)),"")</f>
        <v/>
      </c>
      <c r="G11911" s="14" t="n"/>
    </row>
    <row r="11912">
      <c r="A11912" s="10" t="n"/>
      <c r="D11912">
        <f>IFERROR(VLOOKUP(C11912,Produtos!A:B,2,FALSE),"")</f>
        <v/>
      </c>
      <c r="F11912" s="10">
        <f>IFERROR(INDEX(Lotes!$E:$E,MATCH(1,(Lotes!$A:$A=C11912)*(Lotes!$C:$C=E11912),0)),"")</f>
        <v/>
      </c>
      <c r="G11912" s="14" t="n"/>
    </row>
    <row r="11913">
      <c r="A11913" s="10" t="n"/>
      <c r="D11913">
        <f>IFERROR(VLOOKUP(C11913,Produtos!A:B,2,FALSE),"")</f>
        <v/>
      </c>
      <c r="F11913" s="10">
        <f>IFERROR(INDEX(Lotes!$E:$E,MATCH(1,(Lotes!$A:$A=C11913)*(Lotes!$C:$C=E11913),0)),"")</f>
        <v/>
      </c>
      <c r="G11913" s="14" t="n"/>
    </row>
    <row r="11914">
      <c r="A11914" s="10" t="n"/>
      <c r="D11914">
        <f>IFERROR(VLOOKUP(C11914,Produtos!A:B,2,FALSE),"")</f>
        <v/>
      </c>
      <c r="F11914" s="10">
        <f>IFERROR(INDEX(Lotes!$E:$E,MATCH(1,(Lotes!$A:$A=C11914)*(Lotes!$C:$C=E11914),0)),"")</f>
        <v/>
      </c>
      <c r="G11914" s="14" t="n"/>
    </row>
    <row r="11915">
      <c r="A11915" s="10" t="n"/>
      <c r="D11915">
        <f>IFERROR(VLOOKUP(C11915,Produtos!A:B,2,FALSE),"")</f>
        <v/>
      </c>
      <c r="F11915" s="10">
        <f>IFERROR(INDEX(Lotes!$E:$E,MATCH(1,(Lotes!$A:$A=C11915)*(Lotes!$C:$C=E11915),0)),"")</f>
        <v/>
      </c>
      <c r="G11915" s="14" t="n"/>
    </row>
    <row r="11916">
      <c r="A11916" s="10" t="n"/>
      <c r="D11916">
        <f>IFERROR(VLOOKUP(C11916,Produtos!A:B,2,FALSE),"")</f>
        <v/>
      </c>
      <c r="F11916" s="10">
        <f>IFERROR(INDEX(Lotes!$E:$E,MATCH(1,(Lotes!$A:$A=C11916)*(Lotes!$C:$C=E11916),0)),"")</f>
        <v/>
      </c>
      <c r="G11916" s="14" t="n"/>
    </row>
    <row r="11917">
      <c r="A11917" s="10" t="n"/>
      <c r="D11917">
        <f>IFERROR(VLOOKUP(C11917,Produtos!A:B,2,FALSE),"")</f>
        <v/>
      </c>
      <c r="F11917" s="10">
        <f>IFERROR(INDEX(Lotes!$E:$E,MATCH(1,(Lotes!$A:$A=C11917)*(Lotes!$C:$C=E11917),0)),"")</f>
        <v/>
      </c>
      <c r="G11917" s="14" t="n"/>
    </row>
    <row r="11918">
      <c r="A11918" s="10" t="n"/>
      <c r="D11918">
        <f>IFERROR(VLOOKUP(C11918,Produtos!A:B,2,FALSE),"")</f>
        <v/>
      </c>
      <c r="F11918" s="10">
        <f>IFERROR(INDEX(Lotes!$E:$E,MATCH(1,(Lotes!$A:$A=C11918)*(Lotes!$C:$C=E11918),0)),"")</f>
        <v/>
      </c>
      <c r="G11918" s="14" t="n"/>
    </row>
    <row r="11919">
      <c r="A11919" s="10" t="n"/>
      <c r="D11919">
        <f>IFERROR(VLOOKUP(C11919,Produtos!A:B,2,FALSE),"")</f>
        <v/>
      </c>
      <c r="F11919" s="10">
        <f>IFERROR(INDEX(Lotes!$E:$E,MATCH(1,(Lotes!$A:$A=C11919)*(Lotes!$C:$C=E11919),0)),"")</f>
        <v/>
      </c>
      <c r="G11919" s="14" t="n"/>
    </row>
    <row r="11920">
      <c r="A11920" s="10" t="n"/>
      <c r="D11920">
        <f>IFERROR(VLOOKUP(C11920,Produtos!A:B,2,FALSE),"")</f>
        <v/>
      </c>
      <c r="F11920" s="10">
        <f>IFERROR(INDEX(Lotes!$E:$E,MATCH(1,(Lotes!$A:$A=C11920)*(Lotes!$C:$C=E11920),0)),"")</f>
        <v/>
      </c>
      <c r="G11920" s="14" t="n"/>
    </row>
    <row r="11921">
      <c r="A11921" s="10" t="n"/>
      <c r="D11921">
        <f>IFERROR(VLOOKUP(C11921,Produtos!A:B,2,FALSE),"")</f>
        <v/>
      </c>
      <c r="F11921" s="10">
        <f>IFERROR(INDEX(Lotes!$E:$E,MATCH(1,(Lotes!$A:$A=C11921)*(Lotes!$C:$C=E11921),0)),"")</f>
        <v/>
      </c>
      <c r="G11921" s="14" t="n"/>
    </row>
    <row r="11922">
      <c r="A11922" s="10" t="n"/>
      <c r="D11922">
        <f>IFERROR(VLOOKUP(C11922,Produtos!A:B,2,FALSE),"")</f>
        <v/>
      </c>
      <c r="F11922" s="10">
        <f>IFERROR(INDEX(Lotes!$E:$E,MATCH(1,(Lotes!$A:$A=C11922)*(Lotes!$C:$C=E11922),0)),"")</f>
        <v/>
      </c>
      <c r="G11922" s="14" t="n"/>
    </row>
    <row r="11923">
      <c r="A11923" s="10" t="n"/>
      <c r="D11923">
        <f>IFERROR(VLOOKUP(C11923,Produtos!A:B,2,FALSE),"")</f>
        <v/>
      </c>
      <c r="F11923" s="10">
        <f>IFERROR(INDEX(Lotes!$E:$E,MATCH(1,(Lotes!$A:$A=C11923)*(Lotes!$C:$C=E11923),0)),"")</f>
        <v/>
      </c>
      <c r="G11923" s="14" t="n"/>
    </row>
    <row r="11924">
      <c r="A11924" s="10" t="n"/>
      <c r="D11924">
        <f>IFERROR(VLOOKUP(C11924,Produtos!A:B,2,FALSE),"")</f>
        <v/>
      </c>
      <c r="F11924" s="10">
        <f>IFERROR(INDEX(Lotes!$E:$E,MATCH(1,(Lotes!$A:$A=C11924)*(Lotes!$C:$C=E11924),0)),"")</f>
        <v/>
      </c>
      <c r="G11924" s="14" t="n"/>
    </row>
    <row r="11925">
      <c r="A11925" s="10" t="n"/>
      <c r="D11925">
        <f>IFERROR(VLOOKUP(C11925,Produtos!A:B,2,FALSE),"")</f>
        <v/>
      </c>
      <c r="F11925" s="10">
        <f>IFERROR(INDEX(Lotes!$E:$E,MATCH(1,(Lotes!$A:$A=C11925)*(Lotes!$C:$C=E11925),0)),"")</f>
        <v/>
      </c>
      <c r="G11925" s="14" t="n"/>
    </row>
    <row r="11926">
      <c r="A11926" s="10" t="n"/>
      <c r="D11926">
        <f>IFERROR(VLOOKUP(C11926,Produtos!A:B,2,FALSE),"")</f>
        <v/>
      </c>
      <c r="F11926" s="10">
        <f>IFERROR(INDEX(Lotes!$E:$E,MATCH(1,(Lotes!$A:$A=C11926)*(Lotes!$C:$C=E11926),0)),"")</f>
        <v/>
      </c>
      <c r="G11926" s="14" t="n"/>
    </row>
    <row r="11927">
      <c r="A11927" s="10" t="n"/>
      <c r="D11927">
        <f>IFERROR(VLOOKUP(C11927,Produtos!A:B,2,FALSE),"")</f>
        <v/>
      </c>
      <c r="F11927" s="10">
        <f>IFERROR(INDEX(Lotes!$E:$E,MATCH(1,(Lotes!$A:$A=C11927)*(Lotes!$C:$C=E11927),0)),"")</f>
        <v/>
      </c>
      <c r="G11927" s="14" t="n"/>
    </row>
    <row r="11928">
      <c r="A11928" s="10" t="n"/>
      <c r="D11928">
        <f>IFERROR(VLOOKUP(C11928,Produtos!A:B,2,FALSE),"")</f>
        <v/>
      </c>
      <c r="F11928" s="10">
        <f>IFERROR(INDEX(Lotes!$E:$E,MATCH(1,(Lotes!$A:$A=C11928)*(Lotes!$C:$C=E11928),0)),"")</f>
        <v/>
      </c>
      <c r="G11928" s="14" t="n"/>
    </row>
    <row r="11929">
      <c r="A11929" s="10" t="n"/>
      <c r="D11929">
        <f>IFERROR(VLOOKUP(C11929,Produtos!A:B,2,FALSE),"")</f>
        <v/>
      </c>
      <c r="F11929" s="10">
        <f>IFERROR(INDEX(Lotes!$E:$E,MATCH(1,(Lotes!$A:$A=C11929)*(Lotes!$C:$C=E11929),0)),"")</f>
        <v/>
      </c>
      <c r="G11929" s="14" t="n"/>
    </row>
    <row r="11930">
      <c r="A11930" s="10" t="n"/>
      <c r="D11930">
        <f>IFERROR(VLOOKUP(C11930,Produtos!A:B,2,FALSE),"")</f>
        <v/>
      </c>
      <c r="F11930" s="10">
        <f>IFERROR(INDEX(Lotes!$E:$E,MATCH(1,(Lotes!$A:$A=C11930)*(Lotes!$C:$C=E11930),0)),"")</f>
        <v/>
      </c>
      <c r="G11930" s="14" t="n"/>
    </row>
    <row r="11931">
      <c r="A11931" s="10" t="n"/>
      <c r="D11931">
        <f>IFERROR(VLOOKUP(C11931,Produtos!A:B,2,FALSE),"")</f>
        <v/>
      </c>
      <c r="F11931" s="10">
        <f>IFERROR(INDEX(Lotes!$E:$E,MATCH(1,(Lotes!$A:$A=C11931)*(Lotes!$C:$C=E11931),0)),"")</f>
        <v/>
      </c>
      <c r="G11931" s="14" t="n"/>
    </row>
    <row r="11932">
      <c r="A11932" s="10" t="n"/>
      <c r="D11932">
        <f>IFERROR(VLOOKUP(C11932,Produtos!A:B,2,FALSE),"")</f>
        <v/>
      </c>
      <c r="F11932" s="10">
        <f>IFERROR(INDEX(Lotes!$E:$E,MATCH(1,(Lotes!$A:$A=C11932)*(Lotes!$C:$C=E11932),0)),"")</f>
        <v/>
      </c>
      <c r="G11932" s="14" t="n"/>
    </row>
    <row r="11933">
      <c r="A11933" s="10" t="n"/>
      <c r="D11933">
        <f>IFERROR(VLOOKUP(C11933,Produtos!A:B,2,FALSE),"")</f>
        <v/>
      </c>
      <c r="F11933" s="10">
        <f>IFERROR(INDEX(Lotes!$E:$E,MATCH(1,(Lotes!$A:$A=C11933)*(Lotes!$C:$C=E11933),0)),"")</f>
        <v/>
      </c>
      <c r="G11933" s="14" t="n"/>
    </row>
    <row r="11934">
      <c r="A11934" s="10" t="n"/>
      <c r="D11934">
        <f>IFERROR(VLOOKUP(C11934,Produtos!A:B,2,FALSE),"")</f>
        <v/>
      </c>
      <c r="F11934" s="10">
        <f>IFERROR(INDEX(Lotes!$E:$E,MATCH(1,(Lotes!$A:$A=C11934)*(Lotes!$C:$C=E11934),0)),"")</f>
        <v/>
      </c>
      <c r="G11934" s="14" t="n"/>
    </row>
    <row r="11935">
      <c r="A11935" s="10" t="n"/>
      <c r="D11935">
        <f>IFERROR(VLOOKUP(C11935,Produtos!A:B,2,FALSE),"")</f>
        <v/>
      </c>
      <c r="F11935" s="10">
        <f>IFERROR(INDEX(Lotes!$E:$E,MATCH(1,(Lotes!$A:$A=C11935)*(Lotes!$C:$C=E11935),0)),"")</f>
        <v/>
      </c>
      <c r="G11935" s="14" t="n"/>
    </row>
    <row r="11936">
      <c r="A11936" s="10" t="n"/>
      <c r="D11936">
        <f>IFERROR(VLOOKUP(C11936,Produtos!A:B,2,FALSE),"")</f>
        <v/>
      </c>
      <c r="F11936" s="10">
        <f>IFERROR(INDEX(Lotes!$E:$E,MATCH(1,(Lotes!$A:$A=C11936)*(Lotes!$C:$C=E11936),0)),"")</f>
        <v/>
      </c>
      <c r="G11936" s="14" t="n"/>
    </row>
    <row r="11937">
      <c r="A11937" s="10" t="n"/>
      <c r="D11937">
        <f>IFERROR(VLOOKUP(C11937,Produtos!A:B,2,FALSE),"")</f>
        <v/>
      </c>
      <c r="F11937" s="10">
        <f>IFERROR(INDEX(Lotes!$E:$E,MATCH(1,(Lotes!$A:$A=C11937)*(Lotes!$C:$C=E11937),0)),"")</f>
        <v/>
      </c>
      <c r="G11937" s="14" t="n"/>
    </row>
    <row r="11938">
      <c r="A11938" s="10" t="n"/>
      <c r="D11938">
        <f>IFERROR(VLOOKUP(C11938,Produtos!A:B,2,FALSE),"")</f>
        <v/>
      </c>
      <c r="F11938" s="10">
        <f>IFERROR(INDEX(Lotes!$E:$E,MATCH(1,(Lotes!$A:$A=C11938)*(Lotes!$C:$C=E11938),0)),"")</f>
        <v/>
      </c>
      <c r="G11938" s="14" t="n"/>
    </row>
    <row r="11939">
      <c r="A11939" s="10" t="n"/>
      <c r="D11939">
        <f>IFERROR(VLOOKUP(C11939,Produtos!A:B,2,FALSE),"")</f>
        <v/>
      </c>
      <c r="F11939" s="10">
        <f>IFERROR(INDEX(Lotes!$E:$E,MATCH(1,(Lotes!$A:$A=C11939)*(Lotes!$C:$C=E11939),0)),"")</f>
        <v/>
      </c>
      <c r="G11939" s="14" t="n"/>
    </row>
    <row r="11940">
      <c r="A11940" s="10" t="n"/>
      <c r="D11940">
        <f>IFERROR(VLOOKUP(C11940,Produtos!A:B,2,FALSE),"")</f>
        <v/>
      </c>
      <c r="F11940" s="10">
        <f>IFERROR(INDEX(Lotes!$E:$E,MATCH(1,(Lotes!$A:$A=C11940)*(Lotes!$C:$C=E11940),0)),"")</f>
        <v/>
      </c>
      <c r="G11940" s="14" t="n"/>
    </row>
    <row r="11941">
      <c r="A11941" s="10" t="n"/>
      <c r="D11941">
        <f>IFERROR(VLOOKUP(C11941,Produtos!A:B,2,FALSE),"")</f>
        <v/>
      </c>
      <c r="F11941" s="10">
        <f>IFERROR(INDEX(Lotes!$E:$E,MATCH(1,(Lotes!$A:$A=C11941)*(Lotes!$C:$C=E11941),0)),"")</f>
        <v/>
      </c>
      <c r="G11941" s="14" t="n"/>
    </row>
    <row r="11942">
      <c r="A11942" s="10" t="n"/>
      <c r="D11942">
        <f>IFERROR(VLOOKUP(C11942,Produtos!A:B,2,FALSE),"")</f>
        <v/>
      </c>
      <c r="F11942" s="10">
        <f>IFERROR(INDEX(Lotes!$E:$E,MATCH(1,(Lotes!$A:$A=C11942)*(Lotes!$C:$C=E11942),0)),"")</f>
        <v/>
      </c>
      <c r="G11942" s="14" t="n"/>
    </row>
    <row r="11943">
      <c r="A11943" s="10" t="n"/>
      <c r="D11943">
        <f>IFERROR(VLOOKUP(C11943,Produtos!A:B,2,FALSE),"")</f>
        <v/>
      </c>
      <c r="F11943" s="10">
        <f>IFERROR(INDEX(Lotes!$E:$E,MATCH(1,(Lotes!$A:$A=C11943)*(Lotes!$C:$C=E11943),0)),"")</f>
        <v/>
      </c>
      <c r="G11943" s="14" t="n"/>
    </row>
    <row r="11944">
      <c r="A11944" s="10" t="n"/>
      <c r="D11944">
        <f>IFERROR(VLOOKUP(C11944,Produtos!A:B,2,FALSE),"")</f>
        <v/>
      </c>
      <c r="F11944" s="10">
        <f>IFERROR(INDEX(Lotes!$E:$E,MATCH(1,(Lotes!$A:$A=C11944)*(Lotes!$C:$C=E11944),0)),"")</f>
        <v/>
      </c>
      <c r="G11944" s="14" t="n"/>
    </row>
    <row r="11945">
      <c r="A11945" s="10" t="n"/>
      <c r="D11945">
        <f>IFERROR(VLOOKUP(C11945,Produtos!A:B,2,FALSE),"")</f>
        <v/>
      </c>
      <c r="F11945" s="10">
        <f>IFERROR(INDEX(Lotes!$E:$E,MATCH(1,(Lotes!$A:$A=C11945)*(Lotes!$C:$C=E11945),0)),"")</f>
        <v/>
      </c>
      <c r="G11945" s="14" t="n"/>
    </row>
    <row r="11946">
      <c r="A11946" s="10" t="n"/>
      <c r="D11946">
        <f>IFERROR(VLOOKUP(C11946,Produtos!A:B,2,FALSE),"")</f>
        <v/>
      </c>
      <c r="F11946" s="10">
        <f>IFERROR(INDEX(Lotes!$E:$E,MATCH(1,(Lotes!$A:$A=C11946)*(Lotes!$C:$C=E11946),0)),"")</f>
        <v/>
      </c>
      <c r="G11946" s="14" t="n"/>
    </row>
    <row r="11947">
      <c r="A11947" s="10" t="n"/>
      <c r="D11947">
        <f>IFERROR(VLOOKUP(C11947,Produtos!A:B,2,FALSE),"")</f>
        <v/>
      </c>
      <c r="F11947" s="10">
        <f>IFERROR(INDEX(Lotes!$E:$E,MATCH(1,(Lotes!$A:$A=C11947)*(Lotes!$C:$C=E11947),0)),"")</f>
        <v/>
      </c>
      <c r="G11947" s="14" t="n"/>
    </row>
    <row r="11948">
      <c r="A11948" s="10" t="n"/>
      <c r="D11948">
        <f>IFERROR(VLOOKUP(C11948,Produtos!A:B,2,FALSE),"")</f>
        <v/>
      </c>
      <c r="F11948" s="10">
        <f>IFERROR(INDEX(Lotes!$E:$E,MATCH(1,(Lotes!$A:$A=C11948)*(Lotes!$C:$C=E11948),0)),"")</f>
        <v/>
      </c>
      <c r="G11948" s="14" t="n"/>
    </row>
    <row r="11949">
      <c r="A11949" s="10" t="n"/>
      <c r="D11949">
        <f>IFERROR(VLOOKUP(C11949,Produtos!A:B,2,FALSE),"")</f>
        <v/>
      </c>
      <c r="F11949" s="10">
        <f>IFERROR(INDEX(Lotes!$E:$E,MATCH(1,(Lotes!$A:$A=C11949)*(Lotes!$C:$C=E11949),0)),"")</f>
        <v/>
      </c>
      <c r="G11949" s="14" t="n"/>
    </row>
    <row r="11950">
      <c r="A11950" s="10" t="n"/>
      <c r="D11950">
        <f>IFERROR(VLOOKUP(C11950,Produtos!A:B,2,FALSE),"")</f>
        <v/>
      </c>
      <c r="F11950" s="10">
        <f>IFERROR(INDEX(Lotes!$E:$E,MATCH(1,(Lotes!$A:$A=C11950)*(Lotes!$C:$C=E11950),0)),"")</f>
        <v/>
      </c>
      <c r="G11950" s="14" t="n"/>
    </row>
    <row r="11951">
      <c r="A11951" s="10" t="n"/>
      <c r="D11951">
        <f>IFERROR(VLOOKUP(C11951,Produtos!A:B,2,FALSE),"")</f>
        <v/>
      </c>
      <c r="F11951" s="10">
        <f>IFERROR(INDEX(Lotes!$E:$E,MATCH(1,(Lotes!$A:$A=C11951)*(Lotes!$C:$C=E11951),0)),"")</f>
        <v/>
      </c>
      <c r="G11951" s="14" t="n"/>
    </row>
    <row r="11952">
      <c r="A11952" s="10" t="n"/>
      <c r="D11952">
        <f>IFERROR(VLOOKUP(C11952,Produtos!A:B,2,FALSE),"")</f>
        <v/>
      </c>
      <c r="F11952" s="10">
        <f>IFERROR(INDEX(Lotes!$E:$E,MATCH(1,(Lotes!$A:$A=C11952)*(Lotes!$C:$C=E11952),0)),"")</f>
        <v/>
      </c>
      <c r="G11952" s="14" t="n"/>
    </row>
    <row r="11953">
      <c r="A11953" s="10" t="n"/>
      <c r="D11953">
        <f>IFERROR(VLOOKUP(C11953,Produtos!A:B,2,FALSE),"")</f>
        <v/>
      </c>
      <c r="F11953" s="10">
        <f>IFERROR(INDEX(Lotes!$E:$E,MATCH(1,(Lotes!$A:$A=C11953)*(Lotes!$C:$C=E11953),0)),"")</f>
        <v/>
      </c>
      <c r="G11953" s="14" t="n"/>
    </row>
    <row r="11954">
      <c r="A11954" s="10" t="n"/>
      <c r="D11954">
        <f>IFERROR(VLOOKUP(C11954,Produtos!A:B,2,FALSE),"")</f>
        <v/>
      </c>
      <c r="F11954" s="10">
        <f>IFERROR(INDEX(Lotes!$E:$E,MATCH(1,(Lotes!$A:$A=C11954)*(Lotes!$C:$C=E11954),0)),"")</f>
        <v/>
      </c>
      <c r="G11954" s="14" t="n"/>
    </row>
    <row r="11955">
      <c r="A11955" s="10" t="n"/>
      <c r="D11955">
        <f>IFERROR(VLOOKUP(C11955,Produtos!A:B,2,FALSE),"")</f>
        <v/>
      </c>
      <c r="F11955" s="10">
        <f>IFERROR(INDEX(Lotes!$E:$E,MATCH(1,(Lotes!$A:$A=C11955)*(Lotes!$C:$C=E11955),0)),"")</f>
        <v/>
      </c>
      <c r="G11955" s="14" t="n"/>
    </row>
    <row r="11956">
      <c r="A11956" s="10" t="n"/>
      <c r="D11956">
        <f>IFERROR(VLOOKUP(C11956,Produtos!A:B,2,FALSE),"")</f>
        <v/>
      </c>
      <c r="F11956" s="10">
        <f>IFERROR(INDEX(Lotes!$E:$E,MATCH(1,(Lotes!$A:$A=C11956)*(Lotes!$C:$C=E11956),0)),"")</f>
        <v/>
      </c>
      <c r="G11956" s="14" t="n"/>
    </row>
    <row r="11957">
      <c r="A11957" s="10" t="n"/>
      <c r="D11957">
        <f>IFERROR(VLOOKUP(C11957,Produtos!A:B,2,FALSE),"")</f>
        <v/>
      </c>
      <c r="F11957" s="10">
        <f>IFERROR(INDEX(Lotes!$E:$E,MATCH(1,(Lotes!$A:$A=C11957)*(Lotes!$C:$C=E11957),0)),"")</f>
        <v/>
      </c>
      <c r="G11957" s="14" t="n"/>
    </row>
    <row r="11958">
      <c r="A11958" s="10" t="n"/>
      <c r="D11958">
        <f>IFERROR(VLOOKUP(C11958,Produtos!A:B,2,FALSE),"")</f>
        <v/>
      </c>
      <c r="F11958" s="10">
        <f>IFERROR(INDEX(Lotes!$E:$E,MATCH(1,(Lotes!$A:$A=C11958)*(Lotes!$C:$C=E11958),0)),"")</f>
        <v/>
      </c>
      <c r="G11958" s="14" t="n"/>
    </row>
    <row r="11959">
      <c r="A11959" s="10" t="n"/>
      <c r="D11959">
        <f>IFERROR(VLOOKUP(C11959,Produtos!A:B,2,FALSE),"")</f>
        <v/>
      </c>
      <c r="F11959" s="10">
        <f>IFERROR(INDEX(Lotes!$E:$E,MATCH(1,(Lotes!$A:$A=C11959)*(Lotes!$C:$C=E11959),0)),"")</f>
        <v/>
      </c>
      <c r="G11959" s="14" t="n"/>
    </row>
    <row r="11960">
      <c r="A11960" s="10" t="n"/>
      <c r="D11960">
        <f>IFERROR(VLOOKUP(C11960,Produtos!A:B,2,FALSE),"")</f>
        <v/>
      </c>
      <c r="F11960" s="10">
        <f>IFERROR(INDEX(Lotes!$E:$E,MATCH(1,(Lotes!$A:$A=C11960)*(Lotes!$C:$C=E11960),0)),"")</f>
        <v/>
      </c>
      <c r="G11960" s="14" t="n"/>
    </row>
    <row r="11961">
      <c r="A11961" s="10" t="n"/>
      <c r="D11961">
        <f>IFERROR(VLOOKUP(C11961,Produtos!A:B,2,FALSE),"")</f>
        <v/>
      </c>
      <c r="F11961" s="10">
        <f>IFERROR(INDEX(Lotes!$E:$E,MATCH(1,(Lotes!$A:$A=C11961)*(Lotes!$C:$C=E11961),0)),"")</f>
        <v/>
      </c>
      <c r="G11961" s="14" t="n"/>
    </row>
    <row r="11962">
      <c r="A11962" s="10" t="n"/>
      <c r="D11962">
        <f>IFERROR(VLOOKUP(C11962,Produtos!A:B,2,FALSE),"")</f>
        <v/>
      </c>
      <c r="F11962" s="10">
        <f>IFERROR(INDEX(Lotes!$E:$E,MATCH(1,(Lotes!$A:$A=C11962)*(Lotes!$C:$C=E11962),0)),"")</f>
        <v/>
      </c>
      <c r="G11962" s="14" t="n"/>
    </row>
    <row r="11963">
      <c r="A11963" s="10" t="n"/>
      <c r="D11963">
        <f>IFERROR(VLOOKUP(C11963,Produtos!A:B,2,FALSE),"")</f>
        <v/>
      </c>
      <c r="F11963" s="10">
        <f>IFERROR(INDEX(Lotes!$E:$E,MATCH(1,(Lotes!$A:$A=C11963)*(Lotes!$C:$C=E11963),0)),"")</f>
        <v/>
      </c>
      <c r="G11963" s="14" t="n"/>
    </row>
    <row r="11964">
      <c r="A11964" s="10" t="n"/>
      <c r="D11964">
        <f>IFERROR(VLOOKUP(C11964,Produtos!A:B,2,FALSE),"")</f>
        <v/>
      </c>
      <c r="F11964" s="10">
        <f>IFERROR(INDEX(Lotes!$E:$E,MATCH(1,(Lotes!$A:$A=C11964)*(Lotes!$C:$C=E11964),0)),"")</f>
        <v/>
      </c>
      <c r="G11964" s="14" t="n"/>
    </row>
    <row r="11965">
      <c r="A11965" s="10" t="n"/>
      <c r="D11965">
        <f>IFERROR(VLOOKUP(C11965,Produtos!A:B,2,FALSE),"")</f>
        <v/>
      </c>
      <c r="F11965" s="10">
        <f>IFERROR(INDEX(Lotes!$E:$E,MATCH(1,(Lotes!$A:$A=C11965)*(Lotes!$C:$C=E11965),0)),"")</f>
        <v/>
      </c>
      <c r="G11965" s="14" t="n"/>
    </row>
    <row r="11966">
      <c r="A11966" s="10" t="n"/>
      <c r="D11966">
        <f>IFERROR(VLOOKUP(C11966,Produtos!A:B,2,FALSE),"")</f>
        <v/>
      </c>
      <c r="F11966" s="10">
        <f>IFERROR(INDEX(Lotes!$E:$E,MATCH(1,(Lotes!$A:$A=C11966)*(Lotes!$C:$C=E11966),0)),"")</f>
        <v/>
      </c>
      <c r="G11966" s="14" t="n"/>
    </row>
    <row r="11967">
      <c r="A11967" s="10" t="n"/>
      <c r="D11967">
        <f>IFERROR(VLOOKUP(C11967,Produtos!A:B,2,FALSE),"")</f>
        <v/>
      </c>
      <c r="F11967" s="10">
        <f>IFERROR(INDEX(Lotes!$E:$E,MATCH(1,(Lotes!$A:$A=C11967)*(Lotes!$C:$C=E11967),0)),"")</f>
        <v/>
      </c>
      <c r="G11967" s="14" t="n"/>
    </row>
    <row r="11968">
      <c r="A11968" s="10" t="n"/>
      <c r="D11968">
        <f>IFERROR(VLOOKUP(C11968,Produtos!A:B,2,FALSE),"")</f>
        <v/>
      </c>
      <c r="F11968" s="10">
        <f>IFERROR(INDEX(Lotes!$E:$E,MATCH(1,(Lotes!$A:$A=C11968)*(Lotes!$C:$C=E11968),0)),"")</f>
        <v/>
      </c>
      <c r="G11968" s="14" t="n"/>
    </row>
    <row r="11969">
      <c r="A11969" s="10" t="n"/>
      <c r="D11969">
        <f>IFERROR(VLOOKUP(C11969,Produtos!A:B,2,FALSE),"")</f>
        <v/>
      </c>
      <c r="F11969" s="10">
        <f>IFERROR(INDEX(Lotes!$E:$E,MATCH(1,(Lotes!$A:$A=C11969)*(Lotes!$C:$C=E11969),0)),"")</f>
        <v/>
      </c>
      <c r="G11969" s="14" t="n"/>
    </row>
    <row r="11970">
      <c r="A11970" s="10" t="n"/>
      <c r="D11970">
        <f>IFERROR(VLOOKUP(C11970,Produtos!A:B,2,FALSE),"")</f>
        <v/>
      </c>
      <c r="F11970" s="10">
        <f>IFERROR(INDEX(Lotes!$E:$E,MATCH(1,(Lotes!$A:$A=C11970)*(Lotes!$C:$C=E11970),0)),"")</f>
        <v/>
      </c>
      <c r="G11970" s="14" t="n"/>
    </row>
    <row r="11971">
      <c r="A11971" s="10" t="n"/>
      <c r="D11971">
        <f>IFERROR(VLOOKUP(C11971,Produtos!A:B,2,FALSE),"")</f>
        <v/>
      </c>
      <c r="F11971" s="10">
        <f>IFERROR(INDEX(Lotes!$E:$E,MATCH(1,(Lotes!$A:$A=C11971)*(Lotes!$C:$C=E11971),0)),"")</f>
        <v/>
      </c>
      <c r="G11971" s="14" t="n"/>
    </row>
    <row r="11972">
      <c r="A11972" s="10" t="n"/>
      <c r="D11972">
        <f>IFERROR(VLOOKUP(C11972,Produtos!A:B,2,FALSE),"")</f>
        <v/>
      </c>
      <c r="F11972" s="10">
        <f>IFERROR(INDEX(Lotes!$E:$E,MATCH(1,(Lotes!$A:$A=C11972)*(Lotes!$C:$C=E11972),0)),"")</f>
        <v/>
      </c>
      <c r="G11972" s="14" t="n"/>
    </row>
    <row r="11973">
      <c r="A11973" s="10" t="n"/>
      <c r="D11973">
        <f>IFERROR(VLOOKUP(C11973,Produtos!A:B,2,FALSE),"")</f>
        <v/>
      </c>
      <c r="F11973" s="10">
        <f>IFERROR(INDEX(Lotes!$E:$E,MATCH(1,(Lotes!$A:$A=C11973)*(Lotes!$C:$C=E11973),0)),"")</f>
        <v/>
      </c>
      <c r="G11973" s="14" t="n"/>
    </row>
    <row r="11974">
      <c r="A11974" s="10" t="n"/>
      <c r="D11974">
        <f>IFERROR(VLOOKUP(C11974,Produtos!A:B,2,FALSE),"")</f>
        <v/>
      </c>
      <c r="F11974" s="10">
        <f>IFERROR(INDEX(Lotes!$E:$E,MATCH(1,(Lotes!$A:$A=C11974)*(Lotes!$C:$C=E11974),0)),"")</f>
        <v/>
      </c>
      <c r="G11974" s="14" t="n"/>
    </row>
    <row r="11975">
      <c r="A11975" s="10" t="n"/>
      <c r="D11975">
        <f>IFERROR(VLOOKUP(C11975,Produtos!A:B,2,FALSE),"")</f>
        <v/>
      </c>
      <c r="F11975" s="10">
        <f>IFERROR(INDEX(Lotes!$E:$E,MATCH(1,(Lotes!$A:$A=C11975)*(Lotes!$C:$C=E11975),0)),"")</f>
        <v/>
      </c>
      <c r="G11975" s="14" t="n"/>
    </row>
    <row r="11976">
      <c r="A11976" s="10" t="n"/>
      <c r="D11976">
        <f>IFERROR(VLOOKUP(C11976,Produtos!A:B,2,FALSE),"")</f>
        <v/>
      </c>
      <c r="F11976" s="10">
        <f>IFERROR(INDEX(Lotes!$E:$E,MATCH(1,(Lotes!$A:$A=C11976)*(Lotes!$C:$C=E11976),0)),"")</f>
        <v/>
      </c>
      <c r="G11976" s="14" t="n"/>
    </row>
    <row r="11977">
      <c r="A11977" s="10" t="n"/>
      <c r="D11977">
        <f>IFERROR(VLOOKUP(C11977,Produtos!A:B,2,FALSE),"")</f>
        <v/>
      </c>
      <c r="F11977" s="10">
        <f>IFERROR(INDEX(Lotes!$E:$E,MATCH(1,(Lotes!$A:$A=C11977)*(Lotes!$C:$C=E11977),0)),"")</f>
        <v/>
      </c>
      <c r="G11977" s="14" t="n"/>
    </row>
    <row r="11978">
      <c r="A11978" s="10" t="n"/>
      <c r="D11978">
        <f>IFERROR(VLOOKUP(C11978,Produtos!A:B,2,FALSE),"")</f>
        <v/>
      </c>
      <c r="F11978" s="10">
        <f>IFERROR(INDEX(Lotes!$E:$E,MATCH(1,(Lotes!$A:$A=C11978)*(Lotes!$C:$C=E11978),0)),"")</f>
        <v/>
      </c>
      <c r="G11978" s="14" t="n"/>
    </row>
    <row r="11979">
      <c r="A11979" s="10" t="n"/>
      <c r="D11979">
        <f>IFERROR(VLOOKUP(C11979,Produtos!A:B,2,FALSE),"")</f>
        <v/>
      </c>
      <c r="F11979" s="10">
        <f>IFERROR(INDEX(Lotes!$E:$E,MATCH(1,(Lotes!$A:$A=C11979)*(Lotes!$C:$C=E11979),0)),"")</f>
        <v/>
      </c>
      <c r="G11979" s="14" t="n"/>
    </row>
    <row r="11980">
      <c r="A11980" s="10" t="n"/>
      <c r="D11980">
        <f>IFERROR(VLOOKUP(C11980,Produtos!A:B,2,FALSE),"")</f>
        <v/>
      </c>
      <c r="F11980" s="10">
        <f>IFERROR(INDEX(Lotes!$E:$E,MATCH(1,(Lotes!$A:$A=C11980)*(Lotes!$C:$C=E11980),0)),"")</f>
        <v/>
      </c>
      <c r="G11980" s="14" t="n"/>
    </row>
    <row r="11981">
      <c r="A11981" s="10" t="n"/>
      <c r="D11981">
        <f>IFERROR(VLOOKUP(C11981,Produtos!A:B,2,FALSE),"")</f>
        <v/>
      </c>
      <c r="F11981" s="10">
        <f>IFERROR(INDEX(Lotes!$E:$E,MATCH(1,(Lotes!$A:$A=C11981)*(Lotes!$C:$C=E11981),0)),"")</f>
        <v/>
      </c>
      <c r="G11981" s="14" t="n"/>
    </row>
    <row r="11982">
      <c r="A11982" s="10" t="n"/>
      <c r="D11982">
        <f>IFERROR(VLOOKUP(C11982,Produtos!A:B,2,FALSE),"")</f>
        <v/>
      </c>
      <c r="F11982" s="10">
        <f>IFERROR(INDEX(Lotes!$E:$E,MATCH(1,(Lotes!$A:$A=C11982)*(Lotes!$C:$C=E11982),0)),"")</f>
        <v/>
      </c>
      <c r="G11982" s="14" t="n"/>
    </row>
    <row r="11983">
      <c r="A11983" s="10" t="n"/>
      <c r="D11983">
        <f>IFERROR(VLOOKUP(C11983,Produtos!A:B,2,FALSE),"")</f>
        <v/>
      </c>
      <c r="F11983" s="10">
        <f>IFERROR(INDEX(Lotes!$E:$E,MATCH(1,(Lotes!$A:$A=C11983)*(Lotes!$C:$C=E11983),0)),"")</f>
        <v/>
      </c>
      <c r="G11983" s="14" t="n"/>
    </row>
    <row r="11984">
      <c r="A11984" s="10" t="n"/>
      <c r="D11984">
        <f>IFERROR(VLOOKUP(C11984,Produtos!A:B,2,FALSE),"")</f>
        <v/>
      </c>
      <c r="F11984" s="10">
        <f>IFERROR(INDEX(Lotes!$E:$E,MATCH(1,(Lotes!$A:$A=C11984)*(Lotes!$C:$C=E11984),0)),"")</f>
        <v/>
      </c>
      <c r="G11984" s="14" t="n"/>
    </row>
    <row r="11985">
      <c r="A11985" s="10" t="n"/>
      <c r="D11985">
        <f>IFERROR(VLOOKUP(C11985,Produtos!A:B,2,FALSE),"")</f>
        <v/>
      </c>
      <c r="F11985" s="10">
        <f>IFERROR(INDEX(Lotes!$E:$E,MATCH(1,(Lotes!$A:$A=C11985)*(Lotes!$C:$C=E11985),0)),"")</f>
        <v/>
      </c>
      <c r="G11985" s="14" t="n"/>
    </row>
    <row r="11986">
      <c r="A11986" s="10" t="n"/>
      <c r="D11986">
        <f>IFERROR(VLOOKUP(C11986,Produtos!A:B,2,FALSE),"")</f>
        <v/>
      </c>
      <c r="F11986" s="10">
        <f>IFERROR(INDEX(Lotes!$E:$E,MATCH(1,(Lotes!$A:$A=C11986)*(Lotes!$C:$C=E11986),0)),"")</f>
        <v/>
      </c>
      <c r="G11986" s="14" t="n"/>
    </row>
    <row r="11987">
      <c r="A11987" s="10" t="n"/>
      <c r="D11987">
        <f>IFERROR(VLOOKUP(C11987,Produtos!A:B,2,FALSE),"")</f>
        <v/>
      </c>
      <c r="F11987" s="10">
        <f>IFERROR(INDEX(Lotes!$E:$E,MATCH(1,(Lotes!$A:$A=C11987)*(Lotes!$C:$C=E11987),0)),"")</f>
        <v/>
      </c>
      <c r="G11987" s="14" t="n"/>
    </row>
    <row r="11988">
      <c r="A11988" s="10" t="n"/>
      <c r="D11988">
        <f>IFERROR(VLOOKUP(C11988,Produtos!A:B,2,FALSE),"")</f>
        <v/>
      </c>
      <c r="F11988" s="10">
        <f>IFERROR(INDEX(Lotes!$E:$E,MATCH(1,(Lotes!$A:$A=C11988)*(Lotes!$C:$C=E11988),0)),"")</f>
        <v/>
      </c>
      <c r="G11988" s="14" t="n"/>
    </row>
    <row r="11989">
      <c r="A11989" s="10" t="n"/>
      <c r="D11989">
        <f>IFERROR(VLOOKUP(C11989,Produtos!A:B,2,FALSE),"")</f>
        <v/>
      </c>
      <c r="F11989" s="10">
        <f>IFERROR(INDEX(Lotes!$E:$E,MATCH(1,(Lotes!$A:$A=C11989)*(Lotes!$C:$C=E11989),0)),"")</f>
        <v/>
      </c>
      <c r="G11989" s="14" t="n"/>
    </row>
    <row r="11990">
      <c r="A11990" s="10" t="n"/>
      <c r="D11990">
        <f>IFERROR(VLOOKUP(C11990,Produtos!A:B,2,FALSE),"")</f>
        <v/>
      </c>
      <c r="F11990" s="10">
        <f>IFERROR(INDEX(Lotes!$E:$E,MATCH(1,(Lotes!$A:$A=C11990)*(Lotes!$C:$C=E11990),0)),"")</f>
        <v/>
      </c>
      <c r="G11990" s="14" t="n"/>
    </row>
    <row r="11991">
      <c r="A11991" s="10" t="n"/>
      <c r="D11991">
        <f>IFERROR(VLOOKUP(C11991,Produtos!A:B,2,FALSE),"")</f>
        <v/>
      </c>
      <c r="F11991" s="10">
        <f>IFERROR(INDEX(Lotes!$E:$E,MATCH(1,(Lotes!$A:$A=C11991)*(Lotes!$C:$C=E11991),0)),"")</f>
        <v/>
      </c>
      <c r="G11991" s="14" t="n"/>
    </row>
    <row r="11992">
      <c r="A11992" s="10" t="n"/>
      <c r="D11992">
        <f>IFERROR(VLOOKUP(C11992,Produtos!A:B,2,FALSE),"")</f>
        <v/>
      </c>
      <c r="F11992" s="10">
        <f>IFERROR(INDEX(Lotes!$E:$E,MATCH(1,(Lotes!$A:$A=C11992)*(Lotes!$C:$C=E11992),0)),"")</f>
        <v/>
      </c>
      <c r="G11992" s="14" t="n"/>
    </row>
    <row r="11993">
      <c r="A11993" s="10" t="n"/>
      <c r="D11993">
        <f>IFERROR(VLOOKUP(C11993,Produtos!A:B,2,FALSE),"")</f>
        <v/>
      </c>
      <c r="F11993" s="10">
        <f>IFERROR(INDEX(Lotes!$E:$E,MATCH(1,(Lotes!$A:$A=C11993)*(Lotes!$C:$C=E11993),0)),"")</f>
        <v/>
      </c>
      <c r="G11993" s="14" t="n"/>
    </row>
    <row r="11994">
      <c r="A11994" s="10" t="n"/>
      <c r="D11994">
        <f>IFERROR(VLOOKUP(C11994,Produtos!A:B,2,FALSE),"")</f>
        <v/>
      </c>
      <c r="F11994" s="10">
        <f>IFERROR(INDEX(Lotes!$E:$E,MATCH(1,(Lotes!$A:$A=C11994)*(Lotes!$C:$C=E11994),0)),"")</f>
        <v/>
      </c>
      <c r="G11994" s="14" t="n"/>
    </row>
    <row r="11995">
      <c r="A11995" s="10" t="n"/>
      <c r="D11995">
        <f>IFERROR(VLOOKUP(C11995,Produtos!A:B,2,FALSE),"")</f>
        <v/>
      </c>
      <c r="F11995" s="10">
        <f>IFERROR(INDEX(Lotes!$E:$E,MATCH(1,(Lotes!$A:$A=C11995)*(Lotes!$C:$C=E11995),0)),"")</f>
        <v/>
      </c>
      <c r="G11995" s="14" t="n"/>
    </row>
    <row r="11996">
      <c r="A11996" s="10" t="n"/>
      <c r="D11996">
        <f>IFERROR(VLOOKUP(C11996,Produtos!A:B,2,FALSE),"")</f>
        <v/>
      </c>
      <c r="F11996" s="10">
        <f>IFERROR(INDEX(Lotes!$E:$E,MATCH(1,(Lotes!$A:$A=C11996)*(Lotes!$C:$C=E11996),0)),"")</f>
        <v/>
      </c>
      <c r="G11996" s="14" t="n"/>
    </row>
    <row r="11997">
      <c r="A11997" s="10" t="n"/>
      <c r="D11997">
        <f>IFERROR(VLOOKUP(C11997,Produtos!A:B,2,FALSE),"")</f>
        <v/>
      </c>
      <c r="F11997" s="10">
        <f>IFERROR(INDEX(Lotes!$E:$E,MATCH(1,(Lotes!$A:$A=C11997)*(Lotes!$C:$C=E11997),0)),"")</f>
        <v/>
      </c>
      <c r="G11997" s="14" t="n"/>
    </row>
    <row r="11998">
      <c r="A11998" s="10" t="n"/>
      <c r="D11998">
        <f>IFERROR(VLOOKUP(C11998,Produtos!A:B,2,FALSE),"")</f>
        <v/>
      </c>
      <c r="F11998" s="10">
        <f>IFERROR(INDEX(Lotes!$E:$E,MATCH(1,(Lotes!$A:$A=C11998)*(Lotes!$C:$C=E11998),0)),"")</f>
        <v/>
      </c>
      <c r="G11998" s="14" t="n"/>
    </row>
    <row r="11999">
      <c r="A11999" s="10" t="n"/>
      <c r="D11999">
        <f>IFERROR(VLOOKUP(C11999,Produtos!A:B,2,FALSE),"")</f>
        <v/>
      </c>
      <c r="F11999" s="10">
        <f>IFERROR(INDEX(Lotes!$E:$E,MATCH(1,(Lotes!$A:$A=C11999)*(Lotes!$C:$C=E11999),0)),"")</f>
        <v/>
      </c>
      <c r="G11999" s="14" t="n"/>
    </row>
    <row r="12000">
      <c r="A12000" s="10" t="n"/>
      <c r="D12000">
        <f>IFERROR(VLOOKUP(C12000,Produtos!A:B,2,FALSE),"")</f>
        <v/>
      </c>
      <c r="F12000" s="10">
        <f>IFERROR(INDEX(Lotes!$E:$E,MATCH(1,(Lotes!$A:$A=C12000)*(Lotes!$C:$C=E12000),0)),"")</f>
        <v/>
      </c>
      <c r="G12000" s="14" t="n"/>
    </row>
  </sheetData>
  <autoFilter ref="A6:J12000"/>
  <mergeCells count="7">
    <mergeCell ref="L3:M3"/>
    <mergeCell ref="A1:J1"/>
    <mergeCell ref="O2:P2"/>
    <mergeCell ref="N3:O3"/>
    <mergeCell ref="L1:P1"/>
    <mergeCell ref="A4:J4"/>
    <mergeCell ref="L2:N2"/>
  </mergeCells>
  <dataValidations count="1">
    <dataValidation sqref="B7:B12000" showDropDown="0" showInputMessage="0" showErrorMessage="0" allowBlank="0" type="list">
      <formula1>"ENTRADA,SAIDA_USO,SAIDA_DESCARTE"</formula1>
    </dataValidation>
  </dataValidations>
  <hyperlinks>
    <hyperlink xmlns:r="http://schemas.openxmlformats.org/officeDocument/2006/relationships" ref="L3" r:id="rId1"/>
    <hyperlink xmlns:r="http://schemas.openxmlformats.org/officeDocument/2006/relationships" ref="N3" r:id="rId2"/>
    <hyperlink xmlns:r="http://schemas.openxmlformats.org/officeDocument/2006/relationships" ref="P3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00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2" customWidth="1" min="4" max="4"/>
    <col width="10" customWidth="1" min="5" max="5"/>
    <col width="23" customWidth="1" min="6" max="6"/>
    <col width="12" customWidth="1" min="7" max="7"/>
    <col width="12" customWidth="1" min="8" max="8"/>
    <col width="14" customWidth="1" min="9" max="9"/>
    <col width="12" customWidth="1" min="10" max="10"/>
    <col width="18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PASSO 4 - ESTOQUE E ALERTAS AUTOMATICOS</t>
        </is>
      </c>
      <c r="L1" s="18" t="inlineStr">
        <is>
          <t>CONTROLE DE ESTOQUE - TINTAS E INFLAMAVEIS</t>
        </is>
      </c>
      <c r="M1" s="19" t="n"/>
      <c r="N1" s="19" t="n"/>
      <c r="O1" s="19" t="n"/>
      <c r="P1" s="19" t="n"/>
    </row>
    <row r="2">
      <c r="L2" s="20" t="inlineStr">
        <is>
          <t>Aba atual: Estoque_Alertas</t>
        </is>
      </c>
      <c r="M2" s="19" t="n"/>
      <c r="N2" s="19" t="n"/>
      <c r="O2" s="21" t="inlineStr">
        <is>
          <t>Atualizado: 10/03/2026 22:50</t>
        </is>
      </c>
      <c r="P2" s="19" t="n"/>
    </row>
    <row r="3">
      <c r="A3" s="5" t="inlineStr">
        <is>
          <t>Nao editar colunas calculadas. Cadastre somente ID_Produto e Lote quando for novo lote.</t>
        </is>
      </c>
      <c r="L3" s="22" t="inlineStr">
        <is>
          <t>&lt;&lt; Anterior</t>
        </is>
      </c>
      <c r="M3" s="19" t="n"/>
      <c r="N3" s="22" t="inlineStr">
        <is>
          <t>Inicio</t>
        </is>
      </c>
      <c r="O3" s="19" t="n"/>
      <c r="P3" s="22" t="inlineStr">
        <is>
          <t>Proxima &gt;&gt;</t>
        </is>
      </c>
    </row>
    <row r="6">
      <c r="A6" s="6" t="inlineStr">
        <is>
          <t>ID_Produto</t>
        </is>
      </c>
      <c r="B6" s="6" t="inlineStr">
        <is>
          <t>Produto</t>
        </is>
      </c>
      <c r="C6" s="6" t="inlineStr">
        <is>
          <t>Lote</t>
        </is>
      </c>
      <c r="D6" s="6" t="inlineStr">
        <is>
          <t>Validade</t>
        </is>
      </c>
      <c r="E6" s="6" t="inlineStr">
        <is>
          <t>Dias</t>
        </is>
      </c>
      <c r="F6" s="6" t="inlineStr">
        <is>
          <t>Status_Validade</t>
        </is>
      </c>
      <c r="G6" s="6" t="inlineStr">
        <is>
          <t>Entradas</t>
        </is>
      </c>
      <c r="H6" s="6" t="inlineStr">
        <is>
          <t>Saida_Uso</t>
        </is>
      </c>
      <c r="I6" s="6" t="inlineStr">
        <is>
          <t>Saida_Descarte</t>
        </is>
      </c>
      <c r="J6" s="6" t="inlineStr">
        <is>
          <t>Saldo</t>
        </is>
      </c>
      <c r="K6" s="6" t="inlineStr">
        <is>
          <t>Alerta_Estoque</t>
        </is>
      </c>
    </row>
    <row r="7">
      <c r="A7" s="7" t="inlineStr">
        <is>
          <t>PRD001</t>
        </is>
      </c>
      <c r="B7" s="7">
        <f>IFERROR(VLOOKUP(A7,Produtos!A:B,2,FALSE),"")</f>
        <v/>
      </c>
      <c r="C7" s="7" t="inlineStr">
        <is>
          <t>LOT001</t>
        </is>
      </c>
      <c r="D7" s="9">
        <f>IFERROR(INDEX(Lotes!$E:$E,MATCH(1,(Lotes!$A:$A=A7)*(Lotes!$C:$C=C7),0)),"")</f>
        <v/>
      </c>
      <c r="E7" s="15">
        <f>IF(D7="","",D7-TODAY())</f>
        <v/>
      </c>
      <c r="F7" s="8">
        <f>IF(D7="","",IF(E7&lt;0,"VENCIDO",IF(E7&lt;=30,"VENCE EM &lt;= 30 DIAS",IF(E7&lt;=60,"ATENCAO (31-60 DIAS)","OK"))))</f>
        <v/>
      </c>
      <c r="G7" s="13">
        <f>SUMIFS(Lancamentos!$G:$G,Lancamentos!$C:$C,$A7,Lancamentos!$E:$E,$C7,Lancamentos!$B:$B,"ENTRADA")</f>
        <v/>
      </c>
      <c r="H7" s="13">
        <f>SUMIFS(Lancamentos!$G:$G,Lancamentos!$C:$C,$A7,Lancamentos!$E:$E,$C7,Lancamentos!$B:$B,"SAIDA_USO")</f>
        <v/>
      </c>
      <c r="I7" s="13">
        <f>SUMIFS(Lancamentos!$G:$G,Lancamentos!$C:$C,$A7,Lancamentos!$E:$E,$C7,Lancamentos!$B:$B,"SAIDA_DESCARTE")</f>
        <v/>
      </c>
      <c r="J7" s="13">
        <f>G7-H7-I7</f>
        <v/>
      </c>
      <c r="K7" s="8">
        <f>IF(A7="","",IF(J7&lt;=IFERROR(VLOOKUP(A7,Produtos!$A:$E,5,FALSE),0),"ABAIXO DO MINIMO","OK"))</f>
        <v/>
      </c>
    </row>
    <row r="8">
      <c r="A8" s="7" t="n"/>
      <c r="B8" s="7">
        <f>IFERROR(VLOOKUP(A8,Produtos!A:B,2,FALSE),"")</f>
        <v/>
      </c>
      <c r="C8" s="7" t="n"/>
      <c r="D8" s="9">
        <f>IFERROR(INDEX(Lotes!$E:$E,MATCH(1,(Lotes!$A:$A=A8)*(Lotes!$C:$C=C8),0)),"")</f>
        <v/>
      </c>
      <c r="E8" s="15">
        <f>IF(D8="","",D8-TODAY())</f>
        <v/>
      </c>
      <c r="F8" s="8">
        <f>IF(D8="","",IF(E8&lt;0,"VENCIDO",IF(E8&lt;=30,"VENCE EM &lt;= 30 DIAS",IF(E8&lt;=60,"ATENCAO (31-60 DIAS)","OK"))))</f>
        <v/>
      </c>
      <c r="G8" s="13">
        <f>SUMIFS(Lancamentos!$G:$G,Lancamentos!$C:$C,$A8,Lancamentos!$E:$E,$C8,Lancamentos!$B:$B,"ENTRADA")</f>
        <v/>
      </c>
      <c r="H8" s="13">
        <f>SUMIFS(Lancamentos!$G:$G,Lancamentos!$C:$C,$A8,Lancamentos!$E:$E,$C8,Lancamentos!$B:$B,"SAIDA_USO")</f>
        <v/>
      </c>
      <c r="I8" s="13">
        <f>SUMIFS(Lancamentos!$G:$G,Lancamentos!$C:$C,$A8,Lancamentos!$E:$E,$C8,Lancamentos!$B:$B,"SAIDA_DESCARTE")</f>
        <v/>
      </c>
      <c r="J8" s="13">
        <f>G8-H8-I8</f>
        <v/>
      </c>
      <c r="K8" s="8">
        <f>IF(A8="","",IF(J8&lt;=IFERROR(VLOOKUP(A8,Produtos!$A:$E,5,FALSE),0),"ABAIXO DO MINIMO","OK"))</f>
        <v/>
      </c>
    </row>
    <row r="9">
      <c r="A9" s="7" t="n"/>
      <c r="B9" s="7">
        <f>IFERROR(VLOOKUP(A9,Produtos!A:B,2,FALSE),"")</f>
        <v/>
      </c>
      <c r="C9" s="7" t="n"/>
      <c r="D9" s="9">
        <f>IFERROR(INDEX(Lotes!$E:$E,MATCH(1,(Lotes!$A:$A=A9)*(Lotes!$C:$C=C9),0)),"")</f>
        <v/>
      </c>
      <c r="E9" s="15">
        <f>IF(D9="","",D9-TODAY())</f>
        <v/>
      </c>
      <c r="F9" s="8">
        <f>IF(D9="","",IF(E9&lt;0,"VENCIDO",IF(E9&lt;=30,"VENCE EM &lt;= 30 DIAS",IF(E9&lt;=60,"ATENCAO (31-60 DIAS)","OK"))))</f>
        <v/>
      </c>
      <c r="G9" s="13">
        <f>SUMIFS(Lancamentos!$G:$G,Lancamentos!$C:$C,$A9,Lancamentos!$E:$E,$C9,Lancamentos!$B:$B,"ENTRADA")</f>
        <v/>
      </c>
      <c r="H9" s="13">
        <f>SUMIFS(Lancamentos!$G:$G,Lancamentos!$C:$C,$A9,Lancamentos!$E:$E,$C9,Lancamentos!$B:$B,"SAIDA_USO")</f>
        <v/>
      </c>
      <c r="I9" s="13">
        <f>SUMIFS(Lancamentos!$G:$G,Lancamentos!$C:$C,$A9,Lancamentos!$E:$E,$C9,Lancamentos!$B:$B,"SAIDA_DESCARTE")</f>
        <v/>
      </c>
      <c r="J9" s="13">
        <f>G9-H9-I9</f>
        <v/>
      </c>
      <c r="K9" s="8">
        <f>IF(A9="","",IF(J9&lt;=IFERROR(VLOOKUP(A9,Produtos!$A:$E,5,FALSE),0),"ABAIXO DO MINIMO","OK"))</f>
        <v/>
      </c>
    </row>
    <row r="10">
      <c r="A10" s="7" t="n"/>
      <c r="B10" s="7">
        <f>IFERROR(VLOOKUP(A10,Produtos!A:B,2,FALSE),"")</f>
        <v/>
      </c>
      <c r="C10" s="7" t="n"/>
      <c r="D10" s="9">
        <f>IFERROR(INDEX(Lotes!$E:$E,MATCH(1,(Lotes!$A:$A=A10)*(Lotes!$C:$C=C10),0)),"")</f>
        <v/>
      </c>
      <c r="E10" s="15">
        <f>IF(D10="","",D10-TODAY())</f>
        <v/>
      </c>
      <c r="F10" s="8">
        <f>IF(D10="","",IF(E10&lt;0,"VENCIDO",IF(E10&lt;=30,"VENCE EM &lt;= 30 DIAS",IF(E10&lt;=60,"ATENCAO (31-60 DIAS)","OK"))))</f>
        <v/>
      </c>
      <c r="G10" s="13">
        <f>SUMIFS(Lancamentos!$G:$G,Lancamentos!$C:$C,$A10,Lancamentos!$E:$E,$C10,Lancamentos!$B:$B,"ENTRADA")</f>
        <v/>
      </c>
      <c r="H10" s="13">
        <f>SUMIFS(Lancamentos!$G:$G,Lancamentos!$C:$C,$A10,Lancamentos!$E:$E,$C10,Lancamentos!$B:$B,"SAIDA_USO")</f>
        <v/>
      </c>
      <c r="I10" s="13">
        <f>SUMIFS(Lancamentos!$G:$G,Lancamentos!$C:$C,$A10,Lancamentos!$E:$E,$C10,Lancamentos!$B:$B,"SAIDA_DESCARTE")</f>
        <v/>
      </c>
      <c r="J10" s="13">
        <f>G10-H10-I10</f>
        <v/>
      </c>
      <c r="K10" s="8">
        <f>IF(A10="","",IF(J10&lt;=IFERROR(VLOOKUP(A10,Produtos!$A:$E,5,FALSE),0),"ABAIXO DO MINIMO","OK"))</f>
        <v/>
      </c>
    </row>
    <row r="11">
      <c r="A11" s="7" t="n"/>
      <c r="B11" s="7">
        <f>IFERROR(VLOOKUP(A11,Produtos!A:B,2,FALSE),"")</f>
        <v/>
      </c>
      <c r="C11" s="7" t="n"/>
      <c r="D11" s="9">
        <f>IFERROR(INDEX(Lotes!$E:$E,MATCH(1,(Lotes!$A:$A=A11)*(Lotes!$C:$C=C11),0)),"")</f>
        <v/>
      </c>
      <c r="E11" s="15">
        <f>IF(D11="","",D11-TODAY())</f>
        <v/>
      </c>
      <c r="F11" s="8">
        <f>IF(D11="","",IF(E11&lt;0,"VENCIDO",IF(E11&lt;=30,"VENCE EM &lt;= 30 DIAS",IF(E11&lt;=60,"ATENCAO (31-60 DIAS)","OK"))))</f>
        <v/>
      </c>
      <c r="G11" s="13">
        <f>SUMIFS(Lancamentos!$G:$G,Lancamentos!$C:$C,$A11,Lancamentos!$E:$E,$C11,Lancamentos!$B:$B,"ENTRADA")</f>
        <v/>
      </c>
      <c r="H11" s="13">
        <f>SUMIFS(Lancamentos!$G:$G,Lancamentos!$C:$C,$A11,Lancamentos!$E:$E,$C11,Lancamentos!$B:$B,"SAIDA_USO")</f>
        <v/>
      </c>
      <c r="I11" s="13">
        <f>SUMIFS(Lancamentos!$G:$G,Lancamentos!$C:$C,$A11,Lancamentos!$E:$E,$C11,Lancamentos!$B:$B,"SAIDA_DESCARTE")</f>
        <v/>
      </c>
      <c r="J11" s="13">
        <f>G11-H11-I11</f>
        <v/>
      </c>
      <c r="K11" s="8">
        <f>IF(A11="","",IF(J11&lt;=IFERROR(VLOOKUP(A11,Produtos!$A:$E,5,FALSE),0),"ABAIXO DO MINIMO","OK"))</f>
        <v/>
      </c>
    </row>
    <row r="12">
      <c r="A12" s="7" t="n"/>
      <c r="B12" s="7">
        <f>IFERROR(VLOOKUP(A12,Produtos!A:B,2,FALSE),"")</f>
        <v/>
      </c>
      <c r="C12" s="7" t="n"/>
      <c r="D12" s="9">
        <f>IFERROR(INDEX(Lotes!$E:$E,MATCH(1,(Lotes!$A:$A=A12)*(Lotes!$C:$C=C12),0)),"")</f>
        <v/>
      </c>
      <c r="E12" s="15">
        <f>IF(D12="","",D12-TODAY())</f>
        <v/>
      </c>
      <c r="F12" s="8">
        <f>IF(D12="","",IF(E12&lt;0,"VENCIDO",IF(E12&lt;=30,"VENCE EM &lt;= 30 DIAS",IF(E12&lt;=60,"ATENCAO (31-60 DIAS)","OK"))))</f>
        <v/>
      </c>
      <c r="G12" s="13">
        <f>SUMIFS(Lancamentos!$G:$G,Lancamentos!$C:$C,$A12,Lancamentos!$E:$E,$C12,Lancamentos!$B:$B,"ENTRADA")</f>
        <v/>
      </c>
      <c r="H12" s="13">
        <f>SUMIFS(Lancamentos!$G:$G,Lancamentos!$C:$C,$A12,Lancamentos!$E:$E,$C12,Lancamentos!$B:$B,"SAIDA_USO")</f>
        <v/>
      </c>
      <c r="I12" s="13">
        <f>SUMIFS(Lancamentos!$G:$G,Lancamentos!$C:$C,$A12,Lancamentos!$E:$E,$C12,Lancamentos!$B:$B,"SAIDA_DESCARTE")</f>
        <v/>
      </c>
      <c r="J12" s="13">
        <f>G12-H12-I12</f>
        <v/>
      </c>
      <c r="K12" s="8">
        <f>IF(A12="","",IF(J12&lt;=IFERROR(VLOOKUP(A12,Produtos!$A:$E,5,FALSE),0),"ABAIXO DO MINIMO","OK"))</f>
        <v/>
      </c>
    </row>
    <row r="13">
      <c r="A13" s="7" t="n"/>
      <c r="B13" s="7">
        <f>IFERROR(VLOOKUP(A13,Produtos!A:B,2,FALSE),"")</f>
        <v/>
      </c>
      <c r="C13" s="7" t="n"/>
      <c r="D13" s="9">
        <f>IFERROR(INDEX(Lotes!$E:$E,MATCH(1,(Lotes!$A:$A=A13)*(Lotes!$C:$C=C13),0)),"")</f>
        <v/>
      </c>
      <c r="E13" s="15">
        <f>IF(D13="","",D13-TODAY())</f>
        <v/>
      </c>
      <c r="F13" s="8">
        <f>IF(D13="","",IF(E13&lt;0,"VENCIDO",IF(E13&lt;=30,"VENCE EM &lt;= 30 DIAS",IF(E13&lt;=60,"ATENCAO (31-60 DIAS)","OK"))))</f>
        <v/>
      </c>
      <c r="G13" s="13">
        <f>SUMIFS(Lancamentos!$G:$G,Lancamentos!$C:$C,$A13,Lancamentos!$E:$E,$C13,Lancamentos!$B:$B,"ENTRADA")</f>
        <v/>
      </c>
      <c r="H13" s="13">
        <f>SUMIFS(Lancamentos!$G:$G,Lancamentos!$C:$C,$A13,Lancamentos!$E:$E,$C13,Lancamentos!$B:$B,"SAIDA_USO")</f>
        <v/>
      </c>
      <c r="I13" s="13">
        <f>SUMIFS(Lancamentos!$G:$G,Lancamentos!$C:$C,$A13,Lancamentos!$E:$E,$C13,Lancamentos!$B:$B,"SAIDA_DESCARTE")</f>
        <v/>
      </c>
      <c r="J13" s="13">
        <f>G13-H13-I13</f>
        <v/>
      </c>
      <c r="K13" s="8">
        <f>IF(A13="","",IF(J13&lt;=IFERROR(VLOOKUP(A13,Produtos!$A:$E,5,FALSE),0),"ABAIXO DO MINIMO","OK"))</f>
        <v/>
      </c>
    </row>
    <row r="14">
      <c r="A14" s="7" t="n"/>
      <c r="B14" s="7">
        <f>IFERROR(VLOOKUP(A14,Produtos!A:B,2,FALSE),"")</f>
        <v/>
      </c>
      <c r="C14" s="7" t="n"/>
      <c r="D14" s="9">
        <f>IFERROR(INDEX(Lotes!$E:$E,MATCH(1,(Lotes!$A:$A=A14)*(Lotes!$C:$C=C14),0)),"")</f>
        <v/>
      </c>
      <c r="E14" s="15">
        <f>IF(D14="","",D14-TODAY())</f>
        <v/>
      </c>
      <c r="F14" s="8">
        <f>IF(D14="","",IF(E14&lt;0,"VENCIDO",IF(E14&lt;=30,"VENCE EM &lt;= 30 DIAS",IF(E14&lt;=60,"ATENCAO (31-60 DIAS)","OK"))))</f>
        <v/>
      </c>
      <c r="G14" s="13">
        <f>SUMIFS(Lancamentos!$G:$G,Lancamentos!$C:$C,$A14,Lancamentos!$E:$E,$C14,Lancamentos!$B:$B,"ENTRADA")</f>
        <v/>
      </c>
      <c r="H14" s="13">
        <f>SUMIFS(Lancamentos!$G:$G,Lancamentos!$C:$C,$A14,Lancamentos!$E:$E,$C14,Lancamentos!$B:$B,"SAIDA_USO")</f>
        <v/>
      </c>
      <c r="I14" s="13">
        <f>SUMIFS(Lancamentos!$G:$G,Lancamentos!$C:$C,$A14,Lancamentos!$E:$E,$C14,Lancamentos!$B:$B,"SAIDA_DESCARTE")</f>
        <v/>
      </c>
      <c r="J14" s="13">
        <f>G14-H14-I14</f>
        <v/>
      </c>
      <c r="K14" s="8">
        <f>IF(A14="","",IF(J14&lt;=IFERROR(VLOOKUP(A14,Produtos!$A:$E,5,FALSE),0),"ABAIXO DO MINIMO","OK"))</f>
        <v/>
      </c>
    </row>
    <row r="15">
      <c r="A15" s="7" t="n"/>
      <c r="B15" s="7">
        <f>IFERROR(VLOOKUP(A15,Produtos!A:B,2,FALSE),"")</f>
        <v/>
      </c>
      <c r="C15" s="7" t="n"/>
      <c r="D15" s="9">
        <f>IFERROR(INDEX(Lotes!$E:$E,MATCH(1,(Lotes!$A:$A=A15)*(Lotes!$C:$C=C15),0)),"")</f>
        <v/>
      </c>
      <c r="E15" s="15">
        <f>IF(D15="","",D15-TODAY())</f>
        <v/>
      </c>
      <c r="F15" s="8">
        <f>IF(D15="","",IF(E15&lt;0,"VENCIDO",IF(E15&lt;=30,"VENCE EM &lt;= 30 DIAS",IF(E15&lt;=60,"ATENCAO (31-60 DIAS)","OK"))))</f>
        <v/>
      </c>
      <c r="G15" s="13">
        <f>SUMIFS(Lancamentos!$G:$G,Lancamentos!$C:$C,$A15,Lancamentos!$E:$E,$C15,Lancamentos!$B:$B,"ENTRADA")</f>
        <v/>
      </c>
      <c r="H15" s="13">
        <f>SUMIFS(Lancamentos!$G:$G,Lancamentos!$C:$C,$A15,Lancamentos!$E:$E,$C15,Lancamentos!$B:$B,"SAIDA_USO")</f>
        <v/>
      </c>
      <c r="I15" s="13">
        <f>SUMIFS(Lancamentos!$G:$G,Lancamentos!$C:$C,$A15,Lancamentos!$E:$E,$C15,Lancamentos!$B:$B,"SAIDA_DESCARTE")</f>
        <v/>
      </c>
      <c r="J15" s="13">
        <f>G15-H15-I15</f>
        <v/>
      </c>
      <c r="K15" s="8">
        <f>IF(A15="","",IF(J15&lt;=IFERROR(VLOOKUP(A15,Produtos!$A:$E,5,FALSE),0),"ABAIXO DO MINIMO","OK"))</f>
        <v/>
      </c>
    </row>
    <row r="16">
      <c r="A16" s="7" t="n"/>
      <c r="B16" s="7">
        <f>IFERROR(VLOOKUP(A16,Produtos!A:B,2,FALSE),"")</f>
        <v/>
      </c>
      <c r="C16" s="7" t="n"/>
      <c r="D16" s="9">
        <f>IFERROR(INDEX(Lotes!$E:$E,MATCH(1,(Lotes!$A:$A=A16)*(Lotes!$C:$C=C16),0)),"")</f>
        <v/>
      </c>
      <c r="E16" s="15">
        <f>IF(D16="","",D16-TODAY())</f>
        <v/>
      </c>
      <c r="F16" s="8">
        <f>IF(D16="","",IF(E16&lt;0,"VENCIDO",IF(E16&lt;=30,"VENCE EM &lt;= 30 DIAS",IF(E16&lt;=60,"ATENCAO (31-60 DIAS)","OK"))))</f>
        <v/>
      </c>
      <c r="G16" s="13">
        <f>SUMIFS(Lancamentos!$G:$G,Lancamentos!$C:$C,$A16,Lancamentos!$E:$E,$C16,Lancamentos!$B:$B,"ENTRADA")</f>
        <v/>
      </c>
      <c r="H16" s="13">
        <f>SUMIFS(Lancamentos!$G:$G,Lancamentos!$C:$C,$A16,Lancamentos!$E:$E,$C16,Lancamentos!$B:$B,"SAIDA_USO")</f>
        <v/>
      </c>
      <c r="I16" s="13">
        <f>SUMIFS(Lancamentos!$G:$G,Lancamentos!$C:$C,$A16,Lancamentos!$E:$E,$C16,Lancamentos!$B:$B,"SAIDA_DESCARTE")</f>
        <v/>
      </c>
      <c r="J16" s="13">
        <f>G16-H16-I16</f>
        <v/>
      </c>
      <c r="K16" s="8">
        <f>IF(A16="","",IF(J16&lt;=IFERROR(VLOOKUP(A16,Produtos!$A:$E,5,FALSE),0),"ABAIXO DO MINIMO","OK"))</f>
        <v/>
      </c>
    </row>
    <row r="17">
      <c r="A17" s="7" t="n"/>
      <c r="B17" s="7">
        <f>IFERROR(VLOOKUP(A17,Produtos!A:B,2,FALSE),"")</f>
        <v/>
      </c>
      <c r="C17" s="7" t="n"/>
      <c r="D17" s="9">
        <f>IFERROR(INDEX(Lotes!$E:$E,MATCH(1,(Lotes!$A:$A=A17)*(Lotes!$C:$C=C17),0)),"")</f>
        <v/>
      </c>
      <c r="E17" s="15">
        <f>IF(D17="","",D17-TODAY())</f>
        <v/>
      </c>
      <c r="F17" s="8">
        <f>IF(D17="","",IF(E17&lt;0,"VENCIDO",IF(E17&lt;=30,"VENCE EM &lt;= 30 DIAS",IF(E17&lt;=60,"ATENCAO (31-60 DIAS)","OK"))))</f>
        <v/>
      </c>
      <c r="G17" s="13">
        <f>SUMIFS(Lancamentos!$G:$G,Lancamentos!$C:$C,$A17,Lancamentos!$E:$E,$C17,Lancamentos!$B:$B,"ENTRADA")</f>
        <v/>
      </c>
      <c r="H17" s="13">
        <f>SUMIFS(Lancamentos!$G:$G,Lancamentos!$C:$C,$A17,Lancamentos!$E:$E,$C17,Lancamentos!$B:$B,"SAIDA_USO")</f>
        <v/>
      </c>
      <c r="I17" s="13">
        <f>SUMIFS(Lancamentos!$G:$G,Lancamentos!$C:$C,$A17,Lancamentos!$E:$E,$C17,Lancamentos!$B:$B,"SAIDA_DESCARTE")</f>
        <v/>
      </c>
      <c r="J17" s="13">
        <f>G17-H17-I17</f>
        <v/>
      </c>
      <c r="K17" s="8">
        <f>IF(A17="","",IF(J17&lt;=IFERROR(VLOOKUP(A17,Produtos!$A:$E,5,FALSE),0),"ABAIXO DO MINIMO","OK"))</f>
        <v/>
      </c>
    </row>
    <row r="18">
      <c r="A18" s="7" t="n"/>
      <c r="B18" s="7">
        <f>IFERROR(VLOOKUP(A18,Produtos!A:B,2,FALSE),"")</f>
        <v/>
      </c>
      <c r="C18" s="7" t="n"/>
      <c r="D18" s="9">
        <f>IFERROR(INDEX(Lotes!$E:$E,MATCH(1,(Lotes!$A:$A=A18)*(Lotes!$C:$C=C18),0)),"")</f>
        <v/>
      </c>
      <c r="E18" s="15">
        <f>IF(D18="","",D18-TODAY())</f>
        <v/>
      </c>
      <c r="F18" s="8">
        <f>IF(D18="","",IF(E18&lt;0,"VENCIDO",IF(E18&lt;=30,"VENCE EM &lt;= 30 DIAS",IF(E18&lt;=60,"ATENCAO (31-60 DIAS)","OK"))))</f>
        <v/>
      </c>
      <c r="G18" s="13">
        <f>SUMIFS(Lancamentos!$G:$G,Lancamentos!$C:$C,$A18,Lancamentos!$E:$E,$C18,Lancamentos!$B:$B,"ENTRADA")</f>
        <v/>
      </c>
      <c r="H18" s="13">
        <f>SUMIFS(Lancamentos!$G:$G,Lancamentos!$C:$C,$A18,Lancamentos!$E:$E,$C18,Lancamentos!$B:$B,"SAIDA_USO")</f>
        <v/>
      </c>
      <c r="I18" s="13">
        <f>SUMIFS(Lancamentos!$G:$G,Lancamentos!$C:$C,$A18,Lancamentos!$E:$E,$C18,Lancamentos!$B:$B,"SAIDA_DESCARTE")</f>
        <v/>
      </c>
      <c r="J18" s="13">
        <f>G18-H18-I18</f>
        <v/>
      </c>
      <c r="K18" s="8">
        <f>IF(A18="","",IF(J18&lt;=IFERROR(VLOOKUP(A18,Produtos!$A:$E,5,FALSE),0),"ABAIXO DO MINIMO","OK"))</f>
        <v/>
      </c>
    </row>
    <row r="19">
      <c r="A19" s="7" t="n"/>
      <c r="B19" s="7">
        <f>IFERROR(VLOOKUP(A19,Produtos!A:B,2,FALSE),"")</f>
        <v/>
      </c>
      <c r="C19" s="7" t="n"/>
      <c r="D19" s="9">
        <f>IFERROR(INDEX(Lotes!$E:$E,MATCH(1,(Lotes!$A:$A=A19)*(Lotes!$C:$C=C19),0)),"")</f>
        <v/>
      </c>
      <c r="E19" s="15">
        <f>IF(D19="","",D19-TODAY())</f>
        <v/>
      </c>
      <c r="F19" s="8">
        <f>IF(D19="","",IF(E19&lt;0,"VENCIDO",IF(E19&lt;=30,"VENCE EM &lt;= 30 DIAS",IF(E19&lt;=60,"ATENCAO (31-60 DIAS)","OK"))))</f>
        <v/>
      </c>
      <c r="G19" s="13">
        <f>SUMIFS(Lancamentos!$G:$G,Lancamentos!$C:$C,$A19,Lancamentos!$E:$E,$C19,Lancamentos!$B:$B,"ENTRADA")</f>
        <v/>
      </c>
      <c r="H19" s="13">
        <f>SUMIFS(Lancamentos!$G:$G,Lancamentos!$C:$C,$A19,Lancamentos!$E:$E,$C19,Lancamentos!$B:$B,"SAIDA_USO")</f>
        <v/>
      </c>
      <c r="I19" s="13">
        <f>SUMIFS(Lancamentos!$G:$G,Lancamentos!$C:$C,$A19,Lancamentos!$E:$E,$C19,Lancamentos!$B:$B,"SAIDA_DESCARTE")</f>
        <v/>
      </c>
      <c r="J19" s="13">
        <f>G19-H19-I19</f>
        <v/>
      </c>
      <c r="K19" s="8">
        <f>IF(A19="","",IF(J19&lt;=IFERROR(VLOOKUP(A19,Produtos!$A:$E,5,FALSE),0),"ABAIXO DO MINIMO","OK"))</f>
        <v/>
      </c>
    </row>
    <row r="20">
      <c r="A20" s="7" t="n"/>
      <c r="B20" s="7">
        <f>IFERROR(VLOOKUP(A20,Produtos!A:B,2,FALSE),"")</f>
        <v/>
      </c>
      <c r="C20" s="7" t="n"/>
      <c r="D20" s="9">
        <f>IFERROR(INDEX(Lotes!$E:$E,MATCH(1,(Lotes!$A:$A=A20)*(Lotes!$C:$C=C20),0)),"")</f>
        <v/>
      </c>
      <c r="E20" s="15">
        <f>IF(D20="","",D20-TODAY())</f>
        <v/>
      </c>
      <c r="F20" s="8">
        <f>IF(D20="","",IF(E20&lt;0,"VENCIDO",IF(E20&lt;=30,"VENCE EM &lt;= 30 DIAS",IF(E20&lt;=60,"ATENCAO (31-60 DIAS)","OK"))))</f>
        <v/>
      </c>
      <c r="G20" s="13">
        <f>SUMIFS(Lancamentos!$G:$G,Lancamentos!$C:$C,$A20,Lancamentos!$E:$E,$C20,Lancamentos!$B:$B,"ENTRADA")</f>
        <v/>
      </c>
      <c r="H20" s="13">
        <f>SUMIFS(Lancamentos!$G:$G,Lancamentos!$C:$C,$A20,Lancamentos!$E:$E,$C20,Lancamentos!$B:$B,"SAIDA_USO")</f>
        <v/>
      </c>
      <c r="I20" s="13">
        <f>SUMIFS(Lancamentos!$G:$G,Lancamentos!$C:$C,$A20,Lancamentos!$E:$E,$C20,Lancamentos!$B:$B,"SAIDA_DESCARTE")</f>
        <v/>
      </c>
      <c r="J20" s="13">
        <f>G20-H20-I20</f>
        <v/>
      </c>
      <c r="K20" s="8">
        <f>IF(A20="","",IF(J20&lt;=IFERROR(VLOOKUP(A20,Produtos!$A:$E,5,FALSE),0),"ABAIXO DO MINIMO","OK"))</f>
        <v/>
      </c>
    </row>
    <row r="21">
      <c r="A21" s="7" t="n"/>
      <c r="B21" s="7">
        <f>IFERROR(VLOOKUP(A21,Produtos!A:B,2,FALSE),"")</f>
        <v/>
      </c>
      <c r="C21" s="7" t="n"/>
      <c r="D21" s="9">
        <f>IFERROR(INDEX(Lotes!$E:$E,MATCH(1,(Lotes!$A:$A=A21)*(Lotes!$C:$C=C21),0)),"")</f>
        <v/>
      </c>
      <c r="E21" s="15">
        <f>IF(D21="","",D21-TODAY())</f>
        <v/>
      </c>
      <c r="F21" s="8">
        <f>IF(D21="","",IF(E21&lt;0,"VENCIDO",IF(E21&lt;=30,"VENCE EM &lt;= 30 DIAS",IF(E21&lt;=60,"ATENCAO (31-60 DIAS)","OK"))))</f>
        <v/>
      </c>
      <c r="G21" s="13">
        <f>SUMIFS(Lancamentos!$G:$G,Lancamentos!$C:$C,$A21,Lancamentos!$E:$E,$C21,Lancamentos!$B:$B,"ENTRADA")</f>
        <v/>
      </c>
      <c r="H21" s="13">
        <f>SUMIFS(Lancamentos!$G:$G,Lancamentos!$C:$C,$A21,Lancamentos!$E:$E,$C21,Lancamentos!$B:$B,"SAIDA_USO")</f>
        <v/>
      </c>
      <c r="I21" s="13">
        <f>SUMIFS(Lancamentos!$G:$G,Lancamentos!$C:$C,$A21,Lancamentos!$E:$E,$C21,Lancamentos!$B:$B,"SAIDA_DESCARTE")</f>
        <v/>
      </c>
      <c r="J21" s="13">
        <f>G21-H21-I21</f>
        <v/>
      </c>
      <c r="K21" s="8">
        <f>IF(A21="","",IF(J21&lt;=IFERROR(VLOOKUP(A21,Produtos!$A:$E,5,FALSE),0),"ABAIXO DO MINIMO","OK"))</f>
        <v/>
      </c>
    </row>
    <row r="22">
      <c r="A22" s="7" t="n"/>
      <c r="B22" s="7">
        <f>IFERROR(VLOOKUP(A22,Produtos!A:B,2,FALSE),"")</f>
        <v/>
      </c>
      <c r="C22" s="7" t="n"/>
      <c r="D22" s="9">
        <f>IFERROR(INDEX(Lotes!$E:$E,MATCH(1,(Lotes!$A:$A=A22)*(Lotes!$C:$C=C22),0)),"")</f>
        <v/>
      </c>
      <c r="E22" s="15">
        <f>IF(D22="","",D22-TODAY())</f>
        <v/>
      </c>
      <c r="F22" s="8">
        <f>IF(D22="","",IF(E22&lt;0,"VENCIDO",IF(E22&lt;=30,"VENCE EM &lt;= 30 DIAS",IF(E22&lt;=60,"ATENCAO (31-60 DIAS)","OK"))))</f>
        <v/>
      </c>
      <c r="G22" s="13">
        <f>SUMIFS(Lancamentos!$G:$G,Lancamentos!$C:$C,$A22,Lancamentos!$E:$E,$C22,Lancamentos!$B:$B,"ENTRADA")</f>
        <v/>
      </c>
      <c r="H22" s="13">
        <f>SUMIFS(Lancamentos!$G:$G,Lancamentos!$C:$C,$A22,Lancamentos!$E:$E,$C22,Lancamentos!$B:$B,"SAIDA_USO")</f>
        <v/>
      </c>
      <c r="I22" s="13">
        <f>SUMIFS(Lancamentos!$G:$G,Lancamentos!$C:$C,$A22,Lancamentos!$E:$E,$C22,Lancamentos!$B:$B,"SAIDA_DESCARTE")</f>
        <v/>
      </c>
      <c r="J22" s="13">
        <f>G22-H22-I22</f>
        <v/>
      </c>
      <c r="K22" s="8">
        <f>IF(A22="","",IF(J22&lt;=IFERROR(VLOOKUP(A22,Produtos!$A:$E,5,FALSE),0),"ABAIXO DO MINIMO","OK"))</f>
        <v/>
      </c>
    </row>
    <row r="23">
      <c r="A23" s="7" t="n"/>
      <c r="B23" s="7">
        <f>IFERROR(VLOOKUP(A23,Produtos!A:B,2,FALSE),"")</f>
        <v/>
      </c>
      <c r="C23" s="7" t="n"/>
      <c r="D23" s="9">
        <f>IFERROR(INDEX(Lotes!$E:$E,MATCH(1,(Lotes!$A:$A=A23)*(Lotes!$C:$C=C23),0)),"")</f>
        <v/>
      </c>
      <c r="E23" s="15">
        <f>IF(D23="","",D23-TODAY())</f>
        <v/>
      </c>
      <c r="F23" s="8">
        <f>IF(D23="","",IF(E23&lt;0,"VENCIDO",IF(E23&lt;=30,"VENCE EM &lt;= 30 DIAS",IF(E23&lt;=60,"ATENCAO (31-60 DIAS)","OK"))))</f>
        <v/>
      </c>
      <c r="G23" s="13">
        <f>SUMIFS(Lancamentos!$G:$G,Lancamentos!$C:$C,$A23,Lancamentos!$E:$E,$C23,Lancamentos!$B:$B,"ENTRADA")</f>
        <v/>
      </c>
      <c r="H23" s="13">
        <f>SUMIFS(Lancamentos!$G:$G,Lancamentos!$C:$C,$A23,Lancamentos!$E:$E,$C23,Lancamentos!$B:$B,"SAIDA_USO")</f>
        <v/>
      </c>
      <c r="I23" s="13">
        <f>SUMIFS(Lancamentos!$G:$G,Lancamentos!$C:$C,$A23,Lancamentos!$E:$E,$C23,Lancamentos!$B:$B,"SAIDA_DESCARTE")</f>
        <v/>
      </c>
      <c r="J23" s="13">
        <f>G23-H23-I23</f>
        <v/>
      </c>
      <c r="K23" s="8">
        <f>IF(A23="","",IF(J23&lt;=IFERROR(VLOOKUP(A23,Produtos!$A:$E,5,FALSE),0),"ABAIXO DO MINIMO","OK"))</f>
        <v/>
      </c>
    </row>
    <row r="24">
      <c r="A24" s="7" t="n"/>
      <c r="B24" s="7">
        <f>IFERROR(VLOOKUP(A24,Produtos!A:B,2,FALSE),"")</f>
        <v/>
      </c>
      <c r="C24" s="7" t="n"/>
      <c r="D24" s="9">
        <f>IFERROR(INDEX(Lotes!$E:$E,MATCH(1,(Lotes!$A:$A=A24)*(Lotes!$C:$C=C24),0)),"")</f>
        <v/>
      </c>
      <c r="E24" s="15">
        <f>IF(D24="","",D24-TODAY())</f>
        <v/>
      </c>
      <c r="F24" s="8">
        <f>IF(D24="","",IF(E24&lt;0,"VENCIDO",IF(E24&lt;=30,"VENCE EM &lt;= 30 DIAS",IF(E24&lt;=60,"ATENCAO (31-60 DIAS)","OK"))))</f>
        <v/>
      </c>
      <c r="G24" s="13">
        <f>SUMIFS(Lancamentos!$G:$G,Lancamentos!$C:$C,$A24,Lancamentos!$E:$E,$C24,Lancamentos!$B:$B,"ENTRADA")</f>
        <v/>
      </c>
      <c r="H24" s="13">
        <f>SUMIFS(Lancamentos!$G:$G,Lancamentos!$C:$C,$A24,Lancamentos!$E:$E,$C24,Lancamentos!$B:$B,"SAIDA_USO")</f>
        <v/>
      </c>
      <c r="I24" s="13">
        <f>SUMIFS(Lancamentos!$G:$G,Lancamentos!$C:$C,$A24,Lancamentos!$E:$E,$C24,Lancamentos!$B:$B,"SAIDA_DESCARTE")</f>
        <v/>
      </c>
      <c r="J24" s="13">
        <f>G24-H24-I24</f>
        <v/>
      </c>
      <c r="K24" s="8">
        <f>IF(A24="","",IF(J24&lt;=IFERROR(VLOOKUP(A24,Produtos!$A:$E,5,FALSE),0),"ABAIXO DO MINIMO","OK"))</f>
        <v/>
      </c>
    </row>
    <row r="25">
      <c r="A25" s="7" t="n"/>
      <c r="B25" s="7">
        <f>IFERROR(VLOOKUP(A25,Produtos!A:B,2,FALSE),"")</f>
        <v/>
      </c>
      <c r="C25" s="7" t="n"/>
      <c r="D25" s="9">
        <f>IFERROR(INDEX(Lotes!$E:$E,MATCH(1,(Lotes!$A:$A=A25)*(Lotes!$C:$C=C25),0)),"")</f>
        <v/>
      </c>
      <c r="E25" s="15">
        <f>IF(D25="","",D25-TODAY())</f>
        <v/>
      </c>
      <c r="F25" s="8">
        <f>IF(D25="","",IF(E25&lt;0,"VENCIDO",IF(E25&lt;=30,"VENCE EM &lt;= 30 DIAS",IF(E25&lt;=60,"ATENCAO (31-60 DIAS)","OK"))))</f>
        <v/>
      </c>
      <c r="G25" s="13">
        <f>SUMIFS(Lancamentos!$G:$G,Lancamentos!$C:$C,$A25,Lancamentos!$E:$E,$C25,Lancamentos!$B:$B,"ENTRADA")</f>
        <v/>
      </c>
      <c r="H25" s="13">
        <f>SUMIFS(Lancamentos!$G:$G,Lancamentos!$C:$C,$A25,Lancamentos!$E:$E,$C25,Lancamentos!$B:$B,"SAIDA_USO")</f>
        <v/>
      </c>
      <c r="I25" s="13">
        <f>SUMIFS(Lancamentos!$G:$G,Lancamentos!$C:$C,$A25,Lancamentos!$E:$E,$C25,Lancamentos!$B:$B,"SAIDA_DESCARTE")</f>
        <v/>
      </c>
      <c r="J25" s="13">
        <f>G25-H25-I25</f>
        <v/>
      </c>
      <c r="K25" s="8">
        <f>IF(A25="","",IF(J25&lt;=IFERROR(VLOOKUP(A25,Produtos!$A:$E,5,FALSE),0),"ABAIXO DO MINIMO","OK"))</f>
        <v/>
      </c>
    </row>
    <row r="26">
      <c r="A26" s="7" t="n"/>
      <c r="B26" s="7">
        <f>IFERROR(VLOOKUP(A26,Produtos!A:B,2,FALSE),"")</f>
        <v/>
      </c>
      <c r="C26" s="7" t="n"/>
      <c r="D26" s="9">
        <f>IFERROR(INDEX(Lotes!$E:$E,MATCH(1,(Lotes!$A:$A=A26)*(Lotes!$C:$C=C26),0)),"")</f>
        <v/>
      </c>
      <c r="E26" s="15">
        <f>IF(D26="","",D26-TODAY())</f>
        <v/>
      </c>
      <c r="F26" s="8">
        <f>IF(D26="","",IF(E26&lt;0,"VENCIDO",IF(E26&lt;=30,"VENCE EM &lt;= 30 DIAS",IF(E26&lt;=60,"ATENCAO (31-60 DIAS)","OK"))))</f>
        <v/>
      </c>
      <c r="G26" s="13">
        <f>SUMIFS(Lancamentos!$G:$G,Lancamentos!$C:$C,$A26,Lancamentos!$E:$E,$C26,Lancamentos!$B:$B,"ENTRADA")</f>
        <v/>
      </c>
      <c r="H26" s="13">
        <f>SUMIFS(Lancamentos!$G:$G,Lancamentos!$C:$C,$A26,Lancamentos!$E:$E,$C26,Lancamentos!$B:$B,"SAIDA_USO")</f>
        <v/>
      </c>
      <c r="I26" s="13">
        <f>SUMIFS(Lancamentos!$G:$G,Lancamentos!$C:$C,$A26,Lancamentos!$E:$E,$C26,Lancamentos!$B:$B,"SAIDA_DESCARTE")</f>
        <v/>
      </c>
      <c r="J26" s="13">
        <f>G26-H26-I26</f>
        <v/>
      </c>
      <c r="K26" s="8">
        <f>IF(A26="","",IF(J26&lt;=IFERROR(VLOOKUP(A26,Produtos!$A:$E,5,FALSE),0),"ABAIXO DO MINIMO","OK"))</f>
        <v/>
      </c>
    </row>
    <row r="27">
      <c r="A27" s="7" t="n"/>
      <c r="B27" s="7">
        <f>IFERROR(VLOOKUP(A27,Produtos!A:B,2,FALSE),"")</f>
        <v/>
      </c>
      <c r="C27" s="7" t="n"/>
      <c r="D27" s="9">
        <f>IFERROR(INDEX(Lotes!$E:$E,MATCH(1,(Lotes!$A:$A=A27)*(Lotes!$C:$C=C27),0)),"")</f>
        <v/>
      </c>
      <c r="E27" s="15">
        <f>IF(D27="","",D27-TODAY())</f>
        <v/>
      </c>
      <c r="F27" s="8">
        <f>IF(D27="","",IF(E27&lt;0,"VENCIDO",IF(E27&lt;=30,"VENCE EM &lt;= 30 DIAS",IF(E27&lt;=60,"ATENCAO (31-60 DIAS)","OK"))))</f>
        <v/>
      </c>
      <c r="G27" s="13">
        <f>SUMIFS(Lancamentos!$G:$G,Lancamentos!$C:$C,$A27,Lancamentos!$E:$E,$C27,Lancamentos!$B:$B,"ENTRADA")</f>
        <v/>
      </c>
      <c r="H27" s="13">
        <f>SUMIFS(Lancamentos!$G:$G,Lancamentos!$C:$C,$A27,Lancamentos!$E:$E,$C27,Lancamentos!$B:$B,"SAIDA_USO")</f>
        <v/>
      </c>
      <c r="I27" s="13">
        <f>SUMIFS(Lancamentos!$G:$G,Lancamentos!$C:$C,$A27,Lancamentos!$E:$E,$C27,Lancamentos!$B:$B,"SAIDA_DESCARTE")</f>
        <v/>
      </c>
      <c r="J27" s="13">
        <f>G27-H27-I27</f>
        <v/>
      </c>
      <c r="K27" s="8">
        <f>IF(A27="","",IF(J27&lt;=IFERROR(VLOOKUP(A27,Produtos!$A:$E,5,FALSE),0),"ABAIXO DO MINIMO","OK"))</f>
        <v/>
      </c>
    </row>
    <row r="28">
      <c r="A28" s="7" t="n"/>
      <c r="B28" s="7">
        <f>IFERROR(VLOOKUP(A28,Produtos!A:B,2,FALSE),"")</f>
        <v/>
      </c>
      <c r="C28" s="7" t="n"/>
      <c r="D28" s="9">
        <f>IFERROR(INDEX(Lotes!$E:$E,MATCH(1,(Lotes!$A:$A=A28)*(Lotes!$C:$C=C28),0)),"")</f>
        <v/>
      </c>
      <c r="E28" s="15">
        <f>IF(D28="","",D28-TODAY())</f>
        <v/>
      </c>
      <c r="F28" s="8">
        <f>IF(D28="","",IF(E28&lt;0,"VENCIDO",IF(E28&lt;=30,"VENCE EM &lt;= 30 DIAS",IF(E28&lt;=60,"ATENCAO (31-60 DIAS)","OK"))))</f>
        <v/>
      </c>
      <c r="G28" s="13">
        <f>SUMIFS(Lancamentos!$G:$G,Lancamentos!$C:$C,$A28,Lancamentos!$E:$E,$C28,Lancamentos!$B:$B,"ENTRADA")</f>
        <v/>
      </c>
      <c r="H28" s="13">
        <f>SUMIFS(Lancamentos!$G:$G,Lancamentos!$C:$C,$A28,Lancamentos!$E:$E,$C28,Lancamentos!$B:$B,"SAIDA_USO")</f>
        <v/>
      </c>
      <c r="I28" s="13">
        <f>SUMIFS(Lancamentos!$G:$G,Lancamentos!$C:$C,$A28,Lancamentos!$E:$E,$C28,Lancamentos!$B:$B,"SAIDA_DESCARTE")</f>
        <v/>
      </c>
      <c r="J28" s="13">
        <f>G28-H28-I28</f>
        <v/>
      </c>
      <c r="K28" s="8">
        <f>IF(A28="","",IF(J28&lt;=IFERROR(VLOOKUP(A28,Produtos!$A:$E,5,FALSE),0),"ABAIXO DO MINIMO","OK"))</f>
        <v/>
      </c>
    </row>
    <row r="29">
      <c r="A29" s="7" t="n"/>
      <c r="B29" s="7">
        <f>IFERROR(VLOOKUP(A29,Produtos!A:B,2,FALSE),"")</f>
        <v/>
      </c>
      <c r="C29" s="7" t="n"/>
      <c r="D29" s="9">
        <f>IFERROR(INDEX(Lotes!$E:$E,MATCH(1,(Lotes!$A:$A=A29)*(Lotes!$C:$C=C29),0)),"")</f>
        <v/>
      </c>
      <c r="E29" s="15">
        <f>IF(D29="","",D29-TODAY())</f>
        <v/>
      </c>
      <c r="F29" s="8">
        <f>IF(D29="","",IF(E29&lt;0,"VENCIDO",IF(E29&lt;=30,"VENCE EM &lt;= 30 DIAS",IF(E29&lt;=60,"ATENCAO (31-60 DIAS)","OK"))))</f>
        <v/>
      </c>
      <c r="G29" s="13">
        <f>SUMIFS(Lancamentos!$G:$G,Lancamentos!$C:$C,$A29,Lancamentos!$E:$E,$C29,Lancamentos!$B:$B,"ENTRADA")</f>
        <v/>
      </c>
      <c r="H29" s="13">
        <f>SUMIFS(Lancamentos!$G:$G,Lancamentos!$C:$C,$A29,Lancamentos!$E:$E,$C29,Lancamentos!$B:$B,"SAIDA_USO")</f>
        <v/>
      </c>
      <c r="I29" s="13">
        <f>SUMIFS(Lancamentos!$G:$G,Lancamentos!$C:$C,$A29,Lancamentos!$E:$E,$C29,Lancamentos!$B:$B,"SAIDA_DESCARTE")</f>
        <v/>
      </c>
      <c r="J29" s="13">
        <f>G29-H29-I29</f>
        <v/>
      </c>
      <c r="K29" s="8">
        <f>IF(A29="","",IF(J29&lt;=IFERROR(VLOOKUP(A29,Produtos!$A:$E,5,FALSE),0),"ABAIXO DO MINIMO","OK"))</f>
        <v/>
      </c>
    </row>
    <row r="30">
      <c r="A30" s="7" t="n"/>
      <c r="B30" s="7">
        <f>IFERROR(VLOOKUP(A30,Produtos!A:B,2,FALSE),"")</f>
        <v/>
      </c>
      <c r="C30" s="7" t="n"/>
      <c r="D30" s="9">
        <f>IFERROR(INDEX(Lotes!$E:$E,MATCH(1,(Lotes!$A:$A=A30)*(Lotes!$C:$C=C30),0)),"")</f>
        <v/>
      </c>
      <c r="E30" s="15">
        <f>IF(D30="","",D30-TODAY())</f>
        <v/>
      </c>
      <c r="F30" s="8">
        <f>IF(D30="","",IF(E30&lt;0,"VENCIDO",IF(E30&lt;=30,"VENCE EM &lt;= 30 DIAS",IF(E30&lt;=60,"ATENCAO (31-60 DIAS)","OK"))))</f>
        <v/>
      </c>
      <c r="G30" s="13">
        <f>SUMIFS(Lancamentos!$G:$G,Lancamentos!$C:$C,$A30,Lancamentos!$E:$E,$C30,Lancamentos!$B:$B,"ENTRADA")</f>
        <v/>
      </c>
      <c r="H30" s="13">
        <f>SUMIFS(Lancamentos!$G:$G,Lancamentos!$C:$C,$A30,Lancamentos!$E:$E,$C30,Lancamentos!$B:$B,"SAIDA_USO")</f>
        <v/>
      </c>
      <c r="I30" s="13">
        <f>SUMIFS(Lancamentos!$G:$G,Lancamentos!$C:$C,$A30,Lancamentos!$E:$E,$C30,Lancamentos!$B:$B,"SAIDA_DESCARTE")</f>
        <v/>
      </c>
      <c r="J30" s="13">
        <f>G30-H30-I30</f>
        <v/>
      </c>
      <c r="K30" s="8">
        <f>IF(A30="","",IF(J30&lt;=IFERROR(VLOOKUP(A30,Produtos!$A:$E,5,FALSE),0),"ABAIXO DO MINIMO","OK"))</f>
        <v/>
      </c>
    </row>
    <row r="31">
      <c r="A31" s="7" t="n"/>
      <c r="B31" s="7">
        <f>IFERROR(VLOOKUP(A31,Produtos!A:B,2,FALSE),"")</f>
        <v/>
      </c>
      <c r="C31" s="7" t="n"/>
      <c r="D31" s="9">
        <f>IFERROR(INDEX(Lotes!$E:$E,MATCH(1,(Lotes!$A:$A=A31)*(Lotes!$C:$C=C31),0)),"")</f>
        <v/>
      </c>
      <c r="E31" s="15">
        <f>IF(D31="","",D31-TODAY())</f>
        <v/>
      </c>
      <c r="F31" s="8">
        <f>IF(D31="","",IF(E31&lt;0,"VENCIDO",IF(E31&lt;=30,"VENCE EM &lt;= 30 DIAS",IF(E31&lt;=60,"ATENCAO (31-60 DIAS)","OK"))))</f>
        <v/>
      </c>
      <c r="G31" s="13">
        <f>SUMIFS(Lancamentos!$G:$G,Lancamentos!$C:$C,$A31,Lancamentos!$E:$E,$C31,Lancamentos!$B:$B,"ENTRADA")</f>
        <v/>
      </c>
      <c r="H31" s="13">
        <f>SUMIFS(Lancamentos!$G:$G,Lancamentos!$C:$C,$A31,Lancamentos!$E:$E,$C31,Lancamentos!$B:$B,"SAIDA_USO")</f>
        <v/>
      </c>
      <c r="I31" s="13">
        <f>SUMIFS(Lancamentos!$G:$G,Lancamentos!$C:$C,$A31,Lancamentos!$E:$E,$C31,Lancamentos!$B:$B,"SAIDA_DESCARTE")</f>
        <v/>
      </c>
      <c r="J31" s="13">
        <f>G31-H31-I31</f>
        <v/>
      </c>
      <c r="K31" s="8">
        <f>IF(A31="","",IF(J31&lt;=IFERROR(VLOOKUP(A31,Produtos!$A:$E,5,FALSE),0),"ABAIXO DO MINIMO","OK"))</f>
        <v/>
      </c>
    </row>
    <row r="32">
      <c r="A32" s="7" t="n"/>
      <c r="B32" s="7">
        <f>IFERROR(VLOOKUP(A32,Produtos!A:B,2,FALSE),"")</f>
        <v/>
      </c>
      <c r="C32" s="7" t="n"/>
      <c r="D32" s="9">
        <f>IFERROR(INDEX(Lotes!$E:$E,MATCH(1,(Lotes!$A:$A=A32)*(Lotes!$C:$C=C32),0)),"")</f>
        <v/>
      </c>
      <c r="E32" s="15">
        <f>IF(D32="","",D32-TODAY())</f>
        <v/>
      </c>
      <c r="F32" s="8">
        <f>IF(D32="","",IF(E32&lt;0,"VENCIDO",IF(E32&lt;=30,"VENCE EM &lt;= 30 DIAS",IF(E32&lt;=60,"ATENCAO (31-60 DIAS)","OK"))))</f>
        <v/>
      </c>
      <c r="G32" s="13">
        <f>SUMIFS(Lancamentos!$G:$G,Lancamentos!$C:$C,$A32,Lancamentos!$E:$E,$C32,Lancamentos!$B:$B,"ENTRADA")</f>
        <v/>
      </c>
      <c r="H32" s="13">
        <f>SUMIFS(Lancamentos!$G:$G,Lancamentos!$C:$C,$A32,Lancamentos!$E:$E,$C32,Lancamentos!$B:$B,"SAIDA_USO")</f>
        <v/>
      </c>
      <c r="I32" s="13">
        <f>SUMIFS(Lancamentos!$G:$G,Lancamentos!$C:$C,$A32,Lancamentos!$E:$E,$C32,Lancamentos!$B:$B,"SAIDA_DESCARTE")</f>
        <v/>
      </c>
      <c r="J32" s="13">
        <f>G32-H32-I32</f>
        <v/>
      </c>
      <c r="K32" s="8">
        <f>IF(A32="","",IF(J32&lt;=IFERROR(VLOOKUP(A32,Produtos!$A:$E,5,FALSE),0),"ABAIXO DO MINIMO","OK"))</f>
        <v/>
      </c>
    </row>
    <row r="33">
      <c r="A33" s="7" t="n"/>
      <c r="B33" s="7">
        <f>IFERROR(VLOOKUP(A33,Produtos!A:B,2,FALSE),"")</f>
        <v/>
      </c>
      <c r="C33" s="7" t="n"/>
      <c r="D33" s="9">
        <f>IFERROR(INDEX(Lotes!$E:$E,MATCH(1,(Lotes!$A:$A=A33)*(Lotes!$C:$C=C33),0)),"")</f>
        <v/>
      </c>
      <c r="E33" s="15">
        <f>IF(D33="","",D33-TODAY())</f>
        <v/>
      </c>
      <c r="F33" s="8">
        <f>IF(D33="","",IF(E33&lt;0,"VENCIDO",IF(E33&lt;=30,"VENCE EM &lt;= 30 DIAS",IF(E33&lt;=60,"ATENCAO (31-60 DIAS)","OK"))))</f>
        <v/>
      </c>
      <c r="G33" s="13">
        <f>SUMIFS(Lancamentos!$G:$G,Lancamentos!$C:$C,$A33,Lancamentos!$E:$E,$C33,Lancamentos!$B:$B,"ENTRADA")</f>
        <v/>
      </c>
      <c r="H33" s="13">
        <f>SUMIFS(Lancamentos!$G:$G,Lancamentos!$C:$C,$A33,Lancamentos!$E:$E,$C33,Lancamentos!$B:$B,"SAIDA_USO")</f>
        <v/>
      </c>
      <c r="I33" s="13">
        <f>SUMIFS(Lancamentos!$G:$G,Lancamentos!$C:$C,$A33,Lancamentos!$E:$E,$C33,Lancamentos!$B:$B,"SAIDA_DESCARTE")</f>
        <v/>
      </c>
      <c r="J33" s="13">
        <f>G33-H33-I33</f>
        <v/>
      </c>
      <c r="K33" s="8">
        <f>IF(A33="","",IF(J33&lt;=IFERROR(VLOOKUP(A33,Produtos!$A:$E,5,FALSE),0),"ABAIXO DO MINIMO","OK"))</f>
        <v/>
      </c>
    </row>
    <row r="34">
      <c r="A34" s="7" t="n"/>
      <c r="B34" s="7">
        <f>IFERROR(VLOOKUP(A34,Produtos!A:B,2,FALSE),"")</f>
        <v/>
      </c>
      <c r="C34" s="7" t="n"/>
      <c r="D34" s="9">
        <f>IFERROR(INDEX(Lotes!$E:$E,MATCH(1,(Lotes!$A:$A=A34)*(Lotes!$C:$C=C34),0)),"")</f>
        <v/>
      </c>
      <c r="E34" s="15">
        <f>IF(D34="","",D34-TODAY())</f>
        <v/>
      </c>
      <c r="F34" s="8">
        <f>IF(D34="","",IF(E34&lt;0,"VENCIDO",IF(E34&lt;=30,"VENCE EM &lt;= 30 DIAS",IF(E34&lt;=60,"ATENCAO (31-60 DIAS)","OK"))))</f>
        <v/>
      </c>
      <c r="G34" s="13">
        <f>SUMIFS(Lancamentos!$G:$G,Lancamentos!$C:$C,$A34,Lancamentos!$E:$E,$C34,Lancamentos!$B:$B,"ENTRADA")</f>
        <v/>
      </c>
      <c r="H34" s="13">
        <f>SUMIFS(Lancamentos!$G:$G,Lancamentos!$C:$C,$A34,Lancamentos!$E:$E,$C34,Lancamentos!$B:$B,"SAIDA_USO")</f>
        <v/>
      </c>
      <c r="I34" s="13">
        <f>SUMIFS(Lancamentos!$G:$G,Lancamentos!$C:$C,$A34,Lancamentos!$E:$E,$C34,Lancamentos!$B:$B,"SAIDA_DESCARTE")</f>
        <v/>
      </c>
      <c r="J34" s="13">
        <f>G34-H34-I34</f>
        <v/>
      </c>
      <c r="K34" s="8">
        <f>IF(A34="","",IF(J34&lt;=IFERROR(VLOOKUP(A34,Produtos!$A:$E,5,FALSE),0),"ABAIXO DO MINIMO","OK"))</f>
        <v/>
      </c>
    </row>
    <row r="35">
      <c r="A35" s="7" t="n"/>
      <c r="B35" s="7">
        <f>IFERROR(VLOOKUP(A35,Produtos!A:B,2,FALSE),"")</f>
        <v/>
      </c>
      <c r="C35" s="7" t="n"/>
      <c r="D35" s="9">
        <f>IFERROR(INDEX(Lotes!$E:$E,MATCH(1,(Lotes!$A:$A=A35)*(Lotes!$C:$C=C35),0)),"")</f>
        <v/>
      </c>
      <c r="E35" s="15">
        <f>IF(D35="","",D35-TODAY())</f>
        <v/>
      </c>
      <c r="F35" s="8">
        <f>IF(D35="","",IF(E35&lt;0,"VENCIDO",IF(E35&lt;=30,"VENCE EM &lt;= 30 DIAS",IF(E35&lt;=60,"ATENCAO (31-60 DIAS)","OK"))))</f>
        <v/>
      </c>
      <c r="G35" s="13">
        <f>SUMIFS(Lancamentos!$G:$G,Lancamentos!$C:$C,$A35,Lancamentos!$E:$E,$C35,Lancamentos!$B:$B,"ENTRADA")</f>
        <v/>
      </c>
      <c r="H35" s="13">
        <f>SUMIFS(Lancamentos!$G:$G,Lancamentos!$C:$C,$A35,Lancamentos!$E:$E,$C35,Lancamentos!$B:$B,"SAIDA_USO")</f>
        <v/>
      </c>
      <c r="I35" s="13">
        <f>SUMIFS(Lancamentos!$G:$G,Lancamentos!$C:$C,$A35,Lancamentos!$E:$E,$C35,Lancamentos!$B:$B,"SAIDA_DESCARTE")</f>
        <v/>
      </c>
      <c r="J35" s="13">
        <f>G35-H35-I35</f>
        <v/>
      </c>
      <c r="K35" s="8">
        <f>IF(A35="","",IF(J35&lt;=IFERROR(VLOOKUP(A35,Produtos!$A:$E,5,FALSE),0),"ABAIXO DO MINIMO","OK"))</f>
        <v/>
      </c>
    </row>
    <row r="36">
      <c r="A36" s="7" t="n"/>
      <c r="B36" s="7">
        <f>IFERROR(VLOOKUP(A36,Produtos!A:B,2,FALSE),"")</f>
        <v/>
      </c>
      <c r="C36" s="7" t="n"/>
      <c r="D36" s="9">
        <f>IFERROR(INDEX(Lotes!$E:$E,MATCH(1,(Lotes!$A:$A=A36)*(Lotes!$C:$C=C36),0)),"")</f>
        <v/>
      </c>
      <c r="E36" s="15">
        <f>IF(D36="","",D36-TODAY())</f>
        <v/>
      </c>
      <c r="F36" s="8">
        <f>IF(D36="","",IF(E36&lt;0,"VENCIDO",IF(E36&lt;=30,"VENCE EM &lt;= 30 DIAS",IF(E36&lt;=60,"ATENCAO (31-60 DIAS)","OK"))))</f>
        <v/>
      </c>
      <c r="G36" s="13">
        <f>SUMIFS(Lancamentos!$G:$G,Lancamentos!$C:$C,$A36,Lancamentos!$E:$E,$C36,Lancamentos!$B:$B,"ENTRADA")</f>
        <v/>
      </c>
      <c r="H36" s="13">
        <f>SUMIFS(Lancamentos!$G:$G,Lancamentos!$C:$C,$A36,Lancamentos!$E:$E,$C36,Lancamentos!$B:$B,"SAIDA_USO")</f>
        <v/>
      </c>
      <c r="I36" s="13">
        <f>SUMIFS(Lancamentos!$G:$G,Lancamentos!$C:$C,$A36,Lancamentos!$E:$E,$C36,Lancamentos!$B:$B,"SAIDA_DESCARTE")</f>
        <v/>
      </c>
      <c r="J36" s="13">
        <f>G36-H36-I36</f>
        <v/>
      </c>
      <c r="K36" s="8">
        <f>IF(A36="","",IF(J36&lt;=IFERROR(VLOOKUP(A36,Produtos!$A:$E,5,FALSE),0),"ABAIXO DO MINIMO","OK"))</f>
        <v/>
      </c>
    </row>
    <row r="37">
      <c r="A37" s="7" t="n"/>
      <c r="B37" s="7">
        <f>IFERROR(VLOOKUP(A37,Produtos!A:B,2,FALSE),"")</f>
        <v/>
      </c>
      <c r="C37" s="7" t="n"/>
      <c r="D37" s="9">
        <f>IFERROR(INDEX(Lotes!$E:$E,MATCH(1,(Lotes!$A:$A=A37)*(Lotes!$C:$C=C37),0)),"")</f>
        <v/>
      </c>
      <c r="E37" s="15">
        <f>IF(D37="","",D37-TODAY())</f>
        <v/>
      </c>
      <c r="F37" s="8">
        <f>IF(D37="","",IF(E37&lt;0,"VENCIDO",IF(E37&lt;=30,"VENCE EM &lt;= 30 DIAS",IF(E37&lt;=60,"ATENCAO (31-60 DIAS)","OK"))))</f>
        <v/>
      </c>
      <c r="G37" s="13">
        <f>SUMIFS(Lancamentos!$G:$G,Lancamentos!$C:$C,$A37,Lancamentos!$E:$E,$C37,Lancamentos!$B:$B,"ENTRADA")</f>
        <v/>
      </c>
      <c r="H37" s="13">
        <f>SUMIFS(Lancamentos!$G:$G,Lancamentos!$C:$C,$A37,Lancamentos!$E:$E,$C37,Lancamentos!$B:$B,"SAIDA_USO")</f>
        <v/>
      </c>
      <c r="I37" s="13">
        <f>SUMIFS(Lancamentos!$G:$G,Lancamentos!$C:$C,$A37,Lancamentos!$E:$E,$C37,Lancamentos!$B:$B,"SAIDA_DESCARTE")</f>
        <v/>
      </c>
      <c r="J37" s="13">
        <f>G37-H37-I37</f>
        <v/>
      </c>
      <c r="K37" s="8">
        <f>IF(A37="","",IF(J37&lt;=IFERROR(VLOOKUP(A37,Produtos!$A:$E,5,FALSE),0),"ABAIXO DO MINIMO","OK"))</f>
        <v/>
      </c>
    </row>
    <row r="38">
      <c r="A38" s="7" t="n"/>
      <c r="B38" s="7">
        <f>IFERROR(VLOOKUP(A38,Produtos!A:B,2,FALSE),"")</f>
        <v/>
      </c>
      <c r="C38" s="7" t="n"/>
      <c r="D38" s="9">
        <f>IFERROR(INDEX(Lotes!$E:$E,MATCH(1,(Lotes!$A:$A=A38)*(Lotes!$C:$C=C38),0)),"")</f>
        <v/>
      </c>
      <c r="E38" s="15">
        <f>IF(D38="","",D38-TODAY())</f>
        <v/>
      </c>
      <c r="F38" s="8">
        <f>IF(D38="","",IF(E38&lt;0,"VENCIDO",IF(E38&lt;=30,"VENCE EM &lt;= 30 DIAS",IF(E38&lt;=60,"ATENCAO (31-60 DIAS)","OK"))))</f>
        <v/>
      </c>
      <c r="G38" s="13">
        <f>SUMIFS(Lancamentos!$G:$G,Lancamentos!$C:$C,$A38,Lancamentos!$E:$E,$C38,Lancamentos!$B:$B,"ENTRADA")</f>
        <v/>
      </c>
      <c r="H38" s="13">
        <f>SUMIFS(Lancamentos!$G:$G,Lancamentos!$C:$C,$A38,Lancamentos!$E:$E,$C38,Lancamentos!$B:$B,"SAIDA_USO")</f>
        <v/>
      </c>
      <c r="I38" s="13">
        <f>SUMIFS(Lancamentos!$G:$G,Lancamentos!$C:$C,$A38,Lancamentos!$E:$E,$C38,Lancamentos!$B:$B,"SAIDA_DESCARTE")</f>
        <v/>
      </c>
      <c r="J38" s="13">
        <f>G38-H38-I38</f>
        <v/>
      </c>
      <c r="K38" s="8">
        <f>IF(A38="","",IF(J38&lt;=IFERROR(VLOOKUP(A38,Produtos!$A:$E,5,FALSE),0),"ABAIXO DO MINIMO","OK"))</f>
        <v/>
      </c>
    </row>
    <row r="39">
      <c r="A39" s="7" t="n"/>
      <c r="B39" s="7">
        <f>IFERROR(VLOOKUP(A39,Produtos!A:B,2,FALSE),"")</f>
        <v/>
      </c>
      <c r="C39" s="7" t="n"/>
      <c r="D39" s="9">
        <f>IFERROR(INDEX(Lotes!$E:$E,MATCH(1,(Lotes!$A:$A=A39)*(Lotes!$C:$C=C39),0)),"")</f>
        <v/>
      </c>
      <c r="E39" s="15">
        <f>IF(D39="","",D39-TODAY())</f>
        <v/>
      </c>
      <c r="F39" s="8">
        <f>IF(D39="","",IF(E39&lt;0,"VENCIDO",IF(E39&lt;=30,"VENCE EM &lt;= 30 DIAS",IF(E39&lt;=60,"ATENCAO (31-60 DIAS)","OK"))))</f>
        <v/>
      </c>
      <c r="G39" s="13">
        <f>SUMIFS(Lancamentos!$G:$G,Lancamentos!$C:$C,$A39,Lancamentos!$E:$E,$C39,Lancamentos!$B:$B,"ENTRADA")</f>
        <v/>
      </c>
      <c r="H39" s="13">
        <f>SUMIFS(Lancamentos!$G:$G,Lancamentos!$C:$C,$A39,Lancamentos!$E:$E,$C39,Lancamentos!$B:$B,"SAIDA_USO")</f>
        <v/>
      </c>
      <c r="I39" s="13">
        <f>SUMIFS(Lancamentos!$G:$G,Lancamentos!$C:$C,$A39,Lancamentos!$E:$E,$C39,Lancamentos!$B:$B,"SAIDA_DESCARTE")</f>
        <v/>
      </c>
      <c r="J39" s="13">
        <f>G39-H39-I39</f>
        <v/>
      </c>
      <c r="K39" s="8">
        <f>IF(A39="","",IF(J39&lt;=IFERROR(VLOOKUP(A39,Produtos!$A:$E,5,FALSE),0),"ABAIXO DO MINIMO","OK"))</f>
        <v/>
      </c>
    </row>
    <row r="40">
      <c r="A40" s="7" t="n"/>
      <c r="B40" s="7">
        <f>IFERROR(VLOOKUP(A40,Produtos!A:B,2,FALSE),"")</f>
        <v/>
      </c>
      <c r="C40" s="7" t="n"/>
      <c r="D40" s="9">
        <f>IFERROR(INDEX(Lotes!$E:$E,MATCH(1,(Lotes!$A:$A=A40)*(Lotes!$C:$C=C40),0)),"")</f>
        <v/>
      </c>
      <c r="E40" s="15">
        <f>IF(D40="","",D40-TODAY())</f>
        <v/>
      </c>
      <c r="F40" s="8">
        <f>IF(D40="","",IF(E40&lt;0,"VENCIDO",IF(E40&lt;=30,"VENCE EM &lt;= 30 DIAS",IF(E40&lt;=60,"ATENCAO (31-60 DIAS)","OK"))))</f>
        <v/>
      </c>
      <c r="G40" s="13">
        <f>SUMIFS(Lancamentos!$G:$G,Lancamentos!$C:$C,$A40,Lancamentos!$E:$E,$C40,Lancamentos!$B:$B,"ENTRADA")</f>
        <v/>
      </c>
      <c r="H40" s="13">
        <f>SUMIFS(Lancamentos!$G:$G,Lancamentos!$C:$C,$A40,Lancamentos!$E:$E,$C40,Lancamentos!$B:$B,"SAIDA_USO")</f>
        <v/>
      </c>
      <c r="I40" s="13">
        <f>SUMIFS(Lancamentos!$G:$G,Lancamentos!$C:$C,$A40,Lancamentos!$E:$E,$C40,Lancamentos!$B:$B,"SAIDA_DESCARTE")</f>
        <v/>
      </c>
      <c r="J40" s="13">
        <f>G40-H40-I40</f>
        <v/>
      </c>
      <c r="K40" s="8">
        <f>IF(A40="","",IF(J40&lt;=IFERROR(VLOOKUP(A40,Produtos!$A:$E,5,FALSE),0),"ABAIXO DO MINIMO","OK"))</f>
        <v/>
      </c>
    </row>
    <row r="41">
      <c r="A41" s="7" t="n"/>
      <c r="B41" s="7">
        <f>IFERROR(VLOOKUP(A41,Produtos!A:B,2,FALSE),"")</f>
        <v/>
      </c>
      <c r="C41" s="7" t="n"/>
      <c r="D41" s="9">
        <f>IFERROR(INDEX(Lotes!$E:$E,MATCH(1,(Lotes!$A:$A=A41)*(Lotes!$C:$C=C41),0)),"")</f>
        <v/>
      </c>
      <c r="E41" s="15">
        <f>IF(D41="","",D41-TODAY())</f>
        <v/>
      </c>
      <c r="F41" s="8">
        <f>IF(D41="","",IF(E41&lt;0,"VENCIDO",IF(E41&lt;=30,"VENCE EM &lt;= 30 DIAS",IF(E41&lt;=60,"ATENCAO (31-60 DIAS)","OK"))))</f>
        <v/>
      </c>
      <c r="G41" s="13">
        <f>SUMIFS(Lancamentos!$G:$G,Lancamentos!$C:$C,$A41,Lancamentos!$E:$E,$C41,Lancamentos!$B:$B,"ENTRADA")</f>
        <v/>
      </c>
      <c r="H41" s="13">
        <f>SUMIFS(Lancamentos!$G:$G,Lancamentos!$C:$C,$A41,Lancamentos!$E:$E,$C41,Lancamentos!$B:$B,"SAIDA_USO")</f>
        <v/>
      </c>
      <c r="I41" s="13">
        <f>SUMIFS(Lancamentos!$G:$G,Lancamentos!$C:$C,$A41,Lancamentos!$E:$E,$C41,Lancamentos!$B:$B,"SAIDA_DESCARTE")</f>
        <v/>
      </c>
      <c r="J41" s="13">
        <f>G41-H41-I41</f>
        <v/>
      </c>
      <c r="K41" s="8">
        <f>IF(A41="","",IF(J41&lt;=IFERROR(VLOOKUP(A41,Produtos!$A:$E,5,FALSE),0),"ABAIXO DO MINIMO","OK"))</f>
        <v/>
      </c>
    </row>
    <row r="42">
      <c r="A42" s="7" t="n"/>
      <c r="B42" s="7">
        <f>IFERROR(VLOOKUP(A42,Produtos!A:B,2,FALSE),"")</f>
        <v/>
      </c>
      <c r="C42" s="7" t="n"/>
      <c r="D42" s="9">
        <f>IFERROR(INDEX(Lotes!$E:$E,MATCH(1,(Lotes!$A:$A=A42)*(Lotes!$C:$C=C42),0)),"")</f>
        <v/>
      </c>
      <c r="E42" s="15">
        <f>IF(D42="","",D42-TODAY())</f>
        <v/>
      </c>
      <c r="F42" s="8">
        <f>IF(D42="","",IF(E42&lt;0,"VENCIDO",IF(E42&lt;=30,"VENCE EM &lt;= 30 DIAS",IF(E42&lt;=60,"ATENCAO (31-60 DIAS)","OK"))))</f>
        <v/>
      </c>
      <c r="G42" s="13">
        <f>SUMIFS(Lancamentos!$G:$G,Lancamentos!$C:$C,$A42,Lancamentos!$E:$E,$C42,Lancamentos!$B:$B,"ENTRADA")</f>
        <v/>
      </c>
      <c r="H42" s="13">
        <f>SUMIFS(Lancamentos!$G:$G,Lancamentos!$C:$C,$A42,Lancamentos!$E:$E,$C42,Lancamentos!$B:$B,"SAIDA_USO")</f>
        <v/>
      </c>
      <c r="I42" s="13">
        <f>SUMIFS(Lancamentos!$G:$G,Lancamentos!$C:$C,$A42,Lancamentos!$E:$E,$C42,Lancamentos!$B:$B,"SAIDA_DESCARTE")</f>
        <v/>
      </c>
      <c r="J42" s="13">
        <f>G42-H42-I42</f>
        <v/>
      </c>
      <c r="K42" s="8">
        <f>IF(A42="","",IF(J42&lt;=IFERROR(VLOOKUP(A42,Produtos!$A:$E,5,FALSE),0),"ABAIXO DO MINIMO","OK"))</f>
        <v/>
      </c>
    </row>
    <row r="43">
      <c r="A43" s="7" t="n"/>
      <c r="B43" s="7">
        <f>IFERROR(VLOOKUP(A43,Produtos!A:B,2,FALSE),"")</f>
        <v/>
      </c>
      <c r="C43" s="7" t="n"/>
      <c r="D43" s="9">
        <f>IFERROR(INDEX(Lotes!$E:$E,MATCH(1,(Lotes!$A:$A=A43)*(Lotes!$C:$C=C43),0)),"")</f>
        <v/>
      </c>
      <c r="E43" s="15">
        <f>IF(D43="","",D43-TODAY())</f>
        <v/>
      </c>
      <c r="F43" s="8">
        <f>IF(D43="","",IF(E43&lt;0,"VENCIDO",IF(E43&lt;=30,"VENCE EM &lt;= 30 DIAS",IF(E43&lt;=60,"ATENCAO (31-60 DIAS)","OK"))))</f>
        <v/>
      </c>
      <c r="G43" s="13">
        <f>SUMIFS(Lancamentos!$G:$G,Lancamentos!$C:$C,$A43,Lancamentos!$E:$E,$C43,Lancamentos!$B:$B,"ENTRADA")</f>
        <v/>
      </c>
      <c r="H43" s="13">
        <f>SUMIFS(Lancamentos!$G:$G,Lancamentos!$C:$C,$A43,Lancamentos!$E:$E,$C43,Lancamentos!$B:$B,"SAIDA_USO")</f>
        <v/>
      </c>
      <c r="I43" s="13">
        <f>SUMIFS(Lancamentos!$G:$G,Lancamentos!$C:$C,$A43,Lancamentos!$E:$E,$C43,Lancamentos!$B:$B,"SAIDA_DESCARTE")</f>
        <v/>
      </c>
      <c r="J43" s="13">
        <f>G43-H43-I43</f>
        <v/>
      </c>
      <c r="K43" s="8">
        <f>IF(A43="","",IF(J43&lt;=IFERROR(VLOOKUP(A43,Produtos!$A:$E,5,FALSE),0),"ABAIXO DO MINIMO","OK"))</f>
        <v/>
      </c>
    </row>
    <row r="44">
      <c r="A44" s="7" t="n"/>
      <c r="B44" s="7">
        <f>IFERROR(VLOOKUP(A44,Produtos!A:B,2,FALSE),"")</f>
        <v/>
      </c>
      <c r="C44" s="7" t="n"/>
      <c r="D44" s="9">
        <f>IFERROR(INDEX(Lotes!$E:$E,MATCH(1,(Lotes!$A:$A=A44)*(Lotes!$C:$C=C44),0)),"")</f>
        <v/>
      </c>
      <c r="E44" s="15">
        <f>IF(D44="","",D44-TODAY())</f>
        <v/>
      </c>
      <c r="F44" s="8">
        <f>IF(D44="","",IF(E44&lt;0,"VENCIDO",IF(E44&lt;=30,"VENCE EM &lt;= 30 DIAS",IF(E44&lt;=60,"ATENCAO (31-60 DIAS)","OK"))))</f>
        <v/>
      </c>
      <c r="G44" s="13">
        <f>SUMIFS(Lancamentos!$G:$G,Lancamentos!$C:$C,$A44,Lancamentos!$E:$E,$C44,Lancamentos!$B:$B,"ENTRADA")</f>
        <v/>
      </c>
      <c r="H44" s="13">
        <f>SUMIFS(Lancamentos!$G:$G,Lancamentos!$C:$C,$A44,Lancamentos!$E:$E,$C44,Lancamentos!$B:$B,"SAIDA_USO")</f>
        <v/>
      </c>
      <c r="I44" s="13">
        <f>SUMIFS(Lancamentos!$G:$G,Lancamentos!$C:$C,$A44,Lancamentos!$E:$E,$C44,Lancamentos!$B:$B,"SAIDA_DESCARTE")</f>
        <v/>
      </c>
      <c r="J44" s="13">
        <f>G44-H44-I44</f>
        <v/>
      </c>
      <c r="K44" s="8">
        <f>IF(A44="","",IF(J44&lt;=IFERROR(VLOOKUP(A44,Produtos!$A:$E,5,FALSE),0),"ABAIXO DO MINIMO","OK"))</f>
        <v/>
      </c>
    </row>
    <row r="45">
      <c r="A45" s="7" t="n"/>
      <c r="B45" s="7">
        <f>IFERROR(VLOOKUP(A45,Produtos!A:B,2,FALSE),"")</f>
        <v/>
      </c>
      <c r="C45" s="7" t="n"/>
      <c r="D45" s="9">
        <f>IFERROR(INDEX(Lotes!$E:$E,MATCH(1,(Lotes!$A:$A=A45)*(Lotes!$C:$C=C45),0)),"")</f>
        <v/>
      </c>
      <c r="E45" s="15">
        <f>IF(D45="","",D45-TODAY())</f>
        <v/>
      </c>
      <c r="F45" s="8">
        <f>IF(D45="","",IF(E45&lt;0,"VENCIDO",IF(E45&lt;=30,"VENCE EM &lt;= 30 DIAS",IF(E45&lt;=60,"ATENCAO (31-60 DIAS)","OK"))))</f>
        <v/>
      </c>
      <c r="G45" s="13">
        <f>SUMIFS(Lancamentos!$G:$G,Lancamentos!$C:$C,$A45,Lancamentos!$E:$E,$C45,Lancamentos!$B:$B,"ENTRADA")</f>
        <v/>
      </c>
      <c r="H45" s="13">
        <f>SUMIFS(Lancamentos!$G:$G,Lancamentos!$C:$C,$A45,Lancamentos!$E:$E,$C45,Lancamentos!$B:$B,"SAIDA_USO")</f>
        <v/>
      </c>
      <c r="I45" s="13">
        <f>SUMIFS(Lancamentos!$G:$G,Lancamentos!$C:$C,$A45,Lancamentos!$E:$E,$C45,Lancamentos!$B:$B,"SAIDA_DESCARTE")</f>
        <v/>
      </c>
      <c r="J45" s="13">
        <f>G45-H45-I45</f>
        <v/>
      </c>
      <c r="K45" s="8">
        <f>IF(A45="","",IF(J45&lt;=IFERROR(VLOOKUP(A45,Produtos!$A:$E,5,FALSE),0),"ABAIXO DO MINIMO","OK"))</f>
        <v/>
      </c>
    </row>
    <row r="46">
      <c r="A46" s="7" t="n"/>
      <c r="B46" s="7">
        <f>IFERROR(VLOOKUP(A46,Produtos!A:B,2,FALSE),"")</f>
        <v/>
      </c>
      <c r="C46" s="7" t="n"/>
      <c r="D46" s="9">
        <f>IFERROR(INDEX(Lotes!$E:$E,MATCH(1,(Lotes!$A:$A=A46)*(Lotes!$C:$C=C46),0)),"")</f>
        <v/>
      </c>
      <c r="E46" s="15">
        <f>IF(D46="","",D46-TODAY())</f>
        <v/>
      </c>
      <c r="F46" s="8">
        <f>IF(D46="","",IF(E46&lt;0,"VENCIDO",IF(E46&lt;=30,"VENCE EM &lt;= 30 DIAS",IF(E46&lt;=60,"ATENCAO (31-60 DIAS)","OK"))))</f>
        <v/>
      </c>
      <c r="G46" s="13">
        <f>SUMIFS(Lancamentos!$G:$G,Lancamentos!$C:$C,$A46,Lancamentos!$E:$E,$C46,Lancamentos!$B:$B,"ENTRADA")</f>
        <v/>
      </c>
      <c r="H46" s="13">
        <f>SUMIFS(Lancamentos!$G:$G,Lancamentos!$C:$C,$A46,Lancamentos!$E:$E,$C46,Lancamentos!$B:$B,"SAIDA_USO")</f>
        <v/>
      </c>
      <c r="I46" s="13">
        <f>SUMIFS(Lancamentos!$G:$G,Lancamentos!$C:$C,$A46,Lancamentos!$E:$E,$C46,Lancamentos!$B:$B,"SAIDA_DESCARTE")</f>
        <v/>
      </c>
      <c r="J46" s="13">
        <f>G46-H46-I46</f>
        <v/>
      </c>
      <c r="K46" s="8">
        <f>IF(A46="","",IF(J46&lt;=IFERROR(VLOOKUP(A46,Produtos!$A:$E,5,FALSE),0),"ABAIXO DO MINIMO","OK"))</f>
        <v/>
      </c>
    </row>
    <row r="47">
      <c r="A47" s="7" t="n"/>
      <c r="B47" s="7">
        <f>IFERROR(VLOOKUP(A47,Produtos!A:B,2,FALSE),"")</f>
        <v/>
      </c>
      <c r="C47" s="7" t="n"/>
      <c r="D47" s="9">
        <f>IFERROR(INDEX(Lotes!$E:$E,MATCH(1,(Lotes!$A:$A=A47)*(Lotes!$C:$C=C47),0)),"")</f>
        <v/>
      </c>
      <c r="E47" s="15">
        <f>IF(D47="","",D47-TODAY())</f>
        <v/>
      </c>
      <c r="F47" s="8">
        <f>IF(D47="","",IF(E47&lt;0,"VENCIDO",IF(E47&lt;=30,"VENCE EM &lt;= 30 DIAS",IF(E47&lt;=60,"ATENCAO (31-60 DIAS)","OK"))))</f>
        <v/>
      </c>
      <c r="G47" s="13">
        <f>SUMIFS(Lancamentos!$G:$G,Lancamentos!$C:$C,$A47,Lancamentos!$E:$E,$C47,Lancamentos!$B:$B,"ENTRADA")</f>
        <v/>
      </c>
      <c r="H47" s="13">
        <f>SUMIFS(Lancamentos!$G:$G,Lancamentos!$C:$C,$A47,Lancamentos!$E:$E,$C47,Lancamentos!$B:$B,"SAIDA_USO")</f>
        <v/>
      </c>
      <c r="I47" s="13">
        <f>SUMIFS(Lancamentos!$G:$G,Lancamentos!$C:$C,$A47,Lancamentos!$E:$E,$C47,Lancamentos!$B:$B,"SAIDA_DESCARTE")</f>
        <v/>
      </c>
      <c r="J47" s="13">
        <f>G47-H47-I47</f>
        <v/>
      </c>
      <c r="K47" s="8">
        <f>IF(A47="","",IF(J47&lt;=IFERROR(VLOOKUP(A47,Produtos!$A:$E,5,FALSE),0),"ABAIXO DO MINIMO","OK"))</f>
        <v/>
      </c>
    </row>
    <row r="48">
      <c r="A48" s="7" t="n"/>
      <c r="B48" s="7">
        <f>IFERROR(VLOOKUP(A48,Produtos!A:B,2,FALSE),"")</f>
        <v/>
      </c>
      <c r="C48" s="7" t="n"/>
      <c r="D48" s="9">
        <f>IFERROR(INDEX(Lotes!$E:$E,MATCH(1,(Lotes!$A:$A=A48)*(Lotes!$C:$C=C48),0)),"")</f>
        <v/>
      </c>
      <c r="E48" s="15">
        <f>IF(D48="","",D48-TODAY())</f>
        <v/>
      </c>
      <c r="F48" s="8">
        <f>IF(D48="","",IF(E48&lt;0,"VENCIDO",IF(E48&lt;=30,"VENCE EM &lt;= 30 DIAS",IF(E48&lt;=60,"ATENCAO (31-60 DIAS)","OK"))))</f>
        <v/>
      </c>
      <c r="G48" s="13">
        <f>SUMIFS(Lancamentos!$G:$G,Lancamentos!$C:$C,$A48,Lancamentos!$E:$E,$C48,Lancamentos!$B:$B,"ENTRADA")</f>
        <v/>
      </c>
      <c r="H48" s="13">
        <f>SUMIFS(Lancamentos!$G:$G,Lancamentos!$C:$C,$A48,Lancamentos!$E:$E,$C48,Lancamentos!$B:$B,"SAIDA_USO")</f>
        <v/>
      </c>
      <c r="I48" s="13">
        <f>SUMIFS(Lancamentos!$G:$G,Lancamentos!$C:$C,$A48,Lancamentos!$E:$E,$C48,Lancamentos!$B:$B,"SAIDA_DESCARTE")</f>
        <v/>
      </c>
      <c r="J48" s="13">
        <f>G48-H48-I48</f>
        <v/>
      </c>
      <c r="K48" s="8">
        <f>IF(A48="","",IF(J48&lt;=IFERROR(VLOOKUP(A48,Produtos!$A:$E,5,FALSE),0),"ABAIXO DO MINIMO","OK"))</f>
        <v/>
      </c>
    </row>
    <row r="49">
      <c r="A49" s="7" t="n"/>
      <c r="B49" s="7">
        <f>IFERROR(VLOOKUP(A49,Produtos!A:B,2,FALSE),"")</f>
        <v/>
      </c>
      <c r="C49" s="7" t="n"/>
      <c r="D49" s="9">
        <f>IFERROR(INDEX(Lotes!$E:$E,MATCH(1,(Lotes!$A:$A=A49)*(Lotes!$C:$C=C49),0)),"")</f>
        <v/>
      </c>
      <c r="E49" s="15">
        <f>IF(D49="","",D49-TODAY())</f>
        <v/>
      </c>
      <c r="F49" s="8">
        <f>IF(D49="","",IF(E49&lt;0,"VENCIDO",IF(E49&lt;=30,"VENCE EM &lt;= 30 DIAS",IF(E49&lt;=60,"ATENCAO (31-60 DIAS)","OK"))))</f>
        <v/>
      </c>
      <c r="G49" s="13">
        <f>SUMIFS(Lancamentos!$G:$G,Lancamentos!$C:$C,$A49,Lancamentos!$E:$E,$C49,Lancamentos!$B:$B,"ENTRADA")</f>
        <v/>
      </c>
      <c r="H49" s="13">
        <f>SUMIFS(Lancamentos!$G:$G,Lancamentos!$C:$C,$A49,Lancamentos!$E:$E,$C49,Lancamentos!$B:$B,"SAIDA_USO")</f>
        <v/>
      </c>
      <c r="I49" s="13">
        <f>SUMIFS(Lancamentos!$G:$G,Lancamentos!$C:$C,$A49,Lancamentos!$E:$E,$C49,Lancamentos!$B:$B,"SAIDA_DESCARTE")</f>
        <v/>
      </c>
      <c r="J49" s="13">
        <f>G49-H49-I49</f>
        <v/>
      </c>
      <c r="K49" s="8">
        <f>IF(A49="","",IF(J49&lt;=IFERROR(VLOOKUP(A49,Produtos!$A:$E,5,FALSE),0),"ABAIXO DO MINIMO","OK"))</f>
        <v/>
      </c>
    </row>
    <row r="50">
      <c r="A50" s="7" t="n"/>
      <c r="B50" s="7">
        <f>IFERROR(VLOOKUP(A50,Produtos!A:B,2,FALSE),"")</f>
        <v/>
      </c>
      <c r="C50" s="7" t="n"/>
      <c r="D50" s="9">
        <f>IFERROR(INDEX(Lotes!$E:$E,MATCH(1,(Lotes!$A:$A=A50)*(Lotes!$C:$C=C50),0)),"")</f>
        <v/>
      </c>
      <c r="E50" s="15">
        <f>IF(D50="","",D50-TODAY())</f>
        <v/>
      </c>
      <c r="F50" s="8">
        <f>IF(D50="","",IF(E50&lt;0,"VENCIDO",IF(E50&lt;=30,"VENCE EM &lt;= 30 DIAS",IF(E50&lt;=60,"ATENCAO (31-60 DIAS)","OK"))))</f>
        <v/>
      </c>
      <c r="G50" s="13">
        <f>SUMIFS(Lancamentos!$G:$G,Lancamentos!$C:$C,$A50,Lancamentos!$E:$E,$C50,Lancamentos!$B:$B,"ENTRADA")</f>
        <v/>
      </c>
      <c r="H50" s="13">
        <f>SUMIFS(Lancamentos!$G:$G,Lancamentos!$C:$C,$A50,Lancamentos!$E:$E,$C50,Lancamentos!$B:$B,"SAIDA_USO")</f>
        <v/>
      </c>
      <c r="I50" s="13">
        <f>SUMIFS(Lancamentos!$G:$G,Lancamentos!$C:$C,$A50,Lancamentos!$E:$E,$C50,Lancamentos!$B:$B,"SAIDA_DESCARTE")</f>
        <v/>
      </c>
      <c r="J50" s="13">
        <f>G50-H50-I50</f>
        <v/>
      </c>
      <c r="K50" s="8">
        <f>IF(A50="","",IF(J50&lt;=IFERROR(VLOOKUP(A50,Produtos!$A:$E,5,FALSE),0),"ABAIXO DO MINIMO","OK"))</f>
        <v/>
      </c>
    </row>
    <row r="51">
      <c r="A51" s="7" t="n"/>
      <c r="B51" s="7">
        <f>IFERROR(VLOOKUP(A51,Produtos!A:B,2,FALSE),"")</f>
        <v/>
      </c>
      <c r="C51" s="7" t="n"/>
      <c r="D51" s="9">
        <f>IFERROR(INDEX(Lotes!$E:$E,MATCH(1,(Lotes!$A:$A=A51)*(Lotes!$C:$C=C51),0)),"")</f>
        <v/>
      </c>
      <c r="E51" s="15">
        <f>IF(D51="","",D51-TODAY())</f>
        <v/>
      </c>
      <c r="F51" s="8">
        <f>IF(D51="","",IF(E51&lt;0,"VENCIDO",IF(E51&lt;=30,"VENCE EM &lt;= 30 DIAS",IF(E51&lt;=60,"ATENCAO (31-60 DIAS)","OK"))))</f>
        <v/>
      </c>
      <c r="G51" s="13">
        <f>SUMIFS(Lancamentos!$G:$G,Lancamentos!$C:$C,$A51,Lancamentos!$E:$E,$C51,Lancamentos!$B:$B,"ENTRADA")</f>
        <v/>
      </c>
      <c r="H51" s="13">
        <f>SUMIFS(Lancamentos!$G:$G,Lancamentos!$C:$C,$A51,Lancamentos!$E:$E,$C51,Lancamentos!$B:$B,"SAIDA_USO")</f>
        <v/>
      </c>
      <c r="I51" s="13">
        <f>SUMIFS(Lancamentos!$G:$G,Lancamentos!$C:$C,$A51,Lancamentos!$E:$E,$C51,Lancamentos!$B:$B,"SAIDA_DESCARTE")</f>
        <v/>
      </c>
      <c r="J51" s="13">
        <f>G51-H51-I51</f>
        <v/>
      </c>
      <c r="K51" s="8">
        <f>IF(A51="","",IF(J51&lt;=IFERROR(VLOOKUP(A51,Produtos!$A:$E,5,FALSE),0),"ABAIXO DO MINIMO","OK"))</f>
        <v/>
      </c>
    </row>
    <row r="52">
      <c r="A52" s="7" t="n"/>
      <c r="B52" s="7">
        <f>IFERROR(VLOOKUP(A52,Produtos!A:B,2,FALSE),"")</f>
        <v/>
      </c>
      <c r="C52" s="7" t="n"/>
      <c r="D52" s="9">
        <f>IFERROR(INDEX(Lotes!$E:$E,MATCH(1,(Lotes!$A:$A=A52)*(Lotes!$C:$C=C52),0)),"")</f>
        <v/>
      </c>
      <c r="E52" s="15">
        <f>IF(D52="","",D52-TODAY())</f>
        <v/>
      </c>
      <c r="F52" s="8">
        <f>IF(D52="","",IF(E52&lt;0,"VENCIDO",IF(E52&lt;=30,"VENCE EM &lt;= 30 DIAS",IF(E52&lt;=60,"ATENCAO (31-60 DIAS)","OK"))))</f>
        <v/>
      </c>
      <c r="G52" s="13">
        <f>SUMIFS(Lancamentos!$G:$G,Lancamentos!$C:$C,$A52,Lancamentos!$E:$E,$C52,Lancamentos!$B:$B,"ENTRADA")</f>
        <v/>
      </c>
      <c r="H52" s="13">
        <f>SUMIFS(Lancamentos!$G:$G,Lancamentos!$C:$C,$A52,Lancamentos!$E:$E,$C52,Lancamentos!$B:$B,"SAIDA_USO")</f>
        <v/>
      </c>
      <c r="I52" s="13">
        <f>SUMIFS(Lancamentos!$G:$G,Lancamentos!$C:$C,$A52,Lancamentos!$E:$E,$C52,Lancamentos!$B:$B,"SAIDA_DESCARTE")</f>
        <v/>
      </c>
      <c r="J52" s="13">
        <f>G52-H52-I52</f>
        <v/>
      </c>
      <c r="K52" s="8">
        <f>IF(A52="","",IF(J52&lt;=IFERROR(VLOOKUP(A52,Produtos!$A:$E,5,FALSE),0),"ABAIXO DO MINIMO","OK"))</f>
        <v/>
      </c>
    </row>
    <row r="53">
      <c r="A53" s="7" t="n"/>
      <c r="B53" s="7">
        <f>IFERROR(VLOOKUP(A53,Produtos!A:B,2,FALSE),"")</f>
        <v/>
      </c>
      <c r="C53" s="7" t="n"/>
      <c r="D53" s="9">
        <f>IFERROR(INDEX(Lotes!$E:$E,MATCH(1,(Lotes!$A:$A=A53)*(Lotes!$C:$C=C53),0)),"")</f>
        <v/>
      </c>
      <c r="E53" s="15">
        <f>IF(D53="","",D53-TODAY())</f>
        <v/>
      </c>
      <c r="F53" s="8">
        <f>IF(D53="","",IF(E53&lt;0,"VENCIDO",IF(E53&lt;=30,"VENCE EM &lt;= 30 DIAS",IF(E53&lt;=60,"ATENCAO (31-60 DIAS)","OK"))))</f>
        <v/>
      </c>
      <c r="G53" s="13">
        <f>SUMIFS(Lancamentos!$G:$G,Lancamentos!$C:$C,$A53,Lancamentos!$E:$E,$C53,Lancamentos!$B:$B,"ENTRADA")</f>
        <v/>
      </c>
      <c r="H53" s="13">
        <f>SUMIFS(Lancamentos!$G:$G,Lancamentos!$C:$C,$A53,Lancamentos!$E:$E,$C53,Lancamentos!$B:$B,"SAIDA_USO")</f>
        <v/>
      </c>
      <c r="I53" s="13">
        <f>SUMIFS(Lancamentos!$G:$G,Lancamentos!$C:$C,$A53,Lancamentos!$E:$E,$C53,Lancamentos!$B:$B,"SAIDA_DESCARTE")</f>
        <v/>
      </c>
      <c r="J53" s="13">
        <f>G53-H53-I53</f>
        <v/>
      </c>
      <c r="K53" s="8">
        <f>IF(A53="","",IF(J53&lt;=IFERROR(VLOOKUP(A53,Produtos!$A:$E,5,FALSE),0),"ABAIXO DO MINIMO","OK"))</f>
        <v/>
      </c>
    </row>
    <row r="54">
      <c r="A54" s="7" t="n"/>
      <c r="B54" s="7">
        <f>IFERROR(VLOOKUP(A54,Produtos!A:B,2,FALSE),"")</f>
        <v/>
      </c>
      <c r="C54" s="7" t="n"/>
      <c r="D54" s="9">
        <f>IFERROR(INDEX(Lotes!$E:$E,MATCH(1,(Lotes!$A:$A=A54)*(Lotes!$C:$C=C54),0)),"")</f>
        <v/>
      </c>
      <c r="E54" s="15">
        <f>IF(D54="","",D54-TODAY())</f>
        <v/>
      </c>
      <c r="F54" s="8">
        <f>IF(D54="","",IF(E54&lt;0,"VENCIDO",IF(E54&lt;=30,"VENCE EM &lt;= 30 DIAS",IF(E54&lt;=60,"ATENCAO (31-60 DIAS)","OK"))))</f>
        <v/>
      </c>
      <c r="G54" s="13">
        <f>SUMIFS(Lancamentos!$G:$G,Lancamentos!$C:$C,$A54,Lancamentos!$E:$E,$C54,Lancamentos!$B:$B,"ENTRADA")</f>
        <v/>
      </c>
      <c r="H54" s="13">
        <f>SUMIFS(Lancamentos!$G:$G,Lancamentos!$C:$C,$A54,Lancamentos!$E:$E,$C54,Lancamentos!$B:$B,"SAIDA_USO")</f>
        <v/>
      </c>
      <c r="I54" s="13">
        <f>SUMIFS(Lancamentos!$G:$G,Lancamentos!$C:$C,$A54,Lancamentos!$E:$E,$C54,Lancamentos!$B:$B,"SAIDA_DESCARTE")</f>
        <v/>
      </c>
      <c r="J54" s="13">
        <f>G54-H54-I54</f>
        <v/>
      </c>
      <c r="K54" s="8">
        <f>IF(A54="","",IF(J54&lt;=IFERROR(VLOOKUP(A54,Produtos!$A:$E,5,FALSE),0),"ABAIXO DO MINIMO","OK"))</f>
        <v/>
      </c>
    </row>
    <row r="55">
      <c r="A55" s="7" t="n"/>
      <c r="B55" s="7">
        <f>IFERROR(VLOOKUP(A55,Produtos!A:B,2,FALSE),"")</f>
        <v/>
      </c>
      <c r="C55" s="7" t="n"/>
      <c r="D55" s="9">
        <f>IFERROR(INDEX(Lotes!$E:$E,MATCH(1,(Lotes!$A:$A=A55)*(Lotes!$C:$C=C55),0)),"")</f>
        <v/>
      </c>
      <c r="E55" s="15">
        <f>IF(D55="","",D55-TODAY())</f>
        <v/>
      </c>
      <c r="F55" s="8">
        <f>IF(D55="","",IF(E55&lt;0,"VENCIDO",IF(E55&lt;=30,"VENCE EM &lt;= 30 DIAS",IF(E55&lt;=60,"ATENCAO (31-60 DIAS)","OK"))))</f>
        <v/>
      </c>
      <c r="G55" s="13">
        <f>SUMIFS(Lancamentos!$G:$G,Lancamentos!$C:$C,$A55,Lancamentos!$E:$E,$C55,Lancamentos!$B:$B,"ENTRADA")</f>
        <v/>
      </c>
      <c r="H55" s="13">
        <f>SUMIFS(Lancamentos!$G:$G,Lancamentos!$C:$C,$A55,Lancamentos!$E:$E,$C55,Lancamentos!$B:$B,"SAIDA_USO")</f>
        <v/>
      </c>
      <c r="I55" s="13">
        <f>SUMIFS(Lancamentos!$G:$G,Lancamentos!$C:$C,$A55,Lancamentos!$E:$E,$C55,Lancamentos!$B:$B,"SAIDA_DESCARTE")</f>
        <v/>
      </c>
      <c r="J55" s="13">
        <f>G55-H55-I55</f>
        <v/>
      </c>
      <c r="K55" s="8">
        <f>IF(A55="","",IF(J55&lt;=IFERROR(VLOOKUP(A55,Produtos!$A:$E,5,FALSE),0),"ABAIXO DO MINIMO","OK"))</f>
        <v/>
      </c>
    </row>
    <row r="56">
      <c r="A56" s="7" t="n"/>
      <c r="B56" s="7">
        <f>IFERROR(VLOOKUP(A56,Produtos!A:B,2,FALSE),"")</f>
        <v/>
      </c>
      <c r="C56" s="7" t="n"/>
      <c r="D56" s="9">
        <f>IFERROR(INDEX(Lotes!$E:$E,MATCH(1,(Lotes!$A:$A=A56)*(Lotes!$C:$C=C56),0)),"")</f>
        <v/>
      </c>
      <c r="E56" s="15">
        <f>IF(D56="","",D56-TODAY())</f>
        <v/>
      </c>
      <c r="F56" s="8">
        <f>IF(D56="","",IF(E56&lt;0,"VENCIDO",IF(E56&lt;=30,"VENCE EM &lt;= 30 DIAS",IF(E56&lt;=60,"ATENCAO (31-60 DIAS)","OK"))))</f>
        <v/>
      </c>
      <c r="G56" s="13">
        <f>SUMIFS(Lancamentos!$G:$G,Lancamentos!$C:$C,$A56,Lancamentos!$E:$E,$C56,Lancamentos!$B:$B,"ENTRADA")</f>
        <v/>
      </c>
      <c r="H56" s="13">
        <f>SUMIFS(Lancamentos!$G:$G,Lancamentos!$C:$C,$A56,Lancamentos!$E:$E,$C56,Lancamentos!$B:$B,"SAIDA_USO")</f>
        <v/>
      </c>
      <c r="I56" s="13">
        <f>SUMIFS(Lancamentos!$G:$G,Lancamentos!$C:$C,$A56,Lancamentos!$E:$E,$C56,Lancamentos!$B:$B,"SAIDA_DESCARTE")</f>
        <v/>
      </c>
      <c r="J56" s="13">
        <f>G56-H56-I56</f>
        <v/>
      </c>
      <c r="K56" s="8">
        <f>IF(A56="","",IF(J56&lt;=IFERROR(VLOOKUP(A56,Produtos!$A:$E,5,FALSE),0),"ABAIXO DO MINIMO","OK"))</f>
        <v/>
      </c>
    </row>
    <row r="57">
      <c r="A57" s="7" t="n"/>
      <c r="B57" s="7">
        <f>IFERROR(VLOOKUP(A57,Produtos!A:B,2,FALSE),"")</f>
        <v/>
      </c>
      <c r="C57" s="7" t="n"/>
      <c r="D57" s="9">
        <f>IFERROR(INDEX(Lotes!$E:$E,MATCH(1,(Lotes!$A:$A=A57)*(Lotes!$C:$C=C57),0)),"")</f>
        <v/>
      </c>
      <c r="E57" s="15">
        <f>IF(D57="","",D57-TODAY())</f>
        <v/>
      </c>
      <c r="F57" s="8">
        <f>IF(D57="","",IF(E57&lt;0,"VENCIDO",IF(E57&lt;=30,"VENCE EM &lt;= 30 DIAS",IF(E57&lt;=60,"ATENCAO (31-60 DIAS)","OK"))))</f>
        <v/>
      </c>
      <c r="G57" s="13">
        <f>SUMIFS(Lancamentos!$G:$G,Lancamentos!$C:$C,$A57,Lancamentos!$E:$E,$C57,Lancamentos!$B:$B,"ENTRADA")</f>
        <v/>
      </c>
      <c r="H57" s="13">
        <f>SUMIFS(Lancamentos!$G:$G,Lancamentos!$C:$C,$A57,Lancamentos!$E:$E,$C57,Lancamentos!$B:$B,"SAIDA_USO")</f>
        <v/>
      </c>
      <c r="I57" s="13">
        <f>SUMIFS(Lancamentos!$G:$G,Lancamentos!$C:$C,$A57,Lancamentos!$E:$E,$C57,Lancamentos!$B:$B,"SAIDA_DESCARTE")</f>
        <v/>
      </c>
      <c r="J57" s="13">
        <f>G57-H57-I57</f>
        <v/>
      </c>
      <c r="K57" s="8">
        <f>IF(A57="","",IF(J57&lt;=IFERROR(VLOOKUP(A57,Produtos!$A:$E,5,FALSE),0),"ABAIXO DO MINIMO","OK"))</f>
        <v/>
      </c>
    </row>
    <row r="58">
      <c r="A58" s="7" t="n"/>
      <c r="B58" s="7">
        <f>IFERROR(VLOOKUP(A58,Produtos!A:B,2,FALSE),"")</f>
        <v/>
      </c>
      <c r="C58" s="7" t="n"/>
      <c r="D58" s="9">
        <f>IFERROR(INDEX(Lotes!$E:$E,MATCH(1,(Lotes!$A:$A=A58)*(Lotes!$C:$C=C58),0)),"")</f>
        <v/>
      </c>
      <c r="E58" s="15">
        <f>IF(D58="","",D58-TODAY())</f>
        <v/>
      </c>
      <c r="F58" s="8">
        <f>IF(D58="","",IF(E58&lt;0,"VENCIDO",IF(E58&lt;=30,"VENCE EM &lt;= 30 DIAS",IF(E58&lt;=60,"ATENCAO (31-60 DIAS)","OK"))))</f>
        <v/>
      </c>
      <c r="G58" s="13">
        <f>SUMIFS(Lancamentos!$G:$G,Lancamentos!$C:$C,$A58,Lancamentos!$E:$E,$C58,Lancamentos!$B:$B,"ENTRADA")</f>
        <v/>
      </c>
      <c r="H58" s="13">
        <f>SUMIFS(Lancamentos!$G:$G,Lancamentos!$C:$C,$A58,Lancamentos!$E:$E,$C58,Lancamentos!$B:$B,"SAIDA_USO")</f>
        <v/>
      </c>
      <c r="I58" s="13">
        <f>SUMIFS(Lancamentos!$G:$G,Lancamentos!$C:$C,$A58,Lancamentos!$E:$E,$C58,Lancamentos!$B:$B,"SAIDA_DESCARTE")</f>
        <v/>
      </c>
      <c r="J58" s="13">
        <f>G58-H58-I58</f>
        <v/>
      </c>
      <c r="K58" s="8">
        <f>IF(A58="","",IF(J58&lt;=IFERROR(VLOOKUP(A58,Produtos!$A:$E,5,FALSE),0),"ABAIXO DO MINIMO","OK"))</f>
        <v/>
      </c>
    </row>
    <row r="59">
      <c r="A59" s="7" t="n"/>
      <c r="B59" s="7">
        <f>IFERROR(VLOOKUP(A59,Produtos!A:B,2,FALSE),"")</f>
        <v/>
      </c>
      <c r="C59" s="7" t="n"/>
      <c r="D59" s="9">
        <f>IFERROR(INDEX(Lotes!$E:$E,MATCH(1,(Lotes!$A:$A=A59)*(Lotes!$C:$C=C59),0)),"")</f>
        <v/>
      </c>
      <c r="E59" s="15">
        <f>IF(D59="","",D59-TODAY())</f>
        <v/>
      </c>
      <c r="F59" s="8">
        <f>IF(D59="","",IF(E59&lt;0,"VENCIDO",IF(E59&lt;=30,"VENCE EM &lt;= 30 DIAS",IF(E59&lt;=60,"ATENCAO (31-60 DIAS)","OK"))))</f>
        <v/>
      </c>
      <c r="G59" s="13">
        <f>SUMIFS(Lancamentos!$G:$G,Lancamentos!$C:$C,$A59,Lancamentos!$E:$E,$C59,Lancamentos!$B:$B,"ENTRADA")</f>
        <v/>
      </c>
      <c r="H59" s="13">
        <f>SUMIFS(Lancamentos!$G:$G,Lancamentos!$C:$C,$A59,Lancamentos!$E:$E,$C59,Lancamentos!$B:$B,"SAIDA_USO")</f>
        <v/>
      </c>
      <c r="I59" s="13">
        <f>SUMIFS(Lancamentos!$G:$G,Lancamentos!$C:$C,$A59,Lancamentos!$E:$E,$C59,Lancamentos!$B:$B,"SAIDA_DESCARTE")</f>
        <v/>
      </c>
      <c r="J59" s="13">
        <f>G59-H59-I59</f>
        <v/>
      </c>
      <c r="K59" s="8">
        <f>IF(A59="","",IF(J59&lt;=IFERROR(VLOOKUP(A59,Produtos!$A:$E,5,FALSE),0),"ABAIXO DO MINIMO","OK"))</f>
        <v/>
      </c>
    </row>
    <row r="60">
      <c r="A60" s="7" t="n"/>
      <c r="B60" s="7">
        <f>IFERROR(VLOOKUP(A60,Produtos!A:B,2,FALSE),"")</f>
        <v/>
      </c>
      <c r="C60" s="7" t="n"/>
      <c r="D60" s="9">
        <f>IFERROR(INDEX(Lotes!$E:$E,MATCH(1,(Lotes!$A:$A=A60)*(Lotes!$C:$C=C60),0)),"")</f>
        <v/>
      </c>
      <c r="E60" s="15">
        <f>IF(D60="","",D60-TODAY())</f>
        <v/>
      </c>
      <c r="F60" s="8">
        <f>IF(D60="","",IF(E60&lt;0,"VENCIDO",IF(E60&lt;=30,"VENCE EM &lt;= 30 DIAS",IF(E60&lt;=60,"ATENCAO (31-60 DIAS)","OK"))))</f>
        <v/>
      </c>
      <c r="G60" s="13">
        <f>SUMIFS(Lancamentos!$G:$G,Lancamentos!$C:$C,$A60,Lancamentos!$E:$E,$C60,Lancamentos!$B:$B,"ENTRADA")</f>
        <v/>
      </c>
      <c r="H60" s="13">
        <f>SUMIFS(Lancamentos!$G:$G,Lancamentos!$C:$C,$A60,Lancamentos!$E:$E,$C60,Lancamentos!$B:$B,"SAIDA_USO")</f>
        <v/>
      </c>
      <c r="I60" s="13">
        <f>SUMIFS(Lancamentos!$G:$G,Lancamentos!$C:$C,$A60,Lancamentos!$E:$E,$C60,Lancamentos!$B:$B,"SAIDA_DESCARTE")</f>
        <v/>
      </c>
      <c r="J60" s="13">
        <f>G60-H60-I60</f>
        <v/>
      </c>
      <c r="K60" s="8">
        <f>IF(A60="","",IF(J60&lt;=IFERROR(VLOOKUP(A60,Produtos!$A:$E,5,FALSE),0),"ABAIXO DO MINIMO","OK"))</f>
        <v/>
      </c>
    </row>
    <row r="61">
      <c r="A61" s="7" t="n"/>
      <c r="B61" s="7">
        <f>IFERROR(VLOOKUP(A61,Produtos!A:B,2,FALSE),"")</f>
        <v/>
      </c>
      <c r="C61" s="7" t="n"/>
      <c r="D61" s="9">
        <f>IFERROR(INDEX(Lotes!$E:$E,MATCH(1,(Lotes!$A:$A=A61)*(Lotes!$C:$C=C61),0)),"")</f>
        <v/>
      </c>
      <c r="E61" s="15">
        <f>IF(D61="","",D61-TODAY())</f>
        <v/>
      </c>
      <c r="F61" s="8">
        <f>IF(D61="","",IF(E61&lt;0,"VENCIDO",IF(E61&lt;=30,"VENCE EM &lt;= 30 DIAS",IF(E61&lt;=60,"ATENCAO (31-60 DIAS)","OK"))))</f>
        <v/>
      </c>
      <c r="G61" s="13">
        <f>SUMIFS(Lancamentos!$G:$G,Lancamentos!$C:$C,$A61,Lancamentos!$E:$E,$C61,Lancamentos!$B:$B,"ENTRADA")</f>
        <v/>
      </c>
      <c r="H61" s="13">
        <f>SUMIFS(Lancamentos!$G:$G,Lancamentos!$C:$C,$A61,Lancamentos!$E:$E,$C61,Lancamentos!$B:$B,"SAIDA_USO")</f>
        <v/>
      </c>
      <c r="I61" s="13">
        <f>SUMIFS(Lancamentos!$G:$G,Lancamentos!$C:$C,$A61,Lancamentos!$E:$E,$C61,Lancamentos!$B:$B,"SAIDA_DESCARTE")</f>
        <v/>
      </c>
      <c r="J61" s="13">
        <f>G61-H61-I61</f>
        <v/>
      </c>
      <c r="K61" s="8">
        <f>IF(A61="","",IF(J61&lt;=IFERROR(VLOOKUP(A61,Produtos!$A:$E,5,FALSE),0),"ABAIXO DO MINIMO","OK"))</f>
        <v/>
      </c>
    </row>
    <row r="62">
      <c r="A62" s="7" t="n"/>
      <c r="B62" s="7">
        <f>IFERROR(VLOOKUP(A62,Produtos!A:B,2,FALSE),"")</f>
        <v/>
      </c>
      <c r="C62" s="7" t="n"/>
      <c r="D62" s="9">
        <f>IFERROR(INDEX(Lotes!$E:$E,MATCH(1,(Lotes!$A:$A=A62)*(Lotes!$C:$C=C62),0)),"")</f>
        <v/>
      </c>
      <c r="E62" s="15">
        <f>IF(D62="","",D62-TODAY())</f>
        <v/>
      </c>
      <c r="F62" s="8">
        <f>IF(D62="","",IF(E62&lt;0,"VENCIDO",IF(E62&lt;=30,"VENCE EM &lt;= 30 DIAS",IF(E62&lt;=60,"ATENCAO (31-60 DIAS)","OK"))))</f>
        <v/>
      </c>
      <c r="G62" s="13">
        <f>SUMIFS(Lancamentos!$G:$G,Lancamentos!$C:$C,$A62,Lancamentos!$E:$E,$C62,Lancamentos!$B:$B,"ENTRADA")</f>
        <v/>
      </c>
      <c r="H62" s="13">
        <f>SUMIFS(Lancamentos!$G:$G,Lancamentos!$C:$C,$A62,Lancamentos!$E:$E,$C62,Lancamentos!$B:$B,"SAIDA_USO")</f>
        <v/>
      </c>
      <c r="I62" s="13">
        <f>SUMIFS(Lancamentos!$G:$G,Lancamentos!$C:$C,$A62,Lancamentos!$E:$E,$C62,Lancamentos!$B:$B,"SAIDA_DESCARTE")</f>
        <v/>
      </c>
      <c r="J62" s="13">
        <f>G62-H62-I62</f>
        <v/>
      </c>
      <c r="K62" s="8">
        <f>IF(A62="","",IF(J62&lt;=IFERROR(VLOOKUP(A62,Produtos!$A:$E,5,FALSE),0),"ABAIXO DO MINIMO","OK"))</f>
        <v/>
      </c>
    </row>
    <row r="63">
      <c r="A63" s="7" t="n"/>
      <c r="B63" s="7">
        <f>IFERROR(VLOOKUP(A63,Produtos!A:B,2,FALSE),"")</f>
        <v/>
      </c>
      <c r="C63" s="7" t="n"/>
      <c r="D63" s="9">
        <f>IFERROR(INDEX(Lotes!$E:$E,MATCH(1,(Lotes!$A:$A=A63)*(Lotes!$C:$C=C63),0)),"")</f>
        <v/>
      </c>
      <c r="E63" s="15">
        <f>IF(D63="","",D63-TODAY())</f>
        <v/>
      </c>
      <c r="F63" s="8">
        <f>IF(D63="","",IF(E63&lt;0,"VENCIDO",IF(E63&lt;=30,"VENCE EM &lt;= 30 DIAS",IF(E63&lt;=60,"ATENCAO (31-60 DIAS)","OK"))))</f>
        <v/>
      </c>
      <c r="G63" s="13">
        <f>SUMIFS(Lancamentos!$G:$G,Lancamentos!$C:$C,$A63,Lancamentos!$E:$E,$C63,Lancamentos!$B:$B,"ENTRADA")</f>
        <v/>
      </c>
      <c r="H63" s="13">
        <f>SUMIFS(Lancamentos!$G:$G,Lancamentos!$C:$C,$A63,Lancamentos!$E:$E,$C63,Lancamentos!$B:$B,"SAIDA_USO")</f>
        <v/>
      </c>
      <c r="I63" s="13">
        <f>SUMIFS(Lancamentos!$G:$G,Lancamentos!$C:$C,$A63,Lancamentos!$E:$E,$C63,Lancamentos!$B:$B,"SAIDA_DESCARTE")</f>
        <v/>
      </c>
      <c r="J63" s="13">
        <f>G63-H63-I63</f>
        <v/>
      </c>
      <c r="K63" s="8">
        <f>IF(A63="","",IF(J63&lt;=IFERROR(VLOOKUP(A63,Produtos!$A:$E,5,FALSE),0),"ABAIXO DO MINIMO","OK"))</f>
        <v/>
      </c>
    </row>
    <row r="64">
      <c r="A64" s="7" t="n"/>
      <c r="B64" s="7">
        <f>IFERROR(VLOOKUP(A64,Produtos!A:B,2,FALSE),"")</f>
        <v/>
      </c>
      <c r="C64" s="7" t="n"/>
      <c r="D64" s="9">
        <f>IFERROR(INDEX(Lotes!$E:$E,MATCH(1,(Lotes!$A:$A=A64)*(Lotes!$C:$C=C64),0)),"")</f>
        <v/>
      </c>
      <c r="E64" s="15">
        <f>IF(D64="","",D64-TODAY())</f>
        <v/>
      </c>
      <c r="F64" s="8">
        <f>IF(D64="","",IF(E64&lt;0,"VENCIDO",IF(E64&lt;=30,"VENCE EM &lt;= 30 DIAS",IF(E64&lt;=60,"ATENCAO (31-60 DIAS)","OK"))))</f>
        <v/>
      </c>
      <c r="G64" s="13">
        <f>SUMIFS(Lancamentos!$G:$G,Lancamentos!$C:$C,$A64,Lancamentos!$E:$E,$C64,Lancamentos!$B:$B,"ENTRADA")</f>
        <v/>
      </c>
      <c r="H64" s="13">
        <f>SUMIFS(Lancamentos!$G:$G,Lancamentos!$C:$C,$A64,Lancamentos!$E:$E,$C64,Lancamentos!$B:$B,"SAIDA_USO")</f>
        <v/>
      </c>
      <c r="I64" s="13">
        <f>SUMIFS(Lancamentos!$G:$G,Lancamentos!$C:$C,$A64,Lancamentos!$E:$E,$C64,Lancamentos!$B:$B,"SAIDA_DESCARTE")</f>
        <v/>
      </c>
      <c r="J64" s="13">
        <f>G64-H64-I64</f>
        <v/>
      </c>
      <c r="K64" s="8">
        <f>IF(A64="","",IF(J64&lt;=IFERROR(VLOOKUP(A64,Produtos!$A:$E,5,FALSE),0),"ABAIXO DO MINIMO","OK"))</f>
        <v/>
      </c>
    </row>
    <row r="65">
      <c r="A65" s="7" t="n"/>
      <c r="B65" s="7">
        <f>IFERROR(VLOOKUP(A65,Produtos!A:B,2,FALSE),"")</f>
        <v/>
      </c>
      <c r="C65" s="7" t="n"/>
      <c r="D65" s="9">
        <f>IFERROR(INDEX(Lotes!$E:$E,MATCH(1,(Lotes!$A:$A=A65)*(Lotes!$C:$C=C65),0)),"")</f>
        <v/>
      </c>
      <c r="E65" s="15">
        <f>IF(D65="","",D65-TODAY())</f>
        <v/>
      </c>
      <c r="F65" s="8">
        <f>IF(D65="","",IF(E65&lt;0,"VENCIDO",IF(E65&lt;=30,"VENCE EM &lt;= 30 DIAS",IF(E65&lt;=60,"ATENCAO (31-60 DIAS)","OK"))))</f>
        <v/>
      </c>
      <c r="G65" s="13">
        <f>SUMIFS(Lancamentos!$G:$G,Lancamentos!$C:$C,$A65,Lancamentos!$E:$E,$C65,Lancamentos!$B:$B,"ENTRADA")</f>
        <v/>
      </c>
      <c r="H65" s="13">
        <f>SUMIFS(Lancamentos!$G:$G,Lancamentos!$C:$C,$A65,Lancamentos!$E:$E,$C65,Lancamentos!$B:$B,"SAIDA_USO")</f>
        <v/>
      </c>
      <c r="I65" s="13">
        <f>SUMIFS(Lancamentos!$G:$G,Lancamentos!$C:$C,$A65,Lancamentos!$E:$E,$C65,Lancamentos!$B:$B,"SAIDA_DESCARTE")</f>
        <v/>
      </c>
      <c r="J65" s="13">
        <f>G65-H65-I65</f>
        <v/>
      </c>
      <c r="K65" s="8">
        <f>IF(A65="","",IF(J65&lt;=IFERROR(VLOOKUP(A65,Produtos!$A:$E,5,FALSE),0),"ABAIXO DO MINIMO","OK"))</f>
        <v/>
      </c>
    </row>
    <row r="66">
      <c r="A66" s="7" t="n"/>
      <c r="B66" s="7">
        <f>IFERROR(VLOOKUP(A66,Produtos!A:B,2,FALSE),"")</f>
        <v/>
      </c>
      <c r="C66" s="7" t="n"/>
      <c r="D66" s="9">
        <f>IFERROR(INDEX(Lotes!$E:$E,MATCH(1,(Lotes!$A:$A=A66)*(Lotes!$C:$C=C66),0)),"")</f>
        <v/>
      </c>
      <c r="E66" s="15">
        <f>IF(D66="","",D66-TODAY())</f>
        <v/>
      </c>
      <c r="F66" s="8">
        <f>IF(D66="","",IF(E66&lt;0,"VENCIDO",IF(E66&lt;=30,"VENCE EM &lt;= 30 DIAS",IF(E66&lt;=60,"ATENCAO (31-60 DIAS)","OK"))))</f>
        <v/>
      </c>
      <c r="G66" s="13">
        <f>SUMIFS(Lancamentos!$G:$G,Lancamentos!$C:$C,$A66,Lancamentos!$E:$E,$C66,Lancamentos!$B:$B,"ENTRADA")</f>
        <v/>
      </c>
      <c r="H66" s="13">
        <f>SUMIFS(Lancamentos!$G:$G,Lancamentos!$C:$C,$A66,Lancamentos!$E:$E,$C66,Lancamentos!$B:$B,"SAIDA_USO")</f>
        <v/>
      </c>
      <c r="I66" s="13">
        <f>SUMIFS(Lancamentos!$G:$G,Lancamentos!$C:$C,$A66,Lancamentos!$E:$E,$C66,Lancamentos!$B:$B,"SAIDA_DESCARTE")</f>
        <v/>
      </c>
      <c r="J66" s="13">
        <f>G66-H66-I66</f>
        <v/>
      </c>
      <c r="K66" s="8">
        <f>IF(A66="","",IF(J66&lt;=IFERROR(VLOOKUP(A66,Produtos!$A:$E,5,FALSE),0),"ABAIXO DO MINIMO","OK"))</f>
        <v/>
      </c>
    </row>
    <row r="67">
      <c r="A67" s="7" t="n"/>
      <c r="B67" s="7">
        <f>IFERROR(VLOOKUP(A67,Produtos!A:B,2,FALSE),"")</f>
        <v/>
      </c>
      <c r="C67" s="7" t="n"/>
      <c r="D67" s="9">
        <f>IFERROR(INDEX(Lotes!$E:$E,MATCH(1,(Lotes!$A:$A=A67)*(Lotes!$C:$C=C67),0)),"")</f>
        <v/>
      </c>
      <c r="E67" s="15">
        <f>IF(D67="","",D67-TODAY())</f>
        <v/>
      </c>
      <c r="F67" s="8">
        <f>IF(D67="","",IF(E67&lt;0,"VENCIDO",IF(E67&lt;=30,"VENCE EM &lt;= 30 DIAS",IF(E67&lt;=60,"ATENCAO (31-60 DIAS)","OK"))))</f>
        <v/>
      </c>
      <c r="G67" s="13">
        <f>SUMIFS(Lancamentos!$G:$G,Lancamentos!$C:$C,$A67,Lancamentos!$E:$E,$C67,Lancamentos!$B:$B,"ENTRADA")</f>
        <v/>
      </c>
      <c r="H67" s="13">
        <f>SUMIFS(Lancamentos!$G:$G,Lancamentos!$C:$C,$A67,Lancamentos!$E:$E,$C67,Lancamentos!$B:$B,"SAIDA_USO")</f>
        <v/>
      </c>
      <c r="I67" s="13">
        <f>SUMIFS(Lancamentos!$G:$G,Lancamentos!$C:$C,$A67,Lancamentos!$E:$E,$C67,Lancamentos!$B:$B,"SAIDA_DESCARTE")</f>
        <v/>
      </c>
      <c r="J67" s="13">
        <f>G67-H67-I67</f>
        <v/>
      </c>
      <c r="K67" s="8">
        <f>IF(A67="","",IF(J67&lt;=IFERROR(VLOOKUP(A67,Produtos!$A:$E,5,FALSE),0),"ABAIXO DO MINIMO","OK"))</f>
        <v/>
      </c>
    </row>
    <row r="68">
      <c r="A68" s="7" t="n"/>
      <c r="B68" s="7">
        <f>IFERROR(VLOOKUP(A68,Produtos!A:B,2,FALSE),"")</f>
        <v/>
      </c>
      <c r="C68" s="7" t="n"/>
      <c r="D68" s="9">
        <f>IFERROR(INDEX(Lotes!$E:$E,MATCH(1,(Lotes!$A:$A=A68)*(Lotes!$C:$C=C68),0)),"")</f>
        <v/>
      </c>
      <c r="E68" s="15">
        <f>IF(D68="","",D68-TODAY())</f>
        <v/>
      </c>
      <c r="F68" s="8">
        <f>IF(D68="","",IF(E68&lt;0,"VENCIDO",IF(E68&lt;=30,"VENCE EM &lt;= 30 DIAS",IF(E68&lt;=60,"ATENCAO (31-60 DIAS)","OK"))))</f>
        <v/>
      </c>
      <c r="G68" s="13">
        <f>SUMIFS(Lancamentos!$G:$G,Lancamentos!$C:$C,$A68,Lancamentos!$E:$E,$C68,Lancamentos!$B:$B,"ENTRADA")</f>
        <v/>
      </c>
      <c r="H68" s="13">
        <f>SUMIFS(Lancamentos!$G:$G,Lancamentos!$C:$C,$A68,Lancamentos!$E:$E,$C68,Lancamentos!$B:$B,"SAIDA_USO")</f>
        <v/>
      </c>
      <c r="I68" s="13">
        <f>SUMIFS(Lancamentos!$G:$G,Lancamentos!$C:$C,$A68,Lancamentos!$E:$E,$C68,Lancamentos!$B:$B,"SAIDA_DESCARTE")</f>
        <v/>
      </c>
      <c r="J68" s="13">
        <f>G68-H68-I68</f>
        <v/>
      </c>
      <c r="K68" s="8">
        <f>IF(A68="","",IF(J68&lt;=IFERROR(VLOOKUP(A68,Produtos!$A:$E,5,FALSE),0),"ABAIXO DO MINIMO","OK"))</f>
        <v/>
      </c>
    </row>
    <row r="69">
      <c r="A69" s="7" t="n"/>
      <c r="B69" s="7">
        <f>IFERROR(VLOOKUP(A69,Produtos!A:B,2,FALSE),"")</f>
        <v/>
      </c>
      <c r="C69" s="7" t="n"/>
      <c r="D69" s="9">
        <f>IFERROR(INDEX(Lotes!$E:$E,MATCH(1,(Lotes!$A:$A=A69)*(Lotes!$C:$C=C69),0)),"")</f>
        <v/>
      </c>
      <c r="E69" s="15">
        <f>IF(D69="","",D69-TODAY())</f>
        <v/>
      </c>
      <c r="F69" s="8">
        <f>IF(D69="","",IF(E69&lt;0,"VENCIDO",IF(E69&lt;=30,"VENCE EM &lt;= 30 DIAS",IF(E69&lt;=60,"ATENCAO (31-60 DIAS)","OK"))))</f>
        <v/>
      </c>
      <c r="G69" s="13">
        <f>SUMIFS(Lancamentos!$G:$G,Lancamentos!$C:$C,$A69,Lancamentos!$E:$E,$C69,Lancamentos!$B:$B,"ENTRADA")</f>
        <v/>
      </c>
      <c r="H69" s="13">
        <f>SUMIFS(Lancamentos!$G:$G,Lancamentos!$C:$C,$A69,Lancamentos!$E:$E,$C69,Lancamentos!$B:$B,"SAIDA_USO")</f>
        <v/>
      </c>
      <c r="I69" s="13">
        <f>SUMIFS(Lancamentos!$G:$G,Lancamentos!$C:$C,$A69,Lancamentos!$E:$E,$C69,Lancamentos!$B:$B,"SAIDA_DESCARTE")</f>
        <v/>
      </c>
      <c r="J69" s="13">
        <f>G69-H69-I69</f>
        <v/>
      </c>
      <c r="K69" s="8">
        <f>IF(A69="","",IF(J69&lt;=IFERROR(VLOOKUP(A69,Produtos!$A:$E,5,FALSE),0),"ABAIXO DO MINIMO","OK"))</f>
        <v/>
      </c>
    </row>
    <row r="70">
      <c r="A70" s="7" t="n"/>
      <c r="B70" s="7">
        <f>IFERROR(VLOOKUP(A70,Produtos!A:B,2,FALSE),"")</f>
        <v/>
      </c>
      <c r="C70" s="7" t="n"/>
      <c r="D70" s="9">
        <f>IFERROR(INDEX(Lotes!$E:$E,MATCH(1,(Lotes!$A:$A=A70)*(Lotes!$C:$C=C70),0)),"")</f>
        <v/>
      </c>
      <c r="E70" s="15">
        <f>IF(D70="","",D70-TODAY())</f>
        <v/>
      </c>
      <c r="F70" s="8">
        <f>IF(D70="","",IF(E70&lt;0,"VENCIDO",IF(E70&lt;=30,"VENCE EM &lt;= 30 DIAS",IF(E70&lt;=60,"ATENCAO (31-60 DIAS)","OK"))))</f>
        <v/>
      </c>
      <c r="G70" s="13">
        <f>SUMIFS(Lancamentos!$G:$G,Lancamentos!$C:$C,$A70,Lancamentos!$E:$E,$C70,Lancamentos!$B:$B,"ENTRADA")</f>
        <v/>
      </c>
      <c r="H70" s="13">
        <f>SUMIFS(Lancamentos!$G:$G,Lancamentos!$C:$C,$A70,Lancamentos!$E:$E,$C70,Lancamentos!$B:$B,"SAIDA_USO")</f>
        <v/>
      </c>
      <c r="I70" s="13">
        <f>SUMIFS(Lancamentos!$G:$G,Lancamentos!$C:$C,$A70,Lancamentos!$E:$E,$C70,Lancamentos!$B:$B,"SAIDA_DESCARTE")</f>
        <v/>
      </c>
      <c r="J70" s="13">
        <f>G70-H70-I70</f>
        <v/>
      </c>
      <c r="K70" s="8">
        <f>IF(A70="","",IF(J70&lt;=IFERROR(VLOOKUP(A70,Produtos!$A:$E,5,FALSE),0),"ABAIXO DO MINIMO","OK"))</f>
        <v/>
      </c>
    </row>
    <row r="71">
      <c r="A71" s="7" t="n"/>
      <c r="B71" s="7">
        <f>IFERROR(VLOOKUP(A71,Produtos!A:B,2,FALSE),"")</f>
        <v/>
      </c>
      <c r="C71" s="7" t="n"/>
      <c r="D71" s="9">
        <f>IFERROR(INDEX(Lotes!$E:$E,MATCH(1,(Lotes!$A:$A=A71)*(Lotes!$C:$C=C71),0)),"")</f>
        <v/>
      </c>
      <c r="E71" s="15">
        <f>IF(D71="","",D71-TODAY())</f>
        <v/>
      </c>
      <c r="F71" s="8">
        <f>IF(D71="","",IF(E71&lt;0,"VENCIDO",IF(E71&lt;=30,"VENCE EM &lt;= 30 DIAS",IF(E71&lt;=60,"ATENCAO (31-60 DIAS)","OK"))))</f>
        <v/>
      </c>
      <c r="G71" s="13">
        <f>SUMIFS(Lancamentos!$G:$G,Lancamentos!$C:$C,$A71,Lancamentos!$E:$E,$C71,Lancamentos!$B:$B,"ENTRADA")</f>
        <v/>
      </c>
      <c r="H71" s="13">
        <f>SUMIFS(Lancamentos!$G:$G,Lancamentos!$C:$C,$A71,Lancamentos!$E:$E,$C71,Lancamentos!$B:$B,"SAIDA_USO")</f>
        <v/>
      </c>
      <c r="I71" s="13">
        <f>SUMIFS(Lancamentos!$G:$G,Lancamentos!$C:$C,$A71,Lancamentos!$E:$E,$C71,Lancamentos!$B:$B,"SAIDA_DESCARTE")</f>
        <v/>
      </c>
      <c r="J71" s="13">
        <f>G71-H71-I71</f>
        <v/>
      </c>
      <c r="K71" s="8">
        <f>IF(A71="","",IF(J71&lt;=IFERROR(VLOOKUP(A71,Produtos!$A:$E,5,FALSE),0),"ABAIXO DO MINIMO","OK"))</f>
        <v/>
      </c>
    </row>
    <row r="72">
      <c r="A72" s="7" t="n"/>
      <c r="B72" s="7">
        <f>IFERROR(VLOOKUP(A72,Produtos!A:B,2,FALSE),"")</f>
        <v/>
      </c>
      <c r="C72" s="7" t="n"/>
      <c r="D72" s="9">
        <f>IFERROR(INDEX(Lotes!$E:$E,MATCH(1,(Lotes!$A:$A=A72)*(Lotes!$C:$C=C72),0)),"")</f>
        <v/>
      </c>
      <c r="E72" s="15">
        <f>IF(D72="","",D72-TODAY())</f>
        <v/>
      </c>
      <c r="F72" s="8">
        <f>IF(D72="","",IF(E72&lt;0,"VENCIDO",IF(E72&lt;=30,"VENCE EM &lt;= 30 DIAS",IF(E72&lt;=60,"ATENCAO (31-60 DIAS)","OK"))))</f>
        <v/>
      </c>
      <c r="G72" s="13">
        <f>SUMIFS(Lancamentos!$G:$G,Lancamentos!$C:$C,$A72,Lancamentos!$E:$E,$C72,Lancamentos!$B:$B,"ENTRADA")</f>
        <v/>
      </c>
      <c r="H72" s="13">
        <f>SUMIFS(Lancamentos!$G:$G,Lancamentos!$C:$C,$A72,Lancamentos!$E:$E,$C72,Lancamentos!$B:$B,"SAIDA_USO")</f>
        <v/>
      </c>
      <c r="I72" s="13">
        <f>SUMIFS(Lancamentos!$G:$G,Lancamentos!$C:$C,$A72,Lancamentos!$E:$E,$C72,Lancamentos!$B:$B,"SAIDA_DESCARTE")</f>
        <v/>
      </c>
      <c r="J72" s="13">
        <f>G72-H72-I72</f>
        <v/>
      </c>
      <c r="K72" s="8">
        <f>IF(A72="","",IF(J72&lt;=IFERROR(VLOOKUP(A72,Produtos!$A:$E,5,FALSE),0),"ABAIXO DO MINIMO","OK"))</f>
        <v/>
      </c>
    </row>
    <row r="73">
      <c r="A73" s="7" t="n"/>
      <c r="B73" s="7">
        <f>IFERROR(VLOOKUP(A73,Produtos!A:B,2,FALSE),"")</f>
        <v/>
      </c>
      <c r="C73" s="7" t="n"/>
      <c r="D73" s="9">
        <f>IFERROR(INDEX(Lotes!$E:$E,MATCH(1,(Lotes!$A:$A=A73)*(Lotes!$C:$C=C73),0)),"")</f>
        <v/>
      </c>
      <c r="E73" s="15">
        <f>IF(D73="","",D73-TODAY())</f>
        <v/>
      </c>
      <c r="F73" s="8">
        <f>IF(D73="","",IF(E73&lt;0,"VENCIDO",IF(E73&lt;=30,"VENCE EM &lt;= 30 DIAS",IF(E73&lt;=60,"ATENCAO (31-60 DIAS)","OK"))))</f>
        <v/>
      </c>
      <c r="G73" s="13">
        <f>SUMIFS(Lancamentos!$G:$G,Lancamentos!$C:$C,$A73,Lancamentos!$E:$E,$C73,Lancamentos!$B:$B,"ENTRADA")</f>
        <v/>
      </c>
      <c r="H73" s="13">
        <f>SUMIFS(Lancamentos!$G:$G,Lancamentos!$C:$C,$A73,Lancamentos!$E:$E,$C73,Lancamentos!$B:$B,"SAIDA_USO")</f>
        <v/>
      </c>
      <c r="I73" s="13">
        <f>SUMIFS(Lancamentos!$G:$G,Lancamentos!$C:$C,$A73,Lancamentos!$E:$E,$C73,Lancamentos!$B:$B,"SAIDA_DESCARTE")</f>
        <v/>
      </c>
      <c r="J73" s="13">
        <f>G73-H73-I73</f>
        <v/>
      </c>
      <c r="K73" s="8">
        <f>IF(A73="","",IF(J73&lt;=IFERROR(VLOOKUP(A73,Produtos!$A:$E,5,FALSE),0),"ABAIXO DO MINIMO","OK"))</f>
        <v/>
      </c>
    </row>
    <row r="74">
      <c r="A74" s="7" t="n"/>
      <c r="B74" s="7">
        <f>IFERROR(VLOOKUP(A74,Produtos!A:B,2,FALSE),"")</f>
        <v/>
      </c>
      <c r="C74" s="7" t="n"/>
      <c r="D74" s="9">
        <f>IFERROR(INDEX(Lotes!$E:$E,MATCH(1,(Lotes!$A:$A=A74)*(Lotes!$C:$C=C74),0)),"")</f>
        <v/>
      </c>
      <c r="E74" s="15">
        <f>IF(D74="","",D74-TODAY())</f>
        <v/>
      </c>
      <c r="F74" s="8">
        <f>IF(D74="","",IF(E74&lt;0,"VENCIDO",IF(E74&lt;=30,"VENCE EM &lt;= 30 DIAS",IF(E74&lt;=60,"ATENCAO (31-60 DIAS)","OK"))))</f>
        <v/>
      </c>
      <c r="G74" s="13">
        <f>SUMIFS(Lancamentos!$G:$G,Lancamentos!$C:$C,$A74,Lancamentos!$E:$E,$C74,Lancamentos!$B:$B,"ENTRADA")</f>
        <v/>
      </c>
      <c r="H74" s="13">
        <f>SUMIFS(Lancamentos!$G:$G,Lancamentos!$C:$C,$A74,Lancamentos!$E:$E,$C74,Lancamentos!$B:$B,"SAIDA_USO")</f>
        <v/>
      </c>
      <c r="I74" s="13">
        <f>SUMIFS(Lancamentos!$G:$G,Lancamentos!$C:$C,$A74,Lancamentos!$E:$E,$C74,Lancamentos!$B:$B,"SAIDA_DESCARTE")</f>
        <v/>
      </c>
      <c r="J74" s="13">
        <f>G74-H74-I74</f>
        <v/>
      </c>
      <c r="K74" s="8">
        <f>IF(A74="","",IF(J74&lt;=IFERROR(VLOOKUP(A74,Produtos!$A:$E,5,FALSE),0),"ABAIXO DO MINIMO","OK"))</f>
        <v/>
      </c>
    </row>
    <row r="75">
      <c r="A75" s="7" t="n"/>
      <c r="B75" s="7">
        <f>IFERROR(VLOOKUP(A75,Produtos!A:B,2,FALSE),"")</f>
        <v/>
      </c>
      <c r="C75" s="7" t="n"/>
      <c r="D75" s="9">
        <f>IFERROR(INDEX(Lotes!$E:$E,MATCH(1,(Lotes!$A:$A=A75)*(Lotes!$C:$C=C75),0)),"")</f>
        <v/>
      </c>
      <c r="E75" s="15">
        <f>IF(D75="","",D75-TODAY())</f>
        <v/>
      </c>
      <c r="F75" s="8">
        <f>IF(D75="","",IF(E75&lt;0,"VENCIDO",IF(E75&lt;=30,"VENCE EM &lt;= 30 DIAS",IF(E75&lt;=60,"ATENCAO (31-60 DIAS)","OK"))))</f>
        <v/>
      </c>
      <c r="G75" s="13">
        <f>SUMIFS(Lancamentos!$G:$G,Lancamentos!$C:$C,$A75,Lancamentos!$E:$E,$C75,Lancamentos!$B:$B,"ENTRADA")</f>
        <v/>
      </c>
      <c r="H75" s="13">
        <f>SUMIFS(Lancamentos!$G:$G,Lancamentos!$C:$C,$A75,Lancamentos!$E:$E,$C75,Lancamentos!$B:$B,"SAIDA_USO")</f>
        <v/>
      </c>
      <c r="I75" s="13">
        <f>SUMIFS(Lancamentos!$G:$G,Lancamentos!$C:$C,$A75,Lancamentos!$E:$E,$C75,Lancamentos!$B:$B,"SAIDA_DESCARTE")</f>
        <v/>
      </c>
      <c r="J75" s="13">
        <f>G75-H75-I75</f>
        <v/>
      </c>
      <c r="K75" s="8">
        <f>IF(A75="","",IF(J75&lt;=IFERROR(VLOOKUP(A75,Produtos!$A:$E,5,FALSE),0),"ABAIXO DO MINIMO","OK"))</f>
        <v/>
      </c>
    </row>
    <row r="76">
      <c r="A76" s="7" t="n"/>
      <c r="B76" s="7">
        <f>IFERROR(VLOOKUP(A76,Produtos!A:B,2,FALSE),"")</f>
        <v/>
      </c>
      <c r="C76" s="7" t="n"/>
      <c r="D76" s="9">
        <f>IFERROR(INDEX(Lotes!$E:$E,MATCH(1,(Lotes!$A:$A=A76)*(Lotes!$C:$C=C76),0)),"")</f>
        <v/>
      </c>
      <c r="E76" s="15">
        <f>IF(D76="","",D76-TODAY())</f>
        <v/>
      </c>
      <c r="F76" s="8">
        <f>IF(D76="","",IF(E76&lt;0,"VENCIDO",IF(E76&lt;=30,"VENCE EM &lt;= 30 DIAS",IF(E76&lt;=60,"ATENCAO (31-60 DIAS)","OK"))))</f>
        <v/>
      </c>
      <c r="G76" s="13">
        <f>SUMIFS(Lancamentos!$G:$G,Lancamentos!$C:$C,$A76,Lancamentos!$E:$E,$C76,Lancamentos!$B:$B,"ENTRADA")</f>
        <v/>
      </c>
      <c r="H76" s="13">
        <f>SUMIFS(Lancamentos!$G:$G,Lancamentos!$C:$C,$A76,Lancamentos!$E:$E,$C76,Lancamentos!$B:$B,"SAIDA_USO")</f>
        <v/>
      </c>
      <c r="I76" s="13">
        <f>SUMIFS(Lancamentos!$G:$G,Lancamentos!$C:$C,$A76,Lancamentos!$E:$E,$C76,Lancamentos!$B:$B,"SAIDA_DESCARTE")</f>
        <v/>
      </c>
      <c r="J76" s="13">
        <f>G76-H76-I76</f>
        <v/>
      </c>
      <c r="K76" s="8">
        <f>IF(A76="","",IF(J76&lt;=IFERROR(VLOOKUP(A76,Produtos!$A:$E,5,FALSE),0),"ABAIXO DO MINIMO","OK"))</f>
        <v/>
      </c>
    </row>
    <row r="77">
      <c r="A77" s="7" t="n"/>
      <c r="B77" s="7">
        <f>IFERROR(VLOOKUP(A77,Produtos!A:B,2,FALSE),"")</f>
        <v/>
      </c>
      <c r="C77" s="7" t="n"/>
      <c r="D77" s="9">
        <f>IFERROR(INDEX(Lotes!$E:$E,MATCH(1,(Lotes!$A:$A=A77)*(Lotes!$C:$C=C77),0)),"")</f>
        <v/>
      </c>
      <c r="E77" s="15">
        <f>IF(D77="","",D77-TODAY())</f>
        <v/>
      </c>
      <c r="F77" s="8">
        <f>IF(D77="","",IF(E77&lt;0,"VENCIDO",IF(E77&lt;=30,"VENCE EM &lt;= 30 DIAS",IF(E77&lt;=60,"ATENCAO (31-60 DIAS)","OK"))))</f>
        <v/>
      </c>
      <c r="G77" s="13">
        <f>SUMIFS(Lancamentos!$G:$G,Lancamentos!$C:$C,$A77,Lancamentos!$E:$E,$C77,Lancamentos!$B:$B,"ENTRADA")</f>
        <v/>
      </c>
      <c r="H77" s="13">
        <f>SUMIFS(Lancamentos!$G:$G,Lancamentos!$C:$C,$A77,Lancamentos!$E:$E,$C77,Lancamentos!$B:$B,"SAIDA_USO")</f>
        <v/>
      </c>
      <c r="I77" s="13">
        <f>SUMIFS(Lancamentos!$G:$G,Lancamentos!$C:$C,$A77,Lancamentos!$E:$E,$C77,Lancamentos!$B:$B,"SAIDA_DESCARTE")</f>
        <v/>
      </c>
      <c r="J77" s="13">
        <f>G77-H77-I77</f>
        <v/>
      </c>
      <c r="K77" s="8">
        <f>IF(A77="","",IF(J77&lt;=IFERROR(VLOOKUP(A77,Produtos!$A:$E,5,FALSE),0),"ABAIXO DO MINIMO","OK"))</f>
        <v/>
      </c>
    </row>
    <row r="78">
      <c r="A78" s="7" t="n"/>
      <c r="B78" s="7">
        <f>IFERROR(VLOOKUP(A78,Produtos!A:B,2,FALSE),"")</f>
        <v/>
      </c>
      <c r="C78" s="7" t="n"/>
      <c r="D78" s="9">
        <f>IFERROR(INDEX(Lotes!$E:$E,MATCH(1,(Lotes!$A:$A=A78)*(Lotes!$C:$C=C78),0)),"")</f>
        <v/>
      </c>
      <c r="E78" s="15">
        <f>IF(D78="","",D78-TODAY())</f>
        <v/>
      </c>
      <c r="F78" s="8">
        <f>IF(D78="","",IF(E78&lt;0,"VENCIDO",IF(E78&lt;=30,"VENCE EM &lt;= 30 DIAS",IF(E78&lt;=60,"ATENCAO (31-60 DIAS)","OK"))))</f>
        <v/>
      </c>
      <c r="G78" s="13">
        <f>SUMIFS(Lancamentos!$G:$G,Lancamentos!$C:$C,$A78,Lancamentos!$E:$E,$C78,Lancamentos!$B:$B,"ENTRADA")</f>
        <v/>
      </c>
      <c r="H78" s="13">
        <f>SUMIFS(Lancamentos!$G:$G,Lancamentos!$C:$C,$A78,Lancamentos!$E:$E,$C78,Lancamentos!$B:$B,"SAIDA_USO")</f>
        <v/>
      </c>
      <c r="I78" s="13">
        <f>SUMIFS(Lancamentos!$G:$G,Lancamentos!$C:$C,$A78,Lancamentos!$E:$E,$C78,Lancamentos!$B:$B,"SAIDA_DESCARTE")</f>
        <v/>
      </c>
      <c r="J78" s="13">
        <f>G78-H78-I78</f>
        <v/>
      </c>
      <c r="K78" s="8">
        <f>IF(A78="","",IF(J78&lt;=IFERROR(VLOOKUP(A78,Produtos!$A:$E,5,FALSE),0),"ABAIXO DO MINIMO","OK"))</f>
        <v/>
      </c>
    </row>
    <row r="79">
      <c r="A79" s="7" t="n"/>
      <c r="B79" s="7">
        <f>IFERROR(VLOOKUP(A79,Produtos!A:B,2,FALSE),"")</f>
        <v/>
      </c>
      <c r="C79" s="7" t="n"/>
      <c r="D79" s="9">
        <f>IFERROR(INDEX(Lotes!$E:$E,MATCH(1,(Lotes!$A:$A=A79)*(Lotes!$C:$C=C79),0)),"")</f>
        <v/>
      </c>
      <c r="E79" s="15">
        <f>IF(D79="","",D79-TODAY())</f>
        <v/>
      </c>
      <c r="F79" s="8">
        <f>IF(D79="","",IF(E79&lt;0,"VENCIDO",IF(E79&lt;=30,"VENCE EM &lt;= 30 DIAS",IF(E79&lt;=60,"ATENCAO (31-60 DIAS)","OK"))))</f>
        <v/>
      </c>
      <c r="G79" s="13">
        <f>SUMIFS(Lancamentos!$G:$G,Lancamentos!$C:$C,$A79,Lancamentos!$E:$E,$C79,Lancamentos!$B:$B,"ENTRADA")</f>
        <v/>
      </c>
      <c r="H79" s="13">
        <f>SUMIFS(Lancamentos!$G:$G,Lancamentos!$C:$C,$A79,Lancamentos!$E:$E,$C79,Lancamentos!$B:$B,"SAIDA_USO")</f>
        <v/>
      </c>
      <c r="I79" s="13">
        <f>SUMIFS(Lancamentos!$G:$G,Lancamentos!$C:$C,$A79,Lancamentos!$E:$E,$C79,Lancamentos!$B:$B,"SAIDA_DESCARTE")</f>
        <v/>
      </c>
      <c r="J79" s="13">
        <f>G79-H79-I79</f>
        <v/>
      </c>
      <c r="K79" s="8">
        <f>IF(A79="","",IF(J79&lt;=IFERROR(VLOOKUP(A79,Produtos!$A:$E,5,FALSE),0),"ABAIXO DO MINIMO","OK"))</f>
        <v/>
      </c>
    </row>
    <row r="80">
      <c r="A80" s="7" t="n"/>
      <c r="B80" s="7">
        <f>IFERROR(VLOOKUP(A80,Produtos!A:B,2,FALSE),"")</f>
        <v/>
      </c>
      <c r="C80" s="7" t="n"/>
      <c r="D80" s="9">
        <f>IFERROR(INDEX(Lotes!$E:$E,MATCH(1,(Lotes!$A:$A=A80)*(Lotes!$C:$C=C80),0)),"")</f>
        <v/>
      </c>
      <c r="E80" s="15">
        <f>IF(D80="","",D80-TODAY())</f>
        <v/>
      </c>
      <c r="F80" s="8">
        <f>IF(D80="","",IF(E80&lt;0,"VENCIDO",IF(E80&lt;=30,"VENCE EM &lt;= 30 DIAS",IF(E80&lt;=60,"ATENCAO (31-60 DIAS)","OK"))))</f>
        <v/>
      </c>
      <c r="G80" s="13">
        <f>SUMIFS(Lancamentos!$G:$G,Lancamentos!$C:$C,$A80,Lancamentos!$E:$E,$C80,Lancamentos!$B:$B,"ENTRADA")</f>
        <v/>
      </c>
      <c r="H80" s="13">
        <f>SUMIFS(Lancamentos!$G:$G,Lancamentos!$C:$C,$A80,Lancamentos!$E:$E,$C80,Lancamentos!$B:$B,"SAIDA_USO")</f>
        <v/>
      </c>
      <c r="I80" s="13">
        <f>SUMIFS(Lancamentos!$G:$G,Lancamentos!$C:$C,$A80,Lancamentos!$E:$E,$C80,Lancamentos!$B:$B,"SAIDA_DESCARTE")</f>
        <v/>
      </c>
      <c r="J80" s="13">
        <f>G80-H80-I80</f>
        <v/>
      </c>
      <c r="K80" s="8">
        <f>IF(A80="","",IF(J80&lt;=IFERROR(VLOOKUP(A80,Produtos!$A:$E,5,FALSE),0),"ABAIXO DO MINIMO","OK"))</f>
        <v/>
      </c>
    </row>
    <row r="81">
      <c r="A81" s="7" t="n"/>
      <c r="B81" s="7">
        <f>IFERROR(VLOOKUP(A81,Produtos!A:B,2,FALSE),"")</f>
        <v/>
      </c>
      <c r="C81" s="7" t="n"/>
      <c r="D81" s="9">
        <f>IFERROR(INDEX(Lotes!$E:$E,MATCH(1,(Lotes!$A:$A=A81)*(Lotes!$C:$C=C81),0)),"")</f>
        <v/>
      </c>
      <c r="E81" s="15">
        <f>IF(D81="","",D81-TODAY())</f>
        <v/>
      </c>
      <c r="F81" s="8">
        <f>IF(D81="","",IF(E81&lt;0,"VENCIDO",IF(E81&lt;=30,"VENCE EM &lt;= 30 DIAS",IF(E81&lt;=60,"ATENCAO (31-60 DIAS)","OK"))))</f>
        <v/>
      </c>
      <c r="G81" s="13">
        <f>SUMIFS(Lancamentos!$G:$G,Lancamentos!$C:$C,$A81,Lancamentos!$E:$E,$C81,Lancamentos!$B:$B,"ENTRADA")</f>
        <v/>
      </c>
      <c r="H81" s="13">
        <f>SUMIFS(Lancamentos!$G:$G,Lancamentos!$C:$C,$A81,Lancamentos!$E:$E,$C81,Lancamentos!$B:$B,"SAIDA_USO")</f>
        <v/>
      </c>
      <c r="I81" s="13">
        <f>SUMIFS(Lancamentos!$G:$G,Lancamentos!$C:$C,$A81,Lancamentos!$E:$E,$C81,Lancamentos!$B:$B,"SAIDA_DESCARTE")</f>
        <v/>
      </c>
      <c r="J81" s="13">
        <f>G81-H81-I81</f>
        <v/>
      </c>
      <c r="K81" s="8">
        <f>IF(A81="","",IF(J81&lt;=IFERROR(VLOOKUP(A81,Produtos!$A:$E,5,FALSE),0),"ABAIXO DO MINIMO","OK"))</f>
        <v/>
      </c>
    </row>
    <row r="82">
      <c r="A82" s="7" t="n"/>
      <c r="B82" s="7">
        <f>IFERROR(VLOOKUP(A82,Produtos!A:B,2,FALSE),"")</f>
        <v/>
      </c>
      <c r="C82" s="7" t="n"/>
      <c r="D82" s="9">
        <f>IFERROR(INDEX(Lotes!$E:$E,MATCH(1,(Lotes!$A:$A=A82)*(Lotes!$C:$C=C82),0)),"")</f>
        <v/>
      </c>
      <c r="E82" s="15">
        <f>IF(D82="","",D82-TODAY())</f>
        <v/>
      </c>
      <c r="F82" s="8">
        <f>IF(D82="","",IF(E82&lt;0,"VENCIDO",IF(E82&lt;=30,"VENCE EM &lt;= 30 DIAS",IF(E82&lt;=60,"ATENCAO (31-60 DIAS)","OK"))))</f>
        <v/>
      </c>
      <c r="G82" s="13">
        <f>SUMIFS(Lancamentos!$G:$G,Lancamentos!$C:$C,$A82,Lancamentos!$E:$E,$C82,Lancamentos!$B:$B,"ENTRADA")</f>
        <v/>
      </c>
      <c r="H82" s="13">
        <f>SUMIFS(Lancamentos!$G:$G,Lancamentos!$C:$C,$A82,Lancamentos!$E:$E,$C82,Lancamentos!$B:$B,"SAIDA_USO")</f>
        <v/>
      </c>
      <c r="I82" s="13">
        <f>SUMIFS(Lancamentos!$G:$G,Lancamentos!$C:$C,$A82,Lancamentos!$E:$E,$C82,Lancamentos!$B:$B,"SAIDA_DESCARTE")</f>
        <v/>
      </c>
      <c r="J82" s="13">
        <f>G82-H82-I82</f>
        <v/>
      </c>
      <c r="K82" s="8">
        <f>IF(A82="","",IF(J82&lt;=IFERROR(VLOOKUP(A82,Produtos!$A:$E,5,FALSE),0),"ABAIXO DO MINIMO","OK"))</f>
        <v/>
      </c>
    </row>
    <row r="83">
      <c r="A83" s="7" t="n"/>
      <c r="B83" s="7">
        <f>IFERROR(VLOOKUP(A83,Produtos!A:B,2,FALSE),"")</f>
        <v/>
      </c>
      <c r="C83" s="7" t="n"/>
      <c r="D83" s="9">
        <f>IFERROR(INDEX(Lotes!$E:$E,MATCH(1,(Lotes!$A:$A=A83)*(Lotes!$C:$C=C83),0)),"")</f>
        <v/>
      </c>
      <c r="E83" s="15">
        <f>IF(D83="","",D83-TODAY())</f>
        <v/>
      </c>
      <c r="F83" s="8">
        <f>IF(D83="","",IF(E83&lt;0,"VENCIDO",IF(E83&lt;=30,"VENCE EM &lt;= 30 DIAS",IF(E83&lt;=60,"ATENCAO (31-60 DIAS)","OK"))))</f>
        <v/>
      </c>
      <c r="G83" s="13">
        <f>SUMIFS(Lancamentos!$G:$G,Lancamentos!$C:$C,$A83,Lancamentos!$E:$E,$C83,Lancamentos!$B:$B,"ENTRADA")</f>
        <v/>
      </c>
      <c r="H83" s="13">
        <f>SUMIFS(Lancamentos!$G:$G,Lancamentos!$C:$C,$A83,Lancamentos!$E:$E,$C83,Lancamentos!$B:$B,"SAIDA_USO")</f>
        <v/>
      </c>
      <c r="I83" s="13">
        <f>SUMIFS(Lancamentos!$G:$G,Lancamentos!$C:$C,$A83,Lancamentos!$E:$E,$C83,Lancamentos!$B:$B,"SAIDA_DESCARTE")</f>
        <v/>
      </c>
      <c r="J83" s="13">
        <f>G83-H83-I83</f>
        <v/>
      </c>
      <c r="K83" s="8">
        <f>IF(A83="","",IF(J83&lt;=IFERROR(VLOOKUP(A83,Produtos!$A:$E,5,FALSE),0),"ABAIXO DO MINIMO","OK"))</f>
        <v/>
      </c>
    </row>
    <row r="84">
      <c r="A84" s="7" t="n"/>
      <c r="B84" s="7">
        <f>IFERROR(VLOOKUP(A84,Produtos!A:B,2,FALSE),"")</f>
        <v/>
      </c>
      <c r="C84" s="7" t="n"/>
      <c r="D84" s="9">
        <f>IFERROR(INDEX(Lotes!$E:$E,MATCH(1,(Lotes!$A:$A=A84)*(Lotes!$C:$C=C84),0)),"")</f>
        <v/>
      </c>
      <c r="E84" s="15">
        <f>IF(D84="","",D84-TODAY())</f>
        <v/>
      </c>
      <c r="F84" s="8">
        <f>IF(D84="","",IF(E84&lt;0,"VENCIDO",IF(E84&lt;=30,"VENCE EM &lt;= 30 DIAS",IF(E84&lt;=60,"ATENCAO (31-60 DIAS)","OK"))))</f>
        <v/>
      </c>
      <c r="G84" s="13">
        <f>SUMIFS(Lancamentos!$G:$G,Lancamentos!$C:$C,$A84,Lancamentos!$E:$E,$C84,Lancamentos!$B:$B,"ENTRADA")</f>
        <v/>
      </c>
      <c r="H84" s="13">
        <f>SUMIFS(Lancamentos!$G:$G,Lancamentos!$C:$C,$A84,Lancamentos!$E:$E,$C84,Lancamentos!$B:$B,"SAIDA_USO")</f>
        <v/>
      </c>
      <c r="I84" s="13">
        <f>SUMIFS(Lancamentos!$G:$G,Lancamentos!$C:$C,$A84,Lancamentos!$E:$E,$C84,Lancamentos!$B:$B,"SAIDA_DESCARTE")</f>
        <v/>
      </c>
      <c r="J84" s="13">
        <f>G84-H84-I84</f>
        <v/>
      </c>
      <c r="K84" s="8">
        <f>IF(A84="","",IF(J84&lt;=IFERROR(VLOOKUP(A84,Produtos!$A:$E,5,FALSE),0),"ABAIXO DO MINIMO","OK"))</f>
        <v/>
      </c>
    </row>
    <row r="85">
      <c r="A85" s="7" t="n"/>
      <c r="B85" s="7">
        <f>IFERROR(VLOOKUP(A85,Produtos!A:B,2,FALSE),"")</f>
        <v/>
      </c>
      <c r="C85" s="7" t="n"/>
      <c r="D85" s="9">
        <f>IFERROR(INDEX(Lotes!$E:$E,MATCH(1,(Lotes!$A:$A=A85)*(Lotes!$C:$C=C85),0)),"")</f>
        <v/>
      </c>
      <c r="E85" s="15">
        <f>IF(D85="","",D85-TODAY())</f>
        <v/>
      </c>
      <c r="F85" s="8">
        <f>IF(D85="","",IF(E85&lt;0,"VENCIDO",IF(E85&lt;=30,"VENCE EM &lt;= 30 DIAS",IF(E85&lt;=60,"ATENCAO (31-60 DIAS)","OK"))))</f>
        <v/>
      </c>
      <c r="G85" s="13">
        <f>SUMIFS(Lancamentos!$G:$G,Lancamentos!$C:$C,$A85,Lancamentos!$E:$E,$C85,Lancamentos!$B:$B,"ENTRADA")</f>
        <v/>
      </c>
      <c r="H85" s="13">
        <f>SUMIFS(Lancamentos!$G:$G,Lancamentos!$C:$C,$A85,Lancamentos!$E:$E,$C85,Lancamentos!$B:$B,"SAIDA_USO")</f>
        <v/>
      </c>
      <c r="I85" s="13">
        <f>SUMIFS(Lancamentos!$G:$G,Lancamentos!$C:$C,$A85,Lancamentos!$E:$E,$C85,Lancamentos!$B:$B,"SAIDA_DESCARTE")</f>
        <v/>
      </c>
      <c r="J85" s="13">
        <f>G85-H85-I85</f>
        <v/>
      </c>
      <c r="K85" s="8">
        <f>IF(A85="","",IF(J85&lt;=IFERROR(VLOOKUP(A85,Produtos!$A:$E,5,FALSE),0),"ABAIXO DO MINIMO","OK"))</f>
        <v/>
      </c>
    </row>
    <row r="86">
      <c r="A86" s="7" t="n"/>
      <c r="B86" s="7">
        <f>IFERROR(VLOOKUP(A86,Produtos!A:B,2,FALSE),"")</f>
        <v/>
      </c>
      <c r="C86" s="7" t="n"/>
      <c r="D86" s="9">
        <f>IFERROR(INDEX(Lotes!$E:$E,MATCH(1,(Lotes!$A:$A=A86)*(Lotes!$C:$C=C86),0)),"")</f>
        <v/>
      </c>
      <c r="E86" s="15">
        <f>IF(D86="","",D86-TODAY())</f>
        <v/>
      </c>
      <c r="F86" s="8">
        <f>IF(D86="","",IF(E86&lt;0,"VENCIDO",IF(E86&lt;=30,"VENCE EM &lt;= 30 DIAS",IF(E86&lt;=60,"ATENCAO (31-60 DIAS)","OK"))))</f>
        <v/>
      </c>
      <c r="G86" s="13">
        <f>SUMIFS(Lancamentos!$G:$G,Lancamentos!$C:$C,$A86,Lancamentos!$E:$E,$C86,Lancamentos!$B:$B,"ENTRADA")</f>
        <v/>
      </c>
      <c r="H86" s="13">
        <f>SUMIFS(Lancamentos!$G:$G,Lancamentos!$C:$C,$A86,Lancamentos!$E:$E,$C86,Lancamentos!$B:$B,"SAIDA_USO")</f>
        <v/>
      </c>
      <c r="I86" s="13">
        <f>SUMIFS(Lancamentos!$G:$G,Lancamentos!$C:$C,$A86,Lancamentos!$E:$E,$C86,Lancamentos!$B:$B,"SAIDA_DESCARTE")</f>
        <v/>
      </c>
      <c r="J86" s="13">
        <f>G86-H86-I86</f>
        <v/>
      </c>
      <c r="K86" s="8">
        <f>IF(A86="","",IF(J86&lt;=IFERROR(VLOOKUP(A86,Produtos!$A:$E,5,FALSE),0),"ABAIXO DO MINIMO","OK"))</f>
        <v/>
      </c>
    </row>
    <row r="87">
      <c r="A87" s="7" t="n"/>
      <c r="B87" s="7">
        <f>IFERROR(VLOOKUP(A87,Produtos!A:B,2,FALSE),"")</f>
        <v/>
      </c>
      <c r="C87" s="7" t="n"/>
      <c r="D87" s="9">
        <f>IFERROR(INDEX(Lotes!$E:$E,MATCH(1,(Lotes!$A:$A=A87)*(Lotes!$C:$C=C87),0)),"")</f>
        <v/>
      </c>
      <c r="E87" s="15">
        <f>IF(D87="","",D87-TODAY())</f>
        <v/>
      </c>
      <c r="F87" s="8">
        <f>IF(D87="","",IF(E87&lt;0,"VENCIDO",IF(E87&lt;=30,"VENCE EM &lt;= 30 DIAS",IF(E87&lt;=60,"ATENCAO (31-60 DIAS)","OK"))))</f>
        <v/>
      </c>
      <c r="G87" s="13">
        <f>SUMIFS(Lancamentos!$G:$G,Lancamentos!$C:$C,$A87,Lancamentos!$E:$E,$C87,Lancamentos!$B:$B,"ENTRADA")</f>
        <v/>
      </c>
      <c r="H87" s="13">
        <f>SUMIFS(Lancamentos!$G:$G,Lancamentos!$C:$C,$A87,Lancamentos!$E:$E,$C87,Lancamentos!$B:$B,"SAIDA_USO")</f>
        <v/>
      </c>
      <c r="I87" s="13">
        <f>SUMIFS(Lancamentos!$G:$G,Lancamentos!$C:$C,$A87,Lancamentos!$E:$E,$C87,Lancamentos!$B:$B,"SAIDA_DESCARTE")</f>
        <v/>
      </c>
      <c r="J87" s="13">
        <f>G87-H87-I87</f>
        <v/>
      </c>
      <c r="K87" s="8">
        <f>IF(A87="","",IF(J87&lt;=IFERROR(VLOOKUP(A87,Produtos!$A:$E,5,FALSE),0),"ABAIXO DO MINIMO","OK"))</f>
        <v/>
      </c>
    </row>
    <row r="88">
      <c r="A88" s="7" t="n"/>
      <c r="B88" s="7">
        <f>IFERROR(VLOOKUP(A88,Produtos!A:B,2,FALSE),"")</f>
        <v/>
      </c>
      <c r="C88" s="7" t="n"/>
      <c r="D88" s="9">
        <f>IFERROR(INDEX(Lotes!$E:$E,MATCH(1,(Lotes!$A:$A=A88)*(Lotes!$C:$C=C88),0)),"")</f>
        <v/>
      </c>
      <c r="E88" s="15">
        <f>IF(D88="","",D88-TODAY())</f>
        <v/>
      </c>
      <c r="F88" s="8">
        <f>IF(D88="","",IF(E88&lt;0,"VENCIDO",IF(E88&lt;=30,"VENCE EM &lt;= 30 DIAS",IF(E88&lt;=60,"ATENCAO (31-60 DIAS)","OK"))))</f>
        <v/>
      </c>
      <c r="G88" s="13">
        <f>SUMIFS(Lancamentos!$G:$G,Lancamentos!$C:$C,$A88,Lancamentos!$E:$E,$C88,Lancamentos!$B:$B,"ENTRADA")</f>
        <v/>
      </c>
      <c r="H88" s="13">
        <f>SUMIFS(Lancamentos!$G:$G,Lancamentos!$C:$C,$A88,Lancamentos!$E:$E,$C88,Lancamentos!$B:$B,"SAIDA_USO")</f>
        <v/>
      </c>
      <c r="I88" s="13">
        <f>SUMIFS(Lancamentos!$G:$G,Lancamentos!$C:$C,$A88,Lancamentos!$E:$E,$C88,Lancamentos!$B:$B,"SAIDA_DESCARTE")</f>
        <v/>
      </c>
      <c r="J88" s="13">
        <f>G88-H88-I88</f>
        <v/>
      </c>
      <c r="K88" s="8">
        <f>IF(A88="","",IF(J88&lt;=IFERROR(VLOOKUP(A88,Produtos!$A:$E,5,FALSE),0),"ABAIXO DO MINIMO","OK"))</f>
        <v/>
      </c>
    </row>
    <row r="89">
      <c r="A89" s="7" t="n"/>
      <c r="B89" s="7">
        <f>IFERROR(VLOOKUP(A89,Produtos!A:B,2,FALSE),"")</f>
        <v/>
      </c>
      <c r="C89" s="7" t="n"/>
      <c r="D89" s="9">
        <f>IFERROR(INDEX(Lotes!$E:$E,MATCH(1,(Lotes!$A:$A=A89)*(Lotes!$C:$C=C89),0)),"")</f>
        <v/>
      </c>
      <c r="E89" s="15">
        <f>IF(D89="","",D89-TODAY())</f>
        <v/>
      </c>
      <c r="F89" s="8">
        <f>IF(D89="","",IF(E89&lt;0,"VENCIDO",IF(E89&lt;=30,"VENCE EM &lt;= 30 DIAS",IF(E89&lt;=60,"ATENCAO (31-60 DIAS)","OK"))))</f>
        <v/>
      </c>
      <c r="G89" s="13">
        <f>SUMIFS(Lancamentos!$G:$G,Lancamentos!$C:$C,$A89,Lancamentos!$E:$E,$C89,Lancamentos!$B:$B,"ENTRADA")</f>
        <v/>
      </c>
      <c r="H89" s="13">
        <f>SUMIFS(Lancamentos!$G:$G,Lancamentos!$C:$C,$A89,Lancamentos!$E:$E,$C89,Lancamentos!$B:$B,"SAIDA_USO")</f>
        <v/>
      </c>
      <c r="I89" s="13">
        <f>SUMIFS(Lancamentos!$G:$G,Lancamentos!$C:$C,$A89,Lancamentos!$E:$E,$C89,Lancamentos!$B:$B,"SAIDA_DESCARTE")</f>
        <v/>
      </c>
      <c r="J89" s="13">
        <f>G89-H89-I89</f>
        <v/>
      </c>
      <c r="K89" s="8">
        <f>IF(A89="","",IF(J89&lt;=IFERROR(VLOOKUP(A89,Produtos!$A:$E,5,FALSE),0),"ABAIXO DO MINIMO","OK"))</f>
        <v/>
      </c>
    </row>
    <row r="90">
      <c r="A90" s="7" t="n"/>
      <c r="B90" s="7">
        <f>IFERROR(VLOOKUP(A90,Produtos!A:B,2,FALSE),"")</f>
        <v/>
      </c>
      <c r="C90" s="7" t="n"/>
      <c r="D90" s="9">
        <f>IFERROR(INDEX(Lotes!$E:$E,MATCH(1,(Lotes!$A:$A=A90)*(Lotes!$C:$C=C90),0)),"")</f>
        <v/>
      </c>
      <c r="E90" s="15">
        <f>IF(D90="","",D90-TODAY())</f>
        <v/>
      </c>
      <c r="F90" s="8">
        <f>IF(D90="","",IF(E90&lt;0,"VENCIDO",IF(E90&lt;=30,"VENCE EM &lt;= 30 DIAS",IF(E90&lt;=60,"ATENCAO (31-60 DIAS)","OK"))))</f>
        <v/>
      </c>
      <c r="G90" s="13">
        <f>SUMIFS(Lancamentos!$G:$G,Lancamentos!$C:$C,$A90,Lancamentos!$E:$E,$C90,Lancamentos!$B:$B,"ENTRADA")</f>
        <v/>
      </c>
      <c r="H90" s="13">
        <f>SUMIFS(Lancamentos!$G:$G,Lancamentos!$C:$C,$A90,Lancamentos!$E:$E,$C90,Lancamentos!$B:$B,"SAIDA_USO")</f>
        <v/>
      </c>
      <c r="I90" s="13">
        <f>SUMIFS(Lancamentos!$G:$G,Lancamentos!$C:$C,$A90,Lancamentos!$E:$E,$C90,Lancamentos!$B:$B,"SAIDA_DESCARTE")</f>
        <v/>
      </c>
      <c r="J90" s="13">
        <f>G90-H90-I90</f>
        <v/>
      </c>
      <c r="K90" s="8">
        <f>IF(A90="","",IF(J90&lt;=IFERROR(VLOOKUP(A90,Produtos!$A:$E,5,FALSE),0),"ABAIXO DO MINIMO","OK"))</f>
        <v/>
      </c>
    </row>
    <row r="91">
      <c r="A91" s="7" t="n"/>
      <c r="B91" s="7">
        <f>IFERROR(VLOOKUP(A91,Produtos!A:B,2,FALSE),"")</f>
        <v/>
      </c>
      <c r="C91" s="7" t="n"/>
      <c r="D91" s="9">
        <f>IFERROR(INDEX(Lotes!$E:$E,MATCH(1,(Lotes!$A:$A=A91)*(Lotes!$C:$C=C91),0)),"")</f>
        <v/>
      </c>
      <c r="E91" s="15">
        <f>IF(D91="","",D91-TODAY())</f>
        <v/>
      </c>
      <c r="F91" s="8">
        <f>IF(D91="","",IF(E91&lt;0,"VENCIDO",IF(E91&lt;=30,"VENCE EM &lt;= 30 DIAS",IF(E91&lt;=60,"ATENCAO (31-60 DIAS)","OK"))))</f>
        <v/>
      </c>
      <c r="G91" s="13">
        <f>SUMIFS(Lancamentos!$G:$G,Lancamentos!$C:$C,$A91,Lancamentos!$E:$E,$C91,Lancamentos!$B:$B,"ENTRADA")</f>
        <v/>
      </c>
      <c r="H91" s="13">
        <f>SUMIFS(Lancamentos!$G:$G,Lancamentos!$C:$C,$A91,Lancamentos!$E:$E,$C91,Lancamentos!$B:$B,"SAIDA_USO")</f>
        <v/>
      </c>
      <c r="I91" s="13">
        <f>SUMIFS(Lancamentos!$G:$G,Lancamentos!$C:$C,$A91,Lancamentos!$E:$E,$C91,Lancamentos!$B:$B,"SAIDA_DESCARTE")</f>
        <v/>
      </c>
      <c r="J91" s="13">
        <f>G91-H91-I91</f>
        <v/>
      </c>
      <c r="K91" s="8">
        <f>IF(A91="","",IF(J91&lt;=IFERROR(VLOOKUP(A91,Produtos!$A:$E,5,FALSE),0),"ABAIXO DO MINIMO","OK"))</f>
        <v/>
      </c>
    </row>
    <row r="92">
      <c r="A92" s="7" t="n"/>
      <c r="B92" s="7">
        <f>IFERROR(VLOOKUP(A92,Produtos!A:B,2,FALSE),"")</f>
        <v/>
      </c>
      <c r="C92" s="7" t="n"/>
      <c r="D92" s="9">
        <f>IFERROR(INDEX(Lotes!$E:$E,MATCH(1,(Lotes!$A:$A=A92)*(Lotes!$C:$C=C92),0)),"")</f>
        <v/>
      </c>
      <c r="E92" s="15">
        <f>IF(D92="","",D92-TODAY())</f>
        <v/>
      </c>
      <c r="F92" s="8">
        <f>IF(D92="","",IF(E92&lt;0,"VENCIDO",IF(E92&lt;=30,"VENCE EM &lt;= 30 DIAS",IF(E92&lt;=60,"ATENCAO (31-60 DIAS)","OK"))))</f>
        <v/>
      </c>
      <c r="G92" s="13">
        <f>SUMIFS(Lancamentos!$G:$G,Lancamentos!$C:$C,$A92,Lancamentos!$E:$E,$C92,Lancamentos!$B:$B,"ENTRADA")</f>
        <v/>
      </c>
      <c r="H92" s="13">
        <f>SUMIFS(Lancamentos!$G:$G,Lancamentos!$C:$C,$A92,Lancamentos!$E:$E,$C92,Lancamentos!$B:$B,"SAIDA_USO")</f>
        <v/>
      </c>
      <c r="I92" s="13">
        <f>SUMIFS(Lancamentos!$G:$G,Lancamentos!$C:$C,$A92,Lancamentos!$E:$E,$C92,Lancamentos!$B:$B,"SAIDA_DESCARTE")</f>
        <v/>
      </c>
      <c r="J92" s="13">
        <f>G92-H92-I92</f>
        <v/>
      </c>
      <c r="K92" s="8">
        <f>IF(A92="","",IF(J92&lt;=IFERROR(VLOOKUP(A92,Produtos!$A:$E,5,FALSE),0),"ABAIXO DO MINIMO","OK"))</f>
        <v/>
      </c>
    </row>
    <row r="93">
      <c r="A93" s="7" t="n"/>
      <c r="B93" s="7">
        <f>IFERROR(VLOOKUP(A93,Produtos!A:B,2,FALSE),"")</f>
        <v/>
      </c>
      <c r="C93" s="7" t="n"/>
      <c r="D93" s="9">
        <f>IFERROR(INDEX(Lotes!$E:$E,MATCH(1,(Lotes!$A:$A=A93)*(Lotes!$C:$C=C93),0)),"")</f>
        <v/>
      </c>
      <c r="E93" s="15">
        <f>IF(D93="","",D93-TODAY())</f>
        <v/>
      </c>
      <c r="F93" s="8">
        <f>IF(D93="","",IF(E93&lt;0,"VENCIDO",IF(E93&lt;=30,"VENCE EM &lt;= 30 DIAS",IF(E93&lt;=60,"ATENCAO (31-60 DIAS)","OK"))))</f>
        <v/>
      </c>
      <c r="G93" s="13">
        <f>SUMIFS(Lancamentos!$G:$G,Lancamentos!$C:$C,$A93,Lancamentos!$E:$E,$C93,Lancamentos!$B:$B,"ENTRADA")</f>
        <v/>
      </c>
      <c r="H93" s="13">
        <f>SUMIFS(Lancamentos!$G:$G,Lancamentos!$C:$C,$A93,Lancamentos!$E:$E,$C93,Lancamentos!$B:$B,"SAIDA_USO")</f>
        <v/>
      </c>
      <c r="I93" s="13">
        <f>SUMIFS(Lancamentos!$G:$G,Lancamentos!$C:$C,$A93,Lancamentos!$E:$E,$C93,Lancamentos!$B:$B,"SAIDA_DESCARTE")</f>
        <v/>
      </c>
      <c r="J93" s="13">
        <f>G93-H93-I93</f>
        <v/>
      </c>
      <c r="K93" s="8">
        <f>IF(A93="","",IF(J93&lt;=IFERROR(VLOOKUP(A93,Produtos!$A:$E,5,FALSE),0),"ABAIXO DO MINIMO","OK"))</f>
        <v/>
      </c>
    </row>
    <row r="94">
      <c r="A94" s="7" t="n"/>
      <c r="B94" s="7">
        <f>IFERROR(VLOOKUP(A94,Produtos!A:B,2,FALSE),"")</f>
        <v/>
      </c>
      <c r="C94" s="7" t="n"/>
      <c r="D94" s="9">
        <f>IFERROR(INDEX(Lotes!$E:$E,MATCH(1,(Lotes!$A:$A=A94)*(Lotes!$C:$C=C94),0)),"")</f>
        <v/>
      </c>
      <c r="E94" s="15">
        <f>IF(D94="","",D94-TODAY())</f>
        <v/>
      </c>
      <c r="F94" s="8">
        <f>IF(D94="","",IF(E94&lt;0,"VENCIDO",IF(E94&lt;=30,"VENCE EM &lt;= 30 DIAS",IF(E94&lt;=60,"ATENCAO (31-60 DIAS)","OK"))))</f>
        <v/>
      </c>
      <c r="G94" s="13">
        <f>SUMIFS(Lancamentos!$G:$G,Lancamentos!$C:$C,$A94,Lancamentos!$E:$E,$C94,Lancamentos!$B:$B,"ENTRADA")</f>
        <v/>
      </c>
      <c r="H94" s="13">
        <f>SUMIFS(Lancamentos!$G:$G,Lancamentos!$C:$C,$A94,Lancamentos!$E:$E,$C94,Lancamentos!$B:$B,"SAIDA_USO")</f>
        <v/>
      </c>
      <c r="I94" s="13">
        <f>SUMIFS(Lancamentos!$G:$G,Lancamentos!$C:$C,$A94,Lancamentos!$E:$E,$C94,Lancamentos!$B:$B,"SAIDA_DESCARTE")</f>
        <v/>
      </c>
      <c r="J94" s="13">
        <f>G94-H94-I94</f>
        <v/>
      </c>
      <c r="K94" s="8">
        <f>IF(A94="","",IF(J94&lt;=IFERROR(VLOOKUP(A94,Produtos!$A:$E,5,FALSE),0),"ABAIXO DO MINIMO","OK"))</f>
        <v/>
      </c>
    </row>
    <row r="95">
      <c r="A95" s="7" t="n"/>
      <c r="B95" s="7">
        <f>IFERROR(VLOOKUP(A95,Produtos!A:B,2,FALSE),"")</f>
        <v/>
      </c>
      <c r="C95" s="7" t="n"/>
      <c r="D95" s="9">
        <f>IFERROR(INDEX(Lotes!$E:$E,MATCH(1,(Lotes!$A:$A=A95)*(Lotes!$C:$C=C95),0)),"")</f>
        <v/>
      </c>
      <c r="E95" s="15">
        <f>IF(D95="","",D95-TODAY())</f>
        <v/>
      </c>
      <c r="F95" s="8">
        <f>IF(D95="","",IF(E95&lt;0,"VENCIDO",IF(E95&lt;=30,"VENCE EM &lt;= 30 DIAS",IF(E95&lt;=60,"ATENCAO (31-60 DIAS)","OK"))))</f>
        <v/>
      </c>
      <c r="G95" s="13">
        <f>SUMIFS(Lancamentos!$G:$G,Lancamentos!$C:$C,$A95,Lancamentos!$E:$E,$C95,Lancamentos!$B:$B,"ENTRADA")</f>
        <v/>
      </c>
      <c r="H95" s="13">
        <f>SUMIFS(Lancamentos!$G:$G,Lancamentos!$C:$C,$A95,Lancamentos!$E:$E,$C95,Lancamentos!$B:$B,"SAIDA_USO")</f>
        <v/>
      </c>
      <c r="I95" s="13">
        <f>SUMIFS(Lancamentos!$G:$G,Lancamentos!$C:$C,$A95,Lancamentos!$E:$E,$C95,Lancamentos!$B:$B,"SAIDA_DESCARTE")</f>
        <v/>
      </c>
      <c r="J95" s="13">
        <f>G95-H95-I95</f>
        <v/>
      </c>
      <c r="K95" s="8">
        <f>IF(A95="","",IF(J95&lt;=IFERROR(VLOOKUP(A95,Produtos!$A:$E,5,FALSE),0),"ABAIXO DO MINIMO","OK"))</f>
        <v/>
      </c>
    </row>
    <row r="96">
      <c r="A96" s="7" t="n"/>
      <c r="B96" s="7">
        <f>IFERROR(VLOOKUP(A96,Produtos!A:B,2,FALSE),"")</f>
        <v/>
      </c>
      <c r="C96" s="7" t="n"/>
      <c r="D96" s="9">
        <f>IFERROR(INDEX(Lotes!$E:$E,MATCH(1,(Lotes!$A:$A=A96)*(Lotes!$C:$C=C96),0)),"")</f>
        <v/>
      </c>
      <c r="E96" s="15">
        <f>IF(D96="","",D96-TODAY())</f>
        <v/>
      </c>
      <c r="F96" s="8">
        <f>IF(D96="","",IF(E96&lt;0,"VENCIDO",IF(E96&lt;=30,"VENCE EM &lt;= 30 DIAS",IF(E96&lt;=60,"ATENCAO (31-60 DIAS)","OK"))))</f>
        <v/>
      </c>
      <c r="G96" s="13">
        <f>SUMIFS(Lancamentos!$G:$G,Lancamentos!$C:$C,$A96,Lancamentos!$E:$E,$C96,Lancamentos!$B:$B,"ENTRADA")</f>
        <v/>
      </c>
      <c r="H96" s="13">
        <f>SUMIFS(Lancamentos!$G:$G,Lancamentos!$C:$C,$A96,Lancamentos!$E:$E,$C96,Lancamentos!$B:$B,"SAIDA_USO")</f>
        <v/>
      </c>
      <c r="I96" s="13">
        <f>SUMIFS(Lancamentos!$G:$G,Lancamentos!$C:$C,$A96,Lancamentos!$E:$E,$C96,Lancamentos!$B:$B,"SAIDA_DESCARTE")</f>
        <v/>
      </c>
      <c r="J96" s="13">
        <f>G96-H96-I96</f>
        <v/>
      </c>
      <c r="K96" s="8">
        <f>IF(A96="","",IF(J96&lt;=IFERROR(VLOOKUP(A96,Produtos!$A:$E,5,FALSE),0),"ABAIXO DO MINIMO","OK"))</f>
        <v/>
      </c>
    </row>
    <row r="97">
      <c r="A97" s="7" t="n"/>
      <c r="B97" s="7">
        <f>IFERROR(VLOOKUP(A97,Produtos!A:B,2,FALSE),"")</f>
        <v/>
      </c>
      <c r="C97" s="7" t="n"/>
      <c r="D97" s="9">
        <f>IFERROR(INDEX(Lotes!$E:$E,MATCH(1,(Lotes!$A:$A=A97)*(Lotes!$C:$C=C97),0)),"")</f>
        <v/>
      </c>
      <c r="E97" s="15">
        <f>IF(D97="","",D97-TODAY())</f>
        <v/>
      </c>
      <c r="F97" s="8">
        <f>IF(D97="","",IF(E97&lt;0,"VENCIDO",IF(E97&lt;=30,"VENCE EM &lt;= 30 DIAS",IF(E97&lt;=60,"ATENCAO (31-60 DIAS)","OK"))))</f>
        <v/>
      </c>
      <c r="G97" s="13">
        <f>SUMIFS(Lancamentos!$G:$G,Lancamentos!$C:$C,$A97,Lancamentos!$E:$E,$C97,Lancamentos!$B:$B,"ENTRADA")</f>
        <v/>
      </c>
      <c r="H97" s="13">
        <f>SUMIFS(Lancamentos!$G:$G,Lancamentos!$C:$C,$A97,Lancamentos!$E:$E,$C97,Lancamentos!$B:$B,"SAIDA_USO")</f>
        <v/>
      </c>
      <c r="I97" s="13">
        <f>SUMIFS(Lancamentos!$G:$G,Lancamentos!$C:$C,$A97,Lancamentos!$E:$E,$C97,Lancamentos!$B:$B,"SAIDA_DESCARTE")</f>
        <v/>
      </c>
      <c r="J97" s="13">
        <f>G97-H97-I97</f>
        <v/>
      </c>
      <c r="K97" s="8">
        <f>IF(A97="","",IF(J97&lt;=IFERROR(VLOOKUP(A97,Produtos!$A:$E,5,FALSE),0),"ABAIXO DO MINIMO","OK"))</f>
        <v/>
      </c>
    </row>
    <row r="98">
      <c r="A98" s="7" t="n"/>
      <c r="B98" s="7">
        <f>IFERROR(VLOOKUP(A98,Produtos!A:B,2,FALSE),"")</f>
        <v/>
      </c>
      <c r="C98" s="7" t="n"/>
      <c r="D98" s="9">
        <f>IFERROR(INDEX(Lotes!$E:$E,MATCH(1,(Lotes!$A:$A=A98)*(Lotes!$C:$C=C98),0)),"")</f>
        <v/>
      </c>
      <c r="E98" s="15">
        <f>IF(D98="","",D98-TODAY())</f>
        <v/>
      </c>
      <c r="F98" s="8">
        <f>IF(D98="","",IF(E98&lt;0,"VENCIDO",IF(E98&lt;=30,"VENCE EM &lt;= 30 DIAS",IF(E98&lt;=60,"ATENCAO (31-60 DIAS)","OK"))))</f>
        <v/>
      </c>
      <c r="G98" s="13">
        <f>SUMIFS(Lancamentos!$G:$G,Lancamentos!$C:$C,$A98,Lancamentos!$E:$E,$C98,Lancamentos!$B:$B,"ENTRADA")</f>
        <v/>
      </c>
      <c r="H98" s="13">
        <f>SUMIFS(Lancamentos!$G:$G,Lancamentos!$C:$C,$A98,Lancamentos!$E:$E,$C98,Lancamentos!$B:$B,"SAIDA_USO")</f>
        <v/>
      </c>
      <c r="I98" s="13">
        <f>SUMIFS(Lancamentos!$G:$G,Lancamentos!$C:$C,$A98,Lancamentos!$E:$E,$C98,Lancamentos!$B:$B,"SAIDA_DESCARTE")</f>
        <v/>
      </c>
      <c r="J98" s="13">
        <f>G98-H98-I98</f>
        <v/>
      </c>
      <c r="K98" s="8">
        <f>IF(A98="","",IF(J98&lt;=IFERROR(VLOOKUP(A98,Produtos!$A:$E,5,FALSE),0),"ABAIXO DO MINIMO","OK"))</f>
        <v/>
      </c>
    </row>
    <row r="99">
      <c r="A99" s="7" t="n"/>
      <c r="B99" s="7">
        <f>IFERROR(VLOOKUP(A99,Produtos!A:B,2,FALSE),"")</f>
        <v/>
      </c>
      <c r="C99" s="7" t="n"/>
      <c r="D99" s="9">
        <f>IFERROR(INDEX(Lotes!$E:$E,MATCH(1,(Lotes!$A:$A=A99)*(Lotes!$C:$C=C99),0)),"")</f>
        <v/>
      </c>
      <c r="E99" s="15">
        <f>IF(D99="","",D99-TODAY())</f>
        <v/>
      </c>
      <c r="F99" s="8">
        <f>IF(D99="","",IF(E99&lt;0,"VENCIDO",IF(E99&lt;=30,"VENCE EM &lt;= 30 DIAS",IF(E99&lt;=60,"ATENCAO (31-60 DIAS)","OK"))))</f>
        <v/>
      </c>
      <c r="G99" s="13">
        <f>SUMIFS(Lancamentos!$G:$G,Lancamentos!$C:$C,$A99,Lancamentos!$E:$E,$C99,Lancamentos!$B:$B,"ENTRADA")</f>
        <v/>
      </c>
      <c r="H99" s="13">
        <f>SUMIFS(Lancamentos!$G:$G,Lancamentos!$C:$C,$A99,Lancamentos!$E:$E,$C99,Lancamentos!$B:$B,"SAIDA_USO")</f>
        <v/>
      </c>
      <c r="I99" s="13">
        <f>SUMIFS(Lancamentos!$G:$G,Lancamentos!$C:$C,$A99,Lancamentos!$E:$E,$C99,Lancamentos!$B:$B,"SAIDA_DESCARTE")</f>
        <v/>
      </c>
      <c r="J99" s="13">
        <f>G99-H99-I99</f>
        <v/>
      </c>
      <c r="K99" s="8">
        <f>IF(A99="","",IF(J99&lt;=IFERROR(VLOOKUP(A99,Produtos!$A:$E,5,FALSE),0),"ABAIXO DO MINIMO","OK"))</f>
        <v/>
      </c>
    </row>
    <row r="100">
      <c r="A100" s="7" t="n"/>
      <c r="B100" s="7">
        <f>IFERROR(VLOOKUP(A100,Produtos!A:B,2,FALSE),"")</f>
        <v/>
      </c>
      <c r="C100" s="7" t="n"/>
      <c r="D100" s="9">
        <f>IFERROR(INDEX(Lotes!$E:$E,MATCH(1,(Lotes!$A:$A=A100)*(Lotes!$C:$C=C100),0)),"")</f>
        <v/>
      </c>
      <c r="E100" s="15">
        <f>IF(D100="","",D100-TODAY())</f>
        <v/>
      </c>
      <c r="F100" s="8">
        <f>IF(D100="","",IF(E100&lt;0,"VENCIDO",IF(E100&lt;=30,"VENCE EM &lt;= 30 DIAS",IF(E100&lt;=60,"ATENCAO (31-60 DIAS)","OK"))))</f>
        <v/>
      </c>
      <c r="G100" s="13">
        <f>SUMIFS(Lancamentos!$G:$G,Lancamentos!$C:$C,$A100,Lancamentos!$E:$E,$C100,Lancamentos!$B:$B,"ENTRADA")</f>
        <v/>
      </c>
      <c r="H100" s="13">
        <f>SUMIFS(Lancamentos!$G:$G,Lancamentos!$C:$C,$A100,Lancamentos!$E:$E,$C100,Lancamentos!$B:$B,"SAIDA_USO")</f>
        <v/>
      </c>
      <c r="I100" s="13">
        <f>SUMIFS(Lancamentos!$G:$G,Lancamentos!$C:$C,$A100,Lancamentos!$E:$E,$C100,Lancamentos!$B:$B,"SAIDA_DESCARTE")</f>
        <v/>
      </c>
      <c r="J100" s="13">
        <f>G100-H100-I100</f>
        <v/>
      </c>
      <c r="K100" s="8">
        <f>IF(A100="","",IF(J100&lt;=IFERROR(VLOOKUP(A100,Produtos!$A:$E,5,FALSE),0),"ABAIXO DO MINIMO","OK"))</f>
        <v/>
      </c>
    </row>
    <row r="101">
      <c r="A101" s="7" t="n"/>
      <c r="B101" s="7">
        <f>IFERROR(VLOOKUP(A101,Produtos!A:B,2,FALSE),"")</f>
        <v/>
      </c>
      <c r="C101" s="7" t="n"/>
      <c r="D101" s="9">
        <f>IFERROR(INDEX(Lotes!$E:$E,MATCH(1,(Lotes!$A:$A=A101)*(Lotes!$C:$C=C101),0)),"")</f>
        <v/>
      </c>
      <c r="E101" s="15">
        <f>IF(D101="","",D101-TODAY())</f>
        <v/>
      </c>
      <c r="F101" s="8">
        <f>IF(D101="","",IF(E101&lt;0,"VENCIDO",IF(E101&lt;=30,"VENCE EM &lt;= 30 DIAS",IF(E101&lt;=60,"ATENCAO (31-60 DIAS)","OK"))))</f>
        <v/>
      </c>
      <c r="G101" s="13">
        <f>SUMIFS(Lancamentos!$G:$G,Lancamentos!$C:$C,$A101,Lancamentos!$E:$E,$C101,Lancamentos!$B:$B,"ENTRADA")</f>
        <v/>
      </c>
      <c r="H101" s="13">
        <f>SUMIFS(Lancamentos!$G:$G,Lancamentos!$C:$C,$A101,Lancamentos!$E:$E,$C101,Lancamentos!$B:$B,"SAIDA_USO")</f>
        <v/>
      </c>
      <c r="I101" s="13">
        <f>SUMIFS(Lancamentos!$G:$G,Lancamentos!$C:$C,$A101,Lancamentos!$E:$E,$C101,Lancamentos!$B:$B,"SAIDA_DESCARTE")</f>
        <v/>
      </c>
      <c r="J101" s="13">
        <f>G101-H101-I101</f>
        <v/>
      </c>
      <c r="K101" s="8">
        <f>IF(A101="","",IF(J101&lt;=IFERROR(VLOOKUP(A101,Produtos!$A:$E,5,FALSE),0),"ABAIXO DO MINIMO","OK"))</f>
        <v/>
      </c>
    </row>
    <row r="102">
      <c r="A102" s="7" t="n"/>
      <c r="B102" s="7">
        <f>IFERROR(VLOOKUP(A102,Produtos!A:B,2,FALSE),"")</f>
        <v/>
      </c>
      <c r="C102" s="7" t="n"/>
      <c r="D102" s="9">
        <f>IFERROR(INDEX(Lotes!$E:$E,MATCH(1,(Lotes!$A:$A=A102)*(Lotes!$C:$C=C102),0)),"")</f>
        <v/>
      </c>
      <c r="E102" s="15">
        <f>IF(D102="","",D102-TODAY())</f>
        <v/>
      </c>
      <c r="F102" s="8">
        <f>IF(D102="","",IF(E102&lt;0,"VENCIDO",IF(E102&lt;=30,"VENCE EM &lt;= 30 DIAS",IF(E102&lt;=60,"ATENCAO (31-60 DIAS)","OK"))))</f>
        <v/>
      </c>
      <c r="G102" s="13">
        <f>SUMIFS(Lancamentos!$G:$G,Lancamentos!$C:$C,$A102,Lancamentos!$E:$E,$C102,Lancamentos!$B:$B,"ENTRADA")</f>
        <v/>
      </c>
      <c r="H102" s="13">
        <f>SUMIFS(Lancamentos!$G:$G,Lancamentos!$C:$C,$A102,Lancamentos!$E:$E,$C102,Lancamentos!$B:$B,"SAIDA_USO")</f>
        <v/>
      </c>
      <c r="I102" s="13">
        <f>SUMIFS(Lancamentos!$G:$G,Lancamentos!$C:$C,$A102,Lancamentos!$E:$E,$C102,Lancamentos!$B:$B,"SAIDA_DESCARTE")</f>
        <v/>
      </c>
      <c r="J102" s="13">
        <f>G102-H102-I102</f>
        <v/>
      </c>
      <c r="K102" s="8">
        <f>IF(A102="","",IF(J102&lt;=IFERROR(VLOOKUP(A102,Produtos!$A:$E,5,FALSE),0),"ABAIXO DO MINIMO","OK"))</f>
        <v/>
      </c>
    </row>
    <row r="103">
      <c r="A103" s="7" t="n"/>
      <c r="B103" s="7">
        <f>IFERROR(VLOOKUP(A103,Produtos!A:B,2,FALSE),"")</f>
        <v/>
      </c>
      <c r="C103" s="7" t="n"/>
      <c r="D103" s="9">
        <f>IFERROR(INDEX(Lotes!$E:$E,MATCH(1,(Lotes!$A:$A=A103)*(Lotes!$C:$C=C103),0)),"")</f>
        <v/>
      </c>
      <c r="E103" s="15">
        <f>IF(D103="","",D103-TODAY())</f>
        <v/>
      </c>
      <c r="F103" s="8">
        <f>IF(D103="","",IF(E103&lt;0,"VENCIDO",IF(E103&lt;=30,"VENCE EM &lt;= 30 DIAS",IF(E103&lt;=60,"ATENCAO (31-60 DIAS)","OK"))))</f>
        <v/>
      </c>
      <c r="G103" s="13">
        <f>SUMIFS(Lancamentos!$G:$G,Lancamentos!$C:$C,$A103,Lancamentos!$E:$E,$C103,Lancamentos!$B:$B,"ENTRADA")</f>
        <v/>
      </c>
      <c r="H103" s="13">
        <f>SUMIFS(Lancamentos!$G:$G,Lancamentos!$C:$C,$A103,Lancamentos!$E:$E,$C103,Lancamentos!$B:$B,"SAIDA_USO")</f>
        <v/>
      </c>
      <c r="I103" s="13">
        <f>SUMIFS(Lancamentos!$G:$G,Lancamentos!$C:$C,$A103,Lancamentos!$E:$E,$C103,Lancamentos!$B:$B,"SAIDA_DESCARTE")</f>
        <v/>
      </c>
      <c r="J103" s="13">
        <f>G103-H103-I103</f>
        <v/>
      </c>
      <c r="K103" s="8">
        <f>IF(A103="","",IF(J103&lt;=IFERROR(VLOOKUP(A103,Produtos!$A:$E,5,FALSE),0),"ABAIXO DO MINIMO","OK"))</f>
        <v/>
      </c>
    </row>
    <row r="104">
      <c r="A104" s="7" t="n"/>
      <c r="B104" s="7">
        <f>IFERROR(VLOOKUP(A104,Produtos!A:B,2,FALSE),"")</f>
        <v/>
      </c>
      <c r="C104" s="7" t="n"/>
      <c r="D104" s="9">
        <f>IFERROR(INDEX(Lotes!$E:$E,MATCH(1,(Lotes!$A:$A=A104)*(Lotes!$C:$C=C104),0)),"")</f>
        <v/>
      </c>
      <c r="E104" s="15">
        <f>IF(D104="","",D104-TODAY())</f>
        <v/>
      </c>
      <c r="F104" s="8">
        <f>IF(D104="","",IF(E104&lt;0,"VENCIDO",IF(E104&lt;=30,"VENCE EM &lt;= 30 DIAS",IF(E104&lt;=60,"ATENCAO (31-60 DIAS)","OK"))))</f>
        <v/>
      </c>
      <c r="G104" s="13">
        <f>SUMIFS(Lancamentos!$G:$G,Lancamentos!$C:$C,$A104,Lancamentos!$E:$E,$C104,Lancamentos!$B:$B,"ENTRADA")</f>
        <v/>
      </c>
      <c r="H104" s="13">
        <f>SUMIFS(Lancamentos!$G:$G,Lancamentos!$C:$C,$A104,Lancamentos!$E:$E,$C104,Lancamentos!$B:$B,"SAIDA_USO")</f>
        <v/>
      </c>
      <c r="I104" s="13">
        <f>SUMIFS(Lancamentos!$G:$G,Lancamentos!$C:$C,$A104,Lancamentos!$E:$E,$C104,Lancamentos!$B:$B,"SAIDA_DESCARTE")</f>
        <v/>
      </c>
      <c r="J104" s="13">
        <f>G104-H104-I104</f>
        <v/>
      </c>
      <c r="K104" s="8">
        <f>IF(A104="","",IF(J104&lt;=IFERROR(VLOOKUP(A104,Produtos!$A:$E,5,FALSE),0),"ABAIXO DO MINIMO","OK"))</f>
        <v/>
      </c>
    </row>
    <row r="105">
      <c r="A105" s="7" t="n"/>
      <c r="B105" s="7">
        <f>IFERROR(VLOOKUP(A105,Produtos!A:B,2,FALSE),"")</f>
        <v/>
      </c>
      <c r="C105" s="7" t="n"/>
      <c r="D105" s="9">
        <f>IFERROR(INDEX(Lotes!$E:$E,MATCH(1,(Lotes!$A:$A=A105)*(Lotes!$C:$C=C105),0)),"")</f>
        <v/>
      </c>
      <c r="E105" s="15">
        <f>IF(D105="","",D105-TODAY())</f>
        <v/>
      </c>
      <c r="F105" s="8">
        <f>IF(D105="","",IF(E105&lt;0,"VENCIDO",IF(E105&lt;=30,"VENCE EM &lt;= 30 DIAS",IF(E105&lt;=60,"ATENCAO (31-60 DIAS)","OK"))))</f>
        <v/>
      </c>
      <c r="G105" s="13">
        <f>SUMIFS(Lancamentos!$G:$G,Lancamentos!$C:$C,$A105,Lancamentos!$E:$E,$C105,Lancamentos!$B:$B,"ENTRADA")</f>
        <v/>
      </c>
      <c r="H105" s="13">
        <f>SUMIFS(Lancamentos!$G:$G,Lancamentos!$C:$C,$A105,Lancamentos!$E:$E,$C105,Lancamentos!$B:$B,"SAIDA_USO")</f>
        <v/>
      </c>
      <c r="I105" s="13">
        <f>SUMIFS(Lancamentos!$G:$G,Lancamentos!$C:$C,$A105,Lancamentos!$E:$E,$C105,Lancamentos!$B:$B,"SAIDA_DESCARTE")</f>
        <v/>
      </c>
      <c r="J105" s="13">
        <f>G105-H105-I105</f>
        <v/>
      </c>
      <c r="K105" s="8">
        <f>IF(A105="","",IF(J105&lt;=IFERROR(VLOOKUP(A105,Produtos!$A:$E,5,FALSE),0),"ABAIXO DO MINIMO","OK"))</f>
        <v/>
      </c>
    </row>
    <row r="106">
      <c r="A106" s="7" t="n"/>
      <c r="B106" s="7">
        <f>IFERROR(VLOOKUP(A106,Produtos!A:B,2,FALSE),"")</f>
        <v/>
      </c>
      <c r="C106" s="7" t="n"/>
      <c r="D106" s="9">
        <f>IFERROR(INDEX(Lotes!$E:$E,MATCH(1,(Lotes!$A:$A=A106)*(Lotes!$C:$C=C106),0)),"")</f>
        <v/>
      </c>
      <c r="E106" s="15">
        <f>IF(D106="","",D106-TODAY())</f>
        <v/>
      </c>
      <c r="F106" s="8">
        <f>IF(D106="","",IF(E106&lt;0,"VENCIDO",IF(E106&lt;=30,"VENCE EM &lt;= 30 DIAS",IF(E106&lt;=60,"ATENCAO (31-60 DIAS)","OK"))))</f>
        <v/>
      </c>
      <c r="G106" s="13">
        <f>SUMIFS(Lancamentos!$G:$G,Lancamentos!$C:$C,$A106,Lancamentos!$E:$E,$C106,Lancamentos!$B:$B,"ENTRADA")</f>
        <v/>
      </c>
      <c r="H106" s="13">
        <f>SUMIFS(Lancamentos!$G:$G,Lancamentos!$C:$C,$A106,Lancamentos!$E:$E,$C106,Lancamentos!$B:$B,"SAIDA_USO")</f>
        <v/>
      </c>
      <c r="I106" s="13">
        <f>SUMIFS(Lancamentos!$G:$G,Lancamentos!$C:$C,$A106,Lancamentos!$E:$E,$C106,Lancamentos!$B:$B,"SAIDA_DESCARTE")</f>
        <v/>
      </c>
      <c r="J106" s="13">
        <f>G106-H106-I106</f>
        <v/>
      </c>
      <c r="K106" s="8">
        <f>IF(A106="","",IF(J106&lt;=IFERROR(VLOOKUP(A106,Produtos!$A:$E,5,FALSE),0),"ABAIXO DO MINIMO","OK"))</f>
        <v/>
      </c>
    </row>
    <row r="107">
      <c r="A107" s="7" t="n"/>
      <c r="B107" s="7">
        <f>IFERROR(VLOOKUP(A107,Produtos!A:B,2,FALSE),"")</f>
        <v/>
      </c>
      <c r="C107" s="7" t="n"/>
      <c r="D107" s="9">
        <f>IFERROR(INDEX(Lotes!$E:$E,MATCH(1,(Lotes!$A:$A=A107)*(Lotes!$C:$C=C107),0)),"")</f>
        <v/>
      </c>
      <c r="E107" s="15">
        <f>IF(D107="","",D107-TODAY())</f>
        <v/>
      </c>
      <c r="F107" s="8">
        <f>IF(D107="","",IF(E107&lt;0,"VENCIDO",IF(E107&lt;=30,"VENCE EM &lt;= 30 DIAS",IF(E107&lt;=60,"ATENCAO (31-60 DIAS)","OK"))))</f>
        <v/>
      </c>
      <c r="G107" s="13">
        <f>SUMIFS(Lancamentos!$G:$G,Lancamentos!$C:$C,$A107,Lancamentos!$E:$E,$C107,Lancamentos!$B:$B,"ENTRADA")</f>
        <v/>
      </c>
      <c r="H107" s="13">
        <f>SUMIFS(Lancamentos!$G:$G,Lancamentos!$C:$C,$A107,Lancamentos!$E:$E,$C107,Lancamentos!$B:$B,"SAIDA_USO")</f>
        <v/>
      </c>
      <c r="I107" s="13">
        <f>SUMIFS(Lancamentos!$G:$G,Lancamentos!$C:$C,$A107,Lancamentos!$E:$E,$C107,Lancamentos!$B:$B,"SAIDA_DESCARTE")</f>
        <v/>
      </c>
      <c r="J107" s="13">
        <f>G107-H107-I107</f>
        <v/>
      </c>
      <c r="K107" s="8">
        <f>IF(A107="","",IF(J107&lt;=IFERROR(VLOOKUP(A107,Produtos!$A:$E,5,FALSE),0),"ABAIXO DO MINIMO","OK"))</f>
        <v/>
      </c>
    </row>
    <row r="108">
      <c r="A108" s="7" t="n"/>
      <c r="B108" s="7">
        <f>IFERROR(VLOOKUP(A108,Produtos!A:B,2,FALSE),"")</f>
        <v/>
      </c>
      <c r="C108" s="7" t="n"/>
      <c r="D108" s="9">
        <f>IFERROR(INDEX(Lotes!$E:$E,MATCH(1,(Lotes!$A:$A=A108)*(Lotes!$C:$C=C108),0)),"")</f>
        <v/>
      </c>
      <c r="E108" s="15">
        <f>IF(D108="","",D108-TODAY())</f>
        <v/>
      </c>
      <c r="F108" s="8">
        <f>IF(D108="","",IF(E108&lt;0,"VENCIDO",IF(E108&lt;=30,"VENCE EM &lt;= 30 DIAS",IF(E108&lt;=60,"ATENCAO (31-60 DIAS)","OK"))))</f>
        <v/>
      </c>
      <c r="G108" s="13">
        <f>SUMIFS(Lancamentos!$G:$G,Lancamentos!$C:$C,$A108,Lancamentos!$E:$E,$C108,Lancamentos!$B:$B,"ENTRADA")</f>
        <v/>
      </c>
      <c r="H108" s="13">
        <f>SUMIFS(Lancamentos!$G:$G,Lancamentos!$C:$C,$A108,Lancamentos!$E:$E,$C108,Lancamentos!$B:$B,"SAIDA_USO")</f>
        <v/>
      </c>
      <c r="I108" s="13">
        <f>SUMIFS(Lancamentos!$G:$G,Lancamentos!$C:$C,$A108,Lancamentos!$E:$E,$C108,Lancamentos!$B:$B,"SAIDA_DESCARTE")</f>
        <v/>
      </c>
      <c r="J108" s="13">
        <f>G108-H108-I108</f>
        <v/>
      </c>
      <c r="K108" s="8">
        <f>IF(A108="","",IF(J108&lt;=IFERROR(VLOOKUP(A108,Produtos!$A:$E,5,FALSE),0),"ABAIXO DO MINIMO","OK"))</f>
        <v/>
      </c>
    </row>
    <row r="109">
      <c r="A109" s="7" t="n"/>
      <c r="B109" s="7">
        <f>IFERROR(VLOOKUP(A109,Produtos!A:B,2,FALSE),"")</f>
        <v/>
      </c>
      <c r="C109" s="7" t="n"/>
      <c r="D109" s="9">
        <f>IFERROR(INDEX(Lotes!$E:$E,MATCH(1,(Lotes!$A:$A=A109)*(Lotes!$C:$C=C109),0)),"")</f>
        <v/>
      </c>
      <c r="E109" s="15">
        <f>IF(D109="","",D109-TODAY())</f>
        <v/>
      </c>
      <c r="F109" s="8">
        <f>IF(D109="","",IF(E109&lt;0,"VENCIDO",IF(E109&lt;=30,"VENCE EM &lt;= 30 DIAS",IF(E109&lt;=60,"ATENCAO (31-60 DIAS)","OK"))))</f>
        <v/>
      </c>
      <c r="G109" s="13">
        <f>SUMIFS(Lancamentos!$G:$G,Lancamentos!$C:$C,$A109,Lancamentos!$E:$E,$C109,Lancamentos!$B:$B,"ENTRADA")</f>
        <v/>
      </c>
      <c r="H109" s="13">
        <f>SUMIFS(Lancamentos!$G:$G,Lancamentos!$C:$C,$A109,Lancamentos!$E:$E,$C109,Lancamentos!$B:$B,"SAIDA_USO")</f>
        <v/>
      </c>
      <c r="I109" s="13">
        <f>SUMIFS(Lancamentos!$G:$G,Lancamentos!$C:$C,$A109,Lancamentos!$E:$E,$C109,Lancamentos!$B:$B,"SAIDA_DESCARTE")</f>
        <v/>
      </c>
      <c r="J109" s="13">
        <f>G109-H109-I109</f>
        <v/>
      </c>
      <c r="K109" s="8">
        <f>IF(A109="","",IF(J109&lt;=IFERROR(VLOOKUP(A109,Produtos!$A:$E,5,FALSE),0),"ABAIXO DO MINIMO","OK"))</f>
        <v/>
      </c>
    </row>
    <row r="110">
      <c r="A110" s="7" t="n"/>
      <c r="B110" s="7">
        <f>IFERROR(VLOOKUP(A110,Produtos!A:B,2,FALSE),"")</f>
        <v/>
      </c>
      <c r="C110" s="7" t="n"/>
      <c r="D110" s="9">
        <f>IFERROR(INDEX(Lotes!$E:$E,MATCH(1,(Lotes!$A:$A=A110)*(Lotes!$C:$C=C110),0)),"")</f>
        <v/>
      </c>
      <c r="E110" s="15">
        <f>IF(D110="","",D110-TODAY())</f>
        <v/>
      </c>
      <c r="F110" s="8">
        <f>IF(D110="","",IF(E110&lt;0,"VENCIDO",IF(E110&lt;=30,"VENCE EM &lt;= 30 DIAS",IF(E110&lt;=60,"ATENCAO (31-60 DIAS)","OK"))))</f>
        <v/>
      </c>
      <c r="G110" s="13">
        <f>SUMIFS(Lancamentos!$G:$G,Lancamentos!$C:$C,$A110,Lancamentos!$E:$E,$C110,Lancamentos!$B:$B,"ENTRADA")</f>
        <v/>
      </c>
      <c r="H110" s="13">
        <f>SUMIFS(Lancamentos!$G:$G,Lancamentos!$C:$C,$A110,Lancamentos!$E:$E,$C110,Lancamentos!$B:$B,"SAIDA_USO")</f>
        <v/>
      </c>
      <c r="I110" s="13">
        <f>SUMIFS(Lancamentos!$G:$G,Lancamentos!$C:$C,$A110,Lancamentos!$E:$E,$C110,Lancamentos!$B:$B,"SAIDA_DESCARTE")</f>
        <v/>
      </c>
      <c r="J110" s="13">
        <f>G110-H110-I110</f>
        <v/>
      </c>
      <c r="K110" s="8">
        <f>IF(A110="","",IF(J110&lt;=IFERROR(VLOOKUP(A110,Produtos!$A:$E,5,FALSE),0),"ABAIXO DO MINIMO","OK"))</f>
        <v/>
      </c>
    </row>
    <row r="111">
      <c r="A111" s="7" t="n"/>
      <c r="B111" s="7">
        <f>IFERROR(VLOOKUP(A111,Produtos!A:B,2,FALSE),"")</f>
        <v/>
      </c>
      <c r="C111" s="7" t="n"/>
      <c r="D111" s="9">
        <f>IFERROR(INDEX(Lotes!$E:$E,MATCH(1,(Lotes!$A:$A=A111)*(Lotes!$C:$C=C111),0)),"")</f>
        <v/>
      </c>
      <c r="E111" s="15">
        <f>IF(D111="","",D111-TODAY())</f>
        <v/>
      </c>
      <c r="F111" s="8">
        <f>IF(D111="","",IF(E111&lt;0,"VENCIDO",IF(E111&lt;=30,"VENCE EM &lt;= 30 DIAS",IF(E111&lt;=60,"ATENCAO (31-60 DIAS)","OK"))))</f>
        <v/>
      </c>
      <c r="G111" s="13">
        <f>SUMIFS(Lancamentos!$G:$G,Lancamentos!$C:$C,$A111,Lancamentos!$E:$E,$C111,Lancamentos!$B:$B,"ENTRADA")</f>
        <v/>
      </c>
      <c r="H111" s="13">
        <f>SUMIFS(Lancamentos!$G:$G,Lancamentos!$C:$C,$A111,Lancamentos!$E:$E,$C111,Lancamentos!$B:$B,"SAIDA_USO")</f>
        <v/>
      </c>
      <c r="I111" s="13">
        <f>SUMIFS(Lancamentos!$G:$G,Lancamentos!$C:$C,$A111,Lancamentos!$E:$E,$C111,Lancamentos!$B:$B,"SAIDA_DESCARTE")</f>
        <v/>
      </c>
      <c r="J111" s="13">
        <f>G111-H111-I111</f>
        <v/>
      </c>
      <c r="K111" s="8">
        <f>IF(A111="","",IF(J111&lt;=IFERROR(VLOOKUP(A111,Produtos!$A:$E,5,FALSE),0),"ABAIXO DO MINIMO","OK"))</f>
        <v/>
      </c>
    </row>
    <row r="112">
      <c r="A112" s="7" t="n"/>
      <c r="B112" s="7">
        <f>IFERROR(VLOOKUP(A112,Produtos!A:B,2,FALSE),"")</f>
        <v/>
      </c>
      <c r="C112" s="7" t="n"/>
      <c r="D112" s="9">
        <f>IFERROR(INDEX(Lotes!$E:$E,MATCH(1,(Lotes!$A:$A=A112)*(Lotes!$C:$C=C112),0)),"")</f>
        <v/>
      </c>
      <c r="E112" s="15">
        <f>IF(D112="","",D112-TODAY())</f>
        <v/>
      </c>
      <c r="F112" s="8">
        <f>IF(D112="","",IF(E112&lt;0,"VENCIDO",IF(E112&lt;=30,"VENCE EM &lt;= 30 DIAS",IF(E112&lt;=60,"ATENCAO (31-60 DIAS)","OK"))))</f>
        <v/>
      </c>
      <c r="G112" s="13">
        <f>SUMIFS(Lancamentos!$G:$G,Lancamentos!$C:$C,$A112,Lancamentos!$E:$E,$C112,Lancamentos!$B:$B,"ENTRADA")</f>
        <v/>
      </c>
      <c r="H112" s="13">
        <f>SUMIFS(Lancamentos!$G:$G,Lancamentos!$C:$C,$A112,Lancamentos!$E:$E,$C112,Lancamentos!$B:$B,"SAIDA_USO")</f>
        <v/>
      </c>
      <c r="I112" s="13">
        <f>SUMIFS(Lancamentos!$G:$G,Lancamentos!$C:$C,$A112,Lancamentos!$E:$E,$C112,Lancamentos!$B:$B,"SAIDA_DESCARTE")</f>
        <v/>
      </c>
      <c r="J112" s="13">
        <f>G112-H112-I112</f>
        <v/>
      </c>
      <c r="K112" s="8">
        <f>IF(A112="","",IF(J112&lt;=IFERROR(VLOOKUP(A112,Produtos!$A:$E,5,FALSE),0),"ABAIXO DO MINIMO","OK"))</f>
        <v/>
      </c>
    </row>
    <row r="113">
      <c r="A113" s="7" t="n"/>
      <c r="B113" s="7">
        <f>IFERROR(VLOOKUP(A113,Produtos!A:B,2,FALSE),"")</f>
        <v/>
      </c>
      <c r="C113" s="7" t="n"/>
      <c r="D113" s="9">
        <f>IFERROR(INDEX(Lotes!$E:$E,MATCH(1,(Lotes!$A:$A=A113)*(Lotes!$C:$C=C113),0)),"")</f>
        <v/>
      </c>
      <c r="E113" s="15">
        <f>IF(D113="","",D113-TODAY())</f>
        <v/>
      </c>
      <c r="F113" s="8">
        <f>IF(D113="","",IF(E113&lt;0,"VENCIDO",IF(E113&lt;=30,"VENCE EM &lt;= 30 DIAS",IF(E113&lt;=60,"ATENCAO (31-60 DIAS)","OK"))))</f>
        <v/>
      </c>
      <c r="G113" s="13">
        <f>SUMIFS(Lancamentos!$G:$G,Lancamentos!$C:$C,$A113,Lancamentos!$E:$E,$C113,Lancamentos!$B:$B,"ENTRADA")</f>
        <v/>
      </c>
      <c r="H113" s="13">
        <f>SUMIFS(Lancamentos!$G:$G,Lancamentos!$C:$C,$A113,Lancamentos!$E:$E,$C113,Lancamentos!$B:$B,"SAIDA_USO")</f>
        <v/>
      </c>
      <c r="I113" s="13">
        <f>SUMIFS(Lancamentos!$G:$G,Lancamentos!$C:$C,$A113,Lancamentos!$E:$E,$C113,Lancamentos!$B:$B,"SAIDA_DESCARTE")</f>
        <v/>
      </c>
      <c r="J113" s="13">
        <f>G113-H113-I113</f>
        <v/>
      </c>
      <c r="K113" s="8">
        <f>IF(A113="","",IF(J113&lt;=IFERROR(VLOOKUP(A113,Produtos!$A:$E,5,FALSE),0),"ABAIXO DO MINIMO","OK"))</f>
        <v/>
      </c>
    </row>
    <row r="114">
      <c r="A114" s="7" t="n"/>
      <c r="B114" s="7">
        <f>IFERROR(VLOOKUP(A114,Produtos!A:B,2,FALSE),"")</f>
        <v/>
      </c>
      <c r="C114" s="7" t="n"/>
      <c r="D114" s="9">
        <f>IFERROR(INDEX(Lotes!$E:$E,MATCH(1,(Lotes!$A:$A=A114)*(Lotes!$C:$C=C114),0)),"")</f>
        <v/>
      </c>
      <c r="E114" s="15">
        <f>IF(D114="","",D114-TODAY())</f>
        <v/>
      </c>
      <c r="F114" s="8">
        <f>IF(D114="","",IF(E114&lt;0,"VENCIDO",IF(E114&lt;=30,"VENCE EM &lt;= 30 DIAS",IF(E114&lt;=60,"ATENCAO (31-60 DIAS)","OK"))))</f>
        <v/>
      </c>
      <c r="G114" s="13">
        <f>SUMIFS(Lancamentos!$G:$G,Lancamentos!$C:$C,$A114,Lancamentos!$E:$E,$C114,Lancamentos!$B:$B,"ENTRADA")</f>
        <v/>
      </c>
      <c r="H114" s="13">
        <f>SUMIFS(Lancamentos!$G:$G,Lancamentos!$C:$C,$A114,Lancamentos!$E:$E,$C114,Lancamentos!$B:$B,"SAIDA_USO")</f>
        <v/>
      </c>
      <c r="I114" s="13">
        <f>SUMIFS(Lancamentos!$G:$G,Lancamentos!$C:$C,$A114,Lancamentos!$E:$E,$C114,Lancamentos!$B:$B,"SAIDA_DESCARTE")</f>
        <v/>
      </c>
      <c r="J114" s="13">
        <f>G114-H114-I114</f>
        <v/>
      </c>
      <c r="K114" s="8">
        <f>IF(A114="","",IF(J114&lt;=IFERROR(VLOOKUP(A114,Produtos!$A:$E,5,FALSE),0),"ABAIXO DO MINIMO","OK"))</f>
        <v/>
      </c>
    </row>
    <row r="115">
      <c r="A115" s="7" t="n"/>
      <c r="B115" s="7">
        <f>IFERROR(VLOOKUP(A115,Produtos!A:B,2,FALSE),"")</f>
        <v/>
      </c>
      <c r="C115" s="7" t="n"/>
      <c r="D115" s="9">
        <f>IFERROR(INDEX(Lotes!$E:$E,MATCH(1,(Lotes!$A:$A=A115)*(Lotes!$C:$C=C115),0)),"")</f>
        <v/>
      </c>
      <c r="E115" s="15">
        <f>IF(D115="","",D115-TODAY())</f>
        <v/>
      </c>
      <c r="F115" s="8">
        <f>IF(D115="","",IF(E115&lt;0,"VENCIDO",IF(E115&lt;=30,"VENCE EM &lt;= 30 DIAS",IF(E115&lt;=60,"ATENCAO (31-60 DIAS)","OK"))))</f>
        <v/>
      </c>
      <c r="G115" s="13">
        <f>SUMIFS(Lancamentos!$G:$G,Lancamentos!$C:$C,$A115,Lancamentos!$E:$E,$C115,Lancamentos!$B:$B,"ENTRADA")</f>
        <v/>
      </c>
      <c r="H115" s="13">
        <f>SUMIFS(Lancamentos!$G:$G,Lancamentos!$C:$C,$A115,Lancamentos!$E:$E,$C115,Lancamentos!$B:$B,"SAIDA_USO")</f>
        <v/>
      </c>
      <c r="I115" s="13">
        <f>SUMIFS(Lancamentos!$G:$G,Lancamentos!$C:$C,$A115,Lancamentos!$E:$E,$C115,Lancamentos!$B:$B,"SAIDA_DESCARTE")</f>
        <v/>
      </c>
      <c r="J115" s="13">
        <f>G115-H115-I115</f>
        <v/>
      </c>
      <c r="K115" s="8">
        <f>IF(A115="","",IF(J115&lt;=IFERROR(VLOOKUP(A115,Produtos!$A:$E,5,FALSE),0),"ABAIXO DO MINIMO","OK"))</f>
        <v/>
      </c>
    </row>
    <row r="116">
      <c r="A116" s="7" t="n"/>
      <c r="B116" s="7">
        <f>IFERROR(VLOOKUP(A116,Produtos!A:B,2,FALSE),"")</f>
        <v/>
      </c>
      <c r="C116" s="7" t="n"/>
      <c r="D116" s="9">
        <f>IFERROR(INDEX(Lotes!$E:$E,MATCH(1,(Lotes!$A:$A=A116)*(Lotes!$C:$C=C116),0)),"")</f>
        <v/>
      </c>
      <c r="E116" s="15">
        <f>IF(D116="","",D116-TODAY())</f>
        <v/>
      </c>
      <c r="F116" s="8">
        <f>IF(D116="","",IF(E116&lt;0,"VENCIDO",IF(E116&lt;=30,"VENCE EM &lt;= 30 DIAS",IF(E116&lt;=60,"ATENCAO (31-60 DIAS)","OK"))))</f>
        <v/>
      </c>
      <c r="G116" s="13">
        <f>SUMIFS(Lancamentos!$G:$G,Lancamentos!$C:$C,$A116,Lancamentos!$E:$E,$C116,Lancamentos!$B:$B,"ENTRADA")</f>
        <v/>
      </c>
      <c r="H116" s="13">
        <f>SUMIFS(Lancamentos!$G:$G,Lancamentos!$C:$C,$A116,Lancamentos!$E:$E,$C116,Lancamentos!$B:$B,"SAIDA_USO")</f>
        <v/>
      </c>
      <c r="I116" s="13">
        <f>SUMIFS(Lancamentos!$G:$G,Lancamentos!$C:$C,$A116,Lancamentos!$E:$E,$C116,Lancamentos!$B:$B,"SAIDA_DESCARTE")</f>
        <v/>
      </c>
      <c r="J116" s="13">
        <f>G116-H116-I116</f>
        <v/>
      </c>
      <c r="K116" s="8">
        <f>IF(A116="","",IF(J116&lt;=IFERROR(VLOOKUP(A116,Produtos!$A:$E,5,FALSE),0),"ABAIXO DO MINIMO","OK"))</f>
        <v/>
      </c>
    </row>
    <row r="117">
      <c r="A117" s="7" t="n"/>
      <c r="B117" s="7">
        <f>IFERROR(VLOOKUP(A117,Produtos!A:B,2,FALSE),"")</f>
        <v/>
      </c>
      <c r="C117" s="7" t="n"/>
      <c r="D117" s="9">
        <f>IFERROR(INDEX(Lotes!$E:$E,MATCH(1,(Lotes!$A:$A=A117)*(Lotes!$C:$C=C117),0)),"")</f>
        <v/>
      </c>
      <c r="E117" s="15">
        <f>IF(D117="","",D117-TODAY())</f>
        <v/>
      </c>
      <c r="F117" s="8">
        <f>IF(D117="","",IF(E117&lt;0,"VENCIDO",IF(E117&lt;=30,"VENCE EM &lt;= 30 DIAS",IF(E117&lt;=60,"ATENCAO (31-60 DIAS)","OK"))))</f>
        <v/>
      </c>
      <c r="G117" s="13">
        <f>SUMIFS(Lancamentos!$G:$G,Lancamentos!$C:$C,$A117,Lancamentos!$E:$E,$C117,Lancamentos!$B:$B,"ENTRADA")</f>
        <v/>
      </c>
      <c r="H117" s="13">
        <f>SUMIFS(Lancamentos!$G:$G,Lancamentos!$C:$C,$A117,Lancamentos!$E:$E,$C117,Lancamentos!$B:$B,"SAIDA_USO")</f>
        <v/>
      </c>
      <c r="I117" s="13">
        <f>SUMIFS(Lancamentos!$G:$G,Lancamentos!$C:$C,$A117,Lancamentos!$E:$E,$C117,Lancamentos!$B:$B,"SAIDA_DESCARTE")</f>
        <v/>
      </c>
      <c r="J117" s="13">
        <f>G117-H117-I117</f>
        <v/>
      </c>
      <c r="K117" s="8">
        <f>IF(A117="","",IF(J117&lt;=IFERROR(VLOOKUP(A117,Produtos!$A:$E,5,FALSE),0),"ABAIXO DO MINIMO","OK"))</f>
        <v/>
      </c>
    </row>
    <row r="118">
      <c r="A118" s="7" t="n"/>
      <c r="B118" s="7">
        <f>IFERROR(VLOOKUP(A118,Produtos!A:B,2,FALSE),"")</f>
        <v/>
      </c>
      <c r="C118" s="7" t="n"/>
      <c r="D118" s="9">
        <f>IFERROR(INDEX(Lotes!$E:$E,MATCH(1,(Lotes!$A:$A=A118)*(Lotes!$C:$C=C118),0)),"")</f>
        <v/>
      </c>
      <c r="E118" s="15">
        <f>IF(D118="","",D118-TODAY())</f>
        <v/>
      </c>
      <c r="F118" s="8">
        <f>IF(D118="","",IF(E118&lt;0,"VENCIDO",IF(E118&lt;=30,"VENCE EM &lt;= 30 DIAS",IF(E118&lt;=60,"ATENCAO (31-60 DIAS)","OK"))))</f>
        <v/>
      </c>
      <c r="G118" s="13">
        <f>SUMIFS(Lancamentos!$G:$G,Lancamentos!$C:$C,$A118,Lancamentos!$E:$E,$C118,Lancamentos!$B:$B,"ENTRADA")</f>
        <v/>
      </c>
      <c r="H118" s="13">
        <f>SUMIFS(Lancamentos!$G:$G,Lancamentos!$C:$C,$A118,Lancamentos!$E:$E,$C118,Lancamentos!$B:$B,"SAIDA_USO")</f>
        <v/>
      </c>
      <c r="I118" s="13">
        <f>SUMIFS(Lancamentos!$G:$G,Lancamentos!$C:$C,$A118,Lancamentos!$E:$E,$C118,Lancamentos!$B:$B,"SAIDA_DESCARTE")</f>
        <v/>
      </c>
      <c r="J118" s="13">
        <f>G118-H118-I118</f>
        <v/>
      </c>
      <c r="K118" s="8">
        <f>IF(A118="","",IF(J118&lt;=IFERROR(VLOOKUP(A118,Produtos!$A:$E,5,FALSE),0),"ABAIXO DO MINIMO","OK"))</f>
        <v/>
      </c>
    </row>
    <row r="119">
      <c r="A119" s="7" t="n"/>
      <c r="B119" s="7">
        <f>IFERROR(VLOOKUP(A119,Produtos!A:B,2,FALSE),"")</f>
        <v/>
      </c>
      <c r="C119" s="7" t="n"/>
      <c r="D119" s="9">
        <f>IFERROR(INDEX(Lotes!$E:$E,MATCH(1,(Lotes!$A:$A=A119)*(Lotes!$C:$C=C119),0)),"")</f>
        <v/>
      </c>
      <c r="E119" s="15">
        <f>IF(D119="","",D119-TODAY())</f>
        <v/>
      </c>
      <c r="F119" s="8">
        <f>IF(D119="","",IF(E119&lt;0,"VENCIDO",IF(E119&lt;=30,"VENCE EM &lt;= 30 DIAS",IF(E119&lt;=60,"ATENCAO (31-60 DIAS)","OK"))))</f>
        <v/>
      </c>
      <c r="G119" s="13">
        <f>SUMIFS(Lancamentos!$G:$G,Lancamentos!$C:$C,$A119,Lancamentos!$E:$E,$C119,Lancamentos!$B:$B,"ENTRADA")</f>
        <v/>
      </c>
      <c r="H119" s="13">
        <f>SUMIFS(Lancamentos!$G:$G,Lancamentos!$C:$C,$A119,Lancamentos!$E:$E,$C119,Lancamentos!$B:$B,"SAIDA_USO")</f>
        <v/>
      </c>
      <c r="I119" s="13">
        <f>SUMIFS(Lancamentos!$G:$G,Lancamentos!$C:$C,$A119,Lancamentos!$E:$E,$C119,Lancamentos!$B:$B,"SAIDA_DESCARTE")</f>
        <v/>
      </c>
      <c r="J119" s="13">
        <f>G119-H119-I119</f>
        <v/>
      </c>
      <c r="K119" s="8">
        <f>IF(A119="","",IF(J119&lt;=IFERROR(VLOOKUP(A119,Produtos!$A:$E,5,FALSE),0),"ABAIXO DO MINIMO","OK"))</f>
        <v/>
      </c>
    </row>
    <row r="120">
      <c r="A120" s="7" t="n"/>
      <c r="B120" s="7">
        <f>IFERROR(VLOOKUP(A120,Produtos!A:B,2,FALSE),"")</f>
        <v/>
      </c>
      <c r="C120" s="7" t="n"/>
      <c r="D120" s="9">
        <f>IFERROR(INDEX(Lotes!$E:$E,MATCH(1,(Lotes!$A:$A=A120)*(Lotes!$C:$C=C120),0)),"")</f>
        <v/>
      </c>
      <c r="E120" s="15">
        <f>IF(D120="","",D120-TODAY())</f>
        <v/>
      </c>
      <c r="F120" s="8">
        <f>IF(D120="","",IF(E120&lt;0,"VENCIDO",IF(E120&lt;=30,"VENCE EM &lt;= 30 DIAS",IF(E120&lt;=60,"ATENCAO (31-60 DIAS)","OK"))))</f>
        <v/>
      </c>
      <c r="G120" s="13">
        <f>SUMIFS(Lancamentos!$G:$G,Lancamentos!$C:$C,$A120,Lancamentos!$E:$E,$C120,Lancamentos!$B:$B,"ENTRADA")</f>
        <v/>
      </c>
      <c r="H120" s="13">
        <f>SUMIFS(Lancamentos!$G:$G,Lancamentos!$C:$C,$A120,Lancamentos!$E:$E,$C120,Lancamentos!$B:$B,"SAIDA_USO")</f>
        <v/>
      </c>
      <c r="I120" s="13">
        <f>SUMIFS(Lancamentos!$G:$G,Lancamentos!$C:$C,$A120,Lancamentos!$E:$E,$C120,Lancamentos!$B:$B,"SAIDA_DESCARTE")</f>
        <v/>
      </c>
      <c r="J120" s="13">
        <f>G120-H120-I120</f>
        <v/>
      </c>
      <c r="K120" s="8">
        <f>IF(A120="","",IF(J120&lt;=IFERROR(VLOOKUP(A120,Produtos!$A:$E,5,FALSE),0),"ABAIXO DO MINIMO","OK"))</f>
        <v/>
      </c>
    </row>
    <row r="121">
      <c r="A121" s="7" t="n"/>
      <c r="B121" s="7">
        <f>IFERROR(VLOOKUP(A121,Produtos!A:B,2,FALSE),"")</f>
        <v/>
      </c>
      <c r="C121" s="7" t="n"/>
      <c r="D121" s="9">
        <f>IFERROR(INDEX(Lotes!$E:$E,MATCH(1,(Lotes!$A:$A=A121)*(Lotes!$C:$C=C121),0)),"")</f>
        <v/>
      </c>
      <c r="E121" s="15">
        <f>IF(D121="","",D121-TODAY())</f>
        <v/>
      </c>
      <c r="F121" s="8">
        <f>IF(D121="","",IF(E121&lt;0,"VENCIDO",IF(E121&lt;=30,"VENCE EM &lt;= 30 DIAS",IF(E121&lt;=60,"ATENCAO (31-60 DIAS)","OK"))))</f>
        <v/>
      </c>
      <c r="G121" s="13">
        <f>SUMIFS(Lancamentos!$G:$G,Lancamentos!$C:$C,$A121,Lancamentos!$E:$E,$C121,Lancamentos!$B:$B,"ENTRADA")</f>
        <v/>
      </c>
      <c r="H121" s="13">
        <f>SUMIFS(Lancamentos!$G:$G,Lancamentos!$C:$C,$A121,Lancamentos!$E:$E,$C121,Lancamentos!$B:$B,"SAIDA_USO")</f>
        <v/>
      </c>
      <c r="I121" s="13">
        <f>SUMIFS(Lancamentos!$G:$G,Lancamentos!$C:$C,$A121,Lancamentos!$E:$E,$C121,Lancamentos!$B:$B,"SAIDA_DESCARTE")</f>
        <v/>
      </c>
      <c r="J121" s="13">
        <f>G121-H121-I121</f>
        <v/>
      </c>
      <c r="K121" s="8">
        <f>IF(A121="","",IF(J121&lt;=IFERROR(VLOOKUP(A121,Produtos!$A:$E,5,FALSE),0),"ABAIXO DO MINIMO","OK"))</f>
        <v/>
      </c>
    </row>
    <row r="122">
      <c r="A122" s="7" t="n"/>
      <c r="B122" s="7">
        <f>IFERROR(VLOOKUP(A122,Produtos!A:B,2,FALSE),"")</f>
        <v/>
      </c>
      <c r="C122" s="7" t="n"/>
      <c r="D122" s="9">
        <f>IFERROR(INDEX(Lotes!$E:$E,MATCH(1,(Lotes!$A:$A=A122)*(Lotes!$C:$C=C122),0)),"")</f>
        <v/>
      </c>
      <c r="E122" s="15">
        <f>IF(D122="","",D122-TODAY())</f>
        <v/>
      </c>
      <c r="F122" s="8">
        <f>IF(D122="","",IF(E122&lt;0,"VENCIDO",IF(E122&lt;=30,"VENCE EM &lt;= 30 DIAS",IF(E122&lt;=60,"ATENCAO (31-60 DIAS)","OK"))))</f>
        <v/>
      </c>
      <c r="G122" s="13">
        <f>SUMIFS(Lancamentos!$G:$G,Lancamentos!$C:$C,$A122,Lancamentos!$E:$E,$C122,Lancamentos!$B:$B,"ENTRADA")</f>
        <v/>
      </c>
      <c r="H122" s="13">
        <f>SUMIFS(Lancamentos!$G:$G,Lancamentos!$C:$C,$A122,Lancamentos!$E:$E,$C122,Lancamentos!$B:$B,"SAIDA_USO")</f>
        <v/>
      </c>
      <c r="I122" s="13">
        <f>SUMIFS(Lancamentos!$G:$G,Lancamentos!$C:$C,$A122,Lancamentos!$E:$E,$C122,Lancamentos!$B:$B,"SAIDA_DESCARTE")</f>
        <v/>
      </c>
      <c r="J122" s="13">
        <f>G122-H122-I122</f>
        <v/>
      </c>
      <c r="K122" s="8">
        <f>IF(A122="","",IF(J122&lt;=IFERROR(VLOOKUP(A122,Produtos!$A:$E,5,FALSE),0),"ABAIXO DO MINIMO","OK"))</f>
        <v/>
      </c>
    </row>
    <row r="123">
      <c r="A123" s="7" t="n"/>
      <c r="B123" s="7">
        <f>IFERROR(VLOOKUP(A123,Produtos!A:B,2,FALSE),"")</f>
        <v/>
      </c>
      <c r="C123" s="7" t="n"/>
      <c r="D123" s="9">
        <f>IFERROR(INDEX(Lotes!$E:$E,MATCH(1,(Lotes!$A:$A=A123)*(Lotes!$C:$C=C123),0)),"")</f>
        <v/>
      </c>
      <c r="E123" s="15">
        <f>IF(D123="","",D123-TODAY())</f>
        <v/>
      </c>
      <c r="F123" s="8">
        <f>IF(D123="","",IF(E123&lt;0,"VENCIDO",IF(E123&lt;=30,"VENCE EM &lt;= 30 DIAS",IF(E123&lt;=60,"ATENCAO (31-60 DIAS)","OK"))))</f>
        <v/>
      </c>
      <c r="G123" s="13">
        <f>SUMIFS(Lancamentos!$G:$G,Lancamentos!$C:$C,$A123,Lancamentos!$E:$E,$C123,Lancamentos!$B:$B,"ENTRADA")</f>
        <v/>
      </c>
      <c r="H123" s="13">
        <f>SUMIFS(Lancamentos!$G:$G,Lancamentos!$C:$C,$A123,Lancamentos!$E:$E,$C123,Lancamentos!$B:$B,"SAIDA_USO")</f>
        <v/>
      </c>
      <c r="I123" s="13">
        <f>SUMIFS(Lancamentos!$G:$G,Lancamentos!$C:$C,$A123,Lancamentos!$E:$E,$C123,Lancamentos!$B:$B,"SAIDA_DESCARTE")</f>
        <v/>
      </c>
      <c r="J123" s="13">
        <f>G123-H123-I123</f>
        <v/>
      </c>
      <c r="K123" s="8">
        <f>IF(A123="","",IF(J123&lt;=IFERROR(VLOOKUP(A123,Produtos!$A:$E,5,FALSE),0),"ABAIXO DO MINIMO","OK"))</f>
        <v/>
      </c>
    </row>
    <row r="124">
      <c r="A124" s="7" t="n"/>
      <c r="B124" s="7">
        <f>IFERROR(VLOOKUP(A124,Produtos!A:B,2,FALSE),"")</f>
        <v/>
      </c>
      <c r="C124" s="7" t="n"/>
      <c r="D124" s="9">
        <f>IFERROR(INDEX(Lotes!$E:$E,MATCH(1,(Lotes!$A:$A=A124)*(Lotes!$C:$C=C124),0)),"")</f>
        <v/>
      </c>
      <c r="E124" s="15">
        <f>IF(D124="","",D124-TODAY())</f>
        <v/>
      </c>
      <c r="F124" s="8">
        <f>IF(D124="","",IF(E124&lt;0,"VENCIDO",IF(E124&lt;=30,"VENCE EM &lt;= 30 DIAS",IF(E124&lt;=60,"ATENCAO (31-60 DIAS)","OK"))))</f>
        <v/>
      </c>
      <c r="G124" s="13">
        <f>SUMIFS(Lancamentos!$G:$G,Lancamentos!$C:$C,$A124,Lancamentos!$E:$E,$C124,Lancamentos!$B:$B,"ENTRADA")</f>
        <v/>
      </c>
      <c r="H124" s="13">
        <f>SUMIFS(Lancamentos!$G:$G,Lancamentos!$C:$C,$A124,Lancamentos!$E:$E,$C124,Lancamentos!$B:$B,"SAIDA_USO")</f>
        <v/>
      </c>
      <c r="I124" s="13">
        <f>SUMIFS(Lancamentos!$G:$G,Lancamentos!$C:$C,$A124,Lancamentos!$E:$E,$C124,Lancamentos!$B:$B,"SAIDA_DESCARTE")</f>
        <v/>
      </c>
      <c r="J124" s="13">
        <f>G124-H124-I124</f>
        <v/>
      </c>
      <c r="K124" s="8">
        <f>IF(A124="","",IF(J124&lt;=IFERROR(VLOOKUP(A124,Produtos!$A:$E,5,FALSE),0),"ABAIXO DO MINIMO","OK"))</f>
        <v/>
      </c>
    </row>
    <row r="125">
      <c r="A125" s="7" t="n"/>
      <c r="B125" s="7">
        <f>IFERROR(VLOOKUP(A125,Produtos!A:B,2,FALSE),"")</f>
        <v/>
      </c>
      <c r="C125" s="7" t="n"/>
      <c r="D125" s="9">
        <f>IFERROR(INDEX(Lotes!$E:$E,MATCH(1,(Lotes!$A:$A=A125)*(Lotes!$C:$C=C125),0)),"")</f>
        <v/>
      </c>
      <c r="E125" s="15">
        <f>IF(D125="","",D125-TODAY())</f>
        <v/>
      </c>
      <c r="F125" s="8">
        <f>IF(D125="","",IF(E125&lt;0,"VENCIDO",IF(E125&lt;=30,"VENCE EM &lt;= 30 DIAS",IF(E125&lt;=60,"ATENCAO (31-60 DIAS)","OK"))))</f>
        <v/>
      </c>
      <c r="G125" s="13">
        <f>SUMIFS(Lancamentos!$G:$G,Lancamentos!$C:$C,$A125,Lancamentos!$E:$E,$C125,Lancamentos!$B:$B,"ENTRADA")</f>
        <v/>
      </c>
      <c r="H125" s="13">
        <f>SUMIFS(Lancamentos!$G:$G,Lancamentos!$C:$C,$A125,Lancamentos!$E:$E,$C125,Lancamentos!$B:$B,"SAIDA_USO")</f>
        <v/>
      </c>
      <c r="I125" s="13">
        <f>SUMIFS(Lancamentos!$G:$G,Lancamentos!$C:$C,$A125,Lancamentos!$E:$E,$C125,Lancamentos!$B:$B,"SAIDA_DESCARTE")</f>
        <v/>
      </c>
      <c r="J125" s="13">
        <f>G125-H125-I125</f>
        <v/>
      </c>
      <c r="K125" s="8">
        <f>IF(A125="","",IF(J125&lt;=IFERROR(VLOOKUP(A125,Produtos!$A:$E,5,FALSE),0),"ABAIXO DO MINIMO","OK"))</f>
        <v/>
      </c>
    </row>
    <row r="126">
      <c r="A126" s="7" t="n"/>
      <c r="B126" s="7">
        <f>IFERROR(VLOOKUP(A126,Produtos!A:B,2,FALSE),"")</f>
        <v/>
      </c>
      <c r="C126" s="7" t="n"/>
      <c r="D126" s="9">
        <f>IFERROR(INDEX(Lotes!$E:$E,MATCH(1,(Lotes!$A:$A=A126)*(Lotes!$C:$C=C126),0)),"")</f>
        <v/>
      </c>
      <c r="E126" s="15">
        <f>IF(D126="","",D126-TODAY())</f>
        <v/>
      </c>
      <c r="F126" s="8">
        <f>IF(D126="","",IF(E126&lt;0,"VENCIDO",IF(E126&lt;=30,"VENCE EM &lt;= 30 DIAS",IF(E126&lt;=60,"ATENCAO (31-60 DIAS)","OK"))))</f>
        <v/>
      </c>
      <c r="G126" s="13">
        <f>SUMIFS(Lancamentos!$G:$G,Lancamentos!$C:$C,$A126,Lancamentos!$E:$E,$C126,Lancamentos!$B:$B,"ENTRADA")</f>
        <v/>
      </c>
      <c r="H126" s="13">
        <f>SUMIFS(Lancamentos!$G:$G,Lancamentos!$C:$C,$A126,Lancamentos!$E:$E,$C126,Lancamentos!$B:$B,"SAIDA_USO")</f>
        <v/>
      </c>
      <c r="I126" s="13">
        <f>SUMIFS(Lancamentos!$G:$G,Lancamentos!$C:$C,$A126,Lancamentos!$E:$E,$C126,Lancamentos!$B:$B,"SAIDA_DESCARTE")</f>
        <v/>
      </c>
      <c r="J126" s="13">
        <f>G126-H126-I126</f>
        <v/>
      </c>
      <c r="K126" s="8">
        <f>IF(A126="","",IF(J126&lt;=IFERROR(VLOOKUP(A126,Produtos!$A:$E,5,FALSE),0),"ABAIXO DO MINIMO","OK"))</f>
        <v/>
      </c>
    </row>
    <row r="127">
      <c r="A127" s="7" t="n"/>
      <c r="B127" s="7">
        <f>IFERROR(VLOOKUP(A127,Produtos!A:B,2,FALSE),"")</f>
        <v/>
      </c>
      <c r="C127" s="7" t="n"/>
      <c r="D127" s="9">
        <f>IFERROR(INDEX(Lotes!$E:$E,MATCH(1,(Lotes!$A:$A=A127)*(Lotes!$C:$C=C127),0)),"")</f>
        <v/>
      </c>
      <c r="E127" s="15">
        <f>IF(D127="","",D127-TODAY())</f>
        <v/>
      </c>
      <c r="F127" s="8">
        <f>IF(D127="","",IF(E127&lt;0,"VENCIDO",IF(E127&lt;=30,"VENCE EM &lt;= 30 DIAS",IF(E127&lt;=60,"ATENCAO (31-60 DIAS)","OK"))))</f>
        <v/>
      </c>
      <c r="G127" s="13">
        <f>SUMIFS(Lancamentos!$G:$G,Lancamentos!$C:$C,$A127,Lancamentos!$E:$E,$C127,Lancamentos!$B:$B,"ENTRADA")</f>
        <v/>
      </c>
      <c r="H127" s="13">
        <f>SUMIFS(Lancamentos!$G:$G,Lancamentos!$C:$C,$A127,Lancamentos!$E:$E,$C127,Lancamentos!$B:$B,"SAIDA_USO")</f>
        <v/>
      </c>
      <c r="I127" s="13">
        <f>SUMIFS(Lancamentos!$G:$G,Lancamentos!$C:$C,$A127,Lancamentos!$E:$E,$C127,Lancamentos!$B:$B,"SAIDA_DESCARTE")</f>
        <v/>
      </c>
      <c r="J127" s="13">
        <f>G127-H127-I127</f>
        <v/>
      </c>
      <c r="K127" s="8">
        <f>IF(A127="","",IF(J127&lt;=IFERROR(VLOOKUP(A127,Produtos!$A:$E,5,FALSE),0),"ABAIXO DO MINIMO","OK"))</f>
        <v/>
      </c>
    </row>
    <row r="128">
      <c r="A128" s="7" t="n"/>
      <c r="B128" s="7">
        <f>IFERROR(VLOOKUP(A128,Produtos!A:B,2,FALSE),"")</f>
        <v/>
      </c>
      <c r="C128" s="7" t="n"/>
      <c r="D128" s="9">
        <f>IFERROR(INDEX(Lotes!$E:$E,MATCH(1,(Lotes!$A:$A=A128)*(Lotes!$C:$C=C128),0)),"")</f>
        <v/>
      </c>
      <c r="E128" s="15">
        <f>IF(D128="","",D128-TODAY())</f>
        <v/>
      </c>
      <c r="F128" s="8">
        <f>IF(D128="","",IF(E128&lt;0,"VENCIDO",IF(E128&lt;=30,"VENCE EM &lt;= 30 DIAS",IF(E128&lt;=60,"ATENCAO (31-60 DIAS)","OK"))))</f>
        <v/>
      </c>
      <c r="G128" s="13">
        <f>SUMIFS(Lancamentos!$G:$G,Lancamentos!$C:$C,$A128,Lancamentos!$E:$E,$C128,Lancamentos!$B:$B,"ENTRADA")</f>
        <v/>
      </c>
      <c r="H128" s="13">
        <f>SUMIFS(Lancamentos!$G:$G,Lancamentos!$C:$C,$A128,Lancamentos!$E:$E,$C128,Lancamentos!$B:$B,"SAIDA_USO")</f>
        <v/>
      </c>
      <c r="I128" s="13">
        <f>SUMIFS(Lancamentos!$G:$G,Lancamentos!$C:$C,$A128,Lancamentos!$E:$E,$C128,Lancamentos!$B:$B,"SAIDA_DESCARTE")</f>
        <v/>
      </c>
      <c r="J128" s="13">
        <f>G128-H128-I128</f>
        <v/>
      </c>
      <c r="K128" s="8">
        <f>IF(A128="","",IF(J128&lt;=IFERROR(VLOOKUP(A128,Produtos!$A:$E,5,FALSE),0),"ABAIXO DO MINIMO","OK"))</f>
        <v/>
      </c>
    </row>
    <row r="129">
      <c r="A129" s="7" t="n"/>
      <c r="B129" s="7">
        <f>IFERROR(VLOOKUP(A129,Produtos!A:B,2,FALSE),"")</f>
        <v/>
      </c>
      <c r="C129" s="7" t="n"/>
      <c r="D129" s="9">
        <f>IFERROR(INDEX(Lotes!$E:$E,MATCH(1,(Lotes!$A:$A=A129)*(Lotes!$C:$C=C129),0)),"")</f>
        <v/>
      </c>
      <c r="E129" s="15">
        <f>IF(D129="","",D129-TODAY())</f>
        <v/>
      </c>
      <c r="F129" s="8">
        <f>IF(D129="","",IF(E129&lt;0,"VENCIDO",IF(E129&lt;=30,"VENCE EM &lt;= 30 DIAS",IF(E129&lt;=60,"ATENCAO (31-60 DIAS)","OK"))))</f>
        <v/>
      </c>
      <c r="G129" s="13">
        <f>SUMIFS(Lancamentos!$G:$G,Lancamentos!$C:$C,$A129,Lancamentos!$E:$E,$C129,Lancamentos!$B:$B,"ENTRADA")</f>
        <v/>
      </c>
      <c r="H129" s="13">
        <f>SUMIFS(Lancamentos!$G:$G,Lancamentos!$C:$C,$A129,Lancamentos!$E:$E,$C129,Lancamentos!$B:$B,"SAIDA_USO")</f>
        <v/>
      </c>
      <c r="I129" s="13">
        <f>SUMIFS(Lancamentos!$G:$G,Lancamentos!$C:$C,$A129,Lancamentos!$E:$E,$C129,Lancamentos!$B:$B,"SAIDA_DESCARTE")</f>
        <v/>
      </c>
      <c r="J129" s="13">
        <f>G129-H129-I129</f>
        <v/>
      </c>
      <c r="K129" s="8">
        <f>IF(A129="","",IF(J129&lt;=IFERROR(VLOOKUP(A129,Produtos!$A:$E,5,FALSE),0),"ABAIXO DO MINIMO","OK"))</f>
        <v/>
      </c>
    </row>
    <row r="130">
      <c r="A130" s="7" t="n"/>
      <c r="B130" s="7">
        <f>IFERROR(VLOOKUP(A130,Produtos!A:B,2,FALSE),"")</f>
        <v/>
      </c>
      <c r="C130" s="7" t="n"/>
      <c r="D130" s="9">
        <f>IFERROR(INDEX(Lotes!$E:$E,MATCH(1,(Lotes!$A:$A=A130)*(Lotes!$C:$C=C130),0)),"")</f>
        <v/>
      </c>
      <c r="E130" s="15">
        <f>IF(D130="","",D130-TODAY())</f>
        <v/>
      </c>
      <c r="F130" s="8">
        <f>IF(D130="","",IF(E130&lt;0,"VENCIDO",IF(E130&lt;=30,"VENCE EM &lt;= 30 DIAS",IF(E130&lt;=60,"ATENCAO (31-60 DIAS)","OK"))))</f>
        <v/>
      </c>
      <c r="G130" s="13">
        <f>SUMIFS(Lancamentos!$G:$G,Lancamentos!$C:$C,$A130,Lancamentos!$E:$E,$C130,Lancamentos!$B:$B,"ENTRADA")</f>
        <v/>
      </c>
      <c r="H130" s="13">
        <f>SUMIFS(Lancamentos!$G:$G,Lancamentos!$C:$C,$A130,Lancamentos!$E:$E,$C130,Lancamentos!$B:$B,"SAIDA_USO")</f>
        <v/>
      </c>
      <c r="I130" s="13">
        <f>SUMIFS(Lancamentos!$G:$G,Lancamentos!$C:$C,$A130,Lancamentos!$E:$E,$C130,Lancamentos!$B:$B,"SAIDA_DESCARTE")</f>
        <v/>
      </c>
      <c r="J130" s="13">
        <f>G130-H130-I130</f>
        <v/>
      </c>
      <c r="K130" s="8">
        <f>IF(A130="","",IF(J130&lt;=IFERROR(VLOOKUP(A130,Produtos!$A:$E,5,FALSE),0),"ABAIXO DO MINIMO","OK"))</f>
        <v/>
      </c>
    </row>
    <row r="131">
      <c r="A131" s="7" t="n"/>
      <c r="B131" s="7">
        <f>IFERROR(VLOOKUP(A131,Produtos!A:B,2,FALSE),"")</f>
        <v/>
      </c>
      <c r="C131" s="7" t="n"/>
      <c r="D131" s="9">
        <f>IFERROR(INDEX(Lotes!$E:$E,MATCH(1,(Lotes!$A:$A=A131)*(Lotes!$C:$C=C131),0)),"")</f>
        <v/>
      </c>
      <c r="E131" s="15">
        <f>IF(D131="","",D131-TODAY())</f>
        <v/>
      </c>
      <c r="F131" s="8">
        <f>IF(D131="","",IF(E131&lt;0,"VENCIDO",IF(E131&lt;=30,"VENCE EM &lt;= 30 DIAS",IF(E131&lt;=60,"ATENCAO (31-60 DIAS)","OK"))))</f>
        <v/>
      </c>
      <c r="G131" s="13">
        <f>SUMIFS(Lancamentos!$G:$G,Lancamentos!$C:$C,$A131,Lancamentos!$E:$E,$C131,Lancamentos!$B:$B,"ENTRADA")</f>
        <v/>
      </c>
      <c r="H131" s="13">
        <f>SUMIFS(Lancamentos!$G:$G,Lancamentos!$C:$C,$A131,Lancamentos!$E:$E,$C131,Lancamentos!$B:$B,"SAIDA_USO")</f>
        <v/>
      </c>
      <c r="I131" s="13">
        <f>SUMIFS(Lancamentos!$G:$G,Lancamentos!$C:$C,$A131,Lancamentos!$E:$E,$C131,Lancamentos!$B:$B,"SAIDA_DESCARTE")</f>
        <v/>
      </c>
      <c r="J131" s="13">
        <f>G131-H131-I131</f>
        <v/>
      </c>
      <c r="K131" s="8">
        <f>IF(A131="","",IF(J131&lt;=IFERROR(VLOOKUP(A131,Produtos!$A:$E,5,FALSE),0),"ABAIXO DO MINIMO","OK"))</f>
        <v/>
      </c>
    </row>
    <row r="132">
      <c r="A132" s="7" t="n"/>
      <c r="B132" s="7">
        <f>IFERROR(VLOOKUP(A132,Produtos!A:B,2,FALSE),"")</f>
        <v/>
      </c>
      <c r="C132" s="7" t="n"/>
      <c r="D132" s="9">
        <f>IFERROR(INDEX(Lotes!$E:$E,MATCH(1,(Lotes!$A:$A=A132)*(Lotes!$C:$C=C132),0)),"")</f>
        <v/>
      </c>
      <c r="E132" s="15">
        <f>IF(D132="","",D132-TODAY())</f>
        <v/>
      </c>
      <c r="F132" s="8">
        <f>IF(D132="","",IF(E132&lt;0,"VENCIDO",IF(E132&lt;=30,"VENCE EM &lt;= 30 DIAS",IF(E132&lt;=60,"ATENCAO (31-60 DIAS)","OK"))))</f>
        <v/>
      </c>
      <c r="G132" s="13">
        <f>SUMIFS(Lancamentos!$G:$G,Lancamentos!$C:$C,$A132,Lancamentos!$E:$E,$C132,Lancamentos!$B:$B,"ENTRADA")</f>
        <v/>
      </c>
      <c r="H132" s="13">
        <f>SUMIFS(Lancamentos!$G:$G,Lancamentos!$C:$C,$A132,Lancamentos!$E:$E,$C132,Lancamentos!$B:$B,"SAIDA_USO")</f>
        <v/>
      </c>
      <c r="I132" s="13">
        <f>SUMIFS(Lancamentos!$G:$G,Lancamentos!$C:$C,$A132,Lancamentos!$E:$E,$C132,Lancamentos!$B:$B,"SAIDA_DESCARTE")</f>
        <v/>
      </c>
      <c r="J132" s="13">
        <f>G132-H132-I132</f>
        <v/>
      </c>
      <c r="K132" s="8">
        <f>IF(A132="","",IF(J132&lt;=IFERROR(VLOOKUP(A132,Produtos!$A:$E,5,FALSE),0),"ABAIXO DO MINIMO","OK"))</f>
        <v/>
      </c>
    </row>
    <row r="133">
      <c r="A133" s="7" t="n"/>
      <c r="B133" s="7">
        <f>IFERROR(VLOOKUP(A133,Produtos!A:B,2,FALSE),"")</f>
        <v/>
      </c>
      <c r="C133" s="7" t="n"/>
      <c r="D133" s="9">
        <f>IFERROR(INDEX(Lotes!$E:$E,MATCH(1,(Lotes!$A:$A=A133)*(Lotes!$C:$C=C133),0)),"")</f>
        <v/>
      </c>
      <c r="E133" s="15">
        <f>IF(D133="","",D133-TODAY())</f>
        <v/>
      </c>
      <c r="F133" s="8">
        <f>IF(D133="","",IF(E133&lt;0,"VENCIDO",IF(E133&lt;=30,"VENCE EM &lt;= 30 DIAS",IF(E133&lt;=60,"ATENCAO (31-60 DIAS)","OK"))))</f>
        <v/>
      </c>
      <c r="G133" s="13">
        <f>SUMIFS(Lancamentos!$G:$G,Lancamentos!$C:$C,$A133,Lancamentos!$E:$E,$C133,Lancamentos!$B:$B,"ENTRADA")</f>
        <v/>
      </c>
      <c r="H133" s="13">
        <f>SUMIFS(Lancamentos!$G:$G,Lancamentos!$C:$C,$A133,Lancamentos!$E:$E,$C133,Lancamentos!$B:$B,"SAIDA_USO")</f>
        <v/>
      </c>
      <c r="I133" s="13">
        <f>SUMIFS(Lancamentos!$G:$G,Lancamentos!$C:$C,$A133,Lancamentos!$E:$E,$C133,Lancamentos!$B:$B,"SAIDA_DESCARTE")</f>
        <v/>
      </c>
      <c r="J133" s="13">
        <f>G133-H133-I133</f>
        <v/>
      </c>
      <c r="K133" s="8">
        <f>IF(A133="","",IF(J133&lt;=IFERROR(VLOOKUP(A133,Produtos!$A:$E,5,FALSE),0),"ABAIXO DO MINIMO","OK"))</f>
        <v/>
      </c>
    </row>
    <row r="134">
      <c r="A134" s="7" t="n"/>
      <c r="B134" s="7">
        <f>IFERROR(VLOOKUP(A134,Produtos!A:B,2,FALSE),"")</f>
        <v/>
      </c>
      <c r="C134" s="7" t="n"/>
      <c r="D134" s="9">
        <f>IFERROR(INDEX(Lotes!$E:$E,MATCH(1,(Lotes!$A:$A=A134)*(Lotes!$C:$C=C134),0)),"")</f>
        <v/>
      </c>
      <c r="E134" s="15">
        <f>IF(D134="","",D134-TODAY())</f>
        <v/>
      </c>
      <c r="F134" s="8">
        <f>IF(D134="","",IF(E134&lt;0,"VENCIDO",IF(E134&lt;=30,"VENCE EM &lt;= 30 DIAS",IF(E134&lt;=60,"ATENCAO (31-60 DIAS)","OK"))))</f>
        <v/>
      </c>
      <c r="G134" s="13">
        <f>SUMIFS(Lancamentos!$G:$G,Lancamentos!$C:$C,$A134,Lancamentos!$E:$E,$C134,Lancamentos!$B:$B,"ENTRADA")</f>
        <v/>
      </c>
      <c r="H134" s="13">
        <f>SUMIFS(Lancamentos!$G:$G,Lancamentos!$C:$C,$A134,Lancamentos!$E:$E,$C134,Lancamentos!$B:$B,"SAIDA_USO")</f>
        <v/>
      </c>
      <c r="I134" s="13">
        <f>SUMIFS(Lancamentos!$G:$G,Lancamentos!$C:$C,$A134,Lancamentos!$E:$E,$C134,Lancamentos!$B:$B,"SAIDA_DESCARTE")</f>
        <v/>
      </c>
      <c r="J134" s="13">
        <f>G134-H134-I134</f>
        <v/>
      </c>
      <c r="K134" s="8">
        <f>IF(A134="","",IF(J134&lt;=IFERROR(VLOOKUP(A134,Produtos!$A:$E,5,FALSE),0),"ABAIXO DO MINIMO","OK"))</f>
        <v/>
      </c>
    </row>
    <row r="135">
      <c r="A135" s="7" t="n"/>
      <c r="B135" s="7">
        <f>IFERROR(VLOOKUP(A135,Produtos!A:B,2,FALSE),"")</f>
        <v/>
      </c>
      <c r="C135" s="7" t="n"/>
      <c r="D135" s="9">
        <f>IFERROR(INDEX(Lotes!$E:$E,MATCH(1,(Lotes!$A:$A=A135)*(Lotes!$C:$C=C135),0)),"")</f>
        <v/>
      </c>
      <c r="E135" s="15">
        <f>IF(D135="","",D135-TODAY())</f>
        <v/>
      </c>
      <c r="F135" s="8">
        <f>IF(D135="","",IF(E135&lt;0,"VENCIDO",IF(E135&lt;=30,"VENCE EM &lt;= 30 DIAS",IF(E135&lt;=60,"ATENCAO (31-60 DIAS)","OK"))))</f>
        <v/>
      </c>
      <c r="G135" s="13">
        <f>SUMIFS(Lancamentos!$G:$G,Lancamentos!$C:$C,$A135,Lancamentos!$E:$E,$C135,Lancamentos!$B:$B,"ENTRADA")</f>
        <v/>
      </c>
      <c r="H135" s="13">
        <f>SUMIFS(Lancamentos!$G:$G,Lancamentos!$C:$C,$A135,Lancamentos!$E:$E,$C135,Lancamentos!$B:$B,"SAIDA_USO")</f>
        <v/>
      </c>
      <c r="I135" s="13">
        <f>SUMIFS(Lancamentos!$G:$G,Lancamentos!$C:$C,$A135,Lancamentos!$E:$E,$C135,Lancamentos!$B:$B,"SAIDA_DESCARTE")</f>
        <v/>
      </c>
      <c r="J135" s="13">
        <f>G135-H135-I135</f>
        <v/>
      </c>
      <c r="K135" s="8">
        <f>IF(A135="","",IF(J135&lt;=IFERROR(VLOOKUP(A135,Produtos!$A:$E,5,FALSE),0),"ABAIXO DO MINIMO","OK"))</f>
        <v/>
      </c>
    </row>
    <row r="136">
      <c r="A136" s="7" t="n"/>
      <c r="B136" s="7">
        <f>IFERROR(VLOOKUP(A136,Produtos!A:B,2,FALSE),"")</f>
        <v/>
      </c>
      <c r="C136" s="7" t="n"/>
      <c r="D136" s="9">
        <f>IFERROR(INDEX(Lotes!$E:$E,MATCH(1,(Lotes!$A:$A=A136)*(Lotes!$C:$C=C136),0)),"")</f>
        <v/>
      </c>
      <c r="E136" s="15">
        <f>IF(D136="","",D136-TODAY())</f>
        <v/>
      </c>
      <c r="F136" s="8">
        <f>IF(D136="","",IF(E136&lt;0,"VENCIDO",IF(E136&lt;=30,"VENCE EM &lt;= 30 DIAS",IF(E136&lt;=60,"ATENCAO (31-60 DIAS)","OK"))))</f>
        <v/>
      </c>
      <c r="G136" s="13">
        <f>SUMIFS(Lancamentos!$G:$G,Lancamentos!$C:$C,$A136,Lancamentos!$E:$E,$C136,Lancamentos!$B:$B,"ENTRADA")</f>
        <v/>
      </c>
      <c r="H136" s="13">
        <f>SUMIFS(Lancamentos!$G:$G,Lancamentos!$C:$C,$A136,Lancamentos!$E:$E,$C136,Lancamentos!$B:$B,"SAIDA_USO")</f>
        <v/>
      </c>
      <c r="I136" s="13">
        <f>SUMIFS(Lancamentos!$G:$G,Lancamentos!$C:$C,$A136,Lancamentos!$E:$E,$C136,Lancamentos!$B:$B,"SAIDA_DESCARTE")</f>
        <v/>
      </c>
      <c r="J136" s="13">
        <f>G136-H136-I136</f>
        <v/>
      </c>
      <c r="K136" s="8">
        <f>IF(A136="","",IF(J136&lt;=IFERROR(VLOOKUP(A136,Produtos!$A:$E,5,FALSE),0),"ABAIXO DO MINIMO","OK"))</f>
        <v/>
      </c>
    </row>
    <row r="137">
      <c r="A137" s="7" t="n"/>
      <c r="B137" s="7">
        <f>IFERROR(VLOOKUP(A137,Produtos!A:B,2,FALSE),"")</f>
        <v/>
      </c>
      <c r="C137" s="7" t="n"/>
      <c r="D137" s="9">
        <f>IFERROR(INDEX(Lotes!$E:$E,MATCH(1,(Lotes!$A:$A=A137)*(Lotes!$C:$C=C137),0)),"")</f>
        <v/>
      </c>
      <c r="E137" s="15">
        <f>IF(D137="","",D137-TODAY())</f>
        <v/>
      </c>
      <c r="F137" s="8">
        <f>IF(D137="","",IF(E137&lt;0,"VENCIDO",IF(E137&lt;=30,"VENCE EM &lt;= 30 DIAS",IF(E137&lt;=60,"ATENCAO (31-60 DIAS)","OK"))))</f>
        <v/>
      </c>
      <c r="G137" s="13">
        <f>SUMIFS(Lancamentos!$G:$G,Lancamentos!$C:$C,$A137,Lancamentos!$E:$E,$C137,Lancamentos!$B:$B,"ENTRADA")</f>
        <v/>
      </c>
      <c r="H137" s="13">
        <f>SUMIFS(Lancamentos!$G:$G,Lancamentos!$C:$C,$A137,Lancamentos!$E:$E,$C137,Lancamentos!$B:$B,"SAIDA_USO")</f>
        <v/>
      </c>
      <c r="I137" s="13">
        <f>SUMIFS(Lancamentos!$G:$G,Lancamentos!$C:$C,$A137,Lancamentos!$E:$E,$C137,Lancamentos!$B:$B,"SAIDA_DESCARTE")</f>
        <v/>
      </c>
      <c r="J137" s="13">
        <f>G137-H137-I137</f>
        <v/>
      </c>
      <c r="K137" s="8">
        <f>IF(A137="","",IF(J137&lt;=IFERROR(VLOOKUP(A137,Produtos!$A:$E,5,FALSE),0),"ABAIXO DO MINIMO","OK"))</f>
        <v/>
      </c>
    </row>
    <row r="138">
      <c r="A138" s="7" t="n"/>
      <c r="B138" s="7">
        <f>IFERROR(VLOOKUP(A138,Produtos!A:B,2,FALSE),"")</f>
        <v/>
      </c>
      <c r="C138" s="7" t="n"/>
      <c r="D138" s="9">
        <f>IFERROR(INDEX(Lotes!$E:$E,MATCH(1,(Lotes!$A:$A=A138)*(Lotes!$C:$C=C138),0)),"")</f>
        <v/>
      </c>
      <c r="E138" s="15">
        <f>IF(D138="","",D138-TODAY())</f>
        <v/>
      </c>
      <c r="F138" s="8">
        <f>IF(D138="","",IF(E138&lt;0,"VENCIDO",IF(E138&lt;=30,"VENCE EM &lt;= 30 DIAS",IF(E138&lt;=60,"ATENCAO (31-60 DIAS)","OK"))))</f>
        <v/>
      </c>
      <c r="G138" s="13">
        <f>SUMIFS(Lancamentos!$G:$G,Lancamentos!$C:$C,$A138,Lancamentos!$E:$E,$C138,Lancamentos!$B:$B,"ENTRADA")</f>
        <v/>
      </c>
      <c r="H138" s="13">
        <f>SUMIFS(Lancamentos!$G:$G,Lancamentos!$C:$C,$A138,Lancamentos!$E:$E,$C138,Lancamentos!$B:$B,"SAIDA_USO")</f>
        <v/>
      </c>
      <c r="I138" s="13">
        <f>SUMIFS(Lancamentos!$G:$G,Lancamentos!$C:$C,$A138,Lancamentos!$E:$E,$C138,Lancamentos!$B:$B,"SAIDA_DESCARTE")</f>
        <v/>
      </c>
      <c r="J138" s="13">
        <f>G138-H138-I138</f>
        <v/>
      </c>
      <c r="K138" s="8">
        <f>IF(A138="","",IF(J138&lt;=IFERROR(VLOOKUP(A138,Produtos!$A:$E,5,FALSE),0),"ABAIXO DO MINIMO","OK"))</f>
        <v/>
      </c>
    </row>
    <row r="139">
      <c r="A139" s="7" t="n"/>
      <c r="B139" s="7">
        <f>IFERROR(VLOOKUP(A139,Produtos!A:B,2,FALSE),"")</f>
        <v/>
      </c>
      <c r="C139" s="7" t="n"/>
      <c r="D139" s="9">
        <f>IFERROR(INDEX(Lotes!$E:$E,MATCH(1,(Lotes!$A:$A=A139)*(Lotes!$C:$C=C139),0)),"")</f>
        <v/>
      </c>
      <c r="E139" s="15">
        <f>IF(D139="","",D139-TODAY())</f>
        <v/>
      </c>
      <c r="F139" s="8">
        <f>IF(D139="","",IF(E139&lt;0,"VENCIDO",IF(E139&lt;=30,"VENCE EM &lt;= 30 DIAS",IF(E139&lt;=60,"ATENCAO (31-60 DIAS)","OK"))))</f>
        <v/>
      </c>
      <c r="G139" s="13">
        <f>SUMIFS(Lancamentos!$G:$G,Lancamentos!$C:$C,$A139,Lancamentos!$E:$E,$C139,Lancamentos!$B:$B,"ENTRADA")</f>
        <v/>
      </c>
      <c r="H139" s="13">
        <f>SUMIFS(Lancamentos!$G:$G,Lancamentos!$C:$C,$A139,Lancamentos!$E:$E,$C139,Lancamentos!$B:$B,"SAIDA_USO")</f>
        <v/>
      </c>
      <c r="I139" s="13">
        <f>SUMIFS(Lancamentos!$G:$G,Lancamentos!$C:$C,$A139,Lancamentos!$E:$E,$C139,Lancamentos!$B:$B,"SAIDA_DESCARTE")</f>
        <v/>
      </c>
      <c r="J139" s="13">
        <f>G139-H139-I139</f>
        <v/>
      </c>
      <c r="K139" s="8">
        <f>IF(A139="","",IF(J139&lt;=IFERROR(VLOOKUP(A139,Produtos!$A:$E,5,FALSE),0),"ABAIXO DO MINIMO","OK"))</f>
        <v/>
      </c>
    </row>
    <row r="140">
      <c r="A140" s="7" t="n"/>
      <c r="B140" s="7">
        <f>IFERROR(VLOOKUP(A140,Produtos!A:B,2,FALSE),"")</f>
        <v/>
      </c>
      <c r="C140" s="7" t="n"/>
      <c r="D140" s="9">
        <f>IFERROR(INDEX(Lotes!$E:$E,MATCH(1,(Lotes!$A:$A=A140)*(Lotes!$C:$C=C140),0)),"")</f>
        <v/>
      </c>
      <c r="E140" s="15">
        <f>IF(D140="","",D140-TODAY())</f>
        <v/>
      </c>
      <c r="F140" s="8">
        <f>IF(D140="","",IF(E140&lt;0,"VENCIDO",IF(E140&lt;=30,"VENCE EM &lt;= 30 DIAS",IF(E140&lt;=60,"ATENCAO (31-60 DIAS)","OK"))))</f>
        <v/>
      </c>
      <c r="G140" s="13">
        <f>SUMIFS(Lancamentos!$G:$G,Lancamentos!$C:$C,$A140,Lancamentos!$E:$E,$C140,Lancamentos!$B:$B,"ENTRADA")</f>
        <v/>
      </c>
      <c r="H140" s="13">
        <f>SUMIFS(Lancamentos!$G:$G,Lancamentos!$C:$C,$A140,Lancamentos!$E:$E,$C140,Lancamentos!$B:$B,"SAIDA_USO")</f>
        <v/>
      </c>
      <c r="I140" s="13">
        <f>SUMIFS(Lancamentos!$G:$G,Lancamentos!$C:$C,$A140,Lancamentos!$E:$E,$C140,Lancamentos!$B:$B,"SAIDA_DESCARTE")</f>
        <v/>
      </c>
      <c r="J140" s="13">
        <f>G140-H140-I140</f>
        <v/>
      </c>
      <c r="K140" s="8">
        <f>IF(A140="","",IF(J140&lt;=IFERROR(VLOOKUP(A140,Produtos!$A:$E,5,FALSE),0),"ABAIXO DO MINIMO","OK"))</f>
        <v/>
      </c>
    </row>
    <row r="141">
      <c r="A141" s="7" t="n"/>
      <c r="B141" s="7">
        <f>IFERROR(VLOOKUP(A141,Produtos!A:B,2,FALSE),"")</f>
        <v/>
      </c>
      <c r="C141" s="7" t="n"/>
      <c r="D141" s="9">
        <f>IFERROR(INDEX(Lotes!$E:$E,MATCH(1,(Lotes!$A:$A=A141)*(Lotes!$C:$C=C141),0)),"")</f>
        <v/>
      </c>
      <c r="E141" s="15">
        <f>IF(D141="","",D141-TODAY())</f>
        <v/>
      </c>
      <c r="F141" s="8">
        <f>IF(D141="","",IF(E141&lt;0,"VENCIDO",IF(E141&lt;=30,"VENCE EM &lt;= 30 DIAS",IF(E141&lt;=60,"ATENCAO (31-60 DIAS)","OK"))))</f>
        <v/>
      </c>
      <c r="G141" s="13">
        <f>SUMIFS(Lancamentos!$G:$G,Lancamentos!$C:$C,$A141,Lancamentos!$E:$E,$C141,Lancamentos!$B:$B,"ENTRADA")</f>
        <v/>
      </c>
      <c r="H141" s="13">
        <f>SUMIFS(Lancamentos!$G:$G,Lancamentos!$C:$C,$A141,Lancamentos!$E:$E,$C141,Lancamentos!$B:$B,"SAIDA_USO")</f>
        <v/>
      </c>
      <c r="I141" s="13">
        <f>SUMIFS(Lancamentos!$G:$G,Lancamentos!$C:$C,$A141,Lancamentos!$E:$E,$C141,Lancamentos!$B:$B,"SAIDA_DESCARTE")</f>
        <v/>
      </c>
      <c r="J141" s="13">
        <f>G141-H141-I141</f>
        <v/>
      </c>
      <c r="K141" s="8">
        <f>IF(A141="","",IF(J141&lt;=IFERROR(VLOOKUP(A141,Produtos!$A:$E,5,FALSE),0),"ABAIXO DO MINIMO","OK"))</f>
        <v/>
      </c>
    </row>
    <row r="142">
      <c r="A142" s="7" t="n"/>
      <c r="B142" s="7">
        <f>IFERROR(VLOOKUP(A142,Produtos!A:B,2,FALSE),"")</f>
        <v/>
      </c>
      <c r="C142" s="7" t="n"/>
      <c r="D142" s="9">
        <f>IFERROR(INDEX(Lotes!$E:$E,MATCH(1,(Lotes!$A:$A=A142)*(Lotes!$C:$C=C142),0)),"")</f>
        <v/>
      </c>
      <c r="E142" s="15">
        <f>IF(D142="","",D142-TODAY())</f>
        <v/>
      </c>
      <c r="F142" s="8">
        <f>IF(D142="","",IF(E142&lt;0,"VENCIDO",IF(E142&lt;=30,"VENCE EM &lt;= 30 DIAS",IF(E142&lt;=60,"ATENCAO (31-60 DIAS)","OK"))))</f>
        <v/>
      </c>
      <c r="G142" s="13">
        <f>SUMIFS(Lancamentos!$G:$G,Lancamentos!$C:$C,$A142,Lancamentos!$E:$E,$C142,Lancamentos!$B:$B,"ENTRADA")</f>
        <v/>
      </c>
      <c r="H142" s="13">
        <f>SUMIFS(Lancamentos!$G:$G,Lancamentos!$C:$C,$A142,Lancamentos!$E:$E,$C142,Lancamentos!$B:$B,"SAIDA_USO")</f>
        <v/>
      </c>
      <c r="I142" s="13">
        <f>SUMIFS(Lancamentos!$G:$G,Lancamentos!$C:$C,$A142,Lancamentos!$E:$E,$C142,Lancamentos!$B:$B,"SAIDA_DESCARTE")</f>
        <v/>
      </c>
      <c r="J142" s="13">
        <f>G142-H142-I142</f>
        <v/>
      </c>
      <c r="K142" s="8">
        <f>IF(A142="","",IF(J142&lt;=IFERROR(VLOOKUP(A142,Produtos!$A:$E,5,FALSE),0),"ABAIXO DO MINIMO","OK"))</f>
        <v/>
      </c>
    </row>
    <row r="143">
      <c r="A143" s="7" t="n"/>
      <c r="B143" s="7">
        <f>IFERROR(VLOOKUP(A143,Produtos!A:B,2,FALSE),"")</f>
        <v/>
      </c>
      <c r="C143" s="7" t="n"/>
      <c r="D143" s="9">
        <f>IFERROR(INDEX(Lotes!$E:$E,MATCH(1,(Lotes!$A:$A=A143)*(Lotes!$C:$C=C143),0)),"")</f>
        <v/>
      </c>
      <c r="E143" s="15">
        <f>IF(D143="","",D143-TODAY())</f>
        <v/>
      </c>
      <c r="F143" s="8">
        <f>IF(D143="","",IF(E143&lt;0,"VENCIDO",IF(E143&lt;=30,"VENCE EM &lt;= 30 DIAS",IF(E143&lt;=60,"ATENCAO (31-60 DIAS)","OK"))))</f>
        <v/>
      </c>
      <c r="G143" s="13">
        <f>SUMIFS(Lancamentos!$G:$G,Lancamentos!$C:$C,$A143,Lancamentos!$E:$E,$C143,Lancamentos!$B:$B,"ENTRADA")</f>
        <v/>
      </c>
      <c r="H143" s="13">
        <f>SUMIFS(Lancamentos!$G:$G,Lancamentos!$C:$C,$A143,Lancamentos!$E:$E,$C143,Lancamentos!$B:$B,"SAIDA_USO")</f>
        <v/>
      </c>
      <c r="I143" s="13">
        <f>SUMIFS(Lancamentos!$G:$G,Lancamentos!$C:$C,$A143,Lancamentos!$E:$E,$C143,Lancamentos!$B:$B,"SAIDA_DESCARTE")</f>
        <v/>
      </c>
      <c r="J143" s="13">
        <f>G143-H143-I143</f>
        <v/>
      </c>
      <c r="K143" s="8">
        <f>IF(A143="","",IF(J143&lt;=IFERROR(VLOOKUP(A143,Produtos!$A:$E,5,FALSE),0),"ABAIXO DO MINIMO","OK"))</f>
        <v/>
      </c>
    </row>
    <row r="144">
      <c r="A144" s="7" t="n"/>
      <c r="B144" s="7">
        <f>IFERROR(VLOOKUP(A144,Produtos!A:B,2,FALSE),"")</f>
        <v/>
      </c>
      <c r="C144" s="7" t="n"/>
      <c r="D144" s="9">
        <f>IFERROR(INDEX(Lotes!$E:$E,MATCH(1,(Lotes!$A:$A=A144)*(Lotes!$C:$C=C144),0)),"")</f>
        <v/>
      </c>
      <c r="E144" s="15">
        <f>IF(D144="","",D144-TODAY())</f>
        <v/>
      </c>
      <c r="F144" s="8">
        <f>IF(D144="","",IF(E144&lt;0,"VENCIDO",IF(E144&lt;=30,"VENCE EM &lt;= 30 DIAS",IF(E144&lt;=60,"ATENCAO (31-60 DIAS)","OK"))))</f>
        <v/>
      </c>
      <c r="G144" s="13">
        <f>SUMIFS(Lancamentos!$G:$G,Lancamentos!$C:$C,$A144,Lancamentos!$E:$E,$C144,Lancamentos!$B:$B,"ENTRADA")</f>
        <v/>
      </c>
      <c r="H144" s="13">
        <f>SUMIFS(Lancamentos!$G:$G,Lancamentos!$C:$C,$A144,Lancamentos!$E:$E,$C144,Lancamentos!$B:$B,"SAIDA_USO")</f>
        <v/>
      </c>
      <c r="I144" s="13">
        <f>SUMIFS(Lancamentos!$G:$G,Lancamentos!$C:$C,$A144,Lancamentos!$E:$E,$C144,Lancamentos!$B:$B,"SAIDA_DESCARTE")</f>
        <v/>
      </c>
      <c r="J144" s="13">
        <f>G144-H144-I144</f>
        <v/>
      </c>
      <c r="K144" s="8">
        <f>IF(A144="","",IF(J144&lt;=IFERROR(VLOOKUP(A144,Produtos!$A:$E,5,FALSE),0),"ABAIXO DO MINIMO","OK"))</f>
        <v/>
      </c>
    </row>
    <row r="145">
      <c r="A145" s="7" t="n"/>
      <c r="B145" s="7">
        <f>IFERROR(VLOOKUP(A145,Produtos!A:B,2,FALSE),"")</f>
        <v/>
      </c>
      <c r="C145" s="7" t="n"/>
      <c r="D145" s="9">
        <f>IFERROR(INDEX(Lotes!$E:$E,MATCH(1,(Lotes!$A:$A=A145)*(Lotes!$C:$C=C145),0)),"")</f>
        <v/>
      </c>
      <c r="E145" s="15">
        <f>IF(D145="","",D145-TODAY())</f>
        <v/>
      </c>
      <c r="F145" s="8">
        <f>IF(D145="","",IF(E145&lt;0,"VENCIDO",IF(E145&lt;=30,"VENCE EM &lt;= 30 DIAS",IF(E145&lt;=60,"ATENCAO (31-60 DIAS)","OK"))))</f>
        <v/>
      </c>
      <c r="G145" s="13">
        <f>SUMIFS(Lancamentos!$G:$G,Lancamentos!$C:$C,$A145,Lancamentos!$E:$E,$C145,Lancamentos!$B:$B,"ENTRADA")</f>
        <v/>
      </c>
      <c r="H145" s="13">
        <f>SUMIFS(Lancamentos!$G:$G,Lancamentos!$C:$C,$A145,Lancamentos!$E:$E,$C145,Lancamentos!$B:$B,"SAIDA_USO")</f>
        <v/>
      </c>
      <c r="I145" s="13">
        <f>SUMIFS(Lancamentos!$G:$G,Lancamentos!$C:$C,$A145,Lancamentos!$E:$E,$C145,Lancamentos!$B:$B,"SAIDA_DESCARTE")</f>
        <v/>
      </c>
      <c r="J145" s="13">
        <f>G145-H145-I145</f>
        <v/>
      </c>
      <c r="K145" s="8">
        <f>IF(A145="","",IF(J145&lt;=IFERROR(VLOOKUP(A145,Produtos!$A:$E,5,FALSE),0),"ABAIXO DO MINIMO","OK"))</f>
        <v/>
      </c>
    </row>
    <row r="146">
      <c r="A146" s="7" t="n"/>
      <c r="B146" s="7">
        <f>IFERROR(VLOOKUP(A146,Produtos!A:B,2,FALSE),"")</f>
        <v/>
      </c>
      <c r="C146" s="7" t="n"/>
      <c r="D146" s="9">
        <f>IFERROR(INDEX(Lotes!$E:$E,MATCH(1,(Lotes!$A:$A=A146)*(Lotes!$C:$C=C146),0)),"")</f>
        <v/>
      </c>
      <c r="E146" s="15">
        <f>IF(D146="","",D146-TODAY())</f>
        <v/>
      </c>
      <c r="F146" s="8">
        <f>IF(D146="","",IF(E146&lt;0,"VENCIDO",IF(E146&lt;=30,"VENCE EM &lt;= 30 DIAS",IF(E146&lt;=60,"ATENCAO (31-60 DIAS)","OK"))))</f>
        <v/>
      </c>
      <c r="G146" s="13">
        <f>SUMIFS(Lancamentos!$G:$G,Lancamentos!$C:$C,$A146,Lancamentos!$E:$E,$C146,Lancamentos!$B:$B,"ENTRADA")</f>
        <v/>
      </c>
      <c r="H146" s="13">
        <f>SUMIFS(Lancamentos!$G:$G,Lancamentos!$C:$C,$A146,Lancamentos!$E:$E,$C146,Lancamentos!$B:$B,"SAIDA_USO")</f>
        <v/>
      </c>
      <c r="I146" s="13">
        <f>SUMIFS(Lancamentos!$G:$G,Lancamentos!$C:$C,$A146,Lancamentos!$E:$E,$C146,Lancamentos!$B:$B,"SAIDA_DESCARTE")</f>
        <v/>
      </c>
      <c r="J146" s="13">
        <f>G146-H146-I146</f>
        <v/>
      </c>
      <c r="K146" s="8">
        <f>IF(A146="","",IF(J146&lt;=IFERROR(VLOOKUP(A146,Produtos!$A:$E,5,FALSE),0),"ABAIXO DO MINIMO","OK"))</f>
        <v/>
      </c>
    </row>
    <row r="147">
      <c r="A147" s="7" t="n"/>
      <c r="B147" s="7">
        <f>IFERROR(VLOOKUP(A147,Produtos!A:B,2,FALSE),"")</f>
        <v/>
      </c>
      <c r="C147" s="7" t="n"/>
      <c r="D147" s="9">
        <f>IFERROR(INDEX(Lotes!$E:$E,MATCH(1,(Lotes!$A:$A=A147)*(Lotes!$C:$C=C147),0)),"")</f>
        <v/>
      </c>
      <c r="E147" s="15">
        <f>IF(D147="","",D147-TODAY())</f>
        <v/>
      </c>
      <c r="F147" s="8">
        <f>IF(D147="","",IF(E147&lt;0,"VENCIDO",IF(E147&lt;=30,"VENCE EM &lt;= 30 DIAS",IF(E147&lt;=60,"ATENCAO (31-60 DIAS)","OK"))))</f>
        <v/>
      </c>
      <c r="G147" s="13">
        <f>SUMIFS(Lancamentos!$G:$G,Lancamentos!$C:$C,$A147,Lancamentos!$E:$E,$C147,Lancamentos!$B:$B,"ENTRADA")</f>
        <v/>
      </c>
      <c r="H147" s="13">
        <f>SUMIFS(Lancamentos!$G:$G,Lancamentos!$C:$C,$A147,Lancamentos!$E:$E,$C147,Lancamentos!$B:$B,"SAIDA_USO")</f>
        <v/>
      </c>
      <c r="I147" s="13">
        <f>SUMIFS(Lancamentos!$G:$G,Lancamentos!$C:$C,$A147,Lancamentos!$E:$E,$C147,Lancamentos!$B:$B,"SAIDA_DESCARTE")</f>
        <v/>
      </c>
      <c r="J147" s="13">
        <f>G147-H147-I147</f>
        <v/>
      </c>
      <c r="K147" s="8">
        <f>IF(A147="","",IF(J147&lt;=IFERROR(VLOOKUP(A147,Produtos!$A:$E,5,FALSE),0),"ABAIXO DO MINIMO","OK"))</f>
        <v/>
      </c>
    </row>
    <row r="148">
      <c r="A148" s="7" t="n"/>
      <c r="B148" s="7">
        <f>IFERROR(VLOOKUP(A148,Produtos!A:B,2,FALSE),"")</f>
        <v/>
      </c>
      <c r="C148" s="7" t="n"/>
      <c r="D148" s="9">
        <f>IFERROR(INDEX(Lotes!$E:$E,MATCH(1,(Lotes!$A:$A=A148)*(Lotes!$C:$C=C148),0)),"")</f>
        <v/>
      </c>
      <c r="E148" s="15">
        <f>IF(D148="","",D148-TODAY())</f>
        <v/>
      </c>
      <c r="F148" s="8">
        <f>IF(D148="","",IF(E148&lt;0,"VENCIDO",IF(E148&lt;=30,"VENCE EM &lt;= 30 DIAS",IF(E148&lt;=60,"ATENCAO (31-60 DIAS)","OK"))))</f>
        <v/>
      </c>
      <c r="G148" s="13">
        <f>SUMIFS(Lancamentos!$G:$G,Lancamentos!$C:$C,$A148,Lancamentos!$E:$E,$C148,Lancamentos!$B:$B,"ENTRADA")</f>
        <v/>
      </c>
      <c r="H148" s="13">
        <f>SUMIFS(Lancamentos!$G:$G,Lancamentos!$C:$C,$A148,Lancamentos!$E:$E,$C148,Lancamentos!$B:$B,"SAIDA_USO")</f>
        <v/>
      </c>
      <c r="I148" s="13">
        <f>SUMIFS(Lancamentos!$G:$G,Lancamentos!$C:$C,$A148,Lancamentos!$E:$E,$C148,Lancamentos!$B:$B,"SAIDA_DESCARTE")</f>
        <v/>
      </c>
      <c r="J148" s="13">
        <f>G148-H148-I148</f>
        <v/>
      </c>
      <c r="K148" s="8">
        <f>IF(A148="","",IF(J148&lt;=IFERROR(VLOOKUP(A148,Produtos!$A:$E,5,FALSE),0),"ABAIXO DO MINIMO","OK"))</f>
        <v/>
      </c>
    </row>
    <row r="149">
      <c r="A149" s="7" t="n"/>
      <c r="B149" s="7">
        <f>IFERROR(VLOOKUP(A149,Produtos!A:B,2,FALSE),"")</f>
        <v/>
      </c>
      <c r="C149" s="7" t="n"/>
      <c r="D149" s="9">
        <f>IFERROR(INDEX(Lotes!$E:$E,MATCH(1,(Lotes!$A:$A=A149)*(Lotes!$C:$C=C149),0)),"")</f>
        <v/>
      </c>
      <c r="E149" s="15">
        <f>IF(D149="","",D149-TODAY())</f>
        <v/>
      </c>
      <c r="F149" s="8">
        <f>IF(D149="","",IF(E149&lt;0,"VENCIDO",IF(E149&lt;=30,"VENCE EM &lt;= 30 DIAS",IF(E149&lt;=60,"ATENCAO (31-60 DIAS)","OK"))))</f>
        <v/>
      </c>
      <c r="G149" s="13">
        <f>SUMIFS(Lancamentos!$G:$G,Lancamentos!$C:$C,$A149,Lancamentos!$E:$E,$C149,Lancamentos!$B:$B,"ENTRADA")</f>
        <v/>
      </c>
      <c r="H149" s="13">
        <f>SUMIFS(Lancamentos!$G:$G,Lancamentos!$C:$C,$A149,Lancamentos!$E:$E,$C149,Lancamentos!$B:$B,"SAIDA_USO")</f>
        <v/>
      </c>
      <c r="I149" s="13">
        <f>SUMIFS(Lancamentos!$G:$G,Lancamentos!$C:$C,$A149,Lancamentos!$E:$E,$C149,Lancamentos!$B:$B,"SAIDA_DESCARTE")</f>
        <v/>
      </c>
      <c r="J149" s="13">
        <f>G149-H149-I149</f>
        <v/>
      </c>
      <c r="K149" s="8">
        <f>IF(A149="","",IF(J149&lt;=IFERROR(VLOOKUP(A149,Produtos!$A:$E,5,FALSE),0),"ABAIXO DO MINIMO","OK"))</f>
        <v/>
      </c>
    </row>
    <row r="150">
      <c r="A150" s="7" t="n"/>
      <c r="B150" s="7">
        <f>IFERROR(VLOOKUP(A150,Produtos!A:B,2,FALSE),"")</f>
        <v/>
      </c>
      <c r="C150" s="7" t="n"/>
      <c r="D150" s="9">
        <f>IFERROR(INDEX(Lotes!$E:$E,MATCH(1,(Lotes!$A:$A=A150)*(Lotes!$C:$C=C150),0)),"")</f>
        <v/>
      </c>
      <c r="E150" s="15">
        <f>IF(D150="","",D150-TODAY())</f>
        <v/>
      </c>
      <c r="F150" s="8">
        <f>IF(D150="","",IF(E150&lt;0,"VENCIDO",IF(E150&lt;=30,"VENCE EM &lt;= 30 DIAS",IF(E150&lt;=60,"ATENCAO (31-60 DIAS)","OK"))))</f>
        <v/>
      </c>
      <c r="G150" s="13">
        <f>SUMIFS(Lancamentos!$G:$G,Lancamentos!$C:$C,$A150,Lancamentos!$E:$E,$C150,Lancamentos!$B:$B,"ENTRADA")</f>
        <v/>
      </c>
      <c r="H150" s="13">
        <f>SUMIFS(Lancamentos!$G:$G,Lancamentos!$C:$C,$A150,Lancamentos!$E:$E,$C150,Lancamentos!$B:$B,"SAIDA_USO")</f>
        <v/>
      </c>
      <c r="I150" s="13">
        <f>SUMIFS(Lancamentos!$G:$G,Lancamentos!$C:$C,$A150,Lancamentos!$E:$E,$C150,Lancamentos!$B:$B,"SAIDA_DESCARTE")</f>
        <v/>
      </c>
      <c r="J150" s="13">
        <f>G150-H150-I150</f>
        <v/>
      </c>
      <c r="K150" s="8">
        <f>IF(A150="","",IF(J150&lt;=IFERROR(VLOOKUP(A150,Produtos!$A:$E,5,FALSE),0),"ABAIXO DO MINIMO","OK"))</f>
        <v/>
      </c>
    </row>
    <row r="151">
      <c r="A151" s="7" t="n"/>
      <c r="B151" s="7">
        <f>IFERROR(VLOOKUP(A151,Produtos!A:B,2,FALSE),"")</f>
        <v/>
      </c>
      <c r="C151" s="7" t="n"/>
      <c r="D151" s="9">
        <f>IFERROR(INDEX(Lotes!$E:$E,MATCH(1,(Lotes!$A:$A=A151)*(Lotes!$C:$C=C151),0)),"")</f>
        <v/>
      </c>
      <c r="E151" s="15">
        <f>IF(D151="","",D151-TODAY())</f>
        <v/>
      </c>
      <c r="F151" s="8">
        <f>IF(D151="","",IF(E151&lt;0,"VENCIDO",IF(E151&lt;=30,"VENCE EM &lt;= 30 DIAS",IF(E151&lt;=60,"ATENCAO (31-60 DIAS)","OK"))))</f>
        <v/>
      </c>
      <c r="G151" s="13">
        <f>SUMIFS(Lancamentos!$G:$G,Lancamentos!$C:$C,$A151,Lancamentos!$E:$E,$C151,Lancamentos!$B:$B,"ENTRADA")</f>
        <v/>
      </c>
      <c r="H151" s="13">
        <f>SUMIFS(Lancamentos!$G:$G,Lancamentos!$C:$C,$A151,Lancamentos!$E:$E,$C151,Lancamentos!$B:$B,"SAIDA_USO")</f>
        <v/>
      </c>
      <c r="I151" s="13">
        <f>SUMIFS(Lancamentos!$G:$G,Lancamentos!$C:$C,$A151,Lancamentos!$E:$E,$C151,Lancamentos!$B:$B,"SAIDA_DESCARTE")</f>
        <v/>
      </c>
      <c r="J151" s="13">
        <f>G151-H151-I151</f>
        <v/>
      </c>
      <c r="K151" s="8">
        <f>IF(A151="","",IF(J151&lt;=IFERROR(VLOOKUP(A151,Produtos!$A:$E,5,FALSE),0),"ABAIXO DO MINIMO","OK"))</f>
        <v/>
      </c>
    </row>
    <row r="152">
      <c r="A152" s="7" t="n"/>
      <c r="B152" s="7">
        <f>IFERROR(VLOOKUP(A152,Produtos!A:B,2,FALSE),"")</f>
        <v/>
      </c>
      <c r="C152" s="7" t="n"/>
      <c r="D152" s="9">
        <f>IFERROR(INDEX(Lotes!$E:$E,MATCH(1,(Lotes!$A:$A=A152)*(Lotes!$C:$C=C152),0)),"")</f>
        <v/>
      </c>
      <c r="E152" s="15">
        <f>IF(D152="","",D152-TODAY())</f>
        <v/>
      </c>
      <c r="F152" s="8">
        <f>IF(D152="","",IF(E152&lt;0,"VENCIDO",IF(E152&lt;=30,"VENCE EM &lt;= 30 DIAS",IF(E152&lt;=60,"ATENCAO (31-60 DIAS)","OK"))))</f>
        <v/>
      </c>
      <c r="G152" s="13">
        <f>SUMIFS(Lancamentos!$G:$G,Lancamentos!$C:$C,$A152,Lancamentos!$E:$E,$C152,Lancamentos!$B:$B,"ENTRADA")</f>
        <v/>
      </c>
      <c r="H152" s="13">
        <f>SUMIFS(Lancamentos!$G:$G,Lancamentos!$C:$C,$A152,Lancamentos!$E:$E,$C152,Lancamentos!$B:$B,"SAIDA_USO")</f>
        <v/>
      </c>
      <c r="I152" s="13">
        <f>SUMIFS(Lancamentos!$G:$G,Lancamentos!$C:$C,$A152,Lancamentos!$E:$E,$C152,Lancamentos!$B:$B,"SAIDA_DESCARTE")</f>
        <v/>
      </c>
      <c r="J152" s="13">
        <f>G152-H152-I152</f>
        <v/>
      </c>
      <c r="K152" s="8">
        <f>IF(A152="","",IF(J152&lt;=IFERROR(VLOOKUP(A152,Produtos!$A:$E,5,FALSE),0),"ABAIXO DO MINIMO","OK"))</f>
        <v/>
      </c>
    </row>
    <row r="153">
      <c r="A153" s="7" t="n"/>
      <c r="B153" s="7">
        <f>IFERROR(VLOOKUP(A153,Produtos!A:B,2,FALSE),"")</f>
        <v/>
      </c>
      <c r="C153" s="7" t="n"/>
      <c r="D153" s="9">
        <f>IFERROR(INDEX(Lotes!$E:$E,MATCH(1,(Lotes!$A:$A=A153)*(Lotes!$C:$C=C153),0)),"")</f>
        <v/>
      </c>
      <c r="E153" s="15">
        <f>IF(D153="","",D153-TODAY())</f>
        <v/>
      </c>
      <c r="F153" s="8">
        <f>IF(D153="","",IF(E153&lt;0,"VENCIDO",IF(E153&lt;=30,"VENCE EM &lt;= 30 DIAS",IF(E153&lt;=60,"ATENCAO (31-60 DIAS)","OK"))))</f>
        <v/>
      </c>
      <c r="G153" s="13">
        <f>SUMIFS(Lancamentos!$G:$G,Lancamentos!$C:$C,$A153,Lancamentos!$E:$E,$C153,Lancamentos!$B:$B,"ENTRADA")</f>
        <v/>
      </c>
      <c r="H153" s="13">
        <f>SUMIFS(Lancamentos!$G:$G,Lancamentos!$C:$C,$A153,Lancamentos!$E:$E,$C153,Lancamentos!$B:$B,"SAIDA_USO")</f>
        <v/>
      </c>
      <c r="I153" s="13">
        <f>SUMIFS(Lancamentos!$G:$G,Lancamentos!$C:$C,$A153,Lancamentos!$E:$E,$C153,Lancamentos!$B:$B,"SAIDA_DESCARTE")</f>
        <v/>
      </c>
      <c r="J153" s="13">
        <f>G153-H153-I153</f>
        <v/>
      </c>
      <c r="K153" s="8">
        <f>IF(A153="","",IF(J153&lt;=IFERROR(VLOOKUP(A153,Produtos!$A:$E,5,FALSE),0),"ABAIXO DO MINIMO","OK"))</f>
        <v/>
      </c>
    </row>
    <row r="154">
      <c r="A154" s="7" t="n"/>
      <c r="B154" s="7">
        <f>IFERROR(VLOOKUP(A154,Produtos!A:B,2,FALSE),"")</f>
        <v/>
      </c>
      <c r="C154" s="7" t="n"/>
      <c r="D154" s="9">
        <f>IFERROR(INDEX(Lotes!$E:$E,MATCH(1,(Lotes!$A:$A=A154)*(Lotes!$C:$C=C154),0)),"")</f>
        <v/>
      </c>
      <c r="E154" s="15">
        <f>IF(D154="","",D154-TODAY())</f>
        <v/>
      </c>
      <c r="F154" s="8">
        <f>IF(D154="","",IF(E154&lt;0,"VENCIDO",IF(E154&lt;=30,"VENCE EM &lt;= 30 DIAS",IF(E154&lt;=60,"ATENCAO (31-60 DIAS)","OK"))))</f>
        <v/>
      </c>
      <c r="G154" s="13">
        <f>SUMIFS(Lancamentos!$G:$G,Lancamentos!$C:$C,$A154,Lancamentos!$E:$E,$C154,Lancamentos!$B:$B,"ENTRADA")</f>
        <v/>
      </c>
      <c r="H154" s="13">
        <f>SUMIFS(Lancamentos!$G:$G,Lancamentos!$C:$C,$A154,Lancamentos!$E:$E,$C154,Lancamentos!$B:$B,"SAIDA_USO")</f>
        <v/>
      </c>
      <c r="I154" s="13">
        <f>SUMIFS(Lancamentos!$G:$G,Lancamentos!$C:$C,$A154,Lancamentos!$E:$E,$C154,Lancamentos!$B:$B,"SAIDA_DESCARTE")</f>
        <v/>
      </c>
      <c r="J154" s="13">
        <f>G154-H154-I154</f>
        <v/>
      </c>
      <c r="K154" s="8">
        <f>IF(A154="","",IF(J154&lt;=IFERROR(VLOOKUP(A154,Produtos!$A:$E,5,FALSE),0),"ABAIXO DO MINIMO","OK"))</f>
        <v/>
      </c>
    </row>
    <row r="155">
      <c r="A155" s="7" t="n"/>
      <c r="B155" s="7">
        <f>IFERROR(VLOOKUP(A155,Produtos!A:B,2,FALSE),"")</f>
        <v/>
      </c>
      <c r="C155" s="7" t="n"/>
      <c r="D155" s="9">
        <f>IFERROR(INDEX(Lotes!$E:$E,MATCH(1,(Lotes!$A:$A=A155)*(Lotes!$C:$C=C155),0)),"")</f>
        <v/>
      </c>
      <c r="E155" s="15">
        <f>IF(D155="","",D155-TODAY())</f>
        <v/>
      </c>
      <c r="F155" s="8">
        <f>IF(D155="","",IF(E155&lt;0,"VENCIDO",IF(E155&lt;=30,"VENCE EM &lt;= 30 DIAS",IF(E155&lt;=60,"ATENCAO (31-60 DIAS)","OK"))))</f>
        <v/>
      </c>
      <c r="G155" s="13">
        <f>SUMIFS(Lancamentos!$G:$G,Lancamentos!$C:$C,$A155,Lancamentos!$E:$E,$C155,Lancamentos!$B:$B,"ENTRADA")</f>
        <v/>
      </c>
      <c r="H155" s="13">
        <f>SUMIFS(Lancamentos!$G:$G,Lancamentos!$C:$C,$A155,Lancamentos!$E:$E,$C155,Lancamentos!$B:$B,"SAIDA_USO")</f>
        <v/>
      </c>
      <c r="I155" s="13">
        <f>SUMIFS(Lancamentos!$G:$G,Lancamentos!$C:$C,$A155,Lancamentos!$E:$E,$C155,Lancamentos!$B:$B,"SAIDA_DESCARTE")</f>
        <v/>
      </c>
      <c r="J155" s="13">
        <f>G155-H155-I155</f>
        <v/>
      </c>
      <c r="K155" s="8">
        <f>IF(A155="","",IF(J155&lt;=IFERROR(VLOOKUP(A155,Produtos!$A:$E,5,FALSE),0),"ABAIXO DO MINIMO","OK"))</f>
        <v/>
      </c>
    </row>
    <row r="156">
      <c r="A156" s="7" t="n"/>
      <c r="B156" s="7">
        <f>IFERROR(VLOOKUP(A156,Produtos!A:B,2,FALSE),"")</f>
        <v/>
      </c>
      <c r="C156" s="7" t="n"/>
      <c r="D156" s="9">
        <f>IFERROR(INDEX(Lotes!$E:$E,MATCH(1,(Lotes!$A:$A=A156)*(Lotes!$C:$C=C156),0)),"")</f>
        <v/>
      </c>
      <c r="E156" s="15">
        <f>IF(D156="","",D156-TODAY())</f>
        <v/>
      </c>
      <c r="F156" s="8">
        <f>IF(D156="","",IF(E156&lt;0,"VENCIDO",IF(E156&lt;=30,"VENCE EM &lt;= 30 DIAS",IF(E156&lt;=60,"ATENCAO (31-60 DIAS)","OK"))))</f>
        <v/>
      </c>
      <c r="G156" s="13">
        <f>SUMIFS(Lancamentos!$G:$G,Lancamentos!$C:$C,$A156,Lancamentos!$E:$E,$C156,Lancamentos!$B:$B,"ENTRADA")</f>
        <v/>
      </c>
      <c r="H156" s="13">
        <f>SUMIFS(Lancamentos!$G:$G,Lancamentos!$C:$C,$A156,Lancamentos!$E:$E,$C156,Lancamentos!$B:$B,"SAIDA_USO")</f>
        <v/>
      </c>
      <c r="I156" s="13">
        <f>SUMIFS(Lancamentos!$G:$G,Lancamentos!$C:$C,$A156,Lancamentos!$E:$E,$C156,Lancamentos!$B:$B,"SAIDA_DESCARTE")</f>
        <v/>
      </c>
      <c r="J156" s="13">
        <f>G156-H156-I156</f>
        <v/>
      </c>
      <c r="K156" s="8">
        <f>IF(A156="","",IF(J156&lt;=IFERROR(VLOOKUP(A156,Produtos!$A:$E,5,FALSE),0),"ABAIXO DO MINIMO","OK"))</f>
        <v/>
      </c>
    </row>
    <row r="157">
      <c r="A157" s="7" t="n"/>
      <c r="B157" s="7">
        <f>IFERROR(VLOOKUP(A157,Produtos!A:B,2,FALSE),"")</f>
        <v/>
      </c>
      <c r="C157" s="7" t="n"/>
      <c r="D157" s="9">
        <f>IFERROR(INDEX(Lotes!$E:$E,MATCH(1,(Lotes!$A:$A=A157)*(Lotes!$C:$C=C157),0)),"")</f>
        <v/>
      </c>
      <c r="E157" s="15">
        <f>IF(D157="","",D157-TODAY())</f>
        <v/>
      </c>
      <c r="F157" s="8">
        <f>IF(D157="","",IF(E157&lt;0,"VENCIDO",IF(E157&lt;=30,"VENCE EM &lt;= 30 DIAS",IF(E157&lt;=60,"ATENCAO (31-60 DIAS)","OK"))))</f>
        <v/>
      </c>
      <c r="G157" s="13">
        <f>SUMIFS(Lancamentos!$G:$G,Lancamentos!$C:$C,$A157,Lancamentos!$E:$E,$C157,Lancamentos!$B:$B,"ENTRADA")</f>
        <v/>
      </c>
      <c r="H157" s="13">
        <f>SUMIFS(Lancamentos!$G:$G,Lancamentos!$C:$C,$A157,Lancamentos!$E:$E,$C157,Lancamentos!$B:$B,"SAIDA_USO")</f>
        <v/>
      </c>
      <c r="I157" s="13">
        <f>SUMIFS(Lancamentos!$G:$G,Lancamentos!$C:$C,$A157,Lancamentos!$E:$E,$C157,Lancamentos!$B:$B,"SAIDA_DESCARTE")</f>
        <v/>
      </c>
      <c r="J157" s="13">
        <f>G157-H157-I157</f>
        <v/>
      </c>
      <c r="K157" s="8">
        <f>IF(A157="","",IF(J157&lt;=IFERROR(VLOOKUP(A157,Produtos!$A:$E,5,FALSE),0),"ABAIXO DO MINIMO","OK"))</f>
        <v/>
      </c>
    </row>
    <row r="158">
      <c r="A158" s="7" t="n"/>
      <c r="B158" s="7">
        <f>IFERROR(VLOOKUP(A158,Produtos!A:B,2,FALSE),"")</f>
        <v/>
      </c>
      <c r="C158" s="7" t="n"/>
      <c r="D158" s="9">
        <f>IFERROR(INDEX(Lotes!$E:$E,MATCH(1,(Lotes!$A:$A=A158)*(Lotes!$C:$C=C158),0)),"")</f>
        <v/>
      </c>
      <c r="E158" s="15">
        <f>IF(D158="","",D158-TODAY())</f>
        <v/>
      </c>
      <c r="F158" s="8">
        <f>IF(D158="","",IF(E158&lt;0,"VENCIDO",IF(E158&lt;=30,"VENCE EM &lt;= 30 DIAS",IF(E158&lt;=60,"ATENCAO (31-60 DIAS)","OK"))))</f>
        <v/>
      </c>
      <c r="G158" s="13">
        <f>SUMIFS(Lancamentos!$G:$G,Lancamentos!$C:$C,$A158,Lancamentos!$E:$E,$C158,Lancamentos!$B:$B,"ENTRADA")</f>
        <v/>
      </c>
      <c r="H158" s="13">
        <f>SUMIFS(Lancamentos!$G:$G,Lancamentos!$C:$C,$A158,Lancamentos!$E:$E,$C158,Lancamentos!$B:$B,"SAIDA_USO")</f>
        <v/>
      </c>
      <c r="I158" s="13">
        <f>SUMIFS(Lancamentos!$G:$G,Lancamentos!$C:$C,$A158,Lancamentos!$E:$E,$C158,Lancamentos!$B:$B,"SAIDA_DESCARTE")</f>
        <v/>
      </c>
      <c r="J158" s="13">
        <f>G158-H158-I158</f>
        <v/>
      </c>
      <c r="K158" s="8">
        <f>IF(A158="","",IF(J158&lt;=IFERROR(VLOOKUP(A158,Produtos!$A:$E,5,FALSE),0),"ABAIXO DO MINIMO","OK"))</f>
        <v/>
      </c>
    </row>
    <row r="159">
      <c r="A159" s="7" t="n"/>
      <c r="B159" s="7">
        <f>IFERROR(VLOOKUP(A159,Produtos!A:B,2,FALSE),"")</f>
        <v/>
      </c>
      <c r="C159" s="7" t="n"/>
      <c r="D159" s="9">
        <f>IFERROR(INDEX(Lotes!$E:$E,MATCH(1,(Lotes!$A:$A=A159)*(Lotes!$C:$C=C159),0)),"")</f>
        <v/>
      </c>
      <c r="E159" s="15">
        <f>IF(D159="","",D159-TODAY())</f>
        <v/>
      </c>
      <c r="F159" s="8">
        <f>IF(D159="","",IF(E159&lt;0,"VENCIDO",IF(E159&lt;=30,"VENCE EM &lt;= 30 DIAS",IF(E159&lt;=60,"ATENCAO (31-60 DIAS)","OK"))))</f>
        <v/>
      </c>
      <c r="G159" s="13">
        <f>SUMIFS(Lancamentos!$G:$G,Lancamentos!$C:$C,$A159,Lancamentos!$E:$E,$C159,Lancamentos!$B:$B,"ENTRADA")</f>
        <v/>
      </c>
      <c r="H159" s="13">
        <f>SUMIFS(Lancamentos!$G:$G,Lancamentos!$C:$C,$A159,Lancamentos!$E:$E,$C159,Lancamentos!$B:$B,"SAIDA_USO")</f>
        <v/>
      </c>
      <c r="I159" s="13">
        <f>SUMIFS(Lancamentos!$G:$G,Lancamentos!$C:$C,$A159,Lancamentos!$E:$E,$C159,Lancamentos!$B:$B,"SAIDA_DESCARTE")</f>
        <v/>
      </c>
      <c r="J159" s="13">
        <f>G159-H159-I159</f>
        <v/>
      </c>
      <c r="K159" s="8">
        <f>IF(A159="","",IF(J159&lt;=IFERROR(VLOOKUP(A159,Produtos!$A:$E,5,FALSE),0),"ABAIXO DO MINIMO","OK"))</f>
        <v/>
      </c>
    </row>
    <row r="160">
      <c r="A160" s="7" t="n"/>
      <c r="B160" s="7">
        <f>IFERROR(VLOOKUP(A160,Produtos!A:B,2,FALSE),"")</f>
        <v/>
      </c>
      <c r="C160" s="7" t="n"/>
      <c r="D160" s="9">
        <f>IFERROR(INDEX(Lotes!$E:$E,MATCH(1,(Lotes!$A:$A=A160)*(Lotes!$C:$C=C160),0)),"")</f>
        <v/>
      </c>
      <c r="E160" s="15">
        <f>IF(D160="","",D160-TODAY())</f>
        <v/>
      </c>
      <c r="F160" s="8">
        <f>IF(D160="","",IF(E160&lt;0,"VENCIDO",IF(E160&lt;=30,"VENCE EM &lt;= 30 DIAS",IF(E160&lt;=60,"ATENCAO (31-60 DIAS)","OK"))))</f>
        <v/>
      </c>
      <c r="G160" s="13">
        <f>SUMIFS(Lancamentos!$G:$G,Lancamentos!$C:$C,$A160,Lancamentos!$E:$E,$C160,Lancamentos!$B:$B,"ENTRADA")</f>
        <v/>
      </c>
      <c r="H160" s="13">
        <f>SUMIFS(Lancamentos!$G:$G,Lancamentos!$C:$C,$A160,Lancamentos!$E:$E,$C160,Lancamentos!$B:$B,"SAIDA_USO")</f>
        <v/>
      </c>
      <c r="I160" s="13">
        <f>SUMIFS(Lancamentos!$G:$G,Lancamentos!$C:$C,$A160,Lancamentos!$E:$E,$C160,Lancamentos!$B:$B,"SAIDA_DESCARTE")</f>
        <v/>
      </c>
      <c r="J160" s="13">
        <f>G160-H160-I160</f>
        <v/>
      </c>
      <c r="K160" s="8">
        <f>IF(A160="","",IF(J160&lt;=IFERROR(VLOOKUP(A160,Produtos!$A:$E,5,FALSE),0),"ABAIXO DO MINIMO","OK"))</f>
        <v/>
      </c>
    </row>
    <row r="161">
      <c r="A161" s="7" t="n"/>
      <c r="B161" s="7">
        <f>IFERROR(VLOOKUP(A161,Produtos!A:B,2,FALSE),"")</f>
        <v/>
      </c>
      <c r="C161" s="7" t="n"/>
      <c r="D161" s="9">
        <f>IFERROR(INDEX(Lotes!$E:$E,MATCH(1,(Lotes!$A:$A=A161)*(Lotes!$C:$C=C161),0)),"")</f>
        <v/>
      </c>
      <c r="E161" s="15">
        <f>IF(D161="","",D161-TODAY())</f>
        <v/>
      </c>
      <c r="F161" s="8">
        <f>IF(D161="","",IF(E161&lt;0,"VENCIDO",IF(E161&lt;=30,"VENCE EM &lt;= 30 DIAS",IF(E161&lt;=60,"ATENCAO (31-60 DIAS)","OK"))))</f>
        <v/>
      </c>
      <c r="G161" s="13">
        <f>SUMIFS(Lancamentos!$G:$G,Lancamentos!$C:$C,$A161,Lancamentos!$E:$E,$C161,Lancamentos!$B:$B,"ENTRADA")</f>
        <v/>
      </c>
      <c r="H161" s="13">
        <f>SUMIFS(Lancamentos!$G:$G,Lancamentos!$C:$C,$A161,Lancamentos!$E:$E,$C161,Lancamentos!$B:$B,"SAIDA_USO")</f>
        <v/>
      </c>
      <c r="I161" s="13">
        <f>SUMIFS(Lancamentos!$G:$G,Lancamentos!$C:$C,$A161,Lancamentos!$E:$E,$C161,Lancamentos!$B:$B,"SAIDA_DESCARTE")</f>
        <v/>
      </c>
      <c r="J161" s="13">
        <f>G161-H161-I161</f>
        <v/>
      </c>
      <c r="K161" s="8">
        <f>IF(A161="","",IF(J161&lt;=IFERROR(VLOOKUP(A161,Produtos!$A:$E,5,FALSE),0),"ABAIXO DO MINIMO","OK"))</f>
        <v/>
      </c>
    </row>
    <row r="162">
      <c r="A162" s="7" t="n"/>
      <c r="B162" s="7">
        <f>IFERROR(VLOOKUP(A162,Produtos!A:B,2,FALSE),"")</f>
        <v/>
      </c>
      <c r="C162" s="7" t="n"/>
      <c r="D162" s="9">
        <f>IFERROR(INDEX(Lotes!$E:$E,MATCH(1,(Lotes!$A:$A=A162)*(Lotes!$C:$C=C162),0)),"")</f>
        <v/>
      </c>
      <c r="E162" s="15">
        <f>IF(D162="","",D162-TODAY())</f>
        <v/>
      </c>
      <c r="F162" s="8">
        <f>IF(D162="","",IF(E162&lt;0,"VENCIDO",IF(E162&lt;=30,"VENCE EM &lt;= 30 DIAS",IF(E162&lt;=60,"ATENCAO (31-60 DIAS)","OK"))))</f>
        <v/>
      </c>
      <c r="G162" s="13">
        <f>SUMIFS(Lancamentos!$G:$G,Lancamentos!$C:$C,$A162,Lancamentos!$E:$E,$C162,Lancamentos!$B:$B,"ENTRADA")</f>
        <v/>
      </c>
      <c r="H162" s="13">
        <f>SUMIFS(Lancamentos!$G:$G,Lancamentos!$C:$C,$A162,Lancamentos!$E:$E,$C162,Lancamentos!$B:$B,"SAIDA_USO")</f>
        <v/>
      </c>
      <c r="I162" s="13">
        <f>SUMIFS(Lancamentos!$G:$G,Lancamentos!$C:$C,$A162,Lancamentos!$E:$E,$C162,Lancamentos!$B:$B,"SAIDA_DESCARTE")</f>
        <v/>
      </c>
      <c r="J162" s="13">
        <f>G162-H162-I162</f>
        <v/>
      </c>
      <c r="K162" s="8">
        <f>IF(A162="","",IF(J162&lt;=IFERROR(VLOOKUP(A162,Produtos!$A:$E,5,FALSE),0),"ABAIXO DO MINIMO","OK"))</f>
        <v/>
      </c>
    </row>
    <row r="163">
      <c r="A163" s="7" t="n"/>
      <c r="B163" s="7">
        <f>IFERROR(VLOOKUP(A163,Produtos!A:B,2,FALSE),"")</f>
        <v/>
      </c>
      <c r="C163" s="7" t="n"/>
      <c r="D163" s="9">
        <f>IFERROR(INDEX(Lotes!$E:$E,MATCH(1,(Lotes!$A:$A=A163)*(Lotes!$C:$C=C163),0)),"")</f>
        <v/>
      </c>
      <c r="E163" s="15">
        <f>IF(D163="","",D163-TODAY())</f>
        <v/>
      </c>
      <c r="F163" s="8">
        <f>IF(D163="","",IF(E163&lt;0,"VENCIDO",IF(E163&lt;=30,"VENCE EM &lt;= 30 DIAS",IF(E163&lt;=60,"ATENCAO (31-60 DIAS)","OK"))))</f>
        <v/>
      </c>
      <c r="G163" s="13">
        <f>SUMIFS(Lancamentos!$G:$G,Lancamentos!$C:$C,$A163,Lancamentos!$E:$E,$C163,Lancamentos!$B:$B,"ENTRADA")</f>
        <v/>
      </c>
      <c r="H163" s="13">
        <f>SUMIFS(Lancamentos!$G:$G,Lancamentos!$C:$C,$A163,Lancamentos!$E:$E,$C163,Lancamentos!$B:$B,"SAIDA_USO")</f>
        <v/>
      </c>
      <c r="I163" s="13">
        <f>SUMIFS(Lancamentos!$G:$G,Lancamentos!$C:$C,$A163,Lancamentos!$E:$E,$C163,Lancamentos!$B:$B,"SAIDA_DESCARTE")</f>
        <v/>
      </c>
      <c r="J163" s="13">
        <f>G163-H163-I163</f>
        <v/>
      </c>
      <c r="K163" s="8">
        <f>IF(A163="","",IF(J163&lt;=IFERROR(VLOOKUP(A163,Produtos!$A:$E,5,FALSE),0),"ABAIXO DO MINIMO","OK"))</f>
        <v/>
      </c>
    </row>
    <row r="164">
      <c r="A164" s="7" t="n"/>
      <c r="B164" s="7">
        <f>IFERROR(VLOOKUP(A164,Produtos!A:B,2,FALSE),"")</f>
        <v/>
      </c>
      <c r="C164" s="7" t="n"/>
      <c r="D164" s="9">
        <f>IFERROR(INDEX(Lotes!$E:$E,MATCH(1,(Lotes!$A:$A=A164)*(Lotes!$C:$C=C164),0)),"")</f>
        <v/>
      </c>
      <c r="E164" s="15">
        <f>IF(D164="","",D164-TODAY())</f>
        <v/>
      </c>
      <c r="F164" s="8">
        <f>IF(D164="","",IF(E164&lt;0,"VENCIDO",IF(E164&lt;=30,"VENCE EM &lt;= 30 DIAS",IF(E164&lt;=60,"ATENCAO (31-60 DIAS)","OK"))))</f>
        <v/>
      </c>
      <c r="G164" s="13">
        <f>SUMIFS(Lancamentos!$G:$G,Lancamentos!$C:$C,$A164,Lancamentos!$E:$E,$C164,Lancamentos!$B:$B,"ENTRADA")</f>
        <v/>
      </c>
      <c r="H164" s="13">
        <f>SUMIFS(Lancamentos!$G:$G,Lancamentos!$C:$C,$A164,Lancamentos!$E:$E,$C164,Lancamentos!$B:$B,"SAIDA_USO")</f>
        <v/>
      </c>
      <c r="I164" s="13">
        <f>SUMIFS(Lancamentos!$G:$G,Lancamentos!$C:$C,$A164,Lancamentos!$E:$E,$C164,Lancamentos!$B:$B,"SAIDA_DESCARTE")</f>
        <v/>
      </c>
      <c r="J164" s="13">
        <f>G164-H164-I164</f>
        <v/>
      </c>
      <c r="K164" s="8">
        <f>IF(A164="","",IF(J164&lt;=IFERROR(VLOOKUP(A164,Produtos!$A:$E,5,FALSE),0),"ABAIXO DO MINIMO","OK"))</f>
        <v/>
      </c>
    </row>
    <row r="165">
      <c r="A165" s="7" t="n"/>
      <c r="B165" s="7">
        <f>IFERROR(VLOOKUP(A165,Produtos!A:B,2,FALSE),"")</f>
        <v/>
      </c>
      <c r="C165" s="7" t="n"/>
      <c r="D165" s="9">
        <f>IFERROR(INDEX(Lotes!$E:$E,MATCH(1,(Lotes!$A:$A=A165)*(Lotes!$C:$C=C165),0)),"")</f>
        <v/>
      </c>
      <c r="E165" s="15">
        <f>IF(D165="","",D165-TODAY())</f>
        <v/>
      </c>
      <c r="F165" s="8">
        <f>IF(D165="","",IF(E165&lt;0,"VENCIDO",IF(E165&lt;=30,"VENCE EM &lt;= 30 DIAS",IF(E165&lt;=60,"ATENCAO (31-60 DIAS)","OK"))))</f>
        <v/>
      </c>
      <c r="G165" s="13">
        <f>SUMIFS(Lancamentos!$G:$G,Lancamentos!$C:$C,$A165,Lancamentos!$E:$E,$C165,Lancamentos!$B:$B,"ENTRADA")</f>
        <v/>
      </c>
      <c r="H165" s="13">
        <f>SUMIFS(Lancamentos!$G:$G,Lancamentos!$C:$C,$A165,Lancamentos!$E:$E,$C165,Lancamentos!$B:$B,"SAIDA_USO")</f>
        <v/>
      </c>
      <c r="I165" s="13">
        <f>SUMIFS(Lancamentos!$G:$G,Lancamentos!$C:$C,$A165,Lancamentos!$E:$E,$C165,Lancamentos!$B:$B,"SAIDA_DESCARTE")</f>
        <v/>
      </c>
      <c r="J165" s="13">
        <f>G165-H165-I165</f>
        <v/>
      </c>
      <c r="K165" s="8">
        <f>IF(A165="","",IF(J165&lt;=IFERROR(VLOOKUP(A165,Produtos!$A:$E,5,FALSE),0),"ABAIXO DO MINIMO","OK"))</f>
        <v/>
      </c>
    </row>
    <row r="166">
      <c r="A166" s="7" t="n"/>
      <c r="B166" s="7">
        <f>IFERROR(VLOOKUP(A166,Produtos!A:B,2,FALSE),"")</f>
        <v/>
      </c>
      <c r="C166" s="7" t="n"/>
      <c r="D166" s="9">
        <f>IFERROR(INDEX(Lotes!$E:$E,MATCH(1,(Lotes!$A:$A=A166)*(Lotes!$C:$C=C166),0)),"")</f>
        <v/>
      </c>
      <c r="E166" s="15">
        <f>IF(D166="","",D166-TODAY())</f>
        <v/>
      </c>
      <c r="F166" s="8">
        <f>IF(D166="","",IF(E166&lt;0,"VENCIDO",IF(E166&lt;=30,"VENCE EM &lt;= 30 DIAS",IF(E166&lt;=60,"ATENCAO (31-60 DIAS)","OK"))))</f>
        <v/>
      </c>
      <c r="G166" s="13">
        <f>SUMIFS(Lancamentos!$G:$G,Lancamentos!$C:$C,$A166,Lancamentos!$E:$E,$C166,Lancamentos!$B:$B,"ENTRADA")</f>
        <v/>
      </c>
      <c r="H166" s="13">
        <f>SUMIFS(Lancamentos!$G:$G,Lancamentos!$C:$C,$A166,Lancamentos!$E:$E,$C166,Lancamentos!$B:$B,"SAIDA_USO")</f>
        <v/>
      </c>
      <c r="I166" s="13">
        <f>SUMIFS(Lancamentos!$G:$G,Lancamentos!$C:$C,$A166,Lancamentos!$E:$E,$C166,Lancamentos!$B:$B,"SAIDA_DESCARTE")</f>
        <v/>
      </c>
      <c r="J166" s="13">
        <f>G166-H166-I166</f>
        <v/>
      </c>
      <c r="K166" s="8">
        <f>IF(A166="","",IF(J166&lt;=IFERROR(VLOOKUP(A166,Produtos!$A:$E,5,FALSE),0),"ABAIXO DO MINIMO","OK"))</f>
        <v/>
      </c>
    </row>
    <row r="167">
      <c r="A167" s="7" t="n"/>
      <c r="B167" s="7">
        <f>IFERROR(VLOOKUP(A167,Produtos!A:B,2,FALSE),"")</f>
        <v/>
      </c>
      <c r="C167" s="7" t="n"/>
      <c r="D167" s="9">
        <f>IFERROR(INDEX(Lotes!$E:$E,MATCH(1,(Lotes!$A:$A=A167)*(Lotes!$C:$C=C167),0)),"")</f>
        <v/>
      </c>
      <c r="E167" s="15">
        <f>IF(D167="","",D167-TODAY())</f>
        <v/>
      </c>
      <c r="F167" s="8">
        <f>IF(D167="","",IF(E167&lt;0,"VENCIDO",IF(E167&lt;=30,"VENCE EM &lt;= 30 DIAS",IF(E167&lt;=60,"ATENCAO (31-60 DIAS)","OK"))))</f>
        <v/>
      </c>
      <c r="G167" s="13">
        <f>SUMIFS(Lancamentos!$G:$G,Lancamentos!$C:$C,$A167,Lancamentos!$E:$E,$C167,Lancamentos!$B:$B,"ENTRADA")</f>
        <v/>
      </c>
      <c r="H167" s="13">
        <f>SUMIFS(Lancamentos!$G:$G,Lancamentos!$C:$C,$A167,Lancamentos!$E:$E,$C167,Lancamentos!$B:$B,"SAIDA_USO")</f>
        <v/>
      </c>
      <c r="I167" s="13">
        <f>SUMIFS(Lancamentos!$G:$G,Lancamentos!$C:$C,$A167,Lancamentos!$E:$E,$C167,Lancamentos!$B:$B,"SAIDA_DESCARTE")</f>
        <v/>
      </c>
      <c r="J167" s="13">
        <f>G167-H167-I167</f>
        <v/>
      </c>
      <c r="K167" s="8">
        <f>IF(A167="","",IF(J167&lt;=IFERROR(VLOOKUP(A167,Produtos!$A:$E,5,FALSE),0),"ABAIXO DO MINIMO","OK"))</f>
        <v/>
      </c>
    </row>
    <row r="168">
      <c r="A168" s="7" t="n"/>
      <c r="B168" s="7">
        <f>IFERROR(VLOOKUP(A168,Produtos!A:B,2,FALSE),"")</f>
        <v/>
      </c>
      <c r="C168" s="7" t="n"/>
      <c r="D168" s="9">
        <f>IFERROR(INDEX(Lotes!$E:$E,MATCH(1,(Lotes!$A:$A=A168)*(Lotes!$C:$C=C168),0)),"")</f>
        <v/>
      </c>
      <c r="E168" s="15">
        <f>IF(D168="","",D168-TODAY())</f>
        <v/>
      </c>
      <c r="F168" s="8">
        <f>IF(D168="","",IF(E168&lt;0,"VENCIDO",IF(E168&lt;=30,"VENCE EM &lt;= 30 DIAS",IF(E168&lt;=60,"ATENCAO (31-60 DIAS)","OK"))))</f>
        <v/>
      </c>
      <c r="G168" s="13">
        <f>SUMIFS(Lancamentos!$G:$G,Lancamentos!$C:$C,$A168,Lancamentos!$E:$E,$C168,Lancamentos!$B:$B,"ENTRADA")</f>
        <v/>
      </c>
      <c r="H168" s="13">
        <f>SUMIFS(Lancamentos!$G:$G,Lancamentos!$C:$C,$A168,Lancamentos!$E:$E,$C168,Lancamentos!$B:$B,"SAIDA_USO")</f>
        <v/>
      </c>
      <c r="I168" s="13">
        <f>SUMIFS(Lancamentos!$G:$G,Lancamentos!$C:$C,$A168,Lancamentos!$E:$E,$C168,Lancamentos!$B:$B,"SAIDA_DESCARTE")</f>
        <v/>
      </c>
      <c r="J168" s="13">
        <f>G168-H168-I168</f>
        <v/>
      </c>
      <c r="K168" s="8">
        <f>IF(A168="","",IF(J168&lt;=IFERROR(VLOOKUP(A168,Produtos!$A:$E,5,FALSE),0),"ABAIXO DO MINIMO","OK"))</f>
        <v/>
      </c>
    </row>
    <row r="169">
      <c r="A169" s="7" t="n"/>
      <c r="B169" s="7">
        <f>IFERROR(VLOOKUP(A169,Produtos!A:B,2,FALSE),"")</f>
        <v/>
      </c>
      <c r="C169" s="7" t="n"/>
      <c r="D169" s="9">
        <f>IFERROR(INDEX(Lotes!$E:$E,MATCH(1,(Lotes!$A:$A=A169)*(Lotes!$C:$C=C169),0)),"")</f>
        <v/>
      </c>
      <c r="E169" s="15">
        <f>IF(D169="","",D169-TODAY())</f>
        <v/>
      </c>
      <c r="F169" s="8">
        <f>IF(D169="","",IF(E169&lt;0,"VENCIDO",IF(E169&lt;=30,"VENCE EM &lt;= 30 DIAS",IF(E169&lt;=60,"ATENCAO (31-60 DIAS)","OK"))))</f>
        <v/>
      </c>
      <c r="G169" s="13">
        <f>SUMIFS(Lancamentos!$G:$G,Lancamentos!$C:$C,$A169,Lancamentos!$E:$E,$C169,Lancamentos!$B:$B,"ENTRADA")</f>
        <v/>
      </c>
      <c r="H169" s="13">
        <f>SUMIFS(Lancamentos!$G:$G,Lancamentos!$C:$C,$A169,Lancamentos!$E:$E,$C169,Lancamentos!$B:$B,"SAIDA_USO")</f>
        <v/>
      </c>
      <c r="I169" s="13">
        <f>SUMIFS(Lancamentos!$G:$G,Lancamentos!$C:$C,$A169,Lancamentos!$E:$E,$C169,Lancamentos!$B:$B,"SAIDA_DESCARTE")</f>
        <v/>
      </c>
      <c r="J169" s="13">
        <f>G169-H169-I169</f>
        <v/>
      </c>
      <c r="K169" s="8">
        <f>IF(A169="","",IF(J169&lt;=IFERROR(VLOOKUP(A169,Produtos!$A:$E,5,FALSE),0),"ABAIXO DO MINIMO","OK"))</f>
        <v/>
      </c>
    </row>
    <row r="170">
      <c r="A170" s="7" t="n"/>
      <c r="B170" s="7">
        <f>IFERROR(VLOOKUP(A170,Produtos!A:B,2,FALSE),"")</f>
        <v/>
      </c>
      <c r="C170" s="7" t="n"/>
      <c r="D170" s="9">
        <f>IFERROR(INDEX(Lotes!$E:$E,MATCH(1,(Lotes!$A:$A=A170)*(Lotes!$C:$C=C170),0)),"")</f>
        <v/>
      </c>
      <c r="E170" s="15">
        <f>IF(D170="","",D170-TODAY())</f>
        <v/>
      </c>
      <c r="F170" s="8">
        <f>IF(D170="","",IF(E170&lt;0,"VENCIDO",IF(E170&lt;=30,"VENCE EM &lt;= 30 DIAS",IF(E170&lt;=60,"ATENCAO (31-60 DIAS)","OK"))))</f>
        <v/>
      </c>
      <c r="G170" s="13">
        <f>SUMIFS(Lancamentos!$G:$G,Lancamentos!$C:$C,$A170,Lancamentos!$E:$E,$C170,Lancamentos!$B:$B,"ENTRADA")</f>
        <v/>
      </c>
      <c r="H170" s="13">
        <f>SUMIFS(Lancamentos!$G:$G,Lancamentos!$C:$C,$A170,Lancamentos!$E:$E,$C170,Lancamentos!$B:$B,"SAIDA_USO")</f>
        <v/>
      </c>
      <c r="I170" s="13">
        <f>SUMIFS(Lancamentos!$G:$G,Lancamentos!$C:$C,$A170,Lancamentos!$E:$E,$C170,Lancamentos!$B:$B,"SAIDA_DESCARTE")</f>
        <v/>
      </c>
      <c r="J170" s="13">
        <f>G170-H170-I170</f>
        <v/>
      </c>
      <c r="K170" s="8">
        <f>IF(A170="","",IF(J170&lt;=IFERROR(VLOOKUP(A170,Produtos!$A:$E,5,FALSE),0),"ABAIXO DO MINIMO","OK"))</f>
        <v/>
      </c>
    </row>
    <row r="171">
      <c r="A171" s="7" t="n"/>
      <c r="B171" s="7">
        <f>IFERROR(VLOOKUP(A171,Produtos!A:B,2,FALSE),"")</f>
        <v/>
      </c>
      <c r="C171" s="7" t="n"/>
      <c r="D171" s="9">
        <f>IFERROR(INDEX(Lotes!$E:$E,MATCH(1,(Lotes!$A:$A=A171)*(Lotes!$C:$C=C171),0)),"")</f>
        <v/>
      </c>
      <c r="E171" s="15">
        <f>IF(D171="","",D171-TODAY())</f>
        <v/>
      </c>
      <c r="F171" s="8">
        <f>IF(D171="","",IF(E171&lt;0,"VENCIDO",IF(E171&lt;=30,"VENCE EM &lt;= 30 DIAS",IF(E171&lt;=60,"ATENCAO (31-60 DIAS)","OK"))))</f>
        <v/>
      </c>
      <c r="G171" s="13">
        <f>SUMIFS(Lancamentos!$G:$G,Lancamentos!$C:$C,$A171,Lancamentos!$E:$E,$C171,Lancamentos!$B:$B,"ENTRADA")</f>
        <v/>
      </c>
      <c r="H171" s="13">
        <f>SUMIFS(Lancamentos!$G:$G,Lancamentos!$C:$C,$A171,Lancamentos!$E:$E,$C171,Lancamentos!$B:$B,"SAIDA_USO")</f>
        <v/>
      </c>
      <c r="I171" s="13">
        <f>SUMIFS(Lancamentos!$G:$G,Lancamentos!$C:$C,$A171,Lancamentos!$E:$E,$C171,Lancamentos!$B:$B,"SAIDA_DESCARTE")</f>
        <v/>
      </c>
      <c r="J171" s="13">
        <f>G171-H171-I171</f>
        <v/>
      </c>
      <c r="K171" s="8">
        <f>IF(A171="","",IF(J171&lt;=IFERROR(VLOOKUP(A171,Produtos!$A:$E,5,FALSE),0),"ABAIXO DO MINIMO","OK"))</f>
        <v/>
      </c>
    </row>
    <row r="172">
      <c r="A172" s="7" t="n"/>
      <c r="B172" s="7">
        <f>IFERROR(VLOOKUP(A172,Produtos!A:B,2,FALSE),"")</f>
        <v/>
      </c>
      <c r="C172" s="7" t="n"/>
      <c r="D172" s="9">
        <f>IFERROR(INDEX(Lotes!$E:$E,MATCH(1,(Lotes!$A:$A=A172)*(Lotes!$C:$C=C172),0)),"")</f>
        <v/>
      </c>
      <c r="E172" s="15">
        <f>IF(D172="","",D172-TODAY())</f>
        <v/>
      </c>
      <c r="F172" s="8">
        <f>IF(D172="","",IF(E172&lt;0,"VENCIDO",IF(E172&lt;=30,"VENCE EM &lt;= 30 DIAS",IF(E172&lt;=60,"ATENCAO (31-60 DIAS)","OK"))))</f>
        <v/>
      </c>
      <c r="G172" s="13">
        <f>SUMIFS(Lancamentos!$G:$G,Lancamentos!$C:$C,$A172,Lancamentos!$E:$E,$C172,Lancamentos!$B:$B,"ENTRADA")</f>
        <v/>
      </c>
      <c r="H172" s="13">
        <f>SUMIFS(Lancamentos!$G:$G,Lancamentos!$C:$C,$A172,Lancamentos!$E:$E,$C172,Lancamentos!$B:$B,"SAIDA_USO")</f>
        <v/>
      </c>
      <c r="I172" s="13">
        <f>SUMIFS(Lancamentos!$G:$G,Lancamentos!$C:$C,$A172,Lancamentos!$E:$E,$C172,Lancamentos!$B:$B,"SAIDA_DESCARTE")</f>
        <v/>
      </c>
      <c r="J172" s="13">
        <f>G172-H172-I172</f>
        <v/>
      </c>
      <c r="K172" s="8">
        <f>IF(A172="","",IF(J172&lt;=IFERROR(VLOOKUP(A172,Produtos!$A:$E,5,FALSE),0),"ABAIXO DO MINIMO","OK"))</f>
        <v/>
      </c>
    </row>
    <row r="173">
      <c r="A173" s="7" t="n"/>
      <c r="B173" s="7">
        <f>IFERROR(VLOOKUP(A173,Produtos!A:B,2,FALSE),"")</f>
        <v/>
      </c>
      <c r="C173" s="7" t="n"/>
      <c r="D173" s="9">
        <f>IFERROR(INDEX(Lotes!$E:$E,MATCH(1,(Lotes!$A:$A=A173)*(Lotes!$C:$C=C173),0)),"")</f>
        <v/>
      </c>
      <c r="E173" s="15">
        <f>IF(D173="","",D173-TODAY())</f>
        <v/>
      </c>
      <c r="F173" s="8">
        <f>IF(D173="","",IF(E173&lt;0,"VENCIDO",IF(E173&lt;=30,"VENCE EM &lt;= 30 DIAS",IF(E173&lt;=60,"ATENCAO (31-60 DIAS)","OK"))))</f>
        <v/>
      </c>
      <c r="G173" s="13">
        <f>SUMIFS(Lancamentos!$G:$G,Lancamentos!$C:$C,$A173,Lancamentos!$E:$E,$C173,Lancamentos!$B:$B,"ENTRADA")</f>
        <v/>
      </c>
      <c r="H173" s="13">
        <f>SUMIFS(Lancamentos!$G:$G,Lancamentos!$C:$C,$A173,Lancamentos!$E:$E,$C173,Lancamentos!$B:$B,"SAIDA_USO")</f>
        <v/>
      </c>
      <c r="I173" s="13">
        <f>SUMIFS(Lancamentos!$G:$G,Lancamentos!$C:$C,$A173,Lancamentos!$E:$E,$C173,Lancamentos!$B:$B,"SAIDA_DESCARTE")</f>
        <v/>
      </c>
      <c r="J173" s="13">
        <f>G173-H173-I173</f>
        <v/>
      </c>
      <c r="K173" s="8">
        <f>IF(A173="","",IF(J173&lt;=IFERROR(VLOOKUP(A173,Produtos!$A:$E,5,FALSE),0),"ABAIXO DO MINIMO","OK"))</f>
        <v/>
      </c>
    </row>
    <row r="174">
      <c r="A174" s="7" t="n"/>
      <c r="B174" s="7">
        <f>IFERROR(VLOOKUP(A174,Produtos!A:B,2,FALSE),"")</f>
        <v/>
      </c>
      <c r="C174" s="7" t="n"/>
      <c r="D174" s="9">
        <f>IFERROR(INDEX(Lotes!$E:$E,MATCH(1,(Lotes!$A:$A=A174)*(Lotes!$C:$C=C174),0)),"")</f>
        <v/>
      </c>
      <c r="E174" s="15">
        <f>IF(D174="","",D174-TODAY())</f>
        <v/>
      </c>
      <c r="F174" s="8">
        <f>IF(D174="","",IF(E174&lt;0,"VENCIDO",IF(E174&lt;=30,"VENCE EM &lt;= 30 DIAS",IF(E174&lt;=60,"ATENCAO (31-60 DIAS)","OK"))))</f>
        <v/>
      </c>
      <c r="G174" s="13">
        <f>SUMIFS(Lancamentos!$G:$G,Lancamentos!$C:$C,$A174,Lancamentos!$E:$E,$C174,Lancamentos!$B:$B,"ENTRADA")</f>
        <v/>
      </c>
      <c r="H174" s="13">
        <f>SUMIFS(Lancamentos!$G:$G,Lancamentos!$C:$C,$A174,Lancamentos!$E:$E,$C174,Lancamentos!$B:$B,"SAIDA_USO")</f>
        <v/>
      </c>
      <c r="I174" s="13">
        <f>SUMIFS(Lancamentos!$G:$G,Lancamentos!$C:$C,$A174,Lancamentos!$E:$E,$C174,Lancamentos!$B:$B,"SAIDA_DESCARTE")</f>
        <v/>
      </c>
      <c r="J174" s="13">
        <f>G174-H174-I174</f>
        <v/>
      </c>
      <c r="K174" s="8">
        <f>IF(A174="","",IF(J174&lt;=IFERROR(VLOOKUP(A174,Produtos!$A:$E,5,FALSE),0),"ABAIXO DO MINIMO","OK"))</f>
        <v/>
      </c>
    </row>
    <row r="175">
      <c r="A175" s="7" t="n"/>
      <c r="B175" s="7">
        <f>IFERROR(VLOOKUP(A175,Produtos!A:B,2,FALSE),"")</f>
        <v/>
      </c>
      <c r="C175" s="7" t="n"/>
      <c r="D175" s="9">
        <f>IFERROR(INDEX(Lotes!$E:$E,MATCH(1,(Lotes!$A:$A=A175)*(Lotes!$C:$C=C175),0)),"")</f>
        <v/>
      </c>
      <c r="E175" s="15">
        <f>IF(D175="","",D175-TODAY())</f>
        <v/>
      </c>
      <c r="F175" s="8">
        <f>IF(D175="","",IF(E175&lt;0,"VENCIDO",IF(E175&lt;=30,"VENCE EM &lt;= 30 DIAS",IF(E175&lt;=60,"ATENCAO (31-60 DIAS)","OK"))))</f>
        <v/>
      </c>
      <c r="G175" s="13">
        <f>SUMIFS(Lancamentos!$G:$G,Lancamentos!$C:$C,$A175,Lancamentos!$E:$E,$C175,Lancamentos!$B:$B,"ENTRADA")</f>
        <v/>
      </c>
      <c r="H175" s="13">
        <f>SUMIFS(Lancamentos!$G:$G,Lancamentos!$C:$C,$A175,Lancamentos!$E:$E,$C175,Lancamentos!$B:$B,"SAIDA_USO")</f>
        <v/>
      </c>
      <c r="I175" s="13">
        <f>SUMIFS(Lancamentos!$G:$G,Lancamentos!$C:$C,$A175,Lancamentos!$E:$E,$C175,Lancamentos!$B:$B,"SAIDA_DESCARTE")</f>
        <v/>
      </c>
      <c r="J175" s="13">
        <f>G175-H175-I175</f>
        <v/>
      </c>
      <c r="K175" s="8">
        <f>IF(A175="","",IF(J175&lt;=IFERROR(VLOOKUP(A175,Produtos!$A:$E,5,FALSE),0),"ABAIXO DO MINIMO","OK"))</f>
        <v/>
      </c>
    </row>
    <row r="176">
      <c r="A176" s="7" t="n"/>
      <c r="B176" s="7">
        <f>IFERROR(VLOOKUP(A176,Produtos!A:B,2,FALSE),"")</f>
        <v/>
      </c>
      <c r="C176" s="7" t="n"/>
      <c r="D176" s="9">
        <f>IFERROR(INDEX(Lotes!$E:$E,MATCH(1,(Lotes!$A:$A=A176)*(Lotes!$C:$C=C176),0)),"")</f>
        <v/>
      </c>
      <c r="E176" s="15">
        <f>IF(D176="","",D176-TODAY())</f>
        <v/>
      </c>
      <c r="F176" s="8">
        <f>IF(D176="","",IF(E176&lt;0,"VENCIDO",IF(E176&lt;=30,"VENCE EM &lt;= 30 DIAS",IF(E176&lt;=60,"ATENCAO (31-60 DIAS)","OK"))))</f>
        <v/>
      </c>
      <c r="G176" s="13">
        <f>SUMIFS(Lancamentos!$G:$G,Lancamentos!$C:$C,$A176,Lancamentos!$E:$E,$C176,Lancamentos!$B:$B,"ENTRADA")</f>
        <v/>
      </c>
      <c r="H176" s="13">
        <f>SUMIFS(Lancamentos!$G:$G,Lancamentos!$C:$C,$A176,Lancamentos!$E:$E,$C176,Lancamentos!$B:$B,"SAIDA_USO")</f>
        <v/>
      </c>
      <c r="I176" s="13">
        <f>SUMIFS(Lancamentos!$G:$G,Lancamentos!$C:$C,$A176,Lancamentos!$E:$E,$C176,Lancamentos!$B:$B,"SAIDA_DESCARTE")</f>
        <v/>
      </c>
      <c r="J176" s="13">
        <f>G176-H176-I176</f>
        <v/>
      </c>
      <c r="K176" s="8">
        <f>IF(A176="","",IF(J176&lt;=IFERROR(VLOOKUP(A176,Produtos!$A:$E,5,FALSE),0),"ABAIXO DO MINIMO","OK"))</f>
        <v/>
      </c>
    </row>
    <row r="177">
      <c r="A177" s="7" t="n"/>
      <c r="B177" s="7">
        <f>IFERROR(VLOOKUP(A177,Produtos!A:B,2,FALSE),"")</f>
        <v/>
      </c>
      <c r="C177" s="7" t="n"/>
      <c r="D177" s="9">
        <f>IFERROR(INDEX(Lotes!$E:$E,MATCH(1,(Lotes!$A:$A=A177)*(Lotes!$C:$C=C177),0)),"")</f>
        <v/>
      </c>
      <c r="E177" s="15">
        <f>IF(D177="","",D177-TODAY())</f>
        <v/>
      </c>
      <c r="F177" s="8">
        <f>IF(D177="","",IF(E177&lt;0,"VENCIDO",IF(E177&lt;=30,"VENCE EM &lt;= 30 DIAS",IF(E177&lt;=60,"ATENCAO (31-60 DIAS)","OK"))))</f>
        <v/>
      </c>
      <c r="G177" s="13">
        <f>SUMIFS(Lancamentos!$G:$G,Lancamentos!$C:$C,$A177,Lancamentos!$E:$E,$C177,Lancamentos!$B:$B,"ENTRADA")</f>
        <v/>
      </c>
      <c r="H177" s="13">
        <f>SUMIFS(Lancamentos!$G:$G,Lancamentos!$C:$C,$A177,Lancamentos!$E:$E,$C177,Lancamentos!$B:$B,"SAIDA_USO")</f>
        <v/>
      </c>
      <c r="I177" s="13">
        <f>SUMIFS(Lancamentos!$G:$G,Lancamentos!$C:$C,$A177,Lancamentos!$E:$E,$C177,Lancamentos!$B:$B,"SAIDA_DESCARTE")</f>
        <v/>
      </c>
      <c r="J177" s="13">
        <f>G177-H177-I177</f>
        <v/>
      </c>
      <c r="K177" s="8">
        <f>IF(A177="","",IF(J177&lt;=IFERROR(VLOOKUP(A177,Produtos!$A:$E,5,FALSE),0),"ABAIXO DO MINIMO","OK"))</f>
        <v/>
      </c>
    </row>
    <row r="178">
      <c r="A178" s="7" t="n"/>
      <c r="B178" s="7">
        <f>IFERROR(VLOOKUP(A178,Produtos!A:B,2,FALSE),"")</f>
        <v/>
      </c>
      <c r="C178" s="7" t="n"/>
      <c r="D178" s="9">
        <f>IFERROR(INDEX(Lotes!$E:$E,MATCH(1,(Lotes!$A:$A=A178)*(Lotes!$C:$C=C178),0)),"")</f>
        <v/>
      </c>
      <c r="E178" s="15">
        <f>IF(D178="","",D178-TODAY())</f>
        <v/>
      </c>
      <c r="F178" s="8">
        <f>IF(D178="","",IF(E178&lt;0,"VENCIDO",IF(E178&lt;=30,"VENCE EM &lt;= 30 DIAS",IF(E178&lt;=60,"ATENCAO (31-60 DIAS)","OK"))))</f>
        <v/>
      </c>
      <c r="G178" s="13">
        <f>SUMIFS(Lancamentos!$G:$G,Lancamentos!$C:$C,$A178,Lancamentos!$E:$E,$C178,Lancamentos!$B:$B,"ENTRADA")</f>
        <v/>
      </c>
      <c r="H178" s="13">
        <f>SUMIFS(Lancamentos!$G:$G,Lancamentos!$C:$C,$A178,Lancamentos!$E:$E,$C178,Lancamentos!$B:$B,"SAIDA_USO")</f>
        <v/>
      </c>
      <c r="I178" s="13">
        <f>SUMIFS(Lancamentos!$G:$G,Lancamentos!$C:$C,$A178,Lancamentos!$E:$E,$C178,Lancamentos!$B:$B,"SAIDA_DESCARTE")</f>
        <v/>
      </c>
      <c r="J178" s="13">
        <f>G178-H178-I178</f>
        <v/>
      </c>
      <c r="K178" s="8">
        <f>IF(A178="","",IF(J178&lt;=IFERROR(VLOOKUP(A178,Produtos!$A:$E,5,FALSE),0),"ABAIXO DO MINIMO","OK"))</f>
        <v/>
      </c>
    </row>
    <row r="179">
      <c r="A179" s="7" t="n"/>
      <c r="B179" s="7">
        <f>IFERROR(VLOOKUP(A179,Produtos!A:B,2,FALSE),"")</f>
        <v/>
      </c>
      <c r="C179" s="7" t="n"/>
      <c r="D179" s="9">
        <f>IFERROR(INDEX(Lotes!$E:$E,MATCH(1,(Lotes!$A:$A=A179)*(Lotes!$C:$C=C179),0)),"")</f>
        <v/>
      </c>
      <c r="E179" s="15">
        <f>IF(D179="","",D179-TODAY())</f>
        <v/>
      </c>
      <c r="F179" s="8">
        <f>IF(D179="","",IF(E179&lt;0,"VENCIDO",IF(E179&lt;=30,"VENCE EM &lt;= 30 DIAS",IF(E179&lt;=60,"ATENCAO (31-60 DIAS)","OK"))))</f>
        <v/>
      </c>
      <c r="G179" s="13">
        <f>SUMIFS(Lancamentos!$G:$G,Lancamentos!$C:$C,$A179,Lancamentos!$E:$E,$C179,Lancamentos!$B:$B,"ENTRADA")</f>
        <v/>
      </c>
      <c r="H179" s="13">
        <f>SUMIFS(Lancamentos!$G:$G,Lancamentos!$C:$C,$A179,Lancamentos!$E:$E,$C179,Lancamentos!$B:$B,"SAIDA_USO")</f>
        <v/>
      </c>
      <c r="I179" s="13">
        <f>SUMIFS(Lancamentos!$G:$G,Lancamentos!$C:$C,$A179,Lancamentos!$E:$E,$C179,Lancamentos!$B:$B,"SAIDA_DESCARTE")</f>
        <v/>
      </c>
      <c r="J179" s="13">
        <f>G179-H179-I179</f>
        <v/>
      </c>
      <c r="K179" s="8">
        <f>IF(A179="","",IF(J179&lt;=IFERROR(VLOOKUP(A179,Produtos!$A:$E,5,FALSE),0),"ABAIXO DO MINIMO","OK"))</f>
        <v/>
      </c>
    </row>
    <row r="180">
      <c r="A180" s="7" t="n"/>
      <c r="B180" s="7">
        <f>IFERROR(VLOOKUP(A180,Produtos!A:B,2,FALSE),"")</f>
        <v/>
      </c>
      <c r="C180" s="7" t="n"/>
      <c r="D180" s="9">
        <f>IFERROR(INDEX(Lotes!$E:$E,MATCH(1,(Lotes!$A:$A=A180)*(Lotes!$C:$C=C180),0)),"")</f>
        <v/>
      </c>
      <c r="E180" s="15">
        <f>IF(D180="","",D180-TODAY())</f>
        <v/>
      </c>
      <c r="F180" s="8">
        <f>IF(D180="","",IF(E180&lt;0,"VENCIDO",IF(E180&lt;=30,"VENCE EM &lt;= 30 DIAS",IF(E180&lt;=60,"ATENCAO (31-60 DIAS)","OK"))))</f>
        <v/>
      </c>
      <c r="G180" s="13">
        <f>SUMIFS(Lancamentos!$G:$G,Lancamentos!$C:$C,$A180,Lancamentos!$E:$E,$C180,Lancamentos!$B:$B,"ENTRADA")</f>
        <v/>
      </c>
      <c r="H180" s="13">
        <f>SUMIFS(Lancamentos!$G:$G,Lancamentos!$C:$C,$A180,Lancamentos!$E:$E,$C180,Lancamentos!$B:$B,"SAIDA_USO")</f>
        <v/>
      </c>
      <c r="I180" s="13">
        <f>SUMIFS(Lancamentos!$G:$G,Lancamentos!$C:$C,$A180,Lancamentos!$E:$E,$C180,Lancamentos!$B:$B,"SAIDA_DESCARTE")</f>
        <v/>
      </c>
      <c r="J180" s="13">
        <f>G180-H180-I180</f>
        <v/>
      </c>
      <c r="K180" s="8">
        <f>IF(A180="","",IF(J180&lt;=IFERROR(VLOOKUP(A180,Produtos!$A:$E,5,FALSE),0),"ABAIXO DO MINIMO","OK"))</f>
        <v/>
      </c>
    </row>
    <row r="181">
      <c r="A181" s="7" t="n"/>
      <c r="B181" s="7">
        <f>IFERROR(VLOOKUP(A181,Produtos!A:B,2,FALSE),"")</f>
        <v/>
      </c>
      <c r="C181" s="7" t="n"/>
      <c r="D181" s="9">
        <f>IFERROR(INDEX(Lotes!$E:$E,MATCH(1,(Lotes!$A:$A=A181)*(Lotes!$C:$C=C181),0)),"")</f>
        <v/>
      </c>
      <c r="E181" s="15">
        <f>IF(D181="","",D181-TODAY())</f>
        <v/>
      </c>
      <c r="F181" s="8">
        <f>IF(D181="","",IF(E181&lt;0,"VENCIDO",IF(E181&lt;=30,"VENCE EM &lt;= 30 DIAS",IF(E181&lt;=60,"ATENCAO (31-60 DIAS)","OK"))))</f>
        <v/>
      </c>
      <c r="G181" s="13">
        <f>SUMIFS(Lancamentos!$G:$G,Lancamentos!$C:$C,$A181,Lancamentos!$E:$E,$C181,Lancamentos!$B:$B,"ENTRADA")</f>
        <v/>
      </c>
      <c r="H181" s="13">
        <f>SUMIFS(Lancamentos!$G:$G,Lancamentos!$C:$C,$A181,Lancamentos!$E:$E,$C181,Lancamentos!$B:$B,"SAIDA_USO")</f>
        <v/>
      </c>
      <c r="I181" s="13">
        <f>SUMIFS(Lancamentos!$G:$G,Lancamentos!$C:$C,$A181,Lancamentos!$E:$E,$C181,Lancamentos!$B:$B,"SAIDA_DESCARTE")</f>
        <v/>
      </c>
      <c r="J181" s="13">
        <f>G181-H181-I181</f>
        <v/>
      </c>
      <c r="K181" s="8">
        <f>IF(A181="","",IF(J181&lt;=IFERROR(VLOOKUP(A181,Produtos!$A:$E,5,FALSE),0),"ABAIXO DO MINIMO","OK"))</f>
        <v/>
      </c>
    </row>
    <row r="182">
      <c r="A182" s="7" t="n"/>
      <c r="B182" s="7">
        <f>IFERROR(VLOOKUP(A182,Produtos!A:B,2,FALSE),"")</f>
        <v/>
      </c>
      <c r="C182" s="7" t="n"/>
      <c r="D182" s="9">
        <f>IFERROR(INDEX(Lotes!$E:$E,MATCH(1,(Lotes!$A:$A=A182)*(Lotes!$C:$C=C182),0)),"")</f>
        <v/>
      </c>
      <c r="E182" s="15">
        <f>IF(D182="","",D182-TODAY())</f>
        <v/>
      </c>
      <c r="F182" s="8">
        <f>IF(D182="","",IF(E182&lt;0,"VENCIDO",IF(E182&lt;=30,"VENCE EM &lt;= 30 DIAS",IF(E182&lt;=60,"ATENCAO (31-60 DIAS)","OK"))))</f>
        <v/>
      </c>
      <c r="G182" s="13">
        <f>SUMIFS(Lancamentos!$G:$G,Lancamentos!$C:$C,$A182,Lancamentos!$E:$E,$C182,Lancamentos!$B:$B,"ENTRADA")</f>
        <v/>
      </c>
      <c r="H182" s="13">
        <f>SUMIFS(Lancamentos!$G:$G,Lancamentos!$C:$C,$A182,Lancamentos!$E:$E,$C182,Lancamentos!$B:$B,"SAIDA_USO")</f>
        <v/>
      </c>
      <c r="I182" s="13">
        <f>SUMIFS(Lancamentos!$G:$G,Lancamentos!$C:$C,$A182,Lancamentos!$E:$E,$C182,Lancamentos!$B:$B,"SAIDA_DESCARTE")</f>
        <v/>
      </c>
      <c r="J182" s="13">
        <f>G182-H182-I182</f>
        <v/>
      </c>
      <c r="K182" s="8">
        <f>IF(A182="","",IF(J182&lt;=IFERROR(VLOOKUP(A182,Produtos!$A:$E,5,FALSE),0),"ABAIXO DO MINIMO","OK"))</f>
        <v/>
      </c>
    </row>
    <row r="183">
      <c r="A183" s="7" t="n"/>
      <c r="B183" s="7">
        <f>IFERROR(VLOOKUP(A183,Produtos!A:B,2,FALSE),"")</f>
        <v/>
      </c>
      <c r="C183" s="7" t="n"/>
      <c r="D183" s="9">
        <f>IFERROR(INDEX(Lotes!$E:$E,MATCH(1,(Lotes!$A:$A=A183)*(Lotes!$C:$C=C183),0)),"")</f>
        <v/>
      </c>
      <c r="E183" s="15">
        <f>IF(D183="","",D183-TODAY())</f>
        <v/>
      </c>
      <c r="F183" s="8">
        <f>IF(D183="","",IF(E183&lt;0,"VENCIDO",IF(E183&lt;=30,"VENCE EM &lt;= 30 DIAS",IF(E183&lt;=60,"ATENCAO (31-60 DIAS)","OK"))))</f>
        <v/>
      </c>
      <c r="G183" s="13">
        <f>SUMIFS(Lancamentos!$G:$G,Lancamentos!$C:$C,$A183,Lancamentos!$E:$E,$C183,Lancamentos!$B:$B,"ENTRADA")</f>
        <v/>
      </c>
      <c r="H183" s="13">
        <f>SUMIFS(Lancamentos!$G:$G,Lancamentos!$C:$C,$A183,Lancamentos!$E:$E,$C183,Lancamentos!$B:$B,"SAIDA_USO")</f>
        <v/>
      </c>
      <c r="I183" s="13">
        <f>SUMIFS(Lancamentos!$G:$G,Lancamentos!$C:$C,$A183,Lancamentos!$E:$E,$C183,Lancamentos!$B:$B,"SAIDA_DESCARTE")</f>
        <v/>
      </c>
      <c r="J183" s="13">
        <f>G183-H183-I183</f>
        <v/>
      </c>
      <c r="K183" s="8">
        <f>IF(A183="","",IF(J183&lt;=IFERROR(VLOOKUP(A183,Produtos!$A:$E,5,FALSE),0),"ABAIXO DO MINIMO","OK"))</f>
        <v/>
      </c>
    </row>
    <row r="184">
      <c r="A184" s="7" t="n"/>
      <c r="B184" s="7">
        <f>IFERROR(VLOOKUP(A184,Produtos!A:B,2,FALSE),"")</f>
        <v/>
      </c>
      <c r="C184" s="7" t="n"/>
      <c r="D184" s="9">
        <f>IFERROR(INDEX(Lotes!$E:$E,MATCH(1,(Lotes!$A:$A=A184)*(Lotes!$C:$C=C184),0)),"")</f>
        <v/>
      </c>
      <c r="E184" s="15">
        <f>IF(D184="","",D184-TODAY())</f>
        <v/>
      </c>
      <c r="F184" s="8">
        <f>IF(D184="","",IF(E184&lt;0,"VENCIDO",IF(E184&lt;=30,"VENCE EM &lt;= 30 DIAS",IF(E184&lt;=60,"ATENCAO (31-60 DIAS)","OK"))))</f>
        <v/>
      </c>
      <c r="G184" s="13">
        <f>SUMIFS(Lancamentos!$G:$G,Lancamentos!$C:$C,$A184,Lancamentos!$E:$E,$C184,Lancamentos!$B:$B,"ENTRADA")</f>
        <v/>
      </c>
      <c r="H184" s="13">
        <f>SUMIFS(Lancamentos!$G:$G,Lancamentos!$C:$C,$A184,Lancamentos!$E:$E,$C184,Lancamentos!$B:$B,"SAIDA_USO")</f>
        <v/>
      </c>
      <c r="I184" s="13">
        <f>SUMIFS(Lancamentos!$G:$G,Lancamentos!$C:$C,$A184,Lancamentos!$E:$E,$C184,Lancamentos!$B:$B,"SAIDA_DESCARTE")</f>
        <v/>
      </c>
      <c r="J184" s="13">
        <f>G184-H184-I184</f>
        <v/>
      </c>
      <c r="K184" s="8">
        <f>IF(A184="","",IF(J184&lt;=IFERROR(VLOOKUP(A184,Produtos!$A:$E,5,FALSE),0),"ABAIXO DO MINIMO","OK"))</f>
        <v/>
      </c>
    </row>
    <row r="185">
      <c r="A185" s="7" t="n"/>
      <c r="B185" s="7">
        <f>IFERROR(VLOOKUP(A185,Produtos!A:B,2,FALSE),"")</f>
        <v/>
      </c>
      <c r="C185" s="7" t="n"/>
      <c r="D185" s="9">
        <f>IFERROR(INDEX(Lotes!$E:$E,MATCH(1,(Lotes!$A:$A=A185)*(Lotes!$C:$C=C185),0)),"")</f>
        <v/>
      </c>
      <c r="E185" s="15">
        <f>IF(D185="","",D185-TODAY())</f>
        <v/>
      </c>
      <c r="F185" s="8">
        <f>IF(D185="","",IF(E185&lt;0,"VENCIDO",IF(E185&lt;=30,"VENCE EM &lt;= 30 DIAS",IF(E185&lt;=60,"ATENCAO (31-60 DIAS)","OK"))))</f>
        <v/>
      </c>
      <c r="G185" s="13">
        <f>SUMIFS(Lancamentos!$G:$G,Lancamentos!$C:$C,$A185,Lancamentos!$E:$E,$C185,Lancamentos!$B:$B,"ENTRADA")</f>
        <v/>
      </c>
      <c r="H185" s="13">
        <f>SUMIFS(Lancamentos!$G:$G,Lancamentos!$C:$C,$A185,Lancamentos!$E:$E,$C185,Lancamentos!$B:$B,"SAIDA_USO")</f>
        <v/>
      </c>
      <c r="I185" s="13">
        <f>SUMIFS(Lancamentos!$G:$G,Lancamentos!$C:$C,$A185,Lancamentos!$E:$E,$C185,Lancamentos!$B:$B,"SAIDA_DESCARTE")</f>
        <v/>
      </c>
      <c r="J185" s="13">
        <f>G185-H185-I185</f>
        <v/>
      </c>
      <c r="K185" s="8">
        <f>IF(A185="","",IF(J185&lt;=IFERROR(VLOOKUP(A185,Produtos!$A:$E,5,FALSE),0),"ABAIXO DO MINIMO","OK"))</f>
        <v/>
      </c>
    </row>
    <row r="186">
      <c r="A186" s="7" t="n"/>
      <c r="B186" s="7">
        <f>IFERROR(VLOOKUP(A186,Produtos!A:B,2,FALSE),"")</f>
        <v/>
      </c>
      <c r="C186" s="7" t="n"/>
      <c r="D186" s="9">
        <f>IFERROR(INDEX(Lotes!$E:$E,MATCH(1,(Lotes!$A:$A=A186)*(Lotes!$C:$C=C186),0)),"")</f>
        <v/>
      </c>
      <c r="E186" s="15">
        <f>IF(D186="","",D186-TODAY())</f>
        <v/>
      </c>
      <c r="F186" s="8">
        <f>IF(D186="","",IF(E186&lt;0,"VENCIDO",IF(E186&lt;=30,"VENCE EM &lt;= 30 DIAS",IF(E186&lt;=60,"ATENCAO (31-60 DIAS)","OK"))))</f>
        <v/>
      </c>
      <c r="G186" s="13">
        <f>SUMIFS(Lancamentos!$G:$G,Lancamentos!$C:$C,$A186,Lancamentos!$E:$E,$C186,Lancamentos!$B:$B,"ENTRADA")</f>
        <v/>
      </c>
      <c r="H186" s="13">
        <f>SUMIFS(Lancamentos!$G:$G,Lancamentos!$C:$C,$A186,Lancamentos!$E:$E,$C186,Lancamentos!$B:$B,"SAIDA_USO")</f>
        <v/>
      </c>
      <c r="I186" s="13">
        <f>SUMIFS(Lancamentos!$G:$G,Lancamentos!$C:$C,$A186,Lancamentos!$E:$E,$C186,Lancamentos!$B:$B,"SAIDA_DESCARTE")</f>
        <v/>
      </c>
      <c r="J186" s="13">
        <f>G186-H186-I186</f>
        <v/>
      </c>
      <c r="K186" s="8">
        <f>IF(A186="","",IF(J186&lt;=IFERROR(VLOOKUP(A186,Produtos!$A:$E,5,FALSE),0),"ABAIXO DO MINIMO","OK"))</f>
        <v/>
      </c>
    </row>
    <row r="187">
      <c r="A187" s="7" t="n"/>
      <c r="B187" s="7">
        <f>IFERROR(VLOOKUP(A187,Produtos!A:B,2,FALSE),"")</f>
        <v/>
      </c>
      <c r="C187" s="7" t="n"/>
      <c r="D187" s="9">
        <f>IFERROR(INDEX(Lotes!$E:$E,MATCH(1,(Lotes!$A:$A=A187)*(Lotes!$C:$C=C187),0)),"")</f>
        <v/>
      </c>
      <c r="E187" s="15">
        <f>IF(D187="","",D187-TODAY())</f>
        <v/>
      </c>
      <c r="F187" s="8">
        <f>IF(D187="","",IF(E187&lt;0,"VENCIDO",IF(E187&lt;=30,"VENCE EM &lt;= 30 DIAS",IF(E187&lt;=60,"ATENCAO (31-60 DIAS)","OK"))))</f>
        <v/>
      </c>
      <c r="G187" s="13">
        <f>SUMIFS(Lancamentos!$G:$G,Lancamentos!$C:$C,$A187,Lancamentos!$E:$E,$C187,Lancamentos!$B:$B,"ENTRADA")</f>
        <v/>
      </c>
      <c r="H187" s="13">
        <f>SUMIFS(Lancamentos!$G:$G,Lancamentos!$C:$C,$A187,Lancamentos!$E:$E,$C187,Lancamentos!$B:$B,"SAIDA_USO")</f>
        <v/>
      </c>
      <c r="I187" s="13">
        <f>SUMIFS(Lancamentos!$G:$G,Lancamentos!$C:$C,$A187,Lancamentos!$E:$E,$C187,Lancamentos!$B:$B,"SAIDA_DESCARTE")</f>
        <v/>
      </c>
      <c r="J187" s="13">
        <f>G187-H187-I187</f>
        <v/>
      </c>
      <c r="K187" s="8">
        <f>IF(A187="","",IF(J187&lt;=IFERROR(VLOOKUP(A187,Produtos!$A:$E,5,FALSE),0),"ABAIXO DO MINIMO","OK"))</f>
        <v/>
      </c>
    </row>
    <row r="188">
      <c r="A188" s="7" t="n"/>
      <c r="B188" s="7">
        <f>IFERROR(VLOOKUP(A188,Produtos!A:B,2,FALSE),"")</f>
        <v/>
      </c>
      <c r="C188" s="7" t="n"/>
      <c r="D188" s="9">
        <f>IFERROR(INDEX(Lotes!$E:$E,MATCH(1,(Lotes!$A:$A=A188)*(Lotes!$C:$C=C188),0)),"")</f>
        <v/>
      </c>
      <c r="E188" s="15">
        <f>IF(D188="","",D188-TODAY())</f>
        <v/>
      </c>
      <c r="F188" s="8">
        <f>IF(D188="","",IF(E188&lt;0,"VENCIDO",IF(E188&lt;=30,"VENCE EM &lt;= 30 DIAS",IF(E188&lt;=60,"ATENCAO (31-60 DIAS)","OK"))))</f>
        <v/>
      </c>
      <c r="G188" s="13">
        <f>SUMIFS(Lancamentos!$G:$G,Lancamentos!$C:$C,$A188,Lancamentos!$E:$E,$C188,Lancamentos!$B:$B,"ENTRADA")</f>
        <v/>
      </c>
      <c r="H188" s="13">
        <f>SUMIFS(Lancamentos!$G:$G,Lancamentos!$C:$C,$A188,Lancamentos!$E:$E,$C188,Lancamentos!$B:$B,"SAIDA_USO")</f>
        <v/>
      </c>
      <c r="I188" s="13">
        <f>SUMIFS(Lancamentos!$G:$G,Lancamentos!$C:$C,$A188,Lancamentos!$E:$E,$C188,Lancamentos!$B:$B,"SAIDA_DESCARTE")</f>
        <v/>
      </c>
      <c r="J188" s="13">
        <f>G188-H188-I188</f>
        <v/>
      </c>
      <c r="K188" s="8">
        <f>IF(A188="","",IF(J188&lt;=IFERROR(VLOOKUP(A188,Produtos!$A:$E,5,FALSE),0),"ABAIXO DO MINIMO","OK"))</f>
        <v/>
      </c>
    </row>
    <row r="189">
      <c r="A189" s="7" t="n"/>
      <c r="B189" s="7">
        <f>IFERROR(VLOOKUP(A189,Produtos!A:B,2,FALSE),"")</f>
        <v/>
      </c>
      <c r="C189" s="7" t="n"/>
      <c r="D189" s="9">
        <f>IFERROR(INDEX(Lotes!$E:$E,MATCH(1,(Lotes!$A:$A=A189)*(Lotes!$C:$C=C189),0)),"")</f>
        <v/>
      </c>
      <c r="E189" s="15">
        <f>IF(D189="","",D189-TODAY())</f>
        <v/>
      </c>
      <c r="F189" s="8">
        <f>IF(D189="","",IF(E189&lt;0,"VENCIDO",IF(E189&lt;=30,"VENCE EM &lt;= 30 DIAS",IF(E189&lt;=60,"ATENCAO (31-60 DIAS)","OK"))))</f>
        <v/>
      </c>
      <c r="G189" s="13">
        <f>SUMIFS(Lancamentos!$G:$G,Lancamentos!$C:$C,$A189,Lancamentos!$E:$E,$C189,Lancamentos!$B:$B,"ENTRADA")</f>
        <v/>
      </c>
      <c r="H189" s="13">
        <f>SUMIFS(Lancamentos!$G:$G,Lancamentos!$C:$C,$A189,Lancamentos!$E:$E,$C189,Lancamentos!$B:$B,"SAIDA_USO")</f>
        <v/>
      </c>
      <c r="I189" s="13">
        <f>SUMIFS(Lancamentos!$G:$G,Lancamentos!$C:$C,$A189,Lancamentos!$E:$E,$C189,Lancamentos!$B:$B,"SAIDA_DESCARTE")</f>
        <v/>
      </c>
      <c r="J189" s="13">
        <f>G189-H189-I189</f>
        <v/>
      </c>
      <c r="K189" s="8">
        <f>IF(A189="","",IF(J189&lt;=IFERROR(VLOOKUP(A189,Produtos!$A:$E,5,FALSE),0),"ABAIXO DO MINIMO","OK"))</f>
        <v/>
      </c>
    </row>
    <row r="190">
      <c r="A190" s="7" t="n"/>
      <c r="B190" s="7">
        <f>IFERROR(VLOOKUP(A190,Produtos!A:B,2,FALSE),"")</f>
        <v/>
      </c>
      <c r="C190" s="7" t="n"/>
      <c r="D190" s="9">
        <f>IFERROR(INDEX(Lotes!$E:$E,MATCH(1,(Lotes!$A:$A=A190)*(Lotes!$C:$C=C190),0)),"")</f>
        <v/>
      </c>
      <c r="E190" s="15">
        <f>IF(D190="","",D190-TODAY())</f>
        <v/>
      </c>
      <c r="F190" s="8">
        <f>IF(D190="","",IF(E190&lt;0,"VENCIDO",IF(E190&lt;=30,"VENCE EM &lt;= 30 DIAS",IF(E190&lt;=60,"ATENCAO (31-60 DIAS)","OK"))))</f>
        <v/>
      </c>
      <c r="G190" s="13">
        <f>SUMIFS(Lancamentos!$G:$G,Lancamentos!$C:$C,$A190,Lancamentos!$E:$E,$C190,Lancamentos!$B:$B,"ENTRADA")</f>
        <v/>
      </c>
      <c r="H190" s="13">
        <f>SUMIFS(Lancamentos!$G:$G,Lancamentos!$C:$C,$A190,Lancamentos!$E:$E,$C190,Lancamentos!$B:$B,"SAIDA_USO")</f>
        <v/>
      </c>
      <c r="I190" s="13">
        <f>SUMIFS(Lancamentos!$G:$G,Lancamentos!$C:$C,$A190,Lancamentos!$E:$E,$C190,Lancamentos!$B:$B,"SAIDA_DESCARTE")</f>
        <v/>
      </c>
      <c r="J190" s="13">
        <f>G190-H190-I190</f>
        <v/>
      </c>
      <c r="K190" s="8">
        <f>IF(A190="","",IF(J190&lt;=IFERROR(VLOOKUP(A190,Produtos!$A:$E,5,FALSE),0),"ABAIXO DO MINIMO","OK"))</f>
        <v/>
      </c>
    </row>
    <row r="191">
      <c r="A191" s="7" t="n"/>
      <c r="B191" s="7">
        <f>IFERROR(VLOOKUP(A191,Produtos!A:B,2,FALSE),"")</f>
        <v/>
      </c>
      <c r="C191" s="7" t="n"/>
      <c r="D191" s="9">
        <f>IFERROR(INDEX(Lotes!$E:$E,MATCH(1,(Lotes!$A:$A=A191)*(Lotes!$C:$C=C191),0)),"")</f>
        <v/>
      </c>
      <c r="E191" s="15">
        <f>IF(D191="","",D191-TODAY())</f>
        <v/>
      </c>
      <c r="F191" s="8">
        <f>IF(D191="","",IF(E191&lt;0,"VENCIDO",IF(E191&lt;=30,"VENCE EM &lt;= 30 DIAS",IF(E191&lt;=60,"ATENCAO (31-60 DIAS)","OK"))))</f>
        <v/>
      </c>
      <c r="G191" s="13">
        <f>SUMIFS(Lancamentos!$G:$G,Lancamentos!$C:$C,$A191,Lancamentos!$E:$E,$C191,Lancamentos!$B:$B,"ENTRADA")</f>
        <v/>
      </c>
      <c r="H191" s="13">
        <f>SUMIFS(Lancamentos!$G:$G,Lancamentos!$C:$C,$A191,Lancamentos!$E:$E,$C191,Lancamentos!$B:$B,"SAIDA_USO")</f>
        <v/>
      </c>
      <c r="I191" s="13">
        <f>SUMIFS(Lancamentos!$G:$G,Lancamentos!$C:$C,$A191,Lancamentos!$E:$E,$C191,Lancamentos!$B:$B,"SAIDA_DESCARTE")</f>
        <v/>
      </c>
      <c r="J191" s="13">
        <f>G191-H191-I191</f>
        <v/>
      </c>
      <c r="K191" s="8">
        <f>IF(A191="","",IF(J191&lt;=IFERROR(VLOOKUP(A191,Produtos!$A:$E,5,FALSE),0),"ABAIXO DO MINIMO","OK"))</f>
        <v/>
      </c>
    </row>
    <row r="192">
      <c r="A192" s="7" t="n"/>
      <c r="B192" s="7">
        <f>IFERROR(VLOOKUP(A192,Produtos!A:B,2,FALSE),"")</f>
        <v/>
      </c>
      <c r="C192" s="7" t="n"/>
      <c r="D192" s="9">
        <f>IFERROR(INDEX(Lotes!$E:$E,MATCH(1,(Lotes!$A:$A=A192)*(Lotes!$C:$C=C192),0)),"")</f>
        <v/>
      </c>
      <c r="E192" s="15">
        <f>IF(D192="","",D192-TODAY())</f>
        <v/>
      </c>
      <c r="F192" s="8">
        <f>IF(D192="","",IF(E192&lt;0,"VENCIDO",IF(E192&lt;=30,"VENCE EM &lt;= 30 DIAS",IF(E192&lt;=60,"ATENCAO (31-60 DIAS)","OK"))))</f>
        <v/>
      </c>
      <c r="G192" s="13">
        <f>SUMIFS(Lancamentos!$G:$G,Lancamentos!$C:$C,$A192,Lancamentos!$E:$E,$C192,Lancamentos!$B:$B,"ENTRADA")</f>
        <v/>
      </c>
      <c r="H192" s="13">
        <f>SUMIFS(Lancamentos!$G:$G,Lancamentos!$C:$C,$A192,Lancamentos!$E:$E,$C192,Lancamentos!$B:$B,"SAIDA_USO")</f>
        <v/>
      </c>
      <c r="I192" s="13">
        <f>SUMIFS(Lancamentos!$G:$G,Lancamentos!$C:$C,$A192,Lancamentos!$E:$E,$C192,Lancamentos!$B:$B,"SAIDA_DESCARTE")</f>
        <v/>
      </c>
      <c r="J192" s="13">
        <f>G192-H192-I192</f>
        <v/>
      </c>
      <c r="K192" s="8">
        <f>IF(A192="","",IF(J192&lt;=IFERROR(VLOOKUP(A192,Produtos!$A:$E,5,FALSE),0),"ABAIXO DO MINIMO","OK"))</f>
        <v/>
      </c>
    </row>
    <row r="193">
      <c r="A193" s="7" t="n"/>
      <c r="B193" s="7">
        <f>IFERROR(VLOOKUP(A193,Produtos!A:B,2,FALSE),"")</f>
        <v/>
      </c>
      <c r="C193" s="7" t="n"/>
      <c r="D193" s="9">
        <f>IFERROR(INDEX(Lotes!$E:$E,MATCH(1,(Lotes!$A:$A=A193)*(Lotes!$C:$C=C193),0)),"")</f>
        <v/>
      </c>
      <c r="E193" s="15">
        <f>IF(D193="","",D193-TODAY())</f>
        <v/>
      </c>
      <c r="F193" s="8">
        <f>IF(D193="","",IF(E193&lt;0,"VENCIDO",IF(E193&lt;=30,"VENCE EM &lt;= 30 DIAS",IF(E193&lt;=60,"ATENCAO (31-60 DIAS)","OK"))))</f>
        <v/>
      </c>
      <c r="G193" s="13">
        <f>SUMIFS(Lancamentos!$G:$G,Lancamentos!$C:$C,$A193,Lancamentos!$E:$E,$C193,Lancamentos!$B:$B,"ENTRADA")</f>
        <v/>
      </c>
      <c r="H193" s="13">
        <f>SUMIFS(Lancamentos!$G:$G,Lancamentos!$C:$C,$A193,Lancamentos!$E:$E,$C193,Lancamentos!$B:$B,"SAIDA_USO")</f>
        <v/>
      </c>
      <c r="I193" s="13">
        <f>SUMIFS(Lancamentos!$G:$G,Lancamentos!$C:$C,$A193,Lancamentos!$E:$E,$C193,Lancamentos!$B:$B,"SAIDA_DESCARTE")</f>
        <v/>
      </c>
      <c r="J193" s="13">
        <f>G193-H193-I193</f>
        <v/>
      </c>
      <c r="K193" s="8">
        <f>IF(A193="","",IF(J193&lt;=IFERROR(VLOOKUP(A193,Produtos!$A:$E,5,FALSE),0),"ABAIXO DO MINIMO","OK"))</f>
        <v/>
      </c>
    </row>
    <row r="194">
      <c r="A194" s="7" t="n"/>
      <c r="B194" s="7">
        <f>IFERROR(VLOOKUP(A194,Produtos!A:B,2,FALSE),"")</f>
        <v/>
      </c>
      <c r="C194" s="7" t="n"/>
      <c r="D194" s="9">
        <f>IFERROR(INDEX(Lotes!$E:$E,MATCH(1,(Lotes!$A:$A=A194)*(Lotes!$C:$C=C194),0)),"")</f>
        <v/>
      </c>
      <c r="E194" s="15">
        <f>IF(D194="","",D194-TODAY())</f>
        <v/>
      </c>
      <c r="F194" s="8">
        <f>IF(D194="","",IF(E194&lt;0,"VENCIDO",IF(E194&lt;=30,"VENCE EM &lt;= 30 DIAS",IF(E194&lt;=60,"ATENCAO (31-60 DIAS)","OK"))))</f>
        <v/>
      </c>
      <c r="G194" s="13">
        <f>SUMIFS(Lancamentos!$G:$G,Lancamentos!$C:$C,$A194,Lancamentos!$E:$E,$C194,Lancamentos!$B:$B,"ENTRADA")</f>
        <v/>
      </c>
      <c r="H194" s="13">
        <f>SUMIFS(Lancamentos!$G:$G,Lancamentos!$C:$C,$A194,Lancamentos!$E:$E,$C194,Lancamentos!$B:$B,"SAIDA_USO")</f>
        <v/>
      </c>
      <c r="I194" s="13">
        <f>SUMIFS(Lancamentos!$G:$G,Lancamentos!$C:$C,$A194,Lancamentos!$E:$E,$C194,Lancamentos!$B:$B,"SAIDA_DESCARTE")</f>
        <v/>
      </c>
      <c r="J194" s="13">
        <f>G194-H194-I194</f>
        <v/>
      </c>
      <c r="K194" s="8">
        <f>IF(A194="","",IF(J194&lt;=IFERROR(VLOOKUP(A194,Produtos!$A:$E,5,FALSE),0),"ABAIXO DO MINIMO","OK"))</f>
        <v/>
      </c>
    </row>
    <row r="195">
      <c r="A195" s="7" t="n"/>
      <c r="B195" s="7">
        <f>IFERROR(VLOOKUP(A195,Produtos!A:B,2,FALSE),"")</f>
        <v/>
      </c>
      <c r="C195" s="7" t="n"/>
      <c r="D195" s="9">
        <f>IFERROR(INDEX(Lotes!$E:$E,MATCH(1,(Lotes!$A:$A=A195)*(Lotes!$C:$C=C195),0)),"")</f>
        <v/>
      </c>
      <c r="E195" s="15">
        <f>IF(D195="","",D195-TODAY())</f>
        <v/>
      </c>
      <c r="F195" s="8">
        <f>IF(D195="","",IF(E195&lt;0,"VENCIDO",IF(E195&lt;=30,"VENCE EM &lt;= 30 DIAS",IF(E195&lt;=60,"ATENCAO (31-60 DIAS)","OK"))))</f>
        <v/>
      </c>
      <c r="G195" s="13">
        <f>SUMIFS(Lancamentos!$G:$G,Lancamentos!$C:$C,$A195,Lancamentos!$E:$E,$C195,Lancamentos!$B:$B,"ENTRADA")</f>
        <v/>
      </c>
      <c r="H195" s="13">
        <f>SUMIFS(Lancamentos!$G:$G,Lancamentos!$C:$C,$A195,Lancamentos!$E:$E,$C195,Lancamentos!$B:$B,"SAIDA_USO")</f>
        <v/>
      </c>
      <c r="I195" s="13">
        <f>SUMIFS(Lancamentos!$G:$G,Lancamentos!$C:$C,$A195,Lancamentos!$E:$E,$C195,Lancamentos!$B:$B,"SAIDA_DESCARTE")</f>
        <v/>
      </c>
      <c r="J195" s="13">
        <f>G195-H195-I195</f>
        <v/>
      </c>
      <c r="K195" s="8">
        <f>IF(A195="","",IF(J195&lt;=IFERROR(VLOOKUP(A195,Produtos!$A:$E,5,FALSE),0),"ABAIXO DO MINIMO","OK"))</f>
        <v/>
      </c>
    </row>
    <row r="196">
      <c r="A196" s="7" t="n"/>
      <c r="B196" s="7">
        <f>IFERROR(VLOOKUP(A196,Produtos!A:B,2,FALSE),"")</f>
        <v/>
      </c>
      <c r="C196" s="7" t="n"/>
      <c r="D196" s="9">
        <f>IFERROR(INDEX(Lotes!$E:$E,MATCH(1,(Lotes!$A:$A=A196)*(Lotes!$C:$C=C196),0)),"")</f>
        <v/>
      </c>
      <c r="E196" s="15">
        <f>IF(D196="","",D196-TODAY())</f>
        <v/>
      </c>
      <c r="F196" s="8">
        <f>IF(D196="","",IF(E196&lt;0,"VENCIDO",IF(E196&lt;=30,"VENCE EM &lt;= 30 DIAS",IF(E196&lt;=60,"ATENCAO (31-60 DIAS)","OK"))))</f>
        <v/>
      </c>
      <c r="G196" s="13">
        <f>SUMIFS(Lancamentos!$G:$G,Lancamentos!$C:$C,$A196,Lancamentos!$E:$E,$C196,Lancamentos!$B:$B,"ENTRADA")</f>
        <v/>
      </c>
      <c r="H196" s="13">
        <f>SUMIFS(Lancamentos!$G:$G,Lancamentos!$C:$C,$A196,Lancamentos!$E:$E,$C196,Lancamentos!$B:$B,"SAIDA_USO")</f>
        <v/>
      </c>
      <c r="I196" s="13">
        <f>SUMIFS(Lancamentos!$G:$G,Lancamentos!$C:$C,$A196,Lancamentos!$E:$E,$C196,Lancamentos!$B:$B,"SAIDA_DESCARTE")</f>
        <v/>
      </c>
      <c r="J196" s="13">
        <f>G196-H196-I196</f>
        <v/>
      </c>
      <c r="K196" s="8">
        <f>IF(A196="","",IF(J196&lt;=IFERROR(VLOOKUP(A196,Produtos!$A:$E,5,FALSE),0),"ABAIXO DO MINIMO","OK"))</f>
        <v/>
      </c>
    </row>
    <row r="197">
      <c r="A197" s="7" t="n"/>
      <c r="B197" s="7">
        <f>IFERROR(VLOOKUP(A197,Produtos!A:B,2,FALSE),"")</f>
        <v/>
      </c>
      <c r="C197" s="7" t="n"/>
      <c r="D197" s="9">
        <f>IFERROR(INDEX(Lotes!$E:$E,MATCH(1,(Lotes!$A:$A=A197)*(Lotes!$C:$C=C197),0)),"")</f>
        <v/>
      </c>
      <c r="E197" s="15">
        <f>IF(D197="","",D197-TODAY())</f>
        <v/>
      </c>
      <c r="F197" s="8">
        <f>IF(D197="","",IF(E197&lt;0,"VENCIDO",IF(E197&lt;=30,"VENCE EM &lt;= 30 DIAS",IF(E197&lt;=60,"ATENCAO (31-60 DIAS)","OK"))))</f>
        <v/>
      </c>
      <c r="G197" s="13">
        <f>SUMIFS(Lancamentos!$G:$G,Lancamentos!$C:$C,$A197,Lancamentos!$E:$E,$C197,Lancamentos!$B:$B,"ENTRADA")</f>
        <v/>
      </c>
      <c r="H197" s="13">
        <f>SUMIFS(Lancamentos!$G:$G,Lancamentos!$C:$C,$A197,Lancamentos!$E:$E,$C197,Lancamentos!$B:$B,"SAIDA_USO")</f>
        <v/>
      </c>
      <c r="I197" s="13">
        <f>SUMIFS(Lancamentos!$G:$G,Lancamentos!$C:$C,$A197,Lancamentos!$E:$E,$C197,Lancamentos!$B:$B,"SAIDA_DESCARTE")</f>
        <v/>
      </c>
      <c r="J197" s="13">
        <f>G197-H197-I197</f>
        <v/>
      </c>
      <c r="K197" s="8">
        <f>IF(A197="","",IF(J197&lt;=IFERROR(VLOOKUP(A197,Produtos!$A:$E,5,FALSE),0),"ABAIXO DO MINIMO","OK"))</f>
        <v/>
      </c>
    </row>
    <row r="198">
      <c r="A198" s="7" t="n"/>
      <c r="B198" s="7">
        <f>IFERROR(VLOOKUP(A198,Produtos!A:B,2,FALSE),"")</f>
        <v/>
      </c>
      <c r="C198" s="7" t="n"/>
      <c r="D198" s="9">
        <f>IFERROR(INDEX(Lotes!$E:$E,MATCH(1,(Lotes!$A:$A=A198)*(Lotes!$C:$C=C198),0)),"")</f>
        <v/>
      </c>
      <c r="E198" s="15">
        <f>IF(D198="","",D198-TODAY())</f>
        <v/>
      </c>
      <c r="F198" s="8">
        <f>IF(D198="","",IF(E198&lt;0,"VENCIDO",IF(E198&lt;=30,"VENCE EM &lt;= 30 DIAS",IF(E198&lt;=60,"ATENCAO (31-60 DIAS)","OK"))))</f>
        <v/>
      </c>
      <c r="G198" s="13">
        <f>SUMIFS(Lancamentos!$G:$G,Lancamentos!$C:$C,$A198,Lancamentos!$E:$E,$C198,Lancamentos!$B:$B,"ENTRADA")</f>
        <v/>
      </c>
      <c r="H198" s="13">
        <f>SUMIFS(Lancamentos!$G:$G,Lancamentos!$C:$C,$A198,Lancamentos!$E:$E,$C198,Lancamentos!$B:$B,"SAIDA_USO")</f>
        <v/>
      </c>
      <c r="I198" s="13">
        <f>SUMIFS(Lancamentos!$G:$G,Lancamentos!$C:$C,$A198,Lancamentos!$E:$E,$C198,Lancamentos!$B:$B,"SAIDA_DESCARTE")</f>
        <v/>
      </c>
      <c r="J198" s="13">
        <f>G198-H198-I198</f>
        <v/>
      </c>
      <c r="K198" s="8">
        <f>IF(A198="","",IF(J198&lt;=IFERROR(VLOOKUP(A198,Produtos!$A:$E,5,FALSE),0),"ABAIXO DO MINIMO","OK"))</f>
        <v/>
      </c>
    </row>
    <row r="199">
      <c r="A199" s="7" t="n"/>
      <c r="B199" s="7">
        <f>IFERROR(VLOOKUP(A199,Produtos!A:B,2,FALSE),"")</f>
        <v/>
      </c>
      <c r="C199" s="7" t="n"/>
      <c r="D199" s="9">
        <f>IFERROR(INDEX(Lotes!$E:$E,MATCH(1,(Lotes!$A:$A=A199)*(Lotes!$C:$C=C199),0)),"")</f>
        <v/>
      </c>
      <c r="E199" s="15">
        <f>IF(D199="","",D199-TODAY())</f>
        <v/>
      </c>
      <c r="F199" s="8">
        <f>IF(D199="","",IF(E199&lt;0,"VENCIDO",IF(E199&lt;=30,"VENCE EM &lt;= 30 DIAS",IF(E199&lt;=60,"ATENCAO (31-60 DIAS)","OK"))))</f>
        <v/>
      </c>
      <c r="G199" s="13">
        <f>SUMIFS(Lancamentos!$G:$G,Lancamentos!$C:$C,$A199,Lancamentos!$E:$E,$C199,Lancamentos!$B:$B,"ENTRADA")</f>
        <v/>
      </c>
      <c r="H199" s="13">
        <f>SUMIFS(Lancamentos!$G:$G,Lancamentos!$C:$C,$A199,Lancamentos!$E:$E,$C199,Lancamentos!$B:$B,"SAIDA_USO")</f>
        <v/>
      </c>
      <c r="I199" s="13">
        <f>SUMIFS(Lancamentos!$G:$G,Lancamentos!$C:$C,$A199,Lancamentos!$E:$E,$C199,Lancamentos!$B:$B,"SAIDA_DESCARTE")</f>
        <v/>
      </c>
      <c r="J199" s="13">
        <f>G199-H199-I199</f>
        <v/>
      </c>
      <c r="K199" s="8">
        <f>IF(A199="","",IF(J199&lt;=IFERROR(VLOOKUP(A199,Produtos!$A:$E,5,FALSE),0),"ABAIXO DO MINIMO","OK"))</f>
        <v/>
      </c>
    </row>
    <row r="200">
      <c r="A200" s="7" t="n"/>
      <c r="B200" s="7">
        <f>IFERROR(VLOOKUP(A200,Produtos!A:B,2,FALSE),"")</f>
        <v/>
      </c>
      <c r="C200" s="7" t="n"/>
      <c r="D200" s="9">
        <f>IFERROR(INDEX(Lotes!$E:$E,MATCH(1,(Lotes!$A:$A=A200)*(Lotes!$C:$C=C200),0)),"")</f>
        <v/>
      </c>
      <c r="E200" s="15">
        <f>IF(D200="","",D200-TODAY())</f>
        <v/>
      </c>
      <c r="F200" s="8">
        <f>IF(D200="","",IF(E200&lt;0,"VENCIDO",IF(E200&lt;=30,"VENCE EM &lt;= 30 DIAS",IF(E200&lt;=60,"ATENCAO (31-60 DIAS)","OK"))))</f>
        <v/>
      </c>
      <c r="G200" s="13">
        <f>SUMIFS(Lancamentos!$G:$G,Lancamentos!$C:$C,$A200,Lancamentos!$E:$E,$C200,Lancamentos!$B:$B,"ENTRADA")</f>
        <v/>
      </c>
      <c r="H200" s="13">
        <f>SUMIFS(Lancamentos!$G:$G,Lancamentos!$C:$C,$A200,Lancamentos!$E:$E,$C200,Lancamentos!$B:$B,"SAIDA_USO")</f>
        <v/>
      </c>
      <c r="I200" s="13">
        <f>SUMIFS(Lancamentos!$G:$G,Lancamentos!$C:$C,$A200,Lancamentos!$E:$E,$C200,Lancamentos!$B:$B,"SAIDA_DESCARTE")</f>
        <v/>
      </c>
      <c r="J200" s="13">
        <f>G200-H200-I200</f>
        <v/>
      </c>
      <c r="K200" s="8">
        <f>IF(A200="","",IF(J200&lt;=IFERROR(VLOOKUP(A200,Produtos!$A:$E,5,FALSE),0),"ABAIXO DO MINIMO","OK"))</f>
        <v/>
      </c>
    </row>
    <row r="201">
      <c r="A201" s="7" t="n"/>
      <c r="B201" s="7">
        <f>IFERROR(VLOOKUP(A201,Produtos!A:B,2,FALSE),"")</f>
        <v/>
      </c>
      <c r="C201" s="7" t="n"/>
      <c r="D201" s="9">
        <f>IFERROR(INDEX(Lotes!$E:$E,MATCH(1,(Lotes!$A:$A=A201)*(Lotes!$C:$C=C201),0)),"")</f>
        <v/>
      </c>
      <c r="E201" s="15">
        <f>IF(D201="","",D201-TODAY())</f>
        <v/>
      </c>
      <c r="F201" s="8">
        <f>IF(D201="","",IF(E201&lt;0,"VENCIDO",IF(E201&lt;=30,"VENCE EM &lt;= 30 DIAS",IF(E201&lt;=60,"ATENCAO (31-60 DIAS)","OK"))))</f>
        <v/>
      </c>
      <c r="G201" s="13">
        <f>SUMIFS(Lancamentos!$G:$G,Lancamentos!$C:$C,$A201,Lancamentos!$E:$E,$C201,Lancamentos!$B:$B,"ENTRADA")</f>
        <v/>
      </c>
      <c r="H201" s="13">
        <f>SUMIFS(Lancamentos!$G:$G,Lancamentos!$C:$C,$A201,Lancamentos!$E:$E,$C201,Lancamentos!$B:$B,"SAIDA_USO")</f>
        <v/>
      </c>
      <c r="I201" s="13">
        <f>SUMIFS(Lancamentos!$G:$G,Lancamentos!$C:$C,$A201,Lancamentos!$E:$E,$C201,Lancamentos!$B:$B,"SAIDA_DESCARTE")</f>
        <v/>
      </c>
      <c r="J201" s="13">
        <f>G201-H201-I201</f>
        <v/>
      </c>
      <c r="K201" s="8">
        <f>IF(A201="","",IF(J201&lt;=IFERROR(VLOOKUP(A201,Produtos!$A:$E,5,FALSE),0),"ABAIXO DO MINIMO","OK"))</f>
        <v/>
      </c>
    </row>
    <row r="202">
      <c r="A202" s="7" t="n"/>
      <c r="B202" s="7">
        <f>IFERROR(VLOOKUP(A202,Produtos!A:B,2,FALSE),"")</f>
        <v/>
      </c>
      <c r="C202" s="7" t="n"/>
      <c r="D202" s="9">
        <f>IFERROR(INDEX(Lotes!$E:$E,MATCH(1,(Lotes!$A:$A=A202)*(Lotes!$C:$C=C202),0)),"")</f>
        <v/>
      </c>
      <c r="E202" s="15">
        <f>IF(D202="","",D202-TODAY())</f>
        <v/>
      </c>
      <c r="F202" s="8">
        <f>IF(D202="","",IF(E202&lt;0,"VENCIDO",IF(E202&lt;=30,"VENCE EM &lt;= 30 DIAS",IF(E202&lt;=60,"ATENCAO (31-60 DIAS)","OK"))))</f>
        <v/>
      </c>
      <c r="G202" s="13">
        <f>SUMIFS(Lancamentos!$G:$G,Lancamentos!$C:$C,$A202,Lancamentos!$E:$E,$C202,Lancamentos!$B:$B,"ENTRADA")</f>
        <v/>
      </c>
      <c r="H202" s="13">
        <f>SUMIFS(Lancamentos!$G:$G,Lancamentos!$C:$C,$A202,Lancamentos!$E:$E,$C202,Lancamentos!$B:$B,"SAIDA_USO")</f>
        <v/>
      </c>
      <c r="I202" s="13">
        <f>SUMIFS(Lancamentos!$G:$G,Lancamentos!$C:$C,$A202,Lancamentos!$E:$E,$C202,Lancamentos!$B:$B,"SAIDA_DESCARTE")</f>
        <v/>
      </c>
      <c r="J202" s="13">
        <f>G202-H202-I202</f>
        <v/>
      </c>
      <c r="K202" s="8">
        <f>IF(A202="","",IF(J202&lt;=IFERROR(VLOOKUP(A202,Produtos!$A:$E,5,FALSE),0),"ABAIXO DO MINIMO","OK"))</f>
        <v/>
      </c>
    </row>
    <row r="203">
      <c r="A203" s="7" t="n"/>
      <c r="B203" s="7">
        <f>IFERROR(VLOOKUP(A203,Produtos!A:B,2,FALSE),"")</f>
        <v/>
      </c>
      <c r="C203" s="7" t="n"/>
      <c r="D203" s="9">
        <f>IFERROR(INDEX(Lotes!$E:$E,MATCH(1,(Lotes!$A:$A=A203)*(Lotes!$C:$C=C203),0)),"")</f>
        <v/>
      </c>
      <c r="E203" s="15">
        <f>IF(D203="","",D203-TODAY())</f>
        <v/>
      </c>
      <c r="F203" s="8">
        <f>IF(D203="","",IF(E203&lt;0,"VENCIDO",IF(E203&lt;=30,"VENCE EM &lt;= 30 DIAS",IF(E203&lt;=60,"ATENCAO (31-60 DIAS)","OK"))))</f>
        <v/>
      </c>
      <c r="G203" s="13">
        <f>SUMIFS(Lancamentos!$G:$G,Lancamentos!$C:$C,$A203,Lancamentos!$E:$E,$C203,Lancamentos!$B:$B,"ENTRADA")</f>
        <v/>
      </c>
      <c r="H203" s="13">
        <f>SUMIFS(Lancamentos!$G:$G,Lancamentos!$C:$C,$A203,Lancamentos!$E:$E,$C203,Lancamentos!$B:$B,"SAIDA_USO")</f>
        <v/>
      </c>
      <c r="I203" s="13">
        <f>SUMIFS(Lancamentos!$G:$G,Lancamentos!$C:$C,$A203,Lancamentos!$E:$E,$C203,Lancamentos!$B:$B,"SAIDA_DESCARTE")</f>
        <v/>
      </c>
      <c r="J203" s="13">
        <f>G203-H203-I203</f>
        <v/>
      </c>
      <c r="K203" s="8">
        <f>IF(A203="","",IF(J203&lt;=IFERROR(VLOOKUP(A203,Produtos!$A:$E,5,FALSE),0),"ABAIXO DO MINIMO","OK"))</f>
        <v/>
      </c>
    </row>
    <row r="204">
      <c r="A204" s="7" t="n"/>
      <c r="B204" s="7">
        <f>IFERROR(VLOOKUP(A204,Produtos!A:B,2,FALSE),"")</f>
        <v/>
      </c>
      <c r="C204" s="7" t="n"/>
      <c r="D204" s="9">
        <f>IFERROR(INDEX(Lotes!$E:$E,MATCH(1,(Lotes!$A:$A=A204)*(Lotes!$C:$C=C204),0)),"")</f>
        <v/>
      </c>
      <c r="E204" s="15">
        <f>IF(D204="","",D204-TODAY())</f>
        <v/>
      </c>
      <c r="F204" s="8">
        <f>IF(D204="","",IF(E204&lt;0,"VENCIDO",IF(E204&lt;=30,"VENCE EM &lt;= 30 DIAS",IF(E204&lt;=60,"ATENCAO (31-60 DIAS)","OK"))))</f>
        <v/>
      </c>
      <c r="G204" s="13">
        <f>SUMIFS(Lancamentos!$G:$G,Lancamentos!$C:$C,$A204,Lancamentos!$E:$E,$C204,Lancamentos!$B:$B,"ENTRADA")</f>
        <v/>
      </c>
      <c r="H204" s="13">
        <f>SUMIFS(Lancamentos!$G:$G,Lancamentos!$C:$C,$A204,Lancamentos!$E:$E,$C204,Lancamentos!$B:$B,"SAIDA_USO")</f>
        <v/>
      </c>
      <c r="I204" s="13">
        <f>SUMIFS(Lancamentos!$G:$G,Lancamentos!$C:$C,$A204,Lancamentos!$E:$E,$C204,Lancamentos!$B:$B,"SAIDA_DESCARTE")</f>
        <v/>
      </c>
      <c r="J204" s="13">
        <f>G204-H204-I204</f>
        <v/>
      </c>
      <c r="K204" s="8">
        <f>IF(A204="","",IF(J204&lt;=IFERROR(VLOOKUP(A204,Produtos!$A:$E,5,FALSE),0),"ABAIXO DO MINIMO","OK"))</f>
        <v/>
      </c>
    </row>
    <row r="205">
      <c r="A205" s="7" t="n"/>
      <c r="B205" s="7">
        <f>IFERROR(VLOOKUP(A205,Produtos!A:B,2,FALSE),"")</f>
        <v/>
      </c>
      <c r="C205" s="7" t="n"/>
      <c r="D205" s="9">
        <f>IFERROR(INDEX(Lotes!$E:$E,MATCH(1,(Lotes!$A:$A=A205)*(Lotes!$C:$C=C205),0)),"")</f>
        <v/>
      </c>
      <c r="E205" s="15">
        <f>IF(D205="","",D205-TODAY())</f>
        <v/>
      </c>
      <c r="F205" s="8">
        <f>IF(D205="","",IF(E205&lt;0,"VENCIDO",IF(E205&lt;=30,"VENCE EM &lt;= 30 DIAS",IF(E205&lt;=60,"ATENCAO (31-60 DIAS)","OK"))))</f>
        <v/>
      </c>
      <c r="G205" s="13">
        <f>SUMIFS(Lancamentos!$G:$G,Lancamentos!$C:$C,$A205,Lancamentos!$E:$E,$C205,Lancamentos!$B:$B,"ENTRADA")</f>
        <v/>
      </c>
      <c r="H205" s="13">
        <f>SUMIFS(Lancamentos!$G:$G,Lancamentos!$C:$C,$A205,Lancamentos!$E:$E,$C205,Lancamentos!$B:$B,"SAIDA_USO")</f>
        <v/>
      </c>
      <c r="I205" s="13">
        <f>SUMIFS(Lancamentos!$G:$G,Lancamentos!$C:$C,$A205,Lancamentos!$E:$E,$C205,Lancamentos!$B:$B,"SAIDA_DESCARTE")</f>
        <v/>
      </c>
      <c r="J205" s="13">
        <f>G205-H205-I205</f>
        <v/>
      </c>
      <c r="K205" s="8">
        <f>IF(A205="","",IF(J205&lt;=IFERROR(VLOOKUP(A205,Produtos!$A:$E,5,FALSE),0),"ABAIXO DO MINIMO","OK"))</f>
        <v/>
      </c>
    </row>
    <row r="206">
      <c r="A206" s="7" t="n"/>
      <c r="B206" s="7">
        <f>IFERROR(VLOOKUP(A206,Produtos!A:B,2,FALSE),"")</f>
        <v/>
      </c>
      <c r="C206" s="7" t="n"/>
      <c r="D206" s="9">
        <f>IFERROR(INDEX(Lotes!$E:$E,MATCH(1,(Lotes!$A:$A=A206)*(Lotes!$C:$C=C206),0)),"")</f>
        <v/>
      </c>
      <c r="E206" s="15">
        <f>IF(D206="","",D206-TODAY())</f>
        <v/>
      </c>
      <c r="F206" s="8">
        <f>IF(D206="","",IF(E206&lt;0,"VENCIDO",IF(E206&lt;=30,"VENCE EM &lt;= 30 DIAS",IF(E206&lt;=60,"ATENCAO (31-60 DIAS)","OK"))))</f>
        <v/>
      </c>
      <c r="G206" s="13">
        <f>SUMIFS(Lancamentos!$G:$G,Lancamentos!$C:$C,$A206,Lancamentos!$E:$E,$C206,Lancamentos!$B:$B,"ENTRADA")</f>
        <v/>
      </c>
      <c r="H206" s="13">
        <f>SUMIFS(Lancamentos!$G:$G,Lancamentos!$C:$C,$A206,Lancamentos!$E:$E,$C206,Lancamentos!$B:$B,"SAIDA_USO")</f>
        <v/>
      </c>
      <c r="I206" s="13">
        <f>SUMIFS(Lancamentos!$G:$G,Lancamentos!$C:$C,$A206,Lancamentos!$E:$E,$C206,Lancamentos!$B:$B,"SAIDA_DESCARTE")</f>
        <v/>
      </c>
      <c r="J206" s="13">
        <f>G206-H206-I206</f>
        <v/>
      </c>
      <c r="K206" s="8">
        <f>IF(A206="","",IF(J206&lt;=IFERROR(VLOOKUP(A206,Produtos!$A:$E,5,FALSE),0),"ABAIXO DO MINIMO","OK"))</f>
        <v/>
      </c>
    </row>
    <row r="207">
      <c r="A207" s="7" t="n"/>
      <c r="B207" s="7">
        <f>IFERROR(VLOOKUP(A207,Produtos!A:B,2,FALSE),"")</f>
        <v/>
      </c>
      <c r="C207" s="7" t="n"/>
      <c r="D207" s="9">
        <f>IFERROR(INDEX(Lotes!$E:$E,MATCH(1,(Lotes!$A:$A=A207)*(Lotes!$C:$C=C207),0)),"")</f>
        <v/>
      </c>
      <c r="E207" s="15">
        <f>IF(D207="","",D207-TODAY())</f>
        <v/>
      </c>
      <c r="F207" s="8">
        <f>IF(D207="","",IF(E207&lt;0,"VENCIDO",IF(E207&lt;=30,"VENCE EM &lt;= 30 DIAS",IF(E207&lt;=60,"ATENCAO (31-60 DIAS)","OK"))))</f>
        <v/>
      </c>
      <c r="G207" s="13">
        <f>SUMIFS(Lancamentos!$G:$G,Lancamentos!$C:$C,$A207,Lancamentos!$E:$E,$C207,Lancamentos!$B:$B,"ENTRADA")</f>
        <v/>
      </c>
      <c r="H207" s="13">
        <f>SUMIFS(Lancamentos!$G:$G,Lancamentos!$C:$C,$A207,Lancamentos!$E:$E,$C207,Lancamentos!$B:$B,"SAIDA_USO")</f>
        <v/>
      </c>
      <c r="I207" s="13">
        <f>SUMIFS(Lancamentos!$G:$G,Lancamentos!$C:$C,$A207,Lancamentos!$E:$E,$C207,Lancamentos!$B:$B,"SAIDA_DESCARTE")</f>
        <v/>
      </c>
      <c r="J207" s="13">
        <f>G207-H207-I207</f>
        <v/>
      </c>
      <c r="K207" s="8">
        <f>IF(A207="","",IF(J207&lt;=IFERROR(VLOOKUP(A207,Produtos!$A:$E,5,FALSE),0),"ABAIXO DO MINIMO","OK"))</f>
        <v/>
      </c>
    </row>
    <row r="208">
      <c r="A208" s="7" t="n"/>
      <c r="B208" s="7">
        <f>IFERROR(VLOOKUP(A208,Produtos!A:B,2,FALSE),"")</f>
        <v/>
      </c>
      <c r="C208" s="7" t="n"/>
      <c r="D208" s="9">
        <f>IFERROR(INDEX(Lotes!$E:$E,MATCH(1,(Lotes!$A:$A=A208)*(Lotes!$C:$C=C208),0)),"")</f>
        <v/>
      </c>
      <c r="E208" s="15">
        <f>IF(D208="","",D208-TODAY())</f>
        <v/>
      </c>
      <c r="F208" s="8">
        <f>IF(D208="","",IF(E208&lt;0,"VENCIDO",IF(E208&lt;=30,"VENCE EM &lt;= 30 DIAS",IF(E208&lt;=60,"ATENCAO (31-60 DIAS)","OK"))))</f>
        <v/>
      </c>
      <c r="G208" s="13">
        <f>SUMIFS(Lancamentos!$G:$G,Lancamentos!$C:$C,$A208,Lancamentos!$E:$E,$C208,Lancamentos!$B:$B,"ENTRADA")</f>
        <v/>
      </c>
      <c r="H208" s="13">
        <f>SUMIFS(Lancamentos!$G:$G,Lancamentos!$C:$C,$A208,Lancamentos!$E:$E,$C208,Lancamentos!$B:$B,"SAIDA_USO")</f>
        <v/>
      </c>
      <c r="I208" s="13">
        <f>SUMIFS(Lancamentos!$G:$G,Lancamentos!$C:$C,$A208,Lancamentos!$E:$E,$C208,Lancamentos!$B:$B,"SAIDA_DESCARTE")</f>
        <v/>
      </c>
      <c r="J208" s="13">
        <f>G208-H208-I208</f>
        <v/>
      </c>
      <c r="K208" s="8">
        <f>IF(A208="","",IF(J208&lt;=IFERROR(VLOOKUP(A208,Produtos!$A:$E,5,FALSE),0),"ABAIXO DO MINIMO","OK"))</f>
        <v/>
      </c>
    </row>
    <row r="209">
      <c r="A209" s="7" t="n"/>
      <c r="B209" s="7">
        <f>IFERROR(VLOOKUP(A209,Produtos!A:B,2,FALSE),"")</f>
        <v/>
      </c>
      <c r="C209" s="7" t="n"/>
      <c r="D209" s="9">
        <f>IFERROR(INDEX(Lotes!$E:$E,MATCH(1,(Lotes!$A:$A=A209)*(Lotes!$C:$C=C209),0)),"")</f>
        <v/>
      </c>
      <c r="E209" s="15">
        <f>IF(D209="","",D209-TODAY())</f>
        <v/>
      </c>
      <c r="F209" s="8">
        <f>IF(D209="","",IF(E209&lt;0,"VENCIDO",IF(E209&lt;=30,"VENCE EM &lt;= 30 DIAS",IF(E209&lt;=60,"ATENCAO (31-60 DIAS)","OK"))))</f>
        <v/>
      </c>
      <c r="G209" s="13">
        <f>SUMIFS(Lancamentos!$G:$G,Lancamentos!$C:$C,$A209,Lancamentos!$E:$E,$C209,Lancamentos!$B:$B,"ENTRADA")</f>
        <v/>
      </c>
      <c r="H209" s="13">
        <f>SUMIFS(Lancamentos!$G:$G,Lancamentos!$C:$C,$A209,Lancamentos!$E:$E,$C209,Lancamentos!$B:$B,"SAIDA_USO")</f>
        <v/>
      </c>
      <c r="I209" s="13">
        <f>SUMIFS(Lancamentos!$G:$G,Lancamentos!$C:$C,$A209,Lancamentos!$E:$E,$C209,Lancamentos!$B:$B,"SAIDA_DESCARTE")</f>
        <v/>
      </c>
      <c r="J209" s="13">
        <f>G209-H209-I209</f>
        <v/>
      </c>
      <c r="K209" s="8">
        <f>IF(A209="","",IF(J209&lt;=IFERROR(VLOOKUP(A209,Produtos!$A:$E,5,FALSE),0),"ABAIXO DO MINIMO","OK"))</f>
        <v/>
      </c>
    </row>
    <row r="210">
      <c r="A210" s="7" t="n"/>
      <c r="B210" s="7">
        <f>IFERROR(VLOOKUP(A210,Produtos!A:B,2,FALSE),"")</f>
        <v/>
      </c>
      <c r="C210" s="7" t="n"/>
      <c r="D210" s="9">
        <f>IFERROR(INDEX(Lotes!$E:$E,MATCH(1,(Lotes!$A:$A=A210)*(Lotes!$C:$C=C210),0)),"")</f>
        <v/>
      </c>
      <c r="E210" s="15">
        <f>IF(D210="","",D210-TODAY())</f>
        <v/>
      </c>
      <c r="F210" s="8">
        <f>IF(D210="","",IF(E210&lt;0,"VENCIDO",IF(E210&lt;=30,"VENCE EM &lt;= 30 DIAS",IF(E210&lt;=60,"ATENCAO (31-60 DIAS)","OK"))))</f>
        <v/>
      </c>
      <c r="G210" s="13">
        <f>SUMIFS(Lancamentos!$G:$G,Lancamentos!$C:$C,$A210,Lancamentos!$E:$E,$C210,Lancamentos!$B:$B,"ENTRADA")</f>
        <v/>
      </c>
      <c r="H210" s="13">
        <f>SUMIFS(Lancamentos!$G:$G,Lancamentos!$C:$C,$A210,Lancamentos!$E:$E,$C210,Lancamentos!$B:$B,"SAIDA_USO")</f>
        <v/>
      </c>
      <c r="I210" s="13">
        <f>SUMIFS(Lancamentos!$G:$G,Lancamentos!$C:$C,$A210,Lancamentos!$E:$E,$C210,Lancamentos!$B:$B,"SAIDA_DESCARTE")</f>
        <v/>
      </c>
      <c r="J210" s="13">
        <f>G210-H210-I210</f>
        <v/>
      </c>
      <c r="K210" s="8">
        <f>IF(A210="","",IF(J210&lt;=IFERROR(VLOOKUP(A210,Produtos!$A:$E,5,FALSE),0),"ABAIXO DO MINIMO","OK"))</f>
        <v/>
      </c>
    </row>
    <row r="211">
      <c r="A211" s="7" t="n"/>
      <c r="B211" s="7">
        <f>IFERROR(VLOOKUP(A211,Produtos!A:B,2,FALSE),"")</f>
        <v/>
      </c>
      <c r="C211" s="7" t="n"/>
      <c r="D211" s="9">
        <f>IFERROR(INDEX(Lotes!$E:$E,MATCH(1,(Lotes!$A:$A=A211)*(Lotes!$C:$C=C211),0)),"")</f>
        <v/>
      </c>
      <c r="E211" s="15">
        <f>IF(D211="","",D211-TODAY())</f>
        <v/>
      </c>
      <c r="F211" s="8">
        <f>IF(D211="","",IF(E211&lt;0,"VENCIDO",IF(E211&lt;=30,"VENCE EM &lt;= 30 DIAS",IF(E211&lt;=60,"ATENCAO (31-60 DIAS)","OK"))))</f>
        <v/>
      </c>
      <c r="G211" s="13">
        <f>SUMIFS(Lancamentos!$G:$G,Lancamentos!$C:$C,$A211,Lancamentos!$E:$E,$C211,Lancamentos!$B:$B,"ENTRADA")</f>
        <v/>
      </c>
      <c r="H211" s="13">
        <f>SUMIFS(Lancamentos!$G:$G,Lancamentos!$C:$C,$A211,Lancamentos!$E:$E,$C211,Lancamentos!$B:$B,"SAIDA_USO")</f>
        <v/>
      </c>
      <c r="I211" s="13">
        <f>SUMIFS(Lancamentos!$G:$G,Lancamentos!$C:$C,$A211,Lancamentos!$E:$E,$C211,Lancamentos!$B:$B,"SAIDA_DESCARTE")</f>
        <v/>
      </c>
      <c r="J211" s="13">
        <f>G211-H211-I211</f>
        <v/>
      </c>
      <c r="K211" s="8">
        <f>IF(A211="","",IF(J211&lt;=IFERROR(VLOOKUP(A211,Produtos!$A:$E,5,FALSE),0),"ABAIXO DO MINIMO","OK"))</f>
        <v/>
      </c>
    </row>
    <row r="212">
      <c r="A212" s="7" t="n"/>
      <c r="B212" s="7">
        <f>IFERROR(VLOOKUP(A212,Produtos!A:B,2,FALSE),"")</f>
        <v/>
      </c>
      <c r="C212" s="7" t="n"/>
      <c r="D212" s="9">
        <f>IFERROR(INDEX(Lotes!$E:$E,MATCH(1,(Lotes!$A:$A=A212)*(Lotes!$C:$C=C212),0)),"")</f>
        <v/>
      </c>
      <c r="E212" s="15">
        <f>IF(D212="","",D212-TODAY())</f>
        <v/>
      </c>
      <c r="F212" s="8">
        <f>IF(D212="","",IF(E212&lt;0,"VENCIDO",IF(E212&lt;=30,"VENCE EM &lt;= 30 DIAS",IF(E212&lt;=60,"ATENCAO (31-60 DIAS)","OK"))))</f>
        <v/>
      </c>
      <c r="G212" s="13">
        <f>SUMIFS(Lancamentos!$G:$G,Lancamentos!$C:$C,$A212,Lancamentos!$E:$E,$C212,Lancamentos!$B:$B,"ENTRADA")</f>
        <v/>
      </c>
      <c r="H212" s="13">
        <f>SUMIFS(Lancamentos!$G:$G,Lancamentos!$C:$C,$A212,Lancamentos!$E:$E,$C212,Lancamentos!$B:$B,"SAIDA_USO")</f>
        <v/>
      </c>
      <c r="I212" s="13">
        <f>SUMIFS(Lancamentos!$G:$G,Lancamentos!$C:$C,$A212,Lancamentos!$E:$E,$C212,Lancamentos!$B:$B,"SAIDA_DESCARTE")</f>
        <v/>
      </c>
      <c r="J212" s="13">
        <f>G212-H212-I212</f>
        <v/>
      </c>
      <c r="K212" s="8">
        <f>IF(A212="","",IF(J212&lt;=IFERROR(VLOOKUP(A212,Produtos!$A:$E,5,FALSE),0),"ABAIXO DO MINIMO","OK"))</f>
        <v/>
      </c>
    </row>
    <row r="213">
      <c r="A213" s="7" t="n"/>
      <c r="B213" s="7">
        <f>IFERROR(VLOOKUP(A213,Produtos!A:B,2,FALSE),"")</f>
        <v/>
      </c>
      <c r="C213" s="7" t="n"/>
      <c r="D213" s="9">
        <f>IFERROR(INDEX(Lotes!$E:$E,MATCH(1,(Lotes!$A:$A=A213)*(Lotes!$C:$C=C213),0)),"")</f>
        <v/>
      </c>
      <c r="E213" s="15">
        <f>IF(D213="","",D213-TODAY())</f>
        <v/>
      </c>
      <c r="F213" s="8">
        <f>IF(D213="","",IF(E213&lt;0,"VENCIDO",IF(E213&lt;=30,"VENCE EM &lt;= 30 DIAS",IF(E213&lt;=60,"ATENCAO (31-60 DIAS)","OK"))))</f>
        <v/>
      </c>
      <c r="G213" s="13">
        <f>SUMIFS(Lancamentos!$G:$G,Lancamentos!$C:$C,$A213,Lancamentos!$E:$E,$C213,Lancamentos!$B:$B,"ENTRADA")</f>
        <v/>
      </c>
      <c r="H213" s="13">
        <f>SUMIFS(Lancamentos!$G:$G,Lancamentos!$C:$C,$A213,Lancamentos!$E:$E,$C213,Lancamentos!$B:$B,"SAIDA_USO")</f>
        <v/>
      </c>
      <c r="I213" s="13">
        <f>SUMIFS(Lancamentos!$G:$G,Lancamentos!$C:$C,$A213,Lancamentos!$E:$E,$C213,Lancamentos!$B:$B,"SAIDA_DESCARTE")</f>
        <v/>
      </c>
      <c r="J213" s="13">
        <f>G213-H213-I213</f>
        <v/>
      </c>
      <c r="K213" s="8">
        <f>IF(A213="","",IF(J213&lt;=IFERROR(VLOOKUP(A213,Produtos!$A:$E,5,FALSE),0),"ABAIXO DO MINIMO","OK"))</f>
        <v/>
      </c>
    </row>
    <row r="214">
      <c r="A214" s="7" t="n"/>
      <c r="B214" s="7">
        <f>IFERROR(VLOOKUP(A214,Produtos!A:B,2,FALSE),"")</f>
        <v/>
      </c>
      <c r="C214" s="7" t="n"/>
      <c r="D214" s="9">
        <f>IFERROR(INDEX(Lotes!$E:$E,MATCH(1,(Lotes!$A:$A=A214)*(Lotes!$C:$C=C214),0)),"")</f>
        <v/>
      </c>
      <c r="E214" s="15">
        <f>IF(D214="","",D214-TODAY())</f>
        <v/>
      </c>
      <c r="F214" s="8">
        <f>IF(D214="","",IF(E214&lt;0,"VENCIDO",IF(E214&lt;=30,"VENCE EM &lt;= 30 DIAS",IF(E214&lt;=60,"ATENCAO (31-60 DIAS)","OK"))))</f>
        <v/>
      </c>
      <c r="G214" s="13">
        <f>SUMIFS(Lancamentos!$G:$G,Lancamentos!$C:$C,$A214,Lancamentos!$E:$E,$C214,Lancamentos!$B:$B,"ENTRADA")</f>
        <v/>
      </c>
      <c r="H214" s="13">
        <f>SUMIFS(Lancamentos!$G:$G,Lancamentos!$C:$C,$A214,Lancamentos!$E:$E,$C214,Lancamentos!$B:$B,"SAIDA_USO")</f>
        <v/>
      </c>
      <c r="I214" s="13">
        <f>SUMIFS(Lancamentos!$G:$G,Lancamentos!$C:$C,$A214,Lancamentos!$E:$E,$C214,Lancamentos!$B:$B,"SAIDA_DESCARTE")</f>
        <v/>
      </c>
      <c r="J214" s="13">
        <f>G214-H214-I214</f>
        <v/>
      </c>
      <c r="K214" s="8">
        <f>IF(A214="","",IF(J214&lt;=IFERROR(VLOOKUP(A214,Produtos!$A:$E,5,FALSE),0),"ABAIXO DO MINIMO","OK"))</f>
        <v/>
      </c>
    </row>
    <row r="215">
      <c r="A215" s="7" t="n"/>
      <c r="B215" s="7">
        <f>IFERROR(VLOOKUP(A215,Produtos!A:B,2,FALSE),"")</f>
        <v/>
      </c>
      <c r="C215" s="7" t="n"/>
      <c r="D215" s="9">
        <f>IFERROR(INDEX(Lotes!$E:$E,MATCH(1,(Lotes!$A:$A=A215)*(Lotes!$C:$C=C215),0)),"")</f>
        <v/>
      </c>
      <c r="E215" s="15">
        <f>IF(D215="","",D215-TODAY())</f>
        <v/>
      </c>
      <c r="F215" s="8">
        <f>IF(D215="","",IF(E215&lt;0,"VENCIDO",IF(E215&lt;=30,"VENCE EM &lt;= 30 DIAS",IF(E215&lt;=60,"ATENCAO (31-60 DIAS)","OK"))))</f>
        <v/>
      </c>
      <c r="G215" s="13">
        <f>SUMIFS(Lancamentos!$G:$G,Lancamentos!$C:$C,$A215,Lancamentos!$E:$E,$C215,Lancamentos!$B:$B,"ENTRADA")</f>
        <v/>
      </c>
      <c r="H215" s="13">
        <f>SUMIFS(Lancamentos!$G:$G,Lancamentos!$C:$C,$A215,Lancamentos!$E:$E,$C215,Lancamentos!$B:$B,"SAIDA_USO")</f>
        <v/>
      </c>
      <c r="I215" s="13">
        <f>SUMIFS(Lancamentos!$G:$G,Lancamentos!$C:$C,$A215,Lancamentos!$E:$E,$C215,Lancamentos!$B:$B,"SAIDA_DESCARTE")</f>
        <v/>
      </c>
      <c r="J215" s="13">
        <f>G215-H215-I215</f>
        <v/>
      </c>
      <c r="K215" s="8">
        <f>IF(A215="","",IF(J215&lt;=IFERROR(VLOOKUP(A215,Produtos!$A:$E,5,FALSE),0),"ABAIXO DO MINIMO","OK"))</f>
        <v/>
      </c>
    </row>
    <row r="216">
      <c r="A216" s="7" t="n"/>
      <c r="B216" s="7">
        <f>IFERROR(VLOOKUP(A216,Produtos!A:B,2,FALSE),"")</f>
        <v/>
      </c>
      <c r="C216" s="7" t="n"/>
      <c r="D216" s="9">
        <f>IFERROR(INDEX(Lotes!$E:$E,MATCH(1,(Lotes!$A:$A=A216)*(Lotes!$C:$C=C216),0)),"")</f>
        <v/>
      </c>
      <c r="E216" s="15">
        <f>IF(D216="","",D216-TODAY())</f>
        <v/>
      </c>
      <c r="F216" s="8">
        <f>IF(D216="","",IF(E216&lt;0,"VENCIDO",IF(E216&lt;=30,"VENCE EM &lt;= 30 DIAS",IF(E216&lt;=60,"ATENCAO (31-60 DIAS)","OK"))))</f>
        <v/>
      </c>
      <c r="G216" s="13">
        <f>SUMIFS(Lancamentos!$G:$G,Lancamentos!$C:$C,$A216,Lancamentos!$E:$E,$C216,Lancamentos!$B:$B,"ENTRADA")</f>
        <v/>
      </c>
      <c r="H216" s="13">
        <f>SUMIFS(Lancamentos!$G:$G,Lancamentos!$C:$C,$A216,Lancamentos!$E:$E,$C216,Lancamentos!$B:$B,"SAIDA_USO")</f>
        <v/>
      </c>
      <c r="I216" s="13">
        <f>SUMIFS(Lancamentos!$G:$G,Lancamentos!$C:$C,$A216,Lancamentos!$E:$E,$C216,Lancamentos!$B:$B,"SAIDA_DESCARTE")</f>
        <v/>
      </c>
      <c r="J216" s="13">
        <f>G216-H216-I216</f>
        <v/>
      </c>
      <c r="K216" s="8">
        <f>IF(A216="","",IF(J216&lt;=IFERROR(VLOOKUP(A216,Produtos!$A:$E,5,FALSE),0),"ABAIXO DO MINIMO","OK"))</f>
        <v/>
      </c>
    </row>
    <row r="217">
      <c r="A217" s="7" t="n"/>
      <c r="B217" s="7">
        <f>IFERROR(VLOOKUP(A217,Produtos!A:B,2,FALSE),"")</f>
        <v/>
      </c>
      <c r="C217" s="7" t="n"/>
      <c r="D217" s="9">
        <f>IFERROR(INDEX(Lotes!$E:$E,MATCH(1,(Lotes!$A:$A=A217)*(Lotes!$C:$C=C217),0)),"")</f>
        <v/>
      </c>
      <c r="E217" s="15">
        <f>IF(D217="","",D217-TODAY())</f>
        <v/>
      </c>
      <c r="F217" s="8">
        <f>IF(D217="","",IF(E217&lt;0,"VENCIDO",IF(E217&lt;=30,"VENCE EM &lt;= 30 DIAS",IF(E217&lt;=60,"ATENCAO (31-60 DIAS)","OK"))))</f>
        <v/>
      </c>
      <c r="G217" s="13">
        <f>SUMIFS(Lancamentos!$G:$G,Lancamentos!$C:$C,$A217,Lancamentos!$E:$E,$C217,Lancamentos!$B:$B,"ENTRADA")</f>
        <v/>
      </c>
      <c r="H217" s="13">
        <f>SUMIFS(Lancamentos!$G:$G,Lancamentos!$C:$C,$A217,Lancamentos!$E:$E,$C217,Lancamentos!$B:$B,"SAIDA_USO")</f>
        <v/>
      </c>
      <c r="I217" s="13">
        <f>SUMIFS(Lancamentos!$G:$G,Lancamentos!$C:$C,$A217,Lancamentos!$E:$E,$C217,Lancamentos!$B:$B,"SAIDA_DESCARTE")</f>
        <v/>
      </c>
      <c r="J217" s="13">
        <f>G217-H217-I217</f>
        <v/>
      </c>
      <c r="K217" s="8">
        <f>IF(A217="","",IF(J217&lt;=IFERROR(VLOOKUP(A217,Produtos!$A:$E,5,FALSE),0),"ABAIXO DO MINIMO","OK"))</f>
        <v/>
      </c>
    </row>
    <row r="218">
      <c r="A218" s="7" t="n"/>
      <c r="B218" s="7">
        <f>IFERROR(VLOOKUP(A218,Produtos!A:B,2,FALSE),"")</f>
        <v/>
      </c>
      <c r="C218" s="7" t="n"/>
      <c r="D218" s="9">
        <f>IFERROR(INDEX(Lotes!$E:$E,MATCH(1,(Lotes!$A:$A=A218)*(Lotes!$C:$C=C218),0)),"")</f>
        <v/>
      </c>
      <c r="E218" s="15">
        <f>IF(D218="","",D218-TODAY())</f>
        <v/>
      </c>
      <c r="F218" s="8">
        <f>IF(D218="","",IF(E218&lt;0,"VENCIDO",IF(E218&lt;=30,"VENCE EM &lt;= 30 DIAS",IF(E218&lt;=60,"ATENCAO (31-60 DIAS)","OK"))))</f>
        <v/>
      </c>
      <c r="G218" s="13">
        <f>SUMIFS(Lancamentos!$G:$G,Lancamentos!$C:$C,$A218,Lancamentos!$E:$E,$C218,Lancamentos!$B:$B,"ENTRADA")</f>
        <v/>
      </c>
      <c r="H218" s="13">
        <f>SUMIFS(Lancamentos!$G:$G,Lancamentos!$C:$C,$A218,Lancamentos!$E:$E,$C218,Lancamentos!$B:$B,"SAIDA_USO")</f>
        <v/>
      </c>
      <c r="I218" s="13">
        <f>SUMIFS(Lancamentos!$G:$G,Lancamentos!$C:$C,$A218,Lancamentos!$E:$E,$C218,Lancamentos!$B:$B,"SAIDA_DESCARTE")</f>
        <v/>
      </c>
      <c r="J218" s="13">
        <f>G218-H218-I218</f>
        <v/>
      </c>
      <c r="K218" s="8">
        <f>IF(A218="","",IF(J218&lt;=IFERROR(VLOOKUP(A218,Produtos!$A:$E,5,FALSE),0),"ABAIXO DO MINIMO","OK"))</f>
        <v/>
      </c>
    </row>
    <row r="219">
      <c r="A219" s="7" t="n"/>
      <c r="B219" s="7">
        <f>IFERROR(VLOOKUP(A219,Produtos!A:B,2,FALSE),"")</f>
        <v/>
      </c>
      <c r="C219" s="7" t="n"/>
      <c r="D219" s="9">
        <f>IFERROR(INDEX(Lotes!$E:$E,MATCH(1,(Lotes!$A:$A=A219)*(Lotes!$C:$C=C219),0)),"")</f>
        <v/>
      </c>
      <c r="E219" s="15">
        <f>IF(D219="","",D219-TODAY())</f>
        <v/>
      </c>
      <c r="F219" s="8">
        <f>IF(D219="","",IF(E219&lt;0,"VENCIDO",IF(E219&lt;=30,"VENCE EM &lt;= 30 DIAS",IF(E219&lt;=60,"ATENCAO (31-60 DIAS)","OK"))))</f>
        <v/>
      </c>
      <c r="G219" s="13">
        <f>SUMIFS(Lancamentos!$G:$G,Lancamentos!$C:$C,$A219,Lancamentos!$E:$E,$C219,Lancamentos!$B:$B,"ENTRADA")</f>
        <v/>
      </c>
      <c r="H219" s="13">
        <f>SUMIFS(Lancamentos!$G:$G,Lancamentos!$C:$C,$A219,Lancamentos!$E:$E,$C219,Lancamentos!$B:$B,"SAIDA_USO")</f>
        <v/>
      </c>
      <c r="I219" s="13">
        <f>SUMIFS(Lancamentos!$G:$G,Lancamentos!$C:$C,$A219,Lancamentos!$E:$E,$C219,Lancamentos!$B:$B,"SAIDA_DESCARTE")</f>
        <v/>
      </c>
      <c r="J219" s="13">
        <f>G219-H219-I219</f>
        <v/>
      </c>
      <c r="K219" s="8">
        <f>IF(A219="","",IF(J219&lt;=IFERROR(VLOOKUP(A219,Produtos!$A:$E,5,FALSE),0),"ABAIXO DO MINIMO","OK"))</f>
        <v/>
      </c>
    </row>
    <row r="220">
      <c r="A220" s="7" t="n"/>
      <c r="B220" s="7">
        <f>IFERROR(VLOOKUP(A220,Produtos!A:B,2,FALSE),"")</f>
        <v/>
      </c>
      <c r="C220" s="7" t="n"/>
      <c r="D220" s="9">
        <f>IFERROR(INDEX(Lotes!$E:$E,MATCH(1,(Lotes!$A:$A=A220)*(Lotes!$C:$C=C220),0)),"")</f>
        <v/>
      </c>
      <c r="E220" s="15">
        <f>IF(D220="","",D220-TODAY())</f>
        <v/>
      </c>
      <c r="F220" s="8">
        <f>IF(D220="","",IF(E220&lt;0,"VENCIDO",IF(E220&lt;=30,"VENCE EM &lt;= 30 DIAS",IF(E220&lt;=60,"ATENCAO (31-60 DIAS)","OK"))))</f>
        <v/>
      </c>
      <c r="G220" s="13">
        <f>SUMIFS(Lancamentos!$G:$G,Lancamentos!$C:$C,$A220,Lancamentos!$E:$E,$C220,Lancamentos!$B:$B,"ENTRADA")</f>
        <v/>
      </c>
      <c r="H220" s="13">
        <f>SUMIFS(Lancamentos!$G:$G,Lancamentos!$C:$C,$A220,Lancamentos!$E:$E,$C220,Lancamentos!$B:$B,"SAIDA_USO")</f>
        <v/>
      </c>
      <c r="I220" s="13">
        <f>SUMIFS(Lancamentos!$G:$G,Lancamentos!$C:$C,$A220,Lancamentos!$E:$E,$C220,Lancamentos!$B:$B,"SAIDA_DESCARTE")</f>
        <v/>
      </c>
      <c r="J220" s="13">
        <f>G220-H220-I220</f>
        <v/>
      </c>
      <c r="K220" s="8">
        <f>IF(A220="","",IF(J220&lt;=IFERROR(VLOOKUP(A220,Produtos!$A:$E,5,FALSE),0),"ABAIXO DO MINIMO","OK"))</f>
        <v/>
      </c>
    </row>
    <row r="221">
      <c r="A221" s="7" t="n"/>
      <c r="B221" s="7">
        <f>IFERROR(VLOOKUP(A221,Produtos!A:B,2,FALSE),"")</f>
        <v/>
      </c>
      <c r="C221" s="7" t="n"/>
      <c r="D221" s="9">
        <f>IFERROR(INDEX(Lotes!$E:$E,MATCH(1,(Lotes!$A:$A=A221)*(Lotes!$C:$C=C221),0)),"")</f>
        <v/>
      </c>
      <c r="E221" s="15">
        <f>IF(D221="","",D221-TODAY())</f>
        <v/>
      </c>
      <c r="F221" s="8">
        <f>IF(D221="","",IF(E221&lt;0,"VENCIDO",IF(E221&lt;=30,"VENCE EM &lt;= 30 DIAS",IF(E221&lt;=60,"ATENCAO (31-60 DIAS)","OK"))))</f>
        <v/>
      </c>
      <c r="G221" s="13">
        <f>SUMIFS(Lancamentos!$G:$G,Lancamentos!$C:$C,$A221,Lancamentos!$E:$E,$C221,Lancamentos!$B:$B,"ENTRADA")</f>
        <v/>
      </c>
      <c r="H221" s="13">
        <f>SUMIFS(Lancamentos!$G:$G,Lancamentos!$C:$C,$A221,Lancamentos!$E:$E,$C221,Lancamentos!$B:$B,"SAIDA_USO")</f>
        <v/>
      </c>
      <c r="I221" s="13">
        <f>SUMIFS(Lancamentos!$G:$G,Lancamentos!$C:$C,$A221,Lancamentos!$E:$E,$C221,Lancamentos!$B:$B,"SAIDA_DESCARTE")</f>
        <v/>
      </c>
      <c r="J221" s="13">
        <f>G221-H221-I221</f>
        <v/>
      </c>
      <c r="K221" s="8">
        <f>IF(A221="","",IF(J221&lt;=IFERROR(VLOOKUP(A221,Produtos!$A:$E,5,FALSE),0),"ABAIXO DO MINIMO","OK"))</f>
        <v/>
      </c>
    </row>
    <row r="222">
      <c r="A222" s="7" t="n"/>
      <c r="B222" s="7">
        <f>IFERROR(VLOOKUP(A222,Produtos!A:B,2,FALSE),"")</f>
        <v/>
      </c>
      <c r="C222" s="7" t="n"/>
      <c r="D222" s="9">
        <f>IFERROR(INDEX(Lotes!$E:$E,MATCH(1,(Lotes!$A:$A=A222)*(Lotes!$C:$C=C222),0)),"")</f>
        <v/>
      </c>
      <c r="E222" s="15">
        <f>IF(D222="","",D222-TODAY())</f>
        <v/>
      </c>
      <c r="F222" s="8">
        <f>IF(D222="","",IF(E222&lt;0,"VENCIDO",IF(E222&lt;=30,"VENCE EM &lt;= 30 DIAS",IF(E222&lt;=60,"ATENCAO (31-60 DIAS)","OK"))))</f>
        <v/>
      </c>
      <c r="G222" s="13">
        <f>SUMIFS(Lancamentos!$G:$G,Lancamentos!$C:$C,$A222,Lancamentos!$E:$E,$C222,Lancamentos!$B:$B,"ENTRADA")</f>
        <v/>
      </c>
      <c r="H222" s="13">
        <f>SUMIFS(Lancamentos!$G:$G,Lancamentos!$C:$C,$A222,Lancamentos!$E:$E,$C222,Lancamentos!$B:$B,"SAIDA_USO")</f>
        <v/>
      </c>
      <c r="I222" s="13">
        <f>SUMIFS(Lancamentos!$G:$G,Lancamentos!$C:$C,$A222,Lancamentos!$E:$E,$C222,Lancamentos!$B:$B,"SAIDA_DESCARTE")</f>
        <v/>
      </c>
      <c r="J222" s="13">
        <f>G222-H222-I222</f>
        <v/>
      </c>
      <c r="K222" s="8">
        <f>IF(A222="","",IF(J222&lt;=IFERROR(VLOOKUP(A222,Produtos!$A:$E,5,FALSE),0),"ABAIXO DO MINIMO","OK"))</f>
        <v/>
      </c>
    </row>
    <row r="223">
      <c r="A223" s="7" t="n"/>
      <c r="B223" s="7">
        <f>IFERROR(VLOOKUP(A223,Produtos!A:B,2,FALSE),"")</f>
        <v/>
      </c>
      <c r="C223" s="7" t="n"/>
      <c r="D223" s="9">
        <f>IFERROR(INDEX(Lotes!$E:$E,MATCH(1,(Lotes!$A:$A=A223)*(Lotes!$C:$C=C223),0)),"")</f>
        <v/>
      </c>
      <c r="E223" s="15">
        <f>IF(D223="","",D223-TODAY())</f>
        <v/>
      </c>
      <c r="F223" s="8">
        <f>IF(D223="","",IF(E223&lt;0,"VENCIDO",IF(E223&lt;=30,"VENCE EM &lt;= 30 DIAS",IF(E223&lt;=60,"ATENCAO (31-60 DIAS)","OK"))))</f>
        <v/>
      </c>
      <c r="G223" s="13">
        <f>SUMIFS(Lancamentos!$G:$G,Lancamentos!$C:$C,$A223,Lancamentos!$E:$E,$C223,Lancamentos!$B:$B,"ENTRADA")</f>
        <v/>
      </c>
      <c r="H223" s="13">
        <f>SUMIFS(Lancamentos!$G:$G,Lancamentos!$C:$C,$A223,Lancamentos!$E:$E,$C223,Lancamentos!$B:$B,"SAIDA_USO")</f>
        <v/>
      </c>
      <c r="I223" s="13">
        <f>SUMIFS(Lancamentos!$G:$G,Lancamentos!$C:$C,$A223,Lancamentos!$E:$E,$C223,Lancamentos!$B:$B,"SAIDA_DESCARTE")</f>
        <v/>
      </c>
      <c r="J223" s="13">
        <f>G223-H223-I223</f>
        <v/>
      </c>
      <c r="K223" s="8">
        <f>IF(A223="","",IF(J223&lt;=IFERROR(VLOOKUP(A223,Produtos!$A:$E,5,FALSE),0),"ABAIXO DO MINIMO","OK"))</f>
        <v/>
      </c>
    </row>
    <row r="224">
      <c r="A224" s="7" t="n"/>
      <c r="B224" s="7">
        <f>IFERROR(VLOOKUP(A224,Produtos!A:B,2,FALSE),"")</f>
        <v/>
      </c>
      <c r="C224" s="7" t="n"/>
      <c r="D224" s="9">
        <f>IFERROR(INDEX(Lotes!$E:$E,MATCH(1,(Lotes!$A:$A=A224)*(Lotes!$C:$C=C224),0)),"")</f>
        <v/>
      </c>
      <c r="E224" s="15">
        <f>IF(D224="","",D224-TODAY())</f>
        <v/>
      </c>
      <c r="F224" s="8">
        <f>IF(D224="","",IF(E224&lt;0,"VENCIDO",IF(E224&lt;=30,"VENCE EM &lt;= 30 DIAS",IF(E224&lt;=60,"ATENCAO (31-60 DIAS)","OK"))))</f>
        <v/>
      </c>
      <c r="G224" s="13">
        <f>SUMIFS(Lancamentos!$G:$G,Lancamentos!$C:$C,$A224,Lancamentos!$E:$E,$C224,Lancamentos!$B:$B,"ENTRADA")</f>
        <v/>
      </c>
      <c r="H224" s="13">
        <f>SUMIFS(Lancamentos!$G:$G,Lancamentos!$C:$C,$A224,Lancamentos!$E:$E,$C224,Lancamentos!$B:$B,"SAIDA_USO")</f>
        <v/>
      </c>
      <c r="I224" s="13">
        <f>SUMIFS(Lancamentos!$G:$G,Lancamentos!$C:$C,$A224,Lancamentos!$E:$E,$C224,Lancamentos!$B:$B,"SAIDA_DESCARTE")</f>
        <v/>
      </c>
      <c r="J224" s="13">
        <f>G224-H224-I224</f>
        <v/>
      </c>
      <c r="K224" s="8">
        <f>IF(A224="","",IF(J224&lt;=IFERROR(VLOOKUP(A224,Produtos!$A:$E,5,FALSE),0),"ABAIXO DO MINIMO","OK"))</f>
        <v/>
      </c>
    </row>
    <row r="225">
      <c r="A225" s="7" t="n"/>
      <c r="B225" s="7">
        <f>IFERROR(VLOOKUP(A225,Produtos!A:B,2,FALSE),"")</f>
        <v/>
      </c>
      <c r="C225" s="7" t="n"/>
      <c r="D225" s="9">
        <f>IFERROR(INDEX(Lotes!$E:$E,MATCH(1,(Lotes!$A:$A=A225)*(Lotes!$C:$C=C225),0)),"")</f>
        <v/>
      </c>
      <c r="E225" s="15">
        <f>IF(D225="","",D225-TODAY())</f>
        <v/>
      </c>
      <c r="F225" s="8">
        <f>IF(D225="","",IF(E225&lt;0,"VENCIDO",IF(E225&lt;=30,"VENCE EM &lt;= 30 DIAS",IF(E225&lt;=60,"ATENCAO (31-60 DIAS)","OK"))))</f>
        <v/>
      </c>
      <c r="G225" s="13">
        <f>SUMIFS(Lancamentos!$G:$G,Lancamentos!$C:$C,$A225,Lancamentos!$E:$E,$C225,Lancamentos!$B:$B,"ENTRADA")</f>
        <v/>
      </c>
      <c r="H225" s="13">
        <f>SUMIFS(Lancamentos!$G:$G,Lancamentos!$C:$C,$A225,Lancamentos!$E:$E,$C225,Lancamentos!$B:$B,"SAIDA_USO")</f>
        <v/>
      </c>
      <c r="I225" s="13">
        <f>SUMIFS(Lancamentos!$G:$G,Lancamentos!$C:$C,$A225,Lancamentos!$E:$E,$C225,Lancamentos!$B:$B,"SAIDA_DESCARTE")</f>
        <v/>
      </c>
      <c r="J225" s="13">
        <f>G225-H225-I225</f>
        <v/>
      </c>
      <c r="K225" s="8">
        <f>IF(A225="","",IF(J225&lt;=IFERROR(VLOOKUP(A225,Produtos!$A:$E,5,FALSE),0),"ABAIXO DO MINIMO","OK"))</f>
        <v/>
      </c>
    </row>
    <row r="226">
      <c r="A226" s="7" t="n"/>
      <c r="B226" s="7">
        <f>IFERROR(VLOOKUP(A226,Produtos!A:B,2,FALSE),"")</f>
        <v/>
      </c>
      <c r="C226" s="7" t="n"/>
      <c r="D226" s="9">
        <f>IFERROR(INDEX(Lotes!$E:$E,MATCH(1,(Lotes!$A:$A=A226)*(Lotes!$C:$C=C226),0)),"")</f>
        <v/>
      </c>
      <c r="E226" s="15">
        <f>IF(D226="","",D226-TODAY())</f>
        <v/>
      </c>
      <c r="F226" s="8">
        <f>IF(D226="","",IF(E226&lt;0,"VENCIDO",IF(E226&lt;=30,"VENCE EM &lt;= 30 DIAS",IF(E226&lt;=60,"ATENCAO (31-60 DIAS)","OK"))))</f>
        <v/>
      </c>
      <c r="G226" s="13">
        <f>SUMIFS(Lancamentos!$G:$G,Lancamentos!$C:$C,$A226,Lancamentos!$E:$E,$C226,Lancamentos!$B:$B,"ENTRADA")</f>
        <v/>
      </c>
      <c r="H226" s="13">
        <f>SUMIFS(Lancamentos!$G:$G,Lancamentos!$C:$C,$A226,Lancamentos!$E:$E,$C226,Lancamentos!$B:$B,"SAIDA_USO")</f>
        <v/>
      </c>
      <c r="I226" s="13">
        <f>SUMIFS(Lancamentos!$G:$G,Lancamentos!$C:$C,$A226,Lancamentos!$E:$E,$C226,Lancamentos!$B:$B,"SAIDA_DESCARTE")</f>
        <v/>
      </c>
      <c r="J226" s="13">
        <f>G226-H226-I226</f>
        <v/>
      </c>
      <c r="K226" s="8">
        <f>IF(A226="","",IF(J226&lt;=IFERROR(VLOOKUP(A226,Produtos!$A:$E,5,FALSE),0),"ABAIXO DO MINIMO","OK"))</f>
        <v/>
      </c>
    </row>
    <row r="227">
      <c r="A227" s="7" t="n"/>
      <c r="B227" s="7">
        <f>IFERROR(VLOOKUP(A227,Produtos!A:B,2,FALSE),"")</f>
        <v/>
      </c>
      <c r="C227" s="7" t="n"/>
      <c r="D227" s="9">
        <f>IFERROR(INDEX(Lotes!$E:$E,MATCH(1,(Lotes!$A:$A=A227)*(Lotes!$C:$C=C227),0)),"")</f>
        <v/>
      </c>
      <c r="E227" s="15">
        <f>IF(D227="","",D227-TODAY())</f>
        <v/>
      </c>
      <c r="F227" s="8">
        <f>IF(D227="","",IF(E227&lt;0,"VENCIDO",IF(E227&lt;=30,"VENCE EM &lt;= 30 DIAS",IF(E227&lt;=60,"ATENCAO (31-60 DIAS)","OK"))))</f>
        <v/>
      </c>
      <c r="G227" s="13">
        <f>SUMIFS(Lancamentos!$G:$G,Lancamentos!$C:$C,$A227,Lancamentos!$E:$E,$C227,Lancamentos!$B:$B,"ENTRADA")</f>
        <v/>
      </c>
      <c r="H227" s="13">
        <f>SUMIFS(Lancamentos!$G:$G,Lancamentos!$C:$C,$A227,Lancamentos!$E:$E,$C227,Lancamentos!$B:$B,"SAIDA_USO")</f>
        <v/>
      </c>
      <c r="I227" s="13">
        <f>SUMIFS(Lancamentos!$G:$G,Lancamentos!$C:$C,$A227,Lancamentos!$E:$E,$C227,Lancamentos!$B:$B,"SAIDA_DESCARTE")</f>
        <v/>
      </c>
      <c r="J227" s="13">
        <f>G227-H227-I227</f>
        <v/>
      </c>
      <c r="K227" s="8">
        <f>IF(A227="","",IF(J227&lt;=IFERROR(VLOOKUP(A227,Produtos!$A:$E,5,FALSE),0),"ABAIXO DO MINIMO","OK"))</f>
        <v/>
      </c>
    </row>
    <row r="228">
      <c r="A228" s="7" t="n"/>
      <c r="B228" s="7">
        <f>IFERROR(VLOOKUP(A228,Produtos!A:B,2,FALSE),"")</f>
        <v/>
      </c>
      <c r="C228" s="7" t="n"/>
      <c r="D228" s="9">
        <f>IFERROR(INDEX(Lotes!$E:$E,MATCH(1,(Lotes!$A:$A=A228)*(Lotes!$C:$C=C228),0)),"")</f>
        <v/>
      </c>
      <c r="E228" s="15">
        <f>IF(D228="","",D228-TODAY())</f>
        <v/>
      </c>
      <c r="F228" s="8">
        <f>IF(D228="","",IF(E228&lt;0,"VENCIDO",IF(E228&lt;=30,"VENCE EM &lt;= 30 DIAS",IF(E228&lt;=60,"ATENCAO (31-60 DIAS)","OK"))))</f>
        <v/>
      </c>
      <c r="G228" s="13">
        <f>SUMIFS(Lancamentos!$G:$G,Lancamentos!$C:$C,$A228,Lancamentos!$E:$E,$C228,Lancamentos!$B:$B,"ENTRADA")</f>
        <v/>
      </c>
      <c r="H228" s="13">
        <f>SUMIFS(Lancamentos!$G:$G,Lancamentos!$C:$C,$A228,Lancamentos!$E:$E,$C228,Lancamentos!$B:$B,"SAIDA_USO")</f>
        <v/>
      </c>
      <c r="I228" s="13">
        <f>SUMIFS(Lancamentos!$G:$G,Lancamentos!$C:$C,$A228,Lancamentos!$E:$E,$C228,Lancamentos!$B:$B,"SAIDA_DESCARTE")</f>
        <v/>
      </c>
      <c r="J228" s="13">
        <f>G228-H228-I228</f>
        <v/>
      </c>
      <c r="K228" s="8">
        <f>IF(A228="","",IF(J228&lt;=IFERROR(VLOOKUP(A228,Produtos!$A:$E,5,FALSE),0),"ABAIXO DO MINIMO","OK"))</f>
        <v/>
      </c>
    </row>
    <row r="229">
      <c r="A229" s="7" t="n"/>
      <c r="B229" s="7">
        <f>IFERROR(VLOOKUP(A229,Produtos!A:B,2,FALSE),"")</f>
        <v/>
      </c>
      <c r="C229" s="7" t="n"/>
      <c r="D229" s="9">
        <f>IFERROR(INDEX(Lotes!$E:$E,MATCH(1,(Lotes!$A:$A=A229)*(Lotes!$C:$C=C229),0)),"")</f>
        <v/>
      </c>
      <c r="E229" s="15">
        <f>IF(D229="","",D229-TODAY())</f>
        <v/>
      </c>
      <c r="F229" s="8">
        <f>IF(D229="","",IF(E229&lt;0,"VENCIDO",IF(E229&lt;=30,"VENCE EM &lt;= 30 DIAS",IF(E229&lt;=60,"ATENCAO (31-60 DIAS)","OK"))))</f>
        <v/>
      </c>
      <c r="G229" s="13">
        <f>SUMIFS(Lancamentos!$G:$G,Lancamentos!$C:$C,$A229,Lancamentos!$E:$E,$C229,Lancamentos!$B:$B,"ENTRADA")</f>
        <v/>
      </c>
      <c r="H229" s="13">
        <f>SUMIFS(Lancamentos!$G:$G,Lancamentos!$C:$C,$A229,Lancamentos!$E:$E,$C229,Lancamentos!$B:$B,"SAIDA_USO")</f>
        <v/>
      </c>
      <c r="I229" s="13">
        <f>SUMIFS(Lancamentos!$G:$G,Lancamentos!$C:$C,$A229,Lancamentos!$E:$E,$C229,Lancamentos!$B:$B,"SAIDA_DESCARTE")</f>
        <v/>
      </c>
      <c r="J229" s="13">
        <f>G229-H229-I229</f>
        <v/>
      </c>
      <c r="K229" s="8">
        <f>IF(A229="","",IF(J229&lt;=IFERROR(VLOOKUP(A229,Produtos!$A:$E,5,FALSE),0),"ABAIXO DO MINIMO","OK"))</f>
        <v/>
      </c>
    </row>
    <row r="230">
      <c r="A230" s="7" t="n"/>
      <c r="B230" s="7">
        <f>IFERROR(VLOOKUP(A230,Produtos!A:B,2,FALSE),"")</f>
        <v/>
      </c>
      <c r="C230" s="7" t="n"/>
      <c r="D230" s="9">
        <f>IFERROR(INDEX(Lotes!$E:$E,MATCH(1,(Lotes!$A:$A=A230)*(Lotes!$C:$C=C230),0)),"")</f>
        <v/>
      </c>
      <c r="E230" s="15">
        <f>IF(D230="","",D230-TODAY())</f>
        <v/>
      </c>
      <c r="F230" s="8">
        <f>IF(D230="","",IF(E230&lt;0,"VENCIDO",IF(E230&lt;=30,"VENCE EM &lt;= 30 DIAS",IF(E230&lt;=60,"ATENCAO (31-60 DIAS)","OK"))))</f>
        <v/>
      </c>
      <c r="G230" s="13">
        <f>SUMIFS(Lancamentos!$G:$G,Lancamentos!$C:$C,$A230,Lancamentos!$E:$E,$C230,Lancamentos!$B:$B,"ENTRADA")</f>
        <v/>
      </c>
      <c r="H230" s="13">
        <f>SUMIFS(Lancamentos!$G:$G,Lancamentos!$C:$C,$A230,Lancamentos!$E:$E,$C230,Lancamentos!$B:$B,"SAIDA_USO")</f>
        <v/>
      </c>
      <c r="I230" s="13">
        <f>SUMIFS(Lancamentos!$G:$G,Lancamentos!$C:$C,$A230,Lancamentos!$E:$E,$C230,Lancamentos!$B:$B,"SAIDA_DESCARTE")</f>
        <v/>
      </c>
      <c r="J230" s="13">
        <f>G230-H230-I230</f>
        <v/>
      </c>
      <c r="K230" s="8">
        <f>IF(A230="","",IF(J230&lt;=IFERROR(VLOOKUP(A230,Produtos!$A:$E,5,FALSE),0),"ABAIXO DO MINIMO","OK"))</f>
        <v/>
      </c>
    </row>
    <row r="231">
      <c r="A231" s="7" t="n"/>
      <c r="B231" s="7">
        <f>IFERROR(VLOOKUP(A231,Produtos!A:B,2,FALSE),"")</f>
        <v/>
      </c>
      <c r="C231" s="7" t="n"/>
      <c r="D231" s="9">
        <f>IFERROR(INDEX(Lotes!$E:$E,MATCH(1,(Lotes!$A:$A=A231)*(Lotes!$C:$C=C231),0)),"")</f>
        <v/>
      </c>
      <c r="E231" s="15">
        <f>IF(D231="","",D231-TODAY())</f>
        <v/>
      </c>
      <c r="F231" s="8">
        <f>IF(D231="","",IF(E231&lt;0,"VENCIDO",IF(E231&lt;=30,"VENCE EM &lt;= 30 DIAS",IF(E231&lt;=60,"ATENCAO (31-60 DIAS)","OK"))))</f>
        <v/>
      </c>
      <c r="G231" s="13">
        <f>SUMIFS(Lancamentos!$G:$G,Lancamentos!$C:$C,$A231,Lancamentos!$E:$E,$C231,Lancamentos!$B:$B,"ENTRADA")</f>
        <v/>
      </c>
      <c r="H231" s="13">
        <f>SUMIFS(Lancamentos!$G:$G,Lancamentos!$C:$C,$A231,Lancamentos!$E:$E,$C231,Lancamentos!$B:$B,"SAIDA_USO")</f>
        <v/>
      </c>
      <c r="I231" s="13">
        <f>SUMIFS(Lancamentos!$G:$G,Lancamentos!$C:$C,$A231,Lancamentos!$E:$E,$C231,Lancamentos!$B:$B,"SAIDA_DESCARTE")</f>
        <v/>
      </c>
      <c r="J231" s="13">
        <f>G231-H231-I231</f>
        <v/>
      </c>
      <c r="K231" s="8">
        <f>IF(A231="","",IF(J231&lt;=IFERROR(VLOOKUP(A231,Produtos!$A:$E,5,FALSE),0),"ABAIXO DO MINIMO","OK"))</f>
        <v/>
      </c>
    </row>
    <row r="232">
      <c r="A232" s="7" t="n"/>
      <c r="B232" s="7">
        <f>IFERROR(VLOOKUP(A232,Produtos!A:B,2,FALSE),"")</f>
        <v/>
      </c>
      <c r="C232" s="7" t="n"/>
      <c r="D232" s="9">
        <f>IFERROR(INDEX(Lotes!$E:$E,MATCH(1,(Lotes!$A:$A=A232)*(Lotes!$C:$C=C232),0)),"")</f>
        <v/>
      </c>
      <c r="E232" s="15">
        <f>IF(D232="","",D232-TODAY())</f>
        <v/>
      </c>
      <c r="F232" s="8">
        <f>IF(D232="","",IF(E232&lt;0,"VENCIDO",IF(E232&lt;=30,"VENCE EM &lt;= 30 DIAS",IF(E232&lt;=60,"ATENCAO (31-60 DIAS)","OK"))))</f>
        <v/>
      </c>
      <c r="G232" s="13">
        <f>SUMIFS(Lancamentos!$G:$G,Lancamentos!$C:$C,$A232,Lancamentos!$E:$E,$C232,Lancamentos!$B:$B,"ENTRADA")</f>
        <v/>
      </c>
      <c r="H232" s="13">
        <f>SUMIFS(Lancamentos!$G:$G,Lancamentos!$C:$C,$A232,Lancamentos!$E:$E,$C232,Lancamentos!$B:$B,"SAIDA_USO")</f>
        <v/>
      </c>
      <c r="I232" s="13">
        <f>SUMIFS(Lancamentos!$G:$G,Lancamentos!$C:$C,$A232,Lancamentos!$E:$E,$C232,Lancamentos!$B:$B,"SAIDA_DESCARTE")</f>
        <v/>
      </c>
      <c r="J232" s="13">
        <f>G232-H232-I232</f>
        <v/>
      </c>
      <c r="K232" s="8">
        <f>IF(A232="","",IF(J232&lt;=IFERROR(VLOOKUP(A232,Produtos!$A:$E,5,FALSE),0),"ABAIXO DO MINIMO","OK"))</f>
        <v/>
      </c>
    </row>
    <row r="233">
      <c r="A233" s="7" t="n"/>
      <c r="B233" s="7">
        <f>IFERROR(VLOOKUP(A233,Produtos!A:B,2,FALSE),"")</f>
        <v/>
      </c>
      <c r="C233" s="7" t="n"/>
      <c r="D233" s="9">
        <f>IFERROR(INDEX(Lotes!$E:$E,MATCH(1,(Lotes!$A:$A=A233)*(Lotes!$C:$C=C233),0)),"")</f>
        <v/>
      </c>
      <c r="E233" s="15">
        <f>IF(D233="","",D233-TODAY())</f>
        <v/>
      </c>
      <c r="F233" s="8">
        <f>IF(D233="","",IF(E233&lt;0,"VENCIDO",IF(E233&lt;=30,"VENCE EM &lt;= 30 DIAS",IF(E233&lt;=60,"ATENCAO (31-60 DIAS)","OK"))))</f>
        <v/>
      </c>
      <c r="G233" s="13">
        <f>SUMIFS(Lancamentos!$G:$G,Lancamentos!$C:$C,$A233,Lancamentos!$E:$E,$C233,Lancamentos!$B:$B,"ENTRADA")</f>
        <v/>
      </c>
      <c r="H233" s="13">
        <f>SUMIFS(Lancamentos!$G:$G,Lancamentos!$C:$C,$A233,Lancamentos!$E:$E,$C233,Lancamentos!$B:$B,"SAIDA_USO")</f>
        <v/>
      </c>
      <c r="I233" s="13">
        <f>SUMIFS(Lancamentos!$G:$G,Lancamentos!$C:$C,$A233,Lancamentos!$E:$E,$C233,Lancamentos!$B:$B,"SAIDA_DESCARTE")</f>
        <v/>
      </c>
      <c r="J233" s="13">
        <f>G233-H233-I233</f>
        <v/>
      </c>
      <c r="K233" s="8">
        <f>IF(A233="","",IF(J233&lt;=IFERROR(VLOOKUP(A233,Produtos!$A:$E,5,FALSE),0),"ABAIXO DO MINIMO","OK"))</f>
        <v/>
      </c>
    </row>
    <row r="234">
      <c r="A234" s="7" t="n"/>
      <c r="B234" s="7">
        <f>IFERROR(VLOOKUP(A234,Produtos!A:B,2,FALSE),"")</f>
        <v/>
      </c>
      <c r="C234" s="7" t="n"/>
      <c r="D234" s="9">
        <f>IFERROR(INDEX(Lotes!$E:$E,MATCH(1,(Lotes!$A:$A=A234)*(Lotes!$C:$C=C234),0)),"")</f>
        <v/>
      </c>
      <c r="E234" s="15">
        <f>IF(D234="","",D234-TODAY())</f>
        <v/>
      </c>
      <c r="F234" s="8">
        <f>IF(D234="","",IF(E234&lt;0,"VENCIDO",IF(E234&lt;=30,"VENCE EM &lt;= 30 DIAS",IF(E234&lt;=60,"ATENCAO (31-60 DIAS)","OK"))))</f>
        <v/>
      </c>
      <c r="G234" s="13">
        <f>SUMIFS(Lancamentos!$G:$G,Lancamentos!$C:$C,$A234,Lancamentos!$E:$E,$C234,Lancamentos!$B:$B,"ENTRADA")</f>
        <v/>
      </c>
      <c r="H234" s="13">
        <f>SUMIFS(Lancamentos!$G:$G,Lancamentos!$C:$C,$A234,Lancamentos!$E:$E,$C234,Lancamentos!$B:$B,"SAIDA_USO")</f>
        <v/>
      </c>
      <c r="I234" s="13">
        <f>SUMIFS(Lancamentos!$G:$G,Lancamentos!$C:$C,$A234,Lancamentos!$E:$E,$C234,Lancamentos!$B:$B,"SAIDA_DESCARTE")</f>
        <v/>
      </c>
      <c r="J234" s="13">
        <f>G234-H234-I234</f>
        <v/>
      </c>
      <c r="K234" s="8">
        <f>IF(A234="","",IF(J234&lt;=IFERROR(VLOOKUP(A234,Produtos!$A:$E,5,FALSE),0),"ABAIXO DO MINIMO","OK"))</f>
        <v/>
      </c>
    </row>
    <row r="235">
      <c r="A235" s="7" t="n"/>
      <c r="B235" s="7">
        <f>IFERROR(VLOOKUP(A235,Produtos!A:B,2,FALSE),"")</f>
        <v/>
      </c>
      <c r="C235" s="7" t="n"/>
      <c r="D235" s="9">
        <f>IFERROR(INDEX(Lotes!$E:$E,MATCH(1,(Lotes!$A:$A=A235)*(Lotes!$C:$C=C235),0)),"")</f>
        <v/>
      </c>
      <c r="E235" s="15">
        <f>IF(D235="","",D235-TODAY())</f>
        <v/>
      </c>
      <c r="F235" s="8">
        <f>IF(D235="","",IF(E235&lt;0,"VENCIDO",IF(E235&lt;=30,"VENCE EM &lt;= 30 DIAS",IF(E235&lt;=60,"ATENCAO (31-60 DIAS)","OK"))))</f>
        <v/>
      </c>
      <c r="G235" s="13">
        <f>SUMIFS(Lancamentos!$G:$G,Lancamentos!$C:$C,$A235,Lancamentos!$E:$E,$C235,Lancamentos!$B:$B,"ENTRADA")</f>
        <v/>
      </c>
      <c r="H235" s="13">
        <f>SUMIFS(Lancamentos!$G:$G,Lancamentos!$C:$C,$A235,Lancamentos!$E:$E,$C235,Lancamentos!$B:$B,"SAIDA_USO")</f>
        <v/>
      </c>
      <c r="I235" s="13">
        <f>SUMIFS(Lancamentos!$G:$G,Lancamentos!$C:$C,$A235,Lancamentos!$E:$E,$C235,Lancamentos!$B:$B,"SAIDA_DESCARTE")</f>
        <v/>
      </c>
      <c r="J235" s="13">
        <f>G235-H235-I235</f>
        <v/>
      </c>
      <c r="K235" s="8">
        <f>IF(A235="","",IF(J235&lt;=IFERROR(VLOOKUP(A235,Produtos!$A:$E,5,FALSE),0),"ABAIXO DO MINIMO","OK"))</f>
        <v/>
      </c>
    </row>
    <row r="236">
      <c r="A236" s="7" t="n"/>
      <c r="B236" s="7">
        <f>IFERROR(VLOOKUP(A236,Produtos!A:B,2,FALSE),"")</f>
        <v/>
      </c>
      <c r="C236" s="7" t="n"/>
      <c r="D236" s="9">
        <f>IFERROR(INDEX(Lotes!$E:$E,MATCH(1,(Lotes!$A:$A=A236)*(Lotes!$C:$C=C236),0)),"")</f>
        <v/>
      </c>
      <c r="E236" s="15">
        <f>IF(D236="","",D236-TODAY())</f>
        <v/>
      </c>
      <c r="F236" s="8">
        <f>IF(D236="","",IF(E236&lt;0,"VENCIDO",IF(E236&lt;=30,"VENCE EM &lt;= 30 DIAS",IF(E236&lt;=60,"ATENCAO (31-60 DIAS)","OK"))))</f>
        <v/>
      </c>
      <c r="G236" s="13">
        <f>SUMIFS(Lancamentos!$G:$G,Lancamentos!$C:$C,$A236,Lancamentos!$E:$E,$C236,Lancamentos!$B:$B,"ENTRADA")</f>
        <v/>
      </c>
      <c r="H236" s="13">
        <f>SUMIFS(Lancamentos!$G:$G,Lancamentos!$C:$C,$A236,Lancamentos!$E:$E,$C236,Lancamentos!$B:$B,"SAIDA_USO")</f>
        <v/>
      </c>
      <c r="I236" s="13">
        <f>SUMIFS(Lancamentos!$G:$G,Lancamentos!$C:$C,$A236,Lancamentos!$E:$E,$C236,Lancamentos!$B:$B,"SAIDA_DESCARTE")</f>
        <v/>
      </c>
      <c r="J236" s="13">
        <f>G236-H236-I236</f>
        <v/>
      </c>
      <c r="K236" s="8">
        <f>IF(A236="","",IF(J236&lt;=IFERROR(VLOOKUP(A236,Produtos!$A:$E,5,FALSE),0),"ABAIXO DO MINIMO","OK"))</f>
        <v/>
      </c>
    </row>
    <row r="237">
      <c r="A237" s="7" t="n"/>
      <c r="B237" s="7">
        <f>IFERROR(VLOOKUP(A237,Produtos!A:B,2,FALSE),"")</f>
        <v/>
      </c>
      <c r="C237" s="7" t="n"/>
      <c r="D237" s="9">
        <f>IFERROR(INDEX(Lotes!$E:$E,MATCH(1,(Lotes!$A:$A=A237)*(Lotes!$C:$C=C237),0)),"")</f>
        <v/>
      </c>
      <c r="E237" s="15">
        <f>IF(D237="","",D237-TODAY())</f>
        <v/>
      </c>
      <c r="F237" s="8">
        <f>IF(D237="","",IF(E237&lt;0,"VENCIDO",IF(E237&lt;=30,"VENCE EM &lt;= 30 DIAS",IF(E237&lt;=60,"ATENCAO (31-60 DIAS)","OK"))))</f>
        <v/>
      </c>
      <c r="G237" s="13">
        <f>SUMIFS(Lancamentos!$G:$G,Lancamentos!$C:$C,$A237,Lancamentos!$E:$E,$C237,Lancamentos!$B:$B,"ENTRADA")</f>
        <v/>
      </c>
      <c r="H237" s="13">
        <f>SUMIFS(Lancamentos!$G:$G,Lancamentos!$C:$C,$A237,Lancamentos!$E:$E,$C237,Lancamentos!$B:$B,"SAIDA_USO")</f>
        <v/>
      </c>
      <c r="I237" s="13">
        <f>SUMIFS(Lancamentos!$G:$G,Lancamentos!$C:$C,$A237,Lancamentos!$E:$E,$C237,Lancamentos!$B:$B,"SAIDA_DESCARTE")</f>
        <v/>
      </c>
      <c r="J237" s="13">
        <f>G237-H237-I237</f>
        <v/>
      </c>
      <c r="K237" s="8">
        <f>IF(A237="","",IF(J237&lt;=IFERROR(VLOOKUP(A237,Produtos!$A:$E,5,FALSE),0),"ABAIXO DO MINIMO","OK"))</f>
        <v/>
      </c>
    </row>
    <row r="238">
      <c r="A238" s="7" t="n"/>
      <c r="B238" s="7">
        <f>IFERROR(VLOOKUP(A238,Produtos!A:B,2,FALSE),"")</f>
        <v/>
      </c>
      <c r="C238" s="7" t="n"/>
      <c r="D238" s="9">
        <f>IFERROR(INDEX(Lotes!$E:$E,MATCH(1,(Lotes!$A:$A=A238)*(Lotes!$C:$C=C238),0)),"")</f>
        <v/>
      </c>
      <c r="E238" s="15">
        <f>IF(D238="","",D238-TODAY())</f>
        <v/>
      </c>
      <c r="F238" s="8">
        <f>IF(D238="","",IF(E238&lt;0,"VENCIDO",IF(E238&lt;=30,"VENCE EM &lt;= 30 DIAS",IF(E238&lt;=60,"ATENCAO (31-60 DIAS)","OK"))))</f>
        <v/>
      </c>
      <c r="G238" s="13">
        <f>SUMIFS(Lancamentos!$G:$G,Lancamentos!$C:$C,$A238,Lancamentos!$E:$E,$C238,Lancamentos!$B:$B,"ENTRADA")</f>
        <v/>
      </c>
      <c r="H238" s="13">
        <f>SUMIFS(Lancamentos!$G:$G,Lancamentos!$C:$C,$A238,Lancamentos!$E:$E,$C238,Lancamentos!$B:$B,"SAIDA_USO")</f>
        <v/>
      </c>
      <c r="I238" s="13">
        <f>SUMIFS(Lancamentos!$G:$G,Lancamentos!$C:$C,$A238,Lancamentos!$E:$E,$C238,Lancamentos!$B:$B,"SAIDA_DESCARTE")</f>
        <v/>
      </c>
      <c r="J238" s="13">
        <f>G238-H238-I238</f>
        <v/>
      </c>
      <c r="K238" s="8">
        <f>IF(A238="","",IF(J238&lt;=IFERROR(VLOOKUP(A238,Produtos!$A:$E,5,FALSE),0),"ABAIXO DO MINIMO","OK"))</f>
        <v/>
      </c>
    </row>
    <row r="239">
      <c r="A239" s="7" t="n"/>
      <c r="B239" s="7">
        <f>IFERROR(VLOOKUP(A239,Produtos!A:B,2,FALSE),"")</f>
        <v/>
      </c>
      <c r="C239" s="7" t="n"/>
      <c r="D239" s="9">
        <f>IFERROR(INDEX(Lotes!$E:$E,MATCH(1,(Lotes!$A:$A=A239)*(Lotes!$C:$C=C239),0)),"")</f>
        <v/>
      </c>
      <c r="E239" s="15">
        <f>IF(D239="","",D239-TODAY())</f>
        <v/>
      </c>
      <c r="F239" s="8">
        <f>IF(D239="","",IF(E239&lt;0,"VENCIDO",IF(E239&lt;=30,"VENCE EM &lt;= 30 DIAS",IF(E239&lt;=60,"ATENCAO (31-60 DIAS)","OK"))))</f>
        <v/>
      </c>
      <c r="G239" s="13">
        <f>SUMIFS(Lancamentos!$G:$G,Lancamentos!$C:$C,$A239,Lancamentos!$E:$E,$C239,Lancamentos!$B:$B,"ENTRADA")</f>
        <v/>
      </c>
      <c r="H239" s="13">
        <f>SUMIFS(Lancamentos!$G:$G,Lancamentos!$C:$C,$A239,Lancamentos!$E:$E,$C239,Lancamentos!$B:$B,"SAIDA_USO")</f>
        <v/>
      </c>
      <c r="I239" s="13">
        <f>SUMIFS(Lancamentos!$G:$G,Lancamentos!$C:$C,$A239,Lancamentos!$E:$E,$C239,Lancamentos!$B:$B,"SAIDA_DESCARTE")</f>
        <v/>
      </c>
      <c r="J239" s="13">
        <f>G239-H239-I239</f>
        <v/>
      </c>
      <c r="K239" s="8">
        <f>IF(A239="","",IF(J239&lt;=IFERROR(VLOOKUP(A239,Produtos!$A:$E,5,FALSE),0),"ABAIXO DO MINIMO","OK"))</f>
        <v/>
      </c>
    </row>
    <row r="240">
      <c r="A240" s="7" t="n"/>
      <c r="B240" s="7">
        <f>IFERROR(VLOOKUP(A240,Produtos!A:B,2,FALSE),"")</f>
        <v/>
      </c>
      <c r="C240" s="7" t="n"/>
      <c r="D240" s="9">
        <f>IFERROR(INDEX(Lotes!$E:$E,MATCH(1,(Lotes!$A:$A=A240)*(Lotes!$C:$C=C240),0)),"")</f>
        <v/>
      </c>
      <c r="E240" s="15">
        <f>IF(D240="","",D240-TODAY())</f>
        <v/>
      </c>
      <c r="F240" s="8">
        <f>IF(D240="","",IF(E240&lt;0,"VENCIDO",IF(E240&lt;=30,"VENCE EM &lt;= 30 DIAS",IF(E240&lt;=60,"ATENCAO (31-60 DIAS)","OK"))))</f>
        <v/>
      </c>
      <c r="G240" s="13">
        <f>SUMIFS(Lancamentos!$G:$G,Lancamentos!$C:$C,$A240,Lancamentos!$E:$E,$C240,Lancamentos!$B:$B,"ENTRADA")</f>
        <v/>
      </c>
      <c r="H240" s="13">
        <f>SUMIFS(Lancamentos!$G:$G,Lancamentos!$C:$C,$A240,Lancamentos!$E:$E,$C240,Lancamentos!$B:$B,"SAIDA_USO")</f>
        <v/>
      </c>
      <c r="I240" s="13">
        <f>SUMIFS(Lancamentos!$G:$G,Lancamentos!$C:$C,$A240,Lancamentos!$E:$E,$C240,Lancamentos!$B:$B,"SAIDA_DESCARTE")</f>
        <v/>
      </c>
      <c r="J240" s="13">
        <f>G240-H240-I240</f>
        <v/>
      </c>
      <c r="K240" s="8">
        <f>IF(A240="","",IF(J240&lt;=IFERROR(VLOOKUP(A240,Produtos!$A:$E,5,FALSE),0),"ABAIXO DO MINIMO","OK"))</f>
        <v/>
      </c>
    </row>
    <row r="241">
      <c r="A241" s="7" t="n"/>
      <c r="B241" s="7">
        <f>IFERROR(VLOOKUP(A241,Produtos!A:B,2,FALSE),"")</f>
        <v/>
      </c>
      <c r="C241" s="7" t="n"/>
      <c r="D241" s="9">
        <f>IFERROR(INDEX(Lotes!$E:$E,MATCH(1,(Lotes!$A:$A=A241)*(Lotes!$C:$C=C241),0)),"")</f>
        <v/>
      </c>
      <c r="E241" s="15">
        <f>IF(D241="","",D241-TODAY())</f>
        <v/>
      </c>
      <c r="F241" s="8">
        <f>IF(D241="","",IF(E241&lt;0,"VENCIDO",IF(E241&lt;=30,"VENCE EM &lt;= 30 DIAS",IF(E241&lt;=60,"ATENCAO (31-60 DIAS)","OK"))))</f>
        <v/>
      </c>
      <c r="G241" s="13">
        <f>SUMIFS(Lancamentos!$G:$G,Lancamentos!$C:$C,$A241,Lancamentos!$E:$E,$C241,Lancamentos!$B:$B,"ENTRADA")</f>
        <v/>
      </c>
      <c r="H241" s="13">
        <f>SUMIFS(Lancamentos!$G:$G,Lancamentos!$C:$C,$A241,Lancamentos!$E:$E,$C241,Lancamentos!$B:$B,"SAIDA_USO")</f>
        <v/>
      </c>
      <c r="I241" s="13">
        <f>SUMIFS(Lancamentos!$G:$G,Lancamentos!$C:$C,$A241,Lancamentos!$E:$E,$C241,Lancamentos!$B:$B,"SAIDA_DESCARTE")</f>
        <v/>
      </c>
      <c r="J241" s="13">
        <f>G241-H241-I241</f>
        <v/>
      </c>
      <c r="K241" s="8">
        <f>IF(A241="","",IF(J241&lt;=IFERROR(VLOOKUP(A241,Produtos!$A:$E,5,FALSE),0),"ABAIXO DO MINIMO","OK"))</f>
        <v/>
      </c>
    </row>
    <row r="242">
      <c r="A242" s="7" t="n"/>
      <c r="B242" s="7">
        <f>IFERROR(VLOOKUP(A242,Produtos!A:B,2,FALSE),"")</f>
        <v/>
      </c>
      <c r="C242" s="7" t="n"/>
      <c r="D242" s="9">
        <f>IFERROR(INDEX(Lotes!$E:$E,MATCH(1,(Lotes!$A:$A=A242)*(Lotes!$C:$C=C242),0)),"")</f>
        <v/>
      </c>
      <c r="E242" s="15">
        <f>IF(D242="","",D242-TODAY())</f>
        <v/>
      </c>
      <c r="F242" s="8">
        <f>IF(D242="","",IF(E242&lt;0,"VENCIDO",IF(E242&lt;=30,"VENCE EM &lt;= 30 DIAS",IF(E242&lt;=60,"ATENCAO (31-60 DIAS)","OK"))))</f>
        <v/>
      </c>
      <c r="G242" s="13">
        <f>SUMIFS(Lancamentos!$G:$G,Lancamentos!$C:$C,$A242,Lancamentos!$E:$E,$C242,Lancamentos!$B:$B,"ENTRADA")</f>
        <v/>
      </c>
      <c r="H242" s="13">
        <f>SUMIFS(Lancamentos!$G:$G,Lancamentos!$C:$C,$A242,Lancamentos!$E:$E,$C242,Lancamentos!$B:$B,"SAIDA_USO")</f>
        <v/>
      </c>
      <c r="I242" s="13">
        <f>SUMIFS(Lancamentos!$G:$G,Lancamentos!$C:$C,$A242,Lancamentos!$E:$E,$C242,Lancamentos!$B:$B,"SAIDA_DESCARTE")</f>
        <v/>
      </c>
      <c r="J242" s="13">
        <f>G242-H242-I242</f>
        <v/>
      </c>
      <c r="K242" s="8">
        <f>IF(A242="","",IF(J242&lt;=IFERROR(VLOOKUP(A242,Produtos!$A:$E,5,FALSE),0),"ABAIXO DO MINIMO","OK"))</f>
        <v/>
      </c>
    </row>
    <row r="243">
      <c r="A243" s="7" t="n"/>
      <c r="B243" s="7">
        <f>IFERROR(VLOOKUP(A243,Produtos!A:B,2,FALSE),"")</f>
        <v/>
      </c>
      <c r="C243" s="7" t="n"/>
      <c r="D243" s="9">
        <f>IFERROR(INDEX(Lotes!$E:$E,MATCH(1,(Lotes!$A:$A=A243)*(Lotes!$C:$C=C243),0)),"")</f>
        <v/>
      </c>
      <c r="E243" s="15">
        <f>IF(D243="","",D243-TODAY())</f>
        <v/>
      </c>
      <c r="F243" s="8">
        <f>IF(D243="","",IF(E243&lt;0,"VENCIDO",IF(E243&lt;=30,"VENCE EM &lt;= 30 DIAS",IF(E243&lt;=60,"ATENCAO (31-60 DIAS)","OK"))))</f>
        <v/>
      </c>
      <c r="G243" s="13">
        <f>SUMIFS(Lancamentos!$G:$G,Lancamentos!$C:$C,$A243,Lancamentos!$E:$E,$C243,Lancamentos!$B:$B,"ENTRADA")</f>
        <v/>
      </c>
      <c r="H243" s="13">
        <f>SUMIFS(Lancamentos!$G:$G,Lancamentos!$C:$C,$A243,Lancamentos!$E:$E,$C243,Lancamentos!$B:$B,"SAIDA_USO")</f>
        <v/>
      </c>
      <c r="I243" s="13">
        <f>SUMIFS(Lancamentos!$G:$G,Lancamentos!$C:$C,$A243,Lancamentos!$E:$E,$C243,Lancamentos!$B:$B,"SAIDA_DESCARTE")</f>
        <v/>
      </c>
      <c r="J243" s="13">
        <f>G243-H243-I243</f>
        <v/>
      </c>
      <c r="K243" s="8">
        <f>IF(A243="","",IF(J243&lt;=IFERROR(VLOOKUP(A243,Produtos!$A:$E,5,FALSE),0),"ABAIXO DO MINIMO","OK"))</f>
        <v/>
      </c>
    </row>
    <row r="244">
      <c r="A244" s="7" t="n"/>
      <c r="B244" s="7">
        <f>IFERROR(VLOOKUP(A244,Produtos!A:B,2,FALSE),"")</f>
        <v/>
      </c>
      <c r="C244" s="7" t="n"/>
      <c r="D244" s="9">
        <f>IFERROR(INDEX(Lotes!$E:$E,MATCH(1,(Lotes!$A:$A=A244)*(Lotes!$C:$C=C244),0)),"")</f>
        <v/>
      </c>
      <c r="E244" s="15">
        <f>IF(D244="","",D244-TODAY())</f>
        <v/>
      </c>
      <c r="F244" s="8">
        <f>IF(D244="","",IF(E244&lt;0,"VENCIDO",IF(E244&lt;=30,"VENCE EM &lt;= 30 DIAS",IF(E244&lt;=60,"ATENCAO (31-60 DIAS)","OK"))))</f>
        <v/>
      </c>
      <c r="G244" s="13">
        <f>SUMIFS(Lancamentos!$G:$G,Lancamentos!$C:$C,$A244,Lancamentos!$E:$E,$C244,Lancamentos!$B:$B,"ENTRADA")</f>
        <v/>
      </c>
      <c r="H244" s="13">
        <f>SUMIFS(Lancamentos!$G:$G,Lancamentos!$C:$C,$A244,Lancamentos!$E:$E,$C244,Lancamentos!$B:$B,"SAIDA_USO")</f>
        <v/>
      </c>
      <c r="I244" s="13">
        <f>SUMIFS(Lancamentos!$G:$G,Lancamentos!$C:$C,$A244,Lancamentos!$E:$E,$C244,Lancamentos!$B:$B,"SAIDA_DESCARTE")</f>
        <v/>
      </c>
      <c r="J244" s="13">
        <f>G244-H244-I244</f>
        <v/>
      </c>
      <c r="K244" s="8">
        <f>IF(A244="","",IF(J244&lt;=IFERROR(VLOOKUP(A244,Produtos!$A:$E,5,FALSE),0),"ABAIXO DO MINIMO","OK"))</f>
        <v/>
      </c>
    </row>
    <row r="245">
      <c r="A245" s="7" t="n"/>
      <c r="B245" s="7">
        <f>IFERROR(VLOOKUP(A245,Produtos!A:B,2,FALSE),"")</f>
        <v/>
      </c>
      <c r="C245" s="7" t="n"/>
      <c r="D245" s="9">
        <f>IFERROR(INDEX(Lotes!$E:$E,MATCH(1,(Lotes!$A:$A=A245)*(Lotes!$C:$C=C245),0)),"")</f>
        <v/>
      </c>
      <c r="E245" s="15">
        <f>IF(D245="","",D245-TODAY())</f>
        <v/>
      </c>
      <c r="F245" s="8">
        <f>IF(D245="","",IF(E245&lt;0,"VENCIDO",IF(E245&lt;=30,"VENCE EM &lt;= 30 DIAS",IF(E245&lt;=60,"ATENCAO (31-60 DIAS)","OK"))))</f>
        <v/>
      </c>
      <c r="G245" s="13">
        <f>SUMIFS(Lancamentos!$G:$G,Lancamentos!$C:$C,$A245,Lancamentos!$E:$E,$C245,Lancamentos!$B:$B,"ENTRADA")</f>
        <v/>
      </c>
      <c r="H245" s="13">
        <f>SUMIFS(Lancamentos!$G:$G,Lancamentos!$C:$C,$A245,Lancamentos!$E:$E,$C245,Lancamentos!$B:$B,"SAIDA_USO")</f>
        <v/>
      </c>
      <c r="I245" s="13">
        <f>SUMIFS(Lancamentos!$G:$G,Lancamentos!$C:$C,$A245,Lancamentos!$E:$E,$C245,Lancamentos!$B:$B,"SAIDA_DESCARTE")</f>
        <v/>
      </c>
      <c r="J245" s="13">
        <f>G245-H245-I245</f>
        <v/>
      </c>
      <c r="K245" s="8">
        <f>IF(A245="","",IF(J245&lt;=IFERROR(VLOOKUP(A245,Produtos!$A:$E,5,FALSE),0),"ABAIXO DO MINIMO","OK"))</f>
        <v/>
      </c>
    </row>
    <row r="246">
      <c r="A246" s="7" t="n"/>
      <c r="B246" s="7">
        <f>IFERROR(VLOOKUP(A246,Produtos!A:B,2,FALSE),"")</f>
        <v/>
      </c>
      <c r="C246" s="7" t="n"/>
      <c r="D246" s="9">
        <f>IFERROR(INDEX(Lotes!$E:$E,MATCH(1,(Lotes!$A:$A=A246)*(Lotes!$C:$C=C246),0)),"")</f>
        <v/>
      </c>
      <c r="E246" s="15">
        <f>IF(D246="","",D246-TODAY())</f>
        <v/>
      </c>
      <c r="F246" s="8">
        <f>IF(D246="","",IF(E246&lt;0,"VENCIDO",IF(E246&lt;=30,"VENCE EM &lt;= 30 DIAS",IF(E246&lt;=60,"ATENCAO (31-60 DIAS)","OK"))))</f>
        <v/>
      </c>
      <c r="G246" s="13">
        <f>SUMIFS(Lancamentos!$G:$G,Lancamentos!$C:$C,$A246,Lancamentos!$E:$E,$C246,Lancamentos!$B:$B,"ENTRADA")</f>
        <v/>
      </c>
      <c r="H246" s="13">
        <f>SUMIFS(Lancamentos!$G:$G,Lancamentos!$C:$C,$A246,Lancamentos!$E:$E,$C246,Lancamentos!$B:$B,"SAIDA_USO")</f>
        <v/>
      </c>
      <c r="I246" s="13">
        <f>SUMIFS(Lancamentos!$G:$G,Lancamentos!$C:$C,$A246,Lancamentos!$E:$E,$C246,Lancamentos!$B:$B,"SAIDA_DESCARTE")</f>
        <v/>
      </c>
      <c r="J246" s="13">
        <f>G246-H246-I246</f>
        <v/>
      </c>
      <c r="K246" s="8">
        <f>IF(A246="","",IF(J246&lt;=IFERROR(VLOOKUP(A246,Produtos!$A:$E,5,FALSE),0),"ABAIXO DO MINIMO","OK"))</f>
        <v/>
      </c>
    </row>
    <row r="247">
      <c r="A247" s="7" t="n"/>
      <c r="B247" s="7">
        <f>IFERROR(VLOOKUP(A247,Produtos!A:B,2,FALSE),"")</f>
        <v/>
      </c>
      <c r="C247" s="7" t="n"/>
      <c r="D247" s="9">
        <f>IFERROR(INDEX(Lotes!$E:$E,MATCH(1,(Lotes!$A:$A=A247)*(Lotes!$C:$C=C247),0)),"")</f>
        <v/>
      </c>
      <c r="E247" s="15">
        <f>IF(D247="","",D247-TODAY())</f>
        <v/>
      </c>
      <c r="F247" s="8">
        <f>IF(D247="","",IF(E247&lt;0,"VENCIDO",IF(E247&lt;=30,"VENCE EM &lt;= 30 DIAS",IF(E247&lt;=60,"ATENCAO (31-60 DIAS)","OK"))))</f>
        <v/>
      </c>
      <c r="G247" s="13">
        <f>SUMIFS(Lancamentos!$G:$G,Lancamentos!$C:$C,$A247,Lancamentos!$E:$E,$C247,Lancamentos!$B:$B,"ENTRADA")</f>
        <v/>
      </c>
      <c r="H247" s="13">
        <f>SUMIFS(Lancamentos!$G:$G,Lancamentos!$C:$C,$A247,Lancamentos!$E:$E,$C247,Lancamentos!$B:$B,"SAIDA_USO")</f>
        <v/>
      </c>
      <c r="I247" s="13">
        <f>SUMIFS(Lancamentos!$G:$G,Lancamentos!$C:$C,$A247,Lancamentos!$E:$E,$C247,Lancamentos!$B:$B,"SAIDA_DESCARTE")</f>
        <v/>
      </c>
      <c r="J247" s="13">
        <f>G247-H247-I247</f>
        <v/>
      </c>
      <c r="K247" s="8">
        <f>IF(A247="","",IF(J247&lt;=IFERROR(VLOOKUP(A247,Produtos!$A:$E,5,FALSE),0),"ABAIXO DO MINIMO","OK"))</f>
        <v/>
      </c>
    </row>
    <row r="248">
      <c r="A248" s="7" t="n"/>
      <c r="B248" s="7">
        <f>IFERROR(VLOOKUP(A248,Produtos!A:B,2,FALSE),"")</f>
        <v/>
      </c>
      <c r="C248" s="7" t="n"/>
      <c r="D248" s="9">
        <f>IFERROR(INDEX(Lotes!$E:$E,MATCH(1,(Lotes!$A:$A=A248)*(Lotes!$C:$C=C248),0)),"")</f>
        <v/>
      </c>
      <c r="E248" s="15">
        <f>IF(D248="","",D248-TODAY())</f>
        <v/>
      </c>
      <c r="F248" s="8">
        <f>IF(D248="","",IF(E248&lt;0,"VENCIDO",IF(E248&lt;=30,"VENCE EM &lt;= 30 DIAS",IF(E248&lt;=60,"ATENCAO (31-60 DIAS)","OK"))))</f>
        <v/>
      </c>
      <c r="G248" s="13">
        <f>SUMIFS(Lancamentos!$G:$G,Lancamentos!$C:$C,$A248,Lancamentos!$E:$E,$C248,Lancamentos!$B:$B,"ENTRADA")</f>
        <v/>
      </c>
      <c r="H248" s="13">
        <f>SUMIFS(Lancamentos!$G:$G,Lancamentos!$C:$C,$A248,Lancamentos!$E:$E,$C248,Lancamentos!$B:$B,"SAIDA_USO")</f>
        <v/>
      </c>
      <c r="I248" s="13">
        <f>SUMIFS(Lancamentos!$G:$G,Lancamentos!$C:$C,$A248,Lancamentos!$E:$E,$C248,Lancamentos!$B:$B,"SAIDA_DESCARTE")</f>
        <v/>
      </c>
      <c r="J248" s="13">
        <f>G248-H248-I248</f>
        <v/>
      </c>
      <c r="K248" s="8">
        <f>IF(A248="","",IF(J248&lt;=IFERROR(VLOOKUP(A248,Produtos!$A:$E,5,FALSE),0),"ABAIXO DO MINIMO","OK"))</f>
        <v/>
      </c>
    </row>
    <row r="249">
      <c r="A249" s="7" t="n"/>
      <c r="B249" s="7">
        <f>IFERROR(VLOOKUP(A249,Produtos!A:B,2,FALSE),"")</f>
        <v/>
      </c>
      <c r="C249" s="7" t="n"/>
      <c r="D249" s="9">
        <f>IFERROR(INDEX(Lotes!$E:$E,MATCH(1,(Lotes!$A:$A=A249)*(Lotes!$C:$C=C249),0)),"")</f>
        <v/>
      </c>
      <c r="E249" s="15">
        <f>IF(D249="","",D249-TODAY())</f>
        <v/>
      </c>
      <c r="F249" s="8">
        <f>IF(D249="","",IF(E249&lt;0,"VENCIDO",IF(E249&lt;=30,"VENCE EM &lt;= 30 DIAS",IF(E249&lt;=60,"ATENCAO (31-60 DIAS)","OK"))))</f>
        <v/>
      </c>
      <c r="G249" s="13">
        <f>SUMIFS(Lancamentos!$G:$G,Lancamentos!$C:$C,$A249,Lancamentos!$E:$E,$C249,Lancamentos!$B:$B,"ENTRADA")</f>
        <v/>
      </c>
      <c r="H249" s="13">
        <f>SUMIFS(Lancamentos!$G:$G,Lancamentos!$C:$C,$A249,Lancamentos!$E:$E,$C249,Lancamentos!$B:$B,"SAIDA_USO")</f>
        <v/>
      </c>
      <c r="I249" s="13">
        <f>SUMIFS(Lancamentos!$G:$G,Lancamentos!$C:$C,$A249,Lancamentos!$E:$E,$C249,Lancamentos!$B:$B,"SAIDA_DESCARTE")</f>
        <v/>
      </c>
      <c r="J249" s="13">
        <f>G249-H249-I249</f>
        <v/>
      </c>
      <c r="K249" s="8">
        <f>IF(A249="","",IF(J249&lt;=IFERROR(VLOOKUP(A249,Produtos!$A:$E,5,FALSE),0),"ABAIXO DO MINIMO","OK"))</f>
        <v/>
      </c>
    </row>
    <row r="250">
      <c r="A250" s="7" t="n"/>
      <c r="B250" s="7">
        <f>IFERROR(VLOOKUP(A250,Produtos!A:B,2,FALSE),"")</f>
        <v/>
      </c>
      <c r="C250" s="7" t="n"/>
      <c r="D250" s="9">
        <f>IFERROR(INDEX(Lotes!$E:$E,MATCH(1,(Lotes!$A:$A=A250)*(Lotes!$C:$C=C250),0)),"")</f>
        <v/>
      </c>
      <c r="E250" s="15">
        <f>IF(D250="","",D250-TODAY())</f>
        <v/>
      </c>
      <c r="F250" s="8">
        <f>IF(D250="","",IF(E250&lt;0,"VENCIDO",IF(E250&lt;=30,"VENCE EM &lt;= 30 DIAS",IF(E250&lt;=60,"ATENCAO (31-60 DIAS)","OK"))))</f>
        <v/>
      </c>
      <c r="G250" s="13">
        <f>SUMIFS(Lancamentos!$G:$G,Lancamentos!$C:$C,$A250,Lancamentos!$E:$E,$C250,Lancamentos!$B:$B,"ENTRADA")</f>
        <v/>
      </c>
      <c r="H250" s="13">
        <f>SUMIFS(Lancamentos!$G:$G,Lancamentos!$C:$C,$A250,Lancamentos!$E:$E,$C250,Lancamentos!$B:$B,"SAIDA_USO")</f>
        <v/>
      </c>
      <c r="I250" s="13">
        <f>SUMIFS(Lancamentos!$G:$G,Lancamentos!$C:$C,$A250,Lancamentos!$E:$E,$C250,Lancamentos!$B:$B,"SAIDA_DESCARTE")</f>
        <v/>
      </c>
      <c r="J250" s="13">
        <f>G250-H250-I250</f>
        <v/>
      </c>
      <c r="K250" s="8">
        <f>IF(A250="","",IF(J250&lt;=IFERROR(VLOOKUP(A250,Produtos!$A:$E,5,FALSE),0),"ABAIXO DO MINIMO","OK"))</f>
        <v/>
      </c>
    </row>
    <row r="251">
      <c r="A251" s="7" t="n"/>
      <c r="B251" s="7">
        <f>IFERROR(VLOOKUP(A251,Produtos!A:B,2,FALSE),"")</f>
        <v/>
      </c>
      <c r="C251" s="7" t="n"/>
      <c r="D251" s="9">
        <f>IFERROR(INDEX(Lotes!$E:$E,MATCH(1,(Lotes!$A:$A=A251)*(Lotes!$C:$C=C251),0)),"")</f>
        <v/>
      </c>
      <c r="E251" s="15">
        <f>IF(D251="","",D251-TODAY())</f>
        <v/>
      </c>
      <c r="F251" s="8">
        <f>IF(D251="","",IF(E251&lt;0,"VENCIDO",IF(E251&lt;=30,"VENCE EM &lt;= 30 DIAS",IF(E251&lt;=60,"ATENCAO (31-60 DIAS)","OK"))))</f>
        <v/>
      </c>
      <c r="G251" s="13">
        <f>SUMIFS(Lancamentos!$G:$G,Lancamentos!$C:$C,$A251,Lancamentos!$E:$E,$C251,Lancamentos!$B:$B,"ENTRADA")</f>
        <v/>
      </c>
      <c r="H251" s="13">
        <f>SUMIFS(Lancamentos!$G:$G,Lancamentos!$C:$C,$A251,Lancamentos!$E:$E,$C251,Lancamentos!$B:$B,"SAIDA_USO")</f>
        <v/>
      </c>
      <c r="I251" s="13">
        <f>SUMIFS(Lancamentos!$G:$G,Lancamentos!$C:$C,$A251,Lancamentos!$E:$E,$C251,Lancamentos!$B:$B,"SAIDA_DESCARTE")</f>
        <v/>
      </c>
      <c r="J251" s="13">
        <f>G251-H251-I251</f>
        <v/>
      </c>
      <c r="K251" s="8">
        <f>IF(A251="","",IF(J251&lt;=IFERROR(VLOOKUP(A251,Produtos!$A:$E,5,FALSE),0),"ABAIXO DO MINIMO","OK"))</f>
        <v/>
      </c>
    </row>
    <row r="252">
      <c r="A252" s="7" t="n"/>
      <c r="B252" s="7">
        <f>IFERROR(VLOOKUP(A252,Produtos!A:B,2,FALSE),"")</f>
        <v/>
      </c>
      <c r="C252" s="7" t="n"/>
      <c r="D252" s="9">
        <f>IFERROR(INDEX(Lotes!$E:$E,MATCH(1,(Lotes!$A:$A=A252)*(Lotes!$C:$C=C252),0)),"")</f>
        <v/>
      </c>
      <c r="E252" s="15">
        <f>IF(D252="","",D252-TODAY())</f>
        <v/>
      </c>
      <c r="F252" s="8">
        <f>IF(D252="","",IF(E252&lt;0,"VENCIDO",IF(E252&lt;=30,"VENCE EM &lt;= 30 DIAS",IF(E252&lt;=60,"ATENCAO (31-60 DIAS)","OK"))))</f>
        <v/>
      </c>
      <c r="G252" s="13">
        <f>SUMIFS(Lancamentos!$G:$G,Lancamentos!$C:$C,$A252,Lancamentos!$E:$E,$C252,Lancamentos!$B:$B,"ENTRADA")</f>
        <v/>
      </c>
      <c r="H252" s="13">
        <f>SUMIFS(Lancamentos!$G:$G,Lancamentos!$C:$C,$A252,Lancamentos!$E:$E,$C252,Lancamentos!$B:$B,"SAIDA_USO")</f>
        <v/>
      </c>
      <c r="I252" s="13">
        <f>SUMIFS(Lancamentos!$G:$G,Lancamentos!$C:$C,$A252,Lancamentos!$E:$E,$C252,Lancamentos!$B:$B,"SAIDA_DESCARTE")</f>
        <v/>
      </c>
      <c r="J252" s="13">
        <f>G252-H252-I252</f>
        <v/>
      </c>
      <c r="K252" s="8">
        <f>IF(A252="","",IF(J252&lt;=IFERROR(VLOOKUP(A252,Produtos!$A:$E,5,FALSE),0),"ABAIXO DO MINIMO","OK"))</f>
        <v/>
      </c>
    </row>
    <row r="253">
      <c r="A253" s="7" t="n"/>
      <c r="B253" s="7">
        <f>IFERROR(VLOOKUP(A253,Produtos!A:B,2,FALSE),"")</f>
        <v/>
      </c>
      <c r="C253" s="7" t="n"/>
      <c r="D253" s="9">
        <f>IFERROR(INDEX(Lotes!$E:$E,MATCH(1,(Lotes!$A:$A=A253)*(Lotes!$C:$C=C253),0)),"")</f>
        <v/>
      </c>
      <c r="E253" s="15">
        <f>IF(D253="","",D253-TODAY())</f>
        <v/>
      </c>
      <c r="F253" s="8">
        <f>IF(D253="","",IF(E253&lt;0,"VENCIDO",IF(E253&lt;=30,"VENCE EM &lt;= 30 DIAS",IF(E253&lt;=60,"ATENCAO (31-60 DIAS)","OK"))))</f>
        <v/>
      </c>
      <c r="G253" s="13">
        <f>SUMIFS(Lancamentos!$G:$G,Lancamentos!$C:$C,$A253,Lancamentos!$E:$E,$C253,Lancamentos!$B:$B,"ENTRADA")</f>
        <v/>
      </c>
      <c r="H253" s="13">
        <f>SUMIFS(Lancamentos!$G:$G,Lancamentos!$C:$C,$A253,Lancamentos!$E:$E,$C253,Lancamentos!$B:$B,"SAIDA_USO")</f>
        <v/>
      </c>
      <c r="I253" s="13">
        <f>SUMIFS(Lancamentos!$G:$G,Lancamentos!$C:$C,$A253,Lancamentos!$E:$E,$C253,Lancamentos!$B:$B,"SAIDA_DESCARTE")</f>
        <v/>
      </c>
      <c r="J253" s="13">
        <f>G253-H253-I253</f>
        <v/>
      </c>
      <c r="K253" s="8">
        <f>IF(A253="","",IF(J253&lt;=IFERROR(VLOOKUP(A253,Produtos!$A:$E,5,FALSE),0),"ABAIXO DO MINIMO","OK"))</f>
        <v/>
      </c>
    </row>
    <row r="254">
      <c r="A254" s="7" t="n"/>
      <c r="B254" s="7">
        <f>IFERROR(VLOOKUP(A254,Produtos!A:B,2,FALSE),"")</f>
        <v/>
      </c>
      <c r="C254" s="7" t="n"/>
      <c r="D254" s="9">
        <f>IFERROR(INDEX(Lotes!$E:$E,MATCH(1,(Lotes!$A:$A=A254)*(Lotes!$C:$C=C254),0)),"")</f>
        <v/>
      </c>
      <c r="E254" s="15">
        <f>IF(D254="","",D254-TODAY())</f>
        <v/>
      </c>
      <c r="F254" s="8">
        <f>IF(D254="","",IF(E254&lt;0,"VENCIDO",IF(E254&lt;=30,"VENCE EM &lt;= 30 DIAS",IF(E254&lt;=60,"ATENCAO (31-60 DIAS)","OK"))))</f>
        <v/>
      </c>
      <c r="G254" s="13">
        <f>SUMIFS(Lancamentos!$G:$G,Lancamentos!$C:$C,$A254,Lancamentos!$E:$E,$C254,Lancamentos!$B:$B,"ENTRADA")</f>
        <v/>
      </c>
      <c r="H254" s="13">
        <f>SUMIFS(Lancamentos!$G:$G,Lancamentos!$C:$C,$A254,Lancamentos!$E:$E,$C254,Lancamentos!$B:$B,"SAIDA_USO")</f>
        <v/>
      </c>
      <c r="I254" s="13">
        <f>SUMIFS(Lancamentos!$G:$G,Lancamentos!$C:$C,$A254,Lancamentos!$E:$E,$C254,Lancamentos!$B:$B,"SAIDA_DESCARTE")</f>
        <v/>
      </c>
      <c r="J254" s="13">
        <f>G254-H254-I254</f>
        <v/>
      </c>
      <c r="K254" s="8">
        <f>IF(A254="","",IF(J254&lt;=IFERROR(VLOOKUP(A254,Produtos!$A:$E,5,FALSE),0),"ABAIXO DO MINIMO","OK"))</f>
        <v/>
      </c>
    </row>
    <row r="255">
      <c r="A255" s="7" t="n"/>
      <c r="B255" s="7">
        <f>IFERROR(VLOOKUP(A255,Produtos!A:B,2,FALSE),"")</f>
        <v/>
      </c>
      <c r="C255" s="7" t="n"/>
      <c r="D255" s="9">
        <f>IFERROR(INDEX(Lotes!$E:$E,MATCH(1,(Lotes!$A:$A=A255)*(Lotes!$C:$C=C255),0)),"")</f>
        <v/>
      </c>
      <c r="E255" s="15">
        <f>IF(D255="","",D255-TODAY())</f>
        <v/>
      </c>
      <c r="F255" s="8">
        <f>IF(D255="","",IF(E255&lt;0,"VENCIDO",IF(E255&lt;=30,"VENCE EM &lt;= 30 DIAS",IF(E255&lt;=60,"ATENCAO (31-60 DIAS)","OK"))))</f>
        <v/>
      </c>
      <c r="G255" s="13">
        <f>SUMIFS(Lancamentos!$G:$G,Lancamentos!$C:$C,$A255,Lancamentos!$E:$E,$C255,Lancamentos!$B:$B,"ENTRADA")</f>
        <v/>
      </c>
      <c r="H255" s="13">
        <f>SUMIFS(Lancamentos!$G:$G,Lancamentos!$C:$C,$A255,Lancamentos!$E:$E,$C255,Lancamentos!$B:$B,"SAIDA_USO")</f>
        <v/>
      </c>
      <c r="I255" s="13">
        <f>SUMIFS(Lancamentos!$G:$G,Lancamentos!$C:$C,$A255,Lancamentos!$E:$E,$C255,Lancamentos!$B:$B,"SAIDA_DESCARTE")</f>
        <v/>
      </c>
      <c r="J255" s="13">
        <f>G255-H255-I255</f>
        <v/>
      </c>
      <c r="K255" s="8">
        <f>IF(A255="","",IF(J255&lt;=IFERROR(VLOOKUP(A255,Produtos!$A:$E,5,FALSE),0),"ABAIXO DO MINIMO","OK"))</f>
        <v/>
      </c>
    </row>
    <row r="256">
      <c r="A256" s="7" t="n"/>
      <c r="B256" s="7">
        <f>IFERROR(VLOOKUP(A256,Produtos!A:B,2,FALSE),"")</f>
        <v/>
      </c>
      <c r="C256" s="7" t="n"/>
      <c r="D256" s="9">
        <f>IFERROR(INDEX(Lotes!$E:$E,MATCH(1,(Lotes!$A:$A=A256)*(Lotes!$C:$C=C256),0)),"")</f>
        <v/>
      </c>
      <c r="E256" s="15">
        <f>IF(D256="","",D256-TODAY())</f>
        <v/>
      </c>
      <c r="F256" s="8">
        <f>IF(D256="","",IF(E256&lt;0,"VENCIDO",IF(E256&lt;=30,"VENCE EM &lt;= 30 DIAS",IF(E256&lt;=60,"ATENCAO (31-60 DIAS)","OK"))))</f>
        <v/>
      </c>
      <c r="G256" s="13">
        <f>SUMIFS(Lancamentos!$G:$G,Lancamentos!$C:$C,$A256,Lancamentos!$E:$E,$C256,Lancamentos!$B:$B,"ENTRADA")</f>
        <v/>
      </c>
      <c r="H256" s="13">
        <f>SUMIFS(Lancamentos!$G:$G,Lancamentos!$C:$C,$A256,Lancamentos!$E:$E,$C256,Lancamentos!$B:$B,"SAIDA_USO")</f>
        <v/>
      </c>
      <c r="I256" s="13">
        <f>SUMIFS(Lancamentos!$G:$G,Lancamentos!$C:$C,$A256,Lancamentos!$E:$E,$C256,Lancamentos!$B:$B,"SAIDA_DESCARTE")</f>
        <v/>
      </c>
      <c r="J256" s="13">
        <f>G256-H256-I256</f>
        <v/>
      </c>
      <c r="K256" s="8">
        <f>IF(A256="","",IF(J256&lt;=IFERROR(VLOOKUP(A256,Produtos!$A:$E,5,FALSE),0),"ABAIXO DO MINIMO","OK"))</f>
        <v/>
      </c>
    </row>
    <row r="257">
      <c r="A257" s="7" t="n"/>
      <c r="B257" s="7">
        <f>IFERROR(VLOOKUP(A257,Produtos!A:B,2,FALSE),"")</f>
        <v/>
      </c>
      <c r="C257" s="7" t="n"/>
      <c r="D257" s="9">
        <f>IFERROR(INDEX(Lotes!$E:$E,MATCH(1,(Lotes!$A:$A=A257)*(Lotes!$C:$C=C257),0)),"")</f>
        <v/>
      </c>
      <c r="E257" s="15">
        <f>IF(D257="","",D257-TODAY())</f>
        <v/>
      </c>
      <c r="F257" s="8">
        <f>IF(D257="","",IF(E257&lt;0,"VENCIDO",IF(E257&lt;=30,"VENCE EM &lt;= 30 DIAS",IF(E257&lt;=60,"ATENCAO (31-60 DIAS)","OK"))))</f>
        <v/>
      </c>
      <c r="G257" s="13">
        <f>SUMIFS(Lancamentos!$G:$G,Lancamentos!$C:$C,$A257,Lancamentos!$E:$E,$C257,Lancamentos!$B:$B,"ENTRADA")</f>
        <v/>
      </c>
      <c r="H257" s="13">
        <f>SUMIFS(Lancamentos!$G:$G,Lancamentos!$C:$C,$A257,Lancamentos!$E:$E,$C257,Lancamentos!$B:$B,"SAIDA_USO")</f>
        <v/>
      </c>
      <c r="I257" s="13">
        <f>SUMIFS(Lancamentos!$G:$G,Lancamentos!$C:$C,$A257,Lancamentos!$E:$E,$C257,Lancamentos!$B:$B,"SAIDA_DESCARTE")</f>
        <v/>
      </c>
      <c r="J257" s="13">
        <f>G257-H257-I257</f>
        <v/>
      </c>
      <c r="K257" s="8">
        <f>IF(A257="","",IF(J257&lt;=IFERROR(VLOOKUP(A257,Produtos!$A:$E,5,FALSE),0),"ABAIXO DO MINIMO","OK"))</f>
        <v/>
      </c>
    </row>
    <row r="258">
      <c r="A258" s="7" t="n"/>
      <c r="B258" s="7">
        <f>IFERROR(VLOOKUP(A258,Produtos!A:B,2,FALSE),"")</f>
        <v/>
      </c>
      <c r="C258" s="7" t="n"/>
      <c r="D258" s="9">
        <f>IFERROR(INDEX(Lotes!$E:$E,MATCH(1,(Lotes!$A:$A=A258)*(Lotes!$C:$C=C258),0)),"")</f>
        <v/>
      </c>
      <c r="E258" s="15">
        <f>IF(D258="","",D258-TODAY())</f>
        <v/>
      </c>
      <c r="F258" s="8">
        <f>IF(D258="","",IF(E258&lt;0,"VENCIDO",IF(E258&lt;=30,"VENCE EM &lt;= 30 DIAS",IF(E258&lt;=60,"ATENCAO (31-60 DIAS)","OK"))))</f>
        <v/>
      </c>
      <c r="G258" s="13">
        <f>SUMIFS(Lancamentos!$G:$G,Lancamentos!$C:$C,$A258,Lancamentos!$E:$E,$C258,Lancamentos!$B:$B,"ENTRADA")</f>
        <v/>
      </c>
      <c r="H258" s="13">
        <f>SUMIFS(Lancamentos!$G:$G,Lancamentos!$C:$C,$A258,Lancamentos!$E:$E,$C258,Lancamentos!$B:$B,"SAIDA_USO")</f>
        <v/>
      </c>
      <c r="I258" s="13">
        <f>SUMIFS(Lancamentos!$G:$G,Lancamentos!$C:$C,$A258,Lancamentos!$E:$E,$C258,Lancamentos!$B:$B,"SAIDA_DESCARTE")</f>
        <v/>
      </c>
      <c r="J258" s="13">
        <f>G258-H258-I258</f>
        <v/>
      </c>
      <c r="K258" s="8">
        <f>IF(A258="","",IF(J258&lt;=IFERROR(VLOOKUP(A258,Produtos!$A:$E,5,FALSE),0),"ABAIXO DO MINIMO","OK"))</f>
        <v/>
      </c>
    </row>
    <row r="259">
      <c r="A259" s="7" t="n"/>
      <c r="B259" s="7">
        <f>IFERROR(VLOOKUP(A259,Produtos!A:B,2,FALSE),"")</f>
        <v/>
      </c>
      <c r="C259" s="7" t="n"/>
      <c r="D259" s="9">
        <f>IFERROR(INDEX(Lotes!$E:$E,MATCH(1,(Lotes!$A:$A=A259)*(Lotes!$C:$C=C259),0)),"")</f>
        <v/>
      </c>
      <c r="E259" s="15">
        <f>IF(D259="","",D259-TODAY())</f>
        <v/>
      </c>
      <c r="F259" s="8">
        <f>IF(D259="","",IF(E259&lt;0,"VENCIDO",IF(E259&lt;=30,"VENCE EM &lt;= 30 DIAS",IF(E259&lt;=60,"ATENCAO (31-60 DIAS)","OK"))))</f>
        <v/>
      </c>
      <c r="G259" s="13">
        <f>SUMIFS(Lancamentos!$G:$G,Lancamentos!$C:$C,$A259,Lancamentos!$E:$E,$C259,Lancamentos!$B:$B,"ENTRADA")</f>
        <v/>
      </c>
      <c r="H259" s="13">
        <f>SUMIFS(Lancamentos!$G:$G,Lancamentos!$C:$C,$A259,Lancamentos!$E:$E,$C259,Lancamentos!$B:$B,"SAIDA_USO")</f>
        <v/>
      </c>
      <c r="I259" s="13">
        <f>SUMIFS(Lancamentos!$G:$G,Lancamentos!$C:$C,$A259,Lancamentos!$E:$E,$C259,Lancamentos!$B:$B,"SAIDA_DESCARTE")</f>
        <v/>
      </c>
      <c r="J259" s="13">
        <f>G259-H259-I259</f>
        <v/>
      </c>
      <c r="K259" s="8">
        <f>IF(A259="","",IF(J259&lt;=IFERROR(VLOOKUP(A259,Produtos!$A:$E,5,FALSE),0),"ABAIXO DO MINIMO","OK"))</f>
        <v/>
      </c>
    </row>
    <row r="260">
      <c r="A260" s="7" t="n"/>
      <c r="B260" s="7">
        <f>IFERROR(VLOOKUP(A260,Produtos!A:B,2,FALSE),"")</f>
        <v/>
      </c>
      <c r="C260" s="7" t="n"/>
      <c r="D260" s="9">
        <f>IFERROR(INDEX(Lotes!$E:$E,MATCH(1,(Lotes!$A:$A=A260)*(Lotes!$C:$C=C260),0)),"")</f>
        <v/>
      </c>
      <c r="E260" s="15">
        <f>IF(D260="","",D260-TODAY())</f>
        <v/>
      </c>
      <c r="F260" s="8">
        <f>IF(D260="","",IF(E260&lt;0,"VENCIDO",IF(E260&lt;=30,"VENCE EM &lt;= 30 DIAS",IF(E260&lt;=60,"ATENCAO (31-60 DIAS)","OK"))))</f>
        <v/>
      </c>
      <c r="G260" s="13">
        <f>SUMIFS(Lancamentos!$G:$G,Lancamentos!$C:$C,$A260,Lancamentos!$E:$E,$C260,Lancamentos!$B:$B,"ENTRADA")</f>
        <v/>
      </c>
      <c r="H260" s="13">
        <f>SUMIFS(Lancamentos!$G:$G,Lancamentos!$C:$C,$A260,Lancamentos!$E:$E,$C260,Lancamentos!$B:$B,"SAIDA_USO")</f>
        <v/>
      </c>
      <c r="I260" s="13">
        <f>SUMIFS(Lancamentos!$G:$G,Lancamentos!$C:$C,$A260,Lancamentos!$E:$E,$C260,Lancamentos!$B:$B,"SAIDA_DESCARTE")</f>
        <v/>
      </c>
      <c r="J260" s="13">
        <f>G260-H260-I260</f>
        <v/>
      </c>
      <c r="K260" s="8">
        <f>IF(A260="","",IF(J260&lt;=IFERROR(VLOOKUP(A260,Produtos!$A:$E,5,FALSE),0),"ABAIXO DO MINIMO","OK"))</f>
        <v/>
      </c>
    </row>
    <row r="261">
      <c r="A261" s="7" t="n"/>
      <c r="B261" s="7">
        <f>IFERROR(VLOOKUP(A261,Produtos!A:B,2,FALSE),"")</f>
        <v/>
      </c>
      <c r="C261" s="7" t="n"/>
      <c r="D261" s="9">
        <f>IFERROR(INDEX(Lotes!$E:$E,MATCH(1,(Lotes!$A:$A=A261)*(Lotes!$C:$C=C261),0)),"")</f>
        <v/>
      </c>
      <c r="E261" s="15">
        <f>IF(D261="","",D261-TODAY())</f>
        <v/>
      </c>
      <c r="F261" s="8">
        <f>IF(D261="","",IF(E261&lt;0,"VENCIDO",IF(E261&lt;=30,"VENCE EM &lt;= 30 DIAS",IF(E261&lt;=60,"ATENCAO (31-60 DIAS)","OK"))))</f>
        <v/>
      </c>
      <c r="G261" s="13">
        <f>SUMIFS(Lancamentos!$G:$G,Lancamentos!$C:$C,$A261,Lancamentos!$E:$E,$C261,Lancamentos!$B:$B,"ENTRADA")</f>
        <v/>
      </c>
      <c r="H261" s="13">
        <f>SUMIFS(Lancamentos!$G:$G,Lancamentos!$C:$C,$A261,Lancamentos!$E:$E,$C261,Lancamentos!$B:$B,"SAIDA_USO")</f>
        <v/>
      </c>
      <c r="I261" s="13">
        <f>SUMIFS(Lancamentos!$G:$G,Lancamentos!$C:$C,$A261,Lancamentos!$E:$E,$C261,Lancamentos!$B:$B,"SAIDA_DESCARTE")</f>
        <v/>
      </c>
      <c r="J261" s="13">
        <f>G261-H261-I261</f>
        <v/>
      </c>
      <c r="K261" s="8">
        <f>IF(A261="","",IF(J261&lt;=IFERROR(VLOOKUP(A261,Produtos!$A:$E,5,FALSE),0),"ABAIXO DO MINIMO","OK"))</f>
        <v/>
      </c>
    </row>
    <row r="262">
      <c r="A262" s="7" t="n"/>
      <c r="B262" s="7">
        <f>IFERROR(VLOOKUP(A262,Produtos!A:B,2,FALSE),"")</f>
        <v/>
      </c>
      <c r="C262" s="7" t="n"/>
      <c r="D262" s="9">
        <f>IFERROR(INDEX(Lotes!$E:$E,MATCH(1,(Lotes!$A:$A=A262)*(Lotes!$C:$C=C262),0)),"")</f>
        <v/>
      </c>
      <c r="E262" s="15">
        <f>IF(D262="","",D262-TODAY())</f>
        <v/>
      </c>
      <c r="F262" s="8">
        <f>IF(D262="","",IF(E262&lt;0,"VENCIDO",IF(E262&lt;=30,"VENCE EM &lt;= 30 DIAS",IF(E262&lt;=60,"ATENCAO (31-60 DIAS)","OK"))))</f>
        <v/>
      </c>
      <c r="G262" s="13">
        <f>SUMIFS(Lancamentos!$G:$G,Lancamentos!$C:$C,$A262,Lancamentos!$E:$E,$C262,Lancamentos!$B:$B,"ENTRADA")</f>
        <v/>
      </c>
      <c r="H262" s="13">
        <f>SUMIFS(Lancamentos!$G:$G,Lancamentos!$C:$C,$A262,Lancamentos!$E:$E,$C262,Lancamentos!$B:$B,"SAIDA_USO")</f>
        <v/>
      </c>
      <c r="I262" s="13">
        <f>SUMIFS(Lancamentos!$G:$G,Lancamentos!$C:$C,$A262,Lancamentos!$E:$E,$C262,Lancamentos!$B:$B,"SAIDA_DESCARTE")</f>
        <v/>
      </c>
      <c r="J262" s="13">
        <f>G262-H262-I262</f>
        <v/>
      </c>
      <c r="K262" s="8">
        <f>IF(A262="","",IF(J262&lt;=IFERROR(VLOOKUP(A262,Produtos!$A:$E,5,FALSE),0),"ABAIXO DO MINIMO","OK"))</f>
        <v/>
      </c>
    </row>
    <row r="263">
      <c r="A263" s="7" t="n"/>
      <c r="B263" s="7">
        <f>IFERROR(VLOOKUP(A263,Produtos!A:B,2,FALSE),"")</f>
        <v/>
      </c>
      <c r="C263" s="7" t="n"/>
      <c r="D263" s="9">
        <f>IFERROR(INDEX(Lotes!$E:$E,MATCH(1,(Lotes!$A:$A=A263)*(Lotes!$C:$C=C263),0)),"")</f>
        <v/>
      </c>
      <c r="E263" s="15">
        <f>IF(D263="","",D263-TODAY())</f>
        <v/>
      </c>
      <c r="F263" s="8">
        <f>IF(D263="","",IF(E263&lt;0,"VENCIDO",IF(E263&lt;=30,"VENCE EM &lt;= 30 DIAS",IF(E263&lt;=60,"ATENCAO (31-60 DIAS)","OK"))))</f>
        <v/>
      </c>
      <c r="G263" s="13">
        <f>SUMIFS(Lancamentos!$G:$G,Lancamentos!$C:$C,$A263,Lancamentos!$E:$E,$C263,Lancamentos!$B:$B,"ENTRADA")</f>
        <v/>
      </c>
      <c r="H263" s="13">
        <f>SUMIFS(Lancamentos!$G:$G,Lancamentos!$C:$C,$A263,Lancamentos!$E:$E,$C263,Lancamentos!$B:$B,"SAIDA_USO")</f>
        <v/>
      </c>
      <c r="I263" s="13">
        <f>SUMIFS(Lancamentos!$G:$G,Lancamentos!$C:$C,$A263,Lancamentos!$E:$E,$C263,Lancamentos!$B:$B,"SAIDA_DESCARTE")</f>
        <v/>
      </c>
      <c r="J263" s="13">
        <f>G263-H263-I263</f>
        <v/>
      </c>
      <c r="K263" s="8">
        <f>IF(A263="","",IF(J263&lt;=IFERROR(VLOOKUP(A263,Produtos!$A:$E,5,FALSE),0),"ABAIXO DO MINIMO","OK"))</f>
        <v/>
      </c>
    </row>
    <row r="264">
      <c r="A264" s="7" t="n"/>
      <c r="B264" s="7">
        <f>IFERROR(VLOOKUP(A264,Produtos!A:B,2,FALSE),"")</f>
        <v/>
      </c>
      <c r="C264" s="7" t="n"/>
      <c r="D264" s="9">
        <f>IFERROR(INDEX(Lotes!$E:$E,MATCH(1,(Lotes!$A:$A=A264)*(Lotes!$C:$C=C264),0)),"")</f>
        <v/>
      </c>
      <c r="E264" s="15">
        <f>IF(D264="","",D264-TODAY())</f>
        <v/>
      </c>
      <c r="F264" s="8">
        <f>IF(D264="","",IF(E264&lt;0,"VENCIDO",IF(E264&lt;=30,"VENCE EM &lt;= 30 DIAS",IF(E264&lt;=60,"ATENCAO (31-60 DIAS)","OK"))))</f>
        <v/>
      </c>
      <c r="G264" s="13">
        <f>SUMIFS(Lancamentos!$G:$G,Lancamentos!$C:$C,$A264,Lancamentos!$E:$E,$C264,Lancamentos!$B:$B,"ENTRADA")</f>
        <v/>
      </c>
      <c r="H264" s="13">
        <f>SUMIFS(Lancamentos!$G:$G,Lancamentos!$C:$C,$A264,Lancamentos!$E:$E,$C264,Lancamentos!$B:$B,"SAIDA_USO")</f>
        <v/>
      </c>
      <c r="I264" s="13">
        <f>SUMIFS(Lancamentos!$G:$G,Lancamentos!$C:$C,$A264,Lancamentos!$E:$E,$C264,Lancamentos!$B:$B,"SAIDA_DESCARTE")</f>
        <v/>
      </c>
      <c r="J264" s="13">
        <f>G264-H264-I264</f>
        <v/>
      </c>
      <c r="K264" s="8">
        <f>IF(A264="","",IF(J264&lt;=IFERROR(VLOOKUP(A264,Produtos!$A:$E,5,FALSE),0),"ABAIXO DO MINIMO","OK"))</f>
        <v/>
      </c>
    </row>
    <row r="265">
      <c r="A265" s="7" t="n"/>
      <c r="B265" s="7">
        <f>IFERROR(VLOOKUP(A265,Produtos!A:B,2,FALSE),"")</f>
        <v/>
      </c>
      <c r="C265" s="7" t="n"/>
      <c r="D265" s="9">
        <f>IFERROR(INDEX(Lotes!$E:$E,MATCH(1,(Lotes!$A:$A=A265)*(Lotes!$C:$C=C265),0)),"")</f>
        <v/>
      </c>
      <c r="E265" s="15">
        <f>IF(D265="","",D265-TODAY())</f>
        <v/>
      </c>
      <c r="F265" s="8">
        <f>IF(D265="","",IF(E265&lt;0,"VENCIDO",IF(E265&lt;=30,"VENCE EM &lt;= 30 DIAS",IF(E265&lt;=60,"ATENCAO (31-60 DIAS)","OK"))))</f>
        <v/>
      </c>
      <c r="G265" s="13">
        <f>SUMIFS(Lancamentos!$G:$G,Lancamentos!$C:$C,$A265,Lancamentos!$E:$E,$C265,Lancamentos!$B:$B,"ENTRADA")</f>
        <v/>
      </c>
      <c r="H265" s="13">
        <f>SUMIFS(Lancamentos!$G:$G,Lancamentos!$C:$C,$A265,Lancamentos!$E:$E,$C265,Lancamentos!$B:$B,"SAIDA_USO")</f>
        <v/>
      </c>
      <c r="I265" s="13">
        <f>SUMIFS(Lancamentos!$G:$G,Lancamentos!$C:$C,$A265,Lancamentos!$E:$E,$C265,Lancamentos!$B:$B,"SAIDA_DESCARTE")</f>
        <v/>
      </c>
      <c r="J265" s="13">
        <f>G265-H265-I265</f>
        <v/>
      </c>
      <c r="K265" s="8">
        <f>IF(A265="","",IF(J265&lt;=IFERROR(VLOOKUP(A265,Produtos!$A:$E,5,FALSE),0),"ABAIXO DO MINIMO","OK"))</f>
        <v/>
      </c>
    </row>
    <row r="266">
      <c r="A266" s="7" t="n"/>
      <c r="B266" s="7">
        <f>IFERROR(VLOOKUP(A266,Produtos!A:B,2,FALSE),"")</f>
        <v/>
      </c>
      <c r="C266" s="7" t="n"/>
      <c r="D266" s="9">
        <f>IFERROR(INDEX(Lotes!$E:$E,MATCH(1,(Lotes!$A:$A=A266)*(Lotes!$C:$C=C266),0)),"")</f>
        <v/>
      </c>
      <c r="E266" s="15">
        <f>IF(D266="","",D266-TODAY())</f>
        <v/>
      </c>
      <c r="F266" s="8">
        <f>IF(D266="","",IF(E266&lt;0,"VENCIDO",IF(E266&lt;=30,"VENCE EM &lt;= 30 DIAS",IF(E266&lt;=60,"ATENCAO (31-60 DIAS)","OK"))))</f>
        <v/>
      </c>
      <c r="G266" s="13">
        <f>SUMIFS(Lancamentos!$G:$G,Lancamentos!$C:$C,$A266,Lancamentos!$E:$E,$C266,Lancamentos!$B:$B,"ENTRADA")</f>
        <v/>
      </c>
      <c r="H266" s="13">
        <f>SUMIFS(Lancamentos!$G:$G,Lancamentos!$C:$C,$A266,Lancamentos!$E:$E,$C266,Lancamentos!$B:$B,"SAIDA_USO")</f>
        <v/>
      </c>
      <c r="I266" s="13">
        <f>SUMIFS(Lancamentos!$G:$G,Lancamentos!$C:$C,$A266,Lancamentos!$E:$E,$C266,Lancamentos!$B:$B,"SAIDA_DESCARTE")</f>
        <v/>
      </c>
      <c r="J266" s="13">
        <f>G266-H266-I266</f>
        <v/>
      </c>
      <c r="K266" s="8">
        <f>IF(A266="","",IF(J266&lt;=IFERROR(VLOOKUP(A266,Produtos!$A:$E,5,FALSE),0),"ABAIXO DO MINIMO","OK"))</f>
        <v/>
      </c>
    </row>
    <row r="267">
      <c r="A267" s="7" t="n"/>
      <c r="B267" s="7">
        <f>IFERROR(VLOOKUP(A267,Produtos!A:B,2,FALSE),"")</f>
        <v/>
      </c>
      <c r="C267" s="7" t="n"/>
      <c r="D267" s="9">
        <f>IFERROR(INDEX(Lotes!$E:$E,MATCH(1,(Lotes!$A:$A=A267)*(Lotes!$C:$C=C267),0)),"")</f>
        <v/>
      </c>
      <c r="E267" s="15">
        <f>IF(D267="","",D267-TODAY())</f>
        <v/>
      </c>
      <c r="F267" s="8">
        <f>IF(D267="","",IF(E267&lt;0,"VENCIDO",IF(E267&lt;=30,"VENCE EM &lt;= 30 DIAS",IF(E267&lt;=60,"ATENCAO (31-60 DIAS)","OK"))))</f>
        <v/>
      </c>
      <c r="G267" s="13">
        <f>SUMIFS(Lancamentos!$G:$G,Lancamentos!$C:$C,$A267,Lancamentos!$E:$E,$C267,Lancamentos!$B:$B,"ENTRADA")</f>
        <v/>
      </c>
      <c r="H267" s="13">
        <f>SUMIFS(Lancamentos!$G:$G,Lancamentos!$C:$C,$A267,Lancamentos!$E:$E,$C267,Lancamentos!$B:$B,"SAIDA_USO")</f>
        <v/>
      </c>
      <c r="I267" s="13">
        <f>SUMIFS(Lancamentos!$G:$G,Lancamentos!$C:$C,$A267,Lancamentos!$E:$E,$C267,Lancamentos!$B:$B,"SAIDA_DESCARTE")</f>
        <v/>
      </c>
      <c r="J267" s="13">
        <f>G267-H267-I267</f>
        <v/>
      </c>
      <c r="K267" s="8">
        <f>IF(A267="","",IF(J267&lt;=IFERROR(VLOOKUP(A267,Produtos!$A:$E,5,FALSE),0),"ABAIXO DO MINIMO","OK"))</f>
        <v/>
      </c>
    </row>
    <row r="268">
      <c r="A268" s="7" t="n"/>
      <c r="B268" s="7">
        <f>IFERROR(VLOOKUP(A268,Produtos!A:B,2,FALSE),"")</f>
        <v/>
      </c>
      <c r="C268" s="7" t="n"/>
      <c r="D268" s="9">
        <f>IFERROR(INDEX(Lotes!$E:$E,MATCH(1,(Lotes!$A:$A=A268)*(Lotes!$C:$C=C268),0)),"")</f>
        <v/>
      </c>
      <c r="E268" s="15">
        <f>IF(D268="","",D268-TODAY())</f>
        <v/>
      </c>
      <c r="F268" s="8">
        <f>IF(D268="","",IF(E268&lt;0,"VENCIDO",IF(E268&lt;=30,"VENCE EM &lt;= 30 DIAS",IF(E268&lt;=60,"ATENCAO (31-60 DIAS)","OK"))))</f>
        <v/>
      </c>
      <c r="G268" s="13">
        <f>SUMIFS(Lancamentos!$G:$G,Lancamentos!$C:$C,$A268,Lancamentos!$E:$E,$C268,Lancamentos!$B:$B,"ENTRADA")</f>
        <v/>
      </c>
      <c r="H268" s="13">
        <f>SUMIFS(Lancamentos!$G:$G,Lancamentos!$C:$C,$A268,Lancamentos!$E:$E,$C268,Lancamentos!$B:$B,"SAIDA_USO")</f>
        <v/>
      </c>
      <c r="I268" s="13">
        <f>SUMIFS(Lancamentos!$G:$G,Lancamentos!$C:$C,$A268,Lancamentos!$E:$E,$C268,Lancamentos!$B:$B,"SAIDA_DESCARTE")</f>
        <v/>
      </c>
      <c r="J268" s="13">
        <f>G268-H268-I268</f>
        <v/>
      </c>
      <c r="K268" s="8">
        <f>IF(A268="","",IF(J268&lt;=IFERROR(VLOOKUP(A268,Produtos!$A:$E,5,FALSE),0),"ABAIXO DO MINIMO","OK"))</f>
        <v/>
      </c>
    </row>
    <row r="269">
      <c r="A269" s="7" t="n"/>
      <c r="B269" s="7">
        <f>IFERROR(VLOOKUP(A269,Produtos!A:B,2,FALSE),"")</f>
        <v/>
      </c>
      <c r="C269" s="7" t="n"/>
      <c r="D269" s="9">
        <f>IFERROR(INDEX(Lotes!$E:$E,MATCH(1,(Lotes!$A:$A=A269)*(Lotes!$C:$C=C269),0)),"")</f>
        <v/>
      </c>
      <c r="E269" s="15">
        <f>IF(D269="","",D269-TODAY())</f>
        <v/>
      </c>
      <c r="F269" s="8">
        <f>IF(D269="","",IF(E269&lt;0,"VENCIDO",IF(E269&lt;=30,"VENCE EM &lt;= 30 DIAS",IF(E269&lt;=60,"ATENCAO (31-60 DIAS)","OK"))))</f>
        <v/>
      </c>
      <c r="G269" s="13">
        <f>SUMIFS(Lancamentos!$G:$G,Lancamentos!$C:$C,$A269,Lancamentos!$E:$E,$C269,Lancamentos!$B:$B,"ENTRADA")</f>
        <v/>
      </c>
      <c r="H269" s="13">
        <f>SUMIFS(Lancamentos!$G:$G,Lancamentos!$C:$C,$A269,Lancamentos!$E:$E,$C269,Lancamentos!$B:$B,"SAIDA_USO")</f>
        <v/>
      </c>
      <c r="I269" s="13">
        <f>SUMIFS(Lancamentos!$G:$G,Lancamentos!$C:$C,$A269,Lancamentos!$E:$E,$C269,Lancamentos!$B:$B,"SAIDA_DESCARTE")</f>
        <v/>
      </c>
      <c r="J269" s="13">
        <f>G269-H269-I269</f>
        <v/>
      </c>
      <c r="K269" s="8">
        <f>IF(A269="","",IF(J269&lt;=IFERROR(VLOOKUP(A269,Produtos!$A:$E,5,FALSE),0),"ABAIXO DO MINIMO","OK"))</f>
        <v/>
      </c>
    </row>
    <row r="270">
      <c r="A270" s="7" t="n"/>
      <c r="B270" s="7">
        <f>IFERROR(VLOOKUP(A270,Produtos!A:B,2,FALSE),"")</f>
        <v/>
      </c>
      <c r="C270" s="7" t="n"/>
      <c r="D270" s="9">
        <f>IFERROR(INDEX(Lotes!$E:$E,MATCH(1,(Lotes!$A:$A=A270)*(Lotes!$C:$C=C270),0)),"")</f>
        <v/>
      </c>
      <c r="E270" s="15">
        <f>IF(D270="","",D270-TODAY())</f>
        <v/>
      </c>
      <c r="F270" s="8">
        <f>IF(D270="","",IF(E270&lt;0,"VENCIDO",IF(E270&lt;=30,"VENCE EM &lt;= 30 DIAS",IF(E270&lt;=60,"ATENCAO (31-60 DIAS)","OK"))))</f>
        <v/>
      </c>
      <c r="G270" s="13">
        <f>SUMIFS(Lancamentos!$G:$G,Lancamentos!$C:$C,$A270,Lancamentos!$E:$E,$C270,Lancamentos!$B:$B,"ENTRADA")</f>
        <v/>
      </c>
      <c r="H270" s="13">
        <f>SUMIFS(Lancamentos!$G:$G,Lancamentos!$C:$C,$A270,Lancamentos!$E:$E,$C270,Lancamentos!$B:$B,"SAIDA_USO")</f>
        <v/>
      </c>
      <c r="I270" s="13">
        <f>SUMIFS(Lancamentos!$G:$G,Lancamentos!$C:$C,$A270,Lancamentos!$E:$E,$C270,Lancamentos!$B:$B,"SAIDA_DESCARTE")</f>
        <v/>
      </c>
      <c r="J270" s="13">
        <f>G270-H270-I270</f>
        <v/>
      </c>
      <c r="K270" s="8">
        <f>IF(A270="","",IF(J270&lt;=IFERROR(VLOOKUP(A270,Produtos!$A:$E,5,FALSE),0),"ABAIXO DO MINIMO","OK"))</f>
        <v/>
      </c>
    </row>
    <row r="271">
      <c r="A271" s="7" t="n"/>
      <c r="B271" s="7">
        <f>IFERROR(VLOOKUP(A271,Produtos!A:B,2,FALSE),"")</f>
        <v/>
      </c>
      <c r="C271" s="7" t="n"/>
      <c r="D271" s="9">
        <f>IFERROR(INDEX(Lotes!$E:$E,MATCH(1,(Lotes!$A:$A=A271)*(Lotes!$C:$C=C271),0)),"")</f>
        <v/>
      </c>
      <c r="E271" s="15">
        <f>IF(D271="","",D271-TODAY())</f>
        <v/>
      </c>
      <c r="F271" s="8">
        <f>IF(D271="","",IF(E271&lt;0,"VENCIDO",IF(E271&lt;=30,"VENCE EM &lt;= 30 DIAS",IF(E271&lt;=60,"ATENCAO (31-60 DIAS)","OK"))))</f>
        <v/>
      </c>
      <c r="G271" s="13">
        <f>SUMIFS(Lancamentos!$G:$G,Lancamentos!$C:$C,$A271,Lancamentos!$E:$E,$C271,Lancamentos!$B:$B,"ENTRADA")</f>
        <v/>
      </c>
      <c r="H271" s="13">
        <f>SUMIFS(Lancamentos!$G:$G,Lancamentos!$C:$C,$A271,Lancamentos!$E:$E,$C271,Lancamentos!$B:$B,"SAIDA_USO")</f>
        <v/>
      </c>
      <c r="I271" s="13">
        <f>SUMIFS(Lancamentos!$G:$G,Lancamentos!$C:$C,$A271,Lancamentos!$E:$E,$C271,Lancamentos!$B:$B,"SAIDA_DESCARTE")</f>
        <v/>
      </c>
      <c r="J271" s="13">
        <f>G271-H271-I271</f>
        <v/>
      </c>
      <c r="K271" s="8">
        <f>IF(A271="","",IF(J271&lt;=IFERROR(VLOOKUP(A271,Produtos!$A:$E,5,FALSE),0),"ABAIXO DO MINIMO","OK"))</f>
        <v/>
      </c>
    </row>
    <row r="272">
      <c r="A272" s="7" t="n"/>
      <c r="B272" s="7">
        <f>IFERROR(VLOOKUP(A272,Produtos!A:B,2,FALSE),"")</f>
        <v/>
      </c>
      <c r="C272" s="7" t="n"/>
      <c r="D272" s="9">
        <f>IFERROR(INDEX(Lotes!$E:$E,MATCH(1,(Lotes!$A:$A=A272)*(Lotes!$C:$C=C272),0)),"")</f>
        <v/>
      </c>
      <c r="E272" s="15">
        <f>IF(D272="","",D272-TODAY())</f>
        <v/>
      </c>
      <c r="F272" s="8">
        <f>IF(D272="","",IF(E272&lt;0,"VENCIDO",IF(E272&lt;=30,"VENCE EM &lt;= 30 DIAS",IF(E272&lt;=60,"ATENCAO (31-60 DIAS)","OK"))))</f>
        <v/>
      </c>
      <c r="G272" s="13">
        <f>SUMIFS(Lancamentos!$G:$G,Lancamentos!$C:$C,$A272,Lancamentos!$E:$E,$C272,Lancamentos!$B:$B,"ENTRADA")</f>
        <v/>
      </c>
      <c r="H272" s="13">
        <f>SUMIFS(Lancamentos!$G:$G,Lancamentos!$C:$C,$A272,Lancamentos!$E:$E,$C272,Lancamentos!$B:$B,"SAIDA_USO")</f>
        <v/>
      </c>
      <c r="I272" s="13">
        <f>SUMIFS(Lancamentos!$G:$G,Lancamentos!$C:$C,$A272,Lancamentos!$E:$E,$C272,Lancamentos!$B:$B,"SAIDA_DESCARTE")</f>
        <v/>
      </c>
      <c r="J272" s="13">
        <f>G272-H272-I272</f>
        <v/>
      </c>
      <c r="K272" s="8">
        <f>IF(A272="","",IF(J272&lt;=IFERROR(VLOOKUP(A272,Produtos!$A:$E,5,FALSE),0),"ABAIXO DO MINIMO","OK"))</f>
        <v/>
      </c>
    </row>
    <row r="273">
      <c r="A273" s="7" t="n"/>
      <c r="B273" s="7">
        <f>IFERROR(VLOOKUP(A273,Produtos!A:B,2,FALSE),"")</f>
        <v/>
      </c>
      <c r="C273" s="7" t="n"/>
      <c r="D273" s="9">
        <f>IFERROR(INDEX(Lotes!$E:$E,MATCH(1,(Lotes!$A:$A=A273)*(Lotes!$C:$C=C273),0)),"")</f>
        <v/>
      </c>
      <c r="E273" s="15">
        <f>IF(D273="","",D273-TODAY())</f>
        <v/>
      </c>
      <c r="F273" s="8">
        <f>IF(D273="","",IF(E273&lt;0,"VENCIDO",IF(E273&lt;=30,"VENCE EM &lt;= 30 DIAS",IF(E273&lt;=60,"ATENCAO (31-60 DIAS)","OK"))))</f>
        <v/>
      </c>
      <c r="G273" s="13">
        <f>SUMIFS(Lancamentos!$G:$G,Lancamentos!$C:$C,$A273,Lancamentos!$E:$E,$C273,Lancamentos!$B:$B,"ENTRADA")</f>
        <v/>
      </c>
      <c r="H273" s="13">
        <f>SUMIFS(Lancamentos!$G:$G,Lancamentos!$C:$C,$A273,Lancamentos!$E:$E,$C273,Lancamentos!$B:$B,"SAIDA_USO")</f>
        <v/>
      </c>
      <c r="I273" s="13">
        <f>SUMIFS(Lancamentos!$G:$G,Lancamentos!$C:$C,$A273,Lancamentos!$E:$E,$C273,Lancamentos!$B:$B,"SAIDA_DESCARTE")</f>
        <v/>
      </c>
      <c r="J273" s="13">
        <f>G273-H273-I273</f>
        <v/>
      </c>
      <c r="K273" s="8">
        <f>IF(A273="","",IF(J273&lt;=IFERROR(VLOOKUP(A273,Produtos!$A:$E,5,FALSE),0),"ABAIXO DO MINIMO","OK"))</f>
        <v/>
      </c>
    </row>
    <row r="274">
      <c r="A274" s="7" t="n"/>
      <c r="B274" s="7">
        <f>IFERROR(VLOOKUP(A274,Produtos!A:B,2,FALSE),"")</f>
        <v/>
      </c>
      <c r="C274" s="7" t="n"/>
      <c r="D274" s="9">
        <f>IFERROR(INDEX(Lotes!$E:$E,MATCH(1,(Lotes!$A:$A=A274)*(Lotes!$C:$C=C274),0)),"")</f>
        <v/>
      </c>
      <c r="E274" s="15">
        <f>IF(D274="","",D274-TODAY())</f>
        <v/>
      </c>
      <c r="F274" s="8">
        <f>IF(D274="","",IF(E274&lt;0,"VENCIDO",IF(E274&lt;=30,"VENCE EM &lt;= 30 DIAS",IF(E274&lt;=60,"ATENCAO (31-60 DIAS)","OK"))))</f>
        <v/>
      </c>
      <c r="G274" s="13">
        <f>SUMIFS(Lancamentos!$G:$G,Lancamentos!$C:$C,$A274,Lancamentos!$E:$E,$C274,Lancamentos!$B:$B,"ENTRADA")</f>
        <v/>
      </c>
      <c r="H274" s="13">
        <f>SUMIFS(Lancamentos!$G:$G,Lancamentos!$C:$C,$A274,Lancamentos!$E:$E,$C274,Lancamentos!$B:$B,"SAIDA_USO")</f>
        <v/>
      </c>
      <c r="I274" s="13">
        <f>SUMIFS(Lancamentos!$G:$G,Lancamentos!$C:$C,$A274,Lancamentos!$E:$E,$C274,Lancamentos!$B:$B,"SAIDA_DESCARTE")</f>
        <v/>
      </c>
      <c r="J274" s="13">
        <f>G274-H274-I274</f>
        <v/>
      </c>
      <c r="K274" s="8">
        <f>IF(A274="","",IF(J274&lt;=IFERROR(VLOOKUP(A274,Produtos!$A:$E,5,FALSE),0),"ABAIXO DO MINIMO","OK"))</f>
        <v/>
      </c>
    </row>
    <row r="275">
      <c r="A275" s="7" t="n"/>
      <c r="B275" s="7">
        <f>IFERROR(VLOOKUP(A275,Produtos!A:B,2,FALSE),"")</f>
        <v/>
      </c>
      <c r="C275" s="7" t="n"/>
      <c r="D275" s="9">
        <f>IFERROR(INDEX(Lotes!$E:$E,MATCH(1,(Lotes!$A:$A=A275)*(Lotes!$C:$C=C275),0)),"")</f>
        <v/>
      </c>
      <c r="E275" s="15">
        <f>IF(D275="","",D275-TODAY())</f>
        <v/>
      </c>
      <c r="F275" s="8">
        <f>IF(D275="","",IF(E275&lt;0,"VENCIDO",IF(E275&lt;=30,"VENCE EM &lt;= 30 DIAS",IF(E275&lt;=60,"ATENCAO (31-60 DIAS)","OK"))))</f>
        <v/>
      </c>
      <c r="G275" s="13">
        <f>SUMIFS(Lancamentos!$G:$G,Lancamentos!$C:$C,$A275,Lancamentos!$E:$E,$C275,Lancamentos!$B:$B,"ENTRADA")</f>
        <v/>
      </c>
      <c r="H275" s="13">
        <f>SUMIFS(Lancamentos!$G:$G,Lancamentos!$C:$C,$A275,Lancamentos!$E:$E,$C275,Lancamentos!$B:$B,"SAIDA_USO")</f>
        <v/>
      </c>
      <c r="I275" s="13">
        <f>SUMIFS(Lancamentos!$G:$G,Lancamentos!$C:$C,$A275,Lancamentos!$E:$E,$C275,Lancamentos!$B:$B,"SAIDA_DESCARTE")</f>
        <v/>
      </c>
      <c r="J275" s="13">
        <f>G275-H275-I275</f>
        <v/>
      </c>
      <c r="K275" s="8">
        <f>IF(A275="","",IF(J275&lt;=IFERROR(VLOOKUP(A275,Produtos!$A:$E,5,FALSE),0),"ABAIXO DO MINIMO","OK"))</f>
        <v/>
      </c>
    </row>
    <row r="276">
      <c r="A276" s="7" t="n"/>
      <c r="B276" s="7">
        <f>IFERROR(VLOOKUP(A276,Produtos!A:B,2,FALSE),"")</f>
        <v/>
      </c>
      <c r="C276" s="7" t="n"/>
      <c r="D276" s="9">
        <f>IFERROR(INDEX(Lotes!$E:$E,MATCH(1,(Lotes!$A:$A=A276)*(Lotes!$C:$C=C276),0)),"")</f>
        <v/>
      </c>
      <c r="E276" s="15">
        <f>IF(D276="","",D276-TODAY())</f>
        <v/>
      </c>
      <c r="F276" s="8">
        <f>IF(D276="","",IF(E276&lt;0,"VENCIDO",IF(E276&lt;=30,"VENCE EM &lt;= 30 DIAS",IF(E276&lt;=60,"ATENCAO (31-60 DIAS)","OK"))))</f>
        <v/>
      </c>
      <c r="G276" s="13">
        <f>SUMIFS(Lancamentos!$G:$G,Lancamentos!$C:$C,$A276,Lancamentos!$E:$E,$C276,Lancamentos!$B:$B,"ENTRADA")</f>
        <v/>
      </c>
      <c r="H276" s="13">
        <f>SUMIFS(Lancamentos!$G:$G,Lancamentos!$C:$C,$A276,Lancamentos!$E:$E,$C276,Lancamentos!$B:$B,"SAIDA_USO")</f>
        <v/>
      </c>
      <c r="I276" s="13">
        <f>SUMIFS(Lancamentos!$G:$G,Lancamentos!$C:$C,$A276,Lancamentos!$E:$E,$C276,Lancamentos!$B:$B,"SAIDA_DESCARTE")</f>
        <v/>
      </c>
      <c r="J276" s="13">
        <f>G276-H276-I276</f>
        <v/>
      </c>
      <c r="K276" s="8">
        <f>IF(A276="","",IF(J276&lt;=IFERROR(VLOOKUP(A276,Produtos!$A:$E,5,FALSE),0),"ABAIXO DO MINIMO","OK"))</f>
        <v/>
      </c>
    </row>
    <row r="277">
      <c r="A277" s="7" t="n"/>
      <c r="B277" s="7">
        <f>IFERROR(VLOOKUP(A277,Produtos!A:B,2,FALSE),"")</f>
        <v/>
      </c>
      <c r="C277" s="7" t="n"/>
      <c r="D277" s="9">
        <f>IFERROR(INDEX(Lotes!$E:$E,MATCH(1,(Lotes!$A:$A=A277)*(Lotes!$C:$C=C277),0)),"")</f>
        <v/>
      </c>
      <c r="E277" s="15">
        <f>IF(D277="","",D277-TODAY())</f>
        <v/>
      </c>
      <c r="F277" s="8">
        <f>IF(D277="","",IF(E277&lt;0,"VENCIDO",IF(E277&lt;=30,"VENCE EM &lt;= 30 DIAS",IF(E277&lt;=60,"ATENCAO (31-60 DIAS)","OK"))))</f>
        <v/>
      </c>
      <c r="G277" s="13">
        <f>SUMIFS(Lancamentos!$G:$G,Lancamentos!$C:$C,$A277,Lancamentos!$E:$E,$C277,Lancamentos!$B:$B,"ENTRADA")</f>
        <v/>
      </c>
      <c r="H277" s="13">
        <f>SUMIFS(Lancamentos!$G:$G,Lancamentos!$C:$C,$A277,Lancamentos!$E:$E,$C277,Lancamentos!$B:$B,"SAIDA_USO")</f>
        <v/>
      </c>
      <c r="I277" s="13">
        <f>SUMIFS(Lancamentos!$G:$G,Lancamentos!$C:$C,$A277,Lancamentos!$E:$E,$C277,Lancamentos!$B:$B,"SAIDA_DESCARTE")</f>
        <v/>
      </c>
      <c r="J277" s="13">
        <f>G277-H277-I277</f>
        <v/>
      </c>
      <c r="K277" s="8">
        <f>IF(A277="","",IF(J277&lt;=IFERROR(VLOOKUP(A277,Produtos!$A:$E,5,FALSE),0),"ABAIXO DO MINIMO","OK"))</f>
        <v/>
      </c>
    </row>
    <row r="278">
      <c r="A278" s="7" t="n"/>
      <c r="B278" s="7">
        <f>IFERROR(VLOOKUP(A278,Produtos!A:B,2,FALSE),"")</f>
        <v/>
      </c>
      <c r="C278" s="7" t="n"/>
      <c r="D278" s="9">
        <f>IFERROR(INDEX(Lotes!$E:$E,MATCH(1,(Lotes!$A:$A=A278)*(Lotes!$C:$C=C278),0)),"")</f>
        <v/>
      </c>
      <c r="E278" s="15">
        <f>IF(D278="","",D278-TODAY())</f>
        <v/>
      </c>
      <c r="F278" s="8">
        <f>IF(D278="","",IF(E278&lt;0,"VENCIDO",IF(E278&lt;=30,"VENCE EM &lt;= 30 DIAS",IF(E278&lt;=60,"ATENCAO (31-60 DIAS)","OK"))))</f>
        <v/>
      </c>
      <c r="G278" s="13">
        <f>SUMIFS(Lancamentos!$G:$G,Lancamentos!$C:$C,$A278,Lancamentos!$E:$E,$C278,Lancamentos!$B:$B,"ENTRADA")</f>
        <v/>
      </c>
      <c r="H278" s="13">
        <f>SUMIFS(Lancamentos!$G:$G,Lancamentos!$C:$C,$A278,Lancamentos!$E:$E,$C278,Lancamentos!$B:$B,"SAIDA_USO")</f>
        <v/>
      </c>
      <c r="I278" s="13">
        <f>SUMIFS(Lancamentos!$G:$G,Lancamentos!$C:$C,$A278,Lancamentos!$E:$E,$C278,Lancamentos!$B:$B,"SAIDA_DESCARTE")</f>
        <v/>
      </c>
      <c r="J278" s="13">
        <f>G278-H278-I278</f>
        <v/>
      </c>
      <c r="K278" s="8">
        <f>IF(A278="","",IF(J278&lt;=IFERROR(VLOOKUP(A278,Produtos!$A:$E,5,FALSE),0),"ABAIXO DO MINIMO","OK"))</f>
        <v/>
      </c>
    </row>
    <row r="279">
      <c r="A279" s="7" t="n"/>
      <c r="B279" s="7">
        <f>IFERROR(VLOOKUP(A279,Produtos!A:B,2,FALSE),"")</f>
        <v/>
      </c>
      <c r="C279" s="7" t="n"/>
      <c r="D279" s="9">
        <f>IFERROR(INDEX(Lotes!$E:$E,MATCH(1,(Lotes!$A:$A=A279)*(Lotes!$C:$C=C279),0)),"")</f>
        <v/>
      </c>
      <c r="E279" s="15">
        <f>IF(D279="","",D279-TODAY())</f>
        <v/>
      </c>
      <c r="F279" s="8">
        <f>IF(D279="","",IF(E279&lt;0,"VENCIDO",IF(E279&lt;=30,"VENCE EM &lt;= 30 DIAS",IF(E279&lt;=60,"ATENCAO (31-60 DIAS)","OK"))))</f>
        <v/>
      </c>
      <c r="G279" s="13">
        <f>SUMIFS(Lancamentos!$G:$G,Lancamentos!$C:$C,$A279,Lancamentos!$E:$E,$C279,Lancamentos!$B:$B,"ENTRADA")</f>
        <v/>
      </c>
      <c r="H279" s="13">
        <f>SUMIFS(Lancamentos!$G:$G,Lancamentos!$C:$C,$A279,Lancamentos!$E:$E,$C279,Lancamentos!$B:$B,"SAIDA_USO")</f>
        <v/>
      </c>
      <c r="I279" s="13">
        <f>SUMIFS(Lancamentos!$G:$G,Lancamentos!$C:$C,$A279,Lancamentos!$E:$E,$C279,Lancamentos!$B:$B,"SAIDA_DESCARTE")</f>
        <v/>
      </c>
      <c r="J279" s="13">
        <f>G279-H279-I279</f>
        <v/>
      </c>
      <c r="K279" s="8">
        <f>IF(A279="","",IF(J279&lt;=IFERROR(VLOOKUP(A279,Produtos!$A:$E,5,FALSE),0),"ABAIXO DO MINIMO","OK"))</f>
        <v/>
      </c>
    </row>
    <row r="280">
      <c r="A280" s="7" t="n"/>
      <c r="B280" s="7">
        <f>IFERROR(VLOOKUP(A280,Produtos!A:B,2,FALSE),"")</f>
        <v/>
      </c>
      <c r="C280" s="7" t="n"/>
      <c r="D280" s="9">
        <f>IFERROR(INDEX(Lotes!$E:$E,MATCH(1,(Lotes!$A:$A=A280)*(Lotes!$C:$C=C280),0)),"")</f>
        <v/>
      </c>
      <c r="E280" s="15">
        <f>IF(D280="","",D280-TODAY())</f>
        <v/>
      </c>
      <c r="F280" s="8">
        <f>IF(D280="","",IF(E280&lt;0,"VENCIDO",IF(E280&lt;=30,"VENCE EM &lt;= 30 DIAS",IF(E280&lt;=60,"ATENCAO (31-60 DIAS)","OK"))))</f>
        <v/>
      </c>
      <c r="G280" s="13">
        <f>SUMIFS(Lancamentos!$G:$G,Lancamentos!$C:$C,$A280,Lancamentos!$E:$E,$C280,Lancamentos!$B:$B,"ENTRADA")</f>
        <v/>
      </c>
      <c r="H280" s="13">
        <f>SUMIFS(Lancamentos!$G:$G,Lancamentos!$C:$C,$A280,Lancamentos!$E:$E,$C280,Lancamentos!$B:$B,"SAIDA_USO")</f>
        <v/>
      </c>
      <c r="I280" s="13">
        <f>SUMIFS(Lancamentos!$G:$G,Lancamentos!$C:$C,$A280,Lancamentos!$E:$E,$C280,Lancamentos!$B:$B,"SAIDA_DESCARTE")</f>
        <v/>
      </c>
      <c r="J280" s="13">
        <f>G280-H280-I280</f>
        <v/>
      </c>
      <c r="K280" s="8">
        <f>IF(A280="","",IF(J280&lt;=IFERROR(VLOOKUP(A280,Produtos!$A:$E,5,FALSE),0),"ABAIXO DO MINIMO","OK"))</f>
        <v/>
      </c>
    </row>
    <row r="281">
      <c r="A281" s="7" t="n"/>
      <c r="B281" s="7">
        <f>IFERROR(VLOOKUP(A281,Produtos!A:B,2,FALSE),"")</f>
        <v/>
      </c>
      <c r="C281" s="7" t="n"/>
      <c r="D281" s="9">
        <f>IFERROR(INDEX(Lotes!$E:$E,MATCH(1,(Lotes!$A:$A=A281)*(Lotes!$C:$C=C281),0)),"")</f>
        <v/>
      </c>
      <c r="E281" s="15">
        <f>IF(D281="","",D281-TODAY())</f>
        <v/>
      </c>
      <c r="F281" s="8">
        <f>IF(D281="","",IF(E281&lt;0,"VENCIDO",IF(E281&lt;=30,"VENCE EM &lt;= 30 DIAS",IF(E281&lt;=60,"ATENCAO (31-60 DIAS)","OK"))))</f>
        <v/>
      </c>
      <c r="G281" s="13">
        <f>SUMIFS(Lancamentos!$G:$G,Lancamentos!$C:$C,$A281,Lancamentos!$E:$E,$C281,Lancamentos!$B:$B,"ENTRADA")</f>
        <v/>
      </c>
      <c r="H281" s="13">
        <f>SUMIFS(Lancamentos!$G:$G,Lancamentos!$C:$C,$A281,Lancamentos!$E:$E,$C281,Lancamentos!$B:$B,"SAIDA_USO")</f>
        <v/>
      </c>
      <c r="I281" s="13">
        <f>SUMIFS(Lancamentos!$G:$G,Lancamentos!$C:$C,$A281,Lancamentos!$E:$E,$C281,Lancamentos!$B:$B,"SAIDA_DESCARTE")</f>
        <v/>
      </c>
      <c r="J281" s="13">
        <f>G281-H281-I281</f>
        <v/>
      </c>
      <c r="K281" s="8">
        <f>IF(A281="","",IF(J281&lt;=IFERROR(VLOOKUP(A281,Produtos!$A:$E,5,FALSE),0),"ABAIXO DO MINIMO","OK"))</f>
        <v/>
      </c>
    </row>
    <row r="282">
      <c r="A282" s="7" t="n"/>
      <c r="B282" s="7">
        <f>IFERROR(VLOOKUP(A282,Produtos!A:B,2,FALSE),"")</f>
        <v/>
      </c>
      <c r="C282" s="7" t="n"/>
      <c r="D282" s="9">
        <f>IFERROR(INDEX(Lotes!$E:$E,MATCH(1,(Lotes!$A:$A=A282)*(Lotes!$C:$C=C282),0)),"")</f>
        <v/>
      </c>
      <c r="E282" s="15">
        <f>IF(D282="","",D282-TODAY())</f>
        <v/>
      </c>
      <c r="F282" s="8">
        <f>IF(D282="","",IF(E282&lt;0,"VENCIDO",IF(E282&lt;=30,"VENCE EM &lt;= 30 DIAS",IF(E282&lt;=60,"ATENCAO (31-60 DIAS)","OK"))))</f>
        <v/>
      </c>
      <c r="G282" s="13">
        <f>SUMIFS(Lancamentos!$G:$G,Lancamentos!$C:$C,$A282,Lancamentos!$E:$E,$C282,Lancamentos!$B:$B,"ENTRADA")</f>
        <v/>
      </c>
      <c r="H282" s="13">
        <f>SUMIFS(Lancamentos!$G:$G,Lancamentos!$C:$C,$A282,Lancamentos!$E:$E,$C282,Lancamentos!$B:$B,"SAIDA_USO")</f>
        <v/>
      </c>
      <c r="I282" s="13">
        <f>SUMIFS(Lancamentos!$G:$G,Lancamentos!$C:$C,$A282,Lancamentos!$E:$E,$C282,Lancamentos!$B:$B,"SAIDA_DESCARTE")</f>
        <v/>
      </c>
      <c r="J282" s="13">
        <f>G282-H282-I282</f>
        <v/>
      </c>
      <c r="K282" s="8">
        <f>IF(A282="","",IF(J282&lt;=IFERROR(VLOOKUP(A282,Produtos!$A:$E,5,FALSE),0),"ABAIXO DO MINIMO","OK"))</f>
        <v/>
      </c>
    </row>
    <row r="283">
      <c r="A283" s="7" t="n"/>
      <c r="B283" s="7">
        <f>IFERROR(VLOOKUP(A283,Produtos!A:B,2,FALSE),"")</f>
        <v/>
      </c>
      <c r="C283" s="7" t="n"/>
      <c r="D283" s="9">
        <f>IFERROR(INDEX(Lotes!$E:$E,MATCH(1,(Lotes!$A:$A=A283)*(Lotes!$C:$C=C283),0)),"")</f>
        <v/>
      </c>
      <c r="E283" s="15">
        <f>IF(D283="","",D283-TODAY())</f>
        <v/>
      </c>
      <c r="F283" s="8">
        <f>IF(D283="","",IF(E283&lt;0,"VENCIDO",IF(E283&lt;=30,"VENCE EM &lt;= 30 DIAS",IF(E283&lt;=60,"ATENCAO (31-60 DIAS)","OK"))))</f>
        <v/>
      </c>
      <c r="G283" s="13">
        <f>SUMIFS(Lancamentos!$G:$G,Lancamentos!$C:$C,$A283,Lancamentos!$E:$E,$C283,Lancamentos!$B:$B,"ENTRADA")</f>
        <v/>
      </c>
      <c r="H283" s="13">
        <f>SUMIFS(Lancamentos!$G:$G,Lancamentos!$C:$C,$A283,Lancamentos!$E:$E,$C283,Lancamentos!$B:$B,"SAIDA_USO")</f>
        <v/>
      </c>
      <c r="I283" s="13">
        <f>SUMIFS(Lancamentos!$G:$G,Lancamentos!$C:$C,$A283,Lancamentos!$E:$E,$C283,Lancamentos!$B:$B,"SAIDA_DESCARTE")</f>
        <v/>
      </c>
      <c r="J283" s="13">
        <f>G283-H283-I283</f>
        <v/>
      </c>
      <c r="K283" s="8">
        <f>IF(A283="","",IF(J283&lt;=IFERROR(VLOOKUP(A283,Produtos!$A:$E,5,FALSE),0),"ABAIXO DO MINIMO","OK"))</f>
        <v/>
      </c>
    </row>
    <row r="284">
      <c r="A284" s="7" t="n"/>
      <c r="B284" s="7">
        <f>IFERROR(VLOOKUP(A284,Produtos!A:B,2,FALSE),"")</f>
        <v/>
      </c>
      <c r="C284" s="7" t="n"/>
      <c r="D284" s="9">
        <f>IFERROR(INDEX(Lotes!$E:$E,MATCH(1,(Lotes!$A:$A=A284)*(Lotes!$C:$C=C284),0)),"")</f>
        <v/>
      </c>
      <c r="E284" s="15">
        <f>IF(D284="","",D284-TODAY())</f>
        <v/>
      </c>
      <c r="F284" s="8">
        <f>IF(D284="","",IF(E284&lt;0,"VENCIDO",IF(E284&lt;=30,"VENCE EM &lt;= 30 DIAS",IF(E284&lt;=60,"ATENCAO (31-60 DIAS)","OK"))))</f>
        <v/>
      </c>
      <c r="G284" s="13">
        <f>SUMIFS(Lancamentos!$G:$G,Lancamentos!$C:$C,$A284,Lancamentos!$E:$E,$C284,Lancamentos!$B:$B,"ENTRADA")</f>
        <v/>
      </c>
      <c r="H284" s="13">
        <f>SUMIFS(Lancamentos!$G:$G,Lancamentos!$C:$C,$A284,Lancamentos!$E:$E,$C284,Lancamentos!$B:$B,"SAIDA_USO")</f>
        <v/>
      </c>
      <c r="I284" s="13">
        <f>SUMIFS(Lancamentos!$G:$G,Lancamentos!$C:$C,$A284,Lancamentos!$E:$E,$C284,Lancamentos!$B:$B,"SAIDA_DESCARTE")</f>
        <v/>
      </c>
      <c r="J284" s="13">
        <f>G284-H284-I284</f>
        <v/>
      </c>
      <c r="K284" s="8">
        <f>IF(A284="","",IF(J284&lt;=IFERROR(VLOOKUP(A284,Produtos!$A:$E,5,FALSE),0),"ABAIXO DO MINIMO","OK"))</f>
        <v/>
      </c>
    </row>
    <row r="285">
      <c r="A285" s="7" t="n"/>
      <c r="B285" s="7">
        <f>IFERROR(VLOOKUP(A285,Produtos!A:B,2,FALSE),"")</f>
        <v/>
      </c>
      <c r="C285" s="7" t="n"/>
      <c r="D285" s="9">
        <f>IFERROR(INDEX(Lotes!$E:$E,MATCH(1,(Lotes!$A:$A=A285)*(Lotes!$C:$C=C285),0)),"")</f>
        <v/>
      </c>
      <c r="E285" s="15">
        <f>IF(D285="","",D285-TODAY())</f>
        <v/>
      </c>
      <c r="F285" s="8">
        <f>IF(D285="","",IF(E285&lt;0,"VENCIDO",IF(E285&lt;=30,"VENCE EM &lt;= 30 DIAS",IF(E285&lt;=60,"ATENCAO (31-60 DIAS)","OK"))))</f>
        <v/>
      </c>
      <c r="G285" s="13">
        <f>SUMIFS(Lancamentos!$G:$G,Lancamentos!$C:$C,$A285,Lancamentos!$E:$E,$C285,Lancamentos!$B:$B,"ENTRADA")</f>
        <v/>
      </c>
      <c r="H285" s="13">
        <f>SUMIFS(Lancamentos!$G:$G,Lancamentos!$C:$C,$A285,Lancamentos!$E:$E,$C285,Lancamentos!$B:$B,"SAIDA_USO")</f>
        <v/>
      </c>
      <c r="I285" s="13">
        <f>SUMIFS(Lancamentos!$G:$G,Lancamentos!$C:$C,$A285,Lancamentos!$E:$E,$C285,Lancamentos!$B:$B,"SAIDA_DESCARTE")</f>
        <v/>
      </c>
      <c r="J285" s="13">
        <f>G285-H285-I285</f>
        <v/>
      </c>
      <c r="K285" s="8">
        <f>IF(A285="","",IF(J285&lt;=IFERROR(VLOOKUP(A285,Produtos!$A:$E,5,FALSE),0),"ABAIXO DO MINIMO","OK"))</f>
        <v/>
      </c>
    </row>
    <row r="286">
      <c r="A286" s="7" t="n"/>
      <c r="B286" s="7">
        <f>IFERROR(VLOOKUP(A286,Produtos!A:B,2,FALSE),"")</f>
        <v/>
      </c>
      <c r="C286" s="7" t="n"/>
      <c r="D286" s="9">
        <f>IFERROR(INDEX(Lotes!$E:$E,MATCH(1,(Lotes!$A:$A=A286)*(Lotes!$C:$C=C286),0)),"")</f>
        <v/>
      </c>
      <c r="E286" s="15">
        <f>IF(D286="","",D286-TODAY())</f>
        <v/>
      </c>
      <c r="F286" s="8">
        <f>IF(D286="","",IF(E286&lt;0,"VENCIDO",IF(E286&lt;=30,"VENCE EM &lt;= 30 DIAS",IF(E286&lt;=60,"ATENCAO (31-60 DIAS)","OK"))))</f>
        <v/>
      </c>
      <c r="G286" s="13">
        <f>SUMIFS(Lancamentos!$G:$G,Lancamentos!$C:$C,$A286,Lancamentos!$E:$E,$C286,Lancamentos!$B:$B,"ENTRADA")</f>
        <v/>
      </c>
      <c r="H286" s="13">
        <f>SUMIFS(Lancamentos!$G:$G,Lancamentos!$C:$C,$A286,Lancamentos!$E:$E,$C286,Lancamentos!$B:$B,"SAIDA_USO")</f>
        <v/>
      </c>
      <c r="I286" s="13">
        <f>SUMIFS(Lancamentos!$G:$G,Lancamentos!$C:$C,$A286,Lancamentos!$E:$E,$C286,Lancamentos!$B:$B,"SAIDA_DESCARTE")</f>
        <v/>
      </c>
      <c r="J286" s="13">
        <f>G286-H286-I286</f>
        <v/>
      </c>
      <c r="K286" s="8">
        <f>IF(A286="","",IF(J286&lt;=IFERROR(VLOOKUP(A286,Produtos!$A:$E,5,FALSE),0),"ABAIXO DO MINIMO","OK"))</f>
        <v/>
      </c>
    </row>
    <row r="287">
      <c r="A287" s="7" t="n"/>
      <c r="B287" s="7">
        <f>IFERROR(VLOOKUP(A287,Produtos!A:B,2,FALSE),"")</f>
        <v/>
      </c>
      <c r="C287" s="7" t="n"/>
      <c r="D287" s="9">
        <f>IFERROR(INDEX(Lotes!$E:$E,MATCH(1,(Lotes!$A:$A=A287)*(Lotes!$C:$C=C287),0)),"")</f>
        <v/>
      </c>
      <c r="E287" s="15">
        <f>IF(D287="","",D287-TODAY())</f>
        <v/>
      </c>
      <c r="F287" s="8">
        <f>IF(D287="","",IF(E287&lt;0,"VENCIDO",IF(E287&lt;=30,"VENCE EM &lt;= 30 DIAS",IF(E287&lt;=60,"ATENCAO (31-60 DIAS)","OK"))))</f>
        <v/>
      </c>
      <c r="G287" s="13">
        <f>SUMIFS(Lancamentos!$G:$G,Lancamentos!$C:$C,$A287,Lancamentos!$E:$E,$C287,Lancamentos!$B:$B,"ENTRADA")</f>
        <v/>
      </c>
      <c r="H287" s="13">
        <f>SUMIFS(Lancamentos!$G:$G,Lancamentos!$C:$C,$A287,Lancamentos!$E:$E,$C287,Lancamentos!$B:$B,"SAIDA_USO")</f>
        <v/>
      </c>
      <c r="I287" s="13">
        <f>SUMIFS(Lancamentos!$G:$G,Lancamentos!$C:$C,$A287,Lancamentos!$E:$E,$C287,Lancamentos!$B:$B,"SAIDA_DESCARTE")</f>
        <v/>
      </c>
      <c r="J287" s="13">
        <f>G287-H287-I287</f>
        <v/>
      </c>
      <c r="K287" s="8">
        <f>IF(A287="","",IF(J287&lt;=IFERROR(VLOOKUP(A287,Produtos!$A:$E,5,FALSE),0),"ABAIXO DO MINIMO","OK"))</f>
        <v/>
      </c>
    </row>
    <row r="288">
      <c r="A288" s="7" t="n"/>
      <c r="B288" s="7">
        <f>IFERROR(VLOOKUP(A288,Produtos!A:B,2,FALSE),"")</f>
        <v/>
      </c>
      <c r="C288" s="7" t="n"/>
      <c r="D288" s="9">
        <f>IFERROR(INDEX(Lotes!$E:$E,MATCH(1,(Lotes!$A:$A=A288)*(Lotes!$C:$C=C288),0)),"")</f>
        <v/>
      </c>
      <c r="E288" s="15">
        <f>IF(D288="","",D288-TODAY())</f>
        <v/>
      </c>
      <c r="F288" s="8">
        <f>IF(D288="","",IF(E288&lt;0,"VENCIDO",IF(E288&lt;=30,"VENCE EM &lt;= 30 DIAS",IF(E288&lt;=60,"ATENCAO (31-60 DIAS)","OK"))))</f>
        <v/>
      </c>
      <c r="G288" s="13">
        <f>SUMIFS(Lancamentos!$G:$G,Lancamentos!$C:$C,$A288,Lancamentos!$E:$E,$C288,Lancamentos!$B:$B,"ENTRADA")</f>
        <v/>
      </c>
      <c r="H288" s="13">
        <f>SUMIFS(Lancamentos!$G:$G,Lancamentos!$C:$C,$A288,Lancamentos!$E:$E,$C288,Lancamentos!$B:$B,"SAIDA_USO")</f>
        <v/>
      </c>
      <c r="I288" s="13">
        <f>SUMIFS(Lancamentos!$G:$G,Lancamentos!$C:$C,$A288,Lancamentos!$E:$E,$C288,Lancamentos!$B:$B,"SAIDA_DESCARTE")</f>
        <v/>
      </c>
      <c r="J288" s="13">
        <f>G288-H288-I288</f>
        <v/>
      </c>
      <c r="K288" s="8">
        <f>IF(A288="","",IF(J288&lt;=IFERROR(VLOOKUP(A288,Produtos!$A:$E,5,FALSE),0),"ABAIXO DO MINIMO","OK"))</f>
        <v/>
      </c>
    </row>
    <row r="289">
      <c r="A289" s="7" t="n"/>
      <c r="B289" s="7">
        <f>IFERROR(VLOOKUP(A289,Produtos!A:B,2,FALSE),"")</f>
        <v/>
      </c>
      <c r="C289" s="7" t="n"/>
      <c r="D289" s="9">
        <f>IFERROR(INDEX(Lotes!$E:$E,MATCH(1,(Lotes!$A:$A=A289)*(Lotes!$C:$C=C289),0)),"")</f>
        <v/>
      </c>
      <c r="E289" s="15">
        <f>IF(D289="","",D289-TODAY())</f>
        <v/>
      </c>
      <c r="F289" s="8">
        <f>IF(D289="","",IF(E289&lt;0,"VENCIDO",IF(E289&lt;=30,"VENCE EM &lt;= 30 DIAS",IF(E289&lt;=60,"ATENCAO (31-60 DIAS)","OK"))))</f>
        <v/>
      </c>
      <c r="G289" s="13">
        <f>SUMIFS(Lancamentos!$G:$G,Lancamentos!$C:$C,$A289,Lancamentos!$E:$E,$C289,Lancamentos!$B:$B,"ENTRADA")</f>
        <v/>
      </c>
      <c r="H289" s="13">
        <f>SUMIFS(Lancamentos!$G:$G,Lancamentos!$C:$C,$A289,Lancamentos!$E:$E,$C289,Lancamentos!$B:$B,"SAIDA_USO")</f>
        <v/>
      </c>
      <c r="I289" s="13">
        <f>SUMIFS(Lancamentos!$G:$G,Lancamentos!$C:$C,$A289,Lancamentos!$E:$E,$C289,Lancamentos!$B:$B,"SAIDA_DESCARTE")</f>
        <v/>
      </c>
      <c r="J289" s="13">
        <f>G289-H289-I289</f>
        <v/>
      </c>
      <c r="K289" s="8">
        <f>IF(A289="","",IF(J289&lt;=IFERROR(VLOOKUP(A289,Produtos!$A:$E,5,FALSE),0),"ABAIXO DO MINIMO","OK"))</f>
        <v/>
      </c>
    </row>
    <row r="290">
      <c r="A290" s="7" t="n"/>
      <c r="B290" s="7">
        <f>IFERROR(VLOOKUP(A290,Produtos!A:B,2,FALSE),"")</f>
        <v/>
      </c>
      <c r="C290" s="7" t="n"/>
      <c r="D290" s="9">
        <f>IFERROR(INDEX(Lotes!$E:$E,MATCH(1,(Lotes!$A:$A=A290)*(Lotes!$C:$C=C290),0)),"")</f>
        <v/>
      </c>
      <c r="E290" s="15">
        <f>IF(D290="","",D290-TODAY())</f>
        <v/>
      </c>
      <c r="F290" s="8">
        <f>IF(D290="","",IF(E290&lt;0,"VENCIDO",IF(E290&lt;=30,"VENCE EM &lt;= 30 DIAS",IF(E290&lt;=60,"ATENCAO (31-60 DIAS)","OK"))))</f>
        <v/>
      </c>
      <c r="G290" s="13">
        <f>SUMIFS(Lancamentos!$G:$G,Lancamentos!$C:$C,$A290,Lancamentos!$E:$E,$C290,Lancamentos!$B:$B,"ENTRADA")</f>
        <v/>
      </c>
      <c r="H290" s="13">
        <f>SUMIFS(Lancamentos!$G:$G,Lancamentos!$C:$C,$A290,Lancamentos!$E:$E,$C290,Lancamentos!$B:$B,"SAIDA_USO")</f>
        <v/>
      </c>
      <c r="I290" s="13">
        <f>SUMIFS(Lancamentos!$G:$G,Lancamentos!$C:$C,$A290,Lancamentos!$E:$E,$C290,Lancamentos!$B:$B,"SAIDA_DESCARTE")</f>
        <v/>
      </c>
      <c r="J290" s="13">
        <f>G290-H290-I290</f>
        <v/>
      </c>
      <c r="K290" s="8">
        <f>IF(A290="","",IF(J290&lt;=IFERROR(VLOOKUP(A290,Produtos!$A:$E,5,FALSE),0),"ABAIXO DO MINIMO","OK"))</f>
        <v/>
      </c>
    </row>
    <row r="291">
      <c r="A291" s="7" t="n"/>
      <c r="B291" s="7">
        <f>IFERROR(VLOOKUP(A291,Produtos!A:B,2,FALSE),"")</f>
        <v/>
      </c>
      <c r="C291" s="7" t="n"/>
      <c r="D291" s="9">
        <f>IFERROR(INDEX(Lotes!$E:$E,MATCH(1,(Lotes!$A:$A=A291)*(Lotes!$C:$C=C291),0)),"")</f>
        <v/>
      </c>
      <c r="E291" s="15">
        <f>IF(D291="","",D291-TODAY())</f>
        <v/>
      </c>
      <c r="F291" s="8">
        <f>IF(D291="","",IF(E291&lt;0,"VENCIDO",IF(E291&lt;=30,"VENCE EM &lt;= 30 DIAS",IF(E291&lt;=60,"ATENCAO (31-60 DIAS)","OK"))))</f>
        <v/>
      </c>
      <c r="G291" s="13">
        <f>SUMIFS(Lancamentos!$G:$G,Lancamentos!$C:$C,$A291,Lancamentos!$E:$E,$C291,Lancamentos!$B:$B,"ENTRADA")</f>
        <v/>
      </c>
      <c r="H291" s="13">
        <f>SUMIFS(Lancamentos!$G:$G,Lancamentos!$C:$C,$A291,Lancamentos!$E:$E,$C291,Lancamentos!$B:$B,"SAIDA_USO")</f>
        <v/>
      </c>
      <c r="I291" s="13">
        <f>SUMIFS(Lancamentos!$G:$G,Lancamentos!$C:$C,$A291,Lancamentos!$E:$E,$C291,Lancamentos!$B:$B,"SAIDA_DESCARTE")</f>
        <v/>
      </c>
      <c r="J291" s="13">
        <f>G291-H291-I291</f>
        <v/>
      </c>
      <c r="K291" s="8">
        <f>IF(A291="","",IF(J291&lt;=IFERROR(VLOOKUP(A291,Produtos!$A:$E,5,FALSE),0),"ABAIXO DO MINIMO","OK"))</f>
        <v/>
      </c>
    </row>
    <row r="292">
      <c r="A292" s="7" t="n"/>
      <c r="B292" s="7">
        <f>IFERROR(VLOOKUP(A292,Produtos!A:B,2,FALSE),"")</f>
        <v/>
      </c>
      <c r="C292" s="7" t="n"/>
      <c r="D292" s="9">
        <f>IFERROR(INDEX(Lotes!$E:$E,MATCH(1,(Lotes!$A:$A=A292)*(Lotes!$C:$C=C292),0)),"")</f>
        <v/>
      </c>
      <c r="E292" s="15">
        <f>IF(D292="","",D292-TODAY())</f>
        <v/>
      </c>
      <c r="F292" s="8">
        <f>IF(D292="","",IF(E292&lt;0,"VENCIDO",IF(E292&lt;=30,"VENCE EM &lt;= 30 DIAS",IF(E292&lt;=60,"ATENCAO (31-60 DIAS)","OK"))))</f>
        <v/>
      </c>
      <c r="G292" s="13">
        <f>SUMIFS(Lancamentos!$G:$G,Lancamentos!$C:$C,$A292,Lancamentos!$E:$E,$C292,Lancamentos!$B:$B,"ENTRADA")</f>
        <v/>
      </c>
      <c r="H292" s="13">
        <f>SUMIFS(Lancamentos!$G:$G,Lancamentos!$C:$C,$A292,Lancamentos!$E:$E,$C292,Lancamentos!$B:$B,"SAIDA_USO")</f>
        <v/>
      </c>
      <c r="I292" s="13">
        <f>SUMIFS(Lancamentos!$G:$G,Lancamentos!$C:$C,$A292,Lancamentos!$E:$E,$C292,Lancamentos!$B:$B,"SAIDA_DESCARTE")</f>
        <v/>
      </c>
      <c r="J292" s="13">
        <f>G292-H292-I292</f>
        <v/>
      </c>
      <c r="K292" s="8">
        <f>IF(A292="","",IF(J292&lt;=IFERROR(VLOOKUP(A292,Produtos!$A:$E,5,FALSE),0),"ABAIXO DO MINIMO","OK"))</f>
        <v/>
      </c>
    </row>
    <row r="293">
      <c r="A293" s="7" t="n"/>
      <c r="B293" s="7">
        <f>IFERROR(VLOOKUP(A293,Produtos!A:B,2,FALSE),"")</f>
        <v/>
      </c>
      <c r="C293" s="7" t="n"/>
      <c r="D293" s="9">
        <f>IFERROR(INDEX(Lotes!$E:$E,MATCH(1,(Lotes!$A:$A=A293)*(Lotes!$C:$C=C293),0)),"")</f>
        <v/>
      </c>
      <c r="E293" s="15">
        <f>IF(D293="","",D293-TODAY())</f>
        <v/>
      </c>
      <c r="F293" s="8">
        <f>IF(D293="","",IF(E293&lt;0,"VENCIDO",IF(E293&lt;=30,"VENCE EM &lt;= 30 DIAS",IF(E293&lt;=60,"ATENCAO (31-60 DIAS)","OK"))))</f>
        <v/>
      </c>
      <c r="G293" s="13">
        <f>SUMIFS(Lancamentos!$G:$G,Lancamentos!$C:$C,$A293,Lancamentos!$E:$E,$C293,Lancamentos!$B:$B,"ENTRADA")</f>
        <v/>
      </c>
      <c r="H293" s="13">
        <f>SUMIFS(Lancamentos!$G:$G,Lancamentos!$C:$C,$A293,Lancamentos!$E:$E,$C293,Lancamentos!$B:$B,"SAIDA_USO")</f>
        <v/>
      </c>
      <c r="I293" s="13">
        <f>SUMIFS(Lancamentos!$G:$G,Lancamentos!$C:$C,$A293,Lancamentos!$E:$E,$C293,Lancamentos!$B:$B,"SAIDA_DESCARTE")</f>
        <v/>
      </c>
      <c r="J293" s="13">
        <f>G293-H293-I293</f>
        <v/>
      </c>
      <c r="K293" s="8">
        <f>IF(A293="","",IF(J293&lt;=IFERROR(VLOOKUP(A293,Produtos!$A:$E,5,FALSE),0),"ABAIXO DO MINIMO","OK"))</f>
        <v/>
      </c>
    </row>
    <row r="294">
      <c r="A294" s="7" t="n"/>
      <c r="B294" s="7">
        <f>IFERROR(VLOOKUP(A294,Produtos!A:B,2,FALSE),"")</f>
        <v/>
      </c>
      <c r="C294" s="7" t="n"/>
      <c r="D294" s="9">
        <f>IFERROR(INDEX(Lotes!$E:$E,MATCH(1,(Lotes!$A:$A=A294)*(Lotes!$C:$C=C294),0)),"")</f>
        <v/>
      </c>
      <c r="E294" s="15">
        <f>IF(D294="","",D294-TODAY())</f>
        <v/>
      </c>
      <c r="F294" s="8">
        <f>IF(D294="","",IF(E294&lt;0,"VENCIDO",IF(E294&lt;=30,"VENCE EM &lt;= 30 DIAS",IF(E294&lt;=60,"ATENCAO (31-60 DIAS)","OK"))))</f>
        <v/>
      </c>
      <c r="G294" s="13">
        <f>SUMIFS(Lancamentos!$G:$G,Lancamentos!$C:$C,$A294,Lancamentos!$E:$E,$C294,Lancamentos!$B:$B,"ENTRADA")</f>
        <v/>
      </c>
      <c r="H294" s="13">
        <f>SUMIFS(Lancamentos!$G:$G,Lancamentos!$C:$C,$A294,Lancamentos!$E:$E,$C294,Lancamentos!$B:$B,"SAIDA_USO")</f>
        <v/>
      </c>
      <c r="I294" s="13">
        <f>SUMIFS(Lancamentos!$G:$G,Lancamentos!$C:$C,$A294,Lancamentos!$E:$E,$C294,Lancamentos!$B:$B,"SAIDA_DESCARTE")</f>
        <v/>
      </c>
      <c r="J294" s="13">
        <f>G294-H294-I294</f>
        <v/>
      </c>
      <c r="K294" s="8">
        <f>IF(A294="","",IF(J294&lt;=IFERROR(VLOOKUP(A294,Produtos!$A:$E,5,FALSE),0),"ABAIXO DO MINIMO","OK"))</f>
        <v/>
      </c>
    </row>
    <row r="295">
      <c r="A295" s="7" t="n"/>
      <c r="B295" s="7">
        <f>IFERROR(VLOOKUP(A295,Produtos!A:B,2,FALSE),"")</f>
        <v/>
      </c>
      <c r="C295" s="7" t="n"/>
      <c r="D295" s="9">
        <f>IFERROR(INDEX(Lotes!$E:$E,MATCH(1,(Lotes!$A:$A=A295)*(Lotes!$C:$C=C295),0)),"")</f>
        <v/>
      </c>
      <c r="E295" s="15">
        <f>IF(D295="","",D295-TODAY())</f>
        <v/>
      </c>
      <c r="F295" s="8">
        <f>IF(D295="","",IF(E295&lt;0,"VENCIDO",IF(E295&lt;=30,"VENCE EM &lt;= 30 DIAS",IF(E295&lt;=60,"ATENCAO (31-60 DIAS)","OK"))))</f>
        <v/>
      </c>
      <c r="G295" s="13">
        <f>SUMIFS(Lancamentos!$G:$G,Lancamentos!$C:$C,$A295,Lancamentos!$E:$E,$C295,Lancamentos!$B:$B,"ENTRADA")</f>
        <v/>
      </c>
      <c r="H295" s="13">
        <f>SUMIFS(Lancamentos!$G:$G,Lancamentos!$C:$C,$A295,Lancamentos!$E:$E,$C295,Lancamentos!$B:$B,"SAIDA_USO")</f>
        <v/>
      </c>
      <c r="I295" s="13">
        <f>SUMIFS(Lancamentos!$G:$G,Lancamentos!$C:$C,$A295,Lancamentos!$E:$E,$C295,Lancamentos!$B:$B,"SAIDA_DESCARTE")</f>
        <v/>
      </c>
      <c r="J295" s="13">
        <f>G295-H295-I295</f>
        <v/>
      </c>
      <c r="K295" s="8">
        <f>IF(A295="","",IF(J295&lt;=IFERROR(VLOOKUP(A295,Produtos!$A:$E,5,FALSE),0),"ABAIXO DO MINIMO","OK"))</f>
        <v/>
      </c>
    </row>
    <row r="296">
      <c r="A296" s="7" t="n"/>
      <c r="B296" s="7">
        <f>IFERROR(VLOOKUP(A296,Produtos!A:B,2,FALSE),"")</f>
        <v/>
      </c>
      <c r="C296" s="7" t="n"/>
      <c r="D296" s="9">
        <f>IFERROR(INDEX(Lotes!$E:$E,MATCH(1,(Lotes!$A:$A=A296)*(Lotes!$C:$C=C296),0)),"")</f>
        <v/>
      </c>
      <c r="E296" s="15">
        <f>IF(D296="","",D296-TODAY())</f>
        <v/>
      </c>
      <c r="F296" s="8">
        <f>IF(D296="","",IF(E296&lt;0,"VENCIDO",IF(E296&lt;=30,"VENCE EM &lt;= 30 DIAS",IF(E296&lt;=60,"ATENCAO (31-60 DIAS)","OK"))))</f>
        <v/>
      </c>
      <c r="G296" s="13">
        <f>SUMIFS(Lancamentos!$G:$G,Lancamentos!$C:$C,$A296,Lancamentos!$E:$E,$C296,Lancamentos!$B:$B,"ENTRADA")</f>
        <v/>
      </c>
      <c r="H296" s="13">
        <f>SUMIFS(Lancamentos!$G:$G,Lancamentos!$C:$C,$A296,Lancamentos!$E:$E,$C296,Lancamentos!$B:$B,"SAIDA_USO")</f>
        <v/>
      </c>
      <c r="I296" s="13">
        <f>SUMIFS(Lancamentos!$G:$G,Lancamentos!$C:$C,$A296,Lancamentos!$E:$E,$C296,Lancamentos!$B:$B,"SAIDA_DESCARTE")</f>
        <v/>
      </c>
      <c r="J296" s="13">
        <f>G296-H296-I296</f>
        <v/>
      </c>
      <c r="K296" s="8">
        <f>IF(A296="","",IF(J296&lt;=IFERROR(VLOOKUP(A296,Produtos!$A:$E,5,FALSE),0),"ABAIXO DO MINIMO","OK"))</f>
        <v/>
      </c>
    </row>
    <row r="297">
      <c r="A297" s="7" t="n"/>
      <c r="B297" s="7">
        <f>IFERROR(VLOOKUP(A297,Produtos!A:B,2,FALSE),"")</f>
        <v/>
      </c>
      <c r="C297" s="7" t="n"/>
      <c r="D297" s="9">
        <f>IFERROR(INDEX(Lotes!$E:$E,MATCH(1,(Lotes!$A:$A=A297)*(Lotes!$C:$C=C297),0)),"")</f>
        <v/>
      </c>
      <c r="E297" s="15">
        <f>IF(D297="","",D297-TODAY())</f>
        <v/>
      </c>
      <c r="F297" s="8">
        <f>IF(D297="","",IF(E297&lt;0,"VENCIDO",IF(E297&lt;=30,"VENCE EM &lt;= 30 DIAS",IF(E297&lt;=60,"ATENCAO (31-60 DIAS)","OK"))))</f>
        <v/>
      </c>
      <c r="G297" s="13">
        <f>SUMIFS(Lancamentos!$G:$G,Lancamentos!$C:$C,$A297,Lancamentos!$E:$E,$C297,Lancamentos!$B:$B,"ENTRADA")</f>
        <v/>
      </c>
      <c r="H297" s="13">
        <f>SUMIFS(Lancamentos!$G:$G,Lancamentos!$C:$C,$A297,Lancamentos!$E:$E,$C297,Lancamentos!$B:$B,"SAIDA_USO")</f>
        <v/>
      </c>
      <c r="I297" s="13">
        <f>SUMIFS(Lancamentos!$G:$G,Lancamentos!$C:$C,$A297,Lancamentos!$E:$E,$C297,Lancamentos!$B:$B,"SAIDA_DESCARTE")</f>
        <v/>
      </c>
      <c r="J297" s="13">
        <f>G297-H297-I297</f>
        <v/>
      </c>
      <c r="K297" s="8">
        <f>IF(A297="","",IF(J297&lt;=IFERROR(VLOOKUP(A297,Produtos!$A:$E,5,FALSE),0),"ABAIXO DO MINIMO","OK"))</f>
        <v/>
      </c>
    </row>
    <row r="298">
      <c r="A298" s="7" t="n"/>
      <c r="B298" s="7">
        <f>IFERROR(VLOOKUP(A298,Produtos!A:B,2,FALSE),"")</f>
        <v/>
      </c>
      <c r="C298" s="7" t="n"/>
      <c r="D298" s="9">
        <f>IFERROR(INDEX(Lotes!$E:$E,MATCH(1,(Lotes!$A:$A=A298)*(Lotes!$C:$C=C298),0)),"")</f>
        <v/>
      </c>
      <c r="E298" s="15">
        <f>IF(D298="","",D298-TODAY())</f>
        <v/>
      </c>
      <c r="F298" s="8">
        <f>IF(D298="","",IF(E298&lt;0,"VENCIDO",IF(E298&lt;=30,"VENCE EM &lt;= 30 DIAS",IF(E298&lt;=60,"ATENCAO (31-60 DIAS)","OK"))))</f>
        <v/>
      </c>
      <c r="G298" s="13">
        <f>SUMIFS(Lancamentos!$G:$G,Lancamentos!$C:$C,$A298,Lancamentos!$E:$E,$C298,Lancamentos!$B:$B,"ENTRADA")</f>
        <v/>
      </c>
      <c r="H298" s="13">
        <f>SUMIFS(Lancamentos!$G:$G,Lancamentos!$C:$C,$A298,Lancamentos!$E:$E,$C298,Lancamentos!$B:$B,"SAIDA_USO")</f>
        <v/>
      </c>
      <c r="I298" s="13">
        <f>SUMIFS(Lancamentos!$G:$G,Lancamentos!$C:$C,$A298,Lancamentos!$E:$E,$C298,Lancamentos!$B:$B,"SAIDA_DESCARTE")</f>
        <v/>
      </c>
      <c r="J298" s="13">
        <f>G298-H298-I298</f>
        <v/>
      </c>
      <c r="K298" s="8">
        <f>IF(A298="","",IF(J298&lt;=IFERROR(VLOOKUP(A298,Produtos!$A:$E,5,FALSE),0),"ABAIXO DO MINIMO","OK"))</f>
        <v/>
      </c>
    </row>
    <row r="299">
      <c r="A299" s="7" t="n"/>
      <c r="B299" s="7">
        <f>IFERROR(VLOOKUP(A299,Produtos!A:B,2,FALSE),"")</f>
        <v/>
      </c>
      <c r="C299" s="7" t="n"/>
      <c r="D299" s="9">
        <f>IFERROR(INDEX(Lotes!$E:$E,MATCH(1,(Lotes!$A:$A=A299)*(Lotes!$C:$C=C299),0)),"")</f>
        <v/>
      </c>
      <c r="E299" s="15">
        <f>IF(D299="","",D299-TODAY())</f>
        <v/>
      </c>
      <c r="F299" s="8">
        <f>IF(D299="","",IF(E299&lt;0,"VENCIDO",IF(E299&lt;=30,"VENCE EM &lt;= 30 DIAS",IF(E299&lt;=60,"ATENCAO (31-60 DIAS)","OK"))))</f>
        <v/>
      </c>
      <c r="G299" s="13">
        <f>SUMIFS(Lancamentos!$G:$G,Lancamentos!$C:$C,$A299,Lancamentos!$E:$E,$C299,Lancamentos!$B:$B,"ENTRADA")</f>
        <v/>
      </c>
      <c r="H299" s="13">
        <f>SUMIFS(Lancamentos!$G:$G,Lancamentos!$C:$C,$A299,Lancamentos!$E:$E,$C299,Lancamentos!$B:$B,"SAIDA_USO")</f>
        <v/>
      </c>
      <c r="I299" s="13">
        <f>SUMIFS(Lancamentos!$G:$G,Lancamentos!$C:$C,$A299,Lancamentos!$E:$E,$C299,Lancamentos!$B:$B,"SAIDA_DESCARTE")</f>
        <v/>
      </c>
      <c r="J299" s="13">
        <f>G299-H299-I299</f>
        <v/>
      </c>
      <c r="K299" s="8">
        <f>IF(A299="","",IF(J299&lt;=IFERROR(VLOOKUP(A299,Produtos!$A:$E,5,FALSE),0),"ABAIXO DO MINIMO","OK"))</f>
        <v/>
      </c>
    </row>
    <row r="300">
      <c r="A300" s="7" t="n"/>
      <c r="B300" s="7">
        <f>IFERROR(VLOOKUP(A300,Produtos!A:B,2,FALSE),"")</f>
        <v/>
      </c>
      <c r="C300" s="7" t="n"/>
      <c r="D300" s="9">
        <f>IFERROR(INDEX(Lotes!$E:$E,MATCH(1,(Lotes!$A:$A=A300)*(Lotes!$C:$C=C300),0)),"")</f>
        <v/>
      </c>
      <c r="E300" s="15">
        <f>IF(D300="","",D300-TODAY())</f>
        <v/>
      </c>
      <c r="F300" s="8">
        <f>IF(D300="","",IF(E300&lt;0,"VENCIDO",IF(E300&lt;=30,"VENCE EM &lt;= 30 DIAS",IF(E300&lt;=60,"ATENCAO (31-60 DIAS)","OK"))))</f>
        <v/>
      </c>
      <c r="G300" s="13">
        <f>SUMIFS(Lancamentos!$G:$G,Lancamentos!$C:$C,$A300,Lancamentos!$E:$E,$C300,Lancamentos!$B:$B,"ENTRADA")</f>
        <v/>
      </c>
      <c r="H300" s="13">
        <f>SUMIFS(Lancamentos!$G:$G,Lancamentos!$C:$C,$A300,Lancamentos!$E:$E,$C300,Lancamentos!$B:$B,"SAIDA_USO")</f>
        <v/>
      </c>
      <c r="I300" s="13">
        <f>SUMIFS(Lancamentos!$G:$G,Lancamentos!$C:$C,$A300,Lancamentos!$E:$E,$C300,Lancamentos!$B:$B,"SAIDA_DESCARTE")</f>
        <v/>
      </c>
      <c r="J300" s="13">
        <f>G300-H300-I300</f>
        <v/>
      </c>
      <c r="K300" s="8">
        <f>IF(A300="","",IF(J300&lt;=IFERROR(VLOOKUP(A300,Produtos!$A:$E,5,FALSE),0),"ABAIXO DO MINIMO","OK"))</f>
        <v/>
      </c>
    </row>
    <row r="301">
      <c r="B301">
        <f>IFERROR(VLOOKUP(A301,Produtos!A:B,2,FALSE),"")</f>
        <v/>
      </c>
      <c r="D301" s="10">
        <f>IFERROR(INDEX(Lotes!$E:$E,MATCH(1,(Lotes!$A:$A=A301)*(Lotes!$C:$C=C301),0)),"")</f>
        <v/>
      </c>
      <c r="E301" s="14">
        <f>IF(D301="","",D301-TODAY())</f>
        <v/>
      </c>
      <c r="F301">
        <f>IF(D301="","",IF(E301&lt;0,"VENCIDO",IF(E301&lt;=30,"VENCE EM &lt;= 30 DIAS",IF(E301&lt;=60,"ATENCAO (31-60 DIAS)","OK"))))</f>
        <v/>
      </c>
      <c r="G301" s="14">
        <f>SUMIFS(Lancamentos!$G:$G,Lancamentos!$C:$C,$A301,Lancamentos!$E:$E,$C301,Lancamentos!$B:$B,"ENTRADA")</f>
        <v/>
      </c>
      <c r="H301" s="14">
        <f>SUMIFS(Lancamentos!$G:$G,Lancamentos!$C:$C,$A301,Lancamentos!$E:$E,$C301,Lancamentos!$B:$B,"SAIDA_USO")</f>
        <v/>
      </c>
      <c r="I301" s="14">
        <f>SUMIFS(Lancamentos!$G:$G,Lancamentos!$C:$C,$A301,Lancamentos!$E:$E,$C301,Lancamentos!$B:$B,"SAIDA_DESCARTE")</f>
        <v/>
      </c>
      <c r="J301" s="14">
        <f>G301-H301-I301</f>
        <v/>
      </c>
      <c r="K301">
        <f>IF(A301="","",IF(J301&lt;=IFERROR(VLOOKUP(A301,Produtos!$A:$E,5,FALSE),0),"ABAIXO DO MINIMO","OK"))</f>
        <v/>
      </c>
    </row>
    <row r="302">
      <c r="B302">
        <f>IFERROR(VLOOKUP(A302,Produtos!A:B,2,FALSE),"")</f>
        <v/>
      </c>
      <c r="D302" s="10">
        <f>IFERROR(INDEX(Lotes!$E:$E,MATCH(1,(Lotes!$A:$A=A302)*(Lotes!$C:$C=C302),0)),"")</f>
        <v/>
      </c>
      <c r="E302" s="14">
        <f>IF(D302="","",D302-TODAY())</f>
        <v/>
      </c>
      <c r="F302">
        <f>IF(D302="","",IF(E302&lt;0,"VENCIDO",IF(E302&lt;=30,"VENCE EM &lt;= 30 DIAS",IF(E302&lt;=60,"ATENCAO (31-60 DIAS)","OK"))))</f>
        <v/>
      </c>
      <c r="G302" s="14">
        <f>SUMIFS(Lancamentos!$G:$G,Lancamentos!$C:$C,$A302,Lancamentos!$E:$E,$C302,Lancamentos!$B:$B,"ENTRADA")</f>
        <v/>
      </c>
      <c r="H302" s="14">
        <f>SUMIFS(Lancamentos!$G:$G,Lancamentos!$C:$C,$A302,Lancamentos!$E:$E,$C302,Lancamentos!$B:$B,"SAIDA_USO")</f>
        <v/>
      </c>
      <c r="I302" s="14">
        <f>SUMIFS(Lancamentos!$G:$G,Lancamentos!$C:$C,$A302,Lancamentos!$E:$E,$C302,Lancamentos!$B:$B,"SAIDA_DESCARTE")</f>
        <v/>
      </c>
      <c r="J302" s="14">
        <f>G302-H302-I302</f>
        <v/>
      </c>
      <c r="K302">
        <f>IF(A302="","",IF(J302&lt;=IFERROR(VLOOKUP(A302,Produtos!$A:$E,5,FALSE),0),"ABAIXO DO MINIMO","OK"))</f>
        <v/>
      </c>
    </row>
    <row r="303">
      <c r="B303">
        <f>IFERROR(VLOOKUP(A303,Produtos!A:B,2,FALSE),"")</f>
        <v/>
      </c>
      <c r="D303" s="10">
        <f>IFERROR(INDEX(Lotes!$E:$E,MATCH(1,(Lotes!$A:$A=A303)*(Lotes!$C:$C=C303),0)),"")</f>
        <v/>
      </c>
      <c r="E303" s="14">
        <f>IF(D303="","",D303-TODAY())</f>
        <v/>
      </c>
      <c r="F303">
        <f>IF(D303="","",IF(E303&lt;0,"VENCIDO",IF(E303&lt;=30,"VENCE EM &lt;= 30 DIAS",IF(E303&lt;=60,"ATENCAO (31-60 DIAS)","OK"))))</f>
        <v/>
      </c>
      <c r="G303" s="14">
        <f>SUMIFS(Lancamentos!$G:$G,Lancamentos!$C:$C,$A303,Lancamentos!$E:$E,$C303,Lancamentos!$B:$B,"ENTRADA")</f>
        <v/>
      </c>
      <c r="H303" s="14">
        <f>SUMIFS(Lancamentos!$G:$G,Lancamentos!$C:$C,$A303,Lancamentos!$E:$E,$C303,Lancamentos!$B:$B,"SAIDA_USO")</f>
        <v/>
      </c>
      <c r="I303" s="14">
        <f>SUMIFS(Lancamentos!$G:$G,Lancamentos!$C:$C,$A303,Lancamentos!$E:$E,$C303,Lancamentos!$B:$B,"SAIDA_DESCARTE")</f>
        <v/>
      </c>
      <c r="J303" s="14">
        <f>G303-H303-I303</f>
        <v/>
      </c>
      <c r="K303">
        <f>IF(A303="","",IF(J303&lt;=IFERROR(VLOOKUP(A303,Produtos!$A:$E,5,FALSE),0),"ABAIXO DO MINIMO","OK"))</f>
        <v/>
      </c>
    </row>
    <row r="304">
      <c r="B304">
        <f>IFERROR(VLOOKUP(A304,Produtos!A:B,2,FALSE),"")</f>
        <v/>
      </c>
      <c r="D304" s="10">
        <f>IFERROR(INDEX(Lotes!$E:$E,MATCH(1,(Lotes!$A:$A=A304)*(Lotes!$C:$C=C304),0)),"")</f>
        <v/>
      </c>
      <c r="E304" s="14">
        <f>IF(D304="","",D304-TODAY())</f>
        <v/>
      </c>
      <c r="F304">
        <f>IF(D304="","",IF(E304&lt;0,"VENCIDO",IF(E304&lt;=30,"VENCE EM &lt;= 30 DIAS",IF(E304&lt;=60,"ATENCAO (31-60 DIAS)","OK"))))</f>
        <v/>
      </c>
      <c r="G304" s="14">
        <f>SUMIFS(Lancamentos!$G:$G,Lancamentos!$C:$C,$A304,Lancamentos!$E:$E,$C304,Lancamentos!$B:$B,"ENTRADA")</f>
        <v/>
      </c>
      <c r="H304" s="14">
        <f>SUMIFS(Lancamentos!$G:$G,Lancamentos!$C:$C,$A304,Lancamentos!$E:$E,$C304,Lancamentos!$B:$B,"SAIDA_USO")</f>
        <v/>
      </c>
      <c r="I304" s="14">
        <f>SUMIFS(Lancamentos!$G:$G,Lancamentos!$C:$C,$A304,Lancamentos!$E:$E,$C304,Lancamentos!$B:$B,"SAIDA_DESCARTE")</f>
        <v/>
      </c>
      <c r="J304" s="14">
        <f>G304-H304-I304</f>
        <v/>
      </c>
      <c r="K304">
        <f>IF(A304="","",IF(J304&lt;=IFERROR(VLOOKUP(A304,Produtos!$A:$E,5,FALSE),0),"ABAIXO DO MINIMO","OK"))</f>
        <v/>
      </c>
    </row>
    <row r="305">
      <c r="B305">
        <f>IFERROR(VLOOKUP(A305,Produtos!A:B,2,FALSE),"")</f>
        <v/>
      </c>
      <c r="D305" s="10">
        <f>IFERROR(INDEX(Lotes!$E:$E,MATCH(1,(Lotes!$A:$A=A305)*(Lotes!$C:$C=C305),0)),"")</f>
        <v/>
      </c>
      <c r="E305" s="14">
        <f>IF(D305="","",D305-TODAY())</f>
        <v/>
      </c>
      <c r="F305">
        <f>IF(D305="","",IF(E305&lt;0,"VENCIDO",IF(E305&lt;=30,"VENCE EM &lt;= 30 DIAS",IF(E305&lt;=60,"ATENCAO (31-60 DIAS)","OK"))))</f>
        <v/>
      </c>
      <c r="G305" s="14">
        <f>SUMIFS(Lancamentos!$G:$G,Lancamentos!$C:$C,$A305,Lancamentos!$E:$E,$C305,Lancamentos!$B:$B,"ENTRADA")</f>
        <v/>
      </c>
      <c r="H305" s="14">
        <f>SUMIFS(Lancamentos!$G:$G,Lancamentos!$C:$C,$A305,Lancamentos!$E:$E,$C305,Lancamentos!$B:$B,"SAIDA_USO")</f>
        <v/>
      </c>
      <c r="I305" s="14">
        <f>SUMIFS(Lancamentos!$G:$G,Lancamentos!$C:$C,$A305,Lancamentos!$E:$E,$C305,Lancamentos!$B:$B,"SAIDA_DESCARTE")</f>
        <v/>
      </c>
      <c r="J305" s="14">
        <f>G305-H305-I305</f>
        <v/>
      </c>
      <c r="K305">
        <f>IF(A305="","",IF(J305&lt;=IFERROR(VLOOKUP(A305,Produtos!$A:$E,5,FALSE),0),"ABAIXO DO MINIMO","OK"))</f>
        <v/>
      </c>
    </row>
    <row r="306">
      <c r="B306">
        <f>IFERROR(VLOOKUP(A306,Produtos!A:B,2,FALSE),"")</f>
        <v/>
      </c>
      <c r="D306" s="10">
        <f>IFERROR(INDEX(Lotes!$E:$E,MATCH(1,(Lotes!$A:$A=A306)*(Lotes!$C:$C=C306),0)),"")</f>
        <v/>
      </c>
      <c r="E306" s="14">
        <f>IF(D306="","",D306-TODAY())</f>
        <v/>
      </c>
      <c r="F306">
        <f>IF(D306="","",IF(E306&lt;0,"VENCIDO",IF(E306&lt;=30,"VENCE EM &lt;= 30 DIAS",IF(E306&lt;=60,"ATENCAO (31-60 DIAS)","OK"))))</f>
        <v/>
      </c>
      <c r="G306" s="14">
        <f>SUMIFS(Lancamentos!$G:$G,Lancamentos!$C:$C,$A306,Lancamentos!$E:$E,$C306,Lancamentos!$B:$B,"ENTRADA")</f>
        <v/>
      </c>
      <c r="H306" s="14">
        <f>SUMIFS(Lancamentos!$G:$G,Lancamentos!$C:$C,$A306,Lancamentos!$E:$E,$C306,Lancamentos!$B:$B,"SAIDA_USO")</f>
        <v/>
      </c>
      <c r="I306" s="14">
        <f>SUMIFS(Lancamentos!$G:$G,Lancamentos!$C:$C,$A306,Lancamentos!$E:$E,$C306,Lancamentos!$B:$B,"SAIDA_DESCARTE")</f>
        <v/>
      </c>
      <c r="J306" s="14">
        <f>G306-H306-I306</f>
        <v/>
      </c>
      <c r="K306">
        <f>IF(A306="","",IF(J306&lt;=IFERROR(VLOOKUP(A306,Produtos!$A:$E,5,FALSE),0),"ABAIXO DO MINIMO","OK"))</f>
        <v/>
      </c>
    </row>
    <row r="307">
      <c r="B307">
        <f>IFERROR(VLOOKUP(A307,Produtos!A:B,2,FALSE),"")</f>
        <v/>
      </c>
      <c r="D307" s="10">
        <f>IFERROR(INDEX(Lotes!$E:$E,MATCH(1,(Lotes!$A:$A=A307)*(Lotes!$C:$C=C307),0)),"")</f>
        <v/>
      </c>
      <c r="E307" s="14">
        <f>IF(D307="","",D307-TODAY())</f>
        <v/>
      </c>
      <c r="F307">
        <f>IF(D307="","",IF(E307&lt;0,"VENCIDO",IF(E307&lt;=30,"VENCE EM &lt;= 30 DIAS",IF(E307&lt;=60,"ATENCAO (31-60 DIAS)","OK"))))</f>
        <v/>
      </c>
      <c r="G307" s="14">
        <f>SUMIFS(Lancamentos!$G:$G,Lancamentos!$C:$C,$A307,Lancamentos!$E:$E,$C307,Lancamentos!$B:$B,"ENTRADA")</f>
        <v/>
      </c>
      <c r="H307" s="14">
        <f>SUMIFS(Lancamentos!$G:$G,Lancamentos!$C:$C,$A307,Lancamentos!$E:$E,$C307,Lancamentos!$B:$B,"SAIDA_USO")</f>
        <v/>
      </c>
      <c r="I307" s="14">
        <f>SUMIFS(Lancamentos!$G:$G,Lancamentos!$C:$C,$A307,Lancamentos!$E:$E,$C307,Lancamentos!$B:$B,"SAIDA_DESCARTE")</f>
        <v/>
      </c>
      <c r="J307" s="14">
        <f>G307-H307-I307</f>
        <v/>
      </c>
      <c r="K307">
        <f>IF(A307="","",IF(J307&lt;=IFERROR(VLOOKUP(A307,Produtos!$A:$E,5,FALSE),0),"ABAIXO DO MINIMO","OK"))</f>
        <v/>
      </c>
    </row>
    <row r="308">
      <c r="B308">
        <f>IFERROR(VLOOKUP(A308,Produtos!A:B,2,FALSE),"")</f>
        <v/>
      </c>
      <c r="D308" s="10">
        <f>IFERROR(INDEX(Lotes!$E:$E,MATCH(1,(Lotes!$A:$A=A308)*(Lotes!$C:$C=C308),0)),"")</f>
        <v/>
      </c>
      <c r="E308" s="14">
        <f>IF(D308="","",D308-TODAY())</f>
        <v/>
      </c>
      <c r="F308">
        <f>IF(D308="","",IF(E308&lt;0,"VENCIDO",IF(E308&lt;=30,"VENCE EM &lt;= 30 DIAS",IF(E308&lt;=60,"ATENCAO (31-60 DIAS)","OK"))))</f>
        <v/>
      </c>
      <c r="G308" s="14">
        <f>SUMIFS(Lancamentos!$G:$G,Lancamentos!$C:$C,$A308,Lancamentos!$E:$E,$C308,Lancamentos!$B:$B,"ENTRADA")</f>
        <v/>
      </c>
      <c r="H308" s="14">
        <f>SUMIFS(Lancamentos!$G:$G,Lancamentos!$C:$C,$A308,Lancamentos!$E:$E,$C308,Lancamentos!$B:$B,"SAIDA_USO")</f>
        <v/>
      </c>
      <c r="I308" s="14">
        <f>SUMIFS(Lancamentos!$G:$G,Lancamentos!$C:$C,$A308,Lancamentos!$E:$E,$C308,Lancamentos!$B:$B,"SAIDA_DESCARTE")</f>
        <v/>
      </c>
      <c r="J308" s="14">
        <f>G308-H308-I308</f>
        <v/>
      </c>
      <c r="K308">
        <f>IF(A308="","",IF(J308&lt;=IFERROR(VLOOKUP(A308,Produtos!$A:$E,5,FALSE),0),"ABAIXO DO MINIMO","OK"))</f>
        <v/>
      </c>
    </row>
    <row r="309">
      <c r="B309">
        <f>IFERROR(VLOOKUP(A309,Produtos!A:B,2,FALSE),"")</f>
        <v/>
      </c>
      <c r="D309" s="10">
        <f>IFERROR(INDEX(Lotes!$E:$E,MATCH(1,(Lotes!$A:$A=A309)*(Lotes!$C:$C=C309),0)),"")</f>
        <v/>
      </c>
      <c r="E309" s="14">
        <f>IF(D309="","",D309-TODAY())</f>
        <v/>
      </c>
      <c r="F309">
        <f>IF(D309="","",IF(E309&lt;0,"VENCIDO",IF(E309&lt;=30,"VENCE EM &lt;= 30 DIAS",IF(E309&lt;=60,"ATENCAO (31-60 DIAS)","OK"))))</f>
        <v/>
      </c>
      <c r="G309" s="14">
        <f>SUMIFS(Lancamentos!$G:$G,Lancamentos!$C:$C,$A309,Lancamentos!$E:$E,$C309,Lancamentos!$B:$B,"ENTRADA")</f>
        <v/>
      </c>
      <c r="H309" s="14">
        <f>SUMIFS(Lancamentos!$G:$G,Lancamentos!$C:$C,$A309,Lancamentos!$E:$E,$C309,Lancamentos!$B:$B,"SAIDA_USO")</f>
        <v/>
      </c>
      <c r="I309" s="14">
        <f>SUMIFS(Lancamentos!$G:$G,Lancamentos!$C:$C,$A309,Lancamentos!$E:$E,$C309,Lancamentos!$B:$B,"SAIDA_DESCARTE")</f>
        <v/>
      </c>
      <c r="J309" s="14">
        <f>G309-H309-I309</f>
        <v/>
      </c>
      <c r="K309">
        <f>IF(A309="","",IF(J309&lt;=IFERROR(VLOOKUP(A309,Produtos!$A:$E,5,FALSE),0),"ABAIXO DO MINIMO","OK"))</f>
        <v/>
      </c>
    </row>
    <row r="310">
      <c r="B310">
        <f>IFERROR(VLOOKUP(A310,Produtos!A:B,2,FALSE),"")</f>
        <v/>
      </c>
      <c r="D310" s="10">
        <f>IFERROR(INDEX(Lotes!$E:$E,MATCH(1,(Lotes!$A:$A=A310)*(Lotes!$C:$C=C310),0)),"")</f>
        <v/>
      </c>
      <c r="E310" s="14">
        <f>IF(D310="","",D310-TODAY())</f>
        <v/>
      </c>
      <c r="F310">
        <f>IF(D310="","",IF(E310&lt;0,"VENCIDO",IF(E310&lt;=30,"VENCE EM &lt;= 30 DIAS",IF(E310&lt;=60,"ATENCAO (31-60 DIAS)","OK"))))</f>
        <v/>
      </c>
      <c r="G310" s="14">
        <f>SUMIFS(Lancamentos!$G:$G,Lancamentos!$C:$C,$A310,Lancamentos!$E:$E,$C310,Lancamentos!$B:$B,"ENTRADA")</f>
        <v/>
      </c>
      <c r="H310" s="14">
        <f>SUMIFS(Lancamentos!$G:$G,Lancamentos!$C:$C,$A310,Lancamentos!$E:$E,$C310,Lancamentos!$B:$B,"SAIDA_USO")</f>
        <v/>
      </c>
      <c r="I310" s="14">
        <f>SUMIFS(Lancamentos!$G:$G,Lancamentos!$C:$C,$A310,Lancamentos!$E:$E,$C310,Lancamentos!$B:$B,"SAIDA_DESCARTE")</f>
        <v/>
      </c>
      <c r="J310" s="14">
        <f>G310-H310-I310</f>
        <v/>
      </c>
      <c r="K310">
        <f>IF(A310="","",IF(J310&lt;=IFERROR(VLOOKUP(A310,Produtos!$A:$E,5,FALSE),0),"ABAIXO DO MINIMO","OK"))</f>
        <v/>
      </c>
    </row>
    <row r="311">
      <c r="B311">
        <f>IFERROR(VLOOKUP(A311,Produtos!A:B,2,FALSE),"")</f>
        <v/>
      </c>
      <c r="D311" s="10">
        <f>IFERROR(INDEX(Lotes!$E:$E,MATCH(1,(Lotes!$A:$A=A311)*(Lotes!$C:$C=C311),0)),"")</f>
        <v/>
      </c>
      <c r="E311" s="14">
        <f>IF(D311="","",D311-TODAY())</f>
        <v/>
      </c>
      <c r="F311">
        <f>IF(D311="","",IF(E311&lt;0,"VENCIDO",IF(E311&lt;=30,"VENCE EM &lt;= 30 DIAS",IF(E311&lt;=60,"ATENCAO (31-60 DIAS)","OK"))))</f>
        <v/>
      </c>
      <c r="G311" s="14">
        <f>SUMIFS(Lancamentos!$G:$G,Lancamentos!$C:$C,$A311,Lancamentos!$E:$E,$C311,Lancamentos!$B:$B,"ENTRADA")</f>
        <v/>
      </c>
      <c r="H311" s="14">
        <f>SUMIFS(Lancamentos!$G:$G,Lancamentos!$C:$C,$A311,Lancamentos!$E:$E,$C311,Lancamentos!$B:$B,"SAIDA_USO")</f>
        <v/>
      </c>
      <c r="I311" s="14">
        <f>SUMIFS(Lancamentos!$G:$G,Lancamentos!$C:$C,$A311,Lancamentos!$E:$E,$C311,Lancamentos!$B:$B,"SAIDA_DESCARTE")</f>
        <v/>
      </c>
      <c r="J311" s="14">
        <f>G311-H311-I311</f>
        <v/>
      </c>
      <c r="K311">
        <f>IF(A311="","",IF(J311&lt;=IFERROR(VLOOKUP(A311,Produtos!$A:$E,5,FALSE),0),"ABAIXO DO MINIMO","OK"))</f>
        <v/>
      </c>
    </row>
    <row r="312">
      <c r="B312">
        <f>IFERROR(VLOOKUP(A312,Produtos!A:B,2,FALSE),"")</f>
        <v/>
      </c>
      <c r="D312" s="10">
        <f>IFERROR(INDEX(Lotes!$E:$E,MATCH(1,(Lotes!$A:$A=A312)*(Lotes!$C:$C=C312),0)),"")</f>
        <v/>
      </c>
      <c r="E312" s="14">
        <f>IF(D312="","",D312-TODAY())</f>
        <v/>
      </c>
      <c r="F312">
        <f>IF(D312="","",IF(E312&lt;0,"VENCIDO",IF(E312&lt;=30,"VENCE EM &lt;= 30 DIAS",IF(E312&lt;=60,"ATENCAO (31-60 DIAS)","OK"))))</f>
        <v/>
      </c>
      <c r="G312" s="14">
        <f>SUMIFS(Lancamentos!$G:$G,Lancamentos!$C:$C,$A312,Lancamentos!$E:$E,$C312,Lancamentos!$B:$B,"ENTRADA")</f>
        <v/>
      </c>
      <c r="H312" s="14">
        <f>SUMIFS(Lancamentos!$G:$G,Lancamentos!$C:$C,$A312,Lancamentos!$E:$E,$C312,Lancamentos!$B:$B,"SAIDA_USO")</f>
        <v/>
      </c>
      <c r="I312" s="14">
        <f>SUMIFS(Lancamentos!$G:$G,Lancamentos!$C:$C,$A312,Lancamentos!$E:$E,$C312,Lancamentos!$B:$B,"SAIDA_DESCARTE")</f>
        <v/>
      </c>
      <c r="J312" s="14">
        <f>G312-H312-I312</f>
        <v/>
      </c>
      <c r="K312">
        <f>IF(A312="","",IF(J312&lt;=IFERROR(VLOOKUP(A312,Produtos!$A:$E,5,FALSE),0),"ABAIXO DO MINIMO","OK"))</f>
        <v/>
      </c>
    </row>
    <row r="313">
      <c r="B313">
        <f>IFERROR(VLOOKUP(A313,Produtos!A:B,2,FALSE),"")</f>
        <v/>
      </c>
      <c r="D313" s="10">
        <f>IFERROR(INDEX(Lotes!$E:$E,MATCH(1,(Lotes!$A:$A=A313)*(Lotes!$C:$C=C313),0)),"")</f>
        <v/>
      </c>
      <c r="E313" s="14">
        <f>IF(D313="","",D313-TODAY())</f>
        <v/>
      </c>
      <c r="F313">
        <f>IF(D313="","",IF(E313&lt;0,"VENCIDO",IF(E313&lt;=30,"VENCE EM &lt;= 30 DIAS",IF(E313&lt;=60,"ATENCAO (31-60 DIAS)","OK"))))</f>
        <v/>
      </c>
      <c r="G313" s="14">
        <f>SUMIFS(Lancamentos!$G:$G,Lancamentos!$C:$C,$A313,Lancamentos!$E:$E,$C313,Lancamentos!$B:$B,"ENTRADA")</f>
        <v/>
      </c>
      <c r="H313" s="14">
        <f>SUMIFS(Lancamentos!$G:$G,Lancamentos!$C:$C,$A313,Lancamentos!$E:$E,$C313,Lancamentos!$B:$B,"SAIDA_USO")</f>
        <v/>
      </c>
      <c r="I313" s="14">
        <f>SUMIFS(Lancamentos!$G:$G,Lancamentos!$C:$C,$A313,Lancamentos!$E:$E,$C313,Lancamentos!$B:$B,"SAIDA_DESCARTE")</f>
        <v/>
      </c>
      <c r="J313" s="14">
        <f>G313-H313-I313</f>
        <v/>
      </c>
      <c r="K313">
        <f>IF(A313="","",IF(J313&lt;=IFERROR(VLOOKUP(A313,Produtos!$A:$E,5,FALSE),0),"ABAIXO DO MINIMO","OK"))</f>
        <v/>
      </c>
    </row>
    <row r="314">
      <c r="B314">
        <f>IFERROR(VLOOKUP(A314,Produtos!A:B,2,FALSE),"")</f>
        <v/>
      </c>
      <c r="D314" s="10">
        <f>IFERROR(INDEX(Lotes!$E:$E,MATCH(1,(Lotes!$A:$A=A314)*(Lotes!$C:$C=C314),0)),"")</f>
        <v/>
      </c>
      <c r="E314" s="14">
        <f>IF(D314="","",D314-TODAY())</f>
        <v/>
      </c>
      <c r="F314">
        <f>IF(D314="","",IF(E314&lt;0,"VENCIDO",IF(E314&lt;=30,"VENCE EM &lt;= 30 DIAS",IF(E314&lt;=60,"ATENCAO (31-60 DIAS)","OK"))))</f>
        <v/>
      </c>
      <c r="G314" s="14">
        <f>SUMIFS(Lancamentos!$G:$G,Lancamentos!$C:$C,$A314,Lancamentos!$E:$E,$C314,Lancamentos!$B:$B,"ENTRADA")</f>
        <v/>
      </c>
      <c r="H314" s="14">
        <f>SUMIFS(Lancamentos!$G:$G,Lancamentos!$C:$C,$A314,Lancamentos!$E:$E,$C314,Lancamentos!$B:$B,"SAIDA_USO")</f>
        <v/>
      </c>
      <c r="I314" s="14">
        <f>SUMIFS(Lancamentos!$G:$G,Lancamentos!$C:$C,$A314,Lancamentos!$E:$E,$C314,Lancamentos!$B:$B,"SAIDA_DESCARTE")</f>
        <v/>
      </c>
      <c r="J314" s="14">
        <f>G314-H314-I314</f>
        <v/>
      </c>
      <c r="K314">
        <f>IF(A314="","",IF(J314&lt;=IFERROR(VLOOKUP(A314,Produtos!$A:$E,5,FALSE),0),"ABAIXO DO MINIMO","OK"))</f>
        <v/>
      </c>
    </row>
    <row r="315">
      <c r="B315">
        <f>IFERROR(VLOOKUP(A315,Produtos!A:B,2,FALSE),"")</f>
        <v/>
      </c>
      <c r="D315" s="10">
        <f>IFERROR(INDEX(Lotes!$E:$E,MATCH(1,(Lotes!$A:$A=A315)*(Lotes!$C:$C=C315),0)),"")</f>
        <v/>
      </c>
      <c r="E315" s="14">
        <f>IF(D315="","",D315-TODAY())</f>
        <v/>
      </c>
      <c r="F315">
        <f>IF(D315="","",IF(E315&lt;0,"VENCIDO",IF(E315&lt;=30,"VENCE EM &lt;= 30 DIAS",IF(E315&lt;=60,"ATENCAO (31-60 DIAS)","OK"))))</f>
        <v/>
      </c>
      <c r="G315" s="14">
        <f>SUMIFS(Lancamentos!$G:$G,Lancamentos!$C:$C,$A315,Lancamentos!$E:$E,$C315,Lancamentos!$B:$B,"ENTRADA")</f>
        <v/>
      </c>
      <c r="H315" s="14">
        <f>SUMIFS(Lancamentos!$G:$G,Lancamentos!$C:$C,$A315,Lancamentos!$E:$E,$C315,Lancamentos!$B:$B,"SAIDA_USO")</f>
        <v/>
      </c>
      <c r="I315" s="14">
        <f>SUMIFS(Lancamentos!$G:$G,Lancamentos!$C:$C,$A315,Lancamentos!$E:$E,$C315,Lancamentos!$B:$B,"SAIDA_DESCARTE")</f>
        <v/>
      </c>
      <c r="J315" s="14">
        <f>G315-H315-I315</f>
        <v/>
      </c>
      <c r="K315">
        <f>IF(A315="","",IF(J315&lt;=IFERROR(VLOOKUP(A315,Produtos!$A:$E,5,FALSE),0),"ABAIXO DO MINIMO","OK"))</f>
        <v/>
      </c>
    </row>
    <row r="316">
      <c r="B316">
        <f>IFERROR(VLOOKUP(A316,Produtos!A:B,2,FALSE),"")</f>
        <v/>
      </c>
      <c r="D316" s="10">
        <f>IFERROR(INDEX(Lotes!$E:$E,MATCH(1,(Lotes!$A:$A=A316)*(Lotes!$C:$C=C316),0)),"")</f>
        <v/>
      </c>
      <c r="E316" s="14">
        <f>IF(D316="","",D316-TODAY())</f>
        <v/>
      </c>
      <c r="F316">
        <f>IF(D316="","",IF(E316&lt;0,"VENCIDO",IF(E316&lt;=30,"VENCE EM &lt;= 30 DIAS",IF(E316&lt;=60,"ATENCAO (31-60 DIAS)","OK"))))</f>
        <v/>
      </c>
      <c r="G316" s="14">
        <f>SUMIFS(Lancamentos!$G:$G,Lancamentos!$C:$C,$A316,Lancamentos!$E:$E,$C316,Lancamentos!$B:$B,"ENTRADA")</f>
        <v/>
      </c>
      <c r="H316" s="14">
        <f>SUMIFS(Lancamentos!$G:$G,Lancamentos!$C:$C,$A316,Lancamentos!$E:$E,$C316,Lancamentos!$B:$B,"SAIDA_USO")</f>
        <v/>
      </c>
      <c r="I316" s="14">
        <f>SUMIFS(Lancamentos!$G:$G,Lancamentos!$C:$C,$A316,Lancamentos!$E:$E,$C316,Lancamentos!$B:$B,"SAIDA_DESCARTE")</f>
        <v/>
      </c>
      <c r="J316" s="14">
        <f>G316-H316-I316</f>
        <v/>
      </c>
      <c r="K316">
        <f>IF(A316="","",IF(J316&lt;=IFERROR(VLOOKUP(A316,Produtos!$A:$E,5,FALSE),0),"ABAIXO DO MINIMO","OK"))</f>
        <v/>
      </c>
    </row>
    <row r="317">
      <c r="B317">
        <f>IFERROR(VLOOKUP(A317,Produtos!A:B,2,FALSE),"")</f>
        <v/>
      </c>
      <c r="D317" s="10">
        <f>IFERROR(INDEX(Lotes!$E:$E,MATCH(1,(Lotes!$A:$A=A317)*(Lotes!$C:$C=C317),0)),"")</f>
        <v/>
      </c>
      <c r="E317" s="14">
        <f>IF(D317="","",D317-TODAY())</f>
        <v/>
      </c>
      <c r="F317">
        <f>IF(D317="","",IF(E317&lt;0,"VENCIDO",IF(E317&lt;=30,"VENCE EM &lt;= 30 DIAS",IF(E317&lt;=60,"ATENCAO (31-60 DIAS)","OK"))))</f>
        <v/>
      </c>
      <c r="G317" s="14">
        <f>SUMIFS(Lancamentos!$G:$G,Lancamentos!$C:$C,$A317,Lancamentos!$E:$E,$C317,Lancamentos!$B:$B,"ENTRADA")</f>
        <v/>
      </c>
      <c r="H317" s="14">
        <f>SUMIFS(Lancamentos!$G:$G,Lancamentos!$C:$C,$A317,Lancamentos!$E:$E,$C317,Lancamentos!$B:$B,"SAIDA_USO")</f>
        <v/>
      </c>
      <c r="I317" s="14">
        <f>SUMIFS(Lancamentos!$G:$G,Lancamentos!$C:$C,$A317,Lancamentos!$E:$E,$C317,Lancamentos!$B:$B,"SAIDA_DESCARTE")</f>
        <v/>
      </c>
      <c r="J317" s="14">
        <f>G317-H317-I317</f>
        <v/>
      </c>
      <c r="K317">
        <f>IF(A317="","",IF(J317&lt;=IFERROR(VLOOKUP(A317,Produtos!$A:$E,5,FALSE),0),"ABAIXO DO MINIMO","OK"))</f>
        <v/>
      </c>
    </row>
    <row r="318">
      <c r="B318">
        <f>IFERROR(VLOOKUP(A318,Produtos!A:B,2,FALSE),"")</f>
        <v/>
      </c>
      <c r="D318" s="10">
        <f>IFERROR(INDEX(Lotes!$E:$E,MATCH(1,(Lotes!$A:$A=A318)*(Lotes!$C:$C=C318),0)),"")</f>
        <v/>
      </c>
      <c r="E318" s="14">
        <f>IF(D318="","",D318-TODAY())</f>
        <v/>
      </c>
      <c r="F318">
        <f>IF(D318="","",IF(E318&lt;0,"VENCIDO",IF(E318&lt;=30,"VENCE EM &lt;= 30 DIAS",IF(E318&lt;=60,"ATENCAO (31-60 DIAS)","OK"))))</f>
        <v/>
      </c>
      <c r="G318" s="14">
        <f>SUMIFS(Lancamentos!$G:$G,Lancamentos!$C:$C,$A318,Lancamentos!$E:$E,$C318,Lancamentos!$B:$B,"ENTRADA")</f>
        <v/>
      </c>
      <c r="H318" s="14">
        <f>SUMIFS(Lancamentos!$G:$G,Lancamentos!$C:$C,$A318,Lancamentos!$E:$E,$C318,Lancamentos!$B:$B,"SAIDA_USO")</f>
        <v/>
      </c>
      <c r="I318" s="14">
        <f>SUMIFS(Lancamentos!$G:$G,Lancamentos!$C:$C,$A318,Lancamentos!$E:$E,$C318,Lancamentos!$B:$B,"SAIDA_DESCARTE")</f>
        <v/>
      </c>
      <c r="J318" s="14">
        <f>G318-H318-I318</f>
        <v/>
      </c>
      <c r="K318">
        <f>IF(A318="","",IF(J318&lt;=IFERROR(VLOOKUP(A318,Produtos!$A:$E,5,FALSE),0),"ABAIXO DO MINIMO","OK"))</f>
        <v/>
      </c>
    </row>
    <row r="319">
      <c r="B319">
        <f>IFERROR(VLOOKUP(A319,Produtos!A:B,2,FALSE),"")</f>
        <v/>
      </c>
      <c r="D319" s="10">
        <f>IFERROR(INDEX(Lotes!$E:$E,MATCH(1,(Lotes!$A:$A=A319)*(Lotes!$C:$C=C319),0)),"")</f>
        <v/>
      </c>
      <c r="E319" s="14">
        <f>IF(D319="","",D319-TODAY())</f>
        <v/>
      </c>
      <c r="F319">
        <f>IF(D319="","",IF(E319&lt;0,"VENCIDO",IF(E319&lt;=30,"VENCE EM &lt;= 30 DIAS",IF(E319&lt;=60,"ATENCAO (31-60 DIAS)","OK"))))</f>
        <v/>
      </c>
      <c r="G319" s="14">
        <f>SUMIFS(Lancamentos!$G:$G,Lancamentos!$C:$C,$A319,Lancamentos!$E:$E,$C319,Lancamentos!$B:$B,"ENTRADA")</f>
        <v/>
      </c>
      <c r="H319" s="14">
        <f>SUMIFS(Lancamentos!$G:$G,Lancamentos!$C:$C,$A319,Lancamentos!$E:$E,$C319,Lancamentos!$B:$B,"SAIDA_USO")</f>
        <v/>
      </c>
      <c r="I319" s="14">
        <f>SUMIFS(Lancamentos!$G:$G,Lancamentos!$C:$C,$A319,Lancamentos!$E:$E,$C319,Lancamentos!$B:$B,"SAIDA_DESCARTE")</f>
        <v/>
      </c>
      <c r="J319" s="14">
        <f>G319-H319-I319</f>
        <v/>
      </c>
      <c r="K319">
        <f>IF(A319="","",IF(J319&lt;=IFERROR(VLOOKUP(A319,Produtos!$A:$E,5,FALSE),0),"ABAIXO DO MINIMO","OK"))</f>
        <v/>
      </c>
    </row>
    <row r="320">
      <c r="B320">
        <f>IFERROR(VLOOKUP(A320,Produtos!A:B,2,FALSE),"")</f>
        <v/>
      </c>
      <c r="D320" s="10">
        <f>IFERROR(INDEX(Lotes!$E:$E,MATCH(1,(Lotes!$A:$A=A320)*(Lotes!$C:$C=C320),0)),"")</f>
        <v/>
      </c>
      <c r="E320" s="14">
        <f>IF(D320="","",D320-TODAY())</f>
        <v/>
      </c>
      <c r="F320">
        <f>IF(D320="","",IF(E320&lt;0,"VENCIDO",IF(E320&lt;=30,"VENCE EM &lt;= 30 DIAS",IF(E320&lt;=60,"ATENCAO (31-60 DIAS)","OK"))))</f>
        <v/>
      </c>
      <c r="G320" s="14">
        <f>SUMIFS(Lancamentos!$G:$G,Lancamentos!$C:$C,$A320,Lancamentos!$E:$E,$C320,Lancamentos!$B:$B,"ENTRADA")</f>
        <v/>
      </c>
      <c r="H320" s="14">
        <f>SUMIFS(Lancamentos!$G:$G,Lancamentos!$C:$C,$A320,Lancamentos!$E:$E,$C320,Lancamentos!$B:$B,"SAIDA_USO")</f>
        <v/>
      </c>
      <c r="I320" s="14">
        <f>SUMIFS(Lancamentos!$G:$G,Lancamentos!$C:$C,$A320,Lancamentos!$E:$E,$C320,Lancamentos!$B:$B,"SAIDA_DESCARTE")</f>
        <v/>
      </c>
      <c r="J320" s="14">
        <f>G320-H320-I320</f>
        <v/>
      </c>
      <c r="K320">
        <f>IF(A320="","",IF(J320&lt;=IFERROR(VLOOKUP(A320,Produtos!$A:$E,5,FALSE),0),"ABAIXO DO MINIMO","OK"))</f>
        <v/>
      </c>
    </row>
    <row r="321">
      <c r="B321">
        <f>IFERROR(VLOOKUP(A321,Produtos!A:B,2,FALSE),"")</f>
        <v/>
      </c>
      <c r="D321" s="10">
        <f>IFERROR(INDEX(Lotes!$E:$E,MATCH(1,(Lotes!$A:$A=A321)*(Lotes!$C:$C=C321),0)),"")</f>
        <v/>
      </c>
      <c r="E321" s="14">
        <f>IF(D321="","",D321-TODAY())</f>
        <v/>
      </c>
      <c r="F321">
        <f>IF(D321="","",IF(E321&lt;0,"VENCIDO",IF(E321&lt;=30,"VENCE EM &lt;= 30 DIAS",IF(E321&lt;=60,"ATENCAO (31-60 DIAS)","OK"))))</f>
        <v/>
      </c>
      <c r="G321" s="14">
        <f>SUMIFS(Lancamentos!$G:$G,Lancamentos!$C:$C,$A321,Lancamentos!$E:$E,$C321,Lancamentos!$B:$B,"ENTRADA")</f>
        <v/>
      </c>
      <c r="H321" s="14">
        <f>SUMIFS(Lancamentos!$G:$G,Lancamentos!$C:$C,$A321,Lancamentos!$E:$E,$C321,Lancamentos!$B:$B,"SAIDA_USO")</f>
        <v/>
      </c>
      <c r="I321" s="14">
        <f>SUMIFS(Lancamentos!$G:$G,Lancamentos!$C:$C,$A321,Lancamentos!$E:$E,$C321,Lancamentos!$B:$B,"SAIDA_DESCARTE")</f>
        <v/>
      </c>
      <c r="J321" s="14">
        <f>G321-H321-I321</f>
        <v/>
      </c>
      <c r="K321">
        <f>IF(A321="","",IF(J321&lt;=IFERROR(VLOOKUP(A321,Produtos!$A:$E,5,FALSE),0),"ABAIXO DO MINIMO","OK"))</f>
        <v/>
      </c>
    </row>
    <row r="322">
      <c r="B322">
        <f>IFERROR(VLOOKUP(A322,Produtos!A:B,2,FALSE),"")</f>
        <v/>
      </c>
      <c r="D322" s="10">
        <f>IFERROR(INDEX(Lotes!$E:$E,MATCH(1,(Lotes!$A:$A=A322)*(Lotes!$C:$C=C322),0)),"")</f>
        <v/>
      </c>
      <c r="E322" s="14">
        <f>IF(D322="","",D322-TODAY())</f>
        <v/>
      </c>
      <c r="F322">
        <f>IF(D322="","",IF(E322&lt;0,"VENCIDO",IF(E322&lt;=30,"VENCE EM &lt;= 30 DIAS",IF(E322&lt;=60,"ATENCAO (31-60 DIAS)","OK"))))</f>
        <v/>
      </c>
      <c r="G322" s="14">
        <f>SUMIFS(Lancamentos!$G:$G,Lancamentos!$C:$C,$A322,Lancamentos!$E:$E,$C322,Lancamentos!$B:$B,"ENTRADA")</f>
        <v/>
      </c>
      <c r="H322" s="14">
        <f>SUMIFS(Lancamentos!$G:$G,Lancamentos!$C:$C,$A322,Lancamentos!$E:$E,$C322,Lancamentos!$B:$B,"SAIDA_USO")</f>
        <v/>
      </c>
      <c r="I322" s="14">
        <f>SUMIFS(Lancamentos!$G:$G,Lancamentos!$C:$C,$A322,Lancamentos!$E:$E,$C322,Lancamentos!$B:$B,"SAIDA_DESCARTE")</f>
        <v/>
      </c>
      <c r="J322" s="14">
        <f>G322-H322-I322</f>
        <v/>
      </c>
      <c r="K322">
        <f>IF(A322="","",IF(J322&lt;=IFERROR(VLOOKUP(A322,Produtos!$A:$E,5,FALSE),0),"ABAIXO DO MINIMO","OK"))</f>
        <v/>
      </c>
    </row>
    <row r="323">
      <c r="B323">
        <f>IFERROR(VLOOKUP(A323,Produtos!A:B,2,FALSE),"")</f>
        <v/>
      </c>
      <c r="D323" s="10">
        <f>IFERROR(INDEX(Lotes!$E:$E,MATCH(1,(Lotes!$A:$A=A323)*(Lotes!$C:$C=C323),0)),"")</f>
        <v/>
      </c>
      <c r="E323" s="14">
        <f>IF(D323="","",D323-TODAY())</f>
        <v/>
      </c>
      <c r="F323">
        <f>IF(D323="","",IF(E323&lt;0,"VENCIDO",IF(E323&lt;=30,"VENCE EM &lt;= 30 DIAS",IF(E323&lt;=60,"ATENCAO (31-60 DIAS)","OK"))))</f>
        <v/>
      </c>
      <c r="G323" s="14">
        <f>SUMIFS(Lancamentos!$G:$G,Lancamentos!$C:$C,$A323,Lancamentos!$E:$E,$C323,Lancamentos!$B:$B,"ENTRADA")</f>
        <v/>
      </c>
      <c r="H323" s="14">
        <f>SUMIFS(Lancamentos!$G:$G,Lancamentos!$C:$C,$A323,Lancamentos!$E:$E,$C323,Lancamentos!$B:$B,"SAIDA_USO")</f>
        <v/>
      </c>
      <c r="I323" s="14">
        <f>SUMIFS(Lancamentos!$G:$G,Lancamentos!$C:$C,$A323,Lancamentos!$E:$E,$C323,Lancamentos!$B:$B,"SAIDA_DESCARTE")</f>
        <v/>
      </c>
      <c r="J323" s="14">
        <f>G323-H323-I323</f>
        <v/>
      </c>
      <c r="K323">
        <f>IF(A323="","",IF(J323&lt;=IFERROR(VLOOKUP(A323,Produtos!$A:$E,5,FALSE),0),"ABAIXO DO MINIMO","OK"))</f>
        <v/>
      </c>
    </row>
    <row r="324">
      <c r="B324">
        <f>IFERROR(VLOOKUP(A324,Produtos!A:B,2,FALSE),"")</f>
        <v/>
      </c>
      <c r="D324" s="10">
        <f>IFERROR(INDEX(Lotes!$E:$E,MATCH(1,(Lotes!$A:$A=A324)*(Lotes!$C:$C=C324),0)),"")</f>
        <v/>
      </c>
      <c r="E324" s="14">
        <f>IF(D324="","",D324-TODAY())</f>
        <v/>
      </c>
      <c r="F324">
        <f>IF(D324="","",IF(E324&lt;0,"VENCIDO",IF(E324&lt;=30,"VENCE EM &lt;= 30 DIAS",IF(E324&lt;=60,"ATENCAO (31-60 DIAS)","OK"))))</f>
        <v/>
      </c>
      <c r="G324" s="14">
        <f>SUMIFS(Lancamentos!$G:$G,Lancamentos!$C:$C,$A324,Lancamentos!$E:$E,$C324,Lancamentos!$B:$B,"ENTRADA")</f>
        <v/>
      </c>
      <c r="H324" s="14">
        <f>SUMIFS(Lancamentos!$G:$G,Lancamentos!$C:$C,$A324,Lancamentos!$E:$E,$C324,Lancamentos!$B:$B,"SAIDA_USO")</f>
        <v/>
      </c>
      <c r="I324" s="14">
        <f>SUMIFS(Lancamentos!$G:$G,Lancamentos!$C:$C,$A324,Lancamentos!$E:$E,$C324,Lancamentos!$B:$B,"SAIDA_DESCARTE")</f>
        <v/>
      </c>
      <c r="J324" s="14">
        <f>G324-H324-I324</f>
        <v/>
      </c>
      <c r="K324">
        <f>IF(A324="","",IF(J324&lt;=IFERROR(VLOOKUP(A324,Produtos!$A:$E,5,FALSE),0),"ABAIXO DO MINIMO","OK"))</f>
        <v/>
      </c>
    </row>
    <row r="325">
      <c r="B325">
        <f>IFERROR(VLOOKUP(A325,Produtos!A:B,2,FALSE),"")</f>
        <v/>
      </c>
      <c r="D325" s="10">
        <f>IFERROR(INDEX(Lotes!$E:$E,MATCH(1,(Lotes!$A:$A=A325)*(Lotes!$C:$C=C325),0)),"")</f>
        <v/>
      </c>
      <c r="E325" s="14">
        <f>IF(D325="","",D325-TODAY())</f>
        <v/>
      </c>
      <c r="F325">
        <f>IF(D325="","",IF(E325&lt;0,"VENCIDO",IF(E325&lt;=30,"VENCE EM &lt;= 30 DIAS",IF(E325&lt;=60,"ATENCAO (31-60 DIAS)","OK"))))</f>
        <v/>
      </c>
      <c r="G325" s="14">
        <f>SUMIFS(Lancamentos!$G:$G,Lancamentos!$C:$C,$A325,Lancamentos!$E:$E,$C325,Lancamentos!$B:$B,"ENTRADA")</f>
        <v/>
      </c>
      <c r="H325" s="14">
        <f>SUMIFS(Lancamentos!$G:$G,Lancamentos!$C:$C,$A325,Lancamentos!$E:$E,$C325,Lancamentos!$B:$B,"SAIDA_USO")</f>
        <v/>
      </c>
      <c r="I325" s="14">
        <f>SUMIFS(Lancamentos!$G:$G,Lancamentos!$C:$C,$A325,Lancamentos!$E:$E,$C325,Lancamentos!$B:$B,"SAIDA_DESCARTE")</f>
        <v/>
      </c>
      <c r="J325" s="14">
        <f>G325-H325-I325</f>
        <v/>
      </c>
      <c r="K325">
        <f>IF(A325="","",IF(J325&lt;=IFERROR(VLOOKUP(A325,Produtos!$A:$E,5,FALSE),0),"ABAIXO DO MINIMO","OK"))</f>
        <v/>
      </c>
    </row>
    <row r="326">
      <c r="B326">
        <f>IFERROR(VLOOKUP(A326,Produtos!A:B,2,FALSE),"")</f>
        <v/>
      </c>
      <c r="D326" s="10">
        <f>IFERROR(INDEX(Lotes!$E:$E,MATCH(1,(Lotes!$A:$A=A326)*(Lotes!$C:$C=C326),0)),"")</f>
        <v/>
      </c>
      <c r="E326" s="14">
        <f>IF(D326="","",D326-TODAY())</f>
        <v/>
      </c>
      <c r="F326">
        <f>IF(D326="","",IF(E326&lt;0,"VENCIDO",IF(E326&lt;=30,"VENCE EM &lt;= 30 DIAS",IF(E326&lt;=60,"ATENCAO (31-60 DIAS)","OK"))))</f>
        <v/>
      </c>
      <c r="G326" s="14">
        <f>SUMIFS(Lancamentos!$G:$G,Lancamentos!$C:$C,$A326,Lancamentos!$E:$E,$C326,Lancamentos!$B:$B,"ENTRADA")</f>
        <v/>
      </c>
      <c r="H326" s="14">
        <f>SUMIFS(Lancamentos!$G:$G,Lancamentos!$C:$C,$A326,Lancamentos!$E:$E,$C326,Lancamentos!$B:$B,"SAIDA_USO")</f>
        <v/>
      </c>
      <c r="I326" s="14">
        <f>SUMIFS(Lancamentos!$G:$G,Lancamentos!$C:$C,$A326,Lancamentos!$E:$E,$C326,Lancamentos!$B:$B,"SAIDA_DESCARTE")</f>
        <v/>
      </c>
      <c r="J326" s="14">
        <f>G326-H326-I326</f>
        <v/>
      </c>
      <c r="K326">
        <f>IF(A326="","",IF(J326&lt;=IFERROR(VLOOKUP(A326,Produtos!$A:$E,5,FALSE),0),"ABAIXO DO MINIMO","OK"))</f>
        <v/>
      </c>
    </row>
    <row r="327">
      <c r="B327">
        <f>IFERROR(VLOOKUP(A327,Produtos!A:B,2,FALSE),"")</f>
        <v/>
      </c>
      <c r="D327" s="10">
        <f>IFERROR(INDEX(Lotes!$E:$E,MATCH(1,(Lotes!$A:$A=A327)*(Lotes!$C:$C=C327),0)),"")</f>
        <v/>
      </c>
      <c r="E327" s="14">
        <f>IF(D327="","",D327-TODAY())</f>
        <v/>
      </c>
      <c r="F327">
        <f>IF(D327="","",IF(E327&lt;0,"VENCIDO",IF(E327&lt;=30,"VENCE EM &lt;= 30 DIAS",IF(E327&lt;=60,"ATENCAO (31-60 DIAS)","OK"))))</f>
        <v/>
      </c>
      <c r="G327" s="14">
        <f>SUMIFS(Lancamentos!$G:$G,Lancamentos!$C:$C,$A327,Lancamentos!$E:$E,$C327,Lancamentos!$B:$B,"ENTRADA")</f>
        <v/>
      </c>
      <c r="H327" s="14">
        <f>SUMIFS(Lancamentos!$G:$G,Lancamentos!$C:$C,$A327,Lancamentos!$E:$E,$C327,Lancamentos!$B:$B,"SAIDA_USO")</f>
        <v/>
      </c>
      <c r="I327" s="14">
        <f>SUMIFS(Lancamentos!$G:$G,Lancamentos!$C:$C,$A327,Lancamentos!$E:$E,$C327,Lancamentos!$B:$B,"SAIDA_DESCARTE")</f>
        <v/>
      </c>
      <c r="J327" s="14">
        <f>G327-H327-I327</f>
        <v/>
      </c>
      <c r="K327">
        <f>IF(A327="","",IF(J327&lt;=IFERROR(VLOOKUP(A327,Produtos!$A:$E,5,FALSE),0),"ABAIXO DO MINIMO","OK"))</f>
        <v/>
      </c>
    </row>
    <row r="328">
      <c r="B328">
        <f>IFERROR(VLOOKUP(A328,Produtos!A:B,2,FALSE),"")</f>
        <v/>
      </c>
      <c r="D328" s="10">
        <f>IFERROR(INDEX(Lotes!$E:$E,MATCH(1,(Lotes!$A:$A=A328)*(Lotes!$C:$C=C328),0)),"")</f>
        <v/>
      </c>
      <c r="E328" s="14">
        <f>IF(D328="","",D328-TODAY())</f>
        <v/>
      </c>
      <c r="F328">
        <f>IF(D328="","",IF(E328&lt;0,"VENCIDO",IF(E328&lt;=30,"VENCE EM &lt;= 30 DIAS",IF(E328&lt;=60,"ATENCAO (31-60 DIAS)","OK"))))</f>
        <v/>
      </c>
      <c r="G328" s="14">
        <f>SUMIFS(Lancamentos!$G:$G,Lancamentos!$C:$C,$A328,Lancamentos!$E:$E,$C328,Lancamentos!$B:$B,"ENTRADA")</f>
        <v/>
      </c>
      <c r="H328" s="14">
        <f>SUMIFS(Lancamentos!$G:$G,Lancamentos!$C:$C,$A328,Lancamentos!$E:$E,$C328,Lancamentos!$B:$B,"SAIDA_USO")</f>
        <v/>
      </c>
      <c r="I328" s="14">
        <f>SUMIFS(Lancamentos!$G:$G,Lancamentos!$C:$C,$A328,Lancamentos!$E:$E,$C328,Lancamentos!$B:$B,"SAIDA_DESCARTE")</f>
        <v/>
      </c>
      <c r="J328" s="14">
        <f>G328-H328-I328</f>
        <v/>
      </c>
      <c r="K328">
        <f>IF(A328="","",IF(J328&lt;=IFERROR(VLOOKUP(A328,Produtos!$A:$E,5,FALSE),0),"ABAIXO DO MINIMO","OK"))</f>
        <v/>
      </c>
    </row>
    <row r="329">
      <c r="B329">
        <f>IFERROR(VLOOKUP(A329,Produtos!A:B,2,FALSE),"")</f>
        <v/>
      </c>
      <c r="D329" s="10">
        <f>IFERROR(INDEX(Lotes!$E:$E,MATCH(1,(Lotes!$A:$A=A329)*(Lotes!$C:$C=C329),0)),"")</f>
        <v/>
      </c>
      <c r="E329" s="14">
        <f>IF(D329="","",D329-TODAY())</f>
        <v/>
      </c>
      <c r="F329">
        <f>IF(D329="","",IF(E329&lt;0,"VENCIDO",IF(E329&lt;=30,"VENCE EM &lt;= 30 DIAS",IF(E329&lt;=60,"ATENCAO (31-60 DIAS)","OK"))))</f>
        <v/>
      </c>
      <c r="G329" s="14">
        <f>SUMIFS(Lancamentos!$G:$G,Lancamentos!$C:$C,$A329,Lancamentos!$E:$E,$C329,Lancamentos!$B:$B,"ENTRADA")</f>
        <v/>
      </c>
      <c r="H329" s="14">
        <f>SUMIFS(Lancamentos!$G:$G,Lancamentos!$C:$C,$A329,Lancamentos!$E:$E,$C329,Lancamentos!$B:$B,"SAIDA_USO")</f>
        <v/>
      </c>
      <c r="I329" s="14">
        <f>SUMIFS(Lancamentos!$G:$G,Lancamentos!$C:$C,$A329,Lancamentos!$E:$E,$C329,Lancamentos!$B:$B,"SAIDA_DESCARTE")</f>
        <v/>
      </c>
      <c r="J329" s="14">
        <f>G329-H329-I329</f>
        <v/>
      </c>
      <c r="K329">
        <f>IF(A329="","",IF(J329&lt;=IFERROR(VLOOKUP(A329,Produtos!$A:$E,5,FALSE),0),"ABAIXO DO MINIMO","OK"))</f>
        <v/>
      </c>
    </row>
    <row r="330">
      <c r="B330">
        <f>IFERROR(VLOOKUP(A330,Produtos!A:B,2,FALSE),"")</f>
        <v/>
      </c>
      <c r="D330" s="10">
        <f>IFERROR(INDEX(Lotes!$E:$E,MATCH(1,(Lotes!$A:$A=A330)*(Lotes!$C:$C=C330),0)),"")</f>
        <v/>
      </c>
      <c r="E330" s="14">
        <f>IF(D330="","",D330-TODAY())</f>
        <v/>
      </c>
      <c r="F330">
        <f>IF(D330="","",IF(E330&lt;0,"VENCIDO",IF(E330&lt;=30,"VENCE EM &lt;= 30 DIAS",IF(E330&lt;=60,"ATENCAO (31-60 DIAS)","OK"))))</f>
        <v/>
      </c>
      <c r="G330" s="14">
        <f>SUMIFS(Lancamentos!$G:$G,Lancamentos!$C:$C,$A330,Lancamentos!$E:$E,$C330,Lancamentos!$B:$B,"ENTRADA")</f>
        <v/>
      </c>
      <c r="H330" s="14">
        <f>SUMIFS(Lancamentos!$G:$G,Lancamentos!$C:$C,$A330,Lancamentos!$E:$E,$C330,Lancamentos!$B:$B,"SAIDA_USO")</f>
        <v/>
      </c>
      <c r="I330" s="14">
        <f>SUMIFS(Lancamentos!$G:$G,Lancamentos!$C:$C,$A330,Lancamentos!$E:$E,$C330,Lancamentos!$B:$B,"SAIDA_DESCARTE")</f>
        <v/>
      </c>
      <c r="J330" s="14">
        <f>G330-H330-I330</f>
        <v/>
      </c>
      <c r="K330">
        <f>IF(A330="","",IF(J330&lt;=IFERROR(VLOOKUP(A330,Produtos!$A:$E,5,FALSE),0),"ABAIXO DO MINIMO","OK"))</f>
        <v/>
      </c>
    </row>
    <row r="331">
      <c r="B331">
        <f>IFERROR(VLOOKUP(A331,Produtos!A:B,2,FALSE),"")</f>
        <v/>
      </c>
      <c r="D331" s="10">
        <f>IFERROR(INDEX(Lotes!$E:$E,MATCH(1,(Lotes!$A:$A=A331)*(Lotes!$C:$C=C331),0)),"")</f>
        <v/>
      </c>
      <c r="E331" s="14">
        <f>IF(D331="","",D331-TODAY())</f>
        <v/>
      </c>
      <c r="F331">
        <f>IF(D331="","",IF(E331&lt;0,"VENCIDO",IF(E331&lt;=30,"VENCE EM &lt;= 30 DIAS",IF(E331&lt;=60,"ATENCAO (31-60 DIAS)","OK"))))</f>
        <v/>
      </c>
      <c r="G331" s="14">
        <f>SUMIFS(Lancamentos!$G:$G,Lancamentos!$C:$C,$A331,Lancamentos!$E:$E,$C331,Lancamentos!$B:$B,"ENTRADA")</f>
        <v/>
      </c>
      <c r="H331" s="14">
        <f>SUMIFS(Lancamentos!$G:$G,Lancamentos!$C:$C,$A331,Lancamentos!$E:$E,$C331,Lancamentos!$B:$B,"SAIDA_USO")</f>
        <v/>
      </c>
      <c r="I331" s="14">
        <f>SUMIFS(Lancamentos!$G:$G,Lancamentos!$C:$C,$A331,Lancamentos!$E:$E,$C331,Lancamentos!$B:$B,"SAIDA_DESCARTE")</f>
        <v/>
      </c>
      <c r="J331" s="14">
        <f>G331-H331-I331</f>
        <v/>
      </c>
      <c r="K331">
        <f>IF(A331="","",IF(J331&lt;=IFERROR(VLOOKUP(A331,Produtos!$A:$E,5,FALSE),0),"ABAIXO DO MINIMO","OK"))</f>
        <v/>
      </c>
    </row>
    <row r="332">
      <c r="B332">
        <f>IFERROR(VLOOKUP(A332,Produtos!A:B,2,FALSE),"")</f>
        <v/>
      </c>
      <c r="D332" s="10">
        <f>IFERROR(INDEX(Lotes!$E:$E,MATCH(1,(Lotes!$A:$A=A332)*(Lotes!$C:$C=C332),0)),"")</f>
        <v/>
      </c>
      <c r="E332" s="14">
        <f>IF(D332="","",D332-TODAY())</f>
        <v/>
      </c>
      <c r="F332">
        <f>IF(D332="","",IF(E332&lt;0,"VENCIDO",IF(E332&lt;=30,"VENCE EM &lt;= 30 DIAS",IF(E332&lt;=60,"ATENCAO (31-60 DIAS)","OK"))))</f>
        <v/>
      </c>
      <c r="G332" s="14">
        <f>SUMIFS(Lancamentos!$G:$G,Lancamentos!$C:$C,$A332,Lancamentos!$E:$E,$C332,Lancamentos!$B:$B,"ENTRADA")</f>
        <v/>
      </c>
      <c r="H332" s="14">
        <f>SUMIFS(Lancamentos!$G:$G,Lancamentos!$C:$C,$A332,Lancamentos!$E:$E,$C332,Lancamentos!$B:$B,"SAIDA_USO")</f>
        <v/>
      </c>
      <c r="I332" s="14">
        <f>SUMIFS(Lancamentos!$G:$G,Lancamentos!$C:$C,$A332,Lancamentos!$E:$E,$C332,Lancamentos!$B:$B,"SAIDA_DESCARTE")</f>
        <v/>
      </c>
      <c r="J332" s="14">
        <f>G332-H332-I332</f>
        <v/>
      </c>
      <c r="K332">
        <f>IF(A332="","",IF(J332&lt;=IFERROR(VLOOKUP(A332,Produtos!$A:$E,5,FALSE),0),"ABAIXO DO MINIMO","OK"))</f>
        <v/>
      </c>
    </row>
    <row r="333">
      <c r="B333">
        <f>IFERROR(VLOOKUP(A333,Produtos!A:B,2,FALSE),"")</f>
        <v/>
      </c>
      <c r="D333" s="10">
        <f>IFERROR(INDEX(Lotes!$E:$E,MATCH(1,(Lotes!$A:$A=A333)*(Lotes!$C:$C=C333),0)),"")</f>
        <v/>
      </c>
      <c r="E333" s="14">
        <f>IF(D333="","",D333-TODAY())</f>
        <v/>
      </c>
      <c r="F333">
        <f>IF(D333="","",IF(E333&lt;0,"VENCIDO",IF(E333&lt;=30,"VENCE EM &lt;= 30 DIAS",IF(E333&lt;=60,"ATENCAO (31-60 DIAS)","OK"))))</f>
        <v/>
      </c>
      <c r="G333" s="14">
        <f>SUMIFS(Lancamentos!$G:$G,Lancamentos!$C:$C,$A333,Lancamentos!$E:$E,$C333,Lancamentos!$B:$B,"ENTRADA")</f>
        <v/>
      </c>
      <c r="H333" s="14">
        <f>SUMIFS(Lancamentos!$G:$G,Lancamentos!$C:$C,$A333,Lancamentos!$E:$E,$C333,Lancamentos!$B:$B,"SAIDA_USO")</f>
        <v/>
      </c>
      <c r="I333" s="14">
        <f>SUMIFS(Lancamentos!$G:$G,Lancamentos!$C:$C,$A333,Lancamentos!$E:$E,$C333,Lancamentos!$B:$B,"SAIDA_DESCARTE")</f>
        <v/>
      </c>
      <c r="J333" s="14">
        <f>G333-H333-I333</f>
        <v/>
      </c>
      <c r="K333">
        <f>IF(A333="","",IF(J333&lt;=IFERROR(VLOOKUP(A333,Produtos!$A:$E,5,FALSE),0),"ABAIXO DO MINIMO","OK"))</f>
        <v/>
      </c>
    </row>
    <row r="334">
      <c r="B334">
        <f>IFERROR(VLOOKUP(A334,Produtos!A:B,2,FALSE),"")</f>
        <v/>
      </c>
      <c r="D334" s="10">
        <f>IFERROR(INDEX(Lotes!$E:$E,MATCH(1,(Lotes!$A:$A=A334)*(Lotes!$C:$C=C334),0)),"")</f>
        <v/>
      </c>
      <c r="E334" s="14">
        <f>IF(D334="","",D334-TODAY())</f>
        <v/>
      </c>
      <c r="F334">
        <f>IF(D334="","",IF(E334&lt;0,"VENCIDO",IF(E334&lt;=30,"VENCE EM &lt;= 30 DIAS",IF(E334&lt;=60,"ATENCAO (31-60 DIAS)","OK"))))</f>
        <v/>
      </c>
      <c r="G334" s="14">
        <f>SUMIFS(Lancamentos!$G:$G,Lancamentos!$C:$C,$A334,Lancamentos!$E:$E,$C334,Lancamentos!$B:$B,"ENTRADA")</f>
        <v/>
      </c>
      <c r="H334" s="14">
        <f>SUMIFS(Lancamentos!$G:$G,Lancamentos!$C:$C,$A334,Lancamentos!$E:$E,$C334,Lancamentos!$B:$B,"SAIDA_USO")</f>
        <v/>
      </c>
      <c r="I334" s="14">
        <f>SUMIFS(Lancamentos!$G:$G,Lancamentos!$C:$C,$A334,Lancamentos!$E:$E,$C334,Lancamentos!$B:$B,"SAIDA_DESCARTE")</f>
        <v/>
      </c>
      <c r="J334" s="14">
        <f>G334-H334-I334</f>
        <v/>
      </c>
      <c r="K334">
        <f>IF(A334="","",IF(J334&lt;=IFERROR(VLOOKUP(A334,Produtos!$A:$E,5,FALSE),0),"ABAIXO DO MINIMO","OK"))</f>
        <v/>
      </c>
    </row>
    <row r="335">
      <c r="B335">
        <f>IFERROR(VLOOKUP(A335,Produtos!A:B,2,FALSE),"")</f>
        <v/>
      </c>
      <c r="D335" s="10">
        <f>IFERROR(INDEX(Lotes!$E:$E,MATCH(1,(Lotes!$A:$A=A335)*(Lotes!$C:$C=C335),0)),"")</f>
        <v/>
      </c>
      <c r="E335" s="14">
        <f>IF(D335="","",D335-TODAY())</f>
        <v/>
      </c>
      <c r="F335">
        <f>IF(D335="","",IF(E335&lt;0,"VENCIDO",IF(E335&lt;=30,"VENCE EM &lt;= 30 DIAS",IF(E335&lt;=60,"ATENCAO (31-60 DIAS)","OK"))))</f>
        <v/>
      </c>
      <c r="G335" s="14">
        <f>SUMIFS(Lancamentos!$G:$G,Lancamentos!$C:$C,$A335,Lancamentos!$E:$E,$C335,Lancamentos!$B:$B,"ENTRADA")</f>
        <v/>
      </c>
      <c r="H335" s="14">
        <f>SUMIFS(Lancamentos!$G:$G,Lancamentos!$C:$C,$A335,Lancamentos!$E:$E,$C335,Lancamentos!$B:$B,"SAIDA_USO")</f>
        <v/>
      </c>
      <c r="I335" s="14">
        <f>SUMIFS(Lancamentos!$G:$G,Lancamentos!$C:$C,$A335,Lancamentos!$E:$E,$C335,Lancamentos!$B:$B,"SAIDA_DESCARTE")</f>
        <v/>
      </c>
      <c r="J335" s="14">
        <f>G335-H335-I335</f>
        <v/>
      </c>
      <c r="K335">
        <f>IF(A335="","",IF(J335&lt;=IFERROR(VLOOKUP(A335,Produtos!$A:$E,5,FALSE),0),"ABAIXO DO MINIMO","OK"))</f>
        <v/>
      </c>
    </row>
    <row r="336">
      <c r="B336">
        <f>IFERROR(VLOOKUP(A336,Produtos!A:B,2,FALSE),"")</f>
        <v/>
      </c>
      <c r="D336" s="10">
        <f>IFERROR(INDEX(Lotes!$E:$E,MATCH(1,(Lotes!$A:$A=A336)*(Lotes!$C:$C=C336),0)),"")</f>
        <v/>
      </c>
      <c r="E336" s="14">
        <f>IF(D336="","",D336-TODAY())</f>
        <v/>
      </c>
      <c r="F336">
        <f>IF(D336="","",IF(E336&lt;0,"VENCIDO",IF(E336&lt;=30,"VENCE EM &lt;= 30 DIAS",IF(E336&lt;=60,"ATENCAO (31-60 DIAS)","OK"))))</f>
        <v/>
      </c>
      <c r="G336" s="14">
        <f>SUMIFS(Lancamentos!$G:$G,Lancamentos!$C:$C,$A336,Lancamentos!$E:$E,$C336,Lancamentos!$B:$B,"ENTRADA")</f>
        <v/>
      </c>
      <c r="H336" s="14">
        <f>SUMIFS(Lancamentos!$G:$G,Lancamentos!$C:$C,$A336,Lancamentos!$E:$E,$C336,Lancamentos!$B:$B,"SAIDA_USO")</f>
        <v/>
      </c>
      <c r="I336" s="14">
        <f>SUMIFS(Lancamentos!$G:$G,Lancamentos!$C:$C,$A336,Lancamentos!$E:$E,$C336,Lancamentos!$B:$B,"SAIDA_DESCARTE")</f>
        <v/>
      </c>
      <c r="J336" s="14">
        <f>G336-H336-I336</f>
        <v/>
      </c>
      <c r="K336">
        <f>IF(A336="","",IF(J336&lt;=IFERROR(VLOOKUP(A336,Produtos!$A:$E,5,FALSE),0),"ABAIXO DO MINIMO","OK"))</f>
        <v/>
      </c>
    </row>
    <row r="337">
      <c r="B337">
        <f>IFERROR(VLOOKUP(A337,Produtos!A:B,2,FALSE),"")</f>
        <v/>
      </c>
      <c r="D337" s="10">
        <f>IFERROR(INDEX(Lotes!$E:$E,MATCH(1,(Lotes!$A:$A=A337)*(Lotes!$C:$C=C337),0)),"")</f>
        <v/>
      </c>
      <c r="E337" s="14">
        <f>IF(D337="","",D337-TODAY())</f>
        <v/>
      </c>
      <c r="F337">
        <f>IF(D337="","",IF(E337&lt;0,"VENCIDO",IF(E337&lt;=30,"VENCE EM &lt;= 30 DIAS",IF(E337&lt;=60,"ATENCAO (31-60 DIAS)","OK"))))</f>
        <v/>
      </c>
      <c r="G337" s="14">
        <f>SUMIFS(Lancamentos!$G:$G,Lancamentos!$C:$C,$A337,Lancamentos!$E:$E,$C337,Lancamentos!$B:$B,"ENTRADA")</f>
        <v/>
      </c>
      <c r="H337" s="14">
        <f>SUMIFS(Lancamentos!$G:$G,Lancamentos!$C:$C,$A337,Lancamentos!$E:$E,$C337,Lancamentos!$B:$B,"SAIDA_USO")</f>
        <v/>
      </c>
      <c r="I337" s="14">
        <f>SUMIFS(Lancamentos!$G:$G,Lancamentos!$C:$C,$A337,Lancamentos!$E:$E,$C337,Lancamentos!$B:$B,"SAIDA_DESCARTE")</f>
        <v/>
      </c>
      <c r="J337" s="14">
        <f>G337-H337-I337</f>
        <v/>
      </c>
      <c r="K337">
        <f>IF(A337="","",IF(J337&lt;=IFERROR(VLOOKUP(A337,Produtos!$A:$E,5,FALSE),0),"ABAIXO DO MINIMO","OK"))</f>
        <v/>
      </c>
    </row>
    <row r="338">
      <c r="B338">
        <f>IFERROR(VLOOKUP(A338,Produtos!A:B,2,FALSE),"")</f>
        <v/>
      </c>
      <c r="D338" s="10">
        <f>IFERROR(INDEX(Lotes!$E:$E,MATCH(1,(Lotes!$A:$A=A338)*(Lotes!$C:$C=C338),0)),"")</f>
        <v/>
      </c>
      <c r="E338" s="14">
        <f>IF(D338="","",D338-TODAY())</f>
        <v/>
      </c>
      <c r="F338">
        <f>IF(D338="","",IF(E338&lt;0,"VENCIDO",IF(E338&lt;=30,"VENCE EM &lt;= 30 DIAS",IF(E338&lt;=60,"ATENCAO (31-60 DIAS)","OK"))))</f>
        <v/>
      </c>
      <c r="G338" s="14">
        <f>SUMIFS(Lancamentos!$G:$G,Lancamentos!$C:$C,$A338,Lancamentos!$E:$E,$C338,Lancamentos!$B:$B,"ENTRADA")</f>
        <v/>
      </c>
      <c r="H338" s="14">
        <f>SUMIFS(Lancamentos!$G:$G,Lancamentos!$C:$C,$A338,Lancamentos!$E:$E,$C338,Lancamentos!$B:$B,"SAIDA_USO")</f>
        <v/>
      </c>
      <c r="I338" s="14">
        <f>SUMIFS(Lancamentos!$G:$G,Lancamentos!$C:$C,$A338,Lancamentos!$E:$E,$C338,Lancamentos!$B:$B,"SAIDA_DESCARTE")</f>
        <v/>
      </c>
      <c r="J338" s="14">
        <f>G338-H338-I338</f>
        <v/>
      </c>
      <c r="K338">
        <f>IF(A338="","",IF(J338&lt;=IFERROR(VLOOKUP(A338,Produtos!$A:$E,5,FALSE),0),"ABAIXO DO MINIMO","OK"))</f>
        <v/>
      </c>
    </row>
    <row r="339">
      <c r="B339">
        <f>IFERROR(VLOOKUP(A339,Produtos!A:B,2,FALSE),"")</f>
        <v/>
      </c>
      <c r="D339" s="10">
        <f>IFERROR(INDEX(Lotes!$E:$E,MATCH(1,(Lotes!$A:$A=A339)*(Lotes!$C:$C=C339),0)),"")</f>
        <v/>
      </c>
      <c r="E339" s="14">
        <f>IF(D339="","",D339-TODAY())</f>
        <v/>
      </c>
      <c r="F339">
        <f>IF(D339="","",IF(E339&lt;0,"VENCIDO",IF(E339&lt;=30,"VENCE EM &lt;= 30 DIAS",IF(E339&lt;=60,"ATENCAO (31-60 DIAS)","OK"))))</f>
        <v/>
      </c>
      <c r="G339" s="14">
        <f>SUMIFS(Lancamentos!$G:$G,Lancamentos!$C:$C,$A339,Lancamentos!$E:$E,$C339,Lancamentos!$B:$B,"ENTRADA")</f>
        <v/>
      </c>
      <c r="H339" s="14">
        <f>SUMIFS(Lancamentos!$G:$G,Lancamentos!$C:$C,$A339,Lancamentos!$E:$E,$C339,Lancamentos!$B:$B,"SAIDA_USO")</f>
        <v/>
      </c>
      <c r="I339" s="14">
        <f>SUMIFS(Lancamentos!$G:$G,Lancamentos!$C:$C,$A339,Lancamentos!$E:$E,$C339,Lancamentos!$B:$B,"SAIDA_DESCARTE")</f>
        <v/>
      </c>
      <c r="J339" s="14">
        <f>G339-H339-I339</f>
        <v/>
      </c>
      <c r="K339">
        <f>IF(A339="","",IF(J339&lt;=IFERROR(VLOOKUP(A339,Produtos!$A:$E,5,FALSE),0),"ABAIXO DO MINIMO","OK"))</f>
        <v/>
      </c>
    </row>
    <row r="340">
      <c r="B340">
        <f>IFERROR(VLOOKUP(A340,Produtos!A:B,2,FALSE),"")</f>
        <v/>
      </c>
      <c r="D340" s="10">
        <f>IFERROR(INDEX(Lotes!$E:$E,MATCH(1,(Lotes!$A:$A=A340)*(Lotes!$C:$C=C340),0)),"")</f>
        <v/>
      </c>
      <c r="E340" s="14">
        <f>IF(D340="","",D340-TODAY())</f>
        <v/>
      </c>
      <c r="F340">
        <f>IF(D340="","",IF(E340&lt;0,"VENCIDO",IF(E340&lt;=30,"VENCE EM &lt;= 30 DIAS",IF(E340&lt;=60,"ATENCAO (31-60 DIAS)","OK"))))</f>
        <v/>
      </c>
      <c r="G340" s="14">
        <f>SUMIFS(Lancamentos!$G:$G,Lancamentos!$C:$C,$A340,Lancamentos!$E:$E,$C340,Lancamentos!$B:$B,"ENTRADA")</f>
        <v/>
      </c>
      <c r="H340" s="14">
        <f>SUMIFS(Lancamentos!$G:$G,Lancamentos!$C:$C,$A340,Lancamentos!$E:$E,$C340,Lancamentos!$B:$B,"SAIDA_USO")</f>
        <v/>
      </c>
      <c r="I340" s="14">
        <f>SUMIFS(Lancamentos!$G:$G,Lancamentos!$C:$C,$A340,Lancamentos!$E:$E,$C340,Lancamentos!$B:$B,"SAIDA_DESCARTE")</f>
        <v/>
      </c>
      <c r="J340" s="14">
        <f>G340-H340-I340</f>
        <v/>
      </c>
      <c r="K340">
        <f>IF(A340="","",IF(J340&lt;=IFERROR(VLOOKUP(A340,Produtos!$A:$E,5,FALSE),0),"ABAIXO DO MINIMO","OK"))</f>
        <v/>
      </c>
    </row>
    <row r="341">
      <c r="B341">
        <f>IFERROR(VLOOKUP(A341,Produtos!A:B,2,FALSE),"")</f>
        <v/>
      </c>
      <c r="D341" s="10">
        <f>IFERROR(INDEX(Lotes!$E:$E,MATCH(1,(Lotes!$A:$A=A341)*(Lotes!$C:$C=C341),0)),"")</f>
        <v/>
      </c>
      <c r="E341" s="14">
        <f>IF(D341="","",D341-TODAY())</f>
        <v/>
      </c>
      <c r="F341">
        <f>IF(D341="","",IF(E341&lt;0,"VENCIDO",IF(E341&lt;=30,"VENCE EM &lt;= 30 DIAS",IF(E341&lt;=60,"ATENCAO (31-60 DIAS)","OK"))))</f>
        <v/>
      </c>
      <c r="G341" s="14">
        <f>SUMIFS(Lancamentos!$G:$G,Lancamentos!$C:$C,$A341,Lancamentos!$E:$E,$C341,Lancamentos!$B:$B,"ENTRADA")</f>
        <v/>
      </c>
      <c r="H341" s="14">
        <f>SUMIFS(Lancamentos!$G:$G,Lancamentos!$C:$C,$A341,Lancamentos!$E:$E,$C341,Lancamentos!$B:$B,"SAIDA_USO")</f>
        <v/>
      </c>
      <c r="I341" s="14">
        <f>SUMIFS(Lancamentos!$G:$G,Lancamentos!$C:$C,$A341,Lancamentos!$E:$E,$C341,Lancamentos!$B:$B,"SAIDA_DESCARTE")</f>
        <v/>
      </c>
      <c r="J341" s="14">
        <f>G341-H341-I341</f>
        <v/>
      </c>
      <c r="K341">
        <f>IF(A341="","",IF(J341&lt;=IFERROR(VLOOKUP(A341,Produtos!$A:$E,5,FALSE),0),"ABAIXO DO MINIMO","OK"))</f>
        <v/>
      </c>
    </row>
    <row r="342">
      <c r="B342">
        <f>IFERROR(VLOOKUP(A342,Produtos!A:B,2,FALSE),"")</f>
        <v/>
      </c>
      <c r="D342" s="10">
        <f>IFERROR(INDEX(Lotes!$E:$E,MATCH(1,(Lotes!$A:$A=A342)*(Lotes!$C:$C=C342),0)),"")</f>
        <v/>
      </c>
      <c r="E342" s="14">
        <f>IF(D342="","",D342-TODAY())</f>
        <v/>
      </c>
      <c r="F342">
        <f>IF(D342="","",IF(E342&lt;0,"VENCIDO",IF(E342&lt;=30,"VENCE EM &lt;= 30 DIAS",IF(E342&lt;=60,"ATENCAO (31-60 DIAS)","OK"))))</f>
        <v/>
      </c>
      <c r="G342" s="14">
        <f>SUMIFS(Lancamentos!$G:$G,Lancamentos!$C:$C,$A342,Lancamentos!$E:$E,$C342,Lancamentos!$B:$B,"ENTRADA")</f>
        <v/>
      </c>
      <c r="H342" s="14">
        <f>SUMIFS(Lancamentos!$G:$G,Lancamentos!$C:$C,$A342,Lancamentos!$E:$E,$C342,Lancamentos!$B:$B,"SAIDA_USO")</f>
        <v/>
      </c>
      <c r="I342" s="14">
        <f>SUMIFS(Lancamentos!$G:$G,Lancamentos!$C:$C,$A342,Lancamentos!$E:$E,$C342,Lancamentos!$B:$B,"SAIDA_DESCARTE")</f>
        <v/>
      </c>
      <c r="J342" s="14">
        <f>G342-H342-I342</f>
        <v/>
      </c>
      <c r="K342">
        <f>IF(A342="","",IF(J342&lt;=IFERROR(VLOOKUP(A342,Produtos!$A:$E,5,FALSE),0),"ABAIXO DO MINIMO","OK"))</f>
        <v/>
      </c>
    </row>
    <row r="343">
      <c r="B343">
        <f>IFERROR(VLOOKUP(A343,Produtos!A:B,2,FALSE),"")</f>
        <v/>
      </c>
      <c r="D343" s="10">
        <f>IFERROR(INDEX(Lotes!$E:$E,MATCH(1,(Lotes!$A:$A=A343)*(Lotes!$C:$C=C343),0)),"")</f>
        <v/>
      </c>
      <c r="E343" s="14">
        <f>IF(D343="","",D343-TODAY())</f>
        <v/>
      </c>
      <c r="F343">
        <f>IF(D343="","",IF(E343&lt;0,"VENCIDO",IF(E343&lt;=30,"VENCE EM &lt;= 30 DIAS",IF(E343&lt;=60,"ATENCAO (31-60 DIAS)","OK"))))</f>
        <v/>
      </c>
      <c r="G343" s="14">
        <f>SUMIFS(Lancamentos!$G:$G,Lancamentos!$C:$C,$A343,Lancamentos!$E:$E,$C343,Lancamentos!$B:$B,"ENTRADA")</f>
        <v/>
      </c>
      <c r="H343" s="14">
        <f>SUMIFS(Lancamentos!$G:$G,Lancamentos!$C:$C,$A343,Lancamentos!$E:$E,$C343,Lancamentos!$B:$B,"SAIDA_USO")</f>
        <v/>
      </c>
      <c r="I343" s="14">
        <f>SUMIFS(Lancamentos!$G:$G,Lancamentos!$C:$C,$A343,Lancamentos!$E:$E,$C343,Lancamentos!$B:$B,"SAIDA_DESCARTE")</f>
        <v/>
      </c>
      <c r="J343" s="14">
        <f>G343-H343-I343</f>
        <v/>
      </c>
      <c r="K343">
        <f>IF(A343="","",IF(J343&lt;=IFERROR(VLOOKUP(A343,Produtos!$A:$E,5,FALSE),0),"ABAIXO DO MINIMO","OK"))</f>
        <v/>
      </c>
    </row>
    <row r="344">
      <c r="B344">
        <f>IFERROR(VLOOKUP(A344,Produtos!A:B,2,FALSE),"")</f>
        <v/>
      </c>
      <c r="D344" s="10">
        <f>IFERROR(INDEX(Lotes!$E:$E,MATCH(1,(Lotes!$A:$A=A344)*(Lotes!$C:$C=C344),0)),"")</f>
        <v/>
      </c>
      <c r="E344" s="14">
        <f>IF(D344="","",D344-TODAY())</f>
        <v/>
      </c>
      <c r="F344">
        <f>IF(D344="","",IF(E344&lt;0,"VENCIDO",IF(E344&lt;=30,"VENCE EM &lt;= 30 DIAS",IF(E344&lt;=60,"ATENCAO (31-60 DIAS)","OK"))))</f>
        <v/>
      </c>
      <c r="G344" s="14">
        <f>SUMIFS(Lancamentos!$G:$G,Lancamentos!$C:$C,$A344,Lancamentos!$E:$E,$C344,Lancamentos!$B:$B,"ENTRADA")</f>
        <v/>
      </c>
      <c r="H344" s="14">
        <f>SUMIFS(Lancamentos!$G:$G,Lancamentos!$C:$C,$A344,Lancamentos!$E:$E,$C344,Lancamentos!$B:$B,"SAIDA_USO")</f>
        <v/>
      </c>
      <c r="I344" s="14">
        <f>SUMIFS(Lancamentos!$G:$G,Lancamentos!$C:$C,$A344,Lancamentos!$E:$E,$C344,Lancamentos!$B:$B,"SAIDA_DESCARTE")</f>
        <v/>
      </c>
      <c r="J344" s="14">
        <f>G344-H344-I344</f>
        <v/>
      </c>
      <c r="K344">
        <f>IF(A344="","",IF(J344&lt;=IFERROR(VLOOKUP(A344,Produtos!$A:$E,5,FALSE),0),"ABAIXO DO MINIMO","OK"))</f>
        <v/>
      </c>
    </row>
    <row r="345">
      <c r="B345">
        <f>IFERROR(VLOOKUP(A345,Produtos!A:B,2,FALSE),"")</f>
        <v/>
      </c>
      <c r="D345" s="10">
        <f>IFERROR(INDEX(Lotes!$E:$E,MATCH(1,(Lotes!$A:$A=A345)*(Lotes!$C:$C=C345),0)),"")</f>
        <v/>
      </c>
      <c r="E345" s="14">
        <f>IF(D345="","",D345-TODAY())</f>
        <v/>
      </c>
      <c r="F345">
        <f>IF(D345="","",IF(E345&lt;0,"VENCIDO",IF(E345&lt;=30,"VENCE EM &lt;= 30 DIAS",IF(E345&lt;=60,"ATENCAO (31-60 DIAS)","OK"))))</f>
        <v/>
      </c>
      <c r="G345" s="14">
        <f>SUMIFS(Lancamentos!$G:$G,Lancamentos!$C:$C,$A345,Lancamentos!$E:$E,$C345,Lancamentos!$B:$B,"ENTRADA")</f>
        <v/>
      </c>
      <c r="H345" s="14">
        <f>SUMIFS(Lancamentos!$G:$G,Lancamentos!$C:$C,$A345,Lancamentos!$E:$E,$C345,Lancamentos!$B:$B,"SAIDA_USO")</f>
        <v/>
      </c>
      <c r="I345" s="14">
        <f>SUMIFS(Lancamentos!$G:$G,Lancamentos!$C:$C,$A345,Lancamentos!$E:$E,$C345,Lancamentos!$B:$B,"SAIDA_DESCARTE")</f>
        <v/>
      </c>
      <c r="J345" s="14">
        <f>G345-H345-I345</f>
        <v/>
      </c>
      <c r="K345">
        <f>IF(A345="","",IF(J345&lt;=IFERROR(VLOOKUP(A345,Produtos!$A:$E,5,FALSE),0),"ABAIXO DO MINIMO","OK"))</f>
        <v/>
      </c>
    </row>
    <row r="346">
      <c r="B346">
        <f>IFERROR(VLOOKUP(A346,Produtos!A:B,2,FALSE),"")</f>
        <v/>
      </c>
      <c r="D346" s="10">
        <f>IFERROR(INDEX(Lotes!$E:$E,MATCH(1,(Lotes!$A:$A=A346)*(Lotes!$C:$C=C346),0)),"")</f>
        <v/>
      </c>
      <c r="E346" s="14">
        <f>IF(D346="","",D346-TODAY())</f>
        <v/>
      </c>
      <c r="F346">
        <f>IF(D346="","",IF(E346&lt;0,"VENCIDO",IF(E346&lt;=30,"VENCE EM &lt;= 30 DIAS",IF(E346&lt;=60,"ATENCAO (31-60 DIAS)","OK"))))</f>
        <v/>
      </c>
      <c r="G346" s="14">
        <f>SUMIFS(Lancamentos!$G:$G,Lancamentos!$C:$C,$A346,Lancamentos!$E:$E,$C346,Lancamentos!$B:$B,"ENTRADA")</f>
        <v/>
      </c>
      <c r="H346" s="14">
        <f>SUMIFS(Lancamentos!$G:$G,Lancamentos!$C:$C,$A346,Lancamentos!$E:$E,$C346,Lancamentos!$B:$B,"SAIDA_USO")</f>
        <v/>
      </c>
      <c r="I346" s="14">
        <f>SUMIFS(Lancamentos!$G:$G,Lancamentos!$C:$C,$A346,Lancamentos!$E:$E,$C346,Lancamentos!$B:$B,"SAIDA_DESCARTE")</f>
        <v/>
      </c>
      <c r="J346" s="14">
        <f>G346-H346-I346</f>
        <v/>
      </c>
      <c r="K346">
        <f>IF(A346="","",IF(J346&lt;=IFERROR(VLOOKUP(A346,Produtos!$A:$E,5,FALSE),0),"ABAIXO DO MINIMO","OK"))</f>
        <v/>
      </c>
    </row>
    <row r="347">
      <c r="B347">
        <f>IFERROR(VLOOKUP(A347,Produtos!A:B,2,FALSE),"")</f>
        <v/>
      </c>
      <c r="D347" s="10">
        <f>IFERROR(INDEX(Lotes!$E:$E,MATCH(1,(Lotes!$A:$A=A347)*(Lotes!$C:$C=C347),0)),"")</f>
        <v/>
      </c>
      <c r="E347" s="14">
        <f>IF(D347="","",D347-TODAY())</f>
        <v/>
      </c>
      <c r="F347">
        <f>IF(D347="","",IF(E347&lt;0,"VENCIDO",IF(E347&lt;=30,"VENCE EM &lt;= 30 DIAS",IF(E347&lt;=60,"ATENCAO (31-60 DIAS)","OK"))))</f>
        <v/>
      </c>
      <c r="G347" s="14">
        <f>SUMIFS(Lancamentos!$G:$G,Lancamentos!$C:$C,$A347,Lancamentos!$E:$E,$C347,Lancamentos!$B:$B,"ENTRADA")</f>
        <v/>
      </c>
      <c r="H347" s="14">
        <f>SUMIFS(Lancamentos!$G:$G,Lancamentos!$C:$C,$A347,Lancamentos!$E:$E,$C347,Lancamentos!$B:$B,"SAIDA_USO")</f>
        <v/>
      </c>
      <c r="I347" s="14">
        <f>SUMIFS(Lancamentos!$G:$G,Lancamentos!$C:$C,$A347,Lancamentos!$E:$E,$C347,Lancamentos!$B:$B,"SAIDA_DESCARTE")</f>
        <v/>
      </c>
      <c r="J347" s="14">
        <f>G347-H347-I347</f>
        <v/>
      </c>
      <c r="K347">
        <f>IF(A347="","",IF(J347&lt;=IFERROR(VLOOKUP(A347,Produtos!$A:$E,5,FALSE),0),"ABAIXO DO MINIMO","OK"))</f>
        <v/>
      </c>
    </row>
    <row r="348">
      <c r="B348">
        <f>IFERROR(VLOOKUP(A348,Produtos!A:B,2,FALSE),"")</f>
        <v/>
      </c>
      <c r="D348" s="10">
        <f>IFERROR(INDEX(Lotes!$E:$E,MATCH(1,(Lotes!$A:$A=A348)*(Lotes!$C:$C=C348),0)),"")</f>
        <v/>
      </c>
      <c r="E348" s="14">
        <f>IF(D348="","",D348-TODAY())</f>
        <v/>
      </c>
      <c r="F348">
        <f>IF(D348="","",IF(E348&lt;0,"VENCIDO",IF(E348&lt;=30,"VENCE EM &lt;= 30 DIAS",IF(E348&lt;=60,"ATENCAO (31-60 DIAS)","OK"))))</f>
        <v/>
      </c>
      <c r="G348" s="14">
        <f>SUMIFS(Lancamentos!$G:$G,Lancamentos!$C:$C,$A348,Lancamentos!$E:$E,$C348,Lancamentos!$B:$B,"ENTRADA")</f>
        <v/>
      </c>
      <c r="H348" s="14">
        <f>SUMIFS(Lancamentos!$G:$G,Lancamentos!$C:$C,$A348,Lancamentos!$E:$E,$C348,Lancamentos!$B:$B,"SAIDA_USO")</f>
        <v/>
      </c>
      <c r="I348" s="14">
        <f>SUMIFS(Lancamentos!$G:$G,Lancamentos!$C:$C,$A348,Lancamentos!$E:$E,$C348,Lancamentos!$B:$B,"SAIDA_DESCARTE")</f>
        <v/>
      </c>
      <c r="J348" s="14">
        <f>G348-H348-I348</f>
        <v/>
      </c>
      <c r="K348">
        <f>IF(A348="","",IF(J348&lt;=IFERROR(VLOOKUP(A348,Produtos!$A:$E,5,FALSE),0),"ABAIXO DO MINIMO","OK"))</f>
        <v/>
      </c>
    </row>
    <row r="349">
      <c r="B349">
        <f>IFERROR(VLOOKUP(A349,Produtos!A:B,2,FALSE),"")</f>
        <v/>
      </c>
      <c r="D349" s="10">
        <f>IFERROR(INDEX(Lotes!$E:$E,MATCH(1,(Lotes!$A:$A=A349)*(Lotes!$C:$C=C349),0)),"")</f>
        <v/>
      </c>
      <c r="E349" s="14">
        <f>IF(D349="","",D349-TODAY())</f>
        <v/>
      </c>
      <c r="F349">
        <f>IF(D349="","",IF(E349&lt;0,"VENCIDO",IF(E349&lt;=30,"VENCE EM &lt;= 30 DIAS",IF(E349&lt;=60,"ATENCAO (31-60 DIAS)","OK"))))</f>
        <v/>
      </c>
      <c r="G349" s="14">
        <f>SUMIFS(Lancamentos!$G:$G,Lancamentos!$C:$C,$A349,Lancamentos!$E:$E,$C349,Lancamentos!$B:$B,"ENTRADA")</f>
        <v/>
      </c>
      <c r="H349" s="14">
        <f>SUMIFS(Lancamentos!$G:$G,Lancamentos!$C:$C,$A349,Lancamentos!$E:$E,$C349,Lancamentos!$B:$B,"SAIDA_USO")</f>
        <v/>
      </c>
      <c r="I349" s="14">
        <f>SUMIFS(Lancamentos!$G:$G,Lancamentos!$C:$C,$A349,Lancamentos!$E:$E,$C349,Lancamentos!$B:$B,"SAIDA_DESCARTE")</f>
        <v/>
      </c>
      <c r="J349" s="14">
        <f>G349-H349-I349</f>
        <v/>
      </c>
      <c r="K349">
        <f>IF(A349="","",IF(J349&lt;=IFERROR(VLOOKUP(A349,Produtos!$A:$E,5,FALSE),0),"ABAIXO DO MINIMO","OK"))</f>
        <v/>
      </c>
    </row>
    <row r="350">
      <c r="B350">
        <f>IFERROR(VLOOKUP(A350,Produtos!A:B,2,FALSE),"")</f>
        <v/>
      </c>
      <c r="D350" s="10">
        <f>IFERROR(INDEX(Lotes!$E:$E,MATCH(1,(Lotes!$A:$A=A350)*(Lotes!$C:$C=C350),0)),"")</f>
        <v/>
      </c>
      <c r="E350" s="14">
        <f>IF(D350="","",D350-TODAY())</f>
        <v/>
      </c>
      <c r="F350">
        <f>IF(D350="","",IF(E350&lt;0,"VENCIDO",IF(E350&lt;=30,"VENCE EM &lt;= 30 DIAS",IF(E350&lt;=60,"ATENCAO (31-60 DIAS)","OK"))))</f>
        <v/>
      </c>
      <c r="G350" s="14">
        <f>SUMIFS(Lancamentos!$G:$G,Lancamentos!$C:$C,$A350,Lancamentos!$E:$E,$C350,Lancamentos!$B:$B,"ENTRADA")</f>
        <v/>
      </c>
      <c r="H350" s="14">
        <f>SUMIFS(Lancamentos!$G:$G,Lancamentos!$C:$C,$A350,Lancamentos!$E:$E,$C350,Lancamentos!$B:$B,"SAIDA_USO")</f>
        <v/>
      </c>
      <c r="I350" s="14">
        <f>SUMIFS(Lancamentos!$G:$G,Lancamentos!$C:$C,$A350,Lancamentos!$E:$E,$C350,Lancamentos!$B:$B,"SAIDA_DESCARTE")</f>
        <v/>
      </c>
      <c r="J350" s="14">
        <f>G350-H350-I350</f>
        <v/>
      </c>
      <c r="K350">
        <f>IF(A350="","",IF(J350&lt;=IFERROR(VLOOKUP(A350,Produtos!$A:$E,5,FALSE),0),"ABAIXO DO MINIMO","OK"))</f>
        <v/>
      </c>
    </row>
    <row r="351">
      <c r="B351">
        <f>IFERROR(VLOOKUP(A351,Produtos!A:B,2,FALSE),"")</f>
        <v/>
      </c>
      <c r="D351" s="10">
        <f>IFERROR(INDEX(Lotes!$E:$E,MATCH(1,(Lotes!$A:$A=A351)*(Lotes!$C:$C=C351),0)),"")</f>
        <v/>
      </c>
      <c r="E351" s="14">
        <f>IF(D351="","",D351-TODAY())</f>
        <v/>
      </c>
      <c r="F351">
        <f>IF(D351="","",IF(E351&lt;0,"VENCIDO",IF(E351&lt;=30,"VENCE EM &lt;= 30 DIAS",IF(E351&lt;=60,"ATENCAO (31-60 DIAS)","OK"))))</f>
        <v/>
      </c>
      <c r="G351" s="14">
        <f>SUMIFS(Lancamentos!$G:$G,Lancamentos!$C:$C,$A351,Lancamentos!$E:$E,$C351,Lancamentos!$B:$B,"ENTRADA")</f>
        <v/>
      </c>
      <c r="H351" s="14">
        <f>SUMIFS(Lancamentos!$G:$G,Lancamentos!$C:$C,$A351,Lancamentos!$E:$E,$C351,Lancamentos!$B:$B,"SAIDA_USO")</f>
        <v/>
      </c>
      <c r="I351" s="14">
        <f>SUMIFS(Lancamentos!$G:$G,Lancamentos!$C:$C,$A351,Lancamentos!$E:$E,$C351,Lancamentos!$B:$B,"SAIDA_DESCARTE")</f>
        <v/>
      </c>
      <c r="J351" s="14">
        <f>G351-H351-I351</f>
        <v/>
      </c>
      <c r="K351">
        <f>IF(A351="","",IF(J351&lt;=IFERROR(VLOOKUP(A351,Produtos!$A:$E,5,FALSE),0),"ABAIXO DO MINIMO","OK"))</f>
        <v/>
      </c>
    </row>
    <row r="352">
      <c r="B352">
        <f>IFERROR(VLOOKUP(A352,Produtos!A:B,2,FALSE),"")</f>
        <v/>
      </c>
      <c r="D352" s="10">
        <f>IFERROR(INDEX(Lotes!$E:$E,MATCH(1,(Lotes!$A:$A=A352)*(Lotes!$C:$C=C352),0)),"")</f>
        <v/>
      </c>
      <c r="E352" s="14">
        <f>IF(D352="","",D352-TODAY())</f>
        <v/>
      </c>
      <c r="F352">
        <f>IF(D352="","",IF(E352&lt;0,"VENCIDO",IF(E352&lt;=30,"VENCE EM &lt;= 30 DIAS",IF(E352&lt;=60,"ATENCAO (31-60 DIAS)","OK"))))</f>
        <v/>
      </c>
      <c r="G352" s="14">
        <f>SUMIFS(Lancamentos!$G:$G,Lancamentos!$C:$C,$A352,Lancamentos!$E:$E,$C352,Lancamentos!$B:$B,"ENTRADA")</f>
        <v/>
      </c>
      <c r="H352" s="14">
        <f>SUMIFS(Lancamentos!$G:$G,Lancamentos!$C:$C,$A352,Lancamentos!$E:$E,$C352,Lancamentos!$B:$B,"SAIDA_USO")</f>
        <v/>
      </c>
      <c r="I352" s="14">
        <f>SUMIFS(Lancamentos!$G:$G,Lancamentos!$C:$C,$A352,Lancamentos!$E:$E,$C352,Lancamentos!$B:$B,"SAIDA_DESCARTE")</f>
        <v/>
      </c>
      <c r="J352" s="14">
        <f>G352-H352-I352</f>
        <v/>
      </c>
      <c r="K352">
        <f>IF(A352="","",IF(J352&lt;=IFERROR(VLOOKUP(A352,Produtos!$A:$E,5,FALSE),0),"ABAIXO DO MINIMO","OK"))</f>
        <v/>
      </c>
    </row>
    <row r="353">
      <c r="B353">
        <f>IFERROR(VLOOKUP(A353,Produtos!A:B,2,FALSE),"")</f>
        <v/>
      </c>
      <c r="D353" s="10">
        <f>IFERROR(INDEX(Lotes!$E:$E,MATCH(1,(Lotes!$A:$A=A353)*(Lotes!$C:$C=C353),0)),"")</f>
        <v/>
      </c>
      <c r="E353" s="14">
        <f>IF(D353="","",D353-TODAY())</f>
        <v/>
      </c>
      <c r="F353">
        <f>IF(D353="","",IF(E353&lt;0,"VENCIDO",IF(E353&lt;=30,"VENCE EM &lt;= 30 DIAS",IF(E353&lt;=60,"ATENCAO (31-60 DIAS)","OK"))))</f>
        <v/>
      </c>
      <c r="G353" s="14">
        <f>SUMIFS(Lancamentos!$G:$G,Lancamentos!$C:$C,$A353,Lancamentos!$E:$E,$C353,Lancamentos!$B:$B,"ENTRADA")</f>
        <v/>
      </c>
      <c r="H353" s="14">
        <f>SUMIFS(Lancamentos!$G:$G,Lancamentos!$C:$C,$A353,Lancamentos!$E:$E,$C353,Lancamentos!$B:$B,"SAIDA_USO")</f>
        <v/>
      </c>
      <c r="I353" s="14">
        <f>SUMIFS(Lancamentos!$G:$G,Lancamentos!$C:$C,$A353,Lancamentos!$E:$E,$C353,Lancamentos!$B:$B,"SAIDA_DESCARTE")</f>
        <v/>
      </c>
      <c r="J353" s="14">
        <f>G353-H353-I353</f>
        <v/>
      </c>
      <c r="K353">
        <f>IF(A353="","",IF(J353&lt;=IFERROR(VLOOKUP(A353,Produtos!$A:$E,5,FALSE),0),"ABAIXO DO MINIMO","OK"))</f>
        <v/>
      </c>
    </row>
    <row r="354">
      <c r="B354">
        <f>IFERROR(VLOOKUP(A354,Produtos!A:B,2,FALSE),"")</f>
        <v/>
      </c>
      <c r="D354" s="10">
        <f>IFERROR(INDEX(Lotes!$E:$E,MATCH(1,(Lotes!$A:$A=A354)*(Lotes!$C:$C=C354),0)),"")</f>
        <v/>
      </c>
      <c r="E354" s="14">
        <f>IF(D354="","",D354-TODAY())</f>
        <v/>
      </c>
      <c r="F354">
        <f>IF(D354="","",IF(E354&lt;0,"VENCIDO",IF(E354&lt;=30,"VENCE EM &lt;= 30 DIAS",IF(E354&lt;=60,"ATENCAO (31-60 DIAS)","OK"))))</f>
        <v/>
      </c>
      <c r="G354" s="14">
        <f>SUMIFS(Lancamentos!$G:$G,Lancamentos!$C:$C,$A354,Lancamentos!$E:$E,$C354,Lancamentos!$B:$B,"ENTRADA")</f>
        <v/>
      </c>
      <c r="H354" s="14">
        <f>SUMIFS(Lancamentos!$G:$G,Lancamentos!$C:$C,$A354,Lancamentos!$E:$E,$C354,Lancamentos!$B:$B,"SAIDA_USO")</f>
        <v/>
      </c>
      <c r="I354" s="14">
        <f>SUMIFS(Lancamentos!$G:$G,Lancamentos!$C:$C,$A354,Lancamentos!$E:$E,$C354,Lancamentos!$B:$B,"SAIDA_DESCARTE")</f>
        <v/>
      </c>
      <c r="J354" s="14">
        <f>G354-H354-I354</f>
        <v/>
      </c>
      <c r="K354">
        <f>IF(A354="","",IF(J354&lt;=IFERROR(VLOOKUP(A354,Produtos!$A:$E,5,FALSE),0),"ABAIXO DO MINIMO","OK"))</f>
        <v/>
      </c>
    </row>
    <row r="355">
      <c r="B355">
        <f>IFERROR(VLOOKUP(A355,Produtos!A:B,2,FALSE),"")</f>
        <v/>
      </c>
      <c r="D355" s="10">
        <f>IFERROR(INDEX(Lotes!$E:$E,MATCH(1,(Lotes!$A:$A=A355)*(Lotes!$C:$C=C355),0)),"")</f>
        <v/>
      </c>
      <c r="E355" s="14">
        <f>IF(D355="","",D355-TODAY())</f>
        <v/>
      </c>
      <c r="F355">
        <f>IF(D355="","",IF(E355&lt;0,"VENCIDO",IF(E355&lt;=30,"VENCE EM &lt;= 30 DIAS",IF(E355&lt;=60,"ATENCAO (31-60 DIAS)","OK"))))</f>
        <v/>
      </c>
      <c r="G355" s="14">
        <f>SUMIFS(Lancamentos!$G:$G,Lancamentos!$C:$C,$A355,Lancamentos!$E:$E,$C355,Lancamentos!$B:$B,"ENTRADA")</f>
        <v/>
      </c>
      <c r="H355" s="14">
        <f>SUMIFS(Lancamentos!$G:$G,Lancamentos!$C:$C,$A355,Lancamentos!$E:$E,$C355,Lancamentos!$B:$B,"SAIDA_USO")</f>
        <v/>
      </c>
      <c r="I355" s="14">
        <f>SUMIFS(Lancamentos!$G:$G,Lancamentos!$C:$C,$A355,Lancamentos!$E:$E,$C355,Lancamentos!$B:$B,"SAIDA_DESCARTE")</f>
        <v/>
      </c>
      <c r="J355" s="14">
        <f>G355-H355-I355</f>
        <v/>
      </c>
      <c r="K355">
        <f>IF(A355="","",IF(J355&lt;=IFERROR(VLOOKUP(A355,Produtos!$A:$E,5,FALSE),0),"ABAIXO DO MINIMO","OK"))</f>
        <v/>
      </c>
    </row>
    <row r="356">
      <c r="B356">
        <f>IFERROR(VLOOKUP(A356,Produtos!A:B,2,FALSE),"")</f>
        <v/>
      </c>
      <c r="D356" s="10">
        <f>IFERROR(INDEX(Lotes!$E:$E,MATCH(1,(Lotes!$A:$A=A356)*(Lotes!$C:$C=C356),0)),"")</f>
        <v/>
      </c>
      <c r="E356" s="14">
        <f>IF(D356="","",D356-TODAY())</f>
        <v/>
      </c>
      <c r="F356">
        <f>IF(D356="","",IF(E356&lt;0,"VENCIDO",IF(E356&lt;=30,"VENCE EM &lt;= 30 DIAS",IF(E356&lt;=60,"ATENCAO (31-60 DIAS)","OK"))))</f>
        <v/>
      </c>
      <c r="G356" s="14">
        <f>SUMIFS(Lancamentos!$G:$G,Lancamentos!$C:$C,$A356,Lancamentos!$E:$E,$C356,Lancamentos!$B:$B,"ENTRADA")</f>
        <v/>
      </c>
      <c r="H356" s="14">
        <f>SUMIFS(Lancamentos!$G:$G,Lancamentos!$C:$C,$A356,Lancamentos!$E:$E,$C356,Lancamentos!$B:$B,"SAIDA_USO")</f>
        <v/>
      </c>
      <c r="I356" s="14">
        <f>SUMIFS(Lancamentos!$G:$G,Lancamentos!$C:$C,$A356,Lancamentos!$E:$E,$C356,Lancamentos!$B:$B,"SAIDA_DESCARTE")</f>
        <v/>
      </c>
      <c r="J356" s="14">
        <f>G356-H356-I356</f>
        <v/>
      </c>
      <c r="K356">
        <f>IF(A356="","",IF(J356&lt;=IFERROR(VLOOKUP(A356,Produtos!$A:$E,5,FALSE),0),"ABAIXO DO MINIMO","OK"))</f>
        <v/>
      </c>
    </row>
    <row r="357">
      <c r="B357">
        <f>IFERROR(VLOOKUP(A357,Produtos!A:B,2,FALSE),"")</f>
        <v/>
      </c>
      <c r="D357" s="10">
        <f>IFERROR(INDEX(Lotes!$E:$E,MATCH(1,(Lotes!$A:$A=A357)*(Lotes!$C:$C=C357),0)),"")</f>
        <v/>
      </c>
      <c r="E357" s="14">
        <f>IF(D357="","",D357-TODAY())</f>
        <v/>
      </c>
      <c r="F357">
        <f>IF(D357="","",IF(E357&lt;0,"VENCIDO",IF(E357&lt;=30,"VENCE EM &lt;= 30 DIAS",IF(E357&lt;=60,"ATENCAO (31-60 DIAS)","OK"))))</f>
        <v/>
      </c>
      <c r="G357" s="14">
        <f>SUMIFS(Lancamentos!$G:$G,Lancamentos!$C:$C,$A357,Lancamentos!$E:$E,$C357,Lancamentos!$B:$B,"ENTRADA")</f>
        <v/>
      </c>
      <c r="H357" s="14">
        <f>SUMIFS(Lancamentos!$G:$G,Lancamentos!$C:$C,$A357,Lancamentos!$E:$E,$C357,Lancamentos!$B:$B,"SAIDA_USO")</f>
        <v/>
      </c>
      <c r="I357" s="14">
        <f>SUMIFS(Lancamentos!$G:$G,Lancamentos!$C:$C,$A357,Lancamentos!$E:$E,$C357,Lancamentos!$B:$B,"SAIDA_DESCARTE")</f>
        <v/>
      </c>
      <c r="J357" s="14">
        <f>G357-H357-I357</f>
        <v/>
      </c>
      <c r="K357">
        <f>IF(A357="","",IF(J357&lt;=IFERROR(VLOOKUP(A357,Produtos!$A:$E,5,FALSE),0),"ABAIXO DO MINIMO","OK"))</f>
        <v/>
      </c>
    </row>
    <row r="358">
      <c r="B358">
        <f>IFERROR(VLOOKUP(A358,Produtos!A:B,2,FALSE),"")</f>
        <v/>
      </c>
      <c r="D358" s="10">
        <f>IFERROR(INDEX(Lotes!$E:$E,MATCH(1,(Lotes!$A:$A=A358)*(Lotes!$C:$C=C358),0)),"")</f>
        <v/>
      </c>
      <c r="E358" s="14">
        <f>IF(D358="","",D358-TODAY())</f>
        <v/>
      </c>
      <c r="F358">
        <f>IF(D358="","",IF(E358&lt;0,"VENCIDO",IF(E358&lt;=30,"VENCE EM &lt;= 30 DIAS",IF(E358&lt;=60,"ATENCAO (31-60 DIAS)","OK"))))</f>
        <v/>
      </c>
      <c r="G358" s="14">
        <f>SUMIFS(Lancamentos!$G:$G,Lancamentos!$C:$C,$A358,Lancamentos!$E:$E,$C358,Lancamentos!$B:$B,"ENTRADA")</f>
        <v/>
      </c>
      <c r="H358" s="14">
        <f>SUMIFS(Lancamentos!$G:$G,Lancamentos!$C:$C,$A358,Lancamentos!$E:$E,$C358,Lancamentos!$B:$B,"SAIDA_USO")</f>
        <v/>
      </c>
      <c r="I358" s="14">
        <f>SUMIFS(Lancamentos!$G:$G,Lancamentos!$C:$C,$A358,Lancamentos!$E:$E,$C358,Lancamentos!$B:$B,"SAIDA_DESCARTE")</f>
        <v/>
      </c>
      <c r="J358" s="14">
        <f>G358-H358-I358</f>
        <v/>
      </c>
      <c r="K358">
        <f>IF(A358="","",IF(J358&lt;=IFERROR(VLOOKUP(A358,Produtos!$A:$E,5,FALSE),0),"ABAIXO DO MINIMO","OK"))</f>
        <v/>
      </c>
    </row>
    <row r="359">
      <c r="B359">
        <f>IFERROR(VLOOKUP(A359,Produtos!A:B,2,FALSE),"")</f>
        <v/>
      </c>
      <c r="D359" s="10">
        <f>IFERROR(INDEX(Lotes!$E:$E,MATCH(1,(Lotes!$A:$A=A359)*(Lotes!$C:$C=C359),0)),"")</f>
        <v/>
      </c>
      <c r="E359" s="14">
        <f>IF(D359="","",D359-TODAY())</f>
        <v/>
      </c>
      <c r="F359">
        <f>IF(D359="","",IF(E359&lt;0,"VENCIDO",IF(E359&lt;=30,"VENCE EM &lt;= 30 DIAS",IF(E359&lt;=60,"ATENCAO (31-60 DIAS)","OK"))))</f>
        <v/>
      </c>
      <c r="G359" s="14">
        <f>SUMIFS(Lancamentos!$G:$G,Lancamentos!$C:$C,$A359,Lancamentos!$E:$E,$C359,Lancamentos!$B:$B,"ENTRADA")</f>
        <v/>
      </c>
      <c r="H359" s="14">
        <f>SUMIFS(Lancamentos!$G:$G,Lancamentos!$C:$C,$A359,Lancamentos!$E:$E,$C359,Lancamentos!$B:$B,"SAIDA_USO")</f>
        <v/>
      </c>
      <c r="I359" s="14">
        <f>SUMIFS(Lancamentos!$G:$G,Lancamentos!$C:$C,$A359,Lancamentos!$E:$E,$C359,Lancamentos!$B:$B,"SAIDA_DESCARTE")</f>
        <v/>
      </c>
      <c r="J359" s="14">
        <f>G359-H359-I359</f>
        <v/>
      </c>
      <c r="K359">
        <f>IF(A359="","",IF(J359&lt;=IFERROR(VLOOKUP(A359,Produtos!$A:$E,5,FALSE),0),"ABAIXO DO MINIMO","OK"))</f>
        <v/>
      </c>
    </row>
    <row r="360">
      <c r="B360">
        <f>IFERROR(VLOOKUP(A360,Produtos!A:B,2,FALSE),"")</f>
        <v/>
      </c>
      <c r="D360" s="10">
        <f>IFERROR(INDEX(Lotes!$E:$E,MATCH(1,(Lotes!$A:$A=A360)*(Lotes!$C:$C=C360),0)),"")</f>
        <v/>
      </c>
      <c r="E360" s="14">
        <f>IF(D360="","",D360-TODAY())</f>
        <v/>
      </c>
      <c r="F360">
        <f>IF(D360="","",IF(E360&lt;0,"VENCIDO",IF(E360&lt;=30,"VENCE EM &lt;= 30 DIAS",IF(E360&lt;=60,"ATENCAO (31-60 DIAS)","OK"))))</f>
        <v/>
      </c>
      <c r="G360" s="14">
        <f>SUMIFS(Lancamentos!$G:$G,Lancamentos!$C:$C,$A360,Lancamentos!$E:$E,$C360,Lancamentos!$B:$B,"ENTRADA")</f>
        <v/>
      </c>
      <c r="H360" s="14">
        <f>SUMIFS(Lancamentos!$G:$G,Lancamentos!$C:$C,$A360,Lancamentos!$E:$E,$C360,Lancamentos!$B:$B,"SAIDA_USO")</f>
        <v/>
      </c>
      <c r="I360" s="14">
        <f>SUMIFS(Lancamentos!$G:$G,Lancamentos!$C:$C,$A360,Lancamentos!$E:$E,$C360,Lancamentos!$B:$B,"SAIDA_DESCARTE")</f>
        <v/>
      </c>
      <c r="J360" s="14">
        <f>G360-H360-I360</f>
        <v/>
      </c>
      <c r="K360">
        <f>IF(A360="","",IF(J360&lt;=IFERROR(VLOOKUP(A360,Produtos!$A:$E,5,FALSE),0),"ABAIXO DO MINIMO","OK"))</f>
        <v/>
      </c>
    </row>
    <row r="361">
      <c r="B361">
        <f>IFERROR(VLOOKUP(A361,Produtos!A:B,2,FALSE),"")</f>
        <v/>
      </c>
      <c r="D361" s="10">
        <f>IFERROR(INDEX(Lotes!$E:$E,MATCH(1,(Lotes!$A:$A=A361)*(Lotes!$C:$C=C361),0)),"")</f>
        <v/>
      </c>
      <c r="E361" s="14">
        <f>IF(D361="","",D361-TODAY())</f>
        <v/>
      </c>
      <c r="F361">
        <f>IF(D361="","",IF(E361&lt;0,"VENCIDO",IF(E361&lt;=30,"VENCE EM &lt;= 30 DIAS",IF(E361&lt;=60,"ATENCAO (31-60 DIAS)","OK"))))</f>
        <v/>
      </c>
      <c r="G361" s="14">
        <f>SUMIFS(Lancamentos!$G:$G,Lancamentos!$C:$C,$A361,Lancamentos!$E:$E,$C361,Lancamentos!$B:$B,"ENTRADA")</f>
        <v/>
      </c>
      <c r="H361" s="14">
        <f>SUMIFS(Lancamentos!$G:$G,Lancamentos!$C:$C,$A361,Lancamentos!$E:$E,$C361,Lancamentos!$B:$B,"SAIDA_USO")</f>
        <v/>
      </c>
      <c r="I361" s="14">
        <f>SUMIFS(Lancamentos!$G:$G,Lancamentos!$C:$C,$A361,Lancamentos!$E:$E,$C361,Lancamentos!$B:$B,"SAIDA_DESCARTE")</f>
        <v/>
      </c>
      <c r="J361" s="14">
        <f>G361-H361-I361</f>
        <v/>
      </c>
      <c r="K361">
        <f>IF(A361="","",IF(J361&lt;=IFERROR(VLOOKUP(A361,Produtos!$A:$E,5,FALSE),0),"ABAIXO DO MINIMO","OK"))</f>
        <v/>
      </c>
    </row>
    <row r="362">
      <c r="B362">
        <f>IFERROR(VLOOKUP(A362,Produtos!A:B,2,FALSE),"")</f>
        <v/>
      </c>
      <c r="D362" s="10">
        <f>IFERROR(INDEX(Lotes!$E:$E,MATCH(1,(Lotes!$A:$A=A362)*(Lotes!$C:$C=C362),0)),"")</f>
        <v/>
      </c>
      <c r="E362" s="14">
        <f>IF(D362="","",D362-TODAY())</f>
        <v/>
      </c>
      <c r="F362">
        <f>IF(D362="","",IF(E362&lt;0,"VENCIDO",IF(E362&lt;=30,"VENCE EM &lt;= 30 DIAS",IF(E362&lt;=60,"ATENCAO (31-60 DIAS)","OK"))))</f>
        <v/>
      </c>
      <c r="G362" s="14">
        <f>SUMIFS(Lancamentos!$G:$G,Lancamentos!$C:$C,$A362,Lancamentos!$E:$E,$C362,Lancamentos!$B:$B,"ENTRADA")</f>
        <v/>
      </c>
      <c r="H362" s="14">
        <f>SUMIFS(Lancamentos!$G:$G,Lancamentos!$C:$C,$A362,Lancamentos!$E:$E,$C362,Lancamentos!$B:$B,"SAIDA_USO")</f>
        <v/>
      </c>
      <c r="I362" s="14">
        <f>SUMIFS(Lancamentos!$G:$G,Lancamentos!$C:$C,$A362,Lancamentos!$E:$E,$C362,Lancamentos!$B:$B,"SAIDA_DESCARTE")</f>
        <v/>
      </c>
      <c r="J362" s="14">
        <f>G362-H362-I362</f>
        <v/>
      </c>
      <c r="K362">
        <f>IF(A362="","",IF(J362&lt;=IFERROR(VLOOKUP(A362,Produtos!$A:$E,5,FALSE),0),"ABAIXO DO MINIMO","OK"))</f>
        <v/>
      </c>
    </row>
    <row r="363">
      <c r="B363">
        <f>IFERROR(VLOOKUP(A363,Produtos!A:B,2,FALSE),"")</f>
        <v/>
      </c>
      <c r="D363" s="10">
        <f>IFERROR(INDEX(Lotes!$E:$E,MATCH(1,(Lotes!$A:$A=A363)*(Lotes!$C:$C=C363),0)),"")</f>
        <v/>
      </c>
      <c r="E363" s="14">
        <f>IF(D363="","",D363-TODAY())</f>
        <v/>
      </c>
      <c r="F363">
        <f>IF(D363="","",IF(E363&lt;0,"VENCIDO",IF(E363&lt;=30,"VENCE EM &lt;= 30 DIAS",IF(E363&lt;=60,"ATENCAO (31-60 DIAS)","OK"))))</f>
        <v/>
      </c>
      <c r="G363" s="14">
        <f>SUMIFS(Lancamentos!$G:$G,Lancamentos!$C:$C,$A363,Lancamentos!$E:$E,$C363,Lancamentos!$B:$B,"ENTRADA")</f>
        <v/>
      </c>
      <c r="H363" s="14">
        <f>SUMIFS(Lancamentos!$G:$G,Lancamentos!$C:$C,$A363,Lancamentos!$E:$E,$C363,Lancamentos!$B:$B,"SAIDA_USO")</f>
        <v/>
      </c>
      <c r="I363" s="14">
        <f>SUMIFS(Lancamentos!$G:$G,Lancamentos!$C:$C,$A363,Lancamentos!$E:$E,$C363,Lancamentos!$B:$B,"SAIDA_DESCARTE")</f>
        <v/>
      </c>
      <c r="J363" s="14">
        <f>G363-H363-I363</f>
        <v/>
      </c>
      <c r="K363">
        <f>IF(A363="","",IF(J363&lt;=IFERROR(VLOOKUP(A363,Produtos!$A:$E,5,FALSE),0),"ABAIXO DO MINIMO","OK"))</f>
        <v/>
      </c>
    </row>
    <row r="364">
      <c r="B364">
        <f>IFERROR(VLOOKUP(A364,Produtos!A:B,2,FALSE),"")</f>
        <v/>
      </c>
      <c r="D364" s="10">
        <f>IFERROR(INDEX(Lotes!$E:$E,MATCH(1,(Lotes!$A:$A=A364)*(Lotes!$C:$C=C364),0)),"")</f>
        <v/>
      </c>
      <c r="E364" s="14">
        <f>IF(D364="","",D364-TODAY())</f>
        <v/>
      </c>
      <c r="F364">
        <f>IF(D364="","",IF(E364&lt;0,"VENCIDO",IF(E364&lt;=30,"VENCE EM &lt;= 30 DIAS",IF(E364&lt;=60,"ATENCAO (31-60 DIAS)","OK"))))</f>
        <v/>
      </c>
      <c r="G364" s="14">
        <f>SUMIFS(Lancamentos!$G:$G,Lancamentos!$C:$C,$A364,Lancamentos!$E:$E,$C364,Lancamentos!$B:$B,"ENTRADA")</f>
        <v/>
      </c>
      <c r="H364" s="14">
        <f>SUMIFS(Lancamentos!$G:$G,Lancamentos!$C:$C,$A364,Lancamentos!$E:$E,$C364,Lancamentos!$B:$B,"SAIDA_USO")</f>
        <v/>
      </c>
      <c r="I364" s="14">
        <f>SUMIFS(Lancamentos!$G:$G,Lancamentos!$C:$C,$A364,Lancamentos!$E:$E,$C364,Lancamentos!$B:$B,"SAIDA_DESCARTE")</f>
        <v/>
      </c>
      <c r="J364" s="14">
        <f>G364-H364-I364</f>
        <v/>
      </c>
      <c r="K364">
        <f>IF(A364="","",IF(J364&lt;=IFERROR(VLOOKUP(A364,Produtos!$A:$E,5,FALSE),0),"ABAIXO DO MINIMO","OK"))</f>
        <v/>
      </c>
    </row>
    <row r="365">
      <c r="B365">
        <f>IFERROR(VLOOKUP(A365,Produtos!A:B,2,FALSE),"")</f>
        <v/>
      </c>
      <c r="D365" s="10">
        <f>IFERROR(INDEX(Lotes!$E:$E,MATCH(1,(Lotes!$A:$A=A365)*(Lotes!$C:$C=C365),0)),"")</f>
        <v/>
      </c>
      <c r="E365" s="14">
        <f>IF(D365="","",D365-TODAY())</f>
        <v/>
      </c>
      <c r="F365">
        <f>IF(D365="","",IF(E365&lt;0,"VENCIDO",IF(E365&lt;=30,"VENCE EM &lt;= 30 DIAS",IF(E365&lt;=60,"ATENCAO (31-60 DIAS)","OK"))))</f>
        <v/>
      </c>
      <c r="G365" s="14">
        <f>SUMIFS(Lancamentos!$G:$G,Lancamentos!$C:$C,$A365,Lancamentos!$E:$E,$C365,Lancamentos!$B:$B,"ENTRADA")</f>
        <v/>
      </c>
      <c r="H365" s="14">
        <f>SUMIFS(Lancamentos!$G:$G,Lancamentos!$C:$C,$A365,Lancamentos!$E:$E,$C365,Lancamentos!$B:$B,"SAIDA_USO")</f>
        <v/>
      </c>
      <c r="I365" s="14">
        <f>SUMIFS(Lancamentos!$G:$G,Lancamentos!$C:$C,$A365,Lancamentos!$E:$E,$C365,Lancamentos!$B:$B,"SAIDA_DESCARTE")</f>
        <v/>
      </c>
      <c r="J365" s="14">
        <f>G365-H365-I365</f>
        <v/>
      </c>
      <c r="K365">
        <f>IF(A365="","",IF(J365&lt;=IFERROR(VLOOKUP(A365,Produtos!$A:$E,5,FALSE),0),"ABAIXO DO MINIMO","OK"))</f>
        <v/>
      </c>
    </row>
    <row r="366">
      <c r="B366">
        <f>IFERROR(VLOOKUP(A366,Produtos!A:B,2,FALSE),"")</f>
        <v/>
      </c>
      <c r="D366" s="10">
        <f>IFERROR(INDEX(Lotes!$E:$E,MATCH(1,(Lotes!$A:$A=A366)*(Lotes!$C:$C=C366),0)),"")</f>
        <v/>
      </c>
      <c r="E366" s="14">
        <f>IF(D366="","",D366-TODAY())</f>
        <v/>
      </c>
      <c r="F366">
        <f>IF(D366="","",IF(E366&lt;0,"VENCIDO",IF(E366&lt;=30,"VENCE EM &lt;= 30 DIAS",IF(E366&lt;=60,"ATENCAO (31-60 DIAS)","OK"))))</f>
        <v/>
      </c>
      <c r="G366" s="14">
        <f>SUMIFS(Lancamentos!$G:$G,Lancamentos!$C:$C,$A366,Lancamentos!$E:$E,$C366,Lancamentos!$B:$B,"ENTRADA")</f>
        <v/>
      </c>
      <c r="H366" s="14">
        <f>SUMIFS(Lancamentos!$G:$G,Lancamentos!$C:$C,$A366,Lancamentos!$E:$E,$C366,Lancamentos!$B:$B,"SAIDA_USO")</f>
        <v/>
      </c>
      <c r="I366" s="14">
        <f>SUMIFS(Lancamentos!$G:$G,Lancamentos!$C:$C,$A366,Lancamentos!$E:$E,$C366,Lancamentos!$B:$B,"SAIDA_DESCARTE")</f>
        <v/>
      </c>
      <c r="J366" s="14">
        <f>G366-H366-I366</f>
        <v/>
      </c>
      <c r="K366">
        <f>IF(A366="","",IF(J366&lt;=IFERROR(VLOOKUP(A366,Produtos!$A:$E,5,FALSE),0),"ABAIXO DO MINIMO","OK"))</f>
        <v/>
      </c>
    </row>
    <row r="367">
      <c r="B367">
        <f>IFERROR(VLOOKUP(A367,Produtos!A:B,2,FALSE),"")</f>
        <v/>
      </c>
      <c r="D367" s="10">
        <f>IFERROR(INDEX(Lotes!$E:$E,MATCH(1,(Lotes!$A:$A=A367)*(Lotes!$C:$C=C367),0)),"")</f>
        <v/>
      </c>
      <c r="E367" s="14">
        <f>IF(D367="","",D367-TODAY())</f>
        <v/>
      </c>
      <c r="F367">
        <f>IF(D367="","",IF(E367&lt;0,"VENCIDO",IF(E367&lt;=30,"VENCE EM &lt;= 30 DIAS",IF(E367&lt;=60,"ATENCAO (31-60 DIAS)","OK"))))</f>
        <v/>
      </c>
      <c r="G367" s="14">
        <f>SUMIFS(Lancamentos!$G:$G,Lancamentos!$C:$C,$A367,Lancamentos!$E:$E,$C367,Lancamentos!$B:$B,"ENTRADA")</f>
        <v/>
      </c>
      <c r="H367" s="14">
        <f>SUMIFS(Lancamentos!$G:$G,Lancamentos!$C:$C,$A367,Lancamentos!$E:$E,$C367,Lancamentos!$B:$B,"SAIDA_USO")</f>
        <v/>
      </c>
      <c r="I367" s="14">
        <f>SUMIFS(Lancamentos!$G:$G,Lancamentos!$C:$C,$A367,Lancamentos!$E:$E,$C367,Lancamentos!$B:$B,"SAIDA_DESCARTE")</f>
        <v/>
      </c>
      <c r="J367" s="14">
        <f>G367-H367-I367</f>
        <v/>
      </c>
      <c r="K367">
        <f>IF(A367="","",IF(J367&lt;=IFERROR(VLOOKUP(A367,Produtos!$A:$E,5,FALSE),0),"ABAIXO DO MINIMO","OK"))</f>
        <v/>
      </c>
    </row>
    <row r="368">
      <c r="B368">
        <f>IFERROR(VLOOKUP(A368,Produtos!A:B,2,FALSE),"")</f>
        <v/>
      </c>
      <c r="D368" s="10">
        <f>IFERROR(INDEX(Lotes!$E:$E,MATCH(1,(Lotes!$A:$A=A368)*(Lotes!$C:$C=C368),0)),"")</f>
        <v/>
      </c>
      <c r="E368" s="14">
        <f>IF(D368="","",D368-TODAY())</f>
        <v/>
      </c>
      <c r="F368">
        <f>IF(D368="","",IF(E368&lt;0,"VENCIDO",IF(E368&lt;=30,"VENCE EM &lt;= 30 DIAS",IF(E368&lt;=60,"ATENCAO (31-60 DIAS)","OK"))))</f>
        <v/>
      </c>
      <c r="G368" s="14">
        <f>SUMIFS(Lancamentos!$G:$G,Lancamentos!$C:$C,$A368,Lancamentos!$E:$E,$C368,Lancamentos!$B:$B,"ENTRADA")</f>
        <v/>
      </c>
      <c r="H368" s="14">
        <f>SUMIFS(Lancamentos!$G:$G,Lancamentos!$C:$C,$A368,Lancamentos!$E:$E,$C368,Lancamentos!$B:$B,"SAIDA_USO")</f>
        <v/>
      </c>
      <c r="I368" s="14">
        <f>SUMIFS(Lancamentos!$G:$G,Lancamentos!$C:$C,$A368,Lancamentos!$E:$E,$C368,Lancamentos!$B:$B,"SAIDA_DESCARTE")</f>
        <v/>
      </c>
      <c r="J368" s="14">
        <f>G368-H368-I368</f>
        <v/>
      </c>
      <c r="K368">
        <f>IF(A368="","",IF(J368&lt;=IFERROR(VLOOKUP(A368,Produtos!$A:$E,5,FALSE),0),"ABAIXO DO MINIMO","OK"))</f>
        <v/>
      </c>
    </row>
    <row r="369">
      <c r="B369">
        <f>IFERROR(VLOOKUP(A369,Produtos!A:B,2,FALSE),"")</f>
        <v/>
      </c>
      <c r="D369" s="10">
        <f>IFERROR(INDEX(Lotes!$E:$E,MATCH(1,(Lotes!$A:$A=A369)*(Lotes!$C:$C=C369),0)),"")</f>
        <v/>
      </c>
      <c r="E369" s="14">
        <f>IF(D369="","",D369-TODAY())</f>
        <v/>
      </c>
      <c r="F369">
        <f>IF(D369="","",IF(E369&lt;0,"VENCIDO",IF(E369&lt;=30,"VENCE EM &lt;= 30 DIAS",IF(E369&lt;=60,"ATENCAO (31-60 DIAS)","OK"))))</f>
        <v/>
      </c>
      <c r="G369" s="14">
        <f>SUMIFS(Lancamentos!$G:$G,Lancamentos!$C:$C,$A369,Lancamentos!$E:$E,$C369,Lancamentos!$B:$B,"ENTRADA")</f>
        <v/>
      </c>
      <c r="H369" s="14">
        <f>SUMIFS(Lancamentos!$G:$G,Lancamentos!$C:$C,$A369,Lancamentos!$E:$E,$C369,Lancamentos!$B:$B,"SAIDA_USO")</f>
        <v/>
      </c>
      <c r="I369" s="14">
        <f>SUMIFS(Lancamentos!$G:$G,Lancamentos!$C:$C,$A369,Lancamentos!$E:$E,$C369,Lancamentos!$B:$B,"SAIDA_DESCARTE")</f>
        <v/>
      </c>
      <c r="J369" s="14">
        <f>G369-H369-I369</f>
        <v/>
      </c>
      <c r="K369">
        <f>IF(A369="","",IF(J369&lt;=IFERROR(VLOOKUP(A369,Produtos!$A:$E,5,FALSE),0),"ABAIXO DO MINIMO","OK"))</f>
        <v/>
      </c>
    </row>
    <row r="370">
      <c r="B370">
        <f>IFERROR(VLOOKUP(A370,Produtos!A:B,2,FALSE),"")</f>
        <v/>
      </c>
      <c r="D370" s="10">
        <f>IFERROR(INDEX(Lotes!$E:$E,MATCH(1,(Lotes!$A:$A=A370)*(Lotes!$C:$C=C370),0)),"")</f>
        <v/>
      </c>
      <c r="E370" s="14">
        <f>IF(D370="","",D370-TODAY())</f>
        <v/>
      </c>
      <c r="F370">
        <f>IF(D370="","",IF(E370&lt;0,"VENCIDO",IF(E370&lt;=30,"VENCE EM &lt;= 30 DIAS",IF(E370&lt;=60,"ATENCAO (31-60 DIAS)","OK"))))</f>
        <v/>
      </c>
      <c r="G370" s="14">
        <f>SUMIFS(Lancamentos!$G:$G,Lancamentos!$C:$C,$A370,Lancamentos!$E:$E,$C370,Lancamentos!$B:$B,"ENTRADA")</f>
        <v/>
      </c>
      <c r="H370" s="14">
        <f>SUMIFS(Lancamentos!$G:$G,Lancamentos!$C:$C,$A370,Lancamentos!$E:$E,$C370,Lancamentos!$B:$B,"SAIDA_USO")</f>
        <v/>
      </c>
      <c r="I370" s="14">
        <f>SUMIFS(Lancamentos!$G:$G,Lancamentos!$C:$C,$A370,Lancamentos!$E:$E,$C370,Lancamentos!$B:$B,"SAIDA_DESCARTE")</f>
        <v/>
      </c>
      <c r="J370" s="14">
        <f>G370-H370-I370</f>
        <v/>
      </c>
      <c r="K370">
        <f>IF(A370="","",IF(J370&lt;=IFERROR(VLOOKUP(A370,Produtos!$A:$E,5,FALSE),0),"ABAIXO DO MINIMO","OK"))</f>
        <v/>
      </c>
    </row>
    <row r="371">
      <c r="B371">
        <f>IFERROR(VLOOKUP(A371,Produtos!A:B,2,FALSE),"")</f>
        <v/>
      </c>
      <c r="D371" s="10">
        <f>IFERROR(INDEX(Lotes!$E:$E,MATCH(1,(Lotes!$A:$A=A371)*(Lotes!$C:$C=C371),0)),"")</f>
        <v/>
      </c>
      <c r="E371" s="14">
        <f>IF(D371="","",D371-TODAY())</f>
        <v/>
      </c>
      <c r="F371">
        <f>IF(D371="","",IF(E371&lt;0,"VENCIDO",IF(E371&lt;=30,"VENCE EM &lt;= 30 DIAS",IF(E371&lt;=60,"ATENCAO (31-60 DIAS)","OK"))))</f>
        <v/>
      </c>
      <c r="G371" s="14">
        <f>SUMIFS(Lancamentos!$G:$G,Lancamentos!$C:$C,$A371,Lancamentos!$E:$E,$C371,Lancamentos!$B:$B,"ENTRADA")</f>
        <v/>
      </c>
      <c r="H371" s="14">
        <f>SUMIFS(Lancamentos!$G:$G,Lancamentos!$C:$C,$A371,Lancamentos!$E:$E,$C371,Lancamentos!$B:$B,"SAIDA_USO")</f>
        <v/>
      </c>
      <c r="I371" s="14">
        <f>SUMIFS(Lancamentos!$G:$G,Lancamentos!$C:$C,$A371,Lancamentos!$E:$E,$C371,Lancamentos!$B:$B,"SAIDA_DESCARTE")</f>
        <v/>
      </c>
      <c r="J371" s="14">
        <f>G371-H371-I371</f>
        <v/>
      </c>
      <c r="K371">
        <f>IF(A371="","",IF(J371&lt;=IFERROR(VLOOKUP(A371,Produtos!$A:$E,5,FALSE),0),"ABAIXO DO MINIMO","OK"))</f>
        <v/>
      </c>
    </row>
    <row r="372">
      <c r="B372">
        <f>IFERROR(VLOOKUP(A372,Produtos!A:B,2,FALSE),"")</f>
        <v/>
      </c>
      <c r="D372" s="10">
        <f>IFERROR(INDEX(Lotes!$E:$E,MATCH(1,(Lotes!$A:$A=A372)*(Lotes!$C:$C=C372),0)),"")</f>
        <v/>
      </c>
      <c r="E372" s="14">
        <f>IF(D372="","",D372-TODAY())</f>
        <v/>
      </c>
      <c r="F372">
        <f>IF(D372="","",IF(E372&lt;0,"VENCIDO",IF(E372&lt;=30,"VENCE EM &lt;= 30 DIAS",IF(E372&lt;=60,"ATENCAO (31-60 DIAS)","OK"))))</f>
        <v/>
      </c>
      <c r="G372" s="14">
        <f>SUMIFS(Lancamentos!$G:$G,Lancamentos!$C:$C,$A372,Lancamentos!$E:$E,$C372,Lancamentos!$B:$B,"ENTRADA")</f>
        <v/>
      </c>
      <c r="H372" s="14">
        <f>SUMIFS(Lancamentos!$G:$G,Lancamentos!$C:$C,$A372,Lancamentos!$E:$E,$C372,Lancamentos!$B:$B,"SAIDA_USO")</f>
        <v/>
      </c>
      <c r="I372" s="14">
        <f>SUMIFS(Lancamentos!$G:$G,Lancamentos!$C:$C,$A372,Lancamentos!$E:$E,$C372,Lancamentos!$B:$B,"SAIDA_DESCARTE")</f>
        <v/>
      </c>
      <c r="J372" s="14">
        <f>G372-H372-I372</f>
        <v/>
      </c>
      <c r="K372">
        <f>IF(A372="","",IF(J372&lt;=IFERROR(VLOOKUP(A372,Produtos!$A:$E,5,FALSE),0),"ABAIXO DO MINIMO","OK"))</f>
        <v/>
      </c>
    </row>
    <row r="373">
      <c r="B373">
        <f>IFERROR(VLOOKUP(A373,Produtos!A:B,2,FALSE),"")</f>
        <v/>
      </c>
      <c r="D373" s="10">
        <f>IFERROR(INDEX(Lotes!$E:$E,MATCH(1,(Lotes!$A:$A=A373)*(Lotes!$C:$C=C373),0)),"")</f>
        <v/>
      </c>
      <c r="E373" s="14">
        <f>IF(D373="","",D373-TODAY())</f>
        <v/>
      </c>
      <c r="F373">
        <f>IF(D373="","",IF(E373&lt;0,"VENCIDO",IF(E373&lt;=30,"VENCE EM &lt;= 30 DIAS",IF(E373&lt;=60,"ATENCAO (31-60 DIAS)","OK"))))</f>
        <v/>
      </c>
      <c r="G373" s="14">
        <f>SUMIFS(Lancamentos!$G:$G,Lancamentos!$C:$C,$A373,Lancamentos!$E:$E,$C373,Lancamentos!$B:$B,"ENTRADA")</f>
        <v/>
      </c>
      <c r="H373" s="14">
        <f>SUMIFS(Lancamentos!$G:$G,Lancamentos!$C:$C,$A373,Lancamentos!$E:$E,$C373,Lancamentos!$B:$B,"SAIDA_USO")</f>
        <v/>
      </c>
      <c r="I373" s="14">
        <f>SUMIFS(Lancamentos!$G:$G,Lancamentos!$C:$C,$A373,Lancamentos!$E:$E,$C373,Lancamentos!$B:$B,"SAIDA_DESCARTE")</f>
        <v/>
      </c>
      <c r="J373" s="14">
        <f>G373-H373-I373</f>
        <v/>
      </c>
      <c r="K373">
        <f>IF(A373="","",IF(J373&lt;=IFERROR(VLOOKUP(A373,Produtos!$A:$E,5,FALSE),0),"ABAIXO DO MINIMO","OK"))</f>
        <v/>
      </c>
    </row>
    <row r="374">
      <c r="B374">
        <f>IFERROR(VLOOKUP(A374,Produtos!A:B,2,FALSE),"")</f>
        <v/>
      </c>
      <c r="D374" s="10">
        <f>IFERROR(INDEX(Lotes!$E:$E,MATCH(1,(Lotes!$A:$A=A374)*(Lotes!$C:$C=C374),0)),"")</f>
        <v/>
      </c>
      <c r="E374" s="14">
        <f>IF(D374="","",D374-TODAY())</f>
        <v/>
      </c>
      <c r="F374">
        <f>IF(D374="","",IF(E374&lt;0,"VENCIDO",IF(E374&lt;=30,"VENCE EM &lt;= 30 DIAS",IF(E374&lt;=60,"ATENCAO (31-60 DIAS)","OK"))))</f>
        <v/>
      </c>
      <c r="G374" s="14">
        <f>SUMIFS(Lancamentos!$G:$G,Lancamentos!$C:$C,$A374,Lancamentos!$E:$E,$C374,Lancamentos!$B:$B,"ENTRADA")</f>
        <v/>
      </c>
      <c r="H374" s="14">
        <f>SUMIFS(Lancamentos!$G:$G,Lancamentos!$C:$C,$A374,Lancamentos!$E:$E,$C374,Lancamentos!$B:$B,"SAIDA_USO")</f>
        <v/>
      </c>
      <c r="I374" s="14">
        <f>SUMIFS(Lancamentos!$G:$G,Lancamentos!$C:$C,$A374,Lancamentos!$E:$E,$C374,Lancamentos!$B:$B,"SAIDA_DESCARTE")</f>
        <v/>
      </c>
      <c r="J374" s="14">
        <f>G374-H374-I374</f>
        <v/>
      </c>
      <c r="K374">
        <f>IF(A374="","",IF(J374&lt;=IFERROR(VLOOKUP(A374,Produtos!$A:$E,5,FALSE),0),"ABAIXO DO MINIMO","OK"))</f>
        <v/>
      </c>
    </row>
    <row r="375">
      <c r="B375">
        <f>IFERROR(VLOOKUP(A375,Produtos!A:B,2,FALSE),"")</f>
        <v/>
      </c>
      <c r="D375" s="10">
        <f>IFERROR(INDEX(Lotes!$E:$E,MATCH(1,(Lotes!$A:$A=A375)*(Lotes!$C:$C=C375),0)),"")</f>
        <v/>
      </c>
      <c r="E375" s="14">
        <f>IF(D375="","",D375-TODAY())</f>
        <v/>
      </c>
      <c r="F375">
        <f>IF(D375="","",IF(E375&lt;0,"VENCIDO",IF(E375&lt;=30,"VENCE EM &lt;= 30 DIAS",IF(E375&lt;=60,"ATENCAO (31-60 DIAS)","OK"))))</f>
        <v/>
      </c>
      <c r="G375" s="14">
        <f>SUMIFS(Lancamentos!$G:$G,Lancamentos!$C:$C,$A375,Lancamentos!$E:$E,$C375,Lancamentos!$B:$B,"ENTRADA")</f>
        <v/>
      </c>
      <c r="H375" s="14">
        <f>SUMIFS(Lancamentos!$G:$G,Lancamentos!$C:$C,$A375,Lancamentos!$E:$E,$C375,Lancamentos!$B:$B,"SAIDA_USO")</f>
        <v/>
      </c>
      <c r="I375" s="14">
        <f>SUMIFS(Lancamentos!$G:$G,Lancamentos!$C:$C,$A375,Lancamentos!$E:$E,$C375,Lancamentos!$B:$B,"SAIDA_DESCARTE")</f>
        <v/>
      </c>
      <c r="J375" s="14">
        <f>G375-H375-I375</f>
        <v/>
      </c>
      <c r="K375">
        <f>IF(A375="","",IF(J375&lt;=IFERROR(VLOOKUP(A375,Produtos!$A:$E,5,FALSE),0),"ABAIXO DO MINIMO","OK"))</f>
        <v/>
      </c>
    </row>
    <row r="376">
      <c r="B376">
        <f>IFERROR(VLOOKUP(A376,Produtos!A:B,2,FALSE),"")</f>
        <v/>
      </c>
      <c r="D376" s="10">
        <f>IFERROR(INDEX(Lotes!$E:$E,MATCH(1,(Lotes!$A:$A=A376)*(Lotes!$C:$C=C376),0)),"")</f>
        <v/>
      </c>
      <c r="E376" s="14">
        <f>IF(D376="","",D376-TODAY())</f>
        <v/>
      </c>
      <c r="F376">
        <f>IF(D376="","",IF(E376&lt;0,"VENCIDO",IF(E376&lt;=30,"VENCE EM &lt;= 30 DIAS",IF(E376&lt;=60,"ATENCAO (31-60 DIAS)","OK"))))</f>
        <v/>
      </c>
      <c r="G376" s="14">
        <f>SUMIFS(Lancamentos!$G:$G,Lancamentos!$C:$C,$A376,Lancamentos!$E:$E,$C376,Lancamentos!$B:$B,"ENTRADA")</f>
        <v/>
      </c>
      <c r="H376" s="14">
        <f>SUMIFS(Lancamentos!$G:$G,Lancamentos!$C:$C,$A376,Lancamentos!$E:$E,$C376,Lancamentos!$B:$B,"SAIDA_USO")</f>
        <v/>
      </c>
      <c r="I376" s="14">
        <f>SUMIFS(Lancamentos!$G:$G,Lancamentos!$C:$C,$A376,Lancamentos!$E:$E,$C376,Lancamentos!$B:$B,"SAIDA_DESCARTE")</f>
        <v/>
      </c>
      <c r="J376" s="14">
        <f>G376-H376-I376</f>
        <v/>
      </c>
      <c r="K376">
        <f>IF(A376="","",IF(J376&lt;=IFERROR(VLOOKUP(A376,Produtos!$A:$E,5,FALSE),0),"ABAIXO DO MINIMO","OK"))</f>
        <v/>
      </c>
    </row>
    <row r="377">
      <c r="B377">
        <f>IFERROR(VLOOKUP(A377,Produtos!A:B,2,FALSE),"")</f>
        <v/>
      </c>
      <c r="D377" s="10">
        <f>IFERROR(INDEX(Lotes!$E:$E,MATCH(1,(Lotes!$A:$A=A377)*(Lotes!$C:$C=C377),0)),"")</f>
        <v/>
      </c>
      <c r="E377" s="14">
        <f>IF(D377="","",D377-TODAY())</f>
        <v/>
      </c>
      <c r="F377">
        <f>IF(D377="","",IF(E377&lt;0,"VENCIDO",IF(E377&lt;=30,"VENCE EM &lt;= 30 DIAS",IF(E377&lt;=60,"ATENCAO (31-60 DIAS)","OK"))))</f>
        <v/>
      </c>
      <c r="G377" s="14">
        <f>SUMIFS(Lancamentos!$G:$G,Lancamentos!$C:$C,$A377,Lancamentos!$E:$E,$C377,Lancamentos!$B:$B,"ENTRADA")</f>
        <v/>
      </c>
      <c r="H377" s="14">
        <f>SUMIFS(Lancamentos!$G:$G,Lancamentos!$C:$C,$A377,Lancamentos!$E:$E,$C377,Lancamentos!$B:$B,"SAIDA_USO")</f>
        <v/>
      </c>
      <c r="I377" s="14">
        <f>SUMIFS(Lancamentos!$G:$G,Lancamentos!$C:$C,$A377,Lancamentos!$E:$E,$C377,Lancamentos!$B:$B,"SAIDA_DESCARTE")</f>
        <v/>
      </c>
      <c r="J377" s="14">
        <f>G377-H377-I377</f>
        <v/>
      </c>
      <c r="K377">
        <f>IF(A377="","",IF(J377&lt;=IFERROR(VLOOKUP(A377,Produtos!$A:$E,5,FALSE),0),"ABAIXO DO MINIMO","OK"))</f>
        <v/>
      </c>
    </row>
    <row r="378">
      <c r="B378">
        <f>IFERROR(VLOOKUP(A378,Produtos!A:B,2,FALSE),"")</f>
        <v/>
      </c>
      <c r="D378" s="10">
        <f>IFERROR(INDEX(Lotes!$E:$E,MATCH(1,(Lotes!$A:$A=A378)*(Lotes!$C:$C=C378),0)),"")</f>
        <v/>
      </c>
      <c r="E378" s="14">
        <f>IF(D378="","",D378-TODAY())</f>
        <v/>
      </c>
      <c r="F378">
        <f>IF(D378="","",IF(E378&lt;0,"VENCIDO",IF(E378&lt;=30,"VENCE EM &lt;= 30 DIAS",IF(E378&lt;=60,"ATENCAO (31-60 DIAS)","OK"))))</f>
        <v/>
      </c>
      <c r="G378" s="14">
        <f>SUMIFS(Lancamentos!$G:$G,Lancamentos!$C:$C,$A378,Lancamentos!$E:$E,$C378,Lancamentos!$B:$B,"ENTRADA")</f>
        <v/>
      </c>
      <c r="H378" s="14">
        <f>SUMIFS(Lancamentos!$G:$G,Lancamentos!$C:$C,$A378,Lancamentos!$E:$E,$C378,Lancamentos!$B:$B,"SAIDA_USO")</f>
        <v/>
      </c>
      <c r="I378" s="14">
        <f>SUMIFS(Lancamentos!$G:$G,Lancamentos!$C:$C,$A378,Lancamentos!$E:$E,$C378,Lancamentos!$B:$B,"SAIDA_DESCARTE")</f>
        <v/>
      </c>
      <c r="J378" s="14">
        <f>G378-H378-I378</f>
        <v/>
      </c>
      <c r="K378">
        <f>IF(A378="","",IF(J378&lt;=IFERROR(VLOOKUP(A378,Produtos!$A:$E,5,FALSE),0),"ABAIXO DO MINIMO","OK"))</f>
        <v/>
      </c>
    </row>
    <row r="379">
      <c r="B379">
        <f>IFERROR(VLOOKUP(A379,Produtos!A:B,2,FALSE),"")</f>
        <v/>
      </c>
      <c r="D379" s="10">
        <f>IFERROR(INDEX(Lotes!$E:$E,MATCH(1,(Lotes!$A:$A=A379)*(Lotes!$C:$C=C379),0)),"")</f>
        <v/>
      </c>
      <c r="E379" s="14">
        <f>IF(D379="","",D379-TODAY())</f>
        <v/>
      </c>
      <c r="F379">
        <f>IF(D379="","",IF(E379&lt;0,"VENCIDO",IF(E379&lt;=30,"VENCE EM &lt;= 30 DIAS",IF(E379&lt;=60,"ATENCAO (31-60 DIAS)","OK"))))</f>
        <v/>
      </c>
      <c r="G379" s="14">
        <f>SUMIFS(Lancamentos!$G:$G,Lancamentos!$C:$C,$A379,Lancamentos!$E:$E,$C379,Lancamentos!$B:$B,"ENTRADA")</f>
        <v/>
      </c>
      <c r="H379" s="14">
        <f>SUMIFS(Lancamentos!$G:$G,Lancamentos!$C:$C,$A379,Lancamentos!$E:$E,$C379,Lancamentos!$B:$B,"SAIDA_USO")</f>
        <v/>
      </c>
      <c r="I379" s="14">
        <f>SUMIFS(Lancamentos!$G:$G,Lancamentos!$C:$C,$A379,Lancamentos!$E:$E,$C379,Lancamentos!$B:$B,"SAIDA_DESCARTE")</f>
        <v/>
      </c>
      <c r="J379" s="14">
        <f>G379-H379-I379</f>
        <v/>
      </c>
      <c r="K379">
        <f>IF(A379="","",IF(J379&lt;=IFERROR(VLOOKUP(A379,Produtos!$A:$E,5,FALSE),0),"ABAIXO DO MINIMO","OK"))</f>
        <v/>
      </c>
    </row>
    <row r="380">
      <c r="B380">
        <f>IFERROR(VLOOKUP(A380,Produtos!A:B,2,FALSE),"")</f>
        <v/>
      </c>
      <c r="D380" s="10">
        <f>IFERROR(INDEX(Lotes!$E:$E,MATCH(1,(Lotes!$A:$A=A380)*(Lotes!$C:$C=C380),0)),"")</f>
        <v/>
      </c>
      <c r="E380" s="14">
        <f>IF(D380="","",D380-TODAY())</f>
        <v/>
      </c>
      <c r="F380">
        <f>IF(D380="","",IF(E380&lt;0,"VENCIDO",IF(E380&lt;=30,"VENCE EM &lt;= 30 DIAS",IF(E380&lt;=60,"ATENCAO (31-60 DIAS)","OK"))))</f>
        <v/>
      </c>
      <c r="G380" s="14">
        <f>SUMIFS(Lancamentos!$G:$G,Lancamentos!$C:$C,$A380,Lancamentos!$E:$E,$C380,Lancamentos!$B:$B,"ENTRADA")</f>
        <v/>
      </c>
      <c r="H380" s="14">
        <f>SUMIFS(Lancamentos!$G:$G,Lancamentos!$C:$C,$A380,Lancamentos!$E:$E,$C380,Lancamentos!$B:$B,"SAIDA_USO")</f>
        <v/>
      </c>
      <c r="I380" s="14">
        <f>SUMIFS(Lancamentos!$G:$G,Lancamentos!$C:$C,$A380,Lancamentos!$E:$E,$C380,Lancamentos!$B:$B,"SAIDA_DESCARTE")</f>
        <v/>
      </c>
      <c r="J380" s="14">
        <f>G380-H380-I380</f>
        <v/>
      </c>
      <c r="K380">
        <f>IF(A380="","",IF(J380&lt;=IFERROR(VLOOKUP(A380,Produtos!$A:$E,5,FALSE),0),"ABAIXO DO MINIMO","OK"))</f>
        <v/>
      </c>
    </row>
    <row r="381">
      <c r="B381">
        <f>IFERROR(VLOOKUP(A381,Produtos!A:B,2,FALSE),"")</f>
        <v/>
      </c>
      <c r="D381" s="10">
        <f>IFERROR(INDEX(Lotes!$E:$E,MATCH(1,(Lotes!$A:$A=A381)*(Lotes!$C:$C=C381),0)),"")</f>
        <v/>
      </c>
      <c r="E381" s="14">
        <f>IF(D381="","",D381-TODAY())</f>
        <v/>
      </c>
      <c r="F381">
        <f>IF(D381="","",IF(E381&lt;0,"VENCIDO",IF(E381&lt;=30,"VENCE EM &lt;= 30 DIAS",IF(E381&lt;=60,"ATENCAO (31-60 DIAS)","OK"))))</f>
        <v/>
      </c>
      <c r="G381" s="14">
        <f>SUMIFS(Lancamentos!$G:$G,Lancamentos!$C:$C,$A381,Lancamentos!$E:$E,$C381,Lancamentos!$B:$B,"ENTRADA")</f>
        <v/>
      </c>
      <c r="H381" s="14">
        <f>SUMIFS(Lancamentos!$G:$G,Lancamentos!$C:$C,$A381,Lancamentos!$E:$E,$C381,Lancamentos!$B:$B,"SAIDA_USO")</f>
        <v/>
      </c>
      <c r="I381" s="14">
        <f>SUMIFS(Lancamentos!$G:$G,Lancamentos!$C:$C,$A381,Lancamentos!$E:$E,$C381,Lancamentos!$B:$B,"SAIDA_DESCARTE")</f>
        <v/>
      </c>
      <c r="J381" s="14">
        <f>G381-H381-I381</f>
        <v/>
      </c>
      <c r="K381">
        <f>IF(A381="","",IF(J381&lt;=IFERROR(VLOOKUP(A381,Produtos!$A:$E,5,FALSE),0),"ABAIXO DO MINIMO","OK"))</f>
        <v/>
      </c>
    </row>
    <row r="382">
      <c r="B382">
        <f>IFERROR(VLOOKUP(A382,Produtos!A:B,2,FALSE),"")</f>
        <v/>
      </c>
      <c r="D382" s="10">
        <f>IFERROR(INDEX(Lotes!$E:$E,MATCH(1,(Lotes!$A:$A=A382)*(Lotes!$C:$C=C382),0)),"")</f>
        <v/>
      </c>
      <c r="E382" s="14">
        <f>IF(D382="","",D382-TODAY())</f>
        <v/>
      </c>
      <c r="F382">
        <f>IF(D382="","",IF(E382&lt;0,"VENCIDO",IF(E382&lt;=30,"VENCE EM &lt;= 30 DIAS",IF(E382&lt;=60,"ATENCAO (31-60 DIAS)","OK"))))</f>
        <v/>
      </c>
      <c r="G382" s="14">
        <f>SUMIFS(Lancamentos!$G:$G,Lancamentos!$C:$C,$A382,Lancamentos!$E:$E,$C382,Lancamentos!$B:$B,"ENTRADA")</f>
        <v/>
      </c>
      <c r="H382" s="14">
        <f>SUMIFS(Lancamentos!$G:$G,Lancamentos!$C:$C,$A382,Lancamentos!$E:$E,$C382,Lancamentos!$B:$B,"SAIDA_USO")</f>
        <v/>
      </c>
      <c r="I382" s="14">
        <f>SUMIFS(Lancamentos!$G:$G,Lancamentos!$C:$C,$A382,Lancamentos!$E:$E,$C382,Lancamentos!$B:$B,"SAIDA_DESCARTE")</f>
        <v/>
      </c>
      <c r="J382" s="14">
        <f>G382-H382-I382</f>
        <v/>
      </c>
      <c r="K382">
        <f>IF(A382="","",IF(J382&lt;=IFERROR(VLOOKUP(A382,Produtos!$A:$E,5,FALSE),0),"ABAIXO DO MINIMO","OK"))</f>
        <v/>
      </c>
    </row>
    <row r="383">
      <c r="B383">
        <f>IFERROR(VLOOKUP(A383,Produtos!A:B,2,FALSE),"")</f>
        <v/>
      </c>
      <c r="D383" s="10">
        <f>IFERROR(INDEX(Lotes!$E:$E,MATCH(1,(Lotes!$A:$A=A383)*(Lotes!$C:$C=C383),0)),"")</f>
        <v/>
      </c>
      <c r="E383" s="14">
        <f>IF(D383="","",D383-TODAY())</f>
        <v/>
      </c>
      <c r="F383">
        <f>IF(D383="","",IF(E383&lt;0,"VENCIDO",IF(E383&lt;=30,"VENCE EM &lt;= 30 DIAS",IF(E383&lt;=60,"ATENCAO (31-60 DIAS)","OK"))))</f>
        <v/>
      </c>
      <c r="G383" s="14">
        <f>SUMIFS(Lancamentos!$G:$G,Lancamentos!$C:$C,$A383,Lancamentos!$E:$E,$C383,Lancamentos!$B:$B,"ENTRADA")</f>
        <v/>
      </c>
      <c r="H383" s="14">
        <f>SUMIFS(Lancamentos!$G:$G,Lancamentos!$C:$C,$A383,Lancamentos!$E:$E,$C383,Lancamentos!$B:$B,"SAIDA_USO")</f>
        <v/>
      </c>
      <c r="I383" s="14">
        <f>SUMIFS(Lancamentos!$G:$G,Lancamentos!$C:$C,$A383,Lancamentos!$E:$E,$C383,Lancamentos!$B:$B,"SAIDA_DESCARTE")</f>
        <v/>
      </c>
      <c r="J383" s="14">
        <f>G383-H383-I383</f>
        <v/>
      </c>
      <c r="K383">
        <f>IF(A383="","",IF(J383&lt;=IFERROR(VLOOKUP(A383,Produtos!$A:$E,5,FALSE),0),"ABAIXO DO MINIMO","OK"))</f>
        <v/>
      </c>
    </row>
    <row r="384">
      <c r="B384">
        <f>IFERROR(VLOOKUP(A384,Produtos!A:B,2,FALSE),"")</f>
        <v/>
      </c>
      <c r="D384" s="10">
        <f>IFERROR(INDEX(Lotes!$E:$E,MATCH(1,(Lotes!$A:$A=A384)*(Lotes!$C:$C=C384),0)),"")</f>
        <v/>
      </c>
      <c r="E384" s="14">
        <f>IF(D384="","",D384-TODAY())</f>
        <v/>
      </c>
      <c r="F384">
        <f>IF(D384="","",IF(E384&lt;0,"VENCIDO",IF(E384&lt;=30,"VENCE EM &lt;= 30 DIAS",IF(E384&lt;=60,"ATENCAO (31-60 DIAS)","OK"))))</f>
        <v/>
      </c>
      <c r="G384" s="14">
        <f>SUMIFS(Lancamentos!$G:$G,Lancamentos!$C:$C,$A384,Lancamentos!$E:$E,$C384,Lancamentos!$B:$B,"ENTRADA")</f>
        <v/>
      </c>
      <c r="H384" s="14">
        <f>SUMIFS(Lancamentos!$G:$G,Lancamentos!$C:$C,$A384,Lancamentos!$E:$E,$C384,Lancamentos!$B:$B,"SAIDA_USO")</f>
        <v/>
      </c>
      <c r="I384" s="14">
        <f>SUMIFS(Lancamentos!$G:$G,Lancamentos!$C:$C,$A384,Lancamentos!$E:$E,$C384,Lancamentos!$B:$B,"SAIDA_DESCARTE")</f>
        <v/>
      </c>
      <c r="J384" s="14">
        <f>G384-H384-I384</f>
        <v/>
      </c>
      <c r="K384">
        <f>IF(A384="","",IF(J384&lt;=IFERROR(VLOOKUP(A384,Produtos!$A:$E,5,FALSE),0),"ABAIXO DO MINIMO","OK"))</f>
        <v/>
      </c>
    </row>
    <row r="385">
      <c r="B385">
        <f>IFERROR(VLOOKUP(A385,Produtos!A:B,2,FALSE),"")</f>
        <v/>
      </c>
      <c r="D385" s="10">
        <f>IFERROR(INDEX(Lotes!$E:$E,MATCH(1,(Lotes!$A:$A=A385)*(Lotes!$C:$C=C385),0)),"")</f>
        <v/>
      </c>
      <c r="E385" s="14">
        <f>IF(D385="","",D385-TODAY())</f>
        <v/>
      </c>
      <c r="F385">
        <f>IF(D385="","",IF(E385&lt;0,"VENCIDO",IF(E385&lt;=30,"VENCE EM &lt;= 30 DIAS",IF(E385&lt;=60,"ATENCAO (31-60 DIAS)","OK"))))</f>
        <v/>
      </c>
      <c r="G385" s="14">
        <f>SUMIFS(Lancamentos!$G:$G,Lancamentos!$C:$C,$A385,Lancamentos!$E:$E,$C385,Lancamentos!$B:$B,"ENTRADA")</f>
        <v/>
      </c>
      <c r="H385" s="14">
        <f>SUMIFS(Lancamentos!$G:$G,Lancamentos!$C:$C,$A385,Lancamentos!$E:$E,$C385,Lancamentos!$B:$B,"SAIDA_USO")</f>
        <v/>
      </c>
      <c r="I385" s="14">
        <f>SUMIFS(Lancamentos!$G:$G,Lancamentos!$C:$C,$A385,Lancamentos!$E:$E,$C385,Lancamentos!$B:$B,"SAIDA_DESCARTE")</f>
        <v/>
      </c>
      <c r="J385" s="14">
        <f>G385-H385-I385</f>
        <v/>
      </c>
      <c r="K385">
        <f>IF(A385="","",IF(J385&lt;=IFERROR(VLOOKUP(A385,Produtos!$A:$E,5,FALSE),0),"ABAIXO DO MINIMO","OK"))</f>
        <v/>
      </c>
    </row>
    <row r="386">
      <c r="B386">
        <f>IFERROR(VLOOKUP(A386,Produtos!A:B,2,FALSE),"")</f>
        <v/>
      </c>
      <c r="D386" s="10">
        <f>IFERROR(INDEX(Lotes!$E:$E,MATCH(1,(Lotes!$A:$A=A386)*(Lotes!$C:$C=C386),0)),"")</f>
        <v/>
      </c>
      <c r="E386" s="14">
        <f>IF(D386="","",D386-TODAY())</f>
        <v/>
      </c>
      <c r="F386">
        <f>IF(D386="","",IF(E386&lt;0,"VENCIDO",IF(E386&lt;=30,"VENCE EM &lt;= 30 DIAS",IF(E386&lt;=60,"ATENCAO (31-60 DIAS)","OK"))))</f>
        <v/>
      </c>
      <c r="G386" s="14">
        <f>SUMIFS(Lancamentos!$G:$G,Lancamentos!$C:$C,$A386,Lancamentos!$E:$E,$C386,Lancamentos!$B:$B,"ENTRADA")</f>
        <v/>
      </c>
      <c r="H386" s="14">
        <f>SUMIFS(Lancamentos!$G:$G,Lancamentos!$C:$C,$A386,Lancamentos!$E:$E,$C386,Lancamentos!$B:$B,"SAIDA_USO")</f>
        <v/>
      </c>
      <c r="I386" s="14">
        <f>SUMIFS(Lancamentos!$G:$G,Lancamentos!$C:$C,$A386,Lancamentos!$E:$E,$C386,Lancamentos!$B:$B,"SAIDA_DESCARTE")</f>
        <v/>
      </c>
      <c r="J386" s="14">
        <f>G386-H386-I386</f>
        <v/>
      </c>
      <c r="K386">
        <f>IF(A386="","",IF(J386&lt;=IFERROR(VLOOKUP(A386,Produtos!$A:$E,5,FALSE),0),"ABAIXO DO MINIMO","OK"))</f>
        <v/>
      </c>
    </row>
    <row r="387">
      <c r="B387">
        <f>IFERROR(VLOOKUP(A387,Produtos!A:B,2,FALSE),"")</f>
        <v/>
      </c>
      <c r="D387" s="10">
        <f>IFERROR(INDEX(Lotes!$E:$E,MATCH(1,(Lotes!$A:$A=A387)*(Lotes!$C:$C=C387),0)),"")</f>
        <v/>
      </c>
      <c r="E387" s="14">
        <f>IF(D387="","",D387-TODAY())</f>
        <v/>
      </c>
      <c r="F387">
        <f>IF(D387="","",IF(E387&lt;0,"VENCIDO",IF(E387&lt;=30,"VENCE EM &lt;= 30 DIAS",IF(E387&lt;=60,"ATENCAO (31-60 DIAS)","OK"))))</f>
        <v/>
      </c>
      <c r="G387" s="14">
        <f>SUMIFS(Lancamentos!$G:$G,Lancamentos!$C:$C,$A387,Lancamentos!$E:$E,$C387,Lancamentos!$B:$B,"ENTRADA")</f>
        <v/>
      </c>
      <c r="H387" s="14">
        <f>SUMIFS(Lancamentos!$G:$G,Lancamentos!$C:$C,$A387,Lancamentos!$E:$E,$C387,Lancamentos!$B:$B,"SAIDA_USO")</f>
        <v/>
      </c>
      <c r="I387" s="14">
        <f>SUMIFS(Lancamentos!$G:$G,Lancamentos!$C:$C,$A387,Lancamentos!$E:$E,$C387,Lancamentos!$B:$B,"SAIDA_DESCARTE")</f>
        <v/>
      </c>
      <c r="J387" s="14">
        <f>G387-H387-I387</f>
        <v/>
      </c>
      <c r="K387">
        <f>IF(A387="","",IF(J387&lt;=IFERROR(VLOOKUP(A387,Produtos!$A:$E,5,FALSE),0),"ABAIXO DO MINIMO","OK"))</f>
        <v/>
      </c>
    </row>
    <row r="388">
      <c r="B388">
        <f>IFERROR(VLOOKUP(A388,Produtos!A:B,2,FALSE),"")</f>
        <v/>
      </c>
      <c r="D388" s="10">
        <f>IFERROR(INDEX(Lotes!$E:$E,MATCH(1,(Lotes!$A:$A=A388)*(Lotes!$C:$C=C388),0)),"")</f>
        <v/>
      </c>
      <c r="E388" s="14">
        <f>IF(D388="","",D388-TODAY())</f>
        <v/>
      </c>
      <c r="F388">
        <f>IF(D388="","",IF(E388&lt;0,"VENCIDO",IF(E388&lt;=30,"VENCE EM &lt;= 30 DIAS",IF(E388&lt;=60,"ATENCAO (31-60 DIAS)","OK"))))</f>
        <v/>
      </c>
      <c r="G388" s="14">
        <f>SUMIFS(Lancamentos!$G:$G,Lancamentos!$C:$C,$A388,Lancamentos!$E:$E,$C388,Lancamentos!$B:$B,"ENTRADA")</f>
        <v/>
      </c>
      <c r="H388" s="14">
        <f>SUMIFS(Lancamentos!$G:$G,Lancamentos!$C:$C,$A388,Lancamentos!$E:$E,$C388,Lancamentos!$B:$B,"SAIDA_USO")</f>
        <v/>
      </c>
      <c r="I388" s="14">
        <f>SUMIFS(Lancamentos!$G:$G,Lancamentos!$C:$C,$A388,Lancamentos!$E:$E,$C388,Lancamentos!$B:$B,"SAIDA_DESCARTE")</f>
        <v/>
      </c>
      <c r="J388" s="14">
        <f>G388-H388-I388</f>
        <v/>
      </c>
      <c r="K388">
        <f>IF(A388="","",IF(J388&lt;=IFERROR(VLOOKUP(A388,Produtos!$A:$E,5,FALSE),0),"ABAIXO DO MINIMO","OK"))</f>
        <v/>
      </c>
    </row>
    <row r="389">
      <c r="B389">
        <f>IFERROR(VLOOKUP(A389,Produtos!A:B,2,FALSE),"")</f>
        <v/>
      </c>
      <c r="D389" s="10">
        <f>IFERROR(INDEX(Lotes!$E:$E,MATCH(1,(Lotes!$A:$A=A389)*(Lotes!$C:$C=C389),0)),"")</f>
        <v/>
      </c>
      <c r="E389" s="14">
        <f>IF(D389="","",D389-TODAY())</f>
        <v/>
      </c>
      <c r="F389">
        <f>IF(D389="","",IF(E389&lt;0,"VENCIDO",IF(E389&lt;=30,"VENCE EM &lt;= 30 DIAS",IF(E389&lt;=60,"ATENCAO (31-60 DIAS)","OK"))))</f>
        <v/>
      </c>
      <c r="G389" s="14">
        <f>SUMIFS(Lancamentos!$G:$G,Lancamentos!$C:$C,$A389,Lancamentos!$E:$E,$C389,Lancamentos!$B:$B,"ENTRADA")</f>
        <v/>
      </c>
      <c r="H389" s="14">
        <f>SUMIFS(Lancamentos!$G:$G,Lancamentos!$C:$C,$A389,Lancamentos!$E:$E,$C389,Lancamentos!$B:$B,"SAIDA_USO")</f>
        <v/>
      </c>
      <c r="I389" s="14">
        <f>SUMIFS(Lancamentos!$G:$G,Lancamentos!$C:$C,$A389,Lancamentos!$E:$E,$C389,Lancamentos!$B:$B,"SAIDA_DESCARTE")</f>
        <v/>
      </c>
      <c r="J389" s="14">
        <f>G389-H389-I389</f>
        <v/>
      </c>
      <c r="K389">
        <f>IF(A389="","",IF(J389&lt;=IFERROR(VLOOKUP(A389,Produtos!$A:$E,5,FALSE),0),"ABAIXO DO MINIMO","OK"))</f>
        <v/>
      </c>
    </row>
    <row r="390">
      <c r="B390">
        <f>IFERROR(VLOOKUP(A390,Produtos!A:B,2,FALSE),"")</f>
        <v/>
      </c>
      <c r="D390" s="10">
        <f>IFERROR(INDEX(Lotes!$E:$E,MATCH(1,(Lotes!$A:$A=A390)*(Lotes!$C:$C=C390),0)),"")</f>
        <v/>
      </c>
      <c r="E390" s="14">
        <f>IF(D390="","",D390-TODAY())</f>
        <v/>
      </c>
      <c r="F390">
        <f>IF(D390="","",IF(E390&lt;0,"VENCIDO",IF(E390&lt;=30,"VENCE EM &lt;= 30 DIAS",IF(E390&lt;=60,"ATENCAO (31-60 DIAS)","OK"))))</f>
        <v/>
      </c>
      <c r="G390" s="14">
        <f>SUMIFS(Lancamentos!$G:$G,Lancamentos!$C:$C,$A390,Lancamentos!$E:$E,$C390,Lancamentos!$B:$B,"ENTRADA")</f>
        <v/>
      </c>
      <c r="H390" s="14">
        <f>SUMIFS(Lancamentos!$G:$G,Lancamentos!$C:$C,$A390,Lancamentos!$E:$E,$C390,Lancamentos!$B:$B,"SAIDA_USO")</f>
        <v/>
      </c>
      <c r="I390" s="14">
        <f>SUMIFS(Lancamentos!$G:$G,Lancamentos!$C:$C,$A390,Lancamentos!$E:$E,$C390,Lancamentos!$B:$B,"SAIDA_DESCARTE")</f>
        <v/>
      </c>
      <c r="J390" s="14">
        <f>G390-H390-I390</f>
        <v/>
      </c>
      <c r="K390">
        <f>IF(A390="","",IF(J390&lt;=IFERROR(VLOOKUP(A390,Produtos!$A:$E,5,FALSE),0),"ABAIXO DO MINIMO","OK"))</f>
        <v/>
      </c>
    </row>
    <row r="391">
      <c r="B391">
        <f>IFERROR(VLOOKUP(A391,Produtos!A:B,2,FALSE),"")</f>
        <v/>
      </c>
      <c r="D391" s="10">
        <f>IFERROR(INDEX(Lotes!$E:$E,MATCH(1,(Lotes!$A:$A=A391)*(Lotes!$C:$C=C391),0)),"")</f>
        <v/>
      </c>
      <c r="E391" s="14">
        <f>IF(D391="","",D391-TODAY())</f>
        <v/>
      </c>
      <c r="F391">
        <f>IF(D391="","",IF(E391&lt;0,"VENCIDO",IF(E391&lt;=30,"VENCE EM &lt;= 30 DIAS",IF(E391&lt;=60,"ATENCAO (31-60 DIAS)","OK"))))</f>
        <v/>
      </c>
      <c r="G391" s="14">
        <f>SUMIFS(Lancamentos!$G:$G,Lancamentos!$C:$C,$A391,Lancamentos!$E:$E,$C391,Lancamentos!$B:$B,"ENTRADA")</f>
        <v/>
      </c>
      <c r="H391" s="14">
        <f>SUMIFS(Lancamentos!$G:$G,Lancamentos!$C:$C,$A391,Lancamentos!$E:$E,$C391,Lancamentos!$B:$B,"SAIDA_USO")</f>
        <v/>
      </c>
      <c r="I391" s="14">
        <f>SUMIFS(Lancamentos!$G:$G,Lancamentos!$C:$C,$A391,Lancamentos!$E:$E,$C391,Lancamentos!$B:$B,"SAIDA_DESCARTE")</f>
        <v/>
      </c>
      <c r="J391" s="14">
        <f>G391-H391-I391</f>
        <v/>
      </c>
      <c r="K391">
        <f>IF(A391="","",IF(J391&lt;=IFERROR(VLOOKUP(A391,Produtos!$A:$E,5,FALSE),0),"ABAIXO DO MINIMO","OK"))</f>
        <v/>
      </c>
    </row>
    <row r="392">
      <c r="B392">
        <f>IFERROR(VLOOKUP(A392,Produtos!A:B,2,FALSE),"")</f>
        <v/>
      </c>
      <c r="D392" s="10">
        <f>IFERROR(INDEX(Lotes!$E:$E,MATCH(1,(Lotes!$A:$A=A392)*(Lotes!$C:$C=C392),0)),"")</f>
        <v/>
      </c>
      <c r="E392" s="14">
        <f>IF(D392="","",D392-TODAY())</f>
        <v/>
      </c>
      <c r="F392">
        <f>IF(D392="","",IF(E392&lt;0,"VENCIDO",IF(E392&lt;=30,"VENCE EM &lt;= 30 DIAS",IF(E392&lt;=60,"ATENCAO (31-60 DIAS)","OK"))))</f>
        <v/>
      </c>
      <c r="G392" s="14">
        <f>SUMIFS(Lancamentos!$G:$G,Lancamentos!$C:$C,$A392,Lancamentos!$E:$E,$C392,Lancamentos!$B:$B,"ENTRADA")</f>
        <v/>
      </c>
      <c r="H392" s="14">
        <f>SUMIFS(Lancamentos!$G:$G,Lancamentos!$C:$C,$A392,Lancamentos!$E:$E,$C392,Lancamentos!$B:$B,"SAIDA_USO")</f>
        <v/>
      </c>
      <c r="I392" s="14">
        <f>SUMIFS(Lancamentos!$G:$G,Lancamentos!$C:$C,$A392,Lancamentos!$E:$E,$C392,Lancamentos!$B:$B,"SAIDA_DESCARTE")</f>
        <v/>
      </c>
      <c r="J392" s="14">
        <f>G392-H392-I392</f>
        <v/>
      </c>
      <c r="K392">
        <f>IF(A392="","",IF(J392&lt;=IFERROR(VLOOKUP(A392,Produtos!$A:$E,5,FALSE),0),"ABAIXO DO MINIMO","OK"))</f>
        <v/>
      </c>
    </row>
    <row r="393">
      <c r="B393">
        <f>IFERROR(VLOOKUP(A393,Produtos!A:B,2,FALSE),"")</f>
        <v/>
      </c>
      <c r="D393" s="10">
        <f>IFERROR(INDEX(Lotes!$E:$E,MATCH(1,(Lotes!$A:$A=A393)*(Lotes!$C:$C=C393),0)),"")</f>
        <v/>
      </c>
      <c r="E393" s="14">
        <f>IF(D393="","",D393-TODAY())</f>
        <v/>
      </c>
      <c r="F393">
        <f>IF(D393="","",IF(E393&lt;0,"VENCIDO",IF(E393&lt;=30,"VENCE EM &lt;= 30 DIAS",IF(E393&lt;=60,"ATENCAO (31-60 DIAS)","OK"))))</f>
        <v/>
      </c>
      <c r="G393" s="14">
        <f>SUMIFS(Lancamentos!$G:$G,Lancamentos!$C:$C,$A393,Lancamentos!$E:$E,$C393,Lancamentos!$B:$B,"ENTRADA")</f>
        <v/>
      </c>
      <c r="H393" s="14">
        <f>SUMIFS(Lancamentos!$G:$G,Lancamentos!$C:$C,$A393,Lancamentos!$E:$E,$C393,Lancamentos!$B:$B,"SAIDA_USO")</f>
        <v/>
      </c>
      <c r="I393" s="14">
        <f>SUMIFS(Lancamentos!$G:$G,Lancamentos!$C:$C,$A393,Lancamentos!$E:$E,$C393,Lancamentos!$B:$B,"SAIDA_DESCARTE")</f>
        <v/>
      </c>
      <c r="J393" s="14">
        <f>G393-H393-I393</f>
        <v/>
      </c>
      <c r="K393">
        <f>IF(A393="","",IF(J393&lt;=IFERROR(VLOOKUP(A393,Produtos!$A:$E,5,FALSE),0),"ABAIXO DO MINIMO","OK"))</f>
        <v/>
      </c>
    </row>
    <row r="394">
      <c r="B394">
        <f>IFERROR(VLOOKUP(A394,Produtos!A:B,2,FALSE),"")</f>
        <v/>
      </c>
      <c r="D394" s="10">
        <f>IFERROR(INDEX(Lotes!$E:$E,MATCH(1,(Lotes!$A:$A=A394)*(Lotes!$C:$C=C394),0)),"")</f>
        <v/>
      </c>
      <c r="E394" s="14">
        <f>IF(D394="","",D394-TODAY())</f>
        <v/>
      </c>
      <c r="F394">
        <f>IF(D394="","",IF(E394&lt;0,"VENCIDO",IF(E394&lt;=30,"VENCE EM &lt;= 30 DIAS",IF(E394&lt;=60,"ATENCAO (31-60 DIAS)","OK"))))</f>
        <v/>
      </c>
      <c r="G394" s="14">
        <f>SUMIFS(Lancamentos!$G:$G,Lancamentos!$C:$C,$A394,Lancamentos!$E:$E,$C394,Lancamentos!$B:$B,"ENTRADA")</f>
        <v/>
      </c>
      <c r="H394" s="14">
        <f>SUMIFS(Lancamentos!$G:$G,Lancamentos!$C:$C,$A394,Lancamentos!$E:$E,$C394,Lancamentos!$B:$B,"SAIDA_USO")</f>
        <v/>
      </c>
      <c r="I394" s="14">
        <f>SUMIFS(Lancamentos!$G:$G,Lancamentos!$C:$C,$A394,Lancamentos!$E:$E,$C394,Lancamentos!$B:$B,"SAIDA_DESCARTE")</f>
        <v/>
      </c>
      <c r="J394" s="14">
        <f>G394-H394-I394</f>
        <v/>
      </c>
      <c r="K394">
        <f>IF(A394="","",IF(J394&lt;=IFERROR(VLOOKUP(A394,Produtos!$A:$E,5,FALSE),0),"ABAIXO DO MINIMO","OK"))</f>
        <v/>
      </c>
    </row>
    <row r="395">
      <c r="B395">
        <f>IFERROR(VLOOKUP(A395,Produtos!A:B,2,FALSE),"")</f>
        <v/>
      </c>
      <c r="D395" s="10">
        <f>IFERROR(INDEX(Lotes!$E:$E,MATCH(1,(Lotes!$A:$A=A395)*(Lotes!$C:$C=C395),0)),"")</f>
        <v/>
      </c>
      <c r="E395" s="14">
        <f>IF(D395="","",D395-TODAY())</f>
        <v/>
      </c>
      <c r="F395">
        <f>IF(D395="","",IF(E395&lt;0,"VENCIDO",IF(E395&lt;=30,"VENCE EM &lt;= 30 DIAS",IF(E395&lt;=60,"ATENCAO (31-60 DIAS)","OK"))))</f>
        <v/>
      </c>
      <c r="G395" s="14">
        <f>SUMIFS(Lancamentos!$G:$G,Lancamentos!$C:$C,$A395,Lancamentos!$E:$E,$C395,Lancamentos!$B:$B,"ENTRADA")</f>
        <v/>
      </c>
      <c r="H395" s="14">
        <f>SUMIFS(Lancamentos!$G:$G,Lancamentos!$C:$C,$A395,Lancamentos!$E:$E,$C395,Lancamentos!$B:$B,"SAIDA_USO")</f>
        <v/>
      </c>
      <c r="I395" s="14">
        <f>SUMIFS(Lancamentos!$G:$G,Lancamentos!$C:$C,$A395,Lancamentos!$E:$E,$C395,Lancamentos!$B:$B,"SAIDA_DESCARTE")</f>
        <v/>
      </c>
      <c r="J395" s="14">
        <f>G395-H395-I395</f>
        <v/>
      </c>
      <c r="K395">
        <f>IF(A395="","",IF(J395&lt;=IFERROR(VLOOKUP(A395,Produtos!$A:$E,5,FALSE),0),"ABAIXO DO MINIMO","OK"))</f>
        <v/>
      </c>
    </row>
    <row r="396">
      <c r="B396">
        <f>IFERROR(VLOOKUP(A396,Produtos!A:B,2,FALSE),"")</f>
        <v/>
      </c>
      <c r="D396" s="10">
        <f>IFERROR(INDEX(Lotes!$E:$E,MATCH(1,(Lotes!$A:$A=A396)*(Lotes!$C:$C=C396),0)),"")</f>
        <v/>
      </c>
      <c r="E396" s="14">
        <f>IF(D396="","",D396-TODAY())</f>
        <v/>
      </c>
      <c r="F396">
        <f>IF(D396="","",IF(E396&lt;0,"VENCIDO",IF(E396&lt;=30,"VENCE EM &lt;= 30 DIAS",IF(E396&lt;=60,"ATENCAO (31-60 DIAS)","OK"))))</f>
        <v/>
      </c>
      <c r="G396" s="14">
        <f>SUMIFS(Lancamentos!$G:$G,Lancamentos!$C:$C,$A396,Lancamentos!$E:$E,$C396,Lancamentos!$B:$B,"ENTRADA")</f>
        <v/>
      </c>
      <c r="H396" s="14">
        <f>SUMIFS(Lancamentos!$G:$G,Lancamentos!$C:$C,$A396,Lancamentos!$E:$E,$C396,Lancamentos!$B:$B,"SAIDA_USO")</f>
        <v/>
      </c>
      <c r="I396" s="14">
        <f>SUMIFS(Lancamentos!$G:$G,Lancamentos!$C:$C,$A396,Lancamentos!$E:$E,$C396,Lancamentos!$B:$B,"SAIDA_DESCARTE")</f>
        <v/>
      </c>
      <c r="J396" s="14">
        <f>G396-H396-I396</f>
        <v/>
      </c>
      <c r="K396">
        <f>IF(A396="","",IF(J396&lt;=IFERROR(VLOOKUP(A396,Produtos!$A:$E,5,FALSE),0),"ABAIXO DO MINIMO","OK"))</f>
        <v/>
      </c>
    </row>
    <row r="397">
      <c r="B397">
        <f>IFERROR(VLOOKUP(A397,Produtos!A:B,2,FALSE),"")</f>
        <v/>
      </c>
      <c r="D397" s="10">
        <f>IFERROR(INDEX(Lotes!$E:$E,MATCH(1,(Lotes!$A:$A=A397)*(Lotes!$C:$C=C397),0)),"")</f>
        <v/>
      </c>
      <c r="E397" s="14">
        <f>IF(D397="","",D397-TODAY())</f>
        <v/>
      </c>
      <c r="F397">
        <f>IF(D397="","",IF(E397&lt;0,"VENCIDO",IF(E397&lt;=30,"VENCE EM &lt;= 30 DIAS",IF(E397&lt;=60,"ATENCAO (31-60 DIAS)","OK"))))</f>
        <v/>
      </c>
      <c r="G397" s="14">
        <f>SUMIFS(Lancamentos!$G:$G,Lancamentos!$C:$C,$A397,Lancamentos!$E:$E,$C397,Lancamentos!$B:$B,"ENTRADA")</f>
        <v/>
      </c>
      <c r="H397" s="14">
        <f>SUMIFS(Lancamentos!$G:$G,Lancamentos!$C:$C,$A397,Lancamentos!$E:$E,$C397,Lancamentos!$B:$B,"SAIDA_USO")</f>
        <v/>
      </c>
      <c r="I397" s="14">
        <f>SUMIFS(Lancamentos!$G:$G,Lancamentos!$C:$C,$A397,Lancamentos!$E:$E,$C397,Lancamentos!$B:$B,"SAIDA_DESCARTE")</f>
        <v/>
      </c>
      <c r="J397" s="14">
        <f>G397-H397-I397</f>
        <v/>
      </c>
      <c r="K397">
        <f>IF(A397="","",IF(J397&lt;=IFERROR(VLOOKUP(A397,Produtos!$A:$E,5,FALSE),0),"ABAIXO DO MINIMO","OK"))</f>
        <v/>
      </c>
    </row>
    <row r="398">
      <c r="B398">
        <f>IFERROR(VLOOKUP(A398,Produtos!A:B,2,FALSE),"")</f>
        <v/>
      </c>
      <c r="D398" s="10">
        <f>IFERROR(INDEX(Lotes!$E:$E,MATCH(1,(Lotes!$A:$A=A398)*(Lotes!$C:$C=C398),0)),"")</f>
        <v/>
      </c>
      <c r="E398" s="14">
        <f>IF(D398="","",D398-TODAY())</f>
        <v/>
      </c>
      <c r="F398">
        <f>IF(D398="","",IF(E398&lt;0,"VENCIDO",IF(E398&lt;=30,"VENCE EM &lt;= 30 DIAS",IF(E398&lt;=60,"ATENCAO (31-60 DIAS)","OK"))))</f>
        <v/>
      </c>
      <c r="G398" s="14">
        <f>SUMIFS(Lancamentos!$G:$G,Lancamentos!$C:$C,$A398,Lancamentos!$E:$E,$C398,Lancamentos!$B:$B,"ENTRADA")</f>
        <v/>
      </c>
      <c r="H398" s="14">
        <f>SUMIFS(Lancamentos!$G:$G,Lancamentos!$C:$C,$A398,Lancamentos!$E:$E,$C398,Lancamentos!$B:$B,"SAIDA_USO")</f>
        <v/>
      </c>
      <c r="I398" s="14">
        <f>SUMIFS(Lancamentos!$G:$G,Lancamentos!$C:$C,$A398,Lancamentos!$E:$E,$C398,Lancamentos!$B:$B,"SAIDA_DESCARTE")</f>
        <v/>
      </c>
      <c r="J398" s="14">
        <f>G398-H398-I398</f>
        <v/>
      </c>
      <c r="K398">
        <f>IF(A398="","",IF(J398&lt;=IFERROR(VLOOKUP(A398,Produtos!$A:$E,5,FALSE),0),"ABAIXO DO MINIMO","OK"))</f>
        <v/>
      </c>
    </row>
    <row r="399">
      <c r="B399">
        <f>IFERROR(VLOOKUP(A399,Produtos!A:B,2,FALSE),"")</f>
        <v/>
      </c>
      <c r="D399" s="10">
        <f>IFERROR(INDEX(Lotes!$E:$E,MATCH(1,(Lotes!$A:$A=A399)*(Lotes!$C:$C=C399),0)),"")</f>
        <v/>
      </c>
      <c r="E399" s="14">
        <f>IF(D399="","",D399-TODAY())</f>
        <v/>
      </c>
      <c r="F399">
        <f>IF(D399="","",IF(E399&lt;0,"VENCIDO",IF(E399&lt;=30,"VENCE EM &lt;= 30 DIAS",IF(E399&lt;=60,"ATENCAO (31-60 DIAS)","OK"))))</f>
        <v/>
      </c>
      <c r="G399" s="14">
        <f>SUMIFS(Lancamentos!$G:$G,Lancamentos!$C:$C,$A399,Lancamentos!$E:$E,$C399,Lancamentos!$B:$B,"ENTRADA")</f>
        <v/>
      </c>
      <c r="H399" s="14">
        <f>SUMIFS(Lancamentos!$G:$G,Lancamentos!$C:$C,$A399,Lancamentos!$E:$E,$C399,Lancamentos!$B:$B,"SAIDA_USO")</f>
        <v/>
      </c>
      <c r="I399" s="14">
        <f>SUMIFS(Lancamentos!$G:$G,Lancamentos!$C:$C,$A399,Lancamentos!$E:$E,$C399,Lancamentos!$B:$B,"SAIDA_DESCARTE")</f>
        <v/>
      </c>
      <c r="J399" s="14">
        <f>G399-H399-I399</f>
        <v/>
      </c>
      <c r="K399">
        <f>IF(A399="","",IF(J399&lt;=IFERROR(VLOOKUP(A399,Produtos!$A:$E,5,FALSE),0),"ABAIXO DO MINIMO","OK"))</f>
        <v/>
      </c>
    </row>
    <row r="400">
      <c r="B400">
        <f>IFERROR(VLOOKUP(A400,Produtos!A:B,2,FALSE),"")</f>
        <v/>
      </c>
      <c r="D400" s="10">
        <f>IFERROR(INDEX(Lotes!$E:$E,MATCH(1,(Lotes!$A:$A=A400)*(Lotes!$C:$C=C400),0)),"")</f>
        <v/>
      </c>
      <c r="E400" s="14">
        <f>IF(D400="","",D400-TODAY())</f>
        <v/>
      </c>
      <c r="F400">
        <f>IF(D400="","",IF(E400&lt;0,"VENCIDO",IF(E400&lt;=30,"VENCE EM &lt;= 30 DIAS",IF(E400&lt;=60,"ATENCAO (31-60 DIAS)","OK"))))</f>
        <v/>
      </c>
      <c r="G400" s="14">
        <f>SUMIFS(Lancamentos!$G:$G,Lancamentos!$C:$C,$A400,Lancamentos!$E:$E,$C400,Lancamentos!$B:$B,"ENTRADA")</f>
        <v/>
      </c>
      <c r="H400" s="14">
        <f>SUMIFS(Lancamentos!$G:$G,Lancamentos!$C:$C,$A400,Lancamentos!$E:$E,$C400,Lancamentos!$B:$B,"SAIDA_USO")</f>
        <v/>
      </c>
      <c r="I400" s="14">
        <f>SUMIFS(Lancamentos!$G:$G,Lancamentos!$C:$C,$A400,Lancamentos!$E:$E,$C400,Lancamentos!$B:$B,"SAIDA_DESCARTE")</f>
        <v/>
      </c>
      <c r="J400" s="14">
        <f>G400-H400-I400</f>
        <v/>
      </c>
      <c r="K400">
        <f>IF(A400="","",IF(J400&lt;=IFERROR(VLOOKUP(A400,Produtos!$A:$E,5,FALSE),0),"ABAIXO DO MINIMO","OK"))</f>
        <v/>
      </c>
    </row>
    <row r="401">
      <c r="B401">
        <f>IFERROR(VLOOKUP(A401,Produtos!A:B,2,FALSE),"")</f>
        <v/>
      </c>
      <c r="D401" s="10">
        <f>IFERROR(INDEX(Lotes!$E:$E,MATCH(1,(Lotes!$A:$A=A401)*(Lotes!$C:$C=C401),0)),"")</f>
        <v/>
      </c>
      <c r="E401" s="14">
        <f>IF(D401="","",D401-TODAY())</f>
        <v/>
      </c>
      <c r="F401">
        <f>IF(D401="","",IF(E401&lt;0,"VENCIDO",IF(E401&lt;=30,"VENCE EM &lt;= 30 DIAS",IF(E401&lt;=60,"ATENCAO (31-60 DIAS)","OK"))))</f>
        <v/>
      </c>
      <c r="G401" s="14">
        <f>SUMIFS(Lancamentos!$G:$G,Lancamentos!$C:$C,$A401,Lancamentos!$E:$E,$C401,Lancamentos!$B:$B,"ENTRADA")</f>
        <v/>
      </c>
      <c r="H401" s="14">
        <f>SUMIFS(Lancamentos!$G:$G,Lancamentos!$C:$C,$A401,Lancamentos!$E:$E,$C401,Lancamentos!$B:$B,"SAIDA_USO")</f>
        <v/>
      </c>
      <c r="I401" s="14">
        <f>SUMIFS(Lancamentos!$G:$G,Lancamentos!$C:$C,$A401,Lancamentos!$E:$E,$C401,Lancamentos!$B:$B,"SAIDA_DESCARTE")</f>
        <v/>
      </c>
      <c r="J401" s="14">
        <f>G401-H401-I401</f>
        <v/>
      </c>
      <c r="K401">
        <f>IF(A401="","",IF(J401&lt;=IFERROR(VLOOKUP(A401,Produtos!$A:$E,5,FALSE),0),"ABAIXO DO MINIMO","OK"))</f>
        <v/>
      </c>
    </row>
    <row r="402">
      <c r="B402">
        <f>IFERROR(VLOOKUP(A402,Produtos!A:B,2,FALSE),"")</f>
        <v/>
      </c>
      <c r="D402" s="10">
        <f>IFERROR(INDEX(Lotes!$E:$E,MATCH(1,(Lotes!$A:$A=A402)*(Lotes!$C:$C=C402),0)),"")</f>
        <v/>
      </c>
      <c r="E402" s="14">
        <f>IF(D402="","",D402-TODAY())</f>
        <v/>
      </c>
      <c r="F402">
        <f>IF(D402="","",IF(E402&lt;0,"VENCIDO",IF(E402&lt;=30,"VENCE EM &lt;= 30 DIAS",IF(E402&lt;=60,"ATENCAO (31-60 DIAS)","OK"))))</f>
        <v/>
      </c>
      <c r="G402" s="14">
        <f>SUMIFS(Lancamentos!$G:$G,Lancamentos!$C:$C,$A402,Lancamentos!$E:$E,$C402,Lancamentos!$B:$B,"ENTRADA")</f>
        <v/>
      </c>
      <c r="H402" s="14">
        <f>SUMIFS(Lancamentos!$G:$G,Lancamentos!$C:$C,$A402,Lancamentos!$E:$E,$C402,Lancamentos!$B:$B,"SAIDA_USO")</f>
        <v/>
      </c>
      <c r="I402" s="14">
        <f>SUMIFS(Lancamentos!$G:$G,Lancamentos!$C:$C,$A402,Lancamentos!$E:$E,$C402,Lancamentos!$B:$B,"SAIDA_DESCARTE")</f>
        <v/>
      </c>
      <c r="J402" s="14">
        <f>G402-H402-I402</f>
        <v/>
      </c>
      <c r="K402">
        <f>IF(A402="","",IF(J402&lt;=IFERROR(VLOOKUP(A402,Produtos!$A:$E,5,FALSE),0),"ABAIXO DO MINIMO","OK"))</f>
        <v/>
      </c>
    </row>
    <row r="403">
      <c r="B403">
        <f>IFERROR(VLOOKUP(A403,Produtos!A:B,2,FALSE),"")</f>
        <v/>
      </c>
      <c r="D403" s="10">
        <f>IFERROR(INDEX(Lotes!$E:$E,MATCH(1,(Lotes!$A:$A=A403)*(Lotes!$C:$C=C403),0)),"")</f>
        <v/>
      </c>
      <c r="E403" s="14">
        <f>IF(D403="","",D403-TODAY())</f>
        <v/>
      </c>
      <c r="F403">
        <f>IF(D403="","",IF(E403&lt;0,"VENCIDO",IF(E403&lt;=30,"VENCE EM &lt;= 30 DIAS",IF(E403&lt;=60,"ATENCAO (31-60 DIAS)","OK"))))</f>
        <v/>
      </c>
      <c r="G403" s="14">
        <f>SUMIFS(Lancamentos!$G:$G,Lancamentos!$C:$C,$A403,Lancamentos!$E:$E,$C403,Lancamentos!$B:$B,"ENTRADA")</f>
        <v/>
      </c>
      <c r="H403" s="14">
        <f>SUMIFS(Lancamentos!$G:$G,Lancamentos!$C:$C,$A403,Lancamentos!$E:$E,$C403,Lancamentos!$B:$B,"SAIDA_USO")</f>
        <v/>
      </c>
      <c r="I403" s="14">
        <f>SUMIFS(Lancamentos!$G:$G,Lancamentos!$C:$C,$A403,Lancamentos!$E:$E,$C403,Lancamentos!$B:$B,"SAIDA_DESCARTE")</f>
        <v/>
      </c>
      <c r="J403" s="14">
        <f>G403-H403-I403</f>
        <v/>
      </c>
      <c r="K403">
        <f>IF(A403="","",IF(J403&lt;=IFERROR(VLOOKUP(A403,Produtos!$A:$E,5,FALSE),0),"ABAIXO DO MINIMO","OK"))</f>
        <v/>
      </c>
    </row>
    <row r="404">
      <c r="B404">
        <f>IFERROR(VLOOKUP(A404,Produtos!A:B,2,FALSE),"")</f>
        <v/>
      </c>
      <c r="D404" s="10">
        <f>IFERROR(INDEX(Lotes!$E:$E,MATCH(1,(Lotes!$A:$A=A404)*(Lotes!$C:$C=C404),0)),"")</f>
        <v/>
      </c>
      <c r="E404" s="14">
        <f>IF(D404="","",D404-TODAY())</f>
        <v/>
      </c>
      <c r="F404">
        <f>IF(D404="","",IF(E404&lt;0,"VENCIDO",IF(E404&lt;=30,"VENCE EM &lt;= 30 DIAS",IF(E404&lt;=60,"ATENCAO (31-60 DIAS)","OK"))))</f>
        <v/>
      </c>
      <c r="G404" s="14">
        <f>SUMIFS(Lancamentos!$G:$G,Lancamentos!$C:$C,$A404,Lancamentos!$E:$E,$C404,Lancamentos!$B:$B,"ENTRADA")</f>
        <v/>
      </c>
      <c r="H404" s="14">
        <f>SUMIFS(Lancamentos!$G:$G,Lancamentos!$C:$C,$A404,Lancamentos!$E:$E,$C404,Lancamentos!$B:$B,"SAIDA_USO")</f>
        <v/>
      </c>
      <c r="I404" s="14">
        <f>SUMIFS(Lancamentos!$G:$G,Lancamentos!$C:$C,$A404,Lancamentos!$E:$E,$C404,Lancamentos!$B:$B,"SAIDA_DESCARTE")</f>
        <v/>
      </c>
      <c r="J404" s="14">
        <f>G404-H404-I404</f>
        <v/>
      </c>
      <c r="K404">
        <f>IF(A404="","",IF(J404&lt;=IFERROR(VLOOKUP(A404,Produtos!$A:$E,5,FALSE),0),"ABAIXO DO MINIMO","OK"))</f>
        <v/>
      </c>
    </row>
    <row r="405">
      <c r="B405">
        <f>IFERROR(VLOOKUP(A405,Produtos!A:B,2,FALSE),"")</f>
        <v/>
      </c>
      <c r="D405" s="10">
        <f>IFERROR(INDEX(Lotes!$E:$E,MATCH(1,(Lotes!$A:$A=A405)*(Lotes!$C:$C=C405),0)),"")</f>
        <v/>
      </c>
      <c r="E405" s="14">
        <f>IF(D405="","",D405-TODAY())</f>
        <v/>
      </c>
      <c r="F405">
        <f>IF(D405="","",IF(E405&lt;0,"VENCIDO",IF(E405&lt;=30,"VENCE EM &lt;= 30 DIAS",IF(E405&lt;=60,"ATENCAO (31-60 DIAS)","OK"))))</f>
        <v/>
      </c>
      <c r="G405" s="14">
        <f>SUMIFS(Lancamentos!$G:$G,Lancamentos!$C:$C,$A405,Lancamentos!$E:$E,$C405,Lancamentos!$B:$B,"ENTRADA")</f>
        <v/>
      </c>
      <c r="H405" s="14">
        <f>SUMIFS(Lancamentos!$G:$G,Lancamentos!$C:$C,$A405,Lancamentos!$E:$E,$C405,Lancamentos!$B:$B,"SAIDA_USO")</f>
        <v/>
      </c>
      <c r="I405" s="14">
        <f>SUMIFS(Lancamentos!$G:$G,Lancamentos!$C:$C,$A405,Lancamentos!$E:$E,$C405,Lancamentos!$B:$B,"SAIDA_DESCARTE")</f>
        <v/>
      </c>
      <c r="J405" s="14">
        <f>G405-H405-I405</f>
        <v/>
      </c>
      <c r="K405">
        <f>IF(A405="","",IF(J405&lt;=IFERROR(VLOOKUP(A405,Produtos!$A:$E,5,FALSE),0),"ABAIXO DO MINIMO","OK"))</f>
        <v/>
      </c>
    </row>
    <row r="406">
      <c r="B406">
        <f>IFERROR(VLOOKUP(A406,Produtos!A:B,2,FALSE),"")</f>
        <v/>
      </c>
      <c r="D406" s="10">
        <f>IFERROR(INDEX(Lotes!$E:$E,MATCH(1,(Lotes!$A:$A=A406)*(Lotes!$C:$C=C406),0)),"")</f>
        <v/>
      </c>
      <c r="E406" s="14">
        <f>IF(D406="","",D406-TODAY())</f>
        <v/>
      </c>
      <c r="F406">
        <f>IF(D406="","",IF(E406&lt;0,"VENCIDO",IF(E406&lt;=30,"VENCE EM &lt;= 30 DIAS",IF(E406&lt;=60,"ATENCAO (31-60 DIAS)","OK"))))</f>
        <v/>
      </c>
      <c r="G406" s="14">
        <f>SUMIFS(Lancamentos!$G:$G,Lancamentos!$C:$C,$A406,Lancamentos!$E:$E,$C406,Lancamentos!$B:$B,"ENTRADA")</f>
        <v/>
      </c>
      <c r="H406" s="14">
        <f>SUMIFS(Lancamentos!$G:$G,Lancamentos!$C:$C,$A406,Lancamentos!$E:$E,$C406,Lancamentos!$B:$B,"SAIDA_USO")</f>
        <v/>
      </c>
      <c r="I406" s="14">
        <f>SUMIFS(Lancamentos!$G:$G,Lancamentos!$C:$C,$A406,Lancamentos!$E:$E,$C406,Lancamentos!$B:$B,"SAIDA_DESCARTE")</f>
        <v/>
      </c>
      <c r="J406" s="14">
        <f>G406-H406-I406</f>
        <v/>
      </c>
      <c r="K406">
        <f>IF(A406="","",IF(J406&lt;=IFERROR(VLOOKUP(A406,Produtos!$A:$E,5,FALSE),0),"ABAIXO DO MINIMO","OK"))</f>
        <v/>
      </c>
    </row>
    <row r="407">
      <c r="B407">
        <f>IFERROR(VLOOKUP(A407,Produtos!A:B,2,FALSE),"")</f>
        <v/>
      </c>
      <c r="D407" s="10">
        <f>IFERROR(INDEX(Lotes!$E:$E,MATCH(1,(Lotes!$A:$A=A407)*(Lotes!$C:$C=C407),0)),"")</f>
        <v/>
      </c>
      <c r="E407" s="14">
        <f>IF(D407="","",D407-TODAY())</f>
        <v/>
      </c>
      <c r="F407">
        <f>IF(D407="","",IF(E407&lt;0,"VENCIDO",IF(E407&lt;=30,"VENCE EM &lt;= 30 DIAS",IF(E407&lt;=60,"ATENCAO (31-60 DIAS)","OK"))))</f>
        <v/>
      </c>
      <c r="G407" s="14">
        <f>SUMIFS(Lancamentos!$G:$G,Lancamentos!$C:$C,$A407,Lancamentos!$E:$E,$C407,Lancamentos!$B:$B,"ENTRADA")</f>
        <v/>
      </c>
      <c r="H407" s="14">
        <f>SUMIFS(Lancamentos!$G:$G,Lancamentos!$C:$C,$A407,Lancamentos!$E:$E,$C407,Lancamentos!$B:$B,"SAIDA_USO")</f>
        <v/>
      </c>
      <c r="I407" s="14">
        <f>SUMIFS(Lancamentos!$G:$G,Lancamentos!$C:$C,$A407,Lancamentos!$E:$E,$C407,Lancamentos!$B:$B,"SAIDA_DESCARTE")</f>
        <v/>
      </c>
      <c r="J407" s="14">
        <f>G407-H407-I407</f>
        <v/>
      </c>
      <c r="K407">
        <f>IF(A407="","",IF(J407&lt;=IFERROR(VLOOKUP(A407,Produtos!$A:$E,5,FALSE),0),"ABAIXO DO MINIMO","OK"))</f>
        <v/>
      </c>
    </row>
    <row r="408">
      <c r="B408">
        <f>IFERROR(VLOOKUP(A408,Produtos!A:B,2,FALSE),"")</f>
        <v/>
      </c>
      <c r="D408" s="10">
        <f>IFERROR(INDEX(Lotes!$E:$E,MATCH(1,(Lotes!$A:$A=A408)*(Lotes!$C:$C=C408),0)),"")</f>
        <v/>
      </c>
      <c r="E408" s="14">
        <f>IF(D408="","",D408-TODAY())</f>
        <v/>
      </c>
      <c r="F408">
        <f>IF(D408="","",IF(E408&lt;0,"VENCIDO",IF(E408&lt;=30,"VENCE EM &lt;= 30 DIAS",IF(E408&lt;=60,"ATENCAO (31-60 DIAS)","OK"))))</f>
        <v/>
      </c>
      <c r="G408" s="14">
        <f>SUMIFS(Lancamentos!$G:$G,Lancamentos!$C:$C,$A408,Lancamentos!$E:$E,$C408,Lancamentos!$B:$B,"ENTRADA")</f>
        <v/>
      </c>
      <c r="H408" s="14">
        <f>SUMIFS(Lancamentos!$G:$G,Lancamentos!$C:$C,$A408,Lancamentos!$E:$E,$C408,Lancamentos!$B:$B,"SAIDA_USO")</f>
        <v/>
      </c>
      <c r="I408" s="14">
        <f>SUMIFS(Lancamentos!$G:$G,Lancamentos!$C:$C,$A408,Lancamentos!$E:$E,$C408,Lancamentos!$B:$B,"SAIDA_DESCARTE")</f>
        <v/>
      </c>
      <c r="J408" s="14">
        <f>G408-H408-I408</f>
        <v/>
      </c>
      <c r="K408">
        <f>IF(A408="","",IF(J408&lt;=IFERROR(VLOOKUP(A408,Produtos!$A:$E,5,FALSE),0),"ABAIXO DO MINIMO","OK"))</f>
        <v/>
      </c>
    </row>
    <row r="409">
      <c r="B409">
        <f>IFERROR(VLOOKUP(A409,Produtos!A:B,2,FALSE),"")</f>
        <v/>
      </c>
      <c r="D409" s="10">
        <f>IFERROR(INDEX(Lotes!$E:$E,MATCH(1,(Lotes!$A:$A=A409)*(Lotes!$C:$C=C409),0)),"")</f>
        <v/>
      </c>
      <c r="E409" s="14">
        <f>IF(D409="","",D409-TODAY())</f>
        <v/>
      </c>
      <c r="F409">
        <f>IF(D409="","",IF(E409&lt;0,"VENCIDO",IF(E409&lt;=30,"VENCE EM &lt;= 30 DIAS",IF(E409&lt;=60,"ATENCAO (31-60 DIAS)","OK"))))</f>
        <v/>
      </c>
      <c r="G409" s="14">
        <f>SUMIFS(Lancamentos!$G:$G,Lancamentos!$C:$C,$A409,Lancamentos!$E:$E,$C409,Lancamentos!$B:$B,"ENTRADA")</f>
        <v/>
      </c>
      <c r="H409" s="14">
        <f>SUMIFS(Lancamentos!$G:$G,Lancamentos!$C:$C,$A409,Lancamentos!$E:$E,$C409,Lancamentos!$B:$B,"SAIDA_USO")</f>
        <v/>
      </c>
      <c r="I409" s="14">
        <f>SUMIFS(Lancamentos!$G:$G,Lancamentos!$C:$C,$A409,Lancamentos!$E:$E,$C409,Lancamentos!$B:$B,"SAIDA_DESCARTE")</f>
        <v/>
      </c>
      <c r="J409" s="14">
        <f>G409-H409-I409</f>
        <v/>
      </c>
      <c r="K409">
        <f>IF(A409="","",IF(J409&lt;=IFERROR(VLOOKUP(A409,Produtos!$A:$E,5,FALSE),0),"ABAIXO DO MINIMO","OK"))</f>
        <v/>
      </c>
    </row>
    <row r="410">
      <c r="B410">
        <f>IFERROR(VLOOKUP(A410,Produtos!A:B,2,FALSE),"")</f>
        <v/>
      </c>
      <c r="D410" s="10">
        <f>IFERROR(INDEX(Lotes!$E:$E,MATCH(1,(Lotes!$A:$A=A410)*(Lotes!$C:$C=C410),0)),"")</f>
        <v/>
      </c>
      <c r="E410" s="14">
        <f>IF(D410="","",D410-TODAY())</f>
        <v/>
      </c>
      <c r="F410">
        <f>IF(D410="","",IF(E410&lt;0,"VENCIDO",IF(E410&lt;=30,"VENCE EM &lt;= 30 DIAS",IF(E410&lt;=60,"ATENCAO (31-60 DIAS)","OK"))))</f>
        <v/>
      </c>
      <c r="G410" s="14">
        <f>SUMIFS(Lancamentos!$G:$G,Lancamentos!$C:$C,$A410,Lancamentos!$E:$E,$C410,Lancamentos!$B:$B,"ENTRADA")</f>
        <v/>
      </c>
      <c r="H410" s="14">
        <f>SUMIFS(Lancamentos!$G:$G,Lancamentos!$C:$C,$A410,Lancamentos!$E:$E,$C410,Lancamentos!$B:$B,"SAIDA_USO")</f>
        <v/>
      </c>
      <c r="I410" s="14">
        <f>SUMIFS(Lancamentos!$G:$G,Lancamentos!$C:$C,$A410,Lancamentos!$E:$E,$C410,Lancamentos!$B:$B,"SAIDA_DESCARTE")</f>
        <v/>
      </c>
      <c r="J410" s="14">
        <f>G410-H410-I410</f>
        <v/>
      </c>
      <c r="K410">
        <f>IF(A410="","",IF(J410&lt;=IFERROR(VLOOKUP(A410,Produtos!$A:$E,5,FALSE),0),"ABAIXO DO MINIMO","OK"))</f>
        <v/>
      </c>
    </row>
    <row r="411">
      <c r="B411">
        <f>IFERROR(VLOOKUP(A411,Produtos!A:B,2,FALSE),"")</f>
        <v/>
      </c>
      <c r="D411" s="10">
        <f>IFERROR(INDEX(Lotes!$E:$E,MATCH(1,(Lotes!$A:$A=A411)*(Lotes!$C:$C=C411),0)),"")</f>
        <v/>
      </c>
      <c r="E411" s="14">
        <f>IF(D411="","",D411-TODAY())</f>
        <v/>
      </c>
      <c r="F411">
        <f>IF(D411="","",IF(E411&lt;0,"VENCIDO",IF(E411&lt;=30,"VENCE EM &lt;= 30 DIAS",IF(E411&lt;=60,"ATENCAO (31-60 DIAS)","OK"))))</f>
        <v/>
      </c>
      <c r="G411" s="14">
        <f>SUMIFS(Lancamentos!$G:$G,Lancamentos!$C:$C,$A411,Lancamentos!$E:$E,$C411,Lancamentos!$B:$B,"ENTRADA")</f>
        <v/>
      </c>
      <c r="H411" s="14">
        <f>SUMIFS(Lancamentos!$G:$G,Lancamentos!$C:$C,$A411,Lancamentos!$E:$E,$C411,Lancamentos!$B:$B,"SAIDA_USO")</f>
        <v/>
      </c>
      <c r="I411" s="14">
        <f>SUMIFS(Lancamentos!$G:$G,Lancamentos!$C:$C,$A411,Lancamentos!$E:$E,$C411,Lancamentos!$B:$B,"SAIDA_DESCARTE")</f>
        <v/>
      </c>
      <c r="J411" s="14">
        <f>G411-H411-I411</f>
        <v/>
      </c>
      <c r="K411">
        <f>IF(A411="","",IF(J411&lt;=IFERROR(VLOOKUP(A411,Produtos!$A:$E,5,FALSE),0),"ABAIXO DO MINIMO","OK"))</f>
        <v/>
      </c>
    </row>
    <row r="412">
      <c r="B412">
        <f>IFERROR(VLOOKUP(A412,Produtos!A:B,2,FALSE),"")</f>
        <v/>
      </c>
      <c r="D412" s="10">
        <f>IFERROR(INDEX(Lotes!$E:$E,MATCH(1,(Lotes!$A:$A=A412)*(Lotes!$C:$C=C412),0)),"")</f>
        <v/>
      </c>
      <c r="E412" s="14">
        <f>IF(D412="","",D412-TODAY())</f>
        <v/>
      </c>
      <c r="F412">
        <f>IF(D412="","",IF(E412&lt;0,"VENCIDO",IF(E412&lt;=30,"VENCE EM &lt;= 30 DIAS",IF(E412&lt;=60,"ATENCAO (31-60 DIAS)","OK"))))</f>
        <v/>
      </c>
      <c r="G412" s="14">
        <f>SUMIFS(Lancamentos!$G:$G,Lancamentos!$C:$C,$A412,Lancamentos!$E:$E,$C412,Lancamentos!$B:$B,"ENTRADA")</f>
        <v/>
      </c>
      <c r="H412" s="14">
        <f>SUMIFS(Lancamentos!$G:$G,Lancamentos!$C:$C,$A412,Lancamentos!$E:$E,$C412,Lancamentos!$B:$B,"SAIDA_USO")</f>
        <v/>
      </c>
      <c r="I412" s="14">
        <f>SUMIFS(Lancamentos!$G:$G,Lancamentos!$C:$C,$A412,Lancamentos!$E:$E,$C412,Lancamentos!$B:$B,"SAIDA_DESCARTE")</f>
        <v/>
      </c>
      <c r="J412" s="14">
        <f>G412-H412-I412</f>
        <v/>
      </c>
      <c r="K412">
        <f>IF(A412="","",IF(J412&lt;=IFERROR(VLOOKUP(A412,Produtos!$A:$E,5,FALSE),0),"ABAIXO DO MINIMO","OK"))</f>
        <v/>
      </c>
    </row>
    <row r="413">
      <c r="B413">
        <f>IFERROR(VLOOKUP(A413,Produtos!A:B,2,FALSE),"")</f>
        <v/>
      </c>
      <c r="D413" s="10">
        <f>IFERROR(INDEX(Lotes!$E:$E,MATCH(1,(Lotes!$A:$A=A413)*(Lotes!$C:$C=C413),0)),"")</f>
        <v/>
      </c>
      <c r="E413" s="14">
        <f>IF(D413="","",D413-TODAY())</f>
        <v/>
      </c>
      <c r="F413">
        <f>IF(D413="","",IF(E413&lt;0,"VENCIDO",IF(E413&lt;=30,"VENCE EM &lt;= 30 DIAS",IF(E413&lt;=60,"ATENCAO (31-60 DIAS)","OK"))))</f>
        <v/>
      </c>
      <c r="G413" s="14">
        <f>SUMIFS(Lancamentos!$G:$G,Lancamentos!$C:$C,$A413,Lancamentos!$E:$E,$C413,Lancamentos!$B:$B,"ENTRADA")</f>
        <v/>
      </c>
      <c r="H413" s="14">
        <f>SUMIFS(Lancamentos!$G:$G,Lancamentos!$C:$C,$A413,Lancamentos!$E:$E,$C413,Lancamentos!$B:$B,"SAIDA_USO")</f>
        <v/>
      </c>
      <c r="I413" s="14">
        <f>SUMIFS(Lancamentos!$G:$G,Lancamentos!$C:$C,$A413,Lancamentos!$E:$E,$C413,Lancamentos!$B:$B,"SAIDA_DESCARTE")</f>
        <v/>
      </c>
      <c r="J413" s="14">
        <f>G413-H413-I413</f>
        <v/>
      </c>
      <c r="K413">
        <f>IF(A413="","",IF(J413&lt;=IFERROR(VLOOKUP(A413,Produtos!$A:$E,5,FALSE),0),"ABAIXO DO MINIMO","OK"))</f>
        <v/>
      </c>
    </row>
    <row r="414">
      <c r="B414">
        <f>IFERROR(VLOOKUP(A414,Produtos!A:B,2,FALSE),"")</f>
        <v/>
      </c>
      <c r="D414" s="10">
        <f>IFERROR(INDEX(Lotes!$E:$E,MATCH(1,(Lotes!$A:$A=A414)*(Lotes!$C:$C=C414),0)),"")</f>
        <v/>
      </c>
      <c r="E414" s="14">
        <f>IF(D414="","",D414-TODAY())</f>
        <v/>
      </c>
      <c r="F414">
        <f>IF(D414="","",IF(E414&lt;0,"VENCIDO",IF(E414&lt;=30,"VENCE EM &lt;= 30 DIAS",IF(E414&lt;=60,"ATENCAO (31-60 DIAS)","OK"))))</f>
        <v/>
      </c>
      <c r="G414" s="14">
        <f>SUMIFS(Lancamentos!$G:$G,Lancamentos!$C:$C,$A414,Lancamentos!$E:$E,$C414,Lancamentos!$B:$B,"ENTRADA")</f>
        <v/>
      </c>
      <c r="H414" s="14">
        <f>SUMIFS(Lancamentos!$G:$G,Lancamentos!$C:$C,$A414,Lancamentos!$E:$E,$C414,Lancamentos!$B:$B,"SAIDA_USO")</f>
        <v/>
      </c>
      <c r="I414" s="14">
        <f>SUMIFS(Lancamentos!$G:$G,Lancamentos!$C:$C,$A414,Lancamentos!$E:$E,$C414,Lancamentos!$B:$B,"SAIDA_DESCARTE")</f>
        <v/>
      </c>
      <c r="J414" s="14">
        <f>G414-H414-I414</f>
        <v/>
      </c>
      <c r="K414">
        <f>IF(A414="","",IF(J414&lt;=IFERROR(VLOOKUP(A414,Produtos!$A:$E,5,FALSE),0),"ABAIXO DO MINIMO","OK"))</f>
        <v/>
      </c>
    </row>
    <row r="415">
      <c r="B415">
        <f>IFERROR(VLOOKUP(A415,Produtos!A:B,2,FALSE),"")</f>
        <v/>
      </c>
      <c r="D415" s="10">
        <f>IFERROR(INDEX(Lotes!$E:$E,MATCH(1,(Lotes!$A:$A=A415)*(Lotes!$C:$C=C415),0)),"")</f>
        <v/>
      </c>
      <c r="E415" s="14">
        <f>IF(D415="","",D415-TODAY())</f>
        <v/>
      </c>
      <c r="F415">
        <f>IF(D415="","",IF(E415&lt;0,"VENCIDO",IF(E415&lt;=30,"VENCE EM &lt;= 30 DIAS",IF(E415&lt;=60,"ATENCAO (31-60 DIAS)","OK"))))</f>
        <v/>
      </c>
      <c r="G415" s="14">
        <f>SUMIFS(Lancamentos!$G:$G,Lancamentos!$C:$C,$A415,Lancamentos!$E:$E,$C415,Lancamentos!$B:$B,"ENTRADA")</f>
        <v/>
      </c>
      <c r="H415" s="14">
        <f>SUMIFS(Lancamentos!$G:$G,Lancamentos!$C:$C,$A415,Lancamentos!$E:$E,$C415,Lancamentos!$B:$B,"SAIDA_USO")</f>
        <v/>
      </c>
      <c r="I415" s="14">
        <f>SUMIFS(Lancamentos!$G:$G,Lancamentos!$C:$C,$A415,Lancamentos!$E:$E,$C415,Lancamentos!$B:$B,"SAIDA_DESCARTE")</f>
        <v/>
      </c>
      <c r="J415" s="14">
        <f>G415-H415-I415</f>
        <v/>
      </c>
      <c r="K415">
        <f>IF(A415="","",IF(J415&lt;=IFERROR(VLOOKUP(A415,Produtos!$A:$E,5,FALSE),0),"ABAIXO DO MINIMO","OK"))</f>
        <v/>
      </c>
    </row>
    <row r="416">
      <c r="B416">
        <f>IFERROR(VLOOKUP(A416,Produtos!A:B,2,FALSE),"")</f>
        <v/>
      </c>
      <c r="D416" s="10">
        <f>IFERROR(INDEX(Lotes!$E:$E,MATCH(1,(Lotes!$A:$A=A416)*(Lotes!$C:$C=C416),0)),"")</f>
        <v/>
      </c>
      <c r="E416" s="14">
        <f>IF(D416="","",D416-TODAY())</f>
        <v/>
      </c>
      <c r="F416">
        <f>IF(D416="","",IF(E416&lt;0,"VENCIDO",IF(E416&lt;=30,"VENCE EM &lt;= 30 DIAS",IF(E416&lt;=60,"ATENCAO (31-60 DIAS)","OK"))))</f>
        <v/>
      </c>
      <c r="G416" s="14">
        <f>SUMIFS(Lancamentos!$G:$G,Lancamentos!$C:$C,$A416,Lancamentos!$E:$E,$C416,Lancamentos!$B:$B,"ENTRADA")</f>
        <v/>
      </c>
      <c r="H416" s="14">
        <f>SUMIFS(Lancamentos!$G:$G,Lancamentos!$C:$C,$A416,Lancamentos!$E:$E,$C416,Lancamentos!$B:$B,"SAIDA_USO")</f>
        <v/>
      </c>
      <c r="I416" s="14">
        <f>SUMIFS(Lancamentos!$G:$G,Lancamentos!$C:$C,$A416,Lancamentos!$E:$E,$C416,Lancamentos!$B:$B,"SAIDA_DESCARTE")</f>
        <v/>
      </c>
      <c r="J416" s="14">
        <f>G416-H416-I416</f>
        <v/>
      </c>
      <c r="K416">
        <f>IF(A416="","",IF(J416&lt;=IFERROR(VLOOKUP(A416,Produtos!$A:$E,5,FALSE),0),"ABAIXO DO MINIMO","OK"))</f>
        <v/>
      </c>
    </row>
    <row r="417">
      <c r="B417">
        <f>IFERROR(VLOOKUP(A417,Produtos!A:B,2,FALSE),"")</f>
        <v/>
      </c>
      <c r="D417" s="10">
        <f>IFERROR(INDEX(Lotes!$E:$E,MATCH(1,(Lotes!$A:$A=A417)*(Lotes!$C:$C=C417),0)),"")</f>
        <v/>
      </c>
      <c r="E417" s="14">
        <f>IF(D417="","",D417-TODAY())</f>
        <v/>
      </c>
      <c r="F417">
        <f>IF(D417="","",IF(E417&lt;0,"VENCIDO",IF(E417&lt;=30,"VENCE EM &lt;= 30 DIAS",IF(E417&lt;=60,"ATENCAO (31-60 DIAS)","OK"))))</f>
        <v/>
      </c>
      <c r="G417" s="14">
        <f>SUMIFS(Lancamentos!$G:$G,Lancamentos!$C:$C,$A417,Lancamentos!$E:$E,$C417,Lancamentos!$B:$B,"ENTRADA")</f>
        <v/>
      </c>
      <c r="H417" s="14">
        <f>SUMIFS(Lancamentos!$G:$G,Lancamentos!$C:$C,$A417,Lancamentos!$E:$E,$C417,Lancamentos!$B:$B,"SAIDA_USO")</f>
        <v/>
      </c>
      <c r="I417" s="14">
        <f>SUMIFS(Lancamentos!$G:$G,Lancamentos!$C:$C,$A417,Lancamentos!$E:$E,$C417,Lancamentos!$B:$B,"SAIDA_DESCARTE")</f>
        <v/>
      </c>
      <c r="J417" s="14">
        <f>G417-H417-I417</f>
        <v/>
      </c>
      <c r="K417">
        <f>IF(A417="","",IF(J417&lt;=IFERROR(VLOOKUP(A417,Produtos!$A:$E,5,FALSE),0),"ABAIXO DO MINIMO","OK"))</f>
        <v/>
      </c>
    </row>
    <row r="418">
      <c r="B418">
        <f>IFERROR(VLOOKUP(A418,Produtos!A:B,2,FALSE),"")</f>
        <v/>
      </c>
      <c r="D418" s="10">
        <f>IFERROR(INDEX(Lotes!$E:$E,MATCH(1,(Lotes!$A:$A=A418)*(Lotes!$C:$C=C418),0)),"")</f>
        <v/>
      </c>
      <c r="E418" s="14">
        <f>IF(D418="","",D418-TODAY())</f>
        <v/>
      </c>
      <c r="F418">
        <f>IF(D418="","",IF(E418&lt;0,"VENCIDO",IF(E418&lt;=30,"VENCE EM &lt;= 30 DIAS",IF(E418&lt;=60,"ATENCAO (31-60 DIAS)","OK"))))</f>
        <v/>
      </c>
      <c r="G418" s="14">
        <f>SUMIFS(Lancamentos!$G:$G,Lancamentos!$C:$C,$A418,Lancamentos!$E:$E,$C418,Lancamentos!$B:$B,"ENTRADA")</f>
        <v/>
      </c>
      <c r="H418" s="14">
        <f>SUMIFS(Lancamentos!$G:$G,Lancamentos!$C:$C,$A418,Lancamentos!$E:$E,$C418,Lancamentos!$B:$B,"SAIDA_USO")</f>
        <v/>
      </c>
      <c r="I418" s="14">
        <f>SUMIFS(Lancamentos!$G:$G,Lancamentos!$C:$C,$A418,Lancamentos!$E:$E,$C418,Lancamentos!$B:$B,"SAIDA_DESCARTE")</f>
        <v/>
      </c>
      <c r="J418" s="14">
        <f>G418-H418-I418</f>
        <v/>
      </c>
      <c r="K418">
        <f>IF(A418="","",IF(J418&lt;=IFERROR(VLOOKUP(A418,Produtos!$A:$E,5,FALSE),0),"ABAIXO DO MINIMO","OK"))</f>
        <v/>
      </c>
    </row>
    <row r="419">
      <c r="B419">
        <f>IFERROR(VLOOKUP(A419,Produtos!A:B,2,FALSE),"")</f>
        <v/>
      </c>
      <c r="D419" s="10">
        <f>IFERROR(INDEX(Lotes!$E:$E,MATCH(1,(Lotes!$A:$A=A419)*(Lotes!$C:$C=C419),0)),"")</f>
        <v/>
      </c>
      <c r="E419" s="14">
        <f>IF(D419="","",D419-TODAY())</f>
        <v/>
      </c>
      <c r="F419">
        <f>IF(D419="","",IF(E419&lt;0,"VENCIDO",IF(E419&lt;=30,"VENCE EM &lt;= 30 DIAS",IF(E419&lt;=60,"ATENCAO (31-60 DIAS)","OK"))))</f>
        <v/>
      </c>
      <c r="G419" s="14">
        <f>SUMIFS(Lancamentos!$G:$G,Lancamentos!$C:$C,$A419,Lancamentos!$E:$E,$C419,Lancamentos!$B:$B,"ENTRADA")</f>
        <v/>
      </c>
      <c r="H419" s="14">
        <f>SUMIFS(Lancamentos!$G:$G,Lancamentos!$C:$C,$A419,Lancamentos!$E:$E,$C419,Lancamentos!$B:$B,"SAIDA_USO")</f>
        <v/>
      </c>
      <c r="I419" s="14">
        <f>SUMIFS(Lancamentos!$G:$G,Lancamentos!$C:$C,$A419,Lancamentos!$E:$E,$C419,Lancamentos!$B:$B,"SAIDA_DESCARTE")</f>
        <v/>
      </c>
      <c r="J419" s="14">
        <f>G419-H419-I419</f>
        <v/>
      </c>
      <c r="K419">
        <f>IF(A419="","",IF(J419&lt;=IFERROR(VLOOKUP(A419,Produtos!$A:$E,5,FALSE),0),"ABAIXO DO MINIMO","OK"))</f>
        <v/>
      </c>
    </row>
    <row r="420">
      <c r="B420">
        <f>IFERROR(VLOOKUP(A420,Produtos!A:B,2,FALSE),"")</f>
        <v/>
      </c>
      <c r="D420" s="10">
        <f>IFERROR(INDEX(Lotes!$E:$E,MATCH(1,(Lotes!$A:$A=A420)*(Lotes!$C:$C=C420),0)),"")</f>
        <v/>
      </c>
      <c r="E420" s="14">
        <f>IF(D420="","",D420-TODAY())</f>
        <v/>
      </c>
      <c r="F420">
        <f>IF(D420="","",IF(E420&lt;0,"VENCIDO",IF(E420&lt;=30,"VENCE EM &lt;= 30 DIAS",IF(E420&lt;=60,"ATENCAO (31-60 DIAS)","OK"))))</f>
        <v/>
      </c>
      <c r="G420" s="14">
        <f>SUMIFS(Lancamentos!$G:$G,Lancamentos!$C:$C,$A420,Lancamentos!$E:$E,$C420,Lancamentos!$B:$B,"ENTRADA")</f>
        <v/>
      </c>
      <c r="H420" s="14">
        <f>SUMIFS(Lancamentos!$G:$G,Lancamentos!$C:$C,$A420,Lancamentos!$E:$E,$C420,Lancamentos!$B:$B,"SAIDA_USO")</f>
        <v/>
      </c>
      <c r="I420" s="14">
        <f>SUMIFS(Lancamentos!$G:$G,Lancamentos!$C:$C,$A420,Lancamentos!$E:$E,$C420,Lancamentos!$B:$B,"SAIDA_DESCARTE")</f>
        <v/>
      </c>
      <c r="J420" s="14">
        <f>G420-H420-I420</f>
        <v/>
      </c>
      <c r="K420">
        <f>IF(A420="","",IF(J420&lt;=IFERROR(VLOOKUP(A420,Produtos!$A:$E,5,FALSE),0),"ABAIXO DO MINIMO","OK"))</f>
        <v/>
      </c>
    </row>
    <row r="421">
      <c r="B421">
        <f>IFERROR(VLOOKUP(A421,Produtos!A:B,2,FALSE),"")</f>
        <v/>
      </c>
      <c r="D421" s="10">
        <f>IFERROR(INDEX(Lotes!$E:$E,MATCH(1,(Lotes!$A:$A=A421)*(Lotes!$C:$C=C421),0)),"")</f>
        <v/>
      </c>
      <c r="E421" s="14">
        <f>IF(D421="","",D421-TODAY())</f>
        <v/>
      </c>
      <c r="F421">
        <f>IF(D421="","",IF(E421&lt;0,"VENCIDO",IF(E421&lt;=30,"VENCE EM &lt;= 30 DIAS",IF(E421&lt;=60,"ATENCAO (31-60 DIAS)","OK"))))</f>
        <v/>
      </c>
      <c r="G421" s="14">
        <f>SUMIFS(Lancamentos!$G:$G,Lancamentos!$C:$C,$A421,Lancamentos!$E:$E,$C421,Lancamentos!$B:$B,"ENTRADA")</f>
        <v/>
      </c>
      <c r="H421" s="14">
        <f>SUMIFS(Lancamentos!$G:$G,Lancamentos!$C:$C,$A421,Lancamentos!$E:$E,$C421,Lancamentos!$B:$B,"SAIDA_USO")</f>
        <v/>
      </c>
      <c r="I421" s="14">
        <f>SUMIFS(Lancamentos!$G:$G,Lancamentos!$C:$C,$A421,Lancamentos!$E:$E,$C421,Lancamentos!$B:$B,"SAIDA_DESCARTE")</f>
        <v/>
      </c>
      <c r="J421" s="14">
        <f>G421-H421-I421</f>
        <v/>
      </c>
      <c r="K421">
        <f>IF(A421="","",IF(J421&lt;=IFERROR(VLOOKUP(A421,Produtos!$A:$E,5,FALSE),0),"ABAIXO DO MINIMO","OK"))</f>
        <v/>
      </c>
    </row>
    <row r="422">
      <c r="B422">
        <f>IFERROR(VLOOKUP(A422,Produtos!A:B,2,FALSE),"")</f>
        <v/>
      </c>
      <c r="D422" s="10">
        <f>IFERROR(INDEX(Lotes!$E:$E,MATCH(1,(Lotes!$A:$A=A422)*(Lotes!$C:$C=C422),0)),"")</f>
        <v/>
      </c>
      <c r="E422" s="14">
        <f>IF(D422="","",D422-TODAY())</f>
        <v/>
      </c>
      <c r="F422">
        <f>IF(D422="","",IF(E422&lt;0,"VENCIDO",IF(E422&lt;=30,"VENCE EM &lt;= 30 DIAS",IF(E422&lt;=60,"ATENCAO (31-60 DIAS)","OK"))))</f>
        <v/>
      </c>
      <c r="G422" s="14">
        <f>SUMIFS(Lancamentos!$G:$G,Lancamentos!$C:$C,$A422,Lancamentos!$E:$E,$C422,Lancamentos!$B:$B,"ENTRADA")</f>
        <v/>
      </c>
      <c r="H422" s="14">
        <f>SUMIFS(Lancamentos!$G:$G,Lancamentos!$C:$C,$A422,Lancamentos!$E:$E,$C422,Lancamentos!$B:$B,"SAIDA_USO")</f>
        <v/>
      </c>
      <c r="I422" s="14">
        <f>SUMIFS(Lancamentos!$G:$G,Lancamentos!$C:$C,$A422,Lancamentos!$E:$E,$C422,Lancamentos!$B:$B,"SAIDA_DESCARTE")</f>
        <v/>
      </c>
      <c r="J422" s="14">
        <f>G422-H422-I422</f>
        <v/>
      </c>
      <c r="K422">
        <f>IF(A422="","",IF(J422&lt;=IFERROR(VLOOKUP(A422,Produtos!$A:$E,5,FALSE),0),"ABAIXO DO MINIMO","OK"))</f>
        <v/>
      </c>
    </row>
    <row r="423">
      <c r="B423">
        <f>IFERROR(VLOOKUP(A423,Produtos!A:B,2,FALSE),"")</f>
        <v/>
      </c>
      <c r="D423" s="10">
        <f>IFERROR(INDEX(Lotes!$E:$E,MATCH(1,(Lotes!$A:$A=A423)*(Lotes!$C:$C=C423),0)),"")</f>
        <v/>
      </c>
      <c r="E423" s="14">
        <f>IF(D423="","",D423-TODAY())</f>
        <v/>
      </c>
      <c r="F423">
        <f>IF(D423="","",IF(E423&lt;0,"VENCIDO",IF(E423&lt;=30,"VENCE EM &lt;= 30 DIAS",IF(E423&lt;=60,"ATENCAO (31-60 DIAS)","OK"))))</f>
        <v/>
      </c>
      <c r="G423" s="14">
        <f>SUMIFS(Lancamentos!$G:$G,Lancamentos!$C:$C,$A423,Lancamentos!$E:$E,$C423,Lancamentos!$B:$B,"ENTRADA")</f>
        <v/>
      </c>
      <c r="H423" s="14">
        <f>SUMIFS(Lancamentos!$G:$G,Lancamentos!$C:$C,$A423,Lancamentos!$E:$E,$C423,Lancamentos!$B:$B,"SAIDA_USO")</f>
        <v/>
      </c>
      <c r="I423" s="14">
        <f>SUMIFS(Lancamentos!$G:$G,Lancamentos!$C:$C,$A423,Lancamentos!$E:$E,$C423,Lancamentos!$B:$B,"SAIDA_DESCARTE")</f>
        <v/>
      </c>
      <c r="J423" s="14">
        <f>G423-H423-I423</f>
        <v/>
      </c>
      <c r="K423">
        <f>IF(A423="","",IF(J423&lt;=IFERROR(VLOOKUP(A423,Produtos!$A:$E,5,FALSE),0),"ABAIXO DO MINIMO","OK"))</f>
        <v/>
      </c>
    </row>
    <row r="424">
      <c r="B424">
        <f>IFERROR(VLOOKUP(A424,Produtos!A:B,2,FALSE),"")</f>
        <v/>
      </c>
      <c r="D424" s="10">
        <f>IFERROR(INDEX(Lotes!$E:$E,MATCH(1,(Lotes!$A:$A=A424)*(Lotes!$C:$C=C424),0)),"")</f>
        <v/>
      </c>
      <c r="E424" s="14">
        <f>IF(D424="","",D424-TODAY())</f>
        <v/>
      </c>
      <c r="F424">
        <f>IF(D424="","",IF(E424&lt;0,"VENCIDO",IF(E424&lt;=30,"VENCE EM &lt;= 30 DIAS",IF(E424&lt;=60,"ATENCAO (31-60 DIAS)","OK"))))</f>
        <v/>
      </c>
      <c r="G424" s="14">
        <f>SUMIFS(Lancamentos!$G:$G,Lancamentos!$C:$C,$A424,Lancamentos!$E:$E,$C424,Lancamentos!$B:$B,"ENTRADA")</f>
        <v/>
      </c>
      <c r="H424" s="14">
        <f>SUMIFS(Lancamentos!$G:$G,Lancamentos!$C:$C,$A424,Lancamentos!$E:$E,$C424,Lancamentos!$B:$B,"SAIDA_USO")</f>
        <v/>
      </c>
      <c r="I424" s="14">
        <f>SUMIFS(Lancamentos!$G:$G,Lancamentos!$C:$C,$A424,Lancamentos!$E:$E,$C424,Lancamentos!$B:$B,"SAIDA_DESCARTE")</f>
        <v/>
      </c>
      <c r="J424" s="14">
        <f>G424-H424-I424</f>
        <v/>
      </c>
      <c r="K424">
        <f>IF(A424="","",IF(J424&lt;=IFERROR(VLOOKUP(A424,Produtos!$A:$E,5,FALSE),0),"ABAIXO DO MINIMO","OK"))</f>
        <v/>
      </c>
    </row>
    <row r="425">
      <c r="B425">
        <f>IFERROR(VLOOKUP(A425,Produtos!A:B,2,FALSE),"")</f>
        <v/>
      </c>
      <c r="D425" s="10">
        <f>IFERROR(INDEX(Lotes!$E:$E,MATCH(1,(Lotes!$A:$A=A425)*(Lotes!$C:$C=C425),0)),"")</f>
        <v/>
      </c>
      <c r="E425" s="14">
        <f>IF(D425="","",D425-TODAY())</f>
        <v/>
      </c>
      <c r="F425">
        <f>IF(D425="","",IF(E425&lt;0,"VENCIDO",IF(E425&lt;=30,"VENCE EM &lt;= 30 DIAS",IF(E425&lt;=60,"ATENCAO (31-60 DIAS)","OK"))))</f>
        <v/>
      </c>
      <c r="G425" s="14">
        <f>SUMIFS(Lancamentos!$G:$G,Lancamentos!$C:$C,$A425,Lancamentos!$E:$E,$C425,Lancamentos!$B:$B,"ENTRADA")</f>
        <v/>
      </c>
      <c r="H425" s="14">
        <f>SUMIFS(Lancamentos!$G:$G,Lancamentos!$C:$C,$A425,Lancamentos!$E:$E,$C425,Lancamentos!$B:$B,"SAIDA_USO")</f>
        <v/>
      </c>
      <c r="I425" s="14">
        <f>SUMIFS(Lancamentos!$G:$G,Lancamentos!$C:$C,$A425,Lancamentos!$E:$E,$C425,Lancamentos!$B:$B,"SAIDA_DESCARTE")</f>
        <v/>
      </c>
      <c r="J425" s="14">
        <f>G425-H425-I425</f>
        <v/>
      </c>
      <c r="K425">
        <f>IF(A425="","",IF(J425&lt;=IFERROR(VLOOKUP(A425,Produtos!$A:$E,5,FALSE),0),"ABAIXO DO MINIMO","OK"))</f>
        <v/>
      </c>
    </row>
    <row r="426">
      <c r="B426">
        <f>IFERROR(VLOOKUP(A426,Produtos!A:B,2,FALSE),"")</f>
        <v/>
      </c>
      <c r="D426" s="10">
        <f>IFERROR(INDEX(Lotes!$E:$E,MATCH(1,(Lotes!$A:$A=A426)*(Lotes!$C:$C=C426),0)),"")</f>
        <v/>
      </c>
      <c r="E426" s="14">
        <f>IF(D426="","",D426-TODAY())</f>
        <v/>
      </c>
      <c r="F426">
        <f>IF(D426="","",IF(E426&lt;0,"VENCIDO",IF(E426&lt;=30,"VENCE EM &lt;= 30 DIAS",IF(E426&lt;=60,"ATENCAO (31-60 DIAS)","OK"))))</f>
        <v/>
      </c>
      <c r="G426" s="14">
        <f>SUMIFS(Lancamentos!$G:$G,Lancamentos!$C:$C,$A426,Lancamentos!$E:$E,$C426,Lancamentos!$B:$B,"ENTRADA")</f>
        <v/>
      </c>
      <c r="H426" s="14">
        <f>SUMIFS(Lancamentos!$G:$G,Lancamentos!$C:$C,$A426,Lancamentos!$E:$E,$C426,Lancamentos!$B:$B,"SAIDA_USO")</f>
        <v/>
      </c>
      <c r="I426" s="14">
        <f>SUMIFS(Lancamentos!$G:$G,Lancamentos!$C:$C,$A426,Lancamentos!$E:$E,$C426,Lancamentos!$B:$B,"SAIDA_DESCARTE")</f>
        <v/>
      </c>
      <c r="J426" s="14">
        <f>G426-H426-I426</f>
        <v/>
      </c>
      <c r="K426">
        <f>IF(A426="","",IF(J426&lt;=IFERROR(VLOOKUP(A426,Produtos!$A:$E,5,FALSE),0),"ABAIXO DO MINIMO","OK"))</f>
        <v/>
      </c>
    </row>
    <row r="427">
      <c r="B427">
        <f>IFERROR(VLOOKUP(A427,Produtos!A:B,2,FALSE),"")</f>
        <v/>
      </c>
      <c r="D427" s="10">
        <f>IFERROR(INDEX(Lotes!$E:$E,MATCH(1,(Lotes!$A:$A=A427)*(Lotes!$C:$C=C427),0)),"")</f>
        <v/>
      </c>
      <c r="E427" s="14">
        <f>IF(D427="","",D427-TODAY())</f>
        <v/>
      </c>
      <c r="F427">
        <f>IF(D427="","",IF(E427&lt;0,"VENCIDO",IF(E427&lt;=30,"VENCE EM &lt;= 30 DIAS",IF(E427&lt;=60,"ATENCAO (31-60 DIAS)","OK"))))</f>
        <v/>
      </c>
      <c r="G427" s="14">
        <f>SUMIFS(Lancamentos!$G:$G,Lancamentos!$C:$C,$A427,Lancamentos!$E:$E,$C427,Lancamentos!$B:$B,"ENTRADA")</f>
        <v/>
      </c>
      <c r="H427" s="14">
        <f>SUMIFS(Lancamentos!$G:$G,Lancamentos!$C:$C,$A427,Lancamentos!$E:$E,$C427,Lancamentos!$B:$B,"SAIDA_USO")</f>
        <v/>
      </c>
      <c r="I427" s="14">
        <f>SUMIFS(Lancamentos!$G:$G,Lancamentos!$C:$C,$A427,Lancamentos!$E:$E,$C427,Lancamentos!$B:$B,"SAIDA_DESCARTE")</f>
        <v/>
      </c>
      <c r="J427" s="14">
        <f>G427-H427-I427</f>
        <v/>
      </c>
      <c r="K427">
        <f>IF(A427="","",IF(J427&lt;=IFERROR(VLOOKUP(A427,Produtos!$A:$E,5,FALSE),0),"ABAIXO DO MINIMO","OK"))</f>
        <v/>
      </c>
    </row>
    <row r="428">
      <c r="B428">
        <f>IFERROR(VLOOKUP(A428,Produtos!A:B,2,FALSE),"")</f>
        <v/>
      </c>
      <c r="D428" s="10">
        <f>IFERROR(INDEX(Lotes!$E:$E,MATCH(1,(Lotes!$A:$A=A428)*(Lotes!$C:$C=C428),0)),"")</f>
        <v/>
      </c>
      <c r="E428" s="14">
        <f>IF(D428="","",D428-TODAY())</f>
        <v/>
      </c>
      <c r="F428">
        <f>IF(D428="","",IF(E428&lt;0,"VENCIDO",IF(E428&lt;=30,"VENCE EM &lt;= 30 DIAS",IF(E428&lt;=60,"ATENCAO (31-60 DIAS)","OK"))))</f>
        <v/>
      </c>
      <c r="G428" s="14">
        <f>SUMIFS(Lancamentos!$G:$G,Lancamentos!$C:$C,$A428,Lancamentos!$E:$E,$C428,Lancamentos!$B:$B,"ENTRADA")</f>
        <v/>
      </c>
      <c r="H428" s="14">
        <f>SUMIFS(Lancamentos!$G:$G,Lancamentos!$C:$C,$A428,Lancamentos!$E:$E,$C428,Lancamentos!$B:$B,"SAIDA_USO")</f>
        <v/>
      </c>
      <c r="I428" s="14">
        <f>SUMIFS(Lancamentos!$G:$G,Lancamentos!$C:$C,$A428,Lancamentos!$E:$E,$C428,Lancamentos!$B:$B,"SAIDA_DESCARTE")</f>
        <v/>
      </c>
      <c r="J428" s="14">
        <f>G428-H428-I428</f>
        <v/>
      </c>
      <c r="K428">
        <f>IF(A428="","",IF(J428&lt;=IFERROR(VLOOKUP(A428,Produtos!$A:$E,5,FALSE),0),"ABAIXO DO MINIMO","OK"))</f>
        <v/>
      </c>
    </row>
    <row r="429">
      <c r="B429">
        <f>IFERROR(VLOOKUP(A429,Produtos!A:B,2,FALSE),"")</f>
        <v/>
      </c>
      <c r="D429" s="10">
        <f>IFERROR(INDEX(Lotes!$E:$E,MATCH(1,(Lotes!$A:$A=A429)*(Lotes!$C:$C=C429),0)),"")</f>
        <v/>
      </c>
      <c r="E429" s="14">
        <f>IF(D429="","",D429-TODAY())</f>
        <v/>
      </c>
      <c r="F429">
        <f>IF(D429="","",IF(E429&lt;0,"VENCIDO",IF(E429&lt;=30,"VENCE EM &lt;= 30 DIAS",IF(E429&lt;=60,"ATENCAO (31-60 DIAS)","OK"))))</f>
        <v/>
      </c>
      <c r="G429" s="14">
        <f>SUMIFS(Lancamentos!$G:$G,Lancamentos!$C:$C,$A429,Lancamentos!$E:$E,$C429,Lancamentos!$B:$B,"ENTRADA")</f>
        <v/>
      </c>
      <c r="H429" s="14">
        <f>SUMIFS(Lancamentos!$G:$G,Lancamentos!$C:$C,$A429,Lancamentos!$E:$E,$C429,Lancamentos!$B:$B,"SAIDA_USO")</f>
        <v/>
      </c>
      <c r="I429" s="14">
        <f>SUMIFS(Lancamentos!$G:$G,Lancamentos!$C:$C,$A429,Lancamentos!$E:$E,$C429,Lancamentos!$B:$B,"SAIDA_DESCARTE")</f>
        <v/>
      </c>
      <c r="J429" s="14">
        <f>G429-H429-I429</f>
        <v/>
      </c>
      <c r="K429">
        <f>IF(A429="","",IF(J429&lt;=IFERROR(VLOOKUP(A429,Produtos!$A:$E,5,FALSE),0),"ABAIXO DO MINIMO","OK"))</f>
        <v/>
      </c>
    </row>
    <row r="430">
      <c r="B430">
        <f>IFERROR(VLOOKUP(A430,Produtos!A:B,2,FALSE),"")</f>
        <v/>
      </c>
      <c r="D430" s="10">
        <f>IFERROR(INDEX(Lotes!$E:$E,MATCH(1,(Lotes!$A:$A=A430)*(Lotes!$C:$C=C430),0)),"")</f>
        <v/>
      </c>
      <c r="E430" s="14">
        <f>IF(D430="","",D430-TODAY())</f>
        <v/>
      </c>
      <c r="F430">
        <f>IF(D430="","",IF(E430&lt;0,"VENCIDO",IF(E430&lt;=30,"VENCE EM &lt;= 30 DIAS",IF(E430&lt;=60,"ATENCAO (31-60 DIAS)","OK"))))</f>
        <v/>
      </c>
      <c r="G430" s="14">
        <f>SUMIFS(Lancamentos!$G:$G,Lancamentos!$C:$C,$A430,Lancamentos!$E:$E,$C430,Lancamentos!$B:$B,"ENTRADA")</f>
        <v/>
      </c>
      <c r="H430" s="14">
        <f>SUMIFS(Lancamentos!$G:$G,Lancamentos!$C:$C,$A430,Lancamentos!$E:$E,$C430,Lancamentos!$B:$B,"SAIDA_USO")</f>
        <v/>
      </c>
      <c r="I430" s="14">
        <f>SUMIFS(Lancamentos!$G:$G,Lancamentos!$C:$C,$A430,Lancamentos!$E:$E,$C430,Lancamentos!$B:$B,"SAIDA_DESCARTE")</f>
        <v/>
      </c>
      <c r="J430" s="14">
        <f>G430-H430-I430</f>
        <v/>
      </c>
      <c r="K430">
        <f>IF(A430="","",IF(J430&lt;=IFERROR(VLOOKUP(A430,Produtos!$A:$E,5,FALSE),0),"ABAIXO DO MINIMO","OK"))</f>
        <v/>
      </c>
    </row>
    <row r="431">
      <c r="B431">
        <f>IFERROR(VLOOKUP(A431,Produtos!A:B,2,FALSE),"")</f>
        <v/>
      </c>
      <c r="D431" s="10">
        <f>IFERROR(INDEX(Lotes!$E:$E,MATCH(1,(Lotes!$A:$A=A431)*(Lotes!$C:$C=C431),0)),"")</f>
        <v/>
      </c>
      <c r="E431" s="14">
        <f>IF(D431="","",D431-TODAY())</f>
        <v/>
      </c>
      <c r="F431">
        <f>IF(D431="","",IF(E431&lt;0,"VENCIDO",IF(E431&lt;=30,"VENCE EM &lt;= 30 DIAS",IF(E431&lt;=60,"ATENCAO (31-60 DIAS)","OK"))))</f>
        <v/>
      </c>
      <c r="G431" s="14">
        <f>SUMIFS(Lancamentos!$G:$G,Lancamentos!$C:$C,$A431,Lancamentos!$E:$E,$C431,Lancamentos!$B:$B,"ENTRADA")</f>
        <v/>
      </c>
      <c r="H431" s="14">
        <f>SUMIFS(Lancamentos!$G:$G,Lancamentos!$C:$C,$A431,Lancamentos!$E:$E,$C431,Lancamentos!$B:$B,"SAIDA_USO")</f>
        <v/>
      </c>
      <c r="I431" s="14">
        <f>SUMIFS(Lancamentos!$G:$G,Lancamentos!$C:$C,$A431,Lancamentos!$E:$E,$C431,Lancamentos!$B:$B,"SAIDA_DESCARTE")</f>
        <v/>
      </c>
      <c r="J431" s="14">
        <f>G431-H431-I431</f>
        <v/>
      </c>
      <c r="K431">
        <f>IF(A431="","",IF(J431&lt;=IFERROR(VLOOKUP(A431,Produtos!$A:$E,5,FALSE),0),"ABAIXO DO MINIMO","OK"))</f>
        <v/>
      </c>
    </row>
    <row r="432">
      <c r="B432">
        <f>IFERROR(VLOOKUP(A432,Produtos!A:B,2,FALSE),"")</f>
        <v/>
      </c>
      <c r="D432" s="10">
        <f>IFERROR(INDEX(Lotes!$E:$E,MATCH(1,(Lotes!$A:$A=A432)*(Lotes!$C:$C=C432),0)),"")</f>
        <v/>
      </c>
      <c r="E432" s="14">
        <f>IF(D432="","",D432-TODAY())</f>
        <v/>
      </c>
      <c r="F432">
        <f>IF(D432="","",IF(E432&lt;0,"VENCIDO",IF(E432&lt;=30,"VENCE EM &lt;= 30 DIAS",IF(E432&lt;=60,"ATENCAO (31-60 DIAS)","OK"))))</f>
        <v/>
      </c>
      <c r="G432" s="14">
        <f>SUMIFS(Lancamentos!$G:$G,Lancamentos!$C:$C,$A432,Lancamentos!$E:$E,$C432,Lancamentos!$B:$B,"ENTRADA")</f>
        <v/>
      </c>
      <c r="H432" s="14">
        <f>SUMIFS(Lancamentos!$G:$G,Lancamentos!$C:$C,$A432,Lancamentos!$E:$E,$C432,Lancamentos!$B:$B,"SAIDA_USO")</f>
        <v/>
      </c>
      <c r="I432" s="14">
        <f>SUMIFS(Lancamentos!$G:$G,Lancamentos!$C:$C,$A432,Lancamentos!$E:$E,$C432,Lancamentos!$B:$B,"SAIDA_DESCARTE")</f>
        <v/>
      </c>
      <c r="J432" s="14">
        <f>G432-H432-I432</f>
        <v/>
      </c>
      <c r="K432">
        <f>IF(A432="","",IF(J432&lt;=IFERROR(VLOOKUP(A432,Produtos!$A:$E,5,FALSE),0),"ABAIXO DO MINIMO","OK"))</f>
        <v/>
      </c>
    </row>
    <row r="433">
      <c r="B433">
        <f>IFERROR(VLOOKUP(A433,Produtos!A:B,2,FALSE),"")</f>
        <v/>
      </c>
      <c r="D433" s="10">
        <f>IFERROR(INDEX(Lotes!$E:$E,MATCH(1,(Lotes!$A:$A=A433)*(Lotes!$C:$C=C433),0)),"")</f>
        <v/>
      </c>
      <c r="E433" s="14">
        <f>IF(D433="","",D433-TODAY())</f>
        <v/>
      </c>
      <c r="F433">
        <f>IF(D433="","",IF(E433&lt;0,"VENCIDO",IF(E433&lt;=30,"VENCE EM &lt;= 30 DIAS",IF(E433&lt;=60,"ATENCAO (31-60 DIAS)","OK"))))</f>
        <v/>
      </c>
      <c r="G433" s="14">
        <f>SUMIFS(Lancamentos!$G:$G,Lancamentos!$C:$C,$A433,Lancamentos!$E:$E,$C433,Lancamentos!$B:$B,"ENTRADA")</f>
        <v/>
      </c>
      <c r="H433" s="14">
        <f>SUMIFS(Lancamentos!$G:$G,Lancamentos!$C:$C,$A433,Lancamentos!$E:$E,$C433,Lancamentos!$B:$B,"SAIDA_USO")</f>
        <v/>
      </c>
      <c r="I433" s="14">
        <f>SUMIFS(Lancamentos!$G:$G,Lancamentos!$C:$C,$A433,Lancamentos!$E:$E,$C433,Lancamentos!$B:$B,"SAIDA_DESCARTE")</f>
        <v/>
      </c>
      <c r="J433" s="14">
        <f>G433-H433-I433</f>
        <v/>
      </c>
      <c r="K433">
        <f>IF(A433="","",IF(J433&lt;=IFERROR(VLOOKUP(A433,Produtos!$A:$E,5,FALSE),0),"ABAIXO DO MINIMO","OK"))</f>
        <v/>
      </c>
    </row>
    <row r="434">
      <c r="B434">
        <f>IFERROR(VLOOKUP(A434,Produtos!A:B,2,FALSE),"")</f>
        <v/>
      </c>
      <c r="D434" s="10">
        <f>IFERROR(INDEX(Lotes!$E:$E,MATCH(1,(Lotes!$A:$A=A434)*(Lotes!$C:$C=C434),0)),"")</f>
        <v/>
      </c>
      <c r="E434" s="14">
        <f>IF(D434="","",D434-TODAY())</f>
        <v/>
      </c>
      <c r="F434">
        <f>IF(D434="","",IF(E434&lt;0,"VENCIDO",IF(E434&lt;=30,"VENCE EM &lt;= 30 DIAS",IF(E434&lt;=60,"ATENCAO (31-60 DIAS)","OK"))))</f>
        <v/>
      </c>
      <c r="G434" s="14">
        <f>SUMIFS(Lancamentos!$G:$G,Lancamentos!$C:$C,$A434,Lancamentos!$E:$E,$C434,Lancamentos!$B:$B,"ENTRADA")</f>
        <v/>
      </c>
      <c r="H434" s="14">
        <f>SUMIFS(Lancamentos!$G:$G,Lancamentos!$C:$C,$A434,Lancamentos!$E:$E,$C434,Lancamentos!$B:$B,"SAIDA_USO")</f>
        <v/>
      </c>
      <c r="I434" s="14">
        <f>SUMIFS(Lancamentos!$G:$G,Lancamentos!$C:$C,$A434,Lancamentos!$E:$E,$C434,Lancamentos!$B:$B,"SAIDA_DESCARTE")</f>
        <v/>
      </c>
      <c r="J434" s="14">
        <f>G434-H434-I434</f>
        <v/>
      </c>
      <c r="K434">
        <f>IF(A434="","",IF(J434&lt;=IFERROR(VLOOKUP(A434,Produtos!$A:$E,5,FALSE),0),"ABAIXO DO MINIMO","OK"))</f>
        <v/>
      </c>
    </row>
    <row r="435">
      <c r="B435">
        <f>IFERROR(VLOOKUP(A435,Produtos!A:B,2,FALSE),"")</f>
        <v/>
      </c>
      <c r="D435" s="10">
        <f>IFERROR(INDEX(Lotes!$E:$E,MATCH(1,(Lotes!$A:$A=A435)*(Lotes!$C:$C=C435),0)),"")</f>
        <v/>
      </c>
      <c r="E435" s="14">
        <f>IF(D435="","",D435-TODAY())</f>
        <v/>
      </c>
      <c r="F435">
        <f>IF(D435="","",IF(E435&lt;0,"VENCIDO",IF(E435&lt;=30,"VENCE EM &lt;= 30 DIAS",IF(E435&lt;=60,"ATENCAO (31-60 DIAS)","OK"))))</f>
        <v/>
      </c>
      <c r="G435" s="14">
        <f>SUMIFS(Lancamentos!$G:$G,Lancamentos!$C:$C,$A435,Lancamentos!$E:$E,$C435,Lancamentos!$B:$B,"ENTRADA")</f>
        <v/>
      </c>
      <c r="H435" s="14">
        <f>SUMIFS(Lancamentos!$G:$G,Lancamentos!$C:$C,$A435,Lancamentos!$E:$E,$C435,Lancamentos!$B:$B,"SAIDA_USO")</f>
        <v/>
      </c>
      <c r="I435" s="14">
        <f>SUMIFS(Lancamentos!$G:$G,Lancamentos!$C:$C,$A435,Lancamentos!$E:$E,$C435,Lancamentos!$B:$B,"SAIDA_DESCARTE")</f>
        <v/>
      </c>
      <c r="J435" s="14">
        <f>G435-H435-I435</f>
        <v/>
      </c>
      <c r="K435">
        <f>IF(A435="","",IF(J435&lt;=IFERROR(VLOOKUP(A435,Produtos!$A:$E,5,FALSE),0),"ABAIXO DO MINIMO","OK"))</f>
        <v/>
      </c>
    </row>
    <row r="436">
      <c r="B436">
        <f>IFERROR(VLOOKUP(A436,Produtos!A:B,2,FALSE),"")</f>
        <v/>
      </c>
      <c r="D436" s="10">
        <f>IFERROR(INDEX(Lotes!$E:$E,MATCH(1,(Lotes!$A:$A=A436)*(Lotes!$C:$C=C436),0)),"")</f>
        <v/>
      </c>
      <c r="E436" s="14">
        <f>IF(D436="","",D436-TODAY())</f>
        <v/>
      </c>
      <c r="F436">
        <f>IF(D436="","",IF(E436&lt;0,"VENCIDO",IF(E436&lt;=30,"VENCE EM &lt;= 30 DIAS",IF(E436&lt;=60,"ATENCAO (31-60 DIAS)","OK"))))</f>
        <v/>
      </c>
      <c r="G436" s="14">
        <f>SUMIFS(Lancamentos!$G:$G,Lancamentos!$C:$C,$A436,Lancamentos!$E:$E,$C436,Lancamentos!$B:$B,"ENTRADA")</f>
        <v/>
      </c>
      <c r="H436" s="14">
        <f>SUMIFS(Lancamentos!$G:$G,Lancamentos!$C:$C,$A436,Lancamentos!$E:$E,$C436,Lancamentos!$B:$B,"SAIDA_USO")</f>
        <v/>
      </c>
      <c r="I436" s="14">
        <f>SUMIFS(Lancamentos!$G:$G,Lancamentos!$C:$C,$A436,Lancamentos!$E:$E,$C436,Lancamentos!$B:$B,"SAIDA_DESCARTE")</f>
        <v/>
      </c>
      <c r="J436" s="14">
        <f>G436-H436-I436</f>
        <v/>
      </c>
      <c r="K436">
        <f>IF(A436="","",IF(J436&lt;=IFERROR(VLOOKUP(A436,Produtos!$A:$E,5,FALSE),0),"ABAIXO DO MINIMO","OK"))</f>
        <v/>
      </c>
    </row>
    <row r="437">
      <c r="B437">
        <f>IFERROR(VLOOKUP(A437,Produtos!A:B,2,FALSE),"")</f>
        <v/>
      </c>
      <c r="D437" s="10">
        <f>IFERROR(INDEX(Lotes!$E:$E,MATCH(1,(Lotes!$A:$A=A437)*(Lotes!$C:$C=C437),0)),"")</f>
        <v/>
      </c>
      <c r="E437" s="14">
        <f>IF(D437="","",D437-TODAY())</f>
        <v/>
      </c>
      <c r="F437">
        <f>IF(D437="","",IF(E437&lt;0,"VENCIDO",IF(E437&lt;=30,"VENCE EM &lt;= 30 DIAS",IF(E437&lt;=60,"ATENCAO (31-60 DIAS)","OK"))))</f>
        <v/>
      </c>
      <c r="G437" s="14">
        <f>SUMIFS(Lancamentos!$G:$G,Lancamentos!$C:$C,$A437,Lancamentos!$E:$E,$C437,Lancamentos!$B:$B,"ENTRADA")</f>
        <v/>
      </c>
      <c r="H437" s="14">
        <f>SUMIFS(Lancamentos!$G:$G,Lancamentos!$C:$C,$A437,Lancamentos!$E:$E,$C437,Lancamentos!$B:$B,"SAIDA_USO")</f>
        <v/>
      </c>
      <c r="I437" s="14">
        <f>SUMIFS(Lancamentos!$G:$G,Lancamentos!$C:$C,$A437,Lancamentos!$E:$E,$C437,Lancamentos!$B:$B,"SAIDA_DESCARTE")</f>
        <v/>
      </c>
      <c r="J437" s="14">
        <f>G437-H437-I437</f>
        <v/>
      </c>
      <c r="K437">
        <f>IF(A437="","",IF(J437&lt;=IFERROR(VLOOKUP(A437,Produtos!$A:$E,5,FALSE),0),"ABAIXO DO MINIMO","OK"))</f>
        <v/>
      </c>
    </row>
    <row r="438">
      <c r="B438">
        <f>IFERROR(VLOOKUP(A438,Produtos!A:B,2,FALSE),"")</f>
        <v/>
      </c>
      <c r="D438" s="10">
        <f>IFERROR(INDEX(Lotes!$E:$E,MATCH(1,(Lotes!$A:$A=A438)*(Lotes!$C:$C=C438),0)),"")</f>
        <v/>
      </c>
      <c r="E438" s="14">
        <f>IF(D438="","",D438-TODAY())</f>
        <v/>
      </c>
      <c r="F438">
        <f>IF(D438="","",IF(E438&lt;0,"VENCIDO",IF(E438&lt;=30,"VENCE EM &lt;= 30 DIAS",IF(E438&lt;=60,"ATENCAO (31-60 DIAS)","OK"))))</f>
        <v/>
      </c>
      <c r="G438" s="14">
        <f>SUMIFS(Lancamentos!$G:$G,Lancamentos!$C:$C,$A438,Lancamentos!$E:$E,$C438,Lancamentos!$B:$B,"ENTRADA")</f>
        <v/>
      </c>
      <c r="H438" s="14">
        <f>SUMIFS(Lancamentos!$G:$G,Lancamentos!$C:$C,$A438,Lancamentos!$E:$E,$C438,Lancamentos!$B:$B,"SAIDA_USO")</f>
        <v/>
      </c>
      <c r="I438" s="14">
        <f>SUMIFS(Lancamentos!$G:$G,Lancamentos!$C:$C,$A438,Lancamentos!$E:$E,$C438,Lancamentos!$B:$B,"SAIDA_DESCARTE")</f>
        <v/>
      </c>
      <c r="J438" s="14">
        <f>G438-H438-I438</f>
        <v/>
      </c>
      <c r="K438">
        <f>IF(A438="","",IF(J438&lt;=IFERROR(VLOOKUP(A438,Produtos!$A:$E,5,FALSE),0),"ABAIXO DO MINIMO","OK"))</f>
        <v/>
      </c>
    </row>
    <row r="439">
      <c r="B439">
        <f>IFERROR(VLOOKUP(A439,Produtos!A:B,2,FALSE),"")</f>
        <v/>
      </c>
      <c r="D439" s="10">
        <f>IFERROR(INDEX(Lotes!$E:$E,MATCH(1,(Lotes!$A:$A=A439)*(Lotes!$C:$C=C439),0)),"")</f>
        <v/>
      </c>
      <c r="E439" s="14">
        <f>IF(D439="","",D439-TODAY())</f>
        <v/>
      </c>
      <c r="F439">
        <f>IF(D439="","",IF(E439&lt;0,"VENCIDO",IF(E439&lt;=30,"VENCE EM &lt;= 30 DIAS",IF(E439&lt;=60,"ATENCAO (31-60 DIAS)","OK"))))</f>
        <v/>
      </c>
      <c r="G439" s="14">
        <f>SUMIFS(Lancamentos!$G:$G,Lancamentos!$C:$C,$A439,Lancamentos!$E:$E,$C439,Lancamentos!$B:$B,"ENTRADA")</f>
        <v/>
      </c>
      <c r="H439" s="14">
        <f>SUMIFS(Lancamentos!$G:$G,Lancamentos!$C:$C,$A439,Lancamentos!$E:$E,$C439,Lancamentos!$B:$B,"SAIDA_USO")</f>
        <v/>
      </c>
      <c r="I439" s="14">
        <f>SUMIFS(Lancamentos!$G:$G,Lancamentos!$C:$C,$A439,Lancamentos!$E:$E,$C439,Lancamentos!$B:$B,"SAIDA_DESCARTE")</f>
        <v/>
      </c>
      <c r="J439" s="14">
        <f>G439-H439-I439</f>
        <v/>
      </c>
      <c r="K439">
        <f>IF(A439="","",IF(J439&lt;=IFERROR(VLOOKUP(A439,Produtos!$A:$E,5,FALSE),0),"ABAIXO DO MINIMO","OK"))</f>
        <v/>
      </c>
    </row>
    <row r="440">
      <c r="B440">
        <f>IFERROR(VLOOKUP(A440,Produtos!A:B,2,FALSE),"")</f>
        <v/>
      </c>
      <c r="D440" s="10">
        <f>IFERROR(INDEX(Lotes!$E:$E,MATCH(1,(Lotes!$A:$A=A440)*(Lotes!$C:$C=C440),0)),"")</f>
        <v/>
      </c>
      <c r="E440" s="14">
        <f>IF(D440="","",D440-TODAY())</f>
        <v/>
      </c>
      <c r="F440">
        <f>IF(D440="","",IF(E440&lt;0,"VENCIDO",IF(E440&lt;=30,"VENCE EM &lt;= 30 DIAS",IF(E440&lt;=60,"ATENCAO (31-60 DIAS)","OK"))))</f>
        <v/>
      </c>
      <c r="G440" s="14">
        <f>SUMIFS(Lancamentos!$G:$G,Lancamentos!$C:$C,$A440,Lancamentos!$E:$E,$C440,Lancamentos!$B:$B,"ENTRADA")</f>
        <v/>
      </c>
      <c r="H440" s="14">
        <f>SUMIFS(Lancamentos!$G:$G,Lancamentos!$C:$C,$A440,Lancamentos!$E:$E,$C440,Lancamentos!$B:$B,"SAIDA_USO")</f>
        <v/>
      </c>
      <c r="I440" s="14">
        <f>SUMIFS(Lancamentos!$G:$G,Lancamentos!$C:$C,$A440,Lancamentos!$E:$E,$C440,Lancamentos!$B:$B,"SAIDA_DESCARTE")</f>
        <v/>
      </c>
      <c r="J440" s="14">
        <f>G440-H440-I440</f>
        <v/>
      </c>
      <c r="K440">
        <f>IF(A440="","",IF(J440&lt;=IFERROR(VLOOKUP(A440,Produtos!$A:$E,5,FALSE),0),"ABAIXO DO MINIMO","OK"))</f>
        <v/>
      </c>
    </row>
    <row r="441">
      <c r="B441">
        <f>IFERROR(VLOOKUP(A441,Produtos!A:B,2,FALSE),"")</f>
        <v/>
      </c>
      <c r="D441" s="10">
        <f>IFERROR(INDEX(Lotes!$E:$E,MATCH(1,(Lotes!$A:$A=A441)*(Lotes!$C:$C=C441),0)),"")</f>
        <v/>
      </c>
      <c r="E441" s="14">
        <f>IF(D441="","",D441-TODAY())</f>
        <v/>
      </c>
      <c r="F441">
        <f>IF(D441="","",IF(E441&lt;0,"VENCIDO",IF(E441&lt;=30,"VENCE EM &lt;= 30 DIAS",IF(E441&lt;=60,"ATENCAO (31-60 DIAS)","OK"))))</f>
        <v/>
      </c>
      <c r="G441" s="14">
        <f>SUMIFS(Lancamentos!$G:$G,Lancamentos!$C:$C,$A441,Lancamentos!$E:$E,$C441,Lancamentos!$B:$B,"ENTRADA")</f>
        <v/>
      </c>
      <c r="H441" s="14">
        <f>SUMIFS(Lancamentos!$G:$G,Lancamentos!$C:$C,$A441,Lancamentos!$E:$E,$C441,Lancamentos!$B:$B,"SAIDA_USO")</f>
        <v/>
      </c>
      <c r="I441" s="14">
        <f>SUMIFS(Lancamentos!$G:$G,Lancamentos!$C:$C,$A441,Lancamentos!$E:$E,$C441,Lancamentos!$B:$B,"SAIDA_DESCARTE")</f>
        <v/>
      </c>
      <c r="J441" s="14">
        <f>G441-H441-I441</f>
        <v/>
      </c>
      <c r="K441">
        <f>IF(A441="","",IF(J441&lt;=IFERROR(VLOOKUP(A441,Produtos!$A:$E,5,FALSE),0),"ABAIXO DO MINIMO","OK"))</f>
        <v/>
      </c>
    </row>
    <row r="442">
      <c r="B442">
        <f>IFERROR(VLOOKUP(A442,Produtos!A:B,2,FALSE),"")</f>
        <v/>
      </c>
      <c r="D442" s="10">
        <f>IFERROR(INDEX(Lotes!$E:$E,MATCH(1,(Lotes!$A:$A=A442)*(Lotes!$C:$C=C442),0)),"")</f>
        <v/>
      </c>
      <c r="E442" s="14">
        <f>IF(D442="","",D442-TODAY())</f>
        <v/>
      </c>
      <c r="F442">
        <f>IF(D442="","",IF(E442&lt;0,"VENCIDO",IF(E442&lt;=30,"VENCE EM &lt;= 30 DIAS",IF(E442&lt;=60,"ATENCAO (31-60 DIAS)","OK"))))</f>
        <v/>
      </c>
      <c r="G442" s="14">
        <f>SUMIFS(Lancamentos!$G:$G,Lancamentos!$C:$C,$A442,Lancamentos!$E:$E,$C442,Lancamentos!$B:$B,"ENTRADA")</f>
        <v/>
      </c>
      <c r="H442" s="14">
        <f>SUMIFS(Lancamentos!$G:$G,Lancamentos!$C:$C,$A442,Lancamentos!$E:$E,$C442,Lancamentos!$B:$B,"SAIDA_USO")</f>
        <v/>
      </c>
      <c r="I442" s="14">
        <f>SUMIFS(Lancamentos!$G:$G,Lancamentos!$C:$C,$A442,Lancamentos!$E:$E,$C442,Lancamentos!$B:$B,"SAIDA_DESCARTE")</f>
        <v/>
      </c>
      <c r="J442" s="14">
        <f>G442-H442-I442</f>
        <v/>
      </c>
      <c r="K442">
        <f>IF(A442="","",IF(J442&lt;=IFERROR(VLOOKUP(A442,Produtos!$A:$E,5,FALSE),0),"ABAIXO DO MINIMO","OK"))</f>
        <v/>
      </c>
    </row>
    <row r="443">
      <c r="B443">
        <f>IFERROR(VLOOKUP(A443,Produtos!A:B,2,FALSE),"")</f>
        <v/>
      </c>
      <c r="D443" s="10">
        <f>IFERROR(INDEX(Lotes!$E:$E,MATCH(1,(Lotes!$A:$A=A443)*(Lotes!$C:$C=C443),0)),"")</f>
        <v/>
      </c>
      <c r="E443" s="14">
        <f>IF(D443="","",D443-TODAY())</f>
        <v/>
      </c>
      <c r="F443">
        <f>IF(D443="","",IF(E443&lt;0,"VENCIDO",IF(E443&lt;=30,"VENCE EM &lt;= 30 DIAS",IF(E443&lt;=60,"ATENCAO (31-60 DIAS)","OK"))))</f>
        <v/>
      </c>
      <c r="G443" s="14">
        <f>SUMIFS(Lancamentos!$G:$G,Lancamentos!$C:$C,$A443,Lancamentos!$E:$E,$C443,Lancamentos!$B:$B,"ENTRADA")</f>
        <v/>
      </c>
      <c r="H443" s="14">
        <f>SUMIFS(Lancamentos!$G:$G,Lancamentos!$C:$C,$A443,Lancamentos!$E:$E,$C443,Lancamentos!$B:$B,"SAIDA_USO")</f>
        <v/>
      </c>
      <c r="I443" s="14">
        <f>SUMIFS(Lancamentos!$G:$G,Lancamentos!$C:$C,$A443,Lancamentos!$E:$E,$C443,Lancamentos!$B:$B,"SAIDA_DESCARTE")</f>
        <v/>
      </c>
      <c r="J443" s="14">
        <f>G443-H443-I443</f>
        <v/>
      </c>
      <c r="K443">
        <f>IF(A443="","",IF(J443&lt;=IFERROR(VLOOKUP(A443,Produtos!$A:$E,5,FALSE),0),"ABAIXO DO MINIMO","OK"))</f>
        <v/>
      </c>
    </row>
    <row r="444">
      <c r="B444">
        <f>IFERROR(VLOOKUP(A444,Produtos!A:B,2,FALSE),"")</f>
        <v/>
      </c>
      <c r="D444" s="10">
        <f>IFERROR(INDEX(Lotes!$E:$E,MATCH(1,(Lotes!$A:$A=A444)*(Lotes!$C:$C=C444),0)),"")</f>
        <v/>
      </c>
      <c r="E444" s="14">
        <f>IF(D444="","",D444-TODAY())</f>
        <v/>
      </c>
      <c r="F444">
        <f>IF(D444="","",IF(E444&lt;0,"VENCIDO",IF(E444&lt;=30,"VENCE EM &lt;= 30 DIAS",IF(E444&lt;=60,"ATENCAO (31-60 DIAS)","OK"))))</f>
        <v/>
      </c>
      <c r="G444" s="14">
        <f>SUMIFS(Lancamentos!$G:$G,Lancamentos!$C:$C,$A444,Lancamentos!$E:$E,$C444,Lancamentos!$B:$B,"ENTRADA")</f>
        <v/>
      </c>
      <c r="H444" s="14">
        <f>SUMIFS(Lancamentos!$G:$G,Lancamentos!$C:$C,$A444,Lancamentos!$E:$E,$C444,Lancamentos!$B:$B,"SAIDA_USO")</f>
        <v/>
      </c>
      <c r="I444" s="14">
        <f>SUMIFS(Lancamentos!$G:$G,Lancamentos!$C:$C,$A444,Lancamentos!$E:$E,$C444,Lancamentos!$B:$B,"SAIDA_DESCARTE")</f>
        <v/>
      </c>
      <c r="J444" s="14">
        <f>G444-H444-I444</f>
        <v/>
      </c>
      <c r="K444">
        <f>IF(A444="","",IF(J444&lt;=IFERROR(VLOOKUP(A444,Produtos!$A:$E,5,FALSE),0),"ABAIXO DO MINIMO","OK"))</f>
        <v/>
      </c>
    </row>
    <row r="445">
      <c r="B445">
        <f>IFERROR(VLOOKUP(A445,Produtos!A:B,2,FALSE),"")</f>
        <v/>
      </c>
      <c r="D445" s="10">
        <f>IFERROR(INDEX(Lotes!$E:$E,MATCH(1,(Lotes!$A:$A=A445)*(Lotes!$C:$C=C445),0)),"")</f>
        <v/>
      </c>
      <c r="E445" s="14">
        <f>IF(D445="","",D445-TODAY())</f>
        <v/>
      </c>
      <c r="F445">
        <f>IF(D445="","",IF(E445&lt;0,"VENCIDO",IF(E445&lt;=30,"VENCE EM &lt;= 30 DIAS",IF(E445&lt;=60,"ATENCAO (31-60 DIAS)","OK"))))</f>
        <v/>
      </c>
      <c r="G445" s="14">
        <f>SUMIFS(Lancamentos!$G:$G,Lancamentos!$C:$C,$A445,Lancamentos!$E:$E,$C445,Lancamentos!$B:$B,"ENTRADA")</f>
        <v/>
      </c>
      <c r="H445" s="14">
        <f>SUMIFS(Lancamentos!$G:$G,Lancamentos!$C:$C,$A445,Lancamentos!$E:$E,$C445,Lancamentos!$B:$B,"SAIDA_USO")</f>
        <v/>
      </c>
      <c r="I445" s="14">
        <f>SUMIFS(Lancamentos!$G:$G,Lancamentos!$C:$C,$A445,Lancamentos!$E:$E,$C445,Lancamentos!$B:$B,"SAIDA_DESCARTE")</f>
        <v/>
      </c>
      <c r="J445" s="14">
        <f>G445-H445-I445</f>
        <v/>
      </c>
      <c r="K445">
        <f>IF(A445="","",IF(J445&lt;=IFERROR(VLOOKUP(A445,Produtos!$A:$E,5,FALSE),0),"ABAIXO DO MINIMO","OK"))</f>
        <v/>
      </c>
    </row>
    <row r="446">
      <c r="B446">
        <f>IFERROR(VLOOKUP(A446,Produtos!A:B,2,FALSE),"")</f>
        <v/>
      </c>
      <c r="D446" s="10">
        <f>IFERROR(INDEX(Lotes!$E:$E,MATCH(1,(Lotes!$A:$A=A446)*(Lotes!$C:$C=C446),0)),"")</f>
        <v/>
      </c>
      <c r="E446" s="14">
        <f>IF(D446="","",D446-TODAY())</f>
        <v/>
      </c>
      <c r="F446">
        <f>IF(D446="","",IF(E446&lt;0,"VENCIDO",IF(E446&lt;=30,"VENCE EM &lt;= 30 DIAS",IF(E446&lt;=60,"ATENCAO (31-60 DIAS)","OK"))))</f>
        <v/>
      </c>
      <c r="G446" s="14">
        <f>SUMIFS(Lancamentos!$G:$G,Lancamentos!$C:$C,$A446,Lancamentos!$E:$E,$C446,Lancamentos!$B:$B,"ENTRADA")</f>
        <v/>
      </c>
      <c r="H446" s="14">
        <f>SUMIFS(Lancamentos!$G:$G,Lancamentos!$C:$C,$A446,Lancamentos!$E:$E,$C446,Lancamentos!$B:$B,"SAIDA_USO")</f>
        <v/>
      </c>
      <c r="I446" s="14">
        <f>SUMIFS(Lancamentos!$G:$G,Lancamentos!$C:$C,$A446,Lancamentos!$E:$E,$C446,Lancamentos!$B:$B,"SAIDA_DESCARTE")</f>
        <v/>
      </c>
      <c r="J446" s="14">
        <f>G446-H446-I446</f>
        <v/>
      </c>
      <c r="K446">
        <f>IF(A446="","",IF(J446&lt;=IFERROR(VLOOKUP(A446,Produtos!$A:$E,5,FALSE),0),"ABAIXO DO MINIMO","OK"))</f>
        <v/>
      </c>
    </row>
    <row r="447">
      <c r="B447">
        <f>IFERROR(VLOOKUP(A447,Produtos!A:B,2,FALSE),"")</f>
        <v/>
      </c>
      <c r="D447" s="10">
        <f>IFERROR(INDEX(Lotes!$E:$E,MATCH(1,(Lotes!$A:$A=A447)*(Lotes!$C:$C=C447),0)),"")</f>
        <v/>
      </c>
      <c r="E447" s="14">
        <f>IF(D447="","",D447-TODAY())</f>
        <v/>
      </c>
      <c r="F447">
        <f>IF(D447="","",IF(E447&lt;0,"VENCIDO",IF(E447&lt;=30,"VENCE EM &lt;= 30 DIAS",IF(E447&lt;=60,"ATENCAO (31-60 DIAS)","OK"))))</f>
        <v/>
      </c>
      <c r="G447" s="14">
        <f>SUMIFS(Lancamentos!$G:$G,Lancamentos!$C:$C,$A447,Lancamentos!$E:$E,$C447,Lancamentos!$B:$B,"ENTRADA")</f>
        <v/>
      </c>
      <c r="H447" s="14">
        <f>SUMIFS(Lancamentos!$G:$G,Lancamentos!$C:$C,$A447,Lancamentos!$E:$E,$C447,Lancamentos!$B:$B,"SAIDA_USO")</f>
        <v/>
      </c>
      <c r="I447" s="14">
        <f>SUMIFS(Lancamentos!$G:$G,Lancamentos!$C:$C,$A447,Lancamentos!$E:$E,$C447,Lancamentos!$B:$B,"SAIDA_DESCARTE")</f>
        <v/>
      </c>
      <c r="J447" s="14">
        <f>G447-H447-I447</f>
        <v/>
      </c>
      <c r="K447">
        <f>IF(A447="","",IF(J447&lt;=IFERROR(VLOOKUP(A447,Produtos!$A:$E,5,FALSE),0),"ABAIXO DO MINIMO","OK"))</f>
        <v/>
      </c>
    </row>
    <row r="448">
      <c r="B448">
        <f>IFERROR(VLOOKUP(A448,Produtos!A:B,2,FALSE),"")</f>
        <v/>
      </c>
      <c r="D448" s="10">
        <f>IFERROR(INDEX(Lotes!$E:$E,MATCH(1,(Lotes!$A:$A=A448)*(Lotes!$C:$C=C448),0)),"")</f>
        <v/>
      </c>
      <c r="E448" s="14">
        <f>IF(D448="","",D448-TODAY())</f>
        <v/>
      </c>
      <c r="F448">
        <f>IF(D448="","",IF(E448&lt;0,"VENCIDO",IF(E448&lt;=30,"VENCE EM &lt;= 30 DIAS",IF(E448&lt;=60,"ATENCAO (31-60 DIAS)","OK"))))</f>
        <v/>
      </c>
      <c r="G448" s="14">
        <f>SUMIFS(Lancamentos!$G:$G,Lancamentos!$C:$C,$A448,Lancamentos!$E:$E,$C448,Lancamentos!$B:$B,"ENTRADA")</f>
        <v/>
      </c>
      <c r="H448" s="14">
        <f>SUMIFS(Lancamentos!$G:$G,Lancamentos!$C:$C,$A448,Lancamentos!$E:$E,$C448,Lancamentos!$B:$B,"SAIDA_USO")</f>
        <v/>
      </c>
      <c r="I448" s="14">
        <f>SUMIFS(Lancamentos!$G:$G,Lancamentos!$C:$C,$A448,Lancamentos!$E:$E,$C448,Lancamentos!$B:$B,"SAIDA_DESCARTE")</f>
        <v/>
      </c>
      <c r="J448" s="14">
        <f>G448-H448-I448</f>
        <v/>
      </c>
      <c r="K448">
        <f>IF(A448="","",IF(J448&lt;=IFERROR(VLOOKUP(A448,Produtos!$A:$E,5,FALSE),0),"ABAIXO DO MINIMO","OK"))</f>
        <v/>
      </c>
    </row>
    <row r="449">
      <c r="B449">
        <f>IFERROR(VLOOKUP(A449,Produtos!A:B,2,FALSE),"")</f>
        <v/>
      </c>
      <c r="D449" s="10">
        <f>IFERROR(INDEX(Lotes!$E:$E,MATCH(1,(Lotes!$A:$A=A449)*(Lotes!$C:$C=C449),0)),"")</f>
        <v/>
      </c>
      <c r="E449" s="14">
        <f>IF(D449="","",D449-TODAY())</f>
        <v/>
      </c>
      <c r="F449">
        <f>IF(D449="","",IF(E449&lt;0,"VENCIDO",IF(E449&lt;=30,"VENCE EM &lt;= 30 DIAS",IF(E449&lt;=60,"ATENCAO (31-60 DIAS)","OK"))))</f>
        <v/>
      </c>
      <c r="G449" s="14">
        <f>SUMIFS(Lancamentos!$G:$G,Lancamentos!$C:$C,$A449,Lancamentos!$E:$E,$C449,Lancamentos!$B:$B,"ENTRADA")</f>
        <v/>
      </c>
      <c r="H449" s="14">
        <f>SUMIFS(Lancamentos!$G:$G,Lancamentos!$C:$C,$A449,Lancamentos!$E:$E,$C449,Lancamentos!$B:$B,"SAIDA_USO")</f>
        <v/>
      </c>
      <c r="I449" s="14">
        <f>SUMIFS(Lancamentos!$G:$G,Lancamentos!$C:$C,$A449,Lancamentos!$E:$E,$C449,Lancamentos!$B:$B,"SAIDA_DESCARTE")</f>
        <v/>
      </c>
      <c r="J449" s="14">
        <f>G449-H449-I449</f>
        <v/>
      </c>
      <c r="K449">
        <f>IF(A449="","",IF(J449&lt;=IFERROR(VLOOKUP(A449,Produtos!$A:$E,5,FALSE),0),"ABAIXO DO MINIMO","OK"))</f>
        <v/>
      </c>
    </row>
    <row r="450">
      <c r="B450">
        <f>IFERROR(VLOOKUP(A450,Produtos!A:B,2,FALSE),"")</f>
        <v/>
      </c>
      <c r="D450" s="10">
        <f>IFERROR(INDEX(Lotes!$E:$E,MATCH(1,(Lotes!$A:$A=A450)*(Lotes!$C:$C=C450),0)),"")</f>
        <v/>
      </c>
      <c r="E450" s="14">
        <f>IF(D450="","",D450-TODAY())</f>
        <v/>
      </c>
      <c r="F450">
        <f>IF(D450="","",IF(E450&lt;0,"VENCIDO",IF(E450&lt;=30,"VENCE EM &lt;= 30 DIAS",IF(E450&lt;=60,"ATENCAO (31-60 DIAS)","OK"))))</f>
        <v/>
      </c>
      <c r="G450" s="14">
        <f>SUMIFS(Lancamentos!$G:$G,Lancamentos!$C:$C,$A450,Lancamentos!$E:$E,$C450,Lancamentos!$B:$B,"ENTRADA")</f>
        <v/>
      </c>
      <c r="H450" s="14">
        <f>SUMIFS(Lancamentos!$G:$G,Lancamentos!$C:$C,$A450,Lancamentos!$E:$E,$C450,Lancamentos!$B:$B,"SAIDA_USO")</f>
        <v/>
      </c>
      <c r="I450" s="14">
        <f>SUMIFS(Lancamentos!$G:$G,Lancamentos!$C:$C,$A450,Lancamentos!$E:$E,$C450,Lancamentos!$B:$B,"SAIDA_DESCARTE")</f>
        <v/>
      </c>
      <c r="J450" s="14">
        <f>G450-H450-I450</f>
        <v/>
      </c>
      <c r="K450">
        <f>IF(A450="","",IF(J450&lt;=IFERROR(VLOOKUP(A450,Produtos!$A:$E,5,FALSE),0),"ABAIXO DO MINIMO","OK"))</f>
        <v/>
      </c>
    </row>
    <row r="451">
      <c r="B451">
        <f>IFERROR(VLOOKUP(A451,Produtos!A:B,2,FALSE),"")</f>
        <v/>
      </c>
      <c r="D451" s="10">
        <f>IFERROR(INDEX(Lotes!$E:$E,MATCH(1,(Lotes!$A:$A=A451)*(Lotes!$C:$C=C451),0)),"")</f>
        <v/>
      </c>
      <c r="E451" s="14">
        <f>IF(D451="","",D451-TODAY())</f>
        <v/>
      </c>
      <c r="F451">
        <f>IF(D451="","",IF(E451&lt;0,"VENCIDO",IF(E451&lt;=30,"VENCE EM &lt;= 30 DIAS",IF(E451&lt;=60,"ATENCAO (31-60 DIAS)","OK"))))</f>
        <v/>
      </c>
      <c r="G451" s="14">
        <f>SUMIFS(Lancamentos!$G:$G,Lancamentos!$C:$C,$A451,Lancamentos!$E:$E,$C451,Lancamentos!$B:$B,"ENTRADA")</f>
        <v/>
      </c>
      <c r="H451" s="14">
        <f>SUMIFS(Lancamentos!$G:$G,Lancamentos!$C:$C,$A451,Lancamentos!$E:$E,$C451,Lancamentos!$B:$B,"SAIDA_USO")</f>
        <v/>
      </c>
      <c r="I451" s="14">
        <f>SUMIFS(Lancamentos!$G:$G,Lancamentos!$C:$C,$A451,Lancamentos!$E:$E,$C451,Lancamentos!$B:$B,"SAIDA_DESCARTE")</f>
        <v/>
      </c>
      <c r="J451" s="14">
        <f>G451-H451-I451</f>
        <v/>
      </c>
      <c r="K451">
        <f>IF(A451="","",IF(J451&lt;=IFERROR(VLOOKUP(A451,Produtos!$A:$E,5,FALSE),0),"ABAIXO DO MINIMO","OK"))</f>
        <v/>
      </c>
    </row>
    <row r="452">
      <c r="B452">
        <f>IFERROR(VLOOKUP(A452,Produtos!A:B,2,FALSE),"")</f>
        <v/>
      </c>
      <c r="D452" s="10">
        <f>IFERROR(INDEX(Lotes!$E:$E,MATCH(1,(Lotes!$A:$A=A452)*(Lotes!$C:$C=C452),0)),"")</f>
        <v/>
      </c>
      <c r="E452" s="14">
        <f>IF(D452="","",D452-TODAY())</f>
        <v/>
      </c>
      <c r="F452">
        <f>IF(D452="","",IF(E452&lt;0,"VENCIDO",IF(E452&lt;=30,"VENCE EM &lt;= 30 DIAS",IF(E452&lt;=60,"ATENCAO (31-60 DIAS)","OK"))))</f>
        <v/>
      </c>
      <c r="G452" s="14">
        <f>SUMIFS(Lancamentos!$G:$G,Lancamentos!$C:$C,$A452,Lancamentos!$E:$E,$C452,Lancamentos!$B:$B,"ENTRADA")</f>
        <v/>
      </c>
      <c r="H452" s="14">
        <f>SUMIFS(Lancamentos!$G:$G,Lancamentos!$C:$C,$A452,Lancamentos!$E:$E,$C452,Lancamentos!$B:$B,"SAIDA_USO")</f>
        <v/>
      </c>
      <c r="I452" s="14">
        <f>SUMIFS(Lancamentos!$G:$G,Lancamentos!$C:$C,$A452,Lancamentos!$E:$E,$C452,Lancamentos!$B:$B,"SAIDA_DESCARTE")</f>
        <v/>
      </c>
      <c r="J452" s="14">
        <f>G452-H452-I452</f>
        <v/>
      </c>
      <c r="K452">
        <f>IF(A452="","",IF(J452&lt;=IFERROR(VLOOKUP(A452,Produtos!$A:$E,5,FALSE),0),"ABAIXO DO MINIMO","OK"))</f>
        <v/>
      </c>
    </row>
    <row r="453">
      <c r="B453">
        <f>IFERROR(VLOOKUP(A453,Produtos!A:B,2,FALSE),"")</f>
        <v/>
      </c>
      <c r="D453" s="10">
        <f>IFERROR(INDEX(Lotes!$E:$E,MATCH(1,(Lotes!$A:$A=A453)*(Lotes!$C:$C=C453),0)),"")</f>
        <v/>
      </c>
      <c r="E453" s="14">
        <f>IF(D453="","",D453-TODAY())</f>
        <v/>
      </c>
      <c r="F453">
        <f>IF(D453="","",IF(E453&lt;0,"VENCIDO",IF(E453&lt;=30,"VENCE EM &lt;= 30 DIAS",IF(E453&lt;=60,"ATENCAO (31-60 DIAS)","OK"))))</f>
        <v/>
      </c>
      <c r="G453" s="14">
        <f>SUMIFS(Lancamentos!$G:$G,Lancamentos!$C:$C,$A453,Lancamentos!$E:$E,$C453,Lancamentos!$B:$B,"ENTRADA")</f>
        <v/>
      </c>
      <c r="H453" s="14">
        <f>SUMIFS(Lancamentos!$G:$G,Lancamentos!$C:$C,$A453,Lancamentos!$E:$E,$C453,Lancamentos!$B:$B,"SAIDA_USO")</f>
        <v/>
      </c>
      <c r="I453" s="14">
        <f>SUMIFS(Lancamentos!$G:$G,Lancamentos!$C:$C,$A453,Lancamentos!$E:$E,$C453,Lancamentos!$B:$B,"SAIDA_DESCARTE")</f>
        <v/>
      </c>
      <c r="J453" s="14">
        <f>G453-H453-I453</f>
        <v/>
      </c>
      <c r="K453">
        <f>IF(A453="","",IF(J453&lt;=IFERROR(VLOOKUP(A453,Produtos!$A:$E,5,FALSE),0),"ABAIXO DO MINIMO","OK"))</f>
        <v/>
      </c>
    </row>
    <row r="454">
      <c r="B454">
        <f>IFERROR(VLOOKUP(A454,Produtos!A:B,2,FALSE),"")</f>
        <v/>
      </c>
      <c r="D454" s="10">
        <f>IFERROR(INDEX(Lotes!$E:$E,MATCH(1,(Lotes!$A:$A=A454)*(Lotes!$C:$C=C454),0)),"")</f>
        <v/>
      </c>
      <c r="E454" s="14">
        <f>IF(D454="","",D454-TODAY())</f>
        <v/>
      </c>
      <c r="F454">
        <f>IF(D454="","",IF(E454&lt;0,"VENCIDO",IF(E454&lt;=30,"VENCE EM &lt;= 30 DIAS",IF(E454&lt;=60,"ATENCAO (31-60 DIAS)","OK"))))</f>
        <v/>
      </c>
      <c r="G454" s="14">
        <f>SUMIFS(Lancamentos!$G:$G,Lancamentos!$C:$C,$A454,Lancamentos!$E:$E,$C454,Lancamentos!$B:$B,"ENTRADA")</f>
        <v/>
      </c>
      <c r="H454" s="14">
        <f>SUMIFS(Lancamentos!$G:$G,Lancamentos!$C:$C,$A454,Lancamentos!$E:$E,$C454,Lancamentos!$B:$B,"SAIDA_USO")</f>
        <v/>
      </c>
      <c r="I454" s="14">
        <f>SUMIFS(Lancamentos!$G:$G,Lancamentos!$C:$C,$A454,Lancamentos!$E:$E,$C454,Lancamentos!$B:$B,"SAIDA_DESCARTE")</f>
        <v/>
      </c>
      <c r="J454" s="14">
        <f>G454-H454-I454</f>
        <v/>
      </c>
      <c r="K454">
        <f>IF(A454="","",IF(J454&lt;=IFERROR(VLOOKUP(A454,Produtos!$A:$E,5,FALSE),0),"ABAIXO DO MINIMO","OK"))</f>
        <v/>
      </c>
    </row>
    <row r="455">
      <c r="B455">
        <f>IFERROR(VLOOKUP(A455,Produtos!A:B,2,FALSE),"")</f>
        <v/>
      </c>
      <c r="D455" s="10">
        <f>IFERROR(INDEX(Lotes!$E:$E,MATCH(1,(Lotes!$A:$A=A455)*(Lotes!$C:$C=C455),0)),"")</f>
        <v/>
      </c>
      <c r="E455" s="14">
        <f>IF(D455="","",D455-TODAY())</f>
        <v/>
      </c>
      <c r="F455">
        <f>IF(D455="","",IF(E455&lt;0,"VENCIDO",IF(E455&lt;=30,"VENCE EM &lt;= 30 DIAS",IF(E455&lt;=60,"ATENCAO (31-60 DIAS)","OK"))))</f>
        <v/>
      </c>
      <c r="G455" s="14">
        <f>SUMIFS(Lancamentos!$G:$G,Lancamentos!$C:$C,$A455,Lancamentos!$E:$E,$C455,Lancamentos!$B:$B,"ENTRADA")</f>
        <v/>
      </c>
      <c r="H455" s="14">
        <f>SUMIFS(Lancamentos!$G:$G,Lancamentos!$C:$C,$A455,Lancamentos!$E:$E,$C455,Lancamentos!$B:$B,"SAIDA_USO")</f>
        <v/>
      </c>
      <c r="I455" s="14">
        <f>SUMIFS(Lancamentos!$G:$G,Lancamentos!$C:$C,$A455,Lancamentos!$E:$E,$C455,Lancamentos!$B:$B,"SAIDA_DESCARTE")</f>
        <v/>
      </c>
      <c r="J455" s="14">
        <f>G455-H455-I455</f>
        <v/>
      </c>
      <c r="K455">
        <f>IF(A455="","",IF(J455&lt;=IFERROR(VLOOKUP(A455,Produtos!$A:$E,5,FALSE),0),"ABAIXO DO MINIMO","OK"))</f>
        <v/>
      </c>
    </row>
    <row r="456">
      <c r="B456">
        <f>IFERROR(VLOOKUP(A456,Produtos!A:B,2,FALSE),"")</f>
        <v/>
      </c>
      <c r="D456" s="10">
        <f>IFERROR(INDEX(Lotes!$E:$E,MATCH(1,(Lotes!$A:$A=A456)*(Lotes!$C:$C=C456),0)),"")</f>
        <v/>
      </c>
      <c r="E456" s="14">
        <f>IF(D456="","",D456-TODAY())</f>
        <v/>
      </c>
      <c r="F456">
        <f>IF(D456="","",IF(E456&lt;0,"VENCIDO",IF(E456&lt;=30,"VENCE EM &lt;= 30 DIAS",IF(E456&lt;=60,"ATENCAO (31-60 DIAS)","OK"))))</f>
        <v/>
      </c>
      <c r="G456" s="14">
        <f>SUMIFS(Lancamentos!$G:$G,Lancamentos!$C:$C,$A456,Lancamentos!$E:$E,$C456,Lancamentos!$B:$B,"ENTRADA")</f>
        <v/>
      </c>
      <c r="H456" s="14">
        <f>SUMIFS(Lancamentos!$G:$G,Lancamentos!$C:$C,$A456,Lancamentos!$E:$E,$C456,Lancamentos!$B:$B,"SAIDA_USO")</f>
        <v/>
      </c>
      <c r="I456" s="14">
        <f>SUMIFS(Lancamentos!$G:$G,Lancamentos!$C:$C,$A456,Lancamentos!$E:$E,$C456,Lancamentos!$B:$B,"SAIDA_DESCARTE")</f>
        <v/>
      </c>
      <c r="J456" s="14">
        <f>G456-H456-I456</f>
        <v/>
      </c>
      <c r="K456">
        <f>IF(A456="","",IF(J456&lt;=IFERROR(VLOOKUP(A456,Produtos!$A:$E,5,FALSE),0),"ABAIXO DO MINIMO","OK"))</f>
        <v/>
      </c>
    </row>
    <row r="457">
      <c r="B457">
        <f>IFERROR(VLOOKUP(A457,Produtos!A:B,2,FALSE),"")</f>
        <v/>
      </c>
      <c r="D457" s="10">
        <f>IFERROR(INDEX(Lotes!$E:$E,MATCH(1,(Lotes!$A:$A=A457)*(Lotes!$C:$C=C457),0)),"")</f>
        <v/>
      </c>
      <c r="E457" s="14">
        <f>IF(D457="","",D457-TODAY())</f>
        <v/>
      </c>
      <c r="F457">
        <f>IF(D457="","",IF(E457&lt;0,"VENCIDO",IF(E457&lt;=30,"VENCE EM &lt;= 30 DIAS",IF(E457&lt;=60,"ATENCAO (31-60 DIAS)","OK"))))</f>
        <v/>
      </c>
      <c r="G457" s="14">
        <f>SUMIFS(Lancamentos!$G:$G,Lancamentos!$C:$C,$A457,Lancamentos!$E:$E,$C457,Lancamentos!$B:$B,"ENTRADA")</f>
        <v/>
      </c>
      <c r="H457" s="14">
        <f>SUMIFS(Lancamentos!$G:$G,Lancamentos!$C:$C,$A457,Lancamentos!$E:$E,$C457,Lancamentos!$B:$B,"SAIDA_USO")</f>
        <v/>
      </c>
      <c r="I457" s="14">
        <f>SUMIFS(Lancamentos!$G:$G,Lancamentos!$C:$C,$A457,Lancamentos!$E:$E,$C457,Lancamentos!$B:$B,"SAIDA_DESCARTE")</f>
        <v/>
      </c>
      <c r="J457" s="14">
        <f>G457-H457-I457</f>
        <v/>
      </c>
      <c r="K457">
        <f>IF(A457="","",IF(J457&lt;=IFERROR(VLOOKUP(A457,Produtos!$A:$E,5,FALSE),0),"ABAIXO DO MINIMO","OK"))</f>
        <v/>
      </c>
    </row>
    <row r="458">
      <c r="B458">
        <f>IFERROR(VLOOKUP(A458,Produtos!A:B,2,FALSE),"")</f>
        <v/>
      </c>
      <c r="D458" s="10">
        <f>IFERROR(INDEX(Lotes!$E:$E,MATCH(1,(Lotes!$A:$A=A458)*(Lotes!$C:$C=C458),0)),"")</f>
        <v/>
      </c>
      <c r="E458" s="14">
        <f>IF(D458="","",D458-TODAY())</f>
        <v/>
      </c>
      <c r="F458">
        <f>IF(D458="","",IF(E458&lt;0,"VENCIDO",IF(E458&lt;=30,"VENCE EM &lt;= 30 DIAS",IF(E458&lt;=60,"ATENCAO (31-60 DIAS)","OK"))))</f>
        <v/>
      </c>
      <c r="G458" s="14">
        <f>SUMIFS(Lancamentos!$G:$G,Lancamentos!$C:$C,$A458,Lancamentos!$E:$E,$C458,Lancamentos!$B:$B,"ENTRADA")</f>
        <v/>
      </c>
      <c r="H458" s="14">
        <f>SUMIFS(Lancamentos!$G:$G,Lancamentos!$C:$C,$A458,Lancamentos!$E:$E,$C458,Lancamentos!$B:$B,"SAIDA_USO")</f>
        <v/>
      </c>
      <c r="I458" s="14">
        <f>SUMIFS(Lancamentos!$G:$G,Lancamentos!$C:$C,$A458,Lancamentos!$E:$E,$C458,Lancamentos!$B:$B,"SAIDA_DESCARTE")</f>
        <v/>
      </c>
      <c r="J458" s="14">
        <f>G458-H458-I458</f>
        <v/>
      </c>
      <c r="K458">
        <f>IF(A458="","",IF(J458&lt;=IFERROR(VLOOKUP(A458,Produtos!$A:$E,5,FALSE),0),"ABAIXO DO MINIMO","OK"))</f>
        <v/>
      </c>
    </row>
    <row r="459">
      <c r="B459">
        <f>IFERROR(VLOOKUP(A459,Produtos!A:B,2,FALSE),"")</f>
        <v/>
      </c>
      <c r="D459" s="10">
        <f>IFERROR(INDEX(Lotes!$E:$E,MATCH(1,(Lotes!$A:$A=A459)*(Lotes!$C:$C=C459),0)),"")</f>
        <v/>
      </c>
      <c r="E459" s="14">
        <f>IF(D459="","",D459-TODAY())</f>
        <v/>
      </c>
      <c r="F459">
        <f>IF(D459="","",IF(E459&lt;0,"VENCIDO",IF(E459&lt;=30,"VENCE EM &lt;= 30 DIAS",IF(E459&lt;=60,"ATENCAO (31-60 DIAS)","OK"))))</f>
        <v/>
      </c>
      <c r="G459" s="14">
        <f>SUMIFS(Lancamentos!$G:$G,Lancamentos!$C:$C,$A459,Lancamentos!$E:$E,$C459,Lancamentos!$B:$B,"ENTRADA")</f>
        <v/>
      </c>
      <c r="H459" s="14">
        <f>SUMIFS(Lancamentos!$G:$G,Lancamentos!$C:$C,$A459,Lancamentos!$E:$E,$C459,Lancamentos!$B:$B,"SAIDA_USO")</f>
        <v/>
      </c>
      <c r="I459" s="14">
        <f>SUMIFS(Lancamentos!$G:$G,Lancamentos!$C:$C,$A459,Lancamentos!$E:$E,$C459,Lancamentos!$B:$B,"SAIDA_DESCARTE")</f>
        <v/>
      </c>
      <c r="J459" s="14">
        <f>G459-H459-I459</f>
        <v/>
      </c>
      <c r="K459">
        <f>IF(A459="","",IF(J459&lt;=IFERROR(VLOOKUP(A459,Produtos!$A:$E,5,FALSE),0),"ABAIXO DO MINIMO","OK"))</f>
        <v/>
      </c>
    </row>
    <row r="460">
      <c r="B460">
        <f>IFERROR(VLOOKUP(A460,Produtos!A:B,2,FALSE),"")</f>
        <v/>
      </c>
      <c r="D460" s="10">
        <f>IFERROR(INDEX(Lotes!$E:$E,MATCH(1,(Lotes!$A:$A=A460)*(Lotes!$C:$C=C460),0)),"")</f>
        <v/>
      </c>
      <c r="E460" s="14">
        <f>IF(D460="","",D460-TODAY())</f>
        <v/>
      </c>
      <c r="F460">
        <f>IF(D460="","",IF(E460&lt;0,"VENCIDO",IF(E460&lt;=30,"VENCE EM &lt;= 30 DIAS",IF(E460&lt;=60,"ATENCAO (31-60 DIAS)","OK"))))</f>
        <v/>
      </c>
      <c r="G460" s="14">
        <f>SUMIFS(Lancamentos!$G:$G,Lancamentos!$C:$C,$A460,Lancamentos!$E:$E,$C460,Lancamentos!$B:$B,"ENTRADA")</f>
        <v/>
      </c>
      <c r="H460" s="14">
        <f>SUMIFS(Lancamentos!$G:$G,Lancamentos!$C:$C,$A460,Lancamentos!$E:$E,$C460,Lancamentos!$B:$B,"SAIDA_USO")</f>
        <v/>
      </c>
      <c r="I460" s="14">
        <f>SUMIFS(Lancamentos!$G:$G,Lancamentos!$C:$C,$A460,Lancamentos!$E:$E,$C460,Lancamentos!$B:$B,"SAIDA_DESCARTE")</f>
        <v/>
      </c>
      <c r="J460" s="14">
        <f>G460-H460-I460</f>
        <v/>
      </c>
      <c r="K460">
        <f>IF(A460="","",IF(J460&lt;=IFERROR(VLOOKUP(A460,Produtos!$A:$E,5,FALSE),0),"ABAIXO DO MINIMO","OK"))</f>
        <v/>
      </c>
    </row>
    <row r="461">
      <c r="B461">
        <f>IFERROR(VLOOKUP(A461,Produtos!A:B,2,FALSE),"")</f>
        <v/>
      </c>
      <c r="D461" s="10">
        <f>IFERROR(INDEX(Lotes!$E:$E,MATCH(1,(Lotes!$A:$A=A461)*(Lotes!$C:$C=C461),0)),"")</f>
        <v/>
      </c>
      <c r="E461" s="14">
        <f>IF(D461="","",D461-TODAY())</f>
        <v/>
      </c>
      <c r="F461">
        <f>IF(D461="","",IF(E461&lt;0,"VENCIDO",IF(E461&lt;=30,"VENCE EM &lt;= 30 DIAS",IF(E461&lt;=60,"ATENCAO (31-60 DIAS)","OK"))))</f>
        <v/>
      </c>
      <c r="G461" s="14">
        <f>SUMIFS(Lancamentos!$G:$G,Lancamentos!$C:$C,$A461,Lancamentos!$E:$E,$C461,Lancamentos!$B:$B,"ENTRADA")</f>
        <v/>
      </c>
      <c r="H461" s="14">
        <f>SUMIFS(Lancamentos!$G:$G,Lancamentos!$C:$C,$A461,Lancamentos!$E:$E,$C461,Lancamentos!$B:$B,"SAIDA_USO")</f>
        <v/>
      </c>
      <c r="I461" s="14">
        <f>SUMIFS(Lancamentos!$G:$G,Lancamentos!$C:$C,$A461,Lancamentos!$E:$E,$C461,Lancamentos!$B:$B,"SAIDA_DESCARTE")</f>
        <v/>
      </c>
      <c r="J461" s="14">
        <f>G461-H461-I461</f>
        <v/>
      </c>
      <c r="K461">
        <f>IF(A461="","",IF(J461&lt;=IFERROR(VLOOKUP(A461,Produtos!$A:$E,5,FALSE),0),"ABAIXO DO MINIMO","OK"))</f>
        <v/>
      </c>
    </row>
    <row r="462">
      <c r="B462">
        <f>IFERROR(VLOOKUP(A462,Produtos!A:B,2,FALSE),"")</f>
        <v/>
      </c>
      <c r="D462" s="10">
        <f>IFERROR(INDEX(Lotes!$E:$E,MATCH(1,(Lotes!$A:$A=A462)*(Lotes!$C:$C=C462),0)),"")</f>
        <v/>
      </c>
      <c r="E462" s="14">
        <f>IF(D462="","",D462-TODAY())</f>
        <v/>
      </c>
      <c r="F462">
        <f>IF(D462="","",IF(E462&lt;0,"VENCIDO",IF(E462&lt;=30,"VENCE EM &lt;= 30 DIAS",IF(E462&lt;=60,"ATENCAO (31-60 DIAS)","OK"))))</f>
        <v/>
      </c>
      <c r="G462" s="14">
        <f>SUMIFS(Lancamentos!$G:$G,Lancamentos!$C:$C,$A462,Lancamentos!$E:$E,$C462,Lancamentos!$B:$B,"ENTRADA")</f>
        <v/>
      </c>
      <c r="H462" s="14">
        <f>SUMIFS(Lancamentos!$G:$G,Lancamentos!$C:$C,$A462,Lancamentos!$E:$E,$C462,Lancamentos!$B:$B,"SAIDA_USO")</f>
        <v/>
      </c>
      <c r="I462" s="14">
        <f>SUMIFS(Lancamentos!$G:$G,Lancamentos!$C:$C,$A462,Lancamentos!$E:$E,$C462,Lancamentos!$B:$B,"SAIDA_DESCARTE")</f>
        <v/>
      </c>
      <c r="J462" s="14">
        <f>G462-H462-I462</f>
        <v/>
      </c>
      <c r="K462">
        <f>IF(A462="","",IF(J462&lt;=IFERROR(VLOOKUP(A462,Produtos!$A:$E,5,FALSE),0),"ABAIXO DO MINIMO","OK"))</f>
        <v/>
      </c>
    </row>
    <row r="463">
      <c r="B463">
        <f>IFERROR(VLOOKUP(A463,Produtos!A:B,2,FALSE),"")</f>
        <v/>
      </c>
      <c r="D463" s="10">
        <f>IFERROR(INDEX(Lotes!$E:$E,MATCH(1,(Lotes!$A:$A=A463)*(Lotes!$C:$C=C463),0)),"")</f>
        <v/>
      </c>
      <c r="E463" s="14">
        <f>IF(D463="","",D463-TODAY())</f>
        <v/>
      </c>
      <c r="F463">
        <f>IF(D463="","",IF(E463&lt;0,"VENCIDO",IF(E463&lt;=30,"VENCE EM &lt;= 30 DIAS",IF(E463&lt;=60,"ATENCAO (31-60 DIAS)","OK"))))</f>
        <v/>
      </c>
      <c r="G463" s="14">
        <f>SUMIFS(Lancamentos!$G:$G,Lancamentos!$C:$C,$A463,Lancamentos!$E:$E,$C463,Lancamentos!$B:$B,"ENTRADA")</f>
        <v/>
      </c>
      <c r="H463" s="14">
        <f>SUMIFS(Lancamentos!$G:$G,Lancamentos!$C:$C,$A463,Lancamentos!$E:$E,$C463,Lancamentos!$B:$B,"SAIDA_USO")</f>
        <v/>
      </c>
      <c r="I463" s="14">
        <f>SUMIFS(Lancamentos!$G:$G,Lancamentos!$C:$C,$A463,Lancamentos!$E:$E,$C463,Lancamentos!$B:$B,"SAIDA_DESCARTE")</f>
        <v/>
      </c>
      <c r="J463" s="14">
        <f>G463-H463-I463</f>
        <v/>
      </c>
      <c r="K463">
        <f>IF(A463="","",IF(J463&lt;=IFERROR(VLOOKUP(A463,Produtos!$A:$E,5,FALSE),0),"ABAIXO DO MINIMO","OK"))</f>
        <v/>
      </c>
    </row>
    <row r="464">
      <c r="B464">
        <f>IFERROR(VLOOKUP(A464,Produtos!A:B,2,FALSE),"")</f>
        <v/>
      </c>
      <c r="D464" s="10">
        <f>IFERROR(INDEX(Lotes!$E:$E,MATCH(1,(Lotes!$A:$A=A464)*(Lotes!$C:$C=C464),0)),"")</f>
        <v/>
      </c>
      <c r="E464" s="14">
        <f>IF(D464="","",D464-TODAY())</f>
        <v/>
      </c>
      <c r="F464">
        <f>IF(D464="","",IF(E464&lt;0,"VENCIDO",IF(E464&lt;=30,"VENCE EM &lt;= 30 DIAS",IF(E464&lt;=60,"ATENCAO (31-60 DIAS)","OK"))))</f>
        <v/>
      </c>
      <c r="G464" s="14">
        <f>SUMIFS(Lancamentos!$G:$G,Lancamentos!$C:$C,$A464,Lancamentos!$E:$E,$C464,Lancamentos!$B:$B,"ENTRADA")</f>
        <v/>
      </c>
      <c r="H464" s="14">
        <f>SUMIFS(Lancamentos!$G:$G,Lancamentos!$C:$C,$A464,Lancamentos!$E:$E,$C464,Lancamentos!$B:$B,"SAIDA_USO")</f>
        <v/>
      </c>
      <c r="I464" s="14">
        <f>SUMIFS(Lancamentos!$G:$G,Lancamentos!$C:$C,$A464,Lancamentos!$E:$E,$C464,Lancamentos!$B:$B,"SAIDA_DESCARTE")</f>
        <v/>
      </c>
      <c r="J464" s="14">
        <f>G464-H464-I464</f>
        <v/>
      </c>
      <c r="K464">
        <f>IF(A464="","",IF(J464&lt;=IFERROR(VLOOKUP(A464,Produtos!$A:$E,5,FALSE),0),"ABAIXO DO MINIMO","OK"))</f>
        <v/>
      </c>
    </row>
    <row r="465">
      <c r="B465">
        <f>IFERROR(VLOOKUP(A465,Produtos!A:B,2,FALSE),"")</f>
        <v/>
      </c>
      <c r="D465" s="10">
        <f>IFERROR(INDEX(Lotes!$E:$E,MATCH(1,(Lotes!$A:$A=A465)*(Lotes!$C:$C=C465),0)),"")</f>
        <v/>
      </c>
      <c r="E465" s="14">
        <f>IF(D465="","",D465-TODAY())</f>
        <v/>
      </c>
      <c r="F465">
        <f>IF(D465="","",IF(E465&lt;0,"VENCIDO",IF(E465&lt;=30,"VENCE EM &lt;= 30 DIAS",IF(E465&lt;=60,"ATENCAO (31-60 DIAS)","OK"))))</f>
        <v/>
      </c>
      <c r="G465" s="14">
        <f>SUMIFS(Lancamentos!$G:$G,Lancamentos!$C:$C,$A465,Lancamentos!$E:$E,$C465,Lancamentos!$B:$B,"ENTRADA")</f>
        <v/>
      </c>
      <c r="H465" s="14">
        <f>SUMIFS(Lancamentos!$G:$G,Lancamentos!$C:$C,$A465,Lancamentos!$E:$E,$C465,Lancamentos!$B:$B,"SAIDA_USO")</f>
        <v/>
      </c>
      <c r="I465" s="14">
        <f>SUMIFS(Lancamentos!$G:$G,Lancamentos!$C:$C,$A465,Lancamentos!$E:$E,$C465,Lancamentos!$B:$B,"SAIDA_DESCARTE")</f>
        <v/>
      </c>
      <c r="J465" s="14">
        <f>G465-H465-I465</f>
        <v/>
      </c>
      <c r="K465">
        <f>IF(A465="","",IF(J465&lt;=IFERROR(VLOOKUP(A465,Produtos!$A:$E,5,FALSE),0),"ABAIXO DO MINIMO","OK"))</f>
        <v/>
      </c>
    </row>
    <row r="466">
      <c r="B466">
        <f>IFERROR(VLOOKUP(A466,Produtos!A:B,2,FALSE),"")</f>
        <v/>
      </c>
      <c r="D466" s="10">
        <f>IFERROR(INDEX(Lotes!$E:$E,MATCH(1,(Lotes!$A:$A=A466)*(Lotes!$C:$C=C466),0)),"")</f>
        <v/>
      </c>
      <c r="E466" s="14">
        <f>IF(D466="","",D466-TODAY())</f>
        <v/>
      </c>
      <c r="F466">
        <f>IF(D466="","",IF(E466&lt;0,"VENCIDO",IF(E466&lt;=30,"VENCE EM &lt;= 30 DIAS",IF(E466&lt;=60,"ATENCAO (31-60 DIAS)","OK"))))</f>
        <v/>
      </c>
      <c r="G466" s="14">
        <f>SUMIFS(Lancamentos!$G:$G,Lancamentos!$C:$C,$A466,Lancamentos!$E:$E,$C466,Lancamentos!$B:$B,"ENTRADA")</f>
        <v/>
      </c>
      <c r="H466" s="14">
        <f>SUMIFS(Lancamentos!$G:$G,Lancamentos!$C:$C,$A466,Lancamentos!$E:$E,$C466,Lancamentos!$B:$B,"SAIDA_USO")</f>
        <v/>
      </c>
      <c r="I466" s="14">
        <f>SUMIFS(Lancamentos!$G:$G,Lancamentos!$C:$C,$A466,Lancamentos!$E:$E,$C466,Lancamentos!$B:$B,"SAIDA_DESCARTE")</f>
        <v/>
      </c>
      <c r="J466" s="14">
        <f>G466-H466-I466</f>
        <v/>
      </c>
      <c r="K466">
        <f>IF(A466="","",IF(J466&lt;=IFERROR(VLOOKUP(A466,Produtos!$A:$E,5,FALSE),0),"ABAIXO DO MINIMO","OK"))</f>
        <v/>
      </c>
    </row>
    <row r="467">
      <c r="B467">
        <f>IFERROR(VLOOKUP(A467,Produtos!A:B,2,FALSE),"")</f>
        <v/>
      </c>
      <c r="D467" s="10">
        <f>IFERROR(INDEX(Lotes!$E:$E,MATCH(1,(Lotes!$A:$A=A467)*(Lotes!$C:$C=C467),0)),"")</f>
        <v/>
      </c>
      <c r="E467" s="14">
        <f>IF(D467="","",D467-TODAY())</f>
        <v/>
      </c>
      <c r="F467">
        <f>IF(D467="","",IF(E467&lt;0,"VENCIDO",IF(E467&lt;=30,"VENCE EM &lt;= 30 DIAS",IF(E467&lt;=60,"ATENCAO (31-60 DIAS)","OK"))))</f>
        <v/>
      </c>
      <c r="G467" s="14">
        <f>SUMIFS(Lancamentos!$G:$G,Lancamentos!$C:$C,$A467,Lancamentos!$E:$E,$C467,Lancamentos!$B:$B,"ENTRADA")</f>
        <v/>
      </c>
      <c r="H467" s="14">
        <f>SUMIFS(Lancamentos!$G:$G,Lancamentos!$C:$C,$A467,Lancamentos!$E:$E,$C467,Lancamentos!$B:$B,"SAIDA_USO")</f>
        <v/>
      </c>
      <c r="I467" s="14">
        <f>SUMIFS(Lancamentos!$G:$G,Lancamentos!$C:$C,$A467,Lancamentos!$E:$E,$C467,Lancamentos!$B:$B,"SAIDA_DESCARTE")</f>
        <v/>
      </c>
      <c r="J467" s="14">
        <f>G467-H467-I467</f>
        <v/>
      </c>
      <c r="K467">
        <f>IF(A467="","",IF(J467&lt;=IFERROR(VLOOKUP(A467,Produtos!$A:$E,5,FALSE),0),"ABAIXO DO MINIMO","OK"))</f>
        <v/>
      </c>
    </row>
    <row r="468">
      <c r="B468">
        <f>IFERROR(VLOOKUP(A468,Produtos!A:B,2,FALSE),"")</f>
        <v/>
      </c>
      <c r="D468" s="10">
        <f>IFERROR(INDEX(Lotes!$E:$E,MATCH(1,(Lotes!$A:$A=A468)*(Lotes!$C:$C=C468),0)),"")</f>
        <v/>
      </c>
      <c r="E468" s="14">
        <f>IF(D468="","",D468-TODAY())</f>
        <v/>
      </c>
      <c r="F468">
        <f>IF(D468="","",IF(E468&lt;0,"VENCIDO",IF(E468&lt;=30,"VENCE EM &lt;= 30 DIAS",IF(E468&lt;=60,"ATENCAO (31-60 DIAS)","OK"))))</f>
        <v/>
      </c>
      <c r="G468" s="14">
        <f>SUMIFS(Lancamentos!$G:$G,Lancamentos!$C:$C,$A468,Lancamentos!$E:$E,$C468,Lancamentos!$B:$B,"ENTRADA")</f>
        <v/>
      </c>
      <c r="H468" s="14">
        <f>SUMIFS(Lancamentos!$G:$G,Lancamentos!$C:$C,$A468,Lancamentos!$E:$E,$C468,Lancamentos!$B:$B,"SAIDA_USO")</f>
        <v/>
      </c>
      <c r="I468" s="14">
        <f>SUMIFS(Lancamentos!$G:$G,Lancamentos!$C:$C,$A468,Lancamentos!$E:$E,$C468,Lancamentos!$B:$B,"SAIDA_DESCARTE")</f>
        <v/>
      </c>
      <c r="J468" s="14">
        <f>G468-H468-I468</f>
        <v/>
      </c>
      <c r="K468">
        <f>IF(A468="","",IF(J468&lt;=IFERROR(VLOOKUP(A468,Produtos!$A:$E,5,FALSE),0),"ABAIXO DO MINIMO","OK"))</f>
        <v/>
      </c>
    </row>
    <row r="469">
      <c r="B469">
        <f>IFERROR(VLOOKUP(A469,Produtos!A:B,2,FALSE),"")</f>
        <v/>
      </c>
      <c r="D469" s="10">
        <f>IFERROR(INDEX(Lotes!$E:$E,MATCH(1,(Lotes!$A:$A=A469)*(Lotes!$C:$C=C469),0)),"")</f>
        <v/>
      </c>
      <c r="E469" s="14">
        <f>IF(D469="","",D469-TODAY())</f>
        <v/>
      </c>
      <c r="F469">
        <f>IF(D469="","",IF(E469&lt;0,"VENCIDO",IF(E469&lt;=30,"VENCE EM &lt;= 30 DIAS",IF(E469&lt;=60,"ATENCAO (31-60 DIAS)","OK"))))</f>
        <v/>
      </c>
      <c r="G469" s="14">
        <f>SUMIFS(Lancamentos!$G:$G,Lancamentos!$C:$C,$A469,Lancamentos!$E:$E,$C469,Lancamentos!$B:$B,"ENTRADA")</f>
        <v/>
      </c>
      <c r="H469" s="14">
        <f>SUMIFS(Lancamentos!$G:$G,Lancamentos!$C:$C,$A469,Lancamentos!$E:$E,$C469,Lancamentos!$B:$B,"SAIDA_USO")</f>
        <v/>
      </c>
      <c r="I469" s="14">
        <f>SUMIFS(Lancamentos!$G:$G,Lancamentos!$C:$C,$A469,Lancamentos!$E:$E,$C469,Lancamentos!$B:$B,"SAIDA_DESCARTE")</f>
        <v/>
      </c>
      <c r="J469" s="14">
        <f>G469-H469-I469</f>
        <v/>
      </c>
      <c r="K469">
        <f>IF(A469="","",IF(J469&lt;=IFERROR(VLOOKUP(A469,Produtos!$A:$E,5,FALSE),0),"ABAIXO DO MINIMO","OK"))</f>
        <v/>
      </c>
    </row>
    <row r="470">
      <c r="B470">
        <f>IFERROR(VLOOKUP(A470,Produtos!A:B,2,FALSE),"")</f>
        <v/>
      </c>
      <c r="D470" s="10">
        <f>IFERROR(INDEX(Lotes!$E:$E,MATCH(1,(Lotes!$A:$A=A470)*(Lotes!$C:$C=C470),0)),"")</f>
        <v/>
      </c>
      <c r="E470" s="14">
        <f>IF(D470="","",D470-TODAY())</f>
        <v/>
      </c>
      <c r="F470">
        <f>IF(D470="","",IF(E470&lt;0,"VENCIDO",IF(E470&lt;=30,"VENCE EM &lt;= 30 DIAS",IF(E470&lt;=60,"ATENCAO (31-60 DIAS)","OK"))))</f>
        <v/>
      </c>
      <c r="G470" s="14">
        <f>SUMIFS(Lancamentos!$G:$G,Lancamentos!$C:$C,$A470,Lancamentos!$E:$E,$C470,Lancamentos!$B:$B,"ENTRADA")</f>
        <v/>
      </c>
      <c r="H470" s="14">
        <f>SUMIFS(Lancamentos!$G:$G,Lancamentos!$C:$C,$A470,Lancamentos!$E:$E,$C470,Lancamentos!$B:$B,"SAIDA_USO")</f>
        <v/>
      </c>
      <c r="I470" s="14">
        <f>SUMIFS(Lancamentos!$G:$G,Lancamentos!$C:$C,$A470,Lancamentos!$E:$E,$C470,Lancamentos!$B:$B,"SAIDA_DESCARTE")</f>
        <v/>
      </c>
      <c r="J470" s="14">
        <f>G470-H470-I470</f>
        <v/>
      </c>
      <c r="K470">
        <f>IF(A470="","",IF(J470&lt;=IFERROR(VLOOKUP(A470,Produtos!$A:$E,5,FALSE),0),"ABAIXO DO MINIMO","OK"))</f>
        <v/>
      </c>
    </row>
    <row r="471">
      <c r="B471">
        <f>IFERROR(VLOOKUP(A471,Produtos!A:B,2,FALSE),"")</f>
        <v/>
      </c>
      <c r="D471" s="10">
        <f>IFERROR(INDEX(Lotes!$E:$E,MATCH(1,(Lotes!$A:$A=A471)*(Lotes!$C:$C=C471),0)),"")</f>
        <v/>
      </c>
      <c r="E471" s="14">
        <f>IF(D471="","",D471-TODAY())</f>
        <v/>
      </c>
      <c r="F471">
        <f>IF(D471="","",IF(E471&lt;0,"VENCIDO",IF(E471&lt;=30,"VENCE EM &lt;= 30 DIAS",IF(E471&lt;=60,"ATENCAO (31-60 DIAS)","OK"))))</f>
        <v/>
      </c>
      <c r="G471" s="14">
        <f>SUMIFS(Lancamentos!$G:$G,Lancamentos!$C:$C,$A471,Lancamentos!$E:$E,$C471,Lancamentos!$B:$B,"ENTRADA")</f>
        <v/>
      </c>
      <c r="H471" s="14">
        <f>SUMIFS(Lancamentos!$G:$G,Lancamentos!$C:$C,$A471,Lancamentos!$E:$E,$C471,Lancamentos!$B:$B,"SAIDA_USO")</f>
        <v/>
      </c>
      <c r="I471" s="14">
        <f>SUMIFS(Lancamentos!$G:$G,Lancamentos!$C:$C,$A471,Lancamentos!$E:$E,$C471,Lancamentos!$B:$B,"SAIDA_DESCARTE")</f>
        <v/>
      </c>
      <c r="J471" s="14">
        <f>G471-H471-I471</f>
        <v/>
      </c>
      <c r="K471">
        <f>IF(A471="","",IF(J471&lt;=IFERROR(VLOOKUP(A471,Produtos!$A:$E,5,FALSE),0),"ABAIXO DO MINIMO","OK"))</f>
        <v/>
      </c>
    </row>
    <row r="472">
      <c r="B472">
        <f>IFERROR(VLOOKUP(A472,Produtos!A:B,2,FALSE),"")</f>
        <v/>
      </c>
      <c r="D472" s="10">
        <f>IFERROR(INDEX(Lotes!$E:$E,MATCH(1,(Lotes!$A:$A=A472)*(Lotes!$C:$C=C472),0)),"")</f>
        <v/>
      </c>
      <c r="E472" s="14">
        <f>IF(D472="","",D472-TODAY())</f>
        <v/>
      </c>
      <c r="F472">
        <f>IF(D472="","",IF(E472&lt;0,"VENCIDO",IF(E472&lt;=30,"VENCE EM &lt;= 30 DIAS",IF(E472&lt;=60,"ATENCAO (31-60 DIAS)","OK"))))</f>
        <v/>
      </c>
      <c r="G472" s="14">
        <f>SUMIFS(Lancamentos!$G:$G,Lancamentos!$C:$C,$A472,Lancamentos!$E:$E,$C472,Lancamentos!$B:$B,"ENTRADA")</f>
        <v/>
      </c>
      <c r="H472" s="14">
        <f>SUMIFS(Lancamentos!$G:$G,Lancamentos!$C:$C,$A472,Lancamentos!$E:$E,$C472,Lancamentos!$B:$B,"SAIDA_USO")</f>
        <v/>
      </c>
      <c r="I472" s="14">
        <f>SUMIFS(Lancamentos!$G:$G,Lancamentos!$C:$C,$A472,Lancamentos!$E:$E,$C472,Lancamentos!$B:$B,"SAIDA_DESCARTE")</f>
        <v/>
      </c>
      <c r="J472" s="14">
        <f>G472-H472-I472</f>
        <v/>
      </c>
      <c r="K472">
        <f>IF(A472="","",IF(J472&lt;=IFERROR(VLOOKUP(A472,Produtos!$A:$E,5,FALSE),0),"ABAIXO DO MINIMO","OK"))</f>
        <v/>
      </c>
    </row>
    <row r="473">
      <c r="B473">
        <f>IFERROR(VLOOKUP(A473,Produtos!A:B,2,FALSE),"")</f>
        <v/>
      </c>
      <c r="D473" s="10">
        <f>IFERROR(INDEX(Lotes!$E:$E,MATCH(1,(Lotes!$A:$A=A473)*(Lotes!$C:$C=C473),0)),"")</f>
        <v/>
      </c>
      <c r="E473" s="14">
        <f>IF(D473="","",D473-TODAY())</f>
        <v/>
      </c>
      <c r="F473">
        <f>IF(D473="","",IF(E473&lt;0,"VENCIDO",IF(E473&lt;=30,"VENCE EM &lt;= 30 DIAS",IF(E473&lt;=60,"ATENCAO (31-60 DIAS)","OK"))))</f>
        <v/>
      </c>
      <c r="G473" s="14">
        <f>SUMIFS(Lancamentos!$G:$G,Lancamentos!$C:$C,$A473,Lancamentos!$E:$E,$C473,Lancamentos!$B:$B,"ENTRADA")</f>
        <v/>
      </c>
      <c r="H473" s="14">
        <f>SUMIFS(Lancamentos!$G:$G,Lancamentos!$C:$C,$A473,Lancamentos!$E:$E,$C473,Lancamentos!$B:$B,"SAIDA_USO")</f>
        <v/>
      </c>
      <c r="I473" s="14">
        <f>SUMIFS(Lancamentos!$G:$G,Lancamentos!$C:$C,$A473,Lancamentos!$E:$E,$C473,Lancamentos!$B:$B,"SAIDA_DESCARTE")</f>
        <v/>
      </c>
      <c r="J473" s="14">
        <f>G473-H473-I473</f>
        <v/>
      </c>
      <c r="K473">
        <f>IF(A473="","",IF(J473&lt;=IFERROR(VLOOKUP(A473,Produtos!$A:$E,5,FALSE),0),"ABAIXO DO MINIMO","OK"))</f>
        <v/>
      </c>
    </row>
    <row r="474">
      <c r="B474">
        <f>IFERROR(VLOOKUP(A474,Produtos!A:B,2,FALSE),"")</f>
        <v/>
      </c>
      <c r="D474" s="10">
        <f>IFERROR(INDEX(Lotes!$E:$E,MATCH(1,(Lotes!$A:$A=A474)*(Lotes!$C:$C=C474),0)),"")</f>
        <v/>
      </c>
      <c r="E474" s="14">
        <f>IF(D474="","",D474-TODAY())</f>
        <v/>
      </c>
      <c r="F474">
        <f>IF(D474="","",IF(E474&lt;0,"VENCIDO",IF(E474&lt;=30,"VENCE EM &lt;= 30 DIAS",IF(E474&lt;=60,"ATENCAO (31-60 DIAS)","OK"))))</f>
        <v/>
      </c>
      <c r="G474" s="14">
        <f>SUMIFS(Lancamentos!$G:$G,Lancamentos!$C:$C,$A474,Lancamentos!$E:$E,$C474,Lancamentos!$B:$B,"ENTRADA")</f>
        <v/>
      </c>
      <c r="H474" s="14">
        <f>SUMIFS(Lancamentos!$G:$G,Lancamentos!$C:$C,$A474,Lancamentos!$E:$E,$C474,Lancamentos!$B:$B,"SAIDA_USO")</f>
        <v/>
      </c>
      <c r="I474" s="14">
        <f>SUMIFS(Lancamentos!$G:$G,Lancamentos!$C:$C,$A474,Lancamentos!$E:$E,$C474,Lancamentos!$B:$B,"SAIDA_DESCARTE")</f>
        <v/>
      </c>
      <c r="J474" s="14">
        <f>G474-H474-I474</f>
        <v/>
      </c>
      <c r="K474">
        <f>IF(A474="","",IF(J474&lt;=IFERROR(VLOOKUP(A474,Produtos!$A:$E,5,FALSE),0),"ABAIXO DO MINIMO","OK"))</f>
        <v/>
      </c>
    </row>
    <row r="475">
      <c r="B475">
        <f>IFERROR(VLOOKUP(A475,Produtos!A:B,2,FALSE),"")</f>
        <v/>
      </c>
      <c r="D475" s="10">
        <f>IFERROR(INDEX(Lotes!$E:$E,MATCH(1,(Lotes!$A:$A=A475)*(Lotes!$C:$C=C475),0)),"")</f>
        <v/>
      </c>
      <c r="E475" s="14">
        <f>IF(D475="","",D475-TODAY())</f>
        <v/>
      </c>
      <c r="F475">
        <f>IF(D475="","",IF(E475&lt;0,"VENCIDO",IF(E475&lt;=30,"VENCE EM &lt;= 30 DIAS",IF(E475&lt;=60,"ATENCAO (31-60 DIAS)","OK"))))</f>
        <v/>
      </c>
      <c r="G475" s="14">
        <f>SUMIFS(Lancamentos!$G:$G,Lancamentos!$C:$C,$A475,Lancamentos!$E:$E,$C475,Lancamentos!$B:$B,"ENTRADA")</f>
        <v/>
      </c>
      <c r="H475" s="14">
        <f>SUMIFS(Lancamentos!$G:$G,Lancamentos!$C:$C,$A475,Lancamentos!$E:$E,$C475,Lancamentos!$B:$B,"SAIDA_USO")</f>
        <v/>
      </c>
      <c r="I475" s="14">
        <f>SUMIFS(Lancamentos!$G:$G,Lancamentos!$C:$C,$A475,Lancamentos!$E:$E,$C475,Lancamentos!$B:$B,"SAIDA_DESCARTE")</f>
        <v/>
      </c>
      <c r="J475" s="14">
        <f>G475-H475-I475</f>
        <v/>
      </c>
      <c r="K475">
        <f>IF(A475="","",IF(J475&lt;=IFERROR(VLOOKUP(A475,Produtos!$A:$E,5,FALSE),0),"ABAIXO DO MINIMO","OK"))</f>
        <v/>
      </c>
    </row>
    <row r="476">
      <c r="B476">
        <f>IFERROR(VLOOKUP(A476,Produtos!A:B,2,FALSE),"")</f>
        <v/>
      </c>
      <c r="D476" s="10">
        <f>IFERROR(INDEX(Lotes!$E:$E,MATCH(1,(Lotes!$A:$A=A476)*(Lotes!$C:$C=C476),0)),"")</f>
        <v/>
      </c>
      <c r="E476" s="14">
        <f>IF(D476="","",D476-TODAY())</f>
        <v/>
      </c>
      <c r="F476">
        <f>IF(D476="","",IF(E476&lt;0,"VENCIDO",IF(E476&lt;=30,"VENCE EM &lt;= 30 DIAS",IF(E476&lt;=60,"ATENCAO (31-60 DIAS)","OK"))))</f>
        <v/>
      </c>
      <c r="G476" s="14">
        <f>SUMIFS(Lancamentos!$G:$G,Lancamentos!$C:$C,$A476,Lancamentos!$E:$E,$C476,Lancamentos!$B:$B,"ENTRADA")</f>
        <v/>
      </c>
      <c r="H476" s="14">
        <f>SUMIFS(Lancamentos!$G:$G,Lancamentos!$C:$C,$A476,Lancamentos!$E:$E,$C476,Lancamentos!$B:$B,"SAIDA_USO")</f>
        <v/>
      </c>
      <c r="I476" s="14">
        <f>SUMIFS(Lancamentos!$G:$G,Lancamentos!$C:$C,$A476,Lancamentos!$E:$E,$C476,Lancamentos!$B:$B,"SAIDA_DESCARTE")</f>
        <v/>
      </c>
      <c r="J476" s="14">
        <f>G476-H476-I476</f>
        <v/>
      </c>
      <c r="K476">
        <f>IF(A476="","",IF(J476&lt;=IFERROR(VLOOKUP(A476,Produtos!$A:$E,5,FALSE),0),"ABAIXO DO MINIMO","OK"))</f>
        <v/>
      </c>
    </row>
    <row r="477">
      <c r="B477">
        <f>IFERROR(VLOOKUP(A477,Produtos!A:B,2,FALSE),"")</f>
        <v/>
      </c>
      <c r="D477" s="10">
        <f>IFERROR(INDEX(Lotes!$E:$E,MATCH(1,(Lotes!$A:$A=A477)*(Lotes!$C:$C=C477),0)),"")</f>
        <v/>
      </c>
      <c r="E477" s="14">
        <f>IF(D477="","",D477-TODAY())</f>
        <v/>
      </c>
      <c r="F477">
        <f>IF(D477="","",IF(E477&lt;0,"VENCIDO",IF(E477&lt;=30,"VENCE EM &lt;= 30 DIAS",IF(E477&lt;=60,"ATENCAO (31-60 DIAS)","OK"))))</f>
        <v/>
      </c>
      <c r="G477" s="14">
        <f>SUMIFS(Lancamentos!$G:$G,Lancamentos!$C:$C,$A477,Lancamentos!$E:$E,$C477,Lancamentos!$B:$B,"ENTRADA")</f>
        <v/>
      </c>
      <c r="H477" s="14">
        <f>SUMIFS(Lancamentos!$G:$G,Lancamentos!$C:$C,$A477,Lancamentos!$E:$E,$C477,Lancamentos!$B:$B,"SAIDA_USO")</f>
        <v/>
      </c>
      <c r="I477" s="14">
        <f>SUMIFS(Lancamentos!$G:$G,Lancamentos!$C:$C,$A477,Lancamentos!$E:$E,$C477,Lancamentos!$B:$B,"SAIDA_DESCARTE")</f>
        <v/>
      </c>
      <c r="J477" s="14">
        <f>G477-H477-I477</f>
        <v/>
      </c>
      <c r="K477">
        <f>IF(A477="","",IF(J477&lt;=IFERROR(VLOOKUP(A477,Produtos!$A:$E,5,FALSE),0),"ABAIXO DO MINIMO","OK"))</f>
        <v/>
      </c>
    </row>
    <row r="478">
      <c r="B478">
        <f>IFERROR(VLOOKUP(A478,Produtos!A:B,2,FALSE),"")</f>
        <v/>
      </c>
      <c r="D478" s="10">
        <f>IFERROR(INDEX(Lotes!$E:$E,MATCH(1,(Lotes!$A:$A=A478)*(Lotes!$C:$C=C478),0)),"")</f>
        <v/>
      </c>
      <c r="E478" s="14">
        <f>IF(D478="","",D478-TODAY())</f>
        <v/>
      </c>
      <c r="F478">
        <f>IF(D478="","",IF(E478&lt;0,"VENCIDO",IF(E478&lt;=30,"VENCE EM &lt;= 30 DIAS",IF(E478&lt;=60,"ATENCAO (31-60 DIAS)","OK"))))</f>
        <v/>
      </c>
      <c r="G478" s="14">
        <f>SUMIFS(Lancamentos!$G:$G,Lancamentos!$C:$C,$A478,Lancamentos!$E:$E,$C478,Lancamentos!$B:$B,"ENTRADA")</f>
        <v/>
      </c>
      <c r="H478" s="14">
        <f>SUMIFS(Lancamentos!$G:$G,Lancamentos!$C:$C,$A478,Lancamentos!$E:$E,$C478,Lancamentos!$B:$B,"SAIDA_USO")</f>
        <v/>
      </c>
      <c r="I478" s="14">
        <f>SUMIFS(Lancamentos!$G:$G,Lancamentos!$C:$C,$A478,Lancamentos!$E:$E,$C478,Lancamentos!$B:$B,"SAIDA_DESCARTE")</f>
        <v/>
      </c>
      <c r="J478" s="14">
        <f>G478-H478-I478</f>
        <v/>
      </c>
      <c r="K478">
        <f>IF(A478="","",IF(J478&lt;=IFERROR(VLOOKUP(A478,Produtos!$A:$E,5,FALSE),0),"ABAIXO DO MINIMO","OK"))</f>
        <v/>
      </c>
    </row>
    <row r="479">
      <c r="B479">
        <f>IFERROR(VLOOKUP(A479,Produtos!A:B,2,FALSE),"")</f>
        <v/>
      </c>
      <c r="D479" s="10">
        <f>IFERROR(INDEX(Lotes!$E:$E,MATCH(1,(Lotes!$A:$A=A479)*(Lotes!$C:$C=C479),0)),"")</f>
        <v/>
      </c>
      <c r="E479" s="14">
        <f>IF(D479="","",D479-TODAY())</f>
        <v/>
      </c>
      <c r="F479">
        <f>IF(D479="","",IF(E479&lt;0,"VENCIDO",IF(E479&lt;=30,"VENCE EM &lt;= 30 DIAS",IF(E479&lt;=60,"ATENCAO (31-60 DIAS)","OK"))))</f>
        <v/>
      </c>
      <c r="G479" s="14">
        <f>SUMIFS(Lancamentos!$G:$G,Lancamentos!$C:$C,$A479,Lancamentos!$E:$E,$C479,Lancamentos!$B:$B,"ENTRADA")</f>
        <v/>
      </c>
      <c r="H479" s="14">
        <f>SUMIFS(Lancamentos!$G:$G,Lancamentos!$C:$C,$A479,Lancamentos!$E:$E,$C479,Lancamentos!$B:$B,"SAIDA_USO")</f>
        <v/>
      </c>
      <c r="I479" s="14">
        <f>SUMIFS(Lancamentos!$G:$G,Lancamentos!$C:$C,$A479,Lancamentos!$E:$E,$C479,Lancamentos!$B:$B,"SAIDA_DESCARTE")</f>
        <v/>
      </c>
      <c r="J479" s="14">
        <f>G479-H479-I479</f>
        <v/>
      </c>
      <c r="K479">
        <f>IF(A479="","",IF(J479&lt;=IFERROR(VLOOKUP(A479,Produtos!$A:$E,5,FALSE),0),"ABAIXO DO MINIMO","OK"))</f>
        <v/>
      </c>
    </row>
    <row r="480">
      <c r="B480">
        <f>IFERROR(VLOOKUP(A480,Produtos!A:B,2,FALSE),"")</f>
        <v/>
      </c>
      <c r="D480" s="10">
        <f>IFERROR(INDEX(Lotes!$E:$E,MATCH(1,(Lotes!$A:$A=A480)*(Lotes!$C:$C=C480),0)),"")</f>
        <v/>
      </c>
      <c r="E480" s="14">
        <f>IF(D480="","",D480-TODAY())</f>
        <v/>
      </c>
      <c r="F480">
        <f>IF(D480="","",IF(E480&lt;0,"VENCIDO",IF(E480&lt;=30,"VENCE EM &lt;= 30 DIAS",IF(E480&lt;=60,"ATENCAO (31-60 DIAS)","OK"))))</f>
        <v/>
      </c>
      <c r="G480" s="14">
        <f>SUMIFS(Lancamentos!$G:$G,Lancamentos!$C:$C,$A480,Lancamentos!$E:$E,$C480,Lancamentos!$B:$B,"ENTRADA")</f>
        <v/>
      </c>
      <c r="H480" s="14">
        <f>SUMIFS(Lancamentos!$G:$G,Lancamentos!$C:$C,$A480,Lancamentos!$E:$E,$C480,Lancamentos!$B:$B,"SAIDA_USO")</f>
        <v/>
      </c>
      <c r="I480" s="14">
        <f>SUMIFS(Lancamentos!$G:$G,Lancamentos!$C:$C,$A480,Lancamentos!$E:$E,$C480,Lancamentos!$B:$B,"SAIDA_DESCARTE")</f>
        <v/>
      </c>
      <c r="J480" s="14">
        <f>G480-H480-I480</f>
        <v/>
      </c>
      <c r="K480">
        <f>IF(A480="","",IF(J480&lt;=IFERROR(VLOOKUP(A480,Produtos!$A:$E,5,FALSE),0),"ABAIXO DO MINIMO","OK"))</f>
        <v/>
      </c>
    </row>
    <row r="481">
      <c r="B481">
        <f>IFERROR(VLOOKUP(A481,Produtos!A:B,2,FALSE),"")</f>
        <v/>
      </c>
      <c r="D481" s="10">
        <f>IFERROR(INDEX(Lotes!$E:$E,MATCH(1,(Lotes!$A:$A=A481)*(Lotes!$C:$C=C481),0)),"")</f>
        <v/>
      </c>
      <c r="E481" s="14">
        <f>IF(D481="","",D481-TODAY())</f>
        <v/>
      </c>
      <c r="F481">
        <f>IF(D481="","",IF(E481&lt;0,"VENCIDO",IF(E481&lt;=30,"VENCE EM &lt;= 30 DIAS",IF(E481&lt;=60,"ATENCAO (31-60 DIAS)","OK"))))</f>
        <v/>
      </c>
      <c r="G481" s="14">
        <f>SUMIFS(Lancamentos!$G:$G,Lancamentos!$C:$C,$A481,Lancamentos!$E:$E,$C481,Lancamentos!$B:$B,"ENTRADA")</f>
        <v/>
      </c>
      <c r="H481" s="14">
        <f>SUMIFS(Lancamentos!$G:$G,Lancamentos!$C:$C,$A481,Lancamentos!$E:$E,$C481,Lancamentos!$B:$B,"SAIDA_USO")</f>
        <v/>
      </c>
      <c r="I481" s="14">
        <f>SUMIFS(Lancamentos!$G:$G,Lancamentos!$C:$C,$A481,Lancamentos!$E:$E,$C481,Lancamentos!$B:$B,"SAIDA_DESCARTE")</f>
        <v/>
      </c>
      <c r="J481" s="14">
        <f>G481-H481-I481</f>
        <v/>
      </c>
      <c r="K481">
        <f>IF(A481="","",IF(J481&lt;=IFERROR(VLOOKUP(A481,Produtos!$A:$E,5,FALSE),0),"ABAIXO DO MINIMO","OK"))</f>
        <v/>
      </c>
    </row>
    <row r="482">
      <c r="B482">
        <f>IFERROR(VLOOKUP(A482,Produtos!A:B,2,FALSE),"")</f>
        <v/>
      </c>
      <c r="D482" s="10">
        <f>IFERROR(INDEX(Lotes!$E:$E,MATCH(1,(Lotes!$A:$A=A482)*(Lotes!$C:$C=C482),0)),"")</f>
        <v/>
      </c>
      <c r="E482" s="14">
        <f>IF(D482="","",D482-TODAY())</f>
        <v/>
      </c>
      <c r="F482">
        <f>IF(D482="","",IF(E482&lt;0,"VENCIDO",IF(E482&lt;=30,"VENCE EM &lt;= 30 DIAS",IF(E482&lt;=60,"ATENCAO (31-60 DIAS)","OK"))))</f>
        <v/>
      </c>
      <c r="G482" s="14">
        <f>SUMIFS(Lancamentos!$G:$G,Lancamentos!$C:$C,$A482,Lancamentos!$E:$E,$C482,Lancamentos!$B:$B,"ENTRADA")</f>
        <v/>
      </c>
      <c r="H482" s="14">
        <f>SUMIFS(Lancamentos!$G:$G,Lancamentos!$C:$C,$A482,Lancamentos!$E:$E,$C482,Lancamentos!$B:$B,"SAIDA_USO")</f>
        <v/>
      </c>
      <c r="I482" s="14">
        <f>SUMIFS(Lancamentos!$G:$G,Lancamentos!$C:$C,$A482,Lancamentos!$E:$E,$C482,Lancamentos!$B:$B,"SAIDA_DESCARTE")</f>
        <v/>
      </c>
      <c r="J482" s="14">
        <f>G482-H482-I482</f>
        <v/>
      </c>
      <c r="K482">
        <f>IF(A482="","",IF(J482&lt;=IFERROR(VLOOKUP(A482,Produtos!$A:$E,5,FALSE),0),"ABAIXO DO MINIMO","OK"))</f>
        <v/>
      </c>
    </row>
    <row r="483">
      <c r="B483">
        <f>IFERROR(VLOOKUP(A483,Produtos!A:B,2,FALSE),"")</f>
        <v/>
      </c>
      <c r="D483" s="10">
        <f>IFERROR(INDEX(Lotes!$E:$E,MATCH(1,(Lotes!$A:$A=A483)*(Lotes!$C:$C=C483),0)),"")</f>
        <v/>
      </c>
      <c r="E483" s="14">
        <f>IF(D483="","",D483-TODAY())</f>
        <v/>
      </c>
      <c r="F483">
        <f>IF(D483="","",IF(E483&lt;0,"VENCIDO",IF(E483&lt;=30,"VENCE EM &lt;= 30 DIAS",IF(E483&lt;=60,"ATENCAO (31-60 DIAS)","OK"))))</f>
        <v/>
      </c>
      <c r="G483" s="14">
        <f>SUMIFS(Lancamentos!$G:$G,Lancamentos!$C:$C,$A483,Lancamentos!$E:$E,$C483,Lancamentos!$B:$B,"ENTRADA")</f>
        <v/>
      </c>
      <c r="H483" s="14">
        <f>SUMIFS(Lancamentos!$G:$G,Lancamentos!$C:$C,$A483,Lancamentos!$E:$E,$C483,Lancamentos!$B:$B,"SAIDA_USO")</f>
        <v/>
      </c>
      <c r="I483" s="14">
        <f>SUMIFS(Lancamentos!$G:$G,Lancamentos!$C:$C,$A483,Lancamentos!$E:$E,$C483,Lancamentos!$B:$B,"SAIDA_DESCARTE")</f>
        <v/>
      </c>
      <c r="J483" s="14">
        <f>G483-H483-I483</f>
        <v/>
      </c>
      <c r="K483">
        <f>IF(A483="","",IF(J483&lt;=IFERROR(VLOOKUP(A483,Produtos!$A:$E,5,FALSE),0),"ABAIXO DO MINIMO","OK"))</f>
        <v/>
      </c>
    </row>
    <row r="484">
      <c r="B484">
        <f>IFERROR(VLOOKUP(A484,Produtos!A:B,2,FALSE),"")</f>
        <v/>
      </c>
      <c r="D484" s="10">
        <f>IFERROR(INDEX(Lotes!$E:$E,MATCH(1,(Lotes!$A:$A=A484)*(Lotes!$C:$C=C484),0)),"")</f>
        <v/>
      </c>
      <c r="E484" s="14">
        <f>IF(D484="","",D484-TODAY())</f>
        <v/>
      </c>
      <c r="F484">
        <f>IF(D484="","",IF(E484&lt;0,"VENCIDO",IF(E484&lt;=30,"VENCE EM &lt;= 30 DIAS",IF(E484&lt;=60,"ATENCAO (31-60 DIAS)","OK"))))</f>
        <v/>
      </c>
      <c r="G484" s="14">
        <f>SUMIFS(Lancamentos!$G:$G,Lancamentos!$C:$C,$A484,Lancamentos!$E:$E,$C484,Lancamentos!$B:$B,"ENTRADA")</f>
        <v/>
      </c>
      <c r="H484" s="14">
        <f>SUMIFS(Lancamentos!$G:$G,Lancamentos!$C:$C,$A484,Lancamentos!$E:$E,$C484,Lancamentos!$B:$B,"SAIDA_USO")</f>
        <v/>
      </c>
      <c r="I484" s="14">
        <f>SUMIFS(Lancamentos!$G:$G,Lancamentos!$C:$C,$A484,Lancamentos!$E:$E,$C484,Lancamentos!$B:$B,"SAIDA_DESCARTE")</f>
        <v/>
      </c>
      <c r="J484" s="14">
        <f>G484-H484-I484</f>
        <v/>
      </c>
      <c r="K484">
        <f>IF(A484="","",IF(J484&lt;=IFERROR(VLOOKUP(A484,Produtos!$A:$E,5,FALSE),0),"ABAIXO DO MINIMO","OK"))</f>
        <v/>
      </c>
    </row>
    <row r="485">
      <c r="B485">
        <f>IFERROR(VLOOKUP(A485,Produtos!A:B,2,FALSE),"")</f>
        <v/>
      </c>
      <c r="D485" s="10">
        <f>IFERROR(INDEX(Lotes!$E:$E,MATCH(1,(Lotes!$A:$A=A485)*(Lotes!$C:$C=C485),0)),"")</f>
        <v/>
      </c>
      <c r="E485" s="14">
        <f>IF(D485="","",D485-TODAY())</f>
        <v/>
      </c>
      <c r="F485">
        <f>IF(D485="","",IF(E485&lt;0,"VENCIDO",IF(E485&lt;=30,"VENCE EM &lt;= 30 DIAS",IF(E485&lt;=60,"ATENCAO (31-60 DIAS)","OK"))))</f>
        <v/>
      </c>
      <c r="G485" s="14">
        <f>SUMIFS(Lancamentos!$G:$G,Lancamentos!$C:$C,$A485,Lancamentos!$E:$E,$C485,Lancamentos!$B:$B,"ENTRADA")</f>
        <v/>
      </c>
      <c r="H485" s="14">
        <f>SUMIFS(Lancamentos!$G:$G,Lancamentos!$C:$C,$A485,Lancamentos!$E:$E,$C485,Lancamentos!$B:$B,"SAIDA_USO")</f>
        <v/>
      </c>
      <c r="I485" s="14">
        <f>SUMIFS(Lancamentos!$G:$G,Lancamentos!$C:$C,$A485,Lancamentos!$E:$E,$C485,Lancamentos!$B:$B,"SAIDA_DESCARTE")</f>
        <v/>
      </c>
      <c r="J485" s="14">
        <f>G485-H485-I485</f>
        <v/>
      </c>
      <c r="K485">
        <f>IF(A485="","",IF(J485&lt;=IFERROR(VLOOKUP(A485,Produtos!$A:$E,5,FALSE),0),"ABAIXO DO MINIMO","OK"))</f>
        <v/>
      </c>
    </row>
    <row r="486">
      <c r="B486">
        <f>IFERROR(VLOOKUP(A486,Produtos!A:B,2,FALSE),"")</f>
        <v/>
      </c>
      <c r="D486" s="10">
        <f>IFERROR(INDEX(Lotes!$E:$E,MATCH(1,(Lotes!$A:$A=A486)*(Lotes!$C:$C=C486),0)),"")</f>
        <v/>
      </c>
      <c r="E486" s="14">
        <f>IF(D486="","",D486-TODAY())</f>
        <v/>
      </c>
      <c r="F486">
        <f>IF(D486="","",IF(E486&lt;0,"VENCIDO",IF(E486&lt;=30,"VENCE EM &lt;= 30 DIAS",IF(E486&lt;=60,"ATENCAO (31-60 DIAS)","OK"))))</f>
        <v/>
      </c>
      <c r="G486" s="14">
        <f>SUMIFS(Lancamentos!$G:$G,Lancamentos!$C:$C,$A486,Lancamentos!$E:$E,$C486,Lancamentos!$B:$B,"ENTRADA")</f>
        <v/>
      </c>
      <c r="H486" s="14">
        <f>SUMIFS(Lancamentos!$G:$G,Lancamentos!$C:$C,$A486,Lancamentos!$E:$E,$C486,Lancamentos!$B:$B,"SAIDA_USO")</f>
        <v/>
      </c>
      <c r="I486" s="14">
        <f>SUMIFS(Lancamentos!$G:$G,Lancamentos!$C:$C,$A486,Lancamentos!$E:$E,$C486,Lancamentos!$B:$B,"SAIDA_DESCARTE")</f>
        <v/>
      </c>
      <c r="J486" s="14">
        <f>G486-H486-I486</f>
        <v/>
      </c>
      <c r="K486">
        <f>IF(A486="","",IF(J486&lt;=IFERROR(VLOOKUP(A486,Produtos!$A:$E,5,FALSE),0),"ABAIXO DO MINIMO","OK"))</f>
        <v/>
      </c>
    </row>
    <row r="487">
      <c r="B487">
        <f>IFERROR(VLOOKUP(A487,Produtos!A:B,2,FALSE),"")</f>
        <v/>
      </c>
      <c r="D487" s="10">
        <f>IFERROR(INDEX(Lotes!$E:$E,MATCH(1,(Lotes!$A:$A=A487)*(Lotes!$C:$C=C487),0)),"")</f>
        <v/>
      </c>
      <c r="E487" s="14">
        <f>IF(D487="","",D487-TODAY())</f>
        <v/>
      </c>
      <c r="F487">
        <f>IF(D487="","",IF(E487&lt;0,"VENCIDO",IF(E487&lt;=30,"VENCE EM &lt;= 30 DIAS",IF(E487&lt;=60,"ATENCAO (31-60 DIAS)","OK"))))</f>
        <v/>
      </c>
      <c r="G487" s="14">
        <f>SUMIFS(Lancamentos!$G:$G,Lancamentos!$C:$C,$A487,Lancamentos!$E:$E,$C487,Lancamentos!$B:$B,"ENTRADA")</f>
        <v/>
      </c>
      <c r="H487" s="14">
        <f>SUMIFS(Lancamentos!$G:$G,Lancamentos!$C:$C,$A487,Lancamentos!$E:$E,$C487,Lancamentos!$B:$B,"SAIDA_USO")</f>
        <v/>
      </c>
      <c r="I487" s="14">
        <f>SUMIFS(Lancamentos!$G:$G,Lancamentos!$C:$C,$A487,Lancamentos!$E:$E,$C487,Lancamentos!$B:$B,"SAIDA_DESCARTE")</f>
        <v/>
      </c>
      <c r="J487" s="14">
        <f>G487-H487-I487</f>
        <v/>
      </c>
      <c r="K487">
        <f>IF(A487="","",IF(J487&lt;=IFERROR(VLOOKUP(A487,Produtos!$A:$E,5,FALSE),0),"ABAIXO DO MINIMO","OK"))</f>
        <v/>
      </c>
    </row>
    <row r="488">
      <c r="B488">
        <f>IFERROR(VLOOKUP(A488,Produtos!A:B,2,FALSE),"")</f>
        <v/>
      </c>
      <c r="D488" s="10">
        <f>IFERROR(INDEX(Lotes!$E:$E,MATCH(1,(Lotes!$A:$A=A488)*(Lotes!$C:$C=C488),0)),"")</f>
        <v/>
      </c>
      <c r="E488" s="14">
        <f>IF(D488="","",D488-TODAY())</f>
        <v/>
      </c>
      <c r="F488">
        <f>IF(D488="","",IF(E488&lt;0,"VENCIDO",IF(E488&lt;=30,"VENCE EM &lt;= 30 DIAS",IF(E488&lt;=60,"ATENCAO (31-60 DIAS)","OK"))))</f>
        <v/>
      </c>
      <c r="G488" s="14">
        <f>SUMIFS(Lancamentos!$G:$G,Lancamentos!$C:$C,$A488,Lancamentos!$E:$E,$C488,Lancamentos!$B:$B,"ENTRADA")</f>
        <v/>
      </c>
      <c r="H488" s="14">
        <f>SUMIFS(Lancamentos!$G:$G,Lancamentos!$C:$C,$A488,Lancamentos!$E:$E,$C488,Lancamentos!$B:$B,"SAIDA_USO")</f>
        <v/>
      </c>
      <c r="I488" s="14">
        <f>SUMIFS(Lancamentos!$G:$G,Lancamentos!$C:$C,$A488,Lancamentos!$E:$E,$C488,Lancamentos!$B:$B,"SAIDA_DESCARTE")</f>
        <v/>
      </c>
      <c r="J488" s="14">
        <f>G488-H488-I488</f>
        <v/>
      </c>
      <c r="K488">
        <f>IF(A488="","",IF(J488&lt;=IFERROR(VLOOKUP(A488,Produtos!$A:$E,5,FALSE),0),"ABAIXO DO MINIMO","OK"))</f>
        <v/>
      </c>
    </row>
    <row r="489">
      <c r="B489">
        <f>IFERROR(VLOOKUP(A489,Produtos!A:B,2,FALSE),"")</f>
        <v/>
      </c>
      <c r="D489" s="10">
        <f>IFERROR(INDEX(Lotes!$E:$E,MATCH(1,(Lotes!$A:$A=A489)*(Lotes!$C:$C=C489),0)),"")</f>
        <v/>
      </c>
      <c r="E489" s="14">
        <f>IF(D489="","",D489-TODAY())</f>
        <v/>
      </c>
      <c r="F489">
        <f>IF(D489="","",IF(E489&lt;0,"VENCIDO",IF(E489&lt;=30,"VENCE EM &lt;= 30 DIAS",IF(E489&lt;=60,"ATENCAO (31-60 DIAS)","OK"))))</f>
        <v/>
      </c>
      <c r="G489" s="14">
        <f>SUMIFS(Lancamentos!$G:$G,Lancamentos!$C:$C,$A489,Lancamentos!$E:$E,$C489,Lancamentos!$B:$B,"ENTRADA")</f>
        <v/>
      </c>
      <c r="H489" s="14">
        <f>SUMIFS(Lancamentos!$G:$G,Lancamentos!$C:$C,$A489,Lancamentos!$E:$E,$C489,Lancamentos!$B:$B,"SAIDA_USO")</f>
        <v/>
      </c>
      <c r="I489" s="14">
        <f>SUMIFS(Lancamentos!$G:$G,Lancamentos!$C:$C,$A489,Lancamentos!$E:$E,$C489,Lancamentos!$B:$B,"SAIDA_DESCARTE")</f>
        <v/>
      </c>
      <c r="J489" s="14">
        <f>G489-H489-I489</f>
        <v/>
      </c>
      <c r="K489">
        <f>IF(A489="","",IF(J489&lt;=IFERROR(VLOOKUP(A489,Produtos!$A:$E,5,FALSE),0),"ABAIXO DO MINIMO","OK"))</f>
        <v/>
      </c>
    </row>
    <row r="490">
      <c r="B490">
        <f>IFERROR(VLOOKUP(A490,Produtos!A:B,2,FALSE),"")</f>
        <v/>
      </c>
      <c r="D490" s="10">
        <f>IFERROR(INDEX(Lotes!$E:$E,MATCH(1,(Lotes!$A:$A=A490)*(Lotes!$C:$C=C490),0)),"")</f>
        <v/>
      </c>
      <c r="E490" s="14">
        <f>IF(D490="","",D490-TODAY())</f>
        <v/>
      </c>
      <c r="F490">
        <f>IF(D490="","",IF(E490&lt;0,"VENCIDO",IF(E490&lt;=30,"VENCE EM &lt;= 30 DIAS",IF(E490&lt;=60,"ATENCAO (31-60 DIAS)","OK"))))</f>
        <v/>
      </c>
      <c r="G490" s="14">
        <f>SUMIFS(Lancamentos!$G:$G,Lancamentos!$C:$C,$A490,Lancamentos!$E:$E,$C490,Lancamentos!$B:$B,"ENTRADA")</f>
        <v/>
      </c>
      <c r="H490" s="14">
        <f>SUMIFS(Lancamentos!$G:$G,Lancamentos!$C:$C,$A490,Lancamentos!$E:$E,$C490,Lancamentos!$B:$B,"SAIDA_USO")</f>
        <v/>
      </c>
      <c r="I490" s="14">
        <f>SUMIFS(Lancamentos!$G:$G,Lancamentos!$C:$C,$A490,Lancamentos!$E:$E,$C490,Lancamentos!$B:$B,"SAIDA_DESCARTE")</f>
        <v/>
      </c>
      <c r="J490" s="14">
        <f>G490-H490-I490</f>
        <v/>
      </c>
      <c r="K490">
        <f>IF(A490="","",IF(J490&lt;=IFERROR(VLOOKUP(A490,Produtos!$A:$E,5,FALSE),0),"ABAIXO DO MINIMO","OK"))</f>
        <v/>
      </c>
    </row>
    <row r="491">
      <c r="B491">
        <f>IFERROR(VLOOKUP(A491,Produtos!A:B,2,FALSE),"")</f>
        <v/>
      </c>
      <c r="D491" s="10">
        <f>IFERROR(INDEX(Lotes!$E:$E,MATCH(1,(Lotes!$A:$A=A491)*(Lotes!$C:$C=C491),0)),"")</f>
        <v/>
      </c>
      <c r="E491" s="14">
        <f>IF(D491="","",D491-TODAY())</f>
        <v/>
      </c>
      <c r="F491">
        <f>IF(D491="","",IF(E491&lt;0,"VENCIDO",IF(E491&lt;=30,"VENCE EM &lt;= 30 DIAS",IF(E491&lt;=60,"ATENCAO (31-60 DIAS)","OK"))))</f>
        <v/>
      </c>
      <c r="G491" s="14">
        <f>SUMIFS(Lancamentos!$G:$G,Lancamentos!$C:$C,$A491,Lancamentos!$E:$E,$C491,Lancamentos!$B:$B,"ENTRADA")</f>
        <v/>
      </c>
      <c r="H491" s="14">
        <f>SUMIFS(Lancamentos!$G:$G,Lancamentos!$C:$C,$A491,Lancamentos!$E:$E,$C491,Lancamentos!$B:$B,"SAIDA_USO")</f>
        <v/>
      </c>
      <c r="I491" s="14">
        <f>SUMIFS(Lancamentos!$G:$G,Lancamentos!$C:$C,$A491,Lancamentos!$E:$E,$C491,Lancamentos!$B:$B,"SAIDA_DESCARTE")</f>
        <v/>
      </c>
      <c r="J491" s="14">
        <f>G491-H491-I491</f>
        <v/>
      </c>
      <c r="K491">
        <f>IF(A491="","",IF(J491&lt;=IFERROR(VLOOKUP(A491,Produtos!$A:$E,5,FALSE),0),"ABAIXO DO MINIMO","OK"))</f>
        <v/>
      </c>
    </row>
    <row r="492">
      <c r="B492">
        <f>IFERROR(VLOOKUP(A492,Produtos!A:B,2,FALSE),"")</f>
        <v/>
      </c>
      <c r="D492" s="10">
        <f>IFERROR(INDEX(Lotes!$E:$E,MATCH(1,(Lotes!$A:$A=A492)*(Lotes!$C:$C=C492),0)),"")</f>
        <v/>
      </c>
      <c r="E492" s="14">
        <f>IF(D492="","",D492-TODAY())</f>
        <v/>
      </c>
      <c r="F492">
        <f>IF(D492="","",IF(E492&lt;0,"VENCIDO",IF(E492&lt;=30,"VENCE EM &lt;= 30 DIAS",IF(E492&lt;=60,"ATENCAO (31-60 DIAS)","OK"))))</f>
        <v/>
      </c>
      <c r="G492" s="14">
        <f>SUMIFS(Lancamentos!$G:$G,Lancamentos!$C:$C,$A492,Lancamentos!$E:$E,$C492,Lancamentos!$B:$B,"ENTRADA")</f>
        <v/>
      </c>
      <c r="H492" s="14">
        <f>SUMIFS(Lancamentos!$G:$G,Lancamentos!$C:$C,$A492,Lancamentos!$E:$E,$C492,Lancamentos!$B:$B,"SAIDA_USO")</f>
        <v/>
      </c>
      <c r="I492" s="14">
        <f>SUMIFS(Lancamentos!$G:$G,Lancamentos!$C:$C,$A492,Lancamentos!$E:$E,$C492,Lancamentos!$B:$B,"SAIDA_DESCARTE")</f>
        <v/>
      </c>
      <c r="J492" s="14">
        <f>G492-H492-I492</f>
        <v/>
      </c>
      <c r="K492">
        <f>IF(A492="","",IF(J492&lt;=IFERROR(VLOOKUP(A492,Produtos!$A:$E,5,FALSE),0),"ABAIXO DO MINIMO","OK"))</f>
        <v/>
      </c>
    </row>
    <row r="493">
      <c r="B493">
        <f>IFERROR(VLOOKUP(A493,Produtos!A:B,2,FALSE),"")</f>
        <v/>
      </c>
      <c r="D493" s="10">
        <f>IFERROR(INDEX(Lotes!$E:$E,MATCH(1,(Lotes!$A:$A=A493)*(Lotes!$C:$C=C493),0)),"")</f>
        <v/>
      </c>
      <c r="E493" s="14">
        <f>IF(D493="","",D493-TODAY())</f>
        <v/>
      </c>
      <c r="F493">
        <f>IF(D493="","",IF(E493&lt;0,"VENCIDO",IF(E493&lt;=30,"VENCE EM &lt;= 30 DIAS",IF(E493&lt;=60,"ATENCAO (31-60 DIAS)","OK"))))</f>
        <v/>
      </c>
      <c r="G493" s="14">
        <f>SUMIFS(Lancamentos!$G:$G,Lancamentos!$C:$C,$A493,Lancamentos!$E:$E,$C493,Lancamentos!$B:$B,"ENTRADA")</f>
        <v/>
      </c>
      <c r="H493" s="14">
        <f>SUMIFS(Lancamentos!$G:$G,Lancamentos!$C:$C,$A493,Lancamentos!$E:$E,$C493,Lancamentos!$B:$B,"SAIDA_USO")</f>
        <v/>
      </c>
      <c r="I493" s="14">
        <f>SUMIFS(Lancamentos!$G:$G,Lancamentos!$C:$C,$A493,Lancamentos!$E:$E,$C493,Lancamentos!$B:$B,"SAIDA_DESCARTE")</f>
        <v/>
      </c>
      <c r="J493" s="14">
        <f>G493-H493-I493</f>
        <v/>
      </c>
      <c r="K493">
        <f>IF(A493="","",IF(J493&lt;=IFERROR(VLOOKUP(A493,Produtos!$A:$E,5,FALSE),0),"ABAIXO DO MINIMO","OK"))</f>
        <v/>
      </c>
    </row>
    <row r="494">
      <c r="B494">
        <f>IFERROR(VLOOKUP(A494,Produtos!A:B,2,FALSE),"")</f>
        <v/>
      </c>
      <c r="D494" s="10">
        <f>IFERROR(INDEX(Lotes!$E:$E,MATCH(1,(Lotes!$A:$A=A494)*(Lotes!$C:$C=C494),0)),"")</f>
        <v/>
      </c>
      <c r="E494" s="14">
        <f>IF(D494="","",D494-TODAY())</f>
        <v/>
      </c>
      <c r="F494">
        <f>IF(D494="","",IF(E494&lt;0,"VENCIDO",IF(E494&lt;=30,"VENCE EM &lt;= 30 DIAS",IF(E494&lt;=60,"ATENCAO (31-60 DIAS)","OK"))))</f>
        <v/>
      </c>
      <c r="G494" s="14">
        <f>SUMIFS(Lancamentos!$G:$G,Lancamentos!$C:$C,$A494,Lancamentos!$E:$E,$C494,Lancamentos!$B:$B,"ENTRADA")</f>
        <v/>
      </c>
      <c r="H494" s="14">
        <f>SUMIFS(Lancamentos!$G:$G,Lancamentos!$C:$C,$A494,Lancamentos!$E:$E,$C494,Lancamentos!$B:$B,"SAIDA_USO")</f>
        <v/>
      </c>
      <c r="I494" s="14">
        <f>SUMIFS(Lancamentos!$G:$G,Lancamentos!$C:$C,$A494,Lancamentos!$E:$E,$C494,Lancamentos!$B:$B,"SAIDA_DESCARTE")</f>
        <v/>
      </c>
      <c r="J494" s="14">
        <f>G494-H494-I494</f>
        <v/>
      </c>
      <c r="K494">
        <f>IF(A494="","",IF(J494&lt;=IFERROR(VLOOKUP(A494,Produtos!$A:$E,5,FALSE),0),"ABAIXO DO MINIMO","OK"))</f>
        <v/>
      </c>
    </row>
    <row r="495">
      <c r="B495">
        <f>IFERROR(VLOOKUP(A495,Produtos!A:B,2,FALSE),"")</f>
        <v/>
      </c>
      <c r="D495" s="10">
        <f>IFERROR(INDEX(Lotes!$E:$E,MATCH(1,(Lotes!$A:$A=A495)*(Lotes!$C:$C=C495),0)),"")</f>
        <v/>
      </c>
      <c r="E495" s="14">
        <f>IF(D495="","",D495-TODAY())</f>
        <v/>
      </c>
      <c r="F495">
        <f>IF(D495="","",IF(E495&lt;0,"VENCIDO",IF(E495&lt;=30,"VENCE EM &lt;= 30 DIAS",IF(E495&lt;=60,"ATENCAO (31-60 DIAS)","OK"))))</f>
        <v/>
      </c>
      <c r="G495" s="14">
        <f>SUMIFS(Lancamentos!$G:$G,Lancamentos!$C:$C,$A495,Lancamentos!$E:$E,$C495,Lancamentos!$B:$B,"ENTRADA")</f>
        <v/>
      </c>
      <c r="H495" s="14">
        <f>SUMIFS(Lancamentos!$G:$G,Lancamentos!$C:$C,$A495,Lancamentos!$E:$E,$C495,Lancamentos!$B:$B,"SAIDA_USO")</f>
        <v/>
      </c>
      <c r="I495" s="14">
        <f>SUMIFS(Lancamentos!$G:$G,Lancamentos!$C:$C,$A495,Lancamentos!$E:$E,$C495,Lancamentos!$B:$B,"SAIDA_DESCARTE")</f>
        <v/>
      </c>
      <c r="J495" s="14">
        <f>G495-H495-I495</f>
        <v/>
      </c>
      <c r="K495">
        <f>IF(A495="","",IF(J495&lt;=IFERROR(VLOOKUP(A495,Produtos!$A:$E,5,FALSE),0),"ABAIXO DO MINIMO","OK"))</f>
        <v/>
      </c>
    </row>
    <row r="496">
      <c r="B496">
        <f>IFERROR(VLOOKUP(A496,Produtos!A:B,2,FALSE),"")</f>
        <v/>
      </c>
      <c r="D496" s="10">
        <f>IFERROR(INDEX(Lotes!$E:$E,MATCH(1,(Lotes!$A:$A=A496)*(Lotes!$C:$C=C496),0)),"")</f>
        <v/>
      </c>
      <c r="E496" s="14">
        <f>IF(D496="","",D496-TODAY())</f>
        <v/>
      </c>
      <c r="F496">
        <f>IF(D496="","",IF(E496&lt;0,"VENCIDO",IF(E496&lt;=30,"VENCE EM &lt;= 30 DIAS",IF(E496&lt;=60,"ATENCAO (31-60 DIAS)","OK"))))</f>
        <v/>
      </c>
      <c r="G496" s="14">
        <f>SUMIFS(Lancamentos!$G:$G,Lancamentos!$C:$C,$A496,Lancamentos!$E:$E,$C496,Lancamentos!$B:$B,"ENTRADA")</f>
        <v/>
      </c>
      <c r="H496" s="14">
        <f>SUMIFS(Lancamentos!$G:$G,Lancamentos!$C:$C,$A496,Lancamentos!$E:$E,$C496,Lancamentos!$B:$B,"SAIDA_USO")</f>
        <v/>
      </c>
      <c r="I496" s="14">
        <f>SUMIFS(Lancamentos!$G:$G,Lancamentos!$C:$C,$A496,Lancamentos!$E:$E,$C496,Lancamentos!$B:$B,"SAIDA_DESCARTE")</f>
        <v/>
      </c>
      <c r="J496" s="14">
        <f>G496-H496-I496</f>
        <v/>
      </c>
      <c r="K496">
        <f>IF(A496="","",IF(J496&lt;=IFERROR(VLOOKUP(A496,Produtos!$A:$E,5,FALSE),0),"ABAIXO DO MINIMO","OK"))</f>
        <v/>
      </c>
    </row>
    <row r="497">
      <c r="B497">
        <f>IFERROR(VLOOKUP(A497,Produtos!A:B,2,FALSE),"")</f>
        <v/>
      </c>
      <c r="D497" s="10">
        <f>IFERROR(INDEX(Lotes!$E:$E,MATCH(1,(Lotes!$A:$A=A497)*(Lotes!$C:$C=C497),0)),"")</f>
        <v/>
      </c>
      <c r="E497" s="14">
        <f>IF(D497="","",D497-TODAY())</f>
        <v/>
      </c>
      <c r="F497">
        <f>IF(D497="","",IF(E497&lt;0,"VENCIDO",IF(E497&lt;=30,"VENCE EM &lt;= 30 DIAS",IF(E497&lt;=60,"ATENCAO (31-60 DIAS)","OK"))))</f>
        <v/>
      </c>
      <c r="G497" s="14">
        <f>SUMIFS(Lancamentos!$G:$G,Lancamentos!$C:$C,$A497,Lancamentos!$E:$E,$C497,Lancamentos!$B:$B,"ENTRADA")</f>
        <v/>
      </c>
      <c r="H497" s="14">
        <f>SUMIFS(Lancamentos!$G:$G,Lancamentos!$C:$C,$A497,Lancamentos!$E:$E,$C497,Lancamentos!$B:$B,"SAIDA_USO")</f>
        <v/>
      </c>
      <c r="I497" s="14">
        <f>SUMIFS(Lancamentos!$G:$G,Lancamentos!$C:$C,$A497,Lancamentos!$E:$E,$C497,Lancamentos!$B:$B,"SAIDA_DESCARTE")</f>
        <v/>
      </c>
      <c r="J497" s="14">
        <f>G497-H497-I497</f>
        <v/>
      </c>
      <c r="K497">
        <f>IF(A497="","",IF(J497&lt;=IFERROR(VLOOKUP(A497,Produtos!$A:$E,5,FALSE),0),"ABAIXO DO MINIMO","OK"))</f>
        <v/>
      </c>
    </row>
    <row r="498">
      <c r="B498">
        <f>IFERROR(VLOOKUP(A498,Produtos!A:B,2,FALSE),"")</f>
        <v/>
      </c>
      <c r="D498" s="10">
        <f>IFERROR(INDEX(Lotes!$E:$E,MATCH(1,(Lotes!$A:$A=A498)*(Lotes!$C:$C=C498),0)),"")</f>
        <v/>
      </c>
      <c r="E498" s="14">
        <f>IF(D498="","",D498-TODAY())</f>
        <v/>
      </c>
      <c r="F498">
        <f>IF(D498="","",IF(E498&lt;0,"VENCIDO",IF(E498&lt;=30,"VENCE EM &lt;= 30 DIAS",IF(E498&lt;=60,"ATENCAO (31-60 DIAS)","OK"))))</f>
        <v/>
      </c>
      <c r="G498" s="14">
        <f>SUMIFS(Lancamentos!$G:$G,Lancamentos!$C:$C,$A498,Lancamentos!$E:$E,$C498,Lancamentos!$B:$B,"ENTRADA")</f>
        <v/>
      </c>
      <c r="H498" s="14">
        <f>SUMIFS(Lancamentos!$G:$G,Lancamentos!$C:$C,$A498,Lancamentos!$E:$E,$C498,Lancamentos!$B:$B,"SAIDA_USO")</f>
        <v/>
      </c>
      <c r="I498" s="14">
        <f>SUMIFS(Lancamentos!$G:$G,Lancamentos!$C:$C,$A498,Lancamentos!$E:$E,$C498,Lancamentos!$B:$B,"SAIDA_DESCARTE")</f>
        <v/>
      </c>
      <c r="J498" s="14">
        <f>G498-H498-I498</f>
        <v/>
      </c>
      <c r="K498">
        <f>IF(A498="","",IF(J498&lt;=IFERROR(VLOOKUP(A498,Produtos!$A:$E,5,FALSE),0),"ABAIXO DO MINIMO","OK"))</f>
        <v/>
      </c>
    </row>
    <row r="499">
      <c r="B499">
        <f>IFERROR(VLOOKUP(A499,Produtos!A:B,2,FALSE),"")</f>
        <v/>
      </c>
      <c r="D499" s="10">
        <f>IFERROR(INDEX(Lotes!$E:$E,MATCH(1,(Lotes!$A:$A=A499)*(Lotes!$C:$C=C499),0)),"")</f>
        <v/>
      </c>
      <c r="E499" s="14">
        <f>IF(D499="","",D499-TODAY())</f>
        <v/>
      </c>
      <c r="F499">
        <f>IF(D499="","",IF(E499&lt;0,"VENCIDO",IF(E499&lt;=30,"VENCE EM &lt;= 30 DIAS",IF(E499&lt;=60,"ATENCAO (31-60 DIAS)","OK"))))</f>
        <v/>
      </c>
      <c r="G499" s="14">
        <f>SUMIFS(Lancamentos!$G:$G,Lancamentos!$C:$C,$A499,Lancamentos!$E:$E,$C499,Lancamentos!$B:$B,"ENTRADA")</f>
        <v/>
      </c>
      <c r="H499" s="14">
        <f>SUMIFS(Lancamentos!$G:$G,Lancamentos!$C:$C,$A499,Lancamentos!$E:$E,$C499,Lancamentos!$B:$B,"SAIDA_USO")</f>
        <v/>
      </c>
      <c r="I499" s="14">
        <f>SUMIFS(Lancamentos!$G:$G,Lancamentos!$C:$C,$A499,Lancamentos!$E:$E,$C499,Lancamentos!$B:$B,"SAIDA_DESCARTE")</f>
        <v/>
      </c>
      <c r="J499" s="14">
        <f>G499-H499-I499</f>
        <v/>
      </c>
      <c r="K499">
        <f>IF(A499="","",IF(J499&lt;=IFERROR(VLOOKUP(A499,Produtos!$A:$E,5,FALSE),0),"ABAIXO DO MINIMO","OK"))</f>
        <v/>
      </c>
    </row>
    <row r="500">
      <c r="B500">
        <f>IFERROR(VLOOKUP(A500,Produtos!A:B,2,FALSE),"")</f>
        <v/>
      </c>
      <c r="D500" s="10">
        <f>IFERROR(INDEX(Lotes!$E:$E,MATCH(1,(Lotes!$A:$A=A500)*(Lotes!$C:$C=C500),0)),"")</f>
        <v/>
      </c>
      <c r="E500" s="14">
        <f>IF(D500="","",D500-TODAY())</f>
        <v/>
      </c>
      <c r="F500">
        <f>IF(D500="","",IF(E500&lt;0,"VENCIDO",IF(E500&lt;=30,"VENCE EM &lt;= 30 DIAS",IF(E500&lt;=60,"ATENCAO (31-60 DIAS)","OK"))))</f>
        <v/>
      </c>
      <c r="G500" s="14">
        <f>SUMIFS(Lancamentos!$G:$G,Lancamentos!$C:$C,$A500,Lancamentos!$E:$E,$C500,Lancamentos!$B:$B,"ENTRADA")</f>
        <v/>
      </c>
      <c r="H500" s="14">
        <f>SUMIFS(Lancamentos!$G:$G,Lancamentos!$C:$C,$A500,Lancamentos!$E:$E,$C500,Lancamentos!$B:$B,"SAIDA_USO")</f>
        <v/>
      </c>
      <c r="I500" s="14">
        <f>SUMIFS(Lancamentos!$G:$G,Lancamentos!$C:$C,$A500,Lancamentos!$E:$E,$C500,Lancamentos!$B:$B,"SAIDA_DESCARTE")</f>
        <v/>
      </c>
      <c r="J500" s="14">
        <f>G500-H500-I500</f>
        <v/>
      </c>
      <c r="K500">
        <f>IF(A500="","",IF(J500&lt;=IFERROR(VLOOKUP(A500,Produtos!$A:$E,5,FALSE),0),"ABAIXO DO MINIMO","OK"))</f>
        <v/>
      </c>
    </row>
    <row r="501">
      <c r="B501">
        <f>IFERROR(VLOOKUP(A501,Produtos!A:B,2,FALSE),"")</f>
        <v/>
      </c>
      <c r="D501" s="10">
        <f>IFERROR(INDEX(Lotes!$E:$E,MATCH(1,(Lotes!$A:$A=A501)*(Lotes!$C:$C=C501),0)),"")</f>
        <v/>
      </c>
      <c r="E501" s="14">
        <f>IF(D501="","",D501-TODAY())</f>
        <v/>
      </c>
      <c r="F501">
        <f>IF(D501="","",IF(E501&lt;0,"VENCIDO",IF(E501&lt;=30,"VENCE EM &lt;= 30 DIAS",IF(E501&lt;=60,"ATENCAO (31-60 DIAS)","OK"))))</f>
        <v/>
      </c>
      <c r="G501" s="14">
        <f>SUMIFS(Lancamentos!$G:$G,Lancamentos!$C:$C,$A501,Lancamentos!$E:$E,$C501,Lancamentos!$B:$B,"ENTRADA")</f>
        <v/>
      </c>
      <c r="H501" s="14">
        <f>SUMIFS(Lancamentos!$G:$G,Lancamentos!$C:$C,$A501,Lancamentos!$E:$E,$C501,Lancamentos!$B:$B,"SAIDA_USO")</f>
        <v/>
      </c>
      <c r="I501" s="14">
        <f>SUMIFS(Lancamentos!$G:$G,Lancamentos!$C:$C,$A501,Lancamentos!$E:$E,$C501,Lancamentos!$B:$B,"SAIDA_DESCARTE")</f>
        <v/>
      </c>
      <c r="J501" s="14">
        <f>G501-H501-I501</f>
        <v/>
      </c>
      <c r="K501">
        <f>IF(A501="","",IF(J501&lt;=IFERROR(VLOOKUP(A501,Produtos!$A:$E,5,FALSE),0),"ABAIXO DO MINIMO","OK"))</f>
        <v/>
      </c>
    </row>
    <row r="502">
      <c r="B502">
        <f>IFERROR(VLOOKUP(A502,Produtos!A:B,2,FALSE),"")</f>
        <v/>
      </c>
      <c r="D502" s="10">
        <f>IFERROR(INDEX(Lotes!$E:$E,MATCH(1,(Lotes!$A:$A=A502)*(Lotes!$C:$C=C502),0)),"")</f>
        <v/>
      </c>
      <c r="E502" s="14">
        <f>IF(D502="","",D502-TODAY())</f>
        <v/>
      </c>
      <c r="F502">
        <f>IF(D502="","",IF(E502&lt;0,"VENCIDO",IF(E502&lt;=30,"VENCE EM &lt;= 30 DIAS",IF(E502&lt;=60,"ATENCAO (31-60 DIAS)","OK"))))</f>
        <v/>
      </c>
      <c r="G502" s="14">
        <f>SUMIFS(Lancamentos!$G:$G,Lancamentos!$C:$C,$A502,Lancamentos!$E:$E,$C502,Lancamentos!$B:$B,"ENTRADA")</f>
        <v/>
      </c>
      <c r="H502" s="14">
        <f>SUMIFS(Lancamentos!$G:$G,Lancamentos!$C:$C,$A502,Lancamentos!$E:$E,$C502,Lancamentos!$B:$B,"SAIDA_USO")</f>
        <v/>
      </c>
      <c r="I502" s="14">
        <f>SUMIFS(Lancamentos!$G:$G,Lancamentos!$C:$C,$A502,Lancamentos!$E:$E,$C502,Lancamentos!$B:$B,"SAIDA_DESCARTE")</f>
        <v/>
      </c>
      <c r="J502" s="14">
        <f>G502-H502-I502</f>
        <v/>
      </c>
      <c r="K502">
        <f>IF(A502="","",IF(J502&lt;=IFERROR(VLOOKUP(A502,Produtos!$A:$E,5,FALSE),0),"ABAIXO DO MINIMO","OK"))</f>
        <v/>
      </c>
    </row>
    <row r="503">
      <c r="B503">
        <f>IFERROR(VLOOKUP(A503,Produtos!A:B,2,FALSE),"")</f>
        <v/>
      </c>
      <c r="D503" s="10">
        <f>IFERROR(INDEX(Lotes!$E:$E,MATCH(1,(Lotes!$A:$A=A503)*(Lotes!$C:$C=C503),0)),"")</f>
        <v/>
      </c>
      <c r="E503" s="14">
        <f>IF(D503="","",D503-TODAY())</f>
        <v/>
      </c>
      <c r="F503">
        <f>IF(D503="","",IF(E503&lt;0,"VENCIDO",IF(E503&lt;=30,"VENCE EM &lt;= 30 DIAS",IF(E503&lt;=60,"ATENCAO (31-60 DIAS)","OK"))))</f>
        <v/>
      </c>
      <c r="G503" s="14">
        <f>SUMIFS(Lancamentos!$G:$G,Lancamentos!$C:$C,$A503,Lancamentos!$E:$E,$C503,Lancamentos!$B:$B,"ENTRADA")</f>
        <v/>
      </c>
      <c r="H503" s="14">
        <f>SUMIFS(Lancamentos!$G:$G,Lancamentos!$C:$C,$A503,Lancamentos!$E:$E,$C503,Lancamentos!$B:$B,"SAIDA_USO")</f>
        <v/>
      </c>
      <c r="I503" s="14">
        <f>SUMIFS(Lancamentos!$G:$G,Lancamentos!$C:$C,$A503,Lancamentos!$E:$E,$C503,Lancamentos!$B:$B,"SAIDA_DESCARTE")</f>
        <v/>
      </c>
      <c r="J503" s="14">
        <f>G503-H503-I503</f>
        <v/>
      </c>
      <c r="K503">
        <f>IF(A503="","",IF(J503&lt;=IFERROR(VLOOKUP(A503,Produtos!$A:$E,5,FALSE),0),"ABAIXO DO MINIMO","OK"))</f>
        <v/>
      </c>
    </row>
    <row r="504">
      <c r="B504">
        <f>IFERROR(VLOOKUP(A504,Produtos!A:B,2,FALSE),"")</f>
        <v/>
      </c>
      <c r="D504" s="10">
        <f>IFERROR(INDEX(Lotes!$E:$E,MATCH(1,(Lotes!$A:$A=A504)*(Lotes!$C:$C=C504),0)),"")</f>
        <v/>
      </c>
      <c r="E504" s="14">
        <f>IF(D504="","",D504-TODAY())</f>
        <v/>
      </c>
      <c r="F504">
        <f>IF(D504="","",IF(E504&lt;0,"VENCIDO",IF(E504&lt;=30,"VENCE EM &lt;= 30 DIAS",IF(E504&lt;=60,"ATENCAO (31-60 DIAS)","OK"))))</f>
        <v/>
      </c>
      <c r="G504" s="14">
        <f>SUMIFS(Lancamentos!$G:$G,Lancamentos!$C:$C,$A504,Lancamentos!$E:$E,$C504,Lancamentos!$B:$B,"ENTRADA")</f>
        <v/>
      </c>
      <c r="H504" s="14">
        <f>SUMIFS(Lancamentos!$G:$G,Lancamentos!$C:$C,$A504,Lancamentos!$E:$E,$C504,Lancamentos!$B:$B,"SAIDA_USO")</f>
        <v/>
      </c>
      <c r="I504" s="14">
        <f>SUMIFS(Lancamentos!$G:$G,Lancamentos!$C:$C,$A504,Lancamentos!$E:$E,$C504,Lancamentos!$B:$B,"SAIDA_DESCARTE")</f>
        <v/>
      </c>
      <c r="J504" s="14">
        <f>G504-H504-I504</f>
        <v/>
      </c>
      <c r="K504">
        <f>IF(A504="","",IF(J504&lt;=IFERROR(VLOOKUP(A504,Produtos!$A:$E,5,FALSE),0),"ABAIXO DO MINIMO","OK"))</f>
        <v/>
      </c>
    </row>
    <row r="505">
      <c r="B505">
        <f>IFERROR(VLOOKUP(A505,Produtos!A:B,2,FALSE),"")</f>
        <v/>
      </c>
      <c r="D505" s="10">
        <f>IFERROR(INDEX(Lotes!$E:$E,MATCH(1,(Lotes!$A:$A=A505)*(Lotes!$C:$C=C505),0)),"")</f>
        <v/>
      </c>
      <c r="E505" s="14">
        <f>IF(D505="","",D505-TODAY())</f>
        <v/>
      </c>
      <c r="F505">
        <f>IF(D505="","",IF(E505&lt;0,"VENCIDO",IF(E505&lt;=30,"VENCE EM &lt;= 30 DIAS",IF(E505&lt;=60,"ATENCAO (31-60 DIAS)","OK"))))</f>
        <v/>
      </c>
      <c r="G505" s="14">
        <f>SUMIFS(Lancamentos!$G:$G,Lancamentos!$C:$C,$A505,Lancamentos!$E:$E,$C505,Lancamentos!$B:$B,"ENTRADA")</f>
        <v/>
      </c>
      <c r="H505" s="14">
        <f>SUMIFS(Lancamentos!$G:$G,Lancamentos!$C:$C,$A505,Lancamentos!$E:$E,$C505,Lancamentos!$B:$B,"SAIDA_USO")</f>
        <v/>
      </c>
      <c r="I505" s="14">
        <f>SUMIFS(Lancamentos!$G:$G,Lancamentos!$C:$C,$A505,Lancamentos!$E:$E,$C505,Lancamentos!$B:$B,"SAIDA_DESCARTE")</f>
        <v/>
      </c>
      <c r="J505" s="14">
        <f>G505-H505-I505</f>
        <v/>
      </c>
      <c r="K505">
        <f>IF(A505="","",IF(J505&lt;=IFERROR(VLOOKUP(A505,Produtos!$A:$E,5,FALSE),0),"ABAIXO DO MINIMO","OK"))</f>
        <v/>
      </c>
    </row>
    <row r="506">
      <c r="B506">
        <f>IFERROR(VLOOKUP(A506,Produtos!A:B,2,FALSE),"")</f>
        <v/>
      </c>
      <c r="D506" s="10">
        <f>IFERROR(INDEX(Lotes!$E:$E,MATCH(1,(Lotes!$A:$A=A506)*(Lotes!$C:$C=C506),0)),"")</f>
        <v/>
      </c>
      <c r="E506" s="14">
        <f>IF(D506="","",D506-TODAY())</f>
        <v/>
      </c>
      <c r="F506">
        <f>IF(D506="","",IF(E506&lt;0,"VENCIDO",IF(E506&lt;=30,"VENCE EM &lt;= 30 DIAS",IF(E506&lt;=60,"ATENCAO (31-60 DIAS)","OK"))))</f>
        <v/>
      </c>
      <c r="G506" s="14">
        <f>SUMIFS(Lancamentos!$G:$G,Lancamentos!$C:$C,$A506,Lancamentos!$E:$E,$C506,Lancamentos!$B:$B,"ENTRADA")</f>
        <v/>
      </c>
      <c r="H506" s="14">
        <f>SUMIFS(Lancamentos!$G:$G,Lancamentos!$C:$C,$A506,Lancamentos!$E:$E,$C506,Lancamentos!$B:$B,"SAIDA_USO")</f>
        <v/>
      </c>
      <c r="I506" s="14">
        <f>SUMIFS(Lancamentos!$G:$G,Lancamentos!$C:$C,$A506,Lancamentos!$E:$E,$C506,Lancamentos!$B:$B,"SAIDA_DESCARTE")</f>
        <v/>
      </c>
      <c r="J506" s="14">
        <f>G506-H506-I506</f>
        <v/>
      </c>
      <c r="K506">
        <f>IF(A506="","",IF(J506&lt;=IFERROR(VLOOKUP(A506,Produtos!$A:$E,5,FALSE),0),"ABAIXO DO MINIMO","OK"))</f>
        <v/>
      </c>
    </row>
    <row r="507">
      <c r="B507">
        <f>IFERROR(VLOOKUP(A507,Produtos!A:B,2,FALSE),"")</f>
        <v/>
      </c>
      <c r="D507" s="10">
        <f>IFERROR(INDEX(Lotes!$E:$E,MATCH(1,(Lotes!$A:$A=A507)*(Lotes!$C:$C=C507),0)),"")</f>
        <v/>
      </c>
      <c r="E507" s="14">
        <f>IF(D507="","",D507-TODAY())</f>
        <v/>
      </c>
      <c r="F507">
        <f>IF(D507="","",IF(E507&lt;0,"VENCIDO",IF(E507&lt;=30,"VENCE EM &lt;= 30 DIAS",IF(E507&lt;=60,"ATENCAO (31-60 DIAS)","OK"))))</f>
        <v/>
      </c>
      <c r="G507" s="14">
        <f>SUMIFS(Lancamentos!$G:$G,Lancamentos!$C:$C,$A507,Lancamentos!$E:$E,$C507,Lancamentos!$B:$B,"ENTRADA")</f>
        <v/>
      </c>
      <c r="H507" s="14">
        <f>SUMIFS(Lancamentos!$G:$G,Lancamentos!$C:$C,$A507,Lancamentos!$E:$E,$C507,Lancamentos!$B:$B,"SAIDA_USO")</f>
        <v/>
      </c>
      <c r="I507" s="14">
        <f>SUMIFS(Lancamentos!$G:$G,Lancamentos!$C:$C,$A507,Lancamentos!$E:$E,$C507,Lancamentos!$B:$B,"SAIDA_DESCARTE")</f>
        <v/>
      </c>
      <c r="J507" s="14">
        <f>G507-H507-I507</f>
        <v/>
      </c>
      <c r="K507">
        <f>IF(A507="","",IF(J507&lt;=IFERROR(VLOOKUP(A507,Produtos!$A:$E,5,FALSE),0),"ABAIXO DO MINIMO","OK"))</f>
        <v/>
      </c>
    </row>
    <row r="508">
      <c r="B508">
        <f>IFERROR(VLOOKUP(A508,Produtos!A:B,2,FALSE),"")</f>
        <v/>
      </c>
      <c r="D508" s="10">
        <f>IFERROR(INDEX(Lotes!$E:$E,MATCH(1,(Lotes!$A:$A=A508)*(Lotes!$C:$C=C508),0)),"")</f>
        <v/>
      </c>
      <c r="E508" s="14">
        <f>IF(D508="","",D508-TODAY())</f>
        <v/>
      </c>
      <c r="F508">
        <f>IF(D508="","",IF(E508&lt;0,"VENCIDO",IF(E508&lt;=30,"VENCE EM &lt;= 30 DIAS",IF(E508&lt;=60,"ATENCAO (31-60 DIAS)","OK"))))</f>
        <v/>
      </c>
      <c r="G508" s="14">
        <f>SUMIFS(Lancamentos!$G:$G,Lancamentos!$C:$C,$A508,Lancamentos!$E:$E,$C508,Lancamentos!$B:$B,"ENTRADA")</f>
        <v/>
      </c>
      <c r="H508" s="14">
        <f>SUMIFS(Lancamentos!$G:$G,Lancamentos!$C:$C,$A508,Lancamentos!$E:$E,$C508,Lancamentos!$B:$B,"SAIDA_USO")</f>
        <v/>
      </c>
      <c r="I508" s="14">
        <f>SUMIFS(Lancamentos!$G:$G,Lancamentos!$C:$C,$A508,Lancamentos!$E:$E,$C508,Lancamentos!$B:$B,"SAIDA_DESCARTE")</f>
        <v/>
      </c>
      <c r="J508" s="14">
        <f>G508-H508-I508</f>
        <v/>
      </c>
      <c r="K508">
        <f>IF(A508="","",IF(J508&lt;=IFERROR(VLOOKUP(A508,Produtos!$A:$E,5,FALSE),0),"ABAIXO DO MINIMO","OK"))</f>
        <v/>
      </c>
    </row>
    <row r="509">
      <c r="B509">
        <f>IFERROR(VLOOKUP(A509,Produtos!A:B,2,FALSE),"")</f>
        <v/>
      </c>
      <c r="D509" s="10">
        <f>IFERROR(INDEX(Lotes!$E:$E,MATCH(1,(Lotes!$A:$A=A509)*(Lotes!$C:$C=C509),0)),"")</f>
        <v/>
      </c>
      <c r="E509" s="14">
        <f>IF(D509="","",D509-TODAY())</f>
        <v/>
      </c>
      <c r="F509">
        <f>IF(D509="","",IF(E509&lt;0,"VENCIDO",IF(E509&lt;=30,"VENCE EM &lt;= 30 DIAS",IF(E509&lt;=60,"ATENCAO (31-60 DIAS)","OK"))))</f>
        <v/>
      </c>
      <c r="G509" s="14">
        <f>SUMIFS(Lancamentos!$G:$G,Lancamentos!$C:$C,$A509,Lancamentos!$E:$E,$C509,Lancamentos!$B:$B,"ENTRADA")</f>
        <v/>
      </c>
      <c r="H509" s="14">
        <f>SUMIFS(Lancamentos!$G:$G,Lancamentos!$C:$C,$A509,Lancamentos!$E:$E,$C509,Lancamentos!$B:$B,"SAIDA_USO")</f>
        <v/>
      </c>
      <c r="I509" s="14">
        <f>SUMIFS(Lancamentos!$G:$G,Lancamentos!$C:$C,$A509,Lancamentos!$E:$E,$C509,Lancamentos!$B:$B,"SAIDA_DESCARTE")</f>
        <v/>
      </c>
      <c r="J509" s="14">
        <f>G509-H509-I509</f>
        <v/>
      </c>
      <c r="K509">
        <f>IF(A509="","",IF(J509&lt;=IFERROR(VLOOKUP(A509,Produtos!$A:$E,5,FALSE),0),"ABAIXO DO MINIMO","OK"))</f>
        <v/>
      </c>
    </row>
    <row r="510">
      <c r="B510">
        <f>IFERROR(VLOOKUP(A510,Produtos!A:B,2,FALSE),"")</f>
        <v/>
      </c>
      <c r="D510" s="10">
        <f>IFERROR(INDEX(Lotes!$E:$E,MATCH(1,(Lotes!$A:$A=A510)*(Lotes!$C:$C=C510),0)),"")</f>
        <v/>
      </c>
      <c r="E510" s="14">
        <f>IF(D510="","",D510-TODAY())</f>
        <v/>
      </c>
      <c r="F510">
        <f>IF(D510="","",IF(E510&lt;0,"VENCIDO",IF(E510&lt;=30,"VENCE EM &lt;= 30 DIAS",IF(E510&lt;=60,"ATENCAO (31-60 DIAS)","OK"))))</f>
        <v/>
      </c>
      <c r="G510" s="14">
        <f>SUMIFS(Lancamentos!$G:$G,Lancamentos!$C:$C,$A510,Lancamentos!$E:$E,$C510,Lancamentos!$B:$B,"ENTRADA")</f>
        <v/>
      </c>
      <c r="H510" s="14">
        <f>SUMIFS(Lancamentos!$G:$G,Lancamentos!$C:$C,$A510,Lancamentos!$E:$E,$C510,Lancamentos!$B:$B,"SAIDA_USO")</f>
        <v/>
      </c>
      <c r="I510" s="14">
        <f>SUMIFS(Lancamentos!$G:$G,Lancamentos!$C:$C,$A510,Lancamentos!$E:$E,$C510,Lancamentos!$B:$B,"SAIDA_DESCARTE")</f>
        <v/>
      </c>
      <c r="J510" s="14">
        <f>G510-H510-I510</f>
        <v/>
      </c>
      <c r="K510">
        <f>IF(A510="","",IF(J510&lt;=IFERROR(VLOOKUP(A510,Produtos!$A:$E,5,FALSE),0),"ABAIXO DO MINIMO","OK"))</f>
        <v/>
      </c>
    </row>
    <row r="511">
      <c r="B511">
        <f>IFERROR(VLOOKUP(A511,Produtos!A:B,2,FALSE),"")</f>
        <v/>
      </c>
      <c r="D511" s="10">
        <f>IFERROR(INDEX(Lotes!$E:$E,MATCH(1,(Lotes!$A:$A=A511)*(Lotes!$C:$C=C511),0)),"")</f>
        <v/>
      </c>
      <c r="E511" s="14">
        <f>IF(D511="","",D511-TODAY())</f>
        <v/>
      </c>
      <c r="F511">
        <f>IF(D511="","",IF(E511&lt;0,"VENCIDO",IF(E511&lt;=30,"VENCE EM &lt;= 30 DIAS",IF(E511&lt;=60,"ATENCAO (31-60 DIAS)","OK"))))</f>
        <v/>
      </c>
      <c r="G511" s="14">
        <f>SUMIFS(Lancamentos!$G:$G,Lancamentos!$C:$C,$A511,Lancamentos!$E:$E,$C511,Lancamentos!$B:$B,"ENTRADA")</f>
        <v/>
      </c>
      <c r="H511" s="14">
        <f>SUMIFS(Lancamentos!$G:$G,Lancamentos!$C:$C,$A511,Lancamentos!$E:$E,$C511,Lancamentos!$B:$B,"SAIDA_USO")</f>
        <v/>
      </c>
      <c r="I511" s="14">
        <f>SUMIFS(Lancamentos!$G:$G,Lancamentos!$C:$C,$A511,Lancamentos!$E:$E,$C511,Lancamentos!$B:$B,"SAIDA_DESCARTE")</f>
        <v/>
      </c>
      <c r="J511" s="14">
        <f>G511-H511-I511</f>
        <v/>
      </c>
      <c r="K511">
        <f>IF(A511="","",IF(J511&lt;=IFERROR(VLOOKUP(A511,Produtos!$A:$E,5,FALSE),0),"ABAIXO DO MINIMO","OK"))</f>
        <v/>
      </c>
    </row>
    <row r="512">
      <c r="B512">
        <f>IFERROR(VLOOKUP(A512,Produtos!A:B,2,FALSE),"")</f>
        <v/>
      </c>
      <c r="D512" s="10">
        <f>IFERROR(INDEX(Lotes!$E:$E,MATCH(1,(Lotes!$A:$A=A512)*(Lotes!$C:$C=C512),0)),"")</f>
        <v/>
      </c>
      <c r="E512" s="14">
        <f>IF(D512="","",D512-TODAY())</f>
        <v/>
      </c>
      <c r="F512">
        <f>IF(D512="","",IF(E512&lt;0,"VENCIDO",IF(E512&lt;=30,"VENCE EM &lt;= 30 DIAS",IF(E512&lt;=60,"ATENCAO (31-60 DIAS)","OK"))))</f>
        <v/>
      </c>
      <c r="G512" s="14">
        <f>SUMIFS(Lancamentos!$G:$G,Lancamentos!$C:$C,$A512,Lancamentos!$E:$E,$C512,Lancamentos!$B:$B,"ENTRADA")</f>
        <v/>
      </c>
      <c r="H512" s="14">
        <f>SUMIFS(Lancamentos!$G:$G,Lancamentos!$C:$C,$A512,Lancamentos!$E:$E,$C512,Lancamentos!$B:$B,"SAIDA_USO")</f>
        <v/>
      </c>
      <c r="I512" s="14">
        <f>SUMIFS(Lancamentos!$G:$G,Lancamentos!$C:$C,$A512,Lancamentos!$E:$E,$C512,Lancamentos!$B:$B,"SAIDA_DESCARTE")</f>
        <v/>
      </c>
      <c r="J512" s="14">
        <f>G512-H512-I512</f>
        <v/>
      </c>
      <c r="K512">
        <f>IF(A512="","",IF(J512&lt;=IFERROR(VLOOKUP(A512,Produtos!$A:$E,5,FALSE),0),"ABAIXO DO MINIMO","OK"))</f>
        <v/>
      </c>
    </row>
    <row r="513">
      <c r="B513">
        <f>IFERROR(VLOOKUP(A513,Produtos!A:B,2,FALSE),"")</f>
        <v/>
      </c>
      <c r="D513" s="10">
        <f>IFERROR(INDEX(Lotes!$E:$E,MATCH(1,(Lotes!$A:$A=A513)*(Lotes!$C:$C=C513),0)),"")</f>
        <v/>
      </c>
      <c r="E513" s="14">
        <f>IF(D513="","",D513-TODAY())</f>
        <v/>
      </c>
      <c r="F513">
        <f>IF(D513="","",IF(E513&lt;0,"VENCIDO",IF(E513&lt;=30,"VENCE EM &lt;= 30 DIAS",IF(E513&lt;=60,"ATENCAO (31-60 DIAS)","OK"))))</f>
        <v/>
      </c>
      <c r="G513" s="14">
        <f>SUMIFS(Lancamentos!$G:$G,Lancamentos!$C:$C,$A513,Lancamentos!$E:$E,$C513,Lancamentos!$B:$B,"ENTRADA")</f>
        <v/>
      </c>
      <c r="H513" s="14">
        <f>SUMIFS(Lancamentos!$G:$G,Lancamentos!$C:$C,$A513,Lancamentos!$E:$E,$C513,Lancamentos!$B:$B,"SAIDA_USO")</f>
        <v/>
      </c>
      <c r="I513" s="14">
        <f>SUMIFS(Lancamentos!$G:$G,Lancamentos!$C:$C,$A513,Lancamentos!$E:$E,$C513,Lancamentos!$B:$B,"SAIDA_DESCARTE")</f>
        <v/>
      </c>
      <c r="J513" s="14">
        <f>G513-H513-I513</f>
        <v/>
      </c>
      <c r="K513">
        <f>IF(A513="","",IF(J513&lt;=IFERROR(VLOOKUP(A513,Produtos!$A:$E,5,FALSE),0),"ABAIXO DO MINIMO","OK"))</f>
        <v/>
      </c>
    </row>
    <row r="514">
      <c r="B514">
        <f>IFERROR(VLOOKUP(A514,Produtos!A:B,2,FALSE),"")</f>
        <v/>
      </c>
      <c r="D514" s="10">
        <f>IFERROR(INDEX(Lotes!$E:$E,MATCH(1,(Lotes!$A:$A=A514)*(Lotes!$C:$C=C514),0)),"")</f>
        <v/>
      </c>
      <c r="E514" s="14">
        <f>IF(D514="","",D514-TODAY())</f>
        <v/>
      </c>
      <c r="F514">
        <f>IF(D514="","",IF(E514&lt;0,"VENCIDO",IF(E514&lt;=30,"VENCE EM &lt;= 30 DIAS",IF(E514&lt;=60,"ATENCAO (31-60 DIAS)","OK"))))</f>
        <v/>
      </c>
      <c r="G514" s="14">
        <f>SUMIFS(Lancamentos!$G:$G,Lancamentos!$C:$C,$A514,Lancamentos!$E:$E,$C514,Lancamentos!$B:$B,"ENTRADA")</f>
        <v/>
      </c>
      <c r="H514" s="14">
        <f>SUMIFS(Lancamentos!$G:$G,Lancamentos!$C:$C,$A514,Lancamentos!$E:$E,$C514,Lancamentos!$B:$B,"SAIDA_USO")</f>
        <v/>
      </c>
      <c r="I514" s="14">
        <f>SUMIFS(Lancamentos!$G:$G,Lancamentos!$C:$C,$A514,Lancamentos!$E:$E,$C514,Lancamentos!$B:$B,"SAIDA_DESCARTE")</f>
        <v/>
      </c>
      <c r="J514" s="14">
        <f>G514-H514-I514</f>
        <v/>
      </c>
      <c r="K514">
        <f>IF(A514="","",IF(J514&lt;=IFERROR(VLOOKUP(A514,Produtos!$A:$E,5,FALSE),0),"ABAIXO DO MINIMO","OK"))</f>
        <v/>
      </c>
    </row>
    <row r="515">
      <c r="B515">
        <f>IFERROR(VLOOKUP(A515,Produtos!A:B,2,FALSE),"")</f>
        <v/>
      </c>
      <c r="D515" s="10">
        <f>IFERROR(INDEX(Lotes!$E:$E,MATCH(1,(Lotes!$A:$A=A515)*(Lotes!$C:$C=C515),0)),"")</f>
        <v/>
      </c>
      <c r="E515" s="14">
        <f>IF(D515="","",D515-TODAY())</f>
        <v/>
      </c>
      <c r="F515">
        <f>IF(D515="","",IF(E515&lt;0,"VENCIDO",IF(E515&lt;=30,"VENCE EM &lt;= 30 DIAS",IF(E515&lt;=60,"ATENCAO (31-60 DIAS)","OK"))))</f>
        <v/>
      </c>
      <c r="G515" s="14">
        <f>SUMIFS(Lancamentos!$G:$G,Lancamentos!$C:$C,$A515,Lancamentos!$E:$E,$C515,Lancamentos!$B:$B,"ENTRADA")</f>
        <v/>
      </c>
      <c r="H515" s="14">
        <f>SUMIFS(Lancamentos!$G:$G,Lancamentos!$C:$C,$A515,Lancamentos!$E:$E,$C515,Lancamentos!$B:$B,"SAIDA_USO")</f>
        <v/>
      </c>
      <c r="I515" s="14">
        <f>SUMIFS(Lancamentos!$G:$G,Lancamentos!$C:$C,$A515,Lancamentos!$E:$E,$C515,Lancamentos!$B:$B,"SAIDA_DESCARTE")</f>
        <v/>
      </c>
      <c r="J515" s="14">
        <f>G515-H515-I515</f>
        <v/>
      </c>
      <c r="K515">
        <f>IF(A515="","",IF(J515&lt;=IFERROR(VLOOKUP(A515,Produtos!$A:$E,5,FALSE),0),"ABAIXO DO MINIMO","OK"))</f>
        <v/>
      </c>
    </row>
    <row r="516">
      <c r="B516">
        <f>IFERROR(VLOOKUP(A516,Produtos!A:B,2,FALSE),"")</f>
        <v/>
      </c>
      <c r="D516" s="10">
        <f>IFERROR(INDEX(Lotes!$E:$E,MATCH(1,(Lotes!$A:$A=A516)*(Lotes!$C:$C=C516),0)),"")</f>
        <v/>
      </c>
      <c r="E516" s="14">
        <f>IF(D516="","",D516-TODAY())</f>
        <v/>
      </c>
      <c r="F516">
        <f>IF(D516="","",IF(E516&lt;0,"VENCIDO",IF(E516&lt;=30,"VENCE EM &lt;= 30 DIAS",IF(E516&lt;=60,"ATENCAO (31-60 DIAS)","OK"))))</f>
        <v/>
      </c>
      <c r="G516" s="14">
        <f>SUMIFS(Lancamentos!$G:$G,Lancamentos!$C:$C,$A516,Lancamentos!$E:$E,$C516,Lancamentos!$B:$B,"ENTRADA")</f>
        <v/>
      </c>
      <c r="H516" s="14">
        <f>SUMIFS(Lancamentos!$G:$G,Lancamentos!$C:$C,$A516,Lancamentos!$E:$E,$C516,Lancamentos!$B:$B,"SAIDA_USO")</f>
        <v/>
      </c>
      <c r="I516" s="14">
        <f>SUMIFS(Lancamentos!$G:$G,Lancamentos!$C:$C,$A516,Lancamentos!$E:$E,$C516,Lancamentos!$B:$B,"SAIDA_DESCARTE")</f>
        <v/>
      </c>
      <c r="J516" s="14">
        <f>G516-H516-I516</f>
        <v/>
      </c>
      <c r="K516">
        <f>IF(A516="","",IF(J516&lt;=IFERROR(VLOOKUP(A516,Produtos!$A:$E,5,FALSE),0),"ABAIXO DO MINIMO","OK"))</f>
        <v/>
      </c>
    </row>
    <row r="517">
      <c r="B517">
        <f>IFERROR(VLOOKUP(A517,Produtos!A:B,2,FALSE),"")</f>
        <v/>
      </c>
      <c r="D517" s="10">
        <f>IFERROR(INDEX(Lotes!$E:$E,MATCH(1,(Lotes!$A:$A=A517)*(Lotes!$C:$C=C517),0)),"")</f>
        <v/>
      </c>
      <c r="E517" s="14">
        <f>IF(D517="","",D517-TODAY())</f>
        <v/>
      </c>
      <c r="F517">
        <f>IF(D517="","",IF(E517&lt;0,"VENCIDO",IF(E517&lt;=30,"VENCE EM &lt;= 30 DIAS",IF(E517&lt;=60,"ATENCAO (31-60 DIAS)","OK"))))</f>
        <v/>
      </c>
      <c r="G517" s="14">
        <f>SUMIFS(Lancamentos!$G:$G,Lancamentos!$C:$C,$A517,Lancamentos!$E:$E,$C517,Lancamentos!$B:$B,"ENTRADA")</f>
        <v/>
      </c>
      <c r="H517" s="14">
        <f>SUMIFS(Lancamentos!$G:$G,Lancamentos!$C:$C,$A517,Lancamentos!$E:$E,$C517,Lancamentos!$B:$B,"SAIDA_USO")</f>
        <v/>
      </c>
      <c r="I517" s="14">
        <f>SUMIFS(Lancamentos!$G:$G,Lancamentos!$C:$C,$A517,Lancamentos!$E:$E,$C517,Lancamentos!$B:$B,"SAIDA_DESCARTE")</f>
        <v/>
      </c>
      <c r="J517" s="14">
        <f>G517-H517-I517</f>
        <v/>
      </c>
      <c r="K517">
        <f>IF(A517="","",IF(J517&lt;=IFERROR(VLOOKUP(A517,Produtos!$A:$E,5,FALSE),0),"ABAIXO DO MINIMO","OK"))</f>
        <v/>
      </c>
    </row>
    <row r="518">
      <c r="B518">
        <f>IFERROR(VLOOKUP(A518,Produtos!A:B,2,FALSE),"")</f>
        <v/>
      </c>
      <c r="D518" s="10">
        <f>IFERROR(INDEX(Lotes!$E:$E,MATCH(1,(Lotes!$A:$A=A518)*(Lotes!$C:$C=C518),0)),"")</f>
        <v/>
      </c>
      <c r="E518" s="14">
        <f>IF(D518="","",D518-TODAY())</f>
        <v/>
      </c>
      <c r="F518">
        <f>IF(D518="","",IF(E518&lt;0,"VENCIDO",IF(E518&lt;=30,"VENCE EM &lt;= 30 DIAS",IF(E518&lt;=60,"ATENCAO (31-60 DIAS)","OK"))))</f>
        <v/>
      </c>
      <c r="G518" s="14">
        <f>SUMIFS(Lancamentos!$G:$G,Lancamentos!$C:$C,$A518,Lancamentos!$E:$E,$C518,Lancamentos!$B:$B,"ENTRADA")</f>
        <v/>
      </c>
      <c r="H518" s="14">
        <f>SUMIFS(Lancamentos!$G:$G,Lancamentos!$C:$C,$A518,Lancamentos!$E:$E,$C518,Lancamentos!$B:$B,"SAIDA_USO")</f>
        <v/>
      </c>
      <c r="I518" s="14">
        <f>SUMIFS(Lancamentos!$G:$G,Lancamentos!$C:$C,$A518,Lancamentos!$E:$E,$C518,Lancamentos!$B:$B,"SAIDA_DESCARTE")</f>
        <v/>
      </c>
      <c r="J518" s="14">
        <f>G518-H518-I518</f>
        <v/>
      </c>
      <c r="K518">
        <f>IF(A518="","",IF(J518&lt;=IFERROR(VLOOKUP(A518,Produtos!$A:$E,5,FALSE),0),"ABAIXO DO MINIMO","OK"))</f>
        <v/>
      </c>
    </row>
    <row r="519">
      <c r="B519">
        <f>IFERROR(VLOOKUP(A519,Produtos!A:B,2,FALSE),"")</f>
        <v/>
      </c>
      <c r="D519" s="10">
        <f>IFERROR(INDEX(Lotes!$E:$E,MATCH(1,(Lotes!$A:$A=A519)*(Lotes!$C:$C=C519),0)),"")</f>
        <v/>
      </c>
      <c r="E519" s="14">
        <f>IF(D519="","",D519-TODAY())</f>
        <v/>
      </c>
      <c r="F519">
        <f>IF(D519="","",IF(E519&lt;0,"VENCIDO",IF(E519&lt;=30,"VENCE EM &lt;= 30 DIAS",IF(E519&lt;=60,"ATENCAO (31-60 DIAS)","OK"))))</f>
        <v/>
      </c>
      <c r="G519" s="14">
        <f>SUMIFS(Lancamentos!$G:$G,Lancamentos!$C:$C,$A519,Lancamentos!$E:$E,$C519,Lancamentos!$B:$B,"ENTRADA")</f>
        <v/>
      </c>
      <c r="H519" s="14">
        <f>SUMIFS(Lancamentos!$G:$G,Lancamentos!$C:$C,$A519,Lancamentos!$E:$E,$C519,Lancamentos!$B:$B,"SAIDA_USO")</f>
        <v/>
      </c>
      <c r="I519" s="14">
        <f>SUMIFS(Lancamentos!$G:$G,Lancamentos!$C:$C,$A519,Lancamentos!$E:$E,$C519,Lancamentos!$B:$B,"SAIDA_DESCARTE")</f>
        <v/>
      </c>
      <c r="J519" s="14">
        <f>G519-H519-I519</f>
        <v/>
      </c>
      <c r="K519">
        <f>IF(A519="","",IF(J519&lt;=IFERROR(VLOOKUP(A519,Produtos!$A:$E,5,FALSE),0),"ABAIXO DO MINIMO","OK"))</f>
        <v/>
      </c>
    </row>
    <row r="520">
      <c r="B520">
        <f>IFERROR(VLOOKUP(A520,Produtos!A:B,2,FALSE),"")</f>
        <v/>
      </c>
      <c r="D520" s="10">
        <f>IFERROR(INDEX(Lotes!$E:$E,MATCH(1,(Lotes!$A:$A=A520)*(Lotes!$C:$C=C520),0)),"")</f>
        <v/>
      </c>
      <c r="E520" s="14">
        <f>IF(D520="","",D520-TODAY())</f>
        <v/>
      </c>
      <c r="F520">
        <f>IF(D520="","",IF(E520&lt;0,"VENCIDO",IF(E520&lt;=30,"VENCE EM &lt;= 30 DIAS",IF(E520&lt;=60,"ATENCAO (31-60 DIAS)","OK"))))</f>
        <v/>
      </c>
      <c r="G520" s="14">
        <f>SUMIFS(Lancamentos!$G:$G,Lancamentos!$C:$C,$A520,Lancamentos!$E:$E,$C520,Lancamentos!$B:$B,"ENTRADA")</f>
        <v/>
      </c>
      <c r="H520" s="14">
        <f>SUMIFS(Lancamentos!$G:$G,Lancamentos!$C:$C,$A520,Lancamentos!$E:$E,$C520,Lancamentos!$B:$B,"SAIDA_USO")</f>
        <v/>
      </c>
      <c r="I520" s="14">
        <f>SUMIFS(Lancamentos!$G:$G,Lancamentos!$C:$C,$A520,Lancamentos!$E:$E,$C520,Lancamentos!$B:$B,"SAIDA_DESCARTE")</f>
        <v/>
      </c>
      <c r="J520" s="14">
        <f>G520-H520-I520</f>
        <v/>
      </c>
      <c r="K520">
        <f>IF(A520="","",IF(J520&lt;=IFERROR(VLOOKUP(A520,Produtos!$A:$E,5,FALSE),0),"ABAIXO DO MINIMO","OK"))</f>
        <v/>
      </c>
    </row>
    <row r="521">
      <c r="B521">
        <f>IFERROR(VLOOKUP(A521,Produtos!A:B,2,FALSE),"")</f>
        <v/>
      </c>
      <c r="D521" s="10">
        <f>IFERROR(INDEX(Lotes!$E:$E,MATCH(1,(Lotes!$A:$A=A521)*(Lotes!$C:$C=C521),0)),"")</f>
        <v/>
      </c>
      <c r="E521" s="14">
        <f>IF(D521="","",D521-TODAY())</f>
        <v/>
      </c>
      <c r="F521">
        <f>IF(D521="","",IF(E521&lt;0,"VENCIDO",IF(E521&lt;=30,"VENCE EM &lt;= 30 DIAS",IF(E521&lt;=60,"ATENCAO (31-60 DIAS)","OK"))))</f>
        <v/>
      </c>
      <c r="G521" s="14">
        <f>SUMIFS(Lancamentos!$G:$G,Lancamentos!$C:$C,$A521,Lancamentos!$E:$E,$C521,Lancamentos!$B:$B,"ENTRADA")</f>
        <v/>
      </c>
      <c r="H521" s="14">
        <f>SUMIFS(Lancamentos!$G:$G,Lancamentos!$C:$C,$A521,Lancamentos!$E:$E,$C521,Lancamentos!$B:$B,"SAIDA_USO")</f>
        <v/>
      </c>
      <c r="I521" s="14">
        <f>SUMIFS(Lancamentos!$G:$G,Lancamentos!$C:$C,$A521,Lancamentos!$E:$E,$C521,Lancamentos!$B:$B,"SAIDA_DESCARTE")</f>
        <v/>
      </c>
      <c r="J521" s="14">
        <f>G521-H521-I521</f>
        <v/>
      </c>
      <c r="K521">
        <f>IF(A521="","",IF(J521&lt;=IFERROR(VLOOKUP(A521,Produtos!$A:$E,5,FALSE),0),"ABAIXO DO MINIMO","OK"))</f>
        <v/>
      </c>
    </row>
    <row r="522">
      <c r="B522">
        <f>IFERROR(VLOOKUP(A522,Produtos!A:B,2,FALSE),"")</f>
        <v/>
      </c>
      <c r="D522" s="10">
        <f>IFERROR(INDEX(Lotes!$E:$E,MATCH(1,(Lotes!$A:$A=A522)*(Lotes!$C:$C=C522),0)),"")</f>
        <v/>
      </c>
      <c r="E522" s="14">
        <f>IF(D522="","",D522-TODAY())</f>
        <v/>
      </c>
      <c r="F522">
        <f>IF(D522="","",IF(E522&lt;0,"VENCIDO",IF(E522&lt;=30,"VENCE EM &lt;= 30 DIAS",IF(E522&lt;=60,"ATENCAO (31-60 DIAS)","OK"))))</f>
        <v/>
      </c>
      <c r="G522" s="14">
        <f>SUMIFS(Lancamentos!$G:$G,Lancamentos!$C:$C,$A522,Lancamentos!$E:$E,$C522,Lancamentos!$B:$B,"ENTRADA")</f>
        <v/>
      </c>
      <c r="H522" s="14">
        <f>SUMIFS(Lancamentos!$G:$G,Lancamentos!$C:$C,$A522,Lancamentos!$E:$E,$C522,Lancamentos!$B:$B,"SAIDA_USO")</f>
        <v/>
      </c>
      <c r="I522" s="14">
        <f>SUMIFS(Lancamentos!$G:$G,Lancamentos!$C:$C,$A522,Lancamentos!$E:$E,$C522,Lancamentos!$B:$B,"SAIDA_DESCARTE")</f>
        <v/>
      </c>
      <c r="J522" s="14">
        <f>G522-H522-I522</f>
        <v/>
      </c>
      <c r="K522">
        <f>IF(A522="","",IF(J522&lt;=IFERROR(VLOOKUP(A522,Produtos!$A:$E,5,FALSE),0),"ABAIXO DO MINIMO","OK"))</f>
        <v/>
      </c>
    </row>
    <row r="523">
      <c r="B523">
        <f>IFERROR(VLOOKUP(A523,Produtos!A:B,2,FALSE),"")</f>
        <v/>
      </c>
      <c r="D523" s="10">
        <f>IFERROR(INDEX(Lotes!$E:$E,MATCH(1,(Lotes!$A:$A=A523)*(Lotes!$C:$C=C523),0)),"")</f>
        <v/>
      </c>
      <c r="E523" s="14">
        <f>IF(D523="","",D523-TODAY())</f>
        <v/>
      </c>
      <c r="F523">
        <f>IF(D523="","",IF(E523&lt;0,"VENCIDO",IF(E523&lt;=30,"VENCE EM &lt;= 30 DIAS",IF(E523&lt;=60,"ATENCAO (31-60 DIAS)","OK"))))</f>
        <v/>
      </c>
      <c r="G523" s="14">
        <f>SUMIFS(Lancamentos!$G:$G,Lancamentos!$C:$C,$A523,Lancamentos!$E:$E,$C523,Lancamentos!$B:$B,"ENTRADA")</f>
        <v/>
      </c>
      <c r="H523" s="14">
        <f>SUMIFS(Lancamentos!$G:$G,Lancamentos!$C:$C,$A523,Lancamentos!$E:$E,$C523,Lancamentos!$B:$B,"SAIDA_USO")</f>
        <v/>
      </c>
      <c r="I523" s="14">
        <f>SUMIFS(Lancamentos!$G:$G,Lancamentos!$C:$C,$A523,Lancamentos!$E:$E,$C523,Lancamentos!$B:$B,"SAIDA_DESCARTE")</f>
        <v/>
      </c>
      <c r="J523" s="14">
        <f>G523-H523-I523</f>
        <v/>
      </c>
      <c r="K523">
        <f>IF(A523="","",IF(J523&lt;=IFERROR(VLOOKUP(A523,Produtos!$A:$E,5,FALSE),0),"ABAIXO DO MINIMO","OK"))</f>
        <v/>
      </c>
    </row>
    <row r="524">
      <c r="B524">
        <f>IFERROR(VLOOKUP(A524,Produtos!A:B,2,FALSE),"")</f>
        <v/>
      </c>
      <c r="D524" s="10">
        <f>IFERROR(INDEX(Lotes!$E:$E,MATCH(1,(Lotes!$A:$A=A524)*(Lotes!$C:$C=C524),0)),"")</f>
        <v/>
      </c>
      <c r="E524" s="14">
        <f>IF(D524="","",D524-TODAY())</f>
        <v/>
      </c>
      <c r="F524">
        <f>IF(D524="","",IF(E524&lt;0,"VENCIDO",IF(E524&lt;=30,"VENCE EM &lt;= 30 DIAS",IF(E524&lt;=60,"ATENCAO (31-60 DIAS)","OK"))))</f>
        <v/>
      </c>
      <c r="G524" s="14">
        <f>SUMIFS(Lancamentos!$G:$G,Lancamentos!$C:$C,$A524,Lancamentos!$E:$E,$C524,Lancamentos!$B:$B,"ENTRADA")</f>
        <v/>
      </c>
      <c r="H524" s="14">
        <f>SUMIFS(Lancamentos!$G:$G,Lancamentos!$C:$C,$A524,Lancamentos!$E:$E,$C524,Lancamentos!$B:$B,"SAIDA_USO")</f>
        <v/>
      </c>
      <c r="I524" s="14">
        <f>SUMIFS(Lancamentos!$G:$G,Lancamentos!$C:$C,$A524,Lancamentos!$E:$E,$C524,Lancamentos!$B:$B,"SAIDA_DESCARTE")</f>
        <v/>
      </c>
      <c r="J524" s="14">
        <f>G524-H524-I524</f>
        <v/>
      </c>
      <c r="K524">
        <f>IF(A524="","",IF(J524&lt;=IFERROR(VLOOKUP(A524,Produtos!$A:$E,5,FALSE),0),"ABAIXO DO MINIMO","OK"))</f>
        <v/>
      </c>
    </row>
    <row r="525">
      <c r="B525">
        <f>IFERROR(VLOOKUP(A525,Produtos!A:B,2,FALSE),"")</f>
        <v/>
      </c>
      <c r="D525" s="10">
        <f>IFERROR(INDEX(Lotes!$E:$E,MATCH(1,(Lotes!$A:$A=A525)*(Lotes!$C:$C=C525),0)),"")</f>
        <v/>
      </c>
      <c r="E525" s="14">
        <f>IF(D525="","",D525-TODAY())</f>
        <v/>
      </c>
      <c r="F525">
        <f>IF(D525="","",IF(E525&lt;0,"VENCIDO",IF(E525&lt;=30,"VENCE EM &lt;= 30 DIAS",IF(E525&lt;=60,"ATENCAO (31-60 DIAS)","OK"))))</f>
        <v/>
      </c>
      <c r="G525" s="14">
        <f>SUMIFS(Lancamentos!$G:$G,Lancamentos!$C:$C,$A525,Lancamentos!$E:$E,$C525,Lancamentos!$B:$B,"ENTRADA")</f>
        <v/>
      </c>
      <c r="H525" s="14">
        <f>SUMIFS(Lancamentos!$G:$G,Lancamentos!$C:$C,$A525,Lancamentos!$E:$E,$C525,Lancamentos!$B:$B,"SAIDA_USO")</f>
        <v/>
      </c>
      <c r="I525" s="14">
        <f>SUMIFS(Lancamentos!$G:$G,Lancamentos!$C:$C,$A525,Lancamentos!$E:$E,$C525,Lancamentos!$B:$B,"SAIDA_DESCARTE")</f>
        <v/>
      </c>
      <c r="J525" s="14">
        <f>G525-H525-I525</f>
        <v/>
      </c>
      <c r="K525">
        <f>IF(A525="","",IF(J525&lt;=IFERROR(VLOOKUP(A525,Produtos!$A:$E,5,FALSE),0),"ABAIXO DO MINIMO","OK"))</f>
        <v/>
      </c>
    </row>
    <row r="526">
      <c r="B526">
        <f>IFERROR(VLOOKUP(A526,Produtos!A:B,2,FALSE),"")</f>
        <v/>
      </c>
      <c r="D526" s="10">
        <f>IFERROR(INDEX(Lotes!$E:$E,MATCH(1,(Lotes!$A:$A=A526)*(Lotes!$C:$C=C526),0)),"")</f>
        <v/>
      </c>
      <c r="E526" s="14">
        <f>IF(D526="","",D526-TODAY())</f>
        <v/>
      </c>
      <c r="F526">
        <f>IF(D526="","",IF(E526&lt;0,"VENCIDO",IF(E526&lt;=30,"VENCE EM &lt;= 30 DIAS",IF(E526&lt;=60,"ATENCAO (31-60 DIAS)","OK"))))</f>
        <v/>
      </c>
      <c r="G526" s="14">
        <f>SUMIFS(Lancamentos!$G:$G,Lancamentos!$C:$C,$A526,Lancamentos!$E:$E,$C526,Lancamentos!$B:$B,"ENTRADA")</f>
        <v/>
      </c>
      <c r="H526" s="14">
        <f>SUMIFS(Lancamentos!$G:$G,Lancamentos!$C:$C,$A526,Lancamentos!$E:$E,$C526,Lancamentos!$B:$B,"SAIDA_USO")</f>
        <v/>
      </c>
      <c r="I526" s="14">
        <f>SUMIFS(Lancamentos!$G:$G,Lancamentos!$C:$C,$A526,Lancamentos!$E:$E,$C526,Lancamentos!$B:$B,"SAIDA_DESCARTE")</f>
        <v/>
      </c>
      <c r="J526" s="14">
        <f>G526-H526-I526</f>
        <v/>
      </c>
      <c r="K526">
        <f>IF(A526="","",IF(J526&lt;=IFERROR(VLOOKUP(A526,Produtos!$A:$E,5,FALSE),0),"ABAIXO DO MINIMO","OK"))</f>
        <v/>
      </c>
    </row>
    <row r="527">
      <c r="B527">
        <f>IFERROR(VLOOKUP(A527,Produtos!A:B,2,FALSE),"")</f>
        <v/>
      </c>
      <c r="D527" s="10">
        <f>IFERROR(INDEX(Lotes!$E:$E,MATCH(1,(Lotes!$A:$A=A527)*(Lotes!$C:$C=C527),0)),"")</f>
        <v/>
      </c>
      <c r="E527" s="14">
        <f>IF(D527="","",D527-TODAY())</f>
        <v/>
      </c>
      <c r="F527">
        <f>IF(D527="","",IF(E527&lt;0,"VENCIDO",IF(E527&lt;=30,"VENCE EM &lt;= 30 DIAS",IF(E527&lt;=60,"ATENCAO (31-60 DIAS)","OK"))))</f>
        <v/>
      </c>
      <c r="G527" s="14">
        <f>SUMIFS(Lancamentos!$G:$G,Lancamentos!$C:$C,$A527,Lancamentos!$E:$E,$C527,Lancamentos!$B:$B,"ENTRADA")</f>
        <v/>
      </c>
      <c r="H527" s="14">
        <f>SUMIFS(Lancamentos!$G:$G,Lancamentos!$C:$C,$A527,Lancamentos!$E:$E,$C527,Lancamentos!$B:$B,"SAIDA_USO")</f>
        <v/>
      </c>
      <c r="I527" s="14">
        <f>SUMIFS(Lancamentos!$G:$G,Lancamentos!$C:$C,$A527,Lancamentos!$E:$E,$C527,Lancamentos!$B:$B,"SAIDA_DESCARTE")</f>
        <v/>
      </c>
      <c r="J527" s="14">
        <f>G527-H527-I527</f>
        <v/>
      </c>
      <c r="K527">
        <f>IF(A527="","",IF(J527&lt;=IFERROR(VLOOKUP(A527,Produtos!$A:$E,5,FALSE),0),"ABAIXO DO MINIMO","OK"))</f>
        <v/>
      </c>
    </row>
    <row r="528">
      <c r="B528">
        <f>IFERROR(VLOOKUP(A528,Produtos!A:B,2,FALSE),"")</f>
        <v/>
      </c>
      <c r="D528" s="10">
        <f>IFERROR(INDEX(Lotes!$E:$E,MATCH(1,(Lotes!$A:$A=A528)*(Lotes!$C:$C=C528),0)),"")</f>
        <v/>
      </c>
      <c r="E528" s="14">
        <f>IF(D528="","",D528-TODAY())</f>
        <v/>
      </c>
      <c r="F528">
        <f>IF(D528="","",IF(E528&lt;0,"VENCIDO",IF(E528&lt;=30,"VENCE EM &lt;= 30 DIAS",IF(E528&lt;=60,"ATENCAO (31-60 DIAS)","OK"))))</f>
        <v/>
      </c>
      <c r="G528" s="14">
        <f>SUMIFS(Lancamentos!$G:$G,Lancamentos!$C:$C,$A528,Lancamentos!$E:$E,$C528,Lancamentos!$B:$B,"ENTRADA")</f>
        <v/>
      </c>
      <c r="H528" s="14">
        <f>SUMIFS(Lancamentos!$G:$G,Lancamentos!$C:$C,$A528,Lancamentos!$E:$E,$C528,Lancamentos!$B:$B,"SAIDA_USO")</f>
        <v/>
      </c>
      <c r="I528" s="14">
        <f>SUMIFS(Lancamentos!$G:$G,Lancamentos!$C:$C,$A528,Lancamentos!$E:$E,$C528,Lancamentos!$B:$B,"SAIDA_DESCARTE")</f>
        <v/>
      </c>
      <c r="J528" s="14">
        <f>G528-H528-I528</f>
        <v/>
      </c>
      <c r="K528">
        <f>IF(A528="","",IF(J528&lt;=IFERROR(VLOOKUP(A528,Produtos!$A:$E,5,FALSE),0),"ABAIXO DO MINIMO","OK"))</f>
        <v/>
      </c>
    </row>
    <row r="529">
      <c r="B529">
        <f>IFERROR(VLOOKUP(A529,Produtos!A:B,2,FALSE),"")</f>
        <v/>
      </c>
      <c r="D529" s="10">
        <f>IFERROR(INDEX(Lotes!$E:$E,MATCH(1,(Lotes!$A:$A=A529)*(Lotes!$C:$C=C529),0)),"")</f>
        <v/>
      </c>
      <c r="E529" s="14">
        <f>IF(D529="","",D529-TODAY())</f>
        <v/>
      </c>
      <c r="F529">
        <f>IF(D529="","",IF(E529&lt;0,"VENCIDO",IF(E529&lt;=30,"VENCE EM &lt;= 30 DIAS",IF(E529&lt;=60,"ATENCAO (31-60 DIAS)","OK"))))</f>
        <v/>
      </c>
      <c r="G529" s="14">
        <f>SUMIFS(Lancamentos!$G:$G,Lancamentos!$C:$C,$A529,Lancamentos!$E:$E,$C529,Lancamentos!$B:$B,"ENTRADA")</f>
        <v/>
      </c>
      <c r="H529" s="14">
        <f>SUMIFS(Lancamentos!$G:$G,Lancamentos!$C:$C,$A529,Lancamentos!$E:$E,$C529,Lancamentos!$B:$B,"SAIDA_USO")</f>
        <v/>
      </c>
      <c r="I529" s="14">
        <f>SUMIFS(Lancamentos!$G:$G,Lancamentos!$C:$C,$A529,Lancamentos!$E:$E,$C529,Lancamentos!$B:$B,"SAIDA_DESCARTE")</f>
        <v/>
      </c>
      <c r="J529" s="14">
        <f>G529-H529-I529</f>
        <v/>
      </c>
      <c r="K529">
        <f>IF(A529="","",IF(J529&lt;=IFERROR(VLOOKUP(A529,Produtos!$A:$E,5,FALSE),0),"ABAIXO DO MINIMO","OK"))</f>
        <v/>
      </c>
    </row>
    <row r="530">
      <c r="B530">
        <f>IFERROR(VLOOKUP(A530,Produtos!A:B,2,FALSE),"")</f>
        <v/>
      </c>
      <c r="D530" s="10">
        <f>IFERROR(INDEX(Lotes!$E:$E,MATCH(1,(Lotes!$A:$A=A530)*(Lotes!$C:$C=C530),0)),"")</f>
        <v/>
      </c>
      <c r="E530" s="14">
        <f>IF(D530="","",D530-TODAY())</f>
        <v/>
      </c>
      <c r="F530">
        <f>IF(D530="","",IF(E530&lt;0,"VENCIDO",IF(E530&lt;=30,"VENCE EM &lt;= 30 DIAS",IF(E530&lt;=60,"ATENCAO (31-60 DIAS)","OK"))))</f>
        <v/>
      </c>
      <c r="G530" s="14">
        <f>SUMIFS(Lancamentos!$G:$G,Lancamentos!$C:$C,$A530,Lancamentos!$E:$E,$C530,Lancamentos!$B:$B,"ENTRADA")</f>
        <v/>
      </c>
      <c r="H530" s="14">
        <f>SUMIFS(Lancamentos!$G:$G,Lancamentos!$C:$C,$A530,Lancamentos!$E:$E,$C530,Lancamentos!$B:$B,"SAIDA_USO")</f>
        <v/>
      </c>
      <c r="I530" s="14">
        <f>SUMIFS(Lancamentos!$G:$G,Lancamentos!$C:$C,$A530,Lancamentos!$E:$E,$C530,Lancamentos!$B:$B,"SAIDA_DESCARTE")</f>
        <v/>
      </c>
      <c r="J530" s="14">
        <f>G530-H530-I530</f>
        <v/>
      </c>
      <c r="K530">
        <f>IF(A530="","",IF(J530&lt;=IFERROR(VLOOKUP(A530,Produtos!$A:$E,5,FALSE),0),"ABAIXO DO MINIMO","OK"))</f>
        <v/>
      </c>
    </row>
    <row r="531">
      <c r="B531">
        <f>IFERROR(VLOOKUP(A531,Produtos!A:B,2,FALSE),"")</f>
        <v/>
      </c>
      <c r="D531" s="10">
        <f>IFERROR(INDEX(Lotes!$E:$E,MATCH(1,(Lotes!$A:$A=A531)*(Lotes!$C:$C=C531),0)),"")</f>
        <v/>
      </c>
      <c r="E531" s="14">
        <f>IF(D531="","",D531-TODAY())</f>
        <v/>
      </c>
      <c r="F531">
        <f>IF(D531="","",IF(E531&lt;0,"VENCIDO",IF(E531&lt;=30,"VENCE EM &lt;= 30 DIAS",IF(E531&lt;=60,"ATENCAO (31-60 DIAS)","OK"))))</f>
        <v/>
      </c>
      <c r="G531" s="14">
        <f>SUMIFS(Lancamentos!$G:$G,Lancamentos!$C:$C,$A531,Lancamentos!$E:$E,$C531,Lancamentos!$B:$B,"ENTRADA")</f>
        <v/>
      </c>
      <c r="H531" s="14">
        <f>SUMIFS(Lancamentos!$G:$G,Lancamentos!$C:$C,$A531,Lancamentos!$E:$E,$C531,Lancamentos!$B:$B,"SAIDA_USO")</f>
        <v/>
      </c>
      <c r="I531" s="14">
        <f>SUMIFS(Lancamentos!$G:$G,Lancamentos!$C:$C,$A531,Lancamentos!$E:$E,$C531,Lancamentos!$B:$B,"SAIDA_DESCARTE")</f>
        <v/>
      </c>
      <c r="J531" s="14">
        <f>G531-H531-I531</f>
        <v/>
      </c>
      <c r="K531">
        <f>IF(A531="","",IF(J531&lt;=IFERROR(VLOOKUP(A531,Produtos!$A:$E,5,FALSE),0),"ABAIXO DO MINIMO","OK"))</f>
        <v/>
      </c>
    </row>
    <row r="532">
      <c r="B532">
        <f>IFERROR(VLOOKUP(A532,Produtos!A:B,2,FALSE),"")</f>
        <v/>
      </c>
      <c r="D532" s="10">
        <f>IFERROR(INDEX(Lotes!$E:$E,MATCH(1,(Lotes!$A:$A=A532)*(Lotes!$C:$C=C532),0)),"")</f>
        <v/>
      </c>
      <c r="E532" s="14">
        <f>IF(D532="","",D532-TODAY())</f>
        <v/>
      </c>
      <c r="F532">
        <f>IF(D532="","",IF(E532&lt;0,"VENCIDO",IF(E532&lt;=30,"VENCE EM &lt;= 30 DIAS",IF(E532&lt;=60,"ATENCAO (31-60 DIAS)","OK"))))</f>
        <v/>
      </c>
      <c r="G532" s="14">
        <f>SUMIFS(Lancamentos!$G:$G,Lancamentos!$C:$C,$A532,Lancamentos!$E:$E,$C532,Lancamentos!$B:$B,"ENTRADA")</f>
        <v/>
      </c>
      <c r="H532" s="14">
        <f>SUMIFS(Lancamentos!$G:$G,Lancamentos!$C:$C,$A532,Lancamentos!$E:$E,$C532,Lancamentos!$B:$B,"SAIDA_USO")</f>
        <v/>
      </c>
      <c r="I532" s="14">
        <f>SUMIFS(Lancamentos!$G:$G,Lancamentos!$C:$C,$A532,Lancamentos!$E:$E,$C532,Lancamentos!$B:$B,"SAIDA_DESCARTE")</f>
        <v/>
      </c>
      <c r="J532" s="14">
        <f>G532-H532-I532</f>
        <v/>
      </c>
      <c r="K532">
        <f>IF(A532="","",IF(J532&lt;=IFERROR(VLOOKUP(A532,Produtos!$A:$E,5,FALSE),0),"ABAIXO DO MINIMO","OK"))</f>
        <v/>
      </c>
    </row>
    <row r="533">
      <c r="B533">
        <f>IFERROR(VLOOKUP(A533,Produtos!A:B,2,FALSE),"")</f>
        <v/>
      </c>
      <c r="D533" s="10">
        <f>IFERROR(INDEX(Lotes!$E:$E,MATCH(1,(Lotes!$A:$A=A533)*(Lotes!$C:$C=C533),0)),"")</f>
        <v/>
      </c>
      <c r="E533" s="14">
        <f>IF(D533="","",D533-TODAY())</f>
        <v/>
      </c>
      <c r="F533">
        <f>IF(D533="","",IF(E533&lt;0,"VENCIDO",IF(E533&lt;=30,"VENCE EM &lt;= 30 DIAS",IF(E533&lt;=60,"ATENCAO (31-60 DIAS)","OK"))))</f>
        <v/>
      </c>
      <c r="G533" s="14">
        <f>SUMIFS(Lancamentos!$G:$G,Lancamentos!$C:$C,$A533,Lancamentos!$E:$E,$C533,Lancamentos!$B:$B,"ENTRADA")</f>
        <v/>
      </c>
      <c r="H533" s="14">
        <f>SUMIFS(Lancamentos!$G:$G,Lancamentos!$C:$C,$A533,Lancamentos!$E:$E,$C533,Lancamentos!$B:$B,"SAIDA_USO")</f>
        <v/>
      </c>
      <c r="I533" s="14">
        <f>SUMIFS(Lancamentos!$G:$G,Lancamentos!$C:$C,$A533,Lancamentos!$E:$E,$C533,Lancamentos!$B:$B,"SAIDA_DESCARTE")</f>
        <v/>
      </c>
      <c r="J533" s="14">
        <f>G533-H533-I533</f>
        <v/>
      </c>
      <c r="K533">
        <f>IF(A533="","",IF(J533&lt;=IFERROR(VLOOKUP(A533,Produtos!$A:$E,5,FALSE),0),"ABAIXO DO MINIMO","OK"))</f>
        <v/>
      </c>
    </row>
    <row r="534">
      <c r="B534">
        <f>IFERROR(VLOOKUP(A534,Produtos!A:B,2,FALSE),"")</f>
        <v/>
      </c>
      <c r="D534" s="10">
        <f>IFERROR(INDEX(Lotes!$E:$E,MATCH(1,(Lotes!$A:$A=A534)*(Lotes!$C:$C=C534),0)),"")</f>
        <v/>
      </c>
      <c r="E534" s="14">
        <f>IF(D534="","",D534-TODAY())</f>
        <v/>
      </c>
      <c r="F534">
        <f>IF(D534="","",IF(E534&lt;0,"VENCIDO",IF(E534&lt;=30,"VENCE EM &lt;= 30 DIAS",IF(E534&lt;=60,"ATENCAO (31-60 DIAS)","OK"))))</f>
        <v/>
      </c>
      <c r="G534" s="14">
        <f>SUMIFS(Lancamentos!$G:$G,Lancamentos!$C:$C,$A534,Lancamentos!$E:$E,$C534,Lancamentos!$B:$B,"ENTRADA")</f>
        <v/>
      </c>
      <c r="H534" s="14">
        <f>SUMIFS(Lancamentos!$G:$G,Lancamentos!$C:$C,$A534,Lancamentos!$E:$E,$C534,Lancamentos!$B:$B,"SAIDA_USO")</f>
        <v/>
      </c>
      <c r="I534" s="14">
        <f>SUMIFS(Lancamentos!$G:$G,Lancamentos!$C:$C,$A534,Lancamentos!$E:$E,$C534,Lancamentos!$B:$B,"SAIDA_DESCARTE")</f>
        <v/>
      </c>
      <c r="J534" s="14">
        <f>G534-H534-I534</f>
        <v/>
      </c>
      <c r="K534">
        <f>IF(A534="","",IF(J534&lt;=IFERROR(VLOOKUP(A534,Produtos!$A:$E,5,FALSE),0),"ABAIXO DO MINIMO","OK"))</f>
        <v/>
      </c>
    </row>
    <row r="535">
      <c r="B535">
        <f>IFERROR(VLOOKUP(A535,Produtos!A:B,2,FALSE),"")</f>
        <v/>
      </c>
      <c r="D535" s="10">
        <f>IFERROR(INDEX(Lotes!$E:$E,MATCH(1,(Lotes!$A:$A=A535)*(Lotes!$C:$C=C535),0)),"")</f>
        <v/>
      </c>
      <c r="E535" s="14">
        <f>IF(D535="","",D535-TODAY())</f>
        <v/>
      </c>
      <c r="F535">
        <f>IF(D535="","",IF(E535&lt;0,"VENCIDO",IF(E535&lt;=30,"VENCE EM &lt;= 30 DIAS",IF(E535&lt;=60,"ATENCAO (31-60 DIAS)","OK"))))</f>
        <v/>
      </c>
      <c r="G535" s="14">
        <f>SUMIFS(Lancamentos!$G:$G,Lancamentos!$C:$C,$A535,Lancamentos!$E:$E,$C535,Lancamentos!$B:$B,"ENTRADA")</f>
        <v/>
      </c>
      <c r="H535" s="14">
        <f>SUMIFS(Lancamentos!$G:$G,Lancamentos!$C:$C,$A535,Lancamentos!$E:$E,$C535,Lancamentos!$B:$B,"SAIDA_USO")</f>
        <v/>
      </c>
      <c r="I535" s="14">
        <f>SUMIFS(Lancamentos!$G:$G,Lancamentos!$C:$C,$A535,Lancamentos!$E:$E,$C535,Lancamentos!$B:$B,"SAIDA_DESCARTE")</f>
        <v/>
      </c>
      <c r="J535" s="14">
        <f>G535-H535-I535</f>
        <v/>
      </c>
      <c r="K535">
        <f>IF(A535="","",IF(J535&lt;=IFERROR(VLOOKUP(A535,Produtos!$A:$E,5,FALSE),0),"ABAIXO DO MINIMO","OK"))</f>
        <v/>
      </c>
    </row>
    <row r="536">
      <c r="B536">
        <f>IFERROR(VLOOKUP(A536,Produtos!A:B,2,FALSE),"")</f>
        <v/>
      </c>
      <c r="D536" s="10">
        <f>IFERROR(INDEX(Lotes!$E:$E,MATCH(1,(Lotes!$A:$A=A536)*(Lotes!$C:$C=C536),0)),"")</f>
        <v/>
      </c>
      <c r="E536" s="14">
        <f>IF(D536="","",D536-TODAY())</f>
        <v/>
      </c>
      <c r="F536">
        <f>IF(D536="","",IF(E536&lt;0,"VENCIDO",IF(E536&lt;=30,"VENCE EM &lt;= 30 DIAS",IF(E536&lt;=60,"ATENCAO (31-60 DIAS)","OK"))))</f>
        <v/>
      </c>
      <c r="G536" s="14">
        <f>SUMIFS(Lancamentos!$G:$G,Lancamentos!$C:$C,$A536,Lancamentos!$E:$E,$C536,Lancamentos!$B:$B,"ENTRADA")</f>
        <v/>
      </c>
      <c r="H536" s="14">
        <f>SUMIFS(Lancamentos!$G:$G,Lancamentos!$C:$C,$A536,Lancamentos!$E:$E,$C536,Lancamentos!$B:$B,"SAIDA_USO")</f>
        <v/>
      </c>
      <c r="I536" s="14">
        <f>SUMIFS(Lancamentos!$G:$G,Lancamentos!$C:$C,$A536,Lancamentos!$E:$E,$C536,Lancamentos!$B:$B,"SAIDA_DESCARTE")</f>
        <v/>
      </c>
      <c r="J536" s="14">
        <f>G536-H536-I536</f>
        <v/>
      </c>
      <c r="K536">
        <f>IF(A536="","",IF(J536&lt;=IFERROR(VLOOKUP(A536,Produtos!$A:$E,5,FALSE),0),"ABAIXO DO MINIMO","OK"))</f>
        <v/>
      </c>
    </row>
    <row r="537">
      <c r="B537">
        <f>IFERROR(VLOOKUP(A537,Produtos!A:B,2,FALSE),"")</f>
        <v/>
      </c>
      <c r="D537" s="10">
        <f>IFERROR(INDEX(Lotes!$E:$E,MATCH(1,(Lotes!$A:$A=A537)*(Lotes!$C:$C=C537),0)),"")</f>
        <v/>
      </c>
      <c r="E537" s="14">
        <f>IF(D537="","",D537-TODAY())</f>
        <v/>
      </c>
      <c r="F537">
        <f>IF(D537="","",IF(E537&lt;0,"VENCIDO",IF(E537&lt;=30,"VENCE EM &lt;= 30 DIAS",IF(E537&lt;=60,"ATENCAO (31-60 DIAS)","OK"))))</f>
        <v/>
      </c>
      <c r="G537" s="14">
        <f>SUMIFS(Lancamentos!$G:$G,Lancamentos!$C:$C,$A537,Lancamentos!$E:$E,$C537,Lancamentos!$B:$B,"ENTRADA")</f>
        <v/>
      </c>
      <c r="H537" s="14">
        <f>SUMIFS(Lancamentos!$G:$G,Lancamentos!$C:$C,$A537,Lancamentos!$E:$E,$C537,Lancamentos!$B:$B,"SAIDA_USO")</f>
        <v/>
      </c>
      <c r="I537" s="14">
        <f>SUMIFS(Lancamentos!$G:$G,Lancamentos!$C:$C,$A537,Lancamentos!$E:$E,$C537,Lancamentos!$B:$B,"SAIDA_DESCARTE")</f>
        <v/>
      </c>
      <c r="J537" s="14">
        <f>G537-H537-I537</f>
        <v/>
      </c>
      <c r="K537">
        <f>IF(A537="","",IF(J537&lt;=IFERROR(VLOOKUP(A537,Produtos!$A:$E,5,FALSE),0),"ABAIXO DO MINIMO","OK"))</f>
        <v/>
      </c>
    </row>
    <row r="538">
      <c r="B538">
        <f>IFERROR(VLOOKUP(A538,Produtos!A:B,2,FALSE),"")</f>
        <v/>
      </c>
      <c r="D538" s="10">
        <f>IFERROR(INDEX(Lotes!$E:$E,MATCH(1,(Lotes!$A:$A=A538)*(Lotes!$C:$C=C538),0)),"")</f>
        <v/>
      </c>
      <c r="E538" s="14">
        <f>IF(D538="","",D538-TODAY())</f>
        <v/>
      </c>
      <c r="F538">
        <f>IF(D538="","",IF(E538&lt;0,"VENCIDO",IF(E538&lt;=30,"VENCE EM &lt;= 30 DIAS",IF(E538&lt;=60,"ATENCAO (31-60 DIAS)","OK"))))</f>
        <v/>
      </c>
      <c r="G538" s="14">
        <f>SUMIFS(Lancamentos!$G:$G,Lancamentos!$C:$C,$A538,Lancamentos!$E:$E,$C538,Lancamentos!$B:$B,"ENTRADA")</f>
        <v/>
      </c>
      <c r="H538" s="14">
        <f>SUMIFS(Lancamentos!$G:$G,Lancamentos!$C:$C,$A538,Lancamentos!$E:$E,$C538,Lancamentos!$B:$B,"SAIDA_USO")</f>
        <v/>
      </c>
      <c r="I538" s="14">
        <f>SUMIFS(Lancamentos!$G:$G,Lancamentos!$C:$C,$A538,Lancamentos!$E:$E,$C538,Lancamentos!$B:$B,"SAIDA_DESCARTE")</f>
        <v/>
      </c>
      <c r="J538" s="14">
        <f>G538-H538-I538</f>
        <v/>
      </c>
      <c r="K538">
        <f>IF(A538="","",IF(J538&lt;=IFERROR(VLOOKUP(A538,Produtos!$A:$E,5,FALSE),0),"ABAIXO DO MINIMO","OK"))</f>
        <v/>
      </c>
    </row>
    <row r="539">
      <c r="B539">
        <f>IFERROR(VLOOKUP(A539,Produtos!A:B,2,FALSE),"")</f>
        <v/>
      </c>
      <c r="D539" s="10">
        <f>IFERROR(INDEX(Lotes!$E:$E,MATCH(1,(Lotes!$A:$A=A539)*(Lotes!$C:$C=C539),0)),"")</f>
        <v/>
      </c>
      <c r="E539" s="14">
        <f>IF(D539="","",D539-TODAY())</f>
        <v/>
      </c>
      <c r="F539">
        <f>IF(D539="","",IF(E539&lt;0,"VENCIDO",IF(E539&lt;=30,"VENCE EM &lt;= 30 DIAS",IF(E539&lt;=60,"ATENCAO (31-60 DIAS)","OK"))))</f>
        <v/>
      </c>
      <c r="G539" s="14">
        <f>SUMIFS(Lancamentos!$G:$G,Lancamentos!$C:$C,$A539,Lancamentos!$E:$E,$C539,Lancamentos!$B:$B,"ENTRADA")</f>
        <v/>
      </c>
      <c r="H539" s="14">
        <f>SUMIFS(Lancamentos!$G:$G,Lancamentos!$C:$C,$A539,Lancamentos!$E:$E,$C539,Lancamentos!$B:$B,"SAIDA_USO")</f>
        <v/>
      </c>
      <c r="I539" s="14">
        <f>SUMIFS(Lancamentos!$G:$G,Lancamentos!$C:$C,$A539,Lancamentos!$E:$E,$C539,Lancamentos!$B:$B,"SAIDA_DESCARTE")</f>
        <v/>
      </c>
      <c r="J539" s="14">
        <f>G539-H539-I539</f>
        <v/>
      </c>
      <c r="K539">
        <f>IF(A539="","",IF(J539&lt;=IFERROR(VLOOKUP(A539,Produtos!$A:$E,5,FALSE),0),"ABAIXO DO MINIMO","OK"))</f>
        <v/>
      </c>
    </row>
    <row r="540">
      <c r="B540">
        <f>IFERROR(VLOOKUP(A540,Produtos!A:B,2,FALSE),"")</f>
        <v/>
      </c>
      <c r="D540" s="10">
        <f>IFERROR(INDEX(Lotes!$E:$E,MATCH(1,(Lotes!$A:$A=A540)*(Lotes!$C:$C=C540),0)),"")</f>
        <v/>
      </c>
      <c r="E540" s="14">
        <f>IF(D540="","",D540-TODAY())</f>
        <v/>
      </c>
      <c r="F540">
        <f>IF(D540="","",IF(E540&lt;0,"VENCIDO",IF(E540&lt;=30,"VENCE EM &lt;= 30 DIAS",IF(E540&lt;=60,"ATENCAO (31-60 DIAS)","OK"))))</f>
        <v/>
      </c>
      <c r="G540" s="14">
        <f>SUMIFS(Lancamentos!$G:$G,Lancamentos!$C:$C,$A540,Lancamentos!$E:$E,$C540,Lancamentos!$B:$B,"ENTRADA")</f>
        <v/>
      </c>
      <c r="H540" s="14">
        <f>SUMIFS(Lancamentos!$G:$G,Lancamentos!$C:$C,$A540,Lancamentos!$E:$E,$C540,Lancamentos!$B:$B,"SAIDA_USO")</f>
        <v/>
      </c>
      <c r="I540" s="14">
        <f>SUMIFS(Lancamentos!$G:$G,Lancamentos!$C:$C,$A540,Lancamentos!$E:$E,$C540,Lancamentos!$B:$B,"SAIDA_DESCARTE")</f>
        <v/>
      </c>
      <c r="J540" s="14">
        <f>G540-H540-I540</f>
        <v/>
      </c>
      <c r="K540">
        <f>IF(A540="","",IF(J540&lt;=IFERROR(VLOOKUP(A540,Produtos!$A:$E,5,FALSE),0),"ABAIXO DO MINIMO","OK"))</f>
        <v/>
      </c>
    </row>
    <row r="541">
      <c r="B541">
        <f>IFERROR(VLOOKUP(A541,Produtos!A:B,2,FALSE),"")</f>
        <v/>
      </c>
      <c r="D541" s="10">
        <f>IFERROR(INDEX(Lotes!$E:$E,MATCH(1,(Lotes!$A:$A=A541)*(Lotes!$C:$C=C541),0)),"")</f>
        <v/>
      </c>
      <c r="E541" s="14">
        <f>IF(D541="","",D541-TODAY())</f>
        <v/>
      </c>
      <c r="F541">
        <f>IF(D541="","",IF(E541&lt;0,"VENCIDO",IF(E541&lt;=30,"VENCE EM &lt;= 30 DIAS",IF(E541&lt;=60,"ATENCAO (31-60 DIAS)","OK"))))</f>
        <v/>
      </c>
      <c r="G541" s="14">
        <f>SUMIFS(Lancamentos!$G:$G,Lancamentos!$C:$C,$A541,Lancamentos!$E:$E,$C541,Lancamentos!$B:$B,"ENTRADA")</f>
        <v/>
      </c>
      <c r="H541" s="14">
        <f>SUMIFS(Lancamentos!$G:$G,Lancamentos!$C:$C,$A541,Lancamentos!$E:$E,$C541,Lancamentos!$B:$B,"SAIDA_USO")</f>
        <v/>
      </c>
      <c r="I541" s="14">
        <f>SUMIFS(Lancamentos!$G:$G,Lancamentos!$C:$C,$A541,Lancamentos!$E:$E,$C541,Lancamentos!$B:$B,"SAIDA_DESCARTE")</f>
        <v/>
      </c>
      <c r="J541" s="14">
        <f>G541-H541-I541</f>
        <v/>
      </c>
      <c r="K541">
        <f>IF(A541="","",IF(J541&lt;=IFERROR(VLOOKUP(A541,Produtos!$A:$E,5,FALSE),0),"ABAIXO DO MINIMO","OK"))</f>
        <v/>
      </c>
    </row>
    <row r="542">
      <c r="B542">
        <f>IFERROR(VLOOKUP(A542,Produtos!A:B,2,FALSE),"")</f>
        <v/>
      </c>
      <c r="D542" s="10">
        <f>IFERROR(INDEX(Lotes!$E:$E,MATCH(1,(Lotes!$A:$A=A542)*(Lotes!$C:$C=C542),0)),"")</f>
        <v/>
      </c>
      <c r="E542" s="14">
        <f>IF(D542="","",D542-TODAY())</f>
        <v/>
      </c>
      <c r="F542">
        <f>IF(D542="","",IF(E542&lt;0,"VENCIDO",IF(E542&lt;=30,"VENCE EM &lt;= 30 DIAS",IF(E542&lt;=60,"ATENCAO (31-60 DIAS)","OK"))))</f>
        <v/>
      </c>
      <c r="G542" s="14">
        <f>SUMIFS(Lancamentos!$G:$G,Lancamentos!$C:$C,$A542,Lancamentos!$E:$E,$C542,Lancamentos!$B:$B,"ENTRADA")</f>
        <v/>
      </c>
      <c r="H542" s="14">
        <f>SUMIFS(Lancamentos!$G:$G,Lancamentos!$C:$C,$A542,Lancamentos!$E:$E,$C542,Lancamentos!$B:$B,"SAIDA_USO")</f>
        <v/>
      </c>
      <c r="I542" s="14">
        <f>SUMIFS(Lancamentos!$G:$G,Lancamentos!$C:$C,$A542,Lancamentos!$E:$E,$C542,Lancamentos!$B:$B,"SAIDA_DESCARTE")</f>
        <v/>
      </c>
      <c r="J542" s="14">
        <f>G542-H542-I542</f>
        <v/>
      </c>
      <c r="K542">
        <f>IF(A542="","",IF(J542&lt;=IFERROR(VLOOKUP(A542,Produtos!$A:$E,5,FALSE),0),"ABAIXO DO MINIMO","OK"))</f>
        <v/>
      </c>
    </row>
    <row r="543">
      <c r="B543">
        <f>IFERROR(VLOOKUP(A543,Produtos!A:B,2,FALSE),"")</f>
        <v/>
      </c>
      <c r="D543" s="10">
        <f>IFERROR(INDEX(Lotes!$E:$E,MATCH(1,(Lotes!$A:$A=A543)*(Lotes!$C:$C=C543),0)),"")</f>
        <v/>
      </c>
      <c r="E543" s="14">
        <f>IF(D543="","",D543-TODAY())</f>
        <v/>
      </c>
      <c r="F543">
        <f>IF(D543="","",IF(E543&lt;0,"VENCIDO",IF(E543&lt;=30,"VENCE EM &lt;= 30 DIAS",IF(E543&lt;=60,"ATENCAO (31-60 DIAS)","OK"))))</f>
        <v/>
      </c>
      <c r="G543" s="14">
        <f>SUMIFS(Lancamentos!$G:$G,Lancamentos!$C:$C,$A543,Lancamentos!$E:$E,$C543,Lancamentos!$B:$B,"ENTRADA")</f>
        <v/>
      </c>
      <c r="H543" s="14">
        <f>SUMIFS(Lancamentos!$G:$G,Lancamentos!$C:$C,$A543,Lancamentos!$E:$E,$C543,Lancamentos!$B:$B,"SAIDA_USO")</f>
        <v/>
      </c>
      <c r="I543" s="14">
        <f>SUMIFS(Lancamentos!$G:$G,Lancamentos!$C:$C,$A543,Lancamentos!$E:$E,$C543,Lancamentos!$B:$B,"SAIDA_DESCARTE")</f>
        <v/>
      </c>
      <c r="J543" s="14">
        <f>G543-H543-I543</f>
        <v/>
      </c>
      <c r="K543">
        <f>IF(A543="","",IF(J543&lt;=IFERROR(VLOOKUP(A543,Produtos!$A:$E,5,FALSE),0),"ABAIXO DO MINIMO","OK"))</f>
        <v/>
      </c>
    </row>
    <row r="544">
      <c r="B544">
        <f>IFERROR(VLOOKUP(A544,Produtos!A:B,2,FALSE),"")</f>
        <v/>
      </c>
      <c r="D544" s="10">
        <f>IFERROR(INDEX(Lotes!$E:$E,MATCH(1,(Lotes!$A:$A=A544)*(Lotes!$C:$C=C544),0)),"")</f>
        <v/>
      </c>
      <c r="E544" s="14">
        <f>IF(D544="","",D544-TODAY())</f>
        <v/>
      </c>
      <c r="F544">
        <f>IF(D544="","",IF(E544&lt;0,"VENCIDO",IF(E544&lt;=30,"VENCE EM &lt;= 30 DIAS",IF(E544&lt;=60,"ATENCAO (31-60 DIAS)","OK"))))</f>
        <v/>
      </c>
      <c r="G544" s="14">
        <f>SUMIFS(Lancamentos!$G:$G,Lancamentos!$C:$C,$A544,Lancamentos!$E:$E,$C544,Lancamentos!$B:$B,"ENTRADA")</f>
        <v/>
      </c>
      <c r="H544" s="14">
        <f>SUMIFS(Lancamentos!$G:$G,Lancamentos!$C:$C,$A544,Lancamentos!$E:$E,$C544,Lancamentos!$B:$B,"SAIDA_USO")</f>
        <v/>
      </c>
      <c r="I544" s="14">
        <f>SUMIFS(Lancamentos!$G:$G,Lancamentos!$C:$C,$A544,Lancamentos!$E:$E,$C544,Lancamentos!$B:$B,"SAIDA_DESCARTE")</f>
        <v/>
      </c>
      <c r="J544" s="14">
        <f>G544-H544-I544</f>
        <v/>
      </c>
      <c r="K544">
        <f>IF(A544="","",IF(J544&lt;=IFERROR(VLOOKUP(A544,Produtos!$A:$E,5,FALSE),0),"ABAIXO DO MINIMO","OK"))</f>
        <v/>
      </c>
    </row>
    <row r="545">
      <c r="B545">
        <f>IFERROR(VLOOKUP(A545,Produtos!A:B,2,FALSE),"")</f>
        <v/>
      </c>
      <c r="D545" s="10">
        <f>IFERROR(INDEX(Lotes!$E:$E,MATCH(1,(Lotes!$A:$A=A545)*(Lotes!$C:$C=C545),0)),"")</f>
        <v/>
      </c>
      <c r="E545" s="14">
        <f>IF(D545="","",D545-TODAY())</f>
        <v/>
      </c>
      <c r="F545">
        <f>IF(D545="","",IF(E545&lt;0,"VENCIDO",IF(E545&lt;=30,"VENCE EM &lt;= 30 DIAS",IF(E545&lt;=60,"ATENCAO (31-60 DIAS)","OK"))))</f>
        <v/>
      </c>
      <c r="G545" s="14">
        <f>SUMIFS(Lancamentos!$G:$G,Lancamentos!$C:$C,$A545,Lancamentos!$E:$E,$C545,Lancamentos!$B:$B,"ENTRADA")</f>
        <v/>
      </c>
      <c r="H545" s="14">
        <f>SUMIFS(Lancamentos!$G:$G,Lancamentos!$C:$C,$A545,Lancamentos!$E:$E,$C545,Lancamentos!$B:$B,"SAIDA_USO")</f>
        <v/>
      </c>
      <c r="I545" s="14">
        <f>SUMIFS(Lancamentos!$G:$G,Lancamentos!$C:$C,$A545,Lancamentos!$E:$E,$C545,Lancamentos!$B:$B,"SAIDA_DESCARTE")</f>
        <v/>
      </c>
      <c r="J545" s="14">
        <f>G545-H545-I545</f>
        <v/>
      </c>
      <c r="K545">
        <f>IF(A545="","",IF(J545&lt;=IFERROR(VLOOKUP(A545,Produtos!$A:$E,5,FALSE),0),"ABAIXO DO MINIMO","OK"))</f>
        <v/>
      </c>
    </row>
    <row r="546">
      <c r="B546">
        <f>IFERROR(VLOOKUP(A546,Produtos!A:B,2,FALSE),"")</f>
        <v/>
      </c>
      <c r="D546" s="10">
        <f>IFERROR(INDEX(Lotes!$E:$E,MATCH(1,(Lotes!$A:$A=A546)*(Lotes!$C:$C=C546),0)),"")</f>
        <v/>
      </c>
      <c r="E546" s="14">
        <f>IF(D546="","",D546-TODAY())</f>
        <v/>
      </c>
      <c r="F546">
        <f>IF(D546="","",IF(E546&lt;0,"VENCIDO",IF(E546&lt;=30,"VENCE EM &lt;= 30 DIAS",IF(E546&lt;=60,"ATENCAO (31-60 DIAS)","OK"))))</f>
        <v/>
      </c>
      <c r="G546" s="14">
        <f>SUMIFS(Lancamentos!$G:$G,Lancamentos!$C:$C,$A546,Lancamentos!$E:$E,$C546,Lancamentos!$B:$B,"ENTRADA")</f>
        <v/>
      </c>
      <c r="H546" s="14">
        <f>SUMIFS(Lancamentos!$G:$G,Lancamentos!$C:$C,$A546,Lancamentos!$E:$E,$C546,Lancamentos!$B:$B,"SAIDA_USO")</f>
        <v/>
      </c>
      <c r="I546" s="14">
        <f>SUMIFS(Lancamentos!$G:$G,Lancamentos!$C:$C,$A546,Lancamentos!$E:$E,$C546,Lancamentos!$B:$B,"SAIDA_DESCARTE")</f>
        <v/>
      </c>
      <c r="J546" s="14">
        <f>G546-H546-I546</f>
        <v/>
      </c>
      <c r="K546">
        <f>IF(A546="","",IF(J546&lt;=IFERROR(VLOOKUP(A546,Produtos!$A:$E,5,FALSE),0),"ABAIXO DO MINIMO","OK"))</f>
        <v/>
      </c>
    </row>
    <row r="547">
      <c r="B547">
        <f>IFERROR(VLOOKUP(A547,Produtos!A:B,2,FALSE),"")</f>
        <v/>
      </c>
      <c r="D547" s="10">
        <f>IFERROR(INDEX(Lotes!$E:$E,MATCH(1,(Lotes!$A:$A=A547)*(Lotes!$C:$C=C547),0)),"")</f>
        <v/>
      </c>
      <c r="E547" s="14">
        <f>IF(D547="","",D547-TODAY())</f>
        <v/>
      </c>
      <c r="F547">
        <f>IF(D547="","",IF(E547&lt;0,"VENCIDO",IF(E547&lt;=30,"VENCE EM &lt;= 30 DIAS",IF(E547&lt;=60,"ATENCAO (31-60 DIAS)","OK"))))</f>
        <v/>
      </c>
      <c r="G547" s="14">
        <f>SUMIFS(Lancamentos!$G:$G,Lancamentos!$C:$C,$A547,Lancamentos!$E:$E,$C547,Lancamentos!$B:$B,"ENTRADA")</f>
        <v/>
      </c>
      <c r="H547" s="14">
        <f>SUMIFS(Lancamentos!$G:$G,Lancamentos!$C:$C,$A547,Lancamentos!$E:$E,$C547,Lancamentos!$B:$B,"SAIDA_USO")</f>
        <v/>
      </c>
      <c r="I547" s="14">
        <f>SUMIFS(Lancamentos!$G:$G,Lancamentos!$C:$C,$A547,Lancamentos!$E:$E,$C547,Lancamentos!$B:$B,"SAIDA_DESCARTE")</f>
        <v/>
      </c>
      <c r="J547" s="14">
        <f>G547-H547-I547</f>
        <v/>
      </c>
      <c r="K547">
        <f>IF(A547="","",IF(J547&lt;=IFERROR(VLOOKUP(A547,Produtos!$A:$E,5,FALSE),0),"ABAIXO DO MINIMO","OK"))</f>
        <v/>
      </c>
    </row>
    <row r="548">
      <c r="B548">
        <f>IFERROR(VLOOKUP(A548,Produtos!A:B,2,FALSE),"")</f>
        <v/>
      </c>
      <c r="D548" s="10">
        <f>IFERROR(INDEX(Lotes!$E:$E,MATCH(1,(Lotes!$A:$A=A548)*(Lotes!$C:$C=C548),0)),"")</f>
        <v/>
      </c>
      <c r="E548" s="14">
        <f>IF(D548="","",D548-TODAY())</f>
        <v/>
      </c>
      <c r="F548">
        <f>IF(D548="","",IF(E548&lt;0,"VENCIDO",IF(E548&lt;=30,"VENCE EM &lt;= 30 DIAS",IF(E548&lt;=60,"ATENCAO (31-60 DIAS)","OK"))))</f>
        <v/>
      </c>
      <c r="G548" s="14">
        <f>SUMIFS(Lancamentos!$G:$G,Lancamentos!$C:$C,$A548,Lancamentos!$E:$E,$C548,Lancamentos!$B:$B,"ENTRADA")</f>
        <v/>
      </c>
      <c r="H548" s="14">
        <f>SUMIFS(Lancamentos!$G:$G,Lancamentos!$C:$C,$A548,Lancamentos!$E:$E,$C548,Lancamentos!$B:$B,"SAIDA_USO")</f>
        <v/>
      </c>
      <c r="I548" s="14">
        <f>SUMIFS(Lancamentos!$G:$G,Lancamentos!$C:$C,$A548,Lancamentos!$E:$E,$C548,Lancamentos!$B:$B,"SAIDA_DESCARTE")</f>
        <v/>
      </c>
      <c r="J548" s="14">
        <f>G548-H548-I548</f>
        <v/>
      </c>
      <c r="K548">
        <f>IF(A548="","",IF(J548&lt;=IFERROR(VLOOKUP(A548,Produtos!$A:$E,5,FALSE),0),"ABAIXO DO MINIMO","OK"))</f>
        <v/>
      </c>
    </row>
    <row r="549">
      <c r="B549">
        <f>IFERROR(VLOOKUP(A549,Produtos!A:B,2,FALSE),"")</f>
        <v/>
      </c>
      <c r="D549" s="10">
        <f>IFERROR(INDEX(Lotes!$E:$E,MATCH(1,(Lotes!$A:$A=A549)*(Lotes!$C:$C=C549),0)),"")</f>
        <v/>
      </c>
      <c r="E549" s="14">
        <f>IF(D549="","",D549-TODAY())</f>
        <v/>
      </c>
      <c r="F549">
        <f>IF(D549="","",IF(E549&lt;0,"VENCIDO",IF(E549&lt;=30,"VENCE EM &lt;= 30 DIAS",IF(E549&lt;=60,"ATENCAO (31-60 DIAS)","OK"))))</f>
        <v/>
      </c>
      <c r="G549" s="14">
        <f>SUMIFS(Lancamentos!$G:$G,Lancamentos!$C:$C,$A549,Lancamentos!$E:$E,$C549,Lancamentos!$B:$B,"ENTRADA")</f>
        <v/>
      </c>
      <c r="H549" s="14">
        <f>SUMIFS(Lancamentos!$G:$G,Lancamentos!$C:$C,$A549,Lancamentos!$E:$E,$C549,Lancamentos!$B:$B,"SAIDA_USO")</f>
        <v/>
      </c>
      <c r="I549" s="14">
        <f>SUMIFS(Lancamentos!$G:$G,Lancamentos!$C:$C,$A549,Lancamentos!$E:$E,$C549,Lancamentos!$B:$B,"SAIDA_DESCARTE")</f>
        <v/>
      </c>
      <c r="J549" s="14">
        <f>G549-H549-I549</f>
        <v/>
      </c>
      <c r="K549">
        <f>IF(A549="","",IF(J549&lt;=IFERROR(VLOOKUP(A549,Produtos!$A:$E,5,FALSE),0),"ABAIXO DO MINIMO","OK"))</f>
        <v/>
      </c>
    </row>
    <row r="550">
      <c r="B550">
        <f>IFERROR(VLOOKUP(A550,Produtos!A:B,2,FALSE),"")</f>
        <v/>
      </c>
      <c r="D550" s="10">
        <f>IFERROR(INDEX(Lotes!$E:$E,MATCH(1,(Lotes!$A:$A=A550)*(Lotes!$C:$C=C550),0)),"")</f>
        <v/>
      </c>
      <c r="E550" s="14">
        <f>IF(D550="","",D550-TODAY())</f>
        <v/>
      </c>
      <c r="F550">
        <f>IF(D550="","",IF(E550&lt;0,"VENCIDO",IF(E550&lt;=30,"VENCE EM &lt;= 30 DIAS",IF(E550&lt;=60,"ATENCAO (31-60 DIAS)","OK"))))</f>
        <v/>
      </c>
      <c r="G550" s="14">
        <f>SUMIFS(Lancamentos!$G:$G,Lancamentos!$C:$C,$A550,Lancamentos!$E:$E,$C550,Lancamentos!$B:$B,"ENTRADA")</f>
        <v/>
      </c>
      <c r="H550" s="14">
        <f>SUMIFS(Lancamentos!$G:$G,Lancamentos!$C:$C,$A550,Lancamentos!$E:$E,$C550,Lancamentos!$B:$B,"SAIDA_USO")</f>
        <v/>
      </c>
      <c r="I550" s="14">
        <f>SUMIFS(Lancamentos!$G:$G,Lancamentos!$C:$C,$A550,Lancamentos!$E:$E,$C550,Lancamentos!$B:$B,"SAIDA_DESCARTE")</f>
        <v/>
      </c>
      <c r="J550" s="14">
        <f>G550-H550-I550</f>
        <v/>
      </c>
      <c r="K550">
        <f>IF(A550="","",IF(J550&lt;=IFERROR(VLOOKUP(A550,Produtos!$A:$E,5,FALSE),0),"ABAIXO DO MINIMO","OK"))</f>
        <v/>
      </c>
    </row>
    <row r="551">
      <c r="B551">
        <f>IFERROR(VLOOKUP(A551,Produtos!A:B,2,FALSE),"")</f>
        <v/>
      </c>
      <c r="D551" s="10">
        <f>IFERROR(INDEX(Lotes!$E:$E,MATCH(1,(Lotes!$A:$A=A551)*(Lotes!$C:$C=C551),0)),"")</f>
        <v/>
      </c>
      <c r="E551" s="14">
        <f>IF(D551="","",D551-TODAY())</f>
        <v/>
      </c>
      <c r="F551">
        <f>IF(D551="","",IF(E551&lt;0,"VENCIDO",IF(E551&lt;=30,"VENCE EM &lt;= 30 DIAS",IF(E551&lt;=60,"ATENCAO (31-60 DIAS)","OK"))))</f>
        <v/>
      </c>
      <c r="G551" s="14">
        <f>SUMIFS(Lancamentos!$G:$G,Lancamentos!$C:$C,$A551,Lancamentos!$E:$E,$C551,Lancamentos!$B:$B,"ENTRADA")</f>
        <v/>
      </c>
      <c r="H551" s="14">
        <f>SUMIFS(Lancamentos!$G:$G,Lancamentos!$C:$C,$A551,Lancamentos!$E:$E,$C551,Lancamentos!$B:$B,"SAIDA_USO")</f>
        <v/>
      </c>
      <c r="I551" s="14">
        <f>SUMIFS(Lancamentos!$G:$G,Lancamentos!$C:$C,$A551,Lancamentos!$E:$E,$C551,Lancamentos!$B:$B,"SAIDA_DESCARTE")</f>
        <v/>
      </c>
      <c r="J551" s="14">
        <f>G551-H551-I551</f>
        <v/>
      </c>
      <c r="K551">
        <f>IF(A551="","",IF(J551&lt;=IFERROR(VLOOKUP(A551,Produtos!$A:$E,5,FALSE),0),"ABAIXO DO MINIMO","OK"))</f>
        <v/>
      </c>
    </row>
    <row r="552">
      <c r="B552">
        <f>IFERROR(VLOOKUP(A552,Produtos!A:B,2,FALSE),"")</f>
        <v/>
      </c>
      <c r="D552" s="10">
        <f>IFERROR(INDEX(Lotes!$E:$E,MATCH(1,(Lotes!$A:$A=A552)*(Lotes!$C:$C=C552),0)),"")</f>
        <v/>
      </c>
      <c r="E552" s="14">
        <f>IF(D552="","",D552-TODAY())</f>
        <v/>
      </c>
      <c r="F552">
        <f>IF(D552="","",IF(E552&lt;0,"VENCIDO",IF(E552&lt;=30,"VENCE EM &lt;= 30 DIAS",IF(E552&lt;=60,"ATENCAO (31-60 DIAS)","OK"))))</f>
        <v/>
      </c>
      <c r="G552" s="14">
        <f>SUMIFS(Lancamentos!$G:$G,Lancamentos!$C:$C,$A552,Lancamentos!$E:$E,$C552,Lancamentos!$B:$B,"ENTRADA")</f>
        <v/>
      </c>
      <c r="H552" s="14">
        <f>SUMIFS(Lancamentos!$G:$G,Lancamentos!$C:$C,$A552,Lancamentos!$E:$E,$C552,Lancamentos!$B:$B,"SAIDA_USO")</f>
        <v/>
      </c>
      <c r="I552" s="14">
        <f>SUMIFS(Lancamentos!$G:$G,Lancamentos!$C:$C,$A552,Lancamentos!$E:$E,$C552,Lancamentos!$B:$B,"SAIDA_DESCARTE")</f>
        <v/>
      </c>
      <c r="J552" s="14">
        <f>G552-H552-I552</f>
        <v/>
      </c>
      <c r="K552">
        <f>IF(A552="","",IF(J552&lt;=IFERROR(VLOOKUP(A552,Produtos!$A:$E,5,FALSE),0),"ABAIXO DO MINIMO","OK"))</f>
        <v/>
      </c>
    </row>
    <row r="553">
      <c r="B553">
        <f>IFERROR(VLOOKUP(A553,Produtos!A:B,2,FALSE),"")</f>
        <v/>
      </c>
      <c r="D553" s="10">
        <f>IFERROR(INDEX(Lotes!$E:$E,MATCH(1,(Lotes!$A:$A=A553)*(Lotes!$C:$C=C553),0)),"")</f>
        <v/>
      </c>
      <c r="E553" s="14">
        <f>IF(D553="","",D553-TODAY())</f>
        <v/>
      </c>
      <c r="F553">
        <f>IF(D553="","",IF(E553&lt;0,"VENCIDO",IF(E553&lt;=30,"VENCE EM &lt;= 30 DIAS",IF(E553&lt;=60,"ATENCAO (31-60 DIAS)","OK"))))</f>
        <v/>
      </c>
      <c r="G553" s="14">
        <f>SUMIFS(Lancamentos!$G:$G,Lancamentos!$C:$C,$A553,Lancamentos!$E:$E,$C553,Lancamentos!$B:$B,"ENTRADA")</f>
        <v/>
      </c>
      <c r="H553" s="14">
        <f>SUMIFS(Lancamentos!$G:$G,Lancamentos!$C:$C,$A553,Lancamentos!$E:$E,$C553,Lancamentos!$B:$B,"SAIDA_USO")</f>
        <v/>
      </c>
      <c r="I553" s="14">
        <f>SUMIFS(Lancamentos!$G:$G,Lancamentos!$C:$C,$A553,Lancamentos!$E:$E,$C553,Lancamentos!$B:$B,"SAIDA_DESCARTE")</f>
        <v/>
      </c>
      <c r="J553" s="14">
        <f>G553-H553-I553</f>
        <v/>
      </c>
      <c r="K553">
        <f>IF(A553="","",IF(J553&lt;=IFERROR(VLOOKUP(A553,Produtos!$A:$E,5,FALSE),0),"ABAIXO DO MINIMO","OK"))</f>
        <v/>
      </c>
    </row>
    <row r="554">
      <c r="B554">
        <f>IFERROR(VLOOKUP(A554,Produtos!A:B,2,FALSE),"")</f>
        <v/>
      </c>
      <c r="D554" s="10">
        <f>IFERROR(INDEX(Lotes!$E:$E,MATCH(1,(Lotes!$A:$A=A554)*(Lotes!$C:$C=C554),0)),"")</f>
        <v/>
      </c>
      <c r="E554" s="14">
        <f>IF(D554="","",D554-TODAY())</f>
        <v/>
      </c>
      <c r="F554">
        <f>IF(D554="","",IF(E554&lt;0,"VENCIDO",IF(E554&lt;=30,"VENCE EM &lt;= 30 DIAS",IF(E554&lt;=60,"ATENCAO (31-60 DIAS)","OK"))))</f>
        <v/>
      </c>
      <c r="G554" s="14">
        <f>SUMIFS(Lancamentos!$G:$G,Lancamentos!$C:$C,$A554,Lancamentos!$E:$E,$C554,Lancamentos!$B:$B,"ENTRADA")</f>
        <v/>
      </c>
      <c r="H554" s="14">
        <f>SUMIFS(Lancamentos!$G:$G,Lancamentos!$C:$C,$A554,Lancamentos!$E:$E,$C554,Lancamentos!$B:$B,"SAIDA_USO")</f>
        <v/>
      </c>
      <c r="I554" s="14">
        <f>SUMIFS(Lancamentos!$G:$G,Lancamentos!$C:$C,$A554,Lancamentos!$E:$E,$C554,Lancamentos!$B:$B,"SAIDA_DESCARTE")</f>
        <v/>
      </c>
      <c r="J554" s="14">
        <f>G554-H554-I554</f>
        <v/>
      </c>
      <c r="K554">
        <f>IF(A554="","",IF(J554&lt;=IFERROR(VLOOKUP(A554,Produtos!$A:$E,5,FALSE),0),"ABAIXO DO MINIMO","OK"))</f>
        <v/>
      </c>
    </row>
    <row r="555">
      <c r="B555">
        <f>IFERROR(VLOOKUP(A555,Produtos!A:B,2,FALSE),"")</f>
        <v/>
      </c>
      <c r="D555" s="10">
        <f>IFERROR(INDEX(Lotes!$E:$E,MATCH(1,(Lotes!$A:$A=A555)*(Lotes!$C:$C=C555),0)),"")</f>
        <v/>
      </c>
      <c r="E555" s="14">
        <f>IF(D555="","",D555-TODAY())</f>
        <v/>
      </c>
      <c r="F555">
        <f>IF(D555="","",IF(E555&lt;0,"VENCIDO",IF(E555&lt;=30,"VENCE EM &lt;= 30 DIAS",IF(E555&lt;=60,"ATENCAO (31-60 DIAS)","OK"))))</f>
        <v/>
      </c>
      <c r="G555" s="14">
        <f>SUMIFS(Lancamentos!$G:$G,Lancamentos!$C:$C,$A555,Lancamentos!$E:$E,$C555,Lancamentos!$B:$B,"ENTRADA")</f>
        <v/>
      </c>
      <c r="H555" s="14">
        <f>SUMIFS(Lancamentos!$G:$G,Lancamentos!$C:$C,$A555,Lancamentos!$E:$E,$C555,Lancamentos!$B:$B,"SAIDA_USO")</f>
        <v/>
      </c>
      <c r="I555" s="14">
        <f>SUMIFS(Lancamentos!$G:$G,Lancamentos!$C:$C,$A555,Lancamentos!$E:$E,$C555,Lancamentos!$B:$B,"SAIDA_DESCARTE")</f>
        <v/>
      </c>
      <c r="J555" s="14">
        <f>G555-H555-I555</f>
        <v/>
      </c>
      <c r="K555">
        <f>IF(A555="","",IF(J555&lt;=IFERROR(VLOOKUP(A555,Produtos!$A:$E,5,FALSE),0),"ABAIXO DO MINIMO","OK"))</f>
        <v/>
      </c>
    </row>
    <row r="556">
      <c r="B556">
        <f>IFERROR(VLOOKUP(A556,Produtos!A:B,2,FALSE),"")</f>
        <v/>
      </c>
      <c r="D556" s="10">
        <f>IFERROR(INDEX(Lotes!$E:$E,MATCH(1,(Lotes!$A:$A=A556)*(Lotes!$C:$C=C556),0)),"")</f>
        <v/>
      </c>
      <c r="E556" s="14">
        <f>IF(D556="","",D556-TODAY())</f>
        <v/>
      </c>
      <c r="F556">
        <f>IF(D556="","",IF(E556&lt;0,"VENCIDO",IF(E556&lt;=30,"VENCE EM &lt;= 30 DIAS",IF(E556&lt;=60,"ATENCAO (31-60 DIAS)","OK"))))</f>
        <v/>
      </c>
      <c r="G556" s="14">
        <f>SUMIFS(Lancamentos!$G:$G,Lancamentos!$C:$C,$A556,Lancamentos!$E:$E,$C556,Lancamentos!$B:$B,"ENTRADA")</f>
        <v/>
      </c>
      <c r="H556" s="14">
        <f>SUMIFS(Lancamentos!$G:$G,Lancamentos!$C:$C,$A556,Lancamentos!$E:$E,$C556,Lancamentos!$B:$B,"SAIDA_USO")</f>
        <v/>
      </c>
      <c r="I556" s="14">
        <f>SUMIFS(Lancamentos!$G:$G,Lancamentos!$C:$C,$A556,Lancamentos!$E:$E,$C556,Lancamentos!$B:$B,"SAIDA_DESCARTE")</f>
        <v/>
      </c>
      <c r="J556" s="14">
        <f>G556-H556-I556</f>
        <v/>
      </c>
      <c r="K556">
        <f>IF(A556="","",IF(J556&lt;=IFERROR(VLOOKUP(A556,Produtos!$A:$E,5,FALSE),0),"ABAIXO DO MINIMO","OK"))</f>
        <v/>
      </c>
    </row>
    <row r="557">
      <c r="B557">
        <f>IFERROR(VLOOKUP(A557,Produtos!A:B,2,FALSE),"")</f>
        <v/>
      </c>
      <c r="D557" s="10">
        <f>IFERROR(INDEX(Lotes!$E:$E,MATCH(1,(Lotes!$A:$A=A557)*(Lotes!$C:$C=C557),0)),"")</f>
        <v/>
      </c>
      <c r="E557" s="14">
        <f>IF(D557="","",D557-TODAY())</f>
        <v/>
      </c>
      <c r="F557">
        <f>IF(D557="","",IF(E557&lt;0,"VENCIDO",IF(E557&lt;=30,"VENCE EM &lt;= 30 DIAS",IF(E557&lt;=60,"ATENCAO (31-60 DIAS)","OK"))))</f>
        <v/>
      </c>
      <c r="G557" s="14">
        <f>SUMIFS(Lancamentos!$G:$G,Lancamentos!$C:$C,$A557,Lancamentos!$E:$E,$C557,Lancamentos!$B:$B,"ENTRADA")</f>
        <v/>
      </c>
      <c r="H557" s="14">
        <f>SUMIFS(Lancamentos!$G:$G,Lancamentos!$C:$C,$A557,Lancamentos!$E:$E,$C557,Lancamentos!$B:$B,"SAIDA_USO")</f>
        <v/>
      </c>
      <c r="I557" s="14">
        <f>SUMIFS(Lancamentos!$G:$G,Lancamentos!$C:$C,$A557,Lancamentos!$E:$E,$C557,Lancamentos!$B:$B,"SAIDA_DESCARTE")</f>
        <v/>
      </c>
      <c r="J557" s="14">
        <f>G557-H557-I557</f>
        <v/>
      </c>
      <c r="K557">
        <f>IF(A557="","",IF(J557&lt;=IFERROR(VLOOKUP(A557,Produtos!$A:$E,5,FALSE),0),"ABAIXO DO MINIMO","OK"))</f>
        <v/>
      </c>
    </row>
    <row r="558">
      <c r="B558">
        <f>IFERROR(VLOOKUP(A558,Produtos!A:B,2,FALSE),"")</f>
        <v/>
      </c>
      <c r="D558" s="10">
        <f>IFERROR(INDEX(Lotes!$E:$E,MATCH(1,(Lotes!$A:$A=A558)*(Lotes!$C:$C=C558),0)),"")</f>
        <v/>
      </c>
      <c r="E558" s="14">
        <f>IF(D558="","",D558-TODAY())</f>
        <v/>
      </c>
      <c r="F558">
        <f>IF(D558="","",IF(E558&lt;0,"VENCIDO",IF(E558&lt;=30,"VENCE EM &lt;= 30 DIAS",IF(E558&lt;=60,"ATENCAO (31-60 DIAS)","OK"))))</f>
        <v/>
      </c>
      <c r="G558" s="14">
        <f>SUMIFS(Lancamentos!$G:$G,Lancamentos!$C:$C,$A558,Lancamentos!$E:$E,$C558,Lancamentos!$B:$B,"ENTRADA")</f>
        <v/>
      </c>
      <c r="H558" s="14">
        <f>SUMIFS(Lancamentos!$G:$G,Lancamentos!$C:$C,$A558,Lancamentos!$E:$E,$C558,Lancamentos!$B:$B,"SAIDA_USO")</f>
        <v/>
      </c>
      <c r="I558" s="14">
        <f>SUMIFS(Lancamentos!$G:$G,Lancamentos!$C:$C,$A558,Lancamentos!$E:$E,$C558,Lancamentos!$B:$B,"SAIDA_DESCARTE")</f>
        <v/>
      </c>
      <c r="J558" s="14">
        <f>G558-H558-I558</f>
        <v/>
      </c>
      <c r="K558">
        <f>IF(A558="","",IF(J558&lt;=IFERROR(VLOOKUP(A558,Produtos!$A:$E,5,FALSE),0),"ABAIXO DO MINIMO","OK"))</f>
        <v/>
      </c>
    </row>
    <row r="559">
      <c r="B559">
        <f>IFERROR(VLOOKUP(A559,Produtos!A:B,2,FALSE),"")</f>
        <v/>
      </c>
      <c r="D559" s="10">
        <f>IFERROR(INDEX(Lotes!$E:$E,MATCH(1,(Lotes!$A:$A=A559)*(Lotes!$C:$C=C559),0)),"")</f>
        <v/>
      </c>
      <c r="E559" s="14">
        <f>IF(D559="","",D559-TODAY())</f>
        <v/>
      </c>
      <c r="F559">
        <f>IF(D559="","",IF(E559&lt;0,"VENCIDO",IF(E559&lt;=30,"VENCE EM &lt;= 30 DIAS",IF(E559&lt;=60,"ATENCAO (31-60 DIAS)","OK"))))</f>
        <v/>
      </c>
      <c r="G559" s="14">
        <f>SUMIFS(Lancamentos!$G:$G,Lancamentos!$C:$C,$A559,Lancamentos!$E:$E,$C559,Lancamentos!$B:$B,"ENTRADA")</f>
        <v/>
      </c>
      <c r="H559" s="14">
        <f>SUMIFS(Lancamentos!$G:$G,Lancamentos!$C:$C,$A559,Lancamentos!$E:$E,$C559,Lancamentos!$B:$B,"SAIDA_USO")</f>
        <v/>
      </c>
      <c r="I559" s="14">
        <f>SUMIFS(Lancamentos!$G:$G,Lancamentos!$C:$C,$A559,Lancamentos!$E:$E,$C559,Lancamentos!$B:$B,"SAIDA_DESCARTE")</f>
        <v/>
      </c>
      <c r="J559" s="14">
        <f>G559-H559-I559</f>
        <v/>
      </c>
      <c r="K559">
        <f>IF(A559="","",IF(J559&lt;=IFERROR(VLOOKUP(A559,Produtos!$A:$E,5,FALSE),0),"ABAIXO DO MINIMO","OK"))</f>
        <v/>
      </c>
    </row>
    <row r="560">
      <c r="B560">
        <f>IFERROR(VLOOKUP(A560,Produtos!A:B,2,FALSE),"")</f>
        <v/>
      </c>
      <c r="D560" s="10">
        <f>IFERROR(INDEX(Lotes!$E:$E,MATCH(1,(Lotes!$A:$A=A560)*(Lotes!$C:$C=C560),0)),"")</f>
        <v/>
      </c>
      <c r="E560" s="14">
        <f>IF(D560="","",D560-TODAY())</f>
        <v/>
      </c>
      <c r="F560">
        <f>IF(D560="","",IF(E560&lt;0,"VENCIDO",IF(E560&lt;=30,"VENCE EM &lt;= 30 DIAS",IF(E560&lt;=60,"ATENCAO (31-60 DIAS)","OK"))))</f>
        <v/>
      </c>
      <c r="G560" s="14">
        <f>SUMIFS(Lancamentos!$G:$G,Lancamentos!$C:$C,$A560,Lancamentos!$E:$E,$C560,Lancamentos!$B:$B,"ENTRADA")</f>
        <v/>
      </c>
      <c r="H560" s="14">
        <f>SUMIFS(Lancamentos!$G:$G,Lancamentos!$C:$C,$A560,Lancamentos!$E:$E,$C560,Lancamentos!$B:$B,"SAIDA_USO")</f>
        <v/>
      </c>
      <c r="I560" s="14">
        <f>SUMIFS(Lancamentos!$G:$G,Lancamentos!$C:$C,$A560,Lancamentos!$E:$E,$C560,Lancamentos!$B:$B,"SAIDA_DESCARTE")</f>
        <v/>
      </c>
      <c r="J560" s="14">
        <f>G560-H560-I560</f>
        <v/>
      </c>
      <c r="K560">
        <f>IF(A560="","",IF(J560&lt;=IFERROR(VLOOKUP(A560,Produtos!$A:$E,5,FALSE),0),"ABAIXO DO MINIMO","OK"))</f>
        <v/>
      </c>
    </row>
    <row r="561">
      <c r="B561">
        <f>IFERROR(VLOOKUP(A561,Produtos!A:B,2,FALSE),"")</f>
        <v/>
      </c>
      <c r="D561" s="10">
        <f>IFERROR(INDEX(Lotes!$E:$E,MATCH(1,(Lotes!$A:$A=A561)*(Lotes!$C:$C=C561),0)),"")</f>
        <v/>
      </c>
      <c r="E561" s="14">
        <f>IF(D561="","",D561-TODAY())</f>
        <v/>
      </c>
      <c r="F561">
        <f>IF(D561="","",IF(E561&lt;0,"VENCIDO",IF(E561&lt;=30,"VENCE EM &lt;= 30 DIAS",IF(E561&lt;=60,"ATENCAO (31-60 DIAS)","OK"))))</f>
        <v/>
      </c>
      <c r="G561" s="14">
        <f>SUMIFS(Lancamentos!$G:$G,Lancamentos!$C:$C,$A561,Lancamentos!$E:$E,$C561,Lancamentos!$B:$B,"ENTRADA")</f>
        <v/>
      </c>
      <c r="H561" s="14">
        <f>SUMIFS(Lancamentos!$G:$G,Lancamentos!$C:$C,$A561,Lancamentos!$E:$E,$C561,Lancamentos!$B:$B,"SAIDA_USO")</f>
        <v/>
      </c>
      <c r="I561" s="14">
        <f>SUMIFS(Lancamentos!$G:$G,Lancamentos!$C:$C,$A561,Lancamentos!$E:$E,$C561,Lancamentos!$B:$B,"SAIDA_DESCARTE")</f>
        <v/>
      </c>
      <c r="J561" s="14">
        <f>G561-H561-I561</f>
        <v/>
      </c>
      <c r="K561">
        <f>IF(A561="","",IF(J561&lt;=IFERROR(VLOOKUP(A561,Produtos!$A:$E,5,FALSE),0),"ABAIXO DO MINIMO","OK"))</f>
        <v/>
      </c>
    </row>
    <row r="562">
      <c r="B562">
        <f>IFERROR(VLOOKUP(A562,Produtos!A:B,2,FALSE),"")</f>
        <v/>
      </c>
      <c r="D562" s="10">
        <f>IFERROR(INDEX(Lotes!$E:$E,MATCH(1,(Lotes!$A:$A=A562)*(Lotes!$C:$C=C562),0)),"")</f>
        <v/>
      </c>
      <c r="E562" s="14">
        <f>IF(D562="","",D562-TODAY())</f>
        <v/>
      </c>
      <c r="F562">
        <f>IF(D562="","",IF(E562&lt;0,"VENCIDO",IF(E562&lt;=30,"VENCE EM &lt;= 30 DIAS",IF(E562&lt;=60,"ATENCAO (31-60 DIAS)","OK"))))</f>
        <v/>
      </c>
      <c r="G562" s="14">
        <f>SUMIFS(Lancamentos!$G:$G,Lancamentos!$C:$C,$A562,Lancamentos!$E:$E,$C562,Lancamentos!$B:$B,"ENTRADA")</f>
        <v/>
      </c>
      <c r="H562" s="14">
        <f>SUMIFS(Lancamentos!$G:$G,Lancamentos!$C:$C,$A562,Lancamentos!$E:$E,$C562,Lancamentos!$B:$B,"SAIDA_USO")</f>
        <v/>
      </c>
      <c r="I562" s="14">
        <f>SUMIFS(Lancamentos!$G:$G,Lancamentos!$C:$C,$A562,Lancamentos!$E:$E,$C562,Lancamentos!$B:$B,"SAIDA_DESCARTE")</f>
        <v/>
      </c>
      <c r="J562" s="14">
        <f>G562-H562-I562</f>
        <v/>
      </c>
      <c r="K562">
        <f>IF(A562="","",IF(J562&lt;=IFERROR(VLOOKUP(A562,Produtos!$A:$E,5,FALSE),0),"ABAIXO DO MINIMO","OK"))</f>
        <v/>
      </c>
    </row>
    <row r="563">
      <c r="B563">
        <f>IFERROR(VLOOKUP(A563,Produtos!A:B,2,FALSE),"")</f>
        <v/>
      </c>
      <c r="D563" s="10">
        <f>IFERROR(INDEX(Lotes!$E:$E,MATCH(1,(Lotes!$A:$A=A563)*(Lotes!$C:$C=C563),0)),"")</f>
        <v/>
      </c>
      <c r="E563" s="14">
        <f>IF(D563="","",D563-TODAY())</f>
        <v/>
      </c>
      <c r="F563">
        <f>IF(D563="","",IF(E563&lt;0,"VENCIDO",IF(E563&lt;=30,"VENCE EM &lt;= 30 DIAS",IF(E563&lt;=60,"ATENCAO (31-60 DIAS)","OK"))))</f>
        <v/>
      </c>
      <c r="G563" s="14">
        <f>SUMIFS(Lancamentos!$G:$G,Lancamentos!$C:$C,$A563,Lancamentos!$E:$E,$C563,Lancamentos!$B:$B,"ENTRADA")</f>
        <v/>
      </c>
      <c r="H563" s="14">
        <f>SUMIFS(Lancamentos!$G:$G,Lancamentos!$C:$C,$A563,Lancamentos!$E:$E,$C563,Lancamentos!$B:$B,"SAIDA_USO")</f>
        <v/>
      </c>
      <c r="I563" s="14">
        <f>SUMIFS(Lancamentos!$G:$G,Lancamentos!$C:$C,$A563,Lancamentos!$E:$E,$C563,Lancamentos!$B:$B,"SAIDA_DESCARTE")</f>
        <v/>
      </c>
      <c r="J563" s="14">
        <f>G563-H563-I563</f>
        <v/>
      </c>
      <c r="K563">
        <f>IF(A563="","",IF(J563&lt;=IFERROR(VLOOKUP(A563,Produtos!$A:$E,5,FALSE),0),"ABAIXO DO MINIMO","OK"))</f>
        <v/>
      </c>
    </row>
    <row r="564">
      <c r="B564">
        <f>IFERROR(VLOOKUP(A564,Produtos!A:B,2,FALSE),"")</f>
        <v/>
      </c>
      <c r="D564" s="10">
        <f>IFERROR(INDEX(Lotes!$E:$E,MATCH(1,(Lotes!$A:$A=A564)*(Lotes!$C:$C=C564),0)),"")</f>
        <v/>
      </c>
      <c r="E564" s="14">
        <f>IF(D564="","",D564-TODAY())</f>
        <v/>
      </c>
      <c r="F564">
        <f>IF(D564="","",IF(E564&lt;0,"VENCIDO",IF(E564&lt;=30,"VENCE EM &lt;= 30 DIAS",IF(E564&lt;=60,"ATENCAO (31-60 DIAS)","OK"))))</f>
        <v/>
      </c>
      <c r="G564" s="14">
        <f>SUMIFS(Lancamentos!$G:$G,Lancamentos!$C:$C,$A564,Lancamentos!$E:$E,$C564,Lancamentos!$B:$B,"ENTRADA")</f>
        <v/>
      </c>
      <c r="H564" s="14">
        <f>SUMIFS(Lancamentos!$G:$G,Lancamentos!$C:$C,$A564,Lancamentos!$E:$E,$C564,Lancamentos!$B:$B,"SAIDA_USO")</f>
        <v/>
      </c>
      <c r="I564" s="14">
        <f>SUMIFS(Lancamentos!$G:$G,Lancamentos!$C:$C,$A564,Lancamentos!$E:$E,$C564,Lancamentos!$B:$B,"SAIDA_DESCARTE")</f>
        <v/>
      </c>
      <c r="J564" s="14">
        <f>G564-H564-I564</f>
        <v/>
      </c>
      <c r="K564">
        <f>IF(A564="","",IF(J564&lt;=IFERROR(VLOOKUP(A564,Produtos!$A:$E,5,FALSE),0),"ABAIXO DO MINIMO","OK"))</f>
        <v/>
      </c>
    </row>
    <row r="565">
      <c r="B565">
        <f>IFERROR(VLOOKUP(A565,Produtos!A:B,2,FALSE),"")</f>
        <v/>
      </c>
      <c r="D565" s="10">
        <f>IFERROR(INDEX(Lotes!$E:$E,MATCH(1,(Lotes!$A:$A=A565)*(Lotes!$C:$C=C565),0)),"")</f>
        <v/>
      </c>
      <c r="E565" s="14">
        <f>IF(D565="","",D565-TODAY())</f>
        <v/>
      </c>
      <c r="F565">
        <f>IF(D565="","",IF(E565&lt;0,"VENCIDO",IF(E565&lt;=30,"VENCE EM &lt;= 30 DIAS",IF(E565&lt;=60,"ATENCAO (31-60 DIAS)","OK"))))</f>
        <v/>
      </c>
      <c r="G565" s="14">
        <f>SUMIFS(Lancamentos!$G:$G,Lancamentos!$C:$C,$A565,Lancamentos!$E:$E,$C565,Lancamentos!$B:$B,"ENTRADA")</f>
        <v/>
      </c>
      <c r="H565" s="14">
        <f>SUMIFS(Lancamentos!$G:$G,Lancamentos!$C:$C,$A565,Lancamentos!$E:$E,$C565,Lancamentos!$B:$B,"SAIDA_USO")</f>
        <v/>
      </c>
      <c r="I565" s="14">
        <f>SUMIFS(Lancamentos!$G:$G,Lancamentos!$C:$C,$A565,Lancamentos!$E:$E,$C565,Lancamentos!$B:$B,"SAIDA_DESCARTE")</f>
        <v/>
      </c>
      <c r="J565" s="14">
        <f>G565-H565-I565</f>
        <v/>
      </c>
      <c r="K565">
        <f>IF(A565="","",IF(J565&lt;=IFERROR(VLOOKUP(A565,Produtos!$A:$E,5,FALSE),0),"ABAIXO DO MINIMO","OK"))</f>
        <v/>
      </c>
    </row>
    <row r="566">
      <c r="B566">
        <f>IFERROR(VLOOKUP(A566,Produtos!A:B,2,FALSE),"")</f>
        <v/>
      </c>
      <c r="D566" s="10">
        <f>IFERROR(INDEX(Lotes!$E:$E,MATCH(1,(Lotes!$A:$A=A566)*(Lotes!$C:$C=C566),0)),"")</f>
        <v/>
      </c>
      <c r="E566" s="14">
        <f>IF(D566="","",D566-TODAY())</f>
        <v/>
      </c>
      <c r="F566">
        <f>IF(D566="","",IF(E566&lt;0,"VENCIDO",IF(E566&lt;=30,"VENCE EM &lt;= 30 DIAS",IF(E566&lt;=60,"ATENCAO (31-60 DIAS)","OK"))))</f>
        <v/>
      </c>
      <c r="G566" s="14">
        <f>SUMIFS(Lancamentos!$G:$G,Lancamentos!$C:$C,$A566,Lancamentos!$E:$E,$C566,Lancamentos!$B:$B,"ENTRADA")</f>
        <v/>
      </c>
      <c r="H566" s="14">
        <f>SUMIFS(Lancamentos!$G:$G,Lancamentos!$C:$C,$A566,Lancamentos!$E:$E,$C566,Lancamentos!$B:$B,"SAIDA_USO")</f>
        <v/>
      </c>
      <c r="I566" s="14">
        <f>SUMIFS(Lancamentos!$G:$G,Lancamentos!$C:$C,$A566,Lancamentos!$E:$E,$C566,Lancamentos!$B:$B,"SAIDA_DESCARTE")</f>
        <v/>
      </c>
      <c r="J566" s="14">
        <f>G566-H566-I566</f>
        <v/>
      </c>
      <c r="K566">
        <f>IF(A566="","",IF(J566&lt;=IFERROR(VLOOKUP(A566,Produtos!$A:$E,5,FALSE),0),"ABAIXO DO MINIMO","OK"))</f>
        <v/>
      </c>
    </row>
    <row r="567">
      <c r="B567">
        <f>IFERROR(VLOOKUP(A567,Produtos!A:B,2,FALSE),"")</f>
        <v/>
      </c>
      <c r="D567" s="10">
        <f>IFERROR(INDEX(Lotes!$E:$E,MATCH(1,(Lotes!$A:$A=A567)*(Lotes!$C:$C=C567),0)),"")</f>
        <v/>
      </c>
      <c r="E567" s="14">
        <f>IF(D567="","",D567-TODAY())</f>
        <v/>
      </c>
      <c r="F567">
        <f>IF(D567="","",IF(E567&lt;0,"VENCIDO",IF(E567&lt;=30,"VENCE EM &lt;= 30 DIAS",IF(E567&lt;=60,"ATENCAO (31-60 DIAS)","OK"))))</f>
        <v/>
      </c>
      <c r="G567" s="14">
        <f>SUMIFS(Lancamentos!$G:$G,Lancamentos!$C:$C,$A567,Lancamentos!$E:$E,$C567,Lancamentos!$B:$B,"ENTRADA")</f>
        <v/>
      </c>
      <c r="H567" s="14">
        <f>SUMIFS(Lancamentos!$G:$G,Lancamentos!$C:$C,$A567,Lancamentos!$E:$E,$C567,Lancamentos!$B:$B,"SAIDA_USO")</f>
        <v/>
      </c>
      <c r="I567" s="14">
        <f>SUMIFS(Lancamentos!$G:$G,Lancamentos!$C:$C,$A567,Lancamentos!$E:$E,$C567,Lancamentos!$B:$B,"SAIDA_DESCARTE")</f>
        <v/>
      </c>
      <c r="J567" s="14">
        <f>G567-H567-I567</f>
        <v/>
      </c>
      <c r="K567">
        <f>IF(A567="","",IF(J567&lt;=IFERROR(VLOOKUP(A567,Produtos!$A:$E,5,FALSE),0),"ABAIXO DO MINIMO","OK"))</f>
        <v/>
      </c>
    </row>
    <row r="568">
      <c r="B568">
        <f>IFERROR(VLOOKUP(A568,Produtos!A:B,2,FALSE),"")</f>
        <v/>
      </c>
      <c r="D568" s="10">
        <f>IFERROR(INDEX(Lotes!$E:$E,MATCH(1,(Lotes!$A:$A=A568)*(Lotes!$C:$C=C568),0)),"")</f>
        <v/>
      </c>
      <c r="E568" s="14">
        <f>IF(D568="","",D568-TODAY())</f>
        <v/>
      </c>
      <c r="F568">
        <f>IF(D568="","",IF(E568&lt;0,"VENCIDO",IF(E568&lt;=30,"VENCE EM &lt;= 30 DIAS",IF(E568&lt;=60,"ATENCAO (31-60 DIAS)","OK"))))</f>
        <v/>
      </c>
      <c r="G568" s="14">
        <f>SUMIFS(Lancamentos!$G:$G,Lancamentos!$C:$C,$A568,Lancamentos!$E:$E,$C568,Lancamentos!$B:$B,"ENTRADA")</f>
        <v/>
      </c>
      <c r="H568" s="14">
        <f>SUMIFS(Lancamentos!$G:$G,Lancamentos!$C:$C,$A568,Lancamentos!$E:$E,$C568,Lancamentos!$B:$B,"SAIDA_USO")</f>
        <v/>
      </c>
      <c r="I568" s="14">
        <f>SUMIFS(Lancamentos!$G:$G,Lancamentos!$C:$C,$A568,Lancamentos!$E:$E,$C568,Lancamentos!$B:$B,"SAIDA_DESCARTE")</f>
        <v/>
      </c>
      <c r="J568" s="14">
        <f>G568-H568-I568</f>
        <v/>
      </c>
      <c r="K568">
        <f>IF(A568="","",IF(J568&lt;=IFERROR(VLOOKUP(A568,Produtos!$A:$E,5,FALSE),0),"ABAIXO DO MINIMO","OK"))</f>
        <v/>
      </c>
    </row>
    <row r="569">
      <c r="B569">
        <f>IFERROR(VLOOKUP(A569,Produtos!A:B,2,FALSE),"")</f>
        <v/>
      </c>
      <c r="D569" s="10">
        <f>IFERROR(INDEX(Lotes!$E:$E,MATCH(1,(Lotes!$A:$A=A569)*(Lotes!$C:$C=C569),0)),"")</f>
        <v/>
      </c>
      <c r="E569" s="14">
        <f>IF(D569="","",D569-TODAY())</f>
        <v/>
      </c>
      <c r="F569">
        <f>IF(D569="","",IF(E569&lt;0,"VENCIDO",IF(E569&lt;=30,"VENCE EM &lt;= 30 DIAS",IF(E569&lt;=60,"ATENCAO (31-60 DIAS)","OK"))))</f>
        <v/>
      </c>
      <c r="G569" s="14">
        <f>SUMIFS(Lancamentos!$G:$G,Lancamentos!$C:$C,$A569,Lancamentos!$E:$E,$C569,Lancamentos!$B:$B,"ENTRADA")</f>
        <v/>
      </c>
      <c r="H569" s="14">
        <f>SUMIFS(Lancamentos!$G:$G,Lancamentos!$C:$C,$A569,Lancamentos!$E:$E,$C569,Lancamentos!$B:$B,"SAIDA_USO")</f>
        <v/>
      </c>
      <c r="I569" s="14">
        <f>SUMIFS(Lancamentos!$G:$G,Lancamentos!$C:$C,$A569,Lancamentos!$E:$E,$C569,Lancamentos!$B:$B,"SAIDA_DESCARTE")</f>
        <v/>
      </c>
      <c r="J569" s="14">
        <f>G569-H569-I569</f>
        <v/>
      </c>
      <c r="K569">
        <f>IF(A569="","",IF(J569&lt;=IFERROR(VLOOKUP(A569,Produtos!$A:$E,5,FALSE),0),"ABAIXO DO MINIMO","OK"))</f>
        <v/>
      </c>
    </row>
    <row r="570">
      <c r="B570">
        <f>IFERROR(VLOOKUP(A570,Produtos!A:B,2,FALSE),"")</f>
        <v/>
      </c>
      <c r="D570" s="10">
        <f>IFERROR(INDEX(Lotes!$E:$E,MATCH(1,(Lotes!$A:$A=A570)*(Lotes!$C:$C=C570),0)),"")</f>
        <v/>
      </c>
      <c r="E570" s="14">
        <f>IF(D570="","",D570-TODAY())</f>
        <v/>
      </c>
      <c r="F570">
        <f>IF(D570="","",IF(E570&lt;0,"VENCIDO",IF(E570&lt;=30,"VENCE EM &lt;= 30 DIAS",IF(E570&lt;=60,"ATENCAO (31-60 DIAS)","OK"))))</f>
        <v/>
      </c>
      <c r="G570" s="14">
        <f>SUMIFS(Lancamentos!$G:$G,Lancamentos!$C:$C,$A570,Lancamentos!$E:$E,$C570,Lancamentos!$B:$B,"ENTRADA")</f>
        <v/>
      </c>
      <c r="H570" s="14">
        <f>SUMIFS(Lancamentos!$G:$G,Lancamentos!$C:$C,$A570,Lancamentos!$E:$E,$C570,Lancamentos!$B:$B,"SAIDA_USO")</f>
        <v/>
      </c>
      <c r="I570" s="14">
        <f>SUMIFS(Lancamentos!$G:$G,Lancamentos!$C:$C,$A570,Lancamentos!$E:$E,$C570,Lancamentos!$B:$B,"SAIDA_DESCARTE")</f>
        <v/>
      </c>
      <c r="J570" s="14">
        <f>G570-H570-I570</f>
        <v/>
      </c>
      <c r="K570">
        <f>IF(A570="","",IF(J570&lt;=IFERROR(VLOOKUP(A570,Produtos!$A:$E,5,FALSE),0),"ABAIXO DO MINIMO","OK"))</f>
        <v/>
      </c>
    </row>
    <row r="571">
      <c r="B571">
        <f>IFERROR(VLOOKUP(A571,Produtos!A:B,2,FALSE),"")</f>
        <v/>
      </c>
      <c r="D571" s="10">
        <f>IFERROR(INDEX(Lotes!$E:$E,MATCH(1,(Lotes!$A:$A=A571)*(Lotes!$C:$C=C571),0)),"")</f>
        <v/>
      </c>
      <c r="E571" s="14">
        <f>IF(D571="","",D571-TODAY())</f>
        <v/>
      </c>
      <c r="F571">
        <f>IF(D571="","",IF(E571&lt;0,"VENCIDO",IF(E571&lt;=30,"VENCE EM &lt;= 30 DIAS",IF(E571&lt;=60,"ATENCAO (31-60 DIAS)","OK"))))</f>
        <v/>
      </c>
      <c r="G571" s="14">
        <f>SUMIFS(Lancamentos!$G:$G,Lancamentos!$C:$C,$A571,Lancamentos!$E:$E,$C571,Lancamentos!$B:$B,"ENTRADA")</f>
        <v/>
      </c>
      <c r="H571" s="14">
        <f>SUMIFS(Lancamentos!$G:$G,Lancamentos!$C:$C,$A571,Lancamentos!$E:$E,$C571,Lancamentos!$B:$B,"SAIDA_USO")</f>
        <v/>
      </c>
      <c r="I571" s="14">
        <f>SUMIFS(Lancamentos!$G:$G,Lancamentos!$C:$C,$A571,Lancamentos!$E:$E,$C571,Lancamentos!$B:$B,"SAIDA_DESCARTE")</f>
        <v/>
      </c>
      <c r="J571" s="14">
        <f>G571-H571-I571</f>
        <v/>
      </c>
      <c r="K571">
        <f>IF(A571="","",IF(J571&lt;=IFERROR(VLOOKUP(A571,Produtos!$A:$E,5,FALSE),0),"ABAIXO DO MINIMO","OK"))</f>
        <v/>
      </c>
    </row>
    <row r="572">
      <c r="B572">
        <f>IFERROR(VLOOKUP(A572,Produtos!A:B,2,FALSE),"")</f>
        <v/>
      </c>
      <c r="D572" s="10">
        <f>IFERROR(INDEX(Lotes!$E:$E,MATCH(1,(Lotes!$A:$A=A572)*(Lotes!$C:$C=C572),0)),"")</f>
        <v/>
      </c>
      <c r="E572" s="14">
        <f>IF(D572="","",D572-TODAY())</f>
        <v/>
      </c>
      <c r="F572">
        <f>IF(D572="","",IF(E572&lt;0,"VENCIDO",IF(E572&lt;=30,"VENCE EM &lt;= 30 DIAS",IF(E572&lt;=60,"ATENCAO (31-60 DIAS)","OK"))))</f>
        <v/>
      </c>
      <c r="G572" s="14">
        <f>SUMIFS(Lancamentos!$G:$G,Lancamentos!$C:$C,$A572,Lancamentos!$E:$E,$C572,Lancamentos!$B:$B,"ENTRADA")</f>
        <v/>
      </c>
      <c r="H572" s="14">
        <f>SUMIFS(Lancamentos!$G:$G,Lancamentos!$C:$C,$A572,Lancamentos!$E:$E,$C572,Lancamentos!$B:$B,"SAIDA_USO")</f>
        <v/>
      </c>
      <c r="I572" s="14">
        <f>SUMIFS(Lancamentos!$G:$G,Lancamentos!$C:$C,$A572,Lancamentos!$E:$E,$C572,Lancamentos!$B:$B,"SAIDA_DESCARTE")</f>
        <v/>
      </c>
      <c r="J572" s="14">
        <f>G572-H572-I572</f>
        <v/>
      </c>
      <c r="K572">
        <f>IF(A572="","",IF(J572&lt;=IFERROR(VLOOKUP(A572,Produtos!$A:$E,5,FALSE),0),"ABAIXO DO MINIMO","OK"))</f>
        <v/>
      </c>
    </row>
    <row r="573">
      <c r="B573">
        <f>IFERROR(VLOOKUP(A573,Produtos!A:B,2,FALSE),"")</f>
        <v/>
      </c>
      <c r="D573" s="10">
        <f>IFERROR(INDEX(Lotes!$E:$E,MATCH(1,(Lotes!$A:$A=A573)*(Lotes!$C:$C=C573),0)),"")</f>
        <v/>
      </c>
      <c r="E573" s="14">
        <f>IF(D573="","",D573-TODAY())</f>
        <v/>
      </c>
      <c r="F573">
        <f>IF(D573="","",IF(E573&lt;0,"VENCIDO",IF(E573&lt;=30,"VENCE EM &lt;= 30 DIAS",IF(E573&lt;=60,"ATENCAO (31-60 DIAS)","OK"))))</f>
        <v/>
      </c>
      <c r="G573" s="14">
        <f>SUMIFS(Lancamentos!$G:$G,Lancamentos!$C:$C,$A573,Lancamentos!$E:$E,$C573,Lancamentos!$B:$B,"ENTRADA")</f>
        <v/>
      </c>
      <c r="H573" s="14">
        <f>SUMIFS(Lancamentos!$G:$G,Lancamentos!$C:$C,$A573,Lancamentos!$E:$E,$C573,Lancamentos!$B:$B,"SAIDA_USO")</f>
        <v/>
      </c>
      <c r="I573" s="14">
        <f>SUMIFS(Lancamentos!$G:$G,Lancamentos!$C:$C,$A573,Lancamentos!$E:$E,$C573,Lancamentos!$B:$B,"SAIDA_DESCARTE")</f>
        <v/>
      </c>
      <c r="J573" s="14">
        <f>G573-H573-I573</f>
        <v/>
      </c>
      <c r="K573">
        <f>IF(A573="","",IF(J573&lt;=IFERROR(VLOOKUP(A573,Produtos!$A:$E,5,FALSE),0),"ABAIXO DO MINIMO","OK"))</f>
        <v/>
      </c>
    </row>
    <row r="574">
      <c r="B574">
        <f>IFERROR(VLOOKUP(A574,Produtos!A:B,2,FALSE),"")</f>
        <v/>
      </c>
      <c r="D574" s="10">
        <f>IFERROR(INDEX(Lotes!$E:$E,MATCH(1,(Lotes!$A:$A=A574)*(Lotes!$C:$C=C574),0)),"")</f>
        <v/>
      </c>
      <c r="E574" s="14">
        <f>IF(D574="","",D574-TODAY())</f>
        <v/>
      </c>
      <c r="F574">
        <f>IF(D574="","",IF(E574&lt;0,"VENCIDO",IF(E574&lt;=30,"VENCE EM &lt;= 30 DIAS",IF(E574&lt;=60,"ATENCAO (31-60 DIAS)","OK"))))</f>
        <v/>
      </c>
      <c r="G574" s="14">
        <f>SUMIFS(Lancamentos!$G:$G,Lancamentos!$C:$C,$A574,Lancamentos!$E:$E,$C574,Lancamentos!$B:$B,"ENTRADA")</f>
        <v/>
      </c>
      <c r="H574" s="14">
        <f>SUMIFS(Lancamentos!$G:$G,Lancamentos!$C:$C,$A574,Lancamentos!$E:$E,$C574,Lancamentos!$B:$B,"SAIDA_USO")</f>
        <v/>
      </c>
      <c r="I574" s="14">
        <f>SUMIFS(Lancamentos!$G:$G,Lancamentos!$C:$C,$A574,Lancamentos!$E:$E,$C574,Lancamentos!$B:$B,"SAIDA_DESCARTE")</f>
        <v/>
      </c>
      <c r="J574" s="14">
        <f>G574-H574-I574</f>
        <v/>
      </c>
      <c r="K574">
        <f>IF(A574="","",IF(J574&lt;=IFERROR(VLOOKUP(A574,Produtos!$A:$E,5,FALSE),0),"ABAIXO DO MINIMO","OK"))</f>
        <v/>
      </c>
    </row>
    <row r="575">
      <c r="B575">
        <f>IFERROR(VLOOKUP(A575,Produtos!A:B,2,FALSE),"")</f>
        <v/>
      </c>
      <c r="D575" s="10">
        <f>IFERROR(INDEX(Lotes!$E:$E,MATCH(1,(Lotes!$A:$A=A575)*(Lotes!$C:$C=C575),0)),"")</f>
        <v/>
      </c>
      <c r="E575" s="14">
        <f>IF(D575="","",D575-TODAY())</f>
        <v/>
      </c>
      <c r="F575">
        <f>IF(D575="","",IF(E575&lt;0,"VENCIDO",IF(E575&lt;=30,"VENCE EM &lt;= 30 DIAS",IF(E575&lt;=60,"ATENCAO (31-60 DIAS)","OK"))))</f>
        <v/>
      </c>
      <c r="G575" s="14">
        <f>SUMIFS(Lancamentos!$G:$G,Lancamentos!$C:$C,$A575,Lancamentos!$E:$E,$C575,Lancamentos!$B:$B,"ENTRADA")</f>
        <v/>
      </c>
      <c r="H575" s="14">
        <f>SUMIFS(Lancamentos!$G:$G,Lancamentos!$C:$C,$A575,Lancamentos!$E:$E,$C575,Lancamentos!$B:$B,"SAIDA_USO")</f>
        <v/>
      </c>
      <c r="I575" s="14">
        <f>SUMIFS(Lancamentos!$G:$G,Lancamentos!$C:$C,$A575,Lancamentos!$E:$E,$C575,Lancamentos!$B:$B,"SAIDA_DESCARTE")</f>
        <v/>
      </c>
      <c r="J575" s="14">
        <f>G575-H575-I575</f>
        <v/>
      </c>
      <c r="K575">
        <f>IF(A575="","",IF(J575&lt;=IFERROR(VLOOKUP(A575,Produtos!$A:$E,5,FALSE),0),"ABAIXO DO MINIMO","OK"))</f>
        <v/>
      </c>
    </row>
    <row r="576">
      <c r="B576">
        <f>IFERROR(VLOOKUP(A576,Produtos!A:B,2,FALSE),"")</f>
        <v/>
      </c>
      <c r="D576" s="10">
        <f>IFERROR(INDEX(Lotes!$E:$E,MATCH(1,(Lotes!$A:$A=A576)*(Lotes!$C:$C=C576),0)),"")</f>
        <v/>
      </c>
      <c r="E576" s="14">
        <f>IF(D576="","",D576-TODAY())</f>
        <v/>
      </c>
      <c r="F576">
        <f>IF(D576="","",IF(E576&lt;0,"VENCIDO",IF(E576&lt;=30,"VENCE EM &lt;= 30 DIAS",IF(E576&lt;=60,"ATENCAO (31-60 DIAS)","OK"))))</f>
        <v/>
      </c>
      <c r="G576" s="14">
        <f>SUMIFS(Lancamentos!$G:$G,Lancamentos!$C:$C,$A576,Lancamentos!$E:$E,$C576,Lancamentos!$B:$B,"ENTRADA")</f>
        <v/>
      </c>
      <c r="H576" s="14">
        <f>SUMIFS(Lancamentos!$G:$G,Lancamentos!$C:$C,$A576,Lancamentos!$E:$E,$C576,Lancamentos!$B:$B,"SAIDA_USO")</f>
        <v/>
      </c>
      <c r="I576" s="14">
        <f>SUMIFS(Lancamentos!$G:$G,Lancamentos!$C:$C,$A576,Lancamentos!$E:$E,$C576,Lancamentos!$B:$B,"SAIDA_DESCARTE")</f>
        <v/>
      </c>
      <c r="J576" s="14">
        <f>G576-H576-I576</f>
        <v/>
      </c>
      <c r="K576">
        <f>IF(A576="","",IF(J576&lt;=IFERROR(VLOOKUP(A576,Produtos!$A:$E,5,FALSE),0),"ABAIXO DO MINIMO","OK"))</f>
        <v/>
      </c>
    </row>
    <row r="577">
      <c r="B577">
        <f>IFERROR(VLOOKUP(A577,Produtos!A:B,2,FALSE),"")</f>
        <v/>
      </c>
      <c r="D577" s="10">
        <f>IFERROR(INDEX(Lotes!$E:$E,MATCH(1,(Lotes!$A:$A=A577)*(Lotes!$C:$C=C577),0)),"")</f>
        <v/>
      </c>
      <c r="E577" s="14">
        <f>IF(D577="","",D577-TODAY())</f>
        <v/>
      </c>
      <c r="F577">
        <f>IF(D577="","",IF(E577&lt;0,"VENCIDO",IF(E577&lt;=30,"VENCE EM &lt;= 30 DIAS",IF(E577&lt;=60,"ATENCAO (31-60 DIAS)","OK"))))</f>
        <v/>
      </c>
      <c r="G577" s="14">
        <f>SUMIFS(Lancamentos!$G:$G,Lancamentos!$C:$C,$A577,Lancamentos!$E:$E,$C577,Lancamentos!$B:$B,"ENTRADA")</f>
        <v/>
      </c>
      <c r="H577" s="14">
        <f>SUMIFS(Lancamentos!$G:$G,Lancamentos!$C:$C,$A577,Lancamentos!$E:$E,$C577,Lancamentos!$B:$B,"SAIDA_USO")</f>
        <v/>
      </c>
      <c r="I577" s="14">
        <f>SUMIFS(Lancamentos!$G:$G,Lancamentos!$C:$C,$A577,Lancamentos!$E:$E,$C577,Lancamentos!$B:$B,"SAIDA_DESCARTE")</f>
        <v/>
      </c>
      <c r="J577" s="14">
        <f>G577-H577-I577</f>
        <v/>
      </c>
      <c r="K577">
        <f>IF(A577="","",IF(J577&lt;=IFERROR(VLOOKUP(A577,Produtos!$A:$E,5,FALSE),0),"ABAIXO DO MINIMO","OK"))</f>
        <v/>
      </c>
    </row>
    <row r="578">
      <c r="B578">
        <f>IFERROR(VLOOKUP(A578,Produtos!A:B,2,FALSE),"")</f>
        <v/>
      </c>
      <c r="D578" s="10">
        <f>IFERROR(INDEX(Lotes!$E:$E,MATCH(1,(Lotes!$A:$A=A578)*(Lotes!$C:$C=C578),0)),"")</f>
        <v/>
      </c>
      <c r="E578" s="14">
        <f>IF(D578="","",D578-TODAY())</f>
        <v/>
      </c>
      <c r="F578">
        <f>IF(D578="","",IF(E578&lt;0,"VENCIDO",IF(E578&lt;=30,"VENCE EM &lt;= 30 DIAS",IF(E578&lt;=60,"ATENCAO (31-60 DIAS)","OK"))))</f>
        <v/>
      </c>
      <c r="G578" s="14">
        <f>SUMIFS(Lancamentos!$G:$G,Lancamentos!$C:$C,$A578,Lancamentos!$E:$E,$C578,Lancamentos!$B:$B,"ENTRADA")</f>
        <v/>
      </c>
      <c r="H578" s="14">
        <f>SUMIFS(Lancamentos!$G:$G,Lancamentos!$C:$C,$A578,Lancamentos!$E:$E,$C578,Lancamentos!$B:$B,"SAIDA_USO")</f>
        <v/>
      </c>
      <c r="I578" s="14">
        <f>SUMIFS(Lancamentos!$G:$G,Lancamentos!$C:$C,$A578,Lancamentos!$E:$E,$C578,Lancamentos!$B:$B,"SAIDA_DESCARTE")</f>
        <v/>
      </c>
      <c r="J578" s="14">
        <f>G578-H578-I578</f>
        <v/>
      </c>
      <c r="K578">
        <f>IF(A578="","",IF(J578&lt;=IFERROR(VLOOKUP(A578,Produtos!$A:$E,5,FALSE),0),"ABAIXO DO MINIMO","OK"))</f>
        <v/>
      </c>
    </row>
    <row r="579">
      <c r="B579">
        <f>IFERROR(VLOOKUP(A579,Produtos!A:B,2,FALSE),"")</f>
        <v/>
      </c>
      <c r="D579" s="10">
        <f>IFERROR(INDEX(Lotes!$E:$E,MATCH(1,(Lotes!$A:$A=A579)*(Lotes!$C:$C=C579),0)),"")</f>
        <v/>
      </c>
      <c r="E579" s="14">
        <f>IF(D579="","",D579-TODAY())</f>
        <v/>
      </c>
      <c r="F579">
        <f>IF(D579="","",IF(E579&lt;0,"VENCIDO",IF(E579&lt;=30,"VENCE EM &lt;= 30 DIAS",IF(E579&lt;=60,"ATENCAO (31-60 DIAS)","OK"))))</f>
        <v/>
      </c>
      <c r="G579" s="14">
        <f>SUMIFS(Lancamentos!$G:$G,Lancamentos!$C:$C,$A579,Lancamentos!$E:$E,$C579,Lancamentos!$B:$B,"ENTRADA")</f>
        <v/>
      </c>
      <c r="H579" s="14">
        <f>SUMIFS(Lancamentos!$G:$G,Lancamentos!$C:$C,$A579,Lancamentos!$E:$E,$C579,Lancamentos!$B:$B,"SAIDA_USO")</f>
        <v/>
      </c>
      <c r="I579" s="14">
        <f>SUMIFS(Lancamentos!$G:$G,Lancamentos!$C:$C,$A579,Lancamentos!$E:$E,$C579,Lancamentos!$B:$B,"SAIDA_DESCARTE")</f>
        <v/>
      </c>
      <c r="J579" s="14">
        <f>G579-H579-I579</f>
        <v/>
      </c>
      <c r="K579">
        <f>IF(A579="","",IF(J579&lt;=IFERROR(VLOOKUP(A579,Produtos!$A:$E,5,FALSE),0),"ABAIXO DO MINIMO","OK"))</f>
        <v/>
      </c>
    </row>
    <row r="580">
      <c r="B580">
        <f>IFERROR(VLOOKUP(A580,Produtos!A:B,2,FALSE),"")</f>
        <v/>
      </c>
      <c r="D580" s="10">
        <f>IFERROR(INDEX(Lotes!$E:$E,MATCH(1,(Lotes!$A:$A=A580)*(Lotes!$C:$C=C580),0)),"")</f>
        <v/>
      </c>
      <c r="E580" s="14">
        <f>IF(D580="","",D580-TODAY())</f>
        <v/>
      </c>
      <c r="F580">
        <f>IF(D580="","",IF(E580&lt;0,"VENCIDO",IF(E580&lt;=30,"VENCE EM &lt;= 30 DIAS",IF(E580&lt;=60,"ATENCAO (31-60 DIAS)","OK"))))</f>
        <v/>
      </c>
      <c r="G580" s="14">
        <f>SUMIFS(Lancamentos!$G:$G,Lancamentos!$C:$C,$A580,Lancamentos!$E:$E,$C580,Lancamentos!$B:$B,"ENTRADA")</f>
        <v/>
      </c>
      <c r="H580" s="14">
        <f>SUMIFS(Lancamentos!$G:$G,Lancamentos!$C:$C,$A580,Lancamentos!$E:$E,$C580,Lancamentos!$B:$B,"SAIDA_USO")</f>
        <v/>
      </c>
      <c r="I580" s="14">
        <f>SUMIFS(Lancamentos!$G:$G,Lancamentos!$C:$C,$A580,Lancamentos!$E:$E,$C580,Lancamentos!$B:$B,"SAIDA_DESCARTE")</f>
        <v/>
      </c>
      <c r="J580" s="14">
        <f>G580-H580-I580</f>
        <v/>
      </c>
      <c r="K580">
        <f>IF(A580="","",IF(J580&lt;=IFERROR(VLOOKUP(A580,Produtos!$A:$E,5,FALSE),0),"ABAIXO DO MINIMO","OK"))</f>
        <v/>
      </c>
    </row>
    <row r="581">
      <c r="B581">
        <f>IFERROR(VLOOKUP(A581,Produtos!A:B,2,FALSE),"")</f>
        <v/>
      </c>
      <c r="D581" s="10">
        <f>IFERROR(INDEX(Lotes!$E:$E,MATCH(1,(Lotes!$A:$A=A581)*(Lotes!$C:$C=C581),0)),"")</f>
        <v/>
      </c>
      <c r="E581" s="14">
        <f>IF(D581="","",D581-TODAY())</f>
        <v/>
      </c>
      <c r="F581">
        <f>IF(D581="","",IF(E581&lt;0,"VENCIDO",IF(E581&lt;=30,"VENCE EM &lt;= 30 DIAS",IF(E581&lt;=60,"ATENCAO (31-60 DIAS)","OK"))))</f>
        <v/>
      </c>
      <c r="G581" s="14">
        <f>SUMIFS(Lancamentos!$G:$G,Lancamentos!$C:$C,$A581,Lancamentos!$E:$E,$C581,Lancamentos!$B:$B,"ENTRADA")</f>
        <v/>
      </c>
      <c r="H581" s="14">
        <f>SUMIFS(Lancamentos!$G:$G,Lancamentos!$C:$C,$A581,Lancamentos!$E:$E,$C581,Lancamentos!$B:$B,"SAIDA_USO")</f>
        <v/>
      </c>
      <c r="I581" s="14">
        <f>SUMIFS(Lancamentos!$G:$G,Lancamentos!$C:$C,$A581,Lancamentos!$E:$E,$C581,Lancamentos!$B:$B,"SAIDA_DESCARTE")</f>
        <v/>
      </c>
      <c r="J581" s="14">
        <f>G581-H581-I581</f>
        <v/>
      </c>
      <c r="K581">
        <f>IF(A581="","",IF(J581&lt;=IFERROR(VLOOKUP(A581,Produtos!$A:$E,5,FALSE),0),"ABAIXO DO MINIMO","OK"))</f>
        <v/>
      </c>
    </row>
    <row r="582">
      <c r="B582">
        <f>IFERROR(VLOOKUP(A582,Produtos!A:B,2,FALSE),"")</f>
        <v/>
      </c>
      <c r="D582" s="10">
        <f>IFERROR(INDEX(Lotes!$E:$E,MATCH(1,(Lotes!$A:$A=A582)*(Lotes!$C:$C=C582),0)),"")</f>
        <v/>
      </c>
      <c r="E582" s="14">
        <f>IF(D582="","",D582-TODAY())</f>
        <v/>
      </c>
      <c r="F582">
        <f>IF(D582="","",IF(E582&lt;0,"VENCIDO",IF(E582&lt;=30,"VENCE EM &lt;= 30 DIAS",IF(E582&lt;=60,"ATENCAO (31-60 DIAS)","OK"))))</f>
        <v/>
      </c>
      <c r="G582" s="14">
        <f>SUMIFS(Lancamentos!$G:$G,Lancamentos!$C:$C,$A582,Lancamentos!$E:$E,$C582,Lancamentos!$B:$B,"ENTRADA")</f>
        <v/>
      </c>
      <c r="H582" s="14">
        <f>SUMIFS(Lancamentos!$G:$G,Lancamentos!$C:$C,$A582,Lancamentos!$E:$E,$C582,Lancamentos!$B:$B,"SAIDA_USO")</f>
        <v/>
      </c>
      <c r="I582" s="14">
        <f>SUMIFS(Lancamentos!$G:$G,Lancamentos!$C:$C,$A582,Lancamentos!$E:$E,$C582,Lancamentos!$B:$B,"SAIDA_DESCARTE")</f>
        <v/>
      </c>
      <c r="J582" s="14">
        <f>G582-H582-I582</f>
        <v/>
      </c>
      <c r="K582">
        <f>IF(A582="","",IF(J582&lt;=IFERROR(VLOOKUP(A582,Produtos!$A:$E,5,FALSE),0),"ABAIXO DO MINIMO","OK"))</f>
        <v/>
      </c>
    </row>
    <row r="583">
      <c r="B583">
        <f>IFERROR(VLOOKUP(A583,Produtos!A:B,2,FALSE),"")</f>
        <v/>
      </c>
      <c r="D583" s="10">
        <f>IFERROR(INDEX(Lotes!$E:$E,MATCH(1,(Lotes!$A:$A=A583)*(Lotes!$C:$C=C583),0)),"")</f>
        <v/>
      </c>
      <c r="E583" s="14">
        <f>IF(D583="","",D583-TODAY())</f>
        <v/>
      </c>
      <c r="F583">
        <f>IF(D583="","",IF(E583&lt;0,"VENCIDO",IF(E583&lt;=30,"VENCE EM &lt;= 30 DIAS",IF(E583&lt;=60,"ATENCAO (31-60 DIAS)","OK"))))</f>
        <v/>
      </c>
      <c r="G583" s="14">
        <f>SUMIFS(Lancamentos!$G:$G,Lancamentos!$C:$C,$A583,Lancamentos!$E:$E,$C583,Lancamentos!$B:$B,"ENTRADA")</f>
        <v/>
      </c>
      <c r="H583" s="14">
        <f>SUMIFS(Lancamentos!$G:$G,Lancamentos!$C:$C,$A583,Lancamentos!$E:$E,$C583,Lancamentos!$B:$B,"SAIDA_USO")</f>
        <v/>
      </c>
      <c r="I583" s="14">
        <f>SUMIFS(Lancamentos!$G:$G,Lancamentos!$C:$C,$A583,Lancamentos!$E:$E,$C583,Lancamentos!$B:$B,"SAIDA_DESCARTE")</f>
        <v/>
      </c>
      <c r="J583" s="14">
        <f>G583-H583-I583</f>
        <v/>
      </c>
      <c r="K583">
        <f>IF(A583="","",IF(J583&lt;=IFERROR(VLOOKUP(A583,Produtos!$A:$E,5,FALSE),0),"ABAIXO DO MINIMO","OK"))</f>
        <v/>
      </c>
    </row>
    <row r="584">
      <c r="B584">
        <f>IFERROR(VLOOKUP(A584,Produtos!A:B,2,FALSE),"")</f>
        <v/>
      </c>
      <c r="D584" s="10">
        <f>IFERROR(INDEX(Lotes!$E:$E,MATCH(1,(Lotes!$A:$A=A584)*(Lotes!$C:$C=C584),0)),"")</f>
        <v/>
      </c>
      <c r="E584" s="14">
        <f>IF(D584="","",D584-TODAY())</f>
        <v/>
      </c>
      <c r="F584">
        <f>IF(D584="","",IF(E584&lt;0,"VENCIDO",IF(E584&lt;=30,"VENCE EM &lt;= 30 DIAS",IF(E584&lt;=60,"ATENCAO (31-60 DIAS)","OK"))))</f>
        <v/>
      </c>
      <c r="G584" s="14">
        <f>SUMIFS(Lancamentos!$G:$G,Lancamentos!$C:$C,$A584,Lancamentos!$E:$E,$C584,Lancamentos!$B:$B,"ENTRADA")</f>
        <v/>
      </c>
      <c r="H584" s="14">
        <f>SUMIFS(Lancamentos!$G:$G,Lancamentos!$C:$C,$A584,Lancamentos!$E:$E,$C584,Lancamentos!$B:$B,"SAIDA_USO")</f>
        <v/>
      </c>
      <c r="I584" s="14">
        <f>SUMIFS(Lancamentos!$G:$G,Lancamentos!$C:$C,$A584,Lancamentos!$E:$E,$C584,Lancamentos!$B:$B,"SAIDA_DESCARTE")</f>
        <v/>
      </c>
      <c r="J584" s="14">
        <f>G584-H584-I584</f>
        <v/>
      </c>
      <c r="K584">
        <f>IF(A584="","",IF(J584&lt;=IFERROR(VLOOKUP(A584,Produtos!$A:$E,5,FALSE),0),"ABAIXO DO MINIMO","OK"))</f>
        <v/>
      </c>
    </row>
    <row r="585">
      <c r="B585">
        <f>IFERROR(VLOOKUP(A585,Produtos!A:B,2,FALSE),"")</f>
        <v/>
      </c>
      <c r="D585" s="10">
        <f>IFERROR(INDEX(Lotes!$E:$E,MATCH(1,(Lotes!$A:$A=A585)*(Lotes!$C:$C=C585),0)),"")</f>
        <v/>
      </c>
      <c r="E585" s="14">
        <f>IF(D585="","",D585-TODAY())</f>
        <v/>
      </c>
      <c r="F585">
        <f>IF(D585="","",IF(E585&lt;0,"VENCIDO",IF(E585&lt;=30,"VENCE EM &lt;= 30 DIAS",IF(E585&lt;=60,"ATENCAO (31-60 DIAS)","OK"))))</f>
        <v/>
      </c>
      <c r="G585" s="14">
        <f>SUMIFS(Lancamentos!$G:$G,Lancamentos!$C:$C,$A585,Lancamentos!$E:$E,$C585,Lancamentos!$B:$B,"ENTRADA")</f>
        <v/>
      </c>
      <c r="H585" s="14">
        <f>SUMIFS(Lancamentos!$G:$G,Lancamentos!$C:$C,$A585,Lancamentos!$E:$E,$C585,Lancamentos!$B:$B,"SAIDA_USO")</f>
        <v/>
      </c>
      <c r="I585" s="14">
        <f>SUMIFS(Lancamentos!$G:$G,Lancamentos!$C:$C,$A585,Lancamentos!$E:$E,$C585,Lancamentos!$B:$B,"SAIDA_DESCARTE")</f>
        <v/>
      </c>
      <c r="J585" s="14">
        <f>G585-H585-I585</f>
        <v/>
      </c>
      <c r="K585">
        <f>IF(A585="","",IF(J585&lt;=IFERROR(VLOOKUP(A585,Produtos!$A:$E,5,FALSE),0),"ABAIXO DO MINIMO","OK"))</f>
        <v/>
      </c>
    </row>
    <row r="586">
      <c r="B586">
        <f>IFERROR(VLOOKUP(A586,Produtos!A:B,2,FALSE),"")</f>
        <v/>
      </c>
      <c r="D586" s="10">
        <f>IFERROR(INDEX(Lotes!$E:$E,MATCH(1,(Lotes!$A:$A=A586)*(Lotes!$C:$C=C586),0)),"")</f>
        <v/>
      </c>
      <c r="E586" s="14">
        <f>IF(D586="","",D586-TODAY())</f>
        <v/>
      </c>
      <c r="F586">
        <f>IF(D586="","",IF(E586&lt;0,"VENCIDO",IF(E586&lt;=30,"VENCE EM &lt;= 30 DIAS",IF(E586&lt;=60,"ATENCAO (31-60 DIAS)","OK"))))</f>
        <v/>
      </c>
      <c r="G586" s="14">
        <f>SUMIFS(Lancamentos!$G:$G,Lancamentos!$C:$C,$A586,Lancamentos!$E:$E,$C586,Lancamentos!$B:$B,"ENTRADA")</f>
        <v/>
      </c>
      <c r="H586" s="14">
        <f>SUMIFS(Lancamentos!$G:$G,Lancamentos!$C:$C,$A586,Lancamentos!$E:$E,$C586,Lancamentos!$B:$B,"SAIDA_USO")</f>
        <v/>
      </c>
      <c r="I586" s="14">
        <f>SUMIFS(Lancamentos!$G:$G,Lancamentos!$C:$C,$A586,Lancamentos!$E:$E,$C586,Lancamentos!$B:$B,"SAIDA_DESCARTE")</f>
        <v/>
      </c>
      <c r="J586" s="14">
        <f>G586-H586-I586</f>
        <v/>
      </c>
      <c r="K586">
        <f>IF(A586="","",IF(J586&lt;=IFERROR(VLOOKUP(A586,Produtos!$A:$E,5,FALSE),0),"ABAIXO DO MINIMO","OK"))</f>
        <v/>
      </c>
    </row>
    <row r="587">
      <c r="B587">
        <f>IFERROR(VLOOKUP(A587,Produtos!A:B,2,FALSE),"")</f>
        <v/>
      </c>
      <c r="D587" s="10">
        <f>IFERROR(INDEX(Lotes!$E:$E,MATCH(1,(Lotes!$A:$A=A587)*(Lotes!$C:$C=C587),0)),"")</f>
        <v/>
      </c>
      <c r="E587" s="14">
        <f>IF(D587="","",D587-TODAY())</f>
        <v/>
      </c>
      <c r="F587">
        <f>IF(D587="","",IF(E587&lt;0,"VENCIDO",IF(E587&lt;=30,"VENCE EM &lt;= 30 DIAS",IF(E587&lt;=60,"ATENCAO (31-60 DIAS)","OK"))))</f>
        <v/>
      </c>
      <c r="G587" s="14">
        <f>SUMIFS(Lancamentos!$G:$G,Lancamentos!$C:$C,$A587,Lancamentos!$E:$E,$C587,Lancamentos!$B:$B,"ENTRADA")</f>
        <v/>
      </c>
      <c r="H587" s="14">
        <f>SUMIFS(Lancamentos!$G:$G,Lancamentos!$C:$C,$A587,Lancamentos!$E:$E,$C587,Lancamentos!$B:$B,"SAIDA_USO")</f>
        <v/>
      </c>
      <c r="I587" s="14">
        <f>SUMIFS(Lancamentos!$G:$G,Lancamentos!$C:$C,$A587,Lancamentos!$E:$E,$C587,Lancamentos!$B:$B,"SAIDA_DESCARTE")</f>
        <v/>
      </c>
      <c r="J587" s="14">
        <f>G587-H587-I587</f>
        <v/>
      </c>
      <c r="K587">
        <f>IF(A587="","",IF(J587&lt;=IFERROR(VLOOKUP(A587,Produtos!$A:$E,5,FALSE),0),"ABAIXO DO MINIMO","OK"))</f>
        <v/>
      </c>
    </row>
    <row r="588">
      <c r="B588">
        <f>IFERROR(VLOOKUP(A588,Produtos!A:B,2,FALSE),"")</f>
        <v/>
      </c>
      <c r="D588" s="10">
        <f>IFERROR(INDEX(Lotes!$E:$E,MATCH(1,(Lotes!$A:$A=A588)*(Lotes!$C:$C=C588),0)),"")</f>
        <v/>
      </c>
      <c r="E588" s="14">
        <f>IF(D588="","",D588-TODAY())</f>
        <v/>
      </c>
      <c r="F588">
        <f>IF(D588="","",IF(E588&lt;0,"VENCIDO",IF(E588&lt;=30,"VENCE EM &lt;= 30 DIAS",IF(E588&lt;=60,"ATENCAO (31-60 DIAS)","OK"))))</f>
        <v/>
      </c>
      <c r="G588" s="14">
        <f>SUMIFS(Lancamentos!$G:$G,Lancamentos!$C:$C,$A588,Lancamentos!$E:$E,$C588,Lancamentos!$B:$B,"ENTRADA")</f>
        <v/>
      </c>
      <c r="H588" s="14">
        <f>SUMIFS(Lancamentos!$G:$G,Lancamentos!$C:$C,$A588,Lancamentos!$E:$E,$C588,Lancamentos!$B:$B,"SAIDA_USO")</f>
        <v/>
      </c>
      <c r="I588" s="14">
        <f>SUMIFS(Lancamentos!$G:$G,Lancamentos!$C:$C,$A588,Lancamentos!$E:$E,$C588,Lancamentos!$B:$B,"SAIDA_DESCARTE")</f>
        <v/>
      </c>
      <c r="J588" s="14">
        <f>G588-H588-I588</f>
        <v/>
      </c>
      <c r="K588">
        <f>IF(A588="","",IF(J588&lt;=IFERROR(VLOOKUP(A588,Produtos!$A:$E,5,FALSE),0),"ABAIXO DO MINIMO","OK"))</f>
        <v/>
      </c>
    </row>
    <row r="589">
      <c r="B589">
        <f>IFERROR(VLOOKUP(A589,Produtos!A:B,2,FALSE),"")</f>
        <v/>
      </c>
      <c r="D589" s="10">
        <f>IFERROR(INDEX(Lotes!$E:$E,MATCH(1,(Lotes!$A:$A=A589)*(Lotes!$C:$C=C589),0)),"")</f>
        <v/>
      </c>
      <c r="E589" s="14">
        <f>IF(D589="","",D589-TODAY())</f>
        <v/>
      </c>
      <c r="F589">
        <f>IF(D589="","",IF(E589&lt;0,"VENCIDO",IF(E589&lt;=30,"VENCE EM &lt;= 30 DIAS",IF(E589&lt;=60,"ATENCAO (31-60 DIAS)","OK"))))</f>
        <v/>
      </c>
      <c r="G589" s="14">
        <f>SUMIFS(Lancamentos!$G:$G,Lancamentos!$C:$C,$A589,Lancamentos!$E:$E,$C589,Lancamentos!$B:$B,"ENTRADA")</f>
        <v/>
      </c>
      <c r="H589" s="14">
        <f>SUMIFS(Lancamentos!$G:$G,Lancamentos!$C:$C,$A589,Lancamentos!$E:$E,$C589,Lancamentos!$B:$B,"SAIDA_USO")</f>
        <v/>
      </c>
      <c r="I589" s="14">
        <f>SUMIFS(Lancamentos!$G:$G,Lancamentos!$C:$C,$A589,Lancamentos!$E:$E,$C589,Lancamentos!$B:$B,"SAIDA_DESCARTE")</f>
        <v/>
      </c>
      <c r="J589" s="14">
        <f>G589-H589-I589</f>
        <v/>
      </c>
      <c r="K589">
        <f>IF(A589="","",IF(J589&lt;=IFERROR(VLOOKUP(A589,Produtos!$A:$E,5,FALSE),0),"ABAIXO DO MINIMO","OK"))</f>
        <v/>
      </c>
    </row>
    <row r="590">
      <c r="B590">
        <f>IFERROR(VLOOKUP(A590,Produtos!A:B,2,FALSE),"")</f>
        <v/>
      </c>
      <c r="D590" s="10">
        <f>IFERROR(INDEX(Lotes!$E:$E,MATCH(1,(Lotes!$A:$A=A590)*(Lotes!$C:$C=C590),0)),"")</f>
        <v/>
      </c>
      <c r="E590" s="14">
        <f>IF(D590="","",D590-TODAY())</f>
        <v/>
      </c>
      <c r="F590">
        <f>IF(D590="","",IF(E590&lt;0,"VENCIDO",IF(E590&lt;=30,"VENCE EM &lt;= 30 DIAS",IF(E590&lt;=60,"ATENCAO (31-60 DIAS)","OK"))))</f>
        <v/>
      </c>
      <c r="G590" s="14">
        <f>SUMIFS(Lancamentos!$G:$G,Lancamentos!$C:$C,$A590,Lancamentos!$E:$E,$C590,Lancamentos!$B:$B,"ENTRADA")</f>
        <v/>
      </c>
      <c r="H590" s="14">
        <f>SUMIFS(Lancamentos!$G:$G,Lancamentos!$C:$C,$A590,Lancamentos!$E:$E,$C590,Lancamentos!$B:$B,"SAIDA_USO")</f>
        <v/>
      </c>
      <c r="I590" s="14">
        <f>SUMIFS(Lancamentos!$G:$G,Lancamentos!$C:$C,$A590,Lancamentos!$E:$E,$C590,Lancamentos!$B:$B,"SAIDA_DESCARTE")</f>
        <v/>
      </c>
      <c r="J590" s="14">
        <f>G590-H590-I590</f>
        <v/>
      </c>
      <c r="K590">
        <f>IF(A590="","",IF(J590&lt;=IFERROR(VLOOKUP(A590,Produtos!$A:$E,5,FALSE),0),"ABAIXO DO MINIMO","OK"))</f>
        <v/>
      </c>
    </row>
    <row r="591">
      <c r="B591">
        <f>IFERROR(VLOOKUP(A591,Produtos!A:B,2,FALSE),"")</f>
        <v/>
      </c>
      <c r="D591" s="10">
        <f>IFERROR(INDEX(Lotes!$E:$E,MATCH(1,(Lotes!$A:$A=A591)*(Lotes!$C:$C=C591),0)),"")</f>
        <v/>
      </c>
      <c r="E591" s="14">
        <f>IF(D591="","",D591-TODAY())</f>
        <v/>
      </c>
      <c r="F591">
        <f>IF(D591="","",IF(E591&lt;0,"VENCIDO",IF(E591&lt;=30,"VENCE EM &lt;= 30 DIAS",IF(E591&lt;=60,"ATENCAO (31-60 DIAS)","OK"))))</f>
        <v/>
      </c>
      <c r="G591" s="14">
        <f>SUMIFS(Lancamentos!$G:$G,Lancamentos!$C:$C,$A591,Lancamentos!$E:$E,$C591,Lancamentos!$B:$B,"ENTRADA")</f>
        <v/>
      </c>
      <c r="H591" s="14">
        <f>SUMIFS(Lancamentos!$G:$G,Lancamentos!$C:$C,$A591,Lancamentos!$E:$E,$C591,Lancamentos!$B:$B,"SAIDA_USO")</f>
        <v/>
      </c>
      <c r="I591" s="14">
        <f>SUMIFS(Lancamentos!$G:$G,Lancamentos!$C:$C,$A591,Lancamentos!$E:$E,$C591,Lancamentos!$B:$B,"SAIDA_DESCARTE")</f>
        <v/>
      </c>
      <c r="J591" s="14">
        <f>G591-H591-I591</f>
        <v/>
      </c>
      <c r="K591">
        <f>IF(A591="","",IF(J591&lt;=IFERROR(VLOOKUP(A591,Produtos!$A:$E,5,FALSE),0),"ABAIXO DO MINIMO","OK"))</f>
        <v/>
      </c>
    </row>
    <row r="592">
      <c r="B592">
        <f>IFERROR(VLOOKUP(A592,Produtos!A:B,2,FALSE),"")</f>
        <v/>
      </c>
      <c r="D592" s="10">
        <f>IFERROR(INDEX(Lotes!$E:$E,MATCH(1,(Lotes!$A:$A=A592)*(Lotes!$C:$C=C592),0)),"")</f>
        <v/>
      </c>
      <c r="E592" s="14">
        <f>IF(D592="","",D592-TODAY())</f>
        <v/>
      </c>
      <c r="F592">
        <f>IF(D592="","",IF(E592&lt;0,"VENCIDO",IF(E592&lt;=30,"VENCE EM &lt;= 30 DIAS",IF(E592&lt;=60,"ATENCAO (31-60 DIAS)","OK"))))</f>
        <v/>
      </c>
      <c r="G592" s="14">
        <f>SUMIFS(Lancamentos!$G:$G,Lancamentos!$C:$C,$A592,Lancamentos!$E:$E,$C592,Lancamentos!$B:$B,"ENTRADA")</f>
        <v/>
      </c>
      <c r="H592" s="14">
        <f>SUMIFS(Lancamentos!$G:$G,Lancamentos!$C:$C,$A592,Lancamentos!$E:$E,$C592,Lancamentos!$B:$B,"SAIDA_USO")</f>
        <v/>
      </c>
      <c r="I592" s="14">
        <f>SUMIFS(Lancamentos!$G:$G,Lancamentos!$C:$C,$A592,Lancamentos!$E:$E,$C592,Lancamentos!$B:$B,"SAIDA_DESCARTE")</f>
        <v/>
      </c>
      <c r="J592" s="14">
        <f>G592-H592-I592</f>
        <v/>
      </c>
      <c r="K592">
        <f>IF(A592="","",IF(J592&lt;=IFERROR(VLOOKUP(A592,Produtos!$A:$E,5,FALSE),0),"ABAIXO DO MINIMO","OK"))</f>
        <v/>
      </c>
    </row>
    <row r="593">
      <c r="B593">
        <f>IFERROR(VLOOKUP(A593,Produtos!A:B,2,FALSE),"")</f>
        <v/>
      </c>
      <c r="D593" s="10">
        <f>IFERROR(INDEX(Lotes!$E:$E,MATCH(1,(Lotes!$A:$A=A593)*(Lotes!$C:$C=C593),0)),"")</f>
        <v/>
      </c>
      <c r="E593" s="14">
        <f>IF(D593="","",D593-TODAY())</f>
        <v/>
      </c>
      <c r="F593">
        <f>IF(D593="","",IF(E593&lt;0,"VENCIDO",IF(E593&lt;=30,"VENCE EM &lt;= 30 DIAS",IF(E593&lt;=60,"ATENCAO (31-60 DIAS)","OK"))))</f>
        <v/>
      </c>
      <c r="G593" s="14">
        <f>SUMIFS(Lancamentos!$G:$G,Lancamentos!$C:$C,$A593,Lancamentos!$E:$E,$C593,Lancamentos!$B:$B,"ENTRADA")</f>
        <v/>
      </c>
      <c r="H593" s="14">
        <f>SUMIFS(Lancamentos!$G:$G,Lancamentos!$C:$C,$A593,Lancamentos!$E:$E,$C593,Lancamentos!$B:$B,"SAIDA_USO")</f>
        <v/>
      </c>
      <c r="I593" s="14">
        <f>SUMIFS(Lancamentos!$G:$G,Lancamentos!$C:$C,$A593,Lancamentos!$E:$E,$C593,Lancamentos!$B:$B,"SAIDA_DESCARTE")</f>
        <v/>
      </c>
      <c r="J593" s="14">
        <f>G593-H593-I593</f>
        <v/>
      </c>
      <c r="K593">
        <f>IF(A593="","",IF(J593&lt;=IFERROR(VLOOKUP(A593,Produtos!$A:$E,5,FALSE),0),"ABAIXO DO MINIMO","OK"))</f>
        <v/>
      </c>
    </row>
    <row r="594">
      <c r="B594">
        <f>IFERROR(VLOOKUP(A594,Produtos!A:B,2,FALSE),"")</f>
        <v/>
      </c>
      <c r="D594" s="10">
        <f>IFERROR(INDEX(Lotes!$E:$E,MATCH(1,(Lotes!$A:$A=A594)*(Lotes!$C:$C=C594),0)),"")</f>
        <v/>
      </c>
      <c r="E594" s="14">
        <f>IF(D594="","",D594-TODAY())</f>
        <v/>
      </c>
      <c r="F594">
        <f>IF(D594="","",IF(E594&lt;0,"VENCIDO",IF(E594&lt;=30,"VENCE EM &lt;= 30 DIAS",IF(E594&lt;=60,"ATENCAO (31-60 DIAS)","OK"))))</f>
        <v/>
      </c>
      <c r="G594" s="14">
        <f>SUMIFS(Lancamentos!$G:$G,Lancamentos!$C:$C,$A594,Lancamentos!$E:$E,$C594,Lancamentos!$B:$B,"ENTRADA")</f>
        <v/>
      </c>
      <c r="H594" s="14">
        <f>SUMIFS(Lancamentos!$G:$G,Lancamentos!$C:$C,$A594,Lancamentos!$E:$E,$C594,Lancamentos!$B:$B,"SAIDA_USO")</f>
        <v/>
      </c>
      <c r="I594" s="14">
        <f>SUMIFS(Lancamentos!$G:$G,Lancamentos!$C:$C,$A594,Lancamentos!$E:$E,$C594,Lancamentos!$B:$B,"SAIDA_DESCARTE")</f>
        <v/>
      </c>
      <c r="J594" s="14">
        <f>G594-H594-I594</f>
        <v/>
      </c>
      <c r="K594">
        <f>IF(A594="","",IF(J594&lt;=IFERROR(VLOOKUP(A594,Produtos!$A:$E,5,FALSE),0),"ABAIXO DO MINIMO","OK"))</f>
        <v/>
      </c>
    </row>
    <row r="595">
      <c r="B595">
        <f>IFERROR(VLOOKUP(A595,Produtos!A:B,2,FALSE),"")</f>
        <v/>
      </c>
      <c r="D595" s="10">
        <f>IFERROR(INDEX(Lotes!$E:$E,MATCH(1,(Lotes!$A:$A=A595)*(Lotes!$C:$C=C595),0)),"")</f>
        <v/>
      </c>
      <c r="E595" s="14">
        <f>IF(D595="","",D595-TODAY())</f>
        <v/>
      </c>
      <c r="F595">
        <f>IF(D595="","",IF(E595&lt;0,"VENCIDO",IF(E595&lt;=30,"VENCE EM &lt;= 30 DIAS",IF(E595&lt;=60,"ATENCAO (31-60 DIAS)","OK"))))</f>
        <v/>
      </c>
      <c r="G595" s="14">
        <f>SUMIFS(Lancamentos!$G:$G,Lancamentos!$C:$C,$A595,Lancamentos!$E:$E,$C595,Lancamentos!$B:$B,"ENTRADA")</f>
        <v/>
      </c>
      <c r="H595" s="14">
        <f>SUMIFS(Lancamentos!$G:$G,Lancamentos!$C:$C,$A595,Lancamentos!$E:$E,$C595,Lancamentos!$B:$B,"SAIDA_USO")</f>
        <v/>
      </c>
      <c r="I595" s="14">
        <f>SUMIFS(Lancamentos!$G:$G,Lancamentos!$C:$C,$A595,Lancamentos!$E:$E,$C595,Lancamentos!$B:$B,"SAIDA_DESCARTE")</f>
        <v/>
      </c>
      <c r="J595" s="14">
        <f>G595-H595-I595</f>
        <v/>
      </c>
      <c r="K595">
        <f>IF(A595="","",IF(J595&lt;=IFERROR(VLOOKUP(A595,Produtos!$A:$E,5,FALSE),0),"ABAIXO DO MINIMO","OK"))</f>
        <v/>
      </c>
    </row>
    <row r="596">
      <c r="B596">
        <f>IFERROR(VLOOKUP(A596,Produtos!A:B,2,FALSE),"")</f>
        <v/>
      </c>
      <c r="D596" s="10">
        <f>IFERROR(INDEX(Lotes!$E:$E,MATCH(1,(Lotes!$A:$A=A596)*(Lotes!$C:$C=C596),0)),"")</f>
        <v/>
      </c>
      <c r="E596" s="14">
        <f>IF(D596="","",D596-TODAY())</f>
        <v/>
      </c>
      <c r="F596">
        <f>IF(D596="","",IF(E596&lt;0,"VENCIDO",IF(E596&lt;=30,"VENCE EM &lt;= 30 DIAS",IF(E596&lt;=60,"ATENCAO (31-60 DIAS)","OK"))))</f>
        <v/>
      </c>
      <c r="G596" s="14">
        <f>SUMIFS(Lancamentos!$G:$G,Lancamentos!$C:$C,$A596,Lancamentos!$E:$E,$C596,Lancamentos!$B:$B,"ENTRADA")</f>
        <v/>
      </c>
      <c r="H596" s="14">
        <f>SUMIFS(Lancamentos!$G:$G,Lancamentos!$C:$C,$A596,Lancamentos!$E:$E,$C596,Lancamentos!$B:$B,"SAIDA_USO")</f>
        <v/>
      </c>
      <c r="I596" s="14">
        <f>SUMIFS(Lancamentos!$G:$G,Lancamentos!$C:$C,$A596,Lancamentos!$E:$E,$C596,Lancamentos!$B:$B,"SAIDA_DESCARTE")</f>
        <v/>
      </c>
      <c r="J596" s="14">
        <f>G596-H596-I596</f>
        <v/>
      </c>
      <c r="K596">
        <f>IF(A596="","",IF(J596&lt;=IFERROR(VLOOKUP(A596,Produtos!$A:$E,5,FALSE),0),"ABAIXO DO MINIMO","OK"))</f>
        <v/>
      </c>
    </row>
    <row r="597">
      <c r="B597">
        <f>IFERROR(VLOOKUP(A597,Produtos!A:B,2,FALSE),"")</f>
        <v/>
      </c>
      <c r="D597" s="10">
        <f>IFERROR(INDEX(Lotes!$E:$E,MATCH(1,(Lotes!$A:$A=A597)*(Lotes!$C:$C=C597),0)),"")</f>
        <v/>
      </c>
      <c r="E597" s="14">
        <f>IF(D597="","",D597-TODAY())</f>
        <v/>
      </c>
      <c r="F597">
        <f>IF(D597="","",IF(E597&lt;0,"VENCIDO",IF(E597&lt;=30,"VENCE EM &lt;= 30 DIAS",IF(E597&lt;=60,"ATENCAO (31-60 DIAS)","OK"))))</f>
        <v/>
      </c>
      <c r="G597" s="14">
        <f>SUMIFS(Lancamentos!$G:$G,Lancamentos!$C:$C,$A597,Lancamentos!$E:$E,$C597,Lancamentos!$B:$B,"ENTRADA")</f>
        <v/>
      </c>
      <c r="H597" s="14">
        <f>SUMIFS(Lancamentos!$G:$G,Lancamentos!$C:$C,$A597,Lancamentos!$E:$E,$C597,Lancamentos!$B:$B,"SAIDA_USO")</f>
        <v/>
      </c>
      <c r="I597" s="14">
        <f>SUMIFS(Lancamentos!$G:$G,Lancamentos!$C:$C,$A597,Lancamentos!$E:$E,$C597,Lancamentos!$B:$B,"SAIDA_DESCARTE")</f>
        <v/>
      </c>
      <c r="J597" s="14">
        <f>G597-H597-I597</f>
        <v/>
      </c>
      <c r="K597">
        <f>IF(A597="","",IF(J597&lt;=IFERROR(VLOOKUP(A597,Produtos!$A:$E,5,FALSE),0),"ABAIXO DO MINIMO","OK"))</f>
        <v/>
      </c>
    </row>
    <row r="598">
      <c r="B598">
        <f>IFERROR(VLOOKUP(A598,Produtos!A:B,2,FALSE),"")</f>
        <v/>
      </c>
      <c r="D598" s="10">
        <f>IFERROR(INDEX(Lotes!$E:$E,MATCH(1,(Lotes!$A:$A=A598)*(Lotes!$C:$C=C598),0)),"")</f>
        <v/>
      </c>
      <c r="E598" s="14">
        <f>IF(D598="","",D598-TODAY())</f>
        <v/>
      </c>
      <c r="F598">
        <f>IF(D598="","",IF(E598&lt;0,"VENCIDO",IF(E598&lt;=30,"VENCE EM &lt;= 30 DIAS",IF(E598&lt;=60,"ATENCAO (31-60 DIAS)","OK"))))</f>
        <v/>
      </c>
      <c r="G598" s="14">
        <f>SUMIFS(Lancamentos!$G:$G,Lancamentos!$C:$C,$A598,Lancamentos!$E:$E,$C598,Lancamentos!$B:$B,"ENTRADA")</f>
        <v/>
      </c>
      <c r="H598" s="14">
        <f>SUMIFS(Lancamentos!$G:$G,Lancamentos!$C:$C,$A598,Lancamentos!$E:$E,$C598,Lancamentos!$B:$B,"SAIDA_USO")</f>
        <v/>
      </c>
      <c r="I598" s="14">
        <f>SUMIFS(Lancamentos!$G:$G,Lancamentos!$C:$C,$A598,Lancamentos!$E:$E,$C598,Lancamentos!$B:$B,"SAIDA_DESCARTE")</f>
        <v/>
      </c>
      <c r="J598" s="14">
        <f>G598-H598-I598</f>
        <v/>
      </c>
      <c r="K598">
        <f>IF(A598="","",IF(J598&lt;=IFERROR(VLOOKUP(A598,Produtos!$A:$E,5,FALSE),0),"ABAIXO DO MINIMO","OK"))</f>
        <v/>
      </c>
    </row>
    <row r="599">
      <c r="B599">
        <f>IFERROR(VLOOKUP(A599,Produtos!A:B,2,FALSE),"")</f>
        <v/>
      </c>
      <c r="D599" s="10">
        <f>IFERROR(INDEX(Lotes!$E:$E,MATCH(1,(Lotes!$A:$A=A599)*(Lotes!$C:$C=C599),0)),"")</f>
        <v/>
      </c>
      <c r="E599" s="14">
        <f>IF(D599="","",D599-TODAY())</f>
        <v/>
      </c>
      <c r="F599">
        <f>IF(D599="","",IF(E599&lt;0,"VENCIDO",IF(E599&lt;=30,"VENCE EM &lt;= 30 DIAS",IF(E599&lt;=60,"ATENCAO (31-60 DIAS)","OK"))))</f>
        <v/>
      </c>
      <c r="G599" s="14">
        <f>SUMIFS(Lancamentos!$G:$G,Lancamentos!$C:$C,$A599,Lancamentos!$E:$E,$C599,Lancamentos!$B:$B,"ENTRADA")</f>
        <v/>
      </c>
      <c r="H599" s="14">
        <f>SUMIFS(Lancamentos!$G:$G,Lancamentos!$C:$C,$A599,Lancamentos!$E:$E,$C599,Lancamentos!$B:$B,"SAIDA_USO")</f>
        <v/>
      </c>
      <c r="I599" s="14">
        <f>SUMIFS(Lancamentos!$G:$G,Lancamentos!$C:$C,$A599,Lancamentos!$E:$E,$C599,Lancamentos!$B:$B,"SAIDA_DESCARTE")</f>
        <v/>
      </c>
      <c r="J599" s="14">
        <f>G599-H599-I599</f>
        <v/>
      </c>
      <c r="K599">
        <f>IF(A599="","",IF(J599&lt;=IFERROR(VLOOKUP(A599,Produtos!$A:$E,5,FALSE),0),"ABAIXO DO MINIMO","OK"))</f>
        <v/>
      </c>
    </row>
    <row r="600">
      <c r="B600">
        <f>IFERROR(VLOOKUP(A600,Produtos!A:B,2,FALSE),"")</f>
        <v/>
      </c>
      <c r="D600" s="10">
        <f>IFERROR(INDEX(Lotes!$E:$E,MATCH(1,(Lotes!$A:$A=A600)*(Lotes!$C:$C=C600),0)),"")</f>
        <v/>
      </c>
      <c r="E600" s="14">
        <f>IF(D600="","",D600-TODAY())</f>
        <v/>
      </c>
      <c r="F600">
        <f>IF(D600="","",IF(E600&lt;0,"VENCIDO",IF(E600&lt;=30,"VENCE EM &lt;= 30 DIAS",IF(E600&lt;=60,"ATENCAO (31-60 DIAS)","OK"))))</f>
        <v/>
      </c>
      <c r="G600" s="14">
        <f>SUMIFS(Lancamentos!$G:$G,Lancamentos!$C:$C,$A600,Lancamentos!$E:$E,$C600,Lancamentos!$B:$B,"ENTRADA")</f>
        <v/>
      </c>
      <c r="H600" s="14">
        <f>SUMIFS(Lancamentos!$G:$G,Lancamentos!$C:$C,$A600,Lancamentos!$E:$E,$C600,Lancamentos!$B:$B,"SAIDA_USO")</f>
        <v/>
      </c>
      <c r="I600" s="14">
        <f>SUMIFS(Lancamentos!$G:$G,Lancamentos!$C:$C,$A600,Lancamentos!$E:$E,$C600,Lancamentos!$B:$B,"SAIDA_DESCARTE")</f>
        <v/>
      </c>
      <c r="J600" s="14">
        <f>G600-H600-I600</f>
        <v/>
      </c>
      <c r="K600">
        <f>IF(A600="","",IF(J600&lt;=IFERROR(VLOOKUP(A600,Produtos!$A:$E,5,FALSE),0),"ABAIXO DO MINIMO","OK"))</f>
        <v/>
      </c>
    </row>
    <row r="601">
      <c r="B601">
        <f>IFERROR(VLOOKUP(A601,Produtos!A:B,2,FALSE),"")</f>
        <v/>
      </c>
      <c r="D601" s="10">
        <f>IFERROR(INDEX(Lotes!$E:$E,MATCH(1,(Lotes!$A:$A=A601)*(Lotes!$C:$C=C601),0)),"")</f>
        <v/>
      </c>
      <c r="E601" s="14">
        <f>IF(D601="","",D601-TODAY())</f>
        <v/>
      </c>
      <c r="F601">
        <f>IF(D601="","",IF(E601&lt;0,"VENCIDO",IF(E601&lt;=30,"VENCE EM &lt;= 30 DIAS",IF(E601&lt;=60,"ATENCAO (31-60 DIAS)","OK"))))</f>
        <v/>
      </c>
      <c r="G601" s="14">
        <f>SUMIFS(Lancamentos!$G:$G,Lancamentos!$C:$C,$A601,Lancamentos!$E:$E,$C601,Lancamentos!$B:$B,"ENTRADA")</f>
        <v/>
      </c>
      <c r="H601" s="14">
        <f>SUMIFS(Lancamentos!$G:$G,Lancamentos!$C:$C,$A601,Lancamentos!$E:$E,$C601,Lancamentos!$B:$B,"SAIDA_USO")</f>
        <v/>
      </c>
      <c r="I601" s="14">
        <f>SUMIFS(Lancamentos!$G:$G,Lancamentos!$C:$C,$A601,Lancamentos!$E:$E,$C601,Lancamentos!$B:$B,"SAIDA_DESCARTE")</f>
        <v/>
      </c>
      <c r="J601" s="14">
        <f>G601-H601-I601</f>
        <v/>
      </c>
      <c r="K601">
        <f>IF(A601="","",IF(J601&lt;=IFERROR(VLOOKUP(A601,Produtos!$A:$E,5,FALSE),0),"ABAIXO DO MINIMO","OK"))</f>
        <v/>
      </c>
    </row>
    <row r="602">
      <c r="B602">
        <f>IFERROR(VLOOKUP(A602,Produtos!A:B,2,FALSE),"")</f>
        <v/>
      </c>
      <c r="D602" s="10">
        <f>IFERROR(INDEX(Lotes!$E:$E,MATCH(1,(Lotes!$A:$A=A602)*(Lotes!$C:$C=C602),0)),"")</f>
        <v/>
      </c>
      <c r="E602" s="14">
        <f>IF(D602="","",D602-TODAY())</f>
        <v/>
      </c>
      <c r="F602">
        <f>IF(D602="","",IF(E602&lt;0,"VENCIDO",IF(E602&lt;=30,"VENCE EM &lt;= 30 DIAS",IF(E602&lt;=60,"ATENCAO (31-60 DIAS)","OK"))))</f>
        <v/>
      </c>
      <c r="G602" s="14">
        <f>SUMIFS(Lancamentos!$G:$G,Lancamentos!$C:$C,$A602,Lancamentos!$E:$E,$C602,Lancamentos!$B:$B,"ENTRADA")</f>
        <v/>
      </c>
      <c r="H602" s="14">
        <f>SUMIFS(Lancamentos!$G:$G,Lancamentos!$C:$C,$A602,Lancamentos!$E:$E,$C602,Lancamentos!$B:$B,"SAIDA_USO")</f>
        <v/>
      </c>
      <c r="I602" s="14">
        <f>SUMIFS(Lancamentos!$G:$G,Lancamentos!$C:$C,$A602,Lancamentos!$E:$E,$C602,Lancamentos!$B:$B,"SAIDA_DESCARTE")</f>
        <v/>
      </c>
      <c r="J602" s="14">
        <f>G602-H602-I602</f>
        <v/>
      </c>
      <c r="K602">
        <f>IF(A602="","",IF(J602&lt;=IFERROR(VLOOKUP(A602,Produtos!$A:$E,5,FALSE),0),"ABAIXO DO MINIMO","OK"))</f>
        <v/>
      </c>
    </row>
    <row r="603">
      <c r="B603">
        <f>IFERROR(VLOOKUP(A603,Produtos!A:B,2,FALSE),"")</f>
        <v/>
      </c>
      <c r="D603" s="10">
        <f>IFERROR(INDEX(Lotes!$E:$E,MATCH(1,(Lotes!$A:$A=A603)*(Lotes!$C:$C=C603),0)),"")</f>
        <v/>
      </c>
      <c r="E603" s="14">
        <f>IF(D603="","",D603-TODAY())</f>
        <v/>
      </c>
      <c r="F603">
        <f>IF(D603="","",IF(E603&lt;0,"VENCIDO",IF(E603&lt;=30,"VENCE EM &lt;= 30 DIAS",IF(E603&lt;=60,"ATENCAO (31-60 DIAS)","OK"))))</f>
        <v/>
      </c>
      <c r="G603" s="14">
        <f>SUMIFS(Lancamentos!$G:$G,Lancamentos!$C:$C,$A603,Lancamentos!$E:$E,$C603,Lancamentos!$B:$B,"ENTRADA")</f>
        <v/>
      </c>
      <c r="H603" s="14">
        <f>SUMIFS(Lancamentos!$G:$G,Lancamentos!$C:$C,$A603,Lancamentos!$E:$E,$C603,Lancamentos!$B:$B,"SAIDA_USO")</f>
        <v/>
      </c>
      <c r="I603" s="14">
        <f>SUMIFS(Lancamentos!$G:$G,Lancamentos!$C:$C,$A603,Lancamentos!$E:$E,$C603,Lancamentos!$B:$B,"SAIDA_DESCARTE")</f>
        <v/>
      </c>
      <c r="J603" s="14">
        <f>G603-H603-I603</f>
        <v/>
      </c>
      <c r="K603">
        <f>IF(A603="","",IF(J603&lt;=IFERROR(VLOOKUP(A603,Produtos!$A:$E,5,FALSE),0),"ABAIXO DO MINIMO","OK"))</f>
        <v/>
      </c>
    </row>
    <row r="604">
      <c r="B604">
        <f>IFERROR(VLOOKUP(A604,Produtos!A:B,2,FALSE),"")</f>
        <v/>
      </c>
      <c r="D604" s="10">
        <f>IFERROR(INDEX(Lotes!$E:$E,MATCH(1,(Lotes!$A:$A=A604)*(Lotes!$C:$C=C604),0)),"")</f>
        <v/>
      </c>
      <c r="E604" s="14">
        <f>IF(D604="","",D604-TODAY())</f>
        <v/>
      </c>
      <c r="F604">
        <f>IF(D604="","",IF(E604&lt;0,"VENCIDO",IF(E604&lt;=30,"VENCE EM &lt;= 30 DIAS",IF(E604&lt;=60,"ATENCAO (31-60 DIAS)","OK"))))</f>
        <v/>
      </c>
      <c r="G604" s="14">
        <f>SUMIFS(Lancamentos!$G:$G,Lancamentos!$C:$C,$A604,Lancamentos!$E:$E,$C604,Lancamentos!$B:$B,"ENTRADA")</f>
        <v/>
      </c>
      <c r="H604" s="14">
        <f>SUMIFS(Lancamentos!$G:$G,Lancamentos!$C:$C,$A604,Lancamentos!$E:$E,$C604,Lancamentos!$B:$B,"SAIDA_USO")</f>
        <v/>
      </c>
      <c r="I604" s="14">
        <f>SUMIFS(Lancamentos!$G:$G,Lancamentos!$C:$C,$A604,Lancamentos!$E:$E,$C604,Lancamentos!$B:$B,"SAIDA_DESCARTE")</f>
        <v/>
      </c>
      <c r="J604" s="14">
        <f>G604-H604-I604</f>
        <v/>
      </c>
      <c r="K604">
        <f>IF(A604="","",IF(J604&lt;=IFERROR(VLOOKUP(A604,Produtos!$A:$E,5,FALSE),0),"ABAIXO DO MINIMO","OK"))</f>
        <v/>
      </c>
    </row>
    <row r="605">
      <c r="B605">
        <f>IFERROR(VLOOKUP(A605,Produtos!A:B,2,FALSE),"")</f>
        <v/>
      </c>
      <c r="D605" s="10">
        <f>IFERROR(INDEX(Lotes!$E:$E,MATCH(1,(Lotes!$A:$A=A605)*(Lotes!$C:$C=C605),0)),"")</f>
        <v/>
      </c>
      <c r="E605" s="14">
        <f>IF(D605="","",D605-TODAY())</f>
        <v/>
      </c>
      <c r="F605">
        <f>IF(D605="","",IF(E605&lt;0,"VENCIDO",IF(E605&lt;=30,"VENCE EM &lt;= 30 DIAS",IF(E605&lt;=60,"ATENCAO (31-60 DIAS)","OK"))))</f>
        <v/>
      </c>
      <c r="G605" s="14">
        <f>SUMIFS(Lancamentos!$G:$G,Lancamentos!$C:$C,$A605,Lancamentos!$E:$E,$C605,Lancamentos!$B:$B,"ENTRADA")</f>
        <v/>
      </c>
      <c r="H605" s="14">
        <f>SUMIFS(Lancamentos!$G:$G,Lancamentos!$C:$C,$A605,Lancamentos!$E:$E,$C605,Lancamentos!$B:$B,"SAIDA_USO")</f>
        <v/>
      </c>
      <c r="I605" s="14">
        <f>SUMIFS(Lancamentos!$G:$G,Lancamentos!$C:$C,$A605,Lancamentos!$E:$E,$C605,Lancamentos!$B:$B,"SAIDA_DESCARTE")</f>
        <v/>
      </c>
      <c r="J605" s="14">
        <f>G605-H605-I605</f>
        <v/>
      </c>
      <c r="K605">
        <f>IF(A605="","",IF(J605&lt;=IFERROR(VLOOKUP(A605,Produtos!$A:$E,5,FALSE),0),"ABAIXO DO MINIMO","OK"))</f>
        <v/>
      </c>
    </row>
    <row r="606">
      <c r="B606">
        <f>IFERROR(VLOOKUP(A606,Produtos!A:B,2,FALSE),"")</f>
        <v/>
      </c>
      <c r="D606" s="10">
        <f>IFERROR(INDEX(Lotes!$E:$E,MATCH(1,(Lotes!$A:$A=A606)*(Lotes!$C:$C=C606),0)),"")</f>
        <v/>
      </c>
      <c r="E606" s="14">
        <f>IF(D606="","",D606-TODAY())</f>
        <v/>
      </c>
      <c r="F606">
        <f>IF(D606="","",IF(E606&lt;0,"VENCIDO",IF(E606&lt;=30,"VENCE EM &lt;= 30 DIAS",IF(E606&lt;=60,"ATENCAO (31-60 DIAS)","OK"))))</f>
        <v/>
      </c>
      <c r="G606" s="14">
        <f>SUMIFS(Lancamentos!$G:$G,Lancamentos!$C:$C,$A606,Lancamentos!$E:$E,$C606,Lancamentos!$B:$B,"ENTRADA")</f>
        <v/>
      </c>
      <c r="H606" s="14">
        <f>SUMIFS(Lancamentos!$G:$G,Lancamentos!$C:$C,$A606,Lancamentos!$E:$E,$C606,Lancamentos!$B:$B,"SAIDA_USO")</f>
        <v/>
      </c>
      <c r="I606" s="14">
        <f>SUMIFS(Lancamentos!$G:$G,Lancamentos!$C:$C,$A606,Lancamentos!$E:$E,$C606,Lancamentos!$B:$B,"SAIDA_DESCARTE")</f>
        <v/>
      </c>
      <c r="J606" s="14">
        <f>G606-H606-I606</f>
        <v/>
      </c>
      <c r="K606">
        <f>IF(A606="","",IF(J606&lt;=IFERROR(VLOOKUP(A606,Produtos!$A:$E,5,FALSE),0),"ABAIXO DO MINIMO","OK"))</f>
        <v/>
      </c>
    </row>
    <row r="607">
      <c r="B607">
        <f>IFERROR(VLOOKUP(A607,Produtos!A:B,2,FALSE),"")</f>
        <v/>
      </c>
      <c r="D607" s="10">
        <f>IFERROR(INDEX(Lotes!$E:$E,MATCH(1,(Lotes!$A:$A=A607)*(Lotes!$C:$C=C607),0)),"")</f>
        <v/>
      </c>
      <c r="E607" s="14">
        <f>IF(D607="","",D607-TODAY())</f>
        <v/>
      </c>
      <c r="F607">
        <f>IF(D607="","",IF(E607&lt;0,"VENCIDO",IF(E607&lt;=30,"VENCE EM &lt;= 30 DIAS",IF(E607&lt;=60,"ATENCAO (31-60 DIAS)","OK"))))</f>
        <v/>
      </c>
      <c r="G607" s="14">
        <f>SUMIFS(Lancamentos!$G:$G,Lancamentos!$C:$C,$A607,Lancamentos!$E:$E,$C607,Lancamentos!$B:$B,"ENTRADA")</f>
        <v/>
      </c>
      <c r="H607" s="14">
        <f>SUMIFS(Lancamentos!$G:$G,Lancamentos!$C:$C,$A607,Lancamentos!$E:$E,$C607,Lancamentos!$B:$B,"SAIDA_USO")</f>
        <v/>
      </c>
      <c r="I607" s="14">
        <f>SUMIFS(Lancamentos!$G:$G,Lancamentos!$C:$C,$A607,Lancamentos!$E:$E,$C607,Lancamentos!$B:$B,"SAIDA_DESCARTE")</f>
        <v/>
      </c>
      <c r="J607" s="14">
        <f>G607-H607-I607</f>
        <v/>
      </c>
      <c r="K607">
        <f>IF(A607="","",IF(J607&lt;=IFERROR(VLOOKUP(A607,Produtos!$A:$E,5,FALSE),0),"ABAIXO DO MINIMO","OK"))</f>
        <v/>
      </c>
    </row>
    <row r="608">
      <c r="B608">
        <f>IFERROR(VLOOKUP(A608,Produtos!A:B,2,FALSE),"")</f>
        <v/>
      </c>
      <c r="D608" s="10">
        <f>IFERROR(INDEX(Lotes!$E:$E,MATCH(1,(Lotes!$A:$A=A608)*(Lotes!$C:$C=C608),0)),"")</f>
        <v/>
      </c>
      <c r="E608" s="14">
        <f>IF(D608="","",D608-TODAY())</f>
        <v/>
      </c>
      <c r="F608">
        <f>IF(D608="","",IF(E608&lt;0,"VENCIDO",IF(E608&lt;=30,"VENCE EM &lt;= 30 DIAS",IF(E608&lt;=60,"ATENCAO (31-60 DIAS)","OK"))))</f>
        <v/>
      </c>
      <c r="G608" s="14">
        <f>SUMIFS(Lancamentos!$G:$G,Lancamentos!$C:$C,$A608,Lancamentos!$E:$E,$C608,Lancamentos!$B:$B,"ENTRADA")</f>
        <v/>
      </c>
      <c r="H608" s="14">
        <f>SUMIFS(Lancamentos!$G:$G,Lancamentos!$C:$C,$A608,Lancamentos!$E:$E,$C608,Lancamentos!$B:$B,"SAIDA_USO")</f>
        <v/>
      </c>
      <c r="I608" s="14">
        <f>SUMIFS(Lancamentos!$G:$G,Lancamentos!$C:$C,$A608,Lancamentos!$E:$E,$C608,Lancamentos!$B:$B,"SAIDA_DESCARTE")</f>
        <v/>
      </c>
      <c r="J608" s="14">
        <f>G608-H608-I608</f>
        <v/>
      </c>
      <c r="K608">
        <f>IF(A608="","",IF(J608&lt;=IFERROR(VLOOKUP(A608,Produtos!$A:$E,5,FALSE),0),"ABAIXO DO MINIMO","OK"))</f>
        <v/>
      </c>
    </row>
    <row r="609">
      <c r="B609">
        <f>IFERROR(VLOOKUP(A609,Produtos!A:B,2,FALSE),"")</f>
        <v/>
      </c>
      <c r="D609" s="10">
        <f>IFERROR(INDEX(Lotes!$E:$E,MATCH(1,(Lotes!$A:$A=A609)*(Lotes!$C:$C=C609),0)),"")</f>
        <v/>
      </c>
      <c r="E609" s="14">
        <f>IF(D609="","",D609-TODAY())</f>
        <v/>
      </c>
      <c r="F609">
        <f>IF(D609="","",IF(E609&lt;0,"VENCIDO",IF(E609&lt;=30,"VENCE EM &lt;= 30 DIAS",IF(E609&lt;=60,"ATENCAO (31-60 DIAS)","OK"))))</f>
        <v/>
      </c>
      <c r="G609" s="14">
        <f>SUMIFS(Lancamentos!$G:$G,Lancamentos!$C:$C,$A609,Lancamentos!$E:$E,$C609,Lancamentos!$B:$B,"ENTRADA")</f>
        <v/>
      </c>
      <c r="H609" s="14">
        <f>SUMIFS(Lancamentos!$G:$G,Lancamentos!$C:$C,$A609,Lancamentos!$E:$E,$C609,Lancamentos!$B:$B,"SAIDA_USO")</f>
        <v/>
      </c>
      <c r="I609" s="14">
        <f>SUMIFS(Lancamentos!$G:$G,Lancamentos!$C:$C,$A609,Lancamentos!$E:$E,$C609,Lancamentos!$B:$B,"SAIDA_DESCARTE")</f>
        <v/>
      </c>
      <c r="J609" s="14">
        <f>G609-H609-I609</f>
        <v/>
      </c>
      <c r="K609">
        <f>IF(A609="","",IF(J609&lt;=IFERROR(VLOOKUP(A609,Produtos!$A:$E,5,FALSE),0),"ABAIXO DO MINIMO","OK"))</f>
        <v/>
      </c>
    </row>
    <row r="610">
      <c r="B610">
        <f>IFERROR(VLOOKUP(A610,Produtos!A:B,2,FALSE),"")</f>
        <v/>
      </c>
      <c r="D610" s="10">
        <f>IFERROR(INDEX(Lotes!$E:$E,MATCH(1,(Lotes!$A:$A=A610)*(Lotes!$C:$C=C610),0)),"")</f>
        <v/>
      </c>
      <c r="E610" s="14">
        <f>IF(D610="","",D610-TODAY())</f>
        <v/>
      </c>
      <c r="F610">
        <f>IF(D610="","",IF(E610&lt;0,"VENCIDO",IF(E610&lt;=30,"VENCE EM &lt;= 30 DIAS",IF(E610&lt;=60,"ATENCAO (31-60 DIAS)","OK"))))</f>
        <v/>
      </c>
      <c r="G610" s="14">
        <f>SUMIFS(Lancamentos!$G:$G,Lancamentos!$C:$C,$A610,Lancamentos!$E:$E,$C610,Lancamentos!$B:$B,"ENTRADA")</f>
        <v/>
      </c>
      <c r="H610" s="14">
        <f>SUMIFS(Lancamentos!$G:$G,Lancamentos!$C:$C,$A610,Lancamentos!$E:$E,$C610,Lancamentos!$B:$B,"SAIDA_USO")</f>
        <v/>
      </c>
      <c r="I610" s="14">
        <f>SUMIFS(Lancamentos!$G:$G,Lancamentos!$C:$C,$A610,Lancamentos!$E:$E,$C610,Lancamentos!$B:$B,"SAIDA_DESCARTE")</f>
        <v/>
      </c>
      <c r="J610" s="14">
        <f>G610-H610-I610</f>
        <v/>
      </c>
      <c r="K610">
        <f>IF(A610="","",IF(J610&lt;=IFERROR(VLOOKUP(A610,Produtos!$A:$E,5,FALSE),0),"ABAIXO DO MINIMO","OK"))</f>
        <v/>
      </c>
    </row>
    <row r="611">
      <c r="B611">
        <f>IFERROR(VLOOKUP(A611,Produtos!A:B,2,FALSE),"")</f>
        <v/>
      </c>
      <c r="D611" s="10">
        <f>IFERROR(INDEX(Lotes!$E:$E,MATCH(1,(Lotes!$A:$A=A611)*(Lotes!$C:$C=C611),0)),"")</f>
        <v/>
      </c>
      <c r="E611" s="14">
        <f>IF(D611="","",D611-TODAY())</f>
        <v/>
      </c>
      <c r="F611">
        <f>IF(D611="","",IF(E611&lt;0,"VENCIDO",IF(E611&lt;=30,"VENCE EM &lt;= 30 DIAS",IF(E611&lt;=60,"ATENCAO (31-60 DIAS)","OK"))))</f>
        <v/>
      </c>
      <c r="G611" s="14">
        <f>SUMIFS(Lancamentos!$G:$G,Lancamentos!$C:$C,$A611,Lancamentos!$E:$E,$C611,Lancamentos!$B:$B,"ENTRADA")</f>
        <v/>
      </c>
      <c r="H611" s="14">
        <f>SUMIFS(Lancamentos!$G:$G,Lancamentos!$C:$C,$A611,Lancamentos!$E:$E,$C611,Lancamentos!$B:$B,"SAIDA_USO")</f>
        <v/>
      </c>
      <c r="I611" s="14">
        <f>SUMIFS(Lancamentos!$G:$G,Lancamentos!$C:$C,$A611,Lancamentos!$E:$E,$C611,Lancamentos!$B:$B,"SAIDA_DESCARTE")</f>
        <v/>
      </c>
      <c r="J611" s="14">
        <f>G611-H611-I611</f>
        <v/>
      </c>
      <c r="K611">
        <f>IF(A611="","",IF(J611&lt;=IFERROR(VLOOKUP(A611,Produtos!$A:$E,5,FALSE),0),"ABAIXO DO MINIMO","OK"))</f>
        <v/>
      </c>
    </row>
    <row r="612">
      <c r="B612">
        <f>IFERROR(VLOOKUP(A612,Produtos!A:B,2,FALSE),"")</f>
        <v/>
      </c>
      <c r="D612" s="10">
        <f>IFERROR(INDEX(Lotes!$E:$E,MATCH(1,(Lotes!$A:$A=A612)*(Lotes!$C:$C=C612),0)),"")</f>
        <v/>
      </c>
      <c r="E612" s="14">
        <f>IF(D612="","",D612-TODAY())</f>
        <v/>
      </c>
      <c r="F612">
        <f>IF(D612="","",IF(E612&lt;0,"VENCIDO",IF(E612&lt;=30,"VENCE EM &lt;= 30 DIAS",IF(E612&lt;=60,"ATENCAO (31-60 DIAS)","OK"))))</f>
        <v/>
      </c>
      <c r="G612" s="14">
        <f>SUMIFS(Lancamentos!$G:$G,Lancamentos!$C:$C,$A612,Lancamentos!$E:$E,$C612,Lancamentos!$B:$B,"ENTRADA")</f>
        <v/>
      </c>
      <c r="H612" s="14">
        <f>SUMIFS(Lancamentos!$G:$G,Lancamentos!$C:$C,$A612,Lancamentos!$E:$E,$C612,Lancamentos!$B:$B,"SAIDA_USO")</f>
        <v/>
      </c>
      <c r="I612" s="14">
        <f>SUMIFS(Lancamentos!$G:$G,Lancamentos!$C:$C,$A612,Lancamentos!$E:$E,$C612,Lancamentos!$B:$B,"SAIDA_DESCARTE")</f>
        <v/>
      </c>
      <c r="J612" s="14">
        <f>G612-H612-I612</f>
        <v/>
      </c>
      <c r="K612">
        <f>IF(A612="","",IF(J612&lt;=IFERROR(VLOOKUP(A612,Produtos!$A:$E,5,FALSE),0),"ABAIXO DO MINIMO","OK"))</f>
        <v/>
      </c>
    </row>
    <row r="613">
      <c r="B613">
        <f>IFERROR(VLOOKUP(A613,Produtos!A:B,2,FALSE),"")</f>
        <v/>
      </c>
      <c r="D613" s="10">
        <f>IFERROR(INDEX(Lotes!$E:$E,MATCH(1,(Lotes!$A:$A=A613)*(Lotes!$C:$C=C613),0)),"")</f>
        <v/>
      </c>
      <c r="E613" s="14">
        <f>IF(D613="","",D613-TODAY())</f>
        <v/>
      </c>
      <c r="F613">
        <f>IF(D613="","",IF(E613&lt;0,"VENCIDO",IF(E613&lt;=30,"VENCE EM &lt;= 30 DIAS",IF(E613&lt;=60,"ATENCAO (31-60 DIAS)","OK"))))</f>
        <v/>
      </c>
      <c r="G613" s="14">
        <f>SUMIFS(Lancamentos!$G:$G,Lancamentos!$C:$C,$A613,Lancamentos!$E:$E,$C613,Lancamentos!$B:$B,"ENTRADA")</f>
        <v/>
      </c>
      <c r="H613" s="14">
        <f>SUMIFS(Lancamentos!$G:$G,Lancamentos!$C:$C,$A613,Lancamentos!$E:$E,$C613,Lancamentos!$B:$B,"SAIDA_USO")</f>
        <v/>
      </c>
      <c r="I613" s="14">
        <f>SUMIFS(Lancamentos!$G:$G,Lancamentos!$C:$C,$A613,Lancamentos!$E:$E,$C613,Lancamentos!$B:$B,"SAIDA_DESCARTE")</f>
        <v/>
      </c>
      <c r="J613" s="14">
        <f>G613-H613-I613</f>
        <v/>
      </c>
      <c r="K613">
        <f>IF(A613="","",IF(J613&lt;=IFERROR(VLOOKUP(A613,Produtos!$A:$E,5,FALSE),0),"ABAIXO DO MINIMO","OK"))</f>
        <v/>
      </c>
    </row>
    <row r="614">
      <c r="B614">
        <f>IFERROR(VLOOKUP(A614,Produtos!A:B,2,FALSE),"")</f>
        <v/>
      </c>
      <c r="D614" s="10">
        <f>IFERROR(INDEX(Lotes!$E:$E,MATCH(1,(Lotes!$A:$A=A614)*(Lotes!$C:$C=C614),0)),"")</f>
        <v/>
      </c>
      <c r="E614" s="14">
        <f>IF(D614="","",D614-TODAY())</f>
        <v/>
      </c>
      <c r="F614">
        <f>IF(D614="","",IF(E614&lt;0,"VENCIDO",IF(E614&lt;=30,"VENCE EM &lt;= 30 DIAS",IF(E614&lt;=60,"ATENCAO (31-60 DIAS)","OK"))))</f>
        <v/>
      </c>
      <c r="G614" s="14">
        <f>SUMIFS(Lancamentos!$G:$G,Lancamentos!$C:$C,$A614,Lancamentos!$E:$E,$C614,Lancamentos!$B:$B,"ENTRADA")</f>
        <v/>
      </c>
      <c r="H614" s="14">
        <f>SUMIFS(Lancamentos!$G:$G,Lancamentos!$C:$C,$A614,Lancamentos!$E:$E,$C614,Lancamentos!$B:$B,"SAIDA_USO")</f>
        <v/>
      </c>
      <c r="I614" s="14">
        <f>SUMIFS(Lancamentos!$G:$G,Lancamentos!$C:$C,$A614,Lancamentos!$E:$E,$C614,Lancamentos!$B:$B,"SAIDA_DESCARTE")</f>
        <v/>
      </c>
      <c r="J614" s="14">
        <f>G614-H614-I614</f>
        <v/>
      </c>
      <c r="K614">
        <f>IF(A614="","",IF(J614&lt;=IFERROR(VLOOKUP(A614,Produtos!$A:$E,5,FALSE),0),"ABAIXO DO MINIMO","OK"))</f>
        <v/>
      </c>
    </row>
    <row r="615">
      <c r="B615">
        <f>IFERROR(VLOOKUP(A615,Produtos!A:B,2,FALSE),"")</f>
        <v/>
      </c>
      <c r="D615" s="10">
        <f>IFERROR(INDEX(Lotes!$E:$E,MATCH(1,(Lotes!$A:$A=A615)*(Lotes!$C:$C=C615),0)),"")</f>
        <v/>
      </c>
      <c r="E615" s="14">
        <f>IF(D615="","",D615-TODAY())</f>
        <v/>
      </c>
      <c r="F615">
        <f>IF(D615="","",IF(E615&lt;0,"VENCIDO",IF(E615&lt;=30,"VENCE EM &lt;= 30 DIAS",IF(E615&lt;=60,"ATENCAO (31-60 DIAS)","OK"))))</f>
        <v/>
      </c>
      <c r="G615" s="14">
        <f>SUMIFS(Lancamentos!$G:$G,Lancamentos!$C:$C,$A615,Lancamentos!$E:$E,$C615,Lancamentos!$B:$B,"ENTRADA")</f>
        <v/>
      </c>
      <c r="H615" s="14">
        <f>SUMIFS(Lancamentos!$G:$G,Lancamentos!$C:$C,$A615,Lancamentos!$E:$E,$C615,Lancamentos!$B:$B,"SAIDA_USO")</f>
        <v/>
      </c>
      <c r="I615" s="14">
        <f>SUMIFS(Lancamentos!$G:$G,Lancamentos!$C:$C,$A615,Lancamentos!$E:$E,$C615,Lancamentos!$B:$B,"SAIDA_DESCARTE")</f>
        <v/>
      </c>
      <c r="J615" s="14">
        <f>G615-H615-I615</f>
        <v/>
      </c>
      <c r="K615">
        <f>IF(A615="","",IF(J615&lt;=IFERROR(VLOOKUP(A615,Produtos!$A:$E,5,FALSE),0),"ABAIXO DO MINIMO","OK"))</f>
        <v/>
      </c>
    </row>
    <row r="616">
      <c r="B616">
        <f>IFERROR(VLOOKUP(A616,Produtos!A:B,2,FALSE),"")</f>
        <v/>
      </c>
      <c r="D616" s="10">
        <f>IFERROR(INDEX(Lotes!$E:$E,MATCH(1,(Lotes!$A:$A=A616)*(Lotes!$C:$C=C616),0)),"")</f>
        <v/>
      </c>
      <c r="E616" s="14">
        <f>IF(D616="","",D616-TODAY())</f>
        <v/>
      </c>
      <c r="F616">
        <f>IF(D616="","",IF(E616&lt;0,"VENCIDO",IF(E616&lt;=30,"VENCE EM &lt;= 30 DIAS",IF(E616&lt;=60,"ATENCAO (31-60 DIAS)","OK"))))</f>
        <v/>
      </c>
      <c r="G616" s="14">
        <f>SUMIFS(Lancamentos!$G:$G,Lancamentos!$C:$C,$A616,Lancamentos!$E:$E,$C616,Lancamentos!$B:$B,"ENTRADA")</f>
        <v/>
      </c>
      <c r="H616" s="14">
        <f>SUMIFS(Lancamentos!$G:$G,Lancamentos!$C:$C,$A616,Lancamentos!$E:$E,$C616,Lancamentos!$B:$B,"SAIDA_USO")</f>
        <v/>
      </c>
      <c r="I616" s="14">
        <f>SUMIFS(Lancamentos!$G:$G,Lancamentos!$C:$C,$A616,Lancamentos!$E:$E,$C616,Lancamentos!$B:$B,"SAIDA_DESCARTE")</f>
        <v/>
      </c>
      <c r="J616" s="14">
        <f>G616-H616-I616</f>
        <v/>
      </c>
      <c r="K616">
        <f>IF(A616="","",IF(J616&lt;=IFERROR(VLOOKUP(A616,Produtos!$A:$E,5,FALSE),0),"ABAIXO DO MINIMO","OK"))</f>
        <v/>
      </c>
    </row>
    <row r="617">
      <c r="B617">
        <f>IFERROR(VLOOKUP(A617,Produtos!A:B,2,FALSE),"")</f>
        <v/>
      </c>
      <c r="D617" s="10">
        <f>IFERROR(INDEX(Lotes!$E:$E,MATCH(1,(Lotes!$A:$A=A617)*(Lotes!$C:$C=C617),0)),"")</f>
        <v/>
      </c>
      <c r="E617" s="14">
        <f>IF(D617="","",D617-TODAY())</f>
        <v/>
      </c>
      <c r="F617">
        <f>IF(D617="","",IF(E617&lt;0,"VENCIDO",IF(E617&lt;=30,"VENCE EM &lt;= 30 DIAS",IF(E617&lt;=60,"ATENCAO (31-60 DIAS)","OK"))))</f>
        <v/>
      </c>
      <c r="G617" s="14">
        <f>SUMIFS(Lancamentos!$G:$G,Lancamentos!$C:$C,$A617,Lancamentos!$E:$E,$C617,Lancamentos!$B:$B,"ENTRADA")</f>
        <v/>
      </c>
      <c r="H617" s="14">
        <f>SUMIFS(Lancamentos!$G:$G,Lancamentos!$C:$C,$A617,Lancamentos!$E:$E,$C617,Lancamentos!$B:$B,"SAIDA_USO")</f>
        <v/>
      </c>
      <c r="I617" s="14">
        <f>SUMIFS(Lancamentos!$G:$G,Lancamentos!$C:$C,$A617,Lancamentos!$E:$E,$C617,Lancamentos!$B:$B,"SAIDA_DESCARTE")</f>
        <v/>
      </c>
      <c r="J617" s="14">
        <f>G617-H617-I617</f>
        <v/>
      </c>
      <c r="K617">
        <f>IF(A617="","",IF(J617&lt;=IFERROR(VLOOKUP(A617,Produtos!$A:$E,5,FALSE),0),"ABAIXO DO MINIMO","OK"))</f>
        <v/>
      </c>
    </row>
    <row r="618">
      <c r="B618">
        <f>IFERROR(VLOOKUP(A618,Produtos!A:B,2,FALSE),"")</f>
        <v/>
      </c>
      <c r="D618" s="10">
        <f>IFERROR(INDEX(Lotes!$E:$E,MATCH(1,(Lotes!$A:$A=A618)*(Lotes!$C:$C=C618),0)),"")</f>
        <v/>
      </c>
      <c r="E618" s="14">
        <f>IF(D618="","",D618-TODAY())</f>
        <v/>
      </c>
      <c r="F618">
        <f>IF(D618="","",IF(E618&lt;0,"VENCIDO",IF(E618&lt;=30,"VENCE EM &lt;= 30 DIAS",IF(E618&lt;=60,"ATENCAO (31-60 DIAS)","OK"))))</f>
        <v/>
      </c>
      <c r="G618" s="14">
        <f>SUMIFS(Lancamentos!$G:$G,Lancamentos!$C:$C,$A618,Lancamentos!$E:$E,$C618,Lancamentos!$B:$B,"ENTRADA")</f>
        <v/>
      </c>
      <c r="H618" s="14">
        <f>SUMIFS(Lancamentos!$G:$G,Lancamentos!$C:$C,$A618,Lancamentos!$E:$E,$C618,Lancamentos!$B:$B,"SAIDA_USO")</f>
        <v/>
      </c>
      <c r="I618" s="14">
        <f>SUMIFS(Lancamentos!$G:$G,Lancamentos!$C:$C,$A618,Lancamentos!$E:$E,$C618,Lancamentos!$B:$B,"SAIDA_DESCARTE")</f>
        <v/>
      </c>
      <c r="J618" s="14">
        <f>G618-H618-I618</f>
        <v/>
      </c>
      <c r="K618">
        <f>IF(A618="","",IF(J618&lt;=IFERROR(VLOOKUP(A618,Produtos!$A:$E,5,FALSE),0),"ABAIXO DO MINIMO","OK"))</f>
        <v/>
      </c>
    </row>
    <row r="619">
      <c r="B619">
        <f>IFERROR(VLOOKUP(A619,Produtos!A:B,2,FALSE),"")</f>
        <v/>
      </c>
      <c r="D619" s="10">
        <f>IFERROR(INDEX(Lotes!$E:$E,MATCH(1,(Lotes!$A:$A=A619)*(Lotes!$C:$C=C619),0)),"")</f>
        <v/>
      </c>
      <c r="E619" s="14">
        <f>IF(D619="","",D619-TODAY())</f>
        <v/>
      </c>
      <c r="F619">
        <f>IF(D619="","",IF(E619&lt;0,"VENCIDO",IF(E619&lt;=30,"VENCE EM &lt;= 30 DIAS",IF(E619&lt;=60,"ATENCAO (31-60 DIAS)","OK"))))</f>
        <v/>
      </c>
      <c r="G619" s="14">
        <f>SUMIFS(Lancamentos!$G:$G,Lancamentos!$C:$C,$A619,Lancamentos!$E:$E,$C619,Lancamentos!$B:$B,"ENTRADA")</f>
        <v/>
      </c>
      <c r="H619" s="14">
        <f>SUMIFS(Lancamentos!$G:$G,Lancamentos!$C:$C,$A619,Lancamentos!$E:$E,$C619,Lancamentos!$B:$B,"SAIDA_USO")</f>
        <v/>
      </c>
      <c r="I619" s="14">
        <f>SUMIFS(Lancamentos!$G:$G,Lancamentos!$C:$C,$A619,Lancamentos!$E:$E,$C619,Lancamentos!$B:$B,"SAIDA_DESCARTE")</f>
        <v/>
      </c>
      <c r="J619" s="14">
        <f>G619-H619-I619</f>
        <v/>
      </c>
      <c r="K619">
        <f>IF(A619="","",IF(J619&lt;=IFERROR(VLOOKUP(A619,Produtos!$A:$E,5,FALSE),0),"ABAIXO DO MINIMO","OK"))</f>
        <v/>
      </c>
    </row>
    <row r="620">
      <c r="B620">
        <f>IFERROR(VLOOKUP(A620,Produtos!A:B,2,FALSE),"")</f>
        <v/>
      </c>
      <c r="D620" s="10">
        <f>IFERROR(INDEX(Lotes!$E:$E,MATCH(1,(Lotes!$A:$A=A620)*(Lotes!$C:$C=C620),0)),"")</f>
        <v/>
      </c>
      <c r="E620" s="14">
        <f>IF(D620="","",D620-TODAY())</f>
        <v/>
      </c>
      <c r="F620">
        <f>IF(D620="","",IF(E620&lt;0,"VENCIDO",IF(E620&lt;=30,"VENCE EM &lt;= 30 DIAS",IF(E620&lt;=60,"ATENCAO (31-60 DIAS)","OK"))))</f>
        <v/>
      </c>
      <c r="G620" s="14">
        <f>SUMIFS(Lancamentos!$G:$G,Lancamentos!$C:$C,$A620,Lancamentos!$E:$E,$C620,Lancamentos!$B:$B,"ENTRADA")</f>
        <v/>
      </c>
      <c r="H620" s="14">
        <f>SUMIFS(Lancamentos!$G:$G,Lancamentos!$C:$C,$A620,Lancamentos!$E:$E,$C620,Lancamentos!$B:$B,"SAIDA_USO")</f>
        <v/>
      </c>
      <c r="I620" s="14">
        <f>SUMIFS(Lancamentos!$G:$G,Lancamentos!$C:$C,$A620,Lancamentos!$E:$E,$C620,Lancamentos!$B:$B,"SAIDA_DESCARTE")</f>
        <v/>
      </c>
      <c r="J620" s="14">
        <f>G620-H620-I620</f>
        <v/>
      </c>
      <c r="K620">
        <f>IF(A620="","",IF(J620&lt;=IFERROR(VLOOKUP(A620,Produtos!$A:$E,5,FALSE),0),"ABAIXO DO MINIMO","OK"))</f>
        <v/>
      </c>
    </row>
    <row r="621">
      <c r="B621">
        <f>IFERROR(VLOOKUP(A621,Produtos!A:B,2,FALSE),"")</f>
        <v/>
      </c>
      <c r="D621" s="10">
        <f>IFERROR(INDEX(Lotes!$E:$E,MATCH(1,(Lotes!$A:$A=A621)*(Lotes!$C:$C=C621),0)),"")</f>
        <v/>
      </c>
      <c r="E621" s="14">
        <f>IF(D621="","",D621-TODAY())</f>
        <v/>
      </c>
      <c r="F621">
        <f>IF(D621="","",IF(E621&lt;0,"VENCIDO",IF(E621&lt;=30,"VENCE EM &lt;= 30 DIAS",IF(E621&lt;=60,"ATENCAO (31-60 DIAS)","OK"))))</f>
        <v/>
      </c>
      <c r="G621" s="14">
        <f>SUMIFS(Lancamentos!$G:$G,Lancamentos!$C:$C,$A621,Lancamentos!$E:$E,$C621,Lancamentos!$B:$B,"ENTRADA")</f>
        <v/>
      </c>
      <c r="H621" s="14">
        <f>SUMIFS(Lancamentos!$G:$G,Lancamentos!$C:$C,$A621,Lancamentos!$E:$E,$C621,Lancamentos!$B:$B,"SAIDA_USO")</f>
        <v/>
      </c>
      <c r="I621" s="14">
        <f>SUMIFS(Lancamentos!$G:$G,Lancamentos!$C:$C,$A621,Lancamentos!$E:$E,$C621,Lancamentos!$B:$B,"SAIDA_DESCARTE")</f>
        <v/>
      </c>
      <c r="J621" s="14">
        <f>G621-H621-I621</f>
        <v/>
      </c>
      <c r="K621">
        <f>IF(A621="","",IF(J621&lt;=IFERROR(VLOOKUP(A621,Produtos!$A:$E,5,FALSE),0),"ABAIXO DO MINIMO","OK"))</f>
        <v/>
      </c>
    </row>
    <row r="622">
      <c r="B622">
        <f>IFERROR(VLOOKUP(A622,Produtos!A:B,2,FALSE),"")</f>
        <v/>
      </c>
      <c r="D622" s="10">
        <f>IFERROR(INDEX(Lotes!$E:$E,MATCH(1,(Lotes!$A:$A=A622)*(Lotes!$C:$C=C622),0)),"")</f>
        <v/>
      </c>
      <c r="E622" s="14">
        <f>IF(D622="","",D622-TODAY())</f>
        <v/>
      </c>
      <c r="F622">
        <f>IF(D622="","",IF(E622&lt;0,"VENCIDO",IF(E622&lt;=30,"VENCE EM &lt;= 30 DIAS",IF(E622&lt;=60,"ATENCAO (31-60 DIAS)","OK"))))</f>
        <v/>
      </c>
      <c r="G622" s="14">
        <f>SUMIFS(Lancamentos!$G:$G,Lancamentos!$C:$C,$A622,Lancamentos!$E:$E,$C622,Lancamentos!$B:$B,"ENTRADA")</f>
        <v/>
      </c>
      <c r="H622" s="14">
        <f>SUMIFS(Lancamentos!$G:$G,Lancamentos!$C:$C,$A622,Lancamentos!$E:$E,$C622,Lancamentos!$B:$B,"SAIDA_USO")</f>
        <v/>
      </c>
      <c r="I622" s="14">
        <f>SUMIFS(Lancamentos!$G:$G,Lancamentos!$C:$C,$A622,Lancamentos!$E:$E,$C622,Lancamentos!$B:$B,"SAIDA_DESCARTE")</f>
        <v/>
      </c>
      <c r="J622" s="14">
        <f>G622-H622-I622</f>
        <v/>
      </c>
      <c r="K622">
        <f>IF(A622="","",IF(J622&lt;=IFERROR(VLOOKUP(A622,Produtos!$A:$E,5,FALSE),0),"ABAIXO DO MINIMO","OK"))</f>
        <v/>
      </c>
    </row>
    <row r="623">
      <c r="B623">
        <f>IFERROR(VLOOKUP(A623,Produtos!A:B,2,FALSE),"")</f>
        <v/>
      </c>
      <c r="D623" s="10">
        <f>IFERROR(INDEX(Lotes!$E:$E,MATCH(1,(Lotes!$A:$A=A623)*(Lotes!$C:$C=C623),0)),"")</f>
        <v/>
      </c>
      <c r="E623" s="14">
        <f>IF(D623="","",D623-TODAY())</f>
        <v/>
      </c>
      <c r="F623">
        <f>IF(D623="","",IF(E623&lt;0,"VENCIDO",IF(E623&lt;=30,"VENCE EM &lt;= 30 DIAS",IF(E623&lt;=60,"ATENCAO (31-60 DIAS)","OK"))))</f>
        <v/>
      </c>
      <c r="G623" s="14">
        <f>SUMIFS(Lancamentos!$G:$G,Lancamentos!$C:$C,$A623,Lancamentos!$E:$E,$C623,Lancamentos!$B:$B,"ENTRADA")</f>
        <v/>
      </c>
      <c r="H623" s="14">
        <f>SUMIFS(Lancamentos!$G:$G,Lancamentos!$C:$C,$A623,Lancamentos!$E:$E,$C623,Lancamentos!$B:$B,"SAIDA_USO")</f>
        <v/>
      </c>
      <c r="I623" s="14">
        <f>SUMIFS(Lancamentos!$G:$G,Lancamentos!$C:$C,$A623,Lancamentos!$E:$E,$C623,Lancamentos!$B:$B,"SAIDA_DESCARTE")</f>
        <v/>
      </c>
      <c r="J623" s="14">
        <f>G623-H623-I623</f>
        <v/>
      </c>
      <c r="K623">
        <f>IF(A623="","",IF(J623&lt;=IFERROR(VLOOKUP(A623,Produtos!$A:$E,5,FALSE),0),"ABAIXO DO MINIMO","OK"))</f>
        <v/>
      </c>
    </row>
    <row r="624">
      <c r="B624">
        <f>IFERROR(VLOOKUP(A624,Produtos!A:B,2,FALSE),"")</f>
        <v/>
      </c>
      <c r="D624" s="10">
        <f>IFERROR(INDEX(Lotes!$E:$E,MATCH(1,(Lotes!$A:$A=A624)*(Lotes!$C:$C=C624),0)),"")</f>
        <v/>
      </c>
      <c r="E624" s="14">
        <f>IF(D624="","",D624-TODAY())</f>
        <v/>
      </c>
      <c r="F624">
        <f>IF(D624="","",IF(E624&lt;0,"VENCIDO",IF(E624&lt;=30,"VENCE EM &lt;= 30 DIAS",IF(E624&lt;=60,"ATENCAO (31-60 DIAS)","OK"))))</f>
        <v/>
      </c>
      <c r="G624" s="14">
        <f>SUMIFS(Lancamentos!$G:$G,Lancamentos!$C:$C,$A624,Lancamentos!$E:$E,$C624,Lancamentos!$B:$B,"ENTRADA")</f>
        <v/>
      </c>
      <c r="H624" s="14">
        <f>SUMIFS(Lancamentos!$G:$G,Lancamentos!$C:$C,$A624,Lancamentos!$E:$E,$C624,Lancamentos!$B:$B,"SAIDA_USO")</f>
        <v/>
      </c>
      <c r="I624" s="14">
        <f>SUMIFS(Lancamentos!$G:$G,Lancamentos!$C:$C,$A624,Lancamentos!$E:$E,$C624,Lancamentos!$B:$B,"SAIDA_DESCARTE")</f>
        <v/>
      </c>
      <c r="J624" s="14">
        <f>G624-H624-I624</f>
        <v/>
      </c>
      <c r="K624">
        <f>IF(A624="","",IF(J624&lt;=IFERROR(VLOOKUP(A624,Produtos!$A:$E,5,FALSE),0),"ABAIXO DO MINIMO","OK"))</f>
        <v/>
      </c>
    </row>
    <row r="625">
      <c r="B625">
        <f>IFERROR(VLOOKUP(A625,Produtos!A:B,2,FALSE),"")</f>
        <v/>
      </c>
      <c r="D625" s="10">
        <f>IFERROR(INDEX(Lotes!$E:$E,MATCH(1,(Lotes!$A:$A=A625)*(Lotes!$C:$C=C625),0)),"")</f>
        <v/>
      </c>
      <c r="E625" s="14">
        <f>IF(D625="","",D625-TODAY())</f>
        <v/>
      </c>
      <c r="F625">
        <f>IF(D625="","",IF(E625&lt;0,"VENCIDO",IF(E625&lt;=30,"VENCE EM &lt;= 30 DIAS",IF(E625&lt;=60,"ATENCAO (31-60 DIAS)","OK"))))</f>
        <v/>
      </c>
      <c r="G625" s="14">
        <f>SUMIFS(Lancamentos!$G:$G,Lancamentos!$C:$C,$A625,Lancamentos!$E:$E,$C625,Lancamentos!$B:$B,"ENTRADA")</f>
        <v/>
      </c>
      <c r="H625" s="14">
        <f>SUMIFS(Lancamentos!$G:$G,Lancamentos!$C:$C,$A625,Lancamentos!$E:$E,$C625,Lancamentos!$B:$B,"SAIDA_USO")</f>
        <v/>
      </c>
      <c r="I625" s="14">
        <f>SUMIFS(Lancamentos!$G:$G,Lancamentos!$C:$C,$A625,Lancamentos!$E:$E,$C625,Lancamentos!$B:$B,"SAIDA_DESCARTE")</f>
        <v/>
      </c>
      <c r="J625" s="14">
        <f>G625-H625-I625</f>
        <v/>
      </c>
      <c r="K625">
        <f>IF(A625="","",IF(J625&lt;=IFERROR(VLOOKUP(A625,Produtos!$A:$E,5,FALSE),0),"ABAIXO DO MINIMO","OK"))</f>
        <v/>
      </c>
    </row>
    <row r="626">
      <c r="B626">
        <f>IFERROR(VLOOKUP(A626,Produtos!A:B,2,FALSE),"")</f>
        <v/>
      </c>
      <c r="D626" s="10">
        <f>IFERROR(INDEX(Lotes!$E:$E,MATCH(1,(Lotes!$A:$A=A626)*(Lotes!$C:$C=C626),0)),"")</f>
        <v/>
      </c>
      <c r="E626" s="14">
        <f>IF(D626="","",D626-TODAY())</f>
        <v/>
      </c>
      <c r="F626">
        <f>IF(D626="","",IF(E626&lt;0,"VENCIDO",IF(E626&lt;=30,"VENCE EM &lt;= 30 DIAS",IF(E626&lt;=60,"ATENCAO (31-60 DIAS)","OK"))))</f>
        <v/>
      </c>
      <c r="G626" s="14">
        <f>SUMIFS(Lancamentos!$G:$G,Lancamentos!$C:$C,$A626,Lancamentos!$E:$E,$C626,Lancamentos!$B:$B,"ENTRADA")</f>
        <v/>
      </c>
      <c r="H626" s="14">
        <f>SUMIFS(Lancamentos!$G:$G,Lancamentos!$C:$C,$A626,Lancamentos!$E:$E,$C626,Lancamentos!$B:$B,"SAIDA_USO")</f>
        <v/>
      </c>
      <c r="I626" s="14">
        <f>SUMIFS(Lancamentos!$G:$G,Lancamentos!$C:$C,$A626,Lancamentos!$E:$E,$C626,Lancamentos!$B:$B,"SAIDA_DESCARTE")</f>
        <v/>
      </c>
      <c r="J626" s="14">
        <f>G626-H626-I626</f>
        <v/>
      </c>
      <c r="K626">
        <f>IF(A626="","",IF(J626&lt;=IFERROR(VLOOKUP(A626,Produtos!$A:$E,5,FALSE),0),"ABAIXO DO MINIMO","OK"))</f>
        <v/>
      </c>
    </row>
    <row r="627">
      <c r="B627">
        <f>IFERROR(VLOOKUP(A627,Produtos!A:B,2,FALSE),"")</f>
        <v/>
      </c>
      <c r="D627" s="10">
        <f>IFERROR(INDEX(Lotes!$E:$E,MATCH(1,(Lotes!$A:$A=A627)*(Lotes!$C:$C=C627),0)),"")</f>
        <v/>
      </c>
      <c r="E627" s="14">
        <f>IF(D627="","",D627-TODAY())</f>
        <v/>
      </c>
      <c r="F627">
        <f>IF(D627="","",IF(E627&lt;0,"VENCIDO",IF(E627&lt;=30,"VENCE EM &lt;= 30 DIAS",IF(E627&lt;=60,"ATENCAO (31-60 DIAS)","OK"))))</f>
        <v/>
      </c>
      <c r="G627" s="14">
        <f>SUMIFS(Lancamentos!$G:$G,Lancamentos!$C:$C,$A627,Lancamentos!$E:$E,$C627,Lancamentos!$B:$B,"ENTRADA")</f>
        <v/>
      </c>
      <c r="H627" s="14">
        <f>SUMIFS(Lancamentos!$G:$G,Lancamentos!$C:$C,$A627,Lancamentos!$E:$E,$C627,Lancamentos!$B:$B,"SAIDA_USO")</f>
        <v/>
      </c>
      <c r="I627" s="14">
        <f>SUMIFS(Lancamentos!$G:$G,Lancamentos!$C:$C,$A627,Lancamentos!$E:$E,$C627,Lancamentos!$B:$B,"SAIDA_DESCARTE")</f>
        <v/>
      </c>
      <c r="J627" s="14">
        <f>G627-H627-I627</f>
        <v/>
      </c>
      <c r="K627">
        <f>IF(A627="","",IF(J627&lt;=IFERROR(VLOOKUP(A627,Produtos!$A:$E,5,FALSE),0),"ABAIXO DO MINIMO","OK"))</f>
        <v/>
      </c>
    </row>
    <row r="628">
      <c r="B628">
        <f>IFERROR(VLOOKUP(A628,Produtos!A:B,2,FALSE),"")</f>
        <v/>
      </c>
      <c r="D628" s="10">
        <f>IFERROR(INDEX(Lotes!$E:$E,MATCH(1,(Lotes!$A:$A=A628)*(Lotes!$C:$C=C628),0)),"")</f>
        <v/>
      </c>
      <c r="E628" s="14">
        <f>IF(D628="","",D628-TODAY())</f>
        <v/>
      </c>
      <c r="F628">
        <f>IF(D628="","",IF(E628&lt;0,"VENCIDO",IF(E628&lt;=30,"VENCE EM &lt;= 30 DIAS",IF(E628&lt;=60,"ATENCAO (31-60 DIAS)","OK"))))</f>
        <v/>
      </c>
      <c r="G628" s="14">
        <f>SUMIFS(Lancamentos!$G:$G,Lancamentos!$C:$C,$A628,Lancamentos!$E:$E,$C628,Lancamentos!$B:$B,"ENTRADA")</f>
        <v/>
      </c>
      <c r="H628" s="14">
        <f>SUMIFS(Lancamentos!$G:$G,Lancamentos!$C:$C,$A628,Lancamentos!$E:$E,$C628,Lancamentos!$B:$B,"SAIDA_USO")</f>
        <v/>
      </c>
      <c r="I628" s="14">
        <f>SUMIFS(Lancamentos!$G:$G,Lancamentos!$C:$C,$A628,Lancamentos!$E:$E,$C628,Lancamentos!$B:$B,"SAIDA_DESCARTE")</f>
        <v/>
      </c>
      <c r="J628" s="14">
        <f>G628-H628-I628</f>
        <v/>
      </c>
      <c r="K628">
        <f>IF(A628="","",IF(J628&lt;=IFERROR(VLOOKUP(A628,Produtos!$A:$E,5,FALSE),0),"ABAIXO DO MINIMO","OK"))</f>
        <v/>
      </c>
    </row>
    <row r="629">
      <c r="B629">
        <f>IFERROR(VLOOKUP(A629,Produtos!A:B,2,FALSE),"")</f>
        <v/>
      </c>
      <c r="D629" s="10">
        <f>IFERROR(INDEX(Lotes!$E:$E,MATCH(1,(Lotes!$A:$A=A629)*(Lotes!$C:$C=C629),0)),"")</f>
        <v/>
      </c>
      <c r="E629" s="14">
        <f>IF(D629="","",D629-TODAY())</f>
        <v/>
      </c>
      <c r="F629">
        <f>IF(D629="","",IF(E629&lt;0,"VENCIDO",IF(E629&lt;=30,"VENCE EM &lt;= 30 DIAS",IF(E629&lt;=60,"ATENCAO (31-60 DIAS)","OK"))))</f>
        <v/>
      </c>
      <c r="G629" s="14">
        <f>SUMIFS(Lancamentos!$G:$G,Lancamentos!$C:$C,$A629,Lancamentos!$E:$E,$C629,Lancamentos!$B:$B,"ENTRADA")</f>
        <v/>
      </c>
      <c r="H629" s="14">
        <f>SUMIFS(Lancamentos!$G:$G,Lancamentos!$C:$C,$A629,Lancamentos!$E:$E,$C629,Lancamentos!$B:$B,"SAIDA_USO")</f>
        <v/>
      </c>
      <c r="I629" s="14">
        <f>SUMIFS(Lancamentos!$G:$G,Lancamentos!$C:$C,$A629,Lancamentos!$E:$E,$C629,Lancamentos!$B:$B,"SAIDA_DESCARTE")</f>
        <v/>
      </c>
      <c r="J629" s="14">
        <f>G629-H629-I629</f>
        <v/>
      </c>
      <c r="K629">
        <f>IF(A629="","",IF(J629&lt;=IFERROR(VLOOKUP(A629,Produtos!$A:$E,5,FALSE),0),"ABAIXO DO MINIMO","OK"))</f>
        <v/>
      </c>
    </row>
    <row r="630">
      <c r="B630">
        <f>IFERROR(VLOOKUP(A630,Produtos!A:B,2,FALSE),"")</f>
        <v/>
      </c>
      <c r="D630" s="10">
        <f>IFERROR(INDEX(Lotes!$E:$E,MATCH(1,(Lotes!$A:$A=A630)*(Lotes!$C:$C=C630),0)),"")</f>
        <v/>
      </c>
      <c r="E630" s="14">
        <f>IF(D630="","",D630-TODAY())</f>
        <v/>
      </c>
      <c r="F630">
        <f>IF(D630="","",IF(E630&lt;0,"VENCIDO",IF(E630&lt;=30,"VENCE EM &lt;= 30 DIAS",IF(E630&lt;=60,"ATENCAO (31-60 DIAS)","OK"))))</f>
        <v/>
      </c>
      <c r="G630" s="14">
        <f>SUMIFS(Lancamentos!$G:$G,Lancamentos!$C:$C,$A630,Lancamentos!$E:$E,$C630,Lancamentos!$B:$B,"ENTRADA")</f>
        <v/>
      </c>
      <c r="H630" s="14">
        <f>SUMIFS(Lancamentos!$G:$G,Lancamentos!$C:$C,$A630,Lancamentos!$E:$E,$C630,Lancamentos!$B:$B,"SAIDA_USO")</f>
        <v/>
      </c>
      <c r="I630" s="14">
        <f>SUMIFS(Lancamentos!$G:$G,Lancamentos!$C:$C,$A630,Lancamentos!$E:$E,$C630,Lancamentos!$B:$B,"SAIDA_DESCARTE")</f>
        <v/>
      </c>
      <c r="J630" s="14">
        <f>G630-H630-I630</f>
        <v/>
      </c>
      <c r="K630">
        <f>IF(A630="","",IF(J630&lt;=IFERROR(VLOOKUP(A630,Produtos!$A:$E,5,FALSE),0),"ABAIXO DO MINIMO","OK"))</f>
        <v/>
      </c>
    </row>
    <row r="631">
      <c r="B631">
        <f>IFERROR(VLOOKUP(A631,Produtos!A:B,2,FALSE),"")</f>
        <v/>
      </c>
      <c r="D631" s="10">
        <f>IFERROR(INDEX(Lotes!$E:$E,MATCH(1,(Lotes!$A:$A=A631)*(Lotes!$C:$C=C631),0)),"")</f>
        <v/>
      </c>
      <c r="E631" s="14">
        <f>IF(D631="","",D631-TODAY())</f>
        <v/>
      </c>
      <c r="F631">
        <f>IF(D631="","",IF(E631&lt;0,"VENCIDO",IF(E631&lt;=30,"VENCE EM &lt;= 30 DIAS",IF(E631&lt;=60,"ATENCAO (31-60 DIAS)","OK"))))</f>
        <v/>
      </c>
      <c r="G631" s="14">
        <f>SUMIFS(Lancamentos!$G:$G,Lancamentos!$C:$C,$A631,Lancamentos!$E:$E,$C631,Lancamentos!$B:$B,"ENTRADA")</f>
        <v/>
      </c>
      <c r="H631" s="14">
        <f>SUMIFS(Lancamentos!$G:$G,Lancamentos!$C:$C,$A631,Lancamentos!$E:$E,$C631,Lancamentos!$B:$B,"SAIDA_USO")</f>
        <v/>
      </c>
      <c r="I631" s="14">
        <f>SUMIFS(Lancamentos!$G:$G,Lancamentos!$C:$C,$A631,Lancamentos!$E:$E,$C631,Lancamentos!$B:$B,"SAIDA_DESCARTE")</f>
        <v/>
      </c>
      <c r="J631" s="14">
        <f>G631-H631-I631</f>
        <v/>
      </c>
      <c r="K631">
        <f>IF(A631="","",IF(J631&lt;=IFERROR(VLOOKUP(A631,Produtos!$A:$E,5,FALSE),0),"ABAIXO DO MINIMO","OK"))</f>
        <v/>
      </c>
    </row>
    <row r="632">
      <c r="B632">
        <f>IFERROR(VLOOKUP(A632,Produtos!A:B,2,FALSE),"")</f>
        <v/>
      </c>
      <c r="D632" s="10">
        <f>IFERROR(INDEX(Lotes!$E:$E,MATCH(1,(Lotes!$A:$A=A632)*(Lotes!$C:$C=C632),0)),"")</f>
        <v/>
      </c>
      <c r="E632" s="14">
        <f>IF(D632="","",D632-TODAY())</f>
        <v/>
      </c>
      <c r="F632">
        <f>IF(D632="","",IF(E632&lt;0,"VENCIDO",IF(E632&lt;=30,"VENCE EM &lt;= 30 DIAS",IF(E632&lt;=60,"ATENCAO (31-60 DIAS)","OK"))))</f>
        <v/>
      </c>
      <c r="G632" s="14">
        <f>SUMIFS(Lancamentos!$G:$G,Lancamentos!$C:$C,$A632,Lancamentos!$E:$E,$C632,Lancamentos!$B:$B,"ENTRADA")</f>
        <v/>
      </c>
      <c r="H632" s="14">
        <f>SUMIFS(Lancamentos!$G:$G,Lancamentos!$C:$C,$A632,Lancamentos!$E:$E,$C632,Lancamentos!$B:$B,"SAIDA_USO")</f>
        <v/>
      </c>
      <c r="I632" s="14">
        <f>SUMIFS(Lancamentos!$G:$G,Lancamentos!$C:$C,$A632,Lancamentos!$E:$E,$C632,Lancamentos!$B:$B,"SAIDA_DESCARTE")</f>
        <v/>
      </c>
      <c r="J632" s="14">
        <f>G632-H632-I632</f>
        <v/>
      </c>
      <c r="K632">
        <f>IF(A632="","",IF(J632&lt;=IFERROR(VLOOKUP(A632,Produtos!$A:$E,5,FALSE),0),"ABAIXO DO MINIMO","OK"))</f>
        <v/>
      </c>
    </row>
    <row r="633">
      <c r="B633">
        <f>IFERROR(VLOOKUP(A633,Produtos!A:B,2,FALSE),"")</f>
        <v/>
      </c>
      <c r="D633" s="10">
        <f>IFERROR(INDEX(Lotes!$E:$E,MATCH(1,(Lotes!$A:$A=A633)*(Lotes!$C:$C=C633),0)),"")</f>
        <v/>
      </c>
      <c r="E633" s="14">
        <f>IF(D633="","",D633-TODAY())</f>
        <v/>
      </c>
      <c r="F633">
        <f>IF(D633="","",IF(E633&lt;0,"VENCIDO",IF(E633&lt;=30,"VENCE EM &lt;= 30 DIAS",IF(E633&lt;=60,"ATENCAO (31-60 DIAS)","OK"))))</f>
        <v/>
      </c>
      <c r="G633" s="14">
        <f>SUMIFS(Lancamentos!$G:$G,Lancamentos!$C:$C,$A633,Lancamentos!$E:$E,$C633,Lancamentos!$B:$B,"ENTRADA")</f>
        <v/>
      </c>
      <c r="H633" s="14">
        <f>SUMIFS(Lancamentos!$G:$G,Lancamentos!$C:$C,$A633,Lancamentos!$E:$E,$C633,Lancamentos!$B:$B,"SAIDA_USO")</f>
        <v/>
      </c>
      <c r="I633" s="14">
        <f>SUMIFS(Lancamentos!$G:$G,Lancamentos!$C:$C,$A633,Lancamentos!$E:$E,$C633,Lancamentos!$B:$B,"SAIDA_DESCARTE")</f>
        <v/>
      </c>
      <c r="J633" s="14">
        <f>G633-H633-I633</f>
        <v/>
      </c>
      <c r="K633">
        <f>IF(A633="","",IF(J633&lt;=IFERROR(VLOOKUP(A633,Produtos!$A:$E,5,FALSE),0),"ABAIXO DO MINIMO","OK"))</f>
        <v/>
      </c>
    </row>
    <row r="634">
      <c r="B634">
        <f>IFERROR(VLOOKUP(A634,Produtos!A:B,2,FALSE),"")</f>
        <v/>
      </c>
      <c r="D634" s="10">
        <f>IFERROR(INDEX(Lotes!$E:$E,MATCH(1,(Lotes!$A:$A=A634)*(Lotes!$C:$C=C634),0)),"")</f>
        <v/>
      </c>
      <c r="E634" s="14">
        <f>IF(D634="","",D634-TODAY())</f>
        <v/>
      </c>
      <c r="F634">
        <f>IF(D634="","",IF(E634&lt;0,"VENCIDO",IF(E634&lt;=30,"VENCE EM &lt;= 30 DIAS",IF(E634&lt;=60,"ATENCAO (31-60 DIAS)","OK"))))</f>
        <v/>
      </c>
      <c r="G634" s="14">
        <f>SUMIFS(Lancamentos!$G:$G,Lancamentos!$C:$C,$A634,Lancamentos!$E:$E,$C634,Lancamentos!$B:$B,"ENTRADA")</f>
        <v/>
      </c>
      <c r="H634" s="14">
        <f>SUMIFS(Lancamentos!$G:$G,Lancamentos!$C:$C,$A634,Lancamentos!$E:$E,$C634,Lancamentos!$B:$B,"SAIDA_USO")</f>
        <v/>
      </c>
      <c r="I634" s="14">
        <f>SUMIFS(Lancamentos!$G:$G,Lancamentos!$C:$C,$A634,Lancamentos!$E:$E,$C634,Lancamentos!$B:$B,"SAIDA_DESCARTE")</f>
        <v/>
      </c>
      <c r="J634" s="14">
        <f>G634-H634-I634</f>
        <v/>
      </c>
      <c r="K634">
        <f>IF(A634="","",IF(J634&lt;=IFERROR(VLOOKUP(A634,Produtos!$A:$E,5,FALSE),0),"ABAIXO DO MINIMO","OK"))</f>
        <v/>
      </c>
    </row>
    <row r="635">
      <c r="B635">
        <f>IFERROR(VLOOKUP(A635,Produtos!A:B,2,FALSE),"")</f>
        <v/>
      </c>
      <c r="D635" s="10">
        <f>IFERROR(INDEX(Lotes!$E:$E,MATCH(1,(Lotes!$A:$A=A635)*(Lotes!$C:$C=C635),0)),"")</f>
        <v/>
      </c>
      <c r="E635" s="14">
        <f>IF(D635="","",D635-TODAY())</f>
        <v/>
      </c>
      <c r="F635">
        <f>IF(D635="","",IF(E635&lt;0,"VENCIDO",IF(E635&lt;=30,"VENCE EM &lt;= 30 DIAS",IF(E635&lt;=60,"ATENCAO (31-60 DIAS)","OK"))))</f>
        <v/>
      </c>
      <c r="G635" s="14">
        <f>SUMIFS(Lancamentos!$G:$G,Lancamentos!$C:$C,$A635,Lancamentos!$E:$E,$C635,Lancamentos!$B:$B,"ENTRADA")</f>
        <v/>
      </c>
      <c r="H635" s="14">
        <f>SUMIFS(Lancamentos!$G:$G,Lancamentos!$C:$C,$A635,Lancamentos!$E:$E,$C635,Lancamentos!$B:$B,"SAIDA_USO")</f>
        <v/>
      </c>
      <c r="I635" s="14">
        <f>SUMIFS(Lancamentos!$G:$G,Lancamentos!$C:$C,$A635,Lancamentos!$E:$E,$C635,Lancamentos!$B:$B,"SAIDA_DESCARTE")</f>
        <v/>
      </c>
      <c r="J635" s="14">
        <f>G635-H635-I635</f>
        <v/>
      </c>
      <c r="K635">
        <f>IF(A635="","",IF(J635&lt;=IFERROR(VLOOKUP(A635,Produtos!$A:$E,5,FALSE),0),"ABAIXO DO MINIMO","OK"))</f>
        <v/>
      </c>
    </row>
    <row r="636">
      <c r="B636">
        <f>IFERROR(VLOOKUP(A636,Produtos!A:B,2,FALSE),"")</f>
        <v/>
      </c>
      <c r="D636" s="10">
        <f>IFERROR(INDEX(Lotes!$E:$E,MATCH(1,(Lotes!$A:$A=A636)*(Lotes!$C:$C=C636),0)),"")</f>
        <v/>
      </c>
      <c r="E636" s="14">
        <f>IF(D636="","",D636-TODAY())</f>
        <v/>
      </c>
      <c r="F636">
        <f>IF(D636="","",IF(E636&lt;0,"VENCIDO",IF(E636&lt;=30,"VENCE EM &lt;= 30 DIAS",IF(E636&lt;=60,"ATENCAO (31-60 DIAS)","OK"))))</f>
        <v/>
      </c>
      <c r="G636" s="14">
        <f>SUMIFS(Lancamentos!$G:$G,Lancamentos!$C:$C,$A636,Lancamentos!$E:$E,$C636,Lancamentos!$B:$B,"ENTRADA")</f>
        <v/>
      </c>
      <c r="H636" s="14">
        <f>SUMIFS(Lancamentos!$G:$G,Lancamentos!$C:$C,$A636,Lancamentos!$E:$E,$C636,Lancamentos!$B:$B,"SAIDA_USO")</f>
        <v/>
      </c>
      <c r="I636" s="14">
        <f>SUMIFS(Lancamentos!$G:$G,Lancamentos!$C:$C,$A636,Lancamentos!$E:$E,$C636,Lancamentos!$B:$B,"SAIDA_DESCARTE")</f>
        <v/>
      </c>
      <c r="J636" s="14">
        <f>G636-H636-I636</f>
        <v/>
      </c>
      <c r="K636">
        <f>IF(A636="","",IF(J636&lt;=IFERROR(VLOOKUP(A636,Produtos!$A:$E,5,FALSE),0),"ABAIXO DO MINIMO","OK"))</f>
        <v/>
      </c>
    </row>
    <row r="637">
      <c r="B637">
        <f>IFERROR(VLOOKUP(A637,Produtos!A:B,2,FALSE),"")</f>
        <v/>
      </c>
      <c r="D637" s="10">
        <f>IFERROR(INDEX(Lotes!$E:$E,MATCH(1,(Lotes!$A:$A=A637)*(Lotes!$C:$C=C637),0)),"")</f>
        <v/>
      </c>
      <c r="E637" s="14">
        <f>IF(D637="","",D637-TODAY())</f>
        <v/>
      </c>
      <c r="F637">
        <f>IF(D637="","",IF(E637&lt;0,"VENCIDO",IF(E637&lt;=30,"VENCE EM &lt;= 30 DIAS",IF(E637&lt;=60,"ATENCAO (31-60 DIAS)","OK"))))</f>
        <v/>
      </c>
      <c r="G637" s="14">
        <f>SUMIFS(Lancamentos!$G:$G,Lancamentos!$C:$C,$A637,Lancamentos!$E:$E,$C637,Lancamentos!$B:$B,"ENTRADA")</f>
        <v/>
      </c>
      <c r="H637" s="14">
        <f>SUMIFS(Lancamentos!$G:$G,Lancamentos!$C:$C,$A637,Lancamentos!$E:$E,$C637,Lancamentos!$B:$B,"SAIDA_USO")</f>
        <v/>
      </c>
      <c r="I637" s="14">
        <f>SUMIFS(Lancamentos!$G:$G,Lancamentos!$C:$C,$A637,Lancamentos!$E:$E,$C637,Lancamentos!$B:$B,"SAIDA_DESCARTE")</f>
        <v/>
      </c>
      <c r="J637" s="14">
        <f>G637-H637-I637</f>
        <v/>
      </c>
      <c r="K637">
        <f>IF(A637="","",IF(J637&lt;=IFERROR(VLOOKUP(A637,Produtos!$A:$E,5,FALSE),0),"ABAIXO DO MINIMO","OK"))</f>
        <v/>
      </c>
    </row>
    <row r="638">
      <c r="B638">
        <f>IFERROR(VLOOKUP(A638,Produtos!A:B,2,FALSE),"")</f>
        <v/>
      </c>
      <c r="D638" s="10">
        <f>IFERROR(INDEX(Lotes!$E:$E,MATCH(1,(Lotes!$A:$A=A638)*(Lotes!$C:$C=C638),0)),"")</f>
        <v/>
      </c>
      <c r="E638" s="14">
        <f>IF(D638="","",D638-TODAY())</f>
        <v/>
      </c>
      <c r="F638">
        <f>IF(D638="","",IF(E638&lt;0,"VENCIDO",IF(E638&lt;=30,"VENCE EM &lt;= 30 DIAS",IF(E638&lt;=60,"ATENCAO (31-60 DIAS)","OK"))))</f>
        <v/>
      </c>
      <c r="G638" s="14">
        <f>SUMIFS(Lancamentos!$G:$G,Lancamentos!$C:$C,$A638,Lancamentos!$E:$E,$C638,Lancamentos!$B:$B,"ENTRADA")</f>
        <v/>
      </c>
      <c r="H638" s="14">
        <f>SUMIFS(Lancamentos!$G:$G,Lancamentos!$C:$C,$A638,Lancamentos!$E:$E,$C638,Lancamentos!$B:$B,"SAIDA_USO")</f>
        <v/>
      </c>
      <c r="I638" s="14">
        <f>SUMIFS(Lancamentos!$G:$G,Lancamentos!$C:$C,$A638,Lancamentos!$E:$E,$C638,Lancamentos!$B:$B,"SAIDA_DESCARTE")</f>
        <v/>
      </c>
      <c r="J638" s="14">
        <f>G638-H638-I638</f>
        <v/>
      </c>
      <c r="K638">
        <f>IF(A638="","",IF(J638&lt;=IFERROR(VLOOKUP(A638,Produtos!$A:$E,5,FALSE),0),"ABAIXO DO MINIMO","OK"))</f>
        <v/>
      </c>
    </row>
    <row r="639">
      <c r="B639">
        <f>IFERROR(VLOOKUP(A639,Produtos!A:B,2,FALSE),"")</f>
        <v/>
      </c>
      <c r="D639" s="10">
        <f>IFERROR(INDEX(Lotes!$E:$E,MATCH(1,(Lotes!$A:$A=A639)*(Lotes!$C:$C=C639),0)),"")</f>
        <v/>
      </c>
      <c r="E639" s="14">
        <f>IF(D639="","",D639-TODAY())</f>
        <v/>
      </c>
      <c r="F639">
        <f>IF(D639="","",IF(E639&lt;0,"VENCIDO",IF(E639&lt;=30,"VENCE EM &lt;= 30 DIAS",IF(E639&lt;=60,"ATENCAO (31-60 DIAS)","OK"))))</f>
        <v/>
      </c>
      <c r="G639" s="14">
        <f>SUMIFS(Lancamentos!$G:$G,Lancamentos!$C:$C,$A639,Lancamentos!$E:$E,$C639,Lancamentos!$B:$B,"ENTRADA")</f>
        <v/>
      </c>
      <c r="H639" s="14">
        <f>SUMIFS(Lancamentos!$G:$G,Lancamentos!$C:$C,$A639,Lancamentos!$E:$E,$C639,Lancamentos!$B:$B,"SAIDA_USO")</f>
        <v/>
      </c>
      <c r="I639" s="14">
        <f>SUMIFS(Lancamentos!$G:$G,Lancamentos!$C:$C,$A639,Lancamentos!$E:$E,$C639,Lancamentos!$B:$B,"SAIDA_DESCARTE")</f>
        <v/>
      </c>
      <c r="J639" s="14">
        <f>G639-H639-I639</f>
        <v/>
      </c>
      <c r="K639">
        <f>IF(A639="","",IF(J639&lt;=IFERROR(VLOOKUP(A639,Produtos!$A:$E,5,FALSE),0),"ABAIXO DO MINIMO","OK"))</f>
        <v/>
      </c>
    </row>
    <row r="640">
      <c r="B640">
        <f>IFERROR(VLOOKUP(A640,Produtos!A:B,2,FALSE),"")</f>
        <v/>
      </c>
      <c r="D640" s="10">
        <f>IFERROR(INDEX(Lotes!$E:$E,MATCH(1,(Lotes!$A:$A=A640)*(Lotes!$C:$C=C640),0)),"")</f>
        <v/>
      </c>
      <c r="E640" s="14">
        <f>IF(D640="","",D640-TODAY())</f>
        <v/>
      </c>
      <c r="F640">
        <f>IF(D640="","",IF(E640&lt;0,"VENCIDO",IF(E640&lt;=30,"VENCE EM &lt;= 30 DIAS",IF(E640&lt;=60,"ATENCAO (31-60 DIAS)","OK"))))</f>
        <v/>
      </c>
      <c r="G640" s="14">
        <f>SUMIFS(Lancamentos!$G:$G,Lancamentos!$C:$C,$A640,Lancamentos!$E:$E,$C640,Lancamentos!$B:$B,"ENTRADA")</f>
        <v/>
      </c>
      <c r="H640" s="14">
        <f>SUMIFS(Lancamentos!$G:$G,Lancamentos!$C:$C,$A640,Lancamentos!$E:$E,$C640,Lancamentos!$B:$B,"SAIDA_USO")</f>
        <v/>
      </c>
      <c r="I640" s="14">
        <f>SUMIFS(Lancamentos!$G:$G,Lancamentos!$C:$C,$A640,Lancamentos!$E:$E,$C640,Lancamentos!$B:$B,"SAIDA_DESCARTE")</f>
        <v/>
      </c>
      <c r="J640" s="14">
        <f>G640-H640-I640</f>
        <v/>
      </c>
      <c r="K640">
        <f>IF(A640="","",IF(J640&lt;=IFERROR(VLOOKUP(A640,Produtos!$A:$E,5,FALSE),0),"ABAIXO DO MINIMO","OK"))</f>
        <v/>
      </c>
    </row>
    <row r="641">
      <c r="B641">
        <f>IFERROR(VLOOKUP(A641,Produtos!A:B,2,FALSE),"")</f>
        <v/>
      </c>
      <c r="D641" s="10">
        <f>IFERROR(INDEX(Lotes!$E:$E,MATCH(1,(Lotes!$A:$A=A641)*(Lotes!$C:$C=C641),0)),"")</f>
        <v/>
      </c>
      <c r="E641" s="14">
        <f>IF(D641="","",D641-TODAY())</f>
        <v/>
      </c>
      <c r="F641">
        <f>IF(D641="","",IF(E641&lt;0,"VENCIDO",IF(E641&lt;=30,"VENCE EM &lt;= 30 DIAS",IF(E641&lt;=60,"ATENCAO (31-60 DIAS)","OK"))))</f>
        <v/>
      </c>
      <c r="G641" s="14">
        <f>SUMIFS(Lancamentos!$G:$G,Lancamentos!$C:$C,$A641,Lancamentos!$E:$E,$C641,Lancamentos!$B:$B,"ENTRADA")</f>
        <v/>
      </c>
      <c r="H641" s="14">
        <f>SUMIFS(Lancamentos!$G:$G,Lancamentos!$C:$C,$A641,Lancamentos!$E:$E,$C641,Lancamentos!$B:$B,"SAIDA_USO")</f>
        <v/>
      </c>
      <c r="I641" s="14">
        <f>SUMIFS(Lancamentos!$G:$G,Lancamentos!$C:$C,$A641,Lancamentos!$E:$E,$C641,Lancamentos!$B:$B,"SAIDA_DESCARTE")</f>
        <v/>
      </c>
      <c r="J641" s="14">
        <f>G641-H641-I641</f>
        <v/>
      </c>
      <c r="K641">
        <f>IF(A641="","",IF(J641&lt;=IFERROR(VLOOKUP(A641,Produtos!$A:$E,5,FALSE),0),"ABAIXO DO MINIMO","OK"))</f>
        <v/>
      </c>
    </row>
    <row r="642">
      <c r="B642">
        <f>IFERROR(VLOOKUP(A642,Produtos!A:B,2,FALSE),"")</f>
        <v/>
      </c>
      <c r="D642" s="10">
        <f>IFERROR(INDEX(Lotes!$E:$E,MATCH(1,(Lotes!$A:$A=A642)*(Lotes!$C:$C=C642),0)),"")</f>
        <v/>
      </c>
      <c r="E642" s="14">
        <f>IF(D642="","",D642-TODAY())</f>
        <v/>
      </c>
      <c r="F642">
        <f>IF(D642="","",IF(E642&lt;0,"VENCIDO",IF(E642&lt;=30,"VENCE EM &lt;= 30 DIAS",IF(E642&lt;=60,"ATENCAO (31-60 DIAS)","OK"))))</f>
        <v/>
      </c>
      <c r="G642" s="14">
        <f>SUMIFS(Lancamentos!$G:$G,Lancamentos!$C:$C,$A642,Lancamentos!$E:$E,$C642,Lancamentos!$B:$B,"ENTRADA")</f>
        <v/>
      </c>
      <c r="H642" s="14">
        <f>SUMIFS(Lancamentos!$G:$G,Lancamentos!$C:$C,$A642,Lancamentos!$E:$E,$C642,Lancamentos!$B:$B,"SAIDA_USO")</f>
        <v/>
      </c>
      <c r="I642" s="14">
        <f>SUMIFS(Lancamentos!$G:$G,Lancamentos!$C:$C,$A642,Lancamentos!$E:$E,$C642,Lancamentos!$B:$B,"SAIDA_DESCARTE")</f>
        <v/>
      </c>
      <c r="J642" s="14">
        <f>G642-H642-I642</f>
        <v/>
      </c>
      <c r="K642">
        <f>IF(A642="","",IF(J642&lt;=IFERROR(VLOOKUP(A642,Produtos!$A:$E,5,FALSE),0),"ABAIXO DO MINIMO","OK"))</f>
        <v/>
      </c>
    </row>
    <row r="643">
      <c r="B643">
        <f>IFERROR(VLOOKUP(A643,Produtos!A:B,2,FALSE),"")</f>
        <v/>
      </c>
      <c r="D643" s="10">
        <f>IFERROR(INDEX(Lotes!$E:$E,MATCH(1,(Lotes!$A:$A=A643)*(Lotes!$C:$C=C643),0)),"")</f>
        <v/>
      </c>
      <c r="E643" s="14">
        <f>IF(D643="","",D643-TODAY())</f>
        <v/>
      </c>
      <c r="F643">
        <f>IF(D643="","",IF(E643&lt;0,"VENCIDO",IF(E643&lt;=30,"VENCE EM &lt;= 30 DIAS",IF(E643&lt;=60,"ATENCAO (31-60 DIAS)","OK"))))</f>
        <v/>
      </c>
      <c r="G643" s="14">
        <f>SUMIFS(Lancamentos!$G:$G,Lancamentos!$C:$C,$A643,Lancamentos!$E:$E,$C643,Lancamentos!$B:$B,"ENTRADA")</f>
        <v/>
      </c>
      <c r="H643" s="14">
        <f>SUMIFS(Lancamentos!$G:$G,Lancamentos!$C:$C,$A643,Lancamentos!$E:$E,$C643,Lancamentos!$B:$B,"SAIDA_USO")</f>
        <v/>
      </c>
      <c r="I643" s="14">
        <f>SUMIFS(Lancamentos!$G:$G,Lancamentos!$C:$C,$A643,Lancamentos!$E:$E,$C643,Lancamentos!$B:$B,"SAIDA_DESCARTE")</f>
        <v/>
      </c>
      <c r="J643" s="14">
        <f>G643-H643-I643</f>
        <v/>
      </c>
      <c r="K643">
        <f>IF(A643="","",IF(J643&lt;=IFERROR(VLOOKUP(A643,Produtos!$A:$E,5,FALSE),0),"ABAIXO DO MINIMO","OK"))</f>
        <v/>
      </c>
    </row>
    <row r="644">
      <c r="B644">
        <f>IFERROR(VLOOKUP(A644,Produtos!A:B,2,FALSE),"")</f>
        <v/>
      </c>
      <c r="D644" s="10">
        <f>IFERROR(INDEX(Lotes!$E:$E,MATCH(1,(Lotes!$A:$A=A644)*(Lotes!$C:$C=C644),0)),"")</f>
        <v/>
      </c>
      <c r="E644" s="14">
        <f>IF(D644="","",D644-TODAY())</f>
        <v/>
      </c>
      <c r="F644">
        <f>IF(D644="","",IF(E644&lt;0,"VENCIDO",IF(E644&lt;=30,"VENCE EM &lt;= 30 DIAS",IF(E644&lt;=60,"ATENCAO (31-60 DIAS)","OK"))))</f>
        <v/>
      </c>
      <c r="G644" s="14">
        <f>SUMIFS(Lancamentos!$G:$G,Lancamentos!$C:$C,$A644,Lancamentos!$E:$E,$C644,Lancamentos!$B:$B,"ENTRADA")</f>
        <v/>
      </c>
      <c r="H644" s="14">
        <f>SUMIFS(Lancamentos!$G:$G,Lancamentos!$C:$C,$A644,Lancamentos!$E:$E,$C644,Lancamentos!$B:$B,"SAIDA_USO")</f>
        <v/>
      </c>
      <c r="I644" s="14">
        <f>SUMIFS(Lancamentos!$G:$G,Lancamentos!$C:$C,$A644,Lancamentos!$E:$E,$C644,Lancamentos!$B:$B,"SAIDA_DESCARTE")</f>
        <v/>
      </c>
      <c r="J644" s="14">
        <f>G644-H644-I644</f>
        <v/>
      </c>
      <c r="K644">
        <f>IF(A644="","",IF(J644&lt;=IFERROR(VLOOKUP(A644,Produtos!$A:$E,5,FALSE),0),"ABAIXO DO MINIMO","OK"))</f>
        <v/>
      </c>
    </row>
    <row r="645">
      <c r="B645">
        <f>IFERROR(VLOOKUP(A645,Produtos!A:B,2,FALSE),"")</f>
        <v/>
      </c>
      <c r="D645" s="10">
        <f>IFERROR(INDEX(Lotes!$E:$E,MATCH(1,(Lotes!$A:$A=A645)*(Lotes!$C:$C=C645),0)),"")</f>
        <v/>
      </c>
      <c r="E645" s="14">
        <f>IF(D645="","",D645-TODAY())</f>
        <v/>
      </c>
      <c r="F645">
        <f>IF(D645="","",IF(E645&lt;0,"VENCIDO",IF(E645&lt;=30,"VENCE EM &lt;= 30 DIAS",IF(E645&lt;=60,"ATENCAO (31-60 DIAS)","OK"))))</f>
        <v/>
      </c>
      <c r="G645" s="14">
        <f>SUMIFS(Lancamentos!$G:$G,Lancamentos!$C:$C,$A645,Lancamentos!$E:$E,$C645,Lancamentos!$B:$B,"ENTRADA")</f>
        <v/>
      </c>
      <c r="H645" s="14">
        <f>SUMIFS(Lancamentos!$G:$G,Lancamentos!$C:$C,$A645,Lancamentos!$E:$E,$C645,Lancamentos!$B:$B,"SAIDA_USO")</f>
        <v/>
      </c>
      <c r="I645" s="14">
        <f>SUMIFS(Lancamentos!$G:$G,Lancamentos!$C:$C,$A645,Lancamentos!$E:$E,$C645,Lancamentos!$B:$B,"SAIDA_DESCARTE")</f>
        <v/>
      </c>
      <c r="J645" s="14">
        <f>G645-H645-I645</f>
        <v/>
      </c>
      <c r="K645">
        <f>IF(A645="","",IF(J645&lt;=IFERROR(VLOOKUP(A645,Produtos!$A:$E,5,FALSE),0),"ABAIXO DO MINIMO","OK"))</f>
        <v/>
      </c>
    </row>
    <row r="646">
      <c r="B646">
        <f>IFERROR(VLOOKUP(A646,Produtos!A:B,2,FALSE),"")</f>
        <v/>
      </c>
      <c r="D646" s="10">
        <f>IFERROR(INDEX(Lotes!$E:$E,MATCH(1,(Lotes!$A:$A=A646)*(Lotes!$C:$C=C646),0)),"")</f>
        <v/>
      </c>
      <c r="E646" s="14">
        <f>IF(D646="","",D646-TODAY())</f>
        <v/>
      </c>
      <c r="F646">
        <f>IF(D646="","",IF(E646&lt;0,"VENCIDO",IF(E646&lt;=30,"VENCE EM &lt;= 30 DIAS",IF(E646&lt;=60,"ATENCAO (31-60 DIAS)","OK"))))</f>
        <v/>
      </c>
      <c r="G646" s="14">
        <f>SUMIFS(Lancamentos!$G:$G,Lancamentos!$C:$C,$A646,Lancamentos!$E:$E,$C646,Lancamentos!$B:$B,"ENTRADA")</f>
        <v/>
      </c>
      <c r="H646" s="14">
        <f>SUMIFS(Lancamentos!$G:$G,Lancamentos!$C:$C,$A646,Lancamentos!$E:$E,$C646,Lancamentos!$B:$B,"SAIDA_USO")</f>
        <v/>
      </c>
      <c r="I646" s="14">
        <f>SUMIFS(Lancamentos!$G:$G,Lancamentos!$C:$C,$A646,Lancamentos!$E:$E,$C646,Lancamentos!$B:$B,"SAIDA_DESCARTE")</f>
        <v/>
      </c>
      <c r="J646" s="14">
        <f>G646-H646-I646</f>
        <v/>
      </c>
      <c r="K646">
        <f>IF(A646="","",IF(J646&lt;=IFERROR(VLOOKUP(A646,Produtos!$A:$E,5,FALSE),0),"ABAIXO DO MINIMO","OK"))</f>
        <v/>
      </c>
    </row>
    <row r="647">
      <c r="B647">
        <f>IFERROR(VLOOKUP(A647,Produtos!A:B,2,FALSE),"")</f>
        <v/>
      </c>
      <c r="D647" s="10">
        <f>IFERROR(INDEX(Lotes!$E:$E,MATCH(1,(Lotes!$A:$A=A647)*(Lotes!$C:$C=C647),0)),"")</f>
        <v/>
      </c>
      <c r="E647" s="14">
        <f>IF(D647="","",D647-TODAY())</f>
        <v/>
      </c>
      <c r="F647">
        <f>IF(D647="","",IF(E647&lt;0,"VENCIDO",IF(E647&lt;=30,"VENCE EM &lt;= 30 DIAS",IF(E647&lt;=60,"ATENCAO (31-60 DIAS)","OK"))))</f>
        <v/>
      </c>
      <c r="G647" s="14">
        <f>SUMIFS(Lancamentos!$G:$G,Lancamentos!$C:$C,$A647,Lancamentos!$E:$E,$C647,Lancamentos!$B:$B,"ENTRADA")</f>
        <v/>
      </c>
      <c r="H647" s="14">
        <f>SUMIFS(Lancamentos!$G:$G,Lancamentos!$C:$C,$A647,Lancamentos!$E:$E,$C647,Lancamentos!$B:$B,"SAIDA_USO")</f>
        <v/>
      </c>
      <c r="I647" s="14">
        <f>SUMIFS(Lancamentos!$G:$G,Lancamentos!$C:$C,$A647,Lancamentos!$E:$E,$C647,Lancamentos!$B:$B,"SAIDA_DESCARTE")</f>
        <v/>
      </c>
      <c r="J647" s="14">
        <f>G647-H647-I647</f>
        <v/>
      </c>
      <c r="K647">
        <f>IF(A647="","",IF(J647&lt;=IFERROR(VLOOKUP(A647,Produtos!$A:$E,5,FALSE),0),"ABAIXO DO MINIMO","OK"))</f>
        <v/>
      </c>
    </row>
    <row r="648">
      <c r="B648">
        <f>IFERROR(VLOOKUP(A648,Produtos!A:B,2,FALSE),"")</f>
        <v/>
      </c>
      <c r="D648" s="10">
        <f>IFERROR(INDEX(Lotes!$E:$E,MATCH(1,(Lotes!$A:$A=A648)*(Lotes!$C:$C=C648),0)),"")</f>
        <v/>
      </c>
      <c r="E648" s="14">
        <f>IF(D648="","",D648-TODAY())</f>
        <v/>
      </c>
      <c r="F648">
        <f>IF(D648="","",IF(E648&lt;0,"VENCIDO",IF(E648&lt;=30,"VENCE EM &lt;= 30 DIAS",IF(E648&lt;=60,"ATENCAO (31-60 DIAS)","OK"))))</f>
        <v/>
      </c>
      <c r="G648" s="14">
        <f>SUMIFS(Lancamentos!$G:$G,Lancamentos!$C:$C,$A648,Lancamentos!$E:$E,$C648,Lancamentos!$B:$B,"ENTRADA")</f>
        <v/>
      </c>
      <c r="H648" s="14">
        <f>SUMIFS(Lancamentos!$G:$G,Lancamentos!$C:$C,$A648,Lancamentos!$E:$E,$C648,Lancamentos!$B:$B,"SAIDA_USO")</f>
        <v/>
      </c>
      <c r="I648" s="14">
        <f>SUMIFS(Lancamentos!$G:$G,Lancamentos!$C:$C,$A648,Lancamentos!$E:$E,$C648,Lancamentos!$B:$B,"SAIDA_DESCARTE")</f>
        <v/>
      </c>
      <c r="J648" s="14">
        <f>G648-H648-I648</f>
        <v/>
      </c>
      <c r="K648">
        <f>IF(A648="","",IF(J648&lt;=IFERROR(VLOOKUP(A648,Produtos!$A:$E,5,FALSE),0),"ABAIXO DO MINIMO","OK"))</f>
        <v/>
      </c>
    </row>
    <row r="649">
      <c r="B649">
        <f>IFERROR(VLOOKUP(A649,Produtos!A:B,2,FALSE),"")</f>
        <v/>
      </c>
      <c r="D649" s="10">
        <f>IFERROR(INDEX(Lotes!$E:$E,MATCH(1,(Lotes!$A:$A=A649)*(Lotes!$C:$C=C649),0)),"")</f>
        <v/>
      </c>
      <c r="E649" s="14">
        <f>IF(D649="","",D649-TODAY())</f>
        <v/>
      </c>
      <c r="F649">
        <f>IF(D649="","",IF(E649&lt;0,"VENCIDO",IF(E649&lt;=30,"VENCE EM &lt;= 30 DIAS",IF(E649&lt;=60,"ATENCAO (31-60 DIAS)","OK"))))</f>
        <v/>
      </c>
      <c r="G649" s="14">
        <f>SUMIFS(Lancamentos!$G:$G,Lancamentos!$C:$C,$A649,Lancamentos!$E:$E,$C649,Lancamentos!$B:$B,"ENTRADA")</f>
        <v/>
      </c>
      <c r="H649" s="14">
        <f>SUMIFS(Lancamentos!$G:$G,Lancamentos!$C:$C,$A649,Lancamentos!$E:$E,$C649,Lancamentos!$B:$B,"SAIDA_USO")</f>
        <v/>
      </c>
      <c r="I649" s="14">
        <f>SUMIFS(Lancamentos!$G:$G,Lancamentos!$C:$C,$A649,Lancamentos!$E:$E,$C649,Lancamentos!$B:$B,"SAIDA_DESCARTE")</f>
        <v/>
      </c>
      <c r="J649" s="14">
        <f>G649-H649-I649</f>
        <v/>
      </c>
      <c r="K649">
        <f>IF(A649="","",IF(J649&lt;=IFERROR(VLOOKUP(A649,Produtos!$A:$E,5,FALSE),0),"ABAIXO DO MINIMO","OK"))</f>
        <v/>
      </c>
    </row>
    <row r="650">
      <c r="B650">
        <f>IFERROR(VLOOKUP(A650,Produtos!A:B,2,FALSE),"")</f>
        <v/>
      </c>
      <c r="D650" s="10">
        <f>IFERROR(INDEX(Lotes!$E:$E,MATCH(1,(Lotes!$A:$A=A650)*(Lotes!$C:$C=C650),0)),"")</f>
        <v/>
      </c>
      <c r="E650" s="14">
        <f>IF(D650="","",D650-TODAY())</f>
        <v/>
      </c>
      <c r="F650">
        <f>IF(D650="","",IF(E650&lt;0,"VENCIDO",IF(E650&lt;=30,"VENCE EM &lt;= 30 DIAS",IF(E650&lt;=60,"ATENCAO (31-60 DIAS)","OK"))))</f>
        <v/>
      </c>
      <c r="G650" s="14">
        <f>SUMIFS(Lancamentos!$G:$G,Lancamentos!$C:$C,$A650,Lancamentos!$E:$E,$C650,Lancamentos!$B:$B,"ENTRADA")</f>
        <v/>
      </c>
      <c r="H650" s="14">
        <f>SUMIFS(Lancamentos!$G:$G,Lancamentos!$C:$C,$A650,Lancamentos!$E:$E,$C650,Lancamentos!$B:$B,"SAIDA_USO")</f>
        <v/>
      </c>
      <c r="I650" s="14">
        <f>SUMIFS(Lancamentos!$G:$G,Lancamentos!$C:$C,$A650,Lancamentos!$E:$E,$C650,Lancamentos!$B:$B,"SAIDA_DESCARTE")</f>
        <v/>
      </c>
      <c r="J650" s="14">
        <f>G650-H650-I650</f>
        <v/>
      </c>
      <c r="K650">
        <f>IF(A650="","",IF(J650&lt;=IFERROR(VLOOKUP(A650,Produtos!$A:$E,5,FALSE),0),"ABAIXO DO MINIMO","OK"))</f>
        <v/>
      </c>
    </row>
    <row r="651">
      <c r="B651">
        <f>IFERROR(VLOOKUP(A651,Produtos!A:B,2,FALSE),"")</f>
        <v/>
      </c>
      <c r="D651" s="10">
        <f>IFERROR(INDEX(Lotes!$E:$E,MATCH(1,(Lotes!$A:$A=A651)*(Lotes!$C:$C=C651),0)),"")</f>
        <v/>
      </c>
      <c r="E651" s="14">
        <f>IF(D651="","",D651-TODAY())</f>
        <v/>
      </c>
      <c r="F651">
        <f>IF(D651="","",IF(E651&lt;0,"VENCIDO",IF(E651&lt;=30,"VENCE EM &lt;= 30 DIAS",IF(E651&lt;=60,"ATENCAO (31-60 DIAS)","OK"))))</f>
        <v/>
      </c>
      <c r="G651" s="14">
        <f>SUMIFS(Lancamentos!$G:$G,Lancamentos!$C:$C,$A651,Lancamentos!$E:$E,$C651,Lancamentos!$B:$B,"ENTRADA")</f>
        <v/>
      </c>
      <c r="H651" s="14">
        <f>SUMIFS(Lancamentos!$G:$G,Lancamentos!$C:$C,$A651,Lancamentos!$E:$E,$C651,Lancamentos!$B:$B,"SAIDA_USO")</f>
        <v/>
      </c>
      <c r="I651" s="14">
        <f>SUMIFS(Lancamentos!$G:$G,Lancamentos!$C:$C,$A651,Lancamentos!$E:$E,$C651,Lancamentos!$B:$B,"SAIDA_DESCARTE")</f>
        <v/>
      </c>
      <c r="J651" s="14">
        <f>G651-H651-I651</f>
        <v/>
      </c>
      <c r="K651">
        <f>IF(A651="","",IF(J651&lt;=IFERROR(VLOOKUP(A651,Produtos!$A:$E,5,FALSE),0),"ABAIXO DO MINIMO","OK"))</f>
        <v/>
      </c>
    </row>
    <row r="652">
      <c r="B652">
        <f>IFERROR(VLOOKUP(A652,Produtos!A:B,2,FALSE),"")</f>
        <v/>
      </c>
      <c r="D652" s="10">
        <f>IFERROR(INDEX(Lotes!$E:$E,MATCH(1,(Lotes!$A:$A=A652)*(Lotes!$C:$C=C652),0)),"")</f>
        <v/>
      </c>
      <c r="E652" s="14">
        <f>IF(D652="","",D652-TODAY())</f>
        <v/>
      </c>
      <c r="F652">
        <f>IF(D652="","",IF(E652&lt;0,"VENCIDO",IF(E652&lt;=30,"VENCE EM &lt;= 30 DIAS",IF(E652&lt;=60,"ATENCAO (31-60 DIAS)","OK"))))</f>
        <v/>
      </c>
      <c r="G652" s="14">
        <f>SUMIFS(Lancamentos!$G:$G,Lancamentos!$C:$C,$A652,Lancamentos!$E:$E,$C652,Lancamentos!$B:$B,"ENTRADA")</f>
        <v/>
      </c>
      <c r="H652" s="14">
        <f>SUMIFS(Lancamentos!$G:$G,Lancamentos!$C:$C,$A652,Lancamentos!$E:$E,$C652,Lancamentos!$B:$B,"SAIDA_USO")</f>
        <v/>
      </c>
      <c r="I652" s="14">
        <f>SUMIFS(Lancamentos!$G:$G,Lancamentos!$C:$C,$A652,Lancamentos!$E:$E,$C652,Lancamentos!$B:$B,"SAIDA_DESCARTE")</f>
        <v/>
      </c>
      <c r="J652" s="14">
        <f>G652-H652-I652</f>
        <v/>
      </c>
      <c r="K652">
        <f>IF(A652="","",IF(J652&lt;=IFERROR(VLOOKUP(A652,Produtos!$A:$E,5,FALSE),0),"ABAIXO DO MINIMO","OK"))</f>
        <v/>
      </c>
    </row>
    <row r="653">
      <c r="B653">
        <f>IFERROR(VLOOKUP(A653,Produtos!A:B,2,FALSE),"")</f>
        <v/>
      </c>
      <c r="D653" s="10">
        <f>IFERROR(INDEX(Lotes!$E:$E,MATCH(1,(Lotes!$A:$A=A653)*(Lotes!$C:$C=C653),0)),"")</f>
        <v/>
      </c>
      <c r="E653" s="14">
        <f>IF(D653="","",D653-TODAY())</f>
        <v/>
      </c>
      <c r="F653">
        <f>IF(D653="","",IF(E653&lt;0,"VENCIDO",IF(E653&lt;=30,"VENCE EM &lt;= 30 DIAS",IF(E653&lt;=60,"ATENCAO (31-60 DIAS)","OK"))))</f>
        <v/>
      </c>
      <c r="G653" s="14">
        <f>SUMIFS(Lancamentos!$G:$G,Lancamentos!$C:$C,$A653,Lancamentos!$E:$E,$C653,Lancamentos!$B:$B,"ENTRADA")</f>
        <v/>
      </c>
      <c r="H653" s="14">
        <f>SUMIFS(Lancamentos!$G:$G,Lancamentos!$C:$C,$A653,Lancamentos!$E:$E,$C653,Lancamentos!$B:$B,"SAIDA_USO")</f>
        <v/>
      </c>
      <c r="I653" s="14">
        <f>SUMIFS(Lancamentos!$G:$G,Lancamentos!$C:$C,$A653,Lancamentos!$E:$E,$C653,Lancamentos!$B:$B,"SAIDA_DESCARTE")</f>
        <v/>
      </c>
      <c r="J653" s="14">
        <f>G653-H653-I653</f>
        <v/>
      </c>
      <c r="K653">
        <f>IF(A653="","",IF(J653&lt;=IFERROR(VLOOKUP(A653,Produtos!$A:$E,5,FALSE),0),"ABAIXO DO MINIMO","OK"))</f>
        <v/>
      </c>
    </row>
    <row r="654">
      <c r="B654">
        <f>IFERROR(VLOOKUP(A654,Produtos!A:B,2,FALSE),"")</f>
        <v/>
      </c>
      <c r="D654" s="10">
        <f>IFERROR(INDEX(Lotes!$E:$E,MATCH(1,(Lotes!$A:$A=A654)*(Lotes!$C:$C=C654),0)),"")</f>
        <v/>
      </c>
      <c r="E654" s="14">
        <f>IF(D654="","",D654-TODAY())</f>
        <v/>
      </c>
      <c r="F654">
        <f>IF(D654="","",IF(E654&lt;0,"VENCIDO",IF(E654&lt;=30,"VENCE EM &lt;= 30 DIAS",IF(E654&lt;=60,"ATENCAO (31-60 DIAS)","OK"))))</f>
        <v/>
      </c>
      <c r="G654" s="14">
        <f>SUMIFS(Lancamentos!$G:$G,Lancamentos!$C:$C,$A654,Lancamentos!$E:$E,$C654,Lancamentos!$B:$B,"ENTRADA")</f>
        <v/>
      </c>
      <c r="H654" s="14">
        <f>SUMIFS(Lancamentos!$G:$G,Lancamentos!$C:$C,$A654,Lancamentos!$E:$E,$C654,Lancamentos!$B:$B,"SAIDA_USO")</f>
        <v/>
      </c>
      <c r="I654" s="14">
        <f>SUMIFS(Lancamentos!$G:$G,Lancamentos!$C:$C,$A654,Lancamentos!$E:$E,$C654,Lancamentos!$B:$B,"SAIDA_DESCARTE")</f>
        <v/>
      </c>
      <c r="J654" s="14">
        <f>G654-H654-I654</f>
        <v/>
      </c>
      <c r="K654">
        <f>IF(A654="","",IF(J654&lt;=IFERROR(VLOOKUP(A654,Produtos!$A:$E,5,FALSE),0),"ABAIXO DO MINIMO","OK"))</f>
        <v/>
      </c>
    </row>
    <row r="655">
      <c r="B655">
        <f>IFERROR(VLOOKUP(A655,Produtos!A:B,2,FALSE),"")</f>
        <v/>
      </c>
      <c r="D655" s="10">
        <f>IFERROR(INDEX(Lotes!$E:$E,MATCH(1,(Lotes!$A:$A=A655)*(Lotes!$C:$C=C655),0)),"")</f>
        <v/>
      </c>
      <c r="E655" s="14">
        <f>IF(D655="","",D655-TODAY())</f>
        <v/>
      </c>
      <c r="F655">
        <f>IF(D655="","",IF(E655&lt;0,"VENCIDO",IF(E655&lt;=30,"VENCE EM &lt;= 30 DIAS",IF(E655&lt;=60,"ATENCAO (31-60 DIAS)","OK"))))</f>
        <v/>
      </c>
      <c r="G655" s="14">
        <f>SUMIFS(Lancamentos!$G:$G,Lancamentos!$C:$C,$A655,Lancamentos!$E:$E,$C655,Lancamentos!$B:$B,"ENTRADA")</f>
        <v/>
      </c>
      <c r="H655" s="14">
        <f>SUMIFS(Lancamentos!$G:$G,Lancamentos!$C:$C,$A655,Lancamentos!$E:$E,$C655,Lancamentos!$B:$B,"SAIDA_USO")</f>
        <v/>
      </c>
      <c r="I655" s="14">
        <f>SUMIFS(Lancamentos!$G:$G,Lancamentos!$C:$C,$A655,Lancamentos!$E:$E,$C655,Lancamentos!$B:$B,"SAIDA_DESCARTE")</f>
        <v/>
      </c>
      <c r="J655" s="14">
        <f>G655-H655-I655</f>
        <v/>
      </c>
      <c r="K655">
        <f>IF(A655="","",IF(J655&lt;=IFERROR(VLOOKUP(A655,Produtos!$A:$E,5,FALSE),0),"ABAIXO DO MINIMO","OK"))</f>
        <v/>
      </c>
    </row>
    <row r="656">
      <c r="B656">
        <f>IFERROR(VLOOKUP(A656,Produtos!A:B,2,FALSE),"")</f>
        <v/>
      </c>
      <c r="D656" s="10">
        <f>IFERROR(INDEX(Lotes!$E:$E,MATCH(1,(Lotes!$A:$A=A656)*(Lotes!$C:$C=C656),0)),"")</f>
        <v/>
      </c>
      <c r="E656" s="14">
        <f>IF(D656="","",D656-TODAY())</f>
        <v/>
      </c>
      <c r="F656">
        <f>IF(D656="","",IF(E656&lt;0,"VENCIDO",IF(E656&lt;=30,"VENCE EM &lt;= 30 DIAS",IF(E656&lt;=60,"ATENCAO (31-60 DIAS)","OK"))))</f>
        <v/>
      </c>
      <c r="G656" s="14">
        <f>SUMIFS(Lancamentos!$G:$G,Lancamentos!$C:$C,$A656,Lancamentos!$E:$E,$C656,Lancamentos!$B:$B,"ENTRADA")</f>
        <v/>
      </c>
      <c r="H656" s="14">
        <f>SUMIFS(Lancamentos!$G:$G,Lancamentos!$C:$C,$A656,Lancamentos!$E:$E,$C656,Lancamentos!$B:$B,"SAIDA_USO")</f>
        <v/>
      </c>
      <c r="I656" s="14">
        <f>SUMIFS(Lancamentos!$G:$G,Lancamentos!$C:$C,$A656,Lancamentos!$E:$E,$C656,Lancamentos!$B:$B,"SAIDA_DESCARTE")</f>
        <v/>
      </c>
      <c r="J656" s="14">
        <f>G656-H656-I656</f>
        <v/>
      </c>
      <c r="K656">
        <f>IF(A656="","",IF(J656&lt;=IFERROR(VLOOKUP(A656,Produtos!$A:$E,5,FALSE),0),"ABAIXO DO MINIMO","OK"))</f>
        <v/>
      </c>
    </row>
    <row r="657">
      <c r="B657">
        <f>IFERROR(VLOOKUP(A657,Produtos!A:B,2,FALSE),"")</f>
        <v/>
      </c>
      <c r="D657" s="10">
        <f>IFERROR(INDEX(Lotes!$E:$E,MATCH(1,(Lotes!$A:$A=A657)*(Lotes!$C:$C=C657),0)),"")</f>
        <v/>
      </c>
      <c r="E657" s="14">
        <f>IF(D657="","",D657-TODAY())</f>
        <v/>
      </c>
      <c r="F657">
        <f>IF(D657="","",IF(E657&lt;0,"VENCIDO",IF(E657&lt;=30,"VENCE EM &lt;= 30 DIAS",IF(E657&lt;=60,"ATENCAO (31-60 DIAS)","OK"))))</f>
        <v/>
      </c>
      <c r="G657" s="14">
        <f>SUMIFS(Lancamentos!$G:$G,Lancamentos!$C:$C,$A657,Lancamentos!$E:$E,$C657,Lancamentos!$B:$B,"ENTRADA")</f>
        <v/>
      </c>
      <c r="H657" s="14">
        <f>SUMIFS(Lancamentos!$G:$G,Lancamentos!$C:$C,$A657,Lancamentos!$E:$E,$C657,Lancamentos!$B:$B,"SAIDA_USO")</f>
        <v/>
      </c>
      <c r="I657" s="14">
        <f>SUMIFS(Lancamentos!$G:$G,Lancamentos!$C:$C,$A657,Lancamentos!$E:$E,$C657,Lancamentos!$B:$B,"SAIDA_DESCARTE")</f>
        <v/>
      </c>
      <c r="J657" s="14">
        <f>G657-H657-I657</f>
        <v/>
      </c>
      <c r="K657">
        <f>IF(A657="","",IF(J657&lt;=IFERROR(VLOOKUP(A657,Produtos!$A:$E,5,FALSE),0),"ABAIXO DO MINIMO","OK"))</f>
        <v/>
      </c>
    </row>
    <row r="658">
      <c r="B658">
        <f>IFERROR(VLOOKUP(A658,Produtos!A:B,2,FALSE),"")</f>
        <v/>
      </c>
      <c r="D658" s="10">
        <f>IFERROR(INDEX(Lotes!$E:$E,MATCH(1,(Lotes!$A:$A=A658)*(Lotes!$C:$C=C658),0)),"")</f>
        <v/>
      </c>
      <c r="E658" s="14">
        <f>IF(D658="","",D658-TODAY())</f>
        <v/>
      </c>
      <c r="F658">
        <f>IF(D658="","",IF(E658&lt;0,"VENCIDO",IF(E658&lt;=30,"VENCE EM &lt;= 30 DIAS",IF(E658&lt;=60,"ATENCAO (31-60 DIAS)","OK"))))</f>
        <v/>
      </c>
      <c r="G658" s="14">
        <f>SUMIFS(Lancamentos!$G:$G,Lancamentos!$C:$C,$A658,Lancamentos!$E:$E,$C658,Lancamentos!$B:$B,"ENTRADA")</f>
        <v/>
      </c>
      <c r="H658" s="14">
        <f>SUMIFS(Lancamentos!$G:$G,Lancamentos!$C:$C,$A658,Lancamentos!$E:$E,$C658,Lancamentos!$B:$B,"SAIDA_USO")</f>
        <v/>
      </c>
      <c r="I658" s="14">
        <f>SUMIFS(Lancamentos!$G:$G,Lancamentos!$C:$C,$A658,Lancamentos!$E:$E,$C658,Lancamentos!$B:$B,"SAIDA_DESCARTE")</f>
        <v/>
      </c>
      <c r="J658" s="14">
        <f>G658-H658-I658</f>
        <v/>
      </c>
      <c r="K658">
        <f>IF(A658="","",IF(J658&lt;=IFERROR(VLOOKUP(A658,Produtos!$A:$E,5,FALSE),0),"ABAIXO DO MINIMO","OK"))</f>
        <v/>
      </c>
    </row>
    <row r="659">
      <c r="B659">
        <f>IFERROR(VLOOKUP(A659,Produtos!A:B,2,FALSE),"")</f>
        <v/>
      </c>
      <c r="D659" s="10">
        <f>IFERROR(INDEX(Lotes!$E:$E,MATCH(1,(Lotes!$A:$A=A659)*(Lotes!$C:$C=C659),0)),"")</f>
        <v/>
      </c>
      <c r="E659" s="14">
        <f>IF(D659="","",D659-TODAY())</f>
        <v/>
      </c>
      <c r="F659">
        <f>IF(D659="","",IF(E659&lt;0,"VENCIDO",IF(E659&lt;=30,"VENCE EM &lt;= 30 DIAS",IF(E659&lt;=60,"ATENCAO (31-60 DIAS)","OK"))))</f>
        <v/>
      </c>
      <c r="G659" s="14">
        <f>SUMIFS(Lancamentos!$G:$G,Lancamentos!$C:$C,$A659,Lancamentos!$E:$E,$C659,Lancamentos!$B:$B,"ENTRADA")</f>
        <v/>
      </c>
      <c r="H659" s="14">
        <f>SUMIFS(Lancamentos!$G:$G,Lancamentos!$C:$C,$A659,Lancamentos!$E:$E,$C659,Lancamentos!$B:$B,"SAIDA_USO")</f>
        <v/>
      </c>
      <c r="I659" s="14">
        <f>SUMIFS(Lancamentos!$G:$G,Lancamentos!$C:$C,$A659,Lancamentos!$E:$E,$C659,Lancamentos!$B:$B,"SAIDA_DESCARTE")</f>
        <v/>
      </c>
      <c r="J659" s="14">
        <f>G659-H659-I659</f>
        <v/>
      </c>
      <c r="K659">
        <f>IF(A659="","",IF(J659&lt;=IFERROR(VLOOKUP(A659,Produtos!$A:$E,5,FALSE),0),"ABAIXO DO MINIMO","OK"))</f>
        <v/>
      </c>
    </row>
    <row r="660">
      <c r="B660">
        <f>IFERROR(VLOOKUP(A660,Produtos!A:B,2,FALSE),"")</f>
        <v/>
      </c>
      <c r="D660" s="10">
        <f>IFERROR(INDEX(Lotes!$E:$E,MATCH(1,(Lotes!$A:$A=A660)*(Lotes!$C:$C=C660),0)),"")</f>
        <v/>
      </c>
      <c r="E660" s="14">
        <f>IF(D660="","",D660-TODAY())</f>
        <v/>
      </c>
      <c r="F660">
        <f>IF(D660="","",IF(E660&lt;0,"VENCIDO",IF(E660&lt;=30,"VENCE EM &lt;= 30 DIAS",IF(E660&lt;=60,"ATENCAO (31-60 DIAS)","OK"))))</f>
        <v/>
      </c>
      <c r="G660" s="14">
        <f>SUMIFS(Lancamentos!$G:$G,Lancamentos!$C:$C,$A660,Lancamentos!$E:$E,$C660,Lancamentos!$B:$B,"ENTRADA")</f>
        <v/>
      </c>
      <c r="H660" s="14">
        <f>SUMIFS(Lancamentos!$G:$G,Lancamentos!$C:$C,$A660,Lancamentos!$E:$E,$C660,Lancamentos!$B:$B,"SAIDA_USO")</f>
        <v/>
      </c>
      <c r="I660" s="14">
        <f>SUMIFS(Lancamentos!$G:$G,Lancamentos!$C:$C,$A660,Lancamentos!$E:$E,$C660,Lancamentos!$B:$B,"SAIDA_DESCARTE")</f>
        <v/>
      </c>
      <c r="J660" s="14">
        <f>G660-H660-I660</f>
        <v/>
      </c>
      <c r="K660">
        <f>IF(A660="","",IF(J660&lt;=IFERROR(VLOOKUP(A660,Produtos!$A:$E,5,FALSE),0),"ABAIXO DO MINIMO","OK"))</f>
        <v/>
      </c>
    </row>
    <row r="661">
      <c r="B661">
        <f>IFERROR(VLOOKUP(A661,Produtos!A:B,2,FALSE),"")</f>
        <v/>
      </c>
      <c r="D661" s="10">
        <f>IFERROR(INDEX(Lotes!$E:$E,MATCH(1,(Lotes!$A:$A=A661)*(Lotes!$C:$C=C661),0)),"")</f>
        <v/>
      </c>
      <c r="E661" s="14">
        <f>IF(D661="","",D661-TODAY())</f>
        <v/>
      </c>
      <c r="F661">
        <f>IF(D661="","",IF(E661&lt;0,"VENCIDO",IF(E661&lt;=30,"VENCE EM &lt;= 30 DIAS",IF(E661&lt;=60,"ATENCAO (31-60 DIAS)","OK"))))</f>
        <v/>
      </c>
      <c r="G661" s="14">
        <f>SUMIFS(Lancamentos!$G:$G,Lancamentos!$C:$C,$A661,Lancamentos!$E:$E,$C661,Lancamentos!$B:$B,"ENTRADA")</f>
        <v/>
      </c>
      <c r="H661" s="14">
        <f>SUMIFS(Lancamentos!$G:$G,Lancamentos!$C:$C,$A661,Lancamentos!$E:$E,$C661,Lancamentos!$B:$B,"SAIDA_USO")</f>
        <v/>
      </c>
      <c r="I661" s="14">
        <f>SUMIFS(Lancamentos!$G:$G,Lancamentos!$C:$C,$A661,Lancamentos!$E:$E,$C661,Lancamentos!$B:$B,"SAIDA_DESCARTE")</f>
        <v/>
      </c>
      <c r="J661" s="14">
        <f>G661-H661-I661</f>
        <v/>
      </c>
      <c r="K661">
        <f>IF(A661="","",IF(J661&lt;=IFERROR(VLOOKUP(A661,Produtos!$A:$E,5,FALSE),0),"ABAIXO DO MINIMO","OK"))</f>
        <v/>
      </c>
    </row>
    <row r="662">
      <c r="B662">
        <f>IFERROR(VLOOKUP(A662,Produtos!A:B,2,FALSE),"")</f>
        <v/>
      </c>
      <c r="D662" s="10">
        <f>IFERROR(INDEX(Lotes!$E:$E,MATCH(1,(Lotes!$A:$A=A662)*(Lotes!$C:$C=C662),0)),"")</f>
        <v/>
      </c>
      <c r="E662" s="14">
        <f>IF(D662="","",D662-TODAY())</f>
        <v/>
      </c>
      <c r="F662">
        <f>IF(D662="","",IF(E662&lt;0,"VENCIDO",IF(E662&lt;=30,"VENCE EM &lt;= 30 DIAS",IF(E662&lt;=60,"ATENCAO (31-60 DIAS)","OK"))))</f>
        <v/>
      </c>
      <c r="G662" s="14">
        <f>SUMIFS(Lancamentos!$G:$G,Lancamentos!$C:$C,$A662,Lancamentos!$E:$E,$C662,Lancamentos!$B:$B,"ENTRADA")</f>
        <v/>
      </c>
      <c r="H662" s="14">
        <f>SUMIFS(Lancamentos!$G:$G,Lancamentos!$C:$C,$A662,Lancamentos!$E:$E,$C662,Lancamentos!$B:$B,"SAIDA_USO")</f>
        <v/>
      </c>
      <c r="I662" s="14">
        <f>SUMIFS(Lancamentos!$G:$G,Lancamentos!$C:$C,$A662,Lancamentos!$E:$E,$C662,Lancamentos!$B:$B,"SAIDA_DESCARTE")</f>
        <v/>
      </c>
      <c r="J662" s="14">
        <f>G662-H662-I662</f>
        <v/>
      </c>
      <c r="K662">
        <f>IF(A662="","",IF(J662&lt;=IFERROR(VLOOKUP(A662,Produtos!$A:$E,5,FALSE),0),"ABAIXO DO MINIMO","OK"))</f>
        <v/>
      </c>
    </row>
    <row r="663">
      <c r="B663">
        <f>IFERROR(VLOOKUP(A663,Produtos!A:B,2,FALSE),"")</f>
        <v/>
      </c>
      <c r="D663" s="10">
        <f>IFERROR(INDEX(Lotes!$E:$E,MATCH(1,(Lotes!$A:$A=A663)*(Lotes!$C:$C=C663),0)),"")</f>
        <v/>
      </c>
      <c r="E663" s="14">
        <f>IF(D663="","",D663-TODAY())</f>
        <v/>
      </c>
      <c r="F663">
        <f>IF(D663="","",IF(E663&lt;0,"VENCIDO",IF(E663&lt;=30,"VENCE EM &lt;= 30 DIAS",IF(E663&lt;=60,"ATENCAO (31-60 DIAS)","OK"))))</f>
        <v/>
      </c>
      <c r="G663" s="14">
        <f>SUMIFS(Lancamentos!$G:$G,Lancamentos!$C:$C,$A663,Lancamentos!$E:$E,$C663,Lancamentos!$B:$B,"ENTRADA")</f>
        <v/>
      </c>
      <c r="H663" s="14">
        <f>SUMIFS(Lancamentos!$G:$G,Lancamentos!$C:$C,$A663,Lancamentos!$E:$E,$C663,Lancamentos!$B:$B,"SAIDA_USO")</f>
        <v/>
      </c>
      <c r="I663" s="14">
        <f>SUMIFS(Lancamentos!$G:$G,Lancamentos!$C:$C,$A663,Lancamentos!$E:$E,$C663,Lancamentos!$B:$B,"SAIDA_DESCARTE")</f>
        <v/>
      </c>
      <c r="J663" s="14">
        <f>G663-H663-I663</f>
        <v/>
      </c>
      <c r="K663">
        <f>IF(A663="","",IF(J663&lt;=IFERROR(VLOOKUP(A663,Produtos!$A:$E,5,FALSE),0),"ABAIXO DO MINIMO","OK"))</f>
        <v/>
      </c>
    </row>
    <row r="664">
      <c r="B664">
        <f>IFERROR(VLOOKUP(A664,Produtos!A:B,2,FALSE),"")</f>
        <v/>
      </c>
      <c r="D664" s="10">
        <f>IFERROR(INDEX(Lotes!$E:$E,MATCH(1,(Lotes!$A:$A=A664)*(Lotes!$C:$C=C664),0)),"")</f>
        <v/>
      </c>
      <c r="E664" s="14">
        <f>IF(D664="","",D664-TODAY())</f>
        <v/>
      </c>
      <c r="F664">
        <f>IF(D664="","",IF(E664&lt;0,"VENCIDO",IF(E664&lt;=30,"VENCE EM &lt;= 30 DIAS",IF(E664&lt;=60,"ATENCAO (31-60 DIAS)","OK"))))</f>
        <v/>
      </c>
      <c r="G664" s="14">
        <f>SUMIFS(Lancamentos!$G:$G,Lancamentos!$C:$C,$A664,Lancamentos!$E:$E,$C664,Lancamentos!$B:$B,"ENTRADA")</f>
        <v/>
      </c>
      <c r="H664" s="14">
        <f>SUMIFS(Lancamentos!$G:$G,Lancamentos!$C:$C,$A664,Lancamentos!$E:$E,$C664,Lancamentos!$B:$B,"SAIDA_USO")</f>
        <v/>
      </c>
      <c r="I664" s="14">
        <f>SUMIFS(Lancamentos!$G:$G,Lancamentos!$C:$C,$A664,Lancamentos!$E:$E,$C664,Lancamentos!$B:$B,"SAIDA_DESCARTE")</f>
        <v/>
      </c>
      <c r="J664" s="14">
        <f>G664-H664-I664</f>
        <v/>
      </c>
      <c r="K664">
        <f>IF(A664="","",IF(J664&lt;=IFERROR(VLOOKUP(A664,Produtos!$A:$E,5,FALSE),0),"ABAIXO DO MINIMO","OK"))</f>
        <v/>
      </c>
    </row>
    <row r="665">
      <c r="B665">
        <f>IFERROR(VLOOKUP(A665,Produtos!A:B,2,FALSE),"")</f>
        <v/>
      </c>
      <c r="D665" s="10">
        <f>IFERROR(INDEX(Lotes!$E:$E,MATCH(1,(Lotes!$A:$A=A665)*(Lotes!$C:$C=C665),0)),"")</f>
        <v/>
      </c>
      <c r="E665" s="14">
        <f>IF(D665="","",D665-TODAY())</f>
        <v/>
      </c>
      <c r="F665">
        <f>IF(D665="","",IF(E665&lt;0,"VENCIDO",IF(E665&lt;=30,"VENCE EM &lt;= 30 DIAS",IF(E665&lt;=60,"ATENCAO (31-60 DIAS)","OK"))))</f>
        <v/>
      </c>
      <c r="G665" s="14">
        <f>SUMIFS(Lancamentos!$G:$G,Lancamentos!$C:$C,$A665,Lancamentos!$E:$E,$C665,Lancamentos!$B:$B,"ENTRADA")</f>
        <v/>
      </c>
      <c r="H665" s="14">
        <f>SUMIFS(Lancamentos!$G:$G,Lancamentos!$C:$C,$A665,Lancamentos!$E:$E,$C665,Lancamentos!$B:$B,"SAIDA_USO")</f>
        <v/>
      </c>
      <c r="I665" s="14">
        <f>SUMIFS(Lancamentos!$G:$G,Lancamentos!$C:$C,$A665,Lancamentos!$E:$E,$C665,Lancamentos!$B:$B,"SAIDA_DESCARTE")</f>
        <v/>
      </c>
      <c r="J665" s="14">
        <f>G665-H665-I665</f>
        <v/>
      </c>
      <c r="K665">
        <f>IF(A665="","",IF(J665&lt;=IFERROR(VLOOKUP(A665,Produtos!$A:$E,5,FALSE),0),"ABAIXO DO MINIMO","OK"))</f>
        <v/>
      </c>
    </row>
    <row r="666">
      <c r="B666">
        <f>IFERROR(VLOOKUP(A666,Produtos!A:B,2,FALSE),"")</f>
        <v/>
      </c>
      <c r="D666" s="10">
        <f>IFERROR(INDEX(Lotes!$E:$E,MATCH(1,(Lotes!$A:$A=A666)*(Lotes!$C:$C=C666),0)),"")</f>
        <v/>
      </c>
      <c r="E666" s="14">
        <f>IF(D666="","",D666-TODAY())</f>
        <v/>
      </c>
      <c r="F666">
        <f>IF(D666="","",IF(E666&lt;0,"VENCIDO",IF(E666&lt;=30,"VENCE EM &lt;= 30 DIAS",IF(E666&lt;=60,"ATENCAO (31-60 DIAS)","OK"))))</f>
        <v/>
      </c>
      <c r="G666" s="14">
        <f>SUMIFS(Lancamentos!$G:$G,Lancamentos!$C:$C,$A666,Lancamentos!$E:$E,$C666,Lancamentos!$B:$B,"ENTRADA")</f>
        <v/>
      </c>
      <c r="H666" s="14">
        <f>SUMIFS(Lancamentos!$G:$G,Lancamentos!$C:$C,$A666,Lancamentos!$E:$E,$C666,Lancamentos!$B:$B,"SAIDA_USO")</f>
        <v/>
      </c>
      <c r="I666" s="14">
        <f>SUMIFS(Lancamentos!$G:$G,Lancamentos!$C:$C,$A666,Lancamentos!$E:$E,$C666,Lancamentos!$B:$B,"SAIDA_DESCARTE")</f>
        <v/>
      </c>
      <c r="J666" s="14">
        <f>G666-H666-I666</f>
        <v/>
      </c>
      <c r="K666">
        <f>IF(A666="","",IF(J666&lt;=IFERROR(VLOOKUP(A666,Produtos!$A:$E,5,FALSE),0),"ABAIXO DO MINIMO","OK"))</f>
        <v/>
      </c>
    </row>
    <row r="667">
      <c r="B667">
        <f>IFERROR(VLOOKUP(A667,Produtos!A:B,2,FALSE),"")</f>
        <v/>
      </c>
      <c r="D667" s="10">
        <f>IFERROR(INDEX(Lotes!$E:$E,MATCH(1,(Lotes!$A:$A=A667)*(Lotes!$C:$C=C667),0)),"")</f>
        <v/>
      </c>
      <c r="E667" s="14">
        <f>IF(D667="","",D667-TODAY())</f>
        <v/>
      </c>
      <c r="F667">
        <f>IF(D667="","",IF(E667&lt;0,"VENCIDO",IF(E667&lt;=30,"VENCE EM &lt;= 30 DIAS",IF(E667&lt;=60,"ATENCAO (31-60 DIAS)","OK"))))</f>
        <v/>
      </c>
      <c r="G667" s="14">
        <f>SUMIFS(Lancamentos!$G:$G,Lancamentos!$C:$C,$A667,Lancamentos!$E:$E,$C667,Lancamentos!$B:$B,"ENTRADA")</f>
        <v/>
      </c>
      <c r="H667" s="14">
        <f>SUMIFS(Lancamentos!$G:$G,Lancamentos!$C:$C,$A667,Lancamentos!$E:$E,$C667,Lancamentos!$B:$B,"SAIDA_USO")</f>
        <v/>
      </c>
      <c r="I667" s="14">
        <f>SUMIFS(Lancamentos!$G:$G,Lancamentos!$C:$C,$A667,Lancamentos!$E:$E,$C667,Lancamentos!$B:$B,"SAIDA_DESCARTE")</f>
        <v/>
      </c>
      <c r="J667" s="14">
        <f>G667-H667-I667</f>
        <v/>
      </c>
      <c r="K667">
        <f>IF(A667="","",IF(J667&lt;=IFERROR(VLOOKUP(A667,Produtos!$A:$E,5,FALSE),0),"ABAIXO DO MINIMO","OK"))</f>
        <v/>
      </c>
    </row>
    <row r="668">
      <c r="B668">
        <f>IFERROR(VLOOKUP(A668,Produtos!A:B,2,FALSE),"")</f>
        <v/>
      </c>
      <c r="D668" s="10">
        <f>IFERROR(INDEX(Lotes!$E:$E,MATCH(1,(Lotes!$A:$A=A668)*(Lotes!$C:$C=C668),0)),"")</f>
        <v/>
      </c>
      <c r="E668" s="14">
        <f>IF(D668="","",D668-TODAY())</f>
        <v/>
      </c>
      <c r="F668">
        <f>IF(D668="","",IF(E668&lt;0,"VENCIDO",IF(E668&lt;=30,"VENCE EM &lt;= 30 DIAS",IF(E668&lt;=60,"ATENCAO (31-60 DIAS)","OK"))))</f>
        <v/>
      </c>
      <c r="G668" s="14">
        <f>SUMIFS(Lancamentos!$G:$G,Lancamentos!$C:$C,$A668,Lancamentos!$E:$E,$C668,Lancamentos!$B:$B,"ENTRADA")</f>
        <v/>
      </c>
      <c r="H668" s="14">
        <f>SUMIFS(Lancamentos!$G:$G,Lancamentos!$C:$C,$A668,Lancamentos!$E:$E,$C668,Lancamentos!$B:$B,"SAIDA_USO")</f>
        <v/>
      </c>
      <c r="I668" s="14">
        <f>SUMIFS(Lancamentos!$G:$G,Lancamentos!$C:$C,$A668,Lancamentos!$E:$E,$C668,Lancamentos!$B:$B,"SAIDA_DESCARTE")</f>
        <v/>
      </c>
      <c r="J668" s="14">
        <f>G668-H668-I668</f>
        <v/>
      </c>
      <c r="K668">
        <f>IF(A668="","",IF(J668&lt;=IFERROR(VLOOKUP(A668,Produtos!$A:$E,5,FALSE),0),"ABAIXO DO MINIMO","OK"))</f>
        <v/>
      </c>
    </row>
    <row r="669">
      <c r="B669">
        <f>IFERROR(VLOOKUP(A669,Produtos!A:B,2,FALSE),"")</f>
        <v/>
      </c>
      <c r="D669" s="10">
        <f>IFERROR(INDEX(Lotes!$E:$E,MATCH(1,(Lotes!$A:$A=A669)*(Lotes!$C:$C=C669),0)),"")</f>
        <v/>
      </c>
      <c r="E669" s="14">
        <f>IF(D669="","",D669-TODAY())</f>
        <v/>
      </c>
      <c r="F669">
        <f>IF(D669="","",IF(E669&lt;0,"VENCIDO",IF(E669&lt;=30,"VENCE EM &lt;= 30 DIAS",IF(E669&lt;=60,"ATENCAO (31-60 DIAS)","OK"))))</f>
        <v/>
      </c>
      <c r="G669" s="14">
        <f>SUMIFS(Lancamentos!$G:$G,Lancamentos!$C:$C,$A669,Lancamentos!$E:$E,$C669,Lancamentos!$B:$B,"ENTRADA")</f>
        <v/>
      </c>
      <c r="H669" s="14">
        <f>SUMIFS(Lancamentos!$G:$G,Lancamentos!$C:$C,$A669,Lancamentos!$E:$E,$C669,Lancamentos!$B:$B,"SAIDA_USO")</f>
        <v/>
      </c>
      <c r="I669" s="14">
        <f>SUMIFS(Lancamentos!$G:$G,Lancamentos!$C:$C,$A669,Lancamentos!$E:$E,$C669,Lancamentos!$B:$B,"SAIDA_DESCARTE")</f>
        <v/>
      </c>
      <c r="J669" s="14">
        <f>G669-H669-I669</f>
        <v/>
      </c>
      <c r="K669">
        <f>IF(A669="","",IF(J669&lt;=IFERROR(VLOOKUP(A669,Produtos!$A:$E,5,FALSE),0),"ABAIXO DO MINIMO","OK"))</f>
        <v/>
      </c>
    </row>
    <row r="670">
      <c r="B670">
        <f>IFERROR(VLOOKUP(A670,Produtos!A:B,2,FALSE),"")</f>
        <v/>
      </c>
      <c r="D670" s="10">
        <f>IFERROR(INDEX(Lotes!$E:$E,MATCH(1,(Lotes!$A:$A=A670)*(Lotes!$C:$C=C670),0)),"")</f>
        <v/>
      </c>
      <c r="E670" s="14">
        <f>IF(D670="","",D670-TODAY())</f>
        <v/>
      </c>
      <c r="F670">
        <f>IF(D670="","",IF(E670&lt;0,"VENCIDO",IF(E670&lt;=30,"VENCE EM &lt;= 30 DIAS",IF(E670&lt;=60,"ATENCAO (31-60 DIAS)","OK"))))</f>
        <v/>
      </c>
      <c r="G670" s="14">
        <f>SUMIFS(Lancamentos!$G:$G,Lancamentos!$C:$C,$A670,Lancamentos!$E:$E,$C670,Lancamentos!$B:$B,"ENTRADA")</f>
        <v/>
      </c>
      <c r="H670" s="14">
        <f>SUMIFS(Lancamentos!$G:$G,Lancamentos!$C:$C,$A670,Lancamentos!$E:$E,$C670,Lancamentos!$B:$B,"SAIDA_USO")</f>
        <v/>
      </c>
      <c r="I670" s="14">
        <f>SUMIFS(Lancamentos!$G:$G,Lancamentos!$C:$C,$A670,Lancamentos!$E:$E,$C670,Lancamentos!$B:$B,"SAIDA_DESCARTE")</f>
        <v/>
      </c>
      <c r="J670" s="14">
        <f>G670-H670-I670</f>
        <v/>
      </c>
      <c r="K670">
        <f>IF(A670="","",IF(J670&lt;=IFERROR(VLOOKUP(A670,Produtos!$A:$E,5,FALSE),0),"ABAIXO DO MINIMO","OK"))</f>
        <v/>
      </c>
    </row>
    <row r="671">
      <c r="B671">
        <f>IFERROR(VLOOKUP(A671,Produtos!A:B,2,FALSE),"")</f>
        <v/>
      </c>
      <c r="D671" s="10">
        <f>IFERROR(INDEX(Lotes!$E:$E,MATCH(1,(Lotes!$A:$A=A671)*(Lotes!$C:$C=C671),0)),"")</f>
        <v/>
      </c>
      <c r="E671" s="14">
        <f>IF(D671="","",D671-TODAY())</f>
        <v/>
      </c>
      <c r="F671">
        <f>IF(D671="","",IF(E671&lt;0,"VENCIDO",IF(E671&lt;=30,"VENCE EM &lt;= 30 DIAS",IF(E671&lt;=60,"ATENCAO (31-60 DIAS)","OK"))))</f>
        <v/>
      </c>
      <c r="G671" s="14">
        <f>SUMIFS(Lancamentos!$G:$G,Lancamentos!$C:$C,$A671,Lancamentos!$E:$E,$C671,Lancamentos!$B:$B,"ENTRADA")</f>
        <v/>
      </c>
      <c r="H671" s="14">
        <f>SUMIFS(Lancamentos!$G:$G,Lancamentos!$C:$C,$A671,Lancamentos!$E:$E,$C671,Lancamentos!$B:$B,"SAIDA_USO")</f>
        <v/>
      </c>
      <c r="I671" s="14">
        <f>SUMIFS(Lancamentos!$G:$G,Lancamentos!$C:$C,$A671,Lancamentos!$E:$E,$C671,Lancamentos!$B:$B,"SAIDA_DESCARTE")</f>
        <v/>
      </c>
      <c r="J671" s="14">
        <f>G671-H671-I671</f>
        <v/>
      </c>
      <c r="K671">
        <f>IF(A671="","",IF(J671&lt;=IFERROR(VLOOKUP(A671,Produtos!$A:$E,5,FALSE),0),"ABAIXO DO MINIMO","OK"))</f>
        <v/>
      </c>
    </row>
    <row r="672">
      <c r="B672">
        <f>IFERROR(VLOOKUP(A672,Produtos!A:B,2,FALSE),"")</f>
        <v/>
      </c>
      <c r="D672" s="10">
        <f>IFERROR(INDEX(Lotes!$E:$E,MATCH(1,(Lotes!$A:$A=A672)*(Lotes!$C:$C=C672),0)),"")</f>
        <v/>
      </c>
      <c r="E672" s="14">
        <f>IF(D672="","",D672-TODAY())</f>
        <v/>
      </c>
      <c r="F672">
        <f>IF(D672="","",IF(E672&lt;0,"VENCIDO",IF(E672&lt;=30,"VENCE EM &lt;= 30 DIAS",IF(E672&lt;=60,"ATENCAO (31-60 DIAS)","OK"))))</f>
        <v/>
      </c>
      <c r="G672" s="14">
        <f>SUMIFS(Lancamentos!$G:$G,Lancamentos!$C:$C,$A672,Lancamentos!$E:$E,$C672,Lancamentos!$B:$B,"ENTRADA")</f>
        <v/>
      </c>
      <c r="H672" s="14">
        <f>SUMIFS(Lancamentos!$G:$G,Lancamentos!$C:$C,$A672,Lancamentos!$E:$E,$C672,Lancamentos!$B:$B,"SAIDA_USO")</f>
        <v/>
      </c>
      <c r="I672" s="14">
        <f>SUMIFS(Lancamentos!$G:$G,Lancamentos!$C:$C,$A672,Lancamentos!$E:$E,$C672,Lancamentos!$B:$B,"SAIDA_DESCARTE")</f>
        <v/>
      </c>
      <c r="J672" s="14">
        <f>G672-H672-I672</f>
        <v/>
      </c>
      <c r="K672">
        <f>IF(A672="","",IF(J672&lt;=IFERROR(VLOOKUP(A672,Produtos!$A:$E,5,FALSE),0),"ABAIXO DO MINIMO","OK"))</f>
        <v/>
      </c>
    </row>
    <row r="673">
      <c r="B673">
        <f>IFERROR(VLOOKUP(A673,Produtos!A:B,2,FALSE),"")</f>
        <v/>
      </c>
      <c r="D673" s="10">
        <f>IFERROR(INDEX(Lotes!$E:$E,MATCH(1,(Lotes!$A:$A=A673)*(Lotes!$C:$C=C673),0)),"")</f>
        <v/>
      </c>
      <c r="E673" s="14">
        <f>IF(D673="","",D673-TODAY())</f>
        <v/>
      </c>
      <c r="F673">
        <f>IF(D673="","",IF(E673&lt;0,"VENCIDO",IF(E673&lt;=30,"VENCE EM &lt;= 30 DIAS",IF(E673&lt;=60,"ATENCAO (31-60 DIAS)","OK"))))</f>
        <v/>
      </c>
      <c r="G673" s="14">
        <f>SUMIFS(Lancamentos!$G:$G,Lancamentos!$C:$C,$A673,Lancamentos!$E:$E,$C673,Lancamentos!$B:$B,"ENTRADA")</f>
        <v/>
      </c>
      <c r="H673" s="14">
        <f>SUMIFS(Lancamentos!$G:$G,Lancamentos!$C:$C,$A673,Lancamentos!$E:$E,$C673,Lancamentos!$B:$B,"SAIDA_USO")</f>
        <v/>
      </c>
      <c r="I673" s="14">
        <f>SUMIFS(Lancamentos!$G:$G,Lancamentos!$C:$C,$A673,Lancamentos!$E:$E,$C673,Lancamentos!$B:$B,"SAIDA_DESCARTE")</f>
        <v/>
      </c>
      <c r="J673" s="14">
        <f>G673-H673-I673</f>
        <v/>
      </c>
      <c r="K673">
        <f>IF(A673="","",IF(J673&lt;=IFERROR(VLOOKUP(A673,Produtos!$A:$E,5,FALSE),0),"ABAIXO DO MINIMO","OK"))</f>
        <v/>
      </c>
    </row>
    <row r="674">
      <c r="B674">
        <f>IFERROR(VLOOKUP(A674,Produtos!A:B,2,FALSE),"")</f>
        <v/>
      </c>
      <c r="D674" s="10">
        <f>IFERROR(INDEX(Lotes!$E:$E,MATCH(1,(Lotes!$A:$A=A674)*(Lotes!$C:$C=C674),0)),"")</f>
        <v/>
      </c>
      <c r="E674" s="14">
        <f>IF(D674="","",D674-TODAY())</f>
        <v/>
      </c>
      <c r="F674">
        <f>IF(D674="","",IF(E674&lt;0,"VENCIDO",IF(E674&lt;=30,"VENCE EM &lt;= 30 DIAS",IF(E674&lt;=60,"ATENCAO (31-60 DIAS)","OK"))))</f>
        <v/>
      </c>
      <c r="G674" s="14">
        <f>SUMIFS(Lancamentos!$G:$G,Lancamentos!$C:$C,$A674,Lancamentos!$E:$E,$C674,Lancamentos!$B:$B,"ENTRADA")</f>
        <v/>
      </c>
      <c r="H674" s="14">
        <f>SUMIFS(Lancamentos!$G:$G,Lancamentos!$C:$C,$A674,Lancamentos!$E:$E,$C674,Lancamentos!$B:$B,"SAIDA_USO")</f>
        <v/>
      </c>
      <c r="I674" s="14">
        <f>SUMIFS(Lancamentos!$G:$G,Lancamentos!$C:$C,$A674,Lancamentos!$E:$E,$C674,Lancamentos!$B:$B,"SAIDA_DESCARTE")</f>
        <v/>
      </c>
      <c r="J674" s="14">
        <f>G674-H674-I674</f>
        <v/>
      </c>
      <c r="K674">
        <f>IF(A674="","",IF(J674&lt;=IFERROR(VLOOKUP(A674,Produtos!$A:$E,5,FALSE),0),"ABAIXO DO MINIMO","OK"))</f>
        <v/>
      </c>
    </row>
    <row r="675">
      <c r="B675">
        <f>IFERROR(VLOOKUP(A675,Produtos!A:B,2,FALSE),"")</f>
        <v/>
      </c>
      <c r="D675" s="10">
        <f>IFERROR(INDEX(Lotes!$E:$E,MATCH(1,(Lotes!$A:$A=A675)*(Lotes!$C:$C=C675),0)),"")</f>
        <v/>
      </c>
      <c r="E675" s="14">
        <f>IF(D675="","",D675-TODAY())</f>
        <v/>
      </c>
      <c r="F675">
        <f>IF(D675="","",IF(E675&lt;0,"VENCIDO",IF(E675&lt;=30,"VENCE EM &lt;= 30 DIAS",IF(E675&lt;=60,"ATENCAO (31-60 DIAS)","OK"))))</f>
        <v/>
      </c>
      <c r="G675" s="14">
        <f>SUMIFS(Lancamentos!$G:$G,Lancamentos!$C:$C,$A675,Lancamentos!$E:$E,$C675,Lancamentos!$B:$B,"ENTRADA")</f>
        <v/>
      </c>
      <c r="H675" s="14">
        <f>SUMIFS(Lancamentos!$G:$G,Lancamentos!$C:$C,$A675,Lancamentos!$E:$E,$C675,Lancamentos!$B:$B,"SAIDA_USO")</f>
        <v/>
      </c>
      <c r="I675" s="14">
        <f>SUMIFS(Lancamentos!$G:$G,Lancamentos!$C:$C,$A675,Lancamentos!$E:$E,$C675,Lancamentos!$B:$B,"SAIDA_DESCARTE")</f>
        <v/>
      </c>
      <c r="J675" s="14">
        <f>G675-H675-I675</f>
        <v/>
      </c>
      <c r="K675">
        <f>IF(A675="","",IF(J675&lt;=IFERROR(VLOOKUP(A675,Produtos!$A:$E,5,FALSE),0),"ABAIXO DO MINIMO","OK"))</f>
        <v/>
      </c>
    </row>
    <row r="676">
      <c r="B676">
        <f>IFERROR(VLOOKUP(A676,Produtos!A:B,2,FALSE),"")</f>
        <v/>
      </c>
      <c r="D676" s="10">
        <f>IFERROR(INDEX(Lotes!$E:$E,MATCH(1,(Lotes!$A:$A=A676)*(Lotes!$C:$C=C676),0)),"")</f>
        <v/>
      </c>
      <c r="E676" s="14">
        <f>IF(D676="","",D676-TODAY())</f>
        <v/>
      </c>
      <c r="F676">
        <f>IF(D676="","",IF(E676&lt;0,"VENCIDO",IF(E676&lt;=30,"VENCE EM &lt;= 30 DIAS",IF(E676&lt;=60,"ATENCAO (31-60 DIAS)","OK"))))</f>
        <v/>
      </c>
      <c r="G676" s="14">
        <f>SUMIFS(Lancamentos!$G:$G,Lancamentos!$C:$C,$A676,Lancamentos!$E:$E,$C676,Lancamentos!$B:$B,"ENTRADA")</f>
        <v/>
      </c>
      <c r="H676" s="14">
        <f>SUMIFS(Lancamentos!$G:$G,Lancamentos!$C:$C,$A676,Lancamentos!$E:$E,$C676,Lancamentos!$B:$B,"SAIDA_USO")</f>
        <v/>
      </c>
      <c r="I676" s="14">
        <f>SUMIFS(Lancamentos!$G:$G,Lancamentos!$C:$C,$A676,Lancamentos!$E:$E,$C676,Lancamentos!$B:$B,"SAIDA_DESCARTE")</f>
        <v/>
      </c>
      <c r="J676" s="14">
        <f>G676-H676-I676</f>
        <v/>
      </c>
      <c r="K676">
        <f>IF(A676="","",IF(J676&lt;=IFERROR(VLOOKUP(A676,Produtos!$A:$E,5,FALSE),0),"ABAIXO DO MINIMO","OK"))</f>
        <v/>
      </c>
    </row>
    <row r="677">
      <c r="B677">
        <f>IFERROR(VLOOKUP(A677,Produtos!A:B,2,FALSE),"")</f>
        <v/>
      </c>
      <c r="D677" s="10">
        <f>IFERROR(INDEX(Lotes!$E:$E,MATCH(1,(Lotes!$A:$A=A677)*(Lotes!$C:$C=C677),0)),"")</f>
        <v/>
      </c>
      <c r="E677" s="14">
        <f>IF(D677="","",D677-TODAY())</f>
        <v/>
      </c>
      <c r="F677">
        <f>IF(D677="","",IF(E677&lt;0,"VENCIDO",IF(E677&lt;=30,"VENCE EM &lt;= 30 DIAS",IF(E677&lt;=60,"ATENCAO (31-60 DIAS)","OK"))))</f>
        <v/>
      </c>
      <c r="G677" s="14">
        <f>SUMIFS(Lancamentos!$G:$G,Lancamentos!$C:$C,$A677,Lancamentos!$E:$E,$C677,Lancamentos!$B:$B,"ENTRADA")</f>
        <v/>
      </c>
      <c r="H677" s="14">
        <f>SUMIFS(Lancamentos!$G:$G,Lancamentos!$C:$C,$A677,Lancamentos!$E:$E,$C677,Lancamentos!$B:$B,"SAIDA_USO")</f>
        <v/>
      </c>
      <c r="I677" s="14">
        <f>SUMIFS(Lancamentos!$G:$G,Lancamentos!$C:$C,$A677,Lancamentos!$E:$E,$C677,Lancamentos!$B:$B,"SAIDA_DESCARTE")</f>
        <v/>
      </c>
      <c r="J677" s="14">
        <f>G677-H677-I677</f>
        <v/>
      </c>
      <c r="K677">
        <f>IF(A677="","",IF(J677&lt;=IFERROR(VLOOKUP(A677,Produtos!$A:$E,5,FALSE),0),"ABAIXO DO MINIMO","OK"))</f>
        <v/>
      </c>
    </row>
    <row r="678">
      <c r="B678">
        <f>IFERROR(VLOOKUP(A678,Produtos!A:B,2,FALSE),"")</f>
        <v/>
      </c>
      <c r="D678" s="10">
        <f>IFERROR(INDEX(Lotes!$E:$E,MATCH(1,(Lotes!$A:$A=A678)*(Lotes!$C:$C=C678),0)),"")</f>
        <v/>
      </c>
      <c r="E678" s="14">
        <f>IF(D678="","",D678-TODAY())</f>
        <v/>
      </c>
      <c r="F678">
        <f>IF(D678="","",IF(E678&lt;0,"VENCIDO",IF(E678&lt;=30,"VENCE EM &lt;= 30 DIAS",IF(E678&lt;=60,"ATENCAO (31-60 DIAS)","OK"))))</f>
        <v/>
      </c>
      <c r="G678" s="14">
        <f>SUMIFS(Lancamentos!$G:$G,Lancamentos!$C:$C,$A678,Lancamentos!$E:$E,$C678,Lancamentos!$B:$B,"ENTRADA")</f>
        <v/>
      </c>
      <c r="H678" s="14">
        <f>SUMIFS(Lancamentos!$G:$G,Lancamentos!$C:$C,$A678,Lancamentos!$E:$E,$C678,Lancamentos!$B:$B,"SAIDA_USO")</f>
        <v/>
      </c>
      <c r="I678" s="14">
        <f>SUMIFS(Lancamentos!$G:$G,Lancamentos!$C:$C,$A678,Lancamentos!$E:$E,$C678,Lancamentos!$B:$B,"SAIDA_DESCARTE")</f>
        <v/>
      </c>
      <c r="J678" s="14">
        <f>G678-H678-I678</f>
        <v/>
      </c>
      <c r="K678">
        <f>IF(A678="","",IF(J678&lt;=IFERROR(VLOOKUP(A678,Produtos!$A:$E,5,FALSE),0),"ABAIXO DO MINIMO","OK"))</f>
        <v/>
      </c>
    </row>
    <row r="679">
      <c r="B679">
        <f>IFERROR(VLOOKUP(A679,Produtos!A:B,2,FALSE),"")</f>
        <v/>
      </c>
      <c r="D679" s="10">
        <f>IFERROR(INDEX(Lotes!$E:$E,MATCH(1,(Lotes!$A:$A=A679)*(Lotes!$C:$C=C679),0)),"")</f>
        <v/>
      </c>
      <c r="E679" s="14">
        <f>IF(D679="","",D679-TODAY())</f>
        <v/>
      </c>
      <c r="F679">
        <f>IF(D679="","",IF(E679&lt;0,"VENCIDO",IF(E679&lt;=30,"VENCE EM &lt;= 30 DIAS",IF(E679&lt;=60,"ATENCAO (31-60 DIAS)","OK"))))</f>
        <v/>
      </c>
      <c r="G679" s="14">
        <f>SUMIFS(Lancamentos!$G:$G,Lancamentos!$C:$C,$A679,Lancamentos!$E:$E,$C679,Lancamentos!$B:$B,"ENTRADA")</f>
        <v/>
      </c>
      <c r="H679" s="14">
        <f>SUMIFS(Lancamentos!$G:$G,Lancamentos!$C:$C,$A679,Lancamentos!$E:$E,$C679,Lancamentos!$B:$B,"SAIDA_USO")</f>
        <v/>
      </c>
      <c r="I679" s="14">
        <f>SUMIFS(Lancamentos!$G:$G,Lancamentos!$C:$C,$A679,Lancamentos!$E:$E,$C679,Lancamentos!$B:$B,"SAIDA_DESCARTE")</f>
        <v/>
      </c>
      <c r="J679" s="14">
        <f>G679-H679-I679</f>
        <v/>
      </c>
      <c r="K679">
        <f>IF(A679="","",IF(J679&lt;=IFERROR(VLOOKUP(A679,Produtos!$A:$E,5,FALSE),0),"ABAIXO DO MINIMO","OK"))</f>
        <v/>
      </c>
    </row>
    <row r="680">
      <c r="B680">
        <f>IFERROR(VLOOKUP(A680,Produtos!A:B,2,FALSE),"")</f>
        <v/>
      </c>
      <c r="D680" s="10">
        <f>IFERROR(INDEX(Lotes!$E:$E,MATCH(1,(Lotes!$A:$A=A680)*(Lotes!$C:$C=C680),0)),"")</f>
        <v/>
      </c>
      <c r="E680" s="14">
        <f>IF(D680="","",D680-TODAY())</f>
        <v/>
      </c>
      <c r="F680">
        <f>IF(D680="","",IF(E680&lt;0,"VENCIDO",IF(E680&lt;=30,"VENCE EM &lt;= 30 DIAS",IF(E680&lt;=60,"ATENCAO (31-60 DIAS)","OK"))))</f>
        <v/>
      </c>
      <c r="G680" s="14">
        <f>SUMIFS(Lancamentos!$G:$G,Lancamentos!$C:$C,$A680,Lancamentos!$E:$E,$C680,Lancamentos!$B:$B,"ENTRADA")</f>
        <v/>
      </c>
      <c r="H680" s="14">
        <f>SUMIFS(Lancamentos!$G:$G,Lancamentos!$C:$C,$A680,Lancamentos!$E:$E,$C680,Lancamentos!$B:$B,"SAIDA_USO")</f>
        <v/>
      </c>
      <c r="I680" s="14">
        <f>SUMIFS(Lancamentos!$G:$G,Lancamentos!$C:$C,$A680,Lancamentos!$E:$E,$C680,Lancamentos!$B:$B,"SAIDA_DESCARTE")</f>
        <v/>
      </c>
      <c r="J680" s="14">
        <f>G680-H680-I680</f>
        <v/>
      </c>
      <c r="K680">
        <f>IF(A680="","",IF(J680&lt;=IFERROR(VLOOKUP(A680,Produtos!$A:$E,5,FALSE),0),"ABAIXO DO MINIMO","OK"))</f>
        <v/>
      </c>
    </row>
    <row r="681">
      <c r="B681">
        <f>IFERROR(VLOOKUP(A681,Produtos!A:B,2,FALSE),"")</f>
        <v/>
      </c>
      <c r="D681" s="10">
        <f>IFERROR(INDEX(Lotes!$E:$E,MATCH(1,(Lotes!$A:$A=A681)*(Lotes!$C:$C=C681),0)),"")</f>
        <v/>
      </c>
      <c r="E681" s="14">
        <f>IF(D681="","",D681-TODAY())</f>
        <v/>
      </c>
      <c r="F681">
        <f>IF(D681="","",IF(E681&lt;0,"VENCIDO",IF(E681&lt;=30,"VENCE EM &lt;= 30 DIAS",IF(E681&lt;=60,"ATENCAO (31-60 DIAS)","OK"))))</f>
        <v/>
      </c>
      <c r="G681" s="14">
        <f>SUMIFS(Lancamentos!$G:$G,Lancamentos!$C:$C,$A681,Lancamentos!$E:$E,$C681,Lancamentos!$B:$B,"ENTRADA")</f>
        <v/>
      </c>
      <c r="H681" s="14">
        <f>SUMIFS(Lancamentos!$G:$G,Lancamentos!$C:$C,$A681,Lancamentos!$E:$E,$C681,Lancamentos!$B:$B,"SAIDA_USO")</f>
        <v/>
      </c>
      <c r="I681" s="14">
        <f>SUMIFS(Lancamentos!$G:$G,Lancamentos!$C:$C,$A681,Lancamentos!$E:$E,$C681,Lancamentos!$B:$B,"SAIDA_DESCARTE")</f>
        <v/>
      </c>
      <c r="J681" s="14">
        <f>G681-H681-I681</f>
        <v/>
      </c>
      <c r="K681">
        <f>IF(A681="","",IF(J681&lt;=IFERROR(VLOOKUP(A681,Produtos!$A:$E,5,FALSE),0),"ABAIXO DO MINIMO","OK"))</f>
        <v/>
      </c>
    </row>
    <row r="682">
      <c r="B682">
        <f>IFERROR(VLOOKUP(A682,Produtos!A:B,2,FALSE),"")</f>
        <v/>
      </c>
      <c r="D682" s="10">
        <f>IFERROR(INDEX(Lotes!$E:$E,MATCH(1,(Lotes!$A:$A=A682)*(Lotes!$C:$C=C682),0)),"")</f>
        <v/>
      </c>
      <c r="E682" s="14">
        <f>IF(D682="","",D682-TODAY())</f>
        <v/>
      </c>
      <c r="F682">
        <f>IF(D682="","",IF(E682&lt;0,"VENCIDO",IF(E682&lt;=30,"VENCE EM &lt;= 30 DIAS",IF(E682&lt;=60,"ATENCAO (31-60 DIAS)","OK"))))</f>
        <v/>
      </c>
      <c r="G682" s="14">
        <f>SUMIFS(Lancamentos!$G:$G,Lancamentos!$C:$C,$A682,Lancamentos!$E:$E,$C682,Lancamentos!$B:$B,"ENTRADA")</f>
        <v/>
      </c>
      <c r="H682" s="14">
        <f>SUMIFS(Lancamentos!$G:$G,Lancamentos!$C:$C,$A682,Lancamentos!$E:$E,$C682,Lancamentos!$B:$B,"SAIDA_USO")</f>
        <v/>
      </c>
      <c r="I682" s="14">
        <f>SUMIFS(Lancamentos!$G:$G,Lancamentos!$C:$C,$A682,Lancamentos!$E:$E,$C682,Lancamentos!$B:$B,"SAIDA_DESCARTE")</f>
        <v/>
      </c>
      <c r="J682" s="14">
        <f>G682-H682-I682</f>
        <v/>
      </c>
      <c r="K682">
        <f>IF(A682="","",IF(J682&lt;=IFERROR(VLOOKUP(A682,Produtos!$A:$E,5,FALSE),0),"ABAIXO DO MINIMO","OK"))</f>
        <v/>
      </c>
    </row>
    <row r="683">
      <c r="B683">
        <f>IFERROR(VLOOKUP(A683,Produtos!A:B,2,FALSE),"")</f>
        <v/>
      </c>
      <c r="D683" s="10">
        <f>IFERROR(INDEX(Lotes!$E:$E,MATCH(1,(Lotes!$A:$A=A683)*(Lotes!$C:$C=C683),0)),"")</f>
        <v/>
      </c>
      <c r="E683" s="14">
        <f>IF(D683="","",D683-TODAY())</f>
        <v/>
      </c>
      <c r="F683">
        <f>IF(D683="","",IF(E683&lt;0,"VENCIDO",IF(E683&lt;=30,"VENCE EM &lt;= 30 DIAS",IF(E683&lt;=60,"ATENCAO (31-60 DIAS)","OK"))))</f>
        <v/>
      </c>
      <c r="G683" s="14">
        <f>SUMIFS(Lancamentos!$G:$G,Lancamentos!$C:$C,$A683,Lancamentos!$E:$E,$C683,Lancamentos!$B:$B,"ENTRADA")</f>
        <v/>
      </c>
      <c r="H683" s="14">
        <f>SUMIFS(Lancamentos!$G:$G,Lancamentos!$C:$C,$A683,Lancamentos!$E:$E,$C683,Lancamentos!$B:$B,"SAIDA_USO")</f>
        <v/>
      </c>
      <c r="I683" s="14">
        <f>SUMIFS(Lancamentos!$G:$G,Lancamentos!$C:$C,$A683,Lancamentos!$E:$E,$C683,Lancamentos!$B:$B,"SAIDA_DESCARTE")</f>
        <v/>
      </c>
      <c r="J683" s="14">
        <f>G683-H683-I683</f>
        <v/>
      </c>
      <c r="K683">
        <f>IF(A683="","",IF(J683&lt;=IFERROR(VLOOKUP(A683,Produtos!$A:$E,5,FALSE),0),"ABAIXO DO MINIMO","OK"))</f>
        <v/>
      </c>
    </row>
    <row r="684">
      <c r="B684">
        <f>IFERROR(VLOOKUP(A684,Produtos!A:B,2,FALSE),"")</f>
        <v/>
      </c>
      <c r="D684" s="10">
        <f>IFERROR(INDEX(Lotes!$E:$E,MATCH(1,(Lotes!$A:$A=A684)*(Lotes!$C:$C=C684),0)),"")</f>
        <v/>
      </c>
      <c r="E684" s="14">
        <f>IF(D684="","",D684-TODAY())</f>
        <v/>
      </c>
      <c r="F684">
        <f>IF(D684="","",IF(E684&lt;0,"VENCIDO",IF(E684&lt;=30,"VENCE EM &lt;= 30 DIAS",IF(E684&lt;=60,"ATENCAO (31-60 DIAS)","OK"))))</f>
        <v/>
      </c>
      <c r="G684" s="14">
        <f>SUMIFS(Lancamentos!$G:$G,Lancamentos!$C:$C,$A684,Lancamentos!$E:$E,$C684,Lancamentos!$B:$B,"ENTRADA")</f>
        <v/>
      </c>
      <c r="H684" s="14">
        <f>SUMIFS(Lancamentos!$G:$G,Lancamentos!$C:$C,$A684,Lancamentos!$E:$E,$C684,Lancamentos!$B:$B,"SAIDA_USO")</f>
        <v/>
      </c>
      <c r="I684" s="14">
        <f>SUMIFS(Lancamentos!$G:$G,Lancamentos!$C:$C,$A684,Lancamentos!$E:$E,$C684,Lancamentos!$B:$B,"SAIDA_DESCARTE")</f>
        <v/>
      </c>
      <c r="J684" s="14">
        <f>G684-H684-I684</f>
        <v/>
      </c>
      <c r="K684">
        <f>IF(A684="","",IF(J684&lt;=IFERROR(VLOOKUP(A684,Produtos!$A:$E,5,FALSE),0),"ABAIXO DO MINIMO","OK"))</f>
        <v/>
      </c>
    </row>
    <row r="685">
      <c r="B685">
        <f>IFERROR(VLOOKUP(A685,Produtos!A:B,2,FALSE),"")</f>
        <v/>
      </c>
      <c r="D685" s="10">
        <f>IFERROR(INDEX(Lotes!$E:$E,MATCH(1,(Lotes!$A:$A=A685)*(Lotes!$C:$C=C685),0)),"")</f>
        <v/>
      </c>
      <c r="E685" s="14">
        <f>IF(D685="","",D685-TODAY())</f>
        <v/>
      </c>
      <c r="F685">
        <f>IF(D685="","",IF(E685&lt;0,"VENCIDO",IF(E685&lt;=30,"VENCE EM &lt;= 30 DIAS",IF(E685&lt;=60,"ATENCAO (31-60 DIAS)","OK"))))</f>
        <v/>
      </c>
      <c r="G685" s="14">
        <f>SUMIFS(Lancamentos!$G:$G,Lancamentos!$C:$C,$A685,Lancamentos!$E:$E,$C685,Lancamentos!$B:$B,"ENTRADA")</f>
        <v/>
      </c>
      <c r="H685" s="14">
        <f>SUMIFS(Lancamentos!$G:$G,Lancamentos!$C:$C,$A685,Lancamentos!$E:$E,$C685,Lancamentos!$B:$B,"SAIDA_USO")</f>
        <v/>
      </c>
      <c r="I685" s="14">
        <f>SUMIFS(Lancamentos!$G:$G,Lancamentos!$C:$C,$A685,Lancamentos!$E:$E,$C685,Lancamentos!$B:$B,"SAIDA_DESCARTE")</f>
        <v/>
      </c>
      <c r="J685" s="14">
        <f>G685-H685-I685</f>
        <v/>
      </c>
      <c r="K685">
        <f>IF(A685="","",IF(J685&lt;=IFERROR(VLOOKUP(A685,Produtos!$A:$E,5,FALSE),0),"ABAIXO DO MINIMO","OK"))</f>
        <v/>
      </c>
    </row>
    <row r="686">
      <c r="B686">
        <f>IFERROR(VLOOKUP(A686,Produtos!A:B,2,FALSE),"")</f>
        <v/>
      </c>
      <c r="D686" s="10">
        <f>IFERROR(INDEX(Lotes!$E:$E,MATCH(1,(Lotes!$A:$A=A686)*(Lotes!$C:$C=C686),0)),"")</f>
        <v/>
      </c>
      <c r="E686" s="14">
        <f>IF(D686="","",D686-TODAY())</f>
        <v/>
      </c>
      <c r="F686">
        <f>IF(D686="","",IF(E686&lt;0,"VENCIDO",IF(E686&lt;=30,"VENCE EM &lt;= 30 DIAS",IF(E686&lt;=60,"ATENCAO (31-60 DIAS)","OK"))))</f>
        <v/>
      </c>
      <c r="G686" s="14">
        <f>SUMIFS(Lancamentos!$G:$G,Lancamentos!$C:$C,$A686,Lancamentos!$E:$E,$C686,Lancamentos!$B:$B,"ENTRADA")</f>
        <v/>
      </c>
      <c r="H686" s="14">
        <f>SUMIFS(Lancamentos!$G:$G,Lancamentos!$C:$C,$A686,Lancamentos!$E:$E,$C686,Lancamentos!$B:$B,"SAIDA_USO")</f>
        <v/>
      </c>
      <c r="I686" s="14">
        <f>SUMIFS(Lancamentos!$G:$G,Lancamentos!$C:$C,$A686,Lancamentos!$E:$E,$C686,Lancamentos!$B:$B,"SAIDA_DESCARTE")</f>
        <v/>
      </c>
      <c r="J686" s="14">
        <f>G686-H686-I686</f>
        <v/>
      </c>
      <c r="K686">
        <f>IF(A686="","",IF(J686&lt;=IFERROR(VLOOKUP(A686,Produtos!$A:$E,5,FALSE),0),"ABAIXO DO MINIMO","OK"))</f>
        <v/>
      </c>
    </row>
    <row r="687">
      <c r="B687">
        <f>IFERROR(VLOOKUP(A687,Produtos!A:B,2,FALSE),"")</f>
        <v/>
      </c>
      <c r="D687" s="10">
        <f>IFERROR(INDEX(Lotes!$E:$E,MATCH(1,(Lotes!$A:$A=A687)*(Lotes!$C:$C=C687),0)),"")</f>
        <v/>
      </c>
      <c r="E687" s="14">
        <f>IF(D687="","",D687-TODAY())</f>
        <v/>
      </c>
      <c r="F687">
        <f>IF(D687="","",IF(E687&lt;0,"VENCIDO",IF(E687&lt;=30,"VENCE EM &lt;= 30 DIAS",IF(E687&lt;=60,"ATENCAO (31-60 DIAS)","OK"))))</f>
        <v/>
      </c>
      <c r="G687" s="14">
        <f>SUMIFS(Lancamentos!$G:$G,Lancamentos!$C:$C,$A687,Lancamentos!$E:$E,$C687,Lancamentos!$B:$B,"ENTRADA")</f>
        <v/>
      </c>
      <c r="H687" s="14">
        <f>SUMIFS(Lancamentos!$G:$G,Lancamentos!$C:$C,$A687,Lancamentos!$E:$E,$C687,Lancamentos!$B:$B,"SAIDA_USO")</f>
        <v/>
      </c>
      <c r="I687" s="14">
        <f>SUMIFS(Lancamentos!$G:$G,Lancamentos!$C:$C,$A687,Lancamentos!$E:$E,$C687,Lancamentos!$B:$B,"SAIDA_DESCARTE")</f>
        <v/>
      </c>
      <c r="J687" s="14">
        <f>G687-H687-I687</f>
        <v/>
      </c>
      <c r="K687">
        <f>IF(A687="","",IF(J687&lt;=IFERROR(VLOOKUP(A687,Produtos!$A:$E,5,FALSE),0),"ABAIXO DO MINIMO","OK"))</f>
        <v/>
      </c>
    </row>
    <row r="688">
      <c r="B688">
        <f>IFERROR(VLOOKUP(A688,Produtos!A:B,2,FALSE),"")</f>
        <v/>
      </c>
      <c r="D688" s="10">
        <f>IFERROR(INDEX(Lotes!$E:$E,MATCH(1,(Lotes!$A:$A=A688)*(Lotes!$C:$C=C688),0)),"")</f>
        <v/>
      </c>
      <c r="E688" s="14">
        <f>IF(D688="","",D688-TODAY())</f>
        <v/>
      </c>
      <c r="F688">
        <f>IF(D688="","",IF(E688&lt;0,"VENCIDO",IF(E688&lt;=30,"VENCE EM &lt;= 30 DIAS",IF(E688&lt;=60,"ATENCAO (31-60 DIAS)","OK"))))</f>
        <v/>
      </c>
      <c r="G688" s="14">
        <f>SUMIFS(Lancamentos!$G:$G,Lancamentos!$C:$C,$A688,Lancamentos!$E:$E,$C688,Lancamentos!$B:$B,"ENTRADA")</f>
        <v/>
      </c>
      <c r="H688" s="14">
        <f>SUMIFS(Lancamentos!$G:$G,Lancamentos!$C:$C,$A688,Lancamentos!$E:$E,$C688,Lancamentos!$B:$B,"SAIDA_USO")</f>
        <v/>
      </c>
      <c r="I688" s="14">
        <f>SUMIFS(Lancamentos!$G:$G,Lancamentos!$C:$C,$A688,Lancamentos!$E:$E,$C688,Lancamentos!$B:$B,"SAIDA_DESCARTE")</f>
        <v/>
      </c>
      <c r="J688" s="14">
        <f>G688-H688-I688</f>
        <v/>
      </c>
      <c r="K688">
        <f>IF(A688="","",IF(J688&lt;=IFERROR(VLOOKUP(A688,Produtos!$A:$E,5,FALSE),0),"ABAIXO DO MINIMO","OK"))</f>
        <v/>
      </c>
    </row>
    <row r="689">
      <c r="B689">
        <f>IFERROR(VLOOKUP(A689,Produtos!A:B,2,FALSE),"")</f>
        <v/>
      </c>
      <c r="D689" s="10">
        <f>IFERROR(INDEX(Lotes!$E:$E,MATCH(1,(Lotes!$A:$A=A689)*(Lotes!$C:$C=C689),0)),"")</f>
        <v/>
      </c>
      <c r="E689" s="14">
        <f>IF(D689="","",D689-TODAY())</f>
        <v/>
      </c>
      <c r="F689">
        <f>IF(D689="","",IF(E689&lt;0,"VENCIDO",IF(E689&lt;=30,"VENCE EM &lt;= 30 DIAS",IF(E689&lt;=60,"ATENCAO (31-60 DIAS)","OK"))))</f>
        <v/>
      </c>
      <c r="G689" s="14">
        <f>SUMIFS(Lancamentos!$G:$G,Lancamentos!$C:$C,$A689,Lancamentos!$E:$E,$C689,Lancamentos!$B:$B,"ENTRADA")</f>
        <v/>
      </c>
      <c r="H689" s="14">
        <f>SUMIFS(Lancamentos!$G:$G,Lancamentos!$C:$C,$A689,Lancamentos!$E:$E,$C689,Lancamentos!$B:$B,"SAIDA_USO")</f>
        <v/>
      </c>
      <c r="I689" s="14">
        <f>SUMIFS(Lancamentos!$G:$G,Lancamentos!$C:$C,$A689,Lancamentos!$E:$E,$C689,Lancamentos!$B:$B,"SAIDA_DESCARTE")</f>
        <v/>
      </c>
      <c r="J689" s="14">
        <f>G689-H689-I689</f>
        <v/>
      </c>
      <c r="K689">
        <f>IF(A689="","",IF(J689&lt;=IFERROR(VLOOKUP(A689,Produtos!$A:$E,5,FALSE),0),"ABAIXO DO MINIMO","OK"))</f>
        <v/>
      </c>
    </row>
    <row r="690">
      <c r="B690">
        <f>IFERROR(VLOOKUP(A690,Produtos!A:B,2,FALSE),"")</f>
        <v/>
      </c>
      <c r="D690" s="10">
        <f>IFERROR(INDEX(Lotes!$E:$E,MATCH(1,(Lotes!$A:$A=A690)*(Lotes!$C:$C=C690),0)),"")</f>
        <v/>
      </c>
      <c r="E690" s="14">
        <f>IF(D690="","",D690-TODAY())</f>
        <v/>
      </c>
      <c r="F690">
        <f>IF(D690="","",IF(E690&lt;0,"VENCIDO",IF(E690&lt;=30,"VENCE EM &lt;= 30 DIAS",IF(E690&lt;=60,"ATENCAO (31-60 DIAS)","OK"))))</f>
        <v/>
      </c>
      <c r="G690" s="14">
        <f>SUMIFS(Lancamentos!$G:$G,Lancamentos!$C:$C,$A690,Lancamentos!$E:$E,$C690,Lancamentos!$B:$B,"ENTRADA")</f>
        <v/>
      </c>
      <c r="H690" s="14">
        <f>SUMIFS(Lancamentos!$G:$G,Lancamentos!$C:$C,$A690,Lancamentos!$E:$E,$C690,Lancamentos!$B:$B,"SAIDA_USO")</f>
        <v/>
      </c>
      <c r="I690" s="14">
        <f>SUMIFS(Lancamentos!$G:$G,Lancamentos!$C:$C,$A690,Lancamentos!$E:$E,$C690,Lancamentos!$B:$B,"SAIDA_DESCARTE")</f>
        <v/>
      </c>
      <c r="J690" s="14">
        <f>G690-H690-I690</f>
        <v/>
      </c>
      <c r="K690">
        <f>IF(A690="","",IF(J690&lt;=IFERROR(VLOOKUP(A690,Produtos!$A:$E,5,FALSE),0),"ABAIXO DO MINIMO","OK"))</f>
        <v/>
      </c>
    </row>
    <row r="691">
      <c r="B691">
        <f>IFERROR(VLOOKUP(A691,Produtos!A:B,2,FALSE),"")</f>
        <v/>
      </c>
      <c r="D691" s="10">
        <f>IFERROR(INDEX(Lotes!$E:$E,MATCH(1,(Lotes!$A:$A=A691)*(Lotes!$C:$C=C691),0)),"")</f>
        <v/>
      </c>
      <c r="E691" s="14">
        <f>IF(D691="","",D691-TODAY())</f>
        <v/>
      </c>
      <c r="F691">
        <f>IF(D691="","",IF(E691&lt;0,"VENCIDO",IF(E691&lt;=30,"VENCE EM &lt;= 30 DIAS",IF(E691&lt;=60,"ATENCAO (31-60 DIAS)","OK"))))</f>
        <v/>
      </c>
      <c r="G691" s="14">
        <f>SUMIFS(Lancamentos!$G:$G,Lancamentos!$C:$C,$A691,Lancamentos!$E:$E,$C691,Lancamentos!$B:$B,"ENTRADA")</f>
        <v/>
      </c>
      <c r="H691" s="14">
        <f>SUMIFS(Lancamentos!$G:$G,Lancamentos!$C:$C,$A691,Lancamentos!$E:$E,$C691,Lancamentos!$B:$B,"SAIDA_USO")</f>
        <v/>
      </c>
      <c r="I691" s="14">
        <f>SUMIFS(Lancamentos!$G:$G,Lancamentos!$C:$C,$A691,Lancamentos!$E:$E,$C691,Lancamentos!$B:$B,"SAIDA_DESCARTE")</f>
        <v/>
      </c>
      <c r="J691" s="14">
        <f>G691-H691-I691</f>
        <v/>
      </c>
      <c r="K691">
        <f>IF(A691="","",IF(J691&lt;=IFERROR(VLOOKUP(A691,Produtos!$A:$E,5,FALSE),0),"ABAIXO DO MINIMO","OK"))</f>
        <v/>
      </c>
    </row>
    <row r="692">
      <c r="B692">
        <f>IFERROR(VLOOKUP(A692,Produtos!A:B,2,FALSE),"")</f>
        <v/>
      </c>
      <c r="D692" s="10">
        <f>IFERROR(INDEX(Lotes!$E:$E,MATCH(1,(Lotes!$A:$A=A692)*(Lotes!$C:$C=C692),0)),"")</f>
        <v/>
      </c>
      <c r="E692" s="14">
        <f>IF(D692="","",D692-TODAY())</f>
        <v/>
      </c>
      <c r="F692">
        <f>IF(D692="","",IF(E692&lt;0,"VENCIDO",IF(E692&lt;=30,"VENCE EM &lt;= 30 DIAS",IF(E692&lt;=60,"ATENCAO (31-60 DIAS)","OK"))))</f>
        <v/>
      </c>
      <c r="G692" s="14">
        <f>SUMIFS(Lancamentos!$G:$G,Lancamentos!$C:$C,$A692,Lancamentos!$E:$E,$C692,Lancamentos!$B:$B,"ENTRADA")</f>
        <v/>
      </c>
      <c r="H692" s="14">
        <f>SUMIFS(Lancamentos!$G:$G,Lancamentos!$C:$C,$A692,Lancamentos!$E:$E,$C692,Lancamentos!$B:$B,"SAIDA_USO")</f>
        <v/>
      </c>
      <c r="I692" s="14">
        <f>SUMIFS(Lancamentos!$G:$G,Lancamentos!$C:$C,$A692,Lancamentos!$E:$E,$C692,Lancamentos!$B:$B,"SAIDA_DESCARTE")</f>
        <v/>
      </c>
      <c r="J692" s="14">
        <f>G692-H692-I692</f>
        <v/>
      </c>
      <c r="K692">
        <f>IF(A692="","",IF(J692&lt;=IFERROR(VLOOKUP(A692,Produtos!$A:$E,5,FALSE),0),"ABAIXO DO MINIMO","OK"))</f>
        <v/>
      </c>
    </row>
    <row r="693">
      <c r="B693">
        <f>IFERROR(VLOOKUP(A693,Produtos!A:B,2,FALSE),"")</f>
        <v/>
      </c>
      <c r="D693" s="10">
        <f>IFERROR(INDEX(Lotes!$E:$E,MATCH(1,(Lotes!$A:$A=A693)*(Lotes!$C:$C=C693),0)),"")</f>
        <v/>
      </c>
      <c r="E693" s="14">
        <f>IF(D693="","",D693-TODAY())</f>
        <v/>
      </c>
      <c r="F693">
        <f>IF(D693="","",IF(E693&lt;0,"VENCIDO",IF(E693&lt;=30,"VENCE EM &lt;= 30 DIAS",IF(E693&lt;=60,"ATENCAO (31-60 DIAS)","OK"))))</f>
        <v/>
      </c>
      <c r="G693" s="14">
        <f>SUMIFS(Lancamentos!$G:$G,Lancamentos!$C:$C,$A693,Lancamentos!$E:$E,$C693,Lancamentos!$B:$B,"ENTRADA")</f>
        <v/>
      </c>
      <c r="H693" s="14">
        <f>SUMIFS(Lancamentos!$G:$G,Lancamentos!$C:$C,$A693,Lancamentos!$E:$E,$C693,Lancamentos!$B:$B,"SAIDA_USO")</f>
        <v/>
      </c>
      <c r="I693" s="14">
        <f>SUMIFS(Lancamentos!$G:$G,Lancamentos!$C:$C,$A693,Lancamentos!$E:$E,$C693,Lancamentos!$B:$B,"SAIDA_DESCARTE")</f>
        <v/>
      </c>
      <c r="J693" s="14">
        <f>G693-H693-I693</f>
        <v/>
      </c>
      <c r="K693">
        <f>IF(A693="","",IF(J693&lt;=IFERROR(VLOOKUP(A693,Produtos!$A:$E,5,FALSE),0),"ABAIXO DO MINIMO","OK"))</f>
        <v/>
      </c>
    </row>
    <row r="694">
      <c r="B694">
        <f>IFERROR(VLOOKUP(A694,Produtos!A:B,2,FALSE),"")</f>
        <v/>
      </c>
      <c r="D694" s="10">
        <f>IFERROR(INDEX(Lotes!$E:$E,MATCH(1,(Lotes!$A:$A=A694)*(Lotes!$C:$C=C694),0)),"")</f>
        <v/>
      </c>
      <c r="E694" s="14">
        <f>IF(D694="","",D694-TODAY())</f>
        <v/>
      </c>
      <c r="F694">
        <f>IF(D694="","",IF(E694&lt;0,"VENCIDO",IF(E694&lt;=30,"VENCE EM &lt;= 30 DIAS",IF(E694&lt;=60,"ATENCAO (31-60 DIAS)","OK"))))</f>
        <v/>
      </c>
      <c r="G694" s="14">
        <f>SUMIFS(Lancamentos!$G:$G,Lancamentos!$C:$C,$A694,Lancamentos!$E:$E,$C694,Lancamentos!$B:$B,"ENTRADA")</f>
        <v/>
      </c>
      <c r="H694" s="14">
        <f>SUMIFS(Lancamentos!$G:$G,Lancamentos!$C:$C,$A694,Lancamentos!$E:$E,$C694,Lancamentos!$B:$B,"SAIDA_USO")</f>
        <v/>
      </c>
      <c r="I694" s="14">
        <f>SUMIFS(Lancamentos!$G:$G,Lancamentos!$C:$C,$A694,Lancamentos!$E:$E,$C694,Lancamentos!$B:$B,"SAIDA_DESCARTE")</f>
        <v/>
      </c>
      <c r="J694" s="14">
        <f>G694-H694-I694</f>
        <v/>
      </c>
      <c r="K694">
        <f>IF(A694="","",IF(J694&lt;=IFERROR(VLOOKUP(A694,Produtos!$A:$E,5,FALSE),0),"ABAIXO DO MINIMO","OK"))</f>
        <v/>
      </c>
    </row>
    <row r="695">
      <c r="B695">
        <f>IFERROR(VLOOKUP(A695,Produtos!A:B,2,FALSE),"")</f>
        <v/>
      </c>
      <c r="D695" s="10">
        <f>IFERROR(INDEX(Lotes!$E:$E,MATCH(1,(Lotes!$A:$A=A695)*(Lotes!$C:$C=C695),0)),"")</f>
        <v/>
      </c>
      <c r="E695" s="14">
        <f>IF(D695="","",D695-TODAY())</f>
        <v/>
      </c>
      <c r="F695">
        <f>IF(D695="","",IF(E695&lt;0,"VENCIDO",IF(E695&lt;=30,"VENCE EM &lt;= 30 DIAS",IF(E695&lt;=60,"ATENCAO (31-60 DIAS)","OK"))))</f>
        <v/>
      </c>
      <c r="G695" s="14">
        <f>SUMIFS(Lancamentos!$G:$G,Lancamentos!$C:$C,$A695,Lancamentos!$E:$E,$C695,Lancamentos!$B:$B,"ENTRADA")</f>
        <v/>
      </c>
      <c r="H695" s="14">
        <f>SUMIFS(Lancamentos!$G:$G,Lancamentos!$C:$C,$A695,Lancamentos!$E:$E,$C695,Lancamentos!$B:$B,"SAIDA_USO")</f>
        <v/>
      </c>
      <c r="I695" s="14">
        <f>SUMIFS(Lancamentos!$G:$G,Lancamentos!$C:$C,$A695,Lancamentos!$E:$E,$C695,Lancamentos!$B:$B,"SAIDA_DESCARTE")</f>
        <v/>
      </c>
      <c r="J695" s="14">
        <f>G695-H695-I695</f>
        <v/>
      </c>
      <c r="K695">
        <f>IF(A695="","",IF(J695&lt;=IFERROR(VLOOKUP(A695,Produtos!$A:$E,5,FALSE),0),"ABAIXO DO MINIMO","OK"))</f>
        <v/>
      </c>
    </row>
    <row r="696">
      <c r="B696">
        <f>IFERROR(VLOOKUP(A696,Produtos!A:B,2,FALSE),"")</f>
        <v/>
      </c>
      <c r="D696" s="10">
        <f>IFERROR(INDEX(Lotes!$E:$E,MATCH(1,(Lotes!$A:$A=A696)*(Lotes!$C:$C=C696),0)),"")</f>
        <v/>
      </c>
      <c r="E696" s="14">
        <f>IF(D696="","",D696-TODAY())</f>
        <v/>
      </c>
      <c r="F696">
        <f>IF(D696="","",IF(E696&lt;0,"VENCIDO",IF(E696&lt;=30,"VENCE EM &lt;= 30 DIAS",IF(E696&lt;=60,"ATENCAO (31-60 DIAS)","OK"))))</f>
        <v/>
      </c>
      <c r="G696" s="14">
        <f>SUMIFS(Lancamentos!$G:$G,Lancamentos!$C:$C,$A696,Lancamentos!$E:$E,$C696,Lancamentos!$B:$B,"ENTRADA")</f>
        <v/>
      </c>
      <c r="H696" s="14">
        <f>SUMIFS(Lancamentos!$G:$G,Lancamentos!$C:$C,$A696,Lancamentos!$E:$E,$C696,Lancamentos!$B:$B,"SAIDA_USO")</f>
        <v/>
      </c>
      <c r="I696" s="14">
        <f>SUMIFS(Lancamentos!$G:$G,Lancamentos!$C:$C,$A696,Lancamentos!$E:$E,$C696,Lancamentos!$B:$B,"SAIDA_DESCARTE")</f>
        <v/>
      </c>
      <c r="J696" s="14">
        <f>G696-H696-I696</f>
        <v/>
      </c>
      <c r="K696">
        <f>IF(A696="","",IF(J696&lt;=IFERROR(VLOOKUP(A696,Produtos!$A:$E,5,FALSE),0),"ABAIXO DO MINIMO","OK"))</f>
        <v/>
      </c>
    </row>
    <row r="697">
      <c r="B697">
        <f>IFERROR(VLOOKUP(A697,Produtos!A:B,2,FALSE),"")</f>
        <v/>
      </c>
      <c r="D697" s="10">
        <f>IFERROR(INDEX(Lotes!$E:$E,MATCH(1,(Lotes!$A:$A=A697)*(Lotes!$C:$C=C697),0)),"")</f>
        <v/>
      </c>
      <c r="E697" s="14">
        <f>IF(D697="","",D697-TODAY())</f>
        <v/>
      </c>
      <c r="F697">
        <f>IF(D697="","",IF(E697&lt;0,"VENCIDO",IF(E697&lt;=30,"VENCE EM &lt;= 30 DIAS",IF(E697&lt;=60,"ATENCAO (31-60 DIAS)","OK"))))</f>
        <v/>
      </c>
      <c r="G697" s="14">
        <f>SUMIFS(Lancamentos!$G:$G,Lancamentos!$C:$C,$A697,Lancamentos!$E:$E,$C697,Lancamentos!$B:$B,"ENTRADA")</f>
        <v/>
      </c>
      <c r="H697" s="14">
        <f>SUMIFS(Lancamentos!$G:$G,Lancamentos!$C:$C,$A697,Lancamentos!$E:$E,$C697,Lancamentos!$B:$B,"SAIDA_USO")</f>
        <v/>
      </c>
      <c r="I697" s="14">
        <f>SUMIFS(Lancamentos!$G:$G,Lancamentos!$C:$C,$A697,Lancamentos!$E:$E,$C697,Lancamentos!$B:$B,"SAIDA_DESCARTE")</f>
        <v/>
      </c>
      <c r="J697" s="14">
        <f>G697-H697-I697</f>
        <v/>
      </c>
      <c r="K697">
        <f>IF(A697="","",IF(J697&lt;=IFERROR(VLOOKUP(A697,Produtos!$A:$E,5,FALSE),0),"ABAIXO DO MINIMO","OK"))</f>
        <v/>
      </c>
    </row>
    <row r="698">
      <c r="B698">
        <f>IFERROR(VLOOKUP(A698,Produtos!A:B,2,FALSE),"")</f>
        <v/>
      </c>
      <c r="D698" s="10">
        <f>IFERROR(INDEX(Lotes!$E:$E,MATCH(1,(Lotes!$A:$A=A698)*(Lotes!$C:$C=C698),0)),"")</f>
        <v/>
      </c>
      <c r="E698" s="14">
        <f>IF(D698="","",D698-TODAY())</f>
        <v/>
      </c>
      <c r="F698">
        <f>IF(D698="","",IF(E698&lt;0,"VENCIDO",IF(E698&lt;=30,"VENCE EM &lt;= 30 DIAS",IF(E698&lt;=60,"ATENCAO (31-60 DIAS)","OK"))))</f>
        <v/>
      </c>
      <c r="G698" s="14">
        <f>SUMIFS(Lancamentos!$G:$G,Lancamentos!$C:$C,$A698,Lancamentos!$E:$E,$C698,Lancamentos!$B:$B,"ENTRADA")</f>
        <v/>
      </c>
      <c r="H698" s="14">
        <f>SUMIFS(Lancamentos!$G:$G,Lancamentos!$C:$C,$A698,Lancamentos!$E:$E,$C698,Lancamentos!$B:$B,"SAIDA_USO")</f>
        <v/>
      </c>
      <c r="I698" s="14">
        <f>SUMIFS(Lancamentos!$G:$G,Lancamentos!$C:$C,$A698,Lancamentos!$E:$E,$C698,Lancamentos!$B:$B,"SAIDA_DESCARTE")</f>
        <v/>
      </c>
      <c r="J698" s="14">
        <f>G698-H698-I698</f>
        <v/>
      </c>
      <c r="K698">
        <f>IF(A698="","",IF(J698&lt;=IFERROR(VLOOKUP(A698,Produtos!$A:$E,5,FALSE),0),"ABAIXO DO MINIMO","OK"))</f>
        <v/>
      </c>
    </row>
    <row r="699">
      <c r="B699">
        <f>IFERROR(VLOOKUP(A699,Produtos!A:B,2,FALSE),"")</f>
        <v/>
      </c>
      <c r="D699" s="10">
        <f>IFERROR(INDEX(Lotes!$E:$E,MATCH(1,(Lotes!$A:$A=A699)*(Lotes!$C:$C=C699),0)),"")</f>
        <v/>
      </c>
      <c r="E699" s="14">
        <f>IF(D699="","",D699-TODAY())</f>
        <v/>
      </c>
      <c r="F699">
        <f>IF(D699="","",IF(E699&lt;0,"VENCIDO",IF(E699&lt;=30,"VENCE EM &lt;= 30 DIAS",IF(E699&lt;=60,"ATENCAO (31-60 DIAS)","OK"))))</f>
        <v/>
      </c>
      <c r="G699" s="14">
        <f>SUMIFS(Lancamentos!$G:$G,Lancamentos!$C:$C,$A699,Lancamentos!$E:$E,$C699,Lancamentos!$B:$B,"ENTRADA")</f>
        <v/>
      </c>
      <c r="H699" s="14">
        <f>SUMIFS(Lancamentos!$G:$G,Lancamentos!$C:$C,$A699,Lancamentos!$E:$E,$C699,Lancamentos!$B:$B,"SAIDA_USO")</f>
        <v/>
      </c>
      <c r="I699" s="14">
        <f>SUMIFS(Lancamentos!$G:$G,Lancamentos!$C:$C,$A699,Lancamentos!$E:$E,$C699,Lancamentos!$B:$B,"SAIDA_DESCARTE")</f>
        <v/>
      </c>
      <c r="J699" s="14">
        <f>G699-H699-I699</f>
        <v/>
      </c>
      <c r="K699">
        <f>IF(A699="","",IF(J699&lt;=IFERROR(VLOOKUP(A699,Produtos!$A:$E,5,FALSE),0),"ABAIXO DO MINIMO","OK"))</f>
        <v/>
      </c>
    </row>
    <row r="700">
      <c r="B700">
        <f>IFERROR(VLOOKUP(A700,Produtos!A:B,2,FALSE),"")</f>
        <v/>
      </c>
      <c r="D700" s="10">
        <f>IFERROR(INDEX(Lotes!$E:$E,MATCH(1,(Lotes!$A:$A=A700)*(Lotes!$C:$C=C700),0)),"")</f>
        <v/>
      </c>
      <c r="E700" s="14">
        <f>IF(D700="","",D700-TODAY())</f>
        <v/>
      </c>
      <c r="F700">
        <f>IF(D700="","",IF(E700&lt;0,"VENCIDO",IF(E700&lt;=30,"VENCE EM &lt;= 30 DIAS",IF(E700&lt;=60,"ATENCAO (31-60 DIAS)","OK"))))</f>
        <v/>
      </c>
      <c r="G700" s="14">
        <f>SUMIFS(Lancamentos!$G:$G,Lancamentos!$C:$C,$A700,Lancamentos!$E:$E,$C700,Lancamentos!$B:$B,"ENTRADA")</f>
        <v/>
      </c>
      <c r="H700" s="14">
        <f>SUMIFS(Lancamentos!$G:$G,Lancamentos!$C:$C,$A700,Lancamentos!$E:$E,$C700,Lancamentos!$B:$B,"SAIDA_USO")</f>
        <v/>
      </c>
      <c r="I700" s="14">
        <f>SUMIFS(Lancamentos!$G:$G,Lancamentos!$C:$C,$A700,Lancamentos!$E:$E,$C700,Lancamentos!$B:$B,"SAIDA_DESCARTE")</f>
        <v/>
      </c>
      <c r="J700" s="14">
        <f>G700-H700-I700</f>
        <v/>
      </c>
      <c r="K700">
        <f>IF(A700="","",IF(J700&lt;=IFERROR(VLOOKUP(A700,Produtos!$A:$E,5,FALSE),0),"ABAIXO DO MINIMO","OK"))</f>
        <v/>
      </c>
    </row>
    <row r="701">
      <c r="B701">
        <f>IFERROR(VLOOKUP(A701,Produtos!A:B,2,FALSE),"")</f>
        <v/>
      </c>
      <c r="D701" s="10">
        <f>IFERROR(INDEX(Lotes!$E:$E,MATCH(1,(Lotes!$A:$A=A701)*(Lotes!$C:$C=C701),0)),"")</f>
        <v/>
      </c>
      <c r="E701" s="14">
        <f>IF(D701="","",D701-TODAY())</f>
        <v/>
      </c>
      <c r="F701">
        <f>IF(D701="","",IF(E701&lt;0,"VENCIDO",IF(E701&lt;=30,"VENCE EM &lt;= 30 DIAS",IF(E701&lt;=60,"ATENCAO (31-60 DIAS)","OK"))))</f>
        <v/>
      </c>
      <c r="G701" s="14">
        <f>SUMIFS(Lancamentos!$G:$G,Lancamentos!$C:$C,$A701,Lancamentos!$E:$E,$C701,Lancamentos!$B:$B,"ENTRADA")</f>
        <v/>
      </c>
      <c r="H701" s="14">
        <f>SUMIFS(Lancamentos!$G:$G,Lancamentos!$C:$C,$A701,Lancamentos!$E:$E,$C701,Lancamentos!$B:$B,"SAIDA_USO")</f>
        <v/>
      </c>
      <c r="I701" s="14">
        <f>SUMIFS(Lancamentos!$G:$G,Lancamentos!$C:$C,$A701,Lancamentos!$E:$E,$C701,Lancamentos!$B:$B,"SAIDA_DESCARTE")</f>
        <v/>
      </c>
      <c r="J701" s="14">
        <f>G701-H701-I701</f>
        <v/>
      </c>
      <c r="K701">
        <f>IF(A701="","",IF(J701&lt;=IFERROR(VLOOKUP(A701,Produtos!$A:$E,5,FALSE),0),"ABAIXO DO MINIMO","OK"))</f>
        <v/>
      </c>
    </row>
    <row r="702">
      <c r="B702">
        <f>IFERROR(VLOOKUP(A702,Produtos!A:B,2,FALSE),"")</f>
        <v/>
      </c>
      <c r="D702" s="10">
        <f>IFERROR(INDEX(Lotes!$E:$E,MATCH(1,(Lotes!$A:$A=A702)*(Lotes!$C:$C=C702),0)),"")</f>
        <v/>
      </c>
      <c r="E702" s="14">
        <f>IF(D702="","",D702-TODAY())</f>
        <v/>
      </c>
      <c r="F702">
        <f>IF(D702="","",IF(E702&lt;0,"VENCIDO",IF(E702&lt;=30,"VENCE EM &lt;= 30 DIAS",IF(E702&lt;=60,"ATENCAO (31-60 DIAS)","OK"))))</f>
        <v/>
      </c>
      <c r="G702" s="14">
        <f>SUMIFS(Lancamentos!$G:$G,Lancamentos!$C:$C,$A702,Lancamentos!$E:$E,$C702,Lancamentos!$B:$B,"ENTRADA")</f>
        <v/>
      </c>
      <c r="H702" s="14">
        <f>SUMIFS(Lancamentos!$G:$G,Lancamentos!$C:$C,$A702,Lancamentos!$E:$E,$C702,Lancamentos!$B:$B,"SAIDA_USO")</f>
        <v/>
      </c>
      <c r="I702" s="14">
        <f>SUMIFS(Lancamentos!$G:$G,Lancamentos!$C:$C,$A702,Lancamentos!$E:$E,$C702,Lancamentos!$B:$B,"SAIDA_DESCARTE")</f>
        <v/>
      </c>
      <c r="J702" s="14">
        <f>G702-H702-I702</f>
        <v/>
      </c>
      <c r="K702">
        <f>IF(A702="","",IF(J702&lt;=IFERROR(VLOOKUP(A702,Produtos!$A:$E,5,FALSE),0),"ABAIXO DO MINIMO","OK"))</f>
        <v/>
      </c>
    </row>
    <row r="703">
      <c r="B703">
        <f>IFERROR(VLOOKUP(A703,Produtos!A:B,2,FALSE),"")</f>
        <v/>
      </c>
      <c r="D703" s="10">
        <f>IFERROR(INDEX(Lotes!$E:$E,MATCH(1,(Lotes!$A:$A=A703)*(Lotes!$C:$C=C703),0)),"")</f>
        <v/>
      </c>
      <c r="E703" s="14">
        <f>IF(D703="","",D703-TODAY())</f>
        <v/>
      </c>
      <c r="F703">
        <f>IF(D703="","",IF(E703&lt;0,"VENCIDO",IF(E703&lt;=30,"VENCE EM &lt;= 30 DIAS",IF(E703&lt;=60,"ATENCAO (31-60 DIAS)","OK"))))</f>
        <v/>
      </c>
      <c r="G703" s="14">
        <f>SUMIFS(Lancamentos!$G:$G,Lancamentos!$C:$C,$A703,Lancamentos!$E:$E,$C703,Lancamentos!$B:$B,"ENTRADA")</f>
        <v/>
      </c>
      <c r="H703" s="14">
        <f>SUMIFS(Lancamentos!$G:$G,Lancamentos!$C:$C,$A703,Lancamentos!$E:$E,$C703,Lancamentos!$B:$B,"SAIDA_USO")</f>
        <v/>
      </c>
      <c r="I703" s="14">
        <f>SUMIFS(Lancamentos!$G:$G,Lancamentos!$C:$C,$A703,Lancamentos!$E:$E,$C703,Lancamentos!$B:$B,"SAIDA_DESCARTE")</f>
        <v/>
      </c>
      <c r="J703" s="14">
        <f>G703-H703-I703</f>
        <v/>
      </c>
      <c r="K703">
        <f>IF(A703="","",IF(J703&lt;=IFERROR(VLOOKUP(A703,Produtos!$A:$E,5,FALSE),0),"ABAIXO DO MINIMO","OK"))</f>
        <v/>
      </c>
    </row>
    <row r="704">
      <c r="B704">
        <f>IFERROR(VLOOKUP(A704,Produtos!A:B,2,FALSE),"")</f>
        <v/>
      </c>
      <c r="D704" s="10">
        <f>IFERROR(INDEX(Lotes!$E:$E,MATCH(1,(Lotes!$A:$A=A704)*(Lotes!$C:$C=C704),0)),"")</f>
        <v/>
      </c>
      <c r="E704" s="14">
        <f>IF(D704="","",D704-TODAY())</f>
        <v/>
      </c>
      <c r="F704">
        <f>IF(D704="","",IF(E704&lt;0,"VENCIDO",IF(E704&lt;=30,"VENCE EM &lt;= 30 DIAS",IF(E704&lt;=60,"ATENCAO (31-60 DIAS)","OK"))))</f>
        <v/>
      </c>
      <c r="G704" s="14">
        <f>SUMIFS(Lancamentos!$G:$G,Lancamentos!$C:$C,$A704,Lancamentos!$E:$E,$C704,Lancamentos!$B:$B,"ENTRADA")</f>
        <v/>
      </c>
      <c r="H704" s="14">
        <f>SUMIFS(Lancamentos!$G:$G,Lancamentos!$C:$C,$A704,Lancamentos!$E:$E,$C704,Lancamentos!$B:$B,"SAIDA_USO")</f>
        <v/>
      </c>
      <c r="I704" s="14">
        <f>SUMIFS(Lancamentos!$G:$G,Lancamentos!$C:$C,$A704,Lancamentos!$E:$E,$C704,Lancamentos!$B:$B,"SAIDA_DESCARTE")</f>
        <v/>
      </c>
      <c r="J704" s="14">
        <f>G704-H704-I704</f>
        <v/>
      </c>
      <c r="K704">
        <f>IF(A704="","",IF(J704&lt;=IFERROR(VLOOKUP(A704,Produtos!$A:$E,5,FALSE),0),"ABAIXO DO MINIMO","OK"))</f>
        <v/>
      </c>
    </row>
    <row r="705">
      <c r="B705">
        <f>IFERROR(VLOOKUP(A705,Produtos!A:B,2,FALSE),"")</f>
        <v/>
      </c>
      <c r="D705" s="10">
        <f>IFERROR(INDEX(Lotes!$E:$E,MATCH(1,(Lotes!$A:$A=A705)*(Lotes!$C:$C=C705),0)),"")</f>
        <v/>
      </c>
      <c r="E705" s="14">
        <f>IF(D705="","",D705-TODAY())</f>
        <v/>
      </c>
      <c r="F705">
        <f>IF(D705="","",IF(E705&lt;0,"VENCIDO",IF(E705&lt;=30,"VENCE EM &lt;= 30 DIAS",IF(E705&lt;=60,"ATENCAO (31-60 DIAS)","OK"))))</f>
        <v/>
      </c>
      <c r="G705" s="14">
        <f>SUMIFS(Lancamentos!$G:$G,Lancamentos!$C:$C,$A705,Lancamentos!$E:$E,$C705,Lancamentos!$B:$B,"ENTRADA")</f>
        <v/>
      </c>
      <c r="H705" s="14">
        <f>SUMIFS(Lancamentos!$G:$G,Lancamentos!$C:$C,$A705,Lancamentos!$E:$E,$C705,Lancamentos!$B:$B,"SAIDA_USO")</f>
        <v/>
      </c>
      <c r="I705" s="14">
        <f>SUMIFS(Lancamentos!$G:$G,Lancamentos!$C:$C,$A705,Lancamentos!$E:$E,$C705,Lancamentos!$B:$B,"SAIDA_DESCARTE")</f>
        <v/>
      </c>
      <c r="J705" s="14">
        <f>G705-H705-I705</f>
        <v/>
      </c>
      <c r="K705">
        <f>IF(A705="","",IF(J705&lt;=IFERROR(VLOOKUP(A705,Produtos!$A:$E,5,FALSE),0),"ABAIXO DO MINIMO","OK"))</f>
        <v/>
      </c>
    </row>
    <row r="706">
      <c r="B706">
        <f>IFERROR(VLOOKUP(A706,Produtos!A:B,2,FALSE),"")</f>
        <v/>
      </c>
      <c r="D706" s="10">
        <f>IFERROR(INDEX(Lotes!$E:$E,MATCH(1,(Lotes!$A:$A=A706)*(Lotes!$C:$C=C706),0)),"")</f>
        <v/>
      </c>
      <c r="E706" s="14">
        <f>IF(D706="","",D706-TODAY())</f>
        <v/>
      </c>
      <c r="F706">
        <f>IF(D706="","",IF(E706&lt;0,"VENCIDO",IF(E706&lt;=30,"VENCE EM &lt;= 30 DIAS",IF(E706&lt;=60,"ATENCAO (31-60 DIAS)","OK"))))</f>
        <v/>
      </c>
      <c r="G706" s="14">
        <f>SUMIFS(Lancamentos!$G:$G,Lancamentos!$C:$C,$A706,Lancamentos!$E:$E,$C706,Lancamentos!$B:$B,"ENTRADA")</f>
        <v/>
      </c>
      <c r="H706" s="14">
        <f>SUMIFS(Lancamentos!$G:$G,Lancamentos!$C:$C,$A706,Lancamentos!$E:$E,$C706,Lancamentos!$B:$B,"SAIDA_USO")</f>
        <v/>
      </c>
      <c r="I706" s="14">
        <f>SUMIFS(Lancamentos!$G:$G,Lancamentos!$C:$C,$A706,Lancamentos!$E:$E,$C706,Lancamentos!$B:$B,"SAIDA_DESCARTE")</f>
        <v/>
      </c>
      <c r="J706" s="14">
        <f>G706-H706-I706</f>
        <v/>
      </c>
      <c r="K706">
        <f>IF(A706="","",IF(J706&lt;=IFERROR(VLOOKUP(A706,Produtos!$A:$E,5,FALSE),0),"ABAIXO DO MINIMO","OK"))</f>
        <v/>
      </c>
    </row>
    <row r="707">
      <c r="B707">
        <f>IFERROR(VLOOKUP(A707,Produtos!A:B,2,FALSE),"")</f>
        <v/>
      </c>
      <c r="D707" s="10">
        <f>IFERROR(INDEX(Lotes!$E:$E,MATCH(1,(Lotes!$A:$A=A707)*(Lotes!$C:$C=C707),0)),"")</f>
        <v/>
      </c>
      <c r="E707" s="14">
        <f>IF(D707="","",D707-TODAY())</f>
        <v/>
      </c>
      <c r="F707">
        <f>IF(D707="","",IF(E707&lt;0,"VENCIDO",IF(E707&lt;=30,"VENCE EM &lt;= 30 DIAS",IF(E707&lt;=60,"ATENCAO (31-60 DIAS)","OK"))))</f>
        <v/>
      </c>
      <c r="G707" s="14">
        <f>SUMIFS(Lancamentos!$G:$G,Lancamentos!$C:$C,$A707,Lancamentos!$E:$E,$C707,Lancamentos!$B:$B,"ENTRADA")</f>
        <v/>
      </c>
      <c r="H707" s="14">
        <f>SUMIFS(Lancamentos!$G:$G,Lancamentos!$C:$C,$A707,Lancamentos!$E:$E,$C707,Lancamentos!$B:$B,"SAIDA_USO")</f>
        <v/>
      </c>
      <c r="I707" s="14">
        <f>SUMIFS(Lancamentos!$G:$G,Lancamentos!$C:$C,$A707,Lancamentos!$E:$E,$C707,Lancamentos!$B:$B,"SAIDA_DESCARTE")</f>
        <v/>
      </c>
      <c r="J707" s="14">
        <f>G707-H707-I707</f>
        <v/>
      </c>
      <c r="K707">
        <f>IF(A707="","",IF(J707&lt;=IFERROR(VLOOKUP(A707,Produtos!$A:$E,5,FALSE),0),"ABAIXO DO MINIMO","OK"))</f>
        <v/>
      </c>
    </row>
    <row r="708">
      <c r="B708">
        <f>IFERROR(VLOOKUP(A708,Produtos!A:B,2,FALSE),"")</f>
        <v/>
      </c>
      <c r="D708" s="10">
        <f>IFERROR(INDEX(Lotes!$E:$E,MATCH(1,(Lotes!$A:$A=A708)*(Lotes!$C:$C=C708),0)),"")</f>
        <v/>
      </c>
      <c r="E708" s="14">
        <f>IF(D708="","",D708-TODAY())</f>
        <v/>
      </c>
      <c r="F708">
        <f>IF(D708="","",IF(E708&lt;0,"VENCIDO",IF(E708&lt;=30,"VENCE EM &lt;= 30 DIAS",IF(E708&lt;=60,"ATENCAO (31-60 DIAS)","OK"))))</f>
        <v/>
      </c>
      <c r="G708" s="14">
        <f>SUMIFS(Lancamentos!$G:$G,Lancamentos!$C:$C,$A708,Lancamentos!$E:$E,$C708,Lancamentos!$B:$B,"ENTRADA")</f>
        <v/>
      </c>
      <c r="H708" s="14">
        <f>SUMIFS(Lancamentos!$G:$G,Lancamentos!$C:$C,$A708,Lancamentos!$E:$E,$C708,Lancamentos!$B:$B,"SAIDA_USO")</f>
        <v/>
      </c>
      <c r="I708" s="14">
        <f>SUMIFS(Lancamentos!$G:$G,Lancamentos!$C:$C,$A708,Lancamentos!$E:$E,$C708,Lancamentos!$B:$B,"SAIDA_DESCARTE")</f>
        <v/>
      </c>
      <c r="J708" s="14">
        <f>G708-H708-I708</f>
        <v/>
      </c>
      <c r="K708">
        <f>IF(A708="","",IF(J708&lt;=IFERROR(VLOOKUP(A708,Produtos!$A:$E,5,FALSE),0),"ABAIXO DO MINIMO","OK"))</f>
        <v/>
      </c>
    </row>
    <row r="709">
      <c r="B709">
        <f>IFERROR(VLOOKUP(A709,Produtos!A:B,2,FALSE),"")</f>
        <v/>
      </c>
      <c r="D709" s="10">
        <f>IFERROR(INDEX(Lotes!$E:$E,MATCH(1,(Lotes!$A:$A=A709)*(Lotes!$C:$C=C709),0)),"")</f>
        <v/>
      </c>
      <c r="E709" s="14">
        <f>IF(D709="","",D709-TODAY())</f>
        <v/>
      </c>
      <c r="F709">
        <f>IF(D709="","",IF(E709&lt;0,"VENCIDO",IF(E709&lt;=30,"VENCE EM &lt;= 30 DIAS",IF(E709&lt;=60,"ATENCAO (31-60 DIAS)","OK"))))</f>
        <v/>
      </c>
      <c r="G709" s="14">
        <f>SUMIFS(Lancamentos!$G:$G,Lancamentos!$C:$C,$A709,Lancamentos!$E:$E,$C709,Lancamentos!$B:$B,"ENTRADA")</f>
        <v/>
      </c>
      <c r="H709" s="14">
        <f>SUMIFS(Lancamentos!$G:$G,Lancamentos!$C:$C,$A709,Lancamentos!$E:$E,$C709,Lancamentos!$B:$B,"SAIDA_USO")</f>
        <v/>
      </c>
      <c r="I709" s="14">
        <f>SUMIFS(Lancamentos!$G:$G,Lancamentos!$C:$C,$A709,Lancamentos!$E:$E,$C709,Lancamentos!$B:$B,"SAIDA_DESCARTE")</f>
        <v/>
      </c>
      <c r="J709" s="14">
        <f>G709-H709-I709</f>
        <v/>
      </c>
      <c r="K709">
        <f>IF(A709="","",IF(J709&lt;=IFERROR(VLOOKUP(A709,Produtos!$A:$E,5,FALSE),0),"ABAIXO DO MINIMO","OK"))</f>
        <v/>
      </c>
    </row>
    <row r="710">
      <c r="B710">
        <f>IFERROR(VLOOKUP(A710,Produtos!A:B,2,FALSE),"")</f>
        <v/>
      </c>
      <c r="D710" s="10">
        <f>IFERROR(INDEX(Lotes!$E:$E,MATCH(1,(Lotes!$A:$A=A710)*(Lotes!$C:$C=C710),0)),"")</f>
        <v/>
      </c>
      <c r="E710" s="14">
        <f>IF(D710="","",D710-TODAY())</f>
        <v/>
      </c>
      <c r="F710">
        <f>IF(D710="","",IF(E710&lt;0,"VENCIDO",IF(E710&lt;=30,"VENCE EM &lt;= 30 DIAS",IF(E710&lt;=60,"ATENCAO (31-60 DIAS)","OK"))))</f>
        <v/>
      </c>
      <c r="G710" s="14">
        <f>SUMIFS(Lancamentos!$G:$G,Lancamentos!$C:$C,$A710,Lancamentos!$E:$E,$C710,Lancamentos!$B:$B,"ENTRADA")</f>
        <v/>
      </c>
      <c r="H710" s="14">
        <f>SUMIFS(Lancamentos!$G:$G,Lancamentos!$C:$C,$A710,Lancamentos!$E:$E,$C710,Lancamentos!$B:$B,"SAIDA_USO")</f>
        <v/>
      </c>
      <c r="I710" s="14">
        <f>SUMIFS(Lancamentos!$G:$G,Lancamentos!$C:$C,$A710,Lancamentos!$E:$E,$C710,Lancamentos!$B:$B,"SAIDA_DESCARTE")</f>
        <v/>
      </c>
      <c r="J710" s="14">
        <f>G710-H710-I710</f>
        <v/>
      </c>
      <c r="K710">
        <f>IF(A710="","",IF(J710&lt;=IFERROR(VLOOKUP(A710,Produtos!$A:$E,5,FALSE),0),"ABAIXO DO MINIMO","OK"))</f>
        <v/>
      </c>
    </row>
    <row r="711">
      <c r="B711">
        <f>IFERROR(VLOOKUP(A711,Produtos!A:B,2,FALSE),"")</f>
        <v/>
      </c>
      <c r="D711" s="10">
        <f>IFERROR(INDEX(Lotes!$E:$E,MATCH(1,(Lotes!$A:$A=A711)*(Lotes!$C:$C=C711),0)),"")</f>
        <v/>
      </c>
      <c r="E711" s="14">
        <f>IF(D711="","",D711-TODAY())</f>
        <v/>
      </c>
      <c r="F711">
        <f>IF(D711="","",IF(E711&lt;0,"VENCIDO",IF(E711&lt;=30,"VENCE EM &lt;= 30 DIAS",IF(E711&lt;=60,"ATENCAO (31-60 DIAS)","OK"))))</f>
        <v/>
      </c>
      <c r="G711" s="14">
        <f>SUMIFS(Lancamentos!$G:$G,Lancamentos!$C:$C,$A711,Lancamentos!$E:$E,$C711,Lancamentos!$B:$B,"ENTRADA")</f>
        <v/>
      </c>
      <c r="H711" s="14">
        <f>SUMIFS(Lancamentos!$G:$G,Lancamentos!$C:$C,$A711,Lancamentos!$E:$E,$C711,Lancamentos!$B:$B,"SAIDA_USO")</f>
        <v/>
      </c>
      <c r="I711" s="14">
        <f>SUMIFS(Lancamentos!$G:$G,Lancamentos!$C:$C,$A711,Lancamentos!$E:$E,$C711,Lancamentos!$B:$B,"SAIDA_DESCARTE")</f>
        <v/>
      </c>
      <c r="J711" s="14">
        <f>G711-H711-I711</f>
        <v/>
      </c>
      <c r="K711">
        <f>IF(A711="","",IF(J711&lt;=IFERROR(VLOOKUP(A711,Produtos!$A:$E,5,FALSE),0),"ABAIXO DO MINIMO","OK"))</f>
        <v/>
      </c>
    </row>
    <row r="712">
      <c r="B712">
        <f>IFERROR(VLOOKUP(A712,Produtos!A:B,2,FALSE),"")</f>
        <v/>
      </c>
      <c r="D712" s="10">
        <f>IFERROR(INDEX(Lotes!$E:$E,MATCH(1,(Lotes!$A:$A=A712)*(Lotes!$C:$C=C712),0)),"")</f>
        <v/>
      </c>
      <c r="E712" s="14">
        <f>IF(D712="","",D712-TODAY())</f>
        <v/>
      </c>
      <c r="F712">
        <f>IF(D712="","",IF(E712&lt;0,"VENCIDO",IF(E712&lt;=30,"VENCE EM &lt;= 30 DIAS",IF(E712&lt;=60,"ATENCAO (31-60 DIAS)","OK"))))</f>
        <v/>
      </c>
      <c r="G712" s="14">
        <f>SUMIFS(Lancamentos!$G:$G,Lancamentos!$C:$C,$A712,Lancamentos!$E:$E,$C712,Lancamentos!$B:$B,"ENTRADA")</f>
        <v/>
      </c>
      <c r="H712" s="14">
        <f>SUMIFS(Lancamentos!$G:$G,Lancamentos!$C:$C,$A712,Lancamentos!$E:$E,$C712,Lancamentos!$B:$B,"SAIDA_USO")</f>
        <v/>
      </c>
      <c r="I712" s="14">
        <f>SUMIFS(Lancamentos!$G:$G,Lancamentos!$C:$C,$A712,Lancamentos!$E:$E,$C712,Lancamentos!$B:$B,"SAIDA_DESCARTE")</f>
        <v/>
      </c>
      <c r="J712" s="14">
        <f>G712-H712-I712</f>
        <v/>
      </c>
      <c r="K712">
        <f>IF(A712="","",IF(J712&lt;=IFERROR(VLOOKUP(A712,Produtos!$A:$E,5,FALSE),0),"ABAIXO DO MINIMO","OK"))</f>
        <v/>
      </c>
    </row>
    <row r="713">
      <c r="B713">
        <f>IFERROR(VLOOKUP(A713,Produtos!A:B,2,FALSE),"")</f>
        <v/>
      </c>
      <c r="D713" s="10">
        <f>IFERROR(INDEX(Lotes!$E:$E,MATCH(1,(Lotes!$A:$A=A713)*(Lotes!$C:$C=C713),0)),"")</f>
        <v/>
      </c>
      <c r="E713" s="14">
        <f>IF(D713="","",D713-TODAY())</f>
        <v/>
      </c>
      <c r="F713">
        <f>IF(D713="","",IF(E713&lt;0,"VENCIDO",IF(E713&lt;=30,"VENCE EM &lt;= 30 DIAS",IF(E713&lt;=60,"ATENCAO (31-60 DIAS)","OK"))))</f>
        <v/>
      </c>
      <c r="G713" s="14">
        <f>SUMIFS(Lancamentos!$G:$G,Lancamentos!$C:$C,$A713,Lancamentos!$E:$E,$C713,Lancamentos!$B:$B,"ENTRADA")</f>
        <v/>
      </c>
      <c r="H713" s="14">
        <f>SUMIFS(Lancamentos!$G:$G,Lancamentos!$C:$C,$A713,Lancamentos!$E:$E,$C713,Lancamentos!$B:$B,"SAIDA_USO")</f>
        <v/>
      </c>
      <c r="I713" s="14">
        <f>SUMIFS(Lancamentos!$G:$G,Lancamentos!$C:$C,$A713,Lancamentos!$E:$E,$C713,Lancamentos!$B:$B,"SAIDA_DESCARTE")</f>
        <v/>
      </c>
      <c r="J713" s="14">
        <f>G713-H713-I713</f>
        <v/>
      </c>
      <c r="K713">
        <f>IF(A713="","",IF(J713&lt;=IFERROR(VLOOKUP(A713,Produtos!$A:$E,5,FALSE),0),"ABAIXO DO MINIMO","OK"))</f>
        <v/>
      </c>
    </row>
    <row r="714">
      <c r="B714">
        <f>IFERROR(VLOOKUP(A714,Produtos!A:B,2,FALSE),"")</f>
        <v/>
      </c>
      <c r="D714" s="10">
        <f>IFERROR(INDEX(Lotes!$E:$E,MATCH(1,(Lotes!$A:$A=A714)*(Lotes!$C:$C=C714),0)),"")</f>
        <v/>
      </c>
      <c r="E714" s="14">
        <f>IF(D714="","",D714-TODAY())</f>
        <v/>
      </c>
      <c r="F714">
        <f>IF(D714="","",IF(E714&lt;0,"VENCIDO",IF(E714&lt;=30,"VENCE EM &lt;= 30 DIAS",IF(E714&lt;=60,"ATENCAO (31-60 DIAS)","OK"))))</f>
        <v/>
      </c>
      <c r="G714" s="14">
        <f>SUMIFS(Lancamentos!$G:$G,Lancamentos!$C:$C,$A714,Lancamentos!$E:$E,$C714,Lancamentos!$B:$B,"ENTRADA")</f>
        <v/>
      </c>
      <c r="H714" s="14">
        <f>SUMIFS(Lancamentos!$G:$G,Lancamentos!$C:$C,$A714,Lancamentos!$E:$E,$C714,Lancamentos!$B:$B,"SAIDA_USO")</f>
        <v/>
      </c>
      <c r="I714" s="14">
        <f>SUMIFS(Lancamentos!$G:$G,Lancamentos!$C:$C,$A714,Lancamentos!$E:$E,$C714,Lancamentos!$B:$B,"SAIDA_DESCARTE")</f>
        <v/>
      </c>
      <c r="J714" s="14">
        <f>G714-H714-I714</f>
        <v/>
      </c>
      <c r="K714">
        <f>IF(A714="","",IF(J714&lt;=IFERROR(VLOOKUP(A714,Produtos!$A:$E,5,FALSE),0),"ABAIXO DO MINIMO","OK"))</f>
        <v/>
      </c>
    </row>
    <row r="715">
      <c r="B715">
        <f>IFERROR(VLOOKUP(A715,Produtos!A:B,2,FALSE),"")</f>
        <v/>
      </c>
      <c r="D715" s="10">
        <f>IFERROR(INDEX(Lotes!$E:$E,MATCH(1,(Lotes!$A:$A=A715)*(Lotes!$C:$C=C715),0)),"")</f>
        <v/>
      </c>
      <c r="E715" s="14">
        <f>IF(D715="","",D715-TODAY())</f>
        <v/>
      </c>
      <c r="F715">
        <f>IF(D715="","",IF(E715&lt;0,"VENCIDO",IF(E715&lt;=30,"VENCE EM &lt;= 30 DIAS",IF(E715&lt;=60,"ATENCAO (31-60 DIAS)","OK"))))</f>
        <v/>
      </c>
      <c r="G715" s="14">
        <f>SUMIFS(Lancamentos!$G:$G,Lancamentos!$C:$C,$A715,Lancamentos!$E:$E,$C715,Lancamentos!$B:$B,"ENTRADA")</f>
        <v/>
      </c>
      <c r="H715" s="14">
        <f>SUMIFS(Lancamentos!$G:$G,Lancamentos!$C:$C,$A715,Lancamentos!$E:$E,$C715,Lancamentos!$B:$B,"SAIDA_USO")</f>
        <v/>
      </c>
      <c r="I715" s="14">
        <f>SUMIFS(Lancamentos!$G:$G,Lancamentos!$C:$C,$A715,Lancamentos!$E:$E,$C715,Lancamentos!$B:$B,"SAIDA_DESCARTE")</f>
        <v/>
      </c>
      <c r="J715" s="14">
        <f>G715-H715-I715</f>
        <v/>
      </c>
      <c r="K715">
        <f>IF(A715="","",IF(J715&lt;=IFERROR(VLOOKUP(A715,Produtos!$A:$E,5,FALSE),0),"ABAIXO DO MINIMO","OK"))</f>
        <v/>
      </c>
    </row>
    <row r="716">
      <c r="B716">
        <f>IFERROR(VLOOKUP(A716,Produtos!A:B,2,FALSE),"")</f>
        <v/>
      </c>
      <c r="D716" s="10">
        <f>IFERROR(INDEX(Lotes!$E:$E,MATCH(1,(Lotes!$A:$A=A716)*(Lotes!$C:$C=C716),0)),"")</f>
        <v/>
      </c>
      <c r="E716" s="14">
        <f>IF(D716="","",D716-TODAY())</f>
        <v/>
      </c>
      <c r="F716">
        <f>IF(D716="","",IF(E716&lt;0,"VENCIDO",IF(E716&lt;=30,"VENCE EM &lt;= 30 DIAS",IF(E716&lt;=60,"ATENCAO (31-60 DIAS)","OK"))))</f>
        <v/>
      </c>
      <c r="G716" s="14">
        <f>SUMIFS(Lancamentos!$G:$G,Lancamentos!$C:$C,$A716,Lancamentos!$E:$E,$C716,Lancamentos!$B:$B,"ENTRADA")</f>
        <v/>
      </c>
      <c r="H716" s="14">
        <f>SUMIFS(Lancamentos!$G:$G,Lancamentos!$C:$C,$A716,Lancamentos!$E:$E,$C716,Lancamentos!$B:$B,"SAIDA_USO")</f>
        <v/>
      </c>
      <c r="I716" s="14">
        <f>SUMIFS(Lancamentos!$G:$G,Lancamentos!$C:$C,$A716,Lancamentos!$E:$E,$C716,Lancamentos!$B:$B,"SAIDA_DESCARTE")</f>
        <v/>
      </c>
      <c r="J716" s="14">
        <f>G716-H716-I716</f>
        <v/>
      </c>
      <c r="K716">
        <f>IF(A716="","",IF(J716&lt;=IFERROR(VLOOKUP(A716,Produtos!$A:$E,5,FALSE),0),"ABAIXO DO MINIMO","OK"))</f>
        <v/>
      </c>
    </row>
    <row r="717">
      <c r="B717">
        <f>IFERROR(VLOOKUP(A717,Produtos!A:B,2,FALSE),"")</f>
        <v/>
      </c>
      <c r="D717" s="10">
        <f>IFERROR(INDEX(Lotes!$E:$E,MATCH(1,(Lotes!$A:$A=A717)*(Lotes!$C:$C=C717),0)),"")</f>
        <v/>
      </c>
      <c r="E717" s="14">
        <f>IF(D717="","",D717-TODAY())</f>
        <v/>
      </c>
      <c r="F717">
        <f>IF(D717="","",IF(E717&lt;0,"VENCIDO",IF(E717&lt;=30,"VENCE EM &lt;= 30 DIAS",IF(E717&lt;=60,"ATENCAO (31-60 DIAS)","OK"))))</f>
        <v/>
      </c>
      <c r="G717" s="14">
        <f>SUMIFS(Lancamentos!$G:$G,Lancamentos!$C:$C,$A717,Lancamentos!$E:$E,$C717,Lancamentos!$B:$B,"ENTRADA")</f>
        <v/>
      </c>
      <c r="H717" s="14">
        <f>SUMIFS(Lancamentos!$G:$G,Lancamentos!$C:$C,$A717,Lancamentos!$E:$E,$C717,Lancamentos!$B:$B,"SAIDA_USO")</f>
        <v/>
      </c>
      <c r="I717" s="14">
        <f>SUMIFS(Lancamentos!$G:$G,Lancamentos!$C:$C,$A717,Lancamentos!$E:$E,$C717,Lancamentos!$B:$B,"SAIDA_DESCARTE")</f>
        <v/>
      </c>
      <c r="J717" s="14">
        <f>G717-H717-I717</f>
        <v/>
      </c>
      <c r="K717">
        <f>IF(A717="","",IF(J717&lt;=IFERROR(VLOOKUP(A717,Produtos!$A:$E,5,FALSE),0),"ABAIXO DO MINIMO","OK"))</f>
        <v/>
      </c>
    </row>
    <row r="718">
      <c r="B718">
        <f>IFERROR(VLOOKUP(A718,Produtos!A:B,2,FALSE),"")</f>
        <v/>
      </c>
      <c r="D718" s="10">
        <f>IFERROR(INDEX(Lotes!$E:$E,MATCH(1,(Lotes!$A:$A=A718)*(Lotes!$C:$C=C718),0)),"")</f>
        <v/>
      </c>
      <c r="E718" s="14">
        <f>IF(D718="","",D718-TODAY())</f>
        <v/>
      </c>
      <c r="F718">
        <f>IF(D718="","",IF(E718&lt;0,"VENCIDO",IF(E718&lt;=30,"VENCE EM &lt;= 30 DIAS",IF(E718&lt;=60,"ATENCAO (31-60 DIAS)","OK"))))</f>
        <v/>
      </c>
      <c r="G718" s="14">
        <f>SUMIFS(Lancamentos!$G:$G,Lancamentos!$C:$C,$A718,Lancamentos!$E:$E,$C718,Lancamentos!$B:$B,"ENTRADA")</f>
        <v/>
      </c>
      <c r="H718" s="14">
        <f>SUMIFS(Lancamentos!$G:$G,Lancamentos!$C:$C,$A718,Lancamentos!$E:$E,$C718,Lancamentos!$B:$B,"SAIDA_USO")</f>
        <v/>
      </c>
      <c r="I718" s="14">
        <f>SUMIFS(Lancamentos!$G:$G,Lancamentos!$C:$C,$A718,Lancamentos!$E:$E,$C718,Lancamentos!$B:$B,"SAIDA_DESCARTE")</f>
        <v/>
      </c>
      <c r="J718" s="14">
        <f>G718-H718-I718</f>
        <v/>
      </c>
      <c r="K718">
        <f>IF(A718="","",IF(J718&lt;=IFERROR(VLOOKUP(A718,Produtos!$A:$E,5,FALSE),0),"ABAIXO DO MINIMO","OK"))</f>
        <v/>
      </c>
    </row>
    <row r="719">
      <c r="B719">
        <f>IFERROR(VLOOKUP(A719,Produtos!A:B,2,FALSE),"")</f>
        <v/>
      </c>
      <c r="D719" s="10">
        <f>IFERROR(INDEX(Lotes!$E:$E,MATCH(1,(Lotes!$A:$A=A719)*(Lotes!$C:$C=C719),0)),"")</f>
        <v/>
      </c>
      <c r="E719" s="14">
        <f>IF(D719="","",D719-TODAY())</f>
        <v/>
      </c>
      <c r="F719">
        <f>IF(D719="","",IF(E719&lt;0,"VENCIDO",IF(E719&lt;=30,"VENCE EM &lt;= 30 DIAS",IF(E719&lt;=60,"ATENCAO (31-60 DIAS)","OK"))))</f>
        <v/>
      </c>
      <c r="G719" s="14">
        <f>SUMIFS(Lancamentos!$G:$G,Lancamentos!$C:$C,$A719,Lancamentos!$E:$E,$C719,Lancamentos!$B:$B,"ENTRADA")</f>
        <v/>
      </c>
      <c r="H719" s="14">
        <f>SUMIFS(Lancamentos!$G:$G,Lancamentos!$C:$C,$A719,Lancamentos!$E:$E,$C719,Lancamentos!$B:$B,"SAIDA_USO")</f>
        <v/>
      </c>
      <c r="I719" s="14">
        <f>SUMIFS(Lancamentos!$G:$G,Lancamentos!$C:$C,$A719,Lancamentos!$E:$E,$C719,Lancamentos!$B:$B,"SAIDA_DESCARTE")</f>
        <v/>
      </c>
      <c r="J719" s="14">
        <f>G719-H719-I719</f>
        <v/>
      </c>
      <c r="K719">
        <f>IF(A719="","",IF(J719&lt;=IFERROR(VLOOKUP(A719,Produtos!$A:$E,5,FALSE),0),"ABAIXO DO MINIMO","OK"))</f>
        <v/>
      </c>
    </row>
    <row r="720">
      <c r="B720">
        <f>IFERROR(VLOOKUP(A720,Produtos!A:B,2,FALSE),"")</f>
        <v/>
      </c>
      <c r="D720" s="10">
        <f>IFERROR(INDEX(Lotes!$E:$E,MATCH(1,(Lotes!$A:$A=A720)*(Lotes!$C:$C=C720),0)),"")</f>
        <v/>
      </c>
      <c r="E720" s="14">
        <f>IF(D720="","",D720-TODAY())</f>
        <v/>
      </c>
      <c r="F720">
        <f>IF(D720="","",IF(E720&lt;0,"VENCIDO",IF(E720&lt;=30,"VENCE EM &lt;= 30 DIAS",IF(E720&lt;=60,"ATENCAO (31-60 DIAS)","OK"))))</f>
        <v/>
      </c>
      <c r="G720" s="14">
        <f>SUMIFS(Lancamentos!$G:$G,Lancamentos!$C:$C,$A720,Lancamentos!$E:$E,$C720,Lancamentos!$B:$B,"ENTRADA")</f>
        <v/>
      </c>
      <c r="H720" s="14">
        <f>SUMIFS(Lancamentos!$G:$G,Lancamentos!$C:$C,$A720,Lancamentos!$E:$E,$C720,Lancamentos!$B:$B,"SAIDA_USO")</f>
        <v/>
      </c>
      <c r="I720" s="14">
        <f>SUMIFS(Lancamentos!$G:$G,Lancamentos!$C:$C,$A720,Lancamentos!$E:$E,$C720,Lancamentos!$B:$B,"SAIDA_DESCARTE")</f>
        <v/>
      </c>
      <c r="J720" s="14">
        <f>G720-H720-I720</f>
        <v/>
      </c>
      <c r="K720">
        <f>IF(A720="","",IF(J720&lt;=IFERROR(VLOOKUP(A720,Produtos!$A:$E,5,FALSE),0),"ABAIXO DO MINIMO","OK"))</f>
        <v/>
      </c>
    </row>
    <row r="721">
      <c r="B721">
        <f>IFERROR(VLOOKUP(A721,Produtos!A:B,2,FALSE),"")</f>
        <v/>
      </c>
      <c r="D721" s="10">
        <f>IFERROR(INDEX(Lotes!$E:$E,MATCH(1,(Lotes!$A:$A=A721)*(Lotes!$C:$C=C721),0)),"")</f>
        <v/>
      </c>
      <c r="E721" s="14">
        <f>IF(D721="","",D721-TODAY())</f>
        <v/>
      </c>
      <c r="F721">
        <f>IF(D721="","",IF(E721&lt;0,"VENCIDO",IF(E721&lt;=30,"VENCE EM &lt;= 30 DIAS",IF(E721&lt;=60,"ATENCAO (31-60 DIAS)","OK"))))</f>
        <v/>
      </c>
      <c r="G721" s="14">
        <f>SUMIFS(Lancamentos!$G:$G,Lancamentos!$C:$C,$A721,Lancamentos!$E:$E,$C721,Lancamentos!$B:$B,"ENTRADA")</f>
        <v/>
      </c>
      <c r="H721" s="14">
        <f>SUMIFS(Lancamentos!$G:$G,Lancamentos!$C:$C,$A721,Lancamentos!$E:$E,$C721,Lancamentos!$B:$B,"SAIDA_USO")</f>
        <v/>
      </c>
      <c r="I721" s="14">
        <f>SUMIFS(Lancamentos!$G:$G,Lancamentos!$C:$C,$A721,Lancamentos!$E:$E,$C721,Lancamentos!$B:$B,"SAIDA_DESCARTE")</f>
        <v/>
      </c>
      <c r="J721" s="14">
        <f>G721-H721-I721</f>
        <v/>
      </c>
      <c r="K721">
        <f>IF(A721="","",IF(J721&lt;=IFERROR(VLOOKUP(A721,Produtos!$A:$E,5,FALSE),0),"ABAIXO DO MINIMO","OK"))</f>
        <v/>
      </c>
    </row>
    <row r="722">
      <c r="B722">
        <f>IFERROR(VLOOKUP(A722,Produtos!A:B,2,FALSE),"")</f>
        <v/>
      </c>
      <c r="D722" s="10">
        <f>IFERROR(INDEX(Lotes!$E:$E,MATCH(1,(Lotes!$A:$A=A722)*(Lotes!$C:$C=C722),0)),"")</f>
        <v/>
      </c>
      <c r="E722" s="14">
        <f>IF(D722="","",D722-TODAY())</f>
        <v/>
      </c>
      <c r="F722">
        <f>IF(D722="","",IF(E722&lt;0,"VENCIDO",IF(E722&lt;=30,"VENCE EM &lt;= 30 DIAS",IF(E722&lt;=60,"ATENCAO (31-60 DIAS)","OK"))))</f>
        <v/>
      </c>
      <c r="G722" s="14">
        <f>SUMIFS(Lancamentos!$G:$G,Lancamentos!$C:$C,$A722,Lancamentos!$E:$E,$C722,Lancamentos!$B:$B,"ENTRADA")</f>
        <v/>
      </c>
      <c r="H722" s="14">
        <f>SUMIFS(Lancamentos!$G:$G,Lancamentos!$C:$C,$A722,Lancamentos!$E:$E,$C722,Lancamentos!$B:$B,"SAIDA_USO")</f>
        <v/>
      </c>
      <c r="I722" s="14">
        <f>SUMIFS(Lancamentos!$G:$G,Lancamentos!$C:$C,$A722,Lancamentos!$E:$E,$C722,Lancamentos!$B:$B,"SAIDA_DESCARTE")</f>
        <v/>
      </c>
      <c r="J722" s="14">
        <f>G722-H722-I722</f>
        <v/>
      </c>
      <c r="K722">
        <f>IF(A722="","",IF(J722&lt;=IFERROR(VLOOKUP(A722,Produtos!$A:$E,5,FALSE),0),"ABAIXO DO MINIMO","OK"))</f>
        <v/>
      </c>
    </row>
    <row r="723">
      <c r="B723">
        <f>IFERROR(VLOOKUP(A723,Produtos!A:B,2,FALSE),"")</f>
        <v/>
      </c>
      <c r="D723" s="10">
        <f>IFERROR(INDEX(Lotes!$E:$E,MATCH(1,(Lotes!$A:$A=A723)*(Lotes!$C:$C=C723),0)),"")</f>
        <v/>
      </c>
      <c r="E723" s="14">
        <f>IF(D723="","",D723-TODAY())</f>
        <v/>
      </c>
      <c r="F723">
        <f>IF(D723="","",IF(E723&lt;0,"VENCIDO",IF(E723&lt;=30,"VENCE EM &lt;= 30 DIAS",IF(E723&lt;=60,"ATENCAO (31-60 DIAS)","OK"))))</f>
        <v/>
      </c>
      <c r="G723" s="14">
        <f>SUMIFS(Lancamentos!$G:$G,Lancamentos!$C:$C,$A723,Lancamentos!$E:$E,$C723,Lancamentos!$B:$B,"ENTRADA")</f>
        <v/>
      </c>
      <c r="H723" s="14">
        <f>SUMIFS(Lancamentos!$G:$G,Lancamentos!$C:$C,$A723,Lancamentos!$E:$E,$C723,Lancamentos!$B:$B,"SAIDA_USO")</f>
        <v/>
      </c>
      <c r="I723" s="14">
        <f>SUMIFS(Lancamentos!$G:$G,Lancamentos!$C:$C,$A723,Lancamentos!$E:$E,$C723,Lancamentos!$B:$B,"SAIDA_DESCARTE")</f>
        <v/>
      </c>
      <c r="J723" s="14">
        <f>G723-H723-I723</f>
        <v/>
      </c>
      <c r="K723">
        <f>IF(A723="","",IF(J723&lt;=IFERROR(VLOOKUP(A723,Produtos!$A:$E,5,FALSE),0),"ABAIXO DO MINIMO","OK"))</f>
        <v/>
      </c>
    </row>
    <row r="724">
      <c r="B724">
        <f>IFERROR(VLOOKUP(A724,Produtos!A:B,2,FALSE),"")</f>
        <v/>
      </c>
      <c r="D724" s="10">
        <f>IFERROR(INDEX(Lotes!$E:$E,MATCH(1,(Lotes!$A:$A=A724)*(Lotes!$C:$C=C724),0)),"")</f>
        <v/>
      </c>
      <c r="E724" s="14">
        <f>IF(D724="","",D724-TODAY())</f>
        <v/>
      </c>
      <c r="F724">
        <f>IF(D724="","",IF(E724&lt;0,"VENCIDO",IF(E724&lt;=30,"VENCE EM &lt;= 30 DIAS",IF(E724&lt;=60,"ATENCAO (31-60 DIAS)","OK"))))</f>
        <v/>
      </c>
      <c r="G724" s="14">
        <f>SUMIFS(Lancamentos!$G:$G,Lancamentos!$C:$C,$A724,Lancamentos!$E:$E,$C724,Lancamentos!$B:$B,"ENTRADA")</f>
        <v/>
      </c>
      <c r="H724" s="14">
        <f>SUMIFS(Lancamentos!$G:$G,Lancamentos!$C:$C,$A724,Lancamentos!$E:$E,$C724,Lancamentos!$B:$B,"SAIDA_USO")</f>
        <v/>
      </c>
      <c r="I724" s="14">
        <f>SUMIFS(Lancamentos!$G:$G,Lancamentos!$C:$C,$A724,Lancamentos!$E:$E,$C724,Lancamentos!$B:$B,"SAIDA_DESCARTE")</f>
        <v/>
      </c>
      <c r="J724" s="14">
        <f>G724-H724-I724</f>
        <v/>
      </c>
      <c r="K724">
        <f>IF(A724="","",IF(J724&lt;=IFERROR(VLOOKUP(A724,Produtos!$A:$E,5,FALSE),0),"ABAIXO DO MINIMO","OK"))</f>
        <v/>
      </c>
    </row>
    <row r="725">
      <c r="B725">
        <f>IFERROR(VLOOKUP(A725,Produtos!A:B,2,FALSE),"")</f>
        <v/>
      </c>
      <c r="D725" s="10">
        <f>IFERROR(INDEX(Lotes!$E:$E,MATCH(1,(Lotes!$A:$A=A725)*(Lotes!$C:$C=C725),0)),"")</f>
        <v/>
      </c>
      <c r="E725" s="14">
        <f>IF(D725="","",D725-TODAY())</f>
        <v/>
      </c>
      <c r="F725">
        <f>IF(D725="","",IF(E725&lt;0,"VENCIDO",IF(E725&lt;=30,"VENCE EM &lt;= 30 DIAS",IF(E725&lt;=60,"ATENCAO (31-60 DIAS)","OK"))))</f>
        <v/>
      </c>
      <c r="G725" s="14">
        <f>SUMIFS(Lancamentos!$G:$G,Lancamentos!$C:$C,$A725,Lancamentos!$E:$E,$C725,Lancamentos!$B:$B,"ENTRADA")</f>
        <v/>
      </c>
      <c r="H725" s="14">
        <f>SUMIFS(Lancamentos!$G:$G,Lancamentos!$C:$C,$A725,Lancamentos!$E:$E,$C725,Lancamentos!$B:$B,"SAIDA_USO")</f>
        <v/>
      </c>
      <c r="I725" s="14">
        <f>SUMIFS(Lancamentos!$G:$G,Lancamentos!$C:$C,$A725,Lancamentos!$E:$E,$C725,Lancamentos!$B:$B,"SAIDA_DESCARTE")</f>
        <v/>
      </c>
      <c r="J725" s="14">
        <f>G725-H725-I725</f>
        <v/>
      </c>
      <c r="K725">
        <f>IF(A725="","",IF(J725&lt;=IFERROR(VLOOKUP(A725,Produtos!$A:$E,5,FALSE),0),"ABAIXO DO MINIMO","OK"))</f>
        <v/>
      </c>
    </row>
    <row r="726">
      <c r="B726">
        <f>IFERROR(VLOOKUP(A726,Produtos!A:B,2,FALSE),"")</f>
        <v/>
      </c>
      <c r="D726" s="10">
        <f>IFERROR(INDEX(Lotes!$E:$E,MATCH(1,(Lotes!$A:$A=A726)*(Lotes!$C:$C=C726),0)),"")</f>
        <v/>
      </c>
      <c r="E726" s="14">
        <f>IF(D726="","",D726-TODAY())</f>
        <v/>
      </c>
      <c r="F726">
        <f>IF(D726="","",IF(E726&lt;0,"VENCIDO",IF(E726&lt;=30,"VENCE EM &lt;= 30 DIAS",IF(E726&lt;=60,"ATENCAO (31-60 DIAS)","OK"))))</f>
        <v/>
      </c>
      <c r="G726" s="14">
        <f>SUMIFS(Lancamentos!$G:$G,Lancamentos!$C:$C,$A726,Lancamentos!$E:$E,$C726,Lancamentos!$B:$B,"ENTRADA")</f>
        <v/>
      </c>
      <c r="H726" s="14">
        <f>SUMIFS(Lancamentos!$G:$G,Lancamentos!$C:$C,$A726,Lancamentos!$E:$E,$C726,Lancamentos!$B:$B,"SAIDA_USO")</f>
        <v/>
      </c>
      <c r="I726" s="14">
        <f>SUMIFS(Lancamentos!$G:$G,Lancamentos!$C:$C,$A726,Lancamentos!$E:$E,$C726,Lancamentos!$B:$B,"SAIDA_DESCARTE")</f>
        <v/>
      </c>
      <c r="J726" s="14">
        <f>G726-H726-I726</f>
        <v/>
      </c>
      <c r="K726">
        <f>IF(A726="","",IF(J726&lt;=IFERROR(VLOOKUP(A726,Produtos!$A:$E,5,FALSE),0),"ABAIXO DO MINIMO","OK"))</f>
        <v/>
      </c>
    </row>
    <row r="727">
      <c r="B727">
        <f>IFERROR(VLOOKUP(A727,Produtos!A:B,2,FALSE),"")</f>
        <v/>
      </c>
      <c r="D727" s="10">
        <f>IFERROR(INDEX(Lotes!$E:$E,MATCH(1,(Lotes!$A:$A=A727)*(Lotes!$C:$C=C727),0)),"")</f>
        <v/>
      </c>
      <c r="E727" s="14">
        <f>IF(D727="","",D727-TODAY())</f>
        <v/>
      </c>
      <c r="F727">
        <f>IF(D727="","",IF(E727&lt;0,"VENCIDO",IF(E727&lt;=30,"VENCE EM &lt;= 30 DIAS",IF(E727&lt;=60,"ATENCAO (31-60 DIAS)","OK"))))</f>
        <v/>
      </c>
      <c r="G727" s="14">
        <f>SUMIFS(Lancamentos!$G:$G,Lancamentos!$C:$C,$A727,Lancamentos!$E:$E,$C727,Lancamentos!$B:$B,"ENTRADA")</f>
        <v/>
      </c>
      <c r="H727" s="14">
        <f>SUMIFS(Lancamentos!$G:$G,Lancamentos!$C:$C,$A727,Lancamentos!$E:$E,$C727,Lancamentos!$B:$B,"SAIDA_USO")</f>
        <v/>
      </c>
      <c r="I727" s="14">
        <f>SUMIFS(Lancamentos!$G:$G,Lancamentos!$C:$C,$A727,Lancamentos!$E:$E,$C727,Lancamentos!$B:$B,"SAIDA_DESCARTE")</f>
        <v/>
      </c>
      <c r="J727" s="14">
        <f>G727-H727-I727</f>
        <v/>
      </c>
      <c r="K727">
        <f>IF(A727="","",IF(J727&lt;=IFERROR(VLOOKUP(A727,Produtos!$A:$E,5,FALSE),0),"ABAIXO DO MINIMO","OK"))</f>
        <v/>
      </c>
    </row>
    <row r="728">
      <c r="B728">
        <f>IFERROR(VLOOKUP(A728,Produtos!A:B,2,FALSE),"")</f>
        <v/>
      </c>
      <c r="D728" s="10">
        <f>IFERROR(INDEX(Lotes!$E:$E,MATCH(1,(Lotes!$A:$A=A728)*(Lotes!$C:$C=C728),0)),"")</f>
        <v/>
      </c>
      <c r="E728" s="14">
        <f>IF(D728="","",D728-TODAY())</f>
        <v/>
      </c>
      <c r="F728">
        <f>IF(D728="","",IF(E728&lt;0,"VENCIDO",IF(E728&lt;=30,"VENCE EM &lt;= 30 DIAS",IF(E728&lt;=60,"ATENCAO (31-60 DIAS)","OK"))))</f>
        <v/>
      </c>
      <c r="G728" s="14">
        <f>SUMIFS(Lancamentos!$G:$G,Lancamentos!$C:$C,$A728,Lancamentos!$E:$E,$C728,Lancamentos!$B:$B,"ENTRADA")</f>
        <v/>
      </c>
      <c r="H728" s="14">
        <f>SUMIFS(Lancamentos!$G:$G,Lancamentos!$C:$C,$A728,Lancamentos!$E:$E,$C728,Lancamentos!$B:$B,"SAIDA_USO")</f>
        <v/>
      </c>
      <c r="I728" s="14">
        <f>SUMIFS(Lancamentos!$G:$G,Lancamentos!$C:$C,$A728,Lancamentos!$E:$E,$C728,Lancamentos!$B:$B,"SAIDA_DESCARTE")</f>
        <v/>
      </c>
      <c r="J728" s="14">
        <f>G728-H728-I728</f>
        <v/>
      </c>
      <c r="K728">
        <f>IF(A728="","",IF(J728&lt;=IFERROR(VLOOKUP(A728,Produtos!$A:$E,5,FALSE),0),"ABAIXO DO MINIMO","OK"))</f>
        <v/>
      </c>
    </row>
    <row r="729">
      <c r="B729">
        <f>IFERROR(VLOOKUP(A729,Produtos!A:B,2,FALSE),"")</f>
        <v/>
      </c>
      <c r="D729" s="10">
        <f>IFERROR(INDEX(Lotes!$E:$E,MATCH(1,(Lotes!$A:$A=A729)*(Lotes!$C:$C=C729),0)),"")</f>
        <v/>
      </c>
      <c r="E729" s="14">
        <f>IF(D729="","",D729-TODAY())</f>
        <v/>
      </c>
      <c r="F729">
        <f>IF(D729="","",IF(E729&lt;0,"VENCIDO",IF(E729&lt;=30,"VENCE EM &lt;= 30 DIAS",IF(E729&lt;=60,"ATENCAO (31-60 DIAS)","OK"))))</f>
        <v/>
      </c>
      <c r="G729" s="14">
        <f>SUMIFS(Lancamentos!$G:$G,Lancamentos!$C:$C,$A729,Lancamentos!$E:$E,$C729,Lancamentos!$B:$B,"ENTRADA")</f>
        <v/>
      </c>
      <c r="H729" s="14">
        <f>SUMIFS(Lancamentos!$G:$G,Lancamentos!$C:$C,$A729,Lancamentos!$E:$E,$C729,Lancamentos!$B:$B,"SAIDA_USO")</f>
        <v/>
      </c>
      <c r="I729" s="14">
        <f>SUMIFS(Lancamentos!$G:$G,Lancamentos!$C:$C,$A729,Lancamentos!$E:$E,$C729,Lancamentos!$B:$B,"SAIDA_DESCARTE")</f>
        <v/>
      </c>
      <c r="J729" s="14">
        <f>G729-H729-I729</f>
        <v/>
      </c>
      <c r="K729">
        <f>IF(A729="","",IF(J729&lt;=IFERROR(VLOOKUP(A729,Produtos!$A:$E,5,FALSE),0),"ABAIXO DO MINIMO","OK"))</f>
        <v/>
      </c>
    </row>
    <row r="730">
      <c r="B730">
        <f>IFERROR(VLOOKUP(A730,Produtos!A:B,2,FALSE),"")</f>
        <v/>
      </c>
      <c r="D730" s="10">
        <f>IFERROR(INDEX(Lotes!$E:$E,MATCH(1,(Lotes!$A:$A=A730)*(Lotes!$C:$C=C730),0)),"")</f>
        <v/>
      </c>
      <c r="E730" s="14">
        <f>IF(D730="","",D730-TODAY())</f>
        <v/>
      </c>
      <c r="F730">
        <f>IF(D730="","",IF(E730&lt;0,"VENCIDO",IF(E730&lt;=30,"VENCE EM &lt;= 30 DIAS",IF(E730&lt;=60,"ATENCAO (31-60 DIAS)","OK"))))</f>
        <v/>
      </c>
      <c r="G730" s="14">
        <f>SUMIFS(Lancamentos!$G:$G,Lancamentos!$C:$C,$A730,Lancamentos!$E:$E,$C730,Lancamentos!$B:$B,"ENTRADA")</f>
        <v/>
      </c>
      <c r="H730" s="14">
        <f>SUMIFS(Lancamentos!$G:$G,Lancamentos!$C:$C,$A730,Lancamentos!$E:$E,$C730,Lancamentos!$B:$B,"SAIDA_USO")</f>
        <v/>
      </c>
      <c r="I730" s="14">
        <f>SUMIFS(Lancamentos!$G:$G,Lancamentos!$C:$C,$A730,Lancamentos!$E:$E,$C730,Lancamentos!$B:$B,"SAIDA_DESCARTE")</f>
        <v/>
      </c>
      <c r="J730" s="14">
        <f>G730-H730-I730</f>
        <v/>
      </c>
      <c r="K730">
        <f>IF(A730="","",IF(J730&lt;=IFERROR(VLOOKUP(A730,Produtos!$A:$E,5,FALSE),0),"ABAIXO DO MINIMO","OK"))</f>
        <v/>
      </c>
    </row>
    <row r="731">
      <c r="B731">
        <f>IFERROR(VLOOKUP(A731,Produtos!A:B,2,FALSE),"")</f>
        <v/>
      </c>
      <c r="D731" s="10">
        <f>IFERROR(INDEX(Lotes!$E:$E,MATCH(1,(Lotes!$A:$A=A731)*(Lotes!$C:$C=C731),0)),"")</f>
        <v/>
      </c>
      <c r="E731" s="14">
        <f>IF(D731="","",D731-TODAY())</f>
        <v/>
      </c>
      <c r="F731">
        <f>IF(D731="","",IF(E731&lt;0,"VENCIDO",IF(E731&lt;=30,"VENCE EM &lt;= 30 DIAS",IF(E731&lt;=60,"ATENCAO (31-60 DIAS)","OK"))))</f>
        <v/>
      </c>
      <c r="G731" s="14">
        <f>SUMIFS(Lancamentos!$G:$G,Lancamentos!$C:$C,$A731,Lancamentos!$E:$E,$C731,Lancamentos!$B:$B,"ENTRADA")</f>
        <v/>
      </c>
      <c r="H731" s="14">
        <f>SUMIFS(Lancamentos!$G:$G,Lancamentos!$C:$C,$A731,Lancamentos!$E:$E,$C731,Lancamentos!$B:$B,"SAIDA_USO")</f>
        <v/>
      </c>
      <c r="I731" s="14">
        <f>SUMIFS(Lancamentos!$G:$G,Lancamentos!$C:$C,$A731,Lancamentos!$E:$E,$C731,Lancamentos!$B:$B,"SAIDA_DESCARTE")</f>
        <v/>
      </c>
      <c r="J731" s="14">
        <f>G731-H731-I731</f>
        <v/>
      </c>
      <c r="K731">
        <f>IF(A731="","",IF(J731&lt;=IFERROR(VLOOKUP(A731,Produtos!$A:$E,5,FALSE),0),"ABAIXO DO MINIMO","OK"))</f>
        <v/>
      </c>
    </row>
    <row r="732">
      <c r="B732">
        <f>IFERROR(VLOOKUP(A732,Produtos!A:B,2,FALSE),"")</f>
        <v/>
      </c>
      <c r="D732" s="10">
        <f>IFERROR(INDEX(Lotes!$E:$E,MATCH(1,(Lotes!$A:$A=A732)*(Lotes!$C:$C=C732),0)),"")</f>
        <v/>
      </c>
      <c r="E732" s="14">
        <f>IF(D732="","",D732-TODAY())</f>
        <v/>
      </c>
      <c r="F732">
        <f>IF(D732="","",IF(E732&lt;0,"VENCIDO",IF(E732&lt;=30,"VENCE EM &lt;= 30 DIAS",IF(E732&lt;=60,"ATENCAO (31-60 DIAS)","OK"))))</f>
        <v/>
      </c>
      <c r="G732" s="14">
        <f>SUMIFS(Lancamentos!$G:$G,Lancamentos!$C:$C,$A732,Lancamentos!$E:$E,$C732,Lancamentos!$B:$B,"ENTRADA")</f>
        <v/>
      </c>
      <c r="H732" s="14">
        <f>SUMIFS(Lancamentos!$G:$G,Lancamentos!$C:$C,$A732,Lancamentos!$E:$E,$C732,Lancamentos!$B:$B,"SAIDA_USO")</f>
        <v/>
      </c>
      <c r="I732" s="14">
        <f>SUMIFS(Lancamentos!$G:$G,Lancamentos!$C:$C,$A732,Lancamentos!$E:$E,$C732,Lancamentos!$B:$B,"SAIDA_DESCARTE")</f>
        <v/>
      </c>
      <c r="J732" s="14">
        <f>G732-H732-I732</f>
        <v/>
      </c>
      <c r="K732">
        <f>IF(A732="","",IF(J732&lt;=IFERROR(VLOOKUP(A732,Produtos!$A:$E,5,FALSE),0),"ABAIXO DO MINIMO","OK"))</f>
        <v/>
      </c>
    </row>
    <row r="733">
      <c r="B733">
        <f>IFERROR(VLOOKUP(A733,Produtos!A:B,2,FALSE),"")</f>
        <v/>
      </c>
      <c r="D733" s="10">
        <f>IFERROR(INDEX(Lotes!$E:$E,MATCH(1,(Lotes!$A:$A=A733)*(Lotes!$C:$C=C733),0)),"")</f>
        <v/>
      </c>
      <c r="E733" s="14">
        <f>IF(D733="","",D733-TODAY())</f>
        <v/>
      </c>
      <c r="F733">
        <f>IF(D733="","",IF(E733&lt;0,"VENCIDO",IF(E733&lt;=30,"VENCE EM &lt;= 30 DIAS",IF(E733&lt;=60,"ATENCAO (31-60 DIAS)","OK"))))</f>
        <v/>
      </c>
      <c r="G733" s="14">
        <f>SUMIFS(Lancamentos!$G:$G,Lancamentos!$C:$C,$A733,Lancamentos!$E:$E,$C733,Lancamentos!$B:$B,"ENTRADA")</f>
        <v/>
      </c>
      <c r="H733" s="14">
        <f>SUMIFS(Lancamentos!$G:$G,Lancamentos!$C:$C,$A733,Lancamentos!$E:$E,$C733,Lancamentos!$B:$B,"SAIDA_USO")</f>
        <v/>
      </c>
      <c r="I733" s="14">
        <f>SUMIFS(Lancamentos!$G:$G,Lancamentos!$C:$C,$A733,Lancamentos!$E:$E,$C733,Lancamentos!$B:$B,"SAIDA_DESCARTE")</f>
        <v/>
      </c>
      <c r="J733" s="14">
        <f>G733-H733-I733</f>
        <v/>
      </c>
      <c r="K733">
        <f>IF(A733="","",IF(J733&lt;=IFERROR(VLOOKUP(A733,Produtos!$A:$E,5,FALSE),0),"ABAIXO DO MINIMO","OK"))</f>
        <v/>
      </c>
    </row>
    <row r="734">
      <c r="B734">
        <f>IFERROR(VLOOKUP(A734,Produtos!A:B,2,FALSE),"")</f>
        <v/>
      </c>
      <c r="D734" s="10">
        <f>IFERROR(INDEX(Lotes!$E:$E,MATCH(1,(Lotes!$A:$A=A734)*(Lotes!$C:$C=C734),0)),"")</f>
        <v/>
      </c>
      <c r="E734" s="14">
        <f>IF(D734="","",D734-TODAY())</f>
        <v/>
      </c>
      <c r="F734">
        <f>IF(D734="","",IF(E734&lt;0,"VENCIDO",IF(E734&lt;=30,"VENCE EM &lt;= 30 DIAS",IF(E734&lt;=60,"ATENCAO (31-60 DIAS)","OK"))))</f>
        <v/>
      </c>
      <c r="G734" s="14">
        <f>SUMIFS(Lancamentos!$G:$G,Lancamentos!$C:$C,$A734,Lancamentos!$E:$E,$C734,Lancamentos!$B:$B,"ENTRADA")</f>
        <v/>
      </c>
      <c r="H734" s="14">
        <f>SUMIFS(Lancamentos!$G:$G,Lancamentos!$C:$C,$A734,Lancamentos!$E:$E,$C734,Lancamentos!$B:$B,"SAIDA_USO")</f>
        <v/>
      </c>
      <c r="I734" s="14">
        <f>SUMIFS(Lancamentos!$G:$G,Lancamentos!$C:$C,$A734,Lancamentos!$E:$E,$C734,Lancamentos!$B:$B,"SAIDA_DESCARTE")</f>
        <v/>
      </c>
      <c r="J734" s="14">
        <f>G734-H734-I734</f>
        <v/>
      </c>
      <c r="K734">
        <f>IF(A734="","",IF(J734&lt;=IFERROR(VLOOKUP(A734,Produtos!$A:$E,5,FALSE),0),"ABAIXO DO MINIMO","OK"))</f>
        <v/>
      </c>
    </row>
    <row r="735">
      <c r="B735">
        <f>IFERROR(VLOOKUP(A735,Produtos!A:B,2,FALSE),"")</f>
        <v/>
      </c>
      <c r="D735" s="10">
        <f>IFERROR(INDEX(Lotes!$E:$E,MATCH(1,(Lotes!$A:$A=A735)*(Lotes!$C:$C=C735),0)),"")</f>
        <v/>
      </c>
      <c r="E735" s="14">
        <f>IF(D735="","",D735-TODAY())</f>
        <v/>
      </c>
      <c r="F735">
        <f>IF(D735="","",IF(E735&lt;0,"VENCIDO",IF(E735&lt;=30,"VENCE EM &lt;= 30 DIAS",IF(E735&lt;=60,"ATENCAO (31-60 DIAS)","OK"))))</f>
        <v/>
      </c>
      <c r="G735" s="14">
        <f>SUMIFS(Lancamentos!$G:$G,Lancamentos!$C:$C,$A735,Lancamentos!$E:$E,$C735,Lancamentos!$B:$B,"ENTRADA")</f>
        <v/>
      </c>
      <c r="H735" s="14">
        <f>SUMIFS(Lancamentos!$G:$G,Lancamentos!$C:$C,$A735,Lancamentos!$E:$E,$C735,Lancamentos!$B:$B,"SAIDA_USO")</f>
        <v/>
      </c>
      <c r="I735" s="14">
        <f>SUMIFS(Lancamentos!$G:$G,Lancamentos!$C:$C,$A735,Lancamentos!$E:$E,$C735,Lancamentos!$B:$B,"SAIDA_DESCARTE")</f>
        <v/>
      </c>
      <c r="J735" s="14">
        <f>G735-H735-I735</f>
        <v/>
      </c>
      <c r="K735">
        <f>IF(A735="","",IF(J735&lt;=IFERROR(VLOOKUP(A735,Produtos!$A:$E,5,FALSE),0),"ABAIXO DO MINIMO","OK"))</f>
        <v/>
      </c>
    </row>
    <row r="736">
      <c r="B736">
        <f>IFERROR(VLOOKUP(A736,Produtos!A:B,2,FALSE),"")</f>
        <v/>
      </c>
      <c r="D736" s="10">
        <f>IFERROR(INDEX(Lotes!$E:$E,MATCH(1,(Lotes!$A:$A=A736)*(Lotes!$C:$C=C736),0)),"")</f>
        <v/>
      </c>
      <c r="E736" s="14">
        <f>IF(D736="","",D736-TODAY())</f>
        <v/>
      </c>
      <c r="F736">
        <f>IF(D736="","",IF(E736&lt;0,"VENCIDO",IF(E736&lt;=30,"VENCE EM &lt;= 30 DIAS",IF(E736&lt;=60,"ATENCAO (31-60 DIAS)","OK"))))</f>
        <v/>
      </c>
      <c r="G736" s="14">
        <f>SUMIFS(Lancamentos!$G:$G,Lancamentos!$C:$C,$A736,Lancamentos!$E:$E,$C736,Lancamentos!$B:$B,"ENTRADA")</f>
        <v/>
      </c>
      <c r="H736" s="14">
        <f>SUMIFS(Lancamentos!$G:$G,Lancamentos!$C:$C,$A736,Lancamentos!$E:$E,$C736,Lancamentos!$B:$B,"SAIDA_USO")</f>
        <v/>
      </c>
      <c r="I736" s="14">
        <f>SUMIFS(Lancamentos!$G:$G,Lancamentos!$C:$C,$A736,Lancamentos!$E:$E,$C736,Lancamentos!$B:$B,"SAIDA_DESCARTE")</f>
        <v/>
      </c>
      <c r="J736" s="14">
        <f>G736-H736-I736</f>
        <v/>
      </c>
      <c r="K736">
        <f>IF(A736="","",IF(J736&lt;=IFERROR(VLOOKUP(A736,Produtos!$A:$E,5,FALSE),0),"ABAIXO DO MINIMO","OK"))</f>
        <v/>
      </c>
    </row>
    <row r="737">
      <c r="B737">
        <f>IFERROR(VLOOKUP(A737,Produtos!A:B,2,FALSE),"")</f>
        <v/>
      </c>
      <c r="D737" s="10">
        <f>IFERROR(INDEX(Lotes!$E:$E,MATCH(1,(Lotes!$A:$A=A737)*(Lotes!$C:$C=C737),0)),"")</f>
        <v/>
      </c>
      <c r="E737" s="14">
        <f>IF(D737="","",D737-TODAY())</f>
        <v/>
      </c>
      <c r="F737">
        <f>IF(D737="","",IF(E737&lt;0,"VENCIDO",IF(E737&lt;=30,"VENCE EM &lt;= 30 DIAS",IF(E737&lt;=60,"ATENCAO (31-60 DIAS)","OK"))))</f>
        <v/>
      </c>
      <c r="G737" s="14">
        <f>SUMIFS(Lancamentos!$G:$G,Lancamentos!$C:$C,$A737,Lancamentos!$E:$E,$C737,Lancamentos!$B:$B,"ENTRADA")</f>
        <v/>
      </c>
      <c r="H737" s="14">
        <f>SUMIFS(Lancamentos!$G:$G,Lancamentos!$C:$C,$A737,Lancamentos!$E:$E,$C737,Lancamentos!$B:$B,"SAIDA_USO")</f>
        <v/>
      </c>
      <c r="I737" s="14">
        <f>SUMIFS(Lancamentos!$G:$G,Lancamentos!$C:$C,$A737,Lancamentos!$E:$E,$C737,Lancamentos!$B:$B,"SAIDA_DESCARTE")</f>
        <v/>
      </c>
      <c r="J737" s="14">
        <f>G737-H737-I737</f>
        <v/>
      </c>
      <c r="K737">
        <f>IF(A737="","",IF(J737&lt;=IFERROR(VLOOKUP(A737,Produtos!$A:$E,5,FALSE),0),"ABAIXO DO MINIMO","OK"))</f>
        <v/>
      </c>
    </row>
    <row r="738">
      <c r="B738">
        <f>IFERROR(VLOOKUP(A738,Produtos!A:B,2,FALSE),"")</f>
        <v/>
      </c>
      <c r="D738" s="10">
        <f>IFERROR(INDEX(Lotes!$E:$E,MATCH(1,(Lotes!$A:$A=A738)*(Lotes!$C:$C=C738),0)),"")</f>
        <v/>
      </c>
      <c r="E738" s="14">
        <f>IF(D738="","",D738-TODAY())</f>
        <v/>
      </c>
      <c r="F738">
        <f>IF(D738="","",IF(E738&lt;0,"VENCIDO",IF(E738&lt;=30,"VENCE EM &lt;= 30 DIAS",IF(E738&lt;=60,"ATENCAO (31-60 DIAS)","OK"))))</f>
        <v/>
      </c>
      <c r="G738" s="14">
        <f>SUMIFS(Lancamentos!$G:$G,Lancamentos!$C:$C,$A738,Lancamentos!$E:$E,$C738,Lancamentos!$B:$B,"ENTRADA")</f>
        <v/>
      </c>
      <c r="H738" s="14">
        <f>SUMIFS(Lancamentos!$G:$G,Lancamentos!$C:$C,$A738,Lancamentos!$E:$E,$C738,Lancamentos!$B:$B,"SAIDA_USO")</f>
        <v/>
      </c>
      <c r="I738" s="14">
        <f>SUMIFS(Lancamentos!$G:$G,Lancamentos!$C:$C,$A738,Lancamentos!$E:$E,$C738,Lancamentos!$B:$B,"SAIDA_DESCARTE")</f>
        <v/>
      </c>
      <c r="J738" s="14">
        <f>G738-H738-I738</f>
        <v/>
      </c>
      <c r="K738">
        <f>IF(A738="","",IF(J738&lt;=IFERROR(VLOOKUP(A738,Produtos!$A:$E,5,FALSE),0),"ABAIXO DO MINIMO","OK"))</f>
        <v/>
      </c>
    </row>
    <row r="739">
      <c r="B739">
        <f>IFERROR(VLOOKUP(A739,Produtos!A:B,2,FALSE),"")</f>
        <v/>
      </c>
      <c r="D739" s="10">
        <f>IFERROR(INDEX(Lotes!$E:$E,MATCH(1,(Lotes!$A:$A=A739)*(Lotes!$C:$C=C739),0)),"")</f>
        <v/>
      </c>
      <c r="E739" s="14">
        <f>IF(D739="","",D739-TODAY())</f>
        <v/>
      </c>
      <c r="F739">
        <f>IF(D739="","",IF(E739&lt;0,"VENCIDO",IF(E739&lt;=30,"VENCE EM &lt;= 30 DIAS",IF(E739&lt;=60,"ATENCAO (31-60 DIAS)","OK"))))</f>
        <v/>
      </c>
      <c r="G739" s="14">
        <f>SUMIFS(Lancamentos!$G:$G,Lancamentos!$C:$C,$A739,Lancamentos!$E:$E,$C739,Lancamentos!$B:$B,"ENTRADA")</f>
        <v/>
      </c>
      <c r="H739" s="14">
        <f>SUMIFS(Lancamentos!$G:$G,Lancamentos!$C:$C,$A739,Lancamentos!$E:$E,$C739,Lancamentos!$B:$B,"SAIDA_USO")</f>
        <v/>
      </c>
      <c r="I739" s="14">
        <f>SUMIFS(Lancamentos!$G:$G,Lancamentos!$C:$C,$A739,Lancamentos!$E:$E,$C739,Lancamentos!$B:$B,"SAIDA_DESCARTE")</f>
        <v/>
      </c>
      <c r="J739" s="14">
        <f>G739-H739-I739</f>
        <v/>
      </c>
      <c r="K739">
        <f>IF(A739="","",IF(J739&lt;=IFERROR(VLOOKUP(A739,Produtos!$A:$E,5,FALSE),0),"ABAIXO DO MINIMO","OK"))</f>
        <v/>
      </c>
    </row>
    <row r="740">
      <c r="B740">
        <f>IFERROR(VLOOKUP(A740,Produtos!A:B,2,FALSE),"")</f>
        <v/>
      </c>
      <c r="D740" s="10">
        <f>IFERROR(INDEX(Lotes!$E:$E,MATCH(1,(Lotes!$A:$A=A740)*(Lotes!$C:$C=C740),0)),"")</f>
        <v/>
      </c>
      <c r="E740" s="14">
        <f>IF(D740="","",D740-TODAY())</f>
        <v/>
      </c>
      <c r="F740">
        <f>IF(D740="","",IF(E740&lt;0,"VENCIDO",IF(E740&lt;=30,"VENCE EM &lt;= 30 DIAS",IF(E740&lt;=60,"ATENCAO (31-60 DIAS)","OK"))))</f>
        <v/>
      </c>
      <c r="G740" s="14">
        <f>SUMIFS(Lancamentos!$G:$G,Lancamentos!$C:$C,$A740,Lancamentos!$E:$E,$C740,Lancamentos!$B:$B,"ENTRADA")</f>
        <v/>
      </c>
      <c r="H740" s="14">
        <f>SUMIFS(Lancamentos!$G:$G,Lancamentos!$C:$C,$A740,Lancamentos!$E:$E,$C740,Lancamentos!$B:$B,"SAIDA_USO")</f>
        <v/>
      </c>
      <c r="I740" s="14">
        <f>SUMIFS(Lancamentos!$G:$G,Lancamentos!$C:$C,$A740,Lancamentos!$E:$E,$C740,Lancamentos!$B:$B,"SAIDA_DESCARTE")</f>
        <v/>
      </c>
      <c r="J740" s="14">
        <f>G740-H740-I740</f>
        <v/>
      </c>
      <c r="K740">
        <f>IF(A740="","",IF(J740&lt;=IFERROR(VLOOKUP(A740,Produtos!$A:$E,5,FALSE),0),"ABAIXO DO MINIMO","OK"))</f>
        <v/>
      </c>
    </row>
    <row r="741">
      <c r="B741">
        <f>IFERROR(VLOOKUP(A741,Produtos!A:B,2,FALSE),"")</f>
        <v/>
      </c>
      <c r="D741" s="10">
        <f>IFERROR(INDEX(Lotes!$E:$E,MATCH(1,(Lotes!$A:$A=A741)*(Lotes!$C:$C=C741),0)),"")</f>
        <v/>
      </c>
      <c r="E741" s="14">
        <f>IF(D741="","",D741-TODAY())</f>
        <v/>
      </c>
      <c r="F741">
        <f>IF(D741="","",IF(E741&lt;0,"VENCIDO",IF(E741&lt;=30,"VENCE EM &lt;= 30 DIAS",IF(E741&lt;=60,"ATENCAO (31-60 DIAS)","OK"))))</f>
        <v/>
      </c>
      <c r="G741" s="14">
        <f>SUMIFS(Lancamentos!$G:$G,Lancamentos!$C:$C,$A741,Lancamentos!$E:$E,$C741,Lancamentos!$B:$B,"ENTRADA")</f>
        <v/>
      </c>
      <c r="H741" s="14">
        <f>SUMIFS(Lancamentos!$G:$G,Lancamentos!$C:$C,$A741,Lancamentos!$E:$E,$C741,Lancamentos!$B:$B,"SAIDA_USO")</f>
        <v/>
      </c>
      <c r="I741" s="14">
        <f>SUMIFS(Lancamentos!$G:$G,Lancamentos!$C:$C,$A741,Lancamentos!$E:$E,$C741,Lancamentos!$B:$B,"SAIDA_DESCARTE")</f>
        <v/>
      </c>
      <c r="J741" s="14">
        <f>G741-H741-I741</f>
        <v/>
      </c>
      <c r="K741">
        <f>IF(A741="","",IF(J741&lt;=IFERROR(VLOOKUP(A741,Produtos!$A:$E,5,FALSE),0),"ABAIXO DO MINIMO","OK"))</f>
        <v/>
      </c>
    </row>
    <row r="742">
      <c r="B742">
        <f>IFERROR(VLOOKUP(A742,Produtos!A:B,2,FALSE),"")</f>
        <v/>
      </c>
      <c r="D742" s="10">
        <f>IFERROR(INDEX(Lotes!$E:$E,MATCH(1,(Lotes!$A:$A=A742)*(Lotes!$C:$C=C742),0)),"")</f>
        <v/>
      </c>
      <c r="E742" s="14">
        <f>IF(D742="","",D742-TODAY())</f>
        <v/>
      </c>
      <c r="F742">
        <f>IF(D742="","",IF(E742&lt;0,"VENCIDO",IF(E742&lt;=30,"VENCE EM &lt;= 30 DIAS",IF(E742&lt;=60,"ATENCAO (31-60 DIAS)","OK"))))</f>
        <v/>
      </c>
      <c r="G742" s="14">
        <f>SUMIFS(Lancamentos!$G:$G,Lancamentos!$C:$C,$A742,Lancamentos!$E:$E,$C742,Lancamentos!$B:$B,"ENTRADA")</f>
        <v/>
      </c>
      <c r="H742" s="14">
        <f>SUMIFS(Lancamentos!$G:$G,Lancamentos!$C:$C,$A742,Lancamentos!$E:$E,$C742,Lancamentos!$B:$B,"SAIDA_USO")</f>
        <v/>
      </c>
      <c r="I742" s="14">
        <f>SUMIFS(Lancamentos!$G:$G,Lancamentos!$C:$C,$A742,Lancamentos!$E:$E,$C742,Lancamentos!$B:$B,"SAIDA_DESCARTE")</f>
        <v/>
      </c>
      <c r="J742" s="14">
        <f>G742-H742-I742</f>
        <v/>
      </c>
      <c r="K742">
        <f>IF(A742="","",IF(J742&lt;=IFERROR(VLOOKUP(A742,Produtos!$A:$E,5,FALSE),0),"ABAIXO DO MINIMO","OK"))</f>
        <v/>
      </c>
    </row>
    <row r="743">
      <c r="B743">
        <f>IFERROR(VLOOKUP(A743,Produtos!A:B,2,FALSE),"")</f>
        <v/>
      </c>
      <c r="D743" s="10">
        <f>IFERROR(INDEX(Lotes!$E:$E,MATCH(1,(Lotes!$A:$A=A743)*(Lotes!$C:$C=C743),0)),"")</f>
        <v/>
      </c>
      <c r="E743" s="14">
        <f>IF(D743="","",D743-TODAY())</f>
        <v/>
      </c>
      <c r="F743">
        <f>IF(D743="","",IF(E743&lt;0,"VENCIDO",IF(E743&lt;=30,"VENCE EM &lt;= 30 DIAS",IF(E743&lt;=60,"ATENCAO (31-60 DIAS)","OK"))))</f>
        <v/>
      </c>
      <c r="G743" s="14">
        <f>SUMIFS(Lancamentos!$G:$G,Lancamentos!$C:$C,$A743,Lancamentos!$E:$E,$C743,Lancamentos!$B:$B,"ENTRADA")</f>
        <v/>
      </c>
      <c r="H743" s="14">
        <f>SUMIFS(Lancamentos!$G:$G,Lancamentos!$C:$C,$A743,Lancamentos!$E:$E,$C743,Lancamentos!$B:$B,"SAIDA_USO")</f>
        <v/>
      </c>
      <c r="I743" s="14">
        <f>SUMIFS(Lancamentos!$G:$G,Lancamentos!$C:$C,$A743,Lancamentos!$E:$E,$C743,Lancamentos!$B:$B,"SAIDA_DESCARTE")</f>
        <v/>
      </c>
      <c r="J743" s="14">
        <f>G743-H743-I743</f>
        <v/>
      </c>
      <c r="K743">
        <f>IF(A743="","",IF(J743&lt;=IFERROR(VLOOKUP(A743,Produtos!$A:$E,5,FALSE),0),"ABAIXO DO MINIMO","OK"))</f>
        <v/>
      </c>
    </row>
    <row r="744">
      <c r="B744">
        <f>IFERROR(VLOOKUP(A744,Produtos!A:B,2,FALSE),"")</f>
        <v/>
      </c>
      <c r="D744" s="10">
        <f>IFERROR(INDEX(Lotes!$E:$E,MATCH(1,(Lotes!$A:$A=A744)*(Lotes!$C:$C=C744),0)),"")</f>
        <v/>
      </c>
      <c r="E744" s="14">
        <f>IF(D744="","",D744-TODAY())</f>
        <v/>
      </c>
      <c r="F744">
        <f>IF(D744="","",IF(E744&lt;0,"VENCIDO",IF(E744&lt;=30,"VENCE EM &lt;= 30 DIAS",IF(E744&lt;=60,"ATENCAO (31-60 DIAS)","OK"))))</f>
        <v/>
      </c>
      <c r="G744" s="14">
        <f>SUMIFS(Lancamentos!$G:$G,Lancamentos!$C:$C,$A744,Lancamentos!$E:$E,$C744,Lancamentos!$B:$B,"ENTRADA")</f>
        <v/>
      </c>
      <c r="H744" s="14">
        <f>SUMIFS(Lancamentos!$G:$G,Lancamentos!$C:$C,$A744,Lancamentos!$E:$E,$C744,Lancamentos!$B:$B,"SAIDA_USO")</f>
        <v/>
      </c>
      <c r="I744" s="14">
        <f>SUMIFS(Lancamentos!$G:$G,Lancamentos!$C:$C,$A744,Lancamentos!$E:$E,$C744,Lancamentos!$B:$B,"SAIDA_DESCARTE")</f>
        <v/>
      </c>
      <c r="J744" s="14">
        <f>G744-H744-I744</f>
        <v/>
      </c>
      <c r="K744">
        <f>IF(A744="","",IF(J744&lt;=IFERROR(VLOOKUP(A744,Produtos!$A:$E,5,FALSE),0),"ABAIXO DO MINIMO","OK"))</f>
        <v/>
      </c>
    </row>
    <row r="745">
      <c r="B745">
        <f>IFERROR(VLOOKUP(A745,Produtos!A:B,2,FALSE),"")</f>
        <v/>
      </c>
      <c r="D745" s="10">
        <f>IFERROR(INDEX(Lotes!$E:$E,MATCH(1,(Lotes!$A:$A=A745)*(Lotes!$C:$C=C745),0)),"")</f>
        <v/>
      </c>
      <c r="E745" s="14">
        <f>IF(D745="","",D745-TODAY())</f>
        <v/>
      </c>
      <c r="F745">
        <f>IF(D745="","",IF(E745&lt;0,"VENCIDO",IF(E745&lt;=30,"VENCE EM &lt;= 30 DIAS",IF(E745&lt;=60,"ATENCAO (31-60 DIAS)","OK"))))</f>
        <v/>
      </c>
      <c r="G745" s="14">
        <f>SUMIFS(Lancamentos!$G:$G,Lancamentos!$C:$C,$A745,Lancamentos!$E:$E,$C745,Lancamentos!$B:$B,"ENTRADA")</f>
        <v/>
      </c>
      <c r="H745" s="14">
        <f>SUMIFS(Lancamentos!$G:$G,Lancamentos!$C:$C,$A745,Lancamentos!$E:$E,$C745,Lancamentos!$B:$B,"SAIDA_USO")</f>
        <v/>
      </c>
      <c r="I745" s="14">
        <f>SUMIFS(Lancamentos!$G:$G,Lancamentos!$C:$C,$A745,Lancamentos!$E:$E,$C745,Lancamentos!$B:$B,"SAIDA_DESCARTE")</f>
        <v/>
      </c>
      <c r="J745" s="14">
        <f>G745-H745-I745</f>
        <v/>
      </c>
      <c r="K745">
        <f>IF(A745="","",IF(J745&lt;=IFERROR(VLOOKUP(A745,Produtos!$A:$E,5,FALSE),0),"ABAIXO DO MINIMO","OK"))</f>
        <v/>
      </c>
    </row>
    <row r="746">
      <c r="B746">
        <f>IFERROR(VLOOKUP(A746,Produtos!A:B,2,FALSE),"")</f>
        <v/>
      </c>
      <c r="D746" s="10">
        <f>IFERROR(INDEX(Lotes!$E:$E,MATCH(1,(Lotes!$A:$A=A746)*(Lotes!$C:$C=C746),0)),"")</f>
        <v/>
      </c>
      <c r="E746" s="14">
        <f>IF(D746="","",D746-TODAY())</f>
        <v/>
      </c>
      <c r="F746">
        <f>IF(D746="","",IF(E746&lt;0,"VENCIDO",IF(E746&lt;=30,"VENCE EM &lt;= 30 DIAS",IF(E746&lt;=60,"ATENCAO (31-60 DIAS)","OK"))))</f>
        <v/>
      </c>
      <c r="G746" s="14">
        <f>SUMIFS(Lancamentos!$G:$G,Lancamentos!$C:$C,$A746,Lancamentos!$E:$E,$C746,Lancamentos!$B:$B,"ENTRADA")</f>
        <v/>
      </c>
      <c r="H746" s="14">
        <f>SUMIFS(Lancamentos!$G:$G,Lancamentos!$C:$C,$A746,Lancamentos!$E:$E,$C746,Lancamentos!$B:$B,"SAIDA_USO")</f>
        <v/>
      </c>
      <c r="I746" s="14">
        <f>SUMIFS(Lancamentos!$G:$G,Lancamentos!$C:$C,$A746,Lancamentos!$E:$E,$C746,Lancamentos!$B:$B,"SAIDA_DESCARTE")</f>
        <v/>
      </c>
      <c r="J746" s="14">
        <f>G746-H746-I746</f>
        <v/>
      </c>
      <c r="K746">
        <f>IF(A746="","",IF(J746&lt;=IFERROR(VLOOKUP(A746,Produtos!$A:$E,5,FALSE),0),"ABAIXO DO MINIMO","OK"))</f>
        <v/>
      </c>
    </row>
    <row r="747">
      <c r="B747">
        <f>IFERROR(VLOOKUP(A747,Produtos!A:B,2,FALSE),"")</f>
        <v/>
      </c>
      <c r="D747" s="10">
        <f>IFERROR(INDEX(Lotes!$E:$E,MATCH(1,(Lotes!$A:$A=A747)*(Lotes!$C:$C=C747),0)),"")</f>
        <v/>
      </c>
      <c r="E747" s="14">
        <f>IF(D747="","",D747-TODAY())</f>
        <v/>
      </c>
      <c r="F747">
        <f>IF(D747="","",IF(E747&lt;0,"VENCIDO",IF(E747&lt;=30,"VENCE EM &lt;= 30 DIAS",IF(E747&lt;=60,"ATENCAO (31-60 DIAS)","OK"))))</f>
        <v/>
      </c>
      <c r="G747" s="14">
        <f>SUMIFS(Lancamentos!$G:$G,Lancamentos!$C:$C,$A747,Lancamentos!$E:$E,$C747,Lancamentos!$B:$B,"ENTRADA")</f>
        <v/>
      </c>
      <c r="H747" s="14">
        <f>SUMIFS(Lancamentos!$G:$G,Lancamentos!$C:$C,$A747,Lancamentos!$E:$E,$C747,Lancamentos!$B:$B,"SAIDA_USO")</f>
        <v/>
      </c>
      <c r="I747" s="14">
        <f>SUMIFS(Lancamentos!$G:$G,Lancamentos!$C:$C,$A747,Lancamentos!$E:$E,$C747,Lancamentos!$B:$B,"SAIDA_DESCARTE")</f>
        <v/>
      </c>
      <c r="J747" s="14">
        <f>G747-H747-I747</f>
        <v/>
      </c>
      <c r="K747">
        <f>IF(A747="","",IF(J747&lt;=IFERROR(VLOOKUP(A747,Produtos!$A:$E,5,FALSE),0),"ABAIXO DO MINIMO","OK"))</f>
        <v/>
      </c>
    </row>
    <row r="748">
      <c r="B748">
        <f>IFERROR(VLOOKUP(A748,Produtos!A:B,2,FALSE),"")</f>
        <v/>
      </c>
      <c r="D748" s="10">
        <f>IFERROR(INDEX(Lotes!$E:$E,MATCH(1,(Lotes!$A:$A=A748)*(Lotes!$C:$C=C748),0)),"")</f>
        <v/>
      </c>
      <c r="E748" s="14">
        <f>IF(D748="","",D748-TODAY())</f>
        <v/>
      </c>
      <c r="F748">
        <f>IF(D748="","",IF(E748&lt;0,"VENCIDO",IF(E748&lt;=30,"VENCE EM &lt;= 30 DIAS",IF(E748&lt;=60,"ATENCAO (31-60 DIAS)","OK"))))</f>
        <v/>
      </c>
      <c r="G748" s="14">
        <f>SUMIFS(Lancamentos!$G:$G,Lancamentos!$C:$C,$A748,Lancamentos!$E:$E,$C748,Lancamentos!$B:$B,"ENTRADA")</f>
        <v/>
      </c>
      <c r="H748" s="14">
        <f>SUMIFS(Lancamentos!$G:$G,Lancamentos!$C:$C,$A748,Lancamentos!$E:$E,$C748,Lancamentos!$B:$B,"SAIDA_USO")</f>
        <v/>
      </c>
      <c r="I748" s="14">
        <f>SUMIFS(Lancamentos!$G:$G,Lancamentos!$C:$C,$A748,Lancamentos!$E:$E,$C748,Lancamentos!$B:$B,"SAIDA_DESCARTE")</f>
        <v/>
      </c>
      <c r="J748" s="14">
        <f>G748-H748-I748</f>
        <v/>
      </c>
      <c r="K748">
        <f>IF(A748="","",IF(J748&lt;=IFERROR(VLOOKUP(A748,Produtos!$A:$E,5,FALSE),0),"ABAIXO DO MINIMO","OK"))</f>
        <v/>
      </c>
    </row>
    <row r="749">
      <c r="B749">
        <f>IFERROR(VLOOKUP(A749,Produtos!A:B,2,FALSE),"")</f>
        <v/>
      </c>
      <c r="D749" s="10">
        <f>IFERROR(INDEX(Lotes!$E:$E,MATCH(1,(Lotes!$A:$A=A749)*(Lotes!$C:$C=C749),0)),"")</f>
        <v/>
      </c>
      <c r="E749" s="14">
        <f>IF(D749="","",D749-TODAY())</f>
        <v/>
      </c>
      <c r="F749">
        <f>IF(D749="","",IF(E749&lt;0,"VENCIDO",IF(E749&lt;=30,"VENCE EM &lt;= 30 DIAS",IF(E749&lt;=60,"ATENCAO (31-60 DIAS)","OK"))))</f>
        <v/>
      </c>
      <c r="G749" s="14">
        <f>SUMIFS(Lancamentos!$G:$G,Lancamentos!$C:$C,$A749,Lancamentos!$E:$E,$C749,Lancamentos!$B:$B,"ENTRADA")</f>
        <v/>
      </c>
      <c r="H749" s="14">
        <f>SUMIFS(Lancamentos!$G:$G,Lancamentos!$C:$C,$A749,Lancamentos!$E:$E,$C749,Lancamentos!$B:$B,"SAIDA_USO")</f>
        <v/>
      </c>
      <c r="I749" s="14">
        <f>SUMIFS(Lancamentos!$G:$G,Lancamentos!$C:$C,$A749,Lancamentos!$E:$E,$C749,Lancamentos!$B:$B,"SAIDA_DESCARTE")</f>
        <v/>
      </c>
      <c r="J749" s="14">
        <f>G749-H749-I749</f>
        <v/>
      </c>
      <c r="K749">
        <f>IF(A749="","",IF(J749&lt;=IFERROR(VLOOKUP(A749,Produtos!$A:$E,5,FALSE),0),"ABAIXO DO MINIMO","OK"))</f>
        <v/>
      </c>
    </row>
    <row r="750">
      <c r="B750">
        <f>IFERROR(VLOOKUP(A750,Produtos!A:B,2,FALSE),"")</f>
        <v/>
      </c>
      <c r="D750" s="10">
        <f>IFERROR(INDEX(Lotes!$E:$E,MATCH(1,(Lotes!$A:$A=A750)*(Lotes!$C:$C=C750),0)),"")</f>
        <v/>
      </c>
      <c r="E750" s="14">
        <f>IF(D750="","",D750-TODAY())</f>
        <v/>
      </c>
      <c r="F750">
        <f>IF(D750="","",IF(E750&lt;0,"VENCIDO",IF(E750&lt;=30,"VENCE EM &lt;= 30 DIAS",IF(E750&lt;=60,"ATENCAO (31-60 DIAS)","OK"))))</f>
        <v/>
      </c>
      <c r="G750" s="14">
        <f>SUMIFS(Lancamentos!$G:$G,Lancamentos!$C:$C,$A750,Lancamentos!$E:$E,$C750,Lancamentos!$B:$B,"ENTRADA")</f>
        <v/>
      </c>
      <c r="H750" s="14">
        <f>SUMIFS(Lancamentos!$G:$G,Lancamentos!$C:$C,$A750,Lancamentos!$E:$E,$C750,Lancamentos!$B:$B,"SAIDA_USO")</f>
        <v/>
      </c>
      <c r="I750" s="14">
        <f>SUMIFS(Lancamentos!$G:$G,Lancamentos!$C:$C,$A750,Lancamentos!$E:$E,$C750,Lancamentos!$B:$B,"SAIDA_DESCARTE")</f>
        <v/>
      </c>
      <c r="J750" s="14">
        <f>G750-H750-I750</f>
        <v/>
      </c>
      <c r="K750">
        <f>IF(A750="","",IF(J750&lt;=IFERROR(VLOOKUP(A750,Produtos!$A:$E,5,FALSE),0),"ABAIXO DO MINIMO","OK"))</f>
        <v/>
      </c>
    </row>
    <row r="751">
      <c r="B751">
        <f>IFERROR(VLOOKUP(A751,Produtos!A:B,2,FALSE),"")</f>
        <v/>
      </c>
      <c r="D751" s="10">
        <f>IFERROR(INDEX(Lotes!$E:$E,MATCH(1,(Lotes!$A:$A=A751)*(Lotes!$C:$C=C751),0)),"")</f>
        <v/>
      </c>
      <c r="E751" s="14">
        <f>IF(D751="","",D751-TODAY())</f>
        <v/>
      </c>
      <c r="F751">
        <f>IF(D751="","",IF(E751&lt;0,"VENCIDO",IF(E751&lt;=30,"VENCE EM &lt;= 30 DIAS",IF(E751&lt;=60,"ATENCAO (31-60 DIAS)","OK"))))</f>
        <v/>
      </c>
      <c r="G751" s="14">
        <f>SUMIFS(Lancamentos!$G:$G,Lancamentos!$C:$C,$A751,Lancamentos!$E:$E,$C751,Lancamentos!$B:$B,"ENTRADA")</f>
        <v/>
      </c>
      <c r="H751" s="14">
        <f>SUMIFS(Lancamentos!$G:$G,Lancamentos!$C:$C,$A751,Lancamentos!$E:$E,$C751,Lancamentos!$B:$B,"SAIDA_USO")</f>
        <v/>
      </c>
      <c r="I751" s="14">
        <f>SUMIFS(Lancamentos!$G:$G,Lancamentos!$C:$C,$A751,Lancamentos!$E:$E,$C751,Lancamentos!$B:$B,"SAIDA_DESCARTE")</f>
        <v/>
      </c>
      <c r="J751" s="14">
        <f>G751-H751-I751</f>
        <v/>
      </c>
      <c r="K751">
        <f>IF(A751="","",IF(J751&lt;=IFERROR(VLOOKUP(A751,Produtos!$A:$E,5,FALSE),0),"ABAIXO DO MINIMO","OK"))</f>
        <v/>
      </c>
    </row>
    <row r="752">
      <c r="B752">
        <f>IFERROR(VLOOKUP(A752,Produtos!A:B,2,FALSE),"")</f>
        <v/>
      </c>
      <c r="D752" s="10">
        <f>IFERROR(INDEX(Lotes!$E:$E,MATCH(1,(Lotes!$A:$A=A752)*(Lotes!$C:$C=C752),0)),"")</f>
        <v/>
      </c>
      <c r="E752" s="14">
        <f>IF(D752="","",D752-TODAY())</f>
        <v/>
      </c>
      <c r="F752">
        <f>IF(D752="","",IF(E752&lt;0,"VENCIDO",IF(E752&lt;=30,"VENCE EM &lt;= 30 DIAS",IF(E752&lt;=60,"ATENCAO (31-60 DIAS)","OK"))))</f>
        <v/>
      </c>
      <c r="G752" s="14">
        <f>SUMIFS(Lancamentos!$G:$G,Lancamentos!$C:$C,$A752,Lancamentos!$E:$E,$C752,Lancamentos!$B:$B,"ENTRADA")</f>
        <v/>
      </c>
      <c r="H752" s="14">
        <f>SUMIFS(Lancamentos!$G:$G,Lancamentos!$C:$C,$A752,Lancamentos!$E:$E,$C752,Lancamentos!$B:$B,"SAIDA_USO")</f>
        <v/>
      </c>
      <c r="I752" s="14">
        <f>SUMIFS(Lancamentos!$G:$G,Lancamentos!$C:$C,$A752,Lancamentos!$E:$E,$C752,Lancamentos!$B:$B,"SAIDA_DESCARTE")</f>
        <v/>
      </c>
      <c r="J752" s="14">
        <f>G752-H752-I752</f>
        <v/>
      </c>
      <c r="K752">
        <f>IF(A752="","",IF(J752&lt;=IFERROR(VLOOKUP(A752,Produtos!$A:$E,5,FALSE),0),"ABAIXO DO MINIMO","OK"))</f>
        <v/>
      </c>
    </row>
    <row r="753">
      <c r="B753">
        <f>IFERROR(VLOOKUP(A753,Produtos!A:B,2,FALSE),"")</f>
        <v/>
      </c>
      <c r="D753" s="10">
        <f>IFERROR(INDEX(Lotes!$E:$E,MATCH(1,(Lotes!$A:$A=A753)*(Lotes!$C:$C=C753),0)),"")</f>
        <v/>
      </c>
      <c r="E753" s="14">
        <f>IF(D753="","",D753-TODAY())</f>
        <v/>
      </c>
      <c r="F753">
        <f>IF(D753="","",IF(E753&lt;0,"VENCIDO",IF(E753&lt;=30,"VENCE EM &lt;= 30 DIAS",IF(E753&lt;=60,"ATENCAO (31-60 DIAS)","OK"))))</f>
        <v/>
      </c>
      <c r="G753" s="14">
        <f>SUMIFS(Lancamentos!$G:$G,Lancamentos!$C:$C,$A753,Lancamentos!$E:$E,$C753,Lancamentos!$B:$B,"ENTRADA")</f>
        <v/>
      </c>
      <c r="H753" s="14">
        <f>SUMIFS(Lancamentos!$G:$G,Lancamentos!$C:$C,$A753,Lancamentos!$E:$E,$C753,Lancamentos!$B:$B,"SAIDA_USO")</f>
        <v/>
      </c>
      <c r="I753" s="14">
        <f>SUMIFS(Lancamentos!$G:$G,Lancamentos!$C:$C,$A753,Lancamentos!$E:$E,$C753,Lancamentos!$B:$B,"SAIDA_DESCARTE")</f>
        <v/>
      </c>
      <c r="J753" s="14">
        <f>G753-H753-I753</f>
        <v/>
      </c>
      <c r="K753">
        <f>IF(A753="","",IF(J753&lt;=IFERROR(VLOOKUP(A753,Produtos!$A:$E,5,FALSE),0),"ABAIXO DO MINIMO","OK"))</f>
        <v/>
      </c>
    </row>
    <row r="754">
      <c r="B754">
        <f>IFERROR(VLOOKUP(A754,Produtos!A:B,2,FALSE),"")</f>
        <v/>
      </c>
      <c r="D754" s="10">
        <f>IFERROR(INDEX(Lotes!$E:$E,MATCH(1,(Lotes!$A:$A=A754)*(Lotes!$C:$C=C754),0)),"")</f>
        <v/>
      </c>
      <c r="E754" s="14">
        <f>IF(D754="","",D754-TODAY())</f>
        <v/>
      </c>
      <c r="F754">
        <f>IF(D754="","",IF(E754&lt;0,"VENCIDO",IF(E754&lt;=30,"VENCE EM &lt;= 30 DIAS",IF(E754&lt;=60,"ATENCAO (31-60 DIAS)","OK"))))</f>
        <v/>
      </c>
      <c r="G754" s="14">
        <f>SUMIFS(Lancamentos!$G:$G,Lancamentos!$C:$C,$A754,Lancamentos!$E:$E,$C754,Lancamentos!$B:$B,"ENTRADA")</f>
        <v/>
      </c>
      <c r="H754" s="14">
        <f>SUMIFS(Lancamentos!$G:$G,Lancamentos!$C:$C,$A754,Lancamentos!$E:$E,$C754,Lancamentos!$B:$B,"SAIDA_USO")</f>
        <v/>
      </c>
      <c r="I754" s="14">
        <f>SUMIFS(Lancamentos!$G:$G,Lancamentos!$C:$C,$A754,Lancamentos!$E:$E,$C754,Lancamentos!$B:$B,"SAIDA_DESCARTE")</f>
        <v/>
      </c>
      <c r="J754" s="14">
        <f>G754-H754-I754</f>
        <v/>
      </c>
      <c r="K754">
        <f>IF(A754="","",IF(J754&lt;=IFERROR(VLOOKUP(A754,Produtos!$A:$E,5,FALSE),0),"ABAIXO DO MINIMO","OK"))</f>
        <v/>
      </c>
    </row>
    <row r="755">
      <c r="B755">
        <f>IFERROR(VLOOKUP(A755,Produtos!A:B,2,FALSE),"")</f>
        <v/>
      </c>
      <c r="D755" s="10">
        <f>IFERROR(INDEX(Lotes!$E:$E,MATCH(1,(Lotes!$A:$A=A755)*(Lotes!$C:$C=C755),0)),"")</f>
        <v/>
      </c>
      <c r="E755" s="14">
        <f>IF(D755="","",D755-TODAY())</f>
        <v/>
      </c>
      <c r="F755">
        <f>IF(D755="","",IF(E755&lt;0,"VENCIDO",IF(E755&lt;=30,"VENCE EM &lt;= 30 DIAS",IF(E755&lt;=60,"ATENCAO (31-60 DIAS)","OK"))))</f>
        <v/>
      </c>
      <c r="G755" s="14">
        <f>SUMIFS(Lancamentos!$G:$G,Lancamentos!$C:$C,$A755,Lancamentos!$E:$E,$C755,Lancamentos!$B:$B,"ENTRADA")</f>
        <v/>
      </c>
      <c r="H755" s="14">
        <f>SUMIFS(Lancamentos!$G:$G,Lancamentos!$C:$C,$A755,Lancamentos!$E:$E,$C755,Lancamentos!$B:$B,"SAIDA_USO")</f>
        <v/>
      </c>
      <c r="I755" s="14">
        <f>SUMIFS(Lancamentos!$G:$G,Lancamentos!$C:$C,$A755,Lancamentos!$E:$E,$C755,Lancamentos!$B:$B,"SAIDA_DESCARTE")</f>
        <v/>
      </c>
      <c r="J755" s="14">
        <f>G755-H755-I755</f>
        <v/>
      </c>
      <c r="K755">
        <f>IF(A755="","",IF(J755&lt;=IFERROR(VLOOKUP(A755,Produtos!$A:$E,5,FALSE),0),"ABAIXO DO MINIMO","OK"))</f>
        <v/>
      </c>
    </row>
    <row r="756">
      <c r="B756">
        <f>IFERROR(VLOOKUP(A756,Produtos!A:B,2,FALSE),"")</f>
        <v/>
      </c>
      <c r="D756" s="10">
        <f>IFERROR(INDEX(Lotes!$E:$E,MATCH(1,(Lotes!$A:$A=A756)*(Lotes!$C:$C=C756),0)),"")</f>
        <v/>
      </c>
      <c r="E756" s="14">
        <f>IF(D756="","",D756-TODAY())</f>
        <v/>
      </c>
      <c r="F756">
        <f>IF(D756="","",IF(E756&lt;0,"VENCIDO",IF(E756&lt;=30,"VENCE EM &lt;= 30 DIAS",IF(E756&lt;=60,"ATENCAO (31-60 DIAS)","OK"))))</f>
        <v/>
      </c>
      <c r="G756" s="14">
        <f>SUMIFS(Lancamentos!$G:$G,Lancamentos!$C:$C,$A756,Lancamentos!$E:$E,$C756,Lancamentos!$B:$B,"ENTRADA")</f>
        <v/>
      </c>
      <c r="H756" s="14">
        <f>SUMIFS(Lancamentos!$G:$G,Lancamentos!$C:$C,$A756,Lancamentos!$E:$E,$C756,Lancamentos!$B:$B,"SAIDA_USO")</f>
        <v/>
      </c>
      <c r="I756" s="14">
        <f>SUMIFS(Lancamentos!$G:$G,Lancamentos!$C:$C,$A756,Lancamentos!$E:$E,$C756,Lancamentos!$B:$B,"SAIDA_DESCARTE")</f>
        <v/>
      </c>
      <c r="J756" s="14">
        <f>G756-H756-I756</f>
        <v/>
      </c>
      <c r="K756">
        <f>IF(A756="","",IF(J756&lt;=IFERROR(VLOOKUP(A756,Produtos!$A:$E,5,FALSE),0),"ABAIXO DO MINIMO","OK"))</f>
        <v/>
      </c>
    </row>
    <row r="757">
      <c r="B757">
        <f>IFERROR(VLOOKUP(A757,Produtos!A:B,2,FALSE),"")</f>
        <v/>
      </c>
      <c r="D757" s="10">
        <f>IFERROR(INDEX(Lotes!$E:$E,MATCH(1,(Lotes!$A:$A=A757)*(Lotes!$C:$C=C757),0)),"")</f>
        <v/>
      </c>
      <c r="E757" s="14">
        <f>IF(D757="","",D757-TODAY())</f>
        <v/>
      </c>
      <c r="F757">
        <f>IF(D757="","",IF(E757&lt;0,"VENCIDO",IF(E757&lt;=30,"VENCE EM &lt;= 30 DIAS",IF(E757&lt;=60,"ATENCAO (31-60 DIAS)","OK"))))</f>
        <v/>
      </c>
      <c r="G757" s="14">
        <f>SUMIFS(Lancamentos!$G:$G,Lancamentos!$C:$C,$A757,Lancamentos!$E:$E,$C757,Lancamentos!$B:$B,"ENTRADA")</f>
        <v/>
      </c>
      <c r="H757" s="14">
        <f>SUMIFS(Lancamentos!$G:$G,Lancamentos!$C:$C,$A757,Lancamentos!$E:$E,$C757,Lancamentos!$B:$B,"SAIDA_USO")</f>
        <v/>
      </c>
      <c r="I757" s="14">
        <f>SUMIFS(Lancamentos!$G:$G,Lancamentos!$C:$C,$A757,Lancamentos!$E:$E,$C757,Lancamentos!$B:$B,"SAIDA_DESCARTE")</f>
        <v/>
      </c>
      <c r="J757" s="14">
        <f>G757-H757-I757</f>
        <v/>
      </c>
      <c r="K757">
        <f>IF(A757="","",IF(J757&lt;=IFERROR(VLOOKUP(A757,Produtos!$A:$E,5,FALSE),0),"ABAIXO DO MINIMO","OK"))</f>
        <v/>
      </c>
    </row>
    <row r="758">
      <c r="B758">
        <f>IFERROR(VLOOKUP(A758,Produtos!A:B,2,FALSE),"")</f>
        <v/>
      </c>
      <c r="D758" s="10">
        <f>IFERROR(INDEX(Lotes!$E:$E,MATCH(1,(Lotes!$A:$A=A758)*(Lotes!$C:$C=C758),0)),"")</f>
        <v/>
      </c>
      <c r="E758" s="14">
        <f>IF(D758="","",D758-TODAY())</f>
        <v/>
      </c>
      <c r="F758">
        <f>IF(D758="","",IF(E758&lt;0,"VENCIDO",IF(E758&lt;=30,"VENCE EM &lt;= 30 DIAS",IF(E758&lt;=60,"ATENCAO (31-60 DIAS)","OK"))))</f>
        <v/>
      </c>
      <c r="G758" s="14">
        <f>SUMIFS(Lancamentos!$G:$G,Lancamentos!$C:$C,$A758,Lancamentos!$E:$E,$C758,Lancamentos!$B:$B,"ENTRADA")</f>
        <v/>
      </c>
      <c r="H758" s="14">
        <f>SUMIFS(Lancamentos!$G:$G,Lancamentos!$C:$C,$A758,Lancamentos!$E:$E,$C758,Lancamentos!$B:$B,"SAIDA_USO")</f>
        <v/>
      </c>
      <c r="I758" s="14">
        <f>SUMIFS(Lancamentos!$G:$G,Lancamentos!$C:$C,$A758,Lancamentos!$E:$E,$C758,Lancamentos!$B:$B,"SAIDA_DESCARTE")</f>
        <v/>
      </c>
      <c r="J758" s="14">
        <f>G758-H758-I758</f>
        <v/>
      </c>
      <c r="K758">
        <f>IF(A758="","",IF(J758&lt;=IFERROR(VLOOKUP(A758,Produtos!$A:$E,5,FALSE),0),"ABAIXO DO MINIMO","OK"))</f>
        <v/>
      </c>
    </row>
    <row r="759">
      <c r="B759">
        <f>IFERROR(VLOOKUP(A759,Produtos!A:B,2,FALSE),"")</f>
        <v/>
      </c>
      <c r="D759" s="10">
        <f>IFERROR(INDEX(Lotes!$E:$E,MATCH(1,(Lotes!$A:$A=A759)*(Lotes!$C:$C=C759),0)),"")</f>
        <v/>
      </c>
      <c r="E759" s="14">
        <f>IF(D759="","",D759-TODAY())</f>
        <v/>
      </c>
      <c r="F759">
        <f>IF(D759="","",IF(E759&lt;0,"VENCIDO",IF(E759&lt;=30,"VENCE EM &lt;= 30 DIAS",IF(E759&lt;=60,"ATENCAO (31-60 DIAS)","OK"))))</f>
        <v/>
      </c>
      <c r="G759" s="14">
        <f>SUMIFS(Lancamentos!$G:$G,Lancamentos!$C:$C,$A759,Lancamentos!$E:$E,$C759,Lancamentos!$B:$B,"ENTRADA")</f>
        <v/>
      </c>
      <c r="H759" s="14">
        <f>SUMIFS(Lancamentos!$G:$G,Lancamentos!$C:$C,$A759,Lancamentos!$E:$E,$C759,Lancamentos!$B:$B,"SAIDA_USO")</f>
        <v/>
      </c>
      <c r="I759" s="14">
        <f>SUMIFS(Lancamentos!$G:$G,Lancamentos!$C:$C,$A759,Lancamentos!$E:$E,$C759,Lancamentos!$B:$B,"SAIDA_DESCARTE")</f>
        <v/>
      </c>
      <c r="J759" s="14">
        <f>G759-H759-I759</f>
        <v/>
      </c>
      <c r="K759">
        <f>IF(A759="","",IF(J759&lt;=IFERROR(VLOOKUP(A759,Produtos!$A:$E,5,FALSE),0),"ABAIXO DO MINIMO","OK"))</f>
        <v/>
      </c>
    </row>
    <row r="760">
      <c r="B760">
        <f>IFERROR(VLOOKUP(A760,Produtos!A:B,2,FALSE),"")</f>
        <v/>
      </c>
      <c r="D760" s="10">
        <f>IFERROR(INDEX(Lotes!$E:$E,MATCH(1,(Lotes!$A:$A=A760)*(Lotes!$C:$C=C760),0)),"")</f>
        <v/>
      </c>
      <c r="E760" s="14">
        <f>IF(D760="","",D760-TODAY())</f>
        <v/>
      </c>
      <c r="F760">
        <f>IF(D760="","",IF(E760&lt;0,"VENCIDO",IF(E760&lt;=30,"VENCE EM &lt;= 30 DIAS",IF(E760&lt;=60,"ATENCAO (31-60 DIAS)","OK"))))</f>
        <v/>
      </c>
      <c r="G760" s="14">
        <f>SUMIFS(Lancamentos!$G:$G,Lancamentos!$C:$C,$A760,Lancamentos!$E:$E,$C760,Lancamentos!$B:$B,"ENTRADA")</f>
        <v/>
      </c>
      <c r="H760" s="14">
        <f>SUMIFS(Lancamentos!$G:$G,Lancamentos!$C:$C,$A760,Lancamentos!$E:$E,$C760,Lancamentos!$B:$B,"SAIDA_USO")</f>
        <v/>
      </c>
      <c r="I760" s="14">
        <f>SUMIFS(Lancamentos!$G:$G,Lancamentos!$C:$C,$A760,Lancamentos!$E:$E,$C760,Lancamentos!$B:$B,"SAIDA_DESCARTE")</f>
        <v/>
      </c>
      <c r="J760" s="14">
        <f>G760-H760-I760</f>
        <v/>
      </c>
      <c r="K760">
        <f>IF(A760="","",IF(J760&lt;=IFERROR(VLOOKUP(A760,Produtos!$A:$E,5,FALSE),0),"ABAIXO DO MINIMO","OK"))</f>
        <v/>
      </c>
    </row>
    <row r="761">
      <c r="B761">
        <f>IFERROR(VLOOKUP(A761,Produtos!A:B,2,FALSE),"")</f>
        <v/>
      </c>
      <c r="D761" s="10">
        <f>IFERROR(INDEX(Lotes!$E:$E,MATCH(1,(Lotes!$A:$A=A761)*(Lotes!$C:$C=C761),0)),"")</f>
        <v/>
      </c>
      <c r="E761" s="14">
        <f>IF(D761="","",D761-TODAY())</f>
        <v/>
      </c>
      <c r="F761">
        <f>IF(D761="","",IF(E761&lt;0,"VENCIDO",IF(E761&lt;=30,"VENCE EM &lt;= 30 DIAS",IF(E761&lt;=60,"ATENCAO (31-60 DIAS)","OK"))))</f>
        <v/>
      </c>
      <c r="G761" s="14">
        <f>SUMIFS(Lancamentos!$G:$G,Lancamentos!$C:$C,$A761,Lancamentos!$E:$E,$C761,Lancamentos!$B:$B,"ENTRADA")</f>
        <v/>
      </c>
      <c r="H761" s="14">
        <f>SUMIFS(Lancamentos!$G:$G,Lancamentos!$C:$C,$A761,Lancamentos!$E:$E,$C761,Lancamentos!$B:$B,"SAIDA_USO")</f>
        <v/>
      </c>
      <c r="I761" s="14">
        <f>SUMIFS(Lancamentos!$G:$G,Lancamentos!$C:$C,$A761,Lancamentos!$E:$E,$C761,Lancamentos!$B:$B,"SAIDA_DESCARTE")</f>
        <v/>
      </c>
      <c r="J761" s="14">
        <f>G761-H761-I761</f>
        <v/>
      </c>
      <c r="K761">
        <f>IF(A761="","",IF(J761&lt;=IFERROR(VLOOKUP(A761,Produtos!$A:$E,5,FALSE),0),"ABAIXO DO MINIMO","OK"))</f>
        <v/>
      </c>
    </row>
    <row r="762">
      <c r="B762">
        <f>IFERROR(VLOOKUP(A762,Produtos!A:B,2,FALSE),"")</f>
        <v/>
      </c>
      <c r="D762" s="10">
        <f>IFERROR(INDEX(Lotes!$E:$E,MATCH(1,(Lotes!$A:$A=A762)*(Lotes!$C:$C=C762),0)),"")</f>
        <v/>
      </c>
      <c r="E762" s="14">
        <f>IF(D762="","",D762-TODAY())</f>
        <v/>
      </c>
      <c r="F762">
        <f>IF(D762="","",IF(E762&lt;0,"VENCIDO",IF(E762&lt;=30,"VENCE EM &lt;= 30 DIAS",IF(E762&lt;=60,"ATENCAO (31-60 DIAS)","OK"))))</f>
        <v/>
      </c>
      <c r="G762" s="14">
        <f>SUMIFS(Lancamentos!$G:$G,Lancamentos!$C:$C,$A762,Lancamentos!$E:$E,$C762,Lancamentos!$B:$B,"ENTRADA")</f>
        <v/>
      </c>
      <c r="H762" s="14">
        <f>SUMIFS(Lancamentos!$G:$G,Lancamentos!$C:$C,$A762,Lancamentos!$E:$E,$C762,Lancamentos!$B:$B,"SAIDA_USO")</f>
        <v/>
      </c>
      <c r="I762" s="14">
        <f>SUMIFS(Lancamentos!$G:$G,Lancamentos!$C:$C,$A762,Lancamentos!$E:$E,$C762,Lancamentos!$B:$B,"SAIDA_DESCARTE")</f>
        <v/>
      </c>
      <c r="J762" s="14">
        <f>G762-H762-I762</f>
        <v/>
      </c>
      <c r="K762">
        <f>IF(A762="","",IF(J762&lt;=IFERROR(VLOOKUP(A762,Produtos!$A:$E,5,FALSE),0),"ABAIXO DO MINIMO","OK"))</f>
        <v/>
      </c>
    </row>
    <row r="763">
      <c r="B763">
        <f>IFERROR(VLOOKUP(A763,Produtos!A:B,2,FALSE),"")</f>
        <v/>
      </c>
      <c r="D763" s="10">
        <f>IFERROR(INDEX(Lotes!$E:$E,MATCH(1,(Lotes!$A:$A=A763)*(Lotes!$C:$C=C763),0)),"")</f>
        <v/>
      </c>
      <c r="E763" s="14">
        <f>IF(D763="","",D763-TODAY())</f>
        <v/>
      </c>
      <c r="F763">
        <f>IF(D763="","",IF(E763&lt;0,"VENCIDO",IF(E763&lt;=30,"VENCE EM &lt;= 30 DIAS",IF(E763&lt;=60,"ATENCAO (31-60 DIAS)","OK"))))</f>
        <v/>
      </c>
      <c r="G763" s="14">
        <f>SUMIFS(Lancamentos!$G:$G,Lancamentos!$C:$C,$A763,Lancamentos!$E:$E,$C763,Lancamentos!$B:$B,"ENTRADA")</f>
        <v/>
      </c>
      <c r="H763" s="14">
        <f>SUMIFS(Lancamentos!$G:$G,Lancamentos!$C:$C,$A763,Lancamentos!$E:$E,$C763,Lancamentos!$B:$B,"SAIDA_USO")</f>
        <v/>
      </c>
      <c r="I763" s="14">
        <f>SUMIFS(Lancamentos!$G:$G,Lancamentos!$C:$C,$A763,Lancamentos!$E:$E,$C763,Lancamentos!$B:$B,"SAIDA_DESCARTE")</f>
        <v/>
      </c>
      <c r="J763" s="14">
        <f>G763-H763-I763</f>
        <v/>
      </c>
      <c r="K763">
        <f>IF(A763="","",IF(J763&lt;=IFERROR(VLOOKUP(A763,Produtos!$A:$E,5,FALSE),0),"ABAIXO DO MINIMO","OK"))</f>
        <v/>
      </c>
    </row>
    <row r="764">
      <c r="B764">
        <f>IFERROR(VLOOKUP(A764,Produtos!A:B,2,FALSE),"")</f>
        <v/>
      </c>
      <c r="D764" s="10">
        <f>IFERROR(INDEX(Lotes!$E:$E,MATCH(1,(Lotes!$A:$A=A764)*(Lotes!$C:$C=C764),0)),"")</f>
        <v/>
      </c>
      <c r="E764" s="14">
        <f>IF(D764="","",D764-TODAY())</f>
        <v/>
      </c>
      <c r="F764">
        <f>IF(D764="","",IF(E764&lt;0,"VENCIDO",IF(E764&lt;=30,"VENCE EM &lt;= 30 DIAS",IF(E764&lt;=60,"ATENCAO (31-60 DIAS)","OK"))))</f>
        <v/>
      </c>
      <c r="G764" s="14">
        <f>SUMIFS(Lancamentos!$G:$G,Lancamentos!$C:$C,$A764,Lancamentos!$E:$E,$C764,Lancamentos!$B:$B,"ENTRADA")</f>
        <v/>
      </c>
      <c r="H764" s="14">
        <f>SUMIFS(Lancamentos!$G:$G,Lancamentos!$C:$C,$A764,Lancamentos!$E:$E,$C764,Lancamentos!$B:$B,"SAIDA_USO")</f>
        <v/>
      </c>
      <c r="I764" s="14">
        <f>SUMIFS(Lancamentos!$G:$G,Lancamentos!$C:$C,$A764,Lancamentos!$E:$E,$C764,Lancamentos!$B:$B,"SAIDA_DESCARTE")</f>
        <v/>
      </c>
      <c r="J764" s="14">
        <f>G764-H764-I764</f>
        <v/>
      </c>
      <c r="K764">
        <f>IF(A764="","",IF(J764&lt;=IFERROR(VLOOKUP(A764,Produtos!$A:$E,5,FALSE),0),"ABAIXO DO MINIMO","OK"))</f>
        <v/>
      </c>
    </row>
    <row r="765">
      <c r="B765">
        <f>IFERROR(VLOOKUP(A765,Produtos!A:B,2,FALSE),"")</f>
        <v/>
      </c>
      <c r="D765" s="10">
        <f>IFERROR(INDEX(Lotes!$E:$E,MATCH(1,(Lotes!$A:$A=A765)*(Lotes!$C:$C=C765),0)),"")</f>
        <v/>
      </c>
      <c r="E765" s="14">
        <f>IF(D765="","",D765-TODAY())</f>
        <v/>
      </c>
      <c r="F765">
        <f>IF(D765="","",IF(E765&lt;0,"VENCIDO",IF(E765&lt;=30,"VENCE EM &lt;= 30 DIAS",IF(E765&lt;=60,"ATENCAO (31-60 DIAS)","OK"))))</f>
        <v/>
      </c>
      <c r="G765" s="14">
        <f>SUMIFS(Lancamentos!$G:$G,Lancamentos!$C:$C,$A765,Lancamentos!$E:$E,$C765,Lancamentos!$B:$B,"ENTRADA")</f>
        <v/>
      </c>
      <c r="H765" s="14">
        <f>SUMIFS(Lancamentos!$G:$G,Lancamentos!$C:$C,$A765,Lancamentos!$E:$E,$C765,Lancamentos!$B:$B,"SAIDA_USO")</f>
        <v/>
      </c>
      <c r="I765" s="14">
        <f>SUMIFS(Lancamentos!$G:$G,Lancamentos!$C:$C,$A765,Lancamentos!$E:$E,$C765,Lancamentos!$B:$B,"SAIDA_DESCARTE")</f>
        <v/>
      </c>
      <c r="J765" s="14">
        <f>G765-H765-I765</f>
        <v/>
      </c>
      <c r="K765">
        <f>IF(A765="","",IF(J765&lt;=IFERROR(VLOOKUP(A765,Produtos!$A:$E,5,FALSE),0),"ABAIXO DO MINIMO","OK"))</f>
        <v/>
      </c>
    </row>
    <row r="766">
      <c r="B766">
        <f>IFERROR(VLOOKUP(A766,Produtos!A:B,2,FALSE),"")</f>
        <v/>
      </c>
      <c r="D766" s="10">
        <f>IFERROR(INDEX(Lotes!$E:$E,MATCH(1,(Lotes!$A:$A=A766)*(Lotes!$C:$C=C766),0)),"")</f>
        <v/>
      </c>
      <c r="E766" s="14">
        <f>IF(D766="","",D766-TODAY())</f>
        <v/>
      </c>
      <c r="F766">
        <f>IF(D766="","",IF(E766&lt;0,"VENCIDO",IF(E766&lt;=30,"VENCE EM &lt;= 30 DIAS",IF(E766&lt;=60,"ATENCAO (31-60 DIAS)","OK"))))</f>
        <v/>
      </c>
      <c r="G766" s="14">
        <f>SUMIFS(Lancamentos!$G:$G,Lancamentos!$C:$C,$A766,Lancamentos!$E:$E,$C766,Lancamentos!$B:$B,"ENTRADA")</f>
        <v/>
      </c>
      <c r="H766" s="14">
        <f>SUMIFS(Lancamentos!$G:$G,Lancamentos!$C:$C,$A766,Lancamentos!$E:$E,$C766,Lancamentos!$B:$B,"SAIDA_USO")</f>
        <v/>
      </c>
      <c r="I766" s="14">
        <f>SUMIFS(Lancamentos!$G:$G,Lancamentos!$C:$C,$A766,Lancamentos!$E:$E,$C766,Lancamentos!$B:$B,"SAIDA_DESCARTE")</f>
        <v/>
      </c>
      <c r="J766" s="14">
        <f>G766-H766-I766</f>
        <v/>
      </c>
      <c r="K766">
        <f>IF(A766="","",IF(J766&lt;=IFERROR(VLOOKUP(A766,Produtos!$A:$E,5,FALSE),0),"ABAIXO DO MINIMO","OK"))</f>
        <v/>
      </c>
    </row>
    <row r="767">
      <c r="B767">
        <f>IFERROR(VLOOKUP(A767,Produtos!A:B,2,FALSE),"")</f>
        <v/>
      </c>
      <c r="D767" s="10">
        <f>IFERROR(INDEX(Lotes!$E:$E,MATCH(1,(Lotes!$A:$A=A767)*(Lotes!$C:$C=C767),0)),"")</f>
        <v/>
      </c>
      <c r="E767" s="14">
        <f>IF(D767="","",D767-TODAY())</f>
        <v/>
      </c>
      <c r="F767">
        <f>IF(D767="","",IF(E767&lt;0,"VENCIDO",IF(E767&lt;=30,"VENCE EM &lt;= 30 DIAS",IF(E767&lt;=60,"ATENCAO (31-60 DIAS)","OK"))))</f>
        <v/>
      </c>
      <c r="G767" s="14">
        <f>SUMIFS(Lancamentos!$G:$G,Lancamentos!$C:$C,$A767,Lancamentos!$E:$E,$C767,Lancamentos!$B:$B,"ENTRADA")</f>
        <v/>
      </c>
      <c r="H767" s="14">
        <f>SUMIFS(Lancamentos!$G:$G,Lancamentos!$C:$C,$A767,Lancamentos!$E:$E,$C767,Lancamentos!$B:$B,"SAIDA_USO")</f>
        <v/>
      </c>
      <c r="I767" s="14">
        <f>SUMIFS(Lancamentos!$G:$G,Lancamentos!$C:$C,$A767,Lancamentos!$E:$E,$C767,Lancamentos!$B:$B,"SAIDA_DESCARTE")</f>
        <v/>
      </c>
      <c r="J767" s="14">
        <f>G767-H767-I767</f>
        <v/>
      </c>
      <c r="K767">
        <f>IF(A767="","",IF(J767&lt;=IFERROR(VLOOKUP(A767,Produtos!$A:$E,5,FALSE),0),"ABAIXO DO MINIMO","OK"))</f>
        <v/>
      </c>
    </row>
    <row r="768">
      <c r="B768">
        <f>IFERROR(VLOOKUP(A768,Produtos!A:B,2,FALSE),"")</f>
        <v/>
      </c>
      <c r="D768" s="10">
        <f>IFERROR(INDEX(Lotes!$E:$E,MATCH(1,(Lotes!$A:$A=A768)*(Lotes!$C:$C=C768),0)),"")</f>
        <v/>
      </c>
      <c r="E768" s="14">
        <f>IF(D768="","",D768-TODAY())</f>
        <v/>
      </c>
      <c r="F768">
        <f>IF(D768="","",IF(E768&lt;0,"VENCIDO",IF(E768&lt;=30,"VENCE EM &lt;= 30 DIAS",IF(E768&lt;=60,"ATENCAO (31-60 DIAS)","OK"))))</f>
        <v/>
      </c>
      <c r="G768" s="14">
        <f>SUMIFS(Lancamentos!$G:$G,Lancamentos!$C:$C,$A768,Lancamentos!$E:$E,$C768,Lancamentos!$B:$B,"ENTRADA")</f>
        <v/>
      </c>
      <c r="H768" s="14">
        <f>SUMIFS(Lancamentos!$G:$G,Lancamentos!$C:$C,$A768,Lancamentos!$E:$E,$C768,Lancamentos!$B:$B,"SAIDA_USO")</f>
        <v/>
      </c>
      <c r="I768" s="14">
        <f>SUMIFS(Lancamentos!$G:$G,Lancamentos!$C:$C,$A768,Lancamentos!$E:$E,$C768,Lancamentos!$B:$B,"SAIDA_DESCARTE")</f>
        <v/>
      </c>
      <c r="J768" s="14">
        <f>G768-H768-I768</f>
        <v/>
      </c>
      <c r="K768">
        <f>IF(A768="","",IF(J768&lt;=IFERROR(VLOOKUP(A768,Produtos!$A:$E,5,FALSE),0),"ABAIXO DO MINIMO","OK"))</f>
        <v/>
      </c>
    </row>
    <row r="769">
      <c r="B769">
        <f>IFERROR(VLOOKUP(A769,Produtos!A:B,2,FALSE),"")</f>
        <v/>
      </c>
      <c r="D769" s="10">
        <f>IFERROR(INDEX(Lotes!$E:$E,MATCH(1,(Lotes!$A:$A=A769)*(Lotes!$C:$C=C769),0)),"")</f>
        <v/>
      </c>
      <c r="E769" s="14">
        <f>IF(D769="","",D769-TODAY())</f>
        <v/>
      </c>
      <c r="F769">
        <f>IF(D769="","",IF(E769&lt;0,"VENCIDO",IF(E769&lt;=30,"VENCE EM &lt;= 30 DIAS",IF(E769&lt;=60,"ATENCAO (31-60 DIAS)","OK"))))</f>
        <v/>
      </c>
      <c r="G769" s="14">
        <f>SUMIFS(Lancamentos!$G:$G,Lancamentos!$C:$C,$A769,Lancamentos!$E:$E,$C769,Lancamentos!$B:$B,"ENTRADA")</f>
        <v/>
      </c>
      <c r="H769" s="14">
        <f>SUMIFS(Lancamentos!$G:$G,Lancamentos!$C:$C,$A769,Lancamentos!$E:$E,$C769,Lancamentos!$B:$B,"SAIDA_USO")</f>
        <v/>
      </c>
      <c r="I769" s="14">
        <f>SUMIFS(Lancamentos!$G:$G,Lancamentos!$C:$C,$A769,Lancamentos!$E:$E,$C769,Lancamentos!$B:$B,"SAIDA_DESCARTE")</f>
        <v/>
      </c>
      <c r="J769" s="14">
        <f>G769-H769-I769</f>
        <v/>
      </c>
      <c r="K769">
        <f>IF(A769="","",IF(J769&lt;=IFERROR(VLOOKUP(A769,Produtos!$A:$E,5,FALSE),0),"ABAIXO DO MINIMO","OK"))</f>
        <v/>
      </c>
    </row>
    <row r="770">
      <c r="B770">
        <f>IFERROR(VLOOKUP(A770,Produtos!A:B,2,FALSE),"")</f>
        <v/>
      </c>
      <c r="D770" s="10">
        <f>IFERROR(INDEX(Lotes!$E:$E,MATCH(1,(Lotes!$A:$A=A770)*(Lotes!$C:$C=C770),0)),"")</f>
        <v/>
      </c>
      <c r="E770" s="14">
        <f>IF(D770="","",D770-TODAY())</f>
        <v/>
      </c>
      <c r="F770">
        <f>IF(D770="","",IF(E770&lt;0,"VENCIDO",IF(E770&lt;=30,"VENCE EM &lt;= 30 DIAS",IF(E770&lt;=60,"ATENCAO (31-60 DIAS)","OK"))))</f>
        <v/>
      </c>
      <c r="G770" s="14">
        <f>SUMIFS(Lancamentos!$G:$G,Lancamentos!$C:$C,$A770,Lancamentos!$E:$E,$C770,Lancamentos!$B:$B,"ENTRADA")</f>
        <v/>
      </c>
      <c r="H770" s="14">
        <f>SUMIFS(Lancamentos!$G:$G,Lancamentos!$C:$C,$A770,Lancamentos!$E:$E,$C770,Lancamentos!$B:$B,"SAIDA_USO")</f>
        <v/>
      </c>
      <c r="I770" s="14">
        <f>SUMIFS(Lancamentos!$G:$G,Lancamentos!$C:$C,$A770,Lancamentos!$E:$E,$C770,Lancamentos!$B:$B,"SAIDA_DESCARTE")</f>
        <v/>
      </c>
      <c r="J770" s="14">
        <f>G770-H770-I770</f>
        <v/>
      </c>
      <c r="K770">
        <f>IF(A770="","",IF(J770&lt;=IFERROR(VLOOKUP(A770,Produtos!$A:$E,5,FALSE),0),"ABAIXO DO MINIMO","OK"))</f>
        <v/>
      </c>
    </row>
    <row r="771">
      <c r="B771">
        <f>IFERROR(VLOOKUP(A771,Produtos!A:B,2,FALSE),"")</f>
        <v/>
      </c>
      <c r="D771" s="10">
        <f>IFERROR(INDEX(Lotes!$E:$E,MATCH(1,(Lotes!$A:$A=A771)*(Lotes!$C:$C=C771),0)),"")</f>
        <v/>
      </c>
      <c r="E771" s="14">
        <f>IF(D771="","",D771-TODAY())</f>
        <v/>
      </c>
      <c r="F771">
        <f>IF(D771="","",IF(E771&lt;0,"VENCIDO",IF(E771&lt;=30,"VENCE EM &lt;= 30 DIAS",IF(E771&lt;=60,"ATENCAO (31-60 DIAS)","OK"))))</f>
        <v/>
      </c>
      <c r="G771" s="14">
        <f>SUMIFS(Lancamentos!$G:$G,Lancamentos!$C:$C,$A771,Lancamentos!$E:$E,$C771,Lancamentos!$B:$B,"ENTRADA")</f>
        <v/>
      </c>
      <c r="H771" s="14">
        <f>SUMIFS(Lancamentos!$G:$G,Lancamentos!$C:$C,$A771,Lancamentos!$E:$E,$C771,Lancamentos!$B:$B,"SAIDA_USO")</f>
        <v/>
      </c>
      <c r="I771" s="14">
        <f>SUMIFS(Lancamentos!$G:$G,Lancamentos!$C:$C,$A771,Lancamentos!$E:$E,$C771,Lancamentos!$B:$B,"SAIDA_DESCARTE")</f>
        <v/>
      </c>
      <c r="J771" s="14">
        <f>G771-H771-I771</f>
        <v/>
      </c>
      <c r="K771">
        <f>IF(A771="","",IF(J771&lt;=IFERROR(VLOOKUP(A771,Produtos!$A:$E,5,FALSE),0),"ABAIXO DO MINIMO","OK"))</f>
        <v/>
      </c>
    </row>
    <row r="772">
      <c r="B772">
        <f>IFERROR(VLOOKUP(A772,Produtos!A:B,2,FALSE),"")</f>
        <v/>
      </c>
      <c r="D772" s="10">
        <f>IFERROR(INDEX(Lotes!$E:$E,MATCH(1,(Lotes!$A:$A=A772)*(Lotes!$C:$C=C772),0)),"")</f>
        <v/>
      </c>
      <c r="E772" s="14">
        <f>IF(D772="","",D772-TODAY())</f>
        <v/>
      </c>
      <c r="F772">
        <f>IF(D772="","",IF(E772&lt;0,"VENCIDO",IF(E772&lt;=30,"VENCE EM &lt;= 30 DIAS",IF(E772&lt;=60,"ATENCAO (31-60 DIAS)","OK"))))</f>
        <v/>
      </c>
      <c r="G772" s="14">
        <f>SUMIFS(Lancamentos!$G:$G,Lancamentos!$C:$C,$A772,Lancamentos!$E:$E,$C772,Lancamentos!$B:$B,"ENTRADA")</f>
        <v/>
      </c>
      <c r="H772" s="14">
        <f>SUMIFS(Lancamentos!$G:$G,Lancamentos!$C:$C,$A772,Lancamentos!$E:$E,$C772,Lancamentos!$B:$B,"SAIDA_USO")</f>
        <v/>
      </c>
      <c r="I772" s="14">
        <f>SUMIFS(Lancamentos!$G:$G,Lancamentos!$C:$C,$A772,Lancamentos!$E:$E,$C772,Lancamentos!$B:$B,"SAIDA_DESCARTE")</f>
        <v/>
      </c>
      <c r="J772" s="14">
        <f>G772-H772-I772</f>
        <v/>
      </c>
      <c r="K772">
        <f>IF(A772="","",IF(J772&lt;=IFERROR(VLOOKUP(A772,Produtos!$A:$E,5,FALSE),0),"ABAIXO DO MINIMO","OK"))</f>
        <v/>
      </c>
    </row>
    <row r="773">
      <c r="B773">
        <f>IFERROR(VLOOKUP(A773,Produtos!A:B,2,FALSE),"")</f>
        <v/>
      </c>
      <c r="D773" s="10">
        <f>IFERROR(INDEX(Lotes!$E:$E,MATCH(1,(Lotes!$A:$A=A773)*(Lotes!$C:$C=C773),0)),"")</f>
        <v/>
      </c>
      <c r="E773" s="14">
        <f>IF(D773="","",D773-TODAY())</f>
        <v/>
      </c>
      <c r="F773">
        <f>IF(D773="","",IF(E773&lt;0,"VENCIDO",IF(E773&lt;=30,"VENCE EM &lt;= 30 DIAS",IF(E773&lt;=60,"ATENCAO (31-60 DIAS)","OK"))))</f>
        <v/>
      </c>
      <c r="G773" s="14">
        <f>SUMIFS(Lancamentos!$G:$G,Lancamentos!$C:$C,$A773,Lancamentos!$E:$E,$C773,Lancamentos!$B:$B,"ENTRADA")</f>
        <v/>
      </c>
      <c r="H773" s="14">
        <f>SUMIFS(Lancamentos!$G:$G,Lancamentos!$C:$C,$A773,Lancamentos!$E:$E,$C773,Lancamentos!$B:$B,"SAIDA_USO")</f>
        <v/>
      </c>
      <c r="I773" s="14">
        <f>SUMIFS(Lancamentos!$G:$G,Lancamentos!$C:$C,$A773,Lancamentos!$E:$E,$C773,Lancamentos!$B:$B,"SAIDA_DESCARTE")</f>
        <v/>
      </c>
      <c r="J773" s="14">
        <f>G773-H773-I773</f>
        <v/>
      </c>
      <c r="K773">
        <f>IF(A773="","",IF(J773&lt;=IFERROR(VLOOKUP(A773,Produtos!$A:$E,5,FALSE),0),"ABAIXO DO MINIMO","OK"))</f>
        <v/>
      </c>
    </row>
    <row r="774">
      <c r="B774">
        <f>IFERROR(VLOOKUP(A774,Produtos!A:B,2,FALSE),"")</f>
        <v/>
      </c>
      <c r="D774" s="10">
        <f>IFERROR(INDEX(Lotes!$E:$E,MATCH(1,(Lotes!$A:$A=A774)*(Lotes!$C:$C=C774),0)),"")</f>
        <v/>
      </c>
      <c r="E774" s="14">
        <f>IF(D774="","",D774-TODAY())</f>
        <v/>
      </c>
      <c r="F774">
        <f>IF(D774="","",IF(E774&lt;0,"VENCIDO",IF(E774&lt;=30,"VENCE EM &lt;= 30 DIAS",IF(E774&lt;=60,"ATENCAO (31-60 DIAS)","OK"))))</f>
        <v/>
      </c>
      <c r="G774" s="14">
        <f>SUMIFS(Lancamentos!$G:$G,Lancamentos!$C:$C,$A774,Lancamentos!$E:$E,$C774,Lancamentos!$B:$B,"ENTRADA")</f>
        <v/>
      </c>
      <c r="H774" s="14">
        <f>SUMIFS(Lancamentos!$G:$G,Lancamentos!$C:$C,$A774,Lancamentos!$E:$E,$C774,Lancamentos!$B:$B,"SAIDA_USO")</f>
        <v/>
      </c>
      <c r="I774" s="14">
        <f>SUMIFS(Lancamentos!$G:$G,Lancamentos!$C:$C,$A774,Lancamentos!$E:$E,$C774,Lancamentos!$B:$B,"SAIDA_DESCARTE")</f>
        <v/>
      </c>
      <c r="J774" s="14">
        <f>G774-H774-I774</f>
        <v/>
      </c>
      <c r="K774">
        <f>IF(A774="","",IF(J774&lt;=IFERROR(VLOOKUP(A774,Produtos!$A:$E,5,FALSE),0),"ABAIXO DO MINIMO","OK"))</f>
        <v/>
      </c>
    </row>
    <row r="775">
      <c r="B775">
        <f>IFERROR(VLOOKUP(A775,Produtos!A:B,2,FALSE),"")</f>
        <v/>
      </c>
      <c r="D775" s="10">
        <f>IFERROR(INDEX(Lotes!$E:$E,MATCH(1,(Lotes!$A:$A=A775)*(Lotes!$C:$C=C775),0)),"")</f>
        <v/>
      </c>
      <c r="E775" s="14">
        <f>IF(D775="","",D775-TODAY())</f>
        <v/>
      </c>
      <c r="F775">
        <f>IF(D775="","",IF(E775&lt;0,"VENCIDO",IF(E775&lt;=30,"VENCE EM &lt;= 30 DIAS",IF(E775&lt;=60,"ATENCAO (31-60 DIAS)","OK"))))</f>
        <v/>
      </c>
      <c r="G775" s="14">
        <f>SUMIFS(Lancamentos!$G:$G,Lancamentos!$C:$C,$A775,Lancamentos!$E:$E,$C775,Lancamentos!$B:$B,"ENTRADA")</f>
        <v/>
      </c>
      <c r="H775" s="14">
        <f>SUMIFS(Lancamentos!$G:$G,Lancamentos!$C:$C,$A775,Lancamentos!$E:$E,$C775,Lancamentos!$B:$B,"SAIDA_USO")</f>
        <v/>
      </c>
      <c r="I775" s="14">
        <f>SUMIFS(Lancamentos!$G:$G,Lancamentos!$C:$C,$A775,Lancamentos!$E:$E,$C775,Lancamentos!$B:$B,"SAIDA_DESCARTE")</f>
        <v/>
      </c>
      <c r="J775" s="14">
        <f>G775-H775-I775</f>
        <v/>
      </c>
      <c r="K775">
        <f>IF(A775="","",IF(J775&lt;=IFERROR(VLOOKUP(A775,Produtos!$A:$E,5,FALSE),0),"ABAIXO DO MINIMO","OK"))</f>
        <v/>
      </c>
    </row>
    <row r="776">
      <c r="B776">
        <f>IFERROR(VLOOKUP(A776,Produtos!A:B,2,FALSE),"")</f>
        <v/>
      </c>
      <c r="D776" s="10">
        <f>IFERROR(INDEX(Lotes!$E:$E,MATCH(1,(Lotes!$A:$A=A776)*(Lotes!$C:$C=C776),0)),"")</f>
        <v/>
      </c>
      <c r="E776" s="14">
        <f>IF(D776="","",D776-TODAY())</f>
        <v/>
      </c>
      <c r="F776">
        <f>IF(D776="","",IF(E776&lt;0,"VENCIDO",IF(E776&lt;=30,"VENCE EM &lt;= 30 DIAS",IF(E776&lt;=60,"ATENCAO (31-60 DIAS)","OK"))))</f>
        <v/>
      </c>
      <c r="G776" s="14">
        <f>SUMIFS(Lancamentos!$G:$G,Lancamentos!$C:$C,$A776,Lancamentos!$E:$E,$C776,Lancamentos!$B:$B,"ENTRADA")</f>
        <v/>
      </c>
      <c r="H776" s="14">
        <f>SUMIFS(Lancamentos!$G:$G,Lancamentos!$C:$C,$A776,Lancamentos!$E:$E,$C776,Lancamentos!$B:$B,"SAIDA_USO")</f>
        <v/>
      </c>
      <c r="I776" s="14">
        <f>SUMIFS(Lancamentos!$G:$G,Lancamentos!$C:$C,$A776,Lancamentos!$E:$E,$C776,Lancamentos!$B:$B,"SAIDA_DESCARTE")</f>
        <v/>
      </c>
      <c r="J776" s="14">
        <f>G776-H776-I776</f>
        <v/>
      </c>
      <c r="K776">
        <f>IF(A776="","",IF(J776&lt;=IFERROR(VLOOKUP(A776,Produtos!$A:$E,5,FALSE),0),"ABAIXO DO MINIMO","OK"))</f>
        <v/>
      </c>
    </row>
    <row r="777">
      <c r="B777">
        <f>IFERROR(VLOOKUP(A777,Produtos!A:B,2,FALSE),"")</f>
        <v/>
      </c>
      <c r="D777" s="10">
        <f>IFERROR(INDEX(Lotes!$E:$E,MATCH(1,(Lotes!$A:$A=A777)*(Lotes!$C:$C=C777),0)),"")</f>
        <v/>
      </c>
      <c r="E777" s="14">
        <f>IF(D777="","",D777-TODAY())</f>
        <v/>
      </c>
      <c r="F777">
        <f>IF(D777="","",IF(E777&lt;0,"VENCIDO",IF(E777&lt;=30,"VENCE EM &lt;= 30 DIAS",IF(E777&lt;=60,"ATENCAO (31-60 DIAS)","OK"))))</f>
        <v/>
      </c>
      <c r="G777" s="14">
        <f>SUMIFS(Lancamentos!$G:$G,Lancamentos!$C:$C,$A777,Lancamentos!$E:$E,$C777,Lancamentos!$B:$B,"ENTRADA")</f>
        <v/>
      </c>
      <c r="H777" s="14">
        <f>SUMIFS(Lancamentos!$G:$G,Lancamentos!$C:$C,$A777,Lancamentos!$E:$E,$C777,Lancamentos!$B:$B,"SAIDA_USO")</f>
        <v/>
      </c>
      <c r="I777" s="14">
        <f>SUMIFS(Lancamentos!$G:$G,Lancamentos!$C:$C,$A777,Lancamentos!$E:$E,$C777,Lancamentos!$B:$B,"SAIDA_DESCARTE")</f>
        <v/>
      </c>
      <c r="J777" s="14">
        <f>G777-H777-I777</f>
        <v/>
      </c>
      <c r="K777">
        <f>IF(A777="","",IF(J777&lt;=IFERROR(VLOOKUP(A777,Produtos!$A:$E,5,FALSE),0),"ABAIXO DO MINIMO","OK"))</f>
        <v/>
      </c>
    </row>
    <row r="778">
      <c r="B778">
        <f>IFERROR(VLOOKUP(A778,Produtos!A:B,2,FALSE),"")</f>
        <v/>
      </c>
      <c r="D778" s="10">
        <f>IFERROR(INDEX(Lotes!$E:$E,MATCH(1,(Lotes!$A:$A=A778)*(Lotes!$C:$C=C778),0)),"")</f>
        <v/>
      </c>
      <c r="E778" s="14">
        <f>IF(D778="","",D778-TODAY())</f>
        <v/>
      </c>
      <c r="F778">
        <f>IF(D778="","",IF(E778&lt;0,"VENCIDO",IF(E778&lt;=30,"VENCE EM &lt;= 30 DIAS",IF(E778&lt;=60,"ATENCAO (31-60 DIAS)","OK"))))</f>
        <v/>
      </c>
      <c r="G778" s="14">
        <f>SUMIFS(Lancamentos!$G:$G,Lancamentos!$C:$C,$A778,Lancamentos!$E:$E,$C778,Lancamentos!$B:$B,"ENTRADA")</f>
        <v/>
      </c>
      <c r="H778" s="14">
        <f>SUMIFS(Lancamentos!$G:$G,Lancamentos!$C:$C,$A778,Lancamentos!$E:$E,$C778,Lancamentos!$B:$B,"SAIDA_USO")</f>
        <v/>
      </c>
      <c r="I778" s="14">
        <f>SUMIFS(Lancamentos!$G:$G,Lancamentos!$C:$C,$A778,Lancamentos!$E:$E,$C778,Lancamentos!$B:$B,"SAIDA_DESCARTE")</f>
        <v/>
      </c>
      <c r="J778" s="14">
        <f>G778-H778-I778</f>
        <v/>
      </c>
      <c r="K778">
        <f>IF(A778="","",IF(J778&lt;=IFERROR(VLOOKUP(A778,Produtos!$A:$E,5,FALSE),0),"ABAIXO DO MINIMO","OK"))</f>
        <v/>
      </c>
    </row>
    <row r="779">
      <c r="B779">
        <f>IFERROR(VLOOKUP(A779,Produtos!A:B,2,FALSE),"")</f>
        <v/>
      </c>
      <c r="D779" s="10">
        <f>IFERROR(INDEX(Lotes!$E:$E,MATCH(1,(Lotes!$A:$A=A779)*(Lotes!$C:$C=C779),0)),"")</f>
        <v/>
      </c>
      <c r="E779" s="14">
        <f>IF(D779="","",D779-TODAY())</f>
        <v/>
      </c>
      <c r="F779">
        <f>IF(D779="","",IF(E779&lt;0,"VENCIDO",IF(E779&lt;=30,"VENCE EM &lt;= 30 DIAS",IF(E779&lt;=60,"ATENCAO (31-60 DIAS)","OK"))))</f>
        <v/>
      </c>
      <c r="G779" s="14">
        <f>SUMIFS(Lancamentos!$G:$G,Lancamentos!$C:$C,$A779,Lancamentos!$E:$E,$C779,Lancamentos!$B:$B,"ENTRADA")</f>
        <v/>
      </c>
      <c r="H779" s="14">
        <f>SUMIFS(Lancamentos!$G:$G,Lancamentos!$C:$C,$A779,Lancamentos!$E:$E,$C779,Lancamentos!$B:$B,"SAIDA_USO")</f>
        <v/>
      </c>
      <c r="I779" s="14">
        <f>SUMIFS(Lancamentos!$G:$G,Lancamentos!$C:$C,$A779,Lancamentos!$E:$E,$C779,Lancamentos!$B:$B,"SAIDA_DESCARTE")</f>
        <v/>
      </c>
      <c r="J779" s="14">
        <f>G779-H779-I779</f>
        <v/>
      </c>
      <c r="K779">
        <f>IF(A779="","",IF(J779&lt;=IFERROR(VLOOKUP(A779,Produtos!$A:$E,5,FALSE),0),"ABAIXO DO MINIMO","OK"))</f>
        <v/>
      </c>
    </row>
    <row r="780">
      <c r="B780">
        <f>IFERROR(VLOOKUP(A780,Produtos!A:B,2,FALSE),"")</f>
        <v/>
      </c>
      <c r="D780" s="10">
        <f>IFERROR(INDEX(Lotes!$E:$E,MATCH(1,(Lotes!$A:$A=A780)*(Lotes!$C:$C=C780),0)),"")</f>
        <v/>
      </c>
      <c r="E780" s="14">
        <f>IF(D780="","",D780-TODAY())</f>
        <v/>
      </c>
      <c r="F780">
        <f>IF(D780="","",IF(E780&lt;0,"VENCIDO",IF(E780&lt;=30,"VENCE EM &lt;= 30 DIAS",IF(E780&lt;=60,"ATENCAO (31-60 DIAS)","OK"))))</f>
        <v/>
      </c>
      <c r="G780" s="14">
        <f>SUMIFS(Lancamentos!$G:$G,Lancamentos!$C:$C,$A780,Lancamentos!$E:$E,$C780,Lancamentos!$B:$B,"ENTRADA")</f>
        <v/>
      </c>
      <c r="H780" s="14">
        <f>SUMIFS(Lancamentos!$G:$G,Lancamentos!$C:$C,$A780,Lancamentos!$E:$E,$C780,Lancamentos!$B:$B,"SAIDA_USO")</f>
        <v/>
      </c>
      <c r="I780" s="14">
        <f>SUMIFS(Lancamentos!$G:$G,Lancamentos!$C:$C,$A780,Lancamentos!$E:$E,$C780,Lancamentos!$B:$B,"SAIDA_DESCARTE")</f>
        <v/>
      </c>
      <c r="J780" s="14">
        <f>G780-H780-I780</f>
        <v/>
      </c>
      <c r="K780">
        <f>IF(A780="","",IF(J780&lt;=IFERROR(VLOOKUP(A780,Produtos!$A:$E,5,FALSE),0),"ABAIXO DO MINIMO","OK"))</f>
        <v/>
      </c>
    </row>
    <row r="781">
      <c r="B781">
        <f>IFERROR(VLOOKUP(A781,Produtos!A:B,2,FALSE),"")</f>
        <v/>
      </c>
      <c r="D781" s="10">
        <f>IFERROR(INDEX(Lotes!$E:$E,MATCH(1,(Lotes!$A:$A=A781)*(Lotes!$C:$C=C781),0)),"")</f>
        <v/>
      </c>
      <c r="E781" s="14">
        <f>IF(D781="","",D781-TODAY())</f>
        <v/>
      </c>
      <c r="F781">
        <f>IF(D781="","",IF(E781&lt;0,"VENCIDO",IF(E781&lt;=30,"VENCE EM &lt;= 30 DIAS",IF(E781&lt;=60,"ATENCAO (31-60 DIAS)","OK"))))</f>
        <v/>
      </c>
      <c r="G781" s="14">
        <f>SUMIFS(Lancamentos!$G:$G,Lancamentos!$C:$C,$A781,Lancamentos!$E:$E,$C781,Lancamentos!$B:$B,"ENTRADA")</f>
        <v/>
      </c>
      <c r="H781" s="14">
        <f>SUMIFS(Lancamentos!$G:$G,Lancamentos!$C:$C,$A781,Lancamentos!$E:$E,$C781,Lancamentos!$B:$B,"SAIDA_USO")</f>
        <v/>
      </c>
      <c r="I781" s="14">
        <f>SUMIFS(Lancamentos!$G:$G,Lancamentos!$C:$C,$A781,Lancamentos!$E:$E,$C781,Lancamentos!$B:$B,"SAIDA_DESCARTE")</f>
        <v/>
      </c>
      <c r="J781" s="14">
        <f>G781-H781-I781</f>
        <v/>
      </c>
      <c r="K781">
        <f>IF(A781="","",IF(J781&lt;=IFERROR(VLOOKUP(A781,Produtos!$A:$E,5,FALSE),0),"ABAIXO DO MINIMO","OK"))</f>
        <v/>
      </c>
    </row>
    <row r="782">
      <c r="B782">
        <f>IFERROR(VLOOKUP(A782,Produtos!A:B,2,FALSE),"")</f>
        <v/>
      </c>
      <c r="D782" s="10">
        <f>IFERROR(INDEX(Lotes!$E:$E,MATCH(1,(Lotes!$A:$A=A782)*(Lotes!$C:$C=C782),0)),"")</f>
        <v/>
      </c>
      <c r="E782" s="14">
        <f>IF(D782="","",D782-TODAY())</f>
        <v/>
      </c>
      <c r="F782">
        <f>IF(D782="","",IF(E782&lt;0,"VENCIDO",IF(E782&lt;=30,"VENCE EM &lt;= 30 DIAS",IF(E782&lt;=60,"ATENCAO (31-60 DIAS)","OK"))))</f>
        <v/>
      </c>
      <c r="G782" s="14">
        <f>SUMIFS(Lancamentos!$G:$G,Lancamentos!$C:$C,$A782,Lancamentos!$E:$E,$C782,Lancamentos!$B:$B,"ENTRADA")</f>
        <v/>
      </c>
      <c r="H782" s="14">
        <f>SUMIFS(Lancamentos!$G:$G,Lancamentos!$C:$C,$A782,Lancamentos!$E:$E,$C782,Lancamentos!$B:$B,"SAIDA_USO")</f>
        <v/>
      </c>
      <c r="I782" s="14">
        <f>SUMIFS(Lancamentos!$G:$G,Lancamentos!$C:$C,$A782,Lancamentos!$E:$E,$C782,Lancamentos!$B:$B,"SAIDA_DESCARTE")</f>
        <v/>
      </c>
      <c r="J782" s="14">
        <f>G782-H782-I782</f>
        <v/>
      </c>
      <c r="K782">
        <f>IF(A782="","",IF(J782&lt;=IFERROR(VLOOKUP(A782,Produtos!$A:$E,5,FALSE),0),"ABAIXO DO MINIMO","OK"))</f>
        <v/>
      </c>
    </row>
    <row r="783">
      <c r="B783">
        <f>IFERROR(VLOOKUP(A783,Produtos!A:B,2,FALSE),"")</f>
        <v/>
      </c>
      <c r="D783" s="10">
        <f>IFERROR(INDEX(Lotes!$E:$E,MATCH(1,(Lotes!$A:$A=A783)*(Lotes!$C:$C=C783),0)),"")</f>
        <v/>
      </c>
      <c r="E783" s="14">
        <f>IF(D783="","",D783-TODAY())</f>
        <v/>
      </c>
      <c r="F783">
        <f>IF(D783="","",IF(E783&lt;0,"VENCIDO",IF(E783&lt;=30,"VENCE EM &lt;= 30 DIAS",IF(E783&lt;=60,"ATENCAO (31-60 DIAS)","OK"))))</f>
        <v/>
      </c>
      <c r="G783" s="14">
        <f>SUMIFS(Lancamentos!$G:$G,Lancamentos!$C:$C,$A783,Lancamentos!$E:$E,$C783,Lancamentos!$B:$B,"ENTRADA")</f>
        <v/>
      </c>
      <c r="H783" s="14">
        <f>SUMIFS(Lancamentos!$G:$G,Lancamentos!$C:$C,$A783,Lancamentos!$E:$E,$C783,Lancamentos!$B:$B,"SAIDA_USO")</f>
        <v/>
      </c>
      <c r="I783" s="14">
        <f>SUMIFS(Lancamentos!$G:$G,Lancamentos!$C:$C,$A783,Lancamentos!$E:$E,$C783,Lancamentos!$B:$B,"SAIDA_DESCARTE")</f>
        <v/>
      </c>
      <c r="J783" s="14">
        <f>G783-H783-I783</f>
        <v/>
      </c>
      <c r="K783">
        <f>IF(A783="","",IF(J783&lt;=IFERROR(VLOOKUP(A783,Produtos!$A:$E,5,FALSE),0),"ABAIXO DO MINIMO","OK"))</f>
        <v/>
      </c>
    </row>
    <row r="784">
      <c r="B784">
        <f>IFERROR(VLOOKUP(A784,Produtos!A:B,2,FALSE),"")</f>
        <v/>
      </c>
      <c r="D784" s="10">
        <f>IFERROR(INDEX(Lotes!$E:$E,MATCH(1,(Lotes!$A:$A=A784)*(Lotes!$C:$C=C784),0)),"")</f>
        <v/>
      </c>
      <c r="E784" s="14">
        <f>IF(D784="","",D784-TODAY())</f>
        <v/>
      </c>
      <c r="F784">
        <f>IF(D784="","",IF(E784&lt;0,"VENCIDO",IF(E784&lt;=30,"VENCE EM &lt;= 30 DIAS",IF(E784&lt;=60,"ATENCAO (31-60 DIAS)","OK"))))</f>
        <v/>
      </c>
      <c r="G784" s="14">
        <f>SUMIFS(Lancamentos!$G:$G,Lancamentos!$C:$C,$A784,Lancamentos!$E:$E,$C784,Lancamentos!$B:$B,"ENTRADA")</f>
        <v/>
      </c>
      <c r="H784" s="14">
        <f>SUMIFS(Lancamentos!$G:$G,Lancamentos!$C:$C,$A784,Lancamentos!$E:$E,$C784,Lancamentos!$B:$B,"SAIDA_USO")</f>
        <v/>
      </c>
      <c r="I784" s="14">
        <f>SUMIFS(Lancamentos!$G:$G,Lancamentos!$C:$C,$A784,Lancamentos!$E:$E,$C784,Lancamentos!$B:$B,"SAIDA_DESCARTE")</f>
        <v/>
      </c>
      <c r="J784" s="14">
        <f>G784-H784-I784</f>
        <v/>
      </c>
      <c r="K784">
        <f>IF(A784="","",IF(J784&lt;=IFERROR(VLOOKUP(A784,Produtos!$A:$E,5,FALSE),0),"ABAIXO DO MINIMO","OK"))</f>
        <v/>
      </c>
    </row>
    <row r="785">
      <c r="B785">
        <f>IFERROR(VLOOKUP(A785,Produtos!A:B,2,FALSE),"")</f>
        <v/>
      </c>
      <c r="D785" s="10">
        <f>IFERROR(INDEX(Lotes!$E:$E,MATCH(1,(Lotes!$A:$A=A785)*(Lotes!$C:$C=C785),0)),"")</f>
        <v/>
      </c>
      <c r="E785" s="14">
        <f>IF(D785="","",D785-TODAY())</f>
        <v/>
      </c>
      <c r="F785">
        <f>IF(D785="","",IF(E785&lt;0,"VENCIDO",IF(E785&lt;=30,"VENCE EM &lt;= 30 DIAS",IF(E785&lt;=60,"ATENCAO (31-60 DIAS)","OK"))))</f>
        <v/>
      </c>
      <c r="G785" s="14">
        <f>SUMIFS(Lancamentos!$G:$G,Lancamentos!$C:$C,$A785,Lancamentos!$E:$E,$C785,Lancamentos!$B:$B,"ENTRADA")</f>
        <v/>
      </c>
      <c r="H785" s="14">
        <f>SUMIFS(Lancamentos!$G:$G,Lancamentos!$C:$C,$A785,Lancamentos!$E:$E,$C785,Lancamentos!$B:$B,"SAIDA_USO")</f>
        <v/>
      </c>
      <c r="I785" s="14">
        <f>SUMIFS(Lancamentos!$G:$G,Lancamentos!$C:$C,$A785,Lancamentos!$E:$E,$C785,Lancamentos!$B:$B,"SAIDA_DESCARTE")</f>
        <v/>
      </c>
      <c r="J785" s="14">
        <f>G785-H785-I785</f>
        <v/>
      </c>
      <c r="K785">
        <f>IF(A785="","",IF(J785&lt;=IFERROR(VLOOKUP(A785,Produtos!$A:$E,5,FALSE),0),"ABAIXO DO MINIMO","OK"))</f>
        <v/>
      </c>
    </row>
    <row r="786">
      <c r="B786">
        <f>IFERROR(VLOOKUP(A786,Produtos!A:B,2,FALSE),"")</f>
        <v/>
      </c>
      <c r="D786" s="10">
        <f>IFERROR(INDEX(Lotes!$E:$E,MATCH(1,(Lotes!$A:$A=A786)*(Lotes!$C:$C=C786),0)),"")</f>
        <v/>
      </c>
      <c r="E786" s="14">
        <f>IF(D786="","",D786-TODAY())</f>
        <v/>
      </c>
      <c r="F786">
        <f>IF(D786="","",IF(E786&lt;0,"VENCIDO",IF(E786&lt;=30,"VENCE EM &lt;= 30 DIAS",IF(E786&lt;=60,"ATENCAO (31-60 DIAS)","OK"))))</f>
        <v/>
      </c>
      <c r="G786" s="14">
        <f>SUMIFS(Lancamentos!$G:$G,Lancamentos!$C:$C,$A786,Lancamentos!$E:$E,$C786,Lancamentos!$B:$B,"ENTRADA")</f>
        <v/>
      </c>
      <c r="H786" s="14">
        <f>SUMIFS(Lancamentos!$G:$G,Lancamentos!$C:$C,$A786,Lancamentos!$E:$E,$C786,Lancamentos!$B:$B,"SAIDA_USO")</f>
        <v/>
      </c>
      <c r="I786" s="14">
        <f>SUMIFS(Lancamentos!$G:$G,Lancamentos!$C:$C,$A786,Lancamentos!$E:$E,$C786,Lancamentos!$B:$B,"SAIDA_DESCARTE")</f>
        <v/>
      </c>
      <c r="J786" s="14">
        <f>G786-H786-I786</f>
        <v/>
      </c>
      <c r="K786">
        <f>IF(A786="","",IF(J786&lt;=IFERROR(VLOOKUP(A786,Produtos!$A:$E,5,FALSE),0),"ABAIXO DO MINIMO","OK"))</f>
        <v/>
      </c>
    </row>
    <row r="787">
      <c r="B787">
        <f>IFERROR(VLOOKUP(A787,Produtos!A:B,2,FALSE),"")</f>
        <v/>
      </c>
      <c r="D787" s="10">
        <f>IFERROR(INDEX(Lotes!$E:$E,MATCH(1,(Lotes!$A:$A=A787)*(Lotes!$C:$C=C787),0)),"")</f>
        <v/>
      </c>
      <c r="E787" s="14">
        <f>IF(D787="","",D787-TODAY())</f>
        <v/>
      </c>
      <c r="F787">
        <f>IF(D787="","",IF(E787&lt;0,"VENCIDO",IF(E787&lt;=30,"VENCE EM &lt;= 30 DIAS",IF(E787&lt;=60,"ATENCAO (31-60 DIAS)","OK"))))</f>
        <v/>
      </c>
      <c r="G787" s="14">
        <f>SUMIFS(Lancamentos!$G:$G,Lancamentos!$C:$C,$A787,Lancamentos!$E:$E,$C787,Lancamentos!$B:$B,"ENTRADA")</f>
        <v/>
      </c>
      <c r="H787" s="14">
        <f>SUMIFS(Lancamentos!$G:$G,Lancamentos!$C:$C,$A787,Lancamentos!$E:$E,$C787,Lancamentos!$B:$B,"SAIDA_USO")</f>
        <v/>
      </c>
      <c r="I787" s="14">
        <f>SUMIFS(Lancamentos!$G:$G,Lancamentos!$C:$C,$A787,Lancamentos!$E:$E,$C787,Lancamentos!$B:$B,"SAIDA_DESCARTE")</f>
        <v/>
      </c>
      <c r="J787" s="14">
        <f>G787-H787-I787</f>
        <v/>
      </c>
      <c r="K787">
        <f>IF(A787="","",IF(J787&lt;=IFERROR(VLOOKUP(A787,Produtos!$A:$E,5,FALSE),0),"ABAIXO DO MINIMO","OK"))</f>
        <v/>
      </c>
    </row>
    <row r="788">
      <c r="B788">
        <f>IFERROR(VLOOKUP(A788,Produtos!A:B,2,FALSE),"")</f>
        <v/>
      </c>
      <c r="D788" s="10">
        <f>IFERROR(INDEX(Lotes!$E:$E,MATCH(1,(Lotes!$A:$A=A788)*(Lotes!$C:$C=C788),0)),"")</f>
        <v/>
      </c>
      <c r="E788" s="14">
        <f>IF(D788="","",D788-TODAY())</f>
        <v/>
      </c>
      <c r="F788">
        <f>IF(D788="","",IF(E788&lt;0,"VENCIDO",IF(E788&lt;=30,"VENCE EM &lt;= 30 DIAS",IF(E788&lt;=60,"ATENCAO (31-60 DIAS)","OK"))))</f>
        <v/>
      </c>
      <c r="G788" s="14">
        <f>SUMIFS(Lancamentos!$G:$G,Lancamentos!$C:$C,$A788,Lancamentos!$E:$E,$C788,Lancamentos!$B:$B,"ENTRADA")</f>
        <v/>
      </c>
      <c r="H788" s="14">
        <f>SUMIFS(Lancamentos!$G:$G,Lancamentos!$C:$C,$A788,Lancamentos!$E:$E,$C788,Lancamentos!$B:$B,"SAIDA_USO")</f>
        <v/>
      </c>
      <c r="I788" s="14">
        <f>SUMIFS(Lancamentos!$G:$G,Lancamentos!$C:$C,$A788,Lancamentos!$E:$E,$C788,Lancamentos!$B:$B,"SAIDA_DESCARTE")</f>
        <v/>
      </c>
      <c r="J788" s="14">
        <f>G788-H788-I788</f>
        <v/>
      </c>
      <c r="K788">
        <f>IF(A788="","",IF(J788&lt;=IFERROR(VLOOKUP(A788,Produtos!$A:$E,5,FALSE),0),"ABAIXO DO MINIMO","OK"))</f>
        <v/>
      </c>
    </row>
    <row r="789">
      <c r="B789">
        <f>IFERROR(VLOOKUP(A789,Produtos!A:B,2,FALSE),"")</f>
        <v/>
      </c>
      <c r="D789" s="10">
        <f>IFERROR(INDEX(Lotes!$E:$E,MATCH(1,(Lotes!$A:$A=A789)*(Lotes!$C:$C=C789),0)),"")</f>
        <v/>
      </c>
      <c r="E789" s="14">
        <f>IF(D789="","",D789-TODAY())</f>
        <v/>
      </c>
      <c r="F789">
        <f>IF(D789="","",IF(E789&lt;0,"VENCIDO",IF(E789&lt;=30,"VENCE EM &lt;= 30 DIAS",IF(E789&lt;=60,"ATENCAO (31-60 DIAS)","OK"))))</f>
        <v/>
      </c>
      <c r="G789" s="14">
        <f>SUMIFS(Lancamentos!$G:$G,Lancamentos!$C:$C,$A789,Lancamentos!$E:$E,$C789,Lancamentos!$B:$B,"ENTRADA")</f>
        <v/>
      </c>
      <c r="H789" s="14">
        <f>SUMIFS(Lancamentos!$G:$G,Lancamentos!$C:$C,$A789,Lancamentos!$E:$E,$C789,Lancamentos!$B:$B,"SAIDA_USO")</f>
        <v/>
      </c>
      <c r="I789" s="14">
        <f>SUMIFS(Lancamentos!$G:$G,Lancamentos!$C:$C,$A789,Lancamentos!$E:$E,$C789,Lancamentos!$B:$B,"SAIDA_DESCARTE")</f>
        <v/>
      </c>
      <c r="J789" s="14">
        <f>G789-H789-I789</f>
        <v/>
      </c>
      <c r="K789">
        <f>IF(A789="","",IF(J789&lt;=IFERROR(VLOOKUP(A789,Produtos!$A:$E,5,FALSE),0),"ABAIXO DO MINIMO","OK"))</f>
        <v/>
      </c>
    </row>
    <row r="790">
      <c r="B790">
        <f>IFERROR(VLOOKUP(A790,Produtos!A:B,2,FALSE),"")</f>
        <v/>
      </c>
      <c r="D790" s="10">
        <f>IFERROR(INDEX(Lotes!$E:$E,MATCH(1,(Lotes!$A:$A=A790)*(Lotes!$C:$C=C790),0)),"")</f>
        <v/>
      </c>
      <c r="E790" s="14">
        <f>IF(D790="","",D790-TODAY())</f>
        <v/>
      </c>
      <c r="F790">
        <f>IF(D790="","",IF(E790&lt;0,"VENCIDO",IF(E790&lt;=30,"VENCE EM &lt;= 30 DIAS",IF(E790&lt;=60,"ATENCAO (31-60 DIAS)","OK"))))</f>
        <v/>
      </c>
      <c r="G790" s="14">
        <f>SUMIFS(Lancamentos!$G:$G,Lancamentos!$C:$C,$A790,Lancamentos!$E:$E,$C790,Lancamentos!$B:$B,"ENTRADA")</f>
        <v/>
      </c>
      <c r="H790" s="14">
        <f>SUMIFS(Lancamentos!$G:$G,Lancamentos!$C:$C,$A790,Lancamentos!$E:$E,$C790,Lancamentos!$B:$B,"SAIDA_USO")</f>
        <v/>
      </c>
      <c r="I790" s="14">
        <f>SUMIFS(Lancamentos!$G:$G,Lancamentos!$C:$C,$A790,Lancamentos!$E:$E,$C790,Lancamentos!$B:$B,"SAIDA_DESCARTE")</f>
        <v/>
      </c>
      <c r="J790" s="14">
        <f>G790-H790-I790</f>
        <v/>
      </c>
      <c r="K790">
        <f>IF(A790="","",IF(J790&lt;=IFERROR(VLOOKUP(A790,Produtos!$A:$E,5,FALSE),0),"ABAIXO DO MINIMO","OK"))</f>
        <v/>
      </c>
    </row>
    <row r="791">
      <c r="B791">
        <f>IFERROR(VLOOKUP(A791,Produtos!A:B,2,FALSE),"")</f>
        <v/>
      </c>
      <c r="D791" s="10">
        <f>IFERROR(INDEX(Lotes!$E:$E,MATCH(1,(Lotes!$A:$A=A791)*(Lotes!$C:$C=C791),0)),"")</f>
        <v/>
      </c>
      <c r="E791" s="14">
        <f>IF(D791="","",D791-TODAY())</f>
        <v/>
      </c>
      <c r="F791">
        <f>IF(D791="","",IF(E791&lt;0,"VENCIDO",IF(E791&lt;=30,"VENCE EM &lt;= 30 DIAS",IF(E791&lt;=60,"ATENCAO (31-60 DIAS)","OK"))))</f>
        <v/>
      </c>
      <c r="G791" s="14">
        <f>SUMIFS(Lancamentos!$G:$G,Lancamentos!$C:$C,$A791,Lancamentos!$E:$E,$C791,Lancamentos!$B:$B,"ENTRADA")</f>
        <v/>
      </c>
      <c r="H791" s="14">
        <f>SUMIFS(Lancamentos!$G:$G,Lancamentos!$C:$C,$A791,Lancamentos!$E:$E,$C791,Lancamentos!$B:$B,"SAIDA_USO")</f>
        <v/>
      </c>
      <c r="I791" s="14">
        <f>SUMIFS(Lancamentos!$G:$G,Lancamentos!$C:$C,$A791,Lancamentos!$E:$E,$C791,Lancamentos!$B:$B,"SAIDA_DESCARTE")</f>
        <v/>
      </c>
      <c r="J791" s="14">
        <f>G791-H791-I791</f>
        <v/>
      </c>
      <c r="K791">
        <f>IF(A791="","",IF(J791&lt;=IFERROR(VLOOKUP(A791,Produtos!$A:$E,5,FALSE),0),"ABAIXO DO MINIMO","OK"))</f>
        <v/>
      </c>
    </row>
    <row r="792">
      <c r="B792">
        <f>IFERROR(VLOOKUP(A792,Produtos!A:B,2,FALSE),"")</f>
        <v/>
      </c>
      <c r="D792" s="10">
        <f>IFERROR(INDEX(Lotes!$E:$E,MATCH(1,(Lotes!$A:$A=A792)*(Lotes!$C:$C=C792),0)),"")</f>
        <v/>
      </c>
      <c r="E792" s="14">
        <f>IF(D792="","",D792-TODAY())</f>
        <v/>
      </c>
      <c r="F792">
        <f>IF(D792="","",IF(E792&lt;0,"VENCIDO",IF(E792&lt;=30,"VENCE EM &lt;= 30 DIAS",IF(E792&lt;=60,"ATENCAO (31-60 DIAS)","OK"))))</f>
        <v/>
      </c>
      <c r="G792" s="14">
        <f>SUMIFS(Lancamentos!$G:$G,Lancamentos!$C:$C,$A792,Lancamentos!$E:$E,$C792,Lancamentos!$B:$B,"ENTRADA")</f>
        <v/>
      </c>
      <c r="H792" s="14">
        <f>SUMIFS(Lancamentos!$G:$G,Lancamentos!$C:$C,$A792,Lancamentos!$E:$E,$C792,Lancamentos!$B:$B,"SAIDA_USO")</f>
        <v/>
      </c>
      <c r="I792" s="14">
        <f>SUMIFS(Lancamentos!$G:$G,Lancamentos!$C:$C,$A792,Lancamentos!$E:$E,$C792,Lancamentos!$B:$B,"SAIDA_DESCARTE")</f>
        <v/>
      </c>
      <c r="J792" s="14">
        <f>G792-H792-I792</f>
        <v/>
      </c>
      <c r="K792">
        <f>IF(A792="","",IF(J792&lt;=IFERROR(VLOOKUP(A792,Produtos!$A:$E,5,FALSE),0),"ABAIXO DO MINIMO","OK"))</f>
        <v/>
      </c>
    </row>
    <row r="793">
      <c r="B793">
        <f>IFERROR(VLOOKUP(A793,Produtos!A:B,2,FALSE),"")</f>
        <v/>
      </c>
      <c r="D793" s="10">
        <f>IFERROR(INDEX(Lotes!$E:$E,MATCH(1,(Lotes!$A:$A=A793)*(Lotes!$C:$C=C793),0)),"")</f>
        <v/>
      </c>
      <c r="E793" s="14">
        <f>IF(D793="","",D793-TODAY())</f>
        <v/>
      </c>
      <c r="F793">
        <f>IF(D793="","",IF(E793&lt;0,"VENCIDO",IF(E793&lt;=30,"VENCE EM &lt;= 30 DIAS",IF(E793&lt;=60,"ATENCAO (31-60 DIAS)","OK"))))</f>
        <v/>
      </c>
      <c r="G793" s="14">
        <f>SUMIFS(Lancamentos!$G:$G,Lancamentos!$C:$C,$A793,Lancamentos!$E:$E,$C793,Lancamentos!$B:$B,"ENTRADA")</f>
        <v/>
      </c>
      <c r="H793" s="14">
        <f>SUMIFS(Lancamentos!$G:$G,Lancamentos!$C:$C,$A793,Lancamentos!$E:$E,$C793,Lancamentos!$B:$B,"SAIDA_USO")</f>
        <v/>
      </c>
      <c r="I793" s="14">
        <f>SUMIFS(Lancamentos!$G:$G,Lancamentos!$C:$C,$A793,Lancamentos!$E:$E,$C793,Lancamentos!$B:$B,"SAIDA_DESCARTE")</f>
        <v/>
      </c>
      <c r="J793" s="14">
        <f>G793-H793-I793</f>
        <v/>
      </c>
      <c r="K793">
        <f>IF(A793="","",IF(J793&lt;=IFERROR(VLOOKUP(A793,Produtos!$A:$E,5,FALSE),0),"ABAIXO DO MINIMO","OK"))</f>
        <v/>
      </c>
    </row>
    <row r="794">
      <c r="B794">
        <f>IFERROR(VLOOKUP(A794,Produtos!A:B,2,FALSE),"")</f>
        <v/>
      </c>
      <c r="D794" s="10">
        <f>IFERROR(INDEX(Lotes!$E:$E,MATCH(1,(Lotes!$A:$A=A794)*(Lotes!$C:$C=C794),0)),"")</f>
        <v/>
      </c>
      <c r="E794" s="14">
        <f>IF(D794="","",D794-TODAY())</f>
        <v/>
      </c>
      <c r="F794">
        <f>IF(D794="","",IF(E794&lt;0,"VENCIDO",IF(E794&lt;=30,"VENCE EM &lt;= 30 DIAS",IF(E794&lt;=60,"ATENCAO (31-60 DIAS)","OK"))))</f>
        <v/>
      </c>
      <c r="G794" s="14">
        <f>SUMIFS(Lancamentos!$G:$G,Lancamentos!$C:$C,$A794,Lancamentos!$E:$E,$C794,Lancamentos!$B:$B,"ENTRADA")</f>
        <v/>
      </c>
      <c r="H794" s="14">
        <f>SUMIFS(Lancamentos!$G:$G,Lancamentos!$C:$C,$A794,Lancamentos!$E:$E,$C794,Lancamentos!$B:$B,"SAIDA_USO")</f>
        <v/>
      </c>
      <c r="I794" s="14">
        <f>SUMIFS(Lancamentos!$G:$G,Lancamentos!$C:$C,$A794,Lancamentos!$E:$E,$C794,Lancamentos!$B:$B,"SAIDA_DESCARTE")</f>
        <v/>
      </c>
      <c r="J794" s="14">
        <f>G794-H794-I794</f>
        <v/>
      </c>
      <c r="K794">
        <f>IF(A794="","",IF(J794&lt;=IFERROR(VLOOKUP(A794,Produtos!$A:$E,5,FALSE),0),"ABAIXO DO MINIMO","OK"))</f>
        <v/>
      </c>
    </row>
    <row r="795">
      <c r="B795">
        <f>IFERROR(VLOOKUP(A795,Produtos!A:B,2,FALSE),"")</f>
        <v/>
      </c>
      <c r="D795" s="10">
        <f>IFERROR(INDEX(Lotes!$E:$E,MATCH(1,(Lotes!$A:$A=A795)*(Lotes!$C:$C=C795),0)),"")</f>
        <v/>
      </c>
      <c r="E795" s="14">
        <f>IF(D795="","",D795-TODAY())</f>
        <v/>
      </c>
      <c r="F795">
        <f>IF(D795="","",IF(E795&lt;0,"VENCIDO",IF(E795&lt;=30,"VENCE EM &lt;= 30 DIAS",IF(E795&lt;=60,"ATENCAO (31-60 DIAS)","OK"))))</f>
        <v/>
      </c>
      <c r="G795" s="14">
        <f>SUMIFS(Lancamentos!$G:$G,Lancamentos!$C:$C,$A795,Lancamentos!$E:$E,$C795,Lancamentos!$B:$B,"ENTRADA")</f>
        <v/>
      </c>
      <c r="H795" s="14">
        <f>SUMIFS(Lancamentos!$G:$G,Lancamentos!$C:$C,$A795,Lancamentos!$E:$E,$C795,Lancamentos!$B:$B,"SAIDA_USO")</f>
        <v/>
      </c>
      <c r="I795" s="14">
        <f>SUMIFS(Lancamentos!$G:$G,Lancamentos!$C:$C,$A795,Lancamentos!$E:$E,$C795,Lancamentos!$B:$B,"SAIDA_DESCARTE")</f>
        <v/>
      </c>
      <c r="J795" s="14">
        <f>G795-H795-I795</f>
        <v/>
      </c>
      <c r="K795">
        <f>IF(A795="","",IF(J795&lt;=IFERROR(VLOOKUP(A795,Produtos!$A:$E,5,FALSE),0),"ABAIXO DO MINIMO","OK"))</f>
        <v/>
      </c>
    </row>
    <row r="796">
      <c r="B796">
        <f>IFERROR(VLOOKUP(A796,Produtos!A:B,2,FALSE),"")</f>
        <v/>
      </c>
      <c r="D796" s="10">
        <f>IFERROR(INDEX(Lotes!$E:$E,MATCH(1,(Lotes!$A:$A=A796)*(Lotes!$C:$C=C796),0)),"")</f>
        <v/>
      </c>
      <c r="E796" s="14">
        <f>IF(D796="","",D796-TODAY())</f>
        <v/>
      </c>
      <c r="F796">
        <f>IF(D796="","",IF(E796&lt;0,"VENCIDO",IF(E796&lt;=30,"VENCE EM &lt;= 30 DIAS",IF(E796&lt;=60,"ATENCAO (31-60 DIAS)","OK"))))</f>
        <v/>
      </c>
      <c r="G796" s="14">
        <f>SUMIFS(Lancamentos!$G:$G,Lancamentos!$C:$C,$A796,Lancamentos!$E:$E,$C796,Lancamentos!$B:$B,"ENTRADA")</f>
        <v/>
      </c>
      <c r="H796" s="14">
        <f>SUMIFS(Lancamentos!$G:$G,Lancamentos!$C:$C,$A796,Lancamentos!$E:$E,$C796,Lancamentos!$B:$B,"SAIDA_USO")</f>
        <v/>
      </c>
      <c r="I796" s="14">
        <f>SUMIFS(Lancamentos!$G:$G,Lancamentos!$C:$C,$A796,Lancamentos!$E:$E,$C796,Lancamentos!$B:$B,"SAIDA_DESCARTE")</f>
        <v/>
      </c>
      <c r="J796" s="14">
        <f>G796-H796-I796</f>
        <v/>
      </c>
      <c r="K796">
        <f>IF(A796="","",IF(J796&lt;=IFERROR(VLOOKUP(A796,Produtos!$A:$E,5,FALSE),0),"ABAIXO DO MINIMO","OK"))</f>
        <v/>
      </c>
    </row>
    <row r="797">
      <c r="B797">
        <f>IFERROR(VLOOKUP(A797,Produtos!A:B,2,FALSE),"")</f>
        <v/>
      </c>
      <c r="D797" s="10">
        <f>IFERROR(INDEX(Lotes!$E:$E,MATCH(1,(Lotes!$A:$A=A797)*(Lotes!$C:$C=C797),0)),"")</f>
        <v/>
      </c>
      <c r="E797" s="14">
        <f>IF(D797="","",D797-TODAY())</f>
        <v/>
      </c>
      <c r="F797">
        <f>IF(D797="","",IF(E797&lt;0,"VENCIDO",IF(E797&lt;=30,"VENCE EM &lt;= 30 DIAS",IF(E797&lt;=60,"ATENCAO (31-60 DIAS)","OK"))))</f>
        <v/>
      </c>
      <c r="G797" s="14">
        <f>SUMIFS(Lancamentos!$G:$G,Lancamentos!$C:$C,$A797,Lancamentos!$E:$E,$C797,Lancamentos!$B:$B,"ENTRADA")</f>
        <v/>
      </c>
      <c r="H797" s="14">
        <f>SUMIFS(Lancamentos!$G:$G,Lancamentos!$C:$C,$A797,Lancamentos!$E:$E,$C797,Lancamentos!$B:$B,"SAIDA_USO")</f>
        <v/>
      </c>
      <c r="I797" s="14">
        <f>SUMIFS(Lancamentos!$G:$G,Lancamentos!$C:$C,$A797,Lancamentos!$E:$E,$C797,Lancamentos!$B:$B,"SAIDA_DESCARTE")</f>
        <v/>
      </c>
      <c r="J797" s="14">
        <f>G797-H797-I797</f>
        <v/>
      </c>
      <c r="K797">
        <f>IF(A797="","",IF(J797&lt;=IFERROR(VLOOKUP(A797,Produtos!$A:$E,5,FALSE),0),"ABAIXO DO MINIMO","OK"))</f>
        <v/>
      </c>
    </row>
    <row r="798">
      <c r="B798">
        <f>IFERROR(VLOOKUP(A798,Produtos!A:B,2,FALSE),"")</f>
        <v/>
      </c>
      <c r="D798" s="10">
        <f>IFERROR(INDEX(Lotes!$E:$E,MATCH(1,(Lotes!$A:$A=A798)*(Lotes!$C:$C=C798),0)),"")</f>
        <v/>
      </c>
      <c r="E798" s="14">
        <f>IF(D798="","",D798-TODAY())</f>
        <v/>
      </c>
      <c r="F798">
        <f>IF(D798="","",IF(E798&lt;0,"VENCIDO",IF(E798&lt;=30,"VENCE EM &lt;= 30 DIAS",IF(E798&lt;=60,"ATENCAO (31-60 DIAS)","OK"))))</f>
        <v/>
      </c>
      <c r="G798" s="14">
        <f>SUMIFS(Lancamentos!$G:$G,Lancamentos!$C:$C,$A798,Lancamentos!$E:$E,$C798,Lancamentos!$B:$B,"ENTRADA")</f>
        <v/>
      </c>
      <c r="H798" s="14">
        <f>SUMIFS(Lancamentos!$G:$G,Lancamentos!$C:$C,$A798,Lancamentos!$E:$E,$C798,Lancamentos!$B:$B,"SAIDA_USO")</f>
        <v/>
      </c>
      <c r="I798" s="14">
        <f>SUMIFS(Lancamentos!$G:$G,Lancamentos!$C:$C,$A798,Lancamentos!$E:$E,$C798,Lancamentos!$B:$B,"SAIDA_DESCARTE")</f>
        <v/>
      </c>
      <c r="J798" s="14">
        <f>G798-H798-I798</f>
        <v/>
      </c>
      <c r="K798">
        <f>IF(A798="","",IF(J798&lt;=IFERROR(VLOOKUP(A798,Produtos!$A:$E,5,FALSE),0),"ABAIXO DO MINIMO","OK"))</f>
        <v/>
      </c>
    </row>
    <row r="799">
      <c r="B799">
        <f>IFERROR(VLOOKUP(A799,Produtos!A:B,2,FALSE),"")</f>
        <v/>
      </c>
      <c r="D799" s="10">
        <f>IFERROR(INDEX(Lotes!$E:$E,MATCH(1,(Lotes!$A:$A=A799)*(Lotes!$C:$C=C799),0)),"")</f>
        <v/>
      </c>
      <c r="E799" s="14">
        <f>IF(D799="","",D799-TODAY())</f>
        <v/>
      </c>
      <c r="F799">
        <f>IF(D799="","",IF(E799&lt;0,"VENCIDO",IF(E799&lt;=30,"VENCE EM &lt;= 30 DIAS",IF(E799&lt;=60,"ATENCAO (31-60 DIAS)","OK"))))</f>
        <v/>
      </c>
      <c r="G799" s="14">
        <f>SUMIFS(Lancamentos!$G:$G,Lancamentos!$C:$C,$A799,Lancamentos!$E:$E,$C799,Lancamentos!$B:$B,"ENTRADA")</f>
        <v/>
      </c>
      <c r="H799" s="14">
        <f>SUMIFS(Lancamentos!$G:$G,Lancamentos!$C:$C,$A799,Lancamentos!$E:$E,$C799,Lancamentos!$B:$B,"SAIDA_USO")</f>
        <v/>
      </c>
      <c r="I799" s="14">
        <f>SUMIFS(Lancamentos!$G:$G,Lancamentos!$C:$C,$A799,Lancamentos!$E:$E,$C799,Lancamentos!$B:$B,"SAIDA_DESCARTE")</f>
        <v/>
      </c>
      <c r="J799" s="14">
        <f>G799-H799-I799</f>
        <v/>
      </c>
      <c r="K799">
        <f>IF(A799="","",IF(J799&lt;=IFERROR(VLOOKUP(A799,Produtos!$A:$E,5,FALSE),0),"ABAIXO DO MINIMO","OK"))</f>
        <v/>
      </c>
    </row>
    <row r="800">
      <c r="B800">
        <f>IFERROR(VLOOKUP(A800,Produtos!A:B,2,FALSE),"")</f>
        <v/>
      </c>
      <c r="D800" s="10">
        <f>IFERROR(INDEX(Lotes!$E:$E,MATCH(1,(Lotes!$A:$A=A800)*(Lotes!$C:$C=C800),0)),"")</f>
        <v/>
      </c>
      <c r="E800" s="14">
        <f>IF(D800="","",D800-TODAY())</f>
        <v/>
      </c>
      <c r="F800">
        <f>IF(D800="","",IF(E800&lt;0,"VENCIDO",IF(E800&lt;=30,"VENCE EM &lt;= 30 DIAS",IF(E800&lt;=60,"ATENCAO (31-60 DIAS)","OK"))))</f>
        <v/>
      </c>
      <c r="G800" s="14">
        <f>SUMIFS(Lancamentos!$G:$G,Lancamentos!$C:$C,$A800,Lancamentos!$E:$E,$C800,Lancamentos!$B:$B,"ENTRADA")</f>
        <v/>
      </c>
      <c r="H800" s="14">
        <f>SUMIFS(Lancamentos!$G:$G,Lancamentos!$C:$C,$A800,Lancamentos!$E:$E,$C800,Lancamentos!$B:$B,"SAIDA_USO")</f>
        <v/>
      </c>
      <c r="I800" s="14">
        <f>SUMIFS(Lancamentos!$G:$G,Lancamentos!$C:$C,$A800,Lancamentos!$E:$E,$C800,Lancamentos!$B:$B,"SAIDA_DESCARTE")</f>
        <v/>
      </c>
      <c r="J800" s="14">
        <f>G800-H800-I800</f>
        <v/>
      </c>
      <c r="K800">
        <f>IF(A800="","",IF(J800&lt;=IFERROR(VLOOKUP(A800,Produtos!$A:$E,5,FALSE),0),"ABAIXO DO MINIMO","OK"))</f>
        <v/>
      </c>
    </row>
    <row r="801">
      <c r="B801">
        <f>IFERROR(VLOOKUP(A801,Produtos!A:B,2,FALSE),"")</f>
        <v/>
      </c>
      <c r="D801" s="10">
        <f>IFERROR(INDEX(Lotes!$E:$E,MATCH(1,(Lotes!$A:$A=A801)*(Lotes!$C:$C=C801),0)),"")</f>
        <v/>
      </c>
      <c r="E801" s="14">
        <f>IF(D801="","",D801-TODAY())</f>
        <v/>
      </c>
      <c r="F801">
        <f>IF(D801="","",IF(E801&lt;0,"VENCIDO",IF(E801&lt;=30,"VENCE EM &lt;= 30 DIAS",IF(E801&lt;=60,"ATENCAO (31-60 DIAS)","OK"))))</f>
        <v/>
      </c>
      <c r="G801" s="14">
        <f>SUMIFS(Lancamentos!$G:$G,Lancamentos!$C:$C,$A801,Lancamentos!$E:$E,$C801,Lancamentos!$B:$B,"ENTRADA")</f>
        <v/>
      </c>
      <c r="H801" s="14">
        <f>SUMIFS(Lancamentos!$G:$G,Lancamentos!$C:$C,$A801,Lancamentos!$E:$E,$C801,Lancamentos!$B:$B,"SAIDA_USO")</f>
        <v/>
      </c>
      <c r="I801" s="14">
        <f>SUMIFS(Lancamentos!$G:$G,Lancamentos!$C:$C,$A801,Lancamentos!$E:$E,$C801,Lancamentos!$B:$B,"SAIDA_DESCARTE")</f>
        <v/>
      </c>
      <c r="J801" s="14">
        <f>G801-H801-I801</f>
        <v/>
      </c>
      <c r="K801">
        <f>IF(A801="","",IF(J801&lt;=IFERROR(VLOOKUP(A801,Produtos!$A:$E,5,FALSE),0),"ABAIXO DO MINIMO","OK"))</f>
        <v/>
      </c>
    </row>
    <row r="802">
      <c r="B802">
        <f>IFERROR(VLOOKUP(A802,Produtos!A:B,2,FALSE),"")</f>
        <v/>
      </c>
      <c r="D802" s="10">
        <f>IFERROR(INDEX(Lotes!$E:$E,MATCH(1,(Lotes!$A:$A=A802)*(Lotes!$C:$C=C802),0)),"")</f>
        <v/>
      </c>
      <c r="E802" s="14">
        <f>IF(D802="","",D802-TODAY())</f>
        <v/>
      </c>
      <c r="F802">
        <f>IF(D802="","",IF(E802&lt;0,"VENCIDO",IF(E802&lt;=30,"VENCE EM &lt;= 30 DIAS",IF(E802&lt;=60,"ATENCAO (31-60 DIAS)","OK"))))</f>
        <v/>
      </c>
      <c r="G802" s="14">
        <f>SUMIFS(Lancamentos!$G:$G,Lancamentos!$C:$C,$A802,Lancamentos!$E:$E,$C802,Lancamentos!$B:$B,"ENTRADA")</f>
        <v/>
      </c>
      <c r="H802" s="14">
        <f>SUMIFS(Lancamentos!$G:$G,Lancamentos!$C:$C,$A802,Lancamentos!$E:$E,$C802,Lancamentos!$B:$B,"SAIDA_USO")</f>
        <v/>
      </c>
      <c r="I802" s="14">
        <f>SUMIFS(Lancamentos!$G:$G,Lancamentos!$C:$C,$A802,Lancamentos!$E:$E,$C802,Lancamentos!$B:$B,"SAIDA_DESCARTE")</f>
        <v/>
      </c>
      <c r="J802" s="14">
        <f>G802-H802-I802</f>
        <v/>
      </c>
      <c r="K802">
        <f>IF(A802="","",IF(J802&lt;=IFERROR(VLOOKUP(A802,Produtos!$A:$E,5,FALSE),0),"ABAIXO DO MINIMO","OK"))</f>
        <v/>
      </c>
    </row>
    <row r="803">
      <c r="B803">
        <f>IFERROR(VLOOKUP(A803,Produtos!A:B,2,FALSE),"")</f>
        <v/>
      </c>
      <c r="D803" s="10">
        <f>IFERROR(INDEX(Lotes!$E:$E,MATCH(1,(Lotes!$A:$A=A803)*(Lotes!$C:$C=C803),0)),"")</f>
        <v/>
      </c>
      <c r="E803" s="14">
        <f>IF(D803="","",D803-TODAY())</f>
        <v/>
      </c>
      <c r="F803">
        <f>IF(D803="","",IF(E803&lt;0,"VENCIDO",IF(E803&lt;=30,"VENCE EM &lt;= 30 DIAS",IF(E803&lt;=60,"ATENCAO (31-60 DIAS)","OK"))))</f>
        <v/>
      </c>
      <c r="G803" s="14">
        <f>SUMIFS(Lancamentos!$G:$G,Lancamentos!$C:$C,$A803,Lancamentos!$E:$E,$C803,Lancamentos!$B:$B,"ENTRADA")</f>
        <v/>
      </c>
      <c r="H803" s="14">
        <f>SUMIFS(Lancamentos!$G:$G,Lancamentos!$C:$C,$A803,Lancamentos!$E:$E,$C803,Lancamentos!$B:$B,"SAIDA_USO")</f>
        <v/>
      </c>
      <c r="I803" s="14">
        <f>SUMIFS(Lancamentos!$G:$G,Lancamentos!$C:$C,$A803,Lancamentos!$E:$E,$C803,Lancamentos!$B:$B,"SAIDA_DESCARTE")</f>
        <v/>
      </c>
      <c r="J803" s="14">
        <f>G803-H803-I803</f>
        <v/>
      </c>
      <c r="K803">
        <f>IF(A803="","",IF(J803&lt;=IFERROR(VLOOKUP(A803,Produtos!$A:$E,5,FALSE),0),"ABAIXO DO MINIMO","OK"))</f>
        <v/>
      </c>
    </row>
    <row r="804">
      <c r="B804">
        <f>IFERROR(VLOOKUP(A804,Produtos!A:B,2,FALSE),"")</f>
        <v/>
      </c>
      <c r="D804" s="10">
        <f>IFERROR(INDEX(Lotes!$E:$E,MATCH(1,(Lotes!$A:$A=A804)*(Lotes!$C:$C=C804),0)),"")</f>
        <v/>
      </c>
      <c r="E804" s="14">
        <f>IF(D804="","",D804-TODAY())</f>
        <v/>
      </c>
      <c r="F804">
        <f>IF(D804="","",IF(E804&lt;0,"VENCIDO",IF(E804&lt;=30,"VENCE EM &lt;= 30 DIAS",IF(E804&lt;=60,"ATENCAO (31-60 DIAS)","OK"))))</f>
        <v/>
      </c>
      <c r="G804" s="14">
        <f>SUMIFS(Lancamentos!$G:$G,Lancamentos!$C:$C,$A804,Lancamentos!$E:$E,$C804,Lancamentos!$B:$B,"ENTRADA")</f>
        <v/>
      </c>
      <c r="H804" s="14">
        <f>SUMIFS(Lancamentos!$G:$G,Lancamentos!$C:$C,$A804,Lancamentos!$E:$E,$C804,Lancamentos!$B:$B,"SAIDA_USO")</f>
        <v/>
      </c>
      <c r="I804" s="14">
        <f>SUMIFS(Lancamentos!$G:$G,Lancamentos!$C:$C,$A804,Lancamentos!$E:$E,$C804,Lancamentos!$B:$B,"SAIDA_DESCARTE")</f>
        <v/>
      </c>
      <c r="J804" s="14">
        <f>G804-H804-I804</f>
        <v/>
      </c>
      <c r="K804">
        <f>IF(A804="","",IF(J804&lt;=IFERROR(VLOOKUP(A804,Produtos!$A:$E,5,FALSE),0),"ABAIXO DO MINIMO","OK"))</f>
        <v/>
      </c>
    </row>
    <row r="805">
      <c r="B805">
        <f>IFERROR(VLOOKUP(A805,Produtos!A:B,2,FALSE),"")</f>
        <v/>
      </c>
      <c r="D805" s="10">
        <f>IFERROR(INDEX(Lotes!$E:$E,MATCH(1,(Lotes!$A:$A=A805)*(Lotes!$C:$C=C805),0)),"")</f>
        <v/>
      </c>
      <c r="E805" s="14">
        <f>IF(D805="","",D805-TODAY())</f>
        <v/>
      </c>
      <c r="F805">
        <f>IF(D805="","",IF(E805&lt;0,"VENCIDO",IF(E805&lt;=30,"VENCE EM &lt;= 30 DIAS",IF(E805&lt;=60,"ATENCAO (31-60 DIAS)","OK"))))</f>
        <v/>
      </c>
      <c r="G805" s="14">
        <f>SUMIFS(Lancamentos!$G:$G,Lancamentos!$C:$C,$A805,Lancamentos!$E:$E,$C805,Lancamentos!$B:$B,"ENTRADA")</f>
        <v/>
      </c>
      <c r="H805" s="14">
        <f>SUMIFS(Lancamentos!$G:$G,Lancamentos!$C:$C,$A805,Lancamentos!$E:$E,$C805,Lancamentos!$B:$B,"SAIDA_USO")</f>
        <v/>
      </c>
      <c r="I805" s="14">
        <f>SUMIFS(Lancamentos!$G:$G,Lancamentos!$C:$C,$A805,Lancamentos!$E:$E,$C805,Lancamentos!$B:$B,"SAIDA_DESCARTE")</f>
        <v/>
      </c>
      <c r="J805" s="14">
        <f>G805-H805-I805</f>
        <v/>
      </c>
      <c r="K805">
        <f>IF(A805="","",IF(J805&lt;=IFERROR(VLOOKUP(A805,Produtos!$A:$E,5,FALSE),0),"ABAIXO DO MINIMO","OK"))</f>
        <v/>
      </c>
    </row>
    <row r="806">
      <c r="B806">
        <f>IFERROR(VLOOKUP(A806,Produtos!A:B,2,FALSE),"")</f>
        <v/>
      </c>
      <c r="D806" s="10">
        <f>IFERROR(INDEX(Lotes!$E:$E,MATCH(1,(Lotes!$A:$A=A806)*(Lotes!$C:$C=C806),0)),"")</f>
        <v/>
      </c>
      <c r="E806" s="14">
        <f>IF(D806="","",D806-TODAY())</f>
        <v/>
      </c>
      <c r="F806">
        <f>IF(D806="","",IF(E806&lt;0,"VENCIDO",IF(E806&lt;=30,"VENCE EM &lt;= 30 DIAS",IF(E806&lt;=60,"ATENCAO (31-60 DIAS)","OK"))))</f>
        <v/>
      </c>
      <c r="G806" s="14">
        <f>SUMIFS(Lancamentos!$G:$G,Lancamentos!$C:$C,$A806,Lancamentos!$E:$E,$C806,Lancamentos!$B:$B,"ENTRADA")</f>
        <v/>
      </c>
      <c r="H806" s="14">
        <f>SUMIFS(Lancamentos!$G:$G,Lancamentos!$C:$C,$A806,Lancamentos!$E:$E,$C806,Lancamentos!$B:$B,"SAIDA_USO")</f>
        <v/>
      </c>
      <c r="I806" s="14">
        <f>SUMIFS(Lancamentos!$G:$G,Lancamentos!$C:$C,$A806,Lancamentos!$E:$E,$C806,Lancamentos!$B:$B,"SAIDA_DESCARTE")</f>
        <v/>
      </c>
      <c r="J806" s="14">
        <f>G806-H806-I806</f>
        <v/>
      </c>
      <c r="K806">
        <f>IF(A806="","",IF(J806&lt;=IFERROR(VLOOKUP(A806,Produtos!$A:$E,5,FALSE),0),"ABAIXO DO MINIMO","OK"))</f>
        <v/>
      </c>
    </row>
    <row r="807">
      <c r="B807">
        <f>IFERROR(VLOOKUP(A807,Produtos!A:B,2,FALSE),"")</f>
        <v/>
      </c>
      <c r="D807" s="10">
        <f>IFERROR(INDEX(Lotes!$E:$E,MATCH(1,(Lotes!$A:$A=A807)*(Lotes!$C:$C=C807),0)),"")</f>
        <v/>
      </c>
      <c r="E807" s="14">
        <f>IF(D807="","",D807-TODAY())</f>
        <v/>
      </c>
      <c r="F807">
        <f>IF(D807="","",IF(E807&lt;0,"VENCIDO",IF(E807&lt;=30,"VENCE EM &lt;= 30 DIAS",IF(E807&lt;=60,"ATENCAO (31-60 DIAS)","OK"))))</f>
        <v/>
      </c>
      <c r="G807" s="14">
        <f>SUMIFS(Lancamentos!$G:$G,Lancamentos!$C:$C,$A807,Lancamentos!$E:$E,$C807,Lancamentos!$B:$B,"ENTRADA")</f>
        <v/>
      </c>
      <c r="H807" s="14">
        <f>SUMIFS(Lancamentos!$G:$G,Lancamentos!$C:$C,$A807,Lancamentos!$E:$E,$C807,Lancamentos!$B:$B,"SAIDA_USO")</f>
        <v/>
      </c>
      <c r="I807" s="14">
        <f>SUMIFS(Lancamentos!$G:$G,Lancamentos!$C:$C,$A807,Lancamentos!$E:$E,$C807,Lancamentos!$B:$B,"SAIDA_DESCARTE")</f>
        <v/>
      </c>
      <c r="J807" s="14">
        <f>G807-H807-I807</f>
        <v/>
      </c>
      <c r="K807">
        <f>IF(A807="","",IF(J807&lt;=IFERROR(VLOOKUP(A807,Produtos!$A:$E,5,FALSE),0),"ABAIXO DO MINIMO","OK"))</f>
        <v/>
      </c>
    </row>
    <row r="808">
      <c r="B808">
        <f>IFERROR(VLOOKUP(A808,Produtos!A:B,2,FALSE),"")</f>
        <v/>
      </c>
      <c r="D808" s="10">
        <f>IFERROR(INDEX(Lotes!$E:$E,MATCH(1,(Lotes!$A:$A=A808)*(Lotes!$C:$C=C808),0)),"")</f>
        <v/>
      </c>
      <c r="E808" s="14">
        <f>IF(D808="","",D808-TODAY())</f>
        <v/>
      </c>
      <c r="F808">
        <f>IF(D808="","",IF(E808&lt;0,"VENCIDO",IF(E808&lt;=30,"VENCE EM &lt;= 30 DIAS",IF(E808&lt;=60,"ATENCAO (31-60 DIAS)","OK"))))</f>
        <v/>
      </c>
      <c r="G808" s="14">
        <f>SUMIFS(Lancamentos!$G:$G,Lancamentos!$C:$C,$A808,Lancamentos!$E:$E,$C808,Lancamentos!$B:$B,"ENTRADA")</f>
        <v/>
      </c>
      <c r="H808" s="14">
        <f>SUMIFS(Lancamentos!$G:$G,Lancamentos!$C:$C,$A808,Lancamentos!$E:$E,$C808,Lancamentos!$B:$B,"SAIDA_USO")</f>
        <v/>
      </c>
      <c r="I808" s="14">
        <f>SUMIFS(Lancamentos!$G:$G,Lancamentos!$C:$C,$A808,Lancamentos!$E:$E,$C808,Lancamentos!$B:$B,"SAIDA_DESCARTE")</f>
        <v/>
      </c>
      <c r="J808" s="14">
        <f>G808-H808-I808</f>
        <v/>
      </c>
      <c r="K808">
        <f>IF(A808="","",IF(J808&lt;=IFERROR(VLOOKUP(A808,Produtos!$A:$E,5,FALSE),0),"ABAIXO DO MINIMO","OK"))</f>
        <v/>
      </c>
    </row>
    <row r="809">
      <c r="B809">
        <f>IFERROR(VLOOKUP(A809,Produtos!A:B,2,FALSE),"")</f>
        <v/>
      </c>
      <c r="D809" s="10">
        <f>IFERROR(INDEX(Lotes!$E:$E,MATCH(1,(Lotes!$A:$A=A809)*(Lotes!$C:$C=C809),0)),"")</f>
        <v/>
      </c>
      <c r="E809" s="14">
        <f>IF(D809="","",D809-TODAY())</f>
        <v/>
      </c>
      <c r="F809">
        <f>IF(D809="","",IF(E809&lt;0,"VENCIDO",IF(E809&lt;=30,"VENCE EM &lt;= 30 DIAS",IF(E809&lt;=60,"ATENCAO (31-60 DIAS)","OK"))))</f>
        <v/>
      </c>
      <c r="G809" s="14">
        <f>SUMIFS(Lancamentos!$G:$G,Lancamentos!$C:$C,$A809,Lancamentos!$E:$E,$C809,Lancamentos!$B:$B,"ENTRADA")</f>
        <v/>
      </c>
      <c r="H809" s="14">
        <f>SUMIFS(Lancamentos!$G:$G,Lancamentos!$C:$C,$A809,Lancamentos!$E:$E,$C809,Lancamentos!$B:$B,"SAIDA_USO")</f>
        <v/>
      </c>
      <c r="I809" s="14">
        <f>SUMIFS(Lancamentos!$G:$G,Lancamentos!$C:$C,$A809,Lancamentos!$E:$E,$C809,Lancamentos!$B:$B,"SAIDA_DESCARTE")</f>
        <v/>
      </c>
      <c r="J809" s="14">
        <f>G809-H809-I809</f>
        <v/>
      </c>
      <c r="K809">
        <f>IF(A809="","",IF(J809&lt;=IFERROR(VLOOKUP(A809,Produtos!$A:$E,5,FALSE),0),"ABAIXO DO MINIMO","OK"))</f>
        <v/>
      </c>
    </row>
    <row r="810">
      <c r="B810">
        <f>IFERROR(VLOOKUP(A810,Produtos!A:B,2,FALSE),"")</f>
        <v/>
      </c>
      <c r="D810" s="10">
        <f>IFERROR(INDEX(Lotes!$E:$E,MATCH(1,(Lotes!$A:$A=A810)*(Lotes!$C:$C=C810),0)),"")</f>
        <v/>
      </c>
      <c r="E810" s="14">
        <f>IF(D810="","",D810-TODAY())</f>
        <v/>
      </c>
      <c r="F810">
        <f>IF(D810="","",IF(E810&lt;0,"VENCIDO",IF(E810&lt;=30,"VENCE EM &lt;= 30 DIAS",IF(E810&lt;=60,"ATENCAO (31-60 DIAS)","OK"))))</f>
        <v/>
      </c>
      <c r="G810" s="14">
        <f>SUMIFS(Lancamentos!$G:$G,Lancamentos!$C:$C,$A810,Lancamentos!$E:$E,$C810,Lancamentos!$B:$B,"ENTRADA")</f>
        <v/>
      </c>
      <c r="H810" s="14">
        <f>SUMIFS(Lancamentos!$G:$G,Lancamentos!$C:$C,$A810,Lancamentos!$E:$E,$C810,Lancamentos!$B:$B,"SAIDA_USO")</f>
        <v/>
      </c>
      <c r="I810" s="14">
        <f>SUMIFS(Lancamentos!$G:$G,Lancamentos!$C:$C,$A810,Lancamentos!$E:$E,$C810,Lancamentos!$B:$B,"SAIDA_DESCARTE")</f>
        <v/>
      </c>
      <c r="J810" s="14">
        <f>G810-H810-I810</f>
        <v/>
      </c>
      <c r="K810">
        <f>IF(A810="","",IF(J810&lt;=IFERROR(VLOOKUP(A810,Produtos!$A:$E,5,FALSE),0),"ABAIXO DO MINIMO","OK"))</f>
        <v/>
      </c>
    </row>
    <row r="811">
      <c r="B811">
        <f>IFERROR(VLOOKUP(A811,Produtos!A:B,2,FALSE),"")</f>
        <v/>
      </c>
      <c r="D811" s="10">
        <f>IFERROR(INDEX(Lotes!$E:$E,MATCH(1,(Lotes!$A:$A=A811)*(Lotes!$C:$C=C811),0)),"")</f>
        <v/>
      </c>
      <c r="E811" s="14">
        <f>IF(D811="","",D811-TODAY())</f>
        <v/>
      </c>
      <c r="F811">
        <f>IF(D811="","",IF(E811&lt;0,"VENCIDO",IF(E811&lt;=30,"VENCE EM &lt;= 30 DIAS",IF(E811&lt;=60,"ATENCAO (31-60 DIAS)","OK"))))</f>
        <v/>
      </c>
      <c r="G811" s="14">
        <f>SUMIFS(Lancamentos!$G:$G,Lancamentos!$C:$C,$A811,Lancamentos!$E:$E,$C811,Lancamentos!$B:$B,"ENTRADA")</f>
        <v/>
      </c>
      <c r="H811" s="14">
        <f>SUMIFS(Lancamentos!$G:$G,Lancamentos!$C:$C,$A811,Lancamentos!$E:$E,$C811,Lancamentos!$B:$B,"SAIDA_USO")</f>
        <v/>
      </c>
      <c r="I811" s="14">
        <f>SUMIFS(Lancamentos!$G:$G,Lancamentos!$C:$C,$A811,Lancamentos!$E:$E,$C811,Lancamentos!$B:$B,"SAIDA_DESCARTE")</f>
        <v/>
      </c>
      <c r="J811" s="14">
        <f>G811-H811-I811</f>
        <v/>
      </c>
      <c r="K811">
        <f>IF(A811="","",IF(J811&lt;=IFERROR(VLOOKUP(A811,Produtos!$A:$E,5,FALSE),0),"ABAIXO DO MINIMO","OK"))</f>
        <v/>
      </c>
    </row>
    <row r="812">
      <c r="B812">
        <f>IFERROR(VLOOKUP(A812,Produtos!A:B,2,FALSE),"")</f>
        <v/>
      </c>
      <c r="D812" s="10">
        <f>IFERROR(INDEX(Lotes!$E:$E,MATCH(1,(Lotes!$A:$A=A812)*(Lotes!$C:$C=C812),0)),"")</f>
        <v/>
      </c>
      <c r="E812" s="14">
        <f>IF(D812="","",D812-TODAY())</f>
        <v/>
      </c>
      <c r="F812">
        <f>IF(D812="","",IF(E812&lt;0,"VENCIDO",IF(E812&lt;=30,"VENCE EM &lt;= 30 DIAS",IF(E812&lt;=60,"ATENCAO (31-60 DIAS)","OK"))))</f>
        <v/>
      </c>
      <c r="G812" s="14">
        <f>SUMIFS(Lancamentos!$G:$G,Lancamentos!$C:$C,$A812,Lancamentos!$E:$E,$C812,Lancamentos!$B:$B,"ENTRADA")</f>
        <v/>
      </c>
      <c r="H812" s="14">
        <f>SUMIFS(Lancamentos!$G:$G,Lancamentos!$C:$C,$A812,Lancamentos!$E:$E,$C812,Lancamentos!$B:$B,"SAIDA_USO")</f>
        <v/>
      </c>
      <c r="I812" s="14">
        <f>SUMIFS(Lancamentos!$G:$G,Lancamentos!$C:$C,$A812,Lancamentos!$E:$E,$C812,Lancamentos!$B:$B,"SAIDA_DESCARTE")</f>
        <v/>
      </c>
      <c r="J812" s="14">
        <f>G812-H812-I812</f>
        <v/>
      </c>
      <c r="K812">
        <f>IF(A812="","",IF(J812&lt;=IFERROR(VLOOKUP(A812,Produtos!$A:$E,5,FALSE),0),"ABAIXO DO MINIMO","OK"))</f>
        <v/>
      </c>
    </row>
    <row r="813">
      <c r="B813">
        <f>IFERROR(VLOOKUP(A813,Produtos!A:B,2,FALSE),"")</f>
        <v/>
      </c>
      <c r="D813" s="10">
        <f>IFERROR(INDEX(Lotes!$E:$E,MATCH(1,(Lotes!$A:$A=A813)*(Lotes!$C:$C=C813),0)),"")</f>
        <v/>
      </c>
      <c r="E813" s="14">
        <f>IF(D813="","",D813-TODAY())</f>
        <v/>
      </c>
      <c r="F813">
        <f>IF(D813="","",IF(E813&lt;0,"VENCIDO",IF(E813&lt;=30,"VENCE EM &lt;= 30 DIAS",IF(E813&lt;=60,"ATENCAO (31-60 DIAS)","OK"))))</f>
        <v/>
      </c>
      <c r="G813" s="14">
        <f>SUMIFS(Lancamentos!$G:$G,Lancamentos!$C:$C,$A813,Lancamentos!$E:$E,$C813,Lancamentos!$B:$B,"ENTRADA")</f>
        <v/>
      </c>
      <c r="H813" s="14">
        <f>SUMIFS(Lancamentos!$G:$G,Lancamentos!$C:$C,$A813,Lancamentos!$E:$E,$C813,Lancamentos!$B:$B,"SAIDA_USO")</f>
        <v/>
      </c>
      <c r="I813" s="14">
        <f>SUMIFS(Lancamentos!$G:$G,Lancamentos!$C:$C,$A813,Lancamentos!$E:$E,$C813,Lancamentos!$B:$B,"SAIDA_DESCARTE")</f>
        <v/>
      </c>
      <c r="J813" s="14">
        <f>G813-H813-I813</f>
        <v/>
      </c>
      <c r="K813">
        <f>IF(A813="","",IF(J813&lt;=IFERROR(VLOOKUP(A813,Produtos!$A:$E,5,FALSE),0),"ABAIXO DO MINIMO","OK"))</f>
        <v/>
      </c>
    </row>
    <row r="814">
      <c r="B814">
        <f>IFERROR(VLOOKUP(A814,Produtos!A:B,2,FALSE),"")</f>
        <v/>
      </c>
      <c r="D814" s="10">
        <f>IFERROR(INDEX(Lotes!$E:$E,MATCH(1,(Lotes!$A:$A=A814)*(Lotes!$C:$C=C814),0)),"")</f>
        <v/>
      </c>
      <c r="E814" s="14">
        <f>IF(D814="","",D814-TODAY())</f>
        <v/>
      </c>
      <c r="F814">
        <f>IF(D814="","",IF(E814&lt;0,"VENCIDO",IF(E814&lt;=30,"VENCE EM &lt;= 30 DIAS",IF(E814&lt;=60,"ATENCAO (31-60 DIAS)","OK"))))</f>
        <v/>
      </c>
      <c r="G814" s="14">
        <f>SUMIFS(Lancamentos!$G:$G,Lancamentos!$C:$C,$A814,Lancamentos!$E:$E,$C814,Lancamentos!$B:$B,"ENTRADA")</f>
        <v/>
      </c>
      <c r="H814" s="14">
        <f>SUMIFS(Lancamentos!$G:$G,Lancamentos!$C:$C,$A814,Lancamentos!$E:$E,$C814,Lancamentos!$B:$B,"SAIDA_USO")</f>
        <v/>
      </c>
      <c r="I814" s="14">
        <f>SUMIFS(Lancamentos!$G:$G,Lancamentos!$C:$C,$A814,Lancamentos!$E:$E,$C814,Lancamentos!$B:$B,"SAIDA_DESCARTE")</f>
        <v/>
      </c>
      <c r="J814" s="14">
        <f>G814-H814-I814</f>
        <v/>
      </c>
      <c r="K814">
        <f>IF(A814="","",IF(J814&lt;=IFERROR(VLOOKUP(A814,Produtos!$A:$E,5,FALSE),0),"ABAIXO DO MINIMO","OK"))</f>
        <v/>
      </c>
    </row>
    <row r="815">
      <c r="B815">
        <f>IFERROR(VLOOKUP(A815,Produtos!A:B,2,FALSE),"")</f>
        <v/>
      </c>
      <c r="D815" s="10">
        <f>IFERROR(INDEX(Lotes!$E:$E,MATCH(1,(Lotes!$A:$A=A815)*(Lotes!$C:$C=C815),0)),"")</f>
        <v/>
      </c>
      <c r="E815" s="14">
        <f>IF(D815="","",D815-TODAY())</f>
        <v/>
      </c>
      <c r="F815">
        <f>IF(D815="","",IF(E815&lt;0,"VENCIDO",IF(E815&lt;=30,"VENCE EM &lt;= 30 DIAS",IF(E815&lt;=60,"ATENCAO (31-60 DIAS)","OK"))))</f>
        <v/>
      </c>
      <c r="G815" s="14">
        <f>SUMIFS(Lancamentos!$G:$G,Lancamentos!$C:$C,$A815,Lancamentos!$E:$E,$C815,Lancamentos!$B:$B,"ENTRADA")</f>
        <v/>
      </c>
      <c r="H815" s="14">
        <f>SUMIFS(Lancamentos!$G:$G,Lancamentos!$C:$C,$A815,Lancamentos!$E:$E,$C815,Lancamentos!$B:$B,"SAIDA_USO")</f>
        <v/>
      </c>
      <c r="I815" s="14">
        <f>SUMIFS(Lancamentos!$G:$G,Lancamentos!$C:$C,$A815,Lancamentos!$E:$E,$C815,Lancamentos!$B:$B,"SAIDA_DESCARTE")</f>
        <v/>
      </c>
      <c r="J815" s="14">
        <f>G815-H815-I815</f>
        <v/>
      </c>
      <c r="K815">
        <f>IF(A815="","",IF(J815&lt;=IFERROR(VLOOKUP(A815,Produtos!$A:$E,5,FALSE),0),"ABAIXO DO MINIMO","OK"))</f>
        <v/>
      </c>
    </row>
    <row r="816">
      <c r="B816">
        <f>IFERROR(VLOOKUP(A816,Produtos!A:B,2,FALSE),"")</f>
        <v/>
      </c>
      <c r="D816" s="10">
        <f>IFERROR(INDEX(Lotes!$E:$E,MATCH(1,(Lotes!$A:$A=A816)*(Lotes!$C:$C=C816),0)),"")</f>
        <v/>
      </c>
      <c r="E816" s="14">
        <f>IF(D816="","",D816-TODAY())</f>
        <v/>
      </c>
      <c r="F816">
        <f>IF(D816="","",IF(E816&lt;0,"VENCIDO",IF(E816&lt;=30,"VENCE EM &lt;= 30 DIAS",IF(E816&lt;=60,"ATENCAO (31-60 DIAS)","OK"))))</f>
        <v/>
      </c>
      <c r="G816" s="14">
        <f>SUMIFS(Lancamentos!$G:$G,Lancamentos!$C:$C,$A816,Lancamentos!$E:$E,$C816,Lancamentos!$B:$B,"ENTRADA")</f>
        <v/>
      </c>
      <c r="H816" s="14">
        <f>SUMIFS(Lancamentos!$G:$G,Lancamentos!$C:$C,$A816,Lancamentos!$E:$E,$C816,Lancamentos!$B:$B,"SAIDA_USO")</f>
        <v/>
      </c>
      <c r="I816" s="14">
        <f>SUMIFS(Lancamentos!$G:$G,Lancamentos!$C:$C,$A816,Lancamentos!$E:$E,$C816,Lancamentos!$B:$B,"SAIDA_DESCARTE")</f>
        <v/>
      </c>
      <c r="J816" s="14">
        <f>G816-H816-I816</f>
        <v/>
      </c>
      <c r="K816">
        <f>IF(A816="","",IF(J816&lt;=IFERROR(VLOOKUP(A816,Produtos!$A:$E,5,FALSE),0),"ABAIXO DO MINIMO","OK"))</f>
        <v/>
      </c>
    </row>
    <row r="817">
      <c r="B817">
        <f>IFERROR(VLOOKUP(A817,Produtos!A:B,2,FALSE),"")</f>
        <v/>
      </c>
      <c r="D817" s="10">
        <f>IFERROR(INDEX(Lotes!$E:$E,MATCH(1,(Lotes!$A:$A=A817)*(Lotes!$C:$C=C817),0)),"")</f>
        <v/>
      </c>
      <c r="E817" s="14">
        <f>IF(D817="","",D817-TODAY())</f>
        <v/>
      </c>
      <c r="F817">
        <f>IF(D817="","",IF(E817&lt;0,"VENCIDO",IF(E817&lt;=30,"VENCE EM &lt;= 30 DIAS",IF(E817&lt;=60,"ATENCAO (31-60 DIAS)","OK"))))</f>
        <v/>
      </c>
      <c r="G817" s="14">
        <f>SUMIFS(Lancamentos!$G:$G,Lancamentos!$C:$C,$A817,Lancamentos!$E:$E,$C817,Lancamentos!$B:$B,"ENTRADA")</f>
        <v/>
      </c>
      <c r="H817" s="14">
        <f>SUMIFS(Lancamentos!$G:$G,Lancamentos!$C:$C,$A817,Lancamentos!$E:$E,$C817,Lancamentos!$B:$B,"SAIDA_USO")</f>
        <v/>
      </c>
      <c r="I817" s="14">
        <f>SUMIFS(Lancamentos!$G:$G,Lancamentos!$C:$C,$A817,Lancamentos!$E:$E,$C817,Lancamentos!$B:$B,"SAIDA_DESCARTE")</f>
        <v/>
      </c>
      <c r="J817" s="14">
        <f>G817-H817-I817</f>
        <v/>
      </c>
      <c r="K817">
        <f>IF(A817="","",IF(J817&lt;=IFERROR(VLOOKUP(A817,Produtos!$A:$E,5,FALSE),0),"ABAIXO DO MINIMO","OK"))</f>
        <v/>
      </c>
    </row>
    <row r="818">
      <c r="B818">
        <f>IFERROR(VLOOKUP(A818,Produtos!A:B,2,FALSE),"")</f>
        <v/>
      </c>
      <c r="D818" s="10">
        <f>IFERROR(INDEX(Lotes!$E:$E,MATCH(1,(Lotes!$A:$A=A818)*(Lotes!$C:$C=C818),0)),"")</f>
        <v/>
      </c>
      <c r="E818" s="14">
        <f>IF(D818="","",D818-TODAY())</f>
        <v/>
      </c>
      <c r="F818">
        <f>IF(D818="","",IF(E818&lt;0,"VENCIDO",IF(E818&lt;=30,"VENCE EM &lt;= 30 DIAS",IF(E818&lt;=60,"ATENCAO (31-60 DIAS)","OK"))))</f>
        <v/>
      </c>
      <c r="G818" s="14">
        <f>SUMIFS(Lancamentos!$G:$G,Lancamentos!$C:$C,$A818,Lancamentos!$E:$E,$C818,Lancamentos!$B:$B,"ENTRADA")</f>
        <v/>
      </c>
      <c r="H818" s="14">
        <f>SUMIFS(Lancamentos!$G:$G,Lancamentos!$C:$C,$A818,Lancamentos!$E:$E,$C818,Lancamentos!$B:$B,"SAIDA_USO")</f>
        <v/>
      </c>
      <c r="I818" s="14">
        <f>SUMIFS(Lancamentos!$G:$G,Lancamentos!$C:$C,$A818,Lancamentos!$E:$E,$C818,Lancamentos!$B:$B,"SAIDA_DESCARTE")</f>
        <v/>
      </c>
      <c r="J818" s="14">
        <f>G818-H818-I818</f>
        <v/>
      </c>
      <c r="K818">
        <f>IF(A818="","",IF(J818&lt;=IFERROR(VLOOKUP(A818,Produtos!$A:$E,5,FALSE),0),"ABAIXO DO MINIMO","OK"))</f>
        <v/>
      </c>
    </row>
    <row r="819">
      <c r="B819">
        <f>IFERROR(VLOOKUP(A819,Produtos!A:B,2,FALSE),"")</f>
        <v/>
      </c>
      <c r="D819" s="10">
        <f>IFERROR(INDEX(Lotes!$E:$E,MATCH(1,(Lotes!$A:$A=A819)*(Lotes!$C:$C=C819),0)),"")</f>
        <v/>
      </c>
      <c r="E819" s="14">
        <f>IF(D819="","",D819-TODAY())</f>
        <v/>
      </c>
      <c r="F819">
        <f>IF(D819="","",IF(E819&lt;0,"VENCIDO",IF(E819&lt;=30,"VENCE EM &lt;= 30 DIAS",IF(E819&lt;=60,"ATENCAO (31-60 DIAS)","OK"))))</f>
        <v/>
      </c>
      <c r="G819" s="14">
        <f>SUMIFS(Lancamentos!$G:$G,Lancamentos!$C:$C,$A819,Lancamentos!$E:$E,$C819,Lancamentos!$B:$B,"ENTRADA")</f>
        <v/>
      </c>
      <c r="H819" s="14">
        <f>SUMIFS(Lancamentos!$G:$G,Lancamentos!$C:$C,$A819,Lancamentos!$E:$E,$C819,Lancamentos!$B:$B,"SAIDA_USO")</f>
        <v/>
      </c>
      <c r="I819" s="14">
        <f>SUMIFS(Lancamentos!$G:$G,Lancamentos!$C:$C,$A819,Lancamentos!$E:$E,$C819,Lancamentos!$B:$B,"SAIDA_DESCARTE")</f>
        <v/>
      </c>
      <c r="J819" s="14">
        <f>G819-H819-I819</f>
        <v/>
      </c>
      <c r="K819">
        <f>IF(A819="","",IF(J819&lt;=IFERROR(VLOOKUP(A819,Produtos!$A:$E,5,FALSE),0),"ABAIXO DO MINIMO","OK"))</f>
        <v/>
      </c>
    </row>
    <row r="820">
      <c r="B820">
        <f>IFERROR(VLOOKUP(A820,Produtos!A:B,2,FALSE),"")</f>
        <v/>
      </c>
      <c r="D820" s="10">
        <f>IFERROR(INDEX(Lotes!$E:$E,MATCH(1,(Lotes!$A:$A=A820)*(Lotes!$C:$C=C820),0)),"")</f>
        <v/>
      </c>
      <c r="E820" s="14">
        <f>IF(D820="","",D820-TODAY())</f>
        <v/>
      </c>
      <c r="F820">
        <f>IF(D820="","",IF(E820&lt;0,"VENCIDO",IF(E820&lt;=30,"VENCE EM &lt;= 30 DIAS",IF(E820&lt;=60,"ATENCAO (31-60 DIAS)","OK"))))</f>
        <v/>
      </c>
      <c r="G820" s="14">
        <f>SUMIFS(Lancamentos!$G:$G,Lancamentos!$C:$C,$A820,Lancamentos!$E:$E,$C820,Lancamentos!$B:$B,"ENTRADA")</f>
        <v/>
      </c>
      <c r="H820" s="14">
        <f>SUMIFS(Lancamentos!$G:$G,Lancamentos!$C:$C,$A820,Lancamentos!$E:$E,$C820,Lancamentos!$B:$B,"SAIDA_USO")</f>
        <v/>
      </c>
      <c r="I820" s="14">
        <f>SUMIFS(Lancamentos!$G:$G,Lancamentos!$C:$C,$A820,Lancamentos!$E:$E,$C820,Lancamentos!$B:$B,"SAIDA_DESCARTE")</f>
        <v/>
      </c>
      <c r="J820" s="14">
        <f>G820-H820-I820</f>
        <v/>
      </c>
      <c r="K820">
        <f>IF(A820="","",IF(J820&lt;=IFERROR(VLOOKUP(A820,Produtos!$A:$E,5,FALSE),0),"ABAIXO DO MINIMO","OK"))</f>
        <v/>
      </c>
    </row>
    <row r="821">
      <c r="B821">
        <f>IFERROR(VLOOKUP(A821,Produtos!A:B,2,FALSE),"")</f>
        <v/>
      </c>
      <c r="D821" s="10">
        <f>IFERROR(INDEX(Lotes!$E:$E,MATCH(1,(Lotes!$A:$A=A821)*(Lotes!$C:$C=C821),0)),"")</f>
        <v/>
      </c>
      <c r="E821" s="14">
        <f>IF(D821="","",D821-TODAY())</f>
        <v/>
      </c>
      <c r="F821">
        <f>IF(D821="","",IF(E821&lt;0,"VENCIDO",IF(E821&lt;=30,"VENCE EM &lt;= 30 DIAS",IF(E821&lt;=60,"ATENCAO (31-60 DIAS)","OK"))))</f>
        <v/>
      </c>
      <c r="G821" s="14">
        <f>SUMIFS(Lancamentos!$G:$G,Lancamentos!$C:$C,$A821,Lancamentos!$E:$E,$C821,Lancamentos!$B:$B,"ENTRADA")</f>
        <v/>
      </c>
      <c r="H821" s="14">
        <f>SUMIFS(Lancamentos!$G:$G,Lancamentos!$C:$C,$A821,Lancamentos!$E:$E,$C821,Lancamentos!$B:$B,"SAIDA_USO")</f>
        <v/>
      </c>
      <c r="I821" s="14">
        <f>SUMIFS(Lancamentos!$G:$G,Lancamentos!$C:$C,$A821,Lancamentos!$E:$E,$C821,Lancamentos!$B:$B,"SAIDA_DESCARTE")</f>
        <v/>
      </c>
      <c r="J821" s="14">
        <f>G821-H821-I821</f>
        <v/>
      </c>
      <c r="K821">
        <f>IF(A821="","",IF(J821&lt;=IFERROR(VLOOKUP(A821,Produtos!$A:$E,5,FALSE),0),"ABAIXO DO MINIMO","OK"))</f>
        <v/>
      </c>
    </row>
    <row r="822">
      <c r="B822">
        <f>IFERROR(VLOOKUP(A822,Produtos!A:B,2,FALSE),"")</f>
        <v/>
      </c>
      <c r="D822" s="10">
        <f>IFERROR(INDEX(Lotes!$E:$E,MATCH(1,(Lotes!$A:$A=A822)*(Lotes!$C:$C=C822),0)),"")</f>
        <v/>
      </c>
      <c r="E822" s="14">
        <f>IF(D822="","",D822-TODAY())</f>
        <v/>
      </c>
      <c r="F822">
        <f>IF(D822="","",IF(E822&lt;0,"VENCIDO",IF(E822&lt;=30,"VENCE EM &lt;= 30 DIAS",IF(E822&lt;=60,"ATENCAO (31-60 DIAS)","OK"))))</f>
        <v/>
      </c>
      <c r="G822" s="14">
        <f>SUMIFS(Lancamentos!$G:$G,Lancamentos!$C:$C,$A822,Lancamentos!$E:$E,$C822,Lancamentos!$B:$B,"ENTRADA")</f>
        <v/>
      </c>
      <c r="H822" s="14">
        <f>SUMIFS(Lancamentos!$G:$G,Lancamentos!$C:$C,$A822,Lancamentos!$E:$E,$C822,Lancamentos!$B:$B,"SAIDA_USO")</f>
        <v/>
      </c>
      <c r="I822" s="14">
        <f>SUMIFS(Lancamentos!$G:$G,Lancamentos!$C:$C,$A822,Lancamentos!$E:$E,$C822,Lancamentos!$B:$B,"SAIDA_DESCARTE")</f>
        <v/>
      </c>
      <c r="J822" s="14">
        <f>G822-H822-I822</f>
        <v/>
      </c>
      <c r="K822">
        <f>IF(A822="","",IF(J822&lt;=IFERROR(VLOOKUP(A822,Produtos!$A:$E,5,FALSE),0),"ABAIXO DO MINIMO","OK"))</f>
        <v/>
      </c>
    </row>
    <row r="823">
      <c r="B823">
        <f>IFERROR(VLOOKUP(A823,Produtos!A:B,2,FALSE),"")</f>
        <v/>
      </c>
      <c r="D823" s="10">
        <f>IFERROR(INDEX(Lotes!$E:$E,MATCH(1,(Lotes!$A:$A=A823)*(Lotes!$C:$C=C823),0)),"")</f>
        <v/>
      </c>
      <c r="E823" s="14">
        <f>IF(D823="","",D823-TODAY())</f>
        <v/>
      </c>
      <c r="F823">
        <f>IF(D823="","",IF(E823&lt;0,"VENCIDO",IF(E823&lt;=30,"VENCE EM &lt;= 30 DIAS",IF(E823&lt;=60,"ATENCAO (31-60 DIAS)","OK"))))</f>
        <v/>
      </c>
      <c r="G823" s="14">
        <f>SUMIFS(Lancamentos!$G:$G,Lancamentos!$C:$C,$A823,Lancamentos!$E:$E,$C823,Lancamentos!$B:$B,"ENTRADA")</f>
        <v/>
      </c>
      <c r="H823" s="14">
        <f>SUMIFS(Lancamentos!$G:$G,Lancamentos!$C:$C,$A823,Lancamentos!$E:$E,$C823,Lancamentos!$B:$B,"SAIDA_USO")</f>
        <v/>
      </c>
      <c r="I823" s="14">
        <f>SUMIFS(Lancamentos!$G:$G,Lancamentos!$C:$C,$A823,Lancamentos!$E:$E,$C823,Lancamentos!$B:$B,"SAIDA_DESCARTE")</f>
        <v/>
      </c>
      <c r="J823" s="14">
        <f>G823-H823-I823</f>
        <v/>
      </c>
      <c r="K823">
        <f>IF(A823="","",IF(J823&lt;=IFERROR(VLOOKUP(A823,Produtos!$A:$E,5,FALSE),0),"ABAIXO DO MINIMO","OK"))</f>
        <v/>
      </c>
    </row>
    <row r="824">
      <c r="B824">
        <f>IFERROR(VLOOKUP(A824,Produtos!A:B,2,FALSE),"")</f>
        <v/>
      </c>
      <c r="D824" s="10">
        <f>IFERROR(INDEX(Lotes!$E:$E,MATCH(1,(Lotes!$A:$A=A824)*(Lotes!$C:$C=C824),0)),"")</f>
        <v/>
      </c>
      <c r="E824" s="14">
        <f>IF(D824="","",D824-TODAY())</f>
        <v/>
      </c>
      <c r="F824">
        <f>IF(D824="","",IF(E824&lt;0,"VENCIDO",IF(E824&lt;=30,"VENCE EM &lt;= 30 DIAS",IF(E824&lt;=60,"ATENCAO (31-60 DIAS)","OK"))))</f>
        <v/>
      </c>
      <c r="G824" s="14">
        <f>SUMIFS(Lancamentos!$G:$G,Lancamentos!$C:$C,$A824,Lancamentos!$E:$E,$C824,Lancamentos!$B:$B,"ENTRADA")</f>
        <v/>
      </c>
      <c r="H824" s="14">
        <f>SUMIFS(Lancamentos!$G:$G,Lancamentos!$C:$C,$A824,Lancamentos!$E:$E,$C824,Lancamentos!$B:$B,"SAIDA_USO")</f>
        <v/>
      </c>
      <c r="I824" s="14">
        <f>SUMIFS(Lancamentos!$G:$G,Lancamentos!$C:$C,$A824,Lancamentos!$E:$E,$C824,Lancamentos!$B:$B,"SAIDA_DESCARTE")</f>
        <v/>
      </c>
      <c r="J824" s="14">
        <f>G824-H824-I824</f>
        <v/>
      </c>
      <c r="K824">
        <f>IF(A824="","",IF(J824&lt;=IFERROR(VLOOKUP(A824,Produtos!$A:$E,5,FALSE),0),"ABAIXO DO MINIMO","OK"))</f>
        <v/>
      </c>
    </row>
    <row r="825">
      <c r="B825">
        <f>IFERROR(VLOOKUP(A825,Produtos!A:B,2,FALSE),"")</f>
        <v/>
      </c>
      <c r="D825" s="10">
        <f>IFERROR(INDEX(Lotes!$E:$E,MATCH(1,(Lotes!$A:$A=A825)*(Lotes!$C:$C=C825),0)),"")</f>
        <v/>
      </c>
      <c r="E825" s="14">
        <f>IF(D825="","",D825-TODAY())</f>
        <v/>
      </c>
      <c r="F825">
        <f>IF(D825="","",IF(E825&lt;0,"VENCIDO",IF(E825&lt;=30,"VENCE EM &lt;= 30 DIAS",IF(E825&lt;=60,"ATENCAO (31-60 DIAS)","OK"))))</f>
        <v/>
      </c>
      <c r="G825" s="14">
        <f>SUMIFS(Lancamentos!$G:$G,Lancamentos!$C:$C,$A825,Lancamentos!$E:$E,$C825,Lancamentos!$B:$B,"ENTRADA")</f>
        <v/>
      </c>
      <c r="H825" s="14">
        <f>SUMIFS(Lancamentos!$G:$G,Lancamentos!$C:$C,$A825,Lancamentos!$E:$E,$C825,Lancamentos!$B:$B,"SAIDA_USO")</f>
        <v/>
      </c>
      <c r="I825" s="14">
        <f>SUMIFS(Lancamentos!$G:$G,Lancamentos!$C:$C,$A825,Lancamentos!$E:$E,$C825,Lancamentos!$B:$B,"SAIDA_DESCARTE")</f>
        <v/>
      </c>
      <c r="J825" s="14">
        <f>G825-H825-I825</f>
        <v/>
      </c>
      <c r="K825">
        <f>IF(A825="","",IF(J825&lt;=IFERROR(VLOOKUP(A825,Produtos!$A:$E,5,FALSE),0),"ABAIXO DO MINIMO","OK"))</f>
        <v/>
      </c>
    </row>
    <row r="826">
      <c r="B826">
        <f>IFERROR(VLOOKUP(A826,Produtos!A:B,2,FALSE),"")</f>
        <v/>
      </c>
      <c r="D826" s="10">
        <f>IFERROR(INDEX(Lotes!$E:$E,MATCH(1,(Lotes!$A:$A=A826)*(Lotes!$C:$C=C826),0)),"")</f>
        <v/>
      </c>
      <c r="E826" s="14">
        <f>IF(D826="","",D826-TODAY())</f>
        <v/>
      </c>
      <c r="F826">
        <f>IF(D826="","",IF(E826&lt;0,"VENCIDO",IF(E826&lt;=30,"VENCE EM &lt;= 30 DIAS",IF(E826&lt;=60,"ATENCAO (31-60 DIAS)","OK"))))</f>
        <v/>
      </c>
      <c r="G826" s="14">
        <f>SUMIFS(Lancamentos!$G:$G,Lancamentos!$C:$C,$A826,Lancamentos!$E:$E,$C826,Lancamentos!$B:$B,"ENTRADA")</f>
        <v/>
      </c>
      <c r="H826" s="14">
        <f>SUMIFS(Lancamentos!$G:$G,Lancamentos!$C:$C,$A826,Lancamentos!$E:$E,$C826,Lancamentos!$B:$B,"SAIDA_USO")</f>
        <v/>
      </c>
      <c r="I826" s="14">
        <f>SUMIFS(Lancamentos!$G:$G,Lancamentos!$C:$C,$A826,Lancamentos!$E:$E,$C826,Lancamentos!$B:$B,"SAIDA_DESCARTE")</f>
        <v/>
      </c>
      <c r="J826" s="14">
        <f>G826-H826-I826</f>
        <v/>
      </c>
      <c r="K826">
        <f>IF(A826="","",IF(J826&lt;=IFERROR(VLOOKUP(A826,Produtos!$A:$E,5,FALSE),0),"ABAIXO DO MINIMO","OK"))</f>
        <v/>
      </c>
    </row>
    <row r="827">
      <c r="B827">
        <f>IFERROR(VLOOKUP(A827,Produtos!A:B,2,FALSE),"")</f>
        <v/>
      </c>
      <c r="D827" s="10">
        <f>IFERROR(INDEX(Lotes!$E:$E,MATCH(1,(Lotes!$A:$A=A827)*(Lotes!$C:$C=C827),0)),"")</f>
        <v/>
      </c>
      <c r="E827" s="14">
        <f>IF(D827="","",D827-TODAY())</f>
        <v/>
      </c>
      <c r="F827">
        <f>IF(D827="","",IF(E827&lt;0,"VENCIDO",IF(E827&lt;=30,"VENCE EM &lt;= 30 DIAS",IF(E827&lt;=60,"ATENCAO (31-60 DIAS)","OK"))))</f>
        <v/>
      </c>
      <c r="G827" s="14">
        <f>SUMIFS(Lancamentos!$G:$G,Lancamentos!$C:$C,$A827,Lancamentos!$E:$E,$C827,Lancamentos!$B:$B,"ENTRADA")</f>
        <v/>
      </c>
      <c r="H827" s="14">
        <f>SUMIFS(Lancamentos!$G:$G,Lancamentos!$C:$C,$A827,Lancamentos!$E:$E,$C827,Lancamentos!$B:$B,"SAIDA_USO")</f>
        <v/>
      </c>
      <c r="I827" s="14">
        <f>SUMIFS(Lancamentos!$G:$G,Lancamentos!$C:$C,$A827,Lancamentos!$E:$E,$C827,Lancamentos!$B:$B,"SAIDA_DESCARTE")</f>
        <v/>
      </c>
      <c r="J827" s="14">
        <f>G827-H827-I827</f>
        <v/>
      </c>
      <c r="K827">
        <f>IF(A827="","",IF(J827&lt;=IFERROR(VLOOKUP(A827,Produtos!$A:$E,5,FALSE),0),"ABAIXO DO MINIMO","OK"))</f>
        <v/>
      </c>
    </row>
    <row r="828">
      <c r="B828">
        <f>IFERROR(VLOOKUP(A828,Produtos!A:B,2,FALSE),"")</f>
        <v/>
      </c>
      <c r="D828" s="10">
        <f>IFERROR(INDEX(Lotes!$E:$E,MATCH(1,(Lotes!$A:$A=A828)*(Lotes!$C:$C=C828),0)),"")</f>
        <v/>
      </c>
      <c r="E828" s="14">
        <f>IF(D828="","",D828-TODAY())</f>
        <v/>
      </c>
      <c r="F828">
        <f>IF(D828="","",IF(E828&lt;0,"VENCIDO",IF(E828&lt;=30,"VENCE EM &lt;= 30 DIAS",IF(E828&lt;=60,"ATENCAO (31-60 DIAS)","OK"))))</f>
        <v/>
      </c>
      <c r="G828" s="14">
        <f>SUMIFS(Lancamentos!$G:$G,Lancamentos!$C:$C,$A828,Lancamentos!$E:$E,$C828,Lancamentos!$B:$B,"ENTRADA")</f>
        <v/>
      </c>
      <c r="H828" s="14">
        <f>SUMIFS(Lancamentos!$G:$G,Lancamentos!$C:$C,$A828,Lancamentos!$E:$E,$C828,Lancamentos!$B:$B,"SAIDA_USO")</f>
        <v/>
      </c>
      <c r="I828" s="14">
        <f>SUMIFS(Lancamentos!$G:$G,Lancamentos!$C:$C,$A828,Lancamentos!$E:$E,$C828,Lancamentos!$B:$B,"SAIDA_DESCARTE")</f>
        <v/>
      </c>
      <c r="J828" s="14">
        <f>G828-H828-I828</f>
        <v/>
      </c>
      <c r="K828">
        <f>IF(A828="","",IF(J828&lt;=IFERROR(VLOOKUP(A828,Produtos!$A:$E,5,FALSE),0),"ABAIXO DO MINIMO","OK"))</f>
        <v/>
      </c>
    </row>
    <row r="829">
      <c r="B829">
        <f>IFERROR(VLOOKUP(A829,Produtos!A:B,2,FALSE),"")</f>
        <v/>
      </c>
      <c r="D829" s="10">
        <f>IFERROR(INDEX(Lotes!$E:$E,MATCH(1,(Lotes!$A:$A=A829)*(Lotes!$C:$C=C829),0)),"")</f>
        <v/>
      </c>
      <c r="E829" s="14">
        <f>IF(D829="","",D829-TODAY())</f>
        <v/>
      </c>
      <c r="F829">
        <f>IF(D829="","",IF(E829&lt;0,"VENCIDO",IF(E829&lt;=30,"VENCE EM &lt;= 30 DIAS",IF(E829&lt;=60,"ATENCAO (31-60 DIAS)","OK"))))</f>
        <v/>
      </c>
      <c r="G829" s="14">
        <f>SUMIFS(Lancamentos!$G:$G,Lancamentos!$C:$C,$A829,Lancamentos!$E:$E,$C829,Lancamentos!$B:$B,"ENTRADA")</f>
        <v/>
      </c>
      <c r="H829" s="14">
        <f>SUMIFS(Lancamentos!$G:$G,Lancamentos!$C:$C,$A829,Lancamentos!$E:$E,$C829,Lancamentos!$B:$B,"SAIDA_USO")</f>
        <v/>
      </c>
      <c r="I829" s="14">
        <f>SUMIFS(Lancamentos!$G:$G,Lancamentos!$C:$C,$A829,Lancamentos!$E:$E,$C829,Lancamentos!$B:$B,"SAIDA_DESCARTE")</f>
        <v/>
      </c>
      <c r="J829" s="14">
        <f>G829-H829-I829</f>
        <v/>
      </c>
      <c r="K829">
        <f>IF(A829="","",IF(J829&lt;=IFERROR(VLOOKUP(A829,Produtos!$A:$E,5,FALSE),0),"ABAIXO DO MINIMO","OK"))</f>
        <v/>
      </c>
    </row>
    <row r="830">
      <c r="B830">
        <f>IFERROR(VLOOKUP(A830,Produtos!A:B,2,FALSE),"")</f>
        <v/>
      </c>
      <c r="D830" s="10">
        <f>IFERROR(INDEX(Lotes!$E:$E,MATCH(1,(Lotes!$A:$A=A830)*(Lotes!$C:$C=C830),0)),"")</f>
        <v/>
      </c>
      <c r="E830" s="14">
        <f>IF(D830="","",D830-TODAY())</f>
        <v/>
      </c>
      <c r="F830">
        <f>IF(D830="","",IF(E830&lt;0,"VENCIDO",IF(E830&lt;=30,"VENCE EM &lt;= 30 DIAS",IF(E830&lt;=60,"ATENCAO (31-60 DIAS)","OK"))))</f>
        <v/>
      </c>
      <c r="G830" s="14">
        <f>SUMIFS(Lancamentos!$G:$G,Lancamentos!$C:$C,$A830,Lancamentos!$E:$E,$C830,Lancamentos!$B:$B,"ENTRADA")</f>
        <v/>
      </c>
      <c r="H830" s="14">
        <f>SUMIFS(Lancamentos!$G:$G,Lancamentos!$C:$C,$A830,Lancamentos!$E:$E,$C830,Lancamentos!$B:$B,"SAIDA_USO")</f>
        <v/>
      </c>
      <c r="I830" s="14">
        <f>SUMIFS(Lancamentos!$G:$G,Lancamentos!$C:$C,$A830,Lancamentos!$E:$E,$C830,Lancamentos!$B:$B,"SAIDA_DESCARTE")</f>
        <v/>
      </c>
      <c r="J830" s="14">
        <f>G830-H830-I830</f>
        <v/>
      </c>
      <c r="K830">
        <f>IF(A830="","",IF(J830&lt;=IFERROR(VLOOKUP(A830,Produtos!$A:$E,5,FALSE),0),"ABAIXO DO MINIMO","OK"))</f>
        <v/>
      </c>
    </row>
    <row r="831">
      <c r="B831">
        <f>IFERROR(VLOOKUP(A831,Produtos!A:B,2,FALSE),"")</f>
        <v/>
      </c>
      <c r="D831" s="10">
        <f>IFERROR(INDEX(Lotes!$E:$E,MATCH(1,(Lotes!$A:$A=A831)*(Lotes!$C:$C=C831),0)),"")</f>
        <v/>
      </c>
      <c r="E831" s="14">
        <f>IF(D831="","",D831-TODAY())</f>
        <v/>
      </c>
      <c r="F831">
        <f>IF(D831="","",IF(E831&lt;0,"VENCIDO",IF(E831&lt;=30,"VENCE EM &lt;= 30 DIAS",IF(E831&lt;=60,"ATENCAO (31-60 DIAS)","OK"))))</f>
        <v/>
      </c>
      <c r="G831" s="14">
        <f>SUMIFS(Lancamentos!$G:$G,Lancamentos!$C:$C,$A831,Lancamentos!$E:$E,$C831,Lancamentos!$B:$B,"ENTRADA")</f>
        <v/>
      </c>
      <c r="H831" s="14">
        <f>SUMIFS(Lancamentos!$G:$G,Lancamentos!$C:$C,$A831,Lancamentos!$E:$E,$C831,Lancamentos!$B:$B,"SAIDA_USO")</f>
        <v/>
      </c>
      <c r="I831" s="14">
        <f>SUMIFS(Lancamentos!$G:$G,Lancamentos!$C:$C,$A831,Lancamentos!$E:$E,$C831,Lancamentos!$B:$B,"SAIDA_DESCARTE")</f>
        <v/>
      </c>
      <c r="J831" s="14">
        <f>G831-H831-I831</f>
        <v/>
      </c>
      <c r="K831">
        <f>IF(A831="","",IF(J831&lt;=IFERROR(VLOOKUP(A831,Produtos!$A:$E,5,FALSE),0),"ABAIXO DO MINIMO","OK"))</f>
        <v/>
      </c>
    </row>
    <row r="832">
      <c r="B832">
        <f>IFERROR(VLOOKUP(A832,Produtos!A:B,2,FALSE),"")</f>
        <v/>
      </c>
      <c r="D832" s="10">
        <f>IFERROR(INDEX(Lotes!$E:$E,MATCH(1,(Lotes!$A:$A=A832)*(Lotes!$C:$C=C832),0)),"")</f>
        <v/>
      </c>
      <c r="E832" s="14">
        <f>IF(D832="","",D832-TODAY())</f>
        <v/>
      </c>
      <c r="F832">
        <f>IF(D832="","",IF(E832&lt;0,"VENCIDO",IF(E832&lt;=30,"VENCE EM &lt;= 30 DIAS",IF(E832&lt;=60,"ATENCAO (31-60 DIAS)","OK"))))</f>
        <v/>
      </c>
      <c r="G832" s="14">
        <f>SUMIFS(Lancamentos!$G:$G,Lancamentos!$C:$C,$A832,Lancamentos!$E:$E,$C832,Lancamentos!$B:$B,"ENTRADA")</f>
        <v/>
      </c>
      <c r="H832" s="14">
        <f>SUMIFS(Lancamentos!$G:$G,Lancamentos!$C:$C,$A832,Lancamentos!$E:$E,$C832,Lancamentos!$B:$B,"SAIDA_USO")</f>
        <v/>
      </c>
      <c r="I832" s="14">
        <f>SUMIFS(Lancamentos!$G:$G,Lancamentos!$C:$C,$A832,Lancamentos!$E:$E,$C832,Lancamentos!$B:$B,"SAIDA_DESCARTE")</f>
        <v/>
      </c>
      <c r="J832" s="14">
        <f>G832-H832-I832</f>
        <v/>
      </c>
      <c r="K832">
        <f>IF(A832="","",IF(J832&lt;=IFERROR(VLOOKUP(A832,Produtos!$A:$E,5,FALSE),0),"ABAIXO DO MINIMO","OK"))</f>
        <v/>
      </c>
    </row>
    <row r="833">
      <c r="B833">
        <f>IFERROR(VLOOKUP(A833,Produtos!A:B,2,FALSE),"")</f>
        <v/>
      </c>
      <c r="D833" s="10">
        <f>IFERROR(INDEX(Lotes!$E:$E,MATCH(1,(Lotes!$A:$A=A833)*(Lotes!$C:$C=C833),0)),"")</f>
        <v/>
      </c>
      <c r="E833" s="14">
        <f>IF(D833="","",D833-TODAY())</f>
        <v/>
      </c>
      <c r="F833">
        <f>IF(D833="","",IF(E833&lt;0,"VENCIDO",IF(E833&lt;=30,"VENCE EM &lt;= 30 DIAS",IF(E833&lt;=60,"ATENCAO (31-60 DIAS)","OK"))))</f>
        <v/>
      </c>
      <c r="G833" s="14">
        <f>SUMIFS(Lancamentos!$G:$G,Lancamentos!$C:$C,$A833,Lancamentos!$E:$E,$C833,Lancamentos!$B:$B,"ENTRADA")</f>
        <v/>
      </c>
      <c r="H833" s="14">
        <f>SUMIFS(Lancamentos!$G:$G,Lancamentos!$C:$C,$A833,Lancamentos!$E:$E,$C833,Lancamentos!$B:$B,"SAIDA_USO")</f>
        <v/>
      </c>
      <c r="I833" s="14">
        <f>SUMIFS(Lancamentos!$G:$G,Lancamentos!$C:$C,$A833,Lancamentos!$E:$E,$C833,Lancamentos!$B:$B,"SAIDA_DESCARTE")</f>
        <v/>
      </c>
      <c r="J833" s="14">
        <f>G833-H833-I833</f>
        <v/>
      </c>
      <c r="K833">
        <f>IF(A833="","",IF(J833&lt;=IFERROR(VLOOKUP(A833,Produtos!$A:$E,5,FALSE),0),"ABAIXO DO MINIMO","OK"))</f>
        <v/>
      </c>
    </row>
    <row r="834">
      <c r="B834">
        <f>IFERROR(VLOOKUP(A834,Produtos!A:B,2,FALSE),"")</f>
        <v/>
      </c>
      <c r="D834" s="10">
        <f>IFERROR(INDEX(Lotes!$E:$E,MATCH(1,(Lotes!$A:$A=A834)*(Lotes!$C:$C=C834),0)),"")</f>
        <v/>
      </c>
      <c r="E834" s="14">
        <f>IF(D834="","",D834-TODAY())</f>
        <v/>
      </c>
      <c r="F834">
        <f>IF(D834="","",IF(E834&lt;0,"VENCIDO",IF(E834&lt;=30,"VENCE EM &lt;= 30 DIAS",IF(E834&lt;=60,"ATENCAO (31-60 DIAS)","OK"))))</f>
        <v/>
      </c>
      <c r="G834" s="14">
        <f>SUMIFS(Lancamentos!$G:$G,Lancamentos!$C:$C,$A834,Lancamentos!$E:$E,$C834,Lancamentos!$B:$B,"ENTRADA")</f>
        <v/>
      </c>
      <c r="H834" s="14">
        <f>SUMIFS(Lancamentos!$G:$G,Lancamentos!$C:$C,$A834,Lancamentos!$E:$E,$C834,Lancamentos!$B:$B,"SAIDA_USO")</f>
        <v/>
      </c>
      <c r="I834" s="14">
        <f>SUMIFS(Lancamentos!$G:$G,Lancamentos!$C:$C,$A834,Lancamentos!$E:$E,$C834,Lancamentos!$B:$B,"SAIDA_DESCARTE")</f>
        <v/>
      </c>
      <c r="J834" s="14">
        <f>G834-H834-I834</f>
        <v/>
      </c>
      <c r="K834">
        <f>IF(A834="","",IF(J834&lt;=IFERROR(VLOOKUP(A834,Produtos!$A:$E,5,FALSE),0),"ABAIXO DO MINIMO","OK"))</f>
        <v/>
      </c>
    </row>
    <row r="835">
      <c r="B835">
        <f>IFERROR(VLOOKUP(A835,Produtos!A:B,2,FALSE),"")</f>
        <v/>
      </c>
      <c r="D835" s="10">
        <f>IFERROR(INDEX(Lotes!$E:$E,MATCH(1,(Lotes!$A:$A=A835)*(Lotes!$C:$C=C835),0)),"")</f>
        <v/>
      </c>
      <c r="E835" s="14">
        <f>IF(D835="","",D835-TODAY())</f>
        <v/>
      </c>
      <c r="F835">
        <f>IF(D835="","",IF(E835&lt;0,"VENCIDO",IF(E835&lt;=30,"VENCE EM &lt;= 30 DIAS",IF(E835&lt;=60,"ATENCAO (31-60 DIAS)","OK"))))</f>
        <v/>
      </c>
      <c r="G835" s="14">
        <f>SUMIFS(Lancamentos!$G:$G,Lancamentos!$C:$C,$A835,Lancamentos!$E:$E,$C835,Lancamentos!$B:$B,"ENTRADA")</f>
        <v/>
      </c>
      <c r="H835" s="14">
        <f>SUMIFS(Lancamentos!$G:$G,Lancamentos!$C:$C,$A835,Lancamentos!$E:$E,$C835,Lancamentos!$B:$B,"SAIDA_USO")</f>
        <v/>
      </c>
      <c r="I835" s="14">
        <f>SUMIFS(Lancamentos!$G:$G,Lancamentos!$C:$C,$A835,Lancamentos!$E:$E,$C835,Lancamentos!$B:$B,"SAIDA_DESCARTE")</f>
        <v/>
      </c>
      <c r="J835" s="14">
        <f>G835-H835-I835</f>
        <v/>
      </c>
      <c r="K835">
        <f>IF(A835="","",IF(J835&lt;=IFERROR(VLOOKUP(A835,Produtos!$A:$E,5,FALSE),0),"ABAIXO DO MINIMO","OK"))</f>
        <v/>
      </c>
    </row>
    <row r="836">
      <c r="B836">
        <f>IFERROR(VLOOKUP(A836,Produtos!A:B,2,FALSE),"")</f>
        <v/>
      </c>
      <c r="D836" s="10">
        <f>IFERROR(INDEX(Lotes!$E:$E,MATCH(1,(Lotes!$A:$A=A836)*(Lotes!$C:$C=C836),0)),"")</f>
        <v/>
      </c>
      <c r="E836" s="14">
        <f>IF(D836="","",D836-TODAY())</f>
        <v/>
      </c>
      <c r="F836">
        <f>IF(D836="","",IF(E836&lt;0,"VENCIDO",IF(E836&lt;=30,"VENCE EM &lt;= 30 DIAS",IF(E836&lt;=60,"ATENCAO (31-60 DIAS)","OK"))))</f>
        <v/>
      </c>
      <c r="G836" s="14">
        <f>SUMIFS(Lancamentos!$G:$G,Lancamentos!$C:$C,$A836,Lancamentos!$E:$E,$C836,Lancamentos!$B:$B,"ENTRADA")</f>
        <v/>
      </c>
      <c r="H836" s="14">
        <f>SUMIFS(Lancamentos!$G:$G,Lancamentos!$C:$C,$A836,Lancamentos!$E:$E,$C836,Lancamentos!$B:$B,"SAIDA_USO")</f>
        <v/>
      </c>
      <c r="I836" s="14">
        <f>SUMIFS(Lancamentos!$G:$G,Lancamentos!$C:$C,$A836,Lancamentos!$E:$E,$C836,Lancamentos!$B:$B,"SAIDA_DESCARTE")</f>
        <v/>
      </c>
      <c r="J836" s="14">
        <f>G836-H836-I836</f>
        <v/>
      </c>
      <c r="K836">
        <f>IF(A836="","",IF(J836&lt;=IFERROR(VLOOKUP(A836,Produtos!$A:$E,5,FALSE),0),"ABAIXO DO MINIMO","OK"))</f>
        <v/>
      </c>
    </row>
    <row r="837">
      <c r="B837">
        <f>IFERROR(VLOOKUP(A837,Produtos!A:B,2,FALSE),"")</f>
        <v/>
      </c>
      <c r="D837" s="10">
        <f>IFERROR(INDEX(Lotes!$E:$E,MATCH(1,(Lotes!$A:$A=A837)*(Lotes!$C:$C=C837),0)),"")</f>
        <v/>
      </c>
      <c r="E837" s="14">
        <f>IF(D837="","",D837-TODAY())</f>
        <v/>
      </c>
      <c r="F837">
        <f>IF(D837="","",IF(E837&lt;0,"VENCIDO",IF(E837&lt;=30,"VENCE EM &lt;= 30 DIAS",IF(E837&lt;=60,"ATENCAO (31-60 DIAS)","OK"))))</f>
        <v/>
      </c>
      <c r="G837" s="14">
        <f>SUMIFS(Lancamentos!$G:$G,Lancamentos!$C:$C,$A837,Lancamentos!$E:$E,$C837,Lancamentos!$B:$B,"ENTRADA")</f>
        <v/>
      </c>
      <c r="H837" s="14">
        <f>SUMIFS(Lancamentos!$G:$G,Lancamentos!$C:$C,$A837,Lancamentos!$E:$E,$C837,Lancamentos!$B:$B,"SAIDA_USO")</f>
        <v/>
      </c>
      <c r="I837" s="14">
        <f>SUMIFS(Lancamentos!$G:$G,Lancamentos!$C:$C,$A837,Lancamentos!$E:$E,$C837,Lancamentos!$B:$B,"SAIDA_DESCARTE")</f>
        <v/>
      </c>
      <c r="J837" s="14">
        <f>G837-H837-I837</f>
        <v/>
      </c>
      <c r="K837">
        <f>IF(A837="","",IF(J837&lt;=IFERROR(VLOOKUP(A837,Produtos!$A:$E,5,FALSE),0),"ABAIXO DO MINIMO","OK"))</f>
        <v/>
      </c>
    </row>
    <row r="838">
      <c r="B838">
        <f>IFERROR(VLOOKUP(A838,Produtos!A:B,2,FALSE),"")</f>
        <v/>
      </c>
      <c r="D838" s="10">
        <f>IFERROR(INDEX(Lotes!$E:$E,MATCH(1,(Lotes!$A:$A=A838)*(Lotes!$C:$C=C838),0)),"")</f>
        <v/>
      </c>
      <c r="E838" s="14">
        <f>IF(D838="","",D838-TODAY())</f>
        <v/>
      </c>
      <c r="F838">
        <f>IF(D838="","",IF(E838&lt;0,"VENCIDO",IF(E838&lt;=30,"VENCE EM &lt;= 30 DIAS",IF(E838&lt;=60,"ATENCAO (31-60 DIAS)","OK"))))</f>
        <v/>
      </c>
      <c r="G838" s="14">
        <f>SUMIFS(Lancamentos!$G:$G,Lancamentos!$C:$C,$A838,Lancamentos!$E:$E,$C838,Lancamentos!$B:$B,"ENTRADA")</f>
        <v/>
      </c>
      <c r="H838" s="14">
        <f>SUMIFS(Lancamentos!$G:$G,Lancamentos!$C:$C,$A838,Lancamentos!$E:$E,$C838,Lancamentos!$B:$B,"SAIDA_USO")</f>
        <v/>
      </c>
      <c r="I838" s="14">
        <f>SUMIFS(Lancamentos!$G:$G,Lancamentos!$C:$C,$A838,Lancamentos!$E:$E,$C838,Lancamentos!$B:$B,"SAIDA_DESCARTE")</f>
        <v/>
      </c>
      <c r="J838" s="14">
        <f>G838-H838-I838</f>
        <v/>
      </c>
      <c r="K838">
        <f>IF(A838="","",IF(J838&lt;=IFERROR(VLOOKUP(A838,Produtos!$A:$E,5,FALSE),0),"ABAIXO DO MINIMO","OK"))</f>
        <v/>
      </c>
    </row>
    <row r="839">
      <c r="B839">
        <f>IFERROR(VLOOKUP(A839,Produtos!A:B,2,FALSE),"")</f>
        <v/>
      </c>
      <c r="D839" s="10">
        <f>IFERROR(INDEX(Lotes!$E:$E,MATCH(1,(Lotes!$A:$A=A839)*(Lotes!$C:$C=C839),0)),"")</f>
        <v/>
      </c>
      <c r="E839" s="14">
        <f>IF(D839="","",D839-TODAY())</f>
        <v/>
      </c>
      <c r="F839">
        <f>IF(D839="","",IF(E839&lt;0,"VENCIDO",IF(E839&lt;=30,"VENCE EM &lt;= 30 DIAS",IF(E839&lt;=60,"ATENCAO (31-60 DIAS)","OK"))))</f>
        <v/>
      </c>
      <c r="G839" s="14">
        <f>SUMIFS(Lancamentos!$G:$G,Lancamentos!$C:$C,$A839,Lancamentos!$E:$E,$C839,Lancamentos!$B:$B,"ENTRADA")</f>
        <v/>
      </c>
      <c r="H839" s="14">
        <f>SUMIFS(Lancamentos!$G:$G,Lancamentos!$C:$C,$A839,Lancamentos!$E:$E,$C839,Lancamentos!$B:$B,"SAIDA_USO")</f>
        <v/>
      </c>
      <c r="I839" s="14">
        <f>SUMIFS(Lancamentos!$G:$G,Lancamentos!$C:$C,$A839,Lancamentos!$E:$E,$C839,Lancamentos!$B:$B,"SAIDA_DESCARTE")</f>
        <v/>
      </c>
      <c r="J839" s="14">
        <f>G839-H839-I839</f>
        <v/>
      </c>
      <c r="K839">
        <f>IF(A839="","",IF(J839&lt;=IFERROR(VLOOKUP(A839,Produtos!$A:$E,5,FALSE),0),"ABAIXO DO MINIMO","OK"))</f>
        <v/>
      </c>
    </row>
    <row r="840">
      <c r="B840">
        <f>IFERROR(VLOOKUP(A840,Produtos!A:B,2,FALSE),"")</f>
        <v/>
      </c>
      <c r="D840" s="10">
        <f>IFERROR(INDEX(Lotes!$E:$E,MATCH(1,(Lotes!$A:$A=A840)*(Lotes!$C:$C=C840),0)),"")</f>
        <v/>
      </c>
      <c r="E840" s="14">
        <f>IF(D840="","",D840-TODAY())</f>
        <v/>
      </c>
      <c r="F840">
        <f>IF(D840="","",IF(E840&lt;0,"VENCIDO",IF(E840&lt;=30,"VENCE EM &lt;= 30 DIAS",IF(E840&lt;=60,"ATENCAO (31-60 DIAS)","OK"))))</f>
        <v/>
      </c>
      <c r="G840" s="14">
        <f>SUMIFS(Lancamentos!$G:$G,Lancamentos!$C:$C,$A840,Lancamentos!$E:$E,$C840,Lancamentos!$B:$B,"ENTRADA")</f>
        <v/>
      </c>
      <c r="H840" s="14">
        <f>SUMIFS(Lancamentos!$G:$G,Lancamentos!$C:$C,$A840,Lancamentos!$E:$E,$C840,Lancamentos!$B:$B,"SAIDA_USO")</f>
        <v/>
      </c>
      <c r="I840" s="14">
        <f>SUMIFS(Lancamentos!$G:$G,Lancamentos!$C:$C,$A840,Lancamentos!$E:$E,$C840,Lancamentos!$B:$B,"SAIDA_DESCARTE")</f>
        <v/>
      </c>
      <c r="J840" s="14">
        <f>G840-H840-I840</f>
        <v/>
      </c>
      <c r="K840">
        <f>IF(A840="","",IF(J840&lt;=IFERROR(VLOOKUP(A840,Produtos!$A:$E,5,FALSE),0),"ABAIXO DO MINIMO","OK"))</f>
        <v/>
      </c>
    </row>
    <row r="841">
      <c r="B841">
        <f>IFERROR(VLOOKUP(A841,Produtos!A:B,2,FALSE),"")</f>
        <v/>
      </c>
      <c r="D841" s="10">
        <f>IFERROR(INDEX(Lotes!$E:$E,MATCH(1,(Lotes!$A:$A=A841)*(Lotes!$C:$C=C841),0)),"")</f>
        <v/>
      </c>
      <c r="E841" s="14">
        <f>IF(D841="","",D841-TODAY())</f>
        <v/>
      </c>
      <c r="F841">
        <f>IF(D841="","",IF(E841&lt;0,"VENCIDO",IF(E841&lt;=30,"VENCE EM &lt;= 30 DIAS",IF(E841&lt;=60,"ATENCAO (31-60 DIAS)","OK"))))</f>
        <v/>
      </c>
      <c r="G841" s="14">
        <f>SUMIFS(Lancamentos!$G:$G,Lancamentos!$C:$C,$A841,Lancamentos!$E:$E,$C841,Lancamentos!$B:$B,"ENTRADA")</f>
        <v/>
      </c>
      <c r="H841" s="14">
        <f>SUMIFS(Lancamentos!$G:$G,Lancamentos!$C:$C,$A841,Lancamentos!$E:$E,$C841,Lancamentos!$B:$B,"SAIDA_USO")</f>
        <v/>
      </c>
      <c r="I841" s="14">
        <f>SUMIFS(Lancamentos!$G:$G,Lancamentos!$C:$C,$A841,Lancamentos!$E:$E,$C841,Lancamentos!$B:$B,"SAIDA_DESCARTE")</f>
        <v/>
      </c>
      <c r="J841" s="14">
        <f>G841-H841-I841</f>
        <v/>
      </c>
      <c r="K841">
        <f>IF(A841="","",IF(J841&lt;=IFERROR(VLOOKUP(A841,Produtos!$A:$E,5,FALSE),0),"ABAIXO DO MINIMO","OK"))</f>
        <v/>
      </c>
    </row>
    <row r="842">
      <c r="B842">
        <f>IFERROR(VLOOKUP(A842,Produtos!A:B,2,FALSE),"")</f>
        <v/>
      </c>
      <c r="D842" s="10">
        <f>IFERROR(INDEX(Lotes!$E:$E,MATCH(1,(Lotes!$A:$A=A842)*(Lotes!$C:$C=C842),0)),"")</f>
        <v/>
      </c>
      <c r="E842" s="14">
        <f>IF(D842="","",D842-TODAY())</f>
        <v/>
      </c>
      <c r="F842">
        <f>IF(D842="","",IF(E842&lt;0,"VENCIDO",IF(E842&lt;=30,"VENCE EM &lt;= 30 DIAS",IF(E842&lt;=60,"ATENCAO (31-60 DIAS)","OK"))))</f>
        <v/>
      </c>
      <c r="G842" s="14">
        <f>SUMIFS(Lancamentos!$G:$G,Lancamentos!$C:$C,$A842,Lancamentos!$E:$E,$C842,Lancamentos!$B:$B,"ENTRADA")</f>
        <v/>
      </c>
      <c r="H842" s="14">
        <f>SUMIFS(Lancamentos!$G:$G,Lancamentos!$C:$C,$A842,Lancamentos!$E:$E,$C842,Lancamentos!$B:$B,"SAIDA_USO")</f>
        <v/>
      </c>
      <c r="I842" s="14">
        <f>SUMIFS(Lancamentos!$G:$G,Lancamentos!$C:$C,$A842,Lancamentos!$E:$E,$C842,Lancamentos!$B:$B,"SAIDA_DESCARTE")</f>
        <v/>
      </c>
      <c r="J842" s="14">
        <f>G842-H842-I842</f>
        <v/>
      </c>
      <c r="K842">
        <f>IF(A842="","",IF(J842&lt;=IFERROR(VLOOKUP(A842,Produtos!$A:$E,5,FALSE),0),"ABAIXO DO MINIMO","OK"))</f>
        <v/>
      </c>
    </row>
    <row r="843">
      <c r="B843">
        <f>IFERROR(VLOOKUP(A843,Produtos!A:B,2,FALSE),"")</f>
        <v/>
      </c>
      <c r="D843" s="10">
        <f>IFERROR(INDEX(Lotes!$E:$E,MATCH(1,(Lotes!$A:$A=A843)*(Lotes!$C:$C=C843),0)),"")</f>
        <v/>
      </c>
      <c r="E843" s="14">
        <f>IF(D843="","",D843-TODAY())</f>
        <v/>
      </c>
      <c r="F843">
        <f>IF(D843="","",IF(E843&lt;0,"VENCIDO",IF(E843&lt;=30,"VENCE EM &lt;= 30 DIAS",IF(E843&lt;=60,"ATENCAO (31-60 DIAS)","OK"))))</f>
        <v/>
      </c>
      <c r="G843" s="14">
        <f>SUMIFS(Lancamentos!$G:$G,Lancamentos!$C:$C,$A843,Lancamentos!$E:$E,$C843,Lancamentos!$B:$B,"ENTRADA")</f>
        <v/>
      </c>
      <c r="H843" s="14">
        <f>SUMIFS(Lancamentos!$G:$G,Lancamentos!$C:$C,$A843,Lancamentos!$E:$E,$C843,Lancamentos!$B:$B,"SAIDA_USO")</f>
        <v/>
      </c>
      <c r="I843" s="14">
        <f>SUMIFS(Lancamentos!$G:$G,Lancamentos!$C:$C,$A843,Lancamentos!$E:$E,$C843,Lancamentos!$B:$B,"SAIDA_DESCARTE")</f>
        <v/>
      </c>
      <c r="J843" s="14">
        <f>G843-H843-I843</f>
        <v/>
      </c>
      <c r="K843">
        <f>IF(A843="","",IF(J843&lt;=IFERROR(VLOOKUP(A843,Produtos!$A:$E,5,FALSE),0),"ABAIXO DO MINIMO","OK"))</f>
        <v/>
      </c>
    </row>
    <row r="844">
      <c r="B844">
        <f>IFERROR(VLOOKUP(A844,Produtos!A:B,2,FALSE),"")</f>
        <v/>
      </c>
      <c r="D844" s="10">
        <f>IFERROR(INDEX(Lotes!$E:$E,MATCH(1,(Lotes!$A:$A=A844)*(Lotes!$C:$C=C844),0)),"")</f>
        <v/>
      </c>
      <c r="E844" s="14">
        <f>IF(D844="","",D844-TODAY())</f>
        <v/>
      </c>
      <c r="F844">
        <f>IF(D844="","",IF(E844&lt;0,"VENCIDO",IF(E844&lt;=30,"VENCE EM &lt;= 30 DIAS",IF(E844&lt;=60,"ATENCAO (31-60 DIAS)","OK"))))</f>
        <v/>
      </c>
      <c r="G844" s="14">
        <f>SUMIFS(Lancamentos!$G:$G,Lancamentos!$C:$C,$A844,Lancamentos!$E:$E,$C844,Lancamentos!$B:$B,"ENTRADA")</f>
        <v/>
      </c>
      <c r="H844" s="14">
        <f>SUMIFS(Lancamentos!$G:$G,Lancamentos!$C:$C,$A844,Lancamentos!$E:$E,$C844,Lancamentos!$B:$B,"SAIDA_USO")</f>
        <v/>
      </c>
      <c r="I844" s="14">
        <f>SUMIFS(Lancamentos!$G:$G,Lancamentos!$C:$C,$A844,Lancamentos!$E:$E,$C844,Lancamentos!$B:$B,"SAIDA_DESCARTE")</f>
        <v/>
      </c>
      <c r="J844" s="14">
        <f>G844-H844-I844</f>
        <v/>
      </c>
      <c r="K844">
        <f>IF(A844="","",IF(J844&lt;=IFERROR(VLOOKUP(A844,Produtos!$A:$E,5,FALSE),0),"ABAIXO DO MINIMO","OK"))</f>
        <v/>
      </c>
    </row>
    <row r="845">
      <c r="B845">
        <f>IFERROR(VLOOKUP(A845,Produtos!A:B,2,FALSE),"")</f>
        <v/>
      </c>
      <c r="D845" s="10">
        <f>IFERROR(INDEX(Lotes!$E:$E,MATCH(1,(Lotes!$A:$A=A845)*(Lotes!$C:$C=C845),0)),"")</f>
        <v/>
      </c>
      <c r="E845" s="14">
        <f>IF(D845="","",D845-TODAY())</f>
        <v/>
      </c>
      <c r="F845">
        <f>IF(D845="","",IF(E845&lt;0,"VENCIDO",IF(E845&lt;=30,"VENCE EM &lt;= 30 DIAS",IF(E845&lt;=60,"ATENCAO (31-60 DIAS)","OK"))))</f>
        <v/>
      </c>
      <c r="G845" s="14">
        <f>SUMIFS(Lancamentos!$G:$G,Lancamentos!$C:$C,$A845,Lancamentos!$E:$E,$C845,Lancamentos!$B:$B,"ENTRADA")</f>
        <v/>
      </c>
      <c r="H845" s="14">
        <f>SUMIFS(Lancamentos!$G:$G,Lancamentos!$C:$C,$A845,Lancamentos!$E:$E,$C845,Lancamentos!$B:$B,"SAIDA_USO")</f>
        <v/>
      </c>
      <c r="I845" s="14">
        <f>SUMIFS(Lancamentos!$G:$G,Lancamentos!$C:$C,$A845,Lancamentos!$E:$E,$C845,Lancamentos!$B:$B,"SAIDA_DESCARTE")</f>
        <v/>
      </c>
      <c r="J845" s="14">
        <f>G845-H845-I845</f>
        <v/>
      </c>
      <c r="K845">
        <f>IF(A845="","",IF(J845&lt;=IFERROR(VLOOKUP(A845,Produtos!$A:$E,5,FALSE),0),"ABAIXO DO MINIMO","OK"))</f>
        <v/>
      </c>
    </row>
    <row r="846">
      <c r="B846">
        <f>IFERROR(VLOOKUP(A846,Produtos!A:B,2,FALSE),"")</f>
        <v/>
      </c>
      <c r="D846" s="10">
        <f>IFERROR(INDEX(Lotes!$E:$E,MATCH(1,(Lotes!$A:$A=A846)*(Lotes!$C:$C=C846),0)),"")</f>
        <v/>
      </c>
      <c r="E846" s="14">
        <f>IF(D846="","",D846-TODAY())</f>
        <v/>
      </c>
      <c r="F846">
        <f>IF(D846="","",IF(E846&lt;0,"VENCIDO",IF(E846&lt;=30,"VENCE EM &lt;= 30 DIAS",IF(E846&lt;=60,"ATENCAO (31-60 DIAS)","OK"))))</f>
        <v/>
      </c>
      <c r="G846" s="14">
        <f>SUMIFS(Lancamentos!$G:$G,Lancamentos!$C:$C,$A846,Lancamentos!$E:$E,$C846,Lancamentos!$B:$B,"ENTRADA")</f>
        <v/>
      </c>
      <c r="H846" s="14">
        <f>SUMIFS(Lancamentos!$G:$G,Lancamentos!$C:$C,$A846,Lancamentos!$E:$E,$C846,Lancamentos!$B:$B,"SAIDA_USO")</f>
        <v/>
      </c>
      <c r="I846" s="14">
        <f>SUMIFS(Lancamentos!$G:$G,Lancamentos!$C:$C,$A846,Lancamentos!$E:$E,$C846,Lancamentos!$B:$B,"SAIDA_DESCARTE")</f>
        <v/>
      </c>
      <c r="J846" s="14">
        <f>G846-H846-I846</f>
        <v/>
      </c>
      <c r="K846">
        <f>IF(A846="","",IF(J846&lt;=IFERROR(VLOOKUP(A846,Produtos!$A:$E,5,FALSE),0),"ABAIXO DO MINIMO","OK"))</f>
        <v/>
      </c>
    </row>
    <row r="847">
      <c r="B847">
        <f>IFERROR(VLOOKUP(A847,Produtos!A:B,2,FALSE),"")</f>
        <v/>
      </c>
      <c r="D847" s="10">
        <f>IFERROR(INDEX(Lotes!$E:$E,MATCH(1,(Lotes!$A:$A=A847)*(Lotes!$C:$C=C847),0)),"")</f>
        <v/>
      </c>
      <c r="E847" s="14">
        <f>IF(D847="","",D847-TODAY())</f>
        <v/>
      </c>
      <c r="F847">
        <f>IF(D847="","",IF(E847&lt;0,"VENCIDO",IF(E847&lt;=30,"VENCE EM &lt;= 30 DIAS",IF(E847&lt;=60,"ATENCAO (31-60 DIAS)","OK"))))</f>
        <v/>
      </c>
      <c r="G847" s="14">
        <f>SUMIFS(Lancamentos!$G:$G,Lancamentos!$C:$C,$A847,Lancamentos!$E:$E,$C847,Lancamentos!$B:$B,"ENTRADA")</f>
        <v/>
      </c>
      <c r="H847" s="14">
        <f>SUMIFS(Lancamentos!$G:$G,Lancamentos!$C:$C,$A847,Lancamentos!$E:$E,$C847,Lancamentos!$B:$B,"SAIDA_USO")</f>
        <v/>
      </c>
      <c r="I847" s="14">
        <f>SUMIFS(Lancamentos!$G:$G,Lancamentos!$C:$C,$A847,Lancamentos!$E:$E,$C847,Lancamentos!$B:$B,"SAIDA_DESCARTE")</f>
        <v/>
      </c>
      <c r="J847" s="14">
        <f>G847-H847-I847</f>
        <v/>
      </c>
      <c r="K847">
        <f>IF(A847="","",IF(J847&lt;=IFERROR(VLOOKUP(A847,Produtos!$A:$E,5,FALSE),0),"ABAIXO DO MINIMO","OK"))</f>
        <v/>
      </c>
    </row>
    <row r="848">
      <c r="B848">
        <f>IFERROR(VLOOKUP(A848,Produtos!A:B,2,FALSE),"")</f>
        <v/>
      </c>
      <c r="D848" s="10">
        <f>IFERROR(INDEX(Lotes!$E:$E,MATCH(1,(Lotes!$A:$A=A848)*(Lotes!$C:$C=C848),0)),"")</f>
        <v/>
      </c>
      <c r="E848" s="14">
        <f>IF(D848="","",D848-TODAY())</f>
        <v/>
      </c>
      <c r="F848">
        <f>IF(D848="","",IF(E848&lt;0,"VENCIDO",IF(E848&lt;=30,"VENCE EM &lt;= 30 DIAS",IF(E848&lt;=60,"ATENCAO (31-60 DIAS)","OK"))))</f>
        <v/>
      </c>
      <c r="G848" s="14">
        <f>SUMIFS(Lancamentos!$G:$G,Lancamentos!$C:$C,$A848,Lancamentos!$E:$E,$C848,Lancamentos!$B:$B,"ENTRADA")</f>
        <v/>
      </c>
      <c r="H848" s="14">
        <f>SUMIFS(Lancamentos!$G:$G,Lancamentos!$C:$C,$A848,Lancamentos!$E:$E,$C848,Lancamentos!$B:$B,"SAIDA_USO")</f>
        <v/>
      </c>
      <c r="I848" s="14">
        <f>SUMIFS(Lancamentos!$G:$G,Lancamentos!$C:$C,$A848,Lancamentos!$E:$E,$C848,Lancamentos!$B:$B,"SAIDA_DESCARTE")</f>
        <v/>
      </c>
      <c r="J848" s="14">
        <f>G848-H848-I848</f>
        <v/>
      </c>
      <c r="K848">
        <f>IF(A848="","",IF(J848&lt;=IFERROR(VLOOKUP(A848,Produtos!$A:$E,5,FALSE),0),"ABAIXO DO MINIMO","OK"))</f>
        <v/>
      </c>
    </row>
    <row r="849">
      <c r="B849">
        <f>IFERROR(VLOOKUP(A849,Produtos!A:B,2,FALSE),"")</f>
        <v/>
      </c>
      <c r="D849" s="10">
        <f>IFERROR(INDEX(Lotes!$E:$E,MATCH(1,(Lotes!$A:$A=A849)*(Lotes!$C:$C=C849),0)),"")</f>
        <v/>
      </c>
      <c r="E849" s="14">
        <f>IF(D849="","",D849-TODAY())</f>
        <v/>
      </c>
      <c r="F849">
        <f>IF(D849="","",IF(E849&lt;0,"VENCIDO",IF(E849&lt;=30,"VENCE EM &lt;= 30 DIAS",IF(E849&lt;=60,"ATENCAO (31-60 DIAS)","OK"))))</f>
        <v/>
      </c>
      <c r="G849" s="14">
        <f>SUMIFS(Lancamentos!$G:$G,Lancamentos!$C:$C,$A849,Lancamentos!$E:$E,$C849,Lancamentos!$B:$B,"ENTRADA")</f>
        <v/>
      </c>
      <c r="H849" s="14">
        <f>SUMIFS(Lancamentos!$G:$G,Lancamentos!$C:$C,$A849,Lancamentos!$E:$E,$C849,Lancamentos!$B:$B,"SAIDA_USO")</f>
        <v/>
      </c>
      <c r="I849" s="14">
        <f>SUMIFS(Lancamentos!$G:$G,Lancamentos!$C:$C,$A849,Lancamentos!$E:$E,$C849,Lancamentos!$B:$B,"SAIDA_DESCARTE")</f>
        <v/>
      </c>
      <c r="J849" s="14">
        <f>G849-H849-I849</f>
        <v/>
      </c>
      <c r="K849">
        <f>IF(A849="","",IF(J849&lt;=IFERROR(VLOOKUP(A849,Produtos!$A:$E,5,FALSE),0),"ABAIXO DO MINIMO","OK"))</f>
        <v/>
      </c>
    </row>
    <row r="850">
      <c r="B850">
        <f>IFERROR(VLOOKUP(A850,Produtos!A:B,2,FALSE),"")</f>
        <v/>
      </c>
      <c r="D850" s="10">
        <f>IFERROR(INDEX(Lotes!$E:$E,MATCH(1,(Lotes!$A:$A=A850)*(Lotes!$C:$C=C850),0)),"")</f>
        <v/>
      </c>
      <c r="E850" s="14">
        <f>IF(D850="","",D850-TODAY())</f>
        <v/>
      </c>
      <c r="F850">
        <f>IF(D850="","",IF(E850&lt;0,"VENCIDO",IF(E850&lt;=30,"VENCE EM &lt;= 30 DIAS",IF(E850&lt;=60,"ATENCAO (31-60 DIAS)","OK"))))</f>
        <v/>
      </c>
      <c r="G850" s="14">
        <f>SUMIFS(Lancamentos!$G:$G,Lancamentos!$C:$C,$A850,Lancamentos!$E:$E,$C850,Lancamentos!$B:$B,"ENTRADA")</f>
        <v/>
      </c>
      <c r="H850" s="14">
        <f>SUMIFS(Lancamentos!$G:$G,Lancamentos!$C:$C,$A850,Lancamentos!$E:$E,$C850,Lancamentos!$B:$B,"SAIDA_USO")</f>
        <v/>
      </c>
      <c r="I850" s="14">
        <f>SUMIFS(Lancamentos!$G:$G,Lancamentos!$C:$C,$A850,Lancamentos!$E:$E,$C850,Lancamentos!$B:$B,"SAIDA_DESCARTE")</f>
        <v/>
      </c>
      <c r="J850" s="14">
        <f>G850-H850-I850</f>
        <v/>
      </c>
      <c r="K850">
        <f>IF(A850="","",IF(J850&lt;=IFERROR(VLOOKUP(A850,Produtos!$A:$E,5,FALSE),0),"ABAIXO DO MINIMO","OK"))</f>
        <v/>
      </c>
    </row>
    <row r="851">
      <c r="B851">
        <f>IFERROR(VLOOKUP(A851,Produtos!A:B,2,FALSE),"")</f>
        <v/>
      </c>
      <c r="D851" s="10">
        <f>IFERROR(INDEX(Lotes!$E:$E,MATCH(1,(Lotes!$A:$A=A851)*(Lotes!$C:$C=C851),0)),"")</f>
        <v/>
      </c>
      <c r="E851" s="14">
        <f>IF(D851="","",D851-TODAY())</f>
        <v/>
      </c>
      <c r="F851">
        <f>IF(D851="","",IF(E851&lt;0,"VENCIDO",IF(E851&lt;=30,"VENCE EM &lt;= 30 DIAS",IF(E851&lt;=60,"ATENCAO (31-60 DIAS)","OK"))))</f>
        <v/>
      </c>
      <c r="G851" s="14">
        <f>SUMIFS(Lancamentos!$G:$G,Lancamentos!$C:$C,$A851,Lancamentos!$E:$E,$C851,Lancamentos!$B:$B,"ENTRADA")</f>
        <v/>
      </c>
      <c r="H851" s="14">
        <f>SUMIFS(Lancamentos!$G:$G,Lancamentos!$C:$C,$A851,Lancamentos!$E:$E,$C851,Lancamentos!$B:$B,"SAIDA_USO")</f>
        <v/>
      </c>
      <c r="I851" s="14">
        <f>SUMIFS(Lancamentos!$G:$G,Lancamentos!$C:$C,$A851,Lancamentos!$E:$E,$C851,Lancamentos!$B:$B,"SAIDA_DESCARTE")</f>
        <v/>
      </c>
      <c r="J851" s="14">
        <f>G851-H851-I851</f>
        <v/>
      </c>
      <c r="K851">
        <f>IF(A851="","",IF(J851&lt;=IFERROR(VLOOKUP(A851,Produtos!$A:$E,5,FALSE),0),"ABAIXO DO MINIMO","OK"))</f>
        <v/>
      </c>
    </row>
    <row r="852">
      <c r="B852">
        <f>IFERROR(VLOOKUP(A852,Produtos!A:B,2,FALSE),"")</f>
        <v/>
      </c>
      <c r="D852" s="10">
        <f>IFERROR(INDEX(Lotes!$E:$E,MATCH(1,(Lotes!$A:$A=A852)*(Lotes!$C:$C=C852),0)),"")</f>
        <v/>
      </c>
      <c r="E852" s="14">
        <f>IF(D852="","",D852-TODAY())</f>
        <v/>
      </c>
      <c r="F852">
        <f>IF(D852="","",IF(E852&lt;0,"VENCIDO",IF(E852&lt;=30,"VENCE EM &lt;= 30 DIAS",IF(E852&lt;=60,"ATENCAO (31-60 DIAS)","OK"))))</f>
        <v/>
      </c>
      <c r="G852" s="14">
        <f>SUMIFS(Lancamentos!$G:$G,Lancamentos!$C:$C,$A852,Lancamentos!$E:$E,$C852,Lancamentos!$B:$B,"ENTRADA")</f>
        <v/>
      </c>
      <c r="H852" s="14">
        <f>SUMIFS(Lancamentos!$G:$G,Lancamentos!$C:$C,$A852,Lancamentos!$E:$E,$C852,Lancamentos!$B:$B,"SAIDA_USO")</f>
        <v/>
      </c>
      <c r="I852" s="14">
        <f>SUMIFS(Lancamentos!$G:$G,Lancamentos!$C:$C,$A852,Lancamentos!$E:$E,$C852,Lancamentos!$B:$B,"SAIDA_DESCARTE")</f>
        <v/>
      </c>
      <c r="J852" s="14">
        <f>G852-H852-I852</f>
        <v/>
      </c>
      <c r="K852">
        <f>IF(A852="","",IF(J852&lt;=IFERROR(VLOOKUP(A852,Produtos!$A:$E,5,FALSE),0),"ABAIXO DO MINIMO","OK"))</f>
        <v/>
      </c>
    </row>
    <row r="853">
      <c r="B853">
        <f>IFERROR(VLOOKUP(A853,Produtos!A:B,2,FALSE),"")</f>
        <v/>
      </c>
      <c r="D853" s="10">
        <f>IFERROR(INDEX(Lotes!$E:$E,MATCH(1,(Lotes!$A:$A=A853)*(Lotes!$C:$C=C853),0)),"")</f>
        <v/>
      </c>
      <c r="E853" s="14">
        <f>IF(D853="","",D853-TODAY())</f>
        <v/>
      </c>
      <c r="F853">
        <f>IF(D853="","",IF(E853&lt;0,"VENCIDO",IF(E853&lt;=30,"VENCE EM &lt;= 30 DIAS",IF(E853&lt;=60,"ATENCAO (31-60 DIAS)","OK"))))</f>
        <v/>
      </c>
      <c r="G853" s="14">
        <f>SUMIFS(Lancamentos!$G:$G,Lancamentos!$C:$C,$A853,Lancamentos!$E:$E,$C853,Lancamentos!$B:$B,"ENTRADA")</f>
        <v/>
      </c>
      <c r="H853" s="14">
        <f>SUMIFS(Lancamentos!$G:$G,Lancamentos!$C:$C,$A853,Lancamentos!$E:$E,$C853,Lancamentos!$B:$B,"SAIDA_USO")</f>
        <v/>
      </c>
      <c r="I853" s="14">
        <f>SUMIFS(Lancamentos!$G:$G,Lancamentos!$C:$C,$A853,Lancamentos!$E:$E,$C853,Lancamentos!$B:$B,"SAIDA_DESCARTE")</f>
        <v/>
      </c>
      <c r="J853" s="14">
        <f>G853-H853-I853</f>
        <v/>
      </c>
      <c r="K853">
        <f>IF(A853="","",IF(J853&lt;=IFERROR(VLOOKUP(A853,Produtos!$A:$E,5,FALSE),0),"ABAIXO DO MINIMO","OK"))</f>
        <v/>
      </c>
    </row>
    <row r="854">
      <c r="B854">
        <f>IFERROR(VLOOKUP(A854,Produtos!A:B,2,FALSE),"")</f>
        <v/>
      </c>
      <c r="D854" s="10">
        <f>IFERROR(INDEX(Lotes!$E:$E,MATCH(1,(Lotes!$A:$A=A854)*(Lotes!$C:$C=C854),0)),"")</f>
        <v/>
      </c>
      <c r="E854" s="14">
        <f>IF(D854="","",D854-TODAY())</f>
        <v/>
      </c>
      <c r="F854">
        <f>IF(D854="","",IF(E854&lt;0,"VENCIDO",IF(E854&lt;=30,"VENCE EM &lt;= 30 DIAS",IF(E854&lt;=60,"ATENCAO (31-60 DIAS)","OK"))))</f>
        <v/>
      </c>
      <c r="G854" s="14">
        <f>SUMIFS(Lancamentos!$G:$G,Lancamentos!$C:$C,$A854,Lancamentos!$E:$E,$C854,Lancamentos!$B:$B,"ENTRADA")</f>
        <v/>
      </c>
      <c r="H854" s="14">
        <f>SUMIFS(Lancamentos!$G:$G,Lancamentos!$C:$C,$A854,Lancamentos!$E:$E,$C854,Lancamentos!$B:$B,"SAIDA_USO")</f>
        <v/>
      </c>
      <c r="I854" s="14">
        <f>SUMIFS(Lancamentos!$G:$G,Lancamentos!$C:$C,$A854,Lancamentos!$E:$E,$C854,Lancamentos!$B:$B,"SAIDA_DESCARTE")</f>
        <v/>
      </c>
      <c r="J854" s="14">
        <f>G854-H854-I854</f>
        <v/>
      </c>
      <c r="K854">
        <f>IF(A854="","",IF(J854&lt;=IFERROR(VLOOKUP(A854,Produtos!$A:$E,5,FALSE),0),"ABAIXO DO MINIMO","OK"))</f>
        <v/>
      </c>
    </row>
    <row r="855">
      <c r="B855">
        <f>IFERROR(VLOOKUP(A855,Produtos!A:B,2,FALSE),"")</f>
        <v/>
      </c>
      <c r="D855" s="10">
        <f>IFERROR(INDEX(Lotes!$E:$E,MATCH(1,(Lotes!$A:$A=A855)*(Lotes!$C:$C=C855),0)),"")</f>
        <v/>
      </c>
      <c r="E855" s="14">
        <f>IF(D855="","",D855-TODAY())</f>
        <v/>
      </c>
      <c r="F855">
        <f>IF(D855="","",IF(E855&lt;0,"VENCIDO",IF(E855&lt;=30,"VENCE EM &lt;= 30 DIAS",IF(E855&lt;=60,"ATENCAO (31-60 DIAS)","OK"))))</f>
        <v/>
      </c>
      <c r="G855" s="14">
        <f>SUMIFS(Lancamentos!$G:$G,Lancamentos!$C:$C,$A855,Lancamentos!$E:$E,$C855,Lancamentos!$B:$B,"ENTRADA")</f>
        <v/>
      </c>
      <c r="H855" s="14">
        <f>SUMIFS(Lancamentos!$G:$G,Lancamentos!$C:$C,$A855,Lancamentos!$E:$E,$C855,Lancamentos!$B:$B,"SAIDA_USO")</f>
        <v/>
      </c>
      <c r="I855" s="14">
        <f>SUMIFS(Lancamentos!$G:$G,Lancamentos!$C:$C,$A855,Lancamentos!$E:$E,$C855,Lancamentos!$B:$B,"SAIDA_DESCARTE")</f>
        <v/>
      </c>
      <c r="J855" s="14">
        <f>G855-H855-I855</f>
        <v/>
      </c>
      <c r="K855">
        <f>IF(A855="","",IF(J855&lt;=IFERROR(VLOOKUP(A855,Produtos!$A:$E,5,FALSE),0),"ABAIXO DO MINIMO","OK"))</f>
        <v/>
      </c>
    </row>
    <row r="856">
      <c r="B856">
        <f>IFERROR(VLOOKUP(A856,Produtos!A:B,2,FALSE),"")</f>
        <v/>
      </c>
      <c r="D856" s="10">
        <f>IFERROR(INDEX(Lotes!$E:$E,MATCH(1,(Lotes!$A:$A=A856)*(Lotes!$C:$C=C856),0)),"")</f>
        <v/>
      </c>
      <c r="E856" s="14">
        <f>IF(D856="","",D856-TODAY())</f>
        <v/>
      </c>
      <c r="F856">
        <f>IF(D856="","",IF(E856&lt;0,"VENCIDO",IF(E856&lt;=30,"VENCE EM &lt;= 30 DIAS",IF(E856&lt;=60,"ATENCAO (31-60 DIAS)","OK"))))</f>
        <v/>
      </c>
      <c r="G856" s="14">
        <f>SUMIFS(Lancamentos!$G:$G,Lancamentos!$C:$C,$A856,Lancamentos!$E:$E,$C856,Lancamentos!$B:$B,"ENTRADA")</f>
        <v/>
      </c>
      <c r="H856" s="14">
        <f>SUMIFS(Lancamentos!$G:$G,Lancamentos!$C:$C,$A856,Lancamentos!$E:$E,$C856,Lancamentos!$B:$B,"SAIDA_USO")</f>
        <v/>
      </c>
      <c r="I856" s="14">
        <f>SUMIFS(Lancamentos!$G:$G,Lancamentos!$C:$C,$A856,Lancamentos!$E:$E,$C856,Lancamentos!$B:$B,"SAIDA_DESCARTE")</f>
        <v/>
      </c>
      <c r="J856" s="14">
        <f>G856-H856-I856</f>
        <v/>
      </c>
      <c r="K856">
        <f>IF(A856="","",IF(J856&lt;=IFERROR(VLOOKUP(A856,Produtos!$A:$E,5,FALSE),0),"ABAIXO DO MINIMO","OK"))</f>
        <v/>
      </c>
    </row>
    <row r="857">
      <c r="B857">
        <f>IFERROR(VLOOKUP(A857,Produtos!A:B,2,FALSE),"")</f>
        <v/>
      </c>
      <c r="D857" s="10">
        <f>IFERROR(INDEX(Lotes!$E:$E,MATCH(1,(Lotes!$A:$A=A857)*(Lotes!$C:$C=C857),0)),"")</f>
        <v/>
      </c>
      <c r="E857" s="14">
        <f>IF(D857="","",D857-TODAY())</f>
        <v/>
      </c>
      <c r="F857">
        <f>IF(D857="","",IF(E857&lt;0,"VENCIDO",IF(E857&lt;=30,"VENCE EM &lt;= 30 DIAS",IF(E857&lt;=60,"ATENCAO (31-60 DIAS)","OK"))))</f>
        <v/>
      </c>
      <c r="G857" s="14">
        <f>SUMIFS(Lancamentos!$G:$G,Lancamentos!$C:$C,$A857,Lancamentos!$E:$E,$C857,Lancamentos!$B:$B,"ENTRADA")</f>
        <v/>
      </c>
      <c r="H857" s="14">
        <f>SUMIFS(Lancamentos!$G:$G,Lancamentos!$C:$C,$A857,Lancamentos!$E:$E,$C857,Lancamentos!$B:$B,"SAIDA_USO")</f>
        <v/>
      </c>
      <c r="I857" s="14">
        <f>SUMIFS(Lancamentos!$G:$G,Lancamentos!$C:$C,$A857,Lancamentos!$E:$E,$C857,Lancamentos!$B:$B,"SAIDA_DESCARTE")</f>
        <v/>
      </c>
      <c r="J857" s="14">
        <f>G857-H857-I857</f>
        <v/>
      </c>
      <c r="K857">
        <f>IF(A857="","",IF(J857&lt;=IFERROR(VLOOKUP(A857,Produtos!$A:$E,5,FALSE),0),"ABAIXO DO MINIMO","OK"))</f>
        <v/>
      </c>
    </row>
    <row r="858">
      <c r="B858">
        <f>IFERROR(VLOOKUP(A858,Produtos!A:B,2,FALSE),"")</f>
        <v/>
      </c>
      <c r="D858" s="10">
        <f>IFERROR(INDEX(Lotes!$E:$E,MATCH(1,(Lotes!$A:$A=A858)*(Lotes!$C:$C=C858),0)),"")</f>
        <v/>
      </c>
      <c r="E858" s="14">
        <f>IF(D858="","",D858-TODAY())</f>
        <v/>
      </c>
      <c r="F858">
        <f>IF(D858="","",IF(E858&lt;0,"VENCIDO",IF(E858&lt;=30,"VENCE EM &lt;= 30 DIAS",IF(E858&lt;=60,"ATENCAO (31-60 DIAS)","OK"))))</f>
        <v/>
      </c>
      <c r="G858" s="14">
        <f>SUMIFS(Lancamentos!$G:$G,Lancamentos!$C:$C,$A858,Lancamentos!$E:$E,$C858,Lancamentos!$B:$B,"ENTRADA")</f>
        <v/>
      </c>
      <c r="H858" s="14">
        <f>SUMIFS(Lancamentos!$G:$G,Lancamentos!$C:$C,$A858,Lancamentos!$E:$E,$C858,Lancamentos!$B:$B,"SAIDA_USO")</f>
        <v/>
      </c>
      <c r="I858" s="14">
        <f>SUMIFS(Lancamentos!$G:$G,Lancamentos!$C:$C,$A858,Lancamentos!$E:$E,$C858,Lancamentos!$B:$B,"SAIDA_DESCARTE")</f>
        <v/>
      </c>
      <c r="J858" s="14">
        <f>G858-H858-I858</f>
        <v/>
      </c>
      <c r="K858">
        <f>IF(A858="","",IF(J858&lt;=IFERROR(VLOOKUP(A858,Produtos!$A:$E,5,FALSE),0),"ABAIXO DO MINIMO","OK"))</f>
        <v/>
      </c>
    </row>
    <row r="859">
      <c r="B859">
        <f>IFERROR(VLOOKUP(A859,Produtos!A:B,2,FALSE),"")</f>
        <v/>
      </c>
      <c r="D859" s="10">
        <f>IFERROR(INDEX(Lotes!$E:$E,MATCH(1,(Lotes!$A:$A=A859)*(Lotes!$C:$C=C859),0)),"")</f>
        <v/>
      </c>
      <c r="E859" s="14">
        <f>IF(D859="","",D859-TODAY())</f>
        <v/>
      </c>
      <c r="F859">
        <f>IF(D859="","",IF(E859&lt;0,"VENCIDO",IF(E859&lt;=30,"VENCE EM &lt;= 30 DIAS",IF(E859&lt;=60,"ATENCAO (31-60 DIAS)","OK"))))</f>
        <v/>
      </c>
      <c r="G859" s="14">
        <f>SUMIFS(Lancamentos!$G:$G,Lancamentos!$C:$C,$A859,Lancamentos!$E:$E,$C859,Lancamentos!$B:$B,"ENTRADA")</f>
        <v/>
      </c>
      <c r="H859" s="14">
        <f>SUMIFS(Lancamentos!$G:$G,Lancamentos!$C:$C,$A859,Lancamentos!$E:$E,$C859,Lancamentos!$B:$B,"SAIDA_USO")</f>
        <v/>
      </c>
      <c r="I859" s="14">
        <f>SUMIFS(Lancamentos!$G:$G,Lancamentos!$C:$C,$A859,Lancamentos!$E:$E,$C859,Lancamentos!$B:$B,"SAIDA_DESCARTE")</f>
        <v/>
      </c>
      <c r="J859" s="14">
        <f>G859-H859-I859</f>
        <v/>
      </c>
      <c r="K859">
        <f>IF(A859="","",IF(J859&lt;=IFERROR(VLOOKUP(A859,Produtos!$A:$E,5,FALSE),0),"ABAIXO DO MINIMO","OK"))</f>
        <v/>
      </c>
    </row>
    <row r="860">
      <c r="B860">
        <f>IFERROR(VLOOKUP(A860,Produtos!A:B,2,FALSE),"")</f>
        <v/>
      </c>
      <c r="D860" s="10">
        <f>IFERROR(INDEX(Lotes!$E:$E,MATCH(1,(Lotes!$A:$A=A860)*(Lotes!$C:$C=C860),0)),"")</f>
        <v/>
      </c>
      <c r="E860" s="14">
        <f>IF(D860="","",D860-TODAY())</f>
        <v/>
      </c>
      <c r="F860">
        <f>IF(D860="","",IF(E860&lt;0,"VENCIDO",IF(E860&lt;=30,"VENCE EM &lt;= 30 DIAS",IF(E860&lt;=60,"ATENCAO (31-60 DIAS)","OK"))))</f>
        <v/>
      </c>
      <c r="G860" s="14">
        <f>SUMIFS(Lancamentos!$G:$G,Lancamentos!$C:$C,$A860,Lancamentos!$E:$E,$C860,Lancamentos!$B:$B,"ENTRADA")</f>
        <v/>
      </c>
      <c r="H860" s="14">
        <f>SUMIFS(Lancamentos!$G:$G,Lancamentos!$C:$C,$A860,Lancamentos!$E:$E,$C860,Lancamentos!$B:$B,"SAIDA_USO")</f>
        <v/>
      </c>
      <c r="I860" s="14">
        <f>SUMIFS(Lancamentos!$G:$G,Lancamentos!$C:$C,$A860,Lancamentos!$E:$E,$C860,Lancamentos!$B:$B,"SAIDA_DESCARTE")</f>
        <v/>
      </c>
      <c r="J860" s="14">
        <f>G860-H860-I860</f>
        <v/>
      </c>
      <c r="K860">
        <f>IF(A860="","",IF(J860&lt;=IFERROR(VLOOKUP(A860,Produtos!$A:$E,5,FALSE),0),"ABAIXO DO MINIMO","OK"))</f>
        <v/>
      </c>
    </row>
    <row r="861">
      <c r="B861">
        <f>IFERROR(VLOOKUP(A861,Produtos!A:B,2,FALSE),"")</f>
        <v/>
      </c>
      <c r="D861" s="10">
        <f>IFERROR(INDEX(Lotes!$E:$E,MATCH(1,(Lotes!$A:$A=A861)*(Lotes!$C:$C=C861),0)),"")</f>
        <v/>
      </c>
      <c r="E861" s="14">
        <f>IF(D861="","",D861-TODAY())</f>
        <v/>
      </c>
      <c r="F861">
        <f>IF(D861="","",IF(E861&lt;0,"VENCIDO",IF(E861&lt;=30,"VENCE EM &lt;= 30 DIAS",IF(E861&lt;=60,"ATENCAO (31-60 DIAS)","OK"))))</f>
        <v/>
      </c>
      <c r="G861" s="14">
        <f>SUMIFS(Lancamentos!$G:$G,Lancamentos!$C:$C,$A861,Lancamentos!$E:$E,$C861,Lancamentos!$B:$B,"ENTRADA")</f>
        <v/>
      </c>
      <c r="H861" s="14">
        <f>SUMIFS(Lancamentos!$G:$G,Lancamentos!$C:$C,$A861,Lancamentos!$E:$E,$C861,Lancamentos!$B:$B,"SAIDA_USO")</f>
        <v/>
      </c>
      <c r="I861" s="14">
        <f>SUMIFS(Lancamentos!$G:$G,Lancamentos!$C:$C,$A861,Lancamentos!$E:$E,$C861,Lancamentos!$B:$B,"SAIDA_DESCARTE")</f>
        <v/>
      </c>
      <c r="J861" s="14">
        <f>G861-H861-I861</f>
        <v/>
      </c>
      <c r="K861">
        <f>IF(A861="","",IF(J861&lt;=IFERROR(VLOOKUP(A861,Produtos!$A:$E,5,FALSE),0),"ABAIXO DO MINIMO","OK"))</f>
        <v/>
      </c>
    </row>
    <row r="862">
      <c r="B862">
        <f>IFERROR(VLOOKUP(A862,Produtos!A:B,2,FALSE),"")</f>
        <v/>
      </c>
      <c r="D862" s="10">
        <f>IFERROR(INDEX(Lotes!$E:$E,MATCH(1,(Lotes!$A:$A=A862)*(Lotes!$C:$C=C862),0)),"")</f>
        <v/>
      </c>
      <c r="E862" s="14">
        <f>IF(D862="","",D862-TODAY())</f>
        <v/>
      </c>
      <c r="F862">
        <f>IF(D862="","",IF(E862&lt;0,"VENCIDO",IF(E862&lt;=30,"VENCE EM &lt;= 30 DIAS",IF(E862&lt;=60,"ATENCAO (31-60 DIAS)","OK"))))</f>
        <v/>
      </c>
      <c r="G862" s="14">
        <f>SUMIFS(Lancamentos!$G:$G,Lancamentos!$C:$C,$A862,Lancamentos!$E:$E,$C862,Lancamentos!$B:$B,"ENTRADA")</f>
        <v/>
      </c>
      <c r="H862" s="14">
        <f>SUMIFS(Lancamentos!$G:$G,Lancamentos!$C:$C,$A862,Lancamentos!$E:$E,$C862,Lancamentos!$B:$B,"SAIDA_USO")</f>
        <v/>
      </c>
      <c r="I862" s="14">
        <f>SUMIFS(Lancamentos!$G:$G,Lancamentos!$C:$C,$A862,Lancamentos!$E:$E,$C862,Lancamentos!$B:$B,"SAIDA_DESCARTE")</f>
        <v/>
      </c>
      <c r="J862" s="14">
        <f>G862-H862-I862</f>
        <v/>
      </c>
      <c r="K862">
        <f>IF(A862="","",IF(J862&lt;=IFERROR(VLOOKUP(A862,Produtos!$A:$E,5,FALSE),0),"ABAIXO DO MINIMO","OK"))</f>
        <v/>
      </c>
    </row>
    <row r="863">
      <c r="B863">
        <f>IFERROR(VLOOKUP(A863,Produtos!A:B,2,FALSE),"")</f>
        <v/>
      </c>
      <c r="D863" s="10">
        <f>IFERROR(INDEX(Lotes!$E:$E,MATCH(1,(Lotes!$A:$A=A863)*(Lotes!$C:$C=C863),0)),"")</f>
        <v/>
      </c>
      <c r="E863" s="14">
        <f>IF(D863="","",D863-TODAY())</f>
        <v/>
      </c>
      <c r="F863">
        <f>IF(D863="","",IF(E863&lt;0,"VENCIDO",IF(E863&lt;=30,"VENCE EM &lt;= 30 DIAS",IF(E863&lt;=60,"ATENCAO (31-60 DIAS)","OK"))))</f>
        <v/>
      </c>
      <c r="G863" s="14">
        <f>SUMIFS(Lancamentos!$G:$G,Lancamentos!$C:$C,$A863,Lancamentos!$E:$E,$C863,Lancamentos!$B:$B,"ENTRADA")</f>
        <v/>
      </c>
      <c r="H863" s="14">
        <f>SUMIFS(Lancamentos!$G:$G,Lancamentos!$C:$C,$A863,Lancamentos!$E:$E,$C863,Lancamentos!$B:$B,"SAIDA_USO")</f>
        <v/>
      </c>
      <c r="I863" s="14">
        <f>SUMIFS(Lancamentos!$G:$G,Lancamentos!$C:$C,$A863,Lancamentos!$E:$E,$C863,Lancamentos!$B:$B,"SAIDA_DESCARTE")</f>
        <v/>
      </c>
      <c r="J863" s="14">
        <f>G863-H863-I863</f>
        <v/>
      </c>
      <c r="K863">
        <f>IF(A863="","",IF(J863&lt;=IFERROR(VLOOKUP(A863,Produtos!$A:$E,5,FALSE),0),"ABAIXO DO MINIMO","OK"))</f>
        <v/>
      </c>
    </row>
    <row r="864">
      <c r="B864">
        <f>IFERROR(VLOOKUP(A864,Produtos!A:B,2,FALSE),"")</f>
        <v/>
      </c>
      <c r="D864" s="10">
        <f>IFERROR(INDEX(Lotes!$E:$E,MATCH(1,(Lotes!$A:$A=A864)*(Lotes!$C:$C=C864),0)),"")</f>
        <v/>
      </c>
      <c r="E864" s="14">
        <f>IF(D864="","",D864-TODAY())</f>
        <v/>
      </c>
      <c r="F864">
        <f>IF(D864="","",IF(E864&lt;0,"VENCIDO",IF(E864&lt;=30,"VENCE EM &lt;= 30 DIAS",IF(E864&lt;=60,"ATENCAO (31-60 DIAS)","OK"))))</f>
        <v/>
      </c>
      <c r="G864" s="14">
        <f>SUMIFS(Lancamentos!$G:$G,Lancamentos!$C:$C,$A864,Lancamentos!$E:$E,$C864,Lancamentos!$B:$B,"ENTRADA")</f>
        <v/>
      </c>
      <c r="H864" s="14">
        <f>SUMIFS(Lancamentos!$G:$G,Lancamentos!$C:$C,$A864,Lancamentos!$E:$E,$C864,Lancamentos!$B:$B,"SAIDA_USO")</f>
        <v/>
      </c>
      <c r="I864" s="14">
        <f>SUMIFS(Lancamentos!$G:$G,Lancamentos!$C:$C,$A864,Lancamentos!$E:$E,$C864,Lancamentos!$B:$B,"SAIDA_DESCARTE")</f>
        <v/>
      </c>
      <c r="J864" s="14">
        <f>G864-H864-I864</f>
        <v/>
      </c>
      <c r="K864">
        <f>IF(A864="","",IF(J864&lt;=IFERROR(VLOOKUP(A864,Produtos!$A:$E,5,FALSE),0),"ABAIXO DO MINIMO","OK"))</f>
        <v/>
      </c>
    </row>
    <row r="865">
      <c r="B865">
        <f>IFERROR(VLOOKUP(A865,Produtos!A:B,2,FALSE),"")</f>
        <v/>
      </c>
      <c r="D865" s="10">
        <f>IFERROR(INDEX(Lotes!$E:$E,MATCH(1,(Lotes!$A:$A=A865)*(Lotes!$C:$C=C865),0)),"")</f>
        <v/>
      </c>
      <c r="E865" s="14">
        <f>IF(D865="","",D865-TODAY())</f>
        <v/>
      </c>
      <c r="F865">
        <f>IF(D865="","",IF(E865&lt;0,"VENCIDO",IF(E865&lt;=30,"VENCE EM &lt;= 30 DIAS",IF(E865&lt;=60,"ATENCAO (31-60 DIAS)","OK"))))</f>
        <v/>
      </c>
      <c r="G865" s="14">
        <f>SUMIFS(Lancamentos!$G:$G,Lancamentos!$C:$C,$A865,Lancamentos!$E:$E,$C865,Lancamentos!$B:$B,"ENTRADA")</f>
        <v/>
      </c>
      <c r="H865" s="14">
        <f>SUMIFS(Lancamentos!$G:$G,Lancamentos!$C:$C,$A865,Lancamentos!$E:$E,$C865,Lancamentos!$B:$B,"SAIDA_USO")</f>
        <v/>
      </c>
      <c r="I865" s="14">
        <f>SUMIFS(Lancamentos!$G:$G,Lancamentos!$C:$C,$A865,Lancamentos!$E:$E,$C865,Lancamentos!$B:$B,"SAIDA_DESCARTE")</f>
        <v/>
      </c>
      <c r="J865" s="14">
        <f>G865-H865-I865</f>
        <v/>
      </c>
      <c r="K865">
        <f>IF(A865="","",IF(J865&lt;=IFERROR(VLOOKUP(A865,Produtos!$A:$E,5,FALSE),0),"ABAIXO DO MINIMO","OK"))</f>
        <v/>
      </c>
    </row>
    <row r="866">
      <c r="B866">
        <f>IFERROR(VLOOKUP(A866,Produtos!A:B,2,FALSE),"")</f>
        <v/>
      </c>
      <c r="D866" s="10">
        <f>IFERROR(INDEX(Lotes!$E:$E,MATCH(1,(Lotes!$A:$A=A866)*(Lotes!$C:$C=C866),0)),"")</f>
        <v/>
      </c>
      <c r="E866" s="14">
        <f>IF(D866="","",D866-TODAY())</f>
        <v/>
      </c>
      <c r="F866">
        <f>IF(D866="","",IF(E866&lt;0,"VENCIDO",IF(E866&lt;=30,"VENCE EM &lt;= 30 DIAS",IF(E866&lt;=60,"ATENCAO (31-60 DIAS)","OK"))))</f>
        <v/>
      </c>
      <c r="G866" s="14">
        <f>SUMIFS(Lancamentos!$G:$G,Lancamentos!$C:$C,$A866,Lancamentos!$E:$E,$C866,Lancamentos!$B:$B,"ENTRADA")</f>
        <v/>
      </c>
      <c r="H866" s="14">
        <f>SUMIFS(Lancamentos!$G:$G,Lancamentos!$C:$C,$A866,Lancamentos!$E:$E,$C866,Lancamentos!$B:$B,"SAIDA_USO")</f>
        <v/>
      </c>
      <c r="I866" s="14">
        <f>SUMIFS(Lancamentos!$G:$G,Lancamentos!$C:$C,$A866,Lancamentos!$E:$E,$C866,Lancamentos!$B:$B,"SAIDA_DESCARTE")</f>
        <v/>
      </c>
      <c r="J866" s="14">
        <f>G866-H866-I866</f>
        <v/>
      </c>
      <c r="K866">
        <f>IF(A866="","",IF(J866&lt;=IFERROR(VLOOKUP(A866,Produtos!$A:$E,5,FALSE),0),"ABAIXO DO MINIMO","OK"))</f>
        <v/>
      </c>
    </row>
    <row r="867">
      <c r="B867">
        <f>IFERROR(VLOOKUP(A867,Produtos!A:B,2,FALSE),"")</f>
        <v/>
      </c>
      <c r="D867" s="10">
        <f>IFERROR(INDEX(Lotes!$E:$E,MATCH(1,(Lotes!$A:$A=A867)*(Lotes!$C:$C=C867),0)),"")</f>
        <v/>
      </c>
      <c r="E867" s="14">
        <f>IF(D867="","",D867-TODAY())</f>
        <v/>
      </c>
      <c r="F867">
        <f>IF(D867="","",IF(E867&lt;0,"VENCIDO",IF(E867&lt;=30,"VENCE EM &lt;= 30 DIAS",IF(E867&lt;=60,"ATENCAO (31-60 DIAS)","OK"))))</f>
        <v/>
      </c>
      <c r="G867" s="14">
        <f>SUMIFS(Lancamentos!$G:$G,Lancamentos!$C:$C,$A867,Lancamentos!$E:$E,$C867,Lancamentos!$B:$B,"ENTRADA")</f>
        <v/>
      </c>
      <c r="H867" s="14">
        <f>SUMIFS(Lancamentos!$G:$G,Lancamentos!$C:$C,$A867,Lancamentos!$E:$E,$C867,Lancamentos!$B:$B,"SAIDA_USO")</f>
        <v/>
      </c>
      <c r="I867" s="14">
        <f>SUMIFS(Lancamentos!$G:$G,Lancamentos!$C:$C,$A867,Lancamentos!$E:$E,$C867,Lancamentos!$B:$B,"SAIDA_DESCARTE")</f>
        <v/>
      </c>
      <c r="J867" s="14">
        <f>G867-H867-I867</f>
        <v/>
      </c>
      <c r="K867">
        <f>IF(A867="","",IF(J867&lt;=IFERROR(VLOOKUP(A867,Produtos!$A:$E,5,FALSE),0),"ABAIXO DO MINIMO","OK"))</f>
        <v/>
      </c>
    </row>
    <row r="868">
      <c r="B868">
        <f>IFERROR(VLOOKUP(A868,Produtos!A:B,2,FALSE),"")</f>
        <v/>
      </c>
      <c r="D868" s="10">
        <f>IFERROR(INDEX(Lotes!$E:$E,MATCH(1,(Lotes!$A:$A=A868)*(Lotes!$C:$C=C868),0)),"")</f>
        <v/>
      </c>
      <c r="E868" s="14">
        <f>IF(D868="","",D868-TODAY())</f>
        <v/>
      </c>
      <c r="F868">
        <f>IF(D868="","",IF(E868&lt;0,"VENCIDO",IF(E868&lt;=30,"VENCE EM &lt;= 30 DIAS",IF(E868&lt;=60,"ATENCAO (31-60 DIAS)","OK"))))</f>
        <v/>
      </c>
      <c r="G868" s="14">
        <f>SUMIFS(Lancamentos!$G:$G,Lancamentos!$C:$C,$A868,Lancamentos!$E:$E,$C868,Lancamentos!$B:$B,"ENTRADA")</f>
        <v/>
      </c>
      <c r="H868" s="14">
        <f>SUMIFS(Lancamentos!$G:$G,Lancamentos!$C:$C,$A868,Lancamentos!$E:$E,$C868,Lancamentos!$B:$B,"SAIDA_USO")</f>
        <v/>
      </c>
      <c r="I868" s="14">
        <f>SUMIFS(Lancamentos!$G:$G,Lancamentos!$C:$C,$A868,Lancamentos!$E:$E,$C868,Lancamentos!$B:$B,"SAIDA_DESCARTE")</f>
        <v/>
      </c>
      <c r="J868" s="14">
        <f>G868-H868-I868</f>
        <v/>
      </c>
      <c r="K868">
        <f>IF(A868="","",IF(J868&lt;=IFERROR(VLOOKUP(A868,Produtos!$A:$E,5,FALSE),0),"ABAIXO DO MINIMO","OK"))</f>
        <v/>
      </c>
    </row>
    <row r="869">
      <c r="B869">
        <f>IFERROR(VLOOKUP(A869,Produtos!A:B,2,FALSE),"")</f>
        <v/>
      </c>
      <c r="D869" s="10">
        <f>IFERROR(INDEX(Lotes!$E:$E,MATCH(1,(Lotes!$A:$A=A869)*(Lotes!$C:$C=C869),0)),"")</f>
        <v/>
      </c>
      <c r="E869" s="14">
        <f>IF(D869="","",D869-TODAY())</f>
        <v/>
      </c>
      <c r="F869">
        <f>IF(D869="","",IF(E869&lt;0,"VENCIDO",IF(E869&lt;=30,"VENCE EM &lt;= 30 DIAS",IF(E869&lt;=60,"ATENCAO (31-60 DIAS)","OK"))))</f>
        <v/>
      </c>
      <c r="G869" s="14">
        <f>SUMIFS(Lancamentos!$G:$G,Lancamentos!$C:$C,$A869,Lancamentos!$E:$E,$C869,Lancamentos!$B:$B,"ENTRADA")</f>
        <v/>
      </c>
      <c r="H869" s="14">
        <f>SUMIFS(Lancamentos!$G:$G,Lancamentos!$C:$C,$A869,Lancamentos!$E:$E,$C869,Lancamentos!$B:$B,"SAIDA_USO")</f>
        <v/>
      </c>
      <c r="I869" s="14">
        <f>SUMIFS(Lancamentos!$G:$G,Lancamentos!$C:$C,$A869,Lancamentos!$E:$E,$C869,Lancamentos!$B:$B,"SAIDA_DESCARTE")</f>
        <v/>
      </c>
      <c r="J869" s="14">
        <f>G869-H869-I869</f>
        <v/>
      </c>
      <c r="K869">
        <f>IF(A869="","",IF(J869&lt;=IFERROR(VLOOKUP(A869,Produtos!$A:$E,5,FALSE),0),"ABAIXO DO MINIMO","OK"))</f>
        <v/>
      </c>
    </row>
    <row r="870">
      <c r="B870">
        <f>IFERROR(VLOOKUP(A870,Produtos!A:B,2,FALSE),"")</f>
        <v/>
      </c>
      <c r="D870" s="10">
        <f>IFERROR(INDEX(Lotes!$E:$E,MATCH(1,(Lotes!$A:$A=A870)*(Lotes!$C:$C=C870),0)),"")</f>
        <v/>
      </c>
      <c r="E870" s="14">
        <f>IF(D870="","",D870-TODAY())</f>
        <v/>
      </c>
      <c r="F870">
        <f>IF(D870="","",IF(E870&lt;0,"VENCIDO",IF(E870&lt;=30,"VENCE EM &lt;= 30 DIAS",IF(E870&lt;=60,"ATENCAO (31-60 DIAS)","OK"))))</f>
        <v/>
      </c>
      <c r="G870" s="14">
        <f>SUMIFS(Lancamentos!$G:$G,Lancamentos!$C:$C,$A870,Lancamentos!$E:$E,$C870,Lancamentos!$B:$B,"ENTRADA")</f>
        <v/>
      </c>
      <c r="H870" s="14">
        <f>SUMIFS(Lancamentos!$G:$G,Lancamentos!$C:$C,$A870,Lancamentos!$E:$E,$C870,Lancamentos!$B:$B,"SAIDA_USO")</f>
        <v/>
      </c>
      <c r="I870" s="14">
        <f>SUMIFS(Lancamentos!$G:$G,Lancamentos!$C:$C,$A870,Lancamentos!$E:$E,$C870,Lancamentos!$B:$B,"SAIDA_DESCARTE")</f>
        <v/>
      </c>
      <c r="J870" s="14">
        <f>G870-H870-I870</f>
        <v/>
      </c>
      <c r="K870">
        <f>IF(A870="","",IF(J870&lt;=IFERROR(VLOOKUP(A870,Produtos!$A:$E,5,FALSE),0),"ABAIXO DO MINIMO","OK"))</f>
        <v/>
      </c>
    </row>
    <row r="871">
      <c r="B871">
        <f>IFERROR(VLOOKUP(A871,Produtos!A:B,2,FALSE),"")</f>
        <v/>
      </c>
      <c r="D871" s="10">
        <f>IFERROR(INDEX(Lotes!$E:$E,MATCH(1,(Lotes!$A:$A=A871)*(Lotes!$C:$C=C871),0)),"")</f>
        <v/>
      </c>
      <c r="E871" s="14">
        <f>IF(D871="","",D871-TODAY())</f>
        <v/>
      </c>
      <c r="F871">
        <f>IF(D871="","",IF(E871&lt;0,"VENCIDO",IF(E871&lt;=30,"VENCE EM &lt;= 30 DIAS",IF(E871&lt;=60,"ATENCAO (31-60 DIAS)","OK"))))</f>
        <v/>
      </c>
      <c r="G871" s="14">
        <f>SUMIFS(Lancamentos!$G:$G,Lancamentos!$C:$C,$A871,Lancamentos!$E:$E,$C871,Lancamentos!$B:$B,"ENTRADA")</f>
        <v/>
      </c>
      <c r="H871" s="14">
        <f>SUMIFS(Lancamentos!$G:$G,Lancamentos!$C:$C,$A871,Lancamentos!$E:$E,$C871,Lancamentos!$B:$B,"SAIDA_USO")</f>
        <v/>
      </c>
      <c r="I871" s="14">
        <f>SUMIFS(Lancamentos!$G:$G,Lancamentos!$C:$C,$A871,Lancamentos!$E:$E,$C871,Lancamentos!$B:$B,"SAIDA_DESCARTE")</f>
        <v/>
      </c>
      <c r="J871" s="14">
        <f>G871-H871-I871</f>
        <v/>
      </c>
      <c r="K871">
        <f>IF(A871="","",IF(J871&lt;=IFERROR(VLOOKUP(A871,Produtos!$A:$E,5,FALSE),0),"ABAIXO DO MINIMO","OK"))</f>
        <v/>
      </c>
    </row>
    <row r="872">
      <c r="B872">
        <f>IFERROR(VLOOKUP(A872,Produtos!A:B,2,FALSE),"")</f>
        <v/>
      </c>
      <c r="D872" s="10">
        <f>IFERROR(INDEX(Lotes!$E:$E,MATCH(1,(Lotes!$A:$A=A872)*(Lotes!$C:$C=C872),0)),"")</f>
        <v/>
      </c>
      <c r="E872" s="14">
        <f>IF(D872="","",D872-TODAY())</f>
        <v/>
      </c>
      <c r="F872">
        <f>IF(D872="","",IF(E872&lt;0,"VENCIDO",IF(E872&lt;=30,"VENCE EM &lt;= 30 DIAS",IF(E872&lt;=60,"ATENCAO (31-60 DIAS)","OK"))))</f>
        <v/>
      </c>
      <c r="G872" s="14">
        <f>SUMIFS(Lancamentos!$G:$G,Lancamentos!$C:$C,$A872,Lancamentos!$E:$E,$C872,Lancamentos!$B:$B,"ENTRADA")</f>
        <v/>
      </c>
      <c r="H872" s="14">
        <f>SUMIFS(Lancamentos!$G:$G,Lancamentos!$C:$C,$A872,Lancamentos!$E:$E,$C872,Lancamentos!$B:$B,"SAIDA_USO")</f>
        <v/>
      </c>
      <c r="I872" s="14">
        <f>SUMIFS(Lancamentos!$G:$G,Lancamentos!$C:$C,$A872,Lancamentos!$E:$E,$C872,Lancamentos!$B:$B,"SAIDA_DESCARTE")</f>
        <v/>
      </c>
      <c r="J872" s="14">
        <f>G872-H872-I872</f>
        <v/>
      </c>
      <c r="K872">
        <f>IF(A872="","",IF(J872&lt;=IFERROR(VLOOKUP(A872,Produtos!$A:$E,5,FALSE),0),"ABAIXO DO MINIMO","OK"))</f>
        <v/>
      </c>
    </row>
    <row r="873">
      <c r="B873">
        <f>IFERROR(VLOOKUP(A873,Produtos!A:B,2,FALSE),"")</f>
        <v/>
      </c>
      <c r="D873" s="10">
        <f>IFERROR(INDEX(Lotes!$E:$E,MATCH(1,(Lotes!$A:$A=A873)*(Lotes!$C:$C=C873),0)),"")</f>
        <v/>
      </c>
      <c r="E873" s="14">
        <f>IF(D873="","",D873-TODAY())</f>
        <v/>
      </c>
      <c r="F873">
        <f>IF(D873="","",IF(E873&lt;0,"VENCIDO",IF(E873&lt;=30,"VENCE EM &lt;= 30 DIAS",IF(E873&lt;=60,"ATENCAO (31-60 DIAS)","OK"))))</f>
        <v/>
      </c>
      <c r="G873" s="14">
        <f>SUMIFS(Lancamentos!$G:$G,Lancamentos!$C:$C,$A873,Lancamentos!$E:$E,$C873,Lancamentos!$B:$B,"ENTRADA")</f>
        <v/>
      </c>
      <c r="H873" s="14">
        <f>SUMIFS(Lancamentos!$G:$G,Lancamentos!$C:$C,$A873,Lancamentos!$E:$E,$C873,Lancamentos!$B:$B,"SAIDA_USO")</f>
        <v/>
      </c>
      <c r="I873" s="14">
        <f>SUMIFS(Lancamentos!$G:$G,Lancamentos!$C:$C,$A873,Lancamentos!$E:$E,$C873,Lancamentos!$B:$B,"SAIDA_DESCARTE")</f>
        <v/>
      </c>
      <c r="J873" s="14">
        <f>G873-H873-I873</f>
        <v/>
      </c>
      <c r="K873">
        <f>IF(A873="","",IF(J873&lt;=IFERROR(VLOOKUP(A873,Produtos!$A:$E,5,FALSE),0),"ABAIXO DO MINIMO","OK"))</f>
        <v/>
      </c>
    </row>
    <row r="874">
      <c r="B874">
        <f>IFERROR(VLOOKUP(A874,Produtos!A:B,2,FALSE),"")</f>
        <v/>
      </c>
      <c r="D874" s="10">
        <f>IFERROR(INDEX(Lotes!$E:$E,MATCH(1,(Lotes!$A:$A=A874)*(Lotes!$C:$C=C874),0)),"")</f>
        <v/>
      </c>
      <c r="E874" s="14">
        <f>IF(D874="","",D874-TODAY())</f>
        <v/>
      </c>
      <c r="F874">
        <f>IF(D874="","",IF(E874&lt;0,"VENCIDO",IF(E874&lt;=30,"VENCE EM &lt;= 30 DIAS",IF(E874&lt;=60,"ATENCAO (31-60 DIAS)","OK"))))</f>
        <v/>
      </c>
      <c r="G874" s="14">
        <f>SUMIFS(Lancamentos!$G:$G,Lancamentos!$C:$C,$A874,Lancamentos!$E:$E,$C874,Lancamentos!$B:$B,"ENTRADA")</f>
        <v/>
      </c>
      <c r="H874" s="14">
        <f>SUMIFS(Lancamentos!$G:$G,Lancamentos!$C:$C,$A874,Lancamentos!$E:$E,$C874,Lancamentos!$B:$B,"SAIDA_USO")</f>
        <v/>
      </c>
      <c r="I874" s="14">
        <f>SUMIFS(Lancamentos!$G:$G,Lancamentos!$C:$C,$A874,Lancamentos!$E:$E,$C874,Lancamentos!$B:$B,"SAIDA_DESCARTE")</f>
        <v/>
      </c>
      <c r="J874" s="14">
        <f>G874-H874-I874</f>
        <v/>
      </c>
      <c r="K874">
        <f>IF(A874="","",IF(J874&lt;=IFERROR(VLOOKUP(A874,Produtos!$A:$E,5,FALSE),0),"ABAIXO DO MINIMO","OK"))</f>
        <v/>
      </c>
    </row>
    <row r="875">
      <c r="B875">
        <f>IFERROR(VLOOKUP(A875,Produtos!A:B,2,FALSE),"")</f>
        <v/>
      </c>
      <c r="D875" s="10">
        <f>IFERROR(INDEX(Lotes!$E:$E,MATCH(1,(Lotes!$A:$A=A875)*(Lotes!$C:$C=C875),0)),"")</f>
        <v/>
      </c>
      <c r="E875" s="14">
        <f>IF(D875="","",D875-TODAY())</f>
        <v/>
      </c>
      <c r="F875">
        <f>IF(D875="","",IF(E875&lt;0,"VENCIDO",IF(E875&lt;=30,"VENCE EM &lt;= 30 DIAS",IF(E875&lt;=60,"ATENCAO (31-60 DIAS)","OK"))))</f>
        <v/>
      </c>
      <c r="G875" s="14">
        <f>SUMIFS(Lancamentos!$G:$G,Lancamentos!$C:$C,$A875,Lancamentos!$E:$E,$C875,Lancamentos!$B:$B,"ENTRADA")</f>
        <v/>
      </c>
      <c r="H875" s="14">
        <f>SUMIFS(Lancamentos!$G:$G,Lancamentos!$C:$C,$A875,Lancamentos!$E:$E,$C875,Lancamentos!$B:$B,"SAIDA_USO")</f>
        <v/>
      </c>
      <c r="I875" s="14">
        <f>SUMIFS(Lancamentos!$G:$G,Lancamentos!$C:$C,$A875,Lancamentos!$E:$E,$C875,Lancamentos!$B:$B,"SAIDA_DESCARTE")</f>
        <v/>
      </c>
      <c r="J875" s="14">
        <f>G875-H875-I875</f>
        <v/>
      </c>
      <c r="K875">
        <f>IF(A875="","",IF(J875&lt;=IFERROR(VLOOKUP(A875,Produtos!$A:$E,5,FALSE),0),"ABAIXO DO MINIMO","OK"))</f>
        <v/>
      </c>
    </row>
    <row r="876">
      <c r="B876">
        <f>IFERROR(VLOOKUP(A876,Produtos!A:B,2,FALSE),"")</f>
        <v/>
      </c>
      <c r="D876" s="10">
        <f>IFERROR(INDEX(Lotes!$E:$E,MATCH(1,(Lotes!$A:$A=A876)*(Lotes!$C:$C=C876),0)),"")</f>
        <v/>
      </c>
      <c r="E876" s="14">
        <f>IF(D876="","",D876-TODAY())</f>
        <v/>
      </c>
      <c r="F876">
        <f>IF(D876="","",IF(E876&lt;0,"VENCIDO",IF(E876&lt;=30,"VENCE EM &lt;= 30 DIAS",IF(E876&lt;=60,"ATENCAO (31-60 DIAS)","OK"))))</f>
        <v/>
      </c>
      <c r="G876" s="14">
        <f>SUMIFS(Lancamentos!$G:$G,Lancamentos!$C:$C,$A876,Lancamentos!$E:$E,$C876,Lancamentos!$B:$B,"ENTRADA")</f>
        <v/>
      </c>
      <c r="H876" s="14">
        <f>SUMIFS(Lancamentos!$G:$G,Lancamentos!$C:$C,$A876,Lancamentos!$E:$E,$C876,Lancamentos!$B:$B,"SAIDA_USO")</f>
        <v/>
      </c>
      <c r="I876" s="14">
        <f>SUMIFS(Lancamentos!$G:$G,Lancamentos!$C:$C,$A876,Lancamentos!$E:$E,$C876,Lancamentos!$B:$B,"SAIDA_DESCARTE")</f>
        <v/>
      </c>
      <c r="J876" s="14">
        <f>G876-H876-I876</f>
        <v/>
      </c>
      <c r="K876">
        <f>IF(A876="","",IF(J876&lt;=IFERROR(VLOOKUP(A876,Produtos!$A:$E,5,FALSE),0),"ABAIXO DO MINIMO","OK"))</f>
        <v/>
      </c>
    </row>
    <row r="877">
      <c r="B877">
        <f>IFERROR(VLOOKUP(A877,Produtos!A:B,2,FALSE),"")</f>
        <v/>
      </c>
      <c r="D877" s="10">
        <f>IFERROR(INDEX(Lotes!$E:$E,MATCH(1,(Lotes!$A:$A=A877)*(Lotes!$C:$C=C877),0)),"")</f>
        <v/>
      </c>
      <c r="E877" s="14">
        <f>IF(D877="","",D877-TODAY())</f>
        <v/>
      </c>
      <c r="F877">
        <f>IF(D877="","",IF(E877&lt;0,"VENCIDO",IF(E877&lt;=30,"VENCE EM &lt;= 30 DIAS",IF(E877&lt;=60,"ATENCAO (31-60 DIAS)","OK"))))</f>
        <v/>
      </c>
      <c r="G877" s="14">
        <f>SUMIFS(Lancamentos!$G:$G,Lancamentos!$C:$C,$A877,Lancamentos!$E:$E,$C877,Lancamentos!$B:$B,"ENTRADA")</f>
        <v/>
      </c>
      <c r="H877" s="14">
        <f>SUMIFS(Lancamentos!$G:$G,Lancamentos!$C:$C,$A877,Lancamentos!$E:$E,$C877,Lancamentos!$B:$B,"SAIDA_USO")</f>
        <v/>
      </c>
      <c r="I877" s="14">
        <f>SUMIFS(Lancamentos!$G:$G,Lancamentos!$C:$C,$A877,Lancamentos!$E:$E,$C877,Lancamentos!$B:$B,"SAIDA_DESCARTE")</f>
        <v/>
      </c>
      <c r="J877" s="14">
        <f>G877-H877-I877</f>
        <v/>
      </c>
      <c r="K877">
        <f>IF(A877="","",IF(J877&lt;=IFERROR(VLOOKUP(A877,Produtos!$A:$E,5,FALSE),0),"ABAIXO DO MINIMO","OK"))</f>
        <v/>
      </c>
    </row>
    <row r="878">
      <c r="B878">
        <f>IFERROR(VLOOKUP(A878,Produtos!A:B,2,FALSE),"")</f>
        <v/>
      </c>
      <c r="D878" s="10">
        <f>IFERROR(INDEX(Lotes!$E:$E,MATCH(1,(Lotes!$A:$A=A878)*(Lotes!$C:$C=C878),0)),"")</f>
        <v/>
      </c>
      <c r="E878" s="14">
        <f>IF(D878="","",D878-TODAY())</f>
        <v/>
      </c>
      <c r="F878">
        <f>IF(D878="","",IF(E878&lt;0,"VENCIDO",IF(E878&lt;=30,"VENCE EM &lt;= 30 DIAS",IF(E878&lt;=60,"ATENCAO (31-60 DIAS)","OK"))))</f>
        <v/>
      </c>
      <c r="G878" s="14">
        <f>SUMIFS(Lancamentos!$G:$G,Lancamentos!$C:$C,$A878,Lancamentos!$E:$E,$C878,Lancamentos!$B:$B,"ENTRADA")</f>
        <v/>
      </c>
      <c r="H878" s="14">
        <f>SUMIFS(Lancamentos!$G:$G,Lancamentos!$C:$C,$A878,Lancamentos!$E:$E,$C878,Lancamentos!$B:$B,"SAIDA_USO")</f>
        <v/>
      </c>
      <c r="I878" s="14">
        <f>SUMIFS(Lancamentos!$G:$G,Lancamentos!$C:$C,$A878,Lancamentos!$E:$E,$C878,Lancamentos!$B:$B,"SAIDA_DESCARTE")</f>
        <v/>
      </c>
      <c r="J878" s="14">
        <f>G878-H878-I878</f>
        <v/>
      </c>
      <c r="K878">
        <f>IF(A878="","",IF(J878&lt;=IFERROR(VLOOKUP(A878,Produtos!$A:$E,5,FALSE),0),"ABAIXO DO MINIMO","OK"))</f>
        <v/>
      </c>
    </row>
    <row r="879">
      <c r="B879">
        <f>IFERROR(VLOOKUP(A879,Produtos!A:B,2,FALSE),"")</f>
        <v/>
      </c>
      <c r="D879" s="10">
        <f>IFERROR(INDEX(Lotes!$E:$E,MATCH(1,(Lotes!$A:$A=A879)*(Lotes!$C:$C=C879),0)),"")</f>
        <v/>
      </c>
      <c r="E879" s="14">
        <f>IF(D879="","",D879-TODAY())</f>
        <v/>
      </c>
      <c r="F879">
        <f>IF(D879="","",IF(E879&lt;0,"VENCIDO",IF(E879&lt;=30,"VENCE EM &lt;= 30 DIAS",IF(E879&lt;=60,"ATENCAO (31-60 DIAS)","OK"))))</f>
        <v/>
      </c>
      <c r="G879" s="14">
        <f>SUMIFS(Lancamentos!$G:$G,Lancamentos!$C:$C,$A879,Lancamentos!$E:$E,$C879,Lancamentos!$B:$B,"ENTRADA")</f>
        <v/>
      </c>
      <c r="H879" s="14">
        <f>SUMIFS(Lancamentos!$G:$G,Lancamentos!$C:$C,$A879,Lancamentos!$E:$E,$C879,Lancamentos!$B:$B,"SAIDA_USO")</f>
        <v/>
      </c>
      <c r="I879" s="14">
        <f>SUMIFS(Lancamentos!$G:$G,Lancamentos!$C:$C,$A879,Lancamentos!$E:$E,$C879,Lancamentos!$B:$B,"SAIDA_DESCARTE")</f>
        <v/>
      </c>
      <c r="J879" s="14">
        <f>G879-H879-I879</f>
        <v/>
      </c>
      <c r="K879">
        <f>IF(A879="","",IF(J879&lt;=IFERROR(VLOOKUP(A879,Produtos!$A:$E,5,FALSE),0),"ABAIXO DO MINIMO","OK"))</f>
        <v/>
      </c>
    </row>
    <row r="880">
      <c r="B880">
        <f>IFERROR(VLOOKUP(A880,Produtos!A:B,2,FALSE),"")</f>
        <v/>
      </c>
      <c r="D880" s="10">
        <f>IFERROR(INDEX(Lotes!$E:$E,MATCH(1,(Lotes!$A:$A=A880)*(Lotes!$C:$C=C880),0)),"")</f>
        <v/>
      </c>
      <c r="E880" s="14">
        <f>IF(D880="","",D880-TODAY())</f>
        <v/>
      </c>
      <c r="F880">
        <f>IF(D880="","",IF(E880&lt;0,"VENCIDO",IF(E880&lt;=30,"VENCE EM &lt;= 30 DIAS",IF(E880&lt;=60,"ATENCAO (31-60 DIAS)","OK"))))</f>
        <v/>
      </c>
      <c r="G880" s="14">
        <f>SUMIFS(Lancamentos!$G:$G,Lancamentos!$C:$C,$A880,Lancamentos!$E:$E,$C880,Lancamentos!$B:$B,"ENTRADA")</f>
        <v/>
      </c>
      <c r="H880" s="14">
        <f>SUMIFS(Lancamentos!$G:$G,Lancamentos!$C:$C,$A880,Lancamentos!$E:$E,$C880,Lancamentos!$B:$B,"SAIDA_USO")</f>
        <v/>
      </c>
      <c r="I880" s="14">
        <f>SUMIFS(Lancamentos!$G:$G,Lancamentos!$C:$C,$A880,Lancamentos!$E:$E,$C880,Lancamentos!$B:$B,"SAIDA_DESCARTE")</f>
        <v/>
      </c>
      <c r="J880" s="14">
        <f>G880-H880-I880</f>
        <v/>
      </c>
      <c r="K880">
        <f>IF(A880="","",IF(J880&lt;=IFERROR(VLOOKUP(A880,Produtos!$A:$E,5,FALSE),0),"ABAIXO DO MINIMO","OK"))</f>
        <v/>
      </c>
    </row>
    <row r="881">
      <c r="B881">
        <f>IFERROR(VLOOKUP(A881,Produtos!A:B,2,FALSE),"")</f>
        <v/>
      </c>
      <c r="D881" s="10">
        <f>IFERROR(INDEX(Lotes!$E:$E,MATCH(1,(Lotes!$A:$A=A881)*(Lotes!$C:$C=C881),0)),"")</f>
        <v/>
      </c>
      <c r="E881" s="14">
        <f>IF(D881="","",D881-TODAY())</f>
        <v/>
      </c>
      <c r="F881">
        <f>IF(D881="","",IF(E881&lt;0,"VENCIDO",IF(E881&lt;=30,"VENCE EM &lt;= 30 DIAS",IF(E881&lt;=60,"ATENCAO (31-60 DIAS)","OK"))))</f>
        <v/>
      </c>
      <c r="G881" s="14">
        <f>SUMIFS(Lancamentos!$G:$G,Lancamentos!$C:$C,$A881,Lancamentos!$E:$E,$C881,Lancamentos!$B:$B,"ENTRADA")</f>
        <v/>
      </c>
      <c r="H881" s="14">
        <f>SUMIFS(Lancamentos!$G:$G,Lancamentos!$C:$C,$A881,Lancamentos!$E:$E,$C881,Lancamentos!$B:$B,"SAIDA_USO")</f>
        <v/>
      </c>
      <c r="I881" s="14">
        <f>SUMIFS(Lancamentos!$G:$G,Lancamentos!$C:$C,$A881,Lancamentos!$E:$E,$C881,Lancamentos!$B:$B,"SAIDA_DESCARTE")</f>
        <v/>
      </c>
      <c r="J881" s="14">
        <f>G881-H881-I881</f>
        <v/>
      </c>
      <c r="K881">
        <f>IF(A881="","",IF(J881&lt;=IFERROR(VLOOKUP(A881,Produtos!$A:$E,5,FALSE),0),"ABAIXO DO MINIMO","OK"))</f>
        <v/>
      </c>
    </row>
    <row r="882">
      <c r="B882">
        <f>IFERROR(VLOOKUP(A882,Produtos!A:B,2,FALSE),"")</f>
        <v/>
      </c>
      <c r="D882" s="10">
        <f>IFERROR(INDEX(Lotes!$E:$E,MATCH(1,(Lotes!$A:$A=A882)*(Lotes!$C:$C=C882),0)),"")</f>
        <v/>
      </c>
      <c r="E882" s="14">
        <f>IF(D882="","",D882-TODAY())</f>
        <v/>
      </c>
      <c r="F882">
        <f>IF(D882="","",IF(E882&lt;0,"VENCIDO",IF(E882&lt;=30,"VENCE EM &lt;= 30 DIAS",IF(E882&lt;=60,"ATENCAO (31-60 DIAS)","OK"))))</f>
        <v/>
      </c>
      <c r="G882" s="14">
        <f>SUMIFS(Lancamentos!$G:$G,Lancamentos!$C:$C,$A882,Lancamentos!$E:$E,$C882,Lancamentos!$B:$B,"ENTRADA")</f>
        <v/>
      </c>
      <c r="H882" s="14">
        <f>SUMIFS(Lancamentos!$G:$G,Lancamentos!$C:$C,$A882,Lancamentos!$E:$E,$C882,Lancamentos!$B:$B,"SAIDA_USO")</f>
        <v/>
      </c>
      <c r="I882" s="14">
        <f>SUMIFS(Lancamentos!$G:$G,Lancamentos!$C:$C,$A882,Lancamentos!$E:$E,$C882,Lancamentos!$B:$B,"SAIDA_DESCARTE")</f>
        <v/>
      </c>
      <c r="J882" s="14">
        <f>G882-H882-I882</f>
        <v/>
      </c>
      <c r="K882">
        <f>IF(A882="","",IF(J882&lt;=IFERROR(VLOOKUP(A882,Produtos!$A:$E,5,FALSE),0),"ABAIXO DO MINIMO","OK"))</f>
        <v/>
      </c>
    </row>
    <row r="883">
      <c r="B883">
        <f>IFERROR(VLOOKUP(A883,Produtos!A:B,2,FALSE),"")</f>
        <v/>
      </c>
      <c r="D883" s="10">
        <f>IFERROR(INDEX(Lotes!$E:$E,MATCH(1,(Lotes!$A:$A=A883)*(Lotes!$C:$C=C883),0)),"")</f>
        <v/>
      </c>
      <c r="E883" s="14">
        <f>IF(D883="","",D883-TODAY())</f>
        <v/>
      </c>
      <c r="F883">
        <f>IF(D883="","",IF(E883&lt;0,"VENCIDO",IF(E883&lt;=30,"VENCE EM &lt;= 30 DIAS",IF(E883&lt;=60,"ATENCAO (31-60 DIAS)","OK"))))</f>
        <v/>
      </c>
      <c r="G883" s="14">
        <f>SUMIFS(Lancamentos!$G:$G,Lancamentos!$C:$C,$A883,Lancamentos!$E:$E,$C883,Lancamentos!$B:$B,"ENTRADA")</f>
        <v/>
      </c>
      <c r="H883" s="14">
        <f>SUMIFS(Lancamentos!$G:$G,Lancamentos!$C:$C,$A883,Lancamentos!$E:$E,$C883,Lancamentos!$B:$B,"SAIDA_USO")</f>
        <v/>
      </c>
      <c r="I883" s="14">
        <f>SUMIFS(Lancamentos!$G:$G,Lancamentos!$C:$C,$A883,Lancamentos!$E:$E,$C883,Lancamentos!$B:$B,"SAIDA_DESCARTE")</f>
        <v/>
      </c>
      <c r="J883" s="14">
        <f>G883-H883-I883</f>
        <v/>
      </c>
      <c r="K883">
        <f>IF(A883="","",IF(J883&lt;=IFERROR(VLOOKUP(A883,Produtos!$A:$E,5,FALSE),0),"ABAIXO DO MINIMO","OK"))</f>
        <v/>
      </c>
    </row>
    <row r="884">
      <c r="B884">
        <f>IFERROR(VLOOKUP(A884,Produtos!A:B,2,FALSE),"")</f>
        <v/>
      </c>
      <c r="D884" s="10">
        <f>IFERROR(INDEX(Lotes!$E:$E,MATCH(1,(Lotes!$A:$A=A884)*(Lotes!$C:$C=C884),0)),"")</f>
        <v/>
      </c>
      <c r="E884" s="14">
        <f>IF(D884="","",D884-TODAY())</f>
        <v/>
      </c>
      <c r="F884">
        <f>IF(D884="","",IF(E884&lt;0,"VENCIDO",IF(E884&lt;=30,"VENCE EM &lt;= 30 DIAS",IF(E884&lt;=60,"ATENCAO (31-60 DIAS)","OK"))))</f>
        <v/>
      </c>
      <c r="G884" s="14">
        <f>SUMIFS(Lancamentos!$G:$G,Lancamentos!$C:$C,$A884,Lancamentos!$E:$E,$C884,Lancamentos!$B:$B,"ENTRADA")</f>
        <v/>
      </c>
      <c r="H884" s="14">
        <f>SUMIFS(Lancamentos!$G:$G,Lancamentos!$C:$C,$A884,Lancamentos!$E:$E,$C884,Lancamentos!$B:$B,"SAIDA_USO")</f>
        <v/>
      </c>
      <c r="I884" s="14">
        <f>SUMIFS(Lancamentos!$G:$G,Lancamentos!$C:$C,$A884,Lancamentos!$E:$E,$C884,Lancamentos!$B:$B,"SAIDA_DESCARTE")</f>
        <v/>
      </c>
      <c r="J884" s="14">
        <f>G884-H884-I884</f>
        <v/>
      </c>
      <c r="K884">
        <f>IF(A884="","",IF(J884&lt;=IFERROR(VLOOKUP(A884,Produtos!$A:$E,5,FALSE),0),"ABAIXO DO MINIMO","OK"))</f>
        <v/>
      </c>
    </row>
    <row r="885">
      <c r="B885">
        <f>IFERROR(VLOOKUP(A885,Produtos!A:B,2,FALSE),"")</f>
        <v/>
      </c>
      <c r="D885" s="10">
        <f>IFERROR(INDEX(Lotes!$E:$E,MATCH(1,(Lotes!$A:$A=A885)*(Lotes!$C:$C=C885),0)),"")</f>
        <v/>
      </c>
      <c r="E885" s="14">
        <f>IF(D885="","",D885-TODAY())</f>
        <v/>
      </c>
      <c r="F885">
        <f>IF(D885="","",IF(E885&lt;0,"VENCIDO",IF(E885&lt;=30,"VENCE EM &lt;= 30 DIAS",IF(E885&lt;=60,"ATENCAO (31-60 DIAS)","OK"))))</f>
        <v/>
      </c>
      <c r="G885" s="14">
        <f>SUMIFS(Lancamentos!$G:$G,Lancamentos!$C:$C,$A885,Lancamentos!$E:$E,$C885,Lancamentos!$B:$B,"ENTRADA")</f>
        <v/>
      </c>
      <c r="H885" s="14">
        <f>SUMIFS(Lancamentos!$G:$G,Lancamentos!$C:$C,$A885,Lancamentos!$E:$E,$C885,Lancamentos!$B:$B,"SAIDA_USO")</f>
        <v/>
      </c>
      <c r="I885" s="14">
        <f>SUMIFS(Lancamentos!$G:$G,Lancamentos!$C:$C,$A885,Lancamentos!$E:$E,$C885,Lancamentos!$B:$B,"SAIDA_DESCARTE")</f>
        <v/>
      </c>
      <c r="J885" s="14">
        <f>G885-H885-I885</f>
        <v/>
      </c>
      <c r="K885">
        <f>IF(A885="","",IF(J885&lt;=IFERROR(VLOOKUP(A885,Produtos!$A:$E,5,FALSE),0),"ABAIXO DO MINIMO","OK"))</f>
        <v/>
      </c>
    </row>
    <row r="886">
      <c r="B886">
        <f>IFERROR(VLOOKUP(A886,Produtos!A:B,2,FALSE),"")</f>
        <v/>
      </c>
      <c r="D886" s="10">
        <f>IFERROR(INDEX(Lotes!$E:$E,MATCH(1,(Lotes!$A:$A=A886)*(Lotes!$C:$C=C886),0)),"")</f>
        <v/>
      </c>
      <c r="E886" s="14">
        <f>IF(D886="","",D886-TODAY())</f>
        <v/>
      </c>
      <c r="F886">
        <f>IF(D886="","",IF(E886&lt;0,"VENCIDO",IF(E886&lt;=30,"VENCE EM &lt;= 30 DIAS",IF(E886&lt;=60,"ATENCAO (31-60 DIAS)","OK"))))</f>
        <v/>
      </c>
      <c r="G886" s="14">
        <f>SUMIFS(Lancamentos!$G:$G,Lancamentos!$C:$C,$A886,Lancamentos!$E:$E,$C886,Lancamentos!$B:$B,"ENTRADA")</f>
        <v/>
      </c>
      <c r="H886" s="14">
        <f>SUMIFS(Lancamentos!$G:$G,Lancamentos!$C:$C,$A886,Lancamentos!$E:$E,$C886,Lancamentos!$B:$B,"SAIDA_USO")</f>
        <v/>
      </c>
      <c r="I886" s="14">
        <f>SUMIFS(Lancamentos!$G:$G,Lancamentos!$C:$C,$A886,Lancamentos!$E:$E,$C886,Lancamentos!$B:$B,"SAIDA_DESCARTE")</f>
        <v/>
      </c>
      <c r="J886" s="14">
        <f>G886-H886-I886</f>
        <v/>
      </c>
      <c r="K886">
        <f>IF(A886="","",IF(J886&lt;=IFERROR(VLOOKUP(A886,Produtos!$A:$E,5,FALSE),0),"ABAIXO DO MINIMO","OK"))</f>
        <v/>
      </c>
    </row>
    <row r="887">
      <c r="B887">
        <f>IFERROR(VLOOKUP(A887,Produtos!A:B,2,FALSE),"")</f>
        <v/>
      </c>
      <c r="D887" s="10">
        <f>IFERROR(INDEX(Lotes!$E:$E,MATCH(1,(Lotes!$A:$A=A887)*(Lotes!$C:$C=C887),0)),"")</f>
        <v/>
      </c>
      <c r="E887" s="14">
        <f>IF(D887="","",D887-TODAY())</f>
        <v/>
      </c>
      <c r="F887">
        <f>IF(D887="","",IF(E887&lt;0,"VENCIDO",IF(E887&lt;=30,"VENCE EM &lt;= 30 DIAS",IF(E887&lt;=60,"ATENCAO (31-60 DIAS)","OK"))))</f>
        <v/>
      </c>
      <c r="G887" s="14">
        <f>SUMIFS(Lancamentos!$G:$G,Lancamentos!$C:$C,$A887,Lancamentos!$E:$E,$C887,Lancamentos!$B:$B,"ENTRADA")</f>
        <v/>
      </c>
      <c r="H887" s="14">
        <f>SUMIFS(Lancamentos!$G:$G,Lancamentos!$C:$C,$A887,Lancamentos!$E:$E,$C887,Lancamentos!$B:$B,"SAIDA_USO")</f>
        <v/>
      </c>
      <c r="I887" s="14">
        <f>SUMIFS(Lancamentos!$G:$G,Lancamentos!$C:$C,$A887,Lancamentos!$E:$E,$C887,Lancamentos!$B:$B,"SAIDA_DESCARTE")</f>
        <v/>
      </c>
      <c r="J887" s="14">
        <f>G887-H887-I887</f>
        <v/>
      </c>
      <c r="K887">
        <f>IF(A887="","",IF(J887&lt;=IFERROR(VLOOKUP(A887,Produtos!$A:$E,5,FALSE),0),"ABAIXO DO MINIMO","OK"))</f>
        <v/>
      </c>
    </row>
    <row r="888">
      <c r="B888">
        <f>IFERROR(VLOOKUP(A888,Produtos!A:B,2,FALSE),"")</f>
        <v/>
      </c>
      <c r="D888" s="10">
        <f>IFERROR(INDEX(Lotes!$E:$E,MATCH(1,(Lotes!$A:$A=A888)*(Lotes!$C:$C=C888),0)),"")</f>
        <v/>
      </c>
      <c r="E888" s="14">
        <f>IF(D888="","",D888-TODAY())</f>
        <v/>
      </c>
      <c r="F888">
        <f>IF(D888="","",IF(E888&lt;0,"VENCIDO",IF(E888&lt;=30,"VENCE EM &lt;= 30 DIAS",IF(E888&lt;=60,"ATENCAO (31-60 DIAS)","OK"))))</f>
        <v/>
      </c>
      <c r="G888" s="14">
        <f>SUMIFS(Lancamentos!$G:$G,Lancamentos!$C:$C,$A888,Lancamentos!$E:$E,$C888,Lancamentos!$B:$B,"ENTRADA")</f>
        <v/>
      </c>
      <c r="H888" s="14">
        <f>SUMIFS(Lancamentos!$G:$G,Lancamentos!$C:$C,$A888,Lancamentos!$E:$E,$C888,Lancamentos!$B:$B,"SAIDA_USO")</f>
        <v/>
      </c>
      <c r="I888" s="14">
        <f>SUMIFS(Lancamentos!$G:$G,Lancamentos!$C:$C,$A888,Lancamentos!$E:$E,$C888,Lancamentos!$B:$B,"SAIDA_DESCARTE")</f>
        <v/>
      </c>
      <c r="J888" s="14">
        <f>G888-H888-I888</f>
        <v/>
      </c>
      <c r="K888">
        <f>IF(A888="","",IF(J888&lt;=IFERROR(VLOOKUP(A888,Produtos!$A:$E,5,FALSE),0),"ABAIXO DO MINIMO","OK"))</f>
        <v/>
      </c>
    </row>
    <row r="889">
      <c r="B889">
        <f>IFERROR(VLOOKUP(A889,Produtos!A:B,2,FALSE),"")</f>
        <v/>
      </c>
      <c r="D889" s="10">
        <f>IFERROR(INDEX(Lotes!$E:$E,MATCH(1,(Lotes!$A:$A=A889)*(Lotes!$C:$C=C889),0)),"")</f>
        <v/>
      </c>
      <c r="E889" s="14">
        <f>IF(D889="","",D889-TODAY())</f>
        <v/>
      </c>
      <c r="F889">
        <f>IF(D889="","",IF(E889&lt;0,"VENCIDO",IF(E889&lt;=30,"VENCE EM &lt;= 30 DIAS",IF(E889&lt;=60,"ATENCAO (31-60 DIAS)","OK"))))</f>
        <v/>
      </c>
      <c r="G889" s="14">
        <f>SUMIFS(Lancamentos!$G:$G,Lancamentos!$C:$C,$A889,Lancamentos!$E:$E,$C889,Lancamentos!$B:$B,"ENTRADA")</f>
        <v/>
      </c>
      <c r="H889" s="14">
        <f>SUMIFS(Lancamentos!$G:$G,Lancamentos!$C:$C,$A889,Lancamentos!$E:$E,$C889,Lancamentos!$B:$B,"SAIDA_USO")</f>
        <v/>
      </c>
      <c r="I889" s="14">
        <f>SUMIFS(Lancamentos!$G:$G,Lancamentos!$C:$C,$A889,Lancamentos!$E:$E,$C889,Lancamentos!$B:$B,"SAIDA_DESCARTE")</f>
        <v/>
      </c>
      <c r="J889" s="14">
        <f>G889-H889-I889</f>
        <v/>
      </c>
      <c r="K889">
        <f>IF(A889="","",IF(J889&lt;=IFERROR(VLOOKUP(A889,Produtos!$A:$E,5,FALSE),0),"ABAIXO DO MINIMO","OK"))</f>
        <v/>
      </c>
    </row>
    <row r="890">
      <c r="B890">
        <f>IFERROR(VLOOKUP(A890,Produtos!A:B,2,FALSE),"")</f>
        <v/>
      </c>
      <c r="D890" s="10">
        <f>IFERROR(INDEX(Lotes!$E:$E,MATCH(1,(Lotes!$A:$A=A890)*(Lotes!$C:$C=C890),0)),"")</f>
        <v/>
      </c>
      <c r="E890" s="14">
        <f>IF(D890="","",D890-TODAY())</f>
        <v/>
      </c>
      <c r="F890">
        <f>IF(D890="","",IF(E890&lt;0,"VENCIDO",IF(E890&lt;=30,"VENCE EM &lt;= 30 DIAS",IF(E890&lt;=60,"ATENCAO (31-60 DIAS)","OK"))))</f>
        <v/>
      </c>
      <c r="G890" s="14">
        <f>SUMIFS(Lancamentos!$G:$G,Lancamentos!$C:$C,$A890,Lancamentos!$E:$E,$C890,Lancamentos!$B:$B,"ENTRADA")</f>
        <v/>
      </c>
      <c r="H890" s="14">
        <f>SUMIFS(Lancamentos!$G:$G,Lancamentos!$C:$C,$A890,Lancamentos!$E:$E,$C890,Lancamentos!$B:$B,"SAIDA_USO")</f>
        <v/>
      </c>
      <c r="I890" s="14">
        <f>SUMIFS(Lancamentos!$G:$G,Lancamentos!$C:$C,$A890,Lancamentos!$E:$E,$C890,Lancamentos!$B:$B,"SAIDA_DESCARTE")</f>
        <v/>
      </c>
      <c r="J890" s="14">
        <f>G890-H890-I890</f>
        <v/>
      </c>
      <c r="K890">
        <f>IF(A890="","",IF(J890&lt;=IFERROR(VLOOKUP(A890,Produtos!$A:$E,5,FALSE),0),"ABAIXO DO MINIMO","OK"))</f>
        <v/>
      </c>
    </row>
    <row r="891">
      <c r="B891">
        <f>IFERROR(VLOOKUP(A891,Produtos!A:B,2,FALSE),"")</f>
        <v/>
      </c>
      <c r="D891" s="10">
        <f>IFERROR(INDEX(Lotes!$E:$E,MATCH(1,(Lotes!$A:$A=A891)*(Lotes!$C:$C=C891),0)),"")</f>
        <v/>
      </c>
      <c r="E891" s="14">
        <f>IF(D891="","",D891-TODAY())</f>
        <v/>
      </c>
      <c r="F891">
        <f>IF(D891="","",IF(E891&lt;0,"VENCIDO",IF(E891&lt;=30,"VENCE EM &lt;= 30 DIAS",IF(E891&lt;=60,"ATENCAO (31-60 DIAS)","OK"))))</f>
        <v/>
      </c>
      <c r="G891" s="14">
        <f>SUMIFS(Lancamentos!$G:$G,Lancamentos!$C:$C,$A891,Lancamentos!$E:$E,$C891,Lancamentos!$B:$B,"ENTRADA")</f>
        <v/>
      </c>
      <c r="H891" s="14">
        <f>SUMIFS(Lancamentos!$G:$G,Lancamentos!$C:$C,$A891,Lancamentos!$E:$E,$C891,Lancamentos!$B:$B,"SAIDA_USO")</f>
        <v/>
      </c>
      <c r="I891" s="14">
        <f>SUMIFS(Lancamentos!$G:$G,Lancamentos!$C:$C,$A891,Lancamentos!$E:$E,$C891,Lancamentos!$B:$B,"SAIDA_DESCARTE")</f>
        <v/>
      </c>
      <c r="J891" s="14">
        <f>G891-H891-I891</f>
        <v/>
      </c>
      <c r="K891">
        <f>IF(A891="","",IF(J891&lt;=IFERROR(VLOOKUP(A891,Produtos!$A:$E,5,FALSE),0),"ABAIXO DO MINIMO","OK"))</f>
        <v/>
      </c>
    </row>
    <row r="892">
      <c r="B892">
        <f>IFERROR(VLOOKUP(A892,Produtos!A:B,2,FALSE),"")</f>
        <v/>
      </c>
      <c r="D892" s="10">
        <f>IFERROR(INDEX(Lotes!$E:$E,MATCH(1,(Lotes!$A:$A=A892)*(Lotes!$C:$C=C892),0)),"")</f>
        <v/>
      </c>
      <c r="E892" s="14">
        <f>IF(D892="","",D892-TODAY())</f>
        <v/>
      </c>
      <c r="F892">
        <f>IF(D892="","",IF(E892&lt;0,"VENCIDO",IF(E892&lt;=30,"VENCE EM &lt;= 30 DIAS",IF(E892&lt;=60,"ATENCAO (31-60 DIAS)","OK"))))</f>
        <v/>
      </c>
      <c r="G892" s="14">
        <f>SUMIFS(Lancamentos!$G:$G,Lancamentos!$C:$C,$A892,Lancamentos!$E:$E,$C892,Lancamentos!$B:$B,"ENTRADA")</f>
        <v/>
      </c>
      <c r="H892" s="14">
        <f>SUMIFS(Lancamentos!$G:$G,Lancamentos!$C:$C,$A892,Lancamentos!$E:$E,$C892,Lancamentos!$B:$B,"SAIDA_USO")</f>
        <v/>
      </c>
      <c r="I892" s="14">
        <f>SUMIFS(Lancamentos!$G:$G,Lancamentos!$C:$C,$A892,Lancamentos!$E:$E,$C892,Lancamentos!$B:$B,"SAIDA_DESCARTE")</f>
        <v/>
      </c>
      <c r="J892" s="14">
        <f>G892-H892-I892</f>
        <v/>
      </c>
      <c r="K892">
        <f>IF(A892="","",IF(J892&lt;=IFERROR(VLOOKUP(A892,Produtos!$A:$E,5,FALSE),0),"ABAIXO DO MINIMO","OK"))</f>
        <v/>
      </c>
    </row>
    <row r="893">
      <c r="B893">
        <f>IFERROR(VLOOKUP(A893,Produtos!A:B,2,FALSE),"")</f>
        <v/>
      </c>
      <c r="D893" s="10">
        <f>IFERROR(INDEX(Lotes!$E:$E,MATCH(1,(Lotes!$A:$A=A893)*(Lotes!$C:$C=C893),0)),"")</f>
        <v/>
      </c>
      <c r="E893" s="14">
        <f>IF(D893="","",D893-TODAY())</f>
        <v/>
      </c>
      <c r="F893">
        <f>IF(D893="","",IF(E893&lt;0,"VENCIDO",IF(E893&lt;=30,"VENCE EM &lt;= 30 DIAS",IF(E893&lt;=60,"ATENCAO (31-60 DIAS)","OK"))))</f>
        <v/>
      </c>
      <c r="G893" s="14">
        <f>SUMIFS(Lancamentos!$G:$G,Lancamentos!$C:$C,$A893,Lancamentos!$E:$E,$C893,Lancamentos!$B:$B,"ENTRADA")</f>
        <v/>
      </c>
      <c r="H893" s="14">
        <f>SUMIFS(Lancamentos!$G:$G,Lancamentos!$C:$C,$A893,Lancamentos!$E:$E,$C893,Lancamentos!$B:$B,"SAIDA_USO")</f>
        <v/>
      </c>
      <c r="I893" s="14">
        <f>SUMIFS(Lancamentos!$G:$G,Lancamentos!$C:$C,$A893,Lancamentos!$E:$E,$C893,Lancamentos!$B:$B,"SAIDA_DESCARTE")</f>
        <v/>
      </c>
      <c r="J893" s="14">
        <f>G893-H893-I893</f>
        <v/>
      </c>
      <c r="K893">
        <f>IF(A893="","",IF(J893&lt;=IFERROR(VLOOKUP(A893,Produtos!$A:$E,5,FALSE),0),"ABAIXO DO MINIMO","OK"))</f>
        <v/>
      </c>
    </row>
    <row r="894">
      <c r="B894">
        <f>IFERROR(VLOOKUP(A894,Produtos!A:B,2,FALSE),"")</f>
        <v/>
      </c>
      <c r="D894" s="10">
        <f>IFERROR(INDEX(Lotes!$E:$E,MATCH(1,(Lotes!$A:$A=A894)*(Lotes!$C:$C=C894),0)),"")</f>
        <v/>
      </c>
      <c r="E894" s="14">
        <f>IF(D894="","",D894-TODAY())</f>
        <v/>
      </c>
      <c r="F894">
        <f>IF(D894="","",IF(E894&lt;0,"VENCIDO",IF(E894&lt;=30,"VENCE EM &lt;= 30 DIAS",IF(E894&lt;=60,"ATENCAO (31-60 DIAS)","OK"))))</f>
        <v/>
      </c>
      <c r="G894" s="14">
        <f>SUMIFS(Lancamentos!$G:$G,Lancamentos!$C:$C,$A894,Lancamentos!$E:$E,$C894,Lancamentos!$B:$B,"ENTRADA")</f>
        <v/>
      </c>
      <c r="H894" s="14">
        <f>SUMIFS(Lancamentos!$G:$G,Lancamentos!$C:$C,$A894,Lancamentos!$E:$E,$C894,Lancamentos!$B:$B,"SAIDA_USO")</f>
        <v/>
      </c>
      <c r="I894" s="14">
        <f>SUMIFS(Lancamentos!$G:$G,Lancamentos!$C:$C,$A894,Lancamentos!$E:$E,$C894,Lancamentos!$B:$B,"SAIDA_DESCARTE")</f>
        <v/>
      </c>
      <c r="J894" s="14">
        <f>G894-H894-I894</f>
        <v/>
      </c>
      <c r="K894">
        <f>IF(A894="","",IF(J894&lt;=IFERROR(VLOOKUP(A894,Produtos!$A:$E,5,FALSE),0),"ABAIXO DO MINIMO","OK"))</f>
        <v/>
      </c>
    </row>
    <row r="895">
      <c r="B895">
        <f>IFERROR(VLOOKUP(A895,Produtos!A:B,2,FALSE),"")</f>
        <v/>
      </c>
      <c r="D895" s="10">
        <f>IFERROR(INDEX(Lotes!$E:$E,MATCH(1,(Lotes!$A:$A=A895)*(Lotes!$C:$C=C895),0)),"")</f>
        <v/>
      </c>
      <c r="E895" s="14">
        <f>IF(D895="","",D895-TODAY())</f>
        <v/>
      </c>
      <c r="F895">
        <f>IF(D895="","",IF(E895&lt;0,"VENCIDO",IF(E895&lt;=30,"VENCE EM &lt;= 30 DIAS",IF(E895&lt;=60,"ATENCAO (31-60 DIAS)","OK"))))</f>
        <v/>
      </c>
      <c r="G895" s="14">
        <f>SUMIFS(Lancamentos!$G:$G,Lancamentos!$C:$C,$A895,Lancamentos!$E:$E,$C895,Lancamentos!$B:$B,"ENTRADA")</f>
        <v/>
      </c>
      <c r="H895" s="14">
        <f>SUMIFS(Lancamentos!$G:$G,Lancamentos!$C:$C,$A895,Lancamentos!$E:$E,$C895,Lancamentos!$B:$B,"SAIDA_USO")</f>
        <v/>
      </c>
      <c r="I895" s="14">
        <f>SUMIFS(Lancamentos!$G:$G,Lancamentos!$C:$C,$A895,Lancamentos!$E:$E,$C895,Lancamentos!$B:$B,"SAIDA_DESCARTE")</f>
        <v/>
      </c>
      <c r="J895" s="14">
        <f>G895-H895-I895</f>
        <v/>
      </c>
      <c r="K895">
        <f>IF(A895="","",IF(J895&lt;=IFERROR(VLOOKUP(A895,Produtos!$A:$E,5,FALSE),0),"ABAIXO DO MINIMO","OK"))</f>
        <v/>
      </c>
    </row>
    <row r="896">
      <c r="B896">
        <f>IFERROR(VLOOKUP(A896,Produtos!A:B,2,FALSE),"")</f>
        <v/>
      </c>
      <c r="D896" s="10">
        <f>IFERROR(INDEX(Lotes!$E:$E,MATCH(1,(Lotes!$A:$A=A896)*(Lotes!$C:$C=C896),0)),"")</f>
        <v/>
      </c>
      <c r="E896" s="14">
        <f>IF(D896="","",D896-TODAY())</f>
        <v/>
      </c>
      <c r="F896">
        <f>IF(D896="","",IF(E896&lt;0,"VENCIDO",IF(E896&lt;=30,"VENCE EM &lt;= 30 DIAS",IF(E896&lt;=60,"ATENCAO (31-60 DIAS)","OK"))))</f>
        <v/>
      </c>
      <c r="G896" s="14">
        <f>SUMIFS(Lancamentos!$G:$G,Lancamentos!$C:$C,$A896,Lancamentos!$E:$E,$C896,Lancamentos!$B:$B,"ENTRADA")</f>
        <v/>
      </c>
      <c r="H896" s="14">
        <f>SUMIFS(Lancamentos!$G:$G,Lancamentos!$C:$C,$A896,Lancamentos!$E:$E,$C896,Lancamentos!$B:$B,"SAIDA_USO")</f>
        <v/>
      </c>
      <c r="I896" s="14">
        <f>SUMIFS(Lancamentos!$G:$G,Lancamentos!$C:$C,$A896,Lancamentos!$E:$E,$C896,Lancamentos!$B:$B,"SAIDA_DESCARTE")</f>
        <v/>
      </c>
      <c r="J896" s="14">
        <f>G896-H896-I896</f>
        <v/>
      </c>
      <c r="K896">
        <f>IF(A896="","",IF(J896&lt;=IFERROR(VLOOKUP(A896,Produtos!$A:$E,5,FALSE),0),"ABAIXO DO MINIMO","OK"))</f>
        <v/>
      </c>
    </row>
    <row r="897">
      <c r="B897">
        <f>IFERROR(VLOOKUP(A897,Produtos!A:B,2,FALSE),"")</f>
        <v/>
      </c>
      <c r="D897" s="10">
        <f>IFERROR(INDEX(Lotes!$E:$E,MATCH(1,(Lotes!$A:$A=A897)*(Lotes!$C:$C=C897),0)),"")</f>
        <v/>
      </c>
      <c r="E897" s="14">
        <f>IF(D897="","",D897-TODAY())</f>
        <v/>
      </c>
      <c r="F897">
        <f>IF(D897="","",IF(E897&lt;0,"VENCIDO",IF(E897&lt;=30,"VENCE EM &lt;= 30 DIAS",IF(E897&lt;=60,"ATENCAO (31-60 DIAS)","OK"))))</f>
        <v/>
      </c>
      <c r="G897" s="14">
        <f>SUMIFS(Lancamentos!$G:$G,Lancamentos!$C:$C,$A897,Lancamentos!$E:$E,$C897,Lancamentos!$B:$B,"ENTRADA")</f>
        <v/>
      </c>
      <c r="H897" s="14">
        <f>SUMIFS(Lancamentos!$G:$G,Lancamentos!$C:$C,$A897,Lancamentos!$E:$E,$C897,Lancamentos!$B:$B,"SAIDA_USO")</f>
        <v/>
      </c>
      <c r="I897" s="14">
        <f>SUMIFS(Lancamentos!$G:$G,Lancamentos!$C:$C,$A897,Lancamentos!$E:$E,$C897,Lancamentos!$B:$B,"SAIDA_DESCARTE")</f>
        <v/>
      </c>
      <c r="J897" s="14">
        <f>G897-H897-I897</f>
        <v/>
      </c>
      <c r="K897">
        <f>IF(A897="","",IF(J897&lt;=IFERROR(VLOOKUP(A897,Produtos!$A:$E,5,FALSE),0),"ABAIXO DO MINIMO","OK"))</f>
        <v/>
      </c>
    </row>
    <row r="898">
      <c r="B898">
        <f>IFERROR(VLOOKUP(A898,Produtos!A:B,2,FALSE),"")</f>
        <v/>
      </c>
      <c r="D898" s="10">
        <f>IFERROR(INDEX(Lotes!$E:$E,MATCH(1,(Lotes!$A:$A=A898)*(Lotes!$C:$C=C898),0)),"")</f>
        <v/>
      </c>
      <c r="E898" s="14">
        <f>IF(D898="","",D898-TODAY())</f>
        <v/>
      </c>
      <c r="F898">
        <f>IF(D898="","",IF(E898&lt;0,"VENCIDO",IF(E898&lt;=30,"VENCE EM &lt;= 30 DIAS",IF(E898&lt;=60,"ATENCAO (31-60 DIAS)","OK"))))</f>
        <v/>
      </c>
      <c r="G898" s="14">
        <f>SUMIFS(Lancamentos!$G:$G,Lancamentos!$C:$C,$A898,Lancamentos!$E:$E,$C898,Lancamentos!$B:$B,"ENTRADA")</f>
        <v/>
      </c>
      <c r="H898" s="14">
        <f>SUMIFS(Lancamentos!$G:$G,Lancamentos!$C:$C,$A898,Lancamentos!$E:$E,$C898,Lancamentos!$B:$B,"SAIDA_USO")</f>
        <v/>
      </c>
      <c r="I898" s="14">
        <f>SUMIFS(Lancamentos!$G:$G,Lancamentos!$C:$C,$A898,Lancamentos!$E:$E,$C898,Lancamentos!$B:$B,"SAIDA_DESCARTE")</f>
        <v/>
      </c>
      <c r="J898" s="14">
        <f>G898-H898-I898</f>
        <v/>
      </c>
      <c r="K898">
        <f>IF(A898="","",IF(J898&lt;=IFERROR(VLOOKUP(A898,Produtos!$A:$E,5,FALSE),0),"ABAIXO DO MINIMO","OK"))</f>
        <v/>
      </c>
    </row>
    <row r="899">
      <c r="B899">
        <f>IFERROR(VLOOKUP(A899,Produtos!A:B,2,FALSE),"")</f>
        <v/>
      </c>
      <c r="D899" s="10">
        <f>IFERROR(INDEX(Lotes!$E:$E,MATCH(1,(Lotes!$A:$A=A899)*(Lotes!$C:$C=C899),0)),"")</f>
        <v/>
      </c>
      <c r="E899" s="14">
        <f>IF(D899="","",D899-TODAY())</f>
        <v/>
      </c>
      <c r="F899">
        <f>IF(D899="","",IF(E899&lt;0,"VENCIDO",IF(E899&lt;=30,"VENCE EM &lt;= 30 DIAS",IF(E899&lt;=60,"ATENCAO (31-60 DIAS)","OK"))))</f>
        <v/>
      </c>
      <c r="G899" s="14">
        <f>SUMIFS(Lancamentos!$G:$G,Lancamentos!$C:$C,$A899,Lancamentos!$E:$E,$C899,Lancamentos!$B:$B,"ENTRADA")</f>
        <v/>
      </c>
      <c r="H899" s="14">
        <f>SUMIFS(Lancamentos!$G:$G,Lancamentos!$C:$C,$A899,Lancamentos!$E:$E,$C899,Lancamentos!$B:$B,"SAIDA_USO")</f>
        <v/>
      </c>
      <c r="I899" s="14">
        <f>SUMIFS(Lancamentos!$G:$G,Lancamentos!$C:$C,$A899,Lancamentos!$E:$E,$C899,Lancamentos!$B:$B,"SAIDA_DESCARTE")</f>
        <v/>
      </c>
      <c r="J899" s="14">
        <f>G899-H899-I899</f>
        <v/>
      </c>
      <c r="K899">
        <f>IF(A899="","",IF(J899&lt;=IFERROR(VLOOKUP(A899,Produtos!$A:$E,5,FALSE),0),"ABAIXO DO MINIMO","OK"))</f>
        <v/>
      </c>
    </row>
    <row r="900">
      <c r="B900">
        <f>IFERROR(VLOOKUP(A900,Produtos!A:B,2,FALSE),"")</f>
        <v/>
      </c>
      <c r="D900" s="10">
        <f>IFERROR(INDEX(Lotes!$E:$E,MATCH(1,(Lotes!$A:$A=A900)*(Lotes!$C:$C=C900),0)),"")</f>
        <v/>
      </c>
      <c r="E900" s="14">
        <f>IF(D900="","",D900-TODAY())</f>
        <v/>
      </c>
      <c r="F900">
        <f>IF(D900="","",IF(E900&lt;0,"VENCIDO",IF(E900&lt;=30,"VENCE EM &lt;= 30 DIAS",IF(E900&lt;=60,"ATENCAO (31-60 DIAS)","OK"))))</f>
        <v/>
      </c>
      <c r="G900" s="14">
        <f>SUMIFS(Lancamentos!$G:$G,Lancamentos!$C:$C,$A900,Lancamentos!$E:$E,$C900,Lancamentos!$B:$B,"ENTRADA")</f>
        <v/>
      </c>
      <c r="H900" s="14">
        <f>SUMIFS(Lancamentos!$G:$G,Lancamentos!$C:$C,$A900,Lancamentos!$E:$E,$C900,Lancamentos!$B:$B,"SAIDA_USO")</f>
        <v/>
      </c>
      <c r="I900" s="14">
        <f>SUMIFS(Lancamentos!$G:$G,Lancamentos!$C:$C,$A900,Lancamentos!$E:$E,$C900,Lancamentos!$B:$B,"SAIDA_DESCARTE")</f>
        <v/>
      </c>
      <c r="J900" s="14">
        <f>G900-H900-I900</f>
        <v/>
      </c>
      <c r="K900">
        <f>IF(A900="","",IF(J900&lt;=IFERROR(VLOOKUP(A900,Produtos!$A:$E,5,FALSE),0),"ABAIXO DO MINIMO","OK"))</f>
        <v/>
      </c>
    </row>
    <row r="901">
      <c r="B901">
        <f>IFERROR(VLOOKUP(A901,Produtos!A:B,2,FALSE),"")</f>
        <v/>
      </c>
      <c r="D901" s="10">
        <f>IFERROR(INDEX(Lotes!$E:$E,MATCH(1,(Lotes!$A:$A=A901)*(Lotes!$C:$C=C901),0)),"")</f>
        <v/>
      </c>
      <c r="E901" s="14">
        <f>IF(D901="","",D901-TODAY())</f>
        <v/>
      </c>
      <c r="F901">
        <f>IF(D901="","",IF(E901&lt;0,"VENCIDO",IF(E901&lt;=30,"VENCE EM &lt;= 30 DIAS",IF(E901&lt;=60,"ATENCAO (31-60 DIAS)","OK"))))</f>
        <v/>
      </c>
      <c r="G901" s="14">
        <f>SUMIFS(Lancamentos!$G:$G,Lancamentos!$C:$C,$A901,Lancamentos!$E:$E,$C901,Lancamentos!$B:$B,"ENTRADA")</f>
        <v/>
      </c>
      <c r="H901" s="14">
        <f>SUMIFS(Lancamentos!$G:$G,Lancamentos!$C:$C,$A901,Lancamentos!$E:$E,$C901,Lancamentos!$B:$B,"SAIDA_USO")</f>
        <v/>
      </c>
      <c r="I901" s="14">
        <f>SUMIFS(Lancamentos!$G:$G,Lancamentos!$C:$C,$A901,Lancamentos!$E:$E,$C901,Lancamentos!$B:$B,"SAIDA_DESCARTE")</f>
        <v/>
      </c>
      <c r="J901" s="14">
        <f>G901-H901-I901</f>
        <v/>
      </c>
      <c r="K901">
        <f>IF(A901="","",IF(J901&lt;=IFERROR(VLOOKUP(A901,Produtos!$A:$E,5,FALSE),0),"ABAIXO DO MINIMO","OK"))</f>
        <v/>
      </c>
    </row>
    <row r="902">
      <c r="B902">
        <f>IFERROR(VLOOKUP(A902,Produtos!A:B,2,FALSE),"")</f>
        <v/>
      </c>
      <c r="D902" s="10">
        <f>IFERROR(INDEX(Lotes!$E:$E,MATCH(1,(Lotes!$A:$A=A902)*(Lotes!$C:$C=C902),0)),"")</f>
        <v/>
      </c>
      <c r="E902" s="14">
        <f>IF(D902="","",D902-TODAY())</f>
        <v/>
      </c>
      <c r="F902">
        <f>IF(D902="","",IF(E902&lt;0,"VENCIDO",IF(E902&lt;=30,"VENCE EM &lt;= 30 DIAS",IF(E902&lt;=60,"ATENCAO (31-60 DIAS)","OK"))))</f>
        <v/>
      </c>
      <c r="G902" s="14">
        <f>SUMIFS(Lancamentos!$G:$G,Lancamentos!$C:$C,$A902,Lancamentos!$E:$E,$C902,Lancamentos!$B:$B,"ENTRADA")</f>
        <v/>
      </c>
      <c r="H902" s="14">
        <f>SUMIFS(Lancamentos!$G:$G,Lancamentos!$C:$C,$A902,Lancamentos!$E:$E,$C902,Lancamentos!$B:$B,"SAIDA_USO")</f>
        <v/>
      </c>
      <c r="I902" s="14">
        <f>SUMIFS(Lancamentos!$G:$G,Lancamentos!$C:$C,$A902,Lancamentos!$E:$E,$C902,Lancamentos!$B:$B,"SAIDA_DESCARTE")</f>
        <v/>
      </c>
      <c r="J902" s="14">
        <f>G902-H902-I902</f>
        <v/>
      </c>
      <c r="K902">
        <f>IF(A902="","",IF(J902&lt;=IFERROR(VLOOKUP(A902,Produtos!$A:$E,5,FALSE),0),"ABAIXO DO MINIMO","OK"))</f>
        <v/>
      </c>
    </row>
    <row r="903">
      <c r="B903">
        <f>IFERROR(VLOOKUP(A903,Produtos!A:B,2,FALSE),"")</f>
        <v/>
      </c>
      <c r="D903" s="10">
        <f>IFERROR(INDEX(Lotes!$E:$E,MATCH(1,(Lotes!$A:$A=A903)*(Lotes!$C:$C=C903),0)),"")</f>
        <v/>
      </c>
      <c r="E903" s="14">
        <f>IF(D903="","",D903-TODAY())</f>
        <v/>
      </c>
      <c r="F903">
        <f>IF(D903="","",IF(E903&lt;0,"VENCIDO",IF(E903&lt;=30,"VENCE EM &lt;= 30 DIAS",IF(E903&lt;=60,"ATENCAO (31-60 DIAS)","OK"))))</f>
        <v/>
      </c>
      <c r="G903" s="14">
        <f>SUMIFS(Lancamentos!$G:$G,Lancamentos!$C:$C,$A903,Lancamentos!$E:$E,$C903,Lancamentos!$B:$B,"ENTRADA")</f>
        <v/>
      </c>
      <c r="H903" s="14">
        <f>SUMIFS(Lancamentos!$G:$G,Lancamentos!$C:$C,$A903,Lancamentos!$E:$E,$C903,Lancamentos!$B:$B,"SAIDA_USO")</f>
        <v/>
      </c>
      <c r="I903" s="14">
        <f>SUMIFS(Lancamentos!$G:$G,Lancamentos!$C:$C,$A903,Lancamentos!$E:$E,$C903,Lancamentos!$B:$B,"SAIDA_DESCARTE")</f>
        <v/>
      </c>
      <c r="J903" s="14">
        <f>G903-H903-I903</f>
        <v/>
      </c>
      <c r="K903">
        <f>IF(A903="","",IF(J903&lt;=IFERROR(VLOOKUP(A903,Produtos!$A:$E,5,FALSE),0),"ABAIXO DO MINIMO","OK"))</f>
        <v/>
      </c>
    </row>
    <row r="904">
      <c r="B904">
        <f>IFERROR(VLOOKUP(A904,Produtos!A:B,2,FALSE),"")</f>
        <v/>
      </c>
      <c r="D904" s="10">
        <f>IFERROR(INDEX(Lotes!$E:$E,MATCH(1,(Lotes!$A:$A=A904)*(Lotes!$C:$C=C904),0)),"")</f>
        <v/>
      </c>
      <c r="E904" s="14">
        <f>IF(D904="","",D904-TODAY())</f>
        <v/>
      </c>
      <c r="F904">
        <f>IF(D904="","",IF(E904&lt;0,"VENCIDO",IF(E904&lt;=30,"VENCE EM &lt;= 30 DIAS",IF(E904&lt;=60,"ATENCAO (31-60 DIAS)","OK"))))</f>
        <v/>
      </c>
      <c r="G904" s="14">
        <f>SUMIFS(Lancamentos!$G:$G,Lancamentos!$C:$C,$A904,Lancamentos!$E:$E,$C904,Lancamentos!$B:$B,"ENTRADA")</f>
        <v/>
      </c>
      <c r="H904" s="14">
        <f>SUMIFS(Lancamentos!$G:$G,Lancamentos!$C:$C,$A904,Lancamentos!$E:$E,$C904,Lancamentos!$B:$B,"SAIDA_USO")</f>
        <v/>
      </c>
      <c r="I904" s="14">
        <f>SUMIFS(Lancamentos!$G:$G,Lancamentos!$C:$C,$A904,Lancamentos!$E:$E,$C904,Lancamentos!$B:$B,"SAIDA_DESCARTE")</f>
        <v/>
      </c>
      <c r="J904" s="14">
        <f>G904-H904-I904</f>
        <v/>
      </c>
      <c r="K904">
        <f>IF(A904="","",IF(J904&lt;=IFERROR(VLOOKUP(A904,Produtos!$A:$E,5,FALSE),0),"ABAIXO DO MINIMO","OK"))</f>
        <v/>
      </c>
    </row>
    <row r="905">
      <c r="B905">
        <f>IFERROR(VLOOKUP(A905,Produtos!A:B,2,FALSE),"")</f>
        <v/>
      </c>
      <c r="D905" s="10">
        <f>IFERROR(INDEX(Lotes!$E:$E,MATCH(1,(Lotes!$A:$A=A905)*(Lotes!$C:$C=C905),0)),"")</f>
        <v/>
      </c>
      <c r="E905" s="14">
        <f>IF(D905="","",D905-TODAY())</f>
        <v/>
      </c>
      <c r="F905">
        <f>IF(D905="","",IF(E905&lt;0,"VENCIDO",IF(E905&lt;=30,"VENCE EM &lt;= 30 DIAS",IF(E905&lt;=60,"ATENCAO (31-60 DIAS)","OK"))))</f>
        <v/>
      </c>
      <c r="G905" s="14">
        <f>SUMIFS(Lancamentos!$G:$G,Lancamentos!$C:$C,$A905,Lancamentos!$E:$E,$C905,Lancamentos!$B:$B,"ENTRADA")</f>
        <v/>
      </c>
      <c r="H905" s="14">
        <f>SUMIFS(Lancamentos!$G:$G,Lancamentos!$C:$C,$A905,Lancamentos!$E:$E,$C905,Lancamentos!$B:$B,"SAIDA_USO")</f>
        <v/>
      </c>
      <c r="I905" s="14">
        <f>SUMIFS(Lancamentos!$G:$G,Lancamentos!$C:$C,$A905,Lancamentos!$E:$E,$C905,Lancamentos!$B:$B,"SAIDA_DESCARTE")</f>
        <v/>
      </c>
      <c r="J905" s="14">
        <f>G905-H905-I905</f>
        <v/>
      </c>
      <c r="K905">
        <f>IF(A905="","",IF(J905&lt;=IFERROR(VLOOKUP(A905,Produtos!$A:$E,5,FALSE),0),"ABAIXO DO MINIMO","OK"))</f>
        <v/>
      </c>
    </row>
    <row r="906">
      <c r="B906">
        <f>IFERROR(VLOOKUP(A906,Produtos!A:B,2,FALSE),"")</f>
        <v/>
      </c>
      <c r="D906" s="10">
        <f>IFERROR(INDEX(Lotes!$E:$E,MATCH(1,(Lotes!$A:$A=A906)*(Lotes!$C:$C=C906),0)),"")</f>
        <v/>
      </c>
      <c r="E906" s="14">
        <f>IF(D906="","",D906-TODAY())</f>
        <v/>
      </c>
      <c r="F906">
        <f>IF(D906="","",IF(E906&lt;0,"VENCIDO",IF(E906&lt;=30,"VENCE EM &lt;= 30 DIAS",IF(E906&lt;=60,"ATENCAO (31-60 DIAS)","OK"))))</f>
        <v/>
      </c>
      <c r="G906" s="14">
        <f>SUMIFS(Lancamentos!$G:$G,Lancamentos!$C:$C,$A906,Lancamentos!$E:$E,$C906,Lancamentos!$B:$B,"ENTRADA")</f>
        <v/>
      </c>
      <c r="H906" s="14">
        <f>SUMIFS(Lancamentos!$G:$G,Lancamentos!$C:$C,$A906,Lancamentos!$E:$E,$C906,Lancamentos!$B:$B,"SAIDA_USO")</f>
        <v/>
      </c>
      <c r="I906" s="14">
        <f>SUMIFS(Lancamentos!$G:$G,Lancamentos!$C:$C,$A906,Lancamentos!$E:$E,$C906,Lancamentos!$B:$B,"SAIDA_DESCARTE")</f>
        <v/>
      </c>
      <c r="J906" s="14">
        <f>G906-H906-I906</f>
        <v/>
      </c>
      <c r="K906">
        <f>IF(A906="","",IF(J906&lt;=IFERROR(VLOOKUP(A906,Produtos!$A:$E,5,FALSE),0),"ABAIXO DO MINIMO","OK"))</f>
        <v/>
      </c>
    </row>
    <row r="907">
      <c r="B907">
        <f>IFERROR(VLOOKUP(A907,Produtos!A:B,2,FALSE),"")</f>
        <v/>
      </c>
      <c r="D907" s="10">
        <f>IFERROR(INDEX(Lotes!$E:$E,MATCH(1,(Lotes!$A:$A=A907)*(Lotes!$C:$C=C907),0)),"")</f>
        <v/>
      </c>
      <c r="E907" s="14">
        <f>IF(D907="","",D907-TODAY())</f>
        <v/>
      </c>
      <c r="F907">
        <f>IF(D907="","",IF(E907&lt;0,"VENCIDO",IF(E907&lt;=30,"VENCE EM &lt;= 30 DIAS",IF(E907&lt;=60,"ATENCAO (31-60 DIAS)","OK"))))</f>
        <v/>
      </c>
      <c r="G907" s="14">
        <f>SUMIFS(Lancamentos!$G:$G,Lancamentos!$C:$C,$A907,Lancamentos!$E:$E,$C907,Lancamentos!$B:$B,"ENTRADA")</f>
        <v/>
      </c>
      <c r="H907" s="14">
        <f>SUMIFS(Lancamentos!$G:$G,Lancamentos!$C:$C,$A907,Lancamentos!$E:$E,$C907,Lancamentos!$B:$B,"SAIDA_USO")</f>
        <v/>
      </c>
      <c r="I907" s="14">
        <f>SUMIFS(Lancamentos!$G:$G,Lancamentos!$C:$C,$A907,Lancamentos!$E:$E,$C907,Lancamentos!$B:$B,"SAIDA_DESCARTE")</f>
        <v/>
      </c>
      <c r="J907" s="14">
        <f>G907-H907-I907</f>
        <v/>
      </c>
      <c r="K907">
        <f>IF(A907="","",IF(J907&lt;=IFERROR(VLOOKUP(A907,Produtos!$A:$E,5,FALSE),0),"ABAIXO DO MINIMO","OK"))</f>
        <v/>
      </c>
    </row>
    <row r="908">
      <c r="B908">
        <f>IFERROR(VLOOKUP(A908,Produtos!A:B,2,FALSE),"")</f>
        <v/>
      </c>
      <c r="D908" s="10">
        <f>IFERROR(INDEX(Lotes!$E:$E,MATCH(1,(Lotes!$A:$A=A908)*(Lotes!$C:$C=C908),0)),"")</f>
        <v/>
      </c>
      <c r="E908" s="14">
        <f>IF(D908="","",D908-TODAY())</f>
        <v/>
      </c>
      <c r="F908">
        <f>IF(D908="","",IF(E908&lt;0,"VENCIDO",IF(E908&lt;=30,"VENCE EM &lt;= 30 DIAS",IF(E908&lt;=60,"ATENCAO (31-60 DIAS)","OK"))))</f>
        <v/>
      </c>
      <c r="G908" s="14">
        <f>SUMIFS(Lancamentos!$G:$G,Lancamentos!$C:$C,$A908,Lancamentos!$E:$E,$C908,Lancamentos!$B:$B,"ENTRADA")</f>
        <v/>
      </c>
      <c r="H908" s="14">
        <f>SUMIFS(Lancamentos!$G:$G,Lancamentos!$C:$C,$A908,Lancamentos!$E:$E,$C908,Lancamentos!$B:$B,"SAIDA_USO")</f>
        <v/>
      </c>
      <c r="I908" s="14">
        <f>SUMIFS(Lancamentos!$G:$G,Lancamentos!$C:$C,$A908,Lancamentos!$E:$E,$C908,Lancamentos!$B:$B,"SAIDA_DESCARTE")</f>
        <v/>
      </c>
      <c r="J908" s="14">
        <f>G908-H908-I908</f>
        <v/>
      </c>
      <c r="K908">
        <f>IF(A908="","",IF(J908&lt;=IFERROR(VLOOKUP(A908,Produtos!$A:$E,5,FALSE),0),"ABAIXO DO MINIMO","OK"))</f>
        <v/>
      </c>
    </row>
    <row r="909">
      <c r="B909">
        <f>IFERROR(VLOOKUP(A909,Produtos!A:B,2,FALSE),"")</f>
        <v/>
      </c>
      <c r="D909" s="10">
        <f>IFERROR(INDEX(Lotes!$E:$E,MATCH(1,(Lotes!$A:$A=A909)*(Lotes!$C:$C=C909),0)),"")</f>
        <v/>
      </c>
      <c r="E909" s="14">
        <f>IF(D909="","",D909-TODAY())</f>
        <v/>
      </c>
      <c r="F909">
        <f>IF(D909="","",IF(E909&lt;0,"VENCIDO",IF(E909&lt;=30,"VENCE EM &lt;= 30 DIAS",IF(E909&lt;=60,"ATENCAO (31-60 DIAS)","OK"))))</f>
        <v/>
      </c>
      <c r="G909" s="14">
        <f>SUMIFS(Lancamentos!$G:$G,Lancamentos!$C:$C,$A909,Lancamentos!$E:$E,$C909,Lancamentos!$B:$B,"ENTRADA")</f>
        <v/>
      </c>
      <c r="H909" s="14">
        <f>SUMIFS(Lancamentos!$G:$G,Lancamentos!$C:$C,$A909,Lancamentos!$E:$E,$C909,Lancamentos!$B:$B,"SAIDA_USO")</f>
        <v/>
      </c>
      <c r="I909" s="14">
        <f>SUMIFS(Lancamentos!$G:$G,Lancamentos!$C:$C,$A909,Lancamentos!$E:$E,$C909,Lancamentos!$B:$B,"SAIDA_DESCARTE")</f>
        <v/>
      </c>
      <c r="J909" s="14">
        <f>G909-H909-I909</f>
        <v/>
      </c>
      <c r="K909">
        <f>IF(A909="","",IF(J909&lt;=IFERROR(VLOOKUP(A909,Produtos!$A:$E,5,FALSE),0),"ABAIXO DO MINIMO","OK"))</f>
        <v/>
      </c>
    </row>
    <row r="910">
      <c r="B910">
        <f>IFERROR(VLOOKUP(A910,Produtos!A:B,2,FALSE),"")</f>
        <v/>
      </c>
      <c r="D910" s="10">
        <f>IFERROR(INDEX(Lotes!$E:$E,MATCH(1,(Lotes!$A:$A=A910)*(Lotes!$C:$C=C910),0)),"")</f>
        <v/>
      </c>
      <c r="E910" s="14">
        <f>IF(D910="","",D910-TODAY())</f>
        <v/>
      </c>
      <c r="F910">
        <f>IF(D910="","",IF(E910&lt;0,"VENCIDO",IF(E910&lt;=30,"VENCE EM &lt;= 30 DIAS",IF(E910&lt;=60,"ATENCAO (31-60 DIAS)","OK"))))</f>
        <v/>
      </c>
      <c r="G910" s="14">
        <f>SUMIFS(Lancamentos!$G:$G,Lancamentos!$C:$C,$A910,Lancamentos!$E:$E,$C910,Lancamentos!$B:$B,"ENTRADA")</f>
        <v/>
      </c>
      <c r="H910" s="14">
        <f>SUMIFS(Lancamentos!$G:$G,Lancamentos!$C:$C,$A910,Lancamentos!$E:$E,$C910,Lancamentos!$B:$B,"SAIDA_USO")</f>
        <v/>
      </c>
      <c r="I910" s="14">
        <f>SUMIFS(Lancamentos!$G:$G,Lancamentos!$C:$C,$A910,Lancamentos!$E:$E,$C910,Lancamentos!$B:$B,"SAIDA_DESCARTE")</f>
        <v/>
      </c>
      <c r="J910" s="14">
        <f>G910-H910-I910</f>
        <v/>
      </c>
      <c r="K910">
        <f>IF(A910="","",IF(J910&lt;=IFERROR(VLOOKUP(A910,Produtos!$A:$E,5,FALSE),0),"ABAIXO DO MINIMO","OK"))</f>
        <v/>
      </c>
    </row>
    <row r="911">
      <c r="B911">
        <f>IFERROR(VLOOKUP(A911,Produtos!A:B,2,FALSE),"")</f>
        <v/>
      </c>
      <c r="D911" s="10">
        <f>IFERROR(INDEX(Lotes!$E:$E,MATCH(1,(Lotes!$A:$A=A911)*(Lotes!$C:$C=C911),0)),"")</f>
        <v/>
      </c>
      <c r="E911" s="14">
        <f>IF(D911="","",D911-TODAY())</f>
        <v/>
      </c>
      <c r="F911">
        <f>IF(D911="","",IF(E911&lt;0,"VENCIDO",IF(E911&lt;=30,"VENCE EM &lt;= 30 DIAS",IF(E911&lt;=60,"ATENCAO (31-60 DIAS)","OK"))))</f>
        <v/>
      </c>
      <c r="G911" s="14">
        <f>SUMIFS(Lancamentos!$G:$G,Lancamentos!$C:$C,$A911,Lancamentos!$E:$E,$C911,Lancamentos!$B:$B,"ENTRADA")</f>
        <v/>
      </c>
      <c r="H911" s="14">
        <f>SUMIFS(Lancamentos!$G:$G,Lancamentos!$C:$C,$A911,Lancamentos!$E:$E,$C911,Lancamentos!$B:$B,"SAIDA_USO")</f>
        <v/>
      </c>
      <c r="I911" s="14">
        <f>SUMIFS(Lancamentos!$G:$G,Lancamentos!$C:$C,$A911,Lancamentos!$E:$E,$C911,Lancamentos!$B:$B,"SAIDA_DESCARTE")</f>
        <v/>
      </c>
      <c r="J911" s="14">
        <f>G911-H911-I911</f>
        <v/>
      </c>
      <c r="K911">
        <f>IF(A911="","",IF(J911&lt;=IFERROR(VLOOKUP(A911,Produtos!$A:$E,5,FALSE),0),"ABAIXO DO MINIMO","OK"))</f>
        <v/>
      </c>
    </row>
    <row r="912">
      <c r="B912">
        <f>IFERROR(VLOOKUP(A912,Produtos!A:B,2,FALSE),"")</f>
        <v/>
      </c>
      <c r="D912" s="10">
        <f>IFERROR(INDEX(Lotes!$E:$E,MATCH(1,(Lotes!$A:$A=A912)*(Lotes!$C:$C=C912),0)),"")</f>
        <v/>
      </c>
      <c r="E912" s="14">
        <f>IF(D912="","",D912-TODAY())</f>
        <v/>
      </c>
      <c r="F912">
        <f>IF(D912="","",IF(E912&lt;0,"VENCIDO",IF(E912&lt;=30,"VENCE EM &lt;= 30 DIAS",IF(E912&lt;=60,"ATENCAO (31-60 DIAS)","OK"))))</f>
        <v/>
      </c>
      <c r="G912" s="14">
        <f>SUMIFS(Lancamentos!$G:$G,Lancamentos!$C:$C,$A912,Lancamentos!$E:$E,$C912,Lancamentos!$B:$B,"ENTRADA")</f>
        <v/>
      </c>
      <c r="H912" s="14">
        <f>SUMIFS(Lancamentos!$G:$G,Lancamentos!$C:$C,$A912,Lancamentos!$E:$E,$C912,Lancamentos!$B:$B,"SAIDA_USO")</f>
        <v/>
      </c>
      <c r="I912" s="14">
        <f>SUMIFS(Lancamentos!$G:$G,Lancamentos!$C:$C,$A912,Lancamentos!$E:$E,$C912,Lancamentos!$B:$B,"SAIDA_DESCARTE")</f>
        <v/>
      </c>
      <c r="J912" s="14">
        <f>G912-H912-I912</f>
        <v/>
      </c>
      <c r="K912">
        <f>IF(A912="","",IF(J912&lt;=IFERROR(VLOOKUP(A912,Produtos!$A:$E,5,FALSE),0),"ABAIXO DO MINIMO","OK"))</f>
        <v/>
      </c>
    </row>
    <row r="913">
      <c r="B913">
        <f>IFERROR(VLOOKUP(A913,Produtos!A:B,2,FALSE),"")</f>
        <v/>
      </c>
      <c r="D913" s="10">
        <f>IFERROR(INDEX(Lotes!$E:$E,MATCH(1,(Lotes!$A:$A=A913)*(Lotes!$C:$C=C913),0)),"")</f>
        <v/>
      </c>
      <c r="E913" s="14">
        <f>IF(D913="","",D913-TODAY())</f>
        <v/>
      </c>
      <c r="F913">
        <f>IF(D913="","",IF(E913&lt;0,"VENCIDO",IF(E913&lt;=30,"VENCE EM &lt;= 30 DIAS",IF(E913&lt;=60,"ATENCAO (31-60 DIAS)","OK"))))</f>
        <v/>
      </c>
      <c r="G913" s="14">
        <f>SUMIFS(Lancamentos!$G:$G,Lancamentos!$C:$C,$A913,Lancamentos!$E:$E,$C913,Lancamentos!$B:$B,"ENTRADA")</f>
        <v/>
      </c>
      <c r="H913" s="14">
        <f>SUMIFS(Lancamentos!$G:$G,Lancamentos!$C:$C,$A913,Lancamentos!$E:$E,$C913,Lancamentos!$B:$B,"SAIDA_USO")</f>
        <v/>
      </c>
      <c r="I913" s="14">
        <f>SUMIFS(Lancamentos!$G:$G,Lancamentos!$C:$C,$A913,Lancamentos!$E:$E,$C913,Lancamentos!$B:$B,"SAIDA_DESCARTE")</f>
        <v/>
      </c>
      <c r="J913" s="14">
        <f>G913-H913-I913</f>
        <v/>
      </c>
      <c r="K913">
        <f>IF(A913="","",IF(J913&lt;=IFERROR(VLOOKUP(A913,Produtos!$A:$E,5,FALSE),0),"ABAIXO DO MINIMO","OK"))</f>
        <v/>
      </c>
    </row>
    <row r="914">
      <c r="B914">
        <f>IFERROR(VLOOKUP(A914,Produtos!A:B,2,FALSE),"")</f>
        <v/>
      </c>
      <c r="D914" s="10">
        <f>IFERROR(INDEX(Lotes!$E:$E,MATCH(1,(Lotes!$A:$A=A914)*(Lotes!$C:$C=C914),0)),"")</f>
        <v/>
      </c>
      <c r="E914" s="14">
        <f>IF(D914="","",D914-TODAY())</f>
        <v/>
      </c>
      <c r="F914">
        <f>IF(D914="","",IF(E914&lt;0,"VENCIDO",IF(E914&lt;=30,"VENCE EM &lt;= 30 DIAS",IF(E914&lt;=60,"ATENCAO (31-60 DIAS)","OK"))))</f>
        <v/>
      </c>
      <c r="G914" s="14">
        <f>SUMIFS(Lancamentos!$G:$G,Lancamentos!$C:$C,$A914,Lancamentos!$E:$E,$C914,Lancamentos!$B:$B,"ENTRADA")</f>
        <v/>
      </c>
      <c r="H914" s="14">
        <f>SUMIFS(Lancamentos!$G:$G,Lancamentos!$C:$C,$A914,Lancamentos!$E:$E,$C914,Lancamentos!$B:$B,"SAIDA_USO")</f>
        <v/>
      </c>
      <c r="I914" s="14">
        <f>SUMIFS(Lancamentos!$G:$G,Lancamentos!$C:$C,$A914,Lancamentos!$E:$E,$C914,Lancamentos!$B:$B,"SAIDA_DESCARTE")</f>
        <v/>
      </c>
      <c r="J914" s="14">
        <f>G914-H914-I914</f>
        <v/>
      </c>
      <c r="K914">
        <f>IF(A914="","",IF(J914&lt;=IFERROR(VLOOKUP(A914,Produtos!$A:$E,5,FALSE),0),"ABAIXO DO MINIMO","OK"))</f>
        <v/>
      </c>
    </row>
    <row r="915">
      <c r="B915">
        <f>IFERROR(VLOOKUP(A915,Produtos!A:B,2,FALSE),"")</f>
        <v/>
      </c>
      <c r="D915" s="10">
        <f>IFERROR(INDEX(Lotes!$E:$E,MATCH(1,(Lotes!$A:$A=A915)*(Lotes!$C:$C=C915),0)),"")</f>
        <v/>
      </c>
      <c r="E915" s="14">
        <f>IF(D915="","",D915-TODAY())</f>
        <v/>
      </c>
      <c r="F915">
        <f>IF(D915="","",IF(E915&lt;0,"VENCIDO",IF(E915&lt;=30,"VENCE EM &lt;= 30 DIAS",IF(E915&lt;=60,"ATENCAO (31-60 DIAS)","OK"))))</f>
        <v/>
      </c>
      <c r="G915" s="14">
        <f>SUMIFS(Lancamentos!$G:$G,Lancamentos!$C:$C,$A915,Lancamentos!$E:$E,$C915,Lancamentos!$B:$B,"ENTRADA")</f>
        <v/>
      </c>
      <c r="H915" s="14">
        <f>SUMIFS(Lancamentos!$G:$G,Lancamentos!$C:$C,$A915,Lancamentos!$E:$E,$C915,Lancamentos!$B:$B,"SAIDA_USO")</f>
        <v/>
      </c>
      <c r="I915" s="14">
        <f>SUMIFS(Lancamentos!$G:$G,Lancamentos!$C:$C,$A915,Lancamentos!$E:$E,$C915,Lancamentos!$B:$B,"SAIDA_DESCARTE")</f>
        <v/>
      </c>
      <c r="J915" s="14">
        <f>G915-H915-I915</f>
        <v/>
      </c>
      <c r="K915">
        <f>IF(A915="","",IF(J915&lt;=IFERROR(VLOOKUP(A915,Produtos!$A:$E,5,FALSE),0),"ABAIXO DO MINIMO","OK"))</f>
        <v/>
      </c>
    </row>
    <row r="916">
      <c r="B916">
        <f>IFERROR(VLOOKUP(A916,Produtos!A:B,2,FALSE),"")</f>
        <v/>
      </c>
      <c r="D916" s="10">
        <f>IFERROR(INDEX(Lotes!$E:$E,MATCH(1,(Lotes!$A:$A=A916)*(Lotes!$C:$C=C916),0)),"")</f>
        <v/>
      </c>
      <c r="E916" s="14">
        <f>IF(D916="","",D916-TODAY())</f>
        <v/>
      </c>
      <c r="F916">
        <f>IF(D916="","",IF(E916&lt;0,"VENCIDO",IF(E916&lt;=30,"VENCE EM &lt;= 30 DIAS",IF(E916&lt;=60,"ATENCAO (31-60 DIAS)","OK"))))</f>
        <v/>
      </c>
      <c r="G916" s="14">
        <f>SUMIFS(Lancamentos!$G:$G,Lancamentos!$C:$C,$A916,Lancamentos!$E:$E,$C916,Lancamentos!$B:$B,"ENTRADA")</f>
        <v/>
      </c>
      <c r="H916" s="14">
        <f>SUMIFS(Lancamentos!$G:$G,Lancamentos!$C:$C,$A916,Lancamentos!$E:$E,$C916,Lancamentos!$B:$B,"SAIDA_USO")</f>
        <v/>
      </c>
      <c r="I916" s="14">
        <f>SUMIFS(Lancamentos!$G:$G,Lancamentos!$C:$C,$A916,Lancamentos!$E:$E,$C916,Lancamentos!$B:$B,"SAIDA_DESCARTE")</f>
        <v/>
      </c>
      <c r="J916" s="14">
        <f>G916-H916-I916</f>
        <v/>
      </c>
      <c r="K916">
        <f>IF(A916="","",IF(J916&lt;=IFERROR(VLOOKUP(A916,Produtos!$A:$E,5,FALSE),0),"ABAIXO DO MINIMO","OK"))</f>
        <v/>
      </c>
    </row>
    <row r="917">
      <c r="B917">
        <f>IFERROR(VLOOKUP(A917,Produtos!A:B,2,FALSE),"")</f>
        <v/>
      </c>
      <c r="D917" s="10">
        <f>IFERROR(INDEX(Lotes!$E:$E,MATCH(1,(Lotes!$A:$A=A917)*(Lotes!$C:$C=C917),0)),"")</f>
        <v/>
      </c>
      <c r="E917" s="14">
        <f>IF(D917="","",D917-TODAY())</f>
        <v/>
      </c>
      <c r="F917">
        <f>IF(D917="","",IF(E917&lt;0,"VENCIDO",IF(E917&lt;=30,"VENCE EM &lt;= 30 DIAS",IF(E917&lt;=60,"ATENCAO (31-60 DIAS)","OK"))))</f>
        <v/>
      </c>
      <c r="G917" s="14">
        <f>SUMIFS(Lancamentos!$G:$G,Lancamentos!$C:$C,$A917,Lancamentos!$E:$E,$C917,Lancamentos!$B:$B,"ENTRADA")</f>
        <v/>
      </c>
      <c r="H917" s="14">
        <f>SUMIFS(Lancamentos!$G:$G,Lancamentos!$C:$C,$A917,Lancamentos!$E:$E,$C917,Lancamentos!$B:$B,"SAIDA_USO")</f>
        <v/>
      </c>
      <c r="I917" s="14">
        <f>SUMIFS(Lancamentos!$G:$G,Lancamentos!$C:$C,$A917,Lancamentos!$E:$E,$C917,Lancamentos!$B:$B,"SAIDA_DESCARTE")</f>
        <v/>
      </c>
      <c r="J917" s="14">
        <f>G917-H917-I917</f>
        <v/>
      </c>
      <c r="K917">
        <f>IF(A917="","",IF(J917&lt;=IFERROR(VLOOKUP(A917,Produtos!$A:$E,5,FALSE),0),"ABAIXO DO MINIMO","OK"))</f>
        <v/>
      </c>
    </row>
    <row r="918">
      <c r="B918">
        <f>IFERROR(VLOOKUP(A918,Produtos!A:B,2,FALSE),"")</f>
        <v/>
      </c>
      <c r="D918" s="10">
        <f>IFERROR(INDEX(Lotes!$E:$E,MATCH(1,(Lotes!$A:$A=A918)*(Lotes!$C:$C=C918),0)),"")</f>
        <v/>
      </c>
      <c r="E918" s="14">
        <f>IF(D918="","",D918-TODAY())</f>
        <v/>
      </c>
      <c r="F918">
        <f>IF(D918="","",IF(E918&lt;0,"VENCIDO",IF(E918&lt;=30,"VENCE EM &lt;= 30 DIAS",IF(E918&lt;=60,"ATENCAO (31-60 DIAS)","OK"))))</f>
        <v/>
      </c>
      <c r="G918" s="14">
        <f>SUMIFS(Lancamentos!$G:$G,Lancamentos!$C:$C,$A918,Lancamentos!$E:$E,$C918,Lancamentos!$B:$B,"ENTRADA")</f>
        <v/>
      </c>
      <c r="H918" s="14">
        <f>SUMIFS(Lancamentos!$G:$G,Lancamentos!$C:$C,$A918,Lancamentos!$E:$E,$C918,Lancamentos!$B:$B,"SAIDA_USO")</f>
        <v/>
      </c>
      <c r="I918" s="14">
        <f>SUMIFS(Lancamentos!$G:$G,Lancamentos!$C:$C,$A918,Lancamentos!$E:$E,$C918,Lancamentos!$B:$B,"SAIDA_DESCARTE")</f>
        <v/>
      </c>
      <c r="J918" s="14">
        <f>G918-H918-I918</f>
        <v/>
      </c>
      <c r="K918">
        <f>IF(A918="","",IF(J918&lt;=IFERROR(VLOOKUP(A918,Produtos!$A:$E,5,FALSE),0),"ABAIXO DO MINIMO","OK"))</f>
        <v/>
      </c>
    </row>
    <row r="919">
      <c r="B919">
        <f>IFERROR(VLOOKUP(A919,Produtos!A:B,2,FALSE),"")</f>
        <v/>
      </c>
      <c r="D919" s="10">
        <f>IFERROR(INDEX(Lotes!$E:$E,MATCH(1,(Lotes!$A:$A=A919)*(Lotes!$C:$C=C919),0)),"")</f>
        <v/>
      </c>
      <c r="E919" s="14">
        <f>IF(D919="","",D919-TODAY())</f>
        <v/>
      </c>
      <c r="F919">
        <f>IF(D919="","",IF(E919&lt;0,"VENCIDO",IF(E919&lt;=30,"VENCE EM &lt;= 30 DIAS",IF(E919&lt;=60,"ATENCAO (31-60 DIAS)","OK"))))</f>
        <v/>
      </c>
      <c r="G919" s="14">
        <f>SUMIFS(Lancamentos!$G:$G,Lancamentos!$C:$C,$A919,Lancamentos!$E:$E,$C919,Lancamentos!$B:$B,"ENTRADA")</f>
        <v/>
      </c>
      <c r="H919" s="14">
        <f>SUMIFS(Lancamentos!$G:$G,Lancamentos!$C:$C,$A919,Lancamentos!$E:$E,$C919,Lancamentos!$B:$B,"SAIDA_USO")</f>
        <v/>
      </c>
      <c r="I919" s="14">
        <f>SUMIFS(Lancamentos!$G:$G,Lancamentos!$C:$C,$A919,Lancamentos!$E:$E,$C919,Lancamentos!$B:$B,"SAIDA_DESCARTE")</f>
        <v/>
      </c>
      <c r="J919" s="14">
        <f>G919-H919-I919</f>
        <v/>
      </c>
      <c r="K919">
        <f>IF(A919="","",IF(J919&lt;=IFERROR(VLOOKUP(A919,Produtos!$A:$E,5,FALSE),0),"ABAIXO DO MINIMO","OK"))</f>
        <v/>
      </c>
    </row>
    <row r="920">
      <c r="B920">
        <f>IFERROR(VLOOKUP(A920,Produtos!A:B,2,FALSE),"")</f>
        <v/>
      </c>
      <c r="D920" s="10">
        <f>IFERROR(INDEX(Lotes!$E:$E,MATCH(1,(Lotes!$A:$A=A920)*(Lotes!$C:$C=C920),0)),"")</f>
        <v/>
      </c>
      <c r="E920" s="14">
        <f>IF(D920="","",D920-TODAY())</f>
        <v/>
      </c>
      <c r="F920">
        <f>IF(D920="","",IF(E920&lt;0,"VENCIDO",IF(E920&lt;=30,"VENCE EM &lt;= 30 DIAS",IF(E920&lt;=60,"ATENCAO (31-60 DIAS)","OK"))))</f>
        <v/>
      </c>
      <c r="G920" s="14">
        <f>SUMIFS(Lancamentos!$G:$G,Lancamentos!$C:$C,$A920,Lancamentos!$E:$E,$C920,Lancamentos!$B:$B,"ENTRADA")</f>
        <v/>
      </c>
      <c r="H920" s="14">
        <f>SUMIFS(Lancamentos!$G:$G,Lancamentos!$C:$C,$A920,Lancamentos!$E:$E,$C920,Lancamentos!$B:$B,"SAIDA_USO")</f>
        <v/>
      </c>
      <c r="I920" s="14">
        <f>SUMIFS(Lancamentos!$G:$G,Lancamentos!$C:$C,$A920,Lancamentos!$E:$E,$C920,Lancamentos!$B:$B,"SAIDA_DESCARTE")</f>
        <v/>
      </c>
      <c r="J920" s="14">
        <f>G920-H920-I920</f>
        <v/>
      </c>
      <c r="K920">
        <f>IF(A920="","",IF(J920&lt;=IFERROR(VLOOKUP(A920,Produtos!$A:$E,5,FALSE),0),"ABAIXO DO MINIMO","OK"))</f>
        <v/>
      </c>
    </row>
    <row r="921">
      <c r="B921">
        <f>IFERROR(VLOOKUP(A921,Produtos!A:B,2,FALSE),"")</f>
        <v/>
      </c>
      <c r="D921" s="10">
        <f>IFERROR(INDEX(Lotes!$E:$E,MATCH(1,(Lotes!$A:$A=A921)*(Lotes!$C:$C=C921),0)),"")</f>
        <v/>
      </c>
      <c r="E921" s="14">
        <f>IF(D921="","",D921-TODAY())</f>
        <v/>
      </c>
      <c r="F921">
        <f>IF(D921="","",IF(E921&lt;0,"VENCIDO",IF(E921&lt;=30,"VENCE EM &lt;= 30 DIAS",IF(E921&lt;=60,"ATENCAO (31-60 DIAS)","OK"))))</f>
        <v/>
      </c>
      <c r="G921" s="14">
        <f>SUMIFS(Lancamentos!$G:$G,Lancamentos!$C:$C,$A921,Lancamentos!$E:$E,$C921,Lancamentos!$B:$B,"ENTRADA")</f>
        <v/>
      </c>
      <c r="H921" s="14">
        <f>SUMIFS(Lancamentos!$G:$G,Lancamentos!$C:$C,$A921,Lancamentos!$E:$E,$C921,Lancamentos!$B:$B,"SAIDA_USO")</f>
        <v/>
      </c>
      <c r="I921" s="14">
        <f>SUMIFS(Lancamentos!$G:$G,Lancamentos!$C:$C,$A921,Lancamentos!$E:$E,$C921,Lancamentos!$B:$B,"SAIDA_DESCARTE")</f>
        <v/>
      </c>
      <c r="J921" s="14">
        <f>G921-H921-I921</f>
        <v/>
      </c>
      <c r="K921">
        <f>IF(A921="","",IF(J921&lt;=IFERROR(VLOOKUP(A921,Produtos!$A:$E,5,FALSE),0),"ABAIXO DO MINIMO","OK"))</f>
        <v/>
      </c>
    </row>
    <row r="922">
      <c r="B922">
        <f>IFERROR(VLOOKUP(A922,Produtos!A:B,2,FALSE),"")</f>
        <v/>
      </c>
      <c r="D922" s="10">
        <f>IFERROR(INDEX(Lotes!$E:$E,MATCH(1,(Lotes!$A:$A=A922)*(Lotes!$C:$C=C922),0)),"")</f>
        <v/>
      </c>
      <c r="E922" s="14">
        <f>IF(D922="","",D922-TODAY())</f>
        <v/>
      </c>
      <c r="F922">
        <f>IF(D922="","",IF(E922&lt;0,"VENCIDO",IF(E922&lt;=30,"VENCE EM &lt;= 30 DIAS",IF(E922&lt;=60,"ATENCAO (31-60 DIAS)","OK"))))</f>
        <v/>
      </c>
      <c r="G922" s="14">
        <f>SUMIFS(Lancamentos!$G:$G,Lancamentos!$C:$C,$A922,Lancamentos!$E:$E,$C922,Lancamentos!$B:$B,"ENTRADA")</f>
        <v/>
      </c>
      <c r="H922" s="14">
        <f>SUMIFS(Lancamentos!$G:$G,Lancamentos!$C:$C,$A922,Lancamentos!$E:$E,$C922,Lancamentos!$B:$B,"SAIDA_USO")</f>
        <v/>
      </c>
      <c r="I922" s="14">
        <f>SUMIFS(Lancamentos!$G:$G,Lancamentos!$C:$C,$A922,Lancamentos!$E:$E,$C922,Lancamentos!$B:$B,"SAIDA_DESCARTE")</f>
        <v/>
      </c>
      <c r="J922" s="14">
        <f>G922-H922-I922</f>
        <v/>
      </c>
      <c r="K922">
        <f>IF(A922="","",IF(J922&lt;=IFERROR(VLOOKUP(A922,Produtos!$A:$E,5,FALSE),0),"ABAIXO DO MINIMO","OK"))</f>
        <v/>
      </c>
    </row>
    <row r="923">
      <c r="B923">
        <f>IFERROR(VLOOKUP(A923,Produtos!A:B,2,FALSE),"")</f>
        <v/>
      </c>
      <c r="D923" s="10">
        <f>IFERROR(INDEX(Lotes!$E:$E,MATCH(1,(Lotes!$A:$A=A923)*(Lotes!$C:$C=C923),0)),"")</f>
        <v/>
      </c>
      <c r="E923" s="14">
        <f>IF(D923="","",D923-TODAY())</f>
        <v/>
      </c>
      <c r="F923">
        <f>IF(D923="","",IF(E923&lt;0,"VENCIDO",IF(E923&lt;=30,"VENCE EM &lt;= 30 DIAS",IF(E923&lt;=60,"ATENCAO (31-60 DIAS)","OK"))))</f>
        <v/>
      </c>
      <c r="G923" s="14">
        <f>SUMIFS(Lancamentos!$G:$G,Lancamentos!$C:$C,$A923,Lancamentos!$E:$E,$C923,Lancamentos!$B:$B,"ENTRADA")</f>
        <v/>
      </c>
      <c r="H923" s="14">
        <f>SUMIFS(Lancamentos!$G:$G,Lancamentos!$C:$C,$A923,Lancamentos!$E:$E,$C923,Lancamentos!$B:$B,"SAIDA_USO")</f>
        <v/>
      </c>
      <c r="I923" s="14">
        <f>SUMIFS(Lancamentos!$G:$G,Lancamentos!$C:$C,$A923,Lancamentos!$E:$E,$C923,Lancamentos!$B:$B,"SAIDA_DESCARTE")</f>
        <v/>
      </c>
      <c r="J923" s="14">
        <f>G923-H923-I923</f>
        <v/>
      </c>
      <c r="K923">
        <f>IF(A923="","",IF(J923&lt;=IFERROR(VLOOKUP(A923,Produtos!$A:$E,5,FALSE),0),"ABAIXO DO MINIMO","OK"))</f>
        <v/>
      </c>
    </row>
    <row r="924">
      <c r="B924">
        <f>IFERROR(VLOOKUP(A924,Produtos!A:B,2,FALSE),"")</f>
        <v/>
      </c>
      <c r="D924" s="10">
        <f>IFERROR(INDEX(Lotes!$E:$E,MATCH(1,(Lotes!$A:$A=A924)*(Lotes!$C:$C=C924),0)),"")</f>
        <v/>
      </c>
      <c r="E924" s="14">
        <f>IF(D924="","",D924-TODAY())</f>
        <v/>
      </c>
      <c r="F924">
        <f>IF(D924="","",IF(E924&lt;0,"VENCIDO",IF(E924&lt;=30,"VENCE EM &lt;= 30 DIAS",IF(E924&lt;=60,"ATENCAO (31-60 DIAS)","OK"))))</f>
        <v/>
      </c>
      <c r="G924" s="14">
        <f>SUMIFS(Lancamentos!$G:$G,Lancamentos!$C:$C,$A924,Lancamentos!$E:$E,$C924,Lancamentos!$B:$B,"ENTRADA")</f>
        <v/>
      </c>
      <c r="H924" s="14">
        <f>SUMIFS(Lancamentos!$G:$G,Lancamentos!$C:$C,$A924,Lancamentos!$E:$E,$C924,Lancamentos!$B:$B,"SAIDA_USO")</f>
        <v/>
      </c>
      <c r="I924" s="14">
        <f>SUMIFS(Lancamentos!$G:$G,Lancamentos!$C:$C,$A924,Lancamentos!$E:$E,$C924,Lancamentos!$B:$B,"SAIDA_DESCARTE")</f>
        <v/>
      </c>
      <c r="J924" s="14">
        <f>G924-H924-I924</f>
        <v/>
      </c>
      <c r="K924">
        <f>IF(A924="","",IF(J924&lt;=IFERROR(VLOOKUP(A924,Produtos!$A:$E,5,FALSE),0),"ABAIXO DO MINIMO","OK"))</f>
        <v/>
      </c>
    </row>
    <row r="925">
      <c r="B925">
        <f>IFERROR(VLOOKUP(A925,Produtos!A:B,2,FALSE),"")</f>
        <v/>
      </c>
      <c r="D925" s="10">
        <f>IFERROR(INDEX(Lotes!$E:$E,MATCH(1,(Lotes!$A:$A=A925)*(Lotes!$C:$C=C925),0)),"")</f>
        <v/>
      </c>
      <c r="E925" s="14">
        <f>IF(D925="","",D925-TODAY())</f>
        <v/>
      </c>
      <c r="F925">
        <f>IF(D925="","",IF(E925&lt;0,"VENCIDO",IF(E925&lt;=30,"VENCE EM &lt;= 30 DIAS",IF(E925&lt;=60,"ATENCAO (31-60 DIAS)","OK"))))</f>
        <v/>
      </c>
      <c r="G925" s="14">
        <f>SUMIFS(Lancamentos!$G:$G,Lancamentos!$C:$C,$A925,Lancamentos!$E:$E,$C925,Lancamentos!$B:$B,"ENTRADA")</f>
        <v/>
      </c>
      <c r="H925" s="14">
        <f>SUMIFS(Lancamentos!$G:$G,Lancamentos!$C:$C,$A925,Lancamentos!$E:$E,$C925,Lancamentos!$B:$B,"SAIDA_USO")</f>
        <v/>
      </c>
      <c r="I925" s="14">
        <f>SUMIFS(Lancamentos!$G:$G,Lancamentos!$C:$C,$A925,Lancamentos!$E:$E,$C925,Lancamentos!$B:$B,"SAIDA_DESCARTE")</f>
        <v/>
      </c>
      <c r="J925" s="14">
        <f>G925-H925-I925</f>
        <v/>
      </c>
      <c r="K925">
        <f>IF(A925="","",IF(J925&lt;=IFERROR(VLOOKUP(A925,Produtos!$A:$E,5,FALSE),0),"ABAIXO DO MINIMO","OK"))</f>
        <v/>
      </c>
    </row>
    <row r="926">
      <c r="B926">
        <f>IFERROR(VLOOKUP(A926,Produtos!A:B,2,FALSE),"")</f>
        <v/>
      </c>
      <c r="D926" s="10">
        <f>IFERROR(INDEX(Lotes!$E:$E,MATCH(1,(Lotes!$A:$A=A926)*(Lotes!$C:$C=C926),0)),"")</f>
        <v/>
      </c>
      <c r="E926" s="14">
        <f>IF(D926="","",D926-TODAY())</f>
        <v/>
      </c>
      <c r="F926">
        <f>IF(D926="","",IF(E926&lt;0,"VENCIDO",IF(E926&lt;=30,"VENCE EM &lt;= 30 DIAS",IF(E926&lt;=60,"ATENCAO (31-60 DIAS)","OK"))))</f>
        <v/>
      </c>
      <c r="G926" s="14">
        <f>SUMIFS(Lancamentos!$G:$G,Lancamentos!$C:$C,$A926,Lancamentos!$E:$E,$C926,Lancamentos!$B:$B,"ENTRADA")</f>
        <v/>
      </c>
      <c r="H926" s="14">
        <f>SUMIFS(Lancamentos!$G:$G,Lancamentos!$C:$C,$A926,Lancamentos!$E:$E,$C926,Lancamentos!$B:$B,"SAIDA_USO")</f>
        <v/>
      </c>
      <c r="I926" s="14">
        <f>SUMIFS(Lancamentos!$G:$G,Lancamentos!$C:$C,$A926,Lancamentos!$E:$E,$C926,Lancamentos!$B:$B,"SAIDA_DESCARTE")</f>
        <v/>
      </c>
      <c r="J926" s="14">
        <f>G926-H926-I926</f>
        <v/>
      </c>
      <c r="K926">
        <f>IF(A926="","",IF(J926&lt;=IFERROR(VLOOKUP(A926,Produtos!$A:$E,5,FALSE),0),"ABAIXO DO MINIMO","OK"))</f>
        <v/>
      </c>
    </row>
    <row r="927">
      <c r="B927">
        <f>IFERROR(VLOOKUP(A927,Produtos!A:B,2,FALSE),"")</f>
        <v/>
      </c>
      <c r="D927" s="10">
        <f>IFERROR(INDEX(Lotes!$E:$E,MATCH(1,(Lotes!$A:$A=A927)*(Lotes!$C:$C=C927),0)),"")</f>
        <v/>
      </c>
      <c r="E927" s="14">
        <f>IF(D927="","",D927-TODAY())</f>
        <v/>
      </c>
      <c r="F927">
        <f>IF(D927="","",IF(E927&lt;0,"VENCIDO",IF(E927&lt;=30,"VENCE EM &lt;= 30 DIAS",IF(E927&lt;=60,"ATENCAO (31-60 DIAS)","OK"))))</f>
        <v/>
      </c>
      <c r="G927" s="14">
        <f>SUMIFS(Lancamentos!$G:$G,Lancamentos!$C:$C,$A927,Lancamentos!$E:$E,$C927,Lancamentos!$B:$B,"ENTRADA")</f>
        <v/>
      </c>
      <c r="H927" s="14">
        <f>SUMIFS(Lancamentos!$G:$G,Lancamentos!$C:$C,$A927,Lancamentos!$E:$E,$C927,Lancamentos!$B:$B,"SAIDA_USO")</f>
        <v/>
      </c>
      <c r="I927" s="14">
        <f>SUMIFS(Lancamentos!$G:$G,Lancamentos!$C:$C,$A927,Lancamentos!$E:$E,$C927,Lancamentos!$B:$B,"SAIDA_DESCARTE")</f>
        <v/>
      </c>
      <c r="J927" s="14">
        <f>G927-H927-I927</f>
        <v/>
      </c>
      <c r="K927">
        <f>IF(A927="","",IF(J927&lt;=IFERROR(VLOOKUP(A927,Produtos!$A:$E,5,FALSE),0),"ABAIXO DO MINIMO","OK"))</f>
        <v/>
      </c>
    </row>
    <row r="928">
      <c r="B928">
        <f>IFERROR(VLOOKUP(A928,Produtos!A:B,2,FALSE),"")</f>
        <v/>
      </c>
      <c r="D928" s="10">
        <f>IFERROR(INDEX(Lotes!$E:$E,MATCH(1,(Lotes!$A:$A=A928)*(Lotes!$C:$C=C928),0)),"")</f>
        <v/>
      </c>
      <c r="E928" s="14">
        <f>IF(D928="","",D928-TODAY())</f>
        <v/>
      </c>
      <c r="F928">
        <f>IF(D928="","",IF(E928&lt;0,"VENCIDO",IF(E928&lt;=30,"VENCE EM &lt;= 30 DIAS",IF(E928&lt;=60,"ATENCAO (31-60 DIAS)","OK"))))</f>
        <v/>
      </c>
      <c r="G928" s="14">
        <f>SUMIFS(Lancamentos!$G:$G,Lancamentos!$C:$C,$A928,Lancamentos!$E:$E,$C928,Lancamentos!$B:$B,"ENTRADA")</f>
        <v/>
      </c>
      <c r="H928" s="14">
        <f>SUMIFS(Lancamentos!$G:$G,Lancamentos!$C:$C,$A928,Lancamentos!$E:$E,$C928,Lancamentos!$B:$B,"SAIDA_USO")</f>
        <v/>
      </c>
      <c r="I928" s="14">
        <f>SUMIFS(Lancamentos!$G:$G,Lancamentos!$C:$C,$A928,Lancamentos!$E:$E,$C928,Lancamentos!$B:$B,"SAIDA_DESCARTE")</f>
        <v/>
      </c>
      <c r="J928" s="14">
        <f>G928-H928-I928</f>
        <v/>
      </c>
      <c r="K928">
        <f>IF(A928="","",IF(J928&lt;=IFERROR(VLOOKUP(A928,Produtos!$A:$E,5,FALSE),0),"ABAIXO DO MINIMO","OK"))</f>
        <v/>
      </c>
    </row>
    <row r="929">
      <c r="B929">
        <f>IFERROR(VLOOKUP(A929,Produtos!A:B,2,FALSE),"")</f>
        <v/>
      </c>
      <c r="D929" s="10">
        <f>IFERROR(INDEX(Lotes!$E:$E,MATCH(1,(Lotes!$A:$A=A929)*(Lotes!$C:$C=C929),0)),"")</f>
        <v/>
      </c>
      <c r="E929" s="14">
        <f>IF(D929="","",D929-TODAY())</f>
        <v/>
      </c>
      <c r="F929">
        <f>IF(D929="","",IF(E929&lt;0,"VENCIDO",IF(E929&lt;=30,"VENCE EM &lt;= 30 DIAS",IF(E929&lt;=60,"ATENCAO (31-60 DIAS)","OK"))))</f>
        <v/>
      </c>
      <c r="G929" s="14">
        <f>SUMIFS(Lancamentos!$G:$G,Lancamentos!$C:$C,$A929,Lancamentos!$E:$E,$C929,Lancamentos!$B:$B,"ENTRADA")</f>
        <v/>
      </c>
      <c r="H929" s="14">
        <f>SUMIFS(Lancamentos!$G:$G,Lancamentos!$C:$C,$A929,Lancamentos!$E:$E,$C929,Lancamentos!$B:$B,"SAIDA_USO")</f>
        <v/>
      </c>
      <c r="I929" s="14">
        <f>SUMIFS(Lancamentos!$G:$G,Lancamentos!$C:$C,$A929,Lancamentos!$E:$E,$C929,Lancamentos!$B:$B,"SAIDA_DESCARTE")</f>
        <v/>
      </c>
      <c r="J929" s="14">
        <f>G929-H929-I929</f>
        <v/>
      </c>
      <c r="K929">
        <f>IF(A929="","",IF(J929&lt;=IFERROR(VLOOKUP(A929,Produtos!$A:$E,5,FALSE),0),"ABAIXO DO MINIMO","OK"))</f>
        <v/>
      </c>
    </row>
    <row r="930">
      <c r="B930">
        <f>IFERROR(VLOOKUP(A930,Produtos!A:B,2,FALSE),"")</f>
        <v/>
      </c>
      <c r="D930" s="10">
        <f>IFERROR(INDEX(Lotes!$E:$E,MATCH(1,(Lotes!$A:$A=A930)*(Lotes!$C:$C=C930),0)),"")</f>
        <v/>
      </c>
      <c r="E930" s="14">
        <f>IF(D930="","",D930-TODAY())</f>
        <v/>
      </c>
      <c r="F930">
        <f>IF(D930="","",IF(E930&lt;0,"VENCIDO",IF(E930&lt;=30,"VENCE EM &lt;= 30 DIAS",IF(E930&lt;=60,"ATENCAO (31-60 DIAS)","OK"))))</f>
        <v/>
      </c>
      <c r="G930" s="14">
        <f>SUMIFS(Lancamentos!$G:$G,Lancamentos!$C:$C,$A930,Lancamentos!$E:$E,$C930,Lancamentos!$B:$B,"ENTRADA")</f>
        <v/>
      </c>
      <c r="H930" s="14">
        <f>SUMIFS(Lancamentos!$G:$G,Lancamentos!$C:$C,$A930,Lancamentos!$E:$E,$C930,Lancamentos!$B:$B,"SAIDA_USO")</f>
        <v/>
      </c>
      <c r="I930" s="14">
        <f>SUMIFS(Lancamentos!$G:$G,Lancamentos!$C:$C,$A930,Lancamentos!$E:$E,$C930,Lancamentos!$B:$B,"SAIDA_DESCARTE")</f>
        <v/>
      </c>
      <c r="J930" s="14">
        <f>G930-H930-I930</f>
        <v/>
      </c>
      <c r="K930">
        <f>IF(A930="","",IF(J930&lt;=IFERROR(VLOOKUP(A930,Produtos!$A:$E,5,FALSE),0),"ABAIXO DO MINIMO","OK"))</f>
        <v/>
      </c>
    </row>
    <row r="931">
      <c r="B931">
        <f>IFERROR(VLOOKUP(A931,Produtos!A:B,2,FALSE),"")</f>
        <v/>
      </c>
      <c r="D931" s="10">
        <f>IFERROR(INDEX(Lotes!$E:$E,MATCH(1,(Lotes!$A:$A=A931)*(Lotes!$C:$C=C931),0)),"")</f>
        <v/>
      </c>
      <c r="E931" s="14">
        <f>IF(D931="","",D931-TODAY())</f>
        <v/>
      </c>
      <c r="F931">
        <f>IF(D931="","",IF(E931&lt;0,"VENCIDO",IF(E931&lt;=30,"VENCE EM &lt;= 30 DIAS",IF(E931&lt;=60,"ATENCAO (31-60 DIAS)","OK"))))</f>
        <v/>
      </c>
      <c r="G931" s="14">
        <f>SUMIFS(Lancamentos!$G:$G,Lancamentos!$C:$C,$A931,Lancamentos!$E:$E,$C931,Lancamentos!$B:$B,"ENTRADA")</f>
        <v/>
      </c>
      <c r="H931" s="14">
        <f>SUMIFS(Lancamentos!$G:$G,Lancamentos!$C:$C,$A931,Lancamentos!$E:$E,$C931,Lancamentos!$B:$B,"SAIDA_USO")</f>
        <v/>
      </c>
      <c r="I931" s="14">
        <f>SUMIFS(Lancamentos!$G:$G,Lancamentos!$C:$C,$A931,Lancamentos!$E:$E,$C931,Lancamentos!$B:$B,"SAIDA_DESCARTE")</f>
        <v/>
      </c>
      <c r="J931" s="14">
        <f>G931-H931-I931</f>
        <v/>
      </c>
      <c r="K931">
        <f>IF(A931="","",IF(J931&lt;=IFERROR(VLOOKUP(A931,Produtos!$A:$E,5,FALSE),0),"ABAIXO DO MINIMO","OK"))</f>
        <v/>
      </c>
    </row>
    <row r="932">
      <c r="B932">
        <f>IFERROR(VLOOKUP(A932,Produtos!A:B,2,FALSE),"")</f>
        <v/>
      </c>
      <c r="D932" s="10">
        <f>IFERROR(INDEX(Lotes!$E:$E,MATCH(1,(Lotes!$A:$A=A932)*(Lotes!$C:$C=C932),0)),"")</f>
        <v/>
      </c>
      <c r="E932" s="14">
        <f>IF(D932="","",D932-TODAY())</f>
        <v/>
      </c>
      <c r="F932">
        <f>IF(D932="","",IF(E932&lt;0,"VENCIDO",IF(E932&lt;=30,"VENCE EM &lt;= 30 DIAS",IF(E932&lt;=60,"ATENCAO (31-60 DIAS)","OK"))))</f>
        <v/>
      </c>
      <c r="G932" s="14">
        <f>SUMIFS(Lancamentos!$G:$G,Lancamentos!$C:$C,$A932,Lancamentos!$E:$E,$C932,Lancamentos!$B:$B,"ENTRADA")</f>
        <v/>
      </c>
      <c r="H932" s="14">
        <f>SUMIFS(Lancamentos!$G:$G,Lancamentos!$C:$C,$A932,Lancamentos!$E:$E,$C932,Lancamentos!$B:$B,"SAIDA_USO")</f>
        <v/>
      </c>
      <c r="I932" s="14">
        <f>SUMIFS(Lancamentos!$G:$G,Lancamentos!$C:$C,$A932,Lancamentos!$E:$E,$C932,Lancamentos!$B:$B,"SAIDA_DESCARTE")</f>
        <v/>
      </c>
      <c r="J932" s="14">
        <f>G932-H932-I932</f>
        <v/>
      </c>
      <c r="K932">
        <f>IF(A932="","",IF(J932&lt;=IFERROR(VLOOKUP(A932,Produtos!$A:$E,5,FALSE),0),"ABAIXO DO MINIMO","OK"))</f>
        <v/>
      </c>
    </row>
    <row r="933">
      <c r="B933">
        <f>IFERROR(VLOOKUP(A933,Produtos!A:B,2,FALSE),"")</f>
        <v/>
      </c>
      <c r="D933" s="10">
        <f>IFERROR(INDEX(Lotes!$E:$E,MATCH(1,(Lotes!$A:$A=A933)*(Lotes!$C:$C=C933),0)),"")</f>
        <v/>
      </c>
      <c r="E933" s="14">
        <f>IF(D933="","",D933-TODAY())</f>
        <v/>
      </c>
      <c r="F933">
        <f>IF(D933="","",IF(E933&lt;0,"VENCIDO",IF(E933&lt;=30,"VENCE EM &lt;= 30 DIAS",IF(E933&lt;=60,"ATENCAO (31-60 DIAS)","OK"))))</f>
        <v/>
      </c>
      <c r="G933" s="14">
        <f>SUMIFS(Lancamentos!$G:$G,Lancamentos!$C:$C,$A933,Lancamentos!$E:$E,$C933,Lancamentos!$B:$B,"ENTRADA")</f>
        <v/>
      </c>
      <c r="H933" s="14">
        <f>SUMIFS(Lancamentos!$G:$G,Lancamentos!$C:$C,$A933,Lancamentos!$E:$E,$C933,Lancamentos!$B:$B,"SAIDA_USO")</f>
        <v/>
      </c>
      <c r="I933" s="14">
        <f>SUMIFS(Lancamentos!$G:$G,Lancamentos!$C:$C,$A933,Lancamentos!$E:$E,$C933,Lancamentos!$B:$B,"SAIDA_DESCARTE")</f>
        <v/>
      </c>
      <c r="J933" s="14">
        <f>G933-H933-I933</f>
        <v/>
      </c>
      <c r="K933">
        <f>IF(A933="","",IF(J933&lt;=IFERROR(VLOOKUP(A933,Produtos!$A:$E,5,FALSE),0),"ABAIXO DO MINIMO","OK"))</f>
        <v/>
      </c>
    </row>
    <row r="934">
      <c r="B934">
        <f>IFERROR(VLOOKUP(A934,Produtos!A:B,2,FALSE),"")</f>
        <v/>
      </c>
      <c r="D934" s="10">
        <f>IFERROR(INDEX(Lotes!$E:$E,MATCH(1,(Lotes!$A:$A=A934)*(Lotes!$C:$C=C934),0)),"")</f>
        <v/>
      </c>
      <c r="E934" s="14">
        <f>IF(D934="","",D934-TODAY())</f>
        <v/>
      </c>
      <c r="F934">
        <f>IF(D934="","",IF(E934&lt;0,"VENCIDO",IF(E934&lt;=30,"VENCE EM &lt;= 30 DIAS",IF(E934&lt;=60,"ATENCAO (31-60 DIAS)","OK"))))</f>
        <v/>
      </c>
      <c r="G934" s="14">
        <f>SUMIFS(Lancamentos!$G:$G,Lancamentos!$C:$C,$A934,Lancamentos!$E:$E,$C934,Lancamentos!$B:$B,"ENTRADA")</f>
        <v/>
      </c>
      <c r="H934" s="14">
        <f>SUMIFS(Lancamentos!$G:$G,Lancamentos!$C:$C,$A934,Lancamentos!$E:$E,$C934,Lancamentos!$B:$B,"SAIDA_USO")</f>
        <v/>
      </c>
      <c r="I934" s="14">
        <f>SUMIFS(Lancamentos!$G:$G,Lancamentos!$C:$C,$A934,Lancamentos!$E:$E,$C934,Lancamentos!$B:$B,"SAIDA_DESCARTE")</f>
        <v/>
      </c>
      <c r="J934" s="14">
        <f>G934-H934-I934</f>
        <v/>
      </c>
      <c r="K934">
        <f>IF(A934="","",IF(J934&lt;=IFERROR(VLOOKUP(A934,Produtos!$A:$E,5,FALSE),0),"ABAIXO DO MINIMO","OK"))</f>
        <v/>
      </c>
    </row>
    <row r="935">
      <c r="B935">
        <f>IFERROR(VLOOKUP(A935,Produtos!A:B,2,FALSE),"")</f>
        <v/>
      </c>
      <c r="D935" s="10">
        <f>IFERROR(INDEX(Lotes!$E:$E,MATCH(1,(Lotes!$A:$A=A935)*(Lotes!$C:$C=C935),0)),"")</f>
        <v/>
      </c>
      <c r="E935" s="14">
        <f>IF(D935="","",D935-TODAY())</f>
        <v/>
      </c>
      <c r="F935">
        <f>IF(D935="","",IF(E935&lt;0,"VENCIDO",IF(E935&lt;=30,"VENCE EM &lt;= 30 DIAS",IF(E935&lt;=60,"ATENCAO (31-60 DIAS)","OK"))))</f>
        <v/>
      </c>
      <c r="G935" s="14">
        <f>SUMIFS(Lancamentos!$G:$G,Lancamentos!$C:$C,$A935,Lancamentos!$E:$E,$C935,Lancamentos!$B:$B,"ENTRADA")</f>
        <v/>
      </c>
      <c r="H935" s="14">
        <f>SUMIFS(Lancamentos!$G:$G,Lancamentos!$C:$C,$A935,Lancamentos!$E:$E,$C935,Lancamentos!$B:$B,"SAIDA_USO")</f>
        <v/>
      </c>
      <c r="I935" s="14">
        <f>SUMIFS(Lancamentos!$G:$G,Lancamentos!$C:$C,$A935,Lancamentos!$E:$E,$C935,Lancamentos!$B:$B,"SAIDA_DESCARTE")</f>
        <v/>
      </c>
      <c r="J935" s="14">
        <f>G935-H935-I935</f>
        <v/>
      </c>
      <c r="K935">
        <f>IF(A935="","",IF(J935&lt;=IFERROR(VLOOKUP(A935,Produtos!$A:$E,5,FALSE),0),"ABAIXO DO MINIMO","OK"))</f>
        <v/>
      </c>
    </row>
    <row r="936">
      <c r="B936">
        <f>IFERROR(VLOOKUP(A936,Produtos!A:B,2,FALSE),"")</f>
        <v/>
      </c>
      <c r="D936" s="10">
        <f>IFERROR(INDEX(Lotes!$E:$E,MATCH(1,(Lotes!$A:$A=A936)*(Lotes!$C:$C=C936),0)),"")</f>
        <v/>
      </c>
      <c r="E936" s="14">
        <f>IF(D936="","",D936-TODAY())</f>
        <v/>
      </c>
      <c r="F936">
        <f>IF(D936="","",IF(E936&lt;0,"VENCIDO",IF(E936&lt;=30,"VENCE EM &lt;= 30 DIAS",IF(E936&lt;=60,"ATENCAO (31-60 DIAS)","OK"))))</f>
        <v/>
      </c>
      <c r="G936" s="14">
        <f>SUMIFS(Lancamentos!$G:$G,Lancamentos!$C:$C,$A936,Lancamentos!$E:$E,$C936,Lancamentos!$B:$B,"ENTRADA")</f>
        <v/>
      </c>
      <c r="H936" s="14">
        <f>SUMIFS(Lancamentos!$G:$G,Lancamentos!$C:$C,$A936,Lancamentos!$E:$E,$C936,Lancamentos!$B:$B,"SAIDA_USO")</f>
        <v/>
      </c>
      <c r="I936" s="14">
        <f>SUMIFS(Lancamentos!$G:$G,Lancamentos!$C:$C,$A936,Lancamentos!$E:$E,$C936,Lancamentos!$B:$B,"SAIDA_DESCARTE")</f>
        <v/>
      </c>
      <c r="J936" s="14">
        <f>G936-H936-I936</f>
        <v/>
      </c>
      <c r="K936">
        <f>IF(A936="","",IF(J936&lt;=IFERROR(VLOOKUP(A936,Produtos!$A:$E,5,FALSE),0),"ABAIXO DO MINIMO","OK"))</f>
        <v/>
      </c>
    </row>
    <row r="937">
      <c r="B937">
        <f>IFERROR(VLOOKUP(A937,Produtos!A:B,2,FALSE),"")</f>
        <v/>
      </c>
      <c r="D937" s="10">
        <f>IFERROR(INDEX(Lotes!$E:$E,MATCH(1,(Lotes!$A:$A=A937)*(Lotes!$C:$C=C937),0)),"")</f>
        <v/>
      </c>
      <c r="E937" s="14">
        <f>IF(D937="","",D937-TODAY())</f>
        <v/>
      </c>
      <c r="F937">
        <f>IF(D937="","",IF(E937&lt;0,"VENCIDO",IF(E937&lt;=30,"VENCE EM &lt;= 30 DIAS",IF(E937&lt;=60,"ATENCAO (31-60 DIAS)","OK"))))</f>
        <v/>
      </c>
      <c r="G937" s="14">
        <f>SUMIFS(Lancamentos!$G:$G,Lancamentos!$C:$C,$A937,Lancamentos!$E:$E,$C937,Lancamentos!$B:$B,"ENTRADA")</f>
        <v/>
      </c>
      <c r="H937" s="14">
        <f>SUMIFS(Lancamentos!$G:$G,Lancamentos!$C:$C,$A937,Lancamentos!$E:$E,$C937,Lancamentos!$B:$B,"SAIDA_USO")</f>
        <v/>
      </c>
      <c r="I937" s="14">
        <f>SUMIFS(Lancamentos!$G:$G,Lancamentos!$C:$C,$A937,Lancamentos!$E:$E,$C937,Lancamentos!$B:$B,"SAIDA_DESCARTE")</f>
        <v/>
      </c>
      <c r="J937" s="14">
        <f>G937-H937-I937</f>
        <v/>
      </c>
      <c r="K937">
        <f>IF(A937="","",IF(J937&lt;=IFERROR(VLOOKUP(A937,Produtos!$A:$E,5,FALSE),0),"ABAIXO DO MINIMO","OK"))</f>
        <v/>
      </c>
    </row>
    <row r="938">
      <c r="B938">
        <f>IFERROR(VLOOKUP(A938,Produtos!A:B,2,FALSE),"")</f>
        <v/>
      </c>
      <c r="D938" s="10">
        <f>IFERROR(INDEX(Lotes!$E:$E,MATCH(1,(Lotes!$A:$A=A938)*(Lotes!$C:$C=C938),0)),"")</f>
        <v/>
      </c>
      <c r="E938" s="14">
        <f>IF(D938="","",D938-TODAY())</f>
        <v/>
      </c>
      <c r="F938">
        <f>IF(D938="","",IF(E938&lt;0,"VENCIDO",IF(E938&lt;=30,"VENCE EM &lt;= 30 DIAS",IF(E938&lt;=60,"ATENCAO (31-60 DIAS)","OK"))))</f>
        <v/>
      </c>
      <c r="G938" s="14">
        <f>SUMIFS(Lancamentos!$G:$G,Lancamentos!$C:$C,$A938,Lancamentos!$E:$E,$C938,Lancamentos!$B:$B,"ENTRADA")</f>
        <v/>
      </c>
      <c r="H938" s="14">
        <f>SUMIFS(Lancamentos!$G:$G,Lancamentos!$C:$C,$A938,Lancamentos!$E:$E,$C938,Lancamentos!$B:$B,"SAIDA_USO")</f>
        <v/>
      </c>
      <c r="I938" s="14">
        <f>SUMIFS(Lancamentos!$G:$G,Lancamentos!$C:$C,$A938,Lancamentos!$E:$E,$C938,Lancamentos!$B:$B,"SAIDA_DESCARTE")</f>
        <v/>
      </c>
      <c r="J938" s="14">
        <f>G938-H938-I938</f>
        <v/>
      </c>
      <c r="K938">
        <f>IF(A938="","",IF(J938&lt;=IFERROR(VLOOKUP(A938,Produtos!$A:$E,5,FALSE),0),"ABAIXO DO MINIMO","OK"))</f>
        <v/>
      </c>
    </row>
    <row r="939">
      <c r="B939">
        <f>IFERROR(VLOOKUP(A939,Produtos!A:B,2,FALSE),"")</f>
        <v/>
      </c>
      <c r="D939" s="10">
        <f>IFERROR(INDEX(Lotes!$E:$E,MATCH(1,(Lotes!$A:$A=A939)*(Lotes!$C:$C=C939),0)),"")</f>
        <v/>
      </c>
      <c r="E939" s="14">
        <f>IF(D939="","",D939-TODAY())</f>
        <v/>
      </c>
      <c r="F939">
        <f>IF(D939="","",IF(E939&lt;0,"VENCIDO",IF(E939&lt;=30,"VENCE EM &lt;= 30 DIAS",IF(E939&lt;=60,"ATENCAO (31-60 DIAS)","OK"))))</f>
        <v/>
      </c>
      <c r="G939" s="14">
        <f>SUMIFS(Lancamentos!$G:$G,Lancamentos!$C:$C,$A939,Lancamentos!$E:$E,$C939,Lancamentos!$B:$B,"ENTRADA")</f>
        <v/>
      </c>
      <c r="H939" s="14">
        <f>SUMIFS(Lancamentos!$G:$G,Lancamentos!$C:$C,$A939,Lancamentos!$E:$E,$C939,Lancamentos!$B:$B,"SAIDA_USO")</f>
        <v/>
      </c>
      <c r="I939" s="14">
        <f>SUMIFS(Lancamentos!$G:$G,Lancamentos!$C:$C,$A939,Lancamentos!$E:$E,$C939,Lancamentos!$B:$B,"SAIDA_DESCARTE")</f>
        <v/>
      </c>
      <c r="J939" s="14">
        <f>G939-H939-I939</f>
        <v/>
      </c>
      <c r="K939">
        <f>IF(A939="","",IF(J939&lt;=IFERROR(VLOOKUP(A939,Produtos!$A:$E,5,FALSE),0),"ABAIXO DO MINIMO","OK"))</f>
        <v/>
      </c>
    </row>
    <row r="940">
      <c r="B940">
        <f>IFERROR(VLOOKUP(A940,Produtos!A:B,2,FALSE),"")</f>
        <v/>
      </c>
      <c r="D940" s="10">
        <f>IFERROR(INDEX(Lotes!$E:$E,MATCH(1,(Lotes!$A:$A=A940)*(Lotes!$C:$C=C940),0)),"")</f>
        <v/>
      </c>
      <c r="E940" s="14">
        <f>IF(D940="","",D940-TODAY())</f>
        <v/>
      </c>
      <c r="F940">
        <f>IF(D940="","",IF(E940&lt;0,"VENCIDO",IF(E940&lt;=30,"VENCE EM &lt;= 30 DIAS",IF(E940&lt;=60,"ATENCAO (31-60 DIAS)","OK"))))</f>
        <v/>
      </c>
      <c r="G940" s="14">
        <f>SUMIFS(Lancamentos!$G:$G,Lancamentos!$C:$C,$A940,Lancamentos!$E:$E,$C940,Lancamentos!$B:$B,"ENTRADA")</f>
        <v/>
      </c>
      <c r="H940" s="14">
        <f>SUMIFS(Lancamentos!$G:$G,Lancamentos!$C:$C,$A940,Lancamentos!$E:$E,$C940,Lancamentos!$B:$B,"SAIDA_USO")</f>
        <v/>
      </c>
      <c r="I940" s="14">
        <f>SUMIFS(Lancamentos!$G:$G,Lancamentos!$C:$C,$A940,Lancamentos!$E:$E,$C940,Lancamentos!$B:$B,"SAIDA_DESCARTE")</f>
        <v/>
      </c>
      <c r="J940" s="14">
        <f>G940-H940-I940</f>
        <v/>
      </c>
      <c r="K940">
        <f>IF(A940="","",IF(J940&lt;=IFERROR(VLOOKUP(A940,Produtos!$A:$E,5,FALSE),0),"ABAIXO DO MINIMO","OK"))</f>
        <v/>
      </c>
    </row>
    <row r="941">
      <c r="B941">
        <f>IFERROR(VLOOKUP(A941,Produtos!A:B,2,FALSE),"")</f>
        <v/>
      </c>
      <c r="D941" s="10">
        <f>IFERROR(INDEX(Lotes!$E:$E,MATCH(1,(Lotes!$A:$A=A941)*(Lotes!$C:$C=C941),0)),"")</f>
        <v/>
      </c>
      <c r="E941" s="14">
        <f>IF(D941="","",D941-TODAY())</f>
        <v/>
      </c>
      <c r="F941">
        <f>IF(D941="","",IF(E941&lt;0,"VENCIDO",IF(E941&lt;=30,"VENCE EM &lt;= 30 DIAS",IF(E941&lt;=60,"ATENCAO (31-60 DIAS)","OK"))))</f>
        <v/>
      </c>
      <c r="G941" s="14">
        <f>SUMIFS(Lancamentos!$G:$G,Lancamentos!$C:$C,$A941,Lancamentos!$E:$E,$C941,Lancamentos!$B:$B,"ENTRADA")</f>
        <v/>
      </c>
      <c r="H941" s="14">
        <f>SUMIFS(Lancamentos!$G:$G,Lancamentos!$C:$C,$A941,Lancamentos!$E:$E,$C941,Lancamentos!$B:$B,"SAIDA_USO")</f>
        <v/>
      </c>
      <c r="I941" s="14">
        <f>SUMIFS(Lancamentos!$G:$G,Lancamentos!$C:$C,$A941,Lancamentos!$E:$E,$C941,Lancamentos!$B:$B,"SAIDA_DESCARTE")</f>
        <v/>
      </c>
      <c r="J941" s="14">
        <f>G941-H941-I941</f>
        <v/>
      </c>
      <c r="K941">
        <f>IF(A941="","",IF(J941&lt;=IFERROR(VLOOKUP(A941,Produtos!$A:$E,5,FALSE),0),"ABAIXO DO MINIMO","OK"))</f>
        <v/>
      </c>
    </row>
    <row r="942">
      <c r="B942">
        <f>IFERROR(VLOOKUP(A942,Produtos!A:B,2,FALSE),"")</f>
        <v/>
      </c>
      <c r="D942" s="10">
        <f>IFERROR(INDEX(Lotes!$E:$E,MATCH(1,(Lotes!$A:$A=A942)*(Lotes!$C:$C=C942),0)),"")</f>
        <v/>
      </c>
      <c r="E942" s="14">
        <f>IF(D942="","",D942-TODAY())</f>
        <v/>
      </c>
      <c r="F942">
        <f>IF(D942="","",IF(E942&lt;0,"VENCIDO",IF(E942&lt;=30,"VENCE EM &lt;= 30 DIAS",IF(E942&lt;=60,"ATENCAO (31-60 DIAS)","OK"))))</f>
        <v/>
      </c>
      <c r="G942" s="14">
        <f>SUMIFS(Lancamentos!$G:$G,Lancamentos!$C:$C,$A942,Lancamentos!$E:$E,$C942,Lancamentos!$B:$B,"ENTRADA")</f>
        <v/>
      </c>
      <c r="H942" s="14">
        <f>SUMIFS(Lancamentos!$G:$G,Lancamentos!$C:$C,$A942,Lancamentos!$E:$E,$C942,Lancamentos!$B:$B,"SAIDA_USO")</f>
        <v/>
      </c>
      <c r="I942" s="14">
        <f>SUMIFS(Lancamentos!$G:$G,Lancamentos!$C:$C,$A942,Lancamentos!$E:$E,$C942,Lancamentos!$B:$B,"SAIDA_DESCARTE")</f>
        <v/>
      </c>
      <c r="J942" s="14">
        <f>G942-H942-I942</f>
        <v/>
      </c>
      <c r="K942">
        <f>IF(A942="","",IF(J942&lt;=IFERROR(VLOOKUP(A942,Produtos!$A:$E,5,FALSE),0),"ABAIXO DO MINIMO","OK"))</f>
        <v/>
      </c>
    </row>
    <row r="943">
      <c r="B943">
        <f>IFERROR(VLOOKUP(A943,Produtos!A:B,2,FALSE),"")</f>
        <v/>
      </c>
      <c r="D943" s="10">
        <f>IFERROR(INDEX(Lotes!$E:$E,MATCH(1,(Lotes!$A:$A=A943)*(Lotes!$C:$C=C943),0)),"")</f>
        <v/>
      </c>
      <c r="E943" s="14">
        <f>IF(D943="","",D943-TODAY())</f>
        <v/>
      </c>
      <c r="F943">
        <f>IF(D943="","",IF(E943&lt;0,"VENCIDO",IF(E943&lt;=30,"VENCE EM &lt;= 30 DIAS",IF(E943&lt;=60,"ATENCAO (31-60 DIAS)","OK"))))</f>
        <v/>
      </c>
      <c r="G943" s="14">
        <f>SUMIFS(Lancamentos!$G:$G,Lancamentos!$C:$C,$A943,Lancamentos!$E:$E,$C943,Lancamentos!$B:$B,"ENTRADA")</f>
        <v/>
      </c>
      <c r="H943" s="14">
        <f>SUMIFS(Lancamentos!$G:$G,Lancamentos!$C:$C,$A943,Lancamentos!$E:$E,$C943,Lancamentos!$B:$B,"SAIDA_USO")</f>
        <v/>
      </c>
      <c r="I943" s="14">
        <f>SUMIFS(Lancamentos!$G:$G,Lancamentos!$C:$C,$A943,Lancamentos!$E:$E,$C943,Lancamentos!$B:$B,"SAIDA_DESCARTE")</f>
        <v/>
      </c>
      <c r="J943" s="14">
        <f>G943-H943-I943</f>
        <v/>
      </c>
      <c r="K943">
        <f>IF(A943="","",IF(J943&lt;=IFERROR(VLOOKUP(A943,Produtos!$A:$E,5,FALSE),0),"ABAIXO DO MINIMO","OK"))</f>
        <v/>
      </c>
    </row>
    <row r="944">
      <c r="B944">
        <f>IFERROR(VLOOKUP(A944,Produtos!A:B,2,FALSE),"")</f>
        <v/>
      </c>
      <c r="D944" s="10">
        <f>IFERROR(INDEX(Lotes!$E:$E,MATCH(1,(Lotes!$A:$A=A944)*(Lotes!$C:$C=C944),0)),"")</f>
        <v/>
      </c>
      <c r="E944" s="14">
        <f>IF(D944="","",D944-TODAY())</f>
        <v/>
      </c>
      <c r="F944">
        <f>IF(D944="","",IF(E944&lt;0,"VENCIDO",IF(E944&lt;=30,"VENCE EM &lt;= 30 DIAS",IF(E944&lt;=60,"ATENCAO (31-60 DIAS)","OK"))))</f>
        <v/>
      </c>
      <c r="G944" s="14">
        <f>SUMIFS(Lancamentos!$G:$G,Lancamentos!$C:$C,$A944,Lancamentos!$E:$E,$C944,Lancamentos!$B:$B,"ENTRADA")</f>
        <v/>
      </c>
      <c r="H944" s="14">
        <f>SUMIFS(Lancamentos!$G:$G,Lancamentos!$C:$C,$A944,Lancamentos!$E:$E,$C944,Lancamentos!$B:$B,"SAIDA_USO")</f>
        <v/>
      </c>
      <c r="I944" s="14">
        <f>SUMIFS(Lancamentos!$G:$G,Lancamentos!$C:$C,$A944,Lancamentos!$E:$E,$C944,Lancamentos!$B:$B,"SAIDA_DESCARTE")</f>
        <v/>
      </c>
      <c r="J944" s="14">
        <f>G944-H944-I944</f>
        <v/>
      </c>
      <c r="K944">
        <f>IF(A944="","",IF(J944&lt;=IFERROR(VLOOKUP(A944,Produtos!$A:$E,5,FALSE),0),"ABAIXO DO MINIMO","OK"))</f>
        <v/>
      </c>
    </row>
    <row r="945">
      <c r="B945">
        <f>IFERROR(VLOOKUP(A945,Produtos!A:B,2,FALSE),"")</f>
        <v/>
      </c>
      <c r="D945" s="10">
        <f>IFERROR(INDEX(Lotes!$E:$E,MATCH(1,(Lotes!$A:$A=A945)*(Lotes!$C:$C=C945),0)),"")</f>
        <v/>
      </c>
      <c r="E945" s="14">
        <f>IF(D945="","",D945-TODAY())</f>
        <v/>
      </c>
      <c r="F945">
        <f>IF(D945="","",IF(E945&lt;0,"VENCIDO",IF(E945&lt;=30,"VENCE EM &lt;= 30 DIAS",IF(E945&lt;=60,"ATENCAO (31-60 DIAS)","OK"))))</f>
        <v/>
      </c>
      <c r="G945" s="14">
        <f>SUMIFS(Lancamentos!$G:$G,Lancamentos!$C:$C,$A945,Lancamentos!$E:$E,$C945,Lancamentos!$B:$B,"ENTRADA")</f>
        <v/>
      </c>
      <c r="H945" s="14">
        <f>SUMIFS(Lancamentos!$G:$G,Lancamentos!$C:$C,$A945,Lancamentos!$E:$E,$C945,Lancamentos!$B:$B,"SAIDA_USO")</f>
        <v/>
      </c>
      <c r="I945" s="14">
        <f>SUMIFS(Lancamentos!$G:$G,Lancamentos!$C:$C,$A945,Lancamentos!$E:$E,$C945,Lancamentos!$B:$B,"SAIDA_DESCARTE")</f>
        <v/>
      </c>
      <c r="J945" s="14">
        <f>G945-H945-I945</f>
        <v/>
      </c>
      <c r="K945">
        <f>IF(A945="","",IF(J945&lt;=IFERROR(VLOOKUP(A945,Produtos!$A:$E,5,FALSE),0),"ABAIXO DO MINIMO","OK"))</f>
        <v/>
      </c>
    </row>
    <row r="946">
      <c r="B946">
        <f>IFERROR(VLOOKUP(A946,Produtos!A:B,2,FALSE),"")</f>
        <v/>
      </c>
      <c r="D946" s="10">
        <f>IFERROR(INDEX(Lotes!$E:$E,MATCH(1,(Lotes!$A:$A=A946)*(Lotes!$C:$C=C946),0)),"")</f>
        <v/>
      </c>
      <c r="E946" s="14">
        <f>IF(D946="","",D946-TODAY())</f>
        <v/>
      </c>
      <c r="F946">
        <f>IF(D946="","",IF(E946&lt;0,"VENCIDO",IF(E946&lt;=30,"VENCE EM &lt;= 30 DIAS",IF(E946&lt;=60,"ATENCAO (31-60 DIAS)","OK"))))</f>
        <v/>
      </c>
      <c r="G946" s="14">
        <f>SUMIFS(Lancamentos!$G:$G,Lancamentos!$C:$C,$A946,Lancamentos!$E:$E,$C946,Lancamentos!$B:$B,"ENTRADA")</f>
        <v/>
      </c>
      <c r="H946" s="14">
        <f>SUMIFS(Lancamentos!$G:$G,Lancamentos!$C:$C,$A946,Lancamentos!$E:$E,$C946,Lancamentos!$B:$B,"SAIDA_USO")</f>
        <v/>
      </c>
      <c r="I946" s="14">
        <f>SUMIFS(Lancamentos!$G:$G,Lancamentos!$C:$C,$A946,Lancamentos!$E:$E,$C946,Lancamentos!$B:$B,"SAIDA_DESCARTE")</f>
        <v/>
      </c>
      <c r="J946" s="14">
        <f>G946-H946-I946</f>
        <v/>
      </c>
      <c r="K946">
        <f>IF(A946="","",IF(J946&lt;=IFERROR(VLOOKUP(A946,Produtos!$A:$E,5,FALSE),0),"ABAIXO DO MINIMO","OK"))</f>
        <v/>
      </c>
    </row>
    <row r="947">
      <c r="B947">
        <f>IFERROR(VLOOKUP(A947,Produtos!A:B,2,FALSE),"")</f>
        <v/>
      </c>
      <c r="D947" s="10">
        <f>IFERROR(INDEX(Lotes!$E:$E,MATCH(1,(Lotes!$A:$A=A947)*(Lotes!$C:$C=C947),0)),"")</f>
        <v/>
      </c>
      <c r="E947" s="14">
        <f>IF(D947="","",D947-TODAY())</f>
        <v/>
      </c>
      <c r="F947">
        <f>IF(D947="","",IF(E947&lt;0,"VENCIDO",IF(E947&lt;=30,"VENCE EM &lt;= 30 DIAS",IF(E947&lt;=60,"ATENCAO (31-60 DIAS)","OK"))))</f>
        <v/>
      </c>
      <c r="G947" s="14">
        <f>SUMIFS(Lancamentos!$G:$G,Lancamentos!$C:$C,$A947,Lancamentos!$E:$E,$C947,Lancamentos!$B:$B,"ENTRADA")</f>
        <v/>
      </c>
      <c r="H947" s="14">
        <f>SUMIFS(Lancamentos!$G:$G,Lancamentos!$C:$C,$A947,Lancamentos!$E:$E,$C947,Lancamentos!$B:$B,"SAIDA_USO")</f>
        <v/>
      </c>
      <c r="I947" s="14">
        <f>SUMIFS(Lancamentos!$G:$G,Lancamentos!$C:$C,$A947,Lancamentos!$E:$E,$C947,Lancamentos!$B:$B,"SAIDA_DESCARTE")</f>
        <v/>
      </c>
      <c r="J947" s="14">
        <f>G947-H947-I947</f>
        <v/>
      </c>
      <c r="K947">
        <f>IF(A947="","",IF(J947&lt;=IFERROR(VLOOKUP(A947,Produtos!$A:$E,5,FALSE),0),"ABAIXO DO MINIMO","OK"))</f>
        <v/>
      </c>
    </row>
    <row r="948">
      <c r="B948">
        <f>IFERROR(VLOOKUP(A948,Produtos!A:B,2,FALSE),"")</f>
        <v/>
      </c>
      <c r="D948" s="10">
        <f>IFERROR(INDEX(Lotes!$E:$E,MATCH(1,(Lotes!$A:$A=A948)*(Lotes!$C:$C=C948),0)),"")</f>
        <v/>
      </c>
      <c r="E948" s="14">
        <f>IF(D948="","",D948-TODAY())</f>
        <v/>
      </c>
      <c r="F948">
        <f>IF(D948="","",IF(E948&lt;0,"VENCIDO",IF(E948&lt;=30,"VENCE EM &lt;= 30 DIAS",IF(E948&lt;=60,"ATENCAO (31-60 DIAS)","OK"))))</f>
        <v/>
      </c>
      <c r="G948" s="14">
        <f>SUMIFS(Lancamentos!$G:$G,Lancamentos!$C:$C,$A948,Lancamentos!$E:$E,$C948,Lancamentos!$B:$B,"ENTRADA")</f>
        <v/>
      </c>
      <c r="H948" s="14">
        <f>SUMIFS(Lancamentos!$G:$G,Lancamentos!$C:$C,$A948,Lancamentos!$E:$E,$C948,Lancamentos!$B:$B,"SAIDA_USO")</f>
        <v/>
      </c>
      <c r="I948" s="14">
        <f>SUMIFS(Lancamentos!$G:$G,Lancamentos!$C:$C,$A948,Lancamentos!$E:$E,$C948,Lancamentos!$B:$B,"SAIDA_DESCARTE")</f>
        <v/>
      </c>
      <c r="J948" s="14">
        <f>G948-H948-I948</f>
        <v/>
      </c>
      <c r="K948">
        <f>IF(A948="","",IF(J948&lt;=IFERROR(VLOOKUP(A948,Produtos!$A:$E,5,FALSE),0),"ABAIXO DO MINIMO","OK"))</f>
        <v/>
      </c>
    </row>
    <row r="949">
      <c r="B949">
        <f>IFERROR(VLOOKUP(A949,Produtos!A:B,2,FALSE),"")</f>
        <v/>
      </c>
      <c r="D949" s="10">
        <f>IFERROR(INDEX(Lotes!$E:$E,MATCH(1,(Lotes!$A:$A=A949)*(Lotes!$C:$C=C949),0)),"")</f>
        <v/>
      </c>
      <c r="E949" s="14">
        <f>IF(D949="","",D949-TODAY())</f>
        <v/>
      </c>
      <c r="F949">
        <f>IF(D949="","",IF(E949&lt;0,"VENCIDO",IF(E949&lt;=30,"VENCE EM &lt;= 30 DIAS",IF(E949&lt;=60,"ATENCAO (31-60 DIAS)","OK"))))</f>
        <v/>
      </c>
      <c r="G949" s="14">
        <f>SUMIFS(Lancamentos!$G:$G,Lancamentos!$C:$C,$A949,Lancamentos!$E:$E,$C949,Lancamentos!$B:$B,"ENTRADA")</f>
        <v/>
      </c>
      <c r="H949" s="14">
        <f>SUMIFS(Lancamentos!$G:$G,Lancamentos!$C:$C,$A949,Lancamentos!$E:$E,$C949,Lancamentos!$B:$B,"SAIDA_USO")</f>
        <v/>
      </c>
      <c r="I949" s="14">
        <f>SUMIFS(Lancamentos!$G:$G,Lancamentos!$C:$C,$A949,Lancamentos!$E:$E,$C949,Lancamentos!$B:$B,"SAIDA_DESCARTE")</f>
        <v/>
      </c>
      <c r="J949" s="14">
        <f>G949-H949-I949</f>
        <v/>
      </c>
      <c r="K949">
        <f>IF(A949="","",IF(J949&lt;=IFERROR(VLOOKUP(A949,Produtos!$A:$E,5,FALSE),0),"ABAIXO DO MINIMO","OK"))</f>
        <v/>
      </c>
    </row>
    <row r="950">
      <c r="B950">
        <f>IFERROR(VLOOKUP(A950,Produtos!A:B,2,FALSE),"")</f>
        <v/>
      </c>
      <c r="D950" s="10">
        <f>IFERROR(INDEX(Lotes!$E:$E,MATCH(1,(Lotes!$A:$A=A950)*(Lotes!$C:$C=C950),0)),"")</f>
        <v/>
      </c>
      <c r="E950" s="14">
        <f>IF(D950="","",D950-TODAY())</f>
        <v/>
      </c>
      <c r="F950">
        <f>IF(D950="","",IF(E950&lt;0,"VENCIDO",IF(E950&lt;=30,"VENCE EM &lt;= 30 DIAS",IF(E950&lt;=60,"ATENCAO (31-60 DIAS)","OK"))))</f>
        <v/>
      </c>
      <c r="G950" s="14">
        <f>SUMIFS(Lancamentos!$G:$G,Lancamentos!$C:$C,$A950,Lancamentos!$E:$E,$C950,Lancamentos!$B:$B,"ENTRADA")</f>
        <v/>
      </c>
      <c r="H950" s="14">
        <f>SUMIFS(Lancamentos!$G:$G,Lancamentos!$C:$C,$A950,Lancamentos!$E:$E,$C950,Lancamentos!$B:$B,"SAIDA_USO")</f>
        <v/>
      </c>
      <c r="I950" s="14">
        <f>SUMIFS(Lancamentos!$G:$G,Lancamentos!$C:$C,$A950,Lancamentos!$E:$E,$C950,Lancamentos!$B:$B,"SAIDA_DESCARTE")</f>
        <v/>
      </c>
      <c r="J950" s="14">
        <f>G950-H950-I950</f>
        <v/>
      </c>
      <c r="K950">
        <f>IF(A950="","",IF(J950&lt;=IFERROR(VLOOKUP(A950,Produtos!$A:$E,5,FALSE),0),"ABAIXO DO MINIMO","OK"))</f>
        <v/>
      </c>
    </row>
    <row r="951">
      <c r="B951">
        <f>IFERROR(VLOOKUP(A951,Produtos!A:B,2,FALSE),"")</f>
        <v/>
      </c>
      <c r="D951" s="10">
        <f>IFERROR(INDEX(Lotes!$E:$E,MATCH(1,(Lotes!$A:$A=A951)*(Lotes!$C:$C=C951),0)),"")</f>
        <v/>
      </c>
      <c r="E951" s="14">
        <f>IF(D951="","",D951-TODAY())</f>
        <v/>
      </c>
      <c r="F951">
        <f>IF(D951="","",IF(E951&lt;0,"VENCIDO",IF(E951&lt;=30,"VENCE EM &lt;= 30 DIAS",IF(E951&lt;=60,"ATENCAO (31-60 DIAS)","OK"))))</f>
        <v/>
      </c>
      <c r="G951" s="14">
        <f>SUMIFS(Lancamentos!$G:$G,Lancamentos!$C:$C,$A951,Lancamentos!$E:$E,$C951,Lancamentos!$B:$B,"ENTRADA")</f>
        <v/>
      </c>
      <c r="H951" s="14">
        <f>SUMIFS(Lancamentos!$G:$G,Lancamentos!$C:$C,$A951,Lancamentos!$E:$E,$C951,Lancamentos!$B:$B,"SAIDA_USO")</f>
        <v/>
      </c>
      <c r="I951" s="14">
        <f>SUMIFS(Lancamentos!$G:$G,Lancamentos!$C:$C,$A951,Lancamentos!$E:$E,$C951,Lancamentos!$B:$B,"SAIDA_DESCARTE")</f>
        <v/>
      </c>
      <c r="J951" s="14">
        <f>G951-H951-I951</f>
        <v/>
      </c>
      <c r="K951">
        <f>IF(A951="","",IF(J951&lt;=IFERROR(VLOOKUP(A951,Produtos!$A:$E,5,FALSE),0),"ABAIXO DO MINIMO","OK"))</f>
        <v/>
      </c>
    </row>
    <row r="952">
      <c r="B952">
        <f>IFERROR(VLOOKUP(A952,Produtos!A:B,2,FALSE),"")</f>
        <v/>
      </c>
      <c r="D952" s="10">
        <f>IFERROR(INDEX(Lotes!$E:$E,MATCH(1,(Lotes!$A:$A=A952)*(Lotes!$C:$C=C952),0)),"")</f>
        <v/>
      </c>
      <c r="E952" s="14">
        <f>IF(D952="","",D952-TODAY())</f>
        <v/>
      </c>
      <c r="F952">
        <f>IF(D952="","",IF(E952&lt;0,"VENCIDO",IF(E952&lt;=30,"VENCE EM &lt;= 30 DIAS",IF(E952&lt;=60,"ATENCAO (31-60 DIAS)","OK"))))</f>
        <v/>
      </c>
      <c r="G952" s="14">
        <f>SUMIFS(Lancamentos!$G:$G,Lancamentos!$C:$C,$A952,Lancamentos!$E:$E,$C952,Lancamentos!$B:$B,"ENTRADA")</f>
        <v/>
      </c>
      <c r="H952" s="14">
        <f>SUMIFS(Lancamentos!$G:$G,Lancamentos!$C:$C,$A952,Lancamentos!$E:$E,$C952,Lancamentos!$B:$B,"SAIDA_USO")</f>
        <v/>
      </c>
      <c r="I952" s="14">
        <f>SUMIFS(Lancamentos!$G:$G,Lancamentos!$C:$C,$A952,Lancamentos!$E:$E,$C952,Lancamentos!$B:$B,"SAIDA_DESCARTE")</f>
        <v/>
      </c>
      <c r="J952" s="14">
        <f>G952-H952-I952</f>
        <v/>
      </c>
      <c r="K952">
        <f>IF(A952="","",IF(J952&lt;=IFERROR(VLOOKUP(A952,Produtos!$A:$E,5,FALSE),0),"ABAIXO DO MINIMO","OK"))</f>
        <v/>
      </c>
    </row>
    <row r="953">
      <c r="B953">
        <f>IFERROR(VLOOKUP(A953,Produtos!A:B,2,FALSE),"")</f>
        <v/>
      </c>
      <c r="D953" s="10">
        <f>IFERROR(INDEX(Lotes!$E:$E,MATCH(1,(Lotes!$A:$A=A953)*(Lotes!$C:$C=C953),0)),"")</f>
        <v/>
      </c>
      <c r="E953" s="14">
        <f>IF(D953="","",D953-TODAY())</f>
        <v/>
      </c>
      <c r="F953">
        <f>IF(D953="","",IF(E953&lt;0,"VENCIDO",IF(E953&lt;=30,"VENCE EM &lt;= 30 DIAS",IF(E953&lt;=60,"ATENCAO (31-60 DIAS)","OK"))))</f>
        <v/>
      </c>
      <c r="G953" s="14">
        <f>SUMIFS(Lancamentos!$G:$G,Lancamentos!$C:$C,$A953,Lancamentos!$E:$E,$C953,Lancamentos!$B:$B,"ENTRADA")</f>
        <v/>
      </c>
      <c r="H953" s="14">
        <f>SUMIFS(Lancamentos!$G:$G,Lancamentos!$C:$C,$A953,Lancamentos!$E:$E,$C953,Lancamentos!$B:$B,"SAIDA_USO")</f>
        <v/>
      </c>
      <c r="I953" s="14">
        <f>SUMIFS(Lancamentos!$G:$G,Lancamentos!$C:$C,$A953,Lancamentos!$E:$E,$C953,Lancamentos!$B:$B,"SAIDA_DESCARTE")</f>
        <v/>
      </c>
      <c r="J953" s="14">
        <f>G953-H953-I953</f>
        <v/>
      </c>
      <c r="K953">
        <f>IF(A953="","",IF(J953&lt;=IFERROR(VLOOKUP(A953,Produtos!$A:$E,5,FALSE),0),"ABAIXO DO MINIMO","OK"))</f>
        <v/>
      </c>
    </row>
    <row r="954">
      <c r="B954">
        <f>IFERROR(VLOOKUP(A954,Produtos!A:B,2,FALSE),"")</f>
        <v/>
      </c>
      <c r="D954" s="10">
        <f>IFERROR(INDEX(Lotes!$E:$E,MATCH(1,(Lotes!$A:$A=A954)*(Lotes!$C:$C=C954),0)),"")</f>
        <v/>
      </c>
      <c r="E954" s="14">
        <f>IF(D954="","",D954-TODAY())</f>
        <v/>
      </c>
      <c r="F954">
        <f>IF(D954="","",IF(E954&lt;0,"VENCIDO",IF(E954&lt;=30,"VENCE EM &lt;= 30 DIAS",IF(E954&lt;=60,"ATENCAO (31-60 DIAS)","OK"))))</f>
        <v/>
      </c>
      <c r="G954" s="14">
        <f>SUMIFS(Lancamentos!$G:$G,Lancamentos!$C:$C,$A954,Lancamentos!$E:$E,$C954,Lancamentos!$B:$B,"ENTRADA")</f>
        <v/>
      </c>
      <c r="H954" s="14">
        <f>SUMIFS(Lancamentos!$G:$G,Lancamentos!$C:$C,$A954,Lancamentos!$E:$E,$C954,Lancamentos!$B:$B,"SAIDA_USO")</f>
        <v/>
      </c>
      <c r="I954" s="14">
        <f>SUMIFS(Lancamentos!$G:$G,Lancamentos!$C:$C,$A954,Lancamentos!$E:$E,$C954,Lancamentos!$B:$B,"SAIDA_DESCARTE")</f>
        <v/>
      </c>
      <c r="J954" s="14">
        <f>G954-H954-I954</f>
        <v/>
      </c>
      <c r="K954">
        <f>IF(A954="","",IF(J954&lt;=IFERROR(VLOOKUP(A954,Produtos!$A:$E,5,FALSE),0),"ABAIXO DO MINIMO","OK"))</f>
        <v/>
      </c>
    </row>
    <row r="955">
      <c r="B955">
        <f>IFERROR(VLOOKUP(A955,Produtos!A:B,2,FALSE),"")</f>
        <v/>
      </c>
      <c r="D955" s="10">
        <f>IFERROR(INDEX(Lotes!$E:$E,MATCH(1,(Lotes!$A:$A=A955)*(Lotes!$C:$C=C955),0)),"")</f>
        <v/>
      </c>
      <c r="E955" s="14">
        <f>IF(D955="","",D955-TODAY())</f>
        <v/>
      </c>
      <c r="F955">
        <f>IF(D955="","",IF(E955&lt;0,"VENCIDO",IF(E955&lt;=30,"VENCE EM &lt;= 30 DIAS",IF(E955&lt;=60,"ATENCAO (31-60 DIAS)","OK"))))</f>
        <v/>
      </c>
      <c r="G955" s="14">
        <f>SUMIFS(Lancamentos!$G:$G,Lancamentos!$C:$C,$A955,Lancamentos!$E:$E,$C955,Lancamentos!$B:$B,"ENTRADA")</f>
        <v/>
      </c>
      <c r="H955" s="14">
        <f>SUMIFS(Lancamentos!$G:$G,Lancamentos!$C:$C,$A955,Lancamentos!$E:$E,$C955,Lancamentos!$B:$B,"SAIDA_USO")</f>
        <v/>
      </c>
      <c r="I955" s="14">
        <f>SUMIFS(Lancamentos!$G:$G,Lancamentos!$C:$C,$A955,Lancamentos!$E:$E,$C955,Lancamentos!$B:$B,"SAIDA_DESCARTE")</f>
        <v/>
      </c>
      <c r="J955" s="14">
        <f>G955-H955-I955</f>
        <v/>
      </c>
      <c r="K955">
        <f>IF(A955="","",IF(J955&lt;=IFERROR(VLOOKUP(A955,Produtos!$A:$E,5,FALSE),0),"ABAIXO DO MINIMO","OK"))</f>
        <v/>
      </c>
    </row>
    <row r="956">
      <c r="B956">
        <f>IFERROR(VLOOKUP(A956,Produtos!A:B,2,FALSE),"")</f>
        <v/>
      </c>
      <c r="D956" s="10">
        <f>IFERROR(INDEX(Lotes!$E:$E,MATCH(1,(Lotes!$A:$A=A956)*(Lotes!$C:$C=C956),0)),"")</f>
        <v/>
      </c>
      <c r="E956" s="14">
        <f>IF(D956="","",D956-TODAY())</f>
        <v/>
      </c>
      <c r="F956">
        <f>IF(D956="","",IF(E956&lt;0,"VENCIDO",IF(E956&lt;=30,"VENCE EM &lt;= 30 DIAS",IF(E956&lt;=60,"ATENCAO (31-60 DIAS)","OK"))))</f>
        <v/>
      </c>
      <c r="G956" s="14">
        <f>SUMIFS(Lancamentos!$G:$G,Lancamentos!$C:$C,$A956,Lancamentos!$E:$E,$C956,Lancamentos!$B:$B,"ENTRADA")</f>
        <v/>
      </c>
      <c r="H956" s="14">
        <f>SUMIFS(Lancamentos!$G:$G,Lancamentos!$C:$C,$A956,Lancamentos!$E:$E,$C956,Lancamentos!$B:$B,"SAIDA_USO")</f>
        <v/>
      </c>
      <c r="I956" s="14">
        <f>SUMIFS(Lancamentos!$G:$G,Lancamentos!$C:$C,$A956,Lancamentos!$E:$E,$C956,Lancamentos!$B:$B,"SAIDA_DESCARTE")</f>
        <v/>
      </c>
      <c r="J956" s="14">
        <f>G956-H956-I956</f>
        <v/>
      </c>
      <c r="K956">
        <f>IF(A956="","",IF(J956&lt;=IFERROR(VLOOKUP(A956,Produtos!$A:$E,5,FALSE),0),"ABAIXO DO MINIMO","OK"))</f>
        <v/>
      </c>
    </row>
    <row r="957">
      <c r="B957">
        <f>IFERROR(VLOOKUP(A957,Produtos!A:B,2,FALSE),"")</f>
        <v/>
      </c>
      <c r="D957" s="10">
        <f>IFERROR(INDEX(Lotes!$E:$E,MATCH(1,(Lotes!$A:$A=A957)*(Lotes!$C:$C=C957),0)),"")</f>
        <v/>
      </c>
      <c r="E957" s="14">
        <f>IF(D957="","",D957-TODAY())</f>
        <v/>
      </c>
      <c r="F957">
        <f>IF(D957="","",IF(E957&lt;0,"VENCIDO",IF(E957&lt;=30,"VENCE EM &lt;= 30 DIAS",IF(E957&lt;=60,"ATENCAO (31-60 DIAS)","OK"))))</f>
        <v/>
      </c>
      <c r="G957" s="14">
        <f>SUMIFS(Lancamentos!$G:$G,Lancamentos!$C:$C,$A957,Lancamentos!$E:$E,$C957,Lancamentos!$B:$B,"ENTRADA")</f>
        <v/>
      </c>
      <c r="H957" s="14">
        <f>SUMIFS(Lancamentos!$G:$G,Lancamentos!$C:$C,$A957,Lancamentos!$E:$E,$C957,Lancamentos!$B:$B,"SAIDA_USO")</f>
        <v/>
      </c>
      <c r="I957" s="14">
        <f>SUMIFS(Lancamentos!$G:$G,Lancamentos!$C:$C,$A957,Lancamentos!$E:$E,$C957,Lancamentos!$B:$B,"SAIDA_DESCARTE")</f>
        <v/>
      </c>
      <c r="J957" s="14">
        <f>G957-H957-I957</f>
        <v/>
      </c>
      <c r="K957">
        <f>IF(A957="","",IF(J957&lt;=IFERROR(VLOOKUP(A957,Produtos!$A:$E,5,FALSE),0),"ABAIXO DO MINIMO","OK"))</f>
        <v/>
      </c>
    </row>
    <row r="958">
      <c r="B958">
        <f>IFERROR(VLOOKUP(A958,Produtos!A:B,2,FALSE),"")</f>
        <v/>
      </c>
      <c r="D958" s="10">
        <f>IFERROR(INDEX(Lotes!$E:$E,MATCH(1,(Lotes!$A:$A=A958)*(Lotes!$C:$C=C958),0)),"")</f>
        <v/>
      </c>
      <c r="E958" s="14">
        <f>IF(D958="","",D958-TODAY())</f>
        <v/>
      </c>
      <c r="F958">
        <f>IF(D958="","",IF(E958&lt;0,"VENCIDO",IF(E958&lt;=30,"VENCE EM &lt;= 30 DIAS",IF(E958&lt;=60,"ATENCAO (31-60 DIAS)","OK"))))</f>
        <v/>
      </c>
      <c r="G958" s="14">
        <f>SUMIFS(Lancamentos!$G:$G,Lancamentos!$C:$C,$A958,Lancamentos!$E:$E,$C958,Lancamentos!$B:$B,"ENTRADA")</f>
        <v/>
      </c>
      <c r="H958" s="14">
        <f>SUMIFS(Lancamentos!$G:$G,Lancamentos!$C:$C,$A958,Lancamentos!$E:$E,$C958,Lancamentos!$B:$B,"SAIDA_USO")</f>
        <v/>
      </c>
      <c r="I958" s="14">
        <f>SUMIFS(Lancamentos!$G:$G,Lancamentos!$C:$C,$A958,Lancamentos!$E:$E,$C958,Lancamentos!$B:$B,"SAIDA_DESCARTE")</f>
        <v/>
      </c>
      <c r="J958" s="14">
        <f>G958-H958-I958</f>
        <v/>
      </c>
      <c r="K958">
        <f>IF(A958="","",IF(J958&lt;=IFERROR(VLOOKUP(A958,Produtos!$A:$E,5,FALSE),0),"ABAIXO DO MINIMO","OK"))</f>
        <v/>
      </c>
    </row>
    <row r="959">
      <c r="B959">
        <f>IFERROR(VLOOKUP(A959,Produtos!A:B,2,FALSE),"")</f>
        <v/>
      </c>
      <c r="D959" s="10">
        <f>IFERROR(INDEX(Lotes!$E:$E,MATCH(1,(Lotes!$A:$A=A959)*(Lotes!$C:$C=C959),0)),"")</f>
        <v/>
      </c>
      <c r="E959" s="14">
        <f>IF(D959="","",D959-TODAY())</f>
        <v/>
      </c>
      <c r="F959">
        <f>IF(D959="","",IF(E959&lt;0,"VENCIDO",IF(E959&lt;=30,"VENCE EM &lt;= 30 DIAS",IF(E959&lt;=60,"ATENCAO (31-60 DIAS)","OK"))))</f>
        <v/>
      </c>
      <c r="G959" s="14">
        <f>SUMIFS(Lancamentos!$G:$G,Lancamentos!$C:$C,$A959,Lancamentos!$E:$E,$C959,Lancamentos!$B:$B,"ENTRADA")</f>
        <v/>
      </c>
      <c r="H959" s="14">
        <f>SUMIFS(Lancamentos!$G:$G,Lancamentos!$C:$C,$A959,Lancamentos!$E:$E,$C959,Lancamentos!$B:$B,"SAIDA_USO")</f>
        <v/>
      </c>
      <c r="I959" s="14">
        <f>SUMIFS(Lancamentos!$G:$G,Lancamentos!$C:$C,$A959,Lancamentos!$E:$E,$C959,Lancamentos!$B:$B,"SAIDA_DESCARTE")</f>
        <v/>
      </c>
      <c r="J959" s="14">
        <f>G959-H959-I959</f>
        <v/>
      </c>
      <c r="K959">
        <f>IF(A959="","",IF(J959&lt;=IFERROR(VLOOKUP(A959,Produtos!$A:$E,5,FALSE),0),"ABAIXO DO MINIMO","OK"))</f>
        <v/>
      </c>
    </row>
    <row r="960">
      <c r="B960">
        <f>IFERROR(VLOOKUP(A960,Produtos!A:B,2,FALSE),"")</f>
        <v/>
      </c>
      <c r="D960" s="10">
        <f>IFERROR(INDEX(Lotes!$E:$E,MATCH(1,(Lotes!$A:$A=A960)*(Lotes!$C:$C=C960),0)),"")</f>
        <v/>
      </c>
      <c r="E960" s="14">
        <f>IF(D960="","",D960-TODAY())</f>
        <v/>
      </c>
      <c r="F960">
        <f>IF(D960="","",IF(E960&lt;0,"VENCIDO",IF(E960&lt;=30,"VENCE EM &lt;= 30 DIAS",IF(E960&lt;=60,"ATENCAO (31-60 DIAS)","OK"))))</f>
        <v/>
      </c>
      <c r="G960" s="14">
        <f>SUMIFS(Lancamentos!$G:$G,Lancamentos!$C:$C,$A960,Lancamentos!$E:$E,$C960,Lancamentos!$B:$B,"ENTRADA")</f>
        <v/>
      </c>
      <c r="H960" s="14">
        <f>SUMIFS(Lancamentos!$G:$G,Lancamentos!$C:$C,$A960,Lancamentos!$E:$E,$C960,Lancamentos!$B:$B,"SAIDA_USO")</f>
        <v/>
      </c>
      <c r="I960" s="14">
        <f>SUMIFS(Lancamentos!$G:$G,Lancamentos!$C:$C,$A960,Lancamentos!$E:$E,$C960,Lancamentos!$B:$B,"SAIDA_DESCARTE")</f>
        <v/>
      </c>
      <c r="J960" s="14">
        <f>G960-H960-I960</f>
        <v/>
      </c>
      <c r="K960">
        <f>IF(A960="","",IF(J960&lt;=IFERROR(VLOOKUP(A960,Produtos!$A:$E,5,FALSE),0),"ABAIXO DO MINIMO","OK"))</f>
        <v/>
      </c>
    </row>
    <row r="961">
      <c r="B961">
        <f>IFERROR(VLOOKUP(A961,Produtos!A:B,2,FALSE),"")</f>
        <v/>
      </c>
      <c r="D961" s="10">
        <f>IFERROR(INDEX(Lotes!$E:$E,MATCH(1,(Lotes!$A:$A=A961)*(Lotes!$C:$C=C961),0)),"")</f>
        <v/>
      </c>
      <c r="E961" s="14">
        <f>IF(D961="","",D961-TODAY())</f>
        <v/>
      </c>
      <c r="F961">
        <f>IF(D961="","",IF(E961&lt;0,"VENCIDO",IF(E961&lt;=30,"VENCE EM &lt;= 30 DIAS",IF(E961&lt;=60,"ATENCAO (31-60 DIAS)","OK"))))</f>
        <v/>
      </c>
      <c r="G961" s="14">
        <f>SUMIFS(Lancamentos!$G:$G,Lancamentos!$C:$C,$A961,Lancamentos!$E:$E,$C961,Lancamentos!$B:$B,"ENTRADA")</f>
        <v/>
      </c>
      <c r="H961" s="14">
        <f>SUMIFS(Lancamentos!$G:$G,Lancamentos!$C:$C,$A961,Lancamentos!$E:$E,$C961,Lancamentos!$B:$B,"SAIDA_USO")</f>
        <v/>
      </c>
      <c r="I961" s="14">
        <f>SUMIFS(Lancamentos!$G:$G,Lancamentos!$C:$C,$A961,Lancamentos!$E:$E,$C961,Lancamentos!$B:$B,"SAIDA_DESCARTE")</f>
        <v/>
      </c>
      <c r="J961" s="14">
        <f>G961-H961-I961</f>
        <v/>
      </c>
      <c r="K961">
        <f>IF(A961="","",IF(J961&lt;=IFERROR(VLOOKUP(A961,Produtos!$A:$E,5,FALSE),0),"ABAIXO DO MINIMO","OK"))</f>
        <v/>
      </c>
    </row>
    <row r="962">
      <c r="B962">
        <f>IFERROR(VLOOKUP(A962,Produtos!A:B,2,FALSE),"")</f>
        <v/>
      </c>
      <c r="D962" s="10">
        <f>IFERROR(INDEX(Lotes!$E:$E,MATCH(1,(Lotes!$A:$A=A962)*(Lotes!$C:$C=C962),0)),"")</f>
        <v/>
      </c>
      <c r="E962" s="14">
        <f>IF(D962="","",D962-TODAY())</f>
        <v/>
      </c>
      <c r="F962">
        <f>IF(D962="","",IF(E962&lt;0,"VENCIDO",IF(E962&lt;=30,"VENCE EM &lt;= 30 DIAS",IF(E962&lt;=60,"ATENCAO (31-60 DIAS)","OK"))))</f>
        <v/>
      </c>
      <c r="G962" s="14">
        <f>SUMIFS(Lancamentos!$G:$G,Lancamentos!$C:$C,$A962,Lancamentos!$E:$E,$C962,Lancamentos!$B:$B,"ENTRADA")</f>
        <v/>
      </c>
      <c r="H962" s="14">
        <f>SUMIFS(Lancamentos!$G:$G,Lancamentos!$C:$C,$A962,Lancamentos!$E:$E,$C962,Lancamentos!$B:$B,"SAIDA_USO")</f>
        <v/>
      </c>
      <c r="I962" s="14">
        <f>SUMIFS(Lancamentos!$G:$G,Lancamentos!$C:$C,$A962,Lancamentos!$E:$E,$C962,Lancamentos!$B:$B,"SAIDA_DESCARTE")</f>
        <v/>
      </c>
      <c r="J962" s="14">
        <f>G962-H962-I962</f>
        <v/>
      </c>
      <c r="K962">
        <f>IF(A962="","",IF(J962&lt;=IFERROR(VLOOKUP(A962,Produtos!$A:$E,5,FALSE),0),"ABAIXO DO MINIMO","OK"))</f>
        <v/>
      </c>
    </row>
    <row r="963">
      <c r="B963">
        <f>IFERROR(VLOOKUP(A963,Produtos!A:B,2,FALSE),"")</f>
        <v/>
      </c>
      <c r="D963" s="10">
        <f>IFERROR(INDEX(Lotes!$E:$E,MATCH(1,(Lotes!$A:$A=A963)*(Lotes!$C:$C=C963),0)),"")</f>
        <v/>
      </c>
      <c r="E963" s="14">
        <f>IF(D963="","",D963-TODAY())</f>
        <v/>
      </c>
      <c r="F963">
        <f>IF(D963="","",IF(E963&lt;0,"VENCIDO",IF(E963&lt;=30,"VENCE EM &lt;= 30 DIAS",IF(E963&lt;=60,"ATENCAO (31-60 DIAS)","OK"))))</f>
        <v/>
      </c>
      <c r="G963" s="14">
        <f>SUMIFS(Lancamentos!$G:$G,Lancamentos!$C:$C,$A963,Lancamentos!$E:$E,$C963,Lancamentos!$B:$B,"ENTRADA")</f>
        <v/>
      </c>
      <c r="H963" s="14">
        <f>SUMIFS(Lancamentos!$G:$G,Lancamentos!$C:$C,$A963,Lancamentos!$E:$E,$C963,Lancamentos!$B:$B,"SAIDA_USO")</f>
        <v/>
      </c>
      <c r="I963" s="14">
        <f>SUMIFS(Lancamentos!$G:$G,Lancamentos!$C:$C,$A963,Lancamentos!$E:$E,$C963,Lancamentos!$B:$B,"SAIDA_DESCARTE")</f>
        <v/>
      </c>
      <c r="J963" s="14">
        <f>G963-H963-I963</f>
        <v/>
      </c>
      <c r="K963">
        <f>IF(A963="","",IF(J963&lt;=IFERROR(VLOOKUP(A963,Produtos!$A:$E,5,FALSE),0),"ABAIXO DO MINIMO","OK"))</f>
        <v/>
      </c>
    </row>
    <row r="964">
      <c r="B964">
        <f>IFERROR(VLOOKUP(A964,Produtos!A:B,2,FALSE),"")</f>
        <v/>
      </c>
      <c r="D964" s="10">
        <f>IFERROR(INDEX(Lotes!$E:$E,MATCH(1,(Lotes!$A:$A=A964)*(Lotes!$C:$C=C964),0)),"")</f>
        <v/>
      </c>
      <c r="E964" s="14">
        <f>IF(D964="","",D964-TODAY())</f>
        <v/>
      </c>
      <c r="F964">
        <f>IF(D964="","",IF(E964&lt;0,"VENCIDO",IF(E964&lt;=30,"VENCE EM &lt;= 30 DIAS",IF(E964&lt;=60,"ATENCAO (31-60 DIAS)","OK"))))</f>
        <v/>
      </c>
      <c r="G964" s="14">
        <f>SUMIFS(Lancamentos!$G:$G,Lancamentos!$C:$C,$A964,Lancamentos!$E:$E,$C964,Lancamentos!$B:$B,"ENTRADA")</f>
        <v/>
      </c>
      <c r="H964" s="14">
        <f>SUMIFS(Lancamentos!$G:$G,Lancamentos!$C:$C,$A964,Lancamentos!$E:$E,$C964,Lancamentos!$B:$B,"SAIDA_USO")</f>
        <v/>
      </c>
      <c r="I964" s="14">
        <f>SUMIFS(Lancamentos!$G:$G,Lancamentos!$C:$C,$A964,Lancamentos!$E:$E,$C964,Lancamentos!$B:$B,"SAIDA_DESCARTE")</f>
        <v/>
      </c>
      <c r="J964" s="14">
        <f>G964-H964-I964</f>
        <v/>
      </c>
      <c r="K964">
        <f>IF(A964="","",IF(J964&lt;=IFERROR(VLOOKUP(A964,Produtos!$A:$E,5,FALSE),0),"ABAIXO DO MINIMO","OK"))</f>
        <v/>
      </c>
    </row>
    <row r="965">
      <c r="B965">
        <f>IFERROR(VLOOKUP(A965,Produtos!A:B,2,FALSE),"")</f>
        <v/>
      </c>
      <c r="D965" s="10">
        <f>IFERROR(INDEX(Lotes!$E:$E,MATCH(1,(Lotes!$A:$A=A965)*(Lotes!$C:$C=C965),0)),"")</f>
        <v/>
      </c>
      <c r="E965" s="14">
        <f>IF(D965="","",D965-TODAY())</f>
        <v/>
      </c>
      <c r="F965">
        <f>IF(D965="","",IF(E965&lt;0,"VENCIDO",IF(E965&lt;=30,"VENCE EM &lt;= 30 DIAS",IF(E965&lt;=60,"ATENCAO (31-60 DIAS)","OK"))))</f>
        <v/>
      </c>
      <c r="G965" s="14">
        <f>SUMIFS(Lancamentos!$G:$G,Lancamentos!$C:$C,$A965,Lancamentos!$E:$E,$C965,Lancamentos!$B:$B,"ENTRADA")</f>
        <v/>
      </c>
      <c r="H965" s="14">
        <f>SUMIFS(Lancamentos!$G:$G,Lancamentos!$C:$C,$A965,Lancamentos!$E:$E,$C965,Lancamentos!$B:$B,"SAIDA_USO")</f>
        <v/>
      </c>
      <c r="I965" s="14">
        <f>SUMIFS(Lancamentos!$G:$G,Lancamentos!$C:$C,$A965,Lancamentos!$E:$E,$C965,Lancamentos!$B:$B,"SAIDA_DESCARTE")</f>
        <v/>
      </c>
      <c r="J965" s="14">
        <f>G965-H965-I965</f>
        <v/>
      </c>
      <c r="K965">
        <f>IF(A965="","",IF(J965&lt;=IFERROR(VLOOKUP(A965,Produtos!$A:$E,5,FALSE),0),"ABAIXO DO MINIMO","OK"))</f>
        <v/>
      </c>
    </row>
    <row r="966">
      <c r="B966">
        <f>IFERROR(VLOOKUP(A966,Produtos!A:B,2,FALSE),"")</f>
        <v/>
      </c>
      <c r="D966" s="10">
        <f>IFERROR(INDEX(Lotes!$E:$E,MATCH(1,(Lotes!$A:$A=A966)*(Lotes!$C:$C=C966),0)),"")</f>
        <v/>
      </c>
      <c r="E966" s="14">
        <f>IF(D966="","",D966-TODAY())</f>
        <v/>
      </c>
      <c r="F966">
        <f>IF(D966="","",IF(E966&lt;0,"VENCIDO",IF(E966&lt;=30,"VENCE EM &lt;= 30 DIAS",IF(E966&lt;=60,"ATENCAO (31-60 DIAS)","OK"))))</f>
        <v/>
      </c>
      <c r="G966" s="14">
        <f>SUMIFS(Lancamentos!$G:$G,Lancamentos!$C:$C,$A966,Lancamentos!$E:$E,$C966,Lancamentos!$B:$B,"ENTRADA")</f>
        <v/>
      </c>
      <c r="H966" s="14">
        <f>SUMIFS(Lancamentos!$G:$G,Lancamentos!$C:$C,$A966,Lancamentos!$E:$E,$C966,Lancamentos!$B:$B,"SAIDA_USO")</f>
        <v/>
      </c>
      <c r="I966" s="14">
        <f>SUMIFS(Lancamentos!$G:$G,Lancamentos!$C:$C,$A966,Lancamentos!$E:$E,$C966,Lancamentos!$B:$B,"SAIDA_DESCARTE")</f>
        <v/>
      </c>
      <c r="J966" s="14">
        <f>G966-H966-I966</f>
        <v/>
      </c>
      <c r="K966">
        <f>IF(A966="","",IF(J966&lt;=IFERROR(VLOOKUP(A966,Produtos!$A:$E,5,FALSE),0),"ABAIXO DO MINIMO","OK"))</f>
        <v/>
      </c>
    </row>
    <row r="967">
      <c r="B967">
        <f>IFERROR(VLOOKUP(A967,Produtos!A:B,2,FALSE),"")</f>
        <v/>
      </c>
      <c r="D967" s="10">
        <f>IFERROR(INDEX(Lotes!$E:$E,MATCH(1,(Lotes!$A:$A=A967)*(Lotes!$C:$C=C967),0)),"")</f>
        <v/>
      </c>
      <c r="E967" s="14">
        <f>IF(D967="","",D967-TODAY())</f>
        <v/>
      </c>
      <c r="F967">
        <f>IF(D967="","",IF(E967&lt;0,"VENCIDO",IF(E967&lt;=30,"VENCE EM &lt;= 30 DIAS",IF(E967&lt;=60,"ATENCAO (31-60 DIAS)","OK"))))</f>
        <v/>
      </c>
      <c r="G967" s="14">
        <f>SUMIFS(Lancamentos!$G:$G,Lancamentos!$C:$C,$A967,Lancamentos!$E:$E,$C967,Lancamentos!$B:$B,"ENTRADA")</f>
        <v/>
      </c>
      <c r="H967" s="14">
        <f>SUMIFS(Lancamentos!$G:$G,Lancamentos!$C:$C,$A967,Lancamentos!$E:$E,$C967,Lancamentos!$B:$B,"SAIDA_USO")</f>
        <v/>
      </c>
      <c r="I967" s="14">
        <f>SUMIFS(Lancamentos!$G:$G,Lancamentos!$C:$C,$A967,Lancamentos!$E:$E,$C967,Lancamentos!$B:$B,"SAIDA_DESCARTE")</f>
        <v/>
      </c>
      <c r="J967" s="14">
        <f>G967-H967-I967</f>
        <v/>
      </c>
      <c r="K967">
        <f>IF(A967="","",IF(J967&lt;=IFERROR(VLOOKUP(A967,Produtos!$A:$E,5,FALSE),0),"ABAIXO DO MINIMO","OK"))</f>
        <v/>
      </c>
    </row>
    <row r="968">
      <c r="B968">
        <f>IFERROR(VLOOKUP(A968,Produtos!A:B,2,FALSE),"")</f>
        <v/>
      </c>
      <c r="D968" s="10">
        <f>IFERROR(INDEX(Lotes!$E:$E,MATCH(1,(Lotes!$A:$A=A968)*(Lotes!$C:$C=C968),0)),"")</f>
        <v/>
      </c>
      <c r="E968" s="14">
        <f>IF(D968="","",D968-TODAY())</f>
        <v/>
      </c>
      <c r="F968">
        <f>IF(D968="","",IF(E968&lt;0,"VENCIDO",IF(E968&lt;=30,"VENCE EM &lt;= 30 DIAS",IF(E968&lt;=60,"ATENCAO (31-60 DIAS)","OK"))))</f>
        <v/>
      </c>
      <c r="G968" s="14">
        <f>SUMIFS(Lancamentos!$G:$G,Lancamentos!$C:$C,$A968,Lancamentos!$E:$E,$C968,Lancamentos!$B:$B,"ENTRADA")</f>
        <v/>
      </c>
      <c r="H968" s="14">
        <f>SUMIFS(Lancamentos!$G:$G,Lancamentos!$C:$C,$A968,Lancamentos!$E:$E,$C968,Lancamentos!$B:$B,"SAIDA_USO")</f>
        <v/>
      </c>
      <c r="I968" s="14">
        <f>SUMIFS(Lancamentos!$G:$G,Lancamentos!$C:$C,$A968,Lancamentos!$E:$E,$C968,Lancamentos!$B:$B,"SAIDA_DESCARTE")</f>
        <v/>
      </c>
      <c r="J968" s="14">
        <f>G968-H968-I968</f>
        <v/>
      </c>
      <c r="K968">
        <f>IF(A968="","",IF(J968&lt;=IFERROR(VLOOKUP(A968,Produtos!$A:$E,5,FALSE),0),"ABAIXO DO MINIMO","OK"))</f>
        <v/>
      </c>
    </row>
    <row r="969">
      <c r="B969">
        <f>IFERROR(VLOOKUP(A969,Produtos!A:B,2,FALSE),"")</f>
        <v/>
      </c>
      <c r="D969" s="10">
        <f>IFERROR(INDEX(Lotes!$E:$E,MATCH(1,(Lotes!$A:$A=A969)*(Lotes!$C:$C=C969),0)),"")</f>
        <v/>
      </c>
      <c r="E969" s="14">
        <f>IF(D969="","",D969-TODAY())</f>
        <v/>
      </c>
      <c r="F969">
        <f>IF(D969="","",IF(E969&lt;0,"VENCIDO",IF(E969&lt;=30,"VENCE EM &lt;= 30 DIAS",IF(E969&lt;=60,"ATENCAO (31-60 DIAS)","OK"))))</f>
        <v/>
      </c>
      <c r="G969" s="14">
        <f>SUMIFS(Lancamentos!$G:$G,Lancamentos!$C:$C,$A969,Lancamentos!$E:$E,$C969,Lancamentos!$B:$B,"ENTRADA")</f>
        <v/>
      </c>
      <c r="H969" s="14">
        <f>SUMIFS(Lancamentos!$G:$G,Lancamentos!$C:$C,$A969,Lancamentos!$E:$E,$C969,Lancamentos!$B:$B,"SAIDA_USO")</f>
        <v/>
      </c>
      <c r="I969" s="14">
        <f>SUMIFS(Lancamentos!$G:$G,Lancamentos!$C:$C,$A969,Lancamentos!$E:$E,$C969,Lancamentos!$B:$B,"SAIDA_DESCARTE")</f>
        <v/>
      </c>
      <c r="J969" s="14">
        <f>G969-H969-I969</f>
        <v/>
      </c>
      <c r="K969">
        <f>IF(A969="","",IF(J969&lt;=IFERROR(VLOOKUP(A969,Produtos!$A:$E,5,FALSE),0),"ABAIXO DO MINIMO","OK"))</f>
        <v/>
      </c>
    </row>
    <row r="970">
      <c r="B970">
        <f>IFERROR(VLOOKUP(A970,Produtos!A:B,2,FALSE),"")</f>
        <v/>
      </c>
      <c r="D970" s="10">
        <f>IFERROR(INDEX(Lotes!$E:$E,MATCH(1,(Lotes!$A:$A=A970)*(Lotes!$C:$C=C970),0)),"")</f>
        <v/>
      </c>
      <c r="E970" s="14">
        <f>IF(D970="","",D970-TODAY())</f>
        <v/>
      </c>
      <c r="F970">
        <f>IF(D970="","",IF(E970&lt;0,"VENCIDO",IF(E970&lt;=30,"VENCE EM &lt;= 30 DIAS",IF(E970&lt;=60,"ATENCAO (31-60 DIAS)","OK"))))</f>
        <v/>
      </c>
      <c r="G970" s="14">
        <f>SUMIFS(Lancamentos!$G:$G,Lancamentos!$C:$C,$A970,Lancamentos!$E:$E,$C970,Lancamentos!$B:$B,"ENTRADA")</f>
        <v/>
      </c>
      <c r="H970" s="14">
        <f>SUMIFS(Lancamentos!$G:$G,Lancamentos!$C:$C,$A970,Lancamentos!$E:$E,$C970,Lancamentos!$B:$B,"SAIDA_USO")</f>
        <v/>
      </c>
      <c r="I970" s="14">
        <f>SUMIFS(Lancamentos!$G:$G,Lancamentos!$C:$C,$A970,Lancamentos!$E:$E,$C970,Lancamentos!$B:$B,"SAIDA_DESCARTE")</f>
        <v/>
      </c>
      <c r="J970" s="14">
        <f>G970-H970-I970</f>
        <v/>
      </c>
      <c r="K970">
        <f>IF(A970="","",IF(J970&lt;=IFERROR(VLOOKUP(A970,Produtos!$A:$E,5,FALSE),0),"ABAIXO DO MINIMO","OK"))</f>
        <v/>
      </c>
    </row>
    <row r="971">
      <c r="B971">
        <f>IFERROR(VLOOKUP(A971,Produtos!A:B,2,FALSE),"")</f>
        <v/>
      </c>
      <c r="D971" s="10">
        <f>IFERROR(INDEX(Lotes!$E:$E,MATCH(1,(Lotes!$A:$A=A971)*(Lotes!$C:$C=C971),0)),"")</f>
        <v/>
      </c>
      <c r="E971" s="14">
        <f>IF(D971="","",D971-TODAY())</f>
        <v/>
      </c>
      <c r="F971">
        <f>IF(D971="","",IF(E971&lt;0,"VENCIDO",IF(E971&lt;=30,"VENCE EM &lt;= 30 DIAS",IF(E971&lt;=60,"ATENCAO (31-60 DIAS)","OK"))))</f>
        <v/>
      </c>
      <c r="G971" s="14">
        <f>SUMIFS(Lancamentos!$G:$G,Lancamentos!$C:$C,$A971,Lancamentos!$E:$E,$C971,Lancamentos!$B:$B,"ENTRADA")</f>
        <v/>
      </c>
      <c r="H971" s="14">
        <f>SUMIFS(Lancamentos!$G:$G,Lancamentos!$C:$C,$A971,Lancamentos!$E:$E,$C971,Lancamentos!$B:$B,"SAIDA_USO")</f>
        <v/>
      </c>
      <c r="I971" s="14">
        <f>SUMIFS(Lancamentos!$G:$G,Lancamentos!$C:$C,$A971,Lancamentos!$E:$E,$C971,Lancamentos!$B:$B,"SAIDA_DESCARTE")</f>
        <v/>
      </c>
      <c r="J971" s="14">
        <f>G971-H971-I971</f>
        <v/>
      </c>
      <c r="K971">
        <f>IF(A971="","",IF(J971&lt;=IFERROR(VLOOKUP(A971,Produtos!$A:$E,5,FALSE),0),"ABAIXO DO MINIMO","OK"))</f>
        <v/>
      </c>
    </row>
    <row r="972">
      <c r="B972">
        <f>IFERROR(VLOOKUP(A972,Produtos!A:B,2,FALSE),"")</f>
        <v/>
      </c>
      <c r="D972" s="10">
        <f>IFERROR(INDEX(Lotes!$E:$E,MATCH(1,(Lotes!$A:$A=A972)*(Lotes!$C:$C=C972),0)),"")</f>
        <v/>
      </c>
      <c r="E972" s="14">
        <f>IF(D972="","",D972-TODAY())</f>
        <v/>
      </c>
      <c r="F972">
        <f>IF(D972="","",IF(E972&lt;0,"VENCIDO",IF(E972&lt;=30,"VENCE EM &lt;= 30 DIAS",IF(E972&lt;=60,"ATENCAO (31-60 DIAS)","OK"))))</f>
        <v/>
      </c>
      <c r="G972" s="14">
        <f>SUMIFS(Lancamentos!$G:$G,Lancamentos!$C:$C,$A972,Lancamentos!$E:$E,$C972,Lancamentos!$B:$B,"ENTRADA")</f>
        <v/>
      </c>
      <c r="H972" s="14">
        <f>SUMIFS(Lancamentos!$G:$G,Lancamentos!$C:$C,$A972,Lancamentos!$E:$E,$C972,Lancamentos!$B:$B,"SAIDA_USO")</f>
        <v/>
      </c>
      <c r="I972" s="14">
        <f>SUMIFS(Lancamentos!$G:$G,Lancamentos!$C:$C,$A972,Lancamentos!$E:$E,$C972,Lancamentos!$B:$B,"SAIDA_DESCARTE")</f>
        <v/>
      </c>
      <c r="J972" s="14">
        <f>G972-H972-I972</f>
        <v/>
      </c>
      <c r="K972">
        <f>IF(A972="","",IF(J972&lt;=IFERROR(VLOOKUP(A972,Produtos!$A:$E,5,FALSE),0),"ABAIXO DO MINIMO","OK"))</f>
        <v/>
      </c>
    </row>
    <row r="973">
      <c r="B973">
        <f>IFERROR(VLOOKUP(A973,Produtos!A:B,2,FALSE),"")</f>
        <v/>
      </c>
      <c r="D973" s="10">
        <f>IFERROR(INDEX(Lotes!$E:$E,MATCH(1,(Lotes!$A:$A=A973)*(Lotes!$C:$C=C973),0)),"")</f>
        <v/>
      </c>
      <c r="E973" s="14">
        <f>IF(D973="","",D973-TODAY())</f>
        <v/>
      </c>
      <c r="F973">
        <f>IF(D973="","",IF(E973&lt;0,"VENCIDO",IF(E973&lt;=30,"VENCE EM &lt;= 30 DIAS",IF(E973&lt;=60,"ATENCAO (31-60 DIAS)","OK"))))</f>
        <v/>
      </c>
      <c r="G973" s="14">
        <f>SUMIFS(Lancamentos!$G:$G,Lancamentos!$C:$C,$A973,Lancamentos!$E:$E,$C973,Lancamentos!$B:$B,"ENTRADA")</f>
        <v/>
      </c>
      <c r="H973" s="14">
        <f>SUMIFS(Lancamentos!$G:$G,Lancamentos!$C:$C,$A973,Lancamentos!$E:$E,$C973,Lancamentos!$B:$B,"SAIDA_USO")</f>
        <v/>
      </c>
      <c r="I973" s="14">
        <f>SUMIFS(Lancamentos!$G:$G,Lancamentos!$C:$C,$A973,Lancamentos!$E:$E,$C973,Lancamentos!$B:$B,"SAIDA_DESCARTE")</f>
        <v/>
      </c>
      <c r="J973" s="14">
        <f>G973-H973-I973</f>
        <v/>
      </c>
      <c r="K973">
        <f>IF(A973="","",IF(J973&lt;=IFERROR(VLOOKUP(A973,Produtos!$A:$E,5,FALSE),0),"ABAIXO DO MINIMO","OK"))</f>
        <v/>
      </c>
    </row>
    <row r="974">
      <c r="B974">
        <f>IFERROR(VLOOKUP(A974,Produtos!A:B,2,FALSE),"")</f>
        <v/>
      </c>
      <c r="D974" s="10">
        <f>IFERROR(INDEX(Lotes!$E:$E,MATCH(1,(Lotes!$A:$A=A974)*(Lotes!$C:$C=C974),0)),"")</f>
        <v/>
      </c>
      <c r="E974" s="14">
        <f>IF(D974="","",D974-TODAY())</f>
        <v/>
      </c>
      <c r="F974">
        <f>IF(D974="","",IF(E974&lt;0,"VENCIDO",IF(E974&lt;=30,"VENCE EM &lt;= 30 DIAS",IF(E974&lt;=60,"ATENCAO (31-60 DIAS)","OK"))))</f>
        <v/>
      </c>
      <c r="G974" s="14">
        <f>SUMIFS(Lancamentos!$G:$G,Lancamentos!$C:$C,$A974,Lancamentos!$E:$E,$C974,Lancamentos!$B:$B,"ENTRADA")</f>
        <v/>
      </c>
      <c r="H974" s="14">
        <f>SUMIFS(Lancamentos!$G:$G,Lancamentos!$C:$C,$A974,Lancamentos!$E:$E,$C974,Lancamentos!$B:$B,"SAIDA_USO")</f>
        <v/>
      </c>
      <c r="I974" s="14">
        <f>SUMIFS(Lancamentos!$G:$G,Lancamentos!$C:$C,$A974,Lancamentos!$E:$E,$C974,Lancamentos!$B:$B,"SAIDA_DESCARTE")</f>
        <v/>
      </c>
      <c r="J974" s="14">
        <f>G974-H974-I974</f>
        <v/>
      </c>
      <c r="K974">
        <f>IF(A974="","",IF(J974&lt;=IFERROR(VLOOKUP(A974,Produtos!$A:$E,5,FALSE),0),"ABAIXO DO MINIMO","OK"))</f>
        <v/>
      </c>
    </row>
    <row r="975">
      <c r="B975">
        <f>IFERROR(VLOOKUP(A975,Produtos!A:B,2,FALSE),"")</f>
        <v/>
      </c>
      <c r="D975" s="10">
        <f>IFERROR(INDEX(Lotes!$E:$E,MATCH(1,(Lotes!$A:$A=A975)*(Lotes!$C:$C=C975),0)),"")</f>
        <v/>
      </c>
      <c r="E975" s="14">
        <f>IF(D975="","",D975-TODAY())</f>
        <v/>
      </c>
      <c r="F975">
        <f>IF(D975="","",IF(E975&lt;0,"VENCIDO",IF(E975&lt;=30,"VENCE EM &lt;= 30 DIAS",IF(E975&lt;=60,"ATENCAO (31-60 DIAS)","OK"))))</f>
        <v/>
      </c>
      <c r="G975" s="14">
        <f>SUMIFS(Lancamentos!$G:$G,Lancamentos!$C:$C,$A975,Lancamentos!$E:$E,$C975,Lancamentos!$B:$B,"ENTRADA")</f>
        <v/>
      </c>
      <c r="H975" s="14">
        <f>SUMIFS(Lancamentos!$G:$G,Lancamentos!$C:$C,$A975,Lancamentos!$E:$E,$C975,Lancamentos!$B:$B,"SAIDA_USO")</f>
        <v/>
      </c>
      <c r="I975" s="14">
        <f>SUMIFS(Lancamentos!$G:$G,Lancamentos!$C:$C,$A975,Lancamentos!$E:$E,$C975,Lancamentos!$B:$B,"SAIDA_DESCARTE")</f>
        <v/>
      </c>
      <c r="J975" s="14">
        <f>G975-H975-I975</f>
        <v/>
      </c>
      <c r="K975">
        <f>IF(A975="","",IF(J975&lt;=IFERROR(VLOOKUP(A975,Produtos!$A:$E,5,FALSE),0),"ABAIXO DO MINIMO","OK"))</f>
        <v/>
      </c>
    </row>
    <row r="976">
      <c r="B976">
        <f>IFERROR(VLOOKUP(A976,Produtos!A:B,2,FALSE),"")</f>
        <v/>
      </c>
      <c r="D976" s="10">
        <f>IFERROR(INDEX(Lotes!$E:$E,MATCH(1,(Lotes!$A:$A=A976)*(Lotes!$C:$C=C976),0)),"")</f>
        <v/>
      </c>
      <c r="E976" s="14">
        <f>IF(D976="","",D976-TODAY())</f>
        <v/>
      </c>
      <c r="F976">
        <f>IF(D976="","",IF(E976&lt;0,"VENCIDO",IF(E976&lt;=30,"VENCE EM &lt;= 30 DIAS",IF(E976&lt;=60,"ATENCAO (31-60 DIAS)","OK"))))</f>
        <v/>
      </c>
      <c r="G976" s="14">
        <f>SUMIFS(Lancamentos!$G:$G,Lancamentos!$C:$C,$A976,Lancamentos!$E:$E,$C976,Lancamentos!$B:$B,"ENTRADA")</f>
        <v/>
      </c>
      <c r="H976" s="14">
        <f>SUMIFS(Lancamentos!$G:$G,Lancamentos!$C:$C,$A976,Lancamentos!$E:$E,$C976,Lancamentos!$B:$B,"SAIDA_USO")</f>
        <v/>
      </c>
      <c r="I976" s="14">
        <f>SUMIFS(Lancamentos!$G:$G,Lancamentos!$C:$C,$A976,Lancamentos!$E:$E,$C976,Lancamentos!$B:$B,"SAIDA_DESCARTE")</f>
        <v/>
      </c>
      <c r="J976" s="14">
        <f>G976-H976-I976</f>
        <v/>
      </c>
      <c r="K976">
        <f>IF(A976="","",IF(J976&lt;=IFERROR(VLOOKUP(A976,Produtos!$A:$E,5,FALSE),0),"ABAIXO DO MINIMO","OK"))</f>
        <v/>
      </c>
    </row>
    <row r="977">
      <c r="B977">
        <f>IFERROR(VLOOKUP(A977,Produtos!A:B,2,FALSE),"")</f>
        <v/>
      </c>
      <c r="D977" s="10">
        <f>IFERROR(INDEX(Lotes!$E:$E,MATCH(1,(Lotes!$A:$A=A977)*(Lotes!$C:$C=C977),0)),"")</f>
        <v/>
      </c>
      <c r="E977" s="14">
        <f>IF(D977="","",D977-TODAY())</f>
        <v/>
      </c>
      <c r="F977">
        <f>IF(D977="","",IF(E977&lt;0,"VENCIDO",IF(E977&lt;=30,"VENCE EM &lt;= 30 DIAS",IF(E977&lt;=60,"ATENCAO (31-60 DIAS)","OK"))))</f>
        <v/>
      </c>
      <c r="G977" s="14">
        <f>SUMIFS(Lancamentos!$G:$G,Lancamentos!$C:$C,$A977,Lancamentos!$E:$E,$C977,Lancamentos!$B:$B,"ENTRADA")</f>
        <v/>
      </c>
      <c r="H977" s="14">
        <f>SUMIFS(Lancamentos!$G:$G,Lancamentos!$C:$C,$A977,Lancamentos!$E:$E,$C977,Lancamentos!$B:$B,"SAIDA_USO")</f>
        <v/>
      </c>
      <c r="I977" s="14">
        <f>SUMIFS(Lancamentos!$G:$G,Lancamentos!$C:$C,$A977,Lancamentos!$E:$E,$C977,Lancamentos!$B:$B,"SAIDA_DESCARTE")</f>
        <v/>
      </c>
      <c r="J977" s="14">
        <f>G977-H977-I977</f>
        <v/>
      </c>
      <c r="K977">
        <f>IF(A977="","",IF(J977&lt;=IFERROR(VLOOKUP(A977,Produtos!$A:$E,5,FALSE),0),"ABAIXO DO MINIMO","OK"))</f>
        <v/>
      </c>
    </row>
    <row r="978">
      <c r="B978">
        <f>IFERROR(VLOOKUP(A978,Produtos!A:B,2,FALSE),"")</f>
        <v/>
      </c>
      <c r="D978" s="10">
        <f>IFERROR(INDEX(Lotes!$E:$E,MATCH(1,(Lotes!$A:$A=A978)*(Lotes!$C:$C=C978),0)),"")</f>
        <v/>
      </c>
      <c r="E978" s="14">
        <f>IF(D978="","",D978-TODAY())</f>
        <v/>
      </c>
      <c r="F978">
        <f>IF(D978="","",IF(E978&lt;0,"VENCIDO",IF(E978&lt;=30,"VENCE EM &lt;= 30 DIAS",IF(E978&lt;=60,"ATENCAO (31-60 DIAS)","OK"))))</f>
        <v/>
      </c>
      <c r="G978" s="14">
        <f>SUMIFS(Lancamentos!$G:$G,Lancamentos!$C:$C,$A978,Lancamentos!$E:$E,$C978,Lancamentos!$B:$B,"ENTRADA")</f>
        <v/>
      </c>
      <c r="H978" s="14">
        <f>SUMIFS(Lancamentos!$G:$G,Lancamentos!$C:$C,$A978,Lancamentos!$E:$E,$C978,Lancamentos!$B:$B,"SAIDA_USO")</f>
        <v/>
      </c>
      <c r="I978" s="14">
        <f>SUMIFS(Lancamentos!$G:$G,Lancamentos!$C:$C,$A978,Lancamentos!$E:$E,$C978,Lancamentos!$B:$B,"SAIDA_DESCARTE")</f>
        <v/>
      </c>
      <c r="J978" s="14">
        <f>G978-H978-I978</f>
        <v/>
      </c>
      <c r="K978">
        <f>IF(A978="","",IF(J978&lt;=IFERROR(VLOOKUP(A978,Produtos!$A:$E,5,FALSE),0),"ABAIXO DO MINIMO","OK"))</f>
        <v/>
      </c>
    </row>
    <row r="979">
      <c r="B979">
        <f>IFERROR(VLOOKUP(A979,Produtos!A:B,2,FALSE),"")</f>
        <v/>
      </c>
      <c r="D979" s="10">
        <f>IFERROR(INDEX(Lotes!$E:$E,MATCH(1,(Lotes!$A:$A=A979)*(Lotes!$C:$C=C979),0)),"")</f>
        <v/>
      </c>
      <c r="E979" s="14">
        <f>IF(D979="","",D979-TODAY())</f>
        <v/>
      </c>
      <c r="F979">
        <f>IF(D979="","",IF(E979&lt;0,"VENCIDO",IF(E979&lt;=30,"VENCE EM &lt;= 30 DIAS",IF(E979&lt;=60,"ATENCAO (31-60 DIAS)","OK"))))</f>
        <v/>
      </c>
      <c r="G979" s="14">
        <f>SUMIFS(Lancamentos!$G:$G,Lancamentos!$C:$C,$A979,Lancamentos!$E:$E,$C979,Lancamentos!$B:$B,"ENTRADA")</f>
        <v/>
      </c>
      <c r="H979" s="14">
        <f>SUMIFS(Lancamentos!$G:$G,Lancamentos!$C:$C,$A979,Lancamentos!$E:$E,$C979,Lancamentos!$B:$B,"SAIDA_USO")</f>
        <v/>
      </c>
      <c r="I979" s="14">
        <f>SUMIFS(Lancamentos!$G:$G,Lancamentos!$C:$C,$A979,Lancamentos!$E:$E,$C979,Lancamentos!$B:$B,"SAIDA_DESCARTE")</f>
        <v/>
      </c>
      <c r="J979" s="14">
        <f>G979-H979-I979</f>
        <v/>
      </c>
      <c r="K979">
        <f>IF(A979="","",IF(J979&lt;=IFERROR(VLOOKUP(A979,Produtos!$A:$E,5,FALSE),0),"ABAIXO DO MINIMO","OK"))</f>
        <v/>
      </c>
    </row>
    <row r="980">
      <c r="B980">
        <f>IFERROR(VLOOKUP(A980,Produtos!A:B,2,FALSE),"")</f>
        <v/>
      </c>
      <c r="D980" s="10">
        <f>IFERROR(INDEX(Lotes!$E:$E,MATCH(1,(Lotes!$A:$A=A980)*(Lotes!$C:$C=C980),0)),"")</f>
        <v/>
      </c>
      <c r="E980" s="14">
        <f>IF(D980="","",D980-TODAY())</f>
        <v/>
      </c>
      <c r="F980">
        <f>IF(D980="","",IF(E980&lt;0,"VENCIDO",IF(E980&lt;=30,"VENCE EM &lt;= 30 DIAS",IF(E980&lt;=60,"ATENCAO (31-60 DIAS)","OK"))))</f>
        <v/>
      </c>
      <c r="G980" s="14">
        <f>SUMIFS(Lancamentos!$G:$G,Lancamentos!$C:$C,$A980,Lancamentos!$E:$E,$C980,Lancamentos!$B:$B,"ENTRADA")</f>
        <v/>
      </c>
      <c r="H980" s="14">
        <f>SUMIFS(Lancamentos!$G:$G,Lancamentos!$C:$C,$A980,Lancamentos!$E:$E,$C980,Lancamentos!$B:$B,"SAIDA_USO")</f>
        <v/>
      </c>
      <c r="I980" s="14">
        <f>SUMIFS(Lancamentos!$G:$G,Lancamentos!$C:$C,$A980,Lancamentos!$E:$E,$C980,Lancamentos!$B:$B,"SAIDA_DESCARTE")</f>
        <v/>
      </c>
      <c r="J980" s="14">
        <f>G980-H980-I980</f>
        <v/>
      </c>
      <c r="K980">
        <f>IF(A980="","",IF(J980&lt;=IFERROR(VLOOKUP(A980,Produtos!$A:$E,5,FALSE),0),"ABAIXO DO MINIMO","OK"))</f>
        <v/>
      </c>
    </row>
    <row r="981">
      <c r="B981">
        <f>IFERROR(VLOOKUP(A981,Produtos!A:B,2,FALSE),"")</f>
        <v/>
      </c>
      <c r="D981" s="10">
        <f>IFERROR(INDEX(Lotes!$E:$E,MATCH(1,(Lotes!$A:$A=A981)*(Lotes!$C:$C=C981),0)),"")</f>
        <v/>
      </c>
      <c r="E981" s="14">
        <f>IF(D981="","",D981-TODAY())</f>
        <v/>
      </c>
      <c r="F981">
        <f>IF(D981="","",IF(E981&lt;0,"VENCIDO",IF(E981&lt;=30,"VENCE EM &lt;= 30 DIAS",IF(E981&lt;=60,"ATENCAO (31-60 DIAS)","OK"))))</f>
        <v/>
      </c>
      <c r="G981" s="14">
        <f>SUMIFS(Lancamentos!$G:$G,Lancamentos!$C:$C,$A981,Lancamentos!$E:$E,$C981,Lancamentos!$B:$B,"ENTRADA")</f>
        <v/>
      </c>
      <c r="H981" s="14">
        <f>SUMIFS(Lancamentos!$G:$G,Lancamentos!$C:$C,$A981,Lancamentos!$E:$E,$C981,Lancamentos!$B:$B,"SAIDA_USO")</f>
        <v/>
      </c>
      <c r="I981" s="14">
        <f>SUMIFS(Lancamentos!$G:$G,Lancamentos!$C:$C,$A981,Lancamentos!$E:$E,$C981,Lancamentos!$B:$B,"SAIDA_DESCARTE")</f>
        <v/>
      </c>
      <c r="J981" s="14">
        <f>G981-H981-I981</f>
        <v/>
      </c>
      <c r="K981">
        <f>IF(A981="","",IF(J981&lt;=IFERROR(VLOOKUP(A981,Produtos!$A:$E,5,FALSE),0),"ABAIXO DO MINIMO","OK"))</f>
        <v/>
      </c>
    </row>
    <row r="982">
      <c r="B982">
        <f>IFERROR(VLOOKUP(A982,Produtos!A:B,2,FALSE),"")</f>
        <v/>
      </c>
      <c r="D982" s="10">
        <f>IFERROR(INDEX(Lotes!$E:$E,MATCH(1,(Lotes!$A:$A=A982)*(Lotes!$C:$C=C982),0)),"")</f>
        <v/>
      </c>
      <c r="E982" s="14">
        <f>IF(D982="","",D982-TODAY())</f>
        <v/>
      </c>
      <c r="F982">
        <f>IF(D982="","",IF(E982&lt;0,"VENCIDO",IF(E982&lt;=30,"VENCE EM &lt;= 30 DIAS",IF(E982&lt;=60,"ATENCAO (31-60 DIAS)","OK"))))</f>
        <v/>
      </c>
      <c r="G982" s="14">
        <f>SUMIFS(Lancamentos!$G:$G,Lancamentos!$C:$C,$A982,Lancamentos!$E:$E,$C982,Lancamentos!$B:$B,"ENTRADA")</f>
        <v/>
      </c>
      <c r="H982" s="14">
        <f>SUMIFS(Lancamentos!$G:$G,Lancamentos!$C:$C,$A982,Lancamentos!$E:$E,$C982,Lancamentos!$B:$B,"SAIDA_USO")</f>
        <v/>
      </c>
      <c r="I982" s="14">
        <f>SUMIFS(Lancamentos!$G:$G,Lancamentos!$C:$C,$A982,Lancamentos!$E:$E,$C982,Lancamentos!$B:$B,"SAIDA_DESCARTE")</f>
        <v/>
      </c>
      <c r="J982" s="14">
        <f>G982-H982-I982</f>
        <v/>
      </c>
      <c r="K982">
        <f>IF(A982="","",IF(J982&lt;=IFERROR(VLOOKUP(A982,Produtos!$A:$E,5,FALSE),0),"ABAIXO DO MINIMO","OK"))</f>
        <v/>
      </c>
    </row>
    <row r="983">
      <c r="B983">
        <f>IFERROR(VLOOKUP(A983,Produtos!A:B,2,FALSE),"")</f>
        <v/>
      </c>
      <c r="D983" s="10">
        <f>IFERROR(INDEX(Lotes!$E:$E,MATCH(1,(Lotes!$A:$A=A983)*(Lotes!$C:$C=C983),0)),"")</f>
        <v/>
      </c>
      <c r="E983" s="14">
        <f>IF(D983="","",D983-TODAY())</f>
        <v/>
      </c>
      <c r="F983">
        <f>IF(D983="","",IF(E983&lt;0,"VENCIDO",IF(E983&lt;=30,"VENCE EM &lt;= 30 DIAS",IF(E983&lt;=60,"ATENCAO (31-60 DIAS)","OK"))))</f>
        <v/>
      </c>
      <c r="G983" s="14">
        <f>SUMIFS(Lancamentos!$G:$G,Lancamentos!$C:$C,$A983,Lancamentos!$E:$E,$C983,Lancamentos!$B:$B,"ENTRADA")</f>
        <v/>
      </c>
      <c r="H983" s="14">
        <f>SUMIFS(Lancamentos!$G:$G,Lancamentos!$C:$C,$A983,Lancamentos!$E:$E,$C983,Lancamentos!$B:$B,"SAIDA_USO")</f>
        <v/>
      </c>
      <c r="I983" s="14">
        <f>SUMIFS(Lancamentos!$G:$G,Lancamentos!$C:$C,$A983,Lancamentos!$E:$E,$C983,Lancamentos!$B:$B,"SAIDA_DESCARTE")</f>
        <v/>
      </c>
      <c r="J983" s="14">
        <f>G983-H983-I983</f>
        <v/>
      </c>
      <c r="K983">
        <f>IF(A983="","",IF(J983&lt;=IFERROR(VLOOKUP(A983,Produtos!$A:$E,5,FALSE),0),"ABAIXO DO MINIMO","OK"))</f>
        <v/>
      </c>
    </row>
    <row r="984">
      <c r="B984">
        <f>IFERROR(VLOOKUP(A984,Produtos!A:B,2,FALSE),"")</f>
        <v/>
      </c>
      <c r="D984" s="10">
        <f>IFERROR(INDEX(Lotes!$E:$E,MATCH(1,(Lotes!$A:$A=A984)*(Lotes!$C:$C=C984),0)),"")</f>
        <v/>
      </c>
      <c r="E984" s="14">
        <f>IF(D984="","",D984-TODAY())</f>
        <v/>
      </c>
      <c r="F984">
        <f>IF(D984="","",IF(E984&lt;0,"VENCIDO",IF(E984&lt;=30,"VENCE EM &lt;= 30 DIAS",IF(E984&lt;=60,"ATENCAO (31-60 DIAS)","OK"))))</f>
        <v/>
      </c>
      <c r="G984" s="14">
        <f>SUMIFS(Lancamentos!$G:$G,Lancamentos!$C:$C,$A984,Lancamentos!$E:$E,$C984,Lancamentos!$B:$B,"ENTRADA")</f>
        <v/>
      </c>
      <c r="H984" s="14">
        <f>SUMIFS(Lancamentos!$G:$G,Lancamentos!$C:$C,$A984,Lancamentos!$E:$E,$C984,Lancamentos!$B:$B,"SAIDA_USO")</f>
        <v/>
      </c>
      <c r="I984" s="14">
        <f>SUMIFS(Lancamentos!$G:$G,Lancamentos!$C:$C,$A984,Lancamentos!$E:$E,$C984,Lancamentos!$B:$B,"SAIDA_DESCARTE")</f>
        <v/>
      </c>
      <c r="J984" s="14">
        <f>G984-H984-I984</f>
        <v/>
      </c>
      <c r="K984">
        <f>IF(A984="","",IF(J984&lt;=IFERROR(VLOOKUP(A984,Produtos!$A:$E,5,FALSE),0),"ABAIXO DO MINIMO","OK"))</f>
        <v/>
      </c>
    </row>
    <row r="985">
      <c r="B985">
        <f>IFERROR(VLOOKUP(A985,Produtos!A:B,2,FALSE),"")</f>
        <v/>
      </c>
      <c r="D985" s="10">
        <f>IFERROR(INDEX(Lotes!$E:$E,MATCH(1,(Lotes!$A:$A=A985)*(Lotes!$C:$C=C985),0)),"")</f>
        <v/>
      </c>
      <c r="E985" s="14">
        <f>IF(D985="","",D985-TODAY())</f>
        <v/>
      </c>
      <c r="F985">
        <f>IF(D985="","",IF(E985&lt;0,"VENCIDO",IF(E985&lt;=30,"VENCE EM &lt;= 30 DIAS",IF(E985&lt;=60,"ATENCAO (31-60 DIAS)","OK"))))</f>
        <v/>
      </c>
      <c r="G985" s="14">
        <f>SUMIFS(Lancamentos!$G:$G,Lancamentos!$C:$C,$A985,Lancamentos!$E:$E,$C985,Lancamentos!$B:$B,"ENTRADA")</f>
        <v/>
      </c>
      <c r="H985" s="14">
        <f>SUMIFS(Lancamentos!$G:$G,Lancamentos!$C:$C,$A985,Lancamentos!$E:$E,$C985,Lancamentos!$B:$B,"SAIDA_USO")</f>
        <v/>
      </c>
      <c r="I985" s="14">
        <f>SUMIFS(Lancamentos!$G:$G,Lancamentos!$C:$C,$A985,Lancamentos!$E:$E,$C985,Lancamentos!$B:$B,"SAIDA_DESCARTE")</f>
        <v/>
      </c>
      <c r="J985" s="14">
        <f>G985-H985-I985</f>
        <v/>
      </c>
      <c r="K985">
        <f>IF(A985="","",IF(J985&lt;=IFERROR(VLOOKUP(A985,Produtos!$A:$E,5,FALSE),0),"ABAIXO DO MINIMO","OK"))</f>
        <v/>
      </c>
    </row>
    <row r="986">
      <c r="B986">
        <f>IFERROR(VLOOKUP(A986,Produtos!A:B,2,FALSE),"")</f>
        <v/>
      </c>
      <c r="D986" s="10">
        <f>IFERROR(INDEX(Lotes!$E:$E,MATCH(1,(Lotes!$A:$A=A986)*(Lotes!$C:$C=C986),0)),"")</f>
        <v/>
      </c>
      <c r="E986" s="14">
        <f>IF(D986="","",D986-TODAY())</f>
        <v/>
      </c>
      <c r="F986">
        <f>IF(D986="","",IF(E986&lt;0,"VENCIDO",IF(E986&lt;=30,"VENCE EM &lt;= 30 DIAS",IF(E986&lt;=60,"ATENCAO (31-60 DIAS)","OK"))))</f>
        <v/>
      </c>
      <c r="G986" s="14">
        <f>SUMIFS(Lancamentos!$G:$G,Lancamentos!$C:$C,$A986,Lancamentos!$E:$E,$C986,Lancamentos!$B:$B,"ENTRADA")</f>
        <v/>
      </c>
      <c r="H986" s="14">
        <f>SUMIFS(Lancamentos!$G:$G,Lancamentos!$C:$C,$A986,Lancamentos!$E:$E,$C986,Lancamentos!$B:$B,"SAIDA_USO")</f>
        <v/>
      </c>
      <c r="I986" s="14">
        <f>SUMIFS(Lancamentos!$G:$G,Lancamentos!$C:$C,$A986,Lancamentos!$E:$E,$C986,Lancamentos!$B:$B,"SAIDA_DESCARTE")</f>
        <v/>
      </c>
      <c r="J986" s="14">
        <f>G986-H986-I986</f>
        <v/>
      </c>
      <c r="K986">
        <f>IF(A986="","",IF(J986&lt;=IFERROR(VLOOKUP(A986,Produtos!$A:$E,5,FALSE),0),"ABAIXO DO MINIMO","OK"))</f>
        <v/>
      </c>
    </row>
    <row r="987">
      <c r="B987">
        <f>IFERROR(VLOOKUP(A987,Produtos!A:B,2,FALSE),"")</f>
        <v/>
      </c>
      <c r="D987" s="10">
        <f>IFERROR(INDEX(Lotes!$E:$E,MATCH(1,(Lotes!$A:$A=A987)*(Lotes!$C:$C=C987),0)),"")</f>
        <v/>
      </c>
      <c r="E987" s="14">
        <f>IF(D987="","",D987-TODAY())</f>
        <v/>
      </c>
      <c r="F987">
        <f>IF(D987="","",IF(E987&lt;0,"VENCIDO",IF(E987&lt;=30,"VENCE EM &lt;= 30 DIAS",IF(E987&lt;=60,"ATENCAO (31-60 DIAS)","OK"))))</f>
        <v/>
      </c>
      <c r="G987" s="14">
        <f>SUMIFS(Lancamentos!$G:$G,Lancamentos!$C:$C,$A987,Lancamentos!$E:$E,$C987,Lancamentos!$B:$B,"ENTRADA")</f>
        <v/>
      </c>
      <c r="H987" s="14">
        <f>SUMIFS(Lancamentos!$G:$G,Lancamentos!$C:$C,$A987,Lancamentos!$E:$E,$C987,Lancamentos!$B:$B,"SAIDA_USO")</f>
        <v/>
      </c>
      <c r="I987" s="14">
        <f>SUMIFS(Lancamentos!$G:$G,Lancamentos!$C:$C,$A987,Lancamentos!$E:$E,$C987,Lancamentos!$B:$B,"SAIDA_DESCARTE")</f>
        <v/>
      </c>
      <c r="J987" s="14">
        <f>G987-H987-I987</f>
        <v/>
      </c>
      <c r="K987">
        <f>IF(A987="","",IF(J987&lt;=IFERROR(VLOOKUP(A987,Produtos!$A:$E,5,FALSE),0),"ABAIXO DO MINIMO","OK"))</f>
        <v/>
      </c>
    </row>
    <row r="988">
      <c r="B988">
        <f>IFERROR(VLOOKUP(A988,Produtos!A:B,2,FALSE),"")</f>
        <v/>
      </c>
      <c r="D988" s="10">
        <f>IFERROR(INDEX(Lotes!$E:$E,MATCH(1,(Lotes!$A:$A=A988)*(Lotes!$C:$C=C988),0)),"")</f>
        <v/>
      </c>
      <c r="E988" s="14">
        <f>IF(D988="","",D988-TODAY())</f>
        <v/>
      </c>
      <c r="F988">
        <f>IF(D988="","",IF(E988&lt;0,"VENCIDO",IF(E988&lt;=30,"VENCE EM &lt;= 30 DIAS",IF(E988&lt;=60,"ATENCAO (31-60 DIAS)","OK"))))</f>
        <v/>
      </c>
      <c r="G988" s="14">
        <f>SUMIFS(Lancamentos!$G:$G,Lancamentos!$C:$C,$A988,Lancamentos!$E:$E,$C988,Lancamentos!$B:$B,"ENTRADA")</f>
        <v/>
      </c>
      <c r="H988" s="14">
        <f>SUMIFS(Lancamentos!$G:$G,Lancamentos!$C:$C,$A988,Lancamentos!$E:$E,$C988,Lancamentos!$B:$B,"SAIDA_USO")</f>
        <v/>
      </c>
      <c r="I988" s="14">
        <f>SUMIFS(Lancamentos!$G:$G,Lancamentos!$C:$C,$A988,Lancamentos!$E:$E,$C988,Lancamentos!$B:$B,"SAIDA_DESCARTE")</f>
        <v/>
      </c>
      <c r="J988" s="14">
        <f>G988-H988-I988</f>
        <v/>
      </c>
      <c r="K988">
        <f>IF(A988="","",IF(J988&lt;=IFERROR(VLOOKUP(A988,Produtos!$A:$E,5,FALSE),0),"ABAIXO DO MINIMO","OK"))</f>
        <v/>
      </c>
    </row>
    <row r="989">
      <c r="B989">
        <f>IFERROR(VLOOKUP(A989,Produtos!A:B,2,FALSE),"")</f>
        <v/>
      </c>
      <c r="D989" s="10">
        <f>IFERROR(INDEX(Lotes!$E:$E,MATCH(1,(Lotes!$A:$A=A989)*(Lotes!$C:$C=C989),0)),"")</f>
        <v/>
      </c>
      <c r="E989" s="14">
        <f>IF(D989="","",D989-TODAY())</f>
        <v/>
      </c>
      <c r="F989">
        <f>IF(D989="","",IF(E989&lt;0,"VENCIDO",IF(E989&lt;=30,"VENCE EM &lt;= 30 DIAS",IF(E989&lt;=60,"ATENCAO (31-60 DIAS)","OK"))))</f>
        <v/>
      </c>
      <c r="G989" s="14">
        <f>SUMIFS(Lancamentos!$G:$G,Lancamentos!$C:$C,$A989,Lancamentos!$E:$E,$C989,Lancamentos!$B:$B,"ENTRADA")</f>
        <v/>
      </c>
      <c r="H989" s="14">
        <f>SUMIFS(Lancamentos!$G:$G,Lancamentos!$C:$C,$A989,Lancamentos!$E:$E,$C989,Lancamentos!$B:$B,"SAIDA_USO")</f>
        <v/>
      </c>
      <c r="I989" s="14">
        <f>SUMIFS(Lancamentos!$G:$G,Lancamentos!$C:$C,$A989,Lancamentos!$E:$E,$C989,Lancamentos!$B:$B,"SAIDA_DESCARTE")</f>
        <v/>
      </c>
      <c r="J989" s="14">
        <f>G989-H989-I989</f>
        <v/>
      </c>
      <c r="K989">
        <f>IF(A989="","",IF(J989&lt;=IFERROR(VLOOKUP(A989,Produtos!$A:$E,5,FALSE),0),"ABAIXO DO MINIMO","OK"))</f>
        <v/>
      </c>
    </row>
    <row r="990">
      <c r="B990">
        <f>IFERROR(VLOOKUP(A990,Produtos!A:B,2,FALSE),"")</f>
        <v/>
      </c>
      <c r="D990" s="10">
        <f>IFERROR(INDEX(Lotes!$E:$E,MATCH(1,(Lotes!$A:$A=A990)*(Lotes!$C:$C=C990),0)),"")</f>
        <v/>
      </c>
      <c r="E990" s="14">
        <f>IF(D990="","",D990-TODAY())</f>
        <v/>
      </c>
      <c r="F990">
        <f>IF(D990="","",IF(E990&lt;0,"VENCIDO",IF(E990&lt;=30,"VENCE EM &lt;= 30 DIAS",IF(E990&lt;=60,"ATENCAO (31-60 DIAS)","OK"))))</f>
        <v/>
      </c>
      <c r="G990" s="14">
        <f>SUMIFS(Lancamentos!$G:$G,Lancamentos!$C:$C,$A990,Lancamentos!$E:$E,$C990,Lancamentos!$B:$B,"ENTRADA")</f>
        <v/>
      </c>
      <c r="H990" s="14">
        <f>SUMIFS(Lancamentos!$G:$G,Lancamentos!$C:$C,$A990,Lancamentos!$E:$E,$C990,Lancamentos!$B:$B,"SAIDA_USO")</f>
        <v/>
      </c>
      <c r="I990" s="14">
        <f>SUMIFS(Lancamentos!$G:$G,Lancamentos!$C:$C,$A990,Lancamentos!$E:$E,$C990,Lancamentos!$B:$B,"SAIDA_DESCARTE")</f>
        <v/>
      </c>
      <c r="J990" s="14">
        <f>G990-H990-I990</f>
        <v/>
      </c>
      <c r="K990">
        <f>IF(A990="","",IF(J990&lt;=IFERROR(VLOOKUP(A990,Produtos!$A:$E,5,FALSE),0),"ABAIXO DO MINIMO","OK"))</f>
        <v/>
      </c>
    </row>
    <row r="991">
      <c r="B991">
        <f>IFERROR(VLOOKUP(A991,Produtos!A:B,2,FALSE),"")</f>
        <v/>
      </c>
      <c r="D991" s="10">
        <f>IFERROR(INDEX(Lotes!$E:$E,MATCH(1,(Lotes!$A:$A=A991)*(Lotes!$C:$C=C991),0)),"")</f>
        <v/>
      </c>
      <c r="E991" s="14">
        <f>IF(D991="","",D991-TODAY())</f>
        <v/>
      </c>
      <c r="F991">
        <f>IF(D991="","",IF(E991&lt;0,"VENCIDO",IF(E991&lt;=30,"VENCE EM &lt;= 30 DIAS",IF(E991&lt;=60,"ATENCAO (31-60 DIAS)","OK"))))</f>
        <v/>
      </c>
      <c r="G991" s="14">
        <f>SUMIFS(Lancamentos!$G:$G,Lancamentos!$C:$C,$A991,Lancamentos!$E:$E,$C991,Lancamentos!$B:$B,"ENTRADA")</f>
        <v/>
      </c>
      <c r="H991" s="14">
        <f>SUMIFS(Lancamentos!$G:$G,Lancamentos!$C:$C,$A991,Lancamentos!$E:$E,$C991,Lancamentos!$B:$B,"SAIDA_USO")</f>
        <v/>
      </c>
      <c r="I991" s="14">
        <f>SUMIFS(Lancamentos!$G:$G,Lancamentos!$C:$C,$A991,Lancamentos!$E:$E,$C991,Lancamentos!$B:$B,"SAIDA_DESCARTE")</f>
        <v/>
      </c>
      <c r="J991" s="14">
        <f>G991-H991-I991</f>
        <v/>
      </c>
      <c r="K991">
        <f>IF(A991="","",IF(J991&lt;=IFERROR(VLOOKUP(A991,Produtos!$A:$E,5,FALSE),0),"ABAIXO DO MINIMO","OK"))</f>
        <v/>
      </c>
    </row>
    <row r="992">
      <c r="B992">
        <f>IFERROR(VLOOKUP(A992,Produtos!A:B,2,FALSE),"")</f>
        <v/>
      </c>
      <c r="D992" s="10">
        <f>IFERROR(INDEX(Lotes!$E:$E,MATCH(1,(Lotes!$A:$A=A992)*(Lotes!$C:$C=C992),0)),"")</f>
        <v/>
      </c>
      <c r="E992" s="14">
        <f>IF(D992="","",D992-TODAY())</f>
        <v/>
      </c>
      <c r="F992">
        <f>IF(D992="","",IF(E992&lt;0,"VENCIDO",IF(E992&lt;=30,"VENCE EM &lt;= 30 DIAS",IF(E992&lt;=60,"ATENCAO (31-60 DIAS)","OK"))))</f>
        <v/>
      </c>
      <c r="G992" s="14">
        <f>SUMIFS(Lancamentos!$G:$G,Lancamentos!$C:$C,$A992,Lancamentos!$E:$E,$C992,Lancamentos!$B:$B,"ENTRADA")</f>
        <v/>
      </c>
      <c r="H992" s="14">
        <f>SUMIFS(Lancamentos!$G:$G,Lancamentos!$C:$C,$A992,Lancamentos!$E:$E,$C992,Lancamentos!$B:$B,"SAIDA_USO")</f>
        <v/>
      </c>
      <c r="I992" s="14">
        <f>SUMIFS(Lancamentos!$G:$G,Lancamentos!$C:$C,$A992,Lancamentos!$E:$E,$C992,Lancamentos!$B:$B,"SAIDA_DESCARTE")</f>
        <v/>
      </c>
      <c r="J992" s="14">
        <f>G992-H992-I992</f>
        <v/>
      </c>
      <c r="K992">
        <f>IF(A992="","",IF(J992&lt;=IFERROR(VLOOKUP(A992,Produtos!$A:$E,5,FALSE),0),"ABAIXO DO MINIMO","OK"))</f>
        <v/>
      </c>
    </row>
    <row r="993">
      <c r="B993">
        <f>IFERROR(VLOOKUP(A993,Produtos!A:B,2,FALSE),"")</f>
        <v/>
      </c>
      <c r="D993" s="10">
        <f>IFERROR(INDEX(Lotes!$E:$E,MATCH(1,(Lotes!$A:$A=A993)*(Lotes!$C:$C=C993),0)),"")</f>
        <v/>
      </c>
      <c r="E993" s="14">
        <f>IF(D993="","",D993-TODAY())</f>
        <v/>
      </c>
      <c r="F993">
        <f>IF(D993="","",IF(E993&lt;0,"VENCIDO",IF(E993&lt;=30,"VENCE EM &lt;= 30 DIAS",IF(E993&lt;=60,"ATENCAO (31-60 DIAS)","OK"))))</f>
        <v/>
      </c>
      <c r="G993" s="14">
        <f>SUMIFS(Lancamentos!$G:$G,Lancamentos!$C:$C,$A993,Lancamentos!$E:$E,$C993,Lancamentos!$B:$B,"ENTRADA")</f>
        <v/>
      </c>
      <c r="H993" s="14">
        <f>SUMIFS(Lancamentos!$G:$G,Lancamentos!$C:$C,$A993,Lancamentos!$E:$E,$C993,Lancamentos!$B:$B,"SAIDA_USO")</f>
        <v/>
      </c>
      <c r="I993" s="14">
        <f>SUMIFS(Lancamentos!$G:$G,Lancamentos!$C:$C,$A993,Lancamentos!$E:$E,$C993,Lancamentos!$B:$B,"SAIDA_DESCARTE")</f>
        <v/>
      </c>
      <c r="J993" s="14">
        <f>G993-H993-I993</f>
        <v/>
      </c>
      <c r="K993">
        <f>IF(A993="","",IF(J993&lt;=IFERROR(VLOOKUP(A993,Produtos!$A:$E,5,FALSE),0),"ABAIXO DO MINIMO","OK"))</f>
        <v/>
      </c>
    </row>
    <row r="994">
      <c r="B994">
        <f>IFERROR(VLOOKUP(A994,Produtos!A:B,2,FALSE),"")</f>
        <v/>
      </c>
      <c r="D994" s="10">
        <f>IFERROR(INDEX(Lotes!$E:$E,MATCH(1,(Lotes!$A:$A=A994)*(Lotes!$C:$C=C994),0)),"")</f>
        <v/>
      </c>
      <c r="E994" s="14">
        <f>IF(D994="","",D994-TODAY())</f>
        <v/>
      </c>
      <c r="F994">
        <f>IF(D994="","",IF(E994&lt;0,"VENCIDO",IF(E994&lt;=30,"VENCE EM &lt;= 30 DIAS",IF(E994&lt;=60,"ATENCAO (31-60 DIAS)","OK"))))</f>
        <v/>
      </c>
      <c r="G994" s="14">
        <f>SUMIFS(Lancamentos!$G:$G,Lancamentos!$C:$C,$A994,Lancamentos!$E:$E,$C994,Lancamentos!$B:$B,"ENTRADA")</f>
        <v/>
      </c>
      <c r="H994" s="14">
        <f>SUMIFS(Lancamentos!$G:$G,Lancamentos!$C:$C,$A994,Lancamentos!$E:$E,$C994,Lancamentos!$B:$B,"SAIDA_USO")</f>
        <v/>
      </c>
      <c r="I994" s="14">
        <f>SUMIFS(Lancamentos!$G:$G,Lancamentos!$C:$C,$A994,Lancamentos!$E:$E,$C994,Lancamentos!$B:$B,"SAIDA_DESCARTE")</f>
        <v/>
      </c>
      <c r="J994" s="14">
        <f>G994-H994-I994</f>
        <v/>
      </c>
      <c r="K994">
        <f>IF(A994="","",IF(J994&lt;=IFERROR(VLOOKUP(A994,Produtos!$A:$E,5,FALSE),0),"ABAIXO DO MINIMO","OK"))</f>
        <v/>
      </c>
    </row>
    <row r="995">
      <c r="B995">
        <f>IFERROR(VLOOKUP(A995,Produtos!A:B,2,FALSE),"")</f>
        <v/>
      </c>
      <c r="D995" s="10">
        <f>IFERROR(INDEX(Lotes!$E:$E,MATCH(1,(Lotes!$A:$A=A995)*(Lotes!$C:$C=C995),0)),"")</f>
        <v/>
      </c>
      <c r="E995" s="14">
        <f>IF(D995="","",D995-TODAY())</f>
        <v/>
      </c>
      <c r="F995">
        <f>IF(D995="","",IF(E995&lt;0,"VENCIDO",IF(E995&lt;=30,"VENCE EM &lt;= 30 DIAS",IF(E995&lt;=60,"ATENCAO (31-60 DIAS)","OK"))))</f>
        <v/>
      </c>
      <c r="G995" s="14">
        <f>SUMIFS(Lancamentos!$G:$G,Lancamentos!$C:$C,$A995,Lancamentos!$E:$E,$C995,Lancamentos!$B:$B,"ENTRADA")</f>
        <v/>
      </c>
      <c r="H995" s="14">
        <f>SUMIFS(Lancamentos!$G:$G,Lancamentos!$C:$C,$A995,Lancamentos!$E:$E,$C995,Lancamentos!$B:$B,"SAIDA_USO")</f>
        <v/>
      </c>
      <c r="I995" s="14">
        <f>SUMIFS(Lancamentos!$G:$G,Lancamentos!$C:$C,$A995,Lancamentos!$E:$E,$C995,Lancamentos!$B:$B,"SAIDA_DESCARTE")</f>
        <v/>
      </c>
      <c r="J995" s="14">
        <f>G995-H995-I995</f>
        <v/>
      </c>
      <c r="K995">
        <f>IF(A995="","",IF(J995&lt;=IFERROR(VLOOKUP(A995,Produtos!$A:$E,5,FALSE),0),"ABAIXO DO MINIMO","OK"))</f>
        <v/>
      </c>
    </row>
    <row r="996">
      <c r="B996">
        <f>IFERROR(VLOOKUP(A996,Produtos!A:B,2,FALSE),"")</f>
        <v/>
      </c>
      <c r="D996" s="10">
        <f>IFERROR(INDEX(Lotes!$E:$E,MATCH(1,(Lotes!$A:$A=A996)*(Lotes!$C:$C=C996),0)),"")</f>
        <v/>
      </c>
      <c r="E996" s="14">
        <f>IF(D996="","",D996-TODAY())</f>
        <v/>
      </c>
      <c r="F996">
        <f>IF(D996="","",IF(E996&lt;0,"VENCIDO",IF(E996&lt;=30,"VENCE EM &lt;= 30 DIAS",IF(E996&lt;=60,"ATENCAO (31-60 DIAS)","OK"))))</f>
        <v/>
      </c>
      <c r="G996" s="14">
        <f>SUMIFS(Lancamentos!$G:$G,Lancamentos!$C:$C,$A996,Lancamentos!$E:$E,$C996,Lancamentos!$B:$B,"ENTRADA")</f>
        <v/>
      </c>
      <c r="H996" s="14">
        <f>SUMIFS(Lancamentos!$G:$G,Lancamentos!$C:$C,$A996,Lancamentos!$E:$E,$C996,Lancamentos!$B:$B,"SAIDA_USO")</f>
        <v/>
      </c>
      <c r="I996" s="14">
        <f>SUMIFS(Lancamentos!$G:$G,Lancamentos!$C:$C,$A996,Lancamentos!$E:$E,$C996,Lancamentos!$B:$B,"SAIDA_DESCARTE")</f>
        <v/>
      </c>
      <c r="J996" s="14">
        <f>G996-H996-I996</f>
        <v/>
      </c>
      <c r="K996">
        <f>IF(A996="","",IF(J996&lt;=IFERROR(VLOOKUP(A996,Produtos!$A:$E,5,FALSE),0),"ABAIXO DO MINIMO","OK"))</f>
        <v/>
      </c>
    </row>
    <row r="997">
      <c r="B997">
        <f>IFERROR(VLOOKUP(A997,Produtos!A:B,2,FALSE),"")</f>
        <v/>
      </c>
      <c r="D997" s="10">
        <f>IFERROR(INDEX(Lotes!$E:$E,MATCH(1,(Lotes!$A:$A=A997)*(Lotes!$C:$C=C997),0)),"")</f>
        <v/>
      </c>
      <c r="E997" s="14">
        <f>IF(D997="","",D997-TODAY())</f>
        <v/>
      </c>
      <c r="F997">
        <f>IF(D997="","",IF(E997&lt;0,"VENCIDO",IF(E997&lt;=30,"VENCE EM &lt;= 30 DIAS",IF(E997&lt;=60,"ATENCAO (31-60 DIAS)","OK"))))</f>
        <v/>
      </c>
      <c r="G997" s="14">
        <f>SUMIFS(Lancamentos!$G:$G,Lancamentos!$C:$C,$A997,Lancamentos!$E:$E,$C997,Lancamentos!$B:$B,"ENTRADA")</f>
        <v/>
      </c>
      <c r="H997" s="14">
        <f>SUMIFS(Lancamentos!$G:$G,Lancamentos!$C:$C,$A997,Lancamentos!$E:$E,$C997,Lancamentos!$B:$B,"SAIDA_USO")</f>
        <v/>
      </c>
      <c r="I997" s="14">
        <f>SUMIFS(Lancamentos!$G:$G,Lancamentos!$C:$C,$A997,Lancamentos!$E:$E,$C997,Lancamentos!$B:$B,"SAIDA_DESCARTE")</f>
        <v/>
      </c>
      <c r="J997" s="14">
        <f>G997-H997-I997</f>
        <v/>
      </c>
      <c r="K997">
        <f>IF(A997="","",IF(J997&lt;=IFERROR(VLOOKUP(A997,Produtos!$A:$E,5,FALSE),0),"ABAIXO DO MINIMO","OK"))</f>
        <v/>
      </c>
    </row>
    <row r="998">
      <c r="B998">
        <f>IFERROR(VLOOKUP(A998,Produtos!A:B,2,FALSE),"")</f>
        <v/>
      </c>
      <c r="D998" s="10">
        <f>IFERROR(INDEX(Lotes!$E:$E,MATCH(1,(Lotes!$A:$A=A998)*(Lotes!$C:$C=C998),0)),"")</f>
        <v/>
      </c>
      <c r="E998" s="14">
        <f>IF(D998="","",D998-TODAY())</f>
        <v/>
      </c>
      <c r="F998">
        <f>IF(D998="","",IF(E998&lt;0,"VENCIDO",IF(E998&lt;=30,"VENCE EM &lt;= 30 DIAS",IF(E998&lt;=60,"ATENCAO (31-60 DIAS)","OK"))))</f>
        <v/>
      </c>
      <c r="G998" s="14">
        <f>SUMIFS(Lancamentos!$G:$G,Lancamentos!$C:$C,$A998,Lancamentos!$E:$E,$C998,Lancamentos!$B:$B,"ENTRADA")</f>
        <v/>
      </c>
      <c r="H998" s="14">
        <f>SUMIFS(Lancamentos!$G:$G,Lancamentos!$C:$C,$A998,Lancamentos!$E:$E,$C998,Lancamentos!$B:$B,"SAIDA_USO")</f>
        <v/>
      </c>
      <c r="I998" s="14">
        <f>SUMIFS(Lancamentos!$G:$G,Lancamentos!$C:$C,$A998,Lancamentos!$E:$E,$C998,Lancamentos!$B:$B,"SAIDA_DESCARTE")</f>
        <v/>
      </c>
      <c r="J998" s="14">
        <f>G998-H998-I998</f>
        <v/>
      </c>
      <c r="K998">
        <f>IF(A998="","",IF(J998&lt;=IFERROR(VLOOKUP(A998,Produtos!$A:$E,5,FALSE),0),"ABAIXO DO MINIMO","OK"))</f>
        <v/>
      </c>
    </row>
    <row r="999">
      <c r="B999">
        <f>IFERROR(VLOOKUP(A999,Produtos!A:B,2,FALSE),"")</f>
        <v/>
      </c>
      <c r="D999" s="10">
        <f>IFERROR(INDEX(Lotes!$E:$E,MATCH(1,(Lotes!$A:$A=A999)*(Lotes!$C:$C=C999),0)),"")</f>
        <v/>
      </c>
      <c r="E999" s="14">
        <f>IF(D999="","",D999-TODAY())</f>
        <v/>
      </c>
      <c r="F999">
        <f>IF(D999="","",IF(E999&lt;0,"VENCIDO",IF(E999&lt;=30,"VENCE EM &lt;= 30 DIAS",IF(E999&lt;=60,"ATENCAO (31-60 DIAS)","OK"))))</f>
        <v/>
      </c>
      <c r="G999" s="14">
        <f>SUMIFS(Lancamentos!$G:$G,Lancamentos!$C:$C,$A999,Lancamentos!$E:$E,$C999,Lancamentos!$B:$B,"ENTRADA")</f>
        <v/>
      </c>
      <c r="H999" s="14">
        <f>SUMIFS(Lancamentos!$G:$G,Lancamentos!$C:$C,$A999,Lancamentos!$E:$E,$C999,Lancamentos!$B:$B,"SAIDA_USO")</f>
        <v/>
      </c>
      <c r="I999" s="14">
        <f>SUMIFS(Lancamentos!$G:$G,Lancamentos!$C:$C,$A999,Lancamentos!$E:$E,$C999,Lancamentos!$B:$B,"SAIDA_DESCARTE")</f>
        <v/>
      </c>
      <c r="J999" s="14">
        <f>G999-H999-I999</f>
        <v/>
      </c>
      <c r="K999">
        <f>IF(A999="","",IF(J999&lt;=IFERROR(VLOOKUP(A999,Produtos!$A:$E,5,FALSE),0),"ABAIXO DO MINIMO","OK"))</f>
        <v/>
      </c>
    </row>
    <row r="1000">
      <c r="B1000">
        <f>IFERROR(VLOOKUP(A1000,Produtos!A:B,2,FALSE),"")</f>
        <v/>
      </c>
      <c r="D1000" s="10">
        <f>IFERROR(INDEX(Lotes!$E:$E,MATCH(1,(Lotes!$A:$A=A1000)*(Lotes!$C:$C=C1000),0)),"")</f>
        <v/>
      </c>
      <c r="E1000" s="14">
        <f>IF(D1000="","",D1000-TODAY())</f>
        <v/>
      </c>
      <c r="F1000">
        <f>IF(D1000="","",IF(E1000&lt;0,"VENCIDO",IF(E1000&lt;=30,"VENCE EM &lt;= 30 DIAS",IF(E1000&lt;=60,"ATENCAO (31-60 DIAS)","OK"))))</f>
        <v/>
      </c>
      <c r="G1000" s="14">
        <f>SUMIFS(Lancamentos!$G:$G,Lancamentos!$C:$C,$A1000,Lancamentos!$E:$E,$C1000,Lancamentos!$B:$B,"ENTRADA")</f>
        <v/>
      </c>
      <c r="H1000" s="14">
        <f>SUMIFS(Lancamentos!$G:$G,Lancamentos!$C:$C,$A1000,Lancamentos!$E:$E,$C1000,Lancamentos!$B:$B,"SAIDA_USO")</f>
        <v/>
      </c>
      <c r="I1000" s="14">
        <f>SUMIFS(Lancamentos!$G:$G,Lancamentos!$C:$C,$A1000,Lancamentos!$E:$E,$C1000,Lancamentos!$B:$B,"SAIDA_DESCARTE")</f>
        <v/>
      </c>
      <c r="J1000" s="14">
        <f>G1000-H1000-I1000</f>
        <v/>
      </c>
      <c r="K1000">
        <f>IF(A1000="","",IF(J1000&lt;=IFERROR(VLOOKUP(A1000,Produtos!$A:$E,5,FALSE),0),"ABAIXO DO MINIMO","OK"))</f>
        <v/>
      </c>
    </row>
    <row r="1001">
      <c r="B1001">
        <f>IFERROR(VLOOKUP(A1001,Produtos!A:B,2,FALSE),"")</f>
        <v/>
      </c>
      <c r="D1001" s="10">
        <f>IFERROR(INDEX(Lotes!$E:$E,MATCH(1,(Lotes!$A:$A=A1001)*(Lotes!$C:$C=C1001),0)),"")</f>
        <v/>
      </c>
      <c r="E1001" s="14">
        <f>IF(D1001="","",D1001-TODAY())</f>
        <v/>
      </c>
      <c r="F1001">
        <f>IF(D1001="","",IF(E1001&lt;0,"VENCIDO",IF(E1001&lt;=30,"VENCE EM &lt;= 30 DIAS",IF(E1001&lt;=60,"ATENCAO (31-60 DIAS)","OK"))))</f>
        <v/>
      </c>
      <c r="G1001" s="14">
        <f>SUMIFS(Lancamentos!$G:$G,Lancamentos!$C:$C,$A1001,Lancamentos!$E:$E,$C1001,Lancamentos!$B:$B,"ENTRADA")</f>
        <v/>
      </c>
      <c r="H1001" s="14">
        <f>SUMIFS(Lancamentos!$G:$G,Lancamentos!$C:$C,$A1001,Lancamentos!$E:$E,$C1001,Lancamentos!$B:$B,"SAIDA_USO")</f>
        <v/>
      </c>
      <c r="I1001" s="14">
        <f>SUMIFS(Lancamentos!$G:$G,Lancamentos!$C:$C,$A1001,Lancamentos!$E:$E,$C1001,Lancamentos!$B:$B,"SAIDA_DESCARTE")</f>
        <v/>
      </c>
      <c r="J1001" s="14">
        <f>G1001-H1001-I1001</f>
        <v/>
      </c>
      <c r="K1001">
        <f>IF(A1001="","",IF(J1001&lt;=IFERROR(VLOOKUP(A1001,Produtos!$A:$E,5,FALSE),0),"ABAIXO DO MINIMO","OK"))</f>
        <v/>
      </c>
    </row>
    <row r="1002">
      <c r="B1002">
        <f>IFERROR(VLOOKUP(A1002,Produtos!A:B,2,FALSE),"")</f>
        <v/>
      </c>
      <c r="D1002" s="10">
        <f>IFERROR(INDEX(Lotes!$E:$E,MATCH(1,(Lotes!$A:$A=A1002)*(Lotes!$C:$C=C1002),0)),"")</f>
        <v/>
      </c>
      <c r="E1002" s="14">
        <f>IF(D1002="","",D1002-TODAY())</f>
        <v/>
      </c>
      <c r="F1002">
        <f>IF(D1002="","",IF(E1002&lt;0,"VENCIDO",IF(E1002&lt;=30,"VENCE EM &lt;= 30 DIAS",IF(E1002&lt;=60,"ATENCAO (31-60 DIAS)","OK"))))</f>
        <v/>
      </c>
      <c r="G1002" s="14">
        <f>SUMIFS(Lancamentos!$G:$G,Lancamentos!$C:$C,$A1002,Lancamentos!$E:$E,$C1002,Lancamentos!$B:$B,"ENTRADA")</f>
        <v/>
      </c>
      <c r="H1002" s="14">
        <f>SUMIFS(Lancamentos!$G:$G,Lancamentos!$C:$C,$A1002,Lancamentos!$E:$E,$C1002,Lancamentos!$B:$B,"SAIDA_USO")</f>
        <v/>
      </c>
      <c r="I1002" s="14">
        <f>SUMIFS(Lancamentos!$G:$G,Lancamentos!$C:$C,$A1002,Lancamentos!$E:$E,$C1002,Lancamentos!$B:$B,"SAIDA_DESCARTE")</f>
        <v/>
      </c>
      <c r="J1002" s="14">
        <f>G1002-H1002-I1002</f>
        <v/>
      </c>
      <c r="K1002">
        <f>IF(A1002="","",IF(J1002&lt;=IFERROR(VLOOKUP(A1002,Produtos!$A:$E,5,FALSE),0),"ABAIXO DO MINIMO","OK"))</f>
        <v/>
      </c>
    </row>
    <row r="1003">
      <c r="B1003">
        <f>IFERROR(VLOOKUP(A1003,Produtos!A:B,2,FALSE),"")</f>
        <v/>
      </c>
      <c r="D1003" s="10">
        <f>IFERROR(INDEX(Lotes!$E:$E,MATCH(1,(Lotes!$A:$A=A1003)*(Lotes!$C:$C=C1003),0)),"")</f>
        <v/>
      </c>
      <c r="E1003" s="14">
        <f>IF(D1003="","",D1003-TODAY())</f>
        <v/>
      </c>
      <c r="F1003">
        <f>IF(D1003="","",IF(E1003&lt;0,"VENCIDO",IF(E1003&lt;=30,"VENCE EM &lt;= 30 DIAS",IF(E1003&lt;=60,"ATENCAO (31-60 DIAS)","OK"))))</f>
        <v/>
      </c>
      <c r="G1003" s="14">
        <f>SUMIFS(Lancamentos!$G:$G,Lancamentos!$C:$C,$A1003,Lancamentos!$E:$E,$C1003,Lancamentos!$B:$B,"ENTRADA")</f>
        <v/>
      </c>
      <c r="H1003" s="14">
        <f>SUMIFS(Lancamentos!$G:$G,Lancamentos!$C:$C,$A1003,Lancamentos!$E:$E,$C1003,Lancamentos!$B:$B,"SAIDA_USO")</f>
        <v/>
      </c>
      <c r="I1003" s="14">
        <f>SUMIFS(Lancamentos!$G:$G,Lancamentos!$C:$C,$A1003,Lancamentos!$E:$E,$C1003,Lancamentos!$B:$B,"SAIDA_DESCARTE")</f>
        <v/>
      </c>
      <c r="J1003" s="14">
        <f>G1003-H1003-I1003</f>
        <v/>
      </c>
      <c r="K1003">
        <f>IF(A1003="","",IF(J1003&lt;=IFERROR(VLOOKUP(A1003,Produtos!$A:$E,5,FALSE),0),"ABAIXO DO MINIMO","OK"))</f>
        <v/>
      </c>
    </row>
    <row r="1004">
      <c r="B1004">
        <f>IFERROR(VLOOKUP(A1004,Produtos!A:B,2,FALSE),"")</f>
        <v/>
      </c>
      <c r="D1004" s="10">
        <f>IFERROR(INDEX(Lotes!$E:$E,MATCH(1,(Lotes!$A:$A=A1004)*(Lotes!$C:$C=C1004),0)),"")</f>
        <v/>
      </c>
      <c r="E1004" s="14">
        <f>IF(D1004="","",D1004-TODAY())</f>
        <v/>
      </c>
      <c r="F1004">
        <f>IF(D1004="","",IF(E1004&lt;0,"VENCIDO",IF(E1004&lt;=30,"VENCE EM &lt;= 30 DIAS",IF(E1004&lt;=60,"ATENCAO (31-60 DIAS)","OK"))))</f>
        <v/>
      </c>
      <c r="G1004" s="14">
        <f>SUMIFS(Lancamentos!$G:$G,Lancamentos!$C:$C,$A1004,Lancamentos!$E:$E,$C1004,Lancamentos!$B:$B,"ENTRADA")</f>
        <v/>
      </c>
      <c r="H1004" s="14">
        <f>SUMIFS(Lancamentos!$G:$G,Lancamentos!$C:$C,$A1004,Lancamentos!$E:$E,$C1004,Lancamentos!$B:$B,"SAIDA_USO")</f>
        <v/>
      </c>
      <c r="I1004" s="14">
        <f>SUMIFS(Lancamentos!$G:$G,Lancamentos!$C:$C,$A1004,Lancamentos!$E:$E,$C1004,Lancamentos!$B:$B,"SAIDA_DESCARTE")</f>
        <v/>
      </c>
      <c r="J1004" s="14">
        <f>G1004-H1004-I1004</f>
        <v/>
      </c>
      <c r="K1004">
        <f>IF(A1004="","",IF(J1004&lt;=IFERROR(VLOOKUP(A1004,Produtos!$A:$E,5,FALSE),0),"ABAIXO DO MINIMO","OK"))</f>
        <v/>
      </c>
    </row>
    <row r="1005">
      <c r="B1005">
        <f>IFERROR(VLOOKUP(A1005,Produtos!A:B,2,FALSE),"")</f>
        <v/>
      </c>
      <c r="D1005" s="10">
        <f>IFERROR(INDEX(Lotes!$E:$E,MATCH(1,(Lotes!$A:$A=A1005)*(Lotes!$C:$C=C1005),0)),"")</f>
        <v/>
      </c>
      <c r="E1005" s="14">
        <f>IF(D1005="","",D1005-TODAY())</f>
        <v/>
      </c>
      <c r="F1005">
        <f>IF(D1005="","",IF(E1005&lt;0,"VENCIDO",IF(E1005&lt;=30,"VENCE EM &lt;= 30 DIAS",IF(E1005&lt;=60,"ATENCAO (31-60 DIAS)","OK"))))</f>
        <v/>
      </c>
      <c r="G1005" s="14">
        <f>SUMIFS(Lancamentos!$G:$G,Lancamentos!$C:$C,$A1005,Lancamentos!$E:$E,$C1005,Lancamentos!$B:$B,"ENTRADA")</f>
        <v/>
      </c>
      <c r="H1005" s="14">
        <f>SUMIFS(Lancamentos!$G:$G,Lancamentos!$C:$C,$A1005,Lancamentos!$E:$E,$C1005,Lancamentos!$B:$B,"SAIDA_USO")</f>
        <v/>
      </c>
      <c r="I1005" s="14">
        <f>SUMIFS(Lancamentos!$G:$G,Lancamentos!$C:$C,$A1005,Lancamentos!$E:$E,$C1005,Lancamentos!$B:$B,"SAIDA_DESCARTE")</f>
        <v/>
      </c>
      <c r="J1005" s="14">
        <f>G1005-H1005-I1005</f>
        <v/>
      </c>
      <c r="K1005">
        <f>IF(A1005="","",IF(J1005&lt;=IFERROR(VLOOKUP(A1005,Produtos!$A:$E,5,FALSE),0),"ABAIXO DO MINIMO","OK"))</f>
        <v/>
      </c>
    </row>
    <row r="1006">
      <c r="B1006">
        <f>IFERROR(VLOOKUP(A1006,Produtos!A:B,2,FALSE),"")</f>
        <v/>
      </c>
      <c r="D1006" s="10">
        <f>IFERROR(INDEX(Lotes!$E:$E,MATCH(1,(Lotes!$A:$A=A1006)*(Lotes!$C:$C=C1006),0)),"")</f>
        <v/>
      </c>
      <c r="E1006" s="14">
        <f>IF(D1006="","",D1006-TODAY())</f>
        <v/>
      </c>
      <c r="F1006">
        <f>IF(D1006="","",IF(E1006&lt;0,"VENCIDO",IF(E1006&lt;=30,"VENCE EM &lt;= 30 DIAS",IF(E1006&lt;=60,"ATENCAO (31-60 DIAS)","OK"))))</f>
        <v/>
      </c>
      <c r="G1006" s="14">
        <f>SUMIFS(Lancamentos!$G:$G,Lancamentos!$C:$C,$A1006,Lancamentos!$E:$E,$C1006,Lancamentos!$B:$B,"ENTRADA")</f>
        <v/>
      </c>
      <c r="H1006" s="14">
        <f>SUMIFS(Lancamentos!$G:$G,Lancamentos!$C:$C,$A1006,Lancamentos!$E:$E,$C1006,Lancamentos!$B:$B,"SAIDA_USO")</f>
        <v/>
      </c>
      <c r="I1006" s="14">
        <f>SUMIFS(Lancamentos!$G:$G,Lancamentos!$C:$C,$A1006,Lancamentos!$E:$E,$C1006,Lancamentos!$B:$B,"SAIDA_DESCARTE")</f>
        <v/>
      </c>
      <c r="J1006" s="14">
        <f>G1006-H1006-I1006</f>
        <v/>
      </c>
      <c r="K1006">
        <f>IF(A1006="","",IF(J1006&lt;=IFERROR(VLOOKUP(A1006,Produtos!$A:$E,5,FALSE),0),"ABAIXO DO MINIMO","OK"))</f>
        <v/>
      </c>
    </row>
    <row r="1007">
      <c r="B1007">
        <f>IFERROR(VLOOKUP(A1007,Produtos!A:B,2,FALSE),"")</f>
        <v/>
      </c>
      <c r="D1007" s="10">
        <f>IFERROR(INDEX(Lotes!$E:$E,MATCH(1,(Lotes!$A:$A=A1007)*(Lotes!$C:$C=C1007),0)),"")</f>
        <v/>
      </c>
      <c r="E1007" s="14">
        <f>IF(D1007="","",D1007-TODAY())</f>
        <v/>
      </c>
      <c r="F1007">
        <f>IF(D1007="","",IF(E1007&lt;0,"VENCIDO",IF(E1007&lt;=30,"VENCE EM &lt;= 30 DIAS",IF(E1007&lt;=60,"ATENCAO (31-60 DIAS)","OK"))))</f>
        <v/>
      </c>
      <c r="G1007" s="14">
        <f>SUMIFS(Lancamentos!$G:$G,Lancamentos!$C:$C,$A1007,Lancamentos!$E:$E,$C1007,Lancamentos!$B:$B,"ENTRADA")</f>
        <v/>
      </c>
      <c r="H1007" s="14">
        <f>SUMIFS(Lancamentos!$G:$G,Lancamentos!$C:$C,$A1007,Lancamentos!$E:$E,$C1007,Lancamentos!$B:$B,"SAIDA_USO")</f>
        <v/>
      </c>
      <c r="I1007" s="14">
        <f>SUMIFS(Lancamentos!$G:$G,Lancamentos!$C:$C,$A1007,Lancamentos!$E:$E,$C1007,Lancamentos!$B:$B,"SAIDA_DESCARTE")</f>
        <v/>
      </c>
      <c r="J1007" s="14">
        <f>G1007-H1007-I1007</f>
        <v/>
      </c>
      <c r="K1007">
        <f>IF(A1007="","",IF(J1007&lt;=IFERROR(VLOOKUP(A1007,Produtos!$A:$E,5,FALSE),0),"ABAIXO DO MINIMO","OK"))</f>
        <v/>
      </c>
    </row>
    <row r="1008">
      <c r="B1008">
        <f>IFERROR(VLOOKUP(A1008,Produtos!A:B,2,FALSE),"")</f>
        <v/>
      </c>
      <c r="D1008" s="10">
        <f>IFERROR(INDEX(Lotes!$E:$E,MATCH(1,(Lotes!$A:$A=A1008)*(Lotes!$C:$C=C1008),0)),"")</f>
        <v/>
      </c>
      <c r="E1008" s="14">
        <f>IF(D1008="","",D1008-TODAY())</f>
        <v/>
      </c>
      <c r="F1008">
        <f>IF(D1008="","",IF(E1008&lt;0,"VENCIDO",IF(E1008&lt;=30,"VENCE EM &lt;= 30 DIAS",IF(E1008&lt;=60,"ATENCAO (31-60 DIAS)","OK"))))</f>
        <v/>
      </c>
      <c r="G1008" s="14">
        <f>SUMIFS(Lancamentos!$G:$G,Lancamentos!$C:$C,$A1008,Lancamentos!$E:$E,$C1008,Lancamentos!$B:$B,"ENTRADA")</f>
        <v/>
      </c>
      <c r="H1008" s="14">
        <f>SUMIFS(Lancamentos!$G:$G,Lancamentos!$C:$C,$A1008,Lancamentos!$E:$E,$C1008,Lancamentos!$B:$B,"SAIDA_USO")</f>
        <v/>
      </c>
      <c r="I1008" s="14">
        <f>SUMIFS(Lancamentos!$G:$G,Lancamentos!$C:$C,$A1008,Lancamentos!$E:$E,$C1008,Lancamentos!$B:$B,"SAIDA_DESCARTE")</f>
        <v/>
      </c>
      <c r="J1008" s="14">
        <f>G1008-H1008-I1008</f>
        <v/>
      </c>
      <c r="K1008">
        <f>IF(A1008="","",IF(J1008&lt;=IFERROR(VLOOKUP(A1008,Produtos!$A:$E,5,FALSE),0),"ABAIXO DO MINIMO","OK"))</f>
        <v/>
      </c>
    </row>
    <row r="1009">
      <c r="B1009">
        <f>IFERROR(VLOOKUP(A1009,Produtos!A:B,2,FALSE),"")</f>
        <v/>
      </c>
      <c r="D1009" s="10">
        <f>IFERROR(INDEX(Lotes!$E:$E,MATCH(1,(Lotes!$A:$A=A1009)*(Lotes!$C:$C=C1009),0)),"")</f>
        <v/>
      </c>
      <c r="E1009" s="14">
        <f>IF(D1009="","",D1009-TODAY())</f>
        <v/>
      </c>
      <c r="F1009">
        <f>IF(D1009="","",IF(E1009&lt;0,"VENCIDO",IF(E1009&lt;=30,"VENCE EM &lt;= 30 DIAS",IF(E1009&lt;=60,"ATENCAO (31-60 DIAS)","OK"))))</f>
        <v/>
      </c>
      <c r="G1009" s="14">
        <f>SUMIFS(Lancamentos!$G:$G,Lancamentos!$C:$C,$A1009,Lancamentos!$E:$E,$C1009,Lancamentos!$B:$B,"ENTRADA")</f>
        <v/>
      </c>
      <c r="H1009" s="14">
        <f>SUMIFS(Lancamentos!$G:$G,Lancamentos!$C:$C,$A1009,Lancamentos!$E:$E,$C1009,Lancamentos!$B:$B,"SAIDA_USO")</f>
        <v/>
      </c>
      <c r="I1009" s="14">
        <f>SUMIFS(Lancamentos!$G:$G,Lancamentos!$C:$C,$A1009,Lancamentos!$E:$E,$C1009,Lancamentos!$B:$B,"SAIDA_DESCARTE")</f>
        <v/>
      </c>
      <c r="J1009" s="14">
        <f>G1009-H1009-I1009</f>
        <v/>
      </c>
      <c r="K1009">
        <f>IF(A1009="","",IF(J1009&lt;=IFERROR(VLOOKUP(A1009,Produtos!$A:$E,5,FALSE),0),"ABAIXO DO MINIMO","OK"))</f>
        <v/>
      </c>
    </row>
    <row r="1010">
      <c r="B1010">
        <f>IFERROR(VLOOKUP(A1010,Produtos!A:B,2,FALSE),"")</f>
        <v/>
      </c>
      <c r="D1010" s="10">
        <f>IFERROR(INDEX(Lotes!$E:$E,MATCH(1,(Lotes!$A:$A=A1010)*(Lotes!$C:$C=C1010),0)),"")</f>
        <v/>
      </c>
      <c r="E1010" s="14">
        <f>IF(D1010="","",D1010-TODAY())</f>
        <v/>
      </c>
      <c r="F1010">
        <f>IF(D1010="","",IF(E1010&lt;0,"VENCIDO",IF(E1010&lt;=30,"VENCE EM &lt;= 30 DIAS",IF(E1010&lt;=60,"ATENCAO (31-60 DIAS)","OK"))))</f>
        <v/>
      </c>
      <c r="G1010" s="14">
        <f>SUMIFS(Lancamentos!$G:$G,Lancamentos!$C:$C,$A1010,Lancamentos!$E:$E,$C1010,Lancamentos!$B:$B,"ENTRADA")</f>
        <v/>
      </c>
      <c r="H1010" s="14">
        <f>SUMIFS(Lancamentos!$G:$G,Lancamentos!$C:$C,$A1010,Lancamentos!$E:$E,$C1010,Lancamentos!$B:$B,"SAIDA_USO")</f>
        <v/>
      </c>
      <c r="I1010" s="14">
        <f>SUMIFS(Lancamentos!$G:$G,Lancamentos!$C:$C,$A1010,Lancamentos!$E:$E,$C1010,Lancamentos!$B:$B,"SAIDA_DESCARTE")</f>
        <v/>
      </c>
      <c r="J1010" s="14">
        <f>G1010-H1010-I1010</f>
        <v/>
      </c>
      <c r="K1010">
        <f>IF(A1010="","",IF(J1010&lt;=IFERROR(VLOOKUP(A1010,Produtos!$A:$E,5,FALSE),0),"ABAIXO DO MINIMO","OK"))</f>
        <v/>
      </c>
    </row>
    <row r="1011">
      <c r="B1011">
        <f>IFERROR(VLOOKUP(A1011,Produtos!A:B,2,FALSE),"")</f>
        <v/>
      </c>
      <c r="D1011" s="10">
        <f>IFERROR(INDEX(Lotes!$E:$E,MATCH(1,(Lotes!$A:$A=A1011)*(Lotes!$C:$C=C1011),0)),"")</f>
        <v/>
      </c>
      <c r="E1011" s="14">
        <f>IF(D1011="","",D1011-TODAY())</f>
        <v/>
      </c>
      <c r="F1011">
        <f>IF(D1011="","",IF(E1011&lt;0,"VENCIDO",IF(E1011&lt;=30,"VENCE EM &lt;= 30 DIAS",IF(E1011&lt;=60,"ATENCAO (31-60 DIAS)","OK"))))</f>
        <v/>
      </c>
      <c r="G1011" s="14">
        <f>SUMIFS(Lancamentos!$G:$G,Lancamentos!$C:$C,$A1011,Lancamentos!$E:$E,$C1011,Lancamentos!$B:$B,"ENTRADA")</f>
        <v/>
      </c>
      <c r="H1011" s="14">
        <f>SUMIFS(Lancamentos!$G:$G,Lancamentos!$C:$C,$A1011,Lancamentos!$E:$E,$C1011,Lancamentos!$B:$B,"SAIDA_USO")</f>
        <v/>
      </c>
      <c r="I1011" s="14">
        <f>SUMIFS(Lancamentos!$G:$G,Lancamentos!$C:$C,$A1011,Lancamentos!$E:$E,$C1011,Lancamentos!$B:$B,"SAIDA_DESCARTE")</f>
        <v/>
      </c>
      <c r="J1011" s="14">
        <f>G1011-H1011-I1011</f>
        <v/>
      </c>
      <c r="K1011">
        <f>IF(A1011="","",IF(J1011&lt;=IFERROR(VLOOKUP(A1011,Produtos!$A:$E,5,FALSE),0),"ABAIXO DO MINIMO","OK"))</f>
        <v/>
      </c>
    </row>
    <row r="1012">
      <c r="B1012">
        <f>IFERROR(VLOOKUP(A1012,Produtos!A:B,2,FALSE),"")</f>
        <v/>
      </c>
      <c r="D1012" s="10">
        <f>IFERROR(INDEX(Lotes!$E:$E,MATCH(1,(Lotes!$A:$A=A1012)*(Lotes!$C:$C=C1012),0)),"")</f>
        <v/>
      </c>
      <c r="E1012" s="14">
        <f>IF(D1012="","",D1012-TODAY())</f>
        <v/>
      </c>
      <c r="F1012">
        <f>IF(D1012="","",IF(E1012&lt;0,"VENCIDO",IF(E1012&lt;=30,"VENCE EM &lt;= 30 DIAS",IF(E1012&lt;=60,"ATENCAO (31-60 DIAS)","OK"))))</f>
        <v/>
      </c>
      <c r="G1012" s="14">
        <f>SUMIFS(Lancamentos!$G:$G,Lancamentos!$C:$C,$A1012,Lancamentos!$E:$E,$C1012,Lancamentos!$B:$B,"ENTRADA")</f>
        <v/>
      </c>
      <c r="H1012" s="14">
        <f>SUMIFS(Lancamentos!$G:$G,Lancamentos!$C:$C,$A1012,Lancamentos!$E:$E,$C1012,Lancamentos!$B:$B,"SAIDA_USO")</f>
        <v/>
      </c>
      <c r="I1012" s="14">
        <f>SUMIFS(Lancamentos!$G:$G,Lancamentos!$C:$C,$A1012,Lancamentos!$E:$E,$C1012,Lancamentos!$B:$B,"SAIDA_DESCARTE")</f>
        <v/>
      </c>
      <c r="J1012" s="14">
        <f>G1012-H1012-I1012</f>
        <v/>
      </c>
      <c r="K1012">
        <f>IF(A1012="","",IF(J1012&lt;=IFERROR(VLOOKUP(A1012,Produtos!$A:$E,5,FALSE),0),"ABAIXO DO MINIMO","OK"))</f>
        <v/>
      </c>
    </row>
    <row r="1013">
      <c r="B1013">
        <f>IFERROR(VLOOKUP(A1013,Produtos!A:B,2,FALSE),"")</f>
        <v/>
      </c>
      <c r="D1013" s="10">
        <f>IFERROR(INDEX(Lotes!$E:$E,MATCH(1,(Lotes!$A:$A=A1013)*(Lotes!$C:$C=C1013),0)),"")</f>
        <v/>
      </c>
      <c r="E1013" s="14">
        <f>IF(D1013="","",D1013-TODAY())</f>
        <v/>
      </c>
      <c r="F1013">
        <f>IF(D1013="","",IF(E1013&lt;0,"VENCIDO",IF(E1013&lt;=30,"VENCE EM &lt;= 30 DIAS",IF(E1013&lt;=60,"ATENCAO (31-60 DIAS)","OK"))))</f>
        <v/>
      </c>
      <c r="G1013" s="14">
        <f>SUMIFS(Lancamentos!$G:$G,Lancamentos!$C:$C,$A1013,Lancamentos!$E:$E,$C1013,Lancamentos!$B:$B,"ENTRADA")</f>
        <v/>
      </c>
      <c r="H1013" s="14">
        <f>SUMIFS(Lancamentos!$G:$G,Lancamentos!$C:$C,$A1013,Lancamentos!$E:$E,$C1013,Lancamentos!$B:$B,"SAIDA_USO")</f>
        <v/>
      </c>
      <c r="I1013" s="14">
        <f>SUMIFS(Lancamentos!$G:$G,Lancamentos!$C:$C,$A1013,Lancamentos!$E:$E,$C1013,Lancamentos!$B:$B,"SAIDA_DESCARTE")</f>
        <v/>
      </c>
      <c r="J1013" s="14">
        <f>G1013-H1013-I1013</f>
        <v/>
      </c>
      <c r="K1013">
        <f>IF(A1013="","",IF(J1013&lt;=IFERROR(VLOOKUP(A1013,Produtos!$A:$E,5,FALSE),0),"ABAIXO DO MINIMO","OK"))</f>
        <v/>
      </c>
    </row>
    <row r="1014">
      <c r="B1014">
        <f>IFERROR(VLOOKUP(A1014,Produtos!A:B,2,FALSE),"")</f>
        <v/>
      </c>
      <c r="D1014" s="10">
        <f>IFERROR(INDEX(Lotes!$E:$E,MATCH(1,(Lotes!$A:$A=A1014)*(Lotes!$C:$C=C1014),0)),"")</f>
        <v/>
      </c>
      <c r="E1014" s="14">
        <f>IF(D1014="","",D1014-TODAY())</f>
        <v/>
      </c>
      <c r="F1014">
        <f>IF(D1014="","",IF(E1014&lt;0,"VENCIDO",IF(E1014&lt;=30,"VENCE EM &lt;= 30 DIAS",IF(E1014&lt;=60,"ATENCAO (31-60 DIAS)","OK"))))</f>
        <v/>
      </c>
      <c r="G1014" s="14">
        <f>SUMIFS(Lancamentos!$G:$G,Lancamentos!$C:$C,$A1014,Lancamentos!$E:$E,$C1014,Lancamentos!$B:$B,"ENTRADA")</f>
        <v/>
      </c>
      <c r="H1014" s="14">
        <f>SUMIFS(Lancamentos!$G:$G,Lancamentos!$C:$C,$A1014,Lancamentos!$E:$E,$C1014,Lancamentos!$B:$B,"SAIDA_USO")</f>
        <v/>
      </c>
      <c r="I1014" s="14">
        <f>SUMIFS(Lancamentos!$G:$G,Lancamentos!$C:$C,$A1014,Lancamentos!$E:$E,$C1014,Lancamentos!$B:$B,"SAIDA_DESCARTE")</f>
        <v/>
      </c>
      <c r="J1014" s="14">
        <f>G1014-H1014-I1014</f>
        <v/>
      </c>
      <c r="K1014">
        <f>IF(A1014="","",IF(J1014&lt;=IFERROR(VLOOKUP(A1014,Produtos!$A:$E,5,FALSE),0),"ABAIXO DO MINIMO","OK"))</f>
        <v/>
      </c>
    </row>
    <row r="1015">
      <c r="B1015">
        <f>IFERROR(VLOOKUP(A1015,Produtos!A:B,2,FALSE),"")</f>
        <v/>
      </c>
      <c r="D1015" s="10">
        <f>IFERROR(INDEX(Lotes!$E:$E,MATCH(1,(Lotes!$A:$A=A1015)*(Lotes!$C:$C=C1015),0)),"")</f>
        <v/>
      </c>
      <c r="E1015" s="14">
        <f>IF(D1015="","",D1015-TODAY())</f>
        <v/>
      </c>
      <c r="F1015">
        <f>IF(D1015="","",IF(E1015&lt;0,"VENCIDO",IF(E1015&lt;=30,"VENCE EM &lt;= 30 DIAS",IF(E1015&lt;=60,"ATENCAO (31-60 DIAS)","OK"))))</f>
        <v/>
      </c>
      <c r="G1015" s="14">
        <f>SUMIFS(Lancamentos!$G:$G,Lancamentos!$C:$C,$A1015,Lancamentos!$E:$E,$C1015,Lancamentos!$B:$B,"ENTRADA")</f>
        <v/>
      </c>
      <c r="H1015" s="14">
        <f>SUMIFS(Lancamentos!$G:$G,Lancamentos!$C:$C,$A1015,Lancamentos!$E:$E,$C1015,Lancamentos!$B:$B,"SAIDA_USO")</f>
        <v/>
      </c>
      <c r="I1015" s="14">
        <f>SUMIFS(Lancamentos!$G:$G,Lancamentos!$C:$C,$A1015,Lancamentos!$E:$E,$C1015,Lancamentos!$B:$B,"SAIDA_DESCARTE")</f>
        <v/>
      </c>
      <c r="J1015" s="14">
        <f>G1015-H1015-I1015</f>
        <v/>
      </c>
      <c r="K1015">
        <f>IF(A1015="","",IF(J1015&lt;=IFERROR(VLOOKUP(A1015,Produtos!$A:$E,5,FALSE),0),"ABAIXO DO MINIMO","OK"))</f>
        <v/>
      </c>
    </row>
    <row r="1016">
      <c r="B1016">
        <f>IFERROR(VLOOKUP(A1016,Produtos!A:B,2,FALSE),"")</f>
        <v/>
      </c>
      <c r="D1016" s="10">
        <f>IFERROR(INDEX(Lotes!$E:$E,MATCH(1,(Lotes!$A:$A=A1016)*(Lotes!$C:$C=C1016),0)),"")</f>
        <v/>
      </c>
      <c r="E1016" s="14">
        <f>IF(D1016="","",D1016-TODAY())</f>
        <v/>
      </c>
      <c r="F1016">
        <f>IF(D1016="","",IF(E1016&lt;0,"VENCIDO",IF(E1016&lt;=30,"VENCE EM &lt;= 30 DIAS",IF(E1016&lt;=60,"ATENCAO (31-60 DIAS)","OK"))))</f>
        <v/>
      </c>
      <c r="G1016" s="14">
        <f>SUMIFS(Lancamentos!$G:$G,Lancamentos!$C:$C,$A1016,Lancamentos!$E:$E,$C1016,Lancamentos!$B:$B,"ENTRADA")</f>
        <v/>
      </c>
      <c r="H1016" s="14">
        <f>SUMIFS(Lancamentos!$G:$G,Lancamentos!$C:$C,$A1016,Lancamentos!$E:$E,$C1016,Lancamentos!$B:$B,"SAIDA_USO")</f>
        <v/>
      </c>
      <c r="I1016" s="14">
        <f>SUMIFS(Lancamentos!$G:$G,Lancamentos!$C:$C,$A1016,Lancamentos!$E:$E,$C1016,Lancamentos!$B:$B,"SAIDA_DESCARTE")</f>
        <v/>
      </c>
      <c r="J1016" s="14">
        <f>G1016-H1016-I1016</f>
        <v/>
      </c>
      <c r="K1016">
        <f>IF(A1016="","",IF(J1016&lt;=IFERROR(VLOOKUP(A1016,Produtos!$A:$E,5,FALSE),0),"ABAIXO DO MINIMO","OK"))</f>
        <v/>
      </c>
    </row>
    <row r="1017">
      <c r="B1017">
        <f>IFERROR(VLOOKUP(A1017,Produtos!A:B,2,FALSE),"")</f>
        <v/>
      </c>
      <c r="D1017" s="10">
        <f>IFERROR(INDEX(Lotes!$E:$E,MATCH(1,(Lotes!$A:$A=A1017)*(Lotes!$C:$C=C1017),0)),"")</f>
        <v/>
      </c>
      <c r="E1017" s="14">
        <f>IF(D1017="","",D1017-TODAY())</f>
        <v/>
      </c>
      <c r="F1017">
        <f>IF(D1017="","",IF(E1017&lt;0,"VENCIDO",IF(E1017&lt;=30,"VENCE EM &lt;= 30 DIAS",IF(E1017&lt;=60,"ATENCAO (31-60 DIAS)","OK"))))</f>
        <v/>
      </c>
      <c r="G1017" s="14">
        <f>SUMIFS(Lancamentos!$G:$G,Lancamentos!$C:$C,$A1017,Lancamentos!$E:$E,$C1017,Lancamentos!$B:$B,"ENTRADA")</f>
        <v/>
      </c>
      <c r="H1017" s="14">
        <f>SUMIFS(Lancamentos!$G:$G,Lancamentos!$C:$C,$A1017,Lancamentos!$E:$E,$C1017,Lancamentos!$B:$B,"SAIDA_USO")</f>
        <v/>
      </c>
      <c r="I1017" s="14">
        <f>SUMIFS(Lancamentos!$G:$G,Lancamentos!$C:$C,$A1017,Lancamentos!$E:$E,$C1017,Lancamentos!$B:$B,"SAIDA_DESCARTE")</f>
        <v/>
      </c>
      <c r="J1017" s="14">
        <f>G1017-H1017-I1017</f>
        <v/>
      </c>
      <c r="K1017">
        <f>IF(A1017="","",IF(J1017&lt;=IFERROR(VLOOKUP(A1017,Produtos!$A:$E,5,FALSE),0),"ABAIXO DO MINIMO","OK"))</f>
        <v/>
      </c>
    </row>
    <row r="1018">
      <c r="B1018">
        <f>IFERROR(VLOOKUP(A1018,Produtos!A:B,2,FALSE),"")</f>
        <v/>
      </c>
      <c r="D1018" s="10">
        <f>IFERROR(INDEX(Lotes!$E:$E,MATCH(1,(Lotes!$A:$A=A1018)*(Lotes!$C:$C=C1018),0)),"")</f>
        <v/>
      </c>
      <c r="E1018" s="14">
        <f>IF(D1018="","",D1018-TODAY())</f>
        <v/>
      </c>
      <c r="F1018">
        <f>IF(D1018="","",IF(E1018&lt;0,"VENCIDO",IF(E1018&lt;=30,"VENCE EM &lt;= 30 DIAS",IF(E1018&lt;=60,"ATENCAO (31-60 DIAS)","OK"))))</f>
        <v/>
      </c>
      <c r="G1018" s="14">
        <f>SUMIFS(Lancamentos!$G:$G,Lancamentos!$C:$C,$A1018,Lancamentos!$E:$E,$C1018,Lancamentos!$B:$B,"ENTRADA")</f>
        <v/>
      </c>
      <c r="H1018" s="14">
        <f>SUMIFS(Lancamentos!$G:$G,Lancamentos!$C:$C,$A1018,Lancamentos!$E:$E,$C1018,Lancamentos!$B:$B,"SAIDA_USO")</f>
        <v/>
      </c>
      <c r="I1018" s="14">
        <f>SUMIFS(Lancamentos!$G:$G,Lancamentos!$C:$C,$A1018,Lancamentos!$E:$E,$C1018,Lancamentos!$B:$B,"SAIDA_DESCARTE")</f>
        <v/>
      </c>
      <c r="J1018" s="14">
        <f>G1018-H1018-I1018</f>
        <v/>
      </c>
      <c r="K1018">
        <f>IF(A1018="","",IF(J1018&lt;=IFERROR(VLOOKUP(A1018,Produtos!$A:$E,5,FALSE),0),"ABAIXO DO MINIMO","OK"))</f>
        <v/>
      </c>
    </row>
    <row r="1019">
      <c r="B1019">
        <f>IFERROR(VLOOKUP(A1019,Produtos!A:B,2,FALSE),"")</f>
        <v/>
      </c>
      <c r="D1019" s="10">
        <f>IFERROR(INDEX(Lotes!$E:$E,MATCH(1,(Lotes!$A:$A=A1019)*(Lotes!$C:$C=C1019),0)),"")</f>
        <v/>
      </c>
      <c r="E1019" s="14">
        <f>IF(D1019="","",D1019-TODAY())</f>
        <v/>
      </c>
      <c r="F1019">
        <f>IF(D1019="","",IF(E1019&lt;0,"VENCIDO",IF(E1019&lt;=30,"VENCE EM &lt;= 30 DIAS",IF(E1019&lt;=60,"ATENCAO (31-60 DIAS)","OK"))))</f>
        <v/>
      </c>
      <c r="G1019" s="14">
        <f>SUMIFS(Lancamentos!$G:$G,Lancamentos!$C:$C,$A1019,Lancamentos!$E:$E,$C1019,Lancamentos!$B:$B,"ENTRADA")</f>
        <v/>
      </c>
      <c r="H1019" s="14">
        <f>SUMIFS(Lancamentos!$G:$G,Lancamentos!$C:$C,$A1019,Lancamentos!$E:$E,$C1019,Lancamentos!$B:$B,"SAIDA_USO")</f>
        <v/>
      </c>
      <c r="I1019" s="14">
        <f>SUMIFS(Lancamentos!$G:$G,Lancamentos!$C:$C,$A1019,Lancamentos!$E:$E,$C1019,Lancamentos!$B:$B,"SAIDA_DESCARTE")</f>
        <v/>
      </c>
      <c r="J1019" s="14">
        <f>G1019-H1019-I1019</f>
        <v/>
      </c>
      <c r="K1019">
        <f>IF(A1019="","",IF(J1019&lt;=IFERROR(VLOOKUP(A1019,Produtos!$A:$E,5,FALSE),0),"ABAIXO DO MINIMO","OK"))</f>
        <v/>
      </c>
    </row>
    <row r="1020">
      <c r="B1020">
        <f>IFERROR(VLOOKUP(A1020,Produtos!A:B,2,FALSE),"")</f>
        <v/>
      </c>
      <c r="D1020" s="10">
        <f>IFERROR(INDEX(Lotes!$E:$E,MATCH(1,(Lotes!$A:$A=A1020)*(Lotes!$C:$C=C1020),0)),"")</f>
        <v/>
      </c>
      <c r="E1020" s="14">
        <f>IF(D1020="","",D1020-TODAY())</f>
        <v/>
      </c>
      <c r="F1020">
        <f>IF(D1020="","",IF(E1020&lt;0,"VENCIDO",IF(E1020&lt;=30,"VENCE EM &lt;= 30 DIAS",IF(E1020&lt;=60,"ATENCAO (31-60 DIAS)","OK"))))</f>
        <v/>
      </c>
      <c r="G1020" s="14">
        <f>SUMIFS(Lancamentos!$G:$G,Lancamentos!$C:$C,$A1020,Lancamentos!$E:$E,$C1020,Lancamentos!$B:$B,"ENTRADA")</f>
        <v/>
      </c>
      <c r="H1020" s="14">
        <f>SUMIFS(Lancamentos!$G:$G,Lancamentos!$C:$C,$A1020,Lancamentos!$E:$E,$C1020,Lancamentos!$B:$B,"SAIDA_USO")</f>
        <v/>
      </c>
      <c r="I1020" s="14">
        <f>SUMIFS(Lancamentos!$G:$G,Lancamentos!$C:$C,$A1020,Lancamentos!$E:$E,$C1020,Lancamentos!$B:$B,"SAIDA_DESCARTE")</f>
        <v/>
      </c>
      <c r="J1020" s="14">
        <f>G1020-H1020-I1020</f>
        <v/>
      </c>
      <c r="K1020">
        <f>IF(A1020="","",IF(J1020&lt;=IFERROR(VLOOKUP(A1020,Produtos!$A:$E,5,FALSE),0),"ABAIXO DO MINIMO","OK"))</f>
        <v/>
      </c>
    </row>
    <row r="1021">
      <c r="B1021">
        <f>IFERROR(VLOOKUP(A1021,Produtos!A:B,2,FALSE),"")</f>
        <v/>
      </c>
      <c r="D1021" s="10">
        <f>IFERROR(INDEX(Lotes!$E:$E,MATCH(1,(Lotes!$A:$A=A1021)*(Lotes!$C:$C=C1021),0)),"")</f>
        <v/>
      </c>
      <c r="E1021" s="14">
        <f>IF(D1021="","",D1021-TODAY())</f>
        <v/>
      </c>
      <c r="F1021">
        <f>IF(D1021="","",IF(E1021&lt;0,"VENCIDO",IF(E1021&lt;=30,"VENCE EM &lt;= 30 DIAS",IF(E1021&lt;=60,"ATENCAO (31-60 DIAS)","OK"))))</f>
        <v/>
      </c>
      <c r="G1021" s="14">
        <f>SUMIFS(Lancamentos!$G:$G,Lancamentos!$C:$C,$A1021,Lancamentos!$E:$E,$C1021,Lancamentos!$B:$B,"ENTRADA")</f>
        <v/>
      </c>
      <c r="H1021" s="14">
        <f>SUMIFS(Lancamentos!$G:$G,Lancamentos!$C:$C,$A1021,Lancamentos!$E:$E,$C1021,Lancamentos!$B:$B,"SAIDA_USO")</f>
        <v/>
      </c>
      <c r="I1021" s="14">
        <f>SUMIFS(Lancamentos!$G:$G,Lancamentos!$C:$C,$A1021,Lancamentos!$E:$E,$C1021,Lancamentos!$B:$B,"SAIDA_DESCARTE")</f>
        <v/>
      </c>
      <c r="J1021" s="14">
        <f>G1021-H1021-I1021</f>
        <v/>
      </c>
      <c r="K1021">
        <f>IF(A1021="","",IF(J1021&lt;=IFERROR(VLOOKUP(A1021,Produtos!$A:$E,5,FALSE),0),"ABAIXO DO MINIMO","OK"))</f>
        <v/>
      </c>
    </row>
    <row r="1022">
      <c r="B1022">
        <f>IFERROR(VLOOKUP(A1022,Produtos!A:B,2,FALSE),"")</f>
        <v/>
      </c>
      <c r="D1022" s="10">
        <f>IFERROR(INDEX(Lotes!$E:$E,MATCH(1,(Lotes!$A:$A=A1022)*(Lotes!$C:$C=C1022),0)),"")</f>
        <v/>
      </c>
      <c r="E1022" s="14">
        <f>IF(D1022="","",D1022-TODAY())</f>
        <v/>
      </c>
      <c r="F1022">
        <f>IF(D1022="","",IF(E1022&lt;0,"VENCIDO",IF(E1022&lt;=30,"VENCE EM &lt;= 30 DIAS",IF(E1022&lt;=60,"ATENCAO (31-60 DIAS)","OK"))))</f>
        <v/>
      </c>
      <c r="G1022" s="14">
        <f>SUMIFS(Lancamentos!$G:$G,Lancamentos!$C:$C,$A1022,Lancamentos!$E:$E,$C1022,Lancamentos!$B:$B,"ENTRADA")</f>
        <v/>
      </c>
      <c r="H1022" s="14">
        <f>SUMIFS(Lancamentos!$G:$G,Lancamentos!$C:$C,$A1022,Lancamentos!$E:$E,$C1022,Lancamentos!$B:$B,"SAIDA_USO")</f>
        <v/>
      </c>
      <c r="I1022" s="14">
        <f>SUMIFS(Lancamentos!$G:$G,Lancamentos!$C:$C,$A1022,Lancamentos!$E:$E,$C1022,Lancamentos!$B:$B,"SAIDA_DESCARTE")</f>
        <v/>
      </c>
      <c r="J1022" s="14">
        <f>G1022-H1022-I1022</f>
        <v/>
      </c>
      <c r="K1022">
        <f>IF(A1022="","",IF(J1022&lt;=IFERROR(VLOOKUP(A1022,Produtos!$A:$E,5,FALSE),0),"ABAIXO DO MINIMO","OK"))</f>
        <v/>
      </c>
    </row>
    <row r="1023">
      <c r="B1023">
        <f>IFERROR(VLOOKUP(A1023,Produtos!A:B,2,FALSE),"")</f>
        <v/>
      </c>
      <c r="D1023" s="10">
        <f>IFERROR(INDEX(Lotes!$E:$E,MATCH(1,(Lotes!$A:$A=A1023)*(Lotes!$C:$C=C1023),0)),"")</f>
        <v/>
      </c>
      <c r="E1023" s="14">
        <f>IF(D1023="","",D1023-TODAY())</f>
        <v/>
      </c>
      <c r="F1023">
        <f>IF(D1023="","",IF(E1023&lt;0,"VENCIDO",IF(E1023&lt;=30,"VENCE EM &lt;= 30 DIAS",IF(E1023&lt;=60,"ATENCAO (31-60 DIAS)","OK"))))</f>
        <v/>
      </c>
      <c r="G1023" s="14">
        <f>SUMIFS(Lancamentos!$G:$G,Lancamentos!$C:$C,$A1023,Lancamentos!$E:$E,$C1023,Lancamentos!$B:$B,"ENTRADA")</f>
        <v/>
      </c>
      <c r="H1023" s="14">
        <f>SUMIFS(Lancamentos!$G:$G,Lancamentos!$C:$C,$A1023,Lancamentos!$E:$E,$C1023,Lancamentos!$B:$B,"SAIDA_USO")</f>
        <v/>
      </c>
      <c r="I1023" s="14">
        <f>SUMIFS(Lancamentos!$G:$G,Lancamentos!$C:$C,$A1023,Lancamentos!$E:$E,$C1023,Lancamentos!$B:$B,"SAIDA_DESCARTE")</f>
        <v/>
      </c>
      <c r="J1023" s="14">
        <f>G1023-H1023-I1023</f>
        <v/>
      </c>
      <c r="K1023">
        <f>IF(A1023="","",IF(J1023&lt;=IFERROR(VLOOKUP(A1023,Produtos!$A:$E,5,FALSE),0),"ABAIXO DO MINIMO","OK"))</f>
        <v/>
      </c>
    </row>
    <row r="1024">
      <c r="B1024">
        <f>IFERROR(VLOOKUP(A1024,Produtos!A:B,2,FALSE),"")</f>
        <v/>
      </c>
      <c r="D1024" s="10">
        <f>IFERROR(INDEX(Lotes!$E:$E,MATCH(1,(Lotes!$A:$A=A1024)*(Lotes!$C:$C=C1024),0)),"")</f>
        <v/>
      </c>
      <c r="E1024" s="14">
        <f>IF(D1024="","",D1024-TODAY())</f>
        <v/>
      </c>
      <c r="F1024">
        <f>IF(D1024="","",IF(E1024&lt;0,"VENCIDO",IF(E1024&lt;=30,"VENCE EM &lt;= 30 DIAS",IF(E1024&lt;=60,"ATENCAO (31-60 DIAS)","OK"))))</f>
        <v/>
      </c>
      <c r="G1024" s="14">
        <f>SUMIFS(Lancamentos!$G:$G,Lancamentos!$C:$C,$A1024,Lancamentos!$E:$E,$C1024,Lancamentos!$B:$B,"ENTRADA")</f>
        <v/>
      </c>
      <c r="H1024" s="14">
        <f>SUMIFS(Lancamentos!$G:$G,Lancamentos!$C:$C,$A1024,Lancamentos!$E:$E,$C1024,Lancamentos!$B:$B,"SAIDA_USO")</f>
        <v/>
      </c>
      <c r="I1024" s="14">
        <f>SUMIFS(Lancamentos!$G:$G,Lancamentos!$C:$C,$A1024,Lancamentos!$E:$E,$C1024,Lancamentos!$B:$B,"SAIDA_DESCARTE")</f>
        <v/>
      </c>
      <c r="J1024" s="14">
        <f>G1024-H1024-I1024</f>
        <v/>
      </c>
      <c r="K1024">
        <f>IF(A1024="","",IF(J1024&lt;=IFERROR(VLOOKUP(A1024,Produtos!$A:$E,5,FALSE),0),"ABAIXO DO MINIMO","OK"))</f>
        <v/>
      </c>
    </row>
    <row r="1025">
      <c r="B1025">
        <f>IFERROR(VLOOKUP(A1025,Produtos!A:B,2,FALSE),"")</f>
        <v/>
      </c>
      <c r="D1025" s="10">
        <f>IFERROR(INDEX(Lotes!$E:$E,MATCH(1,(Lotes!$A:$A=A1025)*(Lotes!$C:$C=C1025),0)),"")</f>
        <v/>
      </c>
      <c r="E1025" s="14">
        <f>IF(D1025="","",D1025-TODAY())</f>
        <v/>
      </c>
      <c r="F1025">
        <f>IF(D1025="","",IF(E1025&lt;0,"VENCIDO",IF(E1025&lt;=30,"VENCE EM &lt;= 30 DIAS",IF(E1025&lt;=60,"ATENCAO (31-60 DIAS)","OK"))))</f>
        <v/>
      </c>
      <c r="G1025" s="14">
        <f>SUMIFS(Lancamentos!$G:$G,Lancamentos!$C:$C,$A1025,Lancamentos!$E:$E,$C1025,Lancamentos!$B:$B,"ENTRADA")</f>
        <v/>
      </c>
      <c r="H1025" s="14">
        <f>SUMIFS(Lancamentos!$G:$G,Lancamentos!$C:$C,$A1025,Lancamentos!$E:$E,$C1025,Lancamentos!$B:$B,"SAIDA_USO")</f>
        <v/>
      </c>
      <c r="I1025" s="14">
        <f>SUMIFS(Lancamentos!$G:$G,Lancamentos!$C:$C,$A1025,Lancamentos!$E:$E,$C1025,Lancamentos!$B:$B,"SAIDA_DESCARTE")</f>
        <v/>
      </c>
      <c r="J1025" s="14">
        <f>G1025-H1025-I1025</f>
        <v/>
      </c>
      <c r="K1025">
        <f>IF(A1025="","",IF(J1025&lt;=IFERROR(VLOOKUP(A1025,Produtos!$A:$E,5,FALSE),0),"ABAIXO DO MINIMO","OK"))</f>
        <v/>
      </c>
    </row>
    <row r="1026">
      <c r="B1026">
        <f>IFERROR(VLOOKUP(A1026,Produtos!A:B,2,FALSE),"")</f>
        <v/>
      </c>
      <c r="D1026" s="10">
        <f>IFERROR(INDEX(Lotes!$E:$E,MATCH(1,(Lotes!$A:$A=A1026)*(Lotes!$C:$C=C1026),0)),"")</f>
        <v/>
      </c>
      <c r="E1026" s="14">
        <f>IF(D1026="","",D1026-TODAY())</f>
        <v/>
      </c>
      <c r="F1026">
        <f>IF(D1026="","",IF(E1026&lt;0,"VENCIDO",IF(E1026&lt;=30,"VENCE EM &lt;= 30 DIAS",IF(E1026&lt;=60,"ATENCAO (31-60 DIAS)","OK"))))</f>
        <v/>
      </c>
      <c r="G1026" s="14">
        <f>SUMIFS(Lancamentos!$G:$G,Lancamentos!$C:$C,$A1026,Lancamentos!$E:$E,$C1026,Lancamentos!$B:$B,"ENTRADA")</f>
        <v/>
      </c>
      <c r="H1026" s="14">
        <f>SUMIFS(Lancamentos!$G:$G,Lancamentos!$C:$C,$A1026,Lancamentos!$E:$E,$C1026,Lancamentos!$B:$B,"SAIDA_USO")</f>
        <v/>
      </c>
      <c r="I1026" s="14">
        <f>SUMIFS(Lancamentos!$G:$G,Lancamentos!$C:$C,$A1026,Lancamentos!$E:$E,$C1026,Lancamentos!$B:$B,"SAIDA_DESCARTE")</f>
        <v/>
      </c>
      <c r="J1026" s="14">
        <f>G1026-H1026-I1026</f>
        <v/>
      </c>
      <c r="K1026">
        <f>IF(A1026="","",IF(J1026&lt;=IFERROR(VLOOKUP(A1026,Produtos!$A:$E,5,FALSE),0),"ABAIXO DO MINIMO","OK"))</f>
        <v/>
      </c>
    </row>
    <row r="1027">
      <c r="B1027">
        <f>IFERROR(VLOOKUP(A1027,Produtos!A:B,2,FALSE),"")</f>
        <v/>
      </c>
      <c r="D1027" s="10">
        <f>IFERROR(INDEX(Lotes!$E:$E,MATCH(1,(Lotes!$A:$A=A1027)*(Lotes!$C:$C=C1027),0)),"")</f>
        <v/>
      </c>
      <c r="E1027" s="14">
        <f>IF(D1027="","",D1027-TODAY())</f>
        <v/>
      </c>
      <c r="F1027">
        <f>IF(D1027="","",IF(E1027&lt;0,"VENCIDO",IF(E1027&lt;=30,"VENCE EM &lt;= 30 DIAS",IF(E1027&lt;=60,"ATENCAO (31-60 DIAS)","OK"))))</f>
        <v/>
      </c>
      <c r="G1027" s="14">
        <f>SUMIFS(Lancamentos!$G:$G,Lancamentos!$C:$C,$A1027,Lancamentos!$E:$E,$C1027,Lancamentos!$B:$B,"ENTRADA")</f>
        <v/>
      </c>
      <c r="H1027" s="14">
        <f>SUMIFS(Lancamentos!$G:$G,Lancamentos!$C:$C,$A1027,Lancamentos!$E:$E,$C1027,Lancamentos!$B:$B,"SAIDA_USO")</f>
        <v/>
      </c>
      <c r="I1027" s="14">
        <f>SUMIFS(Lancamentos!$G:$G,Lancamentos!$C:$C,$A1027,Lancamentos!$E:$E,$C1027,Lancamentos!$B:$B,"SAIDA_DESCARTE")</f>
        <v/>
      </c>
      <c r="J1027" s="14">
        <f>G1027-H1027-I1027</f>
        <v/>
      </c>
      <c r="K1027">
        <f>IF(A1027="","",IF(J1027&lt;=IFERROR(VLOOKUP(A1027,Produtos!$A:$E,5,FALSE),0),"ABAIXO DO MINIMO","OK"))</f>
        <v/>
      </c>
    </row>
    <row r="1028">
      <c r="B1028">
        <f>IFERROR(VLOOKUP(A1028,Produtos!A:B,2,FALSE),"")</f>
        <v/>
      </c>
      <c r="D1028" s="10">
        <f>IFERROR(INDEX(Lotes!$E:$E,MATCH(1,(Lotes!$A:$A=A1028)*(Lotes!$C:$C=C1028),0)),"")</f>
        <v/>
      </c>
      <c r="E1028" s="14">
        <f>IF(D1028="","",D1028-TODAY())</f>
        <v/>
      </c>
      <c r="F1028">
        <f>IF(D1028="","",IF(E1028&lt;0,"VENCIDO",IF(E1028&lt;=30,"VENCE EM &lt;= 30 DIAS",IF(E1028&lt;=60,"ATENCAO (31-60 DIAS)","OK"))))</f>
        <v/>
      </c>
      <c r="G1028" s="14">
        <f>SUMIFS(Lancamentos!$G:$G,Lancamentos!$C:$C,$A1028,Lancamentos!$E:$E,$C1028,Lancamentos!$B:$B,"ENTRADA")</f>
        <v/>
      </c>
      <c r="H1028" s="14">
        <f>SUMIFS(Lancamentos!$G:$G,Lancamentos!$C:$C,$A1028,Lancamentos!$E:$E,$C1028,Lancamentos!$B:$B,"SAIDA_USO")</f>
        <v/>
      </c>
      <c r="I1028" s="14">
        <f>SUMIFS(Lancamentos!$G:$G,Lancamentos!$C:$C,$A1028,Lancamentos!$E:$E,$C1028,Lancamentos!$B:$B,"SAIDA_DESCARTE")</f>
        <v/>
      </c>
      <c r="J1028" s="14">
        <f>G1028-H1028-I1028</f>
        <v/>
      </c>
      <c r="K1028">
        <f>IF(A1028="","",IF(J1028&lt;=IFERROR(VLOOKUP(A1028,Produtos!$A:$E,5,FALSE),0),"ABAIXO DO MINIMO","OK"))</f>
        <v/>
      </c>
    </row>
    <row r="1029">
      <c r="B1029">
        <f>IFERROR(VLOOKUP(A1029,Produtos!A:B,2,FALSE),"")</f>
        <v/>
      </c>
      <c r="D1029" s="10">
        <f>IFERROR(INDEX(Lotes!$E:$E,MATCH(1,(Lotes!$A:$A=A1029)*(Lotes!$C:$C=C1029),0)),"")</f>
        <v/>
      </c>
      <c r="E1029" s="14">
        <f>IF(D1029="","",D1029-TODAY())</f>
        <v/>
      </c>
      <c r="F1029">
        <f>IF(D1029="","",IF(E1029&lt;0,"VENCIDO",IF(E1029&lt;=30,"VENCE EM &lt;= 30 DIAS",IF(E1029&lt;=60,"ATENCAO (31-60 DIAS)","OK"))))</f>
        <v/>
      </c>
      <c r="G1029" s="14">
        <f>SUMIFS(Lancamentos!$G:$G,Lancamentos!$C:$C,$A1029,Lancamentos!$E:$E,$C1029,Lancamentos!$B:$B,"ENTRADA")</f>
        <v/>
      </c>
      <c r="H1029" s="14">
        <f>SUMIFS(Lancamentos!$G:$G,Lancamentos!$C:$C,$A1029,Lancamentos!$E:$E,$C1029,Lancamentos!$B:$B,"SAIDA_USO")</f>
        <v/>
      </c>
      <c r="I1029" s="14">
        <f>SUMIFS(Lancamentos!$G:$G,Lancamentos!$C:$C,$A1029,Lancamentos!$E:$E,$C1029,Lancamentos!$B:$B,"SAIDA_DESCARTE")</f>
        <v/>
      </c>
      <c r="J1029" s="14">
        <f>G1029-H1029-I1029</f>
        <v/>
      </c>
      <c r="K1029">
        <f>IF(A1029="","",IF(J1029&lt;=IFERROR(VLOOKUP(A1029,Produtos!$A:$E,5,FALSE),0),"ABAIXO DO MINIMO","OK"))</f>
        <v/>
      </c>
    </row>
    <row r="1030">
      <c r="B1030">
        <f>IFERROR(VLOOKUP(A1030,Produtos!A:B,2,FALSE),"")</f>
        <v/>
      </c>
      <c r="D1030" s="10">
        <f>IFERROR(INDEX(Lotes!$E:$E,MATCH(1,(Lotes!$A:$A=A1030)*(Lotes!$C:$C=C1030),0)),"")</f>
        <v/>
      </c>
      <c r="E1030" s="14">
        <f>IF(D1030="","",D1030-TODAY())</f>
        <v/>
      </c>
      <c r="F1030">
        <f>IF(D1030="","",IF(E1030&lt;0,"VENCIDO",IF(E1030&lt;=30,"VENCE EM &lt;= 30 DIAS",IF(E1030&lt;=60,"ATENCAO (31-60 DIAS)","OK"))))</f>
        <v/>
      </c>
      <c r="G1030" s="14">
        <f>SUMIFS(Lancamentos!$G:$G,Lancamentos!$C:$C,$A1030,Lancamentos!$E:$E,$C1030,Lancamentos!$B:$B,"ENTRADA")</f>
        <v/>
      </c>
      <c r="H1030" s="14">
        <f>SUMIFS(Lancamentos!$G:$G,Lancamentos!$C:$C,$A1030,Lancamentos!$E:$E,$C1030,Lancamentos!$B:$B,"SAIDA_USO")</f>
        <v/>
      </c>
      <c r="I1030" s="14">
        <f>SUMIFS(Lancamentos!$G:$G,Lancamentos!$C:$C,$A1030,Lancamentos!$E:$E,$C1030,Lancamentos!$B:$B,"SAIDA_DESCARTE")</f>
        <v/>
      </c>
      <c r="J1030" s="14">
        <f>G1030-H1030-I1030</f>
        <v/>
      </c>
      <c r="K1030">
        <f>IF(A1030="","",IF(J1030&lt;=IFERROR(VLOOKUP(A1030,Produtos!$A:$E,5,FALSE),0),"ABAIXO DO MINIMO","OK"))</f>
        <v/>
      </c>
    </row>
    <row r="1031">
      <c r="B1031">
        <f>IFERROR(VLOOKUP(A1031,Produtos!A:B,2,FALSE),"")</f>
        <v/>
      </c>
      <c r="D1031" s="10">
        <f>IFERROR(INDEX(Lotes!$E:$E,MATCH(1,(Lotes!$A:$A=A1031)*(Lotes!$C:$C=C1031),0)),"")</f>
        <v/>
      </c>
      <c r="E1031" s="14">
        <f>IF(D1031="","",D1031-TODAY())</f>
        <v/>
      </c>
      <c r="F1031">
        <f>IF(D1031="","",IF(E1031&lt;0,"VENCIDO",IF(E1031&lt;=30,"VENCE EM &lt;= 30 DIAS",IF(E1031&lt;=60,"ATENCAO (31-60 DIAS)","OK"))))</f>
        <v/>
      </c>
      <c r="G1031" s="14">
        <f>SUMIFS(Lancamentos!$G:$G,Lancamentos!$C:$C,$A1031,Lancamentos!$E:$E,$C1031,Lancamentos!$B:$B,"ENTRADA")</f>
        <v/>
      </c>
      <c r="H1031" s="14">
        <f>SUMIFS(Lancamentos!$G:$G,Lancamentos!$C:$C,$A1031,Lancamentos!$E:$E,$C1031,Lancamentos!$B:$B,"SAIDA_USO")</f>
        <v/>
      </c>
      <c r="I1031" s="14">
        <f>SUMIFS(Lancamentos!$G:$G,Lancamentos!$C:$C,$A1031,Lancamentos!$E:$E,$C1031,Lancamentos!$B:$B,"SAIDA_DESCARTE")</f>
        <v/>
      </c>
      <c r="J1031" s="14">
        <f>G1031-H1031-I1031</f>
        <v/>
      </c>
      <c r="K1031">
        <f>IF(A1031="","",IF(J1031&lt;=IFERROR(VLOOKUP(A1031,Produtos!$A:$E,5,FALSE),0),"ABAIXO DO MINIMO","OK"))</f>
        <v/>
      </c>
    </row>
    <row r="1032">
      <c r="B1032">
        <f>IFERROR(VLOOKUP(A1032,Produtos!A:B,2,FALSE),"")</f>
        <v/>
      </c>
      <c r="D1032" s="10">
        <f>IFERROR(INDEX(Lotes!$E:$E,MATCH(1,(Lotes!$A:$A=A1032)*(Lotes!$C:$C=C1032),0)),"")</f>
        <v/>
      </c>
      <c r="E1032" s="14">
        <f>IF(D1032="","",D1032-TODAY())</f>
        <v/>
      </c>
      <c r="F1032">
        <f>IF(D1032="","",IF(E1032&lt;0,"VENCIDO",IF(E1032&lt;=30,"VENCE EM &lt;= 30 DIAS",IF(E1032&lt;=60,"ATENCAO (31-60 DIAS)","OK"))))</f>
        <v/>
      </c>
      <c r="G1032" s="14">
        <f>SUMIFS(Lancamentos!$G:$G,Lancamentos!$C:$C,$A1032,Lancamentos!$E:$E,$C1032,Lancamentos!$B:$B,"ENTRADA")</f>
        <v/>
      </c>
      <c r="H1032" s="14">
        <f>SUMIFS(Lancamentos!$G:$G,Lancamentos!$C:$C,$A1032,Lancamentos!$E:$E,$C1032,Lancamentos!$B:$B,"SAIDA_USO")</f>
        <v/>
      </c>
      <c r="I1032" s="14">
        <f>SUMIFS(Lancamentos!$G:$G,Lancamentos!$C:$C,$A1032,Lancamentos!$E:$E,$C1032,Lancamentos!$B:$B,"SAIDA_DESCARTE")</f>
        <v/>
      </c>
      <c r="J1032" s="14">
        <f>G1032-H1032-I1032</f>
        <v/>
      </c>
      <c r="K1032">
        <f>IF(A1032="","",IF(J1032&lt;=IFERROR(VLOOKUP(A1032,Produtos!$A:$E,5,FALSE),0),"ABAIXO DO MINIMO","OK"))</f>
        <v/>
      </c>
    </row>
    <row r="1033">
      <c r="B1033">
        <f>IFERROR(VLOOKUP(A1033,Produtos!A:B,2,FALSE),"")</f>
        <v/>
      </c>
      <c r="D1033" s="10">
        <f>IFERROR(INDEX(Lotes!$E:$E,MATCH(1,(Lotes!$A:$A=A1033)*(Lotes!$C:$C=C1033),0)),"")</f>
        <v/>
      </c>
      <c r="E1033" s="14">
        <f>IF(D1033="","",D1033-TODAY())</f>
        <v/>
      </c>
      <c r="F1033">
        <f>IF(D1033="","",IF(E1033&lt;0,"VENCIDO",IF(E1033&lt;=30,"VENCE EM &lt;= 30 DIAS",IF(E1033&lt;=60,"ATENCAO (31-60 DIAS)","OK"))))</f>
        <v/>
      </c>
      <c r="G1033" s="14">
        <f>SUMIFS(Lancamentos!$G:$G,Lancamentos!$C:$C,$A1033,Lancamentos!$E:$E,$C1033,Lancamentos!$B:$B,"ENTRADA")</f>
        <v/>
      </c>
      <c r="H1033" s="14">
        <f>SUMIFS(Lancamentos!$G:$G,Lancamentos!$C:$C,$A1033,Lancamentos!$E:$E,$C1033,Lancamentos!$B:$B,"SAIDA_USO")</f>
        <v/>
      </c>
      <c r="I1033" s="14">
        <f>SUMIFS(Lancamentos!$G:$G,Lancamentos!$C:$C,$A1033,Lancamentos!$E:$E,$C1033,Lancamentos!$B:$B,"SAIDA_DESCARTE")</f>
        <v/>
      </c>
      <c r="J1033" s="14">
        <f>G1033-H1033-I1033</f>
        <v/>
      </c>
      <c r="K1033">
        <f>IF(A1033="","",IF(J1033&lt;=IFERROR(VLOOKUP(A1033,Produtos!$A:$E,5,FALSE),0),"ABAIXO DO MINIMO","OK"))</f>
        <v/>
      </c>
    </row>
    <row r="1034">
      <c r="B1034">
        <f>IFERROR(VLOOKUP(A1034,Produtos!A:B,2,FALSE),"")</f>
        <v/>
      </c>
      <c r="D1034" s="10">
        <f>IFERROR(INDEX(Lotes!$E:$E,MATCH(1,(Lotes!$A:$A=A1034)*(Lotes!$C:$C=C1034),0)),"")</f>
        <v/>
      </c>
      <c r="E1034" s="14">
        <f>IF(D1034="","",D1034-TODAY())</f>
        <v/>
      </c>
      <c r="F1034">
        <f>IF(D1034="","",IF(E1034&lt;0,"VENCIDO",IF(E1034&lt;=30,"VENCE EM &lt;= 30 DIAS",IF(E1034&lt;=60,"ATENCAO (31-60 DIAS)","OK"))))</f>
        <v/>
      </c>
      <c r="G1034" s="14">
        <f>SUMIFS(Lancamentos!$G:$G,Lancamentos!$C:$C,$A1034,Lancamentos!$E:$E,$C1034,Lancamentos!$B:$B,"ENTRADA")</f>
        <v/>
      </c>
      <c r="H1034" s="14">
        <f>SUMIFS(Lancamentos!$G:$G,Lancamentos!$C:$C,$A1034,Lancamentos!$E:$E,$C1034,Lancamentos!$B:$B,"SAIDA_USO")</f>
        <v/>
      </c>
      <c r="I1034" s="14">
        <f>SUMIFS(Lancamentos!$G:$G,Lancamentos!$C:$C,$A1034,Lancamentos!$E:$E,$C1034,Lancamentos!$B:$B,"SAIDA_DESCARTE")</f>
        <v/>
      </c>
      <c r="J1034" s="14">
        <f>G1034-H1034-I1034</f>
        <v/>
      </c>
      <c r="K1034">
        <f>IF(A1034="","",IF(J1034&lt;=IFERROR(VLOOKUP(A1034,Produtos!$A:$E,5,FALSE),0),"ABAIXO DO MINIMO","OK"))</f>
        <v/>
      </c>
    </row>
    <row r="1035">
      <c r="B1035">
        <f>IFERROR(VLOOKUP(A1035,Produtos!A:B,2,FALSE),"")</f>
        <v/>
      </c>
      <c r="D1035" s="10">
        <f>IFERROR(INDEX(Lotes!$E:$E,MATCH(1,(Lotes!$A:$A=A1035)*(Lotes!$C:$C=C1035),0)),"")</f>
        <v/>
      </c>
      <c r="E1035" s="14">
        <f>IF(D1035="","",D1035-TODAY())</f>
        <v/>
      </c>
      <c r="F1035">
        <f>IF(D1035="","",IF(E1035&lt;0,"VENCIDO",IF(E1035&lt;=30,"VENCE EM &lt;= 30 DIAS",IF(E1035&lt;=60,"ATENCAO (31-60 DIAS)","OK"))))</f>
        <v/>
      </c>
      <c r="G1035" s="14">
        <f>SUMIFS(Lancamentos!$G:$G,Lancamentos!$C:$C,$A1035,Lancamentos!$E:$E,$C1035,Lancamentos!$B:$B,"ENTRADA")</f>
        <v/>
      </c>
      <c r="H1035" s="14">
        <f>SUMIFS(Lancamentos!$G:$G,Lancamentos!$C:$C,$A1035,Lancamentos!$E:$E,$C1035,Lancamentos!$B:$B,"SAIDA_USO")</f>
        <v/>
      </c>
      <c r="I1035" s="14">
        <f>SUMIFS(Lancamentos!$G:$G,Lancamentos!$C:$C,$A1035,Lancamentos!$E:$E,$C1035,Lancamentos!$B:$B,"SAIDA_DESCARTE")</f>
        <v/>
      </c>
      <c r="J1035" s="14">
        <f>G1035-H1035-I1035</f>
        <v/>
      </c>
      <c r="K1035">
        <f>IF(A1035="","",IF(J1035&lt;=IFERROR(VLOOKUP(A1035,Produtos!$A:$E,5,FALSE),0),"ABAIXO DO MINIMO","OK"))</f>
        <v/>
      </c>
    </row>
    <row r="1036">
      <c r="B1036">
        <f>IFERROR(VLOOKUP(A1036,Produtos!A:B,2,FALSE),"")</f>
        <v/>
      </c>
      <c r="D1036" s="10">
        <f>IFERROR(INDEX(Lotes!$E:$E,MATCH(1,(Lotes!$A:$A=A1036)*(Lotes!$C:$C=C1036),0)),"")</f>
        <v/>
      </c>
      <c r="E1036" s="14">
        <f>IF(D1036="","",D1036-TODAY())</f>
        <v/>
      </c>
      <c r="F1036">
        <f>IF(D1036="","",IF(E1036&lt;0,"VENCIDO",IF(E1036&lt;=30,"VENCE EM &lt;= 30 DIAS",IF(E1036&lt;=60,"ATENCAO (31-60 DIAS)","OK"))))</f>
        <v/>
      </c>
      <c r="G1036" s="14">
        <f>SUMIFS(Lancamentos!$G:$G,Lancamentos!$C:$C,$A1036,Lancamentos!$E:$E,$C1036,Lancamentos!$B:$B,"ENTRADA")</f>
        <v/>
      </c>
      <c r="H1036" s="14">
        <f>SUMIFS(Lancamentos!$G:$G,Lancamentos!$C:$C,$A1036,Lancamentos!$E:$E,$C1036,Lancamentos!$B:$B,"SAIDA_USO")</f>
        <v/>
      </c>
      <c r="I1036" s="14">
        <f>SUMIFS(Lancamentos!$G:$G,Lancamentos!$C:$C,$A1036,Lancamentos!$E:$E,$C1036,Lancamentos!$B:$B,"SAIDA_DESCARTE")</f>
        <v/>
      </c>
      <c r="J1036" s="14">
        <f>G1036-H1036-I1036</f>
        <v/>
      </c>
      <c r="K1036">
        <f>IF(A1036="","",IF(J1036&lt;=IFERROR(VLOOKUP(A1036,Produtos!$A:$E,5,FALSE),0),"ABAIXO DO MINIMO","OK"))</f>
        <v/>
      </c>
    </row>
    <row r="1037">
      <c r="B1037">
        <f>IFERROR(VLOOKUP(A1037,Produtos!A:B,2,FALSE),"")</f>
        <v/>
      </c>
      <c r="D1037" s="10">
        <f>IFERROR(INDEX(Lotes!$E:$E,MATCH(1,(Lotes!$A:$A=A1037)*(Lotes!$C:$C=C1037),0)),"")</f>
        <v/>
      </c>
      <c r="E1037" s="14">
        <f>IF(D1037="","",D1037-TODAY())</f>
        <v/>
      </c>
      <c r="F1037">
        <f>IF(D1037="","",IF(E1037&lt;0,"VENCIDO",IF(E1037&lt;=30,"VENCE EM &lt;= 30 DIAS",IF(E1037&lt;=60,"ATENCAO (31-60 DIAS)","OK"))))</f>
        <v/>
      </c>
      <c r="G1037" s="14">
        <f>SUMIFS(Lancamentos!$G:$G,Lancamentos!$C:$C,$A1037,Lancamentos!$E:$E,$C1037,Lancamentos!$B:$B,"ENTRADA")</f>
        <v/>
      </c>
      <c r="H1037" s="14">
        <f>SUMIFS(Lancamentos!$G:$G,Lancamentos!$C:$C,$A1037,Lancamentos!$E:$E,$C1037,Lancamentos!$B:$B,"SAIDA_USO")</f>
        <v/>
      </c>
      <c r="I1037" s="14">
        <f>SUMIFS(Lancamentos!$G:$G,Lancamentos!$C:$C,$A1037,Lancamentos!$E:$E,$C1037,Lancamentos!$B:$B,"SAIDA_DESCARTE")</f>
        <v/>
      </c>
      <c r="J1037" s="14">
        <f>G1037-H1037-I1037</f>
        <v/>
      </c>
      <c r="K1037">
        <f>IF(A1037="","",IF(J1037&lt;=IFERROR(VLOOKUP(A1037,Produtos!$A:$E,5,FALSE),0),"ABAIXO DO MINIMO","OK"))</f>
        <v/>
      </c>
    </row>
    <row r="1038">
      <c r="B1038">
        <f>IFERROR(VLOOKUP(A1038,Produtos!A:B,2,FALSE),"")</f>
        <v/>
      </c>
      <c r="D1038" s="10">
        <f>IFERROR(INDEX(Lotes!$E:$E,MATCH(1,(Lotes!$A:$A=A1038)*(Lotes!$C:$C=C1038),0)),"")</f>
        <v/>
      </c>
      <c r="E1038" s="14">
        <f>IF(D1038="","",D1038-TODAY())</f>
        <v/>
      </c>
      <c r="F1038">
        <f>IF(D1038="","",IF(E1038&lt;0,"VENCIDO",IF(E1038&lt;=30,"VENCE EM &lt;= 30 DIAS",IF(E1038&lt;=60,"ATENCAO (31-60 DIAS)","OK"))))</f>
        <v/>
      </c>
      <c r="G1038" s="14">
        <f>SUMIFS(Lancamentos!$G:$G,Lancamentos!$C:$C,$A1038,Lancamentos!$E:$E,$C1038,Lancamentos!$B:$B,"ENTRADA")</f>
        <v/>
      </c>
      <c r="H1038" s="14">
        <f>SUMIFS(Lancamentos!$G:$G,Lancamentos!$C:$C,$A1038,Lancamentos!$E:$E,$C1038,Lancamentos!$B:$B,"SAIDA_USO")</f>
        <v/>
      </c>
      <c r="I1038" s="14">
        <f>SUMIFS(Lancamentos!$G:$G,Lancamentos!$C:$C,$A1038,Lancamentos!$E:$E,$C1038,Lancamentos!$B:$B,"SAIDA_DESCARTE")</f>
        <v/>
      </c>
      <c r="J1038" s="14">
        <f>G1038-H1038-I1038</f>
        <v/>
      </c>
      <c r="K1038">
        <f>IF(A1038="","",IF(J1038&lt;=IFERROR(VLOOKUP(A1038,Produtos!$A:$E,5,FALSE),0),"ABAIXO DO MINIMO","OK"))</f>
        <v/>
      </c>
    </row>
    <row r="1039">
      <c r="B1039">
        <f>IFERROR(VLOOKUP(A1039,Produtos!A:B,2,FALSE),"")</f>
        <v/>
      </c>
      <c r="D1039" s="10">
        <f>IFERROR(INDEX(Lotes!$E:$E,MATCH(1,(Lotes!$A:$A=A1039)*(Lotes!$C:$C=C1039),0)),"")</f>
        <v/>
      </c>
      <c r="E1039" s="14">
        <f>IF(D1039="","",D1039-TODAY())</f>
        <v/>
      </c>
      <c r="F1039">
        <f>IF(D1039="","",IF(E1039&lt;0,"VENCIDO",IF(E1039&lt;=30,"VENCE EM &lt;= 30 DIAS",IF(E1039&lt;=60,"ATENCAO (31-60 DIAS)","OK"))))</f>
        <v/>
      </c>
      <c r="G1039" s="14">
        <f>SUMIFS(Lancamentos!$G:$G,Lancamentos!$C:$C,$A1039,Lancamentos!$E:$E,$C1039,Lancamentos!$B:$B,"ENTRADA")</f>
        <v/>
      </c>
      <c r="H1039" s="14">
        <f>SUMIFS(Lancamentos!$G:$G,Lancamentos!$C:$C,$A1039,Lancamentos!$E:$E,$C1039,Lancamentos!$B:$B,"SAIDA_USO")</f>
        <v/>
      </c>
      <c r="I1039" s="14">
        <f>SUMIFS(Lancamentos!$G:$G,Lancamentos!$C:$C,$A1039,Lancamentos!$E:$E,$C1039,Lancamentos!$B:$B,"SAIDA_DESCARTE")</f>
        <v/>
      </c>
      <c r="J1039" s="14">
        <f>G1039-H1039-I1039</f>
        <v/>
      </c>
      <c r="K1039">
        <f>IF(A1039="","",IF(J1039&lt;=IFERROR(VLOOKUP(A1039,Produtos!$A:$E,5,FALSE),0),"ABAIXO DO MINIMO","OK"))</f>
        <v/>
      </c>
    </row>
    <row r="1040">
      <c r="B1040">
        <f>IFERROR(VLOOKUP(A1040,Produtos!A:B,2,FALSE),"")</f>
        <v/>
      </c>
      <c r="D1040" s="10">
        <f>IFERROR(INDEX(Lotes!$E:$E,MATCH(1,(Lotes!$A:$A=A1040)*(Lotes!$C:$C=C1040),0)),"")</f>
        <v/>
      </c>
      <c r="E1040" s="14">
        <f>IF(D1040="","",D1040-TODAY())</f>
        <v/>
      </c>
      <c r="F1040">
        <f>IF(D1040="","",IF(E1040&lt;0,"VENCIDO",IF(E1040&lt;=30,"VENCE EM &lt;= 30 DIAS",IF(E1040&lt;=60,"ATENCAO (31-60 DIAS)","OK"))))</f>
        <v/>
      </c>
      <c r="G1040" s="14">
        <f>SUMIFS(Lancamentos!$G:$G,Lancamentos!$C:$C,$A1040,Lancamentos!$E:$E,$C1040,Lancamentos!$B:$B,"ENTRADA")</f>
        <v/>
      </c>
      <c r="H1040" s="14">
        <f>SUMIFS(Lancamentos!$G:$G,Lancamentos!$C:$C,$A1040,Lancamentos!$E:$E,$C1040,Lancamentos!$B:$B,"SAIDA_USO")</f>
        <v/>
      </c>
      <c r="I1040" s="14">
        <f>SUMIFS(Lancamentos!$G:$G,Lancamentos!$C:$C,$A1040,Lancamentos!$E:$E,$C1040,Lancamentos!$B:$B,"SAIDA_DESCARTE")</f>
        <v/>
      </c>
      <c r="J1040" s="14">
        <f>G1040-H1040-I1040</f>
        <v/>
      </c>
      <c r="K1040">
        <f>IF(A1040="","",IF(J1040&lt;=IFERROR(VLOOKUP(A1040,Produtos!$A:$E,5,FALSE),0),"ABAIXO DO MINIMO","OK"))</f>
        <v/>
      </c>
    </row>
    <row r="1041">
      <c r="B1041">
        <f>IFERROR(VLOOKUP(A1041,Produtos!A:B,2,FALSE),"")</f>
        <v/>
      </c>
      <c r="D1041" s="10">
        <f>IFERROR(INDEX(Lotes!$E:$E,MATCH(1,(Lotes!$A:$A=A1041)*(Lotes!$C:$C=C1041),0)),"")</f>
        <v/>
      </c>
      <c r="E1041" s="14">
        <f>IF(D1041="","",D1041-TODAY())</f>
        <v/>
      </c>
      <c r="F1041">
        <f>IF(D1041="","",IF(E1041&lt;0,"VENCIDO",IF(E1041&lt;=30,"VENCE EM &lt;= 30 DIAS",IF(E1041&lt;=60,"ATENCAO (31-60 DIAS)","OK"))))</f>
        <v/>
      </c>
      <c r="G1041" s="14">
        <f>SUMIFS(Lancamentos!$G:$G,Lancamentos!$C:$C,$A1041,Lancamentos!$E:$E,$C1041,Lancamentos!$B:$B,"ENTRADA")</f>
        <v/>
      </c>
      <c r="H1041" s="14">
        <f>SUMIFS(Lancamentos!$G:$G,Lancamentos!$C:$C,$A1041,Lancamentos!$E:$E,$C1041,Lancamentos!$B:$B,"SAIDA_USO")</f>
        <v/>
      </c>
      <c r="I1041" s="14">
        <f>SUMIFS(Lancamentos!$G:$G,Lancamentos!$C:$C,$A1041,Lancamentos!$E:$E,$C1041,Lancamentos!$B:$B,"SAIDA_DESCARTE")</f>
        <v/>
      </c>
      <c r="J1041" s="14">
        <f>G1041-H1041-I1041</f>
        <v/>
      </c>
      <c r="K1041">
        <f>IF(A1041="","",IF(J1041&lt;=IFERROR(VLOOKUP(A1041,Produtos!$A:$E,5,FALSE),0),"ABAIXO DO MINIMO","OK"))</f>
        <v/>
      </c>
    </row>
    <row r="1042">
      <c r="B1042">
        <f>IFERROR(VLOOKUP(A1042,Produtos!A:B,2,FALSE),"")</f>
        <v/>
      </c>
      <c r="D1042" s="10">
        <f>IFERROR(INDEX(Lotes!$E:$E,MATCH(1,(Lotes!$A:$A=A1042)*(Lotes!$C:$C=C1042),0)),"")</f>
        <v/>
      </c>
      <c r="E1042" s="14">
        <f>IF(D1042="","",D1042-TODAY())</f>
        <v/>
      </c>
      <c r="F1042">
        <f>IF(D1042="","",IF(E1042&lt;0,"VENCIDO",IF(E1042&lt;=30,"VENCE EM &lt;= 30 DIAS",IF(E1042&lt;=60,"ATENCAO (31-60 DIAS)","OK"))))</f>
        <v/>
      </c>
      <c r="G1042" s="14">
        <f>SUMIFS(Lancamentos!$G:$G,Lancamentos!$C:$C,$A1042,Lancamentos!$E:$E,$C1042,Lancamentos!$B:$B,"ENTRADA")</f>
        <v/>
      </c>
      <c r="H1042" s="14">
        <f>SUMIFS(Lancamentos!$G:$G,Lancamentos!$C:$C,$A1042,Lancamentos!$E:$E,$C1042,Lancamentos!$B:$B,"SAIDA_USO")</f>
        <v/>
      </c>
      <c r="I1042" s="14">
        <f>SUMIFS(Lancamentos!$G:$G,Lancamentos!$C:$C,$A1042,Lancamentos!$E:$E,$C1042,Lancamentos!$B:$B,"SAIDA_DESCARTE")</f>
        <v/>
      </c>
      <c r="J1042" s="14">
        <f>G1042-H1042-I1042</f>
        <v/>
      </c>
      <c r="K1042">
        <f>IF(A1042="","",IF(J1042&lt;=IFERROR(VLOOKUP(A1042,Produtos!$A:$E,5,FALSE),0),"ABAIXO DO MINIMO","OK"))</f>
        <v/>
      </c>
    </row>
    <row r="1043">
      <c r="B1043">
        <f>IFERROR(VLOOKUP(A1043,Produtos!A:B,2,FALSE),"")</f>
        <v/>
      </c>
      <c r="D1043" s="10">
        <f>IFERROR(INDEX(Lotes!$E:$E,MATCH(1,(Lotes!$A:$A=A1043)*(Lotes!$C:$C=C1043),0)),"")</f>
        <v/>
      </c>
      <c r="E1043" s="14">
        <f>IF(D1043="","",D1043-TODAY())</f>
        <v/>
      </c>
      <c r="F1043">
        <f>IF(D1043="","",IF(E1043&lt;0,"VENCIDO",IF(E1043&lt;=30,"VENCE EM &lt;= 30 DIAS",IF(E1043&lt;=60,"ATENCAO (31-60 DIAS)","OK"))))</f>
        <v/>
      </c>
      <c r="G1043" s="14">
        <f>SUMIFS(Lancamentos!$G:$G,Lancamentos!$C:$C,$A1043,Lancamentos!$E:$E,$C1043,Lancamentos!$B:$B,"ENTRADA")</f>
        <v/>
      </c>
      <c r="H1043" s="14">
        <f>SUMIFS(Lancamentos!$G:$G,Lancamentos!$C:$C,$A1043,Lancamentos!$E:$E,$C1043,Lancamentos!$B:$B,"SAIDA_USO")</f>
        <v/>
      </c>
      <c r="I1043" s="14">
        <f>SUMIFS(Lancamentos!$G:$G,Lancamentos!$C:$C,$A1043,Lancamentos!$E:$E,$C1043,Lancamentos!$B:$B,"SAIDA_DESCARTE")</f>
        <v/>
      </c>
      <c r="J1043" s="14">
        <f>G1043-H1043-I1043</f>
        <v/>
      </c>
      <c r="K1043">
        <f>IF(A1043="","",IF(J1043&lt;=IFERROR(VLOOKUP(A1043,Produtos!$A:$E,5,FALSE),0),"ABAIXO DO MINIMO","OK"))</f>
        <v/>
      </c>
    </row>
    <row r="1044">
      <c r="B1044">
        <f>IFERROR(VLOOKUP(A1044,Produtos!A:B,2,FALSE),"")</f>
        <v/>
      </c>
      <c r="D1044" s="10">
        <f>IFERROR(INDEX(Lotes!$E:$E,MATCH(1,(Lotes!$A:$A=A1044)*(Lotes!$C:$C=C1044),0)),"")</f>
        <v/>
      </c>
      <c r="E1044" s="14">
        <f>IF(D1044="","",D1044-TODAY())</f>
        <v/>
      </c>
      <c r="F1044">
        <f>IF(D1044="","",IF(E1044&lt;0,"VENCIDO",IF(E1044&lt;=30,"VENCE EM &lt;= 30 DIAS",IF(E1044&lt;=60,"ATENCAO (31-60 DIAS)","OK"))))</f>
        <v/>
      </c>
      <c r="G1044" s="14">
        <f>SUMIFS(Lancamentos!$G:$G,Lancamentos!$C:$C,$A1044,Lancamentos!$E:$E,$C1044,Lancamentos!$B:$B,"ENTRADA")</f>
        <v/>
      </c>
      <c r="H1044" s="14">
        <f>SUMIFS(Lancamentos!$G:$G,Lancamentos!$C:$C,$A1044,Lancamentos!$E:$E,$C1044,Lancamentos!$B:$B,"SAIDA_USO")</f>
        <v/>
      </c>
      <c r="I1044" s="14">
        <f>SUMIFS(Lancamentos!$G:$G,Lancamentos!$C:$C,$A1044,Lancamentos!$E:$E,$C1044,Lancamentos!$B:$B,"SAIDA_DESCARTE")</f>
        <v/>
      </c>
      <c r="J1044" s="14">
        <f>G1044-H1044-I1044</f>
        <v/>
      </c>
      <c r="K1044">
        <f>IF(A1044="","",IF(J1044&lt;=IFERROR(VLOOKUP(A1044,Produtos!$A:$E,5,FALSE),0),"ABAIXO DO MINIMO","OK"))</f>
        <v/>
      </c>
    </row>
    <row r="1045">
      <c r="B1045">
        <f>IFERROR(VLOOKUP(A1045,Produtos!A:B,2,FALSE),"")</f>
        <v/>
      </c>
      <c r="D1045" s="10">
        <f>IFERROR(INDEX(Lotes!$E:$E,MATCH(1,(Lotes!$A:$A=A1045)*(Lotes!$C:$C=C1045),0)),"")</f>
        <v/>
      </c>
      <c r="E1045" s="14">
        <f>IF(D1045="","",D1045-TODAY())</f>
        <v/>
      </c>
      <c r="F1045">
        <f>IF(D1045="","",IF(E1045&lt;0,"VENCIDO",IF(E1045&lt;=30,"VENCE EM &lt;= 30 DIAS",IF(E1045&lt;=60,"ATENCAO (31-60 DIAS)","OK"))))</f>
        <v/>
      </c>
      <c r="G1045" s="14">
        <f>SUMIFS(Lancamentos!$G:$G,Lancamentos!$C:$C,$A1045,Lancamentos!$E:$E,$C1045,Lancamentos!$B:$B,"ENTRADA")</f>
        <v/>
      </c>
      <c r="H1045" s="14">
        <f>SUMIFS(Lancamentos!$G:$G,Lancamentos!$C:$C,$A1045,Lancamentos!$E:$E,$C1045,Lancamentos!$B:$B,"SAIDA_USO")</f>
        <v/>
      </c>
      <c r="I1045" s="14">
        <f>SUMIFS(Lancamentos!$G:$G,Lancamentos!$C:$C,$A1045,Lancamentos!$E:$E,$C1045,Lancamentos!$B:$B,"SAIDA_DESCARTE")</f>
        <v/>
      </c>
      <c r="J1045" s="14">
        <f>G1045-H1045-I1045</f>
        <v/>
      </c>
      <c r="K1045">
        <f>IF(A1045="","",IF(J1045&lt;=IFERROR(VLOOKUP(A1045,Produtos!$A:$E,5,FALSE),0),"ABAIXO DO MINIMO","OK"))</f>
        <v/>
      </c>
    </row>
    <row r="1046">
      <c r="B1046">
        <f>IFERROR(VLOOKUP(A1046,Produtos!A:B,2,FALSE),"")</f>
        <v/>
      </c>
      <c r="D1046" s="10">
        <f>IFERROR(INDEX(Lotes!$E:$E,MATCH(1,(Lotes!$A:$A=A1046)*(Lotes!$C:$C=C1046),0)),"")</f>
        <v/>
      </c>
      <c r="E1046" s="14">
        <f>IF(D1046="","",D1046-TODAY())</f>
        <v/>
      </c>
      <c r="F1046">
        <f>IF(D1046="","",IF(E1046&lt;0,"VENCIDO",IF(E1046&lt;=30,"VENCE EM &lt;= 30 DIAS",IF(E1046&lt;=60,"ATENCAO (31-60 DIAS)","OK"))))</f>
        <v/>
      </c>
      <c r="G1046" s="14">
        <f>SUMIFS(Lancamentos!$G:$G,Lancamentos!$C:$C,$A1046,Lancamentos!$E:$E,$C1046,Lancamentos!$B:$B,"ENTRADA")</f>
        <v/>
      </c>
      <c r="H1046" s="14">
        <f>SUMIFS(Lancamentos!$G:$G,Lancamentos!$C:$C,$A1046,Lancamentos!$E:$E,$C1046,Lancamentos!$B:$B,"SAIDA_USO")</f>
        <v/>
      </c>
      <c r="I1046" s="14">
        <f>SUMIFS(Lancamentos!$G:$G,Lancamentos!$C:$C,$A1046,Lancamentos!$E:$E,$C1046,Lancamentos!$B:$B,"SAIDA_DESCARTE")</f>
        <v/>
      </c>
      <c r="J1046" s="14">
        <f>G1046-H1046-I1046</f>
        <v/>
      </c>
      <c r="K1046">
        <f>IF(A1046="","",IF(J1046&lt;=IFERROR(VLOOKUP(A1046,Produtos!$A:$E,5,FALSE),0),"ABAIXO DO MINIMO","OK"))</f>
        <v/>
      </c>
    </row>
    <row r="1047">
      <c r="B1047">
        <f>IFERROR(VLOOKUP(A1047,Produtos!A:B,2,FALSE),"")</f>
        <v/>
      </c>
      <c r="D1047" s="10">
        <f>IFERROR(INDEX(Lotes!$E:$E,MATCH(1,(Lotes!$A:$A=A1047)*(Lotes!$C:$C=C1047),0)),"")</f>
        <v/>
      </c>
      <c r="E1047" s="14">
        <f>IF(D1047="","",D1047-TODAY())</f>
        <v/>
      </c>
      <c r="F1047">
        <f>IF(D1047="","",IF(E1047&lt;0,"VENCIDO",IF(E1047&lt;=30,"VENCE EM &lt;= 30 DIAS",IF(E1047&lt;=60,"ATENCAO (31-60 DIAS)","OK"))))</f>
        <v/>
      </c>
      <c r="G1047" s="14">
        <f>SUMIFS(Lancamentos!$G:$G,Lancamentos!$C:$C,$A1047,Lancamentos!$E:$E,$C1047,Lancamentos!$B:$B,"ENTRADA")</f>
        <v/>
      </c>
      <c r="H1047" s="14">
        <f>SUMIFS(Lancamentos!$G:$G,Lancamentos!$C:$C,$A1047,Lancamentos!$E:$E,$C1047,Lancamentos!$B:$B,"SAIDA_USO")</f>
        <v/>
      </c>
      <c r="I1047" s="14">
        <f>SUMIFS(Lancamentos!$G:$G,Lancamentos!$C:$C,$A1047,Lancamentos!$E:$E,$C1047,Lancamentos!$B:$B,"SAIDA_DESCARTE")</f>
        <v/>
      </c>
      <c r="J1047" s="14">
        <f>G1047-H1047-I1047</f>
        <v/>
      </c>
      <c r="K1047">
        <f>IF(A1047="","",IF(J1047&lt;=IFERROR(VLOOKUP(A1047,Produtos!$A:$E,5,FALSE),0),"ABAIXO DO MINIMO","OK"))</f>
        <v/>
      </c>
    </row>
    <row r="1048">
      <c r="B1048">
        <f>IFERROR(VLOOKUP(A1048,Produtos!A:B,2,FALSE),"")</f>
        <v/>
      </c>
      <c r="D1048" s="10">
        <f>IFERROR(INDEX(Lotes!$E:$E,MATCH(1,(Lotes!$A:$A=A1048)*(Lotes!$C:$C=C1048),0)),"")</f>
        <v/>
      </c>
      <c r="E1048" s="14">
        <f>IF(D1048="","",D1048-TODAY())</f>
        <v/>
      </c>
      <c r="F1048">
        <f>IF(D1048="","",IF(E1048&lt;0,"VENCIDO",IF(E1048&lt;=30,"VENCE EM &lt;= 30 DIAS",IF(E1048&lt;=60,"ATENCAO (31-60 DIAS)","OK"))))</f>
        <v/>
      </c>
      <c r="G1048" s="14">
        <f>SUMIFS(Lancamentos!$G:$G,Lancamentos!$C:$C,$A1048,Lancamentos!$E:$E,$C1048,Lancamentos!$B:$B,"ENTRADA")</f>
        <v/>
      </c>
      <c r="H1048" s="14">
        <f>SUMIFS(Lancamentos!$G:$G,Lancamentos!$C:$C,$A1048,Lancamentos!$E:$E,$C1048,Lancamentos!$B:$B,"SAIDA_USO")</f>
        <v/>
      </c>
      <c r="I1048" s="14">
        <f>SUMIFS(Lancamentos!$G:$G,Lancamentos!$C:$C,$A1048,Lancamentos!$E:$E,$C1048,Lancamentos!$B:$B,"SAIDA_DESCARTE")</f>
        <v/>
      </c>
      <c r="J1048" s="14">
        <f>G1048-H1048-I1048</f>
        <v/>
      </c>
      <c r="K1048">
        <f>IF(A1048="","",IF(J1048&lt;=IFERROR(VLOOKUP(A1048,Produtos!$A:$E,5,FALSE),0),"ABAIXO DO MINIMO","OK"))</f>
        <v/>
      </c>
    </row>
    <row r="1049">
      <c r="B1049">
        <f>IFERROR(VLOOKUP(A1049,Produtos!A:B,2,FALSE),"")</f>
        <v/>
      </c>
      <c r="D1049" s="10">
        <f>IFERROR(INDEX(Lotes!$E:$E,MATCH(1,(Lotes!$A:$A=A1049)*(Lotes!$C:$C=C1049),0)),"")</f>
        <v/>
      </c>
      <c r="E1049" s="14">
        <f>IF(D1049="","",D1049-TODAY())</f>
        <v/>
      </c>
      <c r="F1049">
        <f>IF(D1049="","",IF(E1049&lt;0,"VENCIDO",IF(E1049&lt;=30,"VENCE EM &lt;= 30 DIAS",IF(E1049&lt;=60,"ATENCAO (31-60 DIAS)","OK"))))</f>
        <v/>
      </c>
      <c r="G1049" s="14">
        <f>SUMIFS(Lancamentos!$G:$G,Lancamentos!$C:$C,$A1049,Lancamentos!$E:$E,$C1049,Lancamentos!$B:$B,"ENTRADA")</f>
        <v/>
      </c>
      <c r="H1049" s="14">
        <f>SUMIFS(Lancamentos!$G:$G,Lancamentos!$C:$C,$A1049,Lancamentos!$E:$E,$C1049,Lancamentos!$B:$B,"SAIDA_USO")</f>
        <v/>
      </c>
      <c r="I1049" s="14">
        <f>SUMIFS(Lancamentos!$G:$G,Lancamentos!$C:$C,$A1049,Lancamentos!$E:$E,$C1049,Lancamentos!$B:$B,"SAIDA_DESCARTE")</f>
        <v/>
      </c>
      <c r="J1049" s="14">
        <f>G1049-H1049-I1049</f>
        <v/>
      </c>
      <c r="K1049">
        <f>IF(A1049="","",IF(J1049&lt;=IFERROR(VLOOKUP(A1049,Produtos!$A:$E,5,FALSE),0),"ABAIXO DO MINIMO","OK"))</f>
        <v/>
      </c>
    </row>
    <row r="1050">
      <c r="B1050">
        <f>IFERROR(VLOOKUP(A1050,Produtos!A:B,2,FALSE),"")</f>
        <v/>
      </c>
      <c r="D1050" s="10">
        <f>IFERROR(INDEX(Lotes!$E:$E,MATCH(1,(Lotes!$A:$A=A1050)*(Lotes!$C:$C=C1050),0)),"")</f>
        <v/>
      </c>
      <c r="E1050" s="14">
        <f>IF(D1050="","",D1050-TODAY())</f>
        <v/>
      </c>
      <c r="F1050">
        <f>IF(D1050="","",IF(E1050&lt;0,"VENCIDO",IF(E1050&lt;=30,"VENCE EM &lt;= 30 DIAS",IF(E1050&lt;=60,"ATENCAO (31-60 DIAS)","OK"))))</f>
        <v/>
      </c>
      <c r="G1050" s="14">
        <f>SUMIFS(Lancamentos!$G:$G,Lancamentos!$C:$C,$A1050,Lancamentos!$E:$E,$C1050,Lancamentos!$B:$B,"ENTRADA")</f>
        <v/>
      </c>
      <c r="H1050" s="14">
        <f>SUMIFS(Lancamentos!$G:$G,Lancamentos!$C:$C,$A1050,Lancamentos!$E:$E,$C1050,Lancamentos!$B:$B,"SAIDA_USO")</f>
        <v/>
      </c>
      <c r="I1050" s="14">
        <f>SUMIFS(Lancamentos!$G:$G,Lancamentos!$C:$C,$A1050,Lancamentos!$E:$E,$C1050,Lancamentos!$B:$B,"SAIDA_DESCARTE")</f>
        <v/>
      </c>
      <c r="J1050" s="14">
        <f>G1050-H1050-I1050</f>
        <v/>
      </c>
      <c r="K1050">
        <f>IF(A1050="","",IF(J1050&lt;=IFERROR(VLOOKUP(A1050,Produtos!$A:$E,5,FALSE),0),"ABAIXO DO MINIMO","OK"))</f>
        <v/>
      </c>
    </row>
    <row r="1051">
      <c r="B1051">
        <f>IFERROR(VLOOKUP(A1051,Produtos!A:B,2,FALSE),"")</f>
        <v/>
      </c>
      <c r="D1051" s="10">
        <f>IFERROR(INDEX(Lotes!$E:$E,MATCH(1,(Lotes!$A:$A=A1051)*(Lotes!$C:$C=C1051),0)),"")</f>
        <v/>
      </c>
      <c r="E1051" s="14">
        <f>IF(D1051="","",D1051-TODAY())</f>
        <v/>
      </c>
      <c r="F1051">
        <f>IF(D1051="","",IF(E1051&lt;0,"VENCIDO",IF(E1051&lt;=30,"VENCE EM &lt;= 30 DIAS",IF(E1051&lt;=60,"ATENCAO (31-60 DIAS)","OK"))))</f>
        <v/>
      </c>
      <c r="G1051" s="14">
        <f>SUMIFS(Lancamentos!$G:$G,Lancamentos!$C:$C,$A1051,Lancamentos!$E:$E,$C1051,Lancamentos!$B:$B,"ENTRADA")</f>
        <v/>
      </c>
      <c r="H1051" s="14">
        <f>SUMIFS(Lancamentos!$G:$G,Lancamentos!$C:$C,$A1051,Lancamentos!$E:$E,$C1051,Lancamentos!$B:$B,"SAIDA_USO")</f>
        <v/>
      </c>
      <c r="I1051" s="14">
        <f>SUMIFS(Lancamentos!$G:$G,Lancamentos!$C:$C,$A1051,Lancamentos!$E:$E,$C1051,Lancamentos!$B:$B,"SAIDA_DESCARTE")</f>
        <v/>
      </c>
      <c r="J1051" s="14">
        <f>G1051-H1051-I1051</f>
        <v/>
      </c>
      <c r="K1051">
        <f>IF(A1051="","",IF(J1051&lt;=IFERROR(VLOOKUP(A1051,Produtos!$A:$E,5,FALSE),0),"ABAIXO DO MINIMO","OK"))</f>
        <v/>
      </c>
    </row>
    <row r="1052">
      <c r="B1052">
        <f>IFERROR(VLOOKUP(A1052,Produtos!A:B,2,FALSE),"")</f>
        <v/>
      </c>
      <c r="D1052" s="10">
        <f>IFERROR(INDEX(Lotes!$E:$E,MATCH(1,(Lotes!$A:$A=A1052)*(Lotes!$C:$C=C1052),0)),"")</f>
        <v/>
      </c>
      <c r="E1052" s="14">
        <f>IF(D1052="","",D1052-TODAY())</f>
        <v/>
      </c>
      <c r="F1052">
        <f>IF(D1052="","",IF(E1052&lt;0,"VENCIDO",IF(E1052&lt;=30,"VENCE EM &lt;= 30 DIAS",IF(E1052&lt;=60,"ATENCAO (31-60 DIAS)","OK"))))</f>
        <v/>
      </c>
      <c r="G1052" s="14">
        <f>SUMIFS(Lancamentos!$G:$G,Lancamentos!$C:$C,$A1052,Lancamentos!$E:$E,$C1052,Lancamentos!$B:$B,"ENTRADA")</f>
        <v/>
      </c>
      <c r="H1052" s="14">
        <f>SUMIFS(Lancamentos!$G:$G,Lancamentos!$C:$C,$A1052,Lancamentos!$E:$E,$C1052,Lancamentos!$B:$B,"SAIDA_USO")</f>
        <v/>
      </c>
      <c r="I1052" s="14">
        <f>SUMIFS(Lancamentos!$G:$G,Lancamentos!$C:$C,$A1052,Lancamentos!$E:$E,$C1052,Lancamentos!$B:$B,"SAIDA_DESCARTE")</f>
        <v/>
      </c>
      <c r="J1052" s="14">
        <f>G1052-H1052-I1052</f>
        <v/>
      </c>
      <c r="K1052">
        <f>IF(A1052="","",IF(J1052&lt;=IFERROR(VLOOKUP(A1052,Produtos!$A:$E,5,FALSE),0),"ABAIXO DO MINIMO","OK"))</f>
        <v/>
      </c>
    </row>
    <row r="1053">
      <c r="B1053">
        <f>IFERROR(VLOOKUP(A1053,Produtos!A:B,2,FALSE),"")</f>
        <v/>
      </c>
      <c r="D1053" s="10">
        <f>IFERROR(INDEX(Lotes!$E:$E,MATCH(1,(Lotes!$A:$A=A1053)*(Lotes!$C:$C=C1053),0)),"")</f>
        <v/>
      </c>
      <c r="E1053" s="14">
        <f>IF(D1053="","",D1053-TODAY())</f>
        <v/>
      </c>
      <c r="F1053">
        <f>IF(D1053="","",IF(E1053&lt;0,"VENCIDO",IF(E1053&lt;=30,"VENCE EM &lt;= 30 DIAS",IF(E1053&lt;=60,"ATENCAO (31-60 DIAS)","OK"))))</f>
        <v/>
      </c>
      <c r="G1053" s="14">
        <f>SUMIFS(Lancamentos!$G:$G,Lancamentos!$C:$C,$A1053,Lancamentos!$E:$E,$C1053,Lancamentos!$B:$B,"ENTRADA")</f>
        <v/>
      </c>
      <c r="H1053" s="14">
        <f>SUMIFS(Lancamentos!$G:$G,Lancamentos!$C:$C,$A1053,Lancamentos!$E:$E,$C1053,Lancamentos!$B:$B,"SAIDA_USO")</f>
        <v/>
      </c>
      <c r="I1053" s="14">
        <f>SUMIFS(Lancamentos!$G:$G,Lancamentos!$C:$C,$A1053,Lancamentos!$E:$E,$C1053,Lancamentos!$B:$B,"SAIDA_DESCARTE")</f>
        <v/>
      </c>
      <c r="J1053" s="14">
        <f>G1053-H1053-I1053</f>
        <v/>
      </c>
      <c r="K1053">
        <f>IF(A1053="","",IF(J1053&lt;=IFERROR(VLOOKUP(A1053,Produtos!$A:$E,5,FALSE),0),"ABAIXO DO MINIMO","OK"))</f>
        <v/>
      </c>
    </row>
    <row r="1054">
      <c r="B1054">
        <f>IFERROR(VLOOKUP(A1054,Produtos!A:B,2,FALSE),"")</f>
        <v/>
      </c>
      <c r="D1054" s="10">
        <f>IFERROR(INDEX(Lotes!$E:$E,MATCH(1,(Lotes!$A:$A=A1054)*(Lotes!$C:$C=C1054),0)),"")</f>
        <v/>
      </c>
      <c r="E1054" s="14">
        <f>IF(D1054="","",D1054-TODAY())</f>
        <v/>
      </c>
      <c r="F1054">
        <f>IF(D1054="","",IF(E1054&lt;0,"VENCIDO",IF(E1054&lt;=30,"VENCE EM &lt;= 30 DIAS",IF(E1054&lt;=60,"ATENCAO (31-60 DIAS)","OK"))))</f>
        <v/>
      </c>
      <c r="G1054" s="14">
        <f>SUMIFS(Lancamentos!$G:$G,Lancamentos!$C:$C,$A1054,Lancamentos!$E:$E,$C1054,Lancamentos!$B:$B,"ENTRADA")</f>
        <v/>
      </c>
      <c r="H1054" s="14">
        <f>SUMIFS(Lancamentos!$G:$G,Lancamentos!$C:$C,$A1054,Lancamentos!$E:$E,$C1054,Lancamentos!$B:$B,"SAIDA_USO")</f>
        <v/>
      </c>
      <c r="I1054" s="14">
        <f>SUMIFS(Lancamentos!$G:$G,Lancamentos!$C:$C,$A1054,Lancamentos!$E:$E,$C1054,Lancamentos!$B:$B,"SAIDA_DESCARTE")</f>
        <v/>
      </c>
      <c r="J1054" s="14">
        <f>G1054-H1054-I1054</f>
        <v/>
      </c>
      <c r="K1054">
        <f>IF(A1054="","",IF(J1054&lt;=IFERROR(VLOOKUP(A1054,Produtos!$A:$E,5,FALSE),0),"ABAIXO DO MINIMO","OK"))</f>
        <v/>
      </c>
    </row>
    <row r="1055">
      <c r="B1055">
        <f>IFERROR(VLOOKUP(A1055,Produtos!A:B,2,FALSE),"")</f>
        <v/>
      </c>
      <c r="D1055" s="10">
        <f>IFERROR(INDEX(Lotes!$E:$E,MATCH(1,(Lotes!$A:$A=A1055)*(Lotes!$C:$C=C1055),0)),"")</f>
        <v/>
      </c>
      <c r="E1055" s="14">
        <f>IF(D1055="","",D1055-TODAY())</f>
        <v/>
      </c>
      <c r="F1055">
        <f>IF(D1055="","",IF(E1055&lt;0,"VENCIDO",IF(E1055&lt;=30,"VENCE EM &lt;= 30 DIAS",IF(E1055&lt;=60,"ATENCAO (31-60 DIAS)","OK"))))</f>
        <v/>
      </c>
      <c r="G1055" s="14">
        <f>SUMIFS(Lancamentos!$G:$G,Lancamentos!$C:$C,$A1055,Lancamentos!$E:$E,$C1055,Lancamentos!$B:$B,"ENTRADA")</f>
        <v/>
      </c>
      <c r="H1055" s="14">
        <f>SUMIFS(Lancamentos!$G:$G,Lancamentos!$C:$C,$A1055,Lancamentos!$E:$E,$C1055,Lancamentos!$B:$B,"SAIDA_USO")</f>
        <v/>
      </c>
      <c r="I1055" s="14">
        <f>SUMIFS(Lancamentos!$G:$G,Lancamentos!$C:$C,$A1055,Lancamentos!$E:$E,$C1055,Lancamentos!$B:$B,"SAIDA_DESCARTE")</f>
        <v/>
      </c>
      <c r="J1055" s="14">
        <f>G1055-H1055-I1055</f>
        <v/>
      </c>
      <c r="K1055">
        <f>IF(A1055="","",IF(J1055&lt;=IFERROR(VLOOKUP(A1055,Produtos!$A:$E,5,FALSE),0),"ABAIXO DO MINIMO","OK"))</f>
        <v/>
      </c>
    </row>
    <row r="1056">
      <c r="B1056">
        <f>IFERROR(VLOOKUP(A1056,Produtos!A:B,2,FALSE),"")</f>
        <v/>
      </c>
      <c r="D1056" s="10">
        <f>IFERROR(INDEX(Lotes!$E:$E,MATCH(1,(Lotes!$A:$A=A1056)*(Lotes!$C:$C=C1056),0)),"")</f>
        <v/>
      </c>
      <c r="E1056" s="14">
        <f>IF(D1056="","",D1056-TODAY())</f>
        <v/>
      </c>
      <c r="F1056">
        <f>IF(D1056="","",IF(E1056&lt;0,"VENCIDO",IF(E1056&lt;=30,"VENCE EM &lt;= 30 DIAS",IF(E1056&lt;=60,"ATENCAO (31-60 DIAS)","OK"))))</f>
        <v/>
      </c>
      <c r="G1056" s="14">
        <f>SUMIFS(Lancamentos!$G:$G,Lancamentos!$C:$C,$A1056,Lancamentos!$E:$E,$C1056,Lancamentos!$B:$B,"ENTRADA")</f>
        <v/>
      </c>
      <c r="H1056" s="14">
        <f>SUMIFS(Lancamentos!$G:$G,Lancamentos!$C:$C,$A1056,Lancamentos!$E:$E,$C1056,Lancamentos!$B:$B,"SAIDA_USO")</f>
        <v/>
      </c>
      <c r="I1056" s="14">
        <f>SUMIFS(Lancamentos!$G:$G,Lancamentos!$C:$C,$A1056,Lancamentos!$E:$E,$C1056,Lancamentos!$B:$B,"SAIDA_DESCARTE")</f>
        <v/>
      </c>
      <c r="J1056" s="14">
        <f>G1056-H1056-I1056</f>
        <v/>
      </c>
      <c r="K1056">
        <f>IF(A1056="","",IF(J1056&lt;=IFERROR(VLOOKUP(A1056,Produtos!$A:$E,5,FALSE),0),"ABAIXO DO MINIMO","OK"))</f>
        <v/>
      </c>
    </row>
    <row r="1057">
      <c r="B1057">
        <f>IFERROR(VLOOKUP(A1057,Produtos!A:B,2,FALSE),"")</f>
        <v/>
      </c>
      <c r="D1057" s="10">
        <f>IFERROR(INDEX(Lotes!$E:$E,MATCH(1,(Lotes!$A:$A=A1057)*(Lotes!$C:$C=C1057),0)),"")</f>
        <v/>
      </c>
      <c r="E1057" s="14">
        <f>IF(D1057="","",D1057-TODAY())</f>
        <v/>
      </c>
      <c r="F1057">
        <f>IF(D1057="","",IF(E1057&lt;0,"VENCIDO",IF(E1057&lt;=30,"VENCE EM &lt;= 30 DIAS",IF(E1057&lt;=60,"ATENCAO (31-60 DIAS)","OK"))))</f>
        <v/>
      </c>
      <c r="G1057" s="14">
        <f>SUMIFS(Lancamentos!$G:$G,Lancamentos!$C:$C,$A1057,Lancamentos!$E:$E,$C1057,Lancamentos!$B:$B,"ENTRADA")</f>
        <v/>
      </c>
      <c r="H1057" s="14">
        <f>SUMIFS(Lancamentos!$G:$G,Lancamentos!$C:$C,$A1057,Lancamentos!$E:$E,$C1057,Lancamentos!$B:$B,"SAIDA_USO")</f>
        <v/>
      </c>
      <c r="I1057" s="14">
        <f>SUMIFS(Lancamentos!$G:$G,Lancamentos!$C:$C,$A1057,Lancamentos!$E:$E,$C1057,Lancamentos!$B:$B,"SAIDA_DESCARTE")</f>
        <v/>
      </c>
      <c r="J1057" s="14">
        <f>G1057-H1057-I1057</f>
        <v/>
      </c>
      <c r="K1057">
        <f>IF(A1057="","",IF(J1057&lt;=IFERROR(VLOOKUP(A1057,Produtos!$A:$E,5,FALSE),0),"ABAIXO DO MINIMO","OK"))</f>
        <v/>
      </c>
    </row>
    <row r="1058">
      <c r="B1058">
        <f>IFERROR(VLOOKUP(A1058,Produtos!A:B,2,FALSE),"")</f>
        <v/>
      </c>
      <c r="D1058" s="10">
        <f>IFERROR(INDEX(Lotes!$E:$E,MATCH(1,(Lotes!$A:$A=A1058)*(Lotes!$C:$C=C1058),0)),"")</f>
        <v/>
      </c>
      <c r="E1058" s="14">
        <f>IF(D1058="","",D1058-TODAY())</f>
        <v/>
      </c>
      <c r="F1058">
        <f>IF(D1058="","",IF(E1058&lt;0,"VENCIDO",IF(E1058&lt;=30,"VENCE EM &lt;= 30 DIAS",IF(E1058&lt;=60,"ATENCAO (31-60 DIAS)","OK"))))</f>
        <v/>
      </c>
      <c r="G1058" s="14">
        <f>SUMIFS(Lancamentos!$G:$G,Lancamentos!$C:$C,$A1058,Lancamentos!$E:$E,$C1058,Lancamentos!$B:$B,"ENTRADA")</f>
        <v/>
      </c>
      <c r="H1058" s="14">
        <f>SUMIFS(Lancamentos!$G:$G,Lancamentos!$C:$C,$A1058,Lancamentos!$E:$E,$C1058,Lancamentos!$B:$B,"SAIDA_USO")</f>
        <v/>
      </c>
      <c r="I1058" s="14">
        <f>SUMIFS(Lancamentos!$G:$G,Lancamentos!$C:$C,$A1058,Lancamentos!$E:$E,$C1058,Lancamentos!$B:$B,"SAIDA_DESCARTE")</f>
        <v/>
      </c>
      <c r="J1058" s="14">
        <f>G1058-H1058-I1058</f>
        <v/>
      </c>
      <c r="K1058">
        <f>IF(A1058="","",IF(J1058&lt;=IFERROR(VLOOKUP(A1058,Produtos!$A:$E,5,FALSE),0),"ABAIXO DO MINIMO","OK"))</f>
        <v/>
      </c>
    </row>
    <row r="1059">
      <c r="B1059">
        <f>IFERROR(VLOOKUP(A1059,Produtos!A:B,2,FALSE),"")</f>
        <v/>
      </c>
      <c r="D1059" s="10">
        <f>IFERROR(INDEX(Lotes!$E:$E,MATCH(1,(Lotes!$A:$A=A1059)*(Lotes!$C:$C=C1059),0)),"")</f>
        <v/>
      </c>
      <c r="E1059" s="14">
        <f>IF(D1059="","",D1059-TODAY())</f>
        <v/>
      </c>
      <c r="F1059">
        <f>IF(D1059="","",IF(E1059&lt;0,"VENCIDO",IF(E1059&lt;=30,"VENCE EM &lt;= 30 DIAS",IF(E1059&lt;=60,"ATENCAO (31-60 DIAS)","OK"))))</f>
        <v/>
      </c>
      <c r="G1059" s="14">
        <f>SUMIFS(Lancamentos!$G:$G,Lancamentos!$C:$C,$A1059,Lancamentos!$E:$E,$C1059,Lancamentos!$B:$B,"ENTRADA")</f>
        <v/>
      </c>
      <c r="H1059" s="14">
        <f>SUMIFS(Lancamentos!$G:$G,Lancamentos!$C:$C,$A1059,Lancamentos!$E:$E,$C1059,Lancamentos!$B:$B,"SAIDA_USO")</f>
        <v/>
      </c>
      <c r="I1059" s="14">
        <f>SUMIFS(Lancamentos!$G:$G,Lancamentos!$C:$C,$A1059,Lancamentos!$E:$E,$C1059,Lancamentos!$B:$B,"SAIDA_DESCARTE")</f>
        <v/>
      </c>
      <c r="J1059" s="14">
        <f>G1059-H1059-I1059</f>
        <v/>
      </c>
      <c r="K1059">
        <f>IF(A1059="","",IF(J1059&lt;=IFERROR(VLOOKUP(A1059,Produtos!$A:$E,5,FALSE),0),"ABAIXO DO MINIMO","OK"))</f>
        <v/>
      </c>
    </row>
    <row r="1060">
      <c r="B1060">
        <f>IFERROR(VLOOKUP(A1060,Produtos!A:B,2,FALSE),"")</f>
        <v/>
      </c>
      <c r="D1060" s="10">
        <f>IFERROR(INDEX(Lotes!$E:$E,MATCH(1,(Lotes!$A:$A=A1060)*(Lotes!$C:$C=C1060),0)),"")</f>
        <v/>
      </c>
      <c r="E1060" s="14">
        <f>IF(D1060="","",D1060-TODAY())</f>
        <v/>
      </c>
      <c r="F1060">
        <f>IF(D1060="","",IF(E1060&lt;0,"VENCIDO",IF(E1060&lt;=30,"VENCE EM &lt;= 30 DIAS",IF(E1060&lt;=60,"ATENCAO (31-60 DIAS)","OK"))))</f>
        <v/>
      </c>
      <c r="G1060" s="14">
        <f>SUMIFS(Lancamentos!$G:$G,Lancamentos!$C:$C,$A1060,Lancamentos!$E:$E,$C1060,Lancamentos!$B:$B,"ENTRADA")</f>
        <v/>
      </c>
      <c r="H1060" s="14">
        <f>SUMIFS(Lancamentos!$G:$G,Lancamentos!$C:$C,$A1060,Lancamentos!$E:$E,$C1060,Lancamentos!$B:$B,"SAIDA_USO")</f>
        <v/>
      </c>
      <c r="I1060" s="14">
        <f>SUMIFS(Lancamentos!$G:$G,Lancamentos!$C:$C,$A1060,Lancamentos!$E:$E,$C1060,Lancamentos!$B:$B,"SAIDA_DESCARTE")</f>
        <v/>
      </c>
      <c r="J1060" s="14">
        <f>G1060-H1060-I1060</f>
        <v/>
      </c>
      <c r="K1060">
        <f>IF(A1060="","",IF(J1060&lt;=IFERROR(VLOOKUP(A1060,Produtos!$A:$E,5,FALSE),0),"ABAIXO DO MINIMO","OK"))</f>
        <v/>
      </c>
    </row>
    <row r="1061">
      <c r="B1061">
        <f>IFERROR(VLOOKUP(A1061,Produtos!A:B,2,FALSE),"")</f>
        <v/>
      </c>
      <c r="D1061" s="10">
        <f>IFERROR(INDEX(Lotes!$E:$E,MATCH(1,(Lotes!$A:$A=A1061)*(Lotes!$C:$C=C1061),0)),"")</f>
        <v/>
      </c>
      <c r="E1061" s="14">
        <f>IF(D1061="","",D1061-TODAY())</f>
        <v/>
      </c>
      <c r="F1061">
        <f>IF(D1061="","",IF(E1061&lt;0,"VENCIDO",IF(E1061&lt;=30,"VENCE EM &lt;= 30 DIAS",IF(E1061&lt;=60,"ATENCAO (31-60 DIAS)","OK"))))</f>
        <v/>
      </c>
      <c r="G1061" s="14">
        <f>SUMIFS(Lancamentos!$G:$G,Lancamentos!$C:$C,$A1061,Lancamentos!$E:$E,$C1061,Lancamentos!$B:$B,"ENTRADA")</f>
        <v/>
      </c>
      <c r="H1061" s="14">
        <f>SUMIFS(Lancamentos!$G:$G,Lancamentos!$C:$C,$A1061,Lancamentos!$E:$E,$C1061,Lancamentos!$B:$B,"SAIDA_USO")</f>
        <v/>
      </c>
      <c r="I1061" s="14">
        <f>SUMIFS(Lancamentos!$G:$G,Lancamentos!$C:$C,$A1061,Lancamentos!$E:$E,$C1061,Lancamentos!$B:$B,"SAIDA_DESCARTE")</f>
        <v/>
      </c>
      <c r="J1061" s="14">
        <f>G1061-H1061-I1061</f>
        <v/>
      </c>
      <c r="K1061">
        <f>IF(A1061="","",IF(J1061&lt;=IFERROR(VLOOKUP(A1061,Produtos!$A:$E,5,FALSE),0),"ABAIXO DO MINIMO","OK"))</f>
        <v/>
      </c>
    </row>
    <row r="1062">
      <c r="B1062">
        <f>IFERROR(VLOOKUP(A1062,Produtos!A:B,2,FALSE),"")</f>
        <v/>
      </c>
      <c r="D1062" s="10">
        <f>IFERROR(INDEX(Lotes!$E:$E,MATCH(1,(Lotes!$A:$A=A1062)*(Lotes!$C:$C=C1062),0)),"")</f>
        <v/>
      </c>
      <c r="E1062" s="14">
        <f>IF(D1062="","",D1062-TODAY())</f>
        <v/>
      </c>
      <c r="F1062">
        <f>IF(D1062="","",IF(E1062&lt;0,"VENCIDO",IF(E1062&lt;=30,"VENCE EM &lt;= 30 DIAS",IF(E1062&lt;=60,"ATENCAO (31-60 DIAS)","OK"))))</f>
        <v/>
      </c>
      <c r="G1062" s="14">
        <f>SUMIFS(Lancamentos!$G:$G,Lancamentos!$C:$C,$A1062,Lancamentos!$E:$E,$C1062,Lancamentos!$B:$B,"ENTRADA")</f>
        <v/>
      </c>
      <c r="H1062" s="14">
        <f>SUMIFS(Lancamentos!$G:$G,Lancamentos!$C:$C,$A1062,Lancamentos!$E:$E,$C1062,Lancamentos!$B:$B,"SAIDA_USO")</f>
        <v/>
      </c>
      <c r="I1062" s="14">
        <f>SUMIFS(Lancamentos!$G:$G,Lancamentos!$C:$C,$A1062,Lancamentos!$E:$E,$C1062,Lancamentos!$B:$B,"SAIDA_DESCARTE")</f>
        <v/>
      </c>
      <c r="J1062" s="14">
        <f>G1062-H1062-I1062</f>
        <v/>
      </c>
      <c r="K1062">
        <f>IF(A1062="","",IF(J1062&lt;=IFERROR(VLOOKUP(A1062,Produtos!$A:$E,5,FALSE),0),"ABAIXO DO MINIMO","OK"))</f>
        <v/>
      </c>
    </row>
    <row r="1063">
      <c r="B1063">
        <f>IFERROR(VLOOKUP(A1063,Produtos!A:B,2,FALSE),"")</f>
        <v/>
      </c>
      <c r="D1063" s="10">
        <f>IFERROR(INDEX(Lotes!$E:$E,MATCH(1,(Lotes!$A:$A=A1063)*(Lotes!$C:$C=C1063),0)),"")</f>
        <v/>
      </c>
      <c r="E1063" s="14">
        <f>IF(D1063="","",D1063-TODAY())</f>
        <v/>
      </c>
      <c r="F1063">
        <f>IF(D1063="","",IF(E1063&lt;0,"VENCIDO",IF(E1063&lt;=30,"VENCE EM &lt;= 30 DIAS",IF(E1063&lt;=60,"ATENCAO (31-60 DIAS)","OK"))))</f>
        <v/>
      </c>
      <c r="G1063" s="14">
        <f>SUMIFS(Lancamentos!$G:$G,Lancamentos!$C:$C,$A1063,Lancamentos!$E:$E,$C1063,Lancamentos!$B:$B,"ENTRADA")</f>
        <v/>
      </c>
      <c r="H1063" s="14">
        <f>SUMIFS(Lancamentos!$G:$G,Lancamentos!$C:$C,$A1063,Lancamentos!$E:$E,$C1063,Lancamentos!$B:$B,"SAIDA_USO")</f>
        <v/>
      </c>
      <c r="I1063" s="14">
        <f>SUMIFS(Lancamentos!$G:$G,Lancamentos!$C:$C,$A1063,Lancamentos!$E:$E,$C1063,Lancamentos!$B:$B,"SAIDA_DESCARTE")</f>
        <v/>
      </c>
      <c r="J1063" s="14">
        <f>G1063-H1063-I1063</f>
        <v/>
      </c>
      <c r="K1063">
        <f>IF(A1063="","",IF(J1063&lt;=IFERROR(VLOOKUP(A1063,Produtos!$A:$E,5,FALSE),0),"ABAIXO DO MINIMO","OK"))</f>
        <v/>
      </c>
    </row>
    <row r="1064">
      <c r="B1064">
        <f>IFERROR(VLOOKUP(A1064,Produtos!A:B,2,FALSE),"")</f>
        <v/>
      </c>
      <c r="D1064" s="10">
        <f>IFERROR(INDEX(Lotes!$E:$E,MATCH(1,(Lotes!$A:$A=A1064)*(Lotes!$C:$C=C1064),0)),"")</f>
        <v/>
      </c>
      <c r="E1064" s="14">
        <f>IF(D1064="","",D1064-TODAY())</f>
        <v/>
      </c>
      <c r="F1064">
        <f>IF(D1064="","",IF(E1064&lt;0,"VENCIDO",IF(E1064&lt;=30,"VENCE EM &lt;= 30 DIAS",IF(E1064&lt;=60,"ATENCAO (31-60 DIAS)","OK"))))</f>
        <v/>
      </c>
      <c r="G1064" s="14">
        <f>SUMIFS(Lancamentos!$G:$G,Lancamentos!$C:$C,$A1064,Lancamentos!$E:$E,$C1064,Lancamentos!$B:$B,"ENTRADA")</f>
        <v/>
      </c>
      <c r="H1064" s="14">
        <f>SUMIFS(Lancamentos!$G:$G,Lancamentos!$C:$C,$A1064,Lancamentos!$E:$E,$C1064,Lancamentos!$B:$B,"SAIDA_USO")</f>
        <v/>
      </c>
      <c r="I1064" s="14">
        <f>SUMIFS(Lancamentos!$G:$G,Lancamentos!$C:$C,$A1064,Lancamentos!$E:$E,$C1064,Lancamentos!$B:$B,"SAIDA_DESCARTE")</f>
        <v/>
      </c>
      <c r="J1064" s="14">
        <f>G1064-H1064-I1064</f>
        <v/>
      </c>
      <c r="K1064">
        <f>IF(A1064="","",IF(J1064&lt;=IFERROR(VLOOKUP(A1064,Produtos!$A:$E,5,FALSE),0),"ABAIXO DO MINIMO","OK"))</f>
        <v/>
      </c>
    </row>
    <row r="1065">
      <c r="B1065">
        <f>IFERROR(VLOOKUP(A1065,Produtos!A:B,2,FALSE),"")</f>
        <v/>
      </c>
      <c r="D1065" s="10">
        <f>IFERROR(INDEX(Lotes!$E:$E,MATCH(1,(Lotes!$A:$A=A1065)*(Lotes!$C:$C=C1065),0)),"")</f>
        <v/>
      </c>
      <c r="E1065" s="14">
        <f>IF(D1065="","",D1065-TODAY())</f>
        <v/>
      </c>
      <c r="F1065">
        <f>IF(D1065="","",IF(E1065&lt;0,"VENCIDO",IF(E1065&lt;=30,"VENCE EM &lt;= 30 DIAS",IF(E1065&lt;=60,"ATENCAO (31-60 DIAS)","OK"))))</f>
        <v/>
      </c>
      <c r="G1065" s="14">
        <f>SUMIFS(Lancamentos!$G:$G,Lancamentos!$C:$C,$A1065,Lancamentos!$E:$E,$C1065,Lancamentos!$B:$B,"ENTRADA")</f>
        <v/>
      </c>
      <c r="H1065" s="14">
        <f>SUMIFS(Lancamentos!$G:$G,Lancamentos!$C:$C,$A1065,Lancamentos!$E:$E,$C1065,Lancamentos!$B:$B,"SAIDA_USO")</f>
        <v/>
      </c>
      <c r="I1065" s="14">
        <f>SUMIFS(Lancamentos!$G:$G,Lancamentos!$C:$C,$A1065,Lancamentos!$E:$E,$C1065,Lancamentos!$B:$B,"SAIDA_DESCARTE")</f>
        <v/>
      </c>
      <c r="J1065" s="14">
        <f>G1065-H1065-I1065</f>
        <v/>
      </c>
      <c r="K1065">
        <f>IF(A1065="","",IF(J1065&lt;=IFERROR(VLOOKUP(A1065,Produtos!$A:$E,5,FALSE),0),"ABAIXO DO MINIMO","OK"))</f>
        <v/>
      </c>
    </row>
    <row r="1066">
      <c r="B1066">
        <f>IFERROR(VLOOKUP(A1066,Produtos!A:B,2,FALSE),"")</f>
        <v/>
      </c>
      <c r="D1066" s="10">
        <f>IFERROR(INDEX(Lotes!$E:$E,MATCH(1,(Lotes!$A:$A=A1066)*(Lotes!$C:$C=C1066),0)),"")</f>
        <v/>
      </c>
      <c r="E1066" s="14">
        <f>IF(D1066="","",D1066-TODAY())</f>
        <v/>
      </c>
      <c r="F1066">
        <f>IF(D1066="","",IF(E1066&lt;0,"VENCIDO",IF(E1066&lt;=30,"VENCE EM &lt;= 30 DIAS",IF(E1066&lt;=60,"ATENCAO (31-60 DIAS)","OK"))))</f>
        <v/>
      </c>
      <c r="G1066" s="14">
        <f>SUMIFS(Lancamentos!$G:$G,Lancamentos!$C:$C,$A1066,Lancamentos!$E:$E,$C1066,Lancamentos!$B:$B,"ENTRADA")</f>
        <v/>
      </c>
      <c r="H1066" s="14">
        <f>SUMIFS(Lancamentos!$G:$G,Lancamentos!$C:$C,$A1066,Lancamentos!$E:$E,$C1066,Lancamentos!$B:$B,"SAIDA_USO")</f>
        <v/>
      </c>
      <c r="I1066" s="14">
        <f>SUMIFS(Lancamentos!$G:$G,Lancamentos!$C:$C,$A1066,Lancamentos!$E:$E,$C1066,Lancamentos!$B:$B,"SAIDA_DESCARTE")</f>
        <v/>
      </c>
      <c r="J1066" s="14">
        <f>G1066-H1066-I1066</f>
        <v/>
      </c>
      <c r="K1066">
        <f>IF(A1066="","",IF(J1066&lt;=IFERROR(VLOOKUP(A1066,Produtos!$A:$E,5,FALSE),0),"ABAIXO DO MINIMO","OK"))</f>
        <v/>
      </c>
    </row>
    <row r="1067">
      <c r="B1067">
        <f>IFERROR(VLOOKUP(A1067,Produtos!A:B,2,FALSE),"")</f>
        <v/>
      </c>
      <c r="D1067" s="10">
        <f>IFERROR(INDEX(Lotes!$E:$E,MATCH(1,(Lotes!$A:$A=A1067)*(Lotes!$C:$C=C1067),0)),"")</f>
        <v/>
      </c>
      <c r="E1067" s="14">
        <f>IF(D1067="","",D1067-TODAY())</f>
        <v/>
      </c>
      <c r="F1067">
        <f>IF(D1067="","",IF(E1067&lt;0,"VENCIDO",IF(E1067&lt;=30,"VENCE EM &lt;= 30 DIAS",IF(E1067&lt;=60,"ATENCAO (31-60 DIAS)","OK"))))</f>
        <v/>
      </c>
      <c r="G1067" s="14">
        <f>SUMIFS(Lancamentos!$G:$G,Lancamentos!$C:$C,$A1067,Lancamentos!$E:$E,$C1067,Lancamentos!$B:$B,"ENTRADA")</f>
        <v/>
      </c>
      <c r="H1067" s="14">
        <f>SUMIFS(Lancamentos!$G:$G,Lancamentos!$C:$C,$A1067,Lancamentos!$E:$E,$C1067,Lancamentos!$B:$B,"SAIDA_USO")</f>
        <v/>
      </c>
      <c r="I1067" s="14">
        <f>SUMIFS(Lancamentos!$G:$G,Lancamentos!$C:$C,$A1067,Lancamentos!$E:$E,$C1067,Lancamentos!$B:$B,"SAIDA_DESCARTE")</f>
        <v/>
      </c>
      <c r="J1067" s="14">
        <f>G1067-H1067-I1067</f>
        <v/>
      </c>
      <c r="K1067">
        <f>IF(A1067="","",IF(J1067&lt;=IFERROR(VLOOKUP(A1067,Produtos!$A:$E,5,FALSE),0),"ABAIXO DO MINIMO","OK"))</f>
        <v/>
      </c>
    </row>
    <row r="1068">
      <c r="B1068">
        <f>IFERROR(VLOOKUP(A1068,Produtos!A:B,2,FALSE),"")</f>
        <v/>
      </c>
      <c r="D1068" s="10">
        <f>IFERROR(INDEX(Lotes!$E:$E,MATCH(1,(Lotes!$A:$A=A1068)*(Lotes!$C:$C=C1068),0)),"")</f>
        <v/>
      </c>
      <c r="E1068" s="14">
        <f>IF(D1068="","",D1068-TODAY())</f>
        <v/>
      </c>
      <c r="F1068">
        <f>IF(D1068="","",IF(E1068&lt;0,"VENCIDO",IF(E1068&lt;=30,"VENCE EM &lt;= 30 DIAS",IF(E1068&lt;=60,"ATENCAO (31-60 DIAS)","OK"))))</f>
        <v/>
      </c>
      <c r="G1068" s="14">
        <f>SUMIFS(Lancamentos!$G:$G,Lancamentos!$C:$C,$A1068,Lancamentos!$E:$E,$C1068,Lancamentos!$B:$B,"ENTRADA")</f>
        <v/>
      </c>
      <c r="H1068" s="14">
        <f>SUMIFS(Lancamentos!$G:$G,Lancamentos!$C:$C,$A1068,Lancamentos!$E:$E,$C1068,Lancamentos!$B:$B,"SAIDA_USO")</f>
        <v/>
      </c>
      <c r="I1068" s="14">
        <f>SUMIFS(Lancamentos!$G:$G,Lancamentos!$C:$C,$A1068,Lancamentos!$E:$E,$C1068,Lancamentos!$B:$B,"SAIDA_DESCARTE")</f>
        <v/>
      </c>
      <c r="J1068" s="14">
        <f>G1068-H1068-I1068</f>
        <v/>
      </c>
      <c r="K1068">
        <f>IF(A1068="","",IF(J1068&lt;=IFERROR(VLOOKUP(A1068,Produtos!$A:$E,5,FALSE),0),"ABAIXO DO MINIMO","OK"))</f>
        <v/>
      </c>
    </row>
    <row r="1069">
      <c r="B1069">
        <f>IFERROR(VLOOKUP(A1069,Produtos!A:B,2,FALSE),"")</f>
        <v/>
      </c>
      <c r="D1069" s="10">
        <f>IFERROR(INDEX(Lotes!$E:$E,MATCH(1,(Lotes!$A:$A=A1069)*(Lotes!$C:$C=C1069),0)),"")</f>
        <v/>
      </c>
      <c r="E1069" s="14">
        <f>IF(D1069="","",D1069-TODAY())</f>
        <v/>
      </c>
      <c r="F1069">
        <f>IF(D1069="","",IF(E1069&lt;0,"VENCIDO",IF(E1069&lt;=30,"VENCE EM &lt;= 30 DIAS",IF(E1069&lt;=60,"ATENCAO (31-60 DIAS)","OK"))))</f>
        <v/>
      </c>
      <c r="G1069" s="14">
        <f>SUMIFS(Lancamentos!$G:$G,Lancamentos!$C:$C,$A1069,Lancamentos!$E:$E,$C1069,Lancamentos!$B:$B,"ENTRADA")</f>
        <v/>
      </c>
      <c r="H1069" s="14">
        <f>SUMIFS(Lancamentos!$G:$G,Lancamentos!$C:$C,$A1069,Lancamentos!$E:$E,$C1069,Lancamentos!$B:$B,"SAIDA_USO")</f>
        <v/>
      </c>
      <c r="I1069" s="14">
        <f>SUMIFS(Lancamentos!$G:$G,Lancamentos!$C:$C,$A1069,Lancamentos!$E:$E,$C1069,Lancamentos!$B:$B,"SAIDA_DESCARTE")</f>
        <v/>
      </c>
      <c r="J1069" s="14">
        <f>G1069-H1069-I1069</f>
        <v/>
      </c>
      <c r="K1069">
        <f>IF(A1069="","",IF(J1069&lt;=IFERROR(VLOOKUP(A1069,Produtos!$A:$E,5,FALSE),0),"ABAIXO DO MINIMO","OK"))</f>
        <v/>
      </c>
    </row>
    <row r="1070">
      <c r="B1070">
        <f>IFERROR(VLOOKUP(A1070,Produtos!A:B,2,FALSE),"")</f>
        <v/>
      </c>
      <c r="D1070" s="10">
        <f>IFERROR(INDEX(Lotes!$E:$E,MATCH(1,(Lotes!$A:$A=A1070)*(Lotes!$C:$C=C1070),0)),"")</f>
        <v/>
      </c>
      <c r="E1070" s="14">
        <f>IF(D1070="","",D1070-TODAY())</f>
        <v/>
      </c>
      <c r="F1070">
        <f>IF(D1070="","",IF(E1070&lt;0,"VENCIDO",IF(E1070&lt;=30,"VENCE EM &lt;= 30 DIAS",IF(E1070&lt;=60,"ATENCAO (31-60 DIAS)","OK"))))</f>
        <v/>
      </c>
      <c r="G1070" s="14">
        <f>SUMIFS(Lancamentos!$G:$G,Lancamentos!$C:$C,$A1070,Lancamentos!$E:$E,$C1070,Lancamentos!$B:$B,"ENTRADA")</f>
        <v/>
      </c>
      <c r="H1070" s="14">
        <f>SUMIFS(Lancamentos!$G:$G,Lancamentos!$C:$C,$A1070,Lancamentos!$E:$E,$C1070,Lancamentos!$B:$B,"SAIDA_USO")</f>
        <v/>
      </c>
      <c r="I1070" s="14">
        <f>SUMIFS(Lancamentos!$G:$G,Lancamentos!$C:$C,$A1070,Lancamentos!$E:$E,$C1070,Lancamentos!$B:$B,"SAIDA_DESCARTE")</f>
        <v/>
      </c>
      <c r="J1070" s="14">
        <f>G1070-H1070-I1070</f>
        <v/>
      </c>
      <c r="K1070">
        <f>IF(A1070="","",IF(J1070&lt;=IFERROR(VLOOKUP(A1070,Produtos!$A:$E,5,FALSE),0),"ABAIXO DO MINIMO","OK"))</f>
        <v/>
      </c>
    </row>
    <row r="1071">
      <c r="B1071">
        <f>IFERROR(VLOOKUP(A1071,Produtos!A:B,2,FALSE),"")</f>
        <v/>
      </c>
      <c r="D1071" s="10">
        <f>IFERROR(INDEX(Lotes!$E:$E,MATCH(1,(Lotes!$A:$A=A1071)*(Lotes!$C:$C=C1071),0)),"")</f>
        <v/>
      </c>
      <c r="E1071" s="14">
        <f>IF(D1071="","",D1071-TODAY())</f>
        <v/>
      </c>
      <c r="F1071">
        <f>IF(D1071="","",IF(E1071&lt;0,"VENCIDO",IF(E1071&lt;=30,"VENCE EM &lt;= 30 DIAS",IF(E1071&lt;=60,"ATENCAO (31-60 DIAS)","OK"))))</f>
        <v/>
      </c>
      <c r="G1071" s="14">
        <f>SUMIFS(Lancamentos!$G:$G,Lancamentos!$C:$C,$A1071,Lancamentos!$E:$E,$C1071,Lancamentos!$B:$B,"ENTRADA")</f>
        <v/>
      </c>
      <c r="H1071" s="14">
        <f>SUMIFS(Lancamentos!$G:$G,Lancamentos!$C:$C,$A1071,Lancamentos!$E:$E,$C1071,Lancamentos!$B:$B,"SAIDA_USO")</f>
        <v/>
      </c>
      <c r="I1071" s="14">
        <f>SUMIFS(Lancamentos!$G:$G,Lancamentos!$C:$C,$A1071,Lancamentos!$E:$E,$C1071,Lancamentos!$B:$B,"SAIDA_DESCARTE")</f>
        <v/>
      </c>
      <c r="J1071" s="14">
        <f>G1071-H1071-I1071</f>
        <v/>
      </c>
      <c r="K1071">
        <f>IF(A1071="","",IF(J1071&lt;=IFERROR(VLOOKUP(A1071,Produtos!$A:$E,5,FALSE),0),"ABAIXO DO MINIMO","OK"))</f>
        <v/>
      </c>
    </row>
    <row r="1072">
      <c r="B1072">
        <f>IFERROR(VLOOKUP(A1072,Produtos!A:B,2,FALSE),"")</f>
        <v/>
      </c>
      <c r="D1072" s="10">
        <f>IFERROR(INDEX(Lotes!$E:$E,MATCH(1,(Lotes!$A:$A=A1072)*(Lotes!$C:$C=C1072),0)),"")</f>
        <v/>
      </c>
      <c r="E1072" s="14">
        <f>IF(D1072="","",D1072-TODAY())</f>
        <v/>
      </c>
      <c r="F1072">
        <f>IF(D1072="","",IF(E1072&lt;0,"VENCIDO",IF(E1072&lt;=30,"VENCE EM &lt;= 30 DIAS",IF(E1072&lt;=60,"ATENCAO (31-60 DIAS)","OK"))))</f>
        <v/>
      </c>
      <c r="G1072" s="14">
        <f>SUMIFS(Lancamentos!$G:$G,Lancamentos!$C:$C,$A1072,Lancamentos!$E:$E,$C1072,Lancamentos!$B:$B,"ENTRADA")</f>
        <v/>
      </c>
      <c r="H1072" s="14">
        <f>SUMIFS(Lancamentos!$G:$G,Lancamentos!$C:$C,$A1072,Lancamentos!$E:$E,$C1072,Lancamentos!$B:$B,"SAIDA_USO")</f>
        <v/>
      </c>
      <c r="I1072" s="14">
        <f>SUMIFS(Lancamentos!$G:$G,Lancamentos!$C:$C,$A1072,Lancamentos!$E:$E,$C1072,Lancamentos!$B:$B,"SAIDA_DESCARTE")</f>
        <v/>
      </c>
      <c r="J1072" s="14">
        <f>G1072-H1072-I1072</f>
        <v/>
      </c>
      <c r="K1072">
        <f>IF(A1072="","",IF(J1072&lt;=IFERROR(VLOOKUP(A1072,Produtos!$A:$E,5,FALSE),0),"ABAIXO DO MINIMO","OK"))</f>
        <v/>
      </c>
    </row>
    <row r="1073">
      <c r="B1073">
        <f>IFERROR(VLOOKUP(A1073,Produtos!A:B,2,FALSE),"")</f>
        <v/>
      </c>
      <c r="D1073" s="10">
        <f>IFERROR(INDEX(Lotes!$E:$E,MATCH(1,(Lotes!$A:$A=A1073)*(Lotes!$C:$C=C1073),0)),"")</f>
        <v/>
      </c>
      <c r="E1073" s="14">
        <f>IF(D1073="","",D1073-TODAY())</f>
        <v/>
      </c>
      <c r="F1073">
        <f>IF(D1073="","",IF(E1073&lt;0,"VENCIDO",IF(E1073&lt;=30,"VENCE EM &lt;= 30 DIAS",IF(E1073&lt;=60,"ATENCAO (31-60 DIAS)","OK"))))</f>
        <v/>
      </c>
      <c r="G1073" s="14">
        <f>SUMIFS(Lancamentos!$G:$G,Lancamentos!$C:$C,$A1073,Lancamentos!$E:$E,$C1073,Lancamentos!$B:$B,"ENTRADA")</f>
        <v/>
      </c>
      <c r="H1073" s="14">
        <f>SUMIFS(Lancamentos!$G:$G,Lancamentos!$C:$C,$A1073,Lancamentos!$E:$E,$C1073,Lancamentos!$B:$B,"SAIDA_USO")</f>
        <v/>
      </c>
      <c r="I1073" s="14">
        <f>SUMIFS(Lancamentos!$G:$G,Lancamentos!$C:$C,$A1073,Lancamentos!$E:$E,$C1073,Lancamentos!$B:$B,"SAIDA_DESCARTE")</f>
        <v/>
      </c>
      <c r="J1073" s="14">
        <f>G1073-H1073-I1073</f>
        <v/>
      </c>
      <c r="K1073">
        <f>IF(A1073="","",IF(J1073&lt;=IFERROR(VLOOKUP(A1073,Produtos!$A:$E,5,FALSE),0),"ABAIXO DO MINIMO","OK"))</f>
        <v/>
      </c>
    </row>
    <row r="1074">
      <c r="B1074">
        <f>IFERROR(VLOOKUP(A1074,Produtos!A:B,2,FALSE),"")</f>
        <v/>
      </c>
      <c r="D1074" s="10">
        <f>IFERROR(INDEX(Lotes!$E:$E,MATCH(1,(Lotes!$A:$A=A1074)*(Lotes!$C:$C=C1074),0)),"")</f>
        <v/>
      </c>
      <c r="E1074" s="14">
        <f>IF(D1074="","",D1074-TODAY())</f>
        <v/>
      </c>
      <c r="F1074">
        <f>IF(D1074="","",IF(E1074&lt;0,"VENCIDO",IF(E1074&lt;=30,"VENCE EM &lt;= 30 DIAS",IF(E1074&lt;=60,"ATENCAO (31-60 DIAS)","OK"))))</f>
        <v/>
      </c>
      <c r="G1074" s="14">
        <f>SUMIFS(Lancamentos!$G:$G,Lancamentos!$C:$C,$A1074,Lancamentos!$E:$E,$C1074,Lancamentos!$B:$B,"ENTRADA")</f>
        <v/>
      </c>
      <c r="H1074" s="14">
        <f>SUMIFS(Lancamentos!$G:$G,Lancamentos!$C:$C,$A1074,Lancamentos!$E:$E,$C1074,Lancamentos!$B:$B,"SAIDA_USO")</f>
        <v/>
      </c>
      <c r="I1074" s="14">
        <f>SUMIFS(Lancamentos!$G:$G,Lancamentos!$C:$C,$A1074,Lancamentos!$E:$E,$C1074,Lancamentos!$B:$B,"SAIDA_DESCARTE")</f>
        <v/>
      </c>
      <c r="J1074" s="14">
        <f>G1074-H1074-I1074</f>
        <v/>
      </c>
      <c r="K1074">
        <f>IF(A1074="","",IF(J1074&lt;=IFERROR(VLOOKUP(A1074,Produtos!$A:$E,5,FALSE),0),"ABAIXO DO MINIMO","OK"))</f>
        <v/>
      </c>
    </row>
    <row r="1075">
      <c r="B1075">
        <f>IFERROR(VLOOKUP(A1075,Produtos!A:B,2,FALSE),"")</f>
        <v/>
      </c>
      <c r="D1075" s="10">
        <f>IFERROR(INDEX(Lotes!$E:$E,MATCH(1,(Lotes!$A:$A=A1075)*(Lotes!$C:$C=C1075),0)),"")</f>
        <v/>
      </c>
      <c r="E1075" s="14">
        <f>IF(D1075="","",D1075-TODAY())</f>
        <v/>
      </c>
      <c r="F1075">
        <f>IF(D1075="","",IF(E1075&lt;0,"VENCIDO",IF(E1075&lt;=30,"VENCE EM &lt;= 30 DIAS",IF(E1075&lt;=60,"ATENCAO (31-60 DIAS)","OK"))))</f>
        <v/>
      </c>
      <c r="G1075" s="14">
        <f>SUMIFS(Lancamentos!$G:$G,Lancamentos!$C:$C,$A1075,Lancamentos!$E:$E,$C1075,Lancamentos!$B:$B,"ENTRADA")</f>
        <v/>
      </c>
      <c r="H1075" s="14">
        <f>SUMIFS(Lancamentos!$G:$G,Lancamentos!$C:$C,$A1075,Lancamentos!$E:$E,$C1075,Lancamentos!$B:$B,"SAIDA_USO")</f>
        <v/>
      </c>
      <c r="I1075" s="14">
        <f>SUMIFS(Lancamentos!$G:$G,Lancamentos!$C:$C,$A1075,Lancamentos!$E:$E,$C1075,Lancamentos!$B:$B,"SAIDA_DESCARTE")</f>
        <v/>
      </c>
      <c r="J1075" s="14">
        <f>G1075-H1075-I1075</f>
        <v/>
      </c>
      <c r="K1075">
        <f>IF(A1075="","",IF(J1075&lt;=IFERROR(VLOOKUP(A1075,Produtos!$A:$E,5,FALSE),0),"ABAIXO DO MINIMO","OK"))</f>
        <v/>
      </c>
    </row>
    <row r="1076">
      <c r="B1076">
        <f>IFERROR(VLOOKUP(A1076,Produtos!A:B,2,FALSE),"")</f>
        <v/>
      </c>
      <c r="D1076" s="10">
        <f>IFERROR(INDEX(Lotes!$E:$E,MATCH(1,(Lotes!$A:$A=A1076)*(Lotes!$C:$C=C1076),0)),"")</f>
        <v/>
      </c>
      <c r="E1076" s="14">
        <f>IF(D1076="","",D1076-TODAY())</f>
        <v/>
      </c>
      <c r="F1076">
        <f>IF(D1076="","",IF(E1076&lt;0,"VENCIDO",IF(E1076&lt;=30,"VENCE EM &lt;= 30 DIAS",IF(E1076&lt;=60,"ATENCAO (31-60 DIAS)","OK"))))</f>
        <v/>
      </c>
      <c r="G1076" s="14">
        <f>SUMIFS(Lancamentos!$G:$G,Lancamentos!$C:$C,$A1076,Lancamentos!$E:$E,$C1076,Lancamentos!$B:$B,"ENTRADA")</f>
        <v/>
      </c>
      <c r="H1076" s="14">
        <f>SUMIFS(Lancamentos!$G:$G,Lancamentos!$C:$C,$A1076,Lancamentos!$E:$E,$C1076,Lancamentos!$B:$B,"SAIDA_USO")</f>
        <v/>
      </c>
      <c r="I1076" s="14">
        <f>SUMIFS(Lancamentos!$G:$G,Lancamentos!$C:$C,$A1076,Lancamentos!$E:$E,$C1076,Lancamentos!$B:$B,"SAIDA_DESCARTE")</f>
        <v/>
      </c>
      <c r="J1076" s="14">
        <f>G1076-H1076-I1076</f>
        <v/>
      </c>
      <c r="K1076">
        <f>IF(A1076="","",IF(J1076&lt;=IFERROR(VLOOKUP(A1076,Produtos!$A:$E,5,FALSE),0),"ABAIXO DO MINIMO","OK"))</f>
        <v/>
      </c>
    </row>
    <row r="1077">
      <c r="B1077">
        <f>IFERROR(VLOOKUP(A1077,Produtos!A:B,2,FALSE),"")</f>
        <v/>
      </c>
      <c r="D1077" s="10">
        <f>IFERROR(INDEX(Lotes!$E:$E,MATCH(1,(Lotes!$A:$A=A1077)*(Lotes!$C:$C=C1077),0)),"")</f>
        <v/>
      </c>
      <c r="E1077" s="14">
        <f>IF(D1077="","",D1077-TODAY())</f>
        <v/>
      </c>
      <c r="F1077">
        <f>IF(D1077="","",IF(E1077&lt;0,"VENCIDO",IF(E1077&lt;=30,"VENCE EM &lt;= 30 DIAS",IF(E1077&lt;=60,"ATENCAO (31-60 DIAS)","OK"))))</f>
        <v/>
      </c>
      <c r="G1077" s="14">
        <f>SUMIFS(Lancamentos!$G:$G,Lancamentos!$C:$C,$A1077,Lancamentos!$E:$E,$C1077,Lancamentos!$B:$B,"ENTRADA")</f>
        <v/>
      </c>
      <c r="H1077" s="14">
        <f>SUMIFS(Lancamentos!$G:$G,Lancamentos!$C:$C,$A1077,Lancamentos!$E:$E,$C1077,Lancamentos!$B:$B,"SAIDA_USO")</f>
        <v/>
      </c>
      <c r="I1077" s="14">
        <f>SUMIFS(Lancamentos!$G:$G,Lancamentos!$C:$C,$A1077,Lancamentos!$E:$E,$C1077,Lancamentos!$B:$B,"SAIDA_DESCARTE")</f>
        <v/>
      </c>
      <c r="J1077" s="14">
        <f>G1077-H1077-I1077</f>
        <v/>
      </c>
      <c r="K1077">
        <f>IF(A1077="","",IF(J1077&lt;=IFERROR(VLOOKUP(A1077,Produtos!$A:$E,5,FALSE),0),"ABAIXO DO MINIMO","OK"))</f>
        <v/>
      </c>
    </row>
    <row r="1078">
      <c r="B1078">
        <f>IFERROR(VLOOKUP(A1078,Produtos!A:B,2,FALSE),"")</f>
        <v/>
      </c>
      <c r="D1078" s="10">
        <f>IFERROR(INDEX(Lotes!$E:$E,MATCH(1,(Lotes!$A:$A=A1078)*(Lotes!$C:$C=C1078),0)),"")</f>
        <v/>
      </c>
      <c r="E1078" s="14">
        <f>IF(D1078="","",D1078-TODAY())</f>
        <v/>
      </c>
      <c r="F1078">
        <f>IF(D1078="","",IF(E1078&lt;0,"VENCIDO",IF(E1078&lt;=30,"VENCE EM &lt;= 30 DIAS",IF(E1078&lt;=60,"ATENCAO (31-60 DIAS)","OK"))))</f>
        <v/>
      </c>
      <c r="G1078" s="14">
        <f>SUMIFS(Lancamentos!$G:$G,Lancamentos!$C:$C,$A1078,Lancamentos!$E:$E,$C1078,Lancamentos!$B:$B,"ENTRADA")</f>
        <v/>
      </c>
      <c r="H1078" s="14">
        <f>SUMIFS(Lancamentos!$G:$G,Lancamentos!$C:$C,$A1078,Lancamentos!$E:$E,$C1078,Lancamentos!$B:$B,"SAIDA_USO")</f>
        <v/>
      </c>
      <c r="I1078" s="14">
        <f>SUMIFS(Lancamentos!$G:$G,Lancamentos!$C:$C,$A1078,Lancamentos!$E:$E,$C1078,Lancamentos!$B:$B,"SAIDA_DESCARTE")</f>
        <v/>
      </c>
      <c r="J1078" s="14">
        <f>G1078-H1078-I1078</f>
        <v/>
      </c>
      <c r="K1078">
        <f>IF(A1078="","",IF(J1078&lt;=IFERROR(VLOOKUP(A1078,Produtos!$A:$E,5,FALSE),0),"ABAIXO DO MINIMO","OK"))</f>
        <v/>
      </c>
    </row>
    <row r="1079">
      <c r="B1079">
        <f>IFERROR(VLOOKUP(A1079,Produtos!A:B,2,FALSE),"")</f>
        <v/>
      </c>
      <c r="D1079" s="10">
        <f>IFERROR(INDEX(Lotes!$E:$E,MATCH(1,(Lotes!$A:$A=A1079)*(Lotes!$C:$C=C1079),0)),"")</f>
        <v/>
      </c>
      <c r="E1079" s="14">
        <f>IF(D1079="","",D1079-TODAY())</f>
        <v/>
      </c>
      <c r="F1079">
        <f>IF(D1079="","",IF(E1079&lt;0,"VENCIDO",IF(E1079&lt;=30,"VENCE EM &lt;= 30 DIAS",IF(E1079&lt;=60,"ATENCAO (31-60 DIAS)","OK"))))</f>
        <v/>
      </c>
      <c r="G1079" s="14">
        <f>SUMIFS(Lancamentos!$G:$G,Lancamentos!$C:$C,$A1079,Lancamentos!$E:$E,$C1079,Lancamentos!$B:$B,"ENTRADA")</f>
        <v/>
      </c>
      <c r="H1079" s="14">
        <f>SUMIFS(Lancamentos!$G:$G,Lancamentos!$C:$C,$A1079,Lancamentos!$E:$E,$C1079,Lancamentos!$B:$B,"SAIDA_USO")</f>
        <v/>
      </c>
      <c r="I1079" s="14">
        <f>SUMIFS(Lancamentos!$G:$G,Lancamentos!$C:$C,$A1079,Lancamentos!$E:$E,$C1079,Lancamentos!$B:$B,"SAIDA_DESCARTE")</f>
        <v/>
      </c>
      <c r="J1079" s="14">
        <f>G1079-H1079-I1079</f>
        <v/>
      </c>
      <c r="K1079">
        <f>IF(A1079="","",IF(J1079&lt;=IFERROR(VLOOKUP(A1079,Produtos!$A:$E,5,FALSE),0),"ABAIXO DO MINIMO","OK"))</f>
        <v/>
      </c>
    </row>
    <row r="1080">
      <c r="B1080">
        <f>IFERROR(VLOOKUP(A1080,Produtos!A:B,2,FALSE),"")</f>
        <v/>
      </c>
      <c r="D1080" s="10">
        <f>IFERROR(INDEX(Lotes!$E:$E,MATCH(1,(Lotes!$A:$A=A1080)*(Lotes!$C:$C=C1080),0)),"")</f>
        <v/>
      </c>
      <c r="E1080" s="14">
        <f>IF(D1080="","",D1080-TODAY())</f>
        <v/>
      </c>
      <c r="F1080">
        <f>IF(D1080="","",IF(E1080&lt;0,"VENCIDO",IF(E1080&lt;=30,"VENCE EM &lt;= 30 DIAS",IF(E1080&lt;=60,"ATENCAO (31-60 DIAS)","OK"))))</f>
        <v/>
      </c>
      <c r="G1080" s="14">
        <f>SUMIFS(Lancamentos!$G:$G,Lancamentos!$C:$C,$A1080,Lancamentos!$E:$E,$C1080,Lancamentos!$B:$B,"ENTRADA")</f>
        <v/>
      </c>
      <c r="H1080" s="14">
        <f>SUMIFS(Lancamentos!$G:$G,Lancamentos!$C:$C,$A1080,Lancamentos!$E:$E,$C1080,Lancamentos!$B:$B,"SAIDA_USO")</f>
        <v/>
      </c>
      <c r="I1080" s="14">
        <f>SUMIFS(Lancamentos!$G:$G,Lancamentos!$C:$C,$A1080,Lancamentos!$E:$E,$C1080,Lancamentos!$B:$B,"SAIDA_DESCARTE")</f>
        <v/>
      </c>
      <c r="J1080" s="14">
        <f>G1080-H1080-I1080</f>
        <v/>
      </c>
      <c r="K1080">
        <f>IF(A1080="","",IF(J1080&lt;=IFERROR(VLOOKUP(A1080,Produtos!$A:$E,5,FALSE),0),"ABAIXO DO MINIMO","OK"))</f>
        <v/>
      </c>
    </row>
    <row r="1081">
      <c r="B1081">
        <f>IFERROR(VLOOKUP(A1081,Produtos!A:B,2,FALSE),"")</f>
        <v/>
      </c>
      <c r="D1081" s="10">
        <f>IFERROR(INDEX(Lotes!$E:$E,MATCH(1,(Lotes!$A:$A=A1081)*(Lotes!$C:$C=C1081),0)),"")</f>
        <v/>
      </c>
      <c r="E1081" s="14">
        <f>IF(D1081="","",D1081-TODAY())</f>
        <v/>
      </c>
      <c r="F1081">
        <f>IF(D1081="","",IF(E1081&lt;0,"VENCIDO",IF(E1081&lt;=30,"VENCE EM &lt;= 30 DIAS",IF(E1081&lt;=60,"ATENCAO (31-60 DIAS)","OK"))))</f>
        <v/>
      </c>
      <c r="G1081" s="14">
        <f>SUMIFS(Lancamentos!$G:$G,Lancamentos!$C:$C,$A1081,Lancamentos!$E:$E,$C1081,Lancamentos!$B:$B,"ENTRADA")</f>
        <v/>
      </c>
      <c r="H1081" s="14">
        <f>SUMIFS(Lancamentos!$G:$G,Lancamentos!$C:$C,$A1081,Lancamentos!$E:$E,$C1081,Lancamentos!$B:$B,"SAIDA_USO")</f>
        <v/>
      </c>
      <c r="I1081" s="14">
        <f>SUMIFS(Lancamentos!$G:$G,Lancamentos!$C:$C,$A1081,Lancamentos!$E:$E,$C1081,Lancamentos!$B:$B,"SAIDA_DESCARTE")</f>
        <v/>
      </c>
      <c r="J1081" s="14">
        <f>G1081-H1081-I1081</f>
        <v/>
      </c>
      <c r="K1081">
        <f>IF(A1081="","",IF(J1081&lt;=IFERROR(VLOOKUP(A1081,Produtos!$A:$E,5,FALSE),0),"ABAIXO DO MINIMO","OK"))</f>
        <v/>
      </c>
    </row>
    <row r="1082">
      <c r="B1082">
        <f>IFERROR(VLOOKUP(A1082,Produtos!A:B,2,FALSE),"")</f>
        <v/>
      </c>
      <c r="D1082" s="10">
        <f>IFERROR(INDEX(Lotes!$E:$E,MATCH(1,(Lotes!$A:$A=A1082)*(Lotes!$C:$C=C1082),0)),"")</f>
        <v/>
      </c>
      <c r="E1082" s="14">
        <f>IF(D1082="","",D1082-TODAY())</f>
        <v/>
      </c>
      <c r="F1082">
        <f>IF(D1082="","",IF(E1082&lt;0,"VENCIDO",IF(E1082&lt;=30,"VENCE EM &lt;= 30 DIAS",IF(E1082&lt;=60,"ATENCAO (31-60 DIAS)","OK"))))</f>
        <v/>
      </c>
      <c r="G1082" s="14">
        <f>SUMIFS(Lancamentos!$G:$G,Lancamentos!$C:$C,$A1082,Lancamentos!$E:$E,$C1082,Lancamentos!$B:$B,"ENTRADA")</f>
        <v/>
      </c>
      <c r="H1082" s="14">
        <f>SUMIFS(Lancamentos!$G:$G,Lancamentos!$C:$C,$A1082,Lancamentos!$E:$E,$C1082,Lancamentos!$B:$B,"SAIDA_USO")</f>
        <v/>
      </c>
      <c r="I1082" s="14">
        <f>SUMIFS(Lancamentos!$G:$G,Lancamentos!$C:$C,$A1082,Lancamentos!$E:$E,$C1082,Lancamentos!$B:$B,"SAIDA_DESCARTE")</f>
        <v/>
      </c>
      <c r="J1082" s="14">
        <f>G1082-H1082-I1082</f>
        <v/>
      </c>
      <c r="K1082">
        <f>IF(A1082="","",IF(J1082&lt;=IFERROR(VLOOKUP(A1082,Produtos!$A:$E,5,FALSE),0),"ABAIXO DO MINIMO","OK"))</f>
        <v/>
      </c>
    </row>
    <row r="1083">
      <c r="B1083">
        <f>IFERROR(VLOOKUP(A1083,Produtos!A:B,2,FALSE),"")</f>
        <v/>
      </c>
      <c r="D1083" s="10">
        <f>IFERROR(INDEX(Lotes!$E:$E,MATCH(1,(Lotes!$A:$A=A1083)*(Lotes!$C:$C=C1083),0)),"")</f>
        <v/>
      </c>
      <c r="E1083" s="14">
        <f>IF(D1083="","",D1083-TODAY())</f>
        <v/>
      </c>
      <c r="F1083">
        <f>IF(D1083="","",IF(E1083&lt;0,"VENCIDO",IF(E1083&lt;=30,"VENCE EM &lt;= 30 DIAS",IF(E1083&lt;=60,"ATENCAO (31-60 DIAS)","OK"))))</f>
        <v/>
      </c>
      <c r="G1083" s="14">
        <f>SUMIFS(Lancamentos!$G:$G,Lancamentos!$C:$C,$A1083,Lancamentos!$E:$E,$C1083,Lancamentos!$B:$B,"ENTRADA")</f>
        <v/>
      </c>
      <c r="H1083" s="14">
        <f>SUMIFS(Lancamentos!$G:$G,Lancamentos!$C:$C,$A1083,Lancamentos!$E:$E,$C1083,Lancamentos!$B:$B,"SAIDA_USO")</f>
        <v/>
      </c>
      <c r="I1083" s="14">
        <f>SUMIFS(Lancamentos!$G:$G,Lancamentos!$C:$C,$A1083,Lancamentos!$E:$E,$C1083,Lancamentos!$B:$B,"SAIDA_DESCARTE")</f>
        <v/>
      </c>
      <c r="J1083" s="14">
        <f>G1083-H1083-I1083</f>
        <v/>
      </c>
      <c r="K1083">
        <f>IF(A1083="","",IF(J1083&lt;=IFERROR(VLOOKUP(A1083,Produtos!$A:$E,5,FALSE),0),"ABAIXO DO MINIMO","OK"))</f>
        <v/>
      </c>
    </row>
    <row r="1084">
      <c r="B1084">
        <f>IFERROR(VLOOKUP(A1084,Produtos!A:B,2,FALSE),"")</f>
        <v/>
      </c>
      <c r="D1084" s="10">
        <f>IFERROR(INDEX(Lotes!$E:$E,MATCH(1,(Lotes!$A:$A=A1084)*(Lotes!$C:$C=C1084),0)),"")</f>
        <v/>
      </c>
      <c r="E1084" s="14">
        <f>IF(D1084="","",D1084-TODAY())</f>
        <v/>
      </c>
      <c r="F1084">
        <f>IF(D1084="","",IF(E1084&lt;0,"VENCIDO",IF(E1084&lt;=30,"VENCE EM &lt;= 30 DIAS",IF(E1084&lt;=60,"ATENCAO (31-60 DIAS)","OK"))))</f>
        <v/>
      </c>
      <c r="G1084" s="14">
        <f>SUMIFS(Lancamentos!$G:$G,Lancamentos!$C:$C,$A1084,Lancamentos!$E:$E,$C1084,Lancamentos!$B:$B,"ENTRADA")</f>
        <v/>
      </c>
      <c r="H1084" s="14">
        <f>SUMIFS(Lancamentos!$G:$G,Lancamentos!$C:$C,$A1084,Lancamentos!$E:$E,$C1084,Lancamentos!$B:$B,"SAIDA_USO")</f>
        <v/>
      </c>
      <c r="I1084" s="14">
        <f>SUMIFS(Lancamentos!$G:$G,Lancamentos!$C:$C,$A1084,Lancamentos!$E:$E,$C1084,Lancamentos!$B:$B,"SAIDA_DESCARTE")</f>
        <v/>
      </c>
      <c r="J1084" s="14">
        <f>G1084-H1084-I1084</f>
        <v/>
      </c>
      <c r="K1084">
        <f>IF(A1084="","",IF(J1084&lt;=IFERROR(VLOOKUP(A1084,Produtos!$A:$E,5,FALSE),0),"ABAIXO DO MINIMO","OK"))</f>
        <v/>
      </c>
    </row>
    <row r="1085">
      <c r="B1085">
        <f>IFERROR(VLOOKUP(A1085,Produtos!A:B,2,FALSE),"")</f>
        <v/>
      </c>
      <c r="D1085" s="10">
        <f>IFERROR(INDEX(Lotes!$E:$E,MATCH(1,(Lotes!$A:$A=A1085)*(Lotes!$C:$C=C1085),0)),"")</f>
        <v/>
      </c>
      <c r="E1085" s="14">
        <f>IF(D1085="","",D1085-TODAY())</f>
        <v/>
      </c>
      <c r="F1085">
        <f>IF(D1085="","",IF(E1085&lt;0,"VENCIDO",IF(E1085&lt;=30,"VENCE EM &lt;= 30 DIAS",IF(E1085&lt;=60,"ATENCAO (31-60 DIAS)","OK"))))</f>
        <v/>
      </c>
      <c r="G1085" s="14">
        <f>SUMIFS(Lancamentos!$G:$G,Lancamentos!$C:$C,$A1085,Lancamentos!$E:$E,$C1085,Lancamentos!$B:$B,"ENTRADA")</f>
        <v/>
      </c>
      <c r="H1085" s="14">
        <f>SUMIFS(Lancamentos!$G:$G,Lancamentos!$C:$C,$A1085,Lancamentos!$E:$E,$C1085,Lancamentos!$B:$B,"SAIDA_USO")</f>
        <v/>
      </c>
      <c r="I1085" s="14">
        <f>SUMIFS(Lancamentos!$G:$G,Lancamentos!$C:$C,$A1085,Lancamentos!$E:$E,$C1085,Lancamentos!$B:$B,"SAIDA_DESCARTE")</f>
        <v/>
      </c>
      <c r="J1085" s="14">
        <f>G1085-H1085-I1085</f>
        <v/>
      </c>
      <c r="K1085">
        <f>IF(A1085="","",IF(J1085&lt;=IFERROR(VLOOKUP(A1085,Produtos!$A:$E,5,FALSE),0),"ABAIXO DO MINIMO","OK"))</f>
        <v/>
      </c>
    </row>
    <row r="1086">
      <c r="B1086">
        <f>IFERROR(VLOOKUP(A1086,Produtos!A:B,2,FALSE),"")</f>
        <v/>
      </c>
      <c r="D1086" s="10">
        <f>IFERROR(INDEX(Lotes!$E:$E,MATCH(1,(Lotes!$A:$A=A1086)*(Lotes!$C:$C=C1086),0)),"")</f>
        <v/>
      </c>
      <c r="E1086" s="14">
        <f>IF(D1086="","",D1086-TODAY())</f>
        <v/>
      </c>
      <c r="F1086">
        <f>IF(D1086="","",IF(E1086&lt;0,"VENCIDO",IF(E1086&lt;=30,"VENCE EM &lt;= 30 DIAS",IF(E1086&lt;=60,"ATENCAO (31-60 DIAS)","OK"))))</f>
        <v/>
      </c>
      <c r="G1086" s="14">
        <f>SUMIFS(Lancamentos!$G:$G,Lancamentos!$C:$C,$A1086,Lancamentos!$E:$E,$C1086,Lancamentos!$B:$B,"ENTRADA")</f>
        <v/>
      </c>
      <c r="H1086" s="14">
        <f>SUMIFS(Lancamentos!$G:$G,Lancamentos!$C:$C,$A1086,Lancamentos!$E:$E,$C1086,Lancamentos!$B:$B,"SAIDA_USO")</f>
        <v/>
      </c>
      <c r="I1086" s="14">
        <f>SUMIFS(Lancamentos!$G:$G,Lancamentos!$C:$C,$A1086,Lancamentos!$E:$E,$C1086,Lancamentos!$B:$B,"SAIDA_DESCARTE")</f>
        <v/>
      </c>
      <c r="J1086" s="14">
        <f>G1086-H1086-I1086</f>
        <v/>
      </c>
      <c r="K1086">
        <f>IF(A1086="","",IF(J1086&lt;=IFERROR(VLOOKUP(A1086,Produtos!$A:$E,5,FALSE),0),"ABAIXO DO MINIMO","OK"))</f>
        <v/>
      </c>
    </row>
    <row r="1087">
      <c r="B1087">
        <f>IFERROR(VLOOKUP(A1087,Produtos!A:B,2,FALSE),"")</f>
        <v/>
      </c>
      <c r="D1087" s="10">
        <f>IFERROR(INDEX(Lotes!$E:$E,MATCH(1,(Lotes!$A:$A=A1087)*(Lotes!$C:$C=C1087),0)),"")</f>
        <v/>
      </c>
      <c r="E1087" s="14">
        <f>IF(D1087="","",D1087-TODAY())</f>
        <v/>
      </c>
      <c r="F1087">
        <f>IF(D1087="","",IF(E1087&lt;0,"VENCIDO",IF(E1087&lt;=30,"VENCE EM &lt;= 30 DIAS",IF(E1087&lt;=60,"ATENCAO (31-60 DIAS)","OK"))))</f>
        <v/>
      </c>
      <c r="G1087" s="14">
        <f>SUMIFS(Lancamentos!$G:$G,Lancamentos!$C:$C,$A1087,Lancamentos!$E:$E,$C1087,Lancamentos!$B:$B,"ENTRADA")</f>
        <v/>
      </c>
      <c r="H1087" s="14">
        <f>SUMIFS(Lancamentos!$G:$G,Lancamentos!$C:$C,$A1087,Lancamentos!$E:$E,$C1087,Lancamentos!$B:$B,"SAIDA_USO")</f>
        <v/>
      </c>
      <c r="I1087" s="14">
        <f>SUMIFS(Lancamentos!$G:$G,Lancamentos!$C:$C,$A1087,Lancamentos!$E:$E,$C1087,Lancamentos!$B:$B,"SAIDA_DESCARTE")</f>
        <v/>
      </c>
      <c r="J1087" s="14">
        <f>G1087-H1087-I1087</f>
        <v/>
      </c>
      <c r="K1087">
        <f>IF(A1087="","",IF(J1087&lt;=IFERROR(VLOOKUP(A1087,Produtos!$A:$E,5,FALSE),0),"ABAIXO DO MINIMO","OK"))</f>
        <v/>
      </c>
    </row>
    <row r="1088">
      <c r="B1088">
        <f>IFERROR(VLOOKUP(A1088,Produtos!A:B,2,FALSE),"")</f>
        <v/>
      </c>
      <c r="D1088" s="10">
        <f>IFERROR(INDEX(Lotes!$E:$E,MATCH(1,(Lotes!$A:$A=A1088)*(Lotes!$C:$C=C1088),0)),"")</f>
        <v/>
      </c>
      <c r="E1088" s="14">
        <f>IF(D1088="","",D1088-TODAY())</f>
        <v/>
      </c>
      <c r="F1088">
        <f>IF(D1088="","",IF(E1088&lt;0,"VENCIDO",IF(E1088&lt;=30,"VENCE EM &lt;= 30 DIAS",IF(E1088&lt;=60,"ATENCAO (31-60 DIAS)","OK"))))</f>
        <v/>
      </c>
      <c r="G1088" s="14">
        <f>SUMIFS(Lancamentos!$G:$G,Lancamentos!$C:$C,$A1088,Lancamentos!$E:$E,$C1088,Lancamentos!$B:$B,"ENTRADA")</f>
        <v/>
      </c>
      <c r="H1088" s="14">
        <f>SUMIFS(Lancamentos!$G:$G,Lancamentos!$C:$C,$A1088,Lancamentos!$E:$E,$C1088,Lancamentos!$B:$B,"SAIDA_USO")</f>
        <v/>
      </c>
      <c r="I1088" s="14">
        <f>SUMIFS(Lancamentos!$G:$G,Lancamentos!$C:$C,$A1088,Lancamentos!$E:$E,$C1088,Lancamentos!$B:$B,"SAIDA_DESCARTE")</f>
        <v/>
      </c>
      <c r="J1088" s="14">
        <f>G1088-H1088-I1088</f>
        <v/>
      </c>
      <c r="K1088">
        <f>IF(A1088="","",IF(J1088&lt;=IFERROR(VLOOKUP(A1088,Produtos!$A:$E,5,FALSE),0),"ABAIXO DO MINIMO","OK"))</f>
        <v/>
      </c>
    </row>
    <row r="1089">
      <c r="B1089">
        <f>IFERROR(VLOOKUP(A1089,Produtos!A:B,2,FALSE),"")</f>
        <v/>
      </c>
      <c r="D1089" s="10">
        <f>IFERROR(INDEX(Lotes!$E:$E,MATCH(1,(Lotes!$A:$A=A1089)*(Lotes!$C:$C=C1089),0)),"")</f>
        <v/>
      </c>
      <c r="E1089" s="14">
        <f>IF(D1089="","",D1089-TODAY())</f>
        <v/>
      </c>
      <c r="F1089">
        <f>IF(D1089="","",IF(E1089&lt;0,"VENCIDO",IF(E1089&lt;=30,"VENCE EM &lt;= 30 DIAS",IF(E1089&lt;=60,"ATENCAO (31-60 DIAS)","OK"))))</f>
        <v/>
      </c>
      <c r="G1089" s="14">
        <f>SUMIFS(Lancamentos!$G:$G,Lancamentos!$C:$C,$A1089,Lancamentos!$E:$E,$C1089,Lancamentos!$B:$B,"ENTRADA")</f>
        <v/>
      </c>
      <c r="H1089" s="14">
        <f>SUMIFS(Lancamentos!$G:$G,Lancamentos!$C:$C,$A1089,Lancamentos!$E:$E,$C1089,Lancamentos!$B:$B,"SAIDA_USO")</f>
        <v/>
      </c>
      <c r="I1089" s="14">
        <f>SUMIFS(Lancamentos!$G:$G,Lancamentos!$C:$C,$A1089,Lancamentos!$E:$E,$C1089,Lancamentos!$B:$B,"SAIDA_DESCARTE")</f>
        <v/>
      </c>
      <c r="J1089" s="14">
        <f>G1089-H1089-I1089</f>
        <v/>
      </c>
      <c r="K1089">
        <f>IF(A1089="","",IF(J1089&lt;=IFERROR(VLOOKUP(A1089,Produtos!$A:$E,5,FALSE),0),"ABAIXO DO MINIMO","OK"))</f>
        <v/>
      </c>
    </row>
    <row r="1090">
      <c r="B1090">
        <f>IFERROR(VLOOKUP(A1090,Produtos!A:B,2,FALSE),"")</f>
        <v/>
      </c>
      <c r="D1090" s="10">
        <f>IFERROR(INDEX(Lotes!$E:$E,MATCH(1,(Lotes!$A:$A=A1090)*(Lotes!$C:$C=C1090),0)),"")</f>
        <v/>
      </c>
      <c r="E1090" s="14">
        <f>IF(D1090="","",D1090-TODAY())</f>
        <v/>
      </c>
      <c r="F1090">
        <f>IF(D1090="","",IF(E1090&lt;0,"VENCIDO",IF(E1090&lt;=30,"VENCE EM &lt;= 30 DIAS",IF(E1090&lt;=60,"ATENCAO (31-60 DIAS)","OK"))))</f>
        <v/>
      </c>
      <c r="G1090" s="14">
        <f>SUMIFS(Lancamentos!$G:$G,Lancamentos!$C:$C,$A1090,Lancamentos!$E:$E,$C1090,Lancamentos!$B:$B,"ENTRADA")</f>
        <v/>
      </c>
      <c r="H1090" s="14">
        <f>SUMIFS(Lancamentos!$G:$G,Lancamentos!$C:$C,$A1090,Lancamentos!$E:$E,$C1090,Lancamentos!$B:$B,"SAIDA_USO")</f>
        <v/>
      </c>
      <c r="I1090" s="14">
        <f>SUMIFS(Lancamentos!$G:$G,Lancamentos!$C:$C,$A1090,Lancamentos!$E:$E,$C1090,Lancamentos!$B:$B,"SAIDA_DESCARTE")</f>
        <v/>
      </c>
      <c r="J1090" s="14">
        <f>G1090-H1090-I1090</f>
        <v/>
      </c>
      <c r="K1090">
        <f>IF(A1090="","",IF(J1090&lt;=IFERROR(VLOOKUP(A1090,Produtos!$A:$E,5,FALSE),0),"ABAIXO DO MINIMO","OK"))</f>
        <v/>
      </c>
    </row>
    <row r="1091">
      <c r="B1091">
        <f>IFERROR(VLOOKUP(A1091,Produtos!A:B,2,FALSE),"")</f>
        <v/>
      </c>
      <c r="D1091" s="10">
        <f>IFERROR(INDEX(Lotes!$E:$E,MATCH(1,(Lotes!$A:$A=A1091)*(Lotes!$C:$C=C1091),0)),"")</f>
        <v/>
      </c>
      <c r="E1091" s="14">
        <f>IF(D1091="","",D1091-TODAY())</f>
        <v/>
      </c>
      <c r="F1091">
        <f>IF(D1091="","",IF(E1091&lt;0,"VENCIDO",IF(E1091&lt;=30,"VENCE EM &lt;= 30 DIAS",IF(E1091&lt;=60,"ATENCAO (31-60 DIAS)","OK"))))</f>
        <v/>
      </c>
      <c r="G1091" s="14">
        <f>SUMIFS(Lancamentos!$G:$G,Lancamentos!$C:$C,$A1091,Lancamentos!$E:$E,$C1091,Lancamentos!$B:$B,"ENTRADA")</f>
        <v/>
      </c>
      <c r="H1091" s="14">
        <f>SUMIFS(Lancamentos!$G:$G,Lancamentos!$C:$C,$A1091,Lancamentos!$E:$E,$C1091,Lancamentos!$B:$B,"SAIDA_USO")</f>
        <v/>
      </c>
      <c r="I1091" s="14">
        <f>SUMIFS(Lancamentos!$G:$G,Lancamentos!$C:$C,$A1091,Lancamentos!$E:$E,$C1091,Lancamentos!$B:$B,"SAIDA_DESCARTE")</f>
        <v/>
      </c>
      <c r="J1091" s="14">
        <f>G1091-H1091-I1091</f>
        <v/>
      </c>
      <c r="K1091">
        <f>IF(A1091="","",IF(J1091&lt;=IFERROR(VLOOKUP(A1091,Produtos!$A:$E,5,FALSE),0),"ABAIXO DO MINIMO","OK"))</f>
        <v/>
      </c>
    </row>
    <row r="1092">
      <c r="B1092">
        <f>IFERROR(VLOOKUP(A1092,Produtos!A:B,2,FALSE),"")</f>
        <v/>
      </c>
      <c r="D1092" s="10">
        <f>IFERROR(INDEX(Lotes!$E:$E,MATCH(1,(Lotes!$A:$A=A1092)*(Lotes!$C:$C=C1092),0)),"")</f>
        <v/>
      </c>
      <c r="E1092" s="14">
        <f>IF(D1092="","",D1092-TODAY())</f>
        <v/>
      </c>
      <c r="F1092">
        <f>IF(D1092="","",IF(E1092&lt;0,"VENCIDO",IF(E1092&lt;=30,"VENCE EM &lt;= 30 DIAS",IF(E1092&lt;=60,"ATENCAO (31-60 DIAS)","OK"))))</f>
        <v/>
      </c>
      <c r="G1092" s="14">
        <f>SUMIFS(Lancamentos!$G:$G,Lancamentos!$C:$C,$A1092,Lancamentos!$E:$E,$C1092,Lancamentos!$B:$B,"ENTRADA")</f>
        <v/>
      </c>
      <c r="H1092" s="14">
        <f>SUMIFS(Lancamentos!$G:$G,Lancamentos!$C:$C,$A1092,Lancamentos!$E:$E,$C1092,Lancamentos!$B:$B,"SAIDA_USO")</f>
        <v/>
      </c>
      <c r="I1092" s="14">
        <f>SUMIFS(Lancamentos!$G:$G,Lancamentos!$C:$C,$A1092,Lancamentos!$E:$E,$C1092,Lancamentos!$B:$B,"SAIDA_DESCARTE")</f>
        <v/>
      </c>
      <c r="J1092" s="14">
        <f>G1092-H1092-I1092</f>
        <v/>
      </c>
      <c r="K1092">
        <f>IF(A1092="","",IF(J1092&lt;=IFERROR(VLOOKUP(A1092,Produtos!$A:$E,5,FALSE),0),"ABAIXO DO MINIMO","OK"))</f>
        <v/>
      </c>
    </row>
    <row r="1093">
      <c r="B1093">
        <f>IFERROR(VLOOKUP(A1093,Produtos!A:B,2,FALSE),"")</f>
        <v/>
      </c>
      <c r="D1093" s="10">
        <f>IFERROR(INDEX(Lotes!$E:$E,MATCH(1,(Lotes!$A:$A=A1093)*(Lotes!$C:$C=C1093),0)),"")</f>
        <v/>
      </c>
      <c r="E1093" s="14">
        <f>IF(D1093="","",D1093-TODAY())</f>
        <v/>
      </c>
      <c r="F1093">
        <f>IF(D1093="","",IF(E1093&lt;0,"VENCIDO",IF(E1093&lt;=30,"VENCE EM &lt;= 30 DIAS",IF(E1093&lt;=60,"ATENCAO (31-60 DIAS)","OK"))))</f>
        <v/>
      </c>
      <c r="G1093" s="14">
        <f>SUMIFS(Lancamentos!$G:$G,Lancamentos!$C:$C,$A1093,Lancamentos!$E:$E,$C1093,Lancamentos!$B:$B,"ENTRADA")</f>
        <v/>
      </c>
      <c r="H1093" s="14">
        <f>SUMIFS(Lancamentos!$G:$G,Lancamentos!$C:$C,$A1093,Lancamentos!$E:$E,$C1093,Lancamentos!$B:$B,"SAIDA_USO")</f>
        <v/>
      </c>
      <c r="I1093" s="14">
        <f>SUMIFS(Lancamentos!$G:$G,Lancamentos!$C:$C,$A1093,Lancamentos!$E:$E,$C1093,Lancamentos!$B:$B,"SAIDA_DESCARTE")</f>
        <v/>
      </c>
      <c r="J1093" s="14">
        <f>G1093-H1093-I1093</f>
        <v/>
      </c>
      <c r="K1093">
        <f>IF(A1093="","",IF(J1093&lt;=IFERROR(VLOOKUP(A1093,Produtos!$A:$E,5,FALSE),0),"ABAIXO DO MINIMO","OK"))</f>
        <v/>
      </c>
    </row>
    <row r="1094">
      <c r="B1094">
        <f>IFERROR(VLOOKUP(A1094,Produtos!A:B,2,FALSE),"")</f>
        <v/>
      </c>
      <c r="D1094" s="10">
        <f>IFERROR(INDEX(Lotes!$E:$E,MATCH(1,(Lotes!$A:$A=A1094)*(Lotes!$C:$C=C1094),0)),"")</f>
        <v/>
      </c>
      <c r="E1094" s="14">
        <f>IF(D1094="","",D1094-TODAY())</f>
        <v/>
      </c>
      <c r="F1094">
        <f>IF(D1094="","",IF(E1094&lt;0,"VENCIDO",IF(E1094&lt;=30,"VENCE EM &lt;= 30 DIAS",IF(E1094&lt;=60,"ATENCAO (31-60 DIAS)","OK"))))</f>
        <v/>
      </c>
      <c r="G1094" s="14">
        <f>SUMIFS(Lancamentos!$G:$G,Lancamentos!$C:$C,$A1094,Lancamentos!$E:$E,$C1094,Lancamentos!$B:$B,"ENTRADA")</f>
        <v/>
      </c>
      <c r="H1094" s="14">
        <f>SUMIFS(Lancamentos!$G:$G,Lancamentos!$C:$C,$A1094,Lancamentos!$E:$E,$C1094,Lancamentos!$B:$B,"SAIDA_USO")</f>
        <v/>
      </c>
      <c r="I1094" s="14">
        <f>SUMIFS(Lancamentos!$G:$G,Lancamentos!$C:$C,$A1094,Lancamentos!$E:$E,$C1094,Lancamentos!$B:$B,"SAIDA_DESCARTE")</f>
        <v/>
      </c>
      <c r="J1094" s="14">
        <f>G1094-H1094-I1094</f>
        <v/>
      </c>
      <c r="K1094">
        <f>IF(A1094="","",IF(J1094&lt;=IFERROR(VLOOKUP(A1094,Produtos!$A:$E,5,FALSE),0),"ABAIXO DO MINIMO","OK"))</f>
        <v/>
      </c>
    </row>
    <row r="1095">
      <c r="B1095">
        <f>IFERROR(VLOOKUP(A1095,Produtos!A:B,2,FALSE),"")</f>
        <v/>
      </c>
      <c r="D1095" s="10">
        <f>IFERROR(INDEX(Lotes!$E:$E,MATCH(1,(Lotes!$A:$A=A1095)*(Lotes!$C:$C=C1095),0)),"")</f>
        <v/>
      </c>
      <c r="E1095" s="14">
        <f>IF(D1095="","",D1095-TODAY())</f>
        <v/>
      </c>
      <c r="F1095">
        <f>IF(D1095="","",IF(E1095&lt;0,"VENCIDO",IF(E1095&lt;=30,"VENCE EM &lt;= 30 DIAS",IF(E1095&lt;=60,"ATENCAO (31-60 DIAS)","OK"))))</f>
        <v/>
      </c>
      <c r="G1095" s="14">
        <f>SUMIFS(Lancamentos!$G:$G,Lancamentos!$C:$C,$A1095,Lancamentos!$E:$E,$C1095,Lancamentos!$B:$B,"ENTRADA")</f>
        <v/>
      </c>
      <c r="H1095" s="14">
        <f>SUMIFS(Lancamentos!$G:$G,Lancamentos!$C:$C,$A1095,Lancamentos!$E:$E,$C1095,Lancamentos!$B:$B,"SAIDA_USO")</f>
        <v/>
      </c>
      <c r="I1095" s="14">
        <f>SUMIFS(Lancamentos!$G:$G,Lancamentos!$C:$C,$A1095,Lancamentos!$E:$E,$C1095,Lancamentos!$B:$B,"SAIDA_DESCARTE")</f>
        <v/>
      </c>
      <c r="J1095" s="14">
        <f>G1095-H1095-I1095</f>
        <v/>
      </c>
      <c r="K1095">
        <f>IF(A1095="","",IF(J1095&lt;=IFERROR(VLOOKUP(A1095,Produtos!$A:$E,5,FALSE),0),"ABAIXO DO MINIMO","OK"))</f>
        <v/>
      </c>
    </row>
    <row r="1096">
      <c r="B1096">
        <f>IFERROR(VLOOKUP(A1096,Produtos!A:B,2,FALSE),"")</f>
        <v/>
      </c>
      <c r="D1096" s="10">
        <f>IFERROR(INDEX(Lotes!$E:$E,MATCH(1,(Lotes!$A:$A=A1096)*(Lotes!$C:$C=C1096),0)),"")</f>
        <v/>
      </c>
      <c r="E1096" s="14">
        <f>IF(D1096="","",D1096-TODAY())</f>
        <v/>
      </c>
      <c r="F1096">
        <f>IF(D1096="","",IF(E1096&lt;0,"VENCIDO",IF(E1096&lt;=30,"VENCE EM &lt;= 30 DIAS",IF(E1096&lt;=60,"ATENCAO (31-60 DIAS)","OK"))))</f>
        <v/>
      </c>
      <c r="G1096" s="14">
        <f>SUMIFS(Lancamentos!$G:$G,Lancamentos!$C:$C,$A1096,Lancamentos!$E:$E,$C1096,Lancamentos!$B:$B,"ENTRADA")</f>
        <v/>
      </c>
      <c r="H1096" s="14">
        <f>SUMIFS(Lancamentos!$G:$G,Lancamentos!$C:$C,$A1096,Lancamentos!$E:$E,$C1096,Lancamentos!$B:$B,"SAIDA_USO")</f>
        <v/>
      </c>
      <c r="I1096" s="14">
        <f>SUMIFS(Lancamentos!$G:$G,Lancamentos!$C:$C,$A1096,Lancamentos!$E:$E,$C1096,Lancamentos!$B:$B,"SAIDA_DESCARTE")</f>
        <v/>
      </c>
      <c r="J1096" s="14">
        <f>G1096-H1096-I1096</f>
        <v/>
      </c>
      <c r="K1096">
        <f>IF(A1096="","",IF(J1096&lt;=IFERROR(VLOOKUP(A1096,Produtos!$A:$E,5,FALSE),0),"ABAIXO DO MINIMO","OK"))</f>
        <v/>
      </c>
    </row>
    <row r="1097">
      <c r="B1097">
        <f>IFERROR(VLOOKUP(A1097,Produtos!A:B,2,FALSE),"")</f>
        <v/>
      </c>
      <c r="D1097" s="10">
        <f>IFERROR(INDEX(Lotes!$E:$E,MATCH(1,(Lotes!$A:$A=A1097)*(Lotes!$C:$C=C1097),0)),"")</f>
        <v/>
      </c>
      <c r="E1097" s="14">
        <f>IF(D1097="","",D1097-TODAY())</f>
        <v/>
      </c>
      <c r="F1097">
        <f>IF(D1097="","",IF(E1097&lt;0,"VENCIDO",IF(E1097&lt;=30,"VENCE EM &lt;= 30 DIAS",IF(E1097&lt;=60,"ATENCAO (31-60 DIAS)","OK"))))</f>
        <v/>
      </c>
      <c r="G1097" s="14">
        <f>SUMIFS(Lancamentos!$G:$G,Lancamentos!$C:$C,$A1097,Lancamentos!$E:$E,$C1097,Lancamentos!$B:$B,"ENTRADA")</f>
        <v/>
      </c>
      <c r="H1097" s="14">
        <f>SUMIFS(Lancamentos!$G:$G,Lancamentos!$C:$C,$A1097,Lancamentos!$E:$E,$C1097,Lancamentos!$B:$B,"SAIDA_USO")</f>
        <v/>
      </c>
      <c r="I1097" s="14">
        <f>SUMIFS(Lancamentos!$G:$G,Lancamentos!$C:$C,$A1097,Lancamentos!$E:$E,$C1097,Lancamentos!$B:$B,"SAIDA_DESCARTE")</f>
        <v/>
      </c>
      <c r="J1097" s="14">
        <f>G1097-H1097-I1097</f>
        <v/>
      </c>
      <c r="K1097">
        <f>IF(A1097="","",IF(J1097&lt;=IFERROR(VLOOKUP(A1097,Produtos!$A:$E,5,FALSE),0),"ABAIXO DO MINIMO","OK"))</f>
        <v/>
      </c>
    </row>
    <row r="1098">
      <c r="B1098">
        <f>IFERROR(VLOOKUP(A1098,Produtos!A:B,2,FALSE),"")</f>
        <v/>
      </c>
      <c r="D1098" s="10">
        <f>IFERROR(INDEX(Lotes!$E:$E,MATCH(1,(Lotes!$A:$A=A1098)*(Lotes!$C:$C=C1098),0)),"")</f>
        <v/>
      </c>
      <c r="E1098" s="14">
        <f>IF(D1098="","",D1098-TODAY())</f>
        <v/>
      </c>
      <c r="F1098">
        <f>IF(D1098="","",IF(E1098&lt;0,"VENCIDO",IF(E1098&lt;=30,"VENCE EM &lt;= 30 DIAS",IF(E1098&lt;=60,"ATENCAO (31-60 DIAS)","OK"))))</f>
        <v/>
      </c>
      <c r="G1098" s="14">
        <f>SUMIFS(Lancamentos!$G:$G,Lancamentos!$C:$C,$A1098,Lancamentos!$E:$E,$C1098,Lancamentos!$B:$B,"ENTRADA")</f>
        <v/>
      </c>
      <c r="H1098" s="14">
        <f>SUMIFS(Lancamentos!$G:$G,Lancamentos!$C:$C,$A1098,Lancamentos!$E:$E,$C1098,Lancamentos!$B:$B,"SAIDA_USO")</f>
        <v/>
      </c>
      <c r="I1098" s="14">
        <f>SUMIFS(Lancamentos!$G:$G,Lancamentos!$C:$C,$A1098,Lancamentos!$E:$E,$C1098,Lancamentos!$B:$B,"SAIDA_DESCARTE")</f>
        <v/>
      </c>
      <c r="J1098" s="14">
        <f>G1098-H1098-I1098</f>
        <v/>
      </c>
      <c r="K1098">
        <f>IF(A1098="","",IF(J1098&lt;=IFERROR(VLOOKUP(A1098,Produtos!$A:$E,5,FALSE),0),"ABAIXO DO MINIMO","OK"))</f>
        <v/>
      </c>
    </row>
    <row r="1099">
      <c r="B1099">
        <f>IFERROR(VLOOKUP(A1099,Produtos!A:B,2,FALSE),"")</f>
        <v/>
      </c>
      <c r="D1099" s="10">
        <f>IFERROR(INDEX(Lotes!$E:$E,MATCH(1,(Lotes!$A:$A=A1099)*(Lotes!$C:$C=C1099),0)),"")</f>
        <v/>
      </c>
      <c r="E1099" s="14">
        <f>IF(D1099="","",D1099-TODAY())</f>
        <v/>
      </c>
      <c r="F1099">
        <f>IF(D1099="","",IF(E1099&lt;0,"VENCIDO",IF(E1099&lt;=30,"VENCE EM &lt;= 30 DIAS",IF(E1099&lt;=60,"ATENCAO (31-60 DIAS)","OK"))))</f>
        <v/>
      </c>
      <c r="G1099" s="14">
        <f>SUMIFS(Lancamentos!$G:$G,Lancamentos!$C:$C,$A1099,Lancamentos!$E:$E,$C1099,Lancamentos!$B:$B,"ENTRADA")</f>
        <v/>
      </c>
      <c r="H1099" s="14">
        <f>SUMIFS(Lancamentos!$G:$G,Lancamentos!$C:$C,$A1099,Lancamentos!$E:$E,$C1099,Lancamentos!$B:$B,"SAIDA_USO")</f>
        <v/>
      </c>
      <c r="I1099" s="14">
        <f>SUMIFS(Lancamentos!$G:$G,Lancamentos!$C:$C,$A1099,Lancamentos!$E:$E,$C1099,Lancamentos!$B:$B,"SAIDA_DESCARTE")</f>
        <v/>
      </c>
      <c r="J1099" s="14">
        <f>G1099-H1099-I1099</f>
        <v/>
      </c>
      <c r="K1099">
        <f>IF(A1099="","",IF(J1099&lt;=IFERROR(VLOOKUP(A1099,Produtos!$A:$E,5,FALSE),0),"ABAIXO DO MINIMO","OK"))</f>
        <v/>
      </c>
    </row>
    <row r="1100">
      <c r="B1100">
        <f>IFERROR(VLOOKUP(A1100,Produtos!A:B,2,FALSE),"")</f>
        <v/>
      </c>
      <c r="D1100" s="10">
        <f>IFERROR(INDEX(Lotes!$E:$E,MATCH(1,(Lotes!$A:$A=A1100)*(Lotes!$C:$C=C1100),0)),"")</f>
        <v/>
      </c>
      <c r="E1100" s="14">
        <f>IF(D1100="","",D1100-TODAY())</f>
        <v/>
      </c>
      <c r="F1100">
        <f>IF(D1100="","",IF(E1100&lt;0,"VENCIDO",IF(E1100&lt;=30,"VENCE EM &lt;= 30 DIAS",IF(E1100&lt;=60,"ATENCAO (31-60 DIAS)","OK"))))</f>
        <v/>
      </c>
      <c r="G1100" s="14">
        <f>SUMIFS(Lancamentos!$G:$G,Lancamentos!$C:$C,$A1100,Lancamentos!$E:$E,$C1100,Lancamentos!$B:$B,"ENTRADA")</f>
        <v/>
      </c>
      <c r="H1100" s="14">
        <f>SUMIFS(Lancamentos!$G:$G,Lancamentos!$C:$C,$A1100,Lancamentos!$E:$E,$C1100,Lancamentos!$B:$B,"SAIDA_USO")</f>
        <v/>
      </c>
      <c r="I1100" s="14">
        <f>SUMIFS(Lancamentos!$G:$G,Lancamentos!$C:$C,$A1100,Lancamentos!$E:$E,$C1100,Lancamentos!$B:$B,"SAIDA_DESCARTE")</f>
        <v/>
      </c>
      <c r="J1100" s="14">
        <f>G1100-H1100-I1100</f>
        <v/>
      </c>
      <c r="K1100">
        <f>IF(A1100="","",IF(J1100&lt;=IFERROR(VLOOKUP(A1100,Produtos!$A:$E,5,FALSE),0),"ABAIXO DO MINIMO","OK"))</f>
        <v/>
      </c>
    </row>
    <row r="1101">
      <c r="B1101">
        <f>IFERROR(VLOOKUP(A1101,Produtos!A:B,2,FALSE),"")</f>
        <v/>
      </c>
      <c r="D1101" s="10">
        <f>IFERROR(INDEX(Lotes!$E:$E,MATCH(1,(Lotes!$A:$A=A1101)*(Lotes!$C:$C=C1101),0)),"")</f>
        <v/>
      </c>
      <c r="E1101" s="14">
        <f>IF(D1101="","",D1101-TODAY())</f>
        <v/>
      </c>
      <c r="F1101">
        <f>IF(D1101="","",IF(E1101&lt;0,"VENCIDO",IF(E1101&lt;=30,"VENCE EM &lt;= 30 DIAS",IF(E1101&lt;=60,"ATENCAO (31-60 DIAS)","OK"))))</f>
        <v/>
      </c>
      <c r="G1101" s="14">
        <f>SUMIFS(Lancamentos!$G:$G,Lancamentos!$C:$C,$A1101,Lancamentos!$E:$E,$C1101,Lancamentos!$B:$B,"ENTRADA")</f>
        <v/>
      </c>
      <c r="H1101" s="14">
        <f>SUMIFS(Lancamentos!$G:$G,Lancamentos!$C:$C,$A1101,Lancamentos!$E:$E,$C1101,Lancamentos!$B:$B,"SAIDA_USO")</f>
        <v/>
      </c>
      <c r="I1101" s="14">
        <f>SUMIFS(Lancamentos!$G:$G,Lancamentos!$C:$C,$A1101,Lancamentos!$E:$E,$C1101,Lancamentos!$B:$B,"SAIDA_DESCARTE")</f>
        <v/>
      </c>
      <c r="J1101" s="14">
        <f>G1101-H1101-I1101</f>
        <v/>
      </c>
      <c r="K1101">
        <f>IF(A1101="","",IF(J1101&lt;=IFERROR(VLOOKUP(A1101,Produtos!$A:$E,5,FALSE),0),"ABAIXO DO MINIMO","OK"))</f>
        <v/>
      </c>
    </row>
    <row r="1102">
      <c r="B1102">
        <f>IFERROR(VLOOKUP(A1102,Produtos!A:B,2,FALSE),"")</f>
        <v/>
      </c>
      <c r="D1102" s="10">
        <f>IFERROR(INDEX(Lotes!$E:$E,MATCH(1,(Lotes!$A:$A=A1102)*(Lotes!$C:$C=C1102),0)),"")</f>
        <v/>
      </c>
      <c r="E1102" s="14">
        <f>IF(D1102="","",D1102-TODAY())</f>
        <v/>
      </c>
      <c r="F1102">
        <f>IF(D1102="","",IF(E1102&lt;0,"VENCIDO",IF(E1102&lt;=30,"VENCE EM &lt;= 30 DIAS",IF(E1102&lt;=60,"ATENCAO (31-60 DIAS)","OK"))))</f>
        <v/>
      </c>
      <c r="G1102" s="14">
        <f>SUMIFS(Lancamentos!$G:$G,Lancamentos!$C:$C,$A1102,Lancamentos!$E:$E,$C1102,Lancamentos!$B:$B,"ENTRADA")</f>
        <v/>
      </c>
      <c r="H1102" s="14">
        <f>SUMIFS(Lancamentos!$G:$G,Lancamentos!$C:$C,$A1102,Lancamentos!$E:$E,$C1102,Lancamentos!$B:$B,"SAIDA_USO")</f>
        <v/>
      </c>
      <c r="I1102" s="14">
        <f>SUMIFS(Lancamentos!$G:$G,Lancamentos!$C:$C,$A1102,Lancamentos!$E:$E,$C1102,Lancamentos!$B:$B,"SAIDA_DESCARTE")</f>
        <v/>
      </c>
      <c r="J1102" s="14">
        <f>G1102-H1102-I1102</f>
        <v/>
      </c>
      <c r="K1102">
        <f>IF(A1102="","",IF(J1102&lt;=IFERROR(VLOOKUP(A1102,Produtos!$A:$E,5,FALSE),0),"ABAIXO DO MINIMO","OK"))</f>
        <v/>
      </c>
    </row>
    <row r="1103">
      <c r="B1103">
        <f>IFERROR(VLOOKUP(A1103,Produtos!A:B,2,FALSE),"")</f>
        <v/>
      </c>
      <c r="D1103" s="10">
        <f>IFERROR(INDEX(Lotes!$E:$E,MATCH(1,(Lotes!$A:$A=A1103)*(Lotes!$C:$C=C1103),0)),"")</f>
        <v/>
      </c>
      <c r="E1103" s="14">
        <f>IF(D1103="","",D1103-TODAY())</f>
        <v/>
      </c>
      <c r="F1103">
        <f>IF(D1103="","",IF(E1103&lt;0,"VENCIDO",IF(E1103&lt;=30,"VENCE EM &lt;= 30 DIAS",IF(E1103&lt;=60,"ATENCAO (31-60 DIAS)","OK"))))</f>
        <v/>
      </c>
      <c r="G1103" s="14">
        <f>SUMIFS(Lancamentos!$G:$G,Lancamentos!$C:$C,$A1103,Lancamentos!$E:$E,$C1103,Lancamentos!$B:$B,"ENTRADA")</f>
        <v/>
      </c>
      <c r="H1103" s="14">
        <f>SUMIFS(Lancamentos!$G:$G,Lancamentos!$C:$C,$A1103,Lancamentos!$E:$E,$C1103,Lancamentos!$B:$B,"SAIDA_USO")</f>
        <v/>
      </c>
      <c r="I1103" s="14">
        <f>SUMIFS(Lancamentos!$G:$G,Lancamentos!$C:$C,$A1103,Lancamentos!$E:$E,$C1103,Lancamentos!$B:$B,"SAIDA_DESCARTE")</f>
        <v/>
      </c>
      <c r="J1103" s="14">
        <f>G1103-H1103-I1103</f>
        <v/>
      </c>
      <c r="K1103">
        <f>IF(A1103="","",IF(J1103&lt;=IFERROR(VLOOKUP(A1103,Produtos!$A:$E,5,FALSE),0),"ABAIXO DO MINIMO","OK"))</f>
        <v/>
      </c>
    </row>
    <row r="1104">
      <c r="B1104">
        <f>IFERROR(VLOOKUP(A1104,Produtos!A:B,2,FALSE),"")</f>
        <v/>
      </c>
      <c r="D1104" s="10">
        <f>IFERROR(INDEX(Lotes!$E:$E,MATCH(1,(Lotes!$A:$A=A1104)*(Lotes!$C:$C=C1104),0)),"")</f>
        <v/>
      </c>
      <c r="E1104" s="14">
        <f>IF(D1104="","",D1104-TODAY())</f>
        <v/>
      </c>
      <c r="F1104">
        <f>IF(D1104="","",IF(E1104&lt;0,"VENCIDO",IF(E1104&lt;=30,"VENCE EM &lt;= 30 DIAS",IF(E1104&lt;=60,"ATENCAO (31-60 DIAS)","OK"))))</f>
        <v/>
      </c>
      <c r="G1104" s="14">
        <f>SUMIFS(Lancamentos!$G:$G,Lancamentos!$C:$C,$A1104,Lancamentos!$E:$E,$C1104,Lancamentos!$B:$B,"ENTRADA")</f>
        <v/>
      </c>
      <c r="H1104" s="14">
        <f>SUMIFS(Lancamentos!$G:$G,Lancamentos!$C:$C,$A1104,Lancamentos!$E:$E,$C1104,Lancamentos!$B:$B,"SAIDA_USO")</f>
        <v/>
      </c>
      <c r="I1104" s="14">
        <f>SUMIFS(Lancamentos!$G:$G,Lancamentos!$C:$C,$A1104,Lancamentos!$E:$E,$C1104,Lancamentos!$B:$B,"SAIDA_DESCARTE")</f>
        <v/>
      </c>
      <c r="J1104" s="14">
        <f>G1104-H1104-I1104</f>
        <v/>
      </c>
      <c r="K1104">
        <f>IF(A1104="","",IF(J1104&lt;=IFERROR(VLOOKUP(A1104,Produtos!$A:$E,5,FALSE),0),"ABAIXO DO MINIMO","OK"))</f>
        <v/>
      </c>
    </row>
    <row r="1105">
      <c r="B1105">
        <f>IFERROR(VLOOKUP(A1105,Produtos!A:B,2,FALSE),"")</f>
        <v/>
      </c>
      <c r="D1105" s="10">
        <f>IFERROR(INDEX(Lotes!$E:$E,MATCH(1,(Lotes!$A:$A=A1105)*(Lotes!$C:$C=C1105),0)),"")</f>
        <v/>
      </c>
      <c r="E1105" s="14">
        <f>IF(D1105="","",D1105-TODAY())</f>
        <v/>
      </c>
      <c r="F1105">
        <f>IF(D1105="","",IF(E1105&lt;0,"VENCIDO",IF(E1105&lt;=30,"VENCE EM &lt;= 30 DIAS",IF(E1105&lt;=60,"ATENCAO (31-60 DIAS)","OK"))))</f>
        <v/>
      </c>
      <c r="G1105" s="14">
        <f>SUMIFS(Lancamentos!$G:$G,Lancamentos!$C:$C,$A1105,Lancamentos!$E:$E,$C1105,Lancamentos!$B:$B,"ENTRADA")</f>
        <v/>
      </c>
      <c r="H1105" s="14">
        <f>SUMIFS(Lancamentos!$G:$G,Lancamentos!$C:$C,$A1105,Lancamentos!$E:$E,$C1105,Lancamentos!$B:$B,"SAIDA_USO")</f>
        <v/>
      </c>
      <c r="I1105" s="14">
        <f>SUMIFS(Lancamentos!$G:$G,Lancamentos!$C:$C,$A1105,Lancamentos!$E:$E,$C1105,Lancamentos!$B:$B,"SAIDA_DESCARTE")</f>
        <v/>
      </c>
      <c r="J1105" s="14">
        <f>G1105-H1105-I1105</f>
        <v/>
      </c>
      <c r="K1105">
        <f>IF(A1105="","",IF(J1105&lt;=IFERROR(VLOOKUP(A1105,Produtos!$A:$E,5,FALSE),0),"ABAIXO DO MINIMO","OK"))</f>
        <v/>
      </c>
    </row>
    <row r="1106">
      <c r="B1106">
        <f>IFERROR(VLOOKUP(A1106,Produtos!A:B,2,FALSE),"")</f>
        <v/>
      </c>
      <c r="D1106" s="10">
        <f>IFERROR(INDEX(Lotes!$E:$E,MATCH(1,(Lotes!$A:$A=A1106)*(Lotes!$C:$C=C1106),0)),"")</f>
        <v/>
      </c>
      <c r="E1106" s="14">
        <f>IF(D1106="","",D1106-TODAY())</f>
        <v/>
      </c>
      <c r="F1106">
        <f>IF(D1106="","",IF(E1106&lt;0,"VENCIDO",IF(E1106&lt;=30,"VENCE EM &lt;= 30 DIAS",IF(E1106&lt;=60,"ATENCAO (31-60 DIAS)","OK"))))</f>
        <v/>
      </c>
      <c r="G1106" s="14">
        <f>SUMIFS(Lancamentos!$G:$G,Lancamentos!$C:$C,$A1106,Lancamentos!$E:$E,$C1106,Lancamentos!$B:$B,"ENTRADA")</f>
        <v/>
      </c>
      <c r="H1106" s="14">
        <f>SUMIFS(Lancamentos!$G:$G,Lancamentos!$C:$C,$A1106,Lancamentos!$E:$E,$C1106,Lancamentos!$B:$B,"SAIDA_USO")</f>
        <v/>
      </c>
      <c r="I1106" s="14">
        <f>SUMIFS(Lancamentos!$G:$G,Lancamentos!$C:$C,$A1106,Lancamentos!$E:$E,$C1106,Lancamentos!$B:$B,"SAIDA_DESCARTE")</f>
        <v/>
      </c>
      <c r="J1106" s="14">
        <f>G1106-H1106-I1106</f>
        <v/>
      </c>
      <c r="K1106">
        <f>IF(A1106="","",IF(J1106&lt;=IFERROR(VLOOKUP(A1106,Produtos!$A:$E,5,FALSE),0),"ABAIXO DO MINIMO","OK"))</f>
        <v/>
      </c>
    </row>
    <row r="1107">
      <c r="B1107">
        <f>IFERROR(VLOOKUP(A1107,Produtos!A:B,2,FALSE),"")</f>
        <v/>
      </c>
      <c r="D1107" s="10">
        <f>IFERROR(INDEX(Lotes!$E:$E,MATCH(1,(Lotes!$A:$A=A1107)*(Lotes!$C:$C=C1107),0)),"")</f>
        <v/>
      </c>
      <c r="E1107" s="14">
        <f>IF(D1107="","",D1107-TODAY())</f>
        <v/>
      </c>
      <c r="F1107">
        <f>IF(D1107="","",IF(E1107&lt;0,"VENCIDO",IF(E1107&lt;=30,"VENCE EM &lt;= 30 DIAS",IF(E1107&lt;=60,"ATENCAO (31-60 DIAS)","OK"))))</f>
        <v/>
      </c>
      <c r="G1107" s="14">
        <f>SUMIFS(Lancamentos!$G:$G,Lancamentos!$C:$C,$A1107,Lancamentos!$E:$E,$C1107,Lancamentos!$B:$B,"ENTRADA")</f>
        <v/>
      </c>
      <c r="H1107" s="14">
        <f>SUMIFS(Lancamentos!$G:$G,Lancamentos!$C:$C,$A1107,Lancamentos!$E:$E,$C1107,Lancamentos!$B:$B,"SAIDA_USO")</f>
        <v/>
      </c>
      <c r="I1107" s="14">
        <f>SUMIFS(Lancamentos!$G:$G,Lancamentos!$C:$C,$A1107,Lancamentos!$E:$E,$C1107,Lancamentos!$B:$B,"SAIDA_DESCARTE")</f>
        <v/>
      </c>
      <c r="J1107" s="14">
        <f>G1107-H1107-I1107</f>
        <v/>
      </c>
      <c r="K1107">
        <f>IF(A1107="","",IF(J1107&lt;=IFERROR(VLOOKUP(A1107,Produtos!$A:$E,5,FALSE),0),"ABAIXO DO MINIMO","OK"))</f>
        <v/>
      </c>
    </row>
    <row r="1108">
      <c r="B1108">
        <f>IFERROR(VLOOKUP(A1108,Produtos!A:B,2,FALSE),"")</f>
        <v/>
      </c>
      <c r="D1108" s="10">
        <f>IFERROR(INDEX(Lotes!$E:$E,MATCH(1,(Lotes!$A:$A=A1108)*(Lotes!$C:$C=C1108),0)),"")</f>
        <v/>
      </c>
      <c r="E1108" s="14">
        <f>IF(D1108="","",D1108-TODAY())</f>
        <v/>
      </c>
      <c r="F1108">
        <f>IF(D1108="","",IF(E1108&lt;0,"VENCIDO",IF(E1108&lt;=30,"VENCE EM &lt;= 30 DIAS",IF(E1108&lt;=60,"ATENCAO (31-60 DIAS)","OK"))))</f>
        <v/>
      </c>
      <c r="G1108" s="14">
        <f>SUMIFS(Lancamentos!$G:$G,Lancamentos!$C:$C,$A1108,Lancamentos!$E:$E,$C1108,Lancamentos!$B:$B,"ENTRADA")</f>
        <v/>
      </c>
      <c r="H1108" s="14">
        <f>SUMIFS(Lancamentos!$G:$G,Lancamentos!$C:$C,$A1108,Lancamentos!$E:$E,$C1108,Lancamentos!$B:$B,"SAIDA_USO")</f>
        <v/>
      </c>
      <c r="I1108" s="14">
        <f>SUMIFS(Lancamentos!$G:$G,Lancamentos!$C:$C,$A1108,Lancamentos!$E:$E,$C1108,Lancamentos!$B:$B,"SAIDA_DESCARTE")</f>
        <v/>
      </c>
      <c r="J1108" s="14">
        <f>G1108-H1108-I1108</f>
        <v/>
      </c>
      <c r="K1108">
        <f>IF(A1108="","",IF(J1108&lt;=IFERROR(VLOOKUP(A1108,Produtos!$A:$E,5,FALSE),0),"ABAIXO DO MINIMO","OK"))</f>
        <v/>
      </c>
    </row>
    <row r="1109">
      <c r="B1109">
        <f>IFERROR(VLOOKUP(A1109,Produtos!A:B,2,FALSE),"")</f>
        <v/>
      </c>
      <c r="D1109" s="10">
        <f>IFERROR(INDEX(Lotes!$E:$E,MATCH(1,(Lotes!$A:$A=A1109)*(Lotes!$C:$C=C1109),0)),"")</f>
        <v/>
      </c>
      <c r="E1109" s="14">
        <f>IF(D1109="","",D1109-TODAY())</f>
        <v/>
      </c>
      <c r="F1109">
        <f>IF(D1109="","",IF(E1109&lt;0,"VENCIDO",IF(E1109&lt;=30,"VENCE EM &lt;= 30 DIAS",IF(E1109&lt;=60,"ATENCAO (31-60 DIAS)","OK"))))</f>
        <v/>
      </c>
      <c r="G1109" s="14">
        <f>SUMIFS(Lancamentos!$G:$G,Lancamentos!$C:$C,$A1109,Lancamentos!$E:$E,$C1109,Lancamentos!$B:$B,"ENTRADA")</f>
        <v/>
      </c>
      <c r="H1109" s="14">
        <f>SUMIFS(Lancamentos!$G:$G,Lancamentos!$C:$C,$A1109,Lancamentos!$E:$E,$C1109,Lancamentos!$B:$B,"SAIDA_USO")</f>
        <v/>
      </c>
      <c r="I1109" s="14">
        <f>SUMIFS(Lancamentos!$G:$G,Lancamentos!$C:$C,$A1109,Lancamentos!$E:$E,$C1109,Lancamentos!$B:$B,"SAIDA_DESCARTE")</f>
        <v/>
      </c>
      <c r="J1109" s="14">
        <f>G1109-H1109-I1109</f>
        <v/>
      </c>
      <c r="K1109">
        <f>IF(A1109="","",IF(J1109&lt;=IFERROR(VLOOKUP(A1109,Produtos!$A:$E,5,FALSE),0),"ABAIXO DO MINIMO","OK"))</f>
        <v/>
      </c>
    </row>
    <row r="1110">
      <c r="B1110">
        <f>IFERROR(VLOOKUP(A1110,Produtos!A:B,2,FALSE),"")</f>
        <v/>
      </c>
      <c r="D1110" s="10">
        <f>IFERROR(INDEX(Lotes!$E:$E,MATCH(1,(Lotes!$A:$A=A1110)*(Lotes!$C:$C=C1110),0)),"")</f>
        <v/>
      </c>
      <c r="E1110" s="14">
        <f>IF(D1110="","",D1110-TODAY())</f>
        <v/>
      </c>
      <c r="F1110">
        <f>IF(D1110="","",IF(E1110&lt;0,"VENCIDO",IF(E1110&lt;=30,"VENCE EM &lt;= 30 DIAS",IF(E1110&lt;=60,"ATENCAO (31-60 DIAS)","OK"))))</f>
        <v/>
      </c>
      <c r="G1110" s="14">
        <f>SUMIFS(Lancamentos!$G:$G,Lancamentos!$C:$C,$A1110,Lancamentos!$E:$E,$C1110,Lancamentos!$B:$B,"ENTRADA")</f>
        <v/>
      </c>
      <c r="H1110" s="14">
        <f>SUMIFS(Lancamentos!$G:$G,Lancamentos!$C:$C,$A1110,Lancamentos!$E:$E,$C1110,Lancamentos!$B:$B,"SAIDA_USO")</f>
        <v/>
      </c>
      <c r="I1110" s="14">
        <f>SUMIFS(Lancamentos!$G:$G,Lancamentos!$C:$C,$A1110,Lancamentos!$E:$E,$C1110,Lancamentos!$B:$B,"SAIDA_DESCARTE")</f>
        <v/>
      </c>
      <c r="J1110" s="14">
        <f>G1110-H1110-I1110</f>
        <v/>
      </c>
      <c r="K1110">
        <f>IF(A1110="","",IF(J1110&lt;=IFERROR(VLOOKUP(A1110,Produtos!$A:$E,5,FALSE),0),"ABAIXO DO MINIMO","OK"))</f>
        <v/>
      </c>
    </row>
    <row r="1111">
      <c r="B1111">
        <f>IFERROR(VLOOKUP(A1111,Produtos!A:B,2,FALSE),"")</f>
        <v/>
      </c>
      <c r="D1111" s="10">
        <f>IFERROR(INDEX(Lotes!$E:$E,MATCH(1,(Lotes!$A:$A=A1111)*(Lotes!$C:$C=C1111),0)),"")</f>
        <v/>
      </c>
      <c r="E1111" s="14">
        <f>IF(D1111="","",D1111-TODAY())</f>
        <v/>
      </c>
      <c r="F1111">
        <f>IF(D1111="","",IF(E1111&lt;0,"VENCIDO",IF(E1111&lt;=30,"VENCE EM &lt;= 30 DIAS",IF(E1111&lt;=60,"ATENCAO (31-60 DIAS)","OK"))))</f>
        <v/>
      </c>
      <c r="G1111" s="14">
        <f>SUMIFS(Lancamentos!$G:$G,Lancamentos!$C:$C,$A1111,Lancamentos!$E:$E,$C1111,Lancamentos!$B:$B,"ENTRADA")</f>
        <v/>
      </c>
      <c r="H1111" s="14">
        <f>SUMIFS(Lancamentos!$G:$G,Lancamentos!$C:$C,$A1111,Lancamentos!$E:$E,$C1111,Lancamentos!$B:$B,"SAIDA_USO")</f>
        <v/>
      </c>
      <c r="I1111" s="14">
        <f>SUMIFS(Lancamentos!$G:$G,Lancamentos!$C:$C,$A1111,Lancamentos!$E:$E,$C1111,Lancamentos!$B:$B,"SAIDA_DESCARTE")</f>
        <v/>
      </c>
      <c r="J1111" s="14">
        <f>G1111-H1111-I1111</f>
        <v/>
      </c>
      <c r="K1111">
        <f>IF(A1111="","",IF(J1111&lt;=IFERROR(VLOOKUP(A1111,Produtos!$A:$E,5,FALSE),0),"ABAIXO DO MINIMO","OK"))</f>
        <v/>
      </c>
    </row>
    <row r="1112">
      <c r="B1112">
        <f>IFERROR(VLOOKUP(A1112,Produtos!A:B,2,FALSE),"")</f>
        <v/>
      </c>
      <c r="D1112" s="10">
        <f>IFERROR(INDEX(Lotes!$E:$E,MATCH(1,(Lotes!$A:$A=A1112)*(Lotes!$C:$C=C1112),0)),"")</f>
        <v/>
      </c>
      <c r="E1112" s="14">
        <f>IF(D1112="","",D1112-TODAY())</f>
        <v/>
      </c>
      <c r="F1112">
        <f>IF(D1112="","",IF(E1112&lt;0,"VENCIDO",IF(E1112&lt;=30,"VENCE EM &lt;= 30 DIAS",IF(E1112&lt;=60,"ATENCAO (31-60 DIAS)","OK"))))</f>
        <v/>
      </c>
      <c r="G1112" s="14">
        <f>SUMIFS(Lancamentos!$G:$G,Lancamentos!$C:$C,$A1112,Lancamentos!$E:$E,$C1112,Lancamentos!$B:$B,"ENTRADA")</f>
        <v/>
      </c>
      <c r="H1112" s="14">
        <f>SUMIFS(Lancamentos!$G:$G,Lancamentos!$C:$C,$A1112,Lancamentos!$E:$E,$C1112,Lancamentos!$B:$B,"SAIDA_USO")</f>
        <v/>
      </c>
      <c r="I1112" s="14">
        <f>SUMIFS(Lancamentos!$G:$G,Lancamentos!$C:$C,$A1112,Lancamentos!$E:$E,$C1112,Lancamentos!$B:$B,"SAIDA_DESCARTE")</f>
        <v/>
      </c>
      <c r="J1112" s="14">
        <f>G1112-H1112-I1112</f>
        <v/>
      </c>
      <c r="K1112">
        <f>IF(A1112="","",IF(J1112&lt;=IFERROR(VLOOKUP(A1112,Produtos!$A:$E,5,FALSE),0),"ABAIXO DO MINIMO","OK"))</f>
        <v/>
      </c>
    </row>
    <row r="1113">
      <c r="B1113">
        <f>IFERROR(VLOOKUP(A1113,Produtos!A:B,2,FALSE),"")</f>
        <v/>
      </c>
      <c r="D1113" s="10">
        <f>IFERROR(INDEX(Lotes!$E:$E,MATCH(1,(Lotes!$A:$A=A1113)*(Lotes!$C:$C=C1113),0)),"")</f>
        <v/>
      </c>
      <c r="E1113" s="14">
        <f>IF(D1113="","",D1113-TODAY())</f>
        <v/>
      </c>
      <c r="F1113">
        <f>IF(D1113="","",IF(E1113&lt;0,"VENCIDO",IF(E1113&lt;=30,"VENCE EM &lt;= 30 DIAS",IF(E1113&lt;=60,"ATENCAO (31-60 DIAS)","OK"))))</f>
        <v/>
      </c>
      <c r="G1113" s="14">
        <f>SUMIFS(Lancamentos!$G:$G,Lancamentos!$C:$C,$A1113,Lancamentos!$E:$E,$C1113,Lancamentos!$B:$B,"ENTRADA")</f>
        <v/>
      </c>
      <c r="H1113" s="14">
        <f>SUMIFS(Lancamentos!$G:$G,Lancamentos!$C:$C,$A1113,Lancamentos!$E:$E,$C1113,Lancamentos!$B:$B,"SAIDA_USO")</f>
        <v/>
      </c>
      <c r="I1113" s="14">
        <f>SUMIFS(Lancamentos!$G:$G,Lancamentos!$C:$C,$A1113,Lancamentos!$E:$E,$C1113,Lancamentos!$B:$B,"SAIDA_DESCARTE")</f>
        <v/>
      </c>
      <c r="J1113" s="14">
        <f>G1113-H1113-I1113</f>
        <v/>
      </c>
      <c r="K1113">
        <f>IF(A1113="","",IF(J1113&lt;=IFERROR(VLOOKUP(A1113,Produtos!$A:$E,5,FALSE),0),"ABAIXO DO MINIMO","OK"))</f>
        <v/>
      </c>
    </row>
    <row r="1114">
      <c r="B1114">
        <f>IFERROR(VLOOKUP(A1114,Produtos!A:B,2,FALSE),"")</f>
        <v/>
      </c>
      <c r="D1114" s="10">
        <f>IFERROR(INDEX(Lotes!$E:$E,MATCH(1,(Lotes!$A:$A=A1114)*(Lotes!$C:$C=C1114),0)),"")</f>
        <v/>
      </c>
      <c r="E1114" s="14">
        <f>IF(D1114="","",D1114-TODAY())</f>
        <v/>
      </c>
      <c r="F1114">
        <f>IF(D1114="","",IF(E1114&lt;0,"VENCIDO",IF(E1114&lt;=30,"VENCE EM &lt;= 30 DIAS",IF(E1114&lt;=60,"ATENCAO (31-60 DIAS)","OK"))))</f>
        <v/>
      </c>
      <c r="G1114" s="14">
        <f>SUMIFS(Lancamentos!$G:$G,Lancamentos!$C:$C,$A1114,Lancamentos!$E:$E,$C1114,Lancamentos!$B:$B,"ENTRADA")</f>
        <v/>
      </c>
      <c r="H1114" s="14">
        <f>SUMIFS(Lancamentos!$G:$G,Lancamentos!$C:$C,$A1114,Lancamentos!$E:$E,$C1114,Lancamentos!$B:$B,"SAIDA_USO")</f>
        <v/>
      </c>
      <c r="I1114" s="14">
        <f>SUMIFS(Lancamentos!$G:$G,Lancamentos!$C:$C,$A1114,Lancamentos!$E:$E,$C1114,Lancamentos!$B:$B,"SAIDA_DESCARTE")</f>
        <v/>
      </c>
      <c r="J1114" s="14">
        <f>G1114-H1114-I1114</f>
        <v/>
      </c>
      <c r="K1114">
        <f>IF(A1114="","",IF(J1114&lt;=IFERROR(VLOOKUP(A1114,Produtos!$A:$E,5,FALSE),0),"ABAIXO DO MINIMO","OK"))</f>
        <v/>
      </c>
    </row>
    <row r="1115">
      <c r="B1115">
        <f>IFERROR(VLOOKUP(A1115,Produtos!A:B,2,FALSE),"")</f>
        <v/>
      </c>
      <c r="D1115" s="10">
        <f>IFERROR(INDEX(Lotes!$E:$E,MATCH(1,(Lotes!$A:$A=A1115)*(Lotes!$C:$C=C1115),0)),"")</f>
        <v/>
      </c>
      <c r="E1115" s="14">
        <f>IF(D1115="","",D1115-TODAY())</f>
        <v/>
      </c>
      <c r="F1115">
        <f>IF(D1115="","",IF(E1115&lt;0,"VENCIDO",IF(E1115&lt;=30,"VENCE EM &lt;= 30 DIAS",IF(E1115&lt;=60,"ATENCAO (31-60 DIAS)","OK"))))</f>
        <v/>
      </c>
      <c r="G1115" s="14">
        <f>SUMIFS(Lancamentos!$G:$G,Lancamentos!$C:$C,$A1115,Lancamentos!$E:$E,$C1115,Lancamentos!$B:$B,"ENTRADA")</f>
        <v/>
      </c>
      <c r="H1115" s="14">
        <f>SUMIFS(Lancamentos!$G:$G,Lancamentos!$C:$C,$A1115,Lancamentos!$E:$E,$C1115,Lancamentos!$B:$B,"SAIDA_USO")</f>
        <v/>
      </c>
      <c r="I1115" s="14">
        <f>SUMIFS(Lancamentos!$G:$G,Lancamentos!$C:$C,$A1115,Lancamentos!$E:$E,$C1115,Lancamentos!$B:$B,"SAIDA_DESCARTE")</f>
        <v/>
      </c>
      <c r="J1115" s="14">
        <f>G1115-H1115-I1115</f>
        <v/>
      </c>
      <c r="K1115">
        <f>IF(A1115="","",IF(J1115&lt;=IFERROR(VLOOKUP(A1115,Produtos!$A:$E,5,FALSE),0),"ABAIXO DO MINIMO","OK"))</f>
        <v/>
      </c>
    </row>
    <row r="1116">
      <c r="B1116">
        <f>IFERROR(VLOOKUP(A1116,Produtos!A:B,2,FALSE),"")</f>
        <v/>
      </c>
      <c r="D1116" s="10">
        <f>IFERROR(INDEX(Lotes!$E:$E,MATCH(1,(Lotes!$A:$A=A1116)*(Lotes!$C:$C=C1116),0)),"")</f>
        <v/>
      </c>
      <c r="E1116" s="14">
        <f>IF(D1116="","",D1116-TODAY())</f>
        <v/>
      </c>
      <c r="F1116">
        <f>IF(D1116="","",IF(E1116&lt;0,"VENCIDO",IF(E1116&lt;=30,"VENCE EM &lt;= 30 DIAS",IF(E1116&lt;=60,"ATENCAO (31-60 DIAS)","OK"))))</f>
        <v/>
      </c>
      <c r="G1116" s="14">
        <f>SUMIFS(Lancamentos!$G:$G,Lancamentos!$C:$C,$A1116,Lancamentos!$E:$E,$C1116,Lancamentos!$B:$B,"ENTRADA")</f>
        <v/>
      </c>
      <c r="H1116" s="14">
        <f>SUMIFS(Lancamentos!$G:$G,Lancamentos!$C:$C,$A1116,Lancamentos!$E:$E,$C1116,Lancamentos!$B:$B,"SAIDA_USO")</f>
        <v/>
      </c>
      <c r="I1116" s="14">
        <f>SUMIFS(Lancamentos!$G:$G,Lancamentos!$C:$C,$A1116,Lancamentos!$E:$E,$C1116,Lancamentos!$B:$B,"SAIDA_DESCARTE")</f>
        <v/>
      </c>
      <c r="J1116" s="14">
        <f>G1116-H1116-I1116</f>
        <v/>
      </c>
      <c r="K1116">
        <f>IF(A1116="","",IF(J1116&lt;=IFERROR(VLOOKUP(A1116,Produtos!$A:$E,5,FALSE),0),"ABAIXO DO MINIMO","OK"))</f>
        <v/>
      </c>
    </row>
    <row r="1117">
      <c r="B1117">
        <f>IFERROR(VLOOKUP(A1117,Produtos!A:B,2,FALSE),"")</f>
        <v/>
      </c>
      <c r="D1117" s="10">
        <f>IFERROR(INDEX(Lotes!$E:$E,MATCH(1,(Lotes!$A:$A=A1117)*(Lotes!$C:$C=C1117),0)),"")</f>
        <v/>
      </c>
      <c r="E1117" s="14">
        <f>IF(D1117="","",D1117-TODAY())</f>
        <v/>
      </c>
      <c r="F1117">
        <f>IF(D1117="","",IF(E1117&lt;0,"VENCIDO",IF(E1117&lt;=30,"VENCE EM &lt;= 30 DIAS",IF(E1117&lt;=60,"ATENCAO (31-60 DIAS)","OK"))))</f>
        <v/>
      </c>
      <c r="G1117" s="14">
        <f>SUMIFS(Lancamentos!$G:$G,Lancamentos!$C:$C,$A1117,Lancamentos!$E:$E,$C1117,Lancamentos!$B:$B,"ENTRADA")</f>
        <v/>
      </c>
      <c r="H1117" s="14">
        <f>SUMIFS(Lancamentos!$G:$G,Lancamentos!$C:$C,$A1117,Lancamentos!$E:$E,$C1117,Lancamentos!$B:$B,"SAIDA_USO")</f>
        <v/>
      </c>
      <c r="I1117" s="14">
        <f>SUMIFS(Lancamentos!$G:$G,Lancamentos!$C:$C,$A1117,Lancamentos!$E:$E,$C1117,Lancamentos!$B:$B,"SAIDA_DESCARTE")</f>
        <v/>
      </c>
      <c r="J1117" s="14">
        <f>G1117-H1117-I1117</f>
        <v/>
      </c>
      <c r="K1117">
        <f>IF(A1117="","",IF(J1117&lt;=IFERROR(VLOOKUP(A1117,Produtos!$A:$E,5,FALSE),0),"ABAIXO DO MINIMO","OK"))</f>
        <v/>
      </c>
    </row>
    <row r="1118">
      <c r="B1118">
        <f>IFERROR(VLOOKUP(A1118,Produtos!A:B,2,FALSE),"")</f>
        <v/>
      </c>
      <c r="D1118" s="10">
        <f>IFERROR(INDEX(Lotes!$E:$E,MATCH(1,(Lotes!$A:$A=A1118)*(Lotes!$C:$C=C1118),0)),"")</f>
        <v/>
      </c>
      <c r="E1118" s="14">
        <f>IF(D1118="","",D1118-TODAY())</f>
        <v/>
      </c>
      <c r="F1118">
        <f>IF(D1118="","",IF(E1118&lt;0,"VENCIDO",IF(E1118&lt;=30,"VENCE EM &lt;= 30 DIAS",IF(E1118&lt;=60,"ATENCAO (31-60 DIAS)","OK"))))</f>
        <v/>
      </c>
      <c r="G1118" s="14">
        <f>SUMIFS(Lancamentos!$G:$G,Lancamentos!$C:$C,$A1118,Lancamentos!$E:$E,$C1118,Lancamentos!$B:$B,"ENTRADA")</f>
        <v/>
      </c>
      <c r="H1118" s="14">
        <f>SUMIFS(Lancamentos!$G:$G,Lancamentos!$C:$C,$A1118,Lancamentos!$E:$E,$C1118,Lancamentos!$B:$B,"SAIDA_USO")</f>
        <v/>
      </c>
      <c r="I1118" s="14">
        <f>SUMIFS(Lancamentos!$G:$G,Lancamentos!$C:$C,$A1118,Lancamentos!$E:$E,$C1118,Lancamentos!$B:$B,"SAIDA_DESCARTE")</f>
        <v/>
      </c>
      <c r="J1118" s="14">
        <f>G1118-H1118-I1118</f>
        <v/>
      </c>
      <c r="K1118">
        <f>IF(A1118="","",IF(J1118&lt;=IFERROR(VLOOKUP(A1118,Produtos!$A:$E,5,FALSE),0),"ABAIXO DO MINIMO","OK"))</f>
        <v/>
      </c>
    </row>
    <row r="1119">
      <c r="B1119">
        <f>IFERROR(VLOOKUP(A1119,Produtos!A:B,2,FALSE),"")</f>
        <v/>
      </c>
      <c r="D1119" s="10">
        <f>IFERROR(INDEX(Lotes!$E:$E,MATCH(1,(Lotes!$A:$A=A1119)*(Lotes!$C:$C=C1119),0)),"")</f>
        <v/>
      </c>
      <c r="E1119" s="14">
        <f>IF(D1119="","",D1119-TODAY())</f>
        <v/>
      </c>
      <c r="F1119">
        <f>IF(D1119="","",IF(E1119&lt;0,"VENCIDO",IF(E1119&lt;=30,"VENCE EM &lt;= 30 DIAS",IF(E1119&lt;=60,"ATENCAO (31-60 DIAS)","OK"))))</f>
        <v/>
      </c>
      <c r="G1119" s="14">
        <f>SUMIFS(Lancamentos!$G:$G,Lancamentos!$C:$C,$A1119,Lancamentos!$E:$E,$C1119,Lancamentos!$B:$B,"ENTRADA")</f>
        <v/>
      </c>
      <c r="H1119" s="14">
        <f>SUMIFS(Lancamentos!$G:$G,Lancamentos!$C:$C,$A1119,Lancamentos!$E:$E,$C1119,Lancamentos!$B:$B,"SAIDA_USO")</f>
        <v/>
      </c>
      <c r="I1119" s="14">
        <f>SUMIFS(Lancamentos!$G:$G,Lancamentos!$C:$C,$A1119,Lancamentos!$E:$E,$C1119,Lancamentos!$B:$B,"SAIDA_DESCARTE")</f>
        <v/>
      </c>
      <c r="J1119" s="14">
        <f>G1119-H1119-I1119</f>
        <v/>
      </c>
      <c r="K1119">
        <f>IF(A1119="","",IF(J1119&lt;=IFERROR(VLOOKUP(A1119,Produtos!$A:$E,5,FALSE),0),"ABAIXO DO MINIMO","OK"))</f>
        <v/>
      </c>
    </row>
    <row r="1120">
      <c r="B1120">
        <f>IFERROR(VLOOKUP(A1120,Produtos!A:B,2,FALSE),"")</f>
        <v/>
      </c>
      <c r="D1120" s="10">
        <f>IFERROR(INDEX(Lotes!$E:$E,MATCH(1,(Lotes!$A:$A=A1120)*(Lotes!$C:$C=C1120),0)),"")</f>
        <v/>
      </c>
      <c r="E1120" s="14">
        <f>IF(D1120="","",D1120-TODAY())</f>
        <v/>
      </c>
      <c r="F1120">
        <f>IF(D1120="","",IF(E1120&lt;0,"VENCIDO",IF(E1120&lt;=30,"VENCE EM &lt;= 30 DIAS",IF(E1120&lt;=60,"ATENCAO (31-60 DIAS)","OK"))))</f>
        <v/>
      </c>
      <c r="G1120" s="14">
        <f>SUMIFS(Lancamentos!$G:$G,Lancamentos!$C:$C,$A1120,Lancamentos!$E:$E,$C1120,Lancamentos!$B:$B,"ENTRADA")</f>
        <v/>
      </c>
      <c r="H1120" s="14">
        <f>SUMIFS(Lancamentos!$G:$G,Lancamentos!$C:$C,$A1120,Lancamentos!$E:$E,$C1120,Lancamentos!$B:$B,"SAIDA_USO")</f>
        <v/>
      </c>
      <c r="I1120" s="14">
        <f>SUMIFS(Lancamentos!$G:$G,Lancamentos!$C:$C,$A1120,Lancamentos!$E:$E,$C1120,Lancamentos!$B:$B,"SAIDA_DESCARTE")</f>
        <v/>
      </c>
      <c r="J1120" s="14">
        <f>G1120-H1120-I1120</f>
        <v/>
      </c>
      <c r="K1120">
        <f>IF(A1120="","",IF(J1120&lt;=IFERROR(VLOOKUP(A1120,Produtos!$A:$E,5,FALSE),0),"ABAIXO DO MINIMO","OK"))</f>
        <v/>
      </c>
    </row>
    <row r="1121">
      <c r="B1121">
        <f>IFERROR(VLOOKUP(A1121,Produtos!A:B,2,FALSE),"")</f>
        <v/>
      </c>
      <c r="D1121" s="10">
        <f>IFERROR(INDEX(Lotes!$E:$E,MATCH(1,(Lotes!$A:$A=A1121)*(Lotes!$C:$C=C1121),0)),"")</f>
        <v/>
      </c>
      <c r="E1121" s="14">
        <f>IF(D1121="","",D1121-TODAY())</f>
        <v/>
      </c>
      <c r="F1121">
        <f>IF(D1121="","",IF(E1121&lt;0,"VENCIDO",IF(E1121&lt;=30,"VENCE EM &lt;= 30 DIAS",IF(E1121&lt;=60,"ATENCAO (31-60 DIAS)","OK"))))</f>
        <v/>
      </c>
      <c r="G1121" s="14">
        <f>SUMIFS(Lancamentos!$G:$G,Lancamentos!$C:$C,$A1121,Lancamentos!$E:$E,$C1121,Lancamentos!$B:$B,"ENTRADA")</f>
        <v/>
      </c>
      <c r="H1121" s="14">
        <f>SUMIFS(Lancamentos!$G:$G,Lancamentos!$C:$C,$A1121,Lancamentos!$E:$E,$C1121,Lancamentos!$B:$B,"SAIDA_USO")</f>
        <v/>
      </c>
      <c r="I1121" s="14">
        <f>SUMIFS(Lancamentos!$G:$G,Lancamentos!$C:$C,$A1121,Lancamentos!$E:$E,$C1121,Lancamentos!$B:$B,"SAIDA_DESCARTE")</f>
        <v/>
      </c>
      <c r="J1121" s="14">
        <f>G1121-H1121-I1121</f>
        <v/>
      </c>
      <c r="K1121">
        <f>IF(A1121="","",IF(J1121&lt;=IFERROR(VLOOKUP(A1121,Produtos!$A:$E,5,FALSE),0),"ABAIXO DO MINIMO","OK"))</f>
        <v/>
      </c>
    </row>
    <row r="1122">
      <c r="B1122">
        <f>IFERROR(VLOOKUP(A1122,Produtos!A:B,2,FALSE),"")</f>
        <v/>
      </c>
      <c r="D1122" s="10">
        <f>IFERROR(INDEX(Lotes!$E:$E,MATCH(1,(Lotes!$A:$A=A1122)*(Lotes!$C:$C=C1122),0)),"")</f>
        <v/>
      </c>
      <c r="E1122" s="14">
        <f>IF(D1122="","",D1122-TODAY())</f>
        <v/>
      </c>
      <c r="F1122">
        <f>IF(D1122="","",IF(E1122&lt;0,"VENCIDO",IF(E1122&lt;=30,"VENCE EM &lt;= 30 DIAS",IF(E1122&lt;=60,"ATENCAO (31-60 DIAS)","OK"))))</f>
        <v/>
      </c>
      <c r="G1122" s="14">
        <f>SUMIFS(Lancamentos!$G:$G,Lancamentos!$C:$C,$A1122,Lancamentos!$E:$E,$C1122,Lancamentos!$B:$B,"ENTRADA")</f>
        <v/>
      </c>
      <c r="H1122" s="14">
        <f>SUMIFS(Lancamentos!$G:$G,Lancamentos!$C:$C,$A1122,Lancamentos!$E:$E,$C1122,Lancamentos!$B:$B,"SAIDA_USO")</f>
        <v/>
      </c>
      <c r="I1122" s="14">
        <f>SUMIFS(Lancamentos!$G:$G,Lancamentos!$C:$C,$A1122,Lancamentos!$E:$E,$C1122,Lancamentos!$B:$B,"SAIDA_DESCARTE")</f>
        <v/>
      </c>
      <c r="J1122" s="14">
        <f>G1122-H1122-I1122</f>
        <v/>
      </c>
      <c r="K1122">
        <f>IF(A1122="","",IF(J1122&lt;=IFERROR(VLOOKUP(A1122,Produtos!$A:$E,5,FALSE),0),"ABAIXO DO MINIMO","OK"))</f>
        <v/>
      </c>
    </row>
    <row r="1123">
      <c r="B1123">
        <f>IFERROR(VLOOKUP(A1123,Produtos!A:B,2,FALSE),"")</f>
        <v/>
      </c>
      <c r="D1123" s="10">
        <f>IFERROR(INDEX(Lotes!$E:$E,MATCH(1,(Lotes!$A:$A=A1123)*(Lotes!$C:$C=C1123),0)),"")</f>
        <v/>
      </c>
      <c r="E1123" s="14">
        <f>IF(D1123="","",D1123-TODAY())</f>
        <v/>
      </c>
      <c r="F1123">
        <f>IF(D1123="","",IF(E1123&lt;0,"VENCIDO",IF(E1123&lt;=30,"VENCE EM &lt;= 30 DIAS",IF(E1123&lt;=60,"ATENCAO (31-60 DIAS)","OK"))))</f>
        <v/>
      </c>
      <c r="G1123" s="14">
        <f>SUMIFS(Lancamentos!$G:$G,Lancamentos!$C:$C,$A1123,Lancamentos!$E:$E,$C1123,Lancamentos!$B:$B,"ENTRADA")</f>
        <v/>
      </c>
      <c r="H1123" s="14">
        <f>SUMIFS(Lancamentos!$G:$G,Lancamentos!$C:$C,$A1123,Lancamentos!$E:$E,$C1123,Lancamentos!$B:$B,"SAIDA_USO")</f>
        <v/>
      </c>
      <c r="I1123" s="14">
        <f>SUMIFS(Lancamentos!$G:$G,Lancamentos!$C:$C,$A1123,Lancamentos!$E:$E,$C1123,Lancamentos!$B:$B,"SAIDA_DESCARTE")</f>
        <v/>
      </c>
      <c r="J1123" s="14">
        <f>G1123-H1123-I1123</f>
        <v/>
      </c>
      <c r="K1123">
        <f>IF(A1123="","",IF(J1123&lt;=IFERROR(VLOOKUP(A1123,Produtos!$A:$E,5,FALSE),0),"ABAIXO DO MINIMO","OK"))</f>
        <v/>
      </c>
    </row>
    <row r="1124">
      <c r="B1124">
        <f>IFERROR(VLOOKUP(A1124,Produtos!A:B,2,FALSE),"")</f>
        <v/>
      </c>
      <c r="D1124" s="10">
        <f>IFERROR(INDEX(Lotes!$E:$E,MATCH(1,(Lotes!$A:$A=A1124)*(Lotes!$C:$C=C1124),0)),"")</f>
        <v/>
      </c>
      <c r="E1124" s="14">
        <f>IF(D1124="","",D1124-TODAY())</f>
        <v/>
      </c>
      <c r="F1124">
        <f>IF(D1124="","",IF(E1124&lt;0,"VENCIDO",IF(E1124&lt;=30,"VENCE EM &lt;= 30 DIAS",IF(E1124&lt;=60,"ATENCAO (31-60 DIAS)","OK"))))</f>
        <v/>
      </c>
      <c r="G1124" s="14">
        <f>SUMIFS(Lancamentos!$G:$G,Lancamentos!$C:$C,$A1124,Lancamentos!$E:$E,$C1124,Lancamentos!$B:$B,"ENTRADA")</f>
        <v/>
      </c>
      <c r="H1124" s="14">
        <f>SUMIFS(Lancamentos!$G:$G,Lancamentos!$C:$C,$A1124,Lancamentos!$E:$E,$C1124,Lancamentos!$B:$B,"SAIDA_USO")</f>
        <v/>
      </c>
      <c r="I1124" s="14">
        <f>SUMIFS(Lancamentos!$G:$G,Lancamentos!$C:$C,$A1124,Lancamentos!$E:$E,$C1124,Lancamentos!$B:$B,"SAIDA_DESCARTE")</f>
        <v/>
      </c>
      <c r="J1124" s="14">
        <f>G1124-H1124-I1124</f>
        <v/>
      </c>
      <c r="K1124">
        <f>IF(A1124="","",IF(J1124&lt;=IFERROR(VLOOKUP(A1124,Produtos!$A:$E,5,FALSE),0),"ABAIXO DO MINIMO","OK"))</f>
        <v/>
      </c>
    </row>
    <row r="1125">
      <c r="B1125">
        <f>IFERROR(VLOOKUP(A1125,Produtos!A:B,2,FALSE),"")</f>
        <v/>
      </c>
      <c r="D1125" s="10">
        <f>IFERROR(INDEX(Lotes!$E:$E,MATCH(1,(Lotes!$A:$A=A1125)*(Lotes!$C:$C=C1125),0)),"")</f>
        <v/>
      </c>
      <c r="E1125" s="14">
        <f>IF(D1125="","",D1125-TODAY())</f>
        <v/>
      </c>
      <c r="F1125">
        <f>IF(D1125="","",IF(E1125&lt;0,"VENCIDO",IF(E1125&lt;=30,"VENCE EM &lt;= 30 DIAS",IF(E1125&lt;=60,"ATENCAO (31-60 DIAS)","OK"))))</f>
        <v/>
      </c>
      <c r="G1125" s="14">
        <f>SUMIFS(Lancamentos!$G:$G,Lancamentos!$C:$C,$A1125,Lancamentos!$E:$E,$C1125,Lancamentos!$B:$B,"ENTRADA")</f>
        <v/>
      </c>
      <c r="H1125" s="14">
        <f>SUMIFS(Lancamentos!$G:$G,Lancamentos!$C:$C,$A1125,Lancamentos!$E:$E,$C1125,Lancamentos!$B:$B,"SAIDA_USO")</f>
        <v/>
      </c>
      <c r="I1125" s="14">
        <f>SUMIFS(Lancamentos!$G:$G,Lancamentos!$C:$C,$A1125,Lancamentos!$E:$E,$C1125,Lancamentos!$B:$B,"SAIDA_DESCARTE")</f>
        <v/>
      </c>
      <c r="J1125" s="14">
        <f>G1125-H1125-I1125</f>
        <v/>
      </c>
      <c r="K1125">
        <f>IF(A1125="","",IF(J1125&lt;=IFERROR(VLOOKUP(A1125,Produtos!$A:$E,5,FALSE),0),"ABAIXO DO MINIMO","OK"))</f>
        <v/>
      </c>
    </row>
    <row r="1126">
      <c r="B1126">
        <f>IFERROR(VLOOKUP(A1126,Produtos!A:B,2,FALSE),"")</f>
        <v/>
      </c>
      <c r="D1126" s="10">
        <f>IFERROR(INDEX(Lotes!$E:$E,MATCH(1,(Lotes!$A:$A=A1126)*(Lotes!$C:$C=C1126),0)),"")</f>
        <v/>
      </c>
      <c r="E1126" s="14">
        <f>IF(D1126="","",D1126-TODAY())</f>
        <v/>
      </c>
      <c r="F1126">
        <f>IF(D1126="","",IF(E1126&lt;0,"VENCIDO",IF(E1126&lt;=30,"VENCE EM &lt;= 30 DIAS",IF(E1126&lt;=60,"ATENCAO (31-60 DIAS)","OK"))))</f>
        <v/>
      </c>
      <c r="G1126" s="14">
        <f>SUMIFS(Lancamentos!$G:$G,Lancamentos!$C:$C,$A1126,Lancamentos!$E:$E,$C1126,Lancamentos!$B:$B,"ENTRADA")</f>
        <v/>
      </c>
      <c r="H1126" s="14">
        <f>SUMIFS(Lancamentos!$G:$G,Lancamentos!$C:$C,$A1126,Lancamentos!$E:$E,$C1126,Lancamentos!$B:$B,"SAIDA_USO")</f>
        <v/>
      </c>
      <c r="I1126" s="14">
        <f>SUMIFS(Lancamentos!$G:$G,Lancamentos!$C:$C,$A1126,Lancamentos!$E:$E,$C1126,Lancamentos!$B:$B,"SAIDA_DESCARTE")</f>
        <v/>
      </c>
      <c r="J1126" s="14">
        <f>G1126-H1126-I1126</f>
        <v/>
      </c>
      <c r="K1126">
        <f>IF(A1126="","",IF(J1126&lt;=IFERROR(VLOOKUP(A1126,Produtos!$A:$E,5,FALSE),0),"ABAIXO DO MINIMO","OK"))</f>
        <v/>
      </c>
    </row>
    <row r="1127">
      <c r="B1127">
        <f>IFERROR(VLOOKUP(A1127,Produtos!A:B,2,FALSE),"")</f>
        <v/>
      </c>
      <c r="D1127" s="10">
        <f>IFERROR(INDEX(Lotes!$E:$E,MATCH(1,(Lotes!$A:$A=A1127)*(Lotes!$C:$C=C1127),0)),"")</f>
        <v/>
      </c>
      <c r="E1127" s="14">
        <f>IF(D1127="","",D1127-TODAY())</f>
        <v/>
      </c>
      <c r="F1127">
        <f>IF(D1127="","",IF(E1127&lt;0,"VENCIDO",IF(E1127&lt;=30,"VENCE EM &lt;= 30 DIAS",IF(E1127&lt;=60,"ATENCAO (31-60 DIAS)","OK"))))</f>
        <v/>
      </c>
      <c r="G1127" s="14">
        <f>SUMIFS(Lancamentos!$G:$G,Lancamentos!$C:$C,$A1127,Lancamentos!$E:$E,$C1127,Lancamentos!$B:$B,"ENTRADA")</f>
        <v/>
      </c>
      <c r="H1127" s="14">
        <f>SUMIFS(Lancamentos!$G:$G,Lancamentos!$C:$C,$A1127,Lancamentos!$E:$E,$C1127,Lancamentos!$B:$B,"SAIDA_USO")</f>
        <v/>
      </c>
      <c r="I1127" s="14">
        <f>SUMIFS(Lancamentos!$G:$G,Lancamentos!$C:$C,$A1127,Lancamentos!$E:$E,$C1127,Lancamentos!$B:$B,"SAIDA_DESCARTE")</f>
        <v/>
      </c>
      <c r="J1127" s="14">
        <f>G1127-H1127-I1127</f>
        <v/>
      </c>
      <c r="K1127">
        <f>IF(A1127="","",IF(J1127&lt;=IFERROR(VLOOKUP(A1127,Produtos!$A:$E,5,FALSE),0),"ABAIXO DO MINIMO","OK"))</f>
        <v/>
      </c>
    </row>
    <row r="1128">
      <c r="B1128">
        <f>IFERROR(VLOOKUP(A1128,Produtos!A:B,2,FALSE),"")</f>
        <v/>
      </c>
      <c r="D1128" s="10">
        <f>IFERROR(INDEX(Lotes!$E:$E,MATCH(1,(Lotes!$A:$A=A1128)*(Lotes!$C:$C=C1128),0)),"")</f>
        <v/>
      </c>
      <c r="E1128" s="14">
        <f>IF(D1128="","",D1128-TODAY())</f>
        <v/>
      </c>
      <c r="F1128">
        <f>IF(D1128="","",IF(E1128&lt;0,"VENCIDO",IF(E1128&lt;=30,"VENCE EM &lt;= 30 DIAS",IF(E1128&lt;=60,"ATENCAO (31-60 DIAS)","OK"))))</f>
        <v/>
      </c>
      <c r="G1128" s="14">
        <f>SUMIFS(Lancamentos!$G:$G,Lancamentos!$C:$C,$A1128,Lancamentos!$E:$E,$C1128,Lancamentos!$B:$B,"ENTRADA")</f>
        <v/>
      </c>
      <c r="H1128" s="14">
        <f>SUMIFS(Lancamentos!$G:$G,Lancamentos!$C:$C,$A1128,Lancamentos!$E:$E,$C1128,Lancamentos!$B:$B,"SAIDA_USO")</f>
        <v/>
      </c>
      <c r="I1128" s="14">
        <f>SUMIFS(Lancamentos!$G:$G,Lancamentos!$C:$C,$A1128,Lancamentos!$E:$E,$C1128,Lancamentos!$B:$B,"SAIDA_DESCARTE")</f>
        <v/>
      </c>
      <c r="J1128" s="14">
        <f>G1128-H1128-I1128</f>
        <v/>
      </c>
      <c r="K1128">
        <f>IF(A1128="","",IF(J1128&lt;=IFERROR(VLOOKUP(A1128,Produtos!$A:$E,5,FALSE),0),"ABAIXO DO MINIMO","OK"))</f>
        <v/>
      </c>
    </row>
    <row r="1129">
      <c r="B1129">
        <f>IFERROR(VLOOKUP(A1129,Produtos!A:B,2,FALSE),"")</f>
        <v/>
      </c>
      <c r="D1129" s="10">
        <f>IFERROR(INDEX(Lotes!$E:$E,MATCH(1,(Lotes!$A:$A=A1129)*(Lotes!$C:$C=C1129),0)),"")</f>
        <v/>
      </c>
      <c r="E1129" s="14">
        <f>IF(D1129="","",D1129-TODAY())</f>
        <v/>
      </c>
      <c r="F1129">
        <f>IF(D1129="","",IF(E1129&lt;0,"VENCIDO",IF(E1129&lt;=30,"VENCE EM &lt;= 30 DIAS",IF(E1129&lt;=60,"ATENCAO (31-60 DIAS)","OK"))))</f>
        <v/>
      </c>
      <c r="G1129" s="14">
        <f>SUMIFS(Lancamentos!$G:$G,Lancamentos!$C:$C,$A1129,Lancamentos!$E:$E,$C1129,Lancamentos!$B:$B,"ENTRADA")</f>
        <v/>
      </c>
      <c r="H1129" s="14">
        <f>SUMIFS(Lancamentos!$G:$G,Lancamentos!$C:$C,$A1129,Lancamentos!$E:$E,$C1129,Lancamentos!$B:$B,"SAIDA_USO")</f>
        <v/>
      </c>
      <c r="I1129" s="14">
        <f>SUMIFS(Lancamentos!$G:$G,Lancamentos!$C:$C,$A1129,Lancamentos!$E:$E,$C1129,Lancamentos!$B:$B,"SAIDA_DESCARTE")</f>
        <v/>
      </c>
      <c r="J1129" s="14">
        <f>G1129-H1129-I1129</f>
        <v/>
      </c>
      <c r="K1129">
        <f>IF(A1129="","",IF(J1129&lt;=IFERROR(VLOOKUP(A1129,Produtos!$A:$E,5,FALSE),0),"ABAIXO DO MINIMO","OK"))</f>
        <v/>
      </c>
    </row>
    <row r="1130">
      <c r="B1130">
        <f>IFERROR(VLOOKUP(A1130,Produtos!A:B,2,FALSE),"")</f>
        <v/>
      </c>
      <c r="D1130" s="10">
        <f>IFERROR(INDEX(Lotes!$E:$E,MATCH(1,(Lotes!$A:$A=A1130)*(Lotes!$C:$C=C1130),0)),"")</f>
        <v/>
      </c>
      <c r="E1130" s="14">
        <f>IF(D1130="","",D1130-TODAY())</f>
        <v/>
      </c>
      <c r="F1130">
        <f>IF(D1130="","",IF(E1130&lt;0,"VENCIDO",IF(E1130&lt;=30,"VENCE EM &lt;= 30 DIAS",IF(E1130&lt;=60,"ATENCAO (31-60 DIAS)","OK"))))</f>
        <v/>
      </c>
      <c r="G1130" s="14">
        <f>SUMIFS(Lancamentos!$G:$G,Lancamentos!$C:$C,$A1130,Lancamentos!$E:$E,$C1130,Lancamentos!$B:$B,"ENTRADA")</f>
        <v/>
      </c>
      <c r="H1130" s="14">
        <f>SUMIFS(Lancamentos!$G:$G,Lancamentos!$C:$C,$A1130,Lancamentos!$E:$E,$C1130,Lancamentos!$B:$B,"SAIDA_USO")</f>
        <v/>
      </c>
      <c r="I1130" s="14">
        <f>SUMIFS(Lancamentos!$G:$G,Lancamentos!$C:$C,$A1130,Lancamentos!$E:$E,$C1130,Lancamentos!$B:$B,"SAIDA_DESCARTE")</f>
        <v/>
      </c>
      <c r="J1130" s="14">
        <f>G1130-H1130-I1130</f>
        <v/>
      </c>
      <c r="K1130">
        <f>IF(A1130="","",IF(J1130&lt;=IFERROR(VLOOKUP(A1130,Produtos!$A:$E,5,FALSE),0),"ABAIXO DO MINIMO","OK"))</f>
        <v/>
      </c>
    </row>
    <row r="1131">
      <c r="B1131">
        <f>IFERROR(VLOOKUP(A1131,Produtos!A:B,2,FALSE),"")</f>
        <v/>
      </c>
      <c r="D1131" s="10">
        <f>IFERROR(INDEX(Lotes!$E:$E,MATCH(1,(Lotes!$A:$A=A1131)*(Lotes!$C:$C=C1131),0)),"")</f>
        <v/>
      </c>
      <c r="E1131" s="14">
        <f>IF(D1131="","",D1131-TODAY())</f>
        <v/>
      </c>
      <c r="F1131">
        <f>IF(D1131="","",IF(E1131&lt;0,"VENCIDO",IF(E1131&lt;=30,"VENCE EM &lt;= 30 DIAS",IF(E1131&lt;=60,"ATENCAO (31-60 DIAS)","OK"))))</f>
        <v/>
      </c>
      <c r="G1131" s="14">
        <f>SUMIFS(Lancamentos!$G:$G,Lancamentos!$C:$C,$A1131,Lancamentos!$E:$E,$C1131,Lancamentos!$B:$B,"ENTRADA")</f>
        <v/>
      </c>
      <c r="H1131" s="14">
        <f>SUMIFS(Lancamentos!$G:$G,Lancamentos!$C:$C,$A1131,Lancamentos!$E:$E,$C1131,Lancamentos!$B:$B,"SAIDA_USO")</f>
        <v/>
      </c>
      <c r="I1131" s="14">
        <f>SUMIFS(Lancamentos!$G:$G,Lancamentos!$C:$C,$A1131,Lancamentos!$E:$E,$C1131,Lancamentos!$B:$B,"SAIDA_DESCARTE")</f>
        <v/>
      </c>
      <c r="J1131" s="14">
        <f>G1131-H1131-I1131</f>
        <v/>
      </c>
      <c r="K1131">
        <f>IF(A1131="","",IF(J1131&lt;=IFERROR(VLOOKUP(A1131,Produtos!$A:$E,5,FALSE),0),"ABAIXO DO MINIMO","OK"))</f>
        <v/>
      </c>
    </row>
    <row r="1132">
      <c r="B1132">
        <f>IFERROR(VLOOKUP(A1132,Produtos!A:B,2,FALSE),"")</f>
        <v/>
      </c>
      <c r="D1132" s="10">
        <f>IFERROR(INDEX(Lotes!$E:$E,MATCH(1,(Lotes!$A:$A=A1132)*(Lotes!$C:$C=C1132),0)),"")</f>
        <v/>
      </c>
      <c r="E1132" s="14">
        <f>IF(D1132="","",D1132-TODAY())</f>
        <v/>
      </c>
      <c r="F1132">
        <f>IF(D1132="","",IF(E1132&lt;0,"VENCIDO",IF(E1132&lt;=30,"VENCE EM &lt;= 30 DIAS",IF(E1132&lt;=60,"ATENCAO (31-60 DIAS)","OK"))))</f>
        <v/>
      </c>
      <c r="G1132" s="14">
        <f>SUMIFS(Lancamentos!$G:$G,Lancamentos!$C:$C,$A1132,Lancamentos!$E:$E,$C1132,Lancamentos!$B:$B,"ENTRADA")</f>
        <v/>
      </c>
      <c r="H1132" s="14">
        <f>SUMIFS(Lancamentos!$G:$G,Lancamentos!$C:$C,$A1132,Lancamentos!$E:$E,$C1132,Lancamentos!$B:$B,"SAIDA_USO")</f>
        <v/>
      </c>
      <c r="I1132" s="14">
        <f>SUMIFS(Lancamentos!$G:$G,Lancamentos!$C:$C,$A1132,Lancamentos!$E:$E,$C1132,Lancamentos!$B:$B,"SAIDA_DESCARTE")</f>
        <v/>
      </c>
      <c r="J1132" s="14">
        <f>G1132-H1132-I1132</f>
        <v/>
      </c>
      <c r="K1132">
        <f>IF(A1132="","",IF(J1132&lt;=IFERROR(VLOOKUP(A1132,Produtos!$A:$E,5,FALSE),0),"ABAIXO DO MINIMO","OK"))</f>
        <v/>
      </c>
    </row>
    <row r="1133">
      <c r="B1133">
        <f>IFERROR(VLOOKUP(A1133,Produtos!A:B,2,FALSE),"")</f>
        <v/>
      </c>
      <c r="D1133" s="10">
        <f>IFERROR(INDEX(Lotes!$E:$E,MATCH(1,(Lotes!$A:$A=A1133)*(Lotes!$C:$C=C1133),0)),"")</f>
        <v/>
      </c>
      <c r="E1133" s="14">
        <f>IF(D1133="","",D1133-TODAY())</f>
        <v/>
      </c>
      <c r="F1133">
        <f>IF(D1133="","",IF(E1133&lt;0,"VENCIDO",IF(E1133&lt;=30,"VENCE EM &lt;= 30 DIAS",IF(E1133&lt;=60,"ATENCAO (31-60 DIAS)","OK"))))</f>
        <v/>
      </c>
      <c r="G1133" s="14">
        <f>SUMIFS(Lancamentos!$G:$G,Lancamentos!$C:$C,$A1133,Lancamentos!$E:$E,$C1133,Lancamentos!$B:$B,"ENTRADA")</f>
        <v/>
      </c>
      <c r="H1133" s="14">
        <f>SUMIFS(Lancamentos!$G:$G,Lancamentos!$C:$C,$A1133,Lancamentos!$E:$E,$C1133,Lancamentos!$B:$B,"SAIDA_USO")</f>
        <v/>
      </c>
      <c r="I1133" s="14">
        <f>SUMIFS(Lancamentos!$G:$G,Lancamentos!$C:$C,$A1133,Lancamentos!$E:$E,$C1133,Lancamentos!$B:$B,"SAIDA_DESCARTE")</f>
        <v/>
      </c>
      <c r="J1133" s="14">
        <f>G1133-H1133-I1133</f>
        <v/>
      </c>
      <c r="K1133">
        <f>IF(A1133="","",IF(J1133&lt;=IFERROR(VLOOKUP(A1133,Produtos!$A:$E,5,FALSE),0),"ABAIXO DO MINIMO","OK"))</f>
        <v/>
      </c>
    </row>
    <row r="1134">
      <c r="B1134">
        <f>IFERROR(VLOOKUP(A1134,Produtos!A:B,2,FALSE),"")</f>
        <v/>
      </c>
      <c r="D1134" s="10">
        <f>IFERROR(INDEX(Lotes!$E:$E,MATCH(1,(Lotes!$A:$A=A1134)*(Lotes!$C:$C=C1134),0)),"")</f>
        <v/>
      </c>
      <c r="E1134" s="14">
        <f>IF(D1134="","",D1134-TODAY())</f>
        <v/>
      </c>
      <c r="F1134">
        <f>IF(D1134="","",IF(E1134&lt;0,"VENCIDO",IF(E1134&lt;=30,"VENCE EM &lt;= 30 DIAS",IF(E1134&lt;=60,"ATENCAO (31-60 DIAS)","OK"))))</f>
        <v/>
      </c>
      <c r="G1134" s="14">
        <f>SUMIFS(Lancamentos!$G:$G,Lancamentos!$C:$C,$A1134,Lancamentos!$E:$E,$C1134,Lancamentos!$B:$B,"ENTRADA")</f>
        <v/>
      </c>
      <c r="H1134" s="14">
        <f>SUMIFS(Lancamentos!$G:$G,Lancamentos!$C:$C,$A1134,Lancamentos!$E:$E,$C1134,Lancamentos!$B:$B,"SAIDA_USO")</f>
        <v/>
      </c>
      <c r="I1134" s="14">
        <f>SUMIFS(Lancamentos!$G:$G,Lancamentos!$C:$C,$A1134,Lancamentos!$E:$E,$C1134,Lancamentos!$B:$B,"SAIDA_DESCARTE")</f>
        <v/>
      </c>
      <c r="J1134" s="14">
        <f>G1134-H1134-I1134</f>
        <v/>
      </c>
      <c r="K1134">
        <f>IF(A1134="","",IF(J1134&lt;=IFERROR(VLOOKUP(A1134,Produtos!$A:$E,5,FALSE),0),"ABAIXO DO MINIMO","OK"))</f>
        <v/>
      </c>
    </row>
    <row r="1135">
      <c r="B1135">
        <f>IFERROR(VLOOKUP(A1135,Produtos!A:B,2,FALSE),"")</f>
        <v/>
      </c>
      <c r="D1135" s="10">
        <f>IFERROR(INDEX(Lotes!$E:$E,MATCH(1,(Lotes!$A:$A=A1135)*(Lotes!$C:$C=C1135),0)),"")</f>
        <v/>
      </c>
      <c r="E1135" s="14">
        <f>IF(D1135="","",D1135-TODAY())</f>
        <v/>
      </c>
      <c r="F1135">
        <f>IF(D1135="","",IF(E1135&lt;0,"VENCIDO",IF(E1135&lt;=30,"VENCE EM &lt;= 30 DIAS",IF(E1135&lt;=60,"ATENCAO (31-60 DIAS)","OK"))))</f>
        <v/>
      </c>
      <c r="G1135" s="14">
        <f>SUMIFS(Lancamentos!$G:$G,Lancamentos!$C:$C,$A1135,Lancamentos!$E:$E,$C1135,Lancamentos!$B:$B,"ENTRADA")</f>
        <v/>
      </c>
      <c r="H1135" s="14">
        <f>SUMIFS(Lancamentos!$G:$G,Lancamentos!$C:$C,$A1135,Lancamentos!$E:$E,$C1135,Lancamentos!$B:$B,"SAIDA_USO")</f>
        <v/>
      </c>
      <c r="I1135" s="14">
        <f>SUMIFS(Lancamentos!$G:$G,Lancamentos!$C:$C,$A1135,Lancamentos!$E:$E,$C1135,Lancamentos!$B:$B,"SAIDA_DESCARTE")</f>
        <v/>
      </c>
      <c r="J1135" s="14">
        <f>G1135-H1135-I1135</f>
        <v/>
      </c>
      <c r="K1135">
        <f>IF(A1135="","",IF(J1135&lt;=IFERROR(VLOOKUP(A1135,Produtos!$A:$E,5,FALSE),0),"ABAIXO DO MINIMO","OK"))</f>
        <v/>
      </c>
    </row>
    <row r="1136">
      <c r="B1136">
        <f>IFERROR(VLOOKUP(A1136,Produtos!A:B,2,FALSE),"")</f>
        <v/>
      </c>
      <c r="D1136" s="10">
        <f>IFERROR(INDEX(Lotes!$E:$E,MATCH(1,(Lotes!$A:$A=A1136)*(Lotes!$C:$C=C1136),0)),"")</f>
        <v/>
      </c>
      <c r="E1136" s="14">
        <f>IF(D1136="","",D1136-TODAY())</f>
        <v/>
      </c>
      <c r="F1136">
        <f>IF(D1136="","",IF(E1136&lt;0,"VENCIDO",IF(E1136&lt;=30,"VENCE EM &lt;= 30 DIAS",IF(E1136&lt;=60,"ATENCAO (31-60 DIAS)","OK"))))</f>
        <v/>
      </c>
      <c r="G1136" s="14">
        <f>SUMIFS(Lancamentos!$G:$G,Lancamentos!$C:$C,$A1136,Lancamentos!$E:$E,$C1136,Lancamentos!$B:$B,"ENTRADA")</f>
        <v/>
      </c>
      <c r="H1136" s="14">
        <f>SUMIFS(Lancamentos!$G:$G,Lancamentos!$C:$C,$A1136,Lancamentos!$E:$E,$C1136,Lancamentos!$B:$B,"SAIDA_USO")</f>
        <v/>
      </c>
      <c r="I1136" s="14">
        <f>SUMIFS(Lancamentos!$G:$G,Lancamentos!$C:$C,$A1136,Lancamentos!$E:$E,$C1136,Lancamentos!$B:$B,"SAIDA_DESCARTE")</f>
        <v/>
      </c>
      <c r="J1136" s="14">
        <f>G1136-H1136-I1136</f>
        <v/>
      </c>
      <c r="K1136">
        <f>IF(A1136="","",IF(J1136&lt;=IFERROR(VLOOKUP(A1136,Produtos!$A:$E,5,FALSE),0),"ABAIXO DO MINIMO","OK"))</f>
        <v/>
      </c>
    </row>
    <row r="1137">
      <c r="B1137">
        <f>IFERROR(VLOOKUP(A1137,Produtos!A:B,2,FALSE),"")</f>
        <v/>
      </c>
      <c r="D1137" s="10">
        <f>IFERROR(INDEX(Lotes!$E:$E,MATCH(1,(Lotes!$A:$A=A1137)*(Lotes!$C:$C=C1137),0)),"")</f>
        <v/>
      </c>
      <c r="E1137" s="14">
        <f>IF(D1137="","",D1137-TODAY())</f>
        <v/>
      </c>
      <c r="F1137">
        <f>IF(D1137="","",IF(E1137&lt;0,"VENCIDO",IF(E1137&lt;=30,"VENCE EM &lt;= 30 DIAS",IF(E1137&lt;=60,"ATENCAO (31-60 DIAS)","OK"))))</f>
        <v/>
      </c>
      <c r="G1137" s="14">
        <f>SUMIFS(Lancamentos!$G:$G,Lancamentos!$C:$C,$A1137,Lancamentos!$E:$E,$C1137,Lancamentos!$B:$B,"ENTRADA")</f>
        <v/>
      </c>
      <c r="H1137" s="14">
        <f>SUMIFS(Lancamentos!$G:$G,Lancamentos!$C:$C,$A1137,Lancamentos!$E:$E,$C1137,Lancamentos!$B:$B,"SAIDA_USO")</f>
        <v/>
      </c>
      <c r="I1137" s="14">
        <f>SUMIFS(Lancamentos!$G:$G,Lancamentos!$C:$C,$A1137,Lancamentos!$E:$E,$C1137,Lancamentos!$B:$B,"SAIDA_DESCARTE")</f>
        <v/>
      </c>
      <c r="J1137" s="14">
        <f>G1137-H1137-I1137</f>
        <v/>
      </c>
      <c r="K1137">
        <f>IF(A1137="","",IF(J1137&lt;=IFERROR(VLOOKUP(A1137,Produtos!$A:$E,5,FALSE),0),"ABAIXO DO MINIMO","OK"))</f>
        <v/>
      </c>
    </row>
    <row r="1138">
      <c r="B1138">
        <f>IFERROR(VLOOKUP(A1138,Produtos!A:B,2,FALSE),"")</f>
        <v/>
      </c>
      <c r="D1138" s="10">
        <f>IFERROR(INDEX(Lotes!$E:$E,MATCH(1,(Lotes!$A:$A=A1138)*(Lotes!$C:$C=C1138),0)),"")</f>
        <v/>
      </c>
      <c r="E1138" s="14">
        <f>IF(D1138="","",D1138-TODAY())</f>
        <v/>
      </c>
      <c r="F1138">
        <f>IF(D1138="","",IF(E1138&lt;0,"VENCIDO",IF(E1138&lt;=30,"VENCE EM &lt;= 30 DIAS",IF(E1138&lt;=60,"ATENCAO (31-60 DIAS)","OK"))))</f>
        <v/>
      </c>
      <c r="G1138" s="14">
        <f>SUMIFS(Lancamentos!$G:$G,Lancamentos!$C:$C,$A1138,Lancamentos!$E:$E,$C1138,Lancamentos!$B:$B,"ENTRADA")</f>
        <v/>
      </c>
      <c r="H1138" s="14">
        <f>SUMIFS(Lancamentos!$G:$G,Lancamentos!$C:$C,$A1138,Lancamentos!$E:$E,$C1138,Lancamentos!$B:$B,"SAIDA_USO")</f>
        <v/>
      </c>
      <c r="I1138" s="14">
        <f>SUMIFS(Lancamentos!$G:$G,Lancamentos!$C:$C,$A1138,Lancamentos!$E:$E,$C1138,Lancamentos!$B:$B,"SAIDA_DESCARTE")</f>
        <v/>
      </c>
      <c r="J1138" s="14">
        <f>G1138-H1138-I1138</f>
        <v/>
      </c>
      <c r="K1138">
        <f>IF(A1138="","",IF(J1138&lt;=IFERROR(VLOOKUP(A1138,Produtos!$A:$E,5,FALSE),0),"ABAIXO DO MINIMO","OK"))</f>
        <v/>
      </c>
    </row>
    <row r="1139">
      <c r="B1139">
        <f>IFERROR(VLOOKUP(A1139,Produtos!A:B,2,FALSE),"")</f>
        <v/>
      </c>
      <c r="D1139" s="10">
        <f>IFERROR(INDEX(Lotes!$E:$E,MATCH(1,(Lotes!$A:$A=A1139)*(Lotes!$C:$C=C1139),0)),"")</f>
        <v/>
      </c>
      <c r="E1139" s="14">
        <f>IF(D1139="","",D1139-TODAY())</f>
        <v/>
      </c>
      <c r="F1139">
        <f>IF(D1139="","",IF(E1139&lt;0,"VENCIDO",IF(E1139&lt;=30,"VENCE EM &lt;= 30 DIAS",IF(E1139&lt;=60,"ATENCAO (31-60 DIAS)","OK"))))</f>
        <v/>
      </c>
      <c r="G1139" s="14">
        <f>SUMIFS(Lancamentos!$G:$G,Lancamentos!$C:$C,$A1139,Lancamentos!$E:$E,$C1139,Lancamentos!$B:$B,"ENTRADA")</f>
        <v/>
      </c>
      <c r="H1139" s="14">
        <f>SUMIFS(Lancamentos!$G:$G,Lancamentos!$C:$C,$A1139,Lancamentos!$E:$E,$C1139,Lancamentos!$B:$B,"SAIDA_USO")</f>
        <v/>
      </c>
      <c r="I1139" s="14">
        <f>SUMIFS(Lancamentos!$G:$G,Lancamentos!$C:$C,$A1139,Lancamentos!$E:$E,$C1139,Lancamentos!$B:$B,"SAIDA_DESCARTE")</f>
        <v/>
      </c>
      <c r="J1139" s="14">
        <f>G1139-H1139-I1139</f>
        <v/>
      </c>
      <c r="K1139">
        <f>IF(A1139="","",IF(J1139&lt;=IFERROR(VLOOKUP(A1139,Produtos!$A:$E,5,FALSE),0),"ABAIXO DO MINIMO","OK"))</f>
        <v/>
      </c>
    </row>
    <row r="1140">
      <c r="B1140">
        <f>IFERROR(VLOOKUP(A1140,Produtos!A:B,2,FALSE),"")</f>
        <v/>
      </c>
      <c r="D1140" s="10">
        <f>IFERROR(INDEX(Lotes!$E:$E,MATCH(1,(Lotes!$A:$A=A1140)*(Lotes!$C:$C=C1140),0)),"")</f>
        <v/>
      </c>
      <c r="E1140" s="14">
        <f>IF(D1140="","",D1140-TODAY())</f>
        <v/>
      </c>
      <c r="F1140">
        <f>IF(D1140="","",IF(E1140&lt;0,"VENCIDO",IF(E1140&lt;=30,"VENCE EM &lt;= 30 DIAS",IF(E1140&lt;=60,"ATENCAO (31-60 DIAS)","OK"))))</f>
        <v/>
      </c>
      <c r="G1140" s="14">
        <f>SUMIFS(Lancamentos!$G:$G,Lancamentos!$C:$C,$A1140,Lancamentos!$E:$E,$C1140,Lancamentos!$B:$B,"ENTRADA")</f>
        <v/>
      </c>
      <c r="H1140" s="14">
        <f>SUMIFS(Lancamentos!$G:$G,Lancamentos!$C:$C,$A1140,Lancamentos!$E:$E,$C1140,Lancamentos!$B:$B,"SAIDA_USO")</f>
        <v/>
      </c>
      <c r="I1140" s="14">
        <f>SUMIFS(Lancamentos!$G:$G,Lancamentos!$C:$C,$A1140,Lancamentos!$E:$E,$C1140,Lancamentos!$B:$B,"SAIDA_DESCARTE")</f>
        <v/>
      </c>
      <c r="J1140" s="14">
        <f>G1140-H1140-I1140</f>
        <v/>
      </c>
      <c r="K1140">
        <f>IF(A1140="","",IF(J1140&lt;=IFERROR(VLOOKUP(A1140,Produtos!$A:$E,5,FALSE),0),"ABAIXO DO MINIMO","OK"))</f>
        <v/>
      </c>
    </row>
    <row r="1141">
      <c r="B1141">
        <f>IFERROR(VLOOKUP(A1141,Produtos!A:B,2,FALSE),"")</f>
        <v/>
      </c>
      <c r="D1141" s="10">
        <f>IFERROR(INDEX(Lotes!$E:$E,MATCH(1,(Lotes!$A:$A=A1141)*(Lotes!$C:$C=C1141),0)),"")</f>
        <v/>
      </c>
      <c r="E1141" s="14">
        <f>IF(D1141="","",D1141-TODAY())</f>
        <v/>
      </c>
      <c r="F1141">
        <f>IF(D1141="","",IF(E1141&lt;0,"VENCIDO",IF(E1141&lt;=30,"VENCE EM &lt;= 30 DIAS",IF(E1141&lt;=60,"ATENCAO (31-60 DIAS)","OK"))))</f>
        <v/>
      </c>
      <c r="G1141" s="14">
        <f>SUMIFS(Lancamentos!$G:$G,Lancamentos!$C:$C,$A1141,Lancamentos!$E:$E,$C1141,Lancamentos!$B:$B,"ENTRADA")</f>
        <v/>
      </c>
      <c r="H1141" s="14">
        <f>SUMIFS(Lancamentos!$G:$G,Lancamentos!$C:$C,$A1141,Lancamentos!$E:$E,$C1141,Lancamentos!$B:$B,"SAIDA_USO")</f>
        <v/>
      </c>
      <c r="I1141" s="14">
        <f>SUMIFS(Lancamentos!$G:$G,Lancamentos!$C:$C,$A1141,Lancamentos!$E:$E,$C1141,Lancamentos!$B:$B,"SAIDA_DESCARTE")</f>
        <v/>
      </c>
      <c r="J1141" s="14">
        <f>G1141-H1141-I1141</f>
        <v/>
      </c>
      <c r="K1141">
        <f>IF(A1141="","",IF(J1141&lt;=IFERROR(VLOOKUP(A1141,Produtos!$A:$E,5,FALSE),0),"ABAIXO DO MINIMO","OK"))</f>
        <v/>
      </c>
    </row>
    <row r="1142">
      <c r="B1142">
        <f>IFERROR(VLOOKUP(A1142,Produtos!A:B,2,FALSE),"")</f>
        <v/>
      </c>
      <c r="D1142" s="10">
        <f>IFERROR(INDEX(Lotes!$E:$E,MATCH(1,(Lotes!$A:$A=A1142)*(Lotes!$C:$C=C1142),0)),"")</f>
        <v/>
      </c>
      <c r="E1142" s="14">
        <f>IF(D1142="","",D1142-TODAY())</f>
        <v/>
      </c>
      <c r="F1142">
        <f>IF(D1142="","",IF(E1142&lt;0,"VENCIDO",IF(E1142&lt;=30,"VENCE EM &lt;= 30 DIAS",IF(E1142&lt;=60,"ATENCAO (31-60 DIAS)","OK"))))</f>
        <v/>
      </c>
      <c r="G1142" s="14">
        <f>SUMIFS(Lancamentos!$G:$G,Lancamentos!$C:$C,$A1142,Lancamentos!$E:$E,$C1142,Lancamentos!$B:$B,"ENTRADA")</f>
        <v/>
      </c>
      <c r="H1142" s="14">
        <f>SUMIFS(Lancamentos!$G:$G,Lancamentos!$C:$C,$A1142,Lancamentos!$E:$E,$C1142,Lancamentos!$B:$B,"SAIDA_USO")</f>
        <v/>
      </c>
      <c r="I1142" s="14">
        <f>SUMIFS(Lancamentos!$G:$G,Lancamentos!$C:$C,$A1142,Lancamentos!$E:$E,$C1142,Lancamentos!$B:$B,"SAIDA_DESCARTE")</f>
        <v/>
      </c>
      <c r="J1142" s="14">
        <f>G1142-H1142-I1142</f>
        <v/>
      </c>
      <c r="K1142">
        <f>IF(A1142="","",IF(J1142&lt;=IFERROR(VLOOKUP(A1142,Produtos!$A:$E,5,FALSE),0),"ABAIXO DO MINIMO","OK"))</f>
        <v/>
      </c>
    </row>
    <row r="1143">
      <c r="B1143">
        <f>IFERROR(VLOOKUP(A1143,Produtos!A:B,2,FALSE),"")</f>
        <v/>
      </c>
      <c r="D1143" s="10">
        <f>IFERROR(INDEX(Lotes!$E:$E,MATCH(1,(Lotes!$A:$A=A1143)*(Lotes!$C:$C=C1143),0)),"")</f>
        <v/>
      </c>
      <c r="E1143" s="14">
        <f>IF(D1143="","",D1143-TODAY())</f>
        <v/>
      </c>
      <c r="F1143">
        <f>IF(D1143="","",IF(E1143&lt;0,"VENCIDO",IF(E1143&lt;=30,"VENCE EM &lt;= 30 DIAS",IF(E1143&lt;=60,"ATENCAO (31-60 DIAS)","OK"))))</f>
        <v/>
      </c>
      <c r="G1143" s="14">
        <f>SUMIFS(Lancamentos!$G:$G,Lancamentos!$C:$C,$A1143,Lancamentos!$E:$E,$C1143,Lancamentos!$B:$B,"ENTRADA")</f>
        <v/>
      </c>
      <c r="H1143" s="14">
        <f>SUMIFS(Lancamentos!$G:$G,Lancamentos!$C:$C,$A1143,Lancamentos!$E:$E,$C1143,Lancamentos!$B:$B,"SAIDA_USO")</f>
        <v/>
      </c>
      <c r="I1143" s="14">
        <f>SUMIFS(Lancamentos!$G:$G,Lancamentos!$C:$C,$A1143,Lancamentos!$E:$E,$C1143,Lancamentos!$B:$B,"SAIDA_DESCARTE")</f>
        <v/>
      </c>
      <c r="J1143" s="14">
        <f>G1143-H1143-I1143</f>
        <v/>
      </c>
      <c r="K1143">
        <f>IF(A1143="","",IF(J1143&lt;=IFERROR(VLOOKUP(A1143,Produtos!$A:$E,5,FALSE),0),"ABAIXO DO MINIMO","OK"))</f>
        <v/>
      </c>
    </row>
    <row r="1144">
      <c r="B1144">
        <f>IFERROR(VLOOKUP(A1144,Produtos!A:B,2,FALSE),"")</f>
        <v/>
      </c>
      <c r="D1144" s="10">
        <f>IFERROR(INDEX(Lotes!$E:$E,MATCH(1,(Lotes!$A:$A=A1144)*(Lotes!$C:$C=C1144),0)),"")</f>
        <v/>
      </c>
      <c r="E1144" s="14">
        <f>IF(D1144="","",D1144-TODAY())</f>
        <v/>
      </c>
      <c r="F1144">
        <f>IF(D1144="","",IF(E1144&lt;0,"VENCIDO",IF(E1144&lt;=30,"VENCE EM &lt;= 30 DIAS",IF(E1144&lt;=60,"ATENCAO (31-60 DIAS)","OK"))))</f>
        <v/>
      </c>
      <c r="G1144" s="14">
        <f>SUMIFS(Lancamentos!$G:$G,Lancamentos!$C:$C,$A1144,Lancamentos!$E:$E,$C1144,Lancamentos!$B:$B,"ENTRADA")</f>
        <v/>
      </c>
      <c r="H1144" s="14">
        <f>SUMIFS(Lancamentos!$G:$G,Lancamentos!$C:$C,$A1144,Lancamentos!$E:$E,$C1144,Lancamentos!$B:$B,"SAIDA_USO")</f>
        <v/>
      </c>
      <c r="I1144" s="14">
        <f>SUMIFS(Lancamentos!$G:$G,Lancamentos!$C:$C,$A1144,Lancamentos!$E:$E,$C1144,Lancamentos!$B:$B,"SAIDA_DESCARTE")</f>
        <v/>
      </c>
      <c r="J1144" s="14">
        <f>G1144-H1144-I1144</f>
        <v/>
      </c>
      <c r="K1144">
        <f>IF(A1144="","",IF(J1144&lt;=IFERROR(VLOOKUP(A1144,Produtos!$A:$E,5,FALSE),0),"ABAIXO DO MINIMO","OK"))</f>
        <v/>
      </c>
    </row>
    <row r="1145">
      <c r="B1145">
        <f>IFERROR(VLOOKUP(A1145,Produtos!A:B,2,FALSE),"")</f>
        <v/>
      </c>
      <c r="D1145" s="10">
        <f>IFERROR(INDEX(Lotes!$E:$E,MATCH(1,(Lotes!$A:$A=A1145)*(Lotes!$C:$C=C1145),0)),"")</f>
        <v/>
      </c>
      <c r="E1145" s="14">
        <f>IF(D1145="","",D1145-TODAY())</f>
        <v/>
      </c>
      <c r="F1145">
        <f>IF(D1145="","",IF(E1145&lt;0,"VENCIDO",IF(E1145&lt;=30,"VENCE EM &lt;= 30 DIAS",IF(E1145&lt;=60,"ATENCAO (31-60 DIAS)","OK"))))</f>
        <v/>
      </c>
      <c r="G1145" s="14">
        <f>SUMIFS(Lancamentos!$G:$G,Lancamentos!$C:$C,$A1145,Lancamentos!$E:$E,$C1145,Lancamentos!$B:$B,"ENTRADA")</f>
        <v/>
      </c>
      <c r="H1145" s="14">
        <f>SUMIFS(Lancamentos!$G:$G,Lancamentos!$C:$C,$A1145,Lancamentos!$E:$E,$C1145,Lancamentos!$B:$B,"SAIDA_USO")</f>
        <v/>
      </c>
      <c r="I1145" s="14">
        <f>SUMIFS(Lancamentos!$G:$G,Lancamentos!$C:$C,$A1145,Lancamentos!$E:$E,$C1145,Lancamentos!$B:$B,"SAIDA_DESCARTE")</f>
        <v/>
      </c>
      <c r="J1145" s="14">
        <f>G1145-H1145-I1145</f>
        <v/>
      </c>
      <c r="K1145">
        <f>IF(A1145="","",IF(J1145&lt;=IFERROR(VLOOKUP(A1145,Produtos!$A:$E,5,FALSE),0),"ABAIXO DO MINIMO","OK"))</f>
        <v/>
      </c>
    </row>
    <row r="1146">
      <c r="B1146">
        <f>IFERROR(VLOOKUP(A1146,Produtos!A:B,2,FALSE),"")</f>
        <v/>
      </c>
      <c r="D1146" s="10">
        <f>IFERROR(INDEX(Lotes!$E:$E,MATCH(1,(Lotes!$A:$A=A1146)*(Lotes!$C:$C=C1146),0)),"")</f>
        <v/>
      </c>
      <c r="E1146" s="14">
        <f>IF(D1146="","",D1146-TODAY())</f>
        <v/>
      </c>
      <c r="F1146">
        <f>IF(D1146="","",IF(E1146&lt;0,"VENCIDO",IF(E1146&lt;=30,"VENCE EM &lt;= 30 DIAS",IF(E1146&lt;=60,"ATENCAO (31-60 DIAS)","OK"))))</f>
        <v/>
      </c>
      <c r="G1146" s="14">
        <f>SUMIFS(Lancamentos!$G:$G,Lancamentos!$C:$C,$A1146,Lancamentos!$E:$E,$C1146,Lancamentos!$B:$B,"ENTRADA")</f>
        <v/>
      </c>
      <c r="H1146" s="14">
        <f>SUMIFS(Lancamentos!$G:$G,Lancamentos!$C:$C,$A1146,Lancamentos!$E:$E,$C1146,Lancamentos!$B:$B,"SAIDA_USO")</f>
        <v/>
      </c>
      <c r="I1146" s="14">
        <f>SUMIFS(Lancamentos!$G:$G,Lancamentos!$C:$C,$A1146,Lancamentos!$E:$E,$C1146,Lancamentos!$B:$B,"SAIDA_DESCARTE")</f>
        <v/>
      </c>
      <c r="J1146" s="14">
        <f>G1146-H1146-I1146</f>
        <v/>
      </c>
      <c r="K1146">
        <f>IF(A1146="","",IF(J1146&lt;=IFERROR(VLOOKUP(A1146,Produtos!$A:$E,5,FALSE),0),"ABAIXO DO MINIMO","OK"))</f>
        <v/>
      </c>
    </row>
    <row r="1147">
      <c r="B1147">
        <f>IFERROR(VLOOKUP(A1147,Produtos!A:B,2,FALSE),"")</f>
        <v/>
      </c>
      <c r="D1147" s="10">
        <f>IFERROR(INDEX(Lotes!$E:$E,MATCH(1,(Lotes!$A:$A=A1147)*(Lotes!$C:$C=C1147),0)),"")</f>
        <v/>
      </c>
      <c r="E1147" s="14">
        <f>IF(D1147="","",D1147-TODAY())</f>
        <v/>
      </c>
      <c r="F1147">
        <f>IF(D1147="","",IF(E1147&lt;0,"VENCIDO",IF(E1147&lt;=30,"VENCE EM &lt;= 30 DIAS",IF(E1147&lt;=60,"ATENCAO (31-60 DIAS)","OK"))))</f>
        <v/>
      </c>
      <c r="G1147" s="14">
        <f>SUMIFS(Lancamentos!$G:$G,Lancamentos!$C:$C,$A1147,Lancamentos!$E:$E,$C1147,Lancamentos!$B:$B,"ENTRADA")</f>
        <v/>
      </c>
      <c r="H1147" s="14">
        <f>SUMIFS(Lancamentos!$G:$G,Lancamentos!$C:$C,$A1147,Lancamentos!$E:$E,$C1147,Lancamentos!$B:$B,"SAIDA_USO")</f>
        <v/>
      </c>
      <c r="I1147" s="14">
        <f>SUMIFS(Lancamentos!$G:$G,Lancamentos!$C:$C,$A1147,Lancamentos!$E:$E,$C1147,Lancamentos!$B:$B,"SAIDA_DESCARTE")</f>
        <v/>
      </c>
      <c r="J1147" s="14">
        <f>G1147-H1147-I1147</f>
        <v/>
      </c>
      <c r="K1147">
        <f>IF(A1147="","",IF(J1147&lt;=IFERROR(VLOOKUP(A1147,Produtos!$A:$E,5,FALSE),0),"ABAIXO DO MINIMO","OK"))</f>
        <v/>
      </c>
    </row>
    <row r="1148">
      <c r="B1148">
        <f>IFERROR(VLOOKUP(A1148,Produtos!A:B,2,FALSE),"")</f>
        <v/>
      </c>
      <c r="D1148" s="10">
        <f>IFERROR(INDEX(Lotes!$E:$E,MATCH(1,(Lotes!$A:$A=A1148)*(Lotes!$C:$C=C1148),0)),"")</f>
        <v/>
      </c>
      <c r="E1148" s="14">
        <f>IF(D1148="","",D1148-TODAY())</f>
        <v/>
      </c>
      <c r="F1148">
        <f>IF(D1148="","",IF(E1148&lt;0,"VENCIDO",IF(E1148&lt;=30,"VENCE EM &lt;= 30 DIAS",IF(E1148&lt;=60,"ATENCAO (31-60 DIAS)","OK"))))</f>
        <v/>
      </c>
      <c r="G1148" s="14">
        <f>SUMIFS(Lancamentos!$G:$G,Lancamentos!$C:$C,$A1148,Lancamentos!$E:$E,$C1148,Lancamentos!$B:$B,"ENTRADA")</f>
        <v/>
      </c>
      <c r="H1148" s="14">
        <f>SUMIFS(Lancamentos!$G:$G,Lancamentos!$C:$C,$A1148,Lancamentos!$E:$E,$C1148,Lancamentos!$B:$B,"SAIDA_USO")</f>
        <v/>
      </c>
      <c r="I1148" s="14">
        <f>SUMIFS(Lancamentos!$G:$G,Lancamentos!$C:$C,$A1148,Lancamentos!$E:$E,$C1148,Lancamentos!$B:$B,"SAIDA_DESCARTE")</f>
        <v/>
      </c>
      <c r="J1148" s="14">
        <f>G1148-H1148-I1148</f>
        <v/>
      </c>
      <c r="K1148">
        <f>IF(A1148="","",IF(J1148&lt;=IFERROR(VLOOKUP(A1148,Produtos!$A:$E,5,FALSE),0),"ABAIXO DO MINIMO","OK"))</f>
        <v/>
      </c>
    </row>
    <row r="1149">
      <c r="B1149">
        <f>IFERROR(VLOOKUP(A1149,Produtos!A:B,2,FALSE),"")</f>
        <v/>
      </c>
      <c r="D1149" s="10">
        <f>IFERROR(INDEX(Lotes!$E:$E,MATCH(1,(Lotes!$A:$A=A1149)*(Lotes!$C:$C=C1149),0)),"")</f>
        <v/>
      </c>
      <c r="E1149" s="14">
        <f>IF(D1149="","",D1149-TODAY())</f>
        <v/>
      </c>
      <c r="F1149">
        <f>IF(D1149="","",IF(E1149&lt;0,"VENCIDO",IF(E1149&lt;=30,"VENCE EM &lt;= 30 DIAS",IF(E1149&lt;=60,"ATENCAO (31-60 DIAS)","OK"))))</f>
        <v/>
      </c>
      <c r="G1149" s="14">
        <f>SUMIFS(Lancamentos!$G:$G,Lancamentos!$C:$C,$A1149,Lancamentos!$E:$E,$C1149,Lancamentos!$B:$B,"ENTRADA")</f>
        <v/>
      </c>
      <c r="H1149" s="14">
        <f>SUMIFS(Lancamentos!$G:$G,Lancamentos!$C:$C,$A1149,Lancamentos!$E:$E,$C1149,Lancamentos!$B:$B,"SAIDA_USO")</f>
        <v/>
      </c>
      <c r="I1149" s="14">
        <f>SUMIFS(Lancamentos!$G:$G,Lancamentos!$C:$C,$A1149,Lancamentos!$E:$E,$C1149,Lancamentos!$B:$B,"SAIDA_DESCARTE")</f>
        <v/>
      </c>
      <c r="J1149" s="14">
        <f>G1149-H1149-I1149</f>
        <v/>
      </c>
      <c r="K1149">
        <f>IF(A1149="","",IF(J1149&lt;=IFERROR(VLOOKUP(A1149,Produtos!$A:$E,5,FALSE),0),"ABAIXO DO MINIMO","OK"))</f>
        <v/>
      </c>
    </row>
    <row r="1150">
      <c r="B1150">
        <f>IFERROR(VLOOKUP(A1150,Produtos!A:B,2,FALSE),"")</f>
        <v/>
      </c>
      <c r="D1150" s="10">
        <f>IFERROR(INDEX(Lotes!$E:$E,MATCH(1,(Lotes!$A:$A=A1150)*(Lotes!$C:$C=C1150),0)),"")</f>
        <v/>
      </c>
      <c r="E1150" s="14">
        <f>IF(D1150="","",D1150-TODAY())</f>
        <v/>
      </c>
      <c r="F1150">
        <f>IF(D1150="","",IF(E1150&lt;0,"VENCIDO",IF(E1150&lt;=30,"VENCE EM &lt;= 30 DIAS",IF(E1150&lt;=60,"ATENCAO (31-60 DIAS)","OK"))))</f>
        <v/>
      </c>
      <c r="G1150" s="14">
        <f>SUMIFS(Lancamentos!$G:$G,Lancamentos!$C:$C,$A1150,Lancamentos!$E:$E,$C1150,Lancamentos!$B:$B,"ENTRADA")</f>
        <v/>
      </c>
      <c r="H1150" s="14">
        <f>SUMIFS(Lancamentos!$G:$G,Lancamentos!$C:$C,$A1150,Lancamentos!$E:$E,$C1150,Lancamentos!$B:$B,"SAIDA_USO")</f>
        <v/>
      </c>
      <c r="I1150" s="14">
        <f>SUMIFS(Lancamentos!$G:$G,Lancamentos!$C:$C,$A1150,Lancamentos!$E:$E,$C1150,Lancamentos!$B:$B,"SAIDA_DESCARTE")</f>
        <v/>
      </c>
      <c r="J1150" s="14">
        <f>G1150-H1150-I1150</f>
        <v/>
      </c>
      <c r="K1150">
        <f>IF(A1150="","",IF(J1150&lt;=IFERROR(VLOOKUP(A1150,Produtos!$A:$E,5,FALSE),0),"ABAIXO DO MINIMO","OK"))</f>
        <v/>
      </c>
    </row>
    <row r="1151">
      <c r="B1151">
        <f>IFERROR(VLOOKUP(A1151,Produtos!A:B,2,FALSE),"")</f>
        <v/>
      </c>
      <c r="D1151" s="10">
        <f>IFERROR(INDEX(Lotes!$E:$E,MATCH(1,(Lotes!$A:$A=A1151)*(Lotes!$C:$C=C1151),0)),"")</f>
        <v/>
      </c>
      <c r="E1151" s="14">
        <f>IF(D1151="","",D1151-TODAY())</f>
        <v/>
      </c>
      <c r="F1151">
        <f>IF(D1151="","",IF(E1151&lt;0,"VENCIDO",IF(E1151&lt;=30,"VENCE EM &lt;= 30 DIAS",IF(E1151&lt;=60,"ATENCAO (31-60 DIAS)","OK"))))</f>
        <v/>
      </c>
      <c r="G1151" s="14">
        <f>SUMIFS(Lancamentos!$G:$G,Lancamentos!$C:$C,$A1151,Lancamentos!$E:$E,$C1151,Lancamentos!$B:$B,"ENTRADA")</f>
        <v/>
      </c>
      <c r="H1151" s="14">
        <f>SUMIFS(Lancamentos!$G:$G,Lancamentos!$C:$C,$A1151,Lancamentos!$E:$E,$C1151,Lancamentos!$B:$B,"SAIDA_USO")</f>
        <v/>
      </c>
      <c r="I1151" s="14">
        <f>SUMIFS(Lancamentos!$G:$G,Lancamentos!$C:$C,$A1151,Lancamentos!$E:$E,$C1151,Lancamentos!$B:$B,"SAIDA_DESCARTE")</f>
        <v/>
      </c>
      <c r="J1151" s="14">
        <f>G1151-H1151-I1151</f>
        <v/>
      </c>
      <c r="K1151">
        <f>IF(A1151="","",IF(J1151&lt;=IFERROR(VLOOKUP(A1151,Produtos!$A:$E,5,FALSE),0),"ABAIXO DO MINIMO","OK"))</f>
        <v/>
      </c>
    </row>
    <row r="1152">
      <c r="B1152">
        <f>IFERROR(VLOOKUP(A1152,Produtos!A:B,2,FALSE),"")</f>
        <v/>
      </c>
      <c r="D1152" s="10">
        <f>IFERROR(INDEX(Lotes!$E:$E,MATCH(1,(Lotes!$A:$A=A1152)*(Lotes!$C:$C=C1152),0)),"")</f>
        <v/>
      </c>
      <c r="E1152" s="14">
        <f>IF(D1152="","",D1152-TODAY())</f>
        <v/>
      </c>
      <c r="F1152">
        <f>IF(D1152="","",IF(E1152&lt;0,"VENCIDO",IF(E1152&lt;=30,"VENCE EM &lt;= 30 DIAS",IF(E1152&lt;=60,"ATENCAO (31-60 DIAS)","OK"))))</f>
        <v/>
      </c>
      <c r="G1152" s="14">
        <f>SUMIFS(Lancamentos!$G:$G,Lancamentos!$C:$C,$A1152,Lancamentos!$E:$E,$C1152,Lancamentos!$B:$B,"ENTRADA")</f>
        <v/>
      </c>
      <c r="H1152" s="14">
        <f>SUMIFS(Lancamentos!$G:$G,Lancamentos!$C:$C,$A1152,Lancamentos!$E:$E,$C1152,Lancamentos!$B:$B,"SAIDA_USO")</f>
        <v/>
      </c>
      <c r="I1152" s="14">
        <f>SUMIFS(Lancamentos!$G:$G,Lancamentos!$C:$C,$A1152,Lancamentos!$E:$E,$C1152,Lancamentos!$B:$B,"SAIDA_DESCARTE")</f>
        <v/>
      </c>
      <c r="J1152" s="14">
        <f>G1152-H1152-I1152</f>
        <v/>
      </c>
      <c r="K1152">
        <f>IF(A1152="","",IF(J1152&lt;=IFERROR(VLOOKUP(A1152,Produtos!$A:$E,5,FALSE),0),"ABAIXO DO MINIMO","OK"))</f>
        <v/>
      </c>
    </row>
    <row r="1153">
      <c r="B1153">
        <f>IFERROR(VLOOKUP(A1153,Produtos!A:B,2,FALSE),"")</f>
        <v/>
      </c>
      <c r="D1153" s="10">
        <f>IFERROR(INDEX(Lotes!$E:$E,MATCH(1,(Lotes!$A:$A=A1153)*(Lotes!$C:$C=C1153),0)),"")</f>
        <v/>
      </c>
      <c r="E1153" s="14">
        <f>IF(D1153="","",D1153-TODAY())</f>
        <v/>
      </c>
      <c r="F1153">
        <f>IF(D1153="","",IF(E1153&lt;0,"VENCIDO",IF(E1153&lt;=30,"VENCE EM &lt;= 30 DIAS",IF(E1153&lt;=60,"ATENCAO (31-60 DIAS)","OK"))))</f>
        <v/>
      </c>
      <c r="G1153" s="14">
        <f>SUMIFS(Lancamentos!$G:$G,Lancamentos!$C:$C,$A1153,Lancamentos!$E:$E,$C1153,Lancamentos!$B:$B,"ENTRADA")</f>
        <v/>
      </c>
      <c r="H1153" s="14">
        <f>SUMIFS(Lancamentos!$G:$G,Lancamentos!$C:$C,$A1153,Lancamentos!$E:$E,$C1153,Lancamentos!$B:$B,"SAIDA_USO")</f>
        <v/>
      </c>
      <c r="I1153" s="14">
        <f>SUMIFS(Lancamentos!$G:$G,Lancamentos!$C:$C,$A1153,Lancamentos!$E:$E,$C1153,Lancamentos!$B:$B,"SAIDA_DESCARTE")</f>
        <v/>
      </c>
      <c r="J1153" s="14">
        <f>G1153-H1153-I1153</f>
        <v/>
      </c>
      <c r="K1153">
        <f>IF(A1153="","",IF(J1153&lt;=IFERROR(VLOOKUP(A1153,Produtos!$A:$E,5,FALSE),0),"ABAIXO DO MINIMO","OK"))</f>
        <v/>
      </c>
    </row>
    <row r="1154">
      <c r="B1154">
        <f>IFERROR(VLOOKUP(A1154,Produtos!A:B,2,FALSE),"")</f>
        <v/>
      </c>
      <c r="D1154" s="10">
        <f>IFERROR(INDEX(Lotes!$E:$E,MATCH(1,(Lotes!$A:$A=A1154)*(Lotes!$C:$C=C1154),0)),"")</f>
        <v/>
      </c>
      <c r="E1154" s="14">
        <f>IF(D1154="","",D1154-TODAY())</f>
        <v/>
      </c>
      <c r="F1154">
        <f>IF(D1154="","",IF(E1154&lt;0,"VENCIDO",IF(E1154&lt;=30,"VENCE EM &lt;= 30 DIAS",IF(E1154&lt;=60,"ATENCAO (31-60 DIAS)","OK"))))</f>
        <v/>
      </c>
      <c r="G1154" s="14">
        <f>SUMIFS(Lancamentos!$G:$G,Lancamentos!$C:$C,$A1154,Lancamentos!$E:$E,$C1154,Lancamentos!$B:$B,"ENTRADA")</f>
        <v/>
      </c>
      <c r="H1154" s="14">
        <f>SUMIFS(Lancamentos!$G:$G,Lancamentos!$C:$C,$A1154,Lancamentos!$E:$E,$C1154,Lancamentos!$B:$B,"SAIDA_USO")</f>
        <v/>
      </c>
      <c r="I1154" s="14">
        <f>SUMIFS(Lancamentos!$G:$G,Lancamentos!$C:$C,$A1154,Lancamentos!$E:$E,$C1154,Lancamentos!$B:$B,"SAIDA_DESCARTE")</f>
        <v/>
      </c>
      <c r="J1154" s="14">
        <f>G1154-H1154-I1154</f>
        <v/>
      </c>
      <c r="K1154">
        <f>IF(A1154="","",IF(J1154&lt;=IFERROR(VLOOKUP(A1154,Produtos!$A:$E,5,FALSE),0),"ABAIXO DO MINIMO","OK"))</f>
        <v/>
      </c>
    </row>
    <row r="1155">
      <c r="B1155">
        <f>IFERROR(VLOOKUP(A1155,Produtos!A:B,2,FALSE),"")</f>
        <v/>
      </c>
      <c r="D1155" s="10">
        <f>IFERROR(INDEX(Lotes!$E:$E,MATCH(1,(Lotes!$A:$A=A1155)*(Lotes!$C:$C=C1155),0)),"")</f>
        <v/>
      </c>
      <c r="E1155" s="14">
        <f>IF(D1155="","",D1155-TODAY())</f>
        <v/>
      </c>
      <c r="F1155">
        <f>IF(D1155="","",IF(E1155&lt;0,"VENCIDO",IF(E1155&lt;=30,"VENCE EM &lt;= 30 DIAS",IF(E1155&lt;=60,"ATENCAO (31-60 DIAS)","OK"))))</f>
        <v/>
      </c>
      <c r="G1155" s="14">
        <f>SUMIFS(Lancamentos!$G:$G,Lancamentos!$C:$C,$A1155,Lancamentos!$E:$E,$C1155,Lancamentos!$B:$B,"ENTRADA")</f>
        <v/>
      </c>
      <c r="H1155" s="14">
        <f>SUMIFS(Lancamentos!$G:$G,Lancamentos!$C:$C,$A1155,Lancamentos!$E:$E,$C1155,Lancamentos!$B:$B,"SAIDA_USO")</f>
        <v/>
      </c>
      <c r="I1155" s="14">
        <f>SUMIFS(Lancamentos!$G:$G,Lancamentos!$C:$C,$A1155,Lancamentos!$E:$E,$C1155,Lancamentos!$B:$B,"SAIDA_DESCARTE")</f>
        <v/>
      </c>
      <c r="J1155" s="14">
        <f>G1155-H1155-I1155</f>
        <v/>
      </c>
      <c r="K1155">
        <f>IF(A1155="","",IF(J1155&lt;=IFERROR(VLOOKUP(A1155,Produtos!$A:$E,5,FALSE),0),"ABAIXO DO MINIMO","OK"))</f>
        <v/>
      </c>
    </row>
    <row r="1156">
      <c r="B1156">
        <f>IFERROR(VLOOKUP(A1156,Produtos!A:B,2,FALSE),"")</f>
        <v/>
      </c>
      <c r="D1156" s="10">
        <f>IFERROR(INDEX(Lotes!$E:$E,MATCH(1,(Lotes!$A:$A=A1156)*(Lotes!$C:$C=C1156),0)),"")</f>
        <v/>
      </c>
      <c r="E1156" s="14">
        <f>IF(D1156="","",D1156-TODAY())</f>
        <v/>
      </c>
      <c r="F1156">
        <f>IF(D1156="","",IF(E1156&lt;0,"VENCIDO",IF(E1156&lt;=30,"VENCE EM &lt;= 30 DIAS",IF(E1156&lt;=60,"ATENCAO (31-60 DIAS)","OK"))))</f>
        <v/>
      </c>
      <c r="G1156" s="14">
        <f>SUMIFS(Lancamentos!$G:$G,Lancamentos!$C:$C,$A1156,Lancamentos!$E:$E,$C1156,Lancamentos!$B:$B,"ENTRADA")</f>
        <v/>
      </c>
      <c r="H1156" s="14">
        <f>SUMIFS(Lancamentos!$G:$G,Lancamentos!$C:$C,$A1156,Lancamentos!$E:$E,$C1156,Lancamentos!$B:$B,"SAIDA_USO")</f>
        <v/>
      </c>
      <c r="I1156" s="14">
        <f>SUMIFS(Lancamentos!$G:$G,Lancamentos!$C:$C,$A1156,Lancamentos!$E:$E,$C1156,Lancamentos!$B:$B,"SAIDA_DESCARTE")</f>
        <v/>
      </c>
      <c r="J1156" s="14">
        <f>G1156-H1156-I1156</f>
        <v/>
      </c>
      <c r="K1156">
        <f>IF(A1156="","",IF(J1156&lt;=IFERROR(VLOOKUP(A1156,Produtos!$A:$E,5,FALSE),0),"ABAIXO DO MINIMO","OK"))</f>
        <v/>
      </c>
    </row>
    <row r="1157">
      <c r="B1157">
        <f>IFERROR(VLOOKUP(A1157,Produtos!A:B,2,FALSE),"")</f>
        <v/>
      </c>
      <c r="D1157" s="10">
        <f>IFERROR(INDEX(Lotes!$E:$E,MATCH(1,(Lotes!$A:$A=A1157)*(Lotes!$C:$C=C1157),0)),"")</f>
        <v/>
      </c>
      <c r="E1157" s="14">
        <f>IF(D1157="","",D1157-TODAY())</f>
        <v/>
      </c>
      <c r="F1157">
        <f>IF(D1157="","",IF(E1157&lt;0,"VENCIDO",IF(E1157&lt;=30,"VENCE EM &lt;= 30 DIAS",IF(E1157&lt;=60,"ATENCAO (31-60 DIAS)","OK"))))</f>
        <v/>
      </c>
      <c r="G1157" s="14">
        <f>SUMIFS(Lancamentos!$G:$G,Lancamentos!$C:$C,$A1157,Lancamentos!$E:$E,$C1157,Lancamentos!$B:$B,"ENTRADA")</f>
        <v/>
      </c>
      <c r="H1157" s="14">
        <f>SUMIFS(Lancamentos!$G:$G,Lancamentos!$C:$C,$A1157,Lancamentos!$E:$E,$C1157,Lancamentos!$B:$B,"SAIDA_USO")</f>
        <v/>
      </c>
      <c r="I1157" s="14">
        <f>SUMIFS(Lancamentos!$G:$G,Lancamentos!$C:$C,$A1157,Lancamentos!$E:$E,$C1157,Lancamentos!$B:$B,"SAIDA_DESCARTE")</f>
        <v/>
      </c>
      <c r="J1157" s="14">
        <f>G1157-H1157-I1157</f>
        <v/>
      </c>
      <c r="K1157">
        <f>IF(A1157="","",IF(J1157&lt;=IFERROR(VLOOKUP(A1157,Produtos!$A:$E,5,FALSE),0),"ABAIXO DO MINIMO","OK"))</f>
        <v/>
      </c>
    </row>
    <row r="1158">
      <c r="B1158">
        <f>IFERROR(VLOOKUP(A1158,Produtos!A:B,2,FALSE),"")</f>
        <v/>
      </c>
      <c r="D1158" s="10">
        <f>IFERROR(INDEX(Lotes!$E:$E,MATCH(1,(Lotes!$A:$A=A1158)*(Lotes!$C:$C=C1158),0)),"")</f>
        <v/>
      </c>
      <c r="E1158" s="14">
        <f>IF(D1158="","",D1158-TODAY())</f>
        <v/>
      </c>
      <c r="F1158">
        <f>IF(D1158="","",IF(E1158&lt;0,"VENCIDO",IF(E1158&lt;=30,"VENCE EM &lt;= 30 DIAS",IF(E1158&lt;=60,"ATENCAO (31-60 DIAS)","OK"))))</f>
        <v/>
      </c>
      <c r="G1158" s="14">
        <f>SUMIFS(Lancamentos!$G:$G,Lancamentos!$C:$C,$A1158,Lancamentos!$E:$E,$C1158,Lancamentos!$B:$B,"ENTRADA")</f>
        <v/>
      </c>
      <c r="H1158" s="14">
        <f>SUMIFS(Lancamentos!$G:$G,Lancamentos!$C:$C,$A1158,Lancamentos!$E:$E,$C1158,Lancamentos!$B:$B,"SAIDA_USO")</f>
        <v/>
      </c>
      <c r="I1158" s="14">
        <f>SUMIFS(Lancamentos!$G:$G,Lancamentos!$C:$C,$A1158,Lancamentos!$E:$E,$C1158,Lancamentos!$B:$B,"SAIDA_DESCARTE")</f>
        <v/>
      </c>
      <c r="J1158" s="14">
        <f>G1158-H1158-I1158</f>
        <v/>
      </c>
      <c r="K1158">
        <f>IF(A1158="","",IF(J1158&lt;=IFERROR(VLOOKUP(A1158,Produtos!$A:$E,5,FALSE),0),"ABAIXO DO MINIMO","OK"))</f>
        <v/>
      </c>
    </row>
    <row r="1159">
      <c r="B1159">
        <f>IFERROR(VLOOKUP(A1159,Produtos!A:B,2,FALSE),"")</f>
        <v/>
      </c>
      <c r="D1159" s="10">
        <f>IFERROR(INDEX(Lotes!$E:$E,MATCH(1,(Lotes!$A:$A=A1159)*(Lotes!$C:$C=C1159),0)),"")</f>
        <v/>
      </c>
      <c r="E1159" s="14">
        <f>IF(D1159="","",D1159-TODAY())</f>
        <v/>
      </c>
      <c r="F1159">
        <f>IF(D1159="","",IF(E1159&lt;0,"VENCIDO",IF(E1159&lt;=30,"VENCE EM &lt;= 30 DIAS",IF(E1159&lt;=60,"ATENCAO (31-60 DIAS)","OK"))))</f>
        <v/>
      </c>
      <c r="G1159" s="14">
        <f>SUMIFS(Lancamentos!$G:$G,Lancamentos!$C:$C,$A1159,Lancamentos!$E:$E,$C1159,Lancamentos!$B:$B,"ENTRADA")</f>
        <v/>
      </c>
      <c r="H1159" s="14">
        <f>SUMIFS(Lancamentos!$G:$G,Lancamentos!$C:$C,$A1159,Lancamentos!$E:$E,$C1159,Lancamentos!$B:$B,"SAIDA_USO")</f>
        <v/>
      </c>
      <c r="I1159" s="14">
        <f>SUMIFS(Lancamentos!$G:$G,Lancamentos!$C:$C,$A1159,Lancamentos!$E:$E,$C1159,Lancamentos!$B:$B,"SAIDA_DESCARTE")</f>
        <v/>
      </c>
      <c r="J1159" s="14">
        <f>G1159-H1159-I1159</f>
        <v/>
      </c>
      <c r="K1159">
        <f>IF(A1159="","",IF(J1159&lt;=IFERROR(VLOOKUP(A1159,Produtos!$A:$E,5,FALSE),0),"ABAIXO DO MINIMO","OK"))</f>
        <v/>
      </c>
    </row>
    <row r="1160">
      <c r="B1160">
        <f>IFERROR(VLOOKUP(A1160,Produtos!A:B,2,FALSE),"")</f>
        <v/>
      </c>
      <c r="D1160" s="10">
        <f>IFERROR(INDEX(Lotes!$E:$E,MATCH(1,(Lotes!$A:$A=A1160)*(Lotes!$C:$C=C1160),0)),"")</f>
        <v/>
      </c>
      <c r="E1160" s="14">
        <f>IF(D1160="","",D1160-TODAY())</f>
        <v/>
      </c>
      <c r="F1160">
        <f>IF(D1160="","",IF(E1160&lt;0,"VENCIDO",IF(E1160&lt;=30,"VENCE EM &lt;= 30 DIAS",IF(E1160&lt;=60,"ATENCAO (31-60 DIAS)","OK"))))</f>
        <v/>
      </c>
      <c r="G1160" s="14">
        <f>SUMIFS(Lancamentos!$G:$G,Lancamentos!$C:$C,$A1160,Lancamentos!$E:$E,$C1160,Lancamentos!$B:$B,"ENTRADA")</f>
        <v/>
      </c>
      <c r="H1160" s="14">
        <f>SUMIFS(Lancamentos!$G:$G,Lancamentos!$C:$C,$A1160,Lancamentos!$E:$E,$C1160,Lancamentos!$B:$B,"SAIDA_USO")</f>
        <v/>
      </c>
      <c r="I1160" s="14">
        <f>SUMIFS(Lancamentos!$G:$G,Lancamentos!$C:$C,$A1160,Lancamentos!$E:$E,$C1160,Lancamentos!$B:$B,"SAIDA_DESCARTE")</f>
        <v/>
      </c>
      <c r="J1160" s="14">
        <f>G1160-H1160-I1160</f>
        <v/>
      </c>
      <c r="K1160">
        <f>IF(A1160="","",IF(J1160&lt;=IFERROR(VLOOKUP(A1160,Produtos!$A:$E,5,FALSE),0),"ABAIXO DO MINIMO","OK"))</f>
        <v/>
      </c>
    </row>
    <row r="1161">
      <c r="B1161">
        <f>IFERROR(VLOOKUP(A1161,Produtos!A:B,2,FALSE),"")</f>
        <v/>
      </c>
      <c r="D1161" s="10">
        <f>IFERROR(INDEX(Lotes!$E:$E,MATCH(1,(Lotes!$A:$A=A1161)*(Lotes!$C:$C=C1161),0)),"")</f>
        <v/>
      </c>
      <c r="E1161" s="14">
        <f>IF(D1161="","",D1161-TODAY())</f>
        <v/>
      </c>
      <c r="F1161">
        <f>IF(D1161="","",IF(E1161&lt;0,"VENCIDO",IF(E1161&lt;=30,"VENCE EM &lt;= 30 DIAS",IF(E1161&lt;=60,"ATENCAO (31-60 DIAS)","OK"))))</f>
        <v/>
      </c>
      <c r="G1161" s="14">
        <f>SUMIFS(Lancamentos!$G:$G,Lancamentos!$C:$C,$A1161,Lancamentos!$E:$E,$C1161,Lancamentos!$B:$B,"ENTRADA")</f>
        <v/>
      </c>
      <c r="H1161" s="14">
        <f>SUMIFS(Lancamentos!$G:$G,Lancamentos!$C:$C,$A1161,Lancamentos!$E:$E,$C1161,Lancamentos!$B:$B,"SAIDA_USO")</f>
        <v/>
      </c>
      <c r="I1161" s="14">
        <f>SUMIFS(Lancamentos!$G:$G,Lancamentos!$C:$C,$A1161,Lancamentos!$E:$E,$C1161,Lancamentos!$B:$B,"SAIDA_DESCARTE")</f>
        <v/>
      </c>
      <c r="J1161" s="14">
        <f>G1161-H1161-I1161</f>
        <v/>
      </c>
      <c r="K1161">
        <f>IF(A1161="","",IF(J1161&lt;=IFERROR(VLOOKUP(A1161,Produtos!$A:$E,5,FALSE),0),"ABAIXO DO MINIMO","OK"))</f>
        <v/>
      </c>
    </row>
    <row r="1162">
      <c r="B1162">
        <f>IFERROR(VLOOKUP(A1162,Produtos!A:B,2,FALSE),"")</f>
        <v/>
      </c>
      <c r="D1162" s="10">
        <f>IFERROR(INDEX(Lotes!$E:$E,MATCH(1,(Lotes!$A:$A=A1162)*(Lotes!$C:$C=C1162),0)),"")</f>
        <v/>
      </c>
      <c r="E1162" s="14">
        <f>IF(D1162="","",D1162-TODAY())</f>
        <v/>
      </c>
      <c r="F1162">
        <f>IF(D1162="","",IF(E1162&lt;0,"VENCIDO",IF(E1162&lt;=30,"VENCE EM &lt;= 30 DIAS",IF(E1162&lt;=60,"ATENCAO (31-60 DIAS)","OK"))))</f>
        <v/>
      </c>
      <c r="G1162" s="14">
        <f>SUMIFS(Lancamentos!$G:$G,Lancamentos!$C:$C,$A1162,Lancamentos!$E:$E,$C1162,Lancamentos!$B:$B,"ENTRADA")</f>
        <v/>
      </c>
      <c r="H1162" s="14">
        <f>SUMIFS(Lancamentos!$G:$G,Lancamentos!$C:$C,$A1162,Lancamentos!$E:$E,$C1162,Lancamentos!$B:$B,"SAIDA_USO")</f>
        <v/>
      </c>
      <c r="I1162" s="14">
        <f>SUMIFS(Lancamentos!$G:$G,Lancamentos!$C:$C,$A1162,Lancamentos!$E:$E,$C1162,Lancamentos!$B:$B,"SAIDA_DESCARTE")</f>
        <v/>
      </c>
      <c r="J1162" s="14">
        <f>G1162-H1162-I1162</f>
        <v/>
      </c>
      <c r="K1162">
        <f>IF(A1162="","",IF(J1162&lt;=IFERROR(VLOOKUP(A1162,Produtos!$A:$E,5,FALSE),0),"ABAIXO DO MINIMO","OK"))</f>
        <v/>
      </c>
    </row>
    <row r="1163">
      <c r="B1163">
        <f>IFERROR(VLOOKUP(A1163,Produtos!A:B,2,FALSE),"")</f>
        <v/>
      </c>
      <c r="D1163" s="10">
        <f>IFERROR(INDEX(Lotes!$E:$E,MATCH(1,(Lotes!$A:$A=A1163)*(Lotes!$C:$C=C1163),0)),"")</f>
        <v/>
      </c>
      <c r="E1163" s="14">
        <f>IF(D1163="","",D1163-TODAY())</f>
        <v/>
      </c>
      <c r="F1163">
        <f>IF(D1163="","",IF(E1163&lt;0,"VENCIDO",IF(E1163&lt;=30,"VENCE EM &lt;= 30 DIAS",IF(E1163&lt;=60,"ATENCAO (31-60 DIAS)","OK"))))</f>
        <v/>
      </c>
      <c r="G1163" s="14">
        <f>SUMIFS(Lancamentos!$G:$G,Lancamentos!$C:$C,$A1163,Lancamentos!$E:$E,$C1163,Lancamentos!$B:$B,"ENTRADA")</f>
        <v/>
      </c>
      <c r="H1163" s="14">
        <f>SUMIFS(Lancamentos!$G:$G,Lancamentos!$C:$C,$A1163,Lancamentos!$E:$E,$C1163,Lancamentos!$B:$B,"SAIDA_USO")</f>
        <v/>
      </c>
      <c r="I1163" s="14">
        <f>SUMIFS(Lancamentos!$G:$G,Lancamentos!$C:$C,$A1163,Lancamentos!$E:$E,$C1163,Lancamentos!$B:$B,"SAIDA_DESCARTE")</f>
        <v/>
      </c>
      <c r="J1163" s="14">
        <f>G1163-H1163-I1163</f>
        <v/>
      </c>
      <c r="K1163">
        <f>IF(A1163="","",IF(J1163&lt;=IFERROR(VLOOKUP(A1163,Produtos!$A:$E,5,FALSE),0),"ABAIXO DO MINIMO","OK"))</f>
        <v/>
      </c>
    </row>
    <row r="1164">
      <c r="B1164">
        <f>IFERROR(VLOOKUP(A1164,Produtos!A:B,2,FALSE),"")</f>
        <v/>
      </c>
      <c r="D1164" s="10">
        <f>IFERROR(INDEX(Lotes!$E:$E,MATCH(1,(Lotes!$A:$A=A1164)*(Lotes!$C:$C=C1164),0)),"")</f>
        <v/>
      </c>
      <c r="E1164" s="14">
        <f>IF(D1164="","",D1164-TODAY())</f>
        <v/>
      </c>
      <c r="F1164">
        <f>IF(D1164="","",IF(E1164&lt;0,"VENCIDO",IF(E1164&lt;=30,"VENCE EM &lt;= 30 DIAS",IF(E1164&lt;=60,"ATENCAO (31-60 DIAS)","OK"))))</f>
        <v/>
      </c>
      <c r="G1164" s="14">
        <f>SUMIFS(Lancamentos!$G:$G,Lancamentos!$C:$C,$A1164,Lancamentos!$E:$E,$C1164,Lancamentos!$B:$B,"ENTRADA")</f>
        <v/>
      </c>
      <c r="H1164" s="14">
        <f>SUMIFS(Lancamentos!$G:$G,Lancamentos!$C:$C,$A1164,Lancamentos!$E:$E,$C1164,Lancamentos!$B:$B,"SAIDA_USO")</f>
        <v/>
      </c>
      <c r="I1164" s="14">
        <f>SUMIFS(Lancamentos!$G:$G,Lancamentos!$C:$C,$A1164,Lancamentos!$E:$E,$C1164,Lancamentos!$B:$B,"SAIDA_DESCARTE")</f>
        <v/>
      </c>
      <c r="J1164" s="14">
        <f>G1164-H1164-I1164</f>
        <v/>
      </c>
      <c r="K1164">
        <f>IF(A1164="","",IF(J1164&lt;=IFERROR(VLOOKUP(A1164,Produtos!$A:$E,5,FALSE),0),"ABAIXO DO MINIMO","OK"))</f>
        <v/>
      </c>
    </row>
    <row r="1165">
      <c r="B1165">
        <f>IFERROR(VLOOKUP(A1165,Produtos!A:B,2,FALSE),"")</f>
        <v/>
      </c>
      <c r="D1165" s="10">
        <f>IFERROR(INDEX(Lotes!$E:$E,MATCH(1,(Lotes!$A:$A=A1165)*(Lotes!$C:$C=C1165),0)),"")</f>
        <v/>
      </c>
      <c r="E1165" s="14">
        <f>IF(D1165="","",D1165-TODAY())</f>
        <v/>
      </c>
      <c r="F1165">
        <f>IF(D1165="","",IF(E1165&lt;0,"VENCIDO",IF(E1165&lt;=30,"VENCE EM &lt;= 30 DIAS",IF(E1165&lt;=60,"ATENCAO (31-60 DIAS)","OK"))))</f>
        <v/>
      </c>
      <c r="G1165" s="14">
        <f>SUMIFS(Lancamentos!$G:$G,Lancamentos!$C:$C,$A1165,Lancamentos!$E:$E,$C1165,Lancamentos!$B:$B,"ENTRADA")</f>
        <v/>
      </c>
      <c r="H1165" s="14">
        <f>SUMIFS(Lancamentos!$G:$G,Lancamentos!$C:$C,$A1165,Lancamentos!$E:$E,$C1165,Lancamentos!$B:$B,"SAIDA_USO")</f>
        <v/>
      </c>
      <c r="I1165" s="14">
        <f>SUMIFS(Lancamentos!$G:$G,Lancamentos!$C:$C,$A1165,Lancamentos!$E:$E,$C1165,Lancamentos!$B:$B,"SAIDA_DESCARTE")</f>
        <v/>
      </c>
      <c r="J1165" s="14">
        <f>G1165-H1165-I1165</f>
        <v/>
      </c>
      <c r="K1165">
        <f>IF(A1165="","",IF(J1165&lt;=IFERROR(VLOOKUP(A1165,Produtos!$A:$E,5,FALSE),0),"ABAIXO DO MINIMO","OK"))</f>
        <v/>
      </c>
    </row>
    <row r="1166">
      <c r="B1166">
        <f>IFERROR(VLOOKUP(A1166,Produtos!A:B,2,FALSE),"")</f>
        <v/>
      </c>
      <c r="D1166" s="10">
        <f>IFERROR(INDEX(Lotes!$E:$E,MATCH(1,(Lotes!$A:$A=A1166)*(Lotes!$C:$C=C1166),0)),"")</f>
        <v/>
      </c>
      <c r="E1166" s="14">
        <f>IF(D1166="","",D1166-TODAY())</f>
        <v/>
      </c>
      <c r="F1166">
        <f>IF(D1166="","",IF(E1166&lt;0,"VENCIDO",IF(E1166&lt;=30,"VENCE EM &lt;= 30 DIAS",IF(E1166&lt;=60,"ATENCAO (31-60 DIAS)","OK"))))</f>
        <v/>
      </c>
      <c r="G1166" s="14">
        <f>SUMIFS(Lancamentos!$G:$G,Lancamentos!$C:$C,$A1166,Lancamentos!$E:$E,$C1166,Lancamentos!$B:$B,"ENTRADA")</f>
        <v/>
      </c>
      <c r="H1166" s="14">
        <f>SUMIFS(Lancamentos!$G:$G,Lancamentos!$C:$C,$A1166,Lancamentos!$E:$E,$C1166,Lancamentos!$B:$B,"SAIDA_USO")</f>
        <v/>
      </c>
      <c r="I1166" s="14">
        <f>SUMIFS(Lancamentos!$G:$G,Lancamentos!$C:$C,$A1166,Lancamentos!$E:$E,$C1166,Lancamentos!$B:$B,"SAIDA_DESCARTE")</f>
        <v/>
      </c>
      <c r="J1166" s="14">
        <f>G1166-H1166-I1166</f>
        <v/>
      </c>
      <c r="K1166">
        <f>IF(A1166="","",IF(J1166&lt;=IFERROR(VLOOKUP(A1166,Produtos!$A:$E,5,FALSE),0),"ABAIXO DO MINIMO","OK"))</f>
        <v/>
      </c>
    </row>
    <row r="1167">
      <c r="B1167">
        <f>IFERROR(VLOOKUP(A1167,Produtos!A:B,2,FALSE),"")</f>
        <v/>
      </c>
      <c r="D1167" s="10">
        <f>IFERROR(INDEX(Lotes!$E:$E,MATCH(1,(Lotes!$A:$A=A1167)*(Lotes!$C:$C=C1167),0)),"")</f>
        <v/>
      </c>
      <c r="E1167" s="14">
        <f>IF(D1167="","",D1167-TODAY())</f>
        <v/>
      </c>
      <c r="F1167">
        <f>IF(D1167="","",IF(E1167&lt;0,"VENCIDO",IF(E1167&lt;=30,"VENCE EM &lt;= 30 DIAS",IF(E1167&lt;=60,"ATENCAO (31-60 DIAS)","OK"))))</f>
        <v/>
      </c>
      <c r="G1167" s="14">
        <f>SUMIFS(Lancamentos!$G:$G,Lancamentos!$C:$C,$A1167,Lancamentos!$E:$E,$C1167,Lancamentos!$B:$B,"ENTRADA")</f>
        <v/>
      </c>
      <c r="H1167" s="14">
        <f>SUMIFS(Lancamentos!$G:$G,Lancamentos!$C:$C,$A1167,Lancamentos!$E:$E,$C1167,Lancamentos!$B:$B,"SAIDA_USO")</f>
        <v/>
      </c>
      <c r="I1167" s="14">
        <f>SUMIFS(Lancamentos!$G:$G,Lancamentos!$C:$C,$A1167,Lancamentos!$E:$E,$C1167,Lancamentos!$B:$B,"SAIDA_DESCARTE")</f>
        <v/>
      </c>
      <c r="J1167" s="14">
        <f>G1167-H1167-I1167</f>
        <v/>
      </c>
      <c r="K1167">
        <f>IF(A1167="","",IF(J1167&lt;=IFERROR(VLOOKUP(A1167,Produtos!$A:$E,5,FALSE),0),"ABAIXO DO MINIMO","OK"))</f>
        <v/>
      </c>
    </row>
    <row r="1168">
      <c r="B1168">
        <f>IFERROR(VLOOKUP(A1168,Produtos!A:B,2,FALSE),"")</f>
        <v/>
      </c>
      <c r="D1168" s="10">
        <f>IFERROR(INDEX(Lotes!$E:$E,MATCH(1,(Lotes!$A:$A=A1168)*(Lotes!$C:$C=C1168),0)),"")</f>
        <v/>
      </c>
      <c r="E1168" s="14">
        <f>IF(D1168="","",D1168-TODAY())</f>
        <v/>
      </c>
      <c r="F1168">
        <f>IF(D1168="","",IF(E1168&lt;0,"VENCIDO",IF(E1168&lt;=30,"VENCE EM &lt;= 30 DIAS",IF(E1168&lt;=60,"ATENCAO (31-60 DIAS)","OK"))))</f>
        <v/>
      </c>
      <c r="G1168" s="14">
        <f>SUMIFS(Lancamentos!$G:$G,Lancamentos!$C:$C,$A1168,Lancamentos!$E:$E,$C1168,Lancamentos!$B:$B,"ENTRADA")</f>
        <v/>
      </c>
      <c r="H1168" s="14">
        <f>SUMIFS(Lancamentos!$G:$G,Lancamentos!$C:$C,$A1168,Lancamentos!$E:$E,$C1168,Lancamentos!$B:$B,"SAIDA_USO")</f>
        <v/>
      </c>
      <c r="I1168" s="14">
        <f>SUMIFS(Lancamentos!$G:$G,Lancamentos!$C:$C,$A1168,Lancamentos!$E:$E,$C1168,Lancamentos!$B:$B,"SAIDA_DESCARTE")</f>
        <v/>
      </c>
      <c r="J1168" s="14">
        <f>G1168-H1168-I1168</f>
        <v/>
      </c>
      <c r="K1168">
        <f>IF(A1168="","",IF(J1168&lt;=IFERROR(VLOOKUP(A1168,Produtos!$A:$E,5,FALSE),0),"ABAIXO DO MINIMO","OK"))</f>
        <v/>
      </c>
    </row>
    <row r="1169">
      <c r="B1169">
        <f>IFERROR(VLOOKUP(A1169,Produtos!A:B,2,FALSE),"")</f>
        <v/>
      </c>
      <c r="D1169" s="10">
        <f>IFERROR(INDEX(Lotes!$E:$E,MATCH(1,(Lotes!$A:$A=A1169)*(Lotes!$C:$C=C1169),0)),"")</f>
        <v/>
      </c>
      <c r="E1169" s="14">
        <f>IF(D1169="","",D1169-TODAY())</f>
        <v/>
      </c>
      <c r="F1169">
        <f>IF(D1169="","",IF(E1169&lt;0,"VENCIDO",IF(E1169&lt;=30,"VENCE EM &lt;= 30 DIAS",IF(E1169&lt;=60,"ATENCAO (31-60 DIAS)","OK"))))</f>
        <v/>
      </c>
      <c r="G1169" s="14">
        <f>SUMIFS(Lancamentos!$G:$G,Lancamentos!$C:$C,$A1169,Lancamentos!$E:$E,$C1169,Lancamentos!$B:$B,"ENTRADA")</f>
        <v/>
      </c>
      <c r="H1169" s="14">
        <f>SUMIFS(Lancamentos!$G:$G,Lancamentos!$C:$C,$A1169,Lancamentos!$E:$E,$C1169,Lancamentos!$B:$B,"SAIDA_USO")</f>
        <v/>
      </c>
      <c r="I1169" s="14">
        <f>SUMIFS(Lancamentos!$G:$G,Lancamentos!$C:$C,$A1169,Lancamentos!$E:$E,$C1169,Lancamentos!$B:$B,"SAIDA_DESCARTE")</f>
        <v/>
      </c>
      <c r="J1169" s="14">
        <f>G1169-H1169-I1169</f>
        <v/>
      </c>
      <c r="K1169">
        <f>IF(A1169="","",IF(J1169&lt;=IFERROR(VLOOKUP(A1169,Produtos!$A:$E,5,FALSE),0),"ABAIXO DO MINIMO","OK"))</f>
        <v/>
      </c>
    </row>
    <row r="1170">
      <c r="B1170">
        <f>IFERROR(VLOOKUP(A1170,Produtos!A:B,2,FALSE),"")</f>
        <v/>
      </c>
      <c r="D1170" s="10">
        <f>IFERROR(INDEX(Lotes!$E:$E,MATCH(1,(Lotes!$A:$A=A1170)*(Lotes!$C:$C=C1170),0)),"")</f>
        <v/>
      </c>
      <c r="E1170" s="14">
        <f>IF(D1170="","",D1170-TODAY())</f>
        <v/>
      </c>
      <c r="F1170">
        <f>IF(D1170="","",IF(E1170&lt;0,"VENCIDO",IF(E1170&lt;=30,"VENCE EM &lt;= 30 DIAS",IF(E1170&lt;=60,"ATENCAO (31-60 DIAS)","OK"))))</f>
        <v/>
      </c>
      <c r="G1170" s="14">
        <f>SUMIFS(Lancamentos!$G:$G,Lancamentos!$C:$C,$A1170,Lancamentos!$E:$E,$C1170,Lancamentos!$B:$B,"ENTRADA")</f>
        <v/>
      </c>
      <c r="H1170" s="14">
        <f>SUMIFS(Lancamentos!$G:$G,Lancamentos!$C:$C,$A1170,Lancamentos!$E:$E,$C1170,Lancamentos!$B:$B,"SAIDA_USO")</f>
        <v/>
      </c>
      <c r="I1170" s="14">
        <f>SUMIFS(Lancamentos!$G:$G,Lancamentos!$C:$C,$A1170,Lancamentos!$E:$E,$C1170,Lancamentos!$B:$B,"SAIDA_DESCARTE")</f>
        <v/>
      </c>
      <c r="J1170" s="14">
        <f>G1170-H1170-I1170</f>
        <v/>
      </c>
      <c r="K1170">
        <f>IF(A1170="","",IF(J1170&lt;=IFERROR(VLOOKUP(A1170,Produtos!$A:$E,5,FALSE),0),"ABAIXO DO MINIMO","OK"))</f>
        <v/>
      </c>
    </row>
    <row r="1171">
      <c r="B1171">
        <f>IFERROR(VLOOKUP(A1171,Produtos!A:B,2,FALSE),"")</f>
        <v/>
      </c>
      <c r="D1171" s="10">
        <f>IFERROR(INDEX(Lotes!$E:$E,MATCH(1,(Lotes!$A:$A=A1171)*(Lotes!$C:$C=C1171),0)),"")</f>
        <v/>
      </c>
      <c r="E1171" s="14">
        <f>IF(D1171="","",D1171-TODAY())</f>
        <v/>
      </c>
      <c r="F1171">
        <f>IF(D1171="","",IF(E1171&lt;0,"VENCIDO",IF(E1171&lt;=30,"VENCE EM &lt;= 30 DIAS",IF(E1171&lt;=60,"ATENCAO (31-60 DIAS)","OK"))))</f>
        <v/>
      </c>
      <c r="G1171" s="14">
        <f>SUMIFS(Lancamentos!$G:$G,Lancamentos!$C:$C,$A1171,Lancamentos!$E:$E,$C1171,Lancamentos!$B:$B,"ENTRADA")</f>
        <v/>
      </c>
      <c r="H1171" s="14">
        <f>SUMIFS(Lancamentos!$G:$G,Lancamentos!$C:$C,$A1171,Lancamentos!$E:$E,$C1171,Lancamentos!$B:$B,"SAIDA_USO")</f>
        <v/>
      </c>
      <c r="I1171" s="14">
        <f>SUMIFS(Lancamentos!$G:$G,Lancamentos!$C:$C,$A1171,Lancamentos!$E:$E,$C1171,Lancamentos!$B:$B,"SAIDA_DESCARTE")</f>
        <v/>
      </c>
      <c r="J1171" s="14">
        <f>G1171-H1171-I1171</f>
        <v/>
      </c>
      <c r="K1171">
        <f>IF(A1171="","",IF(J1171&lt;=IFERROR(VLOOKUP(A1171,Produtos!$A:$E,5,FALSE),0),"ABAIXO DO MINIMO","OK"))</f>
        <v/>
      </c>
    </row>
    <row r="1172">
      <c r="B1172">
        <f>IFERROR(VLOOKUP(A1172,Produtos!A:B,2,FALSE),"")</f>
        <v/>
      </c>
      <c r="D1172" s="10">
        <f>IFERROR(INDEX(Lotes!$E:$E,MATCH(1,(Lotes!$A:$A=A1172)*(Lotes!$C:$C=C1172),0)),"")</f>
        <v/>
      </c>
      <c r="E1172" s="14">
        <f>IF(D1172="","",D1172-TODAY())</f>
        <v/>
      </c>
      <c r="F1172">
        <f>IF(D1172="","",IF(E1172&lt;0,"VENCIDO",IF(E1172&lt;=30,"VENCE EM &lt;= 30 DIAS",IF(E1172&lt;=60,"ATENCAO (31-60 DIAS)","OK"))))</f>
        <v/>
      </c>
      <c r="G1172" s="14">
        <f>SUMIFS(Lancamentos!$G:$G,Lancamentos!$C:$C,$A1172,Lancamentos!$E:$E,$C1172,Lancamentos!$B:$B,"ENTRADA")</f>
        <v/>
      </c>
      <c r="H1172" s="14">
        <f>SUMIFS(Lancamentos!$G:$G,Lancamentos!$C:$C,$A1172,Lancamentos!$E:$E,$C1172,Lancamentos!$B:$B,"SAIDA_USO")</f>
        <v/>
      </c>
      <c r="I1172" s="14">
        <f>SUMIFS(Lancamentos!$G:$G,Lancamentos!$C:$C,$A1172,Lancamentos!$E:$E,$C1172,Lancamentos!$B:$B,"SAIDA_DESCARTE")</f>
        <v/>
      </c>
      <c r="J1172" s="14">
        <f>G1172-H1172-I1172</f>
        <v/>
      </c>
      <c r="K1172">
        <f>IF(A1172="","",IF(J1172&lt;=IFERROR(VLOOKUP(A1172,Produtos!$A:$E,5,FALSE),0),"ABAIXO DO MINIMO","OK"))</f>
        <v/>
      </c>
    </row>
    <row r="1173">
      <c r="B1173">
        <f>IFERROR(VLOOKUP(A1173,Produtos!A:B,2,FALSE),"")</f>
        <v/>
      </c>
      <c r="D1173" s="10">
        <f>IFERROR(INDEX(Lotes!$E:$E,MATCH(1,(Lotes!$A:$A=A1173)*(Lotes!$C:$C=C1173),0)),"")</f>
        <v/>
      </c>
      <c r="E1173" s="14">
        <f>IF(D1173="","",D1173-TODAY())</f>
        <v/>
      </c>
      <c r="F1173">
        <f>IF(D1173="","",IF(E1173&lt;0,"VENCIDO",IF(E1173&lt;=30,"VENCE EM &lt;= 30 DIAS",IF(E1173&lt;=60,"ATENCAO (31-60 DIAS)","OK"))))</f>
        <v/>
      </c>
      <c r="G1173" s="14">
        <f>SUMIFS(Lancamentos!$G:$G,Lancamentos!$C:$C,$A1173,Lancamentos!$E:$E,$C1173,Lancamentos!$B:$B,"ENTRADA")</f>
        <v/>
      </c>
      <c r="H1173" s="14">
        <f>SUMIFS(Lancamentos!$G:$G,Lancamentos!$C:$C,$A1173,Lancamentos!$E:$E,$C1173,Lancamentos!$B:$B,"SAIDA_USO")</f>
        <v/>
      </c>
      <c r="I1173" s="14">
        <f>SUMIFS(Lancamentos!$G:$G,Lancamentos!$C:$C,$A1173,Lancamentos!$E:$E,$C1173,Lancamentos!$B:$B,"SAIDA_DESCARTE")</f>
        <v/>
      </c>
      <c r="J1173" s="14">
        <f>G1173-H1173-I1173</f>
        <v/>
      </c>
      <c r="K1173">
        <f>IF(A1173="","",IF(J1173&lt;=IFERROR(VLOOKUP(A1173,Produtos!$A:$E,5,FALSE),0),"ABAIXO DO MINIMO","OK"))</f>
        <v/>
      </c>
    </row>
    <row r="1174">
      <c r="B1174">
        <f>IFERROR(VLOOKUP(A1174,Produtos!A:B,2,FALSE),"")</f>
        <v/>
      </c>
      <c r="D1174" s="10">
        <f>IFERROR(INDEX(Lotes!$E:$E,MATCH(1,(Lotes!$A:$A=A1174)*(Lotes!$C:$C=C1174),0)),"")</f>
        <v/>
      </c>
      <c r="E1174" s="14">
        <f>IF(D1174="","",D1174-TODAY())</f>
        <v/>
      </c>
      <c r="F1174">
        <f>IF(D1174="","",IF(E1174&lt;0,"VENCIDO",IF(E1174&lt;=30,"VENCE EM &lt;= 30 DIAS",IF(E1174&lt;=60,"ATENCAO (31-60 DIAS)","OK"))))</f>
        <v/>
      </c>
      <c r="G1174" s="14">
        <f>SUMIFS(Lancamentos!$G:$G,Lancamentos!$C:$C,$A1174,Lancamentos!$E:$E,$C1174,Lancamentos!$B:$B,"ENTRADA")</f>
        <v/>
      </c>
      <c r="H1174" s="14">
        <f>SUMIFS(Lancamentos!$G:$G,Lancamentos!$C:$C,$A1174,Lancamentos!$E:$E,$C1174,Lancamentos!$B:$B,"SAIDA_USO")</f>
        <v/>
      </c>
      <c r="I1174" s="14">
        <f>SUMIFS(Lancamentos!$G:$G,Lancamentos!$C:$C,$A1174,Lancamentos!$E:$E,$C1174,Lancamentos!$B:$B,"SAIDA_DESCARTE")</f>
        <v/>
      </c>
      <c r="J1174" s="14">
        <f>G1174-H1174-I1174</f>
        <v/>
      </c>
      <c r="K1174">
        <f>IF(A1174="","",IF(J1174&lt;=IFERROR(VLOOKUP(A1174,Produtos!$A:$E,5,FALSE),0),"ABAIXO DO MINIMO","OK"))</f>
        <v/>
      </c>
    </row>
    <row r="1175">
      <c r="B1175">
        <f>IFERROR(VLOOKUP(A1175,Produtos!A:B,2,FALSE),"")</f>
        <v/>
      </c>
      <c r="D1175" s="10">
        <f>IFERROR(INDEX(Lotes!$E:$E,MATCH(1,(Lotes!$A:$A=A1175)*(Lotes!$C:$C=C1175),0)),"")</f>
        <v/>
      </c>
      <c r="E1175" s="14">
        <f>IF(D1175="","",D1175-TODAY())</f>
        <v/>
      </c>
      <c r="F1175">
        <f>IF(D1175="","",IF(E1175&lt;0,"VENCIDO",IF(E1175&lt;=30,"VENCE EM &lt;= 30 DIAS",IF(E1175&lt;=60,"ATENCAO (31-60 DIAS)","OK"))))</f>
        <v/>
      </c>
      <c r="G1175" s="14">
        <f>SUMIFS(Lancamentos!$G:$G,Lancamentos!$C:$C,$A1175,Lancamentos!$E:$E,$C1175,Lancamentos!$B:$B,"ENTRADA")</f>
        <v/>
      </c>
      <c r="H1175" s="14">
        <f>SUMIFS(Lancamentos!$G:$G,Lancamentos!$C:$C,$A1175,Lancamentos!$E:$E,$C1175,Lancamentos!$B:$B,"SAIDA_USO")</f>
        <v/>
      </c>
      <c r="I1175" s="14">
        <f>SUMIFS(Lancamentos!$G:$G,Lancamentos!$C:$C,$A1175,Lancamentos!$E:$E,$C1175,Lancamentos!$B:$B,"SAIDA_DESCARTE")</f>
        <v/>
      </c>
      <c r="J1175" s="14">
        <f>G1175-H1175-I1175</f>
        <v/>
      </c>
      <c r="K1175">
        <f>IF(A1175="","",IF(J1175&lt;=IFERROR(VLOOKUP(A1175,Produtos!$A:$E,5,FALSE),0),"ABAIXO DO MINIMO","OK"))</f>
        <v/>
      </c>
    </row>
    <row r="1176">
      <c r="B1176">
        <f>IFERROR(VLOOKUP(A1176,Produtos!A:B,2,FALSE),"")</f>
        <v/>
      </c>
      <c r="D1176" s="10">
        <f>IFERROR(INDEX(Lotes!$E:$E,MATCH(1,(Lotes!$A:$A=A1176)*(Lotes!$C:$C=C1176),0)),"")</f>
        <v/>
      </c>
      <c r="E1176" s="14">
        <f>IF(D1176="","",D1176-TODAY())</f>
        <v/>
      </c>
      <c r="F1176">
        <f>IF(D1176="","",IF(E1176&lt;0,"VENCIDO",IF(E1176&lt;=30,"VENCE EM &lt;= 30 DIAS",IF(E1176&lt;=60,"ATENCAO (31-60 DIAS)","OK"))))</f>
        <v/>
      </c>
      <c r="G1176" s="14">
        <f>SUMIFS(Lancamentos!$G:$G,Lancamentos!$C:$C,$A1176,Lancamentos!$E:$E,$C1176,Lancamentos!$B:$B,"ENTRADA")</f>
        <v/>
      </c>
      <c r="H1176" s="14">
        <f>SUMIFS(Lancamentos!$G:$G,Lancamentos!$C:$C,$A1176,Lancamentos!$E:$E,$C1176,Lancamentos!$B:$B,"SAIDA_USO")</f>
        <v/>
      </c>
      <c r="I1176" s="14">
        <f>SUMIFS(Lancamentos!$G:$G,Lancamentos!$C:$C,$A1176,Lancamentos!$E:$E,$C1176,Lancamentos!$B:$B,"SAIDA_DESCARTE")</f>
        <v/>
      </c>
      <c r="J1176" s="14">
        <f>G1176-H1176-I1176</f>
        <v/>
      </c>
      <c r="K1176">
        <f>IF(A1176="","",IF(J1176&lt;=IFERROR(VLOOKUP(A1176,Produtos!$A:$E,5,FALSE),0),"ABAIXO DO MINIMO","OK"))</f>
        <v/>
      </c>
    </row>
    <row r="1177">
      <c r="B1177">
        <f>IFERROR(VLOOKUP(A1177,Produtos!A:B,2,FALSE),"")</f>
        <v/>
      </c>
      <c r="D1177" s="10">
        <f>IFERROR(INDEX(Lotes!$E:$E,MATCH(1,(Lotes!$A:$A=A1177)*(Lotes!$C:$C=C1177),0)),"")</f>
        <v/>
      </c>
      <c r="E1177" s="14">
        <f>IF(D1177="","",D1177-TODAY())</f>
        <v/>
      </c>
      <c r="F1177">
        <f>IF(D1177="","",IF(E1177&lt;0,"VENCIDO",IF(E1177&lt;=30,"VENCE EM &lt;= 30 DIAS",IF(E1177&lt;=60,"ATENCAO (31-60 DIAS)","OK"))))</f>
        <v/>
      </c>
      <c r="G1177" s="14">
        <f>SUMIFS(Lancamentos!$G:$G,Lancamentos!$C:$C,$A1177,Lancamentos!$E:$E,$C1177,Lancamentos!$B:$B,"ENTRADA")</f>
        <v/>
      </c>
      <c r="H1177" s="14">
        <f>SUMIFS(Lancamentos!$G:$G,Lancamentos!$C:$C,$A1177,Lancamentos!$E:$E,$C1177,Lancamentos!$B:$B,"SAIDA_USO")</f>
        <v/>
      </c>
      <c r="I1177" s="14">
        <f>SUMIFS(Lancamentos!$G:$G,Lancamentos!$C:$C,$A1177,Lancamentos!$E:$E,$C1177,Lancamentos!$B:$B,"SAIDA_DESCARTE")</f>
        <v/>
      </c>
      <c r="J1177" s="14">
        <f>G1177-H1177-I1177</f>
        <v/>
      </c>
      <c r="K1177">
        <f>IF(A1177="","",IF(J1177&lt;=IFERROR(VLOOKUP(A1177,Produtos!$A:$E,5,FALSE),0),"ABAIXO DO MINIMO","OK"))</f>
        <v/>
      </c>
    </row>
    <row r="1178">
      <c r="B1178">
        <f>IFERROR(VLOOKUP(A1178,Produtos!A:B,2,FALSE),"")</f>
        <v/>
      </c>
      <c r="D1178" s="10">
        <f>IFERROR(INDEX(Lotes!$E:$E,MATCH(1,(Lotes!$A:$A=A1178)*(Lotes!$C:$C=C1178),0)),"")</f>
        <v/>
      </c>
      <c r="E1178" s="14">
        <f>IF(D1178="","",D1178-TODAY())</f>
        <v/>
      </c>
      <c r="F1178">
        <f>IF(D1178="","",IF(E1178&lt;0,"VENCIDO",IF(E1178&lt;=30,"VENCE EM &lt;= 30 DIAS",IF(E1178&lt;=60,"ATENCAO (31-60 DIAS)","OK"))))</f>
        <v/>
      </c>
      <c r="G1178" s="14">
        <f>SUMIFS(Lancamentos!$G:$G,Lancamentos!$C:$C,$A1178,Lancamentos!$E:$E,$C1178,Lancamentos!$B:$B,"ENTRADA")</f>
        <v/>
      </c>
      <c r="H1178" s="14">
        <f>SUMIFS(Lancamentos!$G:$G,Lancamentos!$C:$C,$A1178,Lancamentos!$E:$E,$C1178,Lancamentos!$B:$B,"SAIDA_USO")</f>
        <v/>
      </c>
      <c r="I1178" s="14">
        <f>SUMIFS(Lancamentos!$G:$G,Lancamentos!$C:$C,$A1178,Lancamentos!$E:$E,$C1178,Lancamentos!$B:$B,"SAIDA_DESCARTE")</f>
        <v/>
      </c>
      <c r="J1178" s="14">
        <f>G1178-H1178-I1178</f>
        <v/>
      </c>
      <c r="K1178">
        <f>IF(A1178="","",IF(J1178&lt;=IFERROR(VLOOKUP(A1178,Produtos!$A:$E,5,FALSE),0),"ABAIXO DO MINIMO","OK"))</f>
        <v/>
      </c>
    </row>
    <row r="1179">
      <c r="B1179">
        <f>IFERROR(VLOOKUP(A1179,Produtos!A:B,2,FALSE),"")</f>
        <v/>
      </c>
      <c r="D1179" s="10">
        <f>IFERROR(INDEX(Lotes!$E:$E,MATCH(1,(Lotes!$A:$A=A1179)*(Lotes!$C:$C=C1179),0)),"")</f>
        <v/>
      </c>
      <c r="E1179" s="14">
        <f>IF(D1179="","",D1179-TODAY())</f>
        <v/>
      </c>
      <c r="F1179">
        <f>IF(D1179="","",IF(E1179&lt;0,"VENCIDO",IF(E1179&lt;=30,"VENCE EM &lt;= 30 DIAS",IF(E1179&lt;=60,"ATENCAO (31-60 DIAS)","OK"))))</f>
        <v/>
      </c>
      <c r="G1179" s="14">
        <f>SUMIFS(Lancamentos!$G:$G,Lancamentos!$C:$C,$A1179,Lancamentos!$E:$E,$C1179,Lancamentos!$B:$B,"ENTRADA")</f>
        <v/>
      </c>
      <c r="H1179" s="14">
        <f>SUMIFS(Lancamentos!$G:$G,Lancamentos!$C:$C,$A1179,Lancamentos!$E:$E,$C1179,Lancamentos!$B:$B,"SAIDA_USO")</f>
        <v/>
      </c>
      <c r="I1179" s="14">
        <f>SUMIFS(Lancamentos!$G:$G,Lancamentos!$C:$C,$A1179,Lancamentos!$E:$E,$C1179,Lancamentos!$B:$B,"SAIDA_DESCARTE")</f>
        <v/>
      </c>
      <c r="J1179" s="14">
        <f>G1179-H1179-I1179</f>
        <v/>
      </c>
      <c r="K1179">
        <f>IF(A1179="","",IF(J1179&lt;=IFERROR(VLOOKUP(A1179,Produtos!$A:$E,5,FALSE),0),"ABAIXO DO MINIMO","OK"))</f>
        <v/>
      </c>
    </row>
    <row r="1180">
      <c r="B1180">
        <f>IFERROR(VLOOKUP(A1180,Produtos!A:B,2,FALSE),"")</f>
        <v/>
      </c>
      <c r="D1180" s="10">
        <f>IFERROR(INDEX(Lotes!$E:$E,MATCH(1,(Lotes!$A:$A=A1180)*(Lotes!$C:$C=C1180),0)),"")</f>
        <v/>
      </c>
      <c r="E1180" s="14">
        <f>IF(D1180="","",D1180-TODAY())</f>
        <v/>
      </c>
      <c r="F1180">
        <f>IF(D1180="","",IF(E1180&lt;0,"VENCIDO",IF(E1180&lt;=30,"VENCE EM &lt;= 30 DIAS",IF(E1180&lt;=60,"ATENCAO (31-60 DIAS)","OK"))))</f>
        <v/>
      </c>
      <c r="G1180" s="14">
        <f>SUMIFS(Lancamentos!$G:$G,Lancamentos!$C:$C,$A1180,Lancamentos!$E:$E,$C1180,Lancamentos!$B:$B,"ENTRADA")</f>
        <v/>
      </c>
      <c r="H1180" s="14">
        <f>SUMIFS(Lancamentos!$G:$G,Lancamentos!$C:$C,$A1180,Lancamentos!$E:$E,$C1180,Lancamentos!$B:$B,"SAIDA_USO")</f>
        <v/>
      </c>
      <c r="I1180" s="14">
        <f>SUMIFS(Lancamentos!$G:$G,Lancamentos!$C:$C,$A1180,Lancamentos!$E:$E,$C1180,Lancamentos!$B:$B,"SAIDA_DESCARTE")</f>
        <v/>
      </c>
      <c r="J1180" s="14">
        <f>G1180-H1180-I1180</f>
        <v/>
      </c>
      <c r="K1180">
        <f>IF(A1180="","",IF(J1180&lt;=IFERROR(VLOOKUP(A1180,Produtos!$A:$E,5,FALSE),0),"ABAIXO DO MINIMO","OK"))</f>
        <v/>
      </c>
    </row>
    <row r="1181">
      <c r="B1181">
        <f>IFERROR(VLOOKUP(A1181,Produtos!A:B,2,FALSE),"")</f>
        <v/>
      </c>
      <c r="D1181" s="10">
        <f>IFERROR(INDEX(Lotes!$E:$E,MATCH(1,(Lotes!$A:$A=A1181)*(Lotes!$C:$C=C1181),0)),"")</f>
        <v/>
      </c>
      <c r="E1181" s="14">
        <f>IF(D1181="","",D1181-TODAY())</f>
        <v/>
      </c>
      <c r="F1181">
        <f>IF(D1181="","",IF(E1181&lt;0,"VENCIDO",IF(E1181&lt;=30,"VENCE EM &lt;= 30 DIAS",IF(E1181&lt;=60,"ATENCAO (31-60 DIAS)","OK"))))</f>
        <v/>
      </c>
      <c r="G1181" s="14">
        <f>SUMIFS(Lancamentos!$G:$G,Lancamentos!$C:$C,$A1181,Lancamentos!$E:$E,$C1181,Lancamentos!$B:$B,"ENTRADA")</f>
        <v/>
      </c>
      <c r="H1181" s="14">
        <f>SUMIFS(Lancamentos!$G:$G,Lancamentos!$C:$C,$A1181,Lancamentos!$E:$E,$C1181,Lancamentos!$B:$B,"SAIDA_USO")</f>
        <v/>
      </c>
      <c r="I1181" s="14">
        <f>SUMIFS(Lancamentos!$G:$G,Lancamentos!$C:$C,$A1181,Lancamentos!$E:$E,$C1181,Lancamentos!$B:$B,"SAIDA_DESCARTE")</f>
        <v/>
      </c>
      <c r="J1181" s="14">
        <f>G1181-H1181-I1181</f>
        <v/>
      </c>
      <c r="K1181">
        <f>IF(A1181="","",IF(J1181&lt;=IFERROR(VLOOKUP(A1181,Produtos!$A:$E,5,FALSE),0),"ABAIXO DO MINIMO","OK"))</f>
        <v/>
      </c>
    </row>
    <row r="1182">
      <c r="B1182">
        <f>IFERROR(VLOOKUP(A1182,Produtos!A:B,2,FALSE),"")</f>
        <v/>
      </c>
      <c r="D1182" s="10">
        <f>IFERROR(INDEX(Lotes!$E:$E,MATCH(1,(Lotes!$A:$A=A1182)*(Lotes!$C:$C=C1182),0)),"")</f>
        <v/>
      </c>
      <c r="E1182" s="14">
        <f>IF(D1182="","",D1182-TODAY())</f>
        <v/>
      </c>
      <c r="F1182">
        <f>IF(D1182="","",IF(E1182&lt;0,"VENCIDO",IF(E1182&lt;=30,"VENCE EM &lt;= 30 DIAS",IF(E1182&lt;=60,"ATENCAO (31-60 DIAS)","OK"))))</f>
        <v/>
      </c>
      <c r="G1182" s="14">
        <f>SUMIFS(Lancamentos!$G:$G,Lancamentos!$C:$C,$A1182,Lancamentos!$E:$E,$C1182,Lancamentos!$B:$B,"ENTRADA")</f>
        <v/>
      </c>
      <c r="H1182" s="14">
        <f>SUMIFS(Lancamentos!$G:$G,Lancamentos!$C:$C,$A1182,Lancamentos!$E:$E,$C1182,Lancamentos!$B:$B,"SAIDA_USO")</f>
        <v/>
      </c>
      <c r="I1182" s="14">
        <f>SUMIFS(Lancamentos!$G:$G,Lancamentos!$C:$C,$A1182,Lancamentos!$E:$E,$C1182,Lancamentos!$B:$B,"SAIDA_DESCARTE")</f>
        <v/>
      </c>
      <c r="J1182" s="14">
        <f>G1182-H1182-I1182</f>
        <v/>
      </c>
      <c r="K1182">
        <f>IF(A1182="","",IF(J1182&lt;=IFERROR(VLOOKUP(A1182,Produtos!$A:$E,5,FALSE),0),"ABAIXO DO MINIMO","OK"))</f>
        <v/>
      </c>
    </row>
    <row r="1183">
      <c r="B1183">
        <f>IFERROR(VLOOKUP(A1183,Produtos!A:B,2,FALSE),"")</f>
        <v/>
      </c>
      <c r="D1183" s="10">
        <f>IFERROR(INDEX(Lotes!$E:$E,MATCH(1,(Lotes!$A:$A=A1183)*(Lotes!$C:$C=C1183),0)),"")</f>
        <v/>
      </c>
      <c r="E1183" s="14">
        <f>IF(D1183="","",D1183-TODAY())</f>
        <v/>
      </c>
      <c r="F1183">
        <f>IF(D1183="","",IF(E1183&lt;0,"VENCIDO",IF(E1183&lt;=30,"VENCE EM &lt;= 30 DIAS",IF(E1183&lt;=60,"ATENCAO (31-60 DIAS)","OK"))))</f>
        <v/>
      </c>
      <c r="G1183" s="14">
        <f>SUMIFS(Lancamentos!$G:$G,Lancamentos!$C:$C,$A1183,Lancamentos!$E:$E,$C1183,Lancamentos!$B:$B,"ENTRADA")</f>
        <v/>
      </c>
      <c r="H1183" s="14">
        <f>SUMIFS(Lancamentos!$G:$G,Lancamentos!$C:$C,$A1183,Lancamentos!$E:$E,$C1183,Lancamentos!$B:$B,"SAIDA_USO")</f>
        <v/>
      </c>
      <c r="I1183" s="14">
        <f>SUMIFS(Lancamentos!$G:$G,Lancamentos!$C:$C,$A1183,Lancamentos!$E:$E,$C1183,Lancamentos!$B:$B,"SAIDA_DESCARTE")</f>
        <v/>
      </c>
      <c r="J1183" s="14">
        <f>G1183-H1183-I1183</f>
        <v/>
      </c>
      <c r="K1183">
        <f>IF(A1183="","",IF(J1183&lt;=IFERROR(VLOOKUP(A1183,Produtos!$A:$E,5,FALSE),0),"ABAIXO DO MINIMO","OK"))</f>
        <v/>
      </c>
    </row>
    <row r="1184">
      <c r="B1184">
        <f>IFERROR(VLOOKUP(A1184,Produtos!A:B,2,FALSE),"")</f>
        <v/>
      </c>
      <c r="D1184" s="10">
        <f>IFERROR(INDEX(Lotes!$E:$E,MATCH(1,(Lotes!$A:$A=A1184)*(Lotes!$C:$C=C1184),0)),"")</f>
        <v/>
      </c>
      <c r="E1184" s="14">
        <f>IF(D1184="","",D1184-TODAY())</f>
        <v/>
      </c>
      <c r="F1184">
        <f>IF(D1184="","",IF(E1184&lt;0,"VENCIDO",IF(E1184&lt;=30,"VENCE EM &lt;= 30 DIAS",IF(E1184&lt;=60,"ATENCAO (31-60 DIAS)","OK"))))</f>
        <v/>
      </c>
      <c r="G1184" s="14">
        <f>SUMIFS(Lancamentos!$G:$G,Lancamentos!$C:$C,$A1184,Lancamentos!$E:$E,$C1184,Lancamentos!$B:$B,"ENTRADA")</f>
        <v/>
      </c>
      <c r="H1184" s="14">
        <f>SUMIFS(Lancamentos!$G:$G,Lancamentos!$C:$C,$A1184,Lancamentos!$E:$E,$C1184,Lancamentos!$B:$B,"SAIDA_USO")</f>
        <v/>
      </c>
      <c r="I1184" s="14">
        <f>SUMIFS(Lancamentos!$G:$G,Lancamentos!$C:$C,$A1184,Lancamentos!$E:$E,$C1184,Lancamentos!$B:$B,"SAIDA_DESCARTE")</f>
        <v/>
      </c>
      <c r="J1184" s="14">
        <f>G1184-H1184-I1184</f>
        <v/>
      </c>
      <c r="K1184">
        <f>IF(A1184="","",IF(J1184&lt;=IFERROR(VLOOKUP(A1184,Produtos!$A:$E,5,FALSE),0),"ABAIXO DO MINIMO","OK"))</f>
        <v/>
      </c>
    </row>
    <row r="1185">
      <c r="B1185">
        <f>IFERROR(VLOOKUP(A1185,Produtos!A:B,2,FALSE),"")</f>
        <v/>
      </c>
      <c r="D1185" s="10">
        <f>IFERROR(INDEX(Lotes!$E:$E,MATCH(1,(Lotes!$A:$A=A1185)*(Lotes!$C:$C=C1185),0)),"")</f>
        <v/>
      </c>
      <c r="E1185" s="14">
        <f>IF(D1185="","",D1185-TODAY())</f>
        <v/>
      </c>
      <c r="F1185">
        <f>IF(D1185="","",IF(E1185&lt;0,"VENCIDO",IF(E1185&lt;=30,"VENCE EM &lt;= 30 DIAS",IF(E1185&lt;=60,"ATENCAO (31-60 DIAS)","OK"))))</f>
        <v/>
      </c>
      <c r="G1185" s="14">
        <f>SUMIFS(Lancamentos!$G:$G,Lancamentos!$C:$C,$A1185,Lancamentos!$E:$E,$C1185,Lancamentos!$B:$B,"ENTRADA")</f>
        <v/>
      </c>
      <c r="H1185" s="14">
        <f>SUMIFS(Lancamentos!$G:$G,Lancamentos!$C:$C,$A1185,Lancamentos!$E:$E,$C1185,Lancamentos!$B:$B,"SAIDA_USO")</f>
        <v/>
      </c>
      <c r="I1185" s="14">
        <f>SUMIFS(Lancamentos!$G:$G,Lancamentos!$C:$C,$A1185,Lancamentos!$E:$E,$C1185,Lancamentos!$B:$B,"SAIDA_DESCARTE")</f>
        <v/>
      </c>
      <c r="J1185" s="14">
        <f>G1185-H1185-I1185</f>
        <v/>
      </c>
      <c r="K1185">
        <f>IF(A1185="","",IF(J1185&lt;=IFERROR(VLOOKUP(A1185,Produtos!$A:$E,5,FALSE),0),"ABAIXO DO MINIMO","OK"))</f>
        <v/>
      </c>
    </row>
    <row r="1186">
      <c r="B1186">
        <f>IFERROR(VLOOKUP(A1186,Produtos!A:B,2,FALSE),"")</f>
        <v/>
      </c>
      <c r="D1186" s="10">
        <f>IFERROR(INDEX(Lotes!$E:$E,MATCH(1,(Lotes!$A:$A=A1186)*(Lotes!$C:$C=C1186),0)),"")</f>
        <v/>
      </c>
      <c r="E1186" s="14">
        <f>IF(D1186="","",D1186-TODAY())</f>
        <v/>
      </c>
      <c r="F1186">
        <f>IF(D1186="","",IF(E1186&lt;0,"VENCIDO",IF(E1186&lt;=30,"VENCE EM &lt;= 30 DIAS",IF(E1186&lt;=60,"ATENCAO (31-60 DIAS)","OK"))))</f>
        <v/>
      </c>
      <c r="G1186" s="14">
        <f>SUMIFS(Lancamentos!$G:$G,Lancamentos!$C:$C,$A1186,Lancamentos!$E:$E,$C1186,Lancamentos!$B:$B,"ENTRADA")</f>
        <v/>
      </c>
      <c r="H1186" s="14">
        <f>SUMIFS(Lancamentos!$G:$G,Lancamentos!$C:$C,$A1186,Lancamentos!$E:$E,$C1186,Lancamentos!$B:$B,"SAIDA_USO")</f>
        <v/>
      </c>
      <c r="I1186" s="14">
        <f>SUMIFS(Lancamentos!$G:$G,Lancamentos!$C:$C,$A1186,Lancamentos!$E:$E,$C1186,Lancamentos!$B:$B,"SAIDA_DESCARTE")</f>
        <v/>
      </c>
      <c r="J1186" s="14">
        <f>G1186-H1186-I1186</f>
        <v/>
      </c>
      <c r="K1186">
        <f>IF(A1186="","",IF(J1186&lt;=IFERROR(VLOOKUP(A1186,Produtos!$A:$E,5,FALSE),0),"ABAIXO DO MINIMO","OK"))</f>
        <v/>
      </c>
    </row>
    <row r="1187">
      <c r="B1187">
        <f>IFERROR(VLOOKUP(A1187,Produtos!A:B,2,FALSE),"")</f>
        <v/>
      </c>
      <c r="D1187" s="10">
        <f>IFERROR(INDEX(Lotes!$E:$E,MATCH(1,(Lotes!$A:$A=A1187)*(Lotes!$C:$C=C1187),0)),"")</f>
        <v/>
      </c>
      <c r="E1187" s="14">
        <f>IF(D1187="","",D1187-TODAY())</f>
        <v/>
      </c>
      <c r="F1187">
        <f>IF(D1187="","",IF(E1187&lt;0,"VENCIDO",IF(E1187&lt;=30,"VENCE EM &lt;= 30 DIAS",IF(E1187&lt;=60,"ATENCAO (31-60 DIAS)","OK"))))</f>
        <v/>
      </c>
      <c r="G1187" s="14">
        <f>SUMIFS(Lancamentos!$G:$G,Lancamentos!$C:$C,$A1187,Lancamentos!$E:$E,$C1187,Lancamentos!$B:$B,"ENTRADA")</f>
        <v/>
      </c>
      <c r="H1187" s="14">
        <f>SUMIFS(Lancamentos!$G:$G,Lancamentos!$C:$C,$A1187,Lancamentos!$E:$E,$C1187,Lancamentos!$B:$B,"SAIDA_USO")</f>
        <v/>
      </c>
      <c r="I1187" s="14">
        <f>SUMIFS(Lancamentos!$G:$G,Lancamentos!$C:$C,$A1187,Lancamentos!$E:$E,$C1187,Lancamentos!$B:$B,"SAIDA_DESCARTE")</f>
        <v/>
      </c>
      <c r="J1187" s="14">
        <f>G1187-H1187-I1187</f>
        <v/>
      </c>
      <c r="K1187">
        <f>IF(A1187="","",IF(J1187&lt;=IFERROR(VLOOKUP(A1187,Produtos!$A:$E,5,FALSE),0),"ABAIXO DO MINIMO","OK"))</f>
        <v/>
      </c>
    </row>
    <row r="1188">
      <c r="B1188">
        <f>IFERROR(VLOOKUP(A1188,Produtos!A:B,2,FALSE),"")</f>
        <v/>
      </c>
      <c r="D1188" s="10">
        <f>IFERROR(INDEX(Lotes!$E:$E,MATCH(1,(Lotes!$A:$A=A1188)*(Lotes!$C:$C=C1188),0)),"")</f>
        <v/>
      </c>
      <c r="E1188" s="14">
        <f>IF(D1188="","",D1188-TODAY())</f>
        <v/>
      </c>
      <c r="F1188">
        <f>IF(D1188="","",IF(E1188&lt;0,"VENCIDO",IF(E1188&lt;=30,"VENCE EM &lt;= 30 DIAS",IF(E1188&lt;=60,"ATENCAO (31-60 DIAS)","OK"))))</f>
        <v/>
      </c>
      <c r="G1188" s="14">
        <f>SUMIFS(Lancamentos!$G:$G,Lancamentos!$C:$C,$A1188,Lancamentos!$E:$E,$C1188,Lancamentos!$B:$B,"ENTRADA")</f>
        <v/>
      </c>
      <c r="H1188" s="14">
        <f>SUMIFS(Lancamentos!$G:$G,Lancamentos!$C:$C,$A1188,Lancamentos!$E:$E,$C1188,Lancamentos!$B:$B,"SAIDA_USO")</f>
        <v/>
      </c>
      <c r="I1188" s="14">
        <f>SUMIFS(Lancamentos!$G:$G,Lancamentos!$C:$C,$A1188,Lancamentos!$E:$E,$C1188,Lancamentos!$B:$B,"SAIDA_DESCARTE")</f>
        <v/>
      </c>
      <c r="J1188" s="14">
        <f>G1188-H1188-I1188</f>
        <v/>
      </c>
      <c r="K1188">
        <f>IF(A1188="","",IF(J1188&lt;=IFERROR(VLOOKUP(A1188,Produtos!$A:$E,5,FALSE),0),"ABAIXO DO MINIMO","OK"))</f>
        <v/>
      </c>
    </row>
    <row r="1189">
      <c r="B1189">
        <f>IFERROR(VLOOKUP(A1189,Produtos!A:B,2,FALSE),"")</f>
        <v/>
      </c>
      <c r="D1189" s="10">
        <f>IFERROR(INDEX(Lotes!$E:$E,MATCH(1,(Lotes!$A:$A=A1189)*(Lotes!$C:$C=C1189),0)),"")</f>
        <v/>
      </c>
      <c r="E1189" s="14">
        <f>IF(D1189="","",D1189-TODAY())</f>
        <v/>
      </c>
      <c r="F1189">
        <f>IF(D1189="","",IF(E1189&lt;0,"VENCIDO",IF(E1189&lt;=30,"VENCE EM &lt;= 30 DIAS",IF(E1189&lt;=60,"ATENCAO (31-60 DIAS)","OK"))))</f>
        <v/>
      </c>
      <c r="G1189" s="14">
        <f>SUMIFS(Lancamentos!$G:$G,Lancamentos!$C:$C,$A1189,Lancamentos!$E:$E,$C1189,Lancamentos!$B:$B,"ENTRADA")</f>
        <v/>
      </c>
      <c r="H1189" s="14">
        <f>SUMIFS(Lancamentos!$G:$G,Lancamentos!$C:$C,$A1189,Lancamentos!$E:$E,$C1189,Lancamentos!$B:$B,"SAIDA_USO")</f>
        <v/>
      </c>
      <c r="I1189" s="14">
        <f>SUMIFS(Lancamentos!$G:$G,Lancamentos!$C:$C,$A1189,Lancamentos!$E:$E,$C1189,Lancamentos!$B:$B,"SAIDA_DESCARTE")</f>
        <v/>
      </c>
      <c r="J1189" s="14">
        <f>G1189-H1189-I1189</f>
        <v/>
      </c>
      <c r="K1189">
        <f>IF(A1189="","",IF(J1189&lt;=IFERROR(VLOOKUP(A1189,Produtos!$A:$E,5,FALSE),0),"ABAIXO DO MINIMO","OK"))</f>
        <v/>
      </c>
    </row>
    <row r="1190">
      <c r="B1190">
        <f>IFERROR(VLOOKUP(A1190,Produtos!A:B,2,FALSE),"")</f>
        <v/>
      </c>
      <c r="D1190" s="10">
        <f>IFERROR(INDEX(Lotes!$E:$E,MATCH(1,(Lotes!$A:$A=A1190)*(Lotes!$C:$C=C1190),0)),"")</f>
        <v/>
      </c>
      <c r="E1190" s="14">
        <f>IF(D1190="","",D1190-TODAY())</f>
        <v/>
      </c>
      <c r="F1190">
        <f>IF(D1190="","",IF(E1190&lt;0,"VENCIDO",IF(E1190&lt;=30,"VENCE EM &lt;= 30 DIAS",IF(E1190&lt;=60,"ATENCAO (31-60 DIAS)","OK"))))</f>
        <v/>
      </c>
      <c r="G1190" s="14">
        <f>SUMIFS(Lancamentos!$G:$G,Lancamentos!$C:$C,$A1190,Lancamentos!$E:$E,$C1190,Lancamentos!$B:$B,"ENTRADA")</f>
        <v/>
      </c>
      <c r="H1190" s="14">
        <f>SUMIFS(Lancamentos!$G:$G,Lancamentos!$C:$C,$A1190,Lancamentos!$E:$E,$C1190,Lancamentos!$B:$B,"SAIDA_USO")</f>
        <v/>
      </c>
      <c r="I1190" s="14">
        <f>SUMIFS(Lancamentos!$G:$G,Lancamentos!$C:$C,$A1190,Lancamentos!$E:$E,$C1190,Lancamentos!$B:$B,"SAIDA_DESCARTE")</f>
        <v/>
      </c>
      <c r="J1190" s="14">
        <f>G1190-H1190-I1190</f>
        <v/>
      </c>
      <c r="K1190">
        <f>IF(A1190="","",IF(J1190&lt;=IFERROR(VLOOKUP(A1190,Produtos!$A:$E,5,FALSE),0),"ABAIXO DO MINIMO","OK"))</f>
        <v/>
      </c>
    </row>
    <row r="1191">
      <c r="B1191">
        <f>IFERROR(VLOOKUP(A1191,Produtos!A:B,2,FALSE),"")</f>
        <v/>
      </c>
      <c r="D1191" s="10">
        <f>IFERROR(INDEX(Lotes!$E:$E,MATCH(1,(Lotes!$A:$A=A1191)*(Lotes!$C:$C=C1191),0)),"")</f>
        <v/>
      </c>
      <c r="E1191" s="14">
        <f>IF(D1191="","",D1191-TODAY())</f>
        <v/>
      </c>
      <c r="F1191">
        <f>IF(D1191="","",IF(E1191&lt;0,"VENCIDO",IF(E1191&lt;=30,"VENCE EM &lt;= 30 DIAS",IF(E1191&lt;=60,"ATENCAO (31-60 DIAS)","OK"))))</f>
        <v/>
      </c>
      <c r="G1191" s="14">
        <f>SUMIFS(Lancamentos!$G:$G,Lancamentos!$C:$C,$A1191,Lancamentos!$E:$E,$C1191,Lancamentos!$B:$B,"ENTRADA")</f>
        <v/>
      </c>
      <c r="H1191" s="14">
        <f>SUMIFS(Lancamentos!$G:$G,Lancamentos!$C:$C,$A1191,Lancamentos!$E:$E,$C1191,Lancamentos!$B:$B,"SAIDA_USO")</f>
        <v/>
      </c>
      <c r="I1191" s="14">
        <f>SUMIFS(Lancamentos!$G:$G,Lancamentos!$C:$C,$A1191,Lancamentos!$E:$E,$C1191,Lancamentos!$B:$B,"SAIDA_DESCARTE")</f>
        <v/>
      </c>
      <c r="J1191" s="14">
        <f>G1191-H1191-I1191</f>
        <v/>
      </c>
      <c r="K1191">
        <f>IF(A1191="","",IF(J1191&lt;=IFERROR(VLOOKUP(A1191,Produtos!$A:$E,5,FALSE),0),"ABAIXO DO MINIMO","OK"))</f>
        <v/>
      </c>
    </row>
    <row r="1192">
      <c r="B1192">
        <f>IFERROR(VLOOKUP(A1192,Produtos!A:B,2,FALSE),"")</f>
        <v/>
      </c>
      <c r="D1192" s="10">
        <f>IFERROR(INDEX(Lotes!$E:$E,MATCH(1,(Lotes!$A:$A=A1192)*(Lotes!$C:$C=C1192),0)),"")</f>
        <v/>
      </c>
      <c r="E1192" s="14">
        <f>IF(D1192="","",D1192-TODAY())</f>
        <v/>
      </c>
      <c r="F1192">
        <f>IF(D1192="","",IF(E1192&lt;0,"VENCIDO",IF(E1192&lt;=30,"VENCE EM &lt;= 30 DIAS",IF(E1192&lt;=60,"ATENCAO (31-60 DIAS)","OK"))))</f>
        <v/>
      </c>
      <c r="G1192" s="14">
        <f>SUMIFS(Lancamentos!$G:$G,Lancamentos!$C:$C,$A1192,Lancamentos!$E:$E,$C1192,Lancamentos!$B:$B,"ENTRADA")</f>
        <v/>
      </c>
      <c r="H1192" s="14">
        <f>SUMIFS(Lancamentos!$G:$G,Lancamentos!$C:$C,$A1192,Lancamentos!$E:$E,$C1192,Lancamentos!$B:$B,"SAIDA_USO")</f>
        <v/>
      </c>
      <c r="I1192" s="14">
        <f>SUMIFS(Lancamentos!$G:$G,Lancamentos!$C:$C,$A1192,Lancamentos!$E:$E,$C1192,Lancamentos!$B:$B,"SAIDA_DESCARTE")</f>
        <v/>
      </c>
      <c r="J1192" s="14">
        <f>G1192-H1192-I1192</f>
        <v/>
      </c>
      <c r="K1192">
        <f>IF(A1192="","",IF(J1192&lt;=IFERROR(VLOOKUP(A1192,Produtos!$A:$E,5,FALSE),0),"ABAIXO DO MINIMO","OK"))</f>
        <v/>
      </c>
    </row>
    <row r="1193">
      <c r="B1193">
        <f>IFERROR(VLOOKUP(A1193,Produtos!A:B,2,FALSE),"")</f>
        <v/>
      </c>
      <c r="D1193" s="10">
        <f>IFERROR(INDEX(Lotes!$E:$E,MATCH(1,(Lotes!$A:$A=A1193)*(Lotes!$C:$C=C1193),0)),"")</f>
        <v/>
      </c>
      <c r="E1193" s="14">
        <f>IF(D1193="","",D1193-TODAY())</f>
        <v/>
      </c>
      <c r="F1193">
        <f>IF(D1193="","",IF(E1193&lt;0,"VENCIDO",IF(E1193&lt;=30,"VENCE EM &lt;= 30 DIAS",IF(E1193&lt;=60,"ATENCAO (31-60 DIAS)","OK"))))</f>
        <v/>
      </c>
      <c r="G1193" s="14">
        <f>SUMIFS(Lancamentos!$G:$G,Lancamentos!$C:$C,$A1193,Lancamentos!$E:$E,$C1193,Lancamentos!$B:$B,"ENTRADA")</f>
        <v/>
      </c>
      <c r="H1193" s="14">
        <f>SUMIFS(Lancamentos!$G:$G,Lancamentos!$C:$C,$A1193,Lancamentos!$E:$E,$C1193,Lancamentos!$B:$B,"SAIDA_USO")</f>
        <v/>
      </c>
      <c r="I1193" s="14">
        <f>SUMIFS(Lancamentos!$G:$G,Lancamentos!$C:$C,$A1193,Lancamentos!$E:$E,$C1193,Lancamentos!$B:$B,"SAIDA_DESCARTE")</f>
        <v/>
      </c>
      <c r="J1193" s="14">
        <f>G1193-H1193-I1193</f>
        <v/>
      </c>
      <c r="K1193">
        <f>IF(A1193="","",IF(J1193&lt;=IFERROR(VLOOKUP(A1193,Produtos!$A:$E,5,FALSE),0),"ABAIXO DO MINIMO","OK"))</f>
        <v/>
      </c>
    </row>
    <row r="1194">
      <c r="B1194">
        <f>IFERROR(VLOOKUP(A1194,Produtos!A:B,2,FALSE),"")</f>
        <v/>
      </c>
      <c r="D1194" s="10">
        <f>IFERROR(INDEX(Lotes!$E:$E,MATCH(1,(Lotes!$A:$A=A1194)*(Lotes!$C:$C=C1194),0)),"")</f>
        <v/>
      </c>
      <c r="E1194" s="14">
        <f>IF(D1194="","",D1194-TODAY())</f>
        <v/>
      </c>
      <c r="F1194">
        <f>IF(D1194="","",IF(E1194&lt;0,"VENCIDO",IF(E1194&lt;=30,"VENCE EM &lt;= 30 DIAS",IF(E1194&lt;=60,"ATENCAO (31-60 DIAS)","OK"))))</f>
        <v/>
      </c>
      <c r="G1194" s="14">
        <f>SUMIFS(Lancamentos!$G:$G,Lancamentos!$C:$C,$A1194,Lancamentos!$E:$E,$C1194,Lancamentos!$B:$B,"ENTRADA")</f>
        <v/>
      </c>
      <c r="H1194" s="14">
        <f>SUMIFS(Lancamentos!$G:$G,Lancamentos!$C:$C,$A1194,Lancamentos!$E:$E,$C1194,Lancamentos!$B:$B,"SAIDA_USO")</f>
        <v/>
      </c>
      <c r="I1194" s="14">
        <f>SUMIFS(Lancamentos!$G:$G,Lancamentos!$C:$C,$A1194,Lancamentos!$E:$E,$C1194,Lancamentos!$B:$B,"SAIDA_DESCARTE")</f>
        <v/>
      </c>
      <c r="J1194" s="14">
        <f>G1194-H1194-I1194</f>
        <v/>
      </c>
      <c r="K1194">
        <f>IF(A1194="","",IF(J1194&lt;=IFERROR(VLOOKUP(A1194,Produtos!$A:$E,5,FALSE),0),"ABAIXO DO MINIMO","OK"))</f>
        <v/>
      </c>
    </row>
    <row r="1195">
      <c r="B1195">
        <f>IFERROR(VLOOKUP(A1195,Produtos!A:B,2,FALSE),"")</f>
        <v/>
      </c>
      <c r="D1195" s="10">
        <f>IFERROR(INDEX(Lotes!$E:$E,MATCH(1,(Lotes!$A:$A=A1195)*(Lotes!$C:$C=C1195),0)),"")</f>
        <v/>
      </c>
      <c r="E1195" s="14">
        <f>IF(D1195="","",D1195-TODAY())</f>
        <v/>
      </c>
      <c r="F1195">
        <f>IF(D1195="","",IF(E1195&lt;0,"VENCIDO",IF(E1195&lt;=30,"VENCE EM &lt;= 30 DIAS",IF(E1195&lt;=60,"ATENCAO (31-60 DIAS)","OK"))))</f>
        <v/>
      </c>
      <c r="G1195" s="14">
        <f>SUMIFS(Lancamentos!$G:$G,Lancamentos!$C:$C,$A1195,Lancamentos!$E:$E,$C1195,Lancamentos!$B:$B,"ENTRADA")</f>
        <v/>
      </c>
      <c r="H1195" s="14">
        <f>SUMIFS(Lancamentos!$G:$G,Lancamentos!$C:$C,$A1195,Lancamentos!$E:$E,$C1195,Lancamentos!$B:$B,"SAIDA_USO")</f>
        <v/>
      </c>
      <c r="I1195" s="14">
        <f>SUMIFS(Lancamentos!$G:$G,Lancamentos!$C:$C,$A1195,Lancamentos!$E:$E,$C1195,Lancamentos!$B:$B,"SAIDA_DESCARTE")</f>
        <v/>
      </c>
      <c r="J1195" s="14">
        <f>G1195-H1195-I1195</f>
        <v/>
      </c>
      <c r="K1195">
        <f>IF(A1195="","",IF(J1195&lt;=IFERROR(VLOOKUP(A1195,Produtos!$A:$E,5,FALSE),0),"ABAIXO DO MINIMO","OK"))</f>
        <v/>
      </c>
    </row>
    <row r="1196">
      <c r="B1196">
        <f>IFERROR(VLOOKUP(A1196,Produtos!A:B,2,FALSE),"")</f>
        <v/>
      </c>
      <c r="D1196" s="10">
        <f>IFERROR(INDEX(Lotes!$E:$E,MATCH(1,(Lotes!$A:$A=A1196)*(Lotes!$C:$C=C1196),0)),"")</f>
        <v/>
      </c>
      <c r="E1196" s="14">
        <f>IF(D1196="","",D1196-TODAY())</f>
        <v/>
      </c>
      <c r="F1196">
        <f>IF(D1196="","",IF(E1196&lt;0,"VENCIDO",IF(E1196&lt;=30,"VENCE EM &lt;= 30 DIAS",IF(E1196&lt;=60,"ATENCAO (31-60 DIAS)","OK"))))</f>
        <v/>
      </c>
      <c r="G1196" s="14">
        <f>SUMIFS(Lancamentos!$G:$G,Lancamentos!$C:$C,$A1196,Lancamentos!$E:$E,$C1196,Lancamentos!$B:$B,"ENTRADA")</f>
        <v/>
      </c>
      <c r="H1196" s="14">
        <f>SUMIFS(Lancamentos!$G:$G,Lancamentos!$C:$C,$A1196,Lancamentos!$E:$E,$C1196,Lancamentos!$B:$B,"SAIDA_USO")</f>
        <v/>
      </c>
      <c r="I1196" s="14">
        <f>SUMIFS(Lancamentos!$G:$G,Lancamentos!$C:$C,$A1196,Lancamentos!$E:$E,$C1196,Lancamentos!$B:$B,"SAIDA_DESCARTE")</f>
        <v/>
      </c>
      <c r="J1196" s="14">
        <f>G1196-H1196-I1196</f>
        <v/>
      </c>
      <c r="K1196">
        <f>IF(A1196="","",IF(J1196&lt;=IFERROR(VLOOKUP(A1196,Produtos!$A:$E,5,FALSE),0),"ABAIXO DO MINIMO","OK"))</f>
        <v/>
      </c>
    </row>
    <row r="1197">
      <c r="B1197">
        <f>IFERROR(VLOOKUP(A1197,Produtos!A:B,2,FALSE),"")</f>
        <v/>
      </c>
      <c r="D1197" s="10">
        <f>IFERROR(INDEX(Lotes!$E:$E,MATCH(1,(Lotes!$A:$A=A1197)*(Lotes!$C:$C=C1197),0)),"")</f>
        <v/>
      </c>
      <c r="E1197" s="14">
        <f>IF(D1197="","",D1197-TODAY())</f>
        <v/>
      </c>
      <c r="F1197">
        <f>IF(D1197="","",IF(E1197&lt;0,"VENCIDO",IF(E1197&lt;=30,"VENCE EM &lt;= 30 DIAS",IF(E1197&lt;=60,"ATENCAO (31-60 DIAS)","OK"))))</f>
        <v/>
      </c>
      <c r="G1197" s="14">
        <f>SUMIFS(Lancamentos!$G:$G,Lancamentos!$C:$C,$A1197,Lancamentos!$E:$E,$C1197,Lancamentos!$B:$B,"ENTRADA")</f>
        <v/>
      </c>
      <c r="H1197" s="14">
        <f>SUMIFS(Lancamentos!$G:$G,Lancamentos!$C:$C,$A1197,Lancamentos!$E:$E,$C1197,Lancamentos!$B:$B,"SAIDA_USO")</f>
        <v/>
      </c>
      <c r="I1197" s="14">
        <f>SUMIFS(Lancamentos!$G:$G,Lancamentos!$C:$C,$A1197,Lancamentos!$E:$E,$C1197,Lancamentos!$B:$B,"SAIDA_DESCARTE")</f>
        <v/>
      </c>
      <c r="J1197" s="14">
        <f>G1197-H1197-I1197</f>
        <v/>
      </c>
      <c r="K1197">
        <f>IF(A1197="","",IF(J1197&lt;=IFERROR(VLOOKUP(A1197,Produtos!$A:$E,5,FALSE),0),"ABAIXO DO MINIMO","OK"))</f>
        <v/>
      </c>
    </row>
    <row r="1198">
      <c r="B1198">
        <f>IFERROR(VLOOKUP(A1198,Produtos!A:B,2,FALSE),"")</f>
        <v/>
      </c>
      <c r="D1198" s="10">
        <f>IFERROR(INDEX(Lotes!$E:$E,MATCH(1,(Lotes!$A:$A=A1198)*(Lotes!$C:$C=C1198),0)),"")</f>
        <v/>
      </c>
      <c r="E1198" s="14">
        <f>IF(D1198="","",D1198-TODAY())</f>
        <v/>
      </c>
      <c r="F1198">
        <f>IF(D1198="","",IF(E1198&lt;0,"VENCIDO",IF(E1198&lt;=30,"VENCE EM &lt;= 30 DIAS",IF(E1198&lt;=60,"ATENCAO (31-60 DIAS)","OK"))))</f>
        <v/>
      </c>
      <c r="G1198" s="14">
        <f>SUMIFS(Lancamentos!$G:$G,Lancamentos!$C:$C,$A1198,Lancamentos!$E:$E,$C1198,Lancamentos!$B:$B,"ENTRADA")</f>
        <v/>
      </c>
      <c r="H1198" s="14">
        <f>SUMIFS(Lancamentos!$G:$G,Lancamentos!$C:$C,$A1198,Lancamentos!$E:$E,$C1198,Lancamentos!$B:$B,"SAIDA_USO")</f>
        <v/>
      </c>
      <c r="I1198" s="14">
        <f>SUMIFS(Lancamentos!$G:$G,Lancamentos!$C:$C,$A1198,Lancamentos!$E:$E,$C1198,Lancamentos!$B:$B,"SAIDA_DESCARTE")</f>
        <v/>
      </c>
      <c r="J1198" s="14">
        <f>G1198-H1198-I1198</f>
        <v/>
      </c>
      <c r="K1198">
        <f>IF(A1198="","",IF(J1198&lt;=IFERROR(VLOOKUP(A1198,Produtos!$A:$E,5,FALSE),0),"ABAIXO DO MINIMO","OK"))</f>
        <v/>
      </c>
    </row>
    <row r="1199">
      <c r="B1199">
        <f>IFERROR(VLOOKUP(A1199,Produtos!A:B,2,FALSE),"")</f>
        <v/>
      </c>
      <c r="D1199" s="10">
        <f>IFERROR(INDEX(Lotes!$E:$E,MATCH(1,(Lotes!$A:$A=A1199)*(Lotes!$C:$C=C1199),0)),"")</f>
        <v/>
      </c>
      <c r="E1199" s="14">
        <f>IF(D1199="","",D1199-TODAY())</f>
        <v/>
      </c>
      <c r="F1199">
        <f>IF(D1199="","",IF(E1199&lt;0,"VENCIDO",IF(E1199&lt;=30,"VENCE EM &lt;= 30 DIAS",IF(E1199&lt;=60,"ATENCAO (31-60 DIAS)","OK"))))</f>
        <v/>
      </c>
      <c r="G1199" s="14">
        <f>SUMIFS(Lancamentos!$G:$G,Lancamentos!$C:$C,$A1199,Lancamentos!$E:$E,$C1199,Lancamentos!$B:$B,"ENTRADA")</f>
        <v/>
      </c>
      <c r="H1199" s="14">
        <f>SUMIFS(Lancamentos!$G:$G,Lancamentos!$C:$C,$A1199,Lancamentos!$E:$E,$C1199,Lancamentos!$B:$B,"SAIDA_USO")</f>
        <v/>
      </c>
      <c r="I1199" s="14">
        <f>SUMIFS(Lancamentos!$G:$G,Lancamentos!$C:$C,$A1199,Lancamentos!$E:$E,$C1199,Lancamentos!$B:$B,"SAIDA_DESCARTE")</f>
        <v/>
      </c>
      <c r="J1199" s="14">
        <f>G1199-H1199-I1199</f>
        <v/>
      </c>
      <c r="K1199">
        <f>IF(A1199="","",IF(J1199&lt;=IFERROR(VLOOKUP(A1199,Produtos!$A:$E,5,FALSE),0),"ABAIXO DO MINIMO","OK"))</f>
        <v/>
      </c>
    </row>
    <row r="1200">
      <c r="B1200">
        <f>IFERROR(VLOOKUP(A1200,Produtos!A:B,2,FALSE),"")</f>
        <v/>
      </c>
      <c r="D1200" s="10">
        <f>IFERROR(INDEX(Lotes!$E:$E,MATCH(1,(Lotes!$A:$A=A1200)*(Lotes!$C:$C=C1200),0)),"")</f>
        <v/>
      </c>
      <c r="E1200" s="14">
        <f>IF(D1200="","",D1200-TODAY())</f>
        <v/>
      </c>
      <c r="F1200">
        <f>IF(D1200="","",IF(E1200&lt;0,"VENCIDO",IF(E1200&lt;=30,"VENCE EM &lt;= 30 DIAS",IF(E1200&lt;=60,"ATENCAO (31-60 DIAS)","OK"))))</f>
        <v/>
      </c>
      <c r="G1200" s="14">
        <f>SUMIFS(Lancamentos!$G:$G,Lancamentos!$C:$C,$A1200,Lancamentos!$E:$E,$C1200,Lancamentos!$B:$B,"ENTRADA")</f>
        <v/>
      </c>
      <c r="H1200" s="14">
        <f>SUMIFS(Lancamentos!$G:$G,Lancamentos!$C:$C,$A1200,Lancamentos!$E:$E,$C1200,Lancamentos!$B:$B,"SAIDA_USO")</f>
        <v/>
      </c>
      <c r="I1200" s="14">
        <f>SUMIFS(Lancamentos!$G:$G,Lancamentos!$C:$C,$A1200,Lancamentos!$E:$E,$C1200,Lancamentos!$B:$B,"SAIDA_DESCARTE")</f>
        <v/>
      </c>
      <c r="J1200" s="14">
        <f>G1200-H1200-I1200</f>
        <v/>
      </c>
      <c r="K1200">
        <f>IF(A1200="","",IF(J1200&lt;=IFERROR(VLOOKUP(A1200,Produtos!$A:$E,5,FALSE),0),"ABAIXO DO MINIMO","OK"))</f>
        <v/>
      </c>
    </row>
    <row r="1201">
      <c r="B1201">
        <f>IFERROR(VLOOKUP(A1201,Produtos!A:B,2,FALSE),"")</f>
        <v/>
      </c>
      <c r="D1201" s="10">
        <f>IFERROR(INDEX(Lotes!$E:$E,MATCH(1,(Lotes!$A:$A=A1201)*(Lotes!$C:$C=C1201),0)),"")</f>
        <v/>
      </c>
      <c r="E1201" s="14">
        <f>IF(D1201="","",D1201-TODAY())</f>
        <v/>
      </c>
      <c r="F1201">
        <f>IF(D1201="","",IF(E1201&lt;0,"VENCIDO",IF(E1201&lt;=30,"VENCE EM &lt;= 30 DIAS",IF(E1201&lt;=60,"ATENCAO (31-60 DIAS)","OK"))))</f>
        <v/>
      </c>
      <c r="G1201" s="14">
        <f>SUMIFS(Lancamentos!$G:$G,Lancamentos!$C:$C,$A1201,Lancamentos!$E:$E,$C1201,Lancamentos!$B:$B,"ENTRADA")</f>
        <v/>
      </c>
      <c r="H1201" s="14">
        <f>SUMIFS(Lancamentos!$G:$G,Lancamentos!$C:$C,$A1201,Lancamentos!$E:$E,$C1201,Lancamentos!$B:$B,"SAIDA_USO")</f>
        <v/>
      </c>
      <c r="I1201" s="14">
        <f>SUMIFS(Lancamentos!$G:$G,Lancamentos!$C:$C,$A1201,Lancamentos!$E:$E,$C1201,Lancamentos!$B:$B,"SAIDA_DESCARTE")</f>
        <v/>
      </c>
      <c r="J1201" s="14">
        <f>G1201-H1201-I1201</f>
        <v/>
      </c>
      <c r="K1201">
        <f>IF(A1201="","",IF(J1201&lt;=IFERROR(VLOOKUP(A1201,Produtos!$A:$E,5,FALSE),0),"ABAIXO DO MINIMO","OK"))</f>
        <v/>
      </c>
    </row>
    <row r="1202">
      <c r="B1202">
        <f>IFERROR(VLOOKUP(A1202,Produtos!A:B,2,FALSE),"")</f>
        <v/>
      </c>
      <c r="D1202" s="10">
        <f>IFERROR(INDEX(Lotes!$E:$E,MATCH(1,(Lotes!$A:$A=A1202)*(Lotes!$C:$C=C1202),0)),"")</f>
        <v/>
      </c>
      <c r="E1202" s="14">
        <f>IF(D1202="","",D1202-TODAY())</f>
        <v/>
      </c>
      <c r="F1202">
        <f>IF(D1202="","",IF(E1202&lt;0,"VENCIDO",IF(E1202&lt;=30,"VENCE EM &lt;= 30 DIAS",IF(E1202&lt;=60,"ATENCAO (31-60 DIAS)","OK"))))</f>
        <v/>
      </c>
      <c r="G1202" s="14">
        <f>SUMIFS(Lancamentos!$G:$G,Lancamentos!$C:$C,$A1202,Lancamentos!$E:$E,$C1202,Lancamentos!$B:$B,"ENTRADA")</f>
        <v/>
      </c>
      <c r="H1202" s="14">
        <f>SUMIFS(Lancamentos!$G:$G,Lancamentos!$C:$C,$A1202,Lancamentos!$E:$E,$C1202,Lancamentos!$B:$B,"SAIDA_USO")</f>
        <v/>
      </c>
      <c r="I1202" s="14">
        <f>SUMIFS(Lancamentos!$G:$G,Lancamentos!$C:$C,$A1202,Lancamentos!$E:$E,$C1202,Lancamentos!$B:$B,"SAIDA_DESCARTE")</f>
        <v/>
      </c>
      <c r="J1202" s="14">
        <f>G1202-H1202-I1202</f>
        <v/>
      </c>
      <c r="K1202">
        <f>IF(A1202="","",IF(J1202&lt;=IFERROR(VLOOKUP(A1202,Produtos!$A:$E,5,FALSE),0),"ABAIXO DO MINIMO","OK"))</f>
        <v/>
      </c>
    </row>
    <row r="1203">
      <c r="B1203">
        <f>IFERROR(VLOOKUP(A1203,Produtos!A:B,2,FALSE),"")</f>
        <v/>
      </c>
      <c r="D1203" s="10">
        <f>IFERROR(INDEX(Lotes!$E:$E,MATCH(1,(Lotes!$A:$A=A1203)*(Lotes!$C:$C=C1203),0)),"")</f>
        <v/>
      </c>
      <c r="E1203" s="14">
        <f>IF(D1203="","",D1203-TODAY())</f>
        <v/>
      </c>
      <c r="F1203">
        <f>IF(D1203="","",IF(E1203&lt;0,"VENCIDO",IF(E1203&lt;=30,"VENCE EM &lt;= 30 DIAS",IF(E1203&lt;=60,"ATENCAO (31-60 DIAS)","OK"))))</f>
        <v/>
      </c>
      <c r="G1203" s="14">
        <f>SUMIFS(Lancamentos!$G:$G,Lancamentos!$C:$C,$A1203,Lancamentos!$E:$E,$C1203,Lancamentos!$B:$B,"ENTRADA")</f>
        <v/>
      </c>
      <c r="H1203" s="14">
        <f>SUMIFS(Lancamentos!$G:$G,Lancamentos!$C:$C,$A1203,Lancamentos!$E:$E,$C1203,Lancamentos!$B:$B,"SAIDA_USO")</f>
        <v/>
      </c>
      <c r="I1203" s="14">
        <f>SUMIFS(Lancamentos!$G:$G,Lancamentos!$C:$C,$A1203,Lancamentos!$E:$E,$C1203,Lancamentos!$B:$B,"SAIDA_DESCARTE")</f>
        <v/>
      </c>
      <c r="J1203" s="14">
        <f>G1203-H1203-I1203</f>
        <v/>
      </c>
      <c r="K1203">
        <f>IF(A1203="","",IF(J1203&lt;=IFERROR(VLOOKUP(A1203,Produtos!$A:$E,5,FALSE),0),"ABAIXO DO MINIMO","OK"))</f>
        <v/>
      </c>
    </row>
    <row r="1204">
      <c r="B1204">
        <f>IFERROR(VLOOKUP(A1204,Produtos!A:B,2,FALSE),"")</f>
        <v/>
      </c>
      <c r="D1204" s="10">
        <f>IFERROR(INDEX(Lotes!$E:$E,MATCH(1,(Lotes!$A:$A=A1204)*(Lotes!$C:$C=C1204),0)),"")</f>
        <v/>
      </c>
      <c r="E1204" s="14">
        <f>IF(D1204="","",D1204-TODAY())</f>
        <v/>
      </c>
      <c r="F1204">
        <f>IF(D1204="","",IF(E1204&lt;0,"VENCIDO",IF(E1204&lt;=30,"VENCE EM &lt;= 30 DIAS",IF(E1204&lt;=60,"ATENCAO (31-60 DIAS)","OK"))))</f>
        <v/>
      </c>
      <c r="G1204" s="14">
        <f>SUMIFS(Lancamentos!$G:$G,Lancamentos!$C:$C,$A1204,Lancamentos!$E:$E,$C1204,Lancamentos!$B:$B,"ENTRADA")</f>
        <v/>
      </c>
      <c r="H1204" s="14">
        <f>SUMIFS(Lancamentos!$G:$G,Lancamentos!$C:$C,$A1204,Lancamentos!$E:$E,$C1204,Lancamentos!$B:$B,"SAIDA_USO")</f>
        <v/>
      </c>
      <c r="I1204" s="14">
        <f>SUMIFS(Lancamentos!$G:$G,Lancamentos!$C:$C,$A1204,Lancamentos!$E:$E,$C1204,Lancamentos!$B:$B,"SAIDA_DESCARTE")</f>
        <v/>
      </c>
      <c r="J1204" s="14">
        <f>G1204-H1204-I1204</f>
        <v/>
      </c>
      <c r="K1204">
        <f>IF(A1204="","",IF(J1204&lt;=IFERROR(VLOOKUP(A1204,Produtos!$A:$E,5,FALSE),0),"ABAIXO DO MINIMO","OK"))</f>
        <v/>
      </c>
    </row>
    <row r="1205">
      <c r="B1205">
        <f>IFERROR(VLOOKUP(A1205,Produtos!A:B,2,FALSE),"")</f>
        <v/>
      </c>
      <c r="D1205" s="10">
        <f>IFERROR(INDEX(Lotes!$E:$E,MATCH(1,(Lotes!$A:$A=A1205)*(Lotes!$C:$C=C1205),0)),"")</f>
        <v/>
      </c>
      <c r="E1205" s="14">
        <f>IF(D1205="","",D1205-TODAY())</f>
        <v/>
      </c>
      <c r="F1205">
        <f>IF(D1205="","",IF(E1205&lt;0,"VENCIDO",IF(E1205&lt;=30,"VENCE EM &lt;= 30 DIAS",IF(E1205&lt;=60,"ATENCAO (31-60 DIAS)","OK"))))</f>
        <v/>
      </c>
      <c r="G1205" s="14">
        <f>SUMIFS(Lancamentos!$G:$G,Lancamentos!$C:$C,$A1205,Lancamentos!$E:$E,$C1205,Lancamentos!$B:$B,"ENTRADA")</f>
        <v/>
      </c>
      <c r="H1205" s="14">
        <f>SUMIFS(Lancamentos!$G:$G,Lancamentos!$C:$C,$A1205,Lancamentos!$E:$E,$C1205,Lancamentos!$B:$B,"SAIDA_USO")</f>
        <v/>
      </c>
      <c r="I1205" s="14">
        <f>SUMIFS(Lancamentos!$G:$G,Lancamentos!$C:$C,$A1205,Lancamentos!$E:$E,$C1205,Lancamentos!$B:$B,"SAIDA_DESCARTE")</f>
        <v/>
      </c>
      <c r="J1205" s="14">
        <f>G1205-H1205-I1205</f>
        <v/>
      </c>
      <c r="K1205">
        <f>IF(A1205="","",IF(J1205&lt;=IFERROR(VLOOKUP(A1205,Produtos!$A:$E,5,FALSE),0),"ABAIXO DO MINIMO","OK"))</f>
        <v/>
      </c>
    </row>
    <row r="1206">
      <c r="B1206">
        <f>IFERROR(VLOOKUP(A1206,Produtos!A:B,2,FALSE),"")</f>
        <v/>
      </c>
      <c r="D1206" s="10">
        <f>IFERROR(INDEX(Lotes!$E:$E,MATCH(1,(Lotes!$A:$A=A1206)*(Lotes!$C:$C=C1206),0)),"")</f>
        <v/>
      </c>
      <c r="E1206" s="14">
        <f>IF(D1206="","",D1206-TODAY())</f>
        <v/>
      </c>
      <c r="F1206">
        <f>IF(D1206="","",IF(E1206&lt;0,"VENCIDO",IF(E1206&lt;=30,"VENCE EM &lt;= 30 DIAS",IF(E1206&lt;=60,"ATENCAO (31-60 DIAS)","OK"))))</f>
        <v/>
      </c>
      <c r="G1206" s="14">
        <f>SUMIFS(Lancamentos!$G:$G,Lancamentos!$C:$C,$A1206,Lancamentos!$E:$E,$C1206,Lancamentos!$B:$B,"ENTRADA")</f>
        <v/>
      </c>
      <c r="H1206" s="14">
        <f>SUMIFS(Lancamentos!$G:$G,Lancamentos!$C:$C,$A1206,Lancamentos!$E:$E,$C1206,Lancamentos!$B:$B,"SAIDA_USO")</f>
        <v/>
      </c>
      <c r="I1206" s="14">
        <f>SUMIFS(Lancamentos!$G:$G,Lancamentos!$C:$C,$A1206,Lancamentos!$E:$E,$C1206,Lancamentos!$B:$B,"SAIDA_DESCARTE")</f>
        <v/>
      </c>
      <c r="J1206" s="14">
        <f>G1206-H1206-I1206</f>
        <v/>
      </c>
      <c r="K1206">
        <f>IF(A1206="","",IF(J1206&lt;=IFERROR(VLOOKUP(A1206,Produtos!$A:$E,5,FALSE),0),"ABAIXO DO MINIMO","OK"))</f>
        <v/>
      </c>
    </row>
    <row r="1207">
      <c r="B1207">
        <f>IFERROR(VLOOKUP(A1207,Produtos!A:B,2,FALSE),"")</f>
        <v/>
      </c>
      <c r="D1207" s="10">
        <f>IFERROR(INDEX(Lotes!$E:$E,MATCH(1,(Lotes!$A:$A=A1207)*(Lotes!$C:$C=C1207),0)),"")</f>
        <v/>
      </c>
      <c r="E1207" s="14">
        <f>IF(D1207="","",D1207-TODAY())</f>
        <v/>
      </c>
      <c r="F1207">
        <f>IF(D1207="","",IF(E1207&lt;0,"VENCIDO",IF(E1207&lt;=30,"VENCE EM &lt;= 30 DIAS",IF(E1207&lt;=60,"ATENCAO (31-60 DIAS)","OK"))))</f>
        <v/>
      </c>
      <c r="G1207" s="14">
        <f>SUMIFS(Lancamentos!$G:$G,Lancamentos!$C:$C,$A1207,Lancamentos!$E:$E,$C1207,Lancamentos!$B:$B,"ENTRADA")</f>
        <v/>
      </c>
      <c r="H1207" s="14">
        <f>SUMIFS(Lancamentos!$G:$G,Lancamentos!$C:$C,$A1207,Lancamentos!$E:$E,$C1207,Lancamentos!$B:$B,"SAIDA_USO")</f>
        <v/>
      </c>
      <c r="I1207" s="14">
        <f>SUMIFS(Lancamentos!$G:$G,Lancamentos!$C:$C,$A1207,Lancamentos!$E:$E,$C1207,Lancamentos!$B:$B,"SAIDA_DESCARTE")</f>
        <v/>
      </c>
      <c r="J1207" s="14">
        <f>G1207-H1207-I1207</f>
        <v/>
      </c>
      <c r="K1207">
        <f>IF(A1207="","",IF(J1207&lt;=IFERROR(VLOOKUP(A1207,Produtos!$A:$E,5,FALSE),0),"ABAIXO DO MINIMO","OK"))</f>
        <v/>
      </c>
    </row>
    <row r="1208">
      <c r="B1208">
        <f>IFERROR(VLOOKUP(A1208,Produtos!A:B,2,FALSE),"")</f>
        <v/>
      </c>
      <c r="D1208" s="10">
        <f>IFERROR(INDEX(Lotes!$E:$E,MATCH(1,(Lotes!$A:$A=A1208)*(Lotes!$C:$C=C1208),0)),"")</f>
        <v/>
      </c>
      <c r="E1208" s="14">
        <f>IF(D1208="","",D1208-TODAY())</f>
        <v/>
      </c>
      <c r="F1208">
        <f>IF(D1208="","",IF(E1208&lt;0,"VENCIDO",IF(E1208&lt;=30,"VENCE EM &lt;= 30 DIAS",IF(E1208&lt;=60,"ATENCAO (31-60 DIAS)","OK"))))</f>
        <v/>
      </c>
      <c r="G1208" s="14">
        <f>SUMIFS(Lancamentos!$G:$G,Lancamentos!$C:$C,$A1208,Lancamentos!$E:$E,$C1208,Lancamentos!$B:$B,"ENTRADA")</f>
        <v/>
      </c>
      <c r="H1208" s="14">
        <f>SUMIFS(Lancamentos!$G:$G,Lancamentos!$C:$C,$A1208,Lancamentos!$E:$E,$C1208,Lancamentos!$B:$B,"SAIDA_USO")</f>
        <v/>
      </c>
      <c r="I1208" s="14">
        <f>SUMIFS(Lancamentos!$G:$G,Lancamentos!$C:$C,$A1208,Lancamentos!$E:$E,$C1208,Lancamentos!$B:$B,"SAIDA_DESCARTE")</f>
        <v/>
      </c>
      <c r="J1208" s="14">
        <f>G1208-H1208-I1208</f>
        <v/>
      </c>
      <c r="K1208">
        <f>IF(A1208="","",IF(J1208&lt;=IFERROR(VLOOKUP(A1208,Produtos!$A:$E,5,FALSE),0),"ABAIXO DO MINIMO","OK"))</f>
        <v/>
      </c>
    </row>
    <row r="1209">
      <c r="B1209">
        <f>IFERROR(VLOOKUP(A1209,Produtos!A:B,2,FALSE),"")</f>
        <v/>
      </c>
      <c r="D1209" s="10">
        <f>IFERROR(INDEX(Lotes!$E:$E,MATCH(1,(Lotes!$A:$A=A1209)*(Lotes!$C:$C=C1209),0)),"")</f>
        <v/>
      </c>
      <c r="E1209" s="14">
        <f>IF(D1209="","",D1209-TODAY())</f>
        <v/>
      </c>
      <c r="F1209">
        <f>IF(D1209="","",IF(E1209&lt;0,"VENCIDO",IF(E1209&lt;=30,"VENCE EM &lt;= 30 DIAS",IF(E1209&lt;=60,"ATENCAO (31-60 DIAS)","OK"))))</f>
        <v/>
      </c>
      <c r="G1209" s="14">
        <f>SUMIFS(Lancamentos!$G:$G,Lancamentos!$C:$C,$A1209,Lancamentos!$E:$E,$C1209,Lancamentos!$B:$B,"ENTRADA")</f>
        <v/>
      </c>
      <c r="H1209" s="14">
        <f>SUMIFS(Lancamentos!$G:$G,Lancamentos!$C:$C,$A1209,Lancamentos!$E:$E,$C1209,Lancamentos!$B:$B,"SAIDA_USO")</f>
        <v/>
      </c>
      <c r="I1209" s="14">
        <f>SUMIFS(Lancamentos!$G:$G,Lancamentos!$C:$C,$A1209,Lancamentos!$E:$E,$C1209,Lancamentos!$B:$B,"SAIDA_DESCARTE")</f>
        <v/>
      </c>
      <c r="J1209" s="14">
        <f>G1209-H1209-I1209</f>
        <v/>
      </c>
      <c r="K1209">
        <f>IF(A1209="","",IF(J1209&lt;=IFERROR(VLOOKUP(A1209,Produtos!$A:$E,5,FALSE),0),"ABAIXO DO MINIMO","OK"))</f>
        <v/>
      </c>
    </row>
    <row r="1210">
      <c r="B1210">
        <f>IFERROR(VLOOKUP(A1210,Produtos!A:B,2,FALSE),"")</f>
        <v/>
      </c>
      <c r="D1210" s="10">
        <f>IFERROR(INDEX(Lotes!$E:$E,MATCH(1,(Lotes!$A:$A=A1210)*(Lotes!$C:$C=C1210),0)),"")</f>
        <v/>
      </c>
      <c r="E1210" s="14">
        <f>IF(D1210="","",D1210-TODAY())</f>
        <v/>
      </c>
      <c r="F1210">
        <f>IF(D1210="","",IF(E1210&lt;0,"VENCIDO",IF(E1210&lt;=30,"VENCE EM &lt;= 30 DIAS",IF(E1210&lt;=60,"ATENCAO (31-60 DIAS)","OK"))))</f>
        <v/>
      </c>
      <c r="G1210" s="14">
        <f>SUMIFS(Lancamentos!$G:$G,Lancamentos!$C:$C,$A1210,Lancamentos!$E:$E,$C1210,Lancamentos!$B:$B,"ENTRADA")</f>
        <v/>
      </c>
      <c r="H1210" s="14">
        <f>SUMIFS(Lancamentos!$G:$G,Lancamentos!$C:$C,$A1210,Lancamentos!$E:$E,$C1210,Lancamentos!$B:$B,"SAIDA_USO")</f>
        <v/>
      </c>
      <c r="I1210" s="14">
        <f>SUMIFS(Lancamentos!$G:$G,Lancamentos!$C:$C,$A1210,Lancamentos!$E:$E,$C1210,Lancamentos!$B:$B,"SAIDA_DESCARTE")</f>
        <v/>
      </c>
      <c r="J1210" s="14">
        <f>G1210-H1210-I1210</f>
        <v/>
      </c>
      <c r="K1210">
        <f>IF(A1210="","",IF(J1210&lt;=IFERROR(VLOOKUP(A1210,Produtos!$A:$E,5,FALSE),0),"ABAIXO DO MINIMO","OK"))</f>
        <v/>
      </c>
    </row>
    <row r="1211">
      <c r="B1211">
        <f>IFERROR(VLOOKUP(A1211,Produtos!A:B,2,FALSE),"")</f>
        <v/>
      </c>
      <c r="D1211" s="10">
        <f>IFERROR(INDEX(Lotes!$E:$E,MATCH(1,(Lotes!$A:$A=A1211)*(Lotes!$C:$C=C1211),0)),"")</f>
        <v/>
      </c>
      <c r="E1211" s="14">
        <f>IF(D1211="","",D1211-TODAY())</f>
        <v/>
      </c>
      <c r="F1211">
        <f>IF(D1211="","",IF(E1211&lt;0,"VENCIDO",IF(E1211&lt;=30,"VENCE EM &lt;= 30 DIAS",IF(E1211&lt;=60,"ATENCAO (31-60 DIAS)","OK"))))</f>
        <v/>
      </c>
      <c r="G1211" s="14">
        <f>SUMIFS(Lancamentos!$G:$G,Lancamentos!$C:$C,$A1211,Lancamentos!$E:$E,$C1211,Lancamentos!$B:$B,"ENTRADA")</f>
        <v/>
      </c>
      <c r="H1211" s="14">
        <f>SUMIFS(Lancamentos!$G:$G,Lancamentos!$C:$C,$A1211,Lancamentos!$E:$E,$C1211,Lancamentos!$B:$B,"SAIDA_USO")</f>
        <v/>
      </c>
      <c r="I1211" s="14">
        <f>SUMIFS(Lancamentos!$G:$G,Lancamentos!$C:$C,$A1211,Lancamentos!$E:$E,$C1211,Lancamentos!$B:$B,"SAIDA_DESCARTE")</f>
        <v/>
      </c>
      <c r="J1211" s="14">
        <f>G1211-H1211-I1211</f>
        <v/>
      </c>
      <c r="K1211">
        <f>IF(A1211="","",IF(J1211&lt;=IFERROR(VLOOKUP(A1211,Produtos!$A:$E,5,FALSE),0),"ABAIXO DO MINIMO","OK"))</f>
        <v/>
      </c>
    </row>
    <row r="1212">
      <c r="B1212">
        <f>IFERROR(VLOOKUP(A1212,Produtos!A:B,2,FALSE),"")</f>
        <v/>
      </c>
      <c r="D1212" s="10">
        <f>IFERROR(INDEX(Lotes!$E:$E,MATCH(1,(Lotes!$A:$A=A1212)*(Lotes!$C:$C=C1212),0)),"")</f>
        <v/>
      </c>
      <c r="E1212" s="14">
        <f>IF(D1212="","",D1212-TODAY())</f>
        <v/>
      </c>
      <c r="F1212">
        <f>IF(D1212="","",IF(E1212&lt;0,"VENCIDO",IF(E1212&lt;=30,"VENCE EM &lt;= 30 DIAS",IF(E1212&lt;=60,"ATENCAO (31-60 DIAS)","OK"))))</f>
        <v/>
      </c>
      <c r="G1212" s="14">
        <f>SUMIFS(Lancamentos!$G:$G,Lancamentos!$C:$C,$A1212,Lancamentos!$E:$E,$C1212,Lancamentos!$B:$B,"ENTRADA")</f>
        <v/>
      </c>
      <c r="H1212" s="14">
        <f>SUMIFS(Lancamentos!$G:$G,Lancamentos!$C:$C,$A1212,Lancamentos!$E:$E,$C1212,Lancamentos!$B:$B,"SAIDA_USO")</f>
        <v/>
      </c>
      <c r="I1212" s="14">
        <f>SUMIFS(Lancamentos!$G:$G,Lancamentos!$C:$C,$A1212,Lancamentos!$E:$E,$C1212,Lancamentos!$B:$B,"SAIDA_DESCARTE")</f>
        <v/>
      </c>
      <c r="J1212" s="14">
        <f>G1212-H1212-I1212</f>
        <v/>
      </c>
      <c r="K1212">
        <f>IF(A1212="","",IF(J1212&lt;=IFERROR(VLOOKUP(A1212,Produtos!$A:$E,5,FALSE),0),"ABAIXO DO MINIMO","OK"))</f>
        <v/>
      </c>
    </row>
    <row r="1213">
      <c r="B1213">
        <f>IFERROR(VLOOKUP(A1213,Produtos!A:B,2,FALSE),"")</f>
        <v/>
      </c>
      <c r="D1213" s="10">
        <f>IFERROR(INDEX(Lotes!$E:$E,MATCH(1,(Lotes!$A:$A=A1213)*(Lotes!$C:$C=C1213),0)),"")</f>
        <v/>
      </c>
      <c r="E1213" s="14">
        <f>IF(D1213="","",D1213-TODAY())</f>
        <v/>
      </c>
      <c r="F1213">
        <f>IF(D1213="","",IF(E1213&lt;0,"VENCIDO",IF(E1213&lt;=30,"VENCE EM &lt;= 30 DIAS",IF(E1213&lt;=60,"ATENCAO (31-60 DIAS)","OK"))))</f>
        <v/>
      </c>
      <c r="G1213" s="14">
        <f>SUMIFS(Lancamentos!$G:$G,Lancamentos!$C:$C,$A1213,Lancamentos!$E:$E,$C1213,Lancamentos!$B:$B,"ENTRADA")</f>
        <v/>
      </c>
      <c r="H1213" s="14">
        <f>SUMIFS(Lancamentos!$G:$G,Lancamentos!$C:$C,$A1213,Lancamentos!$E:$E,$C1213,Lancamentos!$B:$B,"SAIDA_USO")</f>
        <v/>
      </c>
      <c r="I1213" s="14">
        <f>SUMIFS(Lancamentos!$G:$G,Lancamentos!$C:$C,$A1213,Lancamentos!$E:$E,$C1213,Lancamentos!$B:$B,"SAIDA_DESCARTE")</f>
        <v/>
      </c>
      <c r="J1213" s="14">
        <f>G1213-H1213-I1213</f>
        <v/>
      </c>
      <c r="K1213">
        <f>IF(A1213="","",IF(J1213&lt;=IFERROR(VLOOKUP(A1213,Produtos!$A:$E,5,FALSE),0),"ABAIXO DO MINIMO","OK"))</f>
        <v/>
      </c>
    </row>
    <row r="1214">
      <c r="B1214">
        <f>IFERROR(VLOOKUP(A1214,Produtos!A:B,2,FALSE),"")</f>
        <v/>
      </c>
      <c r="D1214" s="10">
        <f>IFERROR(INDEX(Lotes!$E:$E,MATCH(1,(Lotes!$A:$A=A1214)*(Lotes!$C:$C=C1214),0)),"")</f>
        <v/>
      </c>
      <c r="E1214" s="14">
        <f>IF(D1214="","",D1214-TODAY())</f>
        <v/>
      </c>
      <c r="F1214">
        <f>IF(D1214="","",IF(E1214&lt;0,"VENCIDO",IF(E1214&lt;=30,"VENCE EM &lt;= 30 DIAS",IF(E1214&lt;=60,"ATENCAO (31-60 DIAS)","OK"))))</f>
        <v/>
      </c>
      <c r="G1214" s="14">
        <f>SUMIFS(Lancamentos!$G:$G,Lancamentos!$C:$C,$A1214,Lancamentos!$E:$E,$C1214,Lancamentos!$B:$B,"ENTRADA")</f>
        <v/>
      </c>
      <c r="H1214" s="14">
        <f>SUMIFS(Lancamentos!$G:$G,Lancamentos!$C:$C,$A1214,Lancamentos!$E:$E,$C1214,Lancamentos!$B:$B,"SAIDA_USO")</f>
        <v/>
      </c>
      <c r="I1214" s="14">
        <f>SUMIFS(Lancamentos!$G:$G,Lancamentos!$C:$C,$A1214,Lancamentos!$E:$E,$C1214,Lancamentos!$B:$B,"SAIDA_DESCARTE")</f>
        <v/>
      </c>
      <c r="J1214" s="14">
        <f>G1214-H1214-I1214</f>
        <v/>
      </c>
      <c r="K1214">
        <f>IF(A1214="","",IF(J1214&lt;=IFERROR(VLOOKUP(A1214,Produtos!$A:$E,5,FALSE),0),"ABAIXO DO MINIMO","OK"))</f>
        <v/>
      </c>
    </row>
    <row r="1215">
      <c r="B1215">
        <f>IFERROR(VLOOKUP(A1215,Produtos!A:B,2,FALSE),"")</f>
        <v/>
      </c>
      <c r="D1215" s="10">
        <f>IFERROR(INDEX(Lotes!$E:$E,MATCH(1,(Lotes!$A:$A=A1215)*(Lotes!$C:$C=C1215),0)),"")</f>
        <v/>
      </c>
      <c r="E1215" s="14">
        <f>IF(D1215="","",D1215-TODAY())</f>
        <v/>
      </c>
      <c r="F1215">
        <f>IF(D1215="","",IF(E1215&lt;0,"VENCIDO",IF(E1215&lt;=30,"VENCE EM &lt;= 30 DIAS",IF(E1215&lt;=60,"ATENCAO (31-60 DIAS)","OK"))))</f>
        <v/>
      </c>
      <c r="G1215" s="14">
        <f>SUMIFS(Lancamentos!$G:$G,Lancamentos!$C:$C,$A1215,Lancamentos!$E:$E,$C1215,Lancamentos!$B:$B,"ENTRADA")</f>
        <v/>
      </c>
      <c r="H1215" s="14">
        <f>SUMIFS(Lancamentos!$G:$G,Lancamentos!$C:$C,$A1215,Lancamentos!$E:$E,$C1215,Lancamentos!$B:$B,"SAIDA_USO")</f>
        <v/>
      </c>
      <c r="I1215" s="14">
        <f>SUMIFS(Lancamentos!$G:$G,Lancamentos!$C:$C,$A1215,Lancamentos!$E:$E,$C1215,Lancamentos!$B:$B,"SAIDA_DESCARTE")</f>
        <v/>
      </c>
      <c r="J1215" s="14">
        <f>G1215-H1215-I1215</f>
        <v/>
      </c>
      <c r="K1215">
        <f>IF(A1215="","",IF(J1215&lt;=IFERROR(VLOOKUP(A1215,Produtos!$A:$E,5,FALSE),0),"ABAIXO DO MINIMO","OK"))</f>
        <v/>
      </c>
    </row>
    <row r="1216">
      <c r="B1216">
        <f>IFERROR(VLOOKUP(A1216,Produtos!A:B,2,FALSE),"")</f>
        <v/>
      </c>
      <c r="D1216" s="10">
        <f>IFERROR(INDEX(Lotes!$E:$E,MATCH(1,(Lotes!$A:$A=A1216)*(Lotes!$C:$C=C1216),0)),"")</f>
        <v/>
      </c>
      <c r="E1216" s="14">
        <f>IF(D1216="","",D1216-TODAY())</f>
        <v/>
      </c>
      <c r="F1216">
        <f>IF(D1216="","",IF(E1216&lt;0,"VENCIDO",IF(E1216&lt;=30,"VENCE EM &lt;= 30 DIAS",IF(E1216&lt;=60,"ATENCAO (31-60 DIAS)","OK"))))</f>
        <v/>
      </c>
      <c r="G1216" s="14">
        <f>SUMIFS(Lancamentos!$G:$G,Lancamentos!$C:$C,$A1216,Lancamentos!$E:$E,$C1216,Lancamentos!$B:$B,"ENTRADA")</f>
        <v/>
      </c>
      <c r="H1216" s="14">
        <f>SUMIFS(Lancamentos!$G:$G,Lancamentos!$C:$C,$A1216,Lancamentos!$E:$E,$C1216,Lancamentos!$B:$B,"SAIDA_USO")</f>
        <v/>
      </c>
      <c r="I1216" s="14">
        <f>SUMIFS(Lancamentos!$G:$G,Lancamentos!$C:$C,$A1216,Lancamentos!$E:$E,$C1216,Lancamentos!$B:$B,"SAIDA_DESCARTE")</f>
        <v/>
      </c>
      <c r="J1216" s="14">
        <f>G1216-H1216-I1216</f>
        <v/>
      </c>
      <c r="K1216">
        <f>IF(A1216="","",IF(J1216&lt;=IFERROR(VLOOKUP(A1216,Produtos!$A:$E,5,FALSE),0),"ABAIXO DO MINIMO","OK"))</f>
        <v/>
      </c>
    </row>
    <row r="1217">
      <c r="B1217">
        <f>IFERROR(VLOOKUP(A1217,Produtos!A:B,2,FALSE),"")</f>
        <v/>
      </c>
      <c r="D1217" s="10">
        <f>IFERROR(INDEX(Lotes!$E:$E,MATCH(1,(Lotes!$A:$A=A1217)*(Lotes!$C:$C=C1217),0)),"")</f>
        <v/>
      </c>
      <c r="E1217" s="14">
        <f>IF(D1217="","",D1217-TODAY())</f>
        <v/>
      </c>
      <c r="F1217">
        <f>IF(D1217="","",IF(E1217&lt;0,"VENCIDO",IF(E1217&lt;=30,"VENCE EM &lt;= 30 DIAS",IF(E1217&lt;=60,"ATENCAO (31-60 DIAS)","OK"))))</f>
        <v/>
      </c>
      <c r="G1217" s="14">
        <f>SUMIFS(Lancamentos!$G:$G,Lancamentos!$C:$C,$A1217,Lancamentos!$E:$E,$C1217,Lancamentos!$B:$B,"ENTRADA")</f>
        <v/>
      </c>
      <c r="H1217" s="14">
        <f>SUMIFS(Lancamentos!$G:$G,Lancamentos!$C:$C,$A1217,Lancamentos!$E:$E,$C1217,Lancamentos!$B:$B,"SAIDA_USO")</f>
        <v/>
      </c>
      <c r="I1217" s="14">
        <f>SUMIFS(Lancamentos!$G:$G,Lancamentos!$C:$C,$A1217,Lancamentos!$E:$E,$C1217,Lancamentos!$B:$B,"SAIDA_DESCARTE")</f>
        <v/>
      </c>
      <c r="J1217" s="14">
        <f>G1217-H1217-I1217</f>
        <v/>
      </c>
      <c r="K1217">
        <f>IF(A1217="","",IF(J1217&lt;=IFERROR(VLOOKUP(A1217,Produtos!$A:$E,5,FALSE),0),"ABAIXO DO MINIMO","OK"))</f>
        <v/>
      </c>
    </row>
    <row r="1218">
      <c r="B1218">
        <f>IFERROR(VLOOKUP(A1218,Produtos!A:B,2,FALSE),"")</f>
        <v/>
      </c>
      <c r="D1218" s="10">
        <f>IFERROR(INDEX(Lotes!$E:$E,MATCH(1,(Lotes!$A:$A=A1218)*(Lotes!$C:$C=C1218),0)),"")</f>
        <v/>
      </c>
      <c r="E1218" s="14">
        <f>IF(D1218="","",D1218-TODAY())</f>
        <v/>
      </c>
      <c r="F1218">
        <f>IF(D1218="","",IF(E1218&lt;0,"VENCIDO",IF(E1218&lt;=30,"VENCE EM &lt;= 30 DIAS",IF(E1218&lt;=60,"ATENCAO (31-60 DIAS)","OK"))))</f>
        <v/>
      </c>
      <c r="G1218" s="14">
        <f>SUMIFS(Lancamentos!$G:$G,Lancamentos!$C:$C,$A1218,Lancamentos!$E:$E,$C1218,Lancamentos!$B:$B,"ENTRADA")</f>
        <v/>
      </c>
      <c r="H1218" s="14">
        <f>SUMIFS(Lancamentos!$G:$G,Lancamentos!$C:$C,$A1218,Lancamentos!$E:$E,$C1218,Lancamentos!$B:$B,"SAIDA_USO")</f>
        <v/>
      </c>
      <c r="I1218" s="14">
        <f>SUMIFS(Lancamentos!$G:$G,Lancamentos!$C:$C,$A1218,Lancamentos!$E:$E,$C1218,Lancamentos!$B:$B,"SAIDA_DESCARTE")</f>
        <v/>
      </c>
      <c r="J1218" s="14">
        <f>G1218-H1218-I1218</f>
        <v/>
      </c>
      <c r="K1218">
        <f>IF(A1218="","",IF(J1218&lt;=IFERROR(VLOOKUP(A1218,Produtos!$A:$E,5,FALSE),0),"ABAIXO DO MINIMO","OK"))</f>
        <v/>
      </c>
    </row>
    <row r="1219">
      <c r="B1219">
        <f>IFERROR(VLOOKUP(A1219,Produtos!A:B,2,FALSE),"")</f>
        <v/>
      </c>
      <c r="D1219" s="10">
        <f>IFERROR(INDEX(Lotes!$E:$E,MATCH(1,(Lotes!$A:$A=A1219)*(Lotes!$C:$C=C1219),0)),"")</f>
        <v/>
      </c>
      <c r="E1219" s="14">
        <f>IF(D1219="","",D1219-TODAY())</f>
        <v/>
      </c>
      <c r="F1219">
        <f>IF(D1219="","",IF(E1219&lt;0,"VENCIDO",IF(E1219&lt;=30,"VENCE EM &lt;= 30 DIAS",IF(E1219&lt;=60,"ATENCAO (31-60 DIAS)","OK"))))</f>
        <v/>
      </c>
      <c r="G1219" s="14">
        <f>SUMIFS(Lancamentos!$G:$G,Lancamentos!$C:$C,$A1219,Lancamentos!$E:$E,$C1219,Lancamentos!$B:$B,"ENTRADA")</f>
        <v/>
      </c>
      <c r="H1219" s="14">
        <f>SUMIFS(Lancamentos!$G:$G,Lancamentos!$C:$C,$A1219,Lancamentos!$E:$E,$C1219,Lancamentos!$B:$B,"SAIDA_USO")</f>
        <v/>
      </c>
      <c r="I1219" s="14">
        <f>SUMIFS(Lancamentos!$G:$G,Lancamentos!$C:$C,$A1219,Lancamentos!$E:$E,$C1219,Lancamentos!$B:$B,"SAIDA_DESCARTE")</f>
        <v/>
      </c>
      <c r="J1219" s="14">
        <f>G1219-H1219-I1219</f>
        <v/>
      </c>
      <c r="K1219">
        <f>IF(A1219="","",IF(J1219&lt;=IFERROR(VLOOKUP(A1219,Produtos!$A:$E,5,FALSE),0),"ABAIXO DO MINIMO","OK"))</f>
        <v/>
      </c>
    </row>
    <row r="1220">
      <c r="B1220">
        <f>IFERROR(VLOOKUP(A1220,Produtos!A:B,2,FALSE),"")</f>
        <v/>
      </c>
      <c r="D1220" s="10">
        <f>IFERROR(INDEX(Lotes!$E:$E,MATCH(1,(Lotes!$A:$A=A1220)*(Lotes!$C:$C=C1220),0)),"")</f>
        <v/>
      </c>
      <c r="E1220" s="14">
        <f>IF(D1220="","",D1220-TODAY())</f>
        <v/>
      </c>
      <c r="F1220">
        <f>IF(D1220="","",IF(E1220&lt;0,"VENCIDO",IF(E1220&lt;=30,"VENCE EM &lt;= 30 DIAS",IF(E1220&lt;=60,"ATENCAO (31-60 DIAS)","OK"))))</f>
        <v/>
      </c>
      <c r="G1220" s="14">
        <f>SUMIFS(Lancamentos!$G:$G,Lancamentos!$C:$C,$A1220,Lancamentos!$E:$E,$C1220,Lancamentos!$B:$B,"ENTRADA")</f>
        <v/>
      </c>
      <c r="H1220" s="14">
        <f>SUMIFS(Lancamentos!$G:$G,Lancamentos!$C:$C,$A1220,Lancamentos!$E:$E,$C1220,Lancamentos!$B:$B,"SAIDA_USO")</f>
        <v/>
      </c>
      <c r="I1220" s="14">
        <f>SUMIFS(Lancamentos!$G:$G,Lancamentos!$C:$C,$A1220,Lancamentos!$E:$E,$C1220,Lancamentos!$B:$B,"SAIDA_DESCARTE")</f>
        <v/>
      </c>
      <c r="J1220" s="14">
        <f>G1220-H1220-I1220</f>
        <v/>
      </c>
      <c r="K1220">
        <f>IF(A1220="","",IF(J1220&lt;=IFERROR(VLOOKUP(A1220,Produtos!$A:$E,5,FALSE),0),"ABAIXO DO MINIMO","OK"))</f>
        <v/>
      </c>
    </row>
    <row r="1221">
      <c r="B1221">
        <f>IFERROR(VLOOKUP(A1221,Produtos!A:B,2,FALSE),"")</f>
        <v/>
      </c>
      <c r="D1221" s="10">
        <f>IFERROR(INDEX(Lotes!$E:$E,MATCH(1,(Lotes!$A:$A=A1221)*(Lotes!$C:$C=C1221),0)),"")</f>
        <v/>
      </c>
      <c r="E1221" s="14">
        <f>IF(D1221="","",D1221-TODAY())</f>
        <v/>
      </c>
      <c r="F1221">
        <f>IF(D1221="","",IF(E1221&lt;0,"VENCIDO",IF(E1221&lt;=30,"VENCE EM &lt;= 30 DIAS",IF(E1221&lt;=60,"ATENCAO (31-60 DIAS)","OK"))))</f>
        <v/>
      </c>
      <c r="G1221" s="14">
        <f>SUMIFS(Lancamentos!$G:$G,Lancamentos!$C:$C,$A1221,Lancamentos!$E:$E,$C1221,Lancamentos!$B:$B,"ENTRADA")</f>
        <v/>
      </c>
      <c r="H1221" s="14">
        <f>SUMIFS(Lancamentos!$G:$G,Lancamentos!$C:$C,$A1221,Lancamentos!$E:$E,$C1221,Lancamentos!$B:$B,"SAIDA_USO")</f>
        <v/>
      </c>
      <c r="I1221" s="14">
        <f>SUMIFS(Lancamentos!$G:$G,Lancamentos!$C:$C,$A1221,Lancamentos!$E:$E,$C1221,Lancamentos!$B:$B,"SAIDA_DESCARTE")</f>
        <v/>
      </c>
      <c r="J1221" s="14">
        <f>G1221-H1221-I1221</f>
        <v/>
      </c>
      <c r="K1221">
        <f>IF(A1221="","",IF(J1221&lt;=IFERROR(VLOOKUP(A1221,Produtos!$A:$E,5,FALSE),0),"ABAIXO DO MINIMO","OK"))</f>
        <v/>
      </c>
    </row>
    <row r="1222">
      <c r="B1222">
        <f>IFERROR(VLOOKUP(A1222,Produtos!A:B,2,FALSE),"")</f>
        <v/>
      </c>
      <c r="D1222" s="10">
        <f>IFERROR(INDEX(Lotes!$E:$E,MATCH(1,(Lotes!$A:$A=A1222)*(Lotes!$C:$C=C1222),0)),"")</f>
        <v/>
      </c>
      <c r="E1222" s="14">
        <f>IF(D1222="","",D1222-TODAY())</f>
        <v/>
      </c>
      <c r="F1222">
        <f>IF(D1222="","",IF(E1222&lt;0,"VENCIDO",IF(E1222&lt;=30,"VENCE EM &lt;= 30 DIAS",IF(E1222&lt;=60,"ATENCAO (31-60 DIAS)","OK"))))</f>
        <v/>
      </c>
      <c r="G1222" s="14">
        <f>SUMIFS(Lancamentos!$G:$G,Lancamentos!$C:$C,$A1222,Lancamentos!$E:$E,$C1222,Lancamentos!$B:$B,"ENTRADA")</f>
        <v/>
      </c>
      <c r="H1222" s="14">
        <f>SUMIFS(Lancamentos!$G:$G,Lancamentos!$C:$C,$A1222,Lancamentos!$E:$E,$C1222,Lancamentos!$B:$B,"SAIDA_USO")</f>
        <v/>
      </c>
      <c r="I1222" s="14">
        <f>SUMIFS(Lancamentos!$G:$G,Lancamentos!$C:$C,$A1222,Lancamentos!$E:$E,$C1222,Lancamentos!$B:$B,"SAIDA_DESCARTE")</f>
        <v/>
      </c>
      <c r="J1222" s="14">
        <f>G1222-H1222-I1222</f>
        <v/>
      </c>
      <c r="K1222">
        <f>IF(A1222="","",IF(J1222&lt;=IFERROR(VLOOKUP(A1222,Produtos!$A:$E,5,FALSE),0),"ABAIXO DO MINIMO","OK"))</f>
        <v/>
      </c>
    </row>
    <row r="1223">
      <c r="B1223">
        <f>IFERROR(VLOOKUP(A1223,Produtos!A:B,2,FALSE),"")</f>
        <v/>
      </c>
      <c r="D1223" s="10">
        <f>IFERROR(INDEX(Lotes!$E:$E,MATCH(1,(Lotes!$A:$A=A1223)*(Lotes!$C:$C=C1223),0)),"")</f>
        <v/>
      </c>
      <c r="E1223" s="14">
        <f>IF(D1223="","",D1223-TODAY())</f>
        <v/>
      </c>
      <c r="F1223">
        <f>IF(D1223="","",IF(E1223&lt;0,"VENCIDO",IF(E1223&lt;=30,"VENCE EM &lt;= 30 DIAS",IF(E1223&lt;=60,"ATENCAO (31-60 DIAS)","OK"))))</f>
        <v/>
      </c>
      <c r="G1223" s="14">
        <f>SUMIFS(Lancamentos!$G:$G,Lancamentos!$C:$C,$A1223,Lancamentos!$E:$E,$C1223,Lancamentos!$B:$B,"ENTRADA")</f>
        <v/>
      </c>
      <c r="H1223" s="14">
        <f>SUMIFS(Lancamentos!$G:$G,Lancamentos!$C:$C,$A1223,Lancamentos!$E:$E,$C1223,Lancamentos!$B:$B,"SAIDA_USO")</f>
        <v/>
      </c>
      <c r="I1223" s="14">
        <f>SUMIFS(Lancamentos!$G:$G,Lancamentos!$C:$C,$A1223,Lancamentos!$E:$E,$C1223,Lancamentos!$B:$B,"SAIDA_DESCARTE")</f>
        <v/>
      </c>
      <c r="J1223" s="14">
        <f>G1223-H1223-I1223</f>
        <v/>
      </c>
      <c r="K1223">
        <f>IF(A1223="","",IF(J1223&lt;=IFERROR(VLOOKUP(A1223,Produtos!$A:$E,5,FALSE),0),"ABAIXO DO MINIMO","OK"))</f>
        <v/>
      </c>
    </row>
    <row r="1224">
      <c r="B1224">
        <f>IFERROR(VLOOKUP(A1224,Produtos!A:B,2,FALSE),"")</f>
        <v/>
      </c>
      <c r="D1224" s="10">
        <f>IFERROR(INDEX(Lotes!$E:$E,MATCH(1,(Lotes!$A:$A=A1224)*(Lotes!$C:$C=C1224),0)),"")</f>
        <v/>
      </c>
      <c r="E1224" s="14">
        <f>IF(D1224="","",D1224-TODAY())</f>
        <v/>
      </c>
      <c r="F1224">
        <f>IF(D1224="","",IF(E1224&lt;0,"VENCIDO",IF(E1224&lt;=30,"VENCE EM &lt;= 30 DIAS",IF(E1224&lt;=60,"ATENCAO (31-60 DIAS)","OK"))))</f>
        <v/>
      </c>
      <c r="G1224" s="14">
        <f>SUMIFS(Lancamentos!$G:$G,Lancamentos!$C:$C,$A1224,Lancamentos!$E:$E,$C1224,Lancamentos!$B:$B,"ENTRADA")</f>
        <v/>
      </c>
      <c r="H1224" s="14">
        <f>SUMIFS(Lancamentos!$G:$G,Lancamentos!$C:$C,$A1224,Lancamentos!$E:$E,$C1224,Lancamentos!$B:$B,"SAIDA_USO")</f>
        <v/>
      </c>
      <c r="I1224" s="14">
        <f>SUMIFS(Lancamentos!$G:$G,Lancamentos!$C:$C,$A1224,Lancamentos!$E:$E,$C1224,Lancamentos!$B:$B,"SAIDA_DESCARTE")</f>
        <v/>
      </c>
      <c r="J1224" s="14">
        <f>G1224-H1224-I1224</f>
        <v/>
      </c>
      <c r="K1224">
        <f>IF(A1224="","",IF(J1224&lt;=IFERROR(VLOOKUP(A1224,Produtos!$A:$E,5,FALSE),0),"ABAIXO DO MINIMO","OK"))</f>
        <v/>
      </c>
    </row>
    <row r="1225">
      <c r="B1225">
        <f>IFERROR(VLOOKUP(A1225,Produtos!A:B,2,FALSE),"")</f>
        <v/>
      </c>
      <c r="D1225" s="10">
        <f>IFERROR(INDEX(Lotes!$E:$E,MATCH(1,(Lotes!$A:$A=A1225)*(Lotes!$C:$C=C1225),0)),"")</f>
        <v/>
      </c>
      <c r="E1225" s="14">
        <f>IF(D1225="","",D1225-TODAY())</f>
        <v/>
      </c>
      <c r="F1225">
        <f>IF(D1225="","",IF(E1225&lt;0,"VENCIDO",IF(E1225&lt;=30,"VENCE EM &lt;= 30 DIAS",IF(E1225&lt;=60,"ATENCAO (31-60 DIAS)","OK"))))</f>
        <v/>
      </c>
      <c r="G1225" s="14">
        <f>SUMIFS(Lancamentos!$G:$G,Lancamentos!$C:$C,$A1225,Lancamentos!$E:$E,$C1225,Lancamentos!$B:$B,"ENTRADA")</f>
        <v/>
      </c>
      <c r="H1225" s="14">
        <f>SUMIFS(Lancamentos!$G:$G,Lancamentos!$C:$C,$A1225,Lancamentos!$E:$E,$C1225,Lancamentos!$B:$B,"SAIDA_USO")</f>
        <v/>
      </c>
      <c r="I1225" s="14">
        <f>SUMIFS(Lancamentos!$G:$G,Lancamentos!$C:$C,$A1225,Lancamentos!$E:$E,$C1225,Lancamentos!$B:$B,"SAIDA_DESCARTE")</f>
        <v/>
      </c>
      <c r="J1225" s="14">
        <f>G1225-H1225-I1225</f>
        <v/>
      </c>
      <c r="K1225">
        <f>IF(A1225="","",IF(J1225&lt;=IFERROR(VLOOKUP(A1225,Produtos!$A:$E,5,FALSE),0),"ABAIXO DO MINIMO","OK"))</f>
        <v/>
      </c>
    </row>
    <row r="1226">
      <c r="B1226">
        <f>IFERROR(VLOOKUP(A1226,Produtos!A:B,2,FALSE),"")</f>
        <v/>
      </c>
      <c r="D1226" s="10">
        <f>IFERROR(INDEX(Lotes!$E:$E,MATCH(1,(Lotes!$A:$A=A1226)*(Lotes!$C:$C=C1226),0)),"")</f>
        <v/>
      </c>
      <c r="E1226" s="14">
        <f>IF(D1226="","",D1226-TODAY())</f>
        <v/>
      </c>
      <c r="F1226">
        <f>IF(D1226="","",IF(E1226&lt;0,"VENCIDO",IF(E1226&lt;=30,"VENCE EM &lt;= 30 DIAS",IF(E1226&lt;=60,"ATENCAO (31-60 DIAS)","OK"))))</f>
        <v/>
      </c>
      <c r="G1226" s="14">
        <f>SUMIFS(Lancamentos!$G:$G,Lancamentos!$C:$C,$A1226,Lancamentos!$E:$E,$C1226,Lancamentos!$B:$B,"ENTRADA")</f>
        <v/>
      </c>
      <c r="H1226" s="14">
        <f>SUMIFS(Lancamentos!$G:$G,Lancamentos!$C:$C,$A1226,Lancamentos!$E:$E,$C1226,Lancamentos!$B:$B,"SAIDA_USO")</f>
        <v/>
      </c>
      <c r="I1226" s="14">
        <f>SUMIFS(Lancamentos!$G:$G,Lancamentos!$C:$C,$A1226,Lancamentos!$E:$E,$C1226,Lancamentos!$B:$B,"SAIDA_DESCARTE")</f>
        <v/>
      </c>
      <c r="J1226" s="14">
        <f>G1226-H1226-I1226</f>
        <v/>
      </c>
      <c r="K1226">
        <f>IF(A1226="","",IF(J1226&lt;=IFERROR(VLOOKUP(A1226,Produtos!$A:$E,5,FALSE),0),"ABAIXO DO MINIMO","OK"))</f>
        <v/>
      </c>
    </row>
    <row r="1227">
      <c r="B1227">
        <f>IFERROR(VLOOKUP(A1227,Produtos!A:B,2,FALSE),"")</f>
        <v/>
      </c>
      <c r="D1227" s="10">
        <f>IFERROR(INDEX(Lotes!$E:$E,MATCH(1,(Lotes!$A:$A=A1227)*(Lotes!$C:$C=C1227),0)),"")</f>
        <v/>
      </c>
      <c r="E1227" s="14">
        <f>IF(D1227="","",D1227-TODAY())</f>
        <v/>
      </c>
      <c r="F1227">
        <f>IF(D1227="","",IF(E1227&lt;0,"VENCIDO",IF(E1227&lt;=30,"VENCE EM &lt;= 30 DIAS",IF(E1227&lt;=60,"ATENCAO (31-60 DIAS)","OK"))))</f>
        <v/>
      </c>
      <c r="G1227" s="14">
        <f>SUMIFS(Lancamentos!$G:$G,Lancamentos!$C:$C,$A1227,Lancamentos!$E:$E,$C1227,Lancamentos!$B:$B,"ENTRADA")</f>
        <v/>
      </c>
      <c r="H1227" s="14">
        <f>SUMIFS(Lancamentos!$G:$G,Lancamentos!$C:$C,$A1227,Lancamentos!$E:$E,$C1227,Lancamentos!$B:$B,"SAIDA_USO")</f>
        <v/>
      </c>
      <c r="I1227" s="14">
        <f>SUMIFS(Lancamentos!$G:$G,Lancamentos!$C:$C,$A1227,Lancamentos!$E:$E,$C1227,Lancamentos!$B:$B,"SAIDA_DESCARTE")</f>
        <v/>
      </c>
      <c r="J1227" s="14">
        <f>G1227-H1227-I1227</f>
        <v/>
      </c>
      <c r="K1227">
        <f>IF(A1227="","",IF(J1227&lt;=IFERROR(VLOOKUP(A1227,Produtos!$A:$E,5,FALSE),0),"ABAIXO DO MINIMO","OK"))</f>
        <v/>
      </c>
    </row>
    <row r="1228">
      <c r="B1228">
        <f>IFERROR(VLOOKUP(A1228,Produtos!A:B,2,FALSE),"")</f>
        <v/>
      </c>
      <c r="D1228" s="10">
        <f>IFERROR(INDEX(Lotes!$E:$E,MATCH(1,(Lotes!$A:$A=A1228)*(Lotes!$C:$C=C1228),0)),"")</f>
        <v/>
      </c>
      <c r="E1228" s="14">
        <f>IF(D1228="","",D1228-TODAY())</f>
        <v/>
      </c>
      <c r="F1228">
        <f>IF(D1228="","",IF(E1228&lt;0,"VENCIDO",IF(E1228&lt;=30,"VENCE EM &lt;= 30 DIAS",IF(E1228&lt;=60,"ATENCAO (31-60 DIAS)","OK"))))</f>
        <v/>
      </c>
      <c r="G1228" s="14">
        <f>SUMIFS(Lancamentos!$G:$G,Lancamentos!$C:$C,$A1228,Lancamentos!$E:$E,$C1228,Lancamentos!$B:$B,"ENTRADA")</f>
        <v/>
      </c>
      <c r="H1228" s="14">
        <f>SUMIFS(Lancamentos!$G:$G,Lancamentos!$C:$C,$A1228,Lancamentos!$E:$E,$C1228,Lancamentos!$B:$B,"SAIDA_USO")</f>
        <v/>
      </c>
      <c r="I1228" s="14">
        <f>SUMIFS(Lancamentos!$G:$G,Lancamentos!$C:$C,$A1228,Lancamentos!$E:$E,$C1228,Lancamentos!$B:$B,"SAIDA_DESCARTE")</f>
        <v/>
      </c>
      <c r="J1228" s="14">
        <f>G1228-H1228-I1228</f>
        <v/>
      </c>
      <c r="K1228">
        <f>IF(A1228="","",IF(J1228&lt;=IFERROR(VLOOKUP(A1228,Produtos!$A:$E,5,FALSE),0),"ABAIXO DO MINIMO","OK"))</f>
        <v/>
      </c>
    </row>
    <row r="1229">
      <c r="B1229">
        <f>IFERROR(VLOOKUP(A1229,Produtos!A:B,2,FALSE),"")</f>
        <v/>
      </c>
      <c r="D1229" s="10">
        <f>IFERROR(INDEX(Lotes!$E:$E,MATCH(1,(Lotes!$A:$A=A1229)*(Lotes!$C:$C=C1229),0)),"")</f>
        <v/>
      </c>
      <c r="E1229" s="14">
        <f>IF(D1229="","",D1229-TODAY())</f>
        <v/>
      </c>
      <c r="F1229">
        <f>IF(D1229="","",IF(E1229&lt;0,"VENCIDO",IF(E1229&lt;=30,"VENCE EM &lt;= 30 DIAS",IF(E1229&lt;=60,"ATENCAO (31-60 DIAS)","OK"))))</f>
        <v/>
      </c>
      <c r="G1229" s="14">
        <f>SUMIFS(Lancamentos!$G:$G,Lancamentos!$C:$C,$A1229,Lancamentos!$E:$E,$C1229,Lancamentos!$B:$B,"ENTRADA")</f>
        <v/>
      </c>
      <c r="H1229" s="14">
        <f>SUMIFS(Lancamentos!$G:$G,Lancamentos!$C:$C,$A1229,Lancamentos!$E:$E,$C1229,Lancamentos!$B:$B,"SAIDA_USO")</f>
        <v/>
      </c>
      <c r="I1229" s="14">
        <f>SUMIFS(Lancamentos!$G:$G,Lancamentos!$C:$C,$A1229,Lancamentos!$E:$E,$C1229,Lancamentos!$B:$B,"SAIDA_DESCARTE")</f>
        <v/>
      </c>
      <c r="J1229" s="14">
        <f>G1229-H1229-I1229</f>
        <v/>
      </c>
      <c r="K1229">
        <f>IF(A1229="","",IF(J1229&lt;=IFERROR(VLOOKUP(A1229,Produtos!$A:$E,5,FALSE),0),"ABAIXO DO MINIMO","OK"))</f>
        <v/>
      </c>
    </row>
    <row r="1230">
      <c r="B1230">
        <f>IFERROR(VLOOKUP(A1230,Produtos!A:B,2,FALSE),"")</f>
        <v/>
      </c>
      <c r="D1230" s="10">
        <f>IFERROR(INDEX(Lotes!$E:$E,MATCH(1,(Lotes!$A:$A=A1230)*(Lotes!$C:$C=C1230),0)),"")</f>
        <v/>
      </c>
      <c r="E1230" s="14">
        <f>IF(D1230="","",D1230-TODAY())</f>
        <v/>
      </c>
      <c r="F1230">
        <f>IF(D1230="","",IF(E1230&lt;0,"VENCIDO",IF(E1230&lt;=30,"VENCE EM &lt;= 30 DIAS",IF(E1230&lt;=60,"ATENCAO (31-60 DIAS)","OK"))))</f>
        <v/>
      </c>
      <c r="G1230" s="14">
        <f>SUMIFS(Lancamentos!$G:$G,Lancamentos!$C:$C,$A1230,Lancamentos!$E:$E,$C1230,Lancamentos!$B:$B,"ENTRADA")</f>
        <v/>
      </c>
      <c r="H1230" s="14">
        <f>SUMIFS(Lancamentos!$G:$G,Lancamentos!$C:$C,$A1230,Lancamentos!$E:$E,$C1230,Lancamentos!$B:$B,"SAIDA_USO")</f>
        <v/>
      </c>
      <c r="I1230" s="14">
        <f>SUMIFS(Lancamentos!$G:$G,Lancamentos!$C:$C,$A1230,Lancamentos!$E:$E,$C1230,Lancamentos!$B:$B,"SAIDA_DESCARTE")</f>
        <v/>
      </c>
      <c r="J1230" s="14">
        <f>G1230-H1230-I1230</f>
        <v/>
      </c>
      <c r="K1230">
        <f>IF(A1230="","",IF(J1230&lt;=IFERROR(VLOOKUP(A1230,Produtos!$A:$E,5,FALSE),0),"ABAIXO DO MINIMO","OK"))</f>
        <v/>
      </c>
    </row>
    <row r="1231">
      <c r="B1231">
        <f>IFERROR(VLOOKUP(A1231,Produtos!A:B,2,FALSE),"")</f>
        <v/>
      </c>
      <c r="D1231" s="10">
        <f>IFERROR(INDEX(Lotes!$E:$E,MATCH(1,(Lotes!$A:$A=A1231)*(Lotes!$C:$C=C1231),0)),"")</f>
        <v/>
      </c>
      <c r="E1231" s="14">
        <f>IF(D1231="","",D1231-TODAY())</f>
        <v/>
      </c>
      <c r="F1231">
        <f>IF(D1231="","",IF(E1231&lt;0,"VENCIDO",IF(E1231&lt;=30,"VENCE EM &lt;= 30 DIAS",IF(E1231&lt;=60,"ATENCAO (31-60 DIAS)","OK"))))</f>
        <v/>
      </c>
      <c r="G1231" s="14">
        <f>SUMIFS(Lancamentos!$G:$G,Lancamentos!$C:$C,$A1231,Lancamentos!$E:$E,$C1231,Lancamentos!$B:$B,"ENTRADA")</f>
        <v/>
      </c>
      <c r="H1231" s="14">
        <f>SUMIFS(Lancamentos!$G:$G,Lancamentos!$C:$C,$A1231,Lancamentos!$E:$E,$C1231,Lancamentos!$B:$B,"SAIDA_USO")</f>
        <v/>
      </c>
      <c r="I1231" s="14">
        <f>SUMIFS(Lancamentos!$G:$G,Lancamentos!$C:$C,$A1231,Lancamentos!$E:$E,$C1231,Lancamentos!$B:$B,"SAIDA_DESCARTE")</f>
        <v/>
      </c>
      <c r="J1231" s="14">
        <f>G1231-H1231-I1231</f>
        <v/>
      </c>
      <c r="K1231">
        <f>IF(A1231="","",IF(J1231&lt;=IFERROR(VLOOKUP(A1231,Produtos!$A:$E,5,FALSE),0),"ABAIXO DO MINIMO","OK"))</f>
        <v/>
      </c>
    </row>
    <row r="1232">
      <c r="B1232">
        <f>IFERROR(VLOOKUP(A1232,Produtos!A:B,2,FALSE),"")</f>
        <v/>
      </c>
      <c r="D1232" s="10">
        <f>IFERROR(INDEX(Lotes!$E:$E,MATCH(1,(Lotes!$A:$A=A1232)*(Lotes!$C:$C=C1232),0)),"")</f>
        <v/>
      </c>
      <c r="E1232" s="14">
        <f>IF(D1232="","",D1232-TODAY())</f>
        <v/>
      </c>
      <c r="F1232">
        <f>IF(D1232="","",IF(E1232&lt;0,"VENCIDO",IF(E1232&lt;=30,"VENCE EM &lt;= 30 DIAS",IF(E1232&lt;=60,"ATENCAO (31-60 DIAS)","OK"))))</f>
        <v/>
      </c>
      <c r="G1232" s="14">
        <f>SUMIFS(Lancamentos!$G:$G,Lancamentos!$C:$C,$A1232,Lancamentos!$E:$E,$C1232,Lancamentos!$B:$B,"ENTRADA")</f>
        <v/>
      </c>
      <c r="H1232" s="14">
        <f>SUMIFS(Lancamentos!$G:$G,Lancamentos!$C:$C,$A1232,Lancamentos!$E:$E,$C1232,Lancamentos!$B:$B,"SAIDA_USO")</f>
        <v/>
      </c>
      <c r="I1232" s="14">
        <f>SUMIFS(Lancamentos!$G:$G,Lancamentos!$C:$C,$A1232,Lancamentos!$E:$E,$C1232,Lancamentos!$B:$B,"SAIDA_DESCARTE")</f>
        <v/>
      </c>
      <c r="J1232" s="14">
        <f>G1232-H1232-I1232</f>
        <v/>
      </c>
      <c r="K1232">
        <f>IF(A1232="","",IF(J1232&lt;=IFERROR(VLOOKUP(A1232,Produtos!$A:$E,5,FALSE),0),"ABAIXO DO MINIMO","OK"))</f>
        <v/>
      </c>
    </row>
    <row r="1233">
      <c r="B1233">
        <f>IFERROR(VLOOKUP(A1233,Produtos!A:B,2,FALSE),"")</f>
        <v/>
      </c>
      <c r="D1233" s="10">
        <f>IFERROR(INDEX(Lotes!$E:$E,MATCH(1,(Lotes!$A:$A=A1233)*(Lotes!$C:$C=C1233),0)),"")</f>
        <v/>
      </c>
      <c r="E1233" s="14">
        <f>IF(D1233="","",D1233-TODAY())</f>
        <v/>
      </c>
      <c r="F1233">
        <f>IF(D1233="","",IF(E1233&lt;0,"VENCIDO",IF(E1233&lt;=30,"VENCE EM &lt;= 30 DIAS",IF(E1233&lt;=60,"ATENCAO (31-60 DIAS)","OK"))))</f>
        <v/>
      </c>
      <c r="G1233" s="14">
        <f>SUMIFS(Lancamentos!$G:$G,Lancamentos!$C:$C,$A1233,Lancamentos!$E:$E,$C1233,Lancamentos!$B:$B,"ENTRADA")</f>
        <v/>
      </c>
      <c r="H1233" s="14">
        <f>SUMIFS(Lancamentos!$G:$G,Lancamentos!$C:$C,$A1233,Lancamentos!$E:$E,$C1233,Lancamentos!$B:$B,"SAIDA_USO")</f>
        <v/>
      </c>
      <c r="I1233" s="14">
        <f>SUMIFS(Lancamentos!$G:$G,Lancamentos!$C:$C,$A1233,Lancamentos!$E:$E,$C1233,Lancamentos!$B:$B,"SAIDA_DESCARTE")</f>
        <v/>
      </c>
      <c r="J1233" s="14">
        <f>G1233-H1233-I1233</f>
        <v/>
      </c>
      <c r="K1233">
        <f>IF(A1233="","",IF(J1233&lt;=IFERROR(VLOOKUP(A1233,Produtos!$A:$E,5,FALSE),0),"ABAIXO DO MINIMO","OK"))</f>
        <v/>
      </c>
    </row>
    <row r="1234">
      <c r="B1234">
        <f>IFERROR(VLOOKUP(A1234,Produtos!A:B,2,FALSE),"")</f>
        <v/>
      </c>
      <c r="D1234" s="10">
        <f>IFERROR(INDEX(Lotes!$E:$E,MATCH(1,(Lotes!$A:$A=A1234)*(Lotes!$C:$C=C1234),0)),"")</f>
        <v/>
      </c>
      <c r="E1234" s="14">
        <f>IF(D1234="","",D1234-TODAY())</f>
        <v/>
      </c>
      <c r="F1234">
        <f>IF(D1234="","",IF(E1234&lt;0,"VENCIDO",IF(E1234&lt;=30,"VENCE EM &lt;= 30 DIAS",IF(E1234&lt;=60,"ATENCAO (31-60 DIAS)","OK"))))</f>
        <v/>
      </c>
      <c r="G1234" s="14">
        <f>SUMIFS(Lancamentos!$G:$G,Lancamentos!$C:$C,$A1234,Lancamentos!$E:$E,$C1234,Lancamentos!$B:$B,"ENTRADA")</f>
        <v/>
      </c>
      <c r="H1234" s="14">
        <f>SUMIFS(Lancamentos!$G:$G,Lancamentos!$C:$C,$A1234,Lancamentos!$E:$E,$C1234,Lancamentos!$B:$B,"SAIDA_USO")</f>
        <v/>
      </c>
      <c r="I1234" s="14">
        <f>SUMIFS(Lancamentos!$G:$G,Lancamentos!$C:$C,$A1234,Lancamentos!$E:$E,$C1234,Lancamentos!$B:$B,"SAIDA_DESCARTE")</f>
        <v/>
      </c>
      <c r="J1234" s="14">
        <f>G1234-H1234-I1234</f>
        <v/>
      </c>
      <c r="K1234">
        <f>IF(A1234="","",IF(J1234&lt;=IFERROR(VLOOKUP(A1234,Produtos!$A:$E,5,FALSE),0),"ABAIXO DO MINIMO","OK"))</f>
        <v/>
      </c>
    </row>
    <row r="1235">
      <c r="B1235">
        <f>IFERROR(VLOOKUP(A1235,Produtos!A:B,2,FALSE),"")</f>
        <v/>
      </c>
      <c r="D1235" s="10">
        <f>IFERROR(INDEX(Lotes!$E:$E,MATCH(1,(Lotes!$A:$A=A1235)*(Lotes!$C:$C=C1235),0)),"")</f>
        <v/>
      </c>
      <c r="E1235" s="14">
        <f>IF(D1235="","",D1235-TODAY())</f>
        <v/>
      </c>
      <c r="F1235">
        <f>IF(D1235="","",IF(E1235&lt;0,"VENCIDO",IF(E1235&lt;=30,"VENCE EM &lt;= 30 DIAS",IF(E1235&lt;=60,"ATENCAO (31-60 DIAS)","OK"))))</f>
        <v/>
      </c>
      <c r="G1235" s="14">
        <f>SUMIFS(Lancamentos!$G:$G,Lancamentos!$C:$C,$A1235,Lancamentos!$E:$E,$C1235,Lancamentos!$B:$B,"ENTRADA")</f>
        <v/>
      </c>
      <c r="H1235" s="14">
        <f>SUMIFS(Lancamentos!$G:$G,Lancamentos!$C:$C,$A1235,Lancamentos!$E:$E,$C1235,Lancamentos!$B:$B,"SAIDA_USO")</f>
        <v/>
      </c>
      <c r="I1235" s="14">
        <f>SUMIFS(Lancamentos!$G:$G,Lancamentos!$C:$C,$A1235,Lancamentos!$E:$E,$C1235,Lancamentos!$B:$B,"SAIDA_DESCARTE")</f>
        <v/>
      </c>
      <c r="J1235" s="14">
        <f>G1235-H1235-I1235</f>
        <v/>
      </c>
      <c r="K1235">
        <f>IF(A1235="","",IF(J1235&lt;=IFERROR(VLOOKUP(A1235,Produtos!$A:$E,5,FALSE),0),"ABAIXO DO MINIMO","OK"))</f>
        <v/>
      </c>
    </row>
    <row r="1236">
      <c r="B1236">
        <f>IFERROR(VLOOKUP(A1236,Produtos!A:B,2,FALSE),"")</f>
        <v/>
      </c>
      <c r="D1236" s="10">
        <f>IFERROR(INDEX(Lotes!$E:$E,MATCH(1,(Lotes!$A:$A=A1236)*(Lotes!$C:$C=C1236),0)),"")</f>
        <v/>
      </c>
      <c r="E1236" s="14">
        <f>IF(D1236="","",D1236-TODAY())</f>
        <v/>
      </c>
      <c r="F1236">
        <f>IF(D1236="","",IF(E1236&lt;0,"VENCIDO",IF(E1236&lt;=30,"VENCE EM &lt;= 30 DIAS",IF(E1236&lt;=60,"ATENCAO (31-60 DIAS)","OK"))))</f>
        <v/>
      </c>
      <c r="G1236" s="14">
        <f>SUMIFS(Lancamentos!$G:$G,Lancamentos!$C:$C,$A1236,Lancamentos!$E:$E,$C1236,Lancamentos!$B:$B,"ENTRADA")</f>
        <v/>
      </c>
      <c r="H1236" s="14">
        <f>SUMIFS(Lancamentos!$G:$G,Lancamentos!$C:$C,$A1236,Lancamentos!$E:$E,$C1236,Lancamentos!$B:$B,"SAIDA_USO")</f>
        <v/>
      </c>
      <c r="I1236" s="14">
        <f>SUMIFS(Lancamentos!$G:$G,Lancamentos!$C:$C,$A1236,Lancamentos!$E:$E,$C1236,Lancamentos!$B:$B,"SAIDA_DESCARTE")</f>
        <v/>
      </c>
      <c r="J1236" s="14">
        <f>G1236-H1236-I1236</f>
        <v/>
      </c>
      <c r="K1236">
        <f>IF(A1236="","",IF(J1236&lt;=IFERROR(VLOOKUP(A1236,Produtos!$A:$E,5,FALSE),0),"ABAIXO DO MINIMO","OK"))</f>
        <v/>
      </c>
    </row>
    <row r="1237">
      <c r="B1237">
        <f>IFERROR(VLOOKUP(A1237,Produtos!A:B,2,FALSE),"")</f>
        <v/>
      </c>
      <c r="D1237" s="10">
        <f>IFERROR(INDEX(Lotes!$E:$E,MATCH(1,(Lotes!$A:$A=A1237)*(Lotes!$C:$C=C1237),0)),"")</f>
        <v/>
      </c>
      <c r="E1237" s="14">
        <f>IF(D1237="","",D1237-TODAY())</f>
        <v/>
      </c>
      <c r="F1237">
        <f>IF(D1237="","",IF(E1237&lt;0,"VENCIDO",IF(E1237&lt;=30,"VENCE EM &lt;= 30 DIAS",IF(E1237&lt;=60,"ATENCAO (31-60 DIAS)","OK"))))</f>
        <v/>
      </c>
      <c r="G1237" s="14">
        <f>SUMIFS(Lancamentos!$G:$G,Lancamentos!$C:$C,$A1237,Lancamentos!$E:$E,$C1237,Lancamentos!$B:$B,"ENTRADA")</f>
        <v/>
      </c>
      <c r="H1237" s="14">
        <f>SUMIFS(Lancamentos!$G:$G,Lancamentos!$C:$C,$A1237,Lancamentos!$E:$E,$C1237,Lancamentos!$B:$B,"SAIDA_USO")</f>
        <v/>
      </c>
      <c r="I1237" s="14">
        <f>SUMIFS(Lancamentos!$G:$G,Lancamentos!$C:$C,$A1237,Lancamentos!$E:$E,$C1237,Lancamentos!$B:$B,"SAIDA_DESCARTE")</f>
        <v/>
      </c>
      <c r="J1237" s="14">
        <f>G1237-H1237-I1237</f>
        <v/>
      </c>
      <c r="K1237">
        <f>IF(A1237="","",IF(J1237&lt;=IFERROR(VLOOKUP(A1237,Produtos!$A:$E,5,FALSE),0),"ABAIXO DO MINIMO","OK"))</f>
        <v/>
      </c>
    </row>
    <row r="1238">
      <c r="B1238">
        <f>IFERROR(VLOOKUP(A1238,Produtos!A:B,2,FALSE),"")</f>
        <v/>
      </c>
      <c r="D1238" s="10">
        <f>IFERROR(INDEX(Lotes!$E:$E,MATCH(1,(Lotes!$A:$A=A1238)*(Lotes!$C:$C=C1238),0)),"")</f>
        <v/>
      </c>
      <c r="E1238" s="14">
        <f>IF(D1238="","",D1238-TODAY())</f>
        <v/>
      </c>
      <c r="F1238">
        <f>IF(D1238="","",IF(E1238&lt;0,"VENCIDO",IF(E1238&lt;=30,"VENCE EM &lt;= 30 DIAS",IF(E1238&lt;=60,"ATENCAO (31-60 DIAS)","OK"))))</f>
        <v/>
      </c>
      <c r="G1238" s="14">
        <f>SUMIFS(Lancamentos!$G:$G,Lancamentos!$C:$C,$A1238,Lancamentos!$E:$E,$C1238,Lancamentos!$B:$B,"ENTRADA")</f>
        <v/>
      </c>
      <c r="H1238" s="14">
        <f>SUMIFS(Lancamentos!$G:$G,Lancamentos!$C:$C,$A1238,Lancamentos!$E:$E,$C1238,Lancamentos!$B:$B,"SAIDA_USO")</f>
        <v/>
      </c>
      <c r="I1238" s="14">
        <f>SUMIFS(Lancamentos!$G:$G,Lancamentos!$C:$C,$A1238,Lancamentos!$E:$E,$C1238,Lancamentos!$B:$B,"SAIDA_DESCARTE")</f>
        <v/>
      </c>
      <c r="J1238" s="14">
        <f>G1238-H1238-I1238</f>
        <v/>
      </c>
      <c r="K1238">
        <f>IF(A1238="","",IF(J1238&lt;=IFERROR(VLOOKUP(A1238,Produtos!$A:$E,5,FALSE),0),"ABAIXO DO MINIMO","OK"))</f>
        <v/>
      </c>
    </row>
    <row r="1239">
      <c r="B1239">
        <f>IFERROR(VLOOKUP(A1239,Produtos!A:B,2,FALSE),"")</f>
        <v/>
      </c>
      <c r="D1239" s="10">
        <f>IFERROR(INDEX(Lotes!$E:$E,MATCH(1,(Lotes!$A:$A=A1239)*(Lotes!$C:$C=C1239),0)),"")</f>
        <v/>
      </c>
      <c r="E1239" s="14">
        <f>IF(D1239="","",D1239-TODAY())</f>
        <v/>
      </c>
      <c r="F1239">
        <f>IF(D1239="","",IF(E1239&lt;0,"VENCIDO",IF(E1239&lt;=30,"VENCE EM &lt;= 30 DIAS",IF(E1239&lt;=60,"ATENCAO (31-60 DIAS)","OK"))))</f>
        <v/>
      </c>
      <c r="G1239" s="14">
        <f>SUMIFS(Lancamentos!$G:$G,Lancamentos!$C:$C,$A1239,Lancamentos!$E:$E,$C1239,Lancamentos!$B:$B,"ENTRADA")</f>
        <v/>
      </c>
      <c r="H1239" s="14">
        <f>SUMIFS(Lancamentos!$G:$G,Lancamentos!$C:$C,$A1239,Lancamentos!$E:$E,$C1239,Lancamentos!$B:$B,"SAIDA_USO")</f>
        <v/>
      </c>
      <c r="I1239" s="14">
        <f>SUMIFS(Lancamentos!$G:$G,Lancamentos!$C:$C,$A1239,Lancamentos!$E:$E,$C1239,Lancamentos!$B:$B,"SAIDA_DESCARTE")</f>
        <v/>
      </c>
      <c r="J1239" s="14">
        <f>G1239-H1239-I1239</f>
        <v/>
      </c>
      <c r="K1239">
        <f>IF(A1239="","",IF(J1239&lt;=IFERROR(VLOOKUP(A1239,Produtos!$A:$E,5,FALSE),0),"ABAIXO DO MINIMO","OK"))</f>
        <v/>
      </c>
    </row>
    <row r="1240">
      <c r="B1240">
        <f>IFERROR(VLOOKUP(A1240,Produtos!A:B,2,FALSE),"")</f>
        <v/>
      </c>
      <c r="D1240" s="10">
        <f>IFERROR(INDEX(Lotes!$E:$E,MATCH(1,(Lotes!$A:$A=A1240)*(Lotes!$C:$C=C1240),0)),"")</f>
        <v/>
      </c>
      <c r="E1240" s="14">
        <f>IF(D1240="","",D1240-TODAY())</f>
        <v/>
      </c>
      <c r="F1240">
        <f>IF(D1240="","",IF(E1240&lt;0,"VENCIDO",IF(E1240&lt;=30,"VENCE EM &lt;= 30 DIAS",IF(E1240&lt;=60,"ATENCAO (31-60 DIAS)","OK"))))</f>
        <v/>
      </c>
      <c r="G1240" s="14">
        <f>SUMIFS(Lancamentos!$G:$G,Lancamentos!$C:$C,$A1240,Lancamentos!$E:$E,$C1240,Lancamentos!$B:$B,"ENTRADA")</f>
        <v/>
      </c>
      <c r="H1240" s="14">
        <f>SUMIFS(Lancamentos!$G:$G,Lancamentos!$C:$C,$A1240,Lancamentos!$E:$E,$C1240,Lancamentos!$B:$B,"SAIDA_USO")</f>
        <v/>
      </c>
      <c r="I1240" s="14">
        <f>SUMIFS(Lancamentos!$G:$G,Lancamentos!$C:$C,$A1240,Lancamentos!$E:$E,$C1240,Lancamentos!$B:$B,"SAIDA_DESCARTE")</f>
        <v/>
      </c>
      <c r="J1240" s="14">
        <f>G1240-H1240-I1240</f>
        <v/>
      </c>
      <c r="K1240">
        <f>IF(A1240="","",IF(J1240&lt;=IFERROR(VLOOKUP(A1240,Produtos!$A:$E,5,FALSE),0),"ABAIXO DO MINIMO","OK"))</f>
        <v/>
      </c>
    </row>
    <row r="1241">
      <c r="B1241">
        <f>IFERROR(VLOOKUP(A1241,Produtos!A:B,2,FALSE),"")</f>
        <v/>
      </c>
      <c r="D1241" s="10">
        <f>IFERROR(INDEX(Lotes!$E:$E,MATCH(1,(Lotes!$A:$A=A1241)*(Lotes!$C:$C=C1241),0)),"")</f>
        <v/>
      </c>
      <c r="E1241" s="14">
        <f>IF(D1241="","",D1241-TODAY())</f>
        <v/>
      </c>
      <c r="F1241">
        <f>IF(D1241="","",IF(E1241&lt;0,"VENCIDO",IF(E1241&lt;=30,"VENCE EM &lt;= 30 DIAS",IF(E1241&lt;=60,"ATENCAO (31-60 DIAS)","OK"))))</f>
        <v/>
      </c>
      <c r="G1241" s="14">
        <f>SUMIFS(Lancamentos!$G:$G,Lancamentos!$C:$C,$A1241,Lancamentos!$E:$E,$C1241,Lancamentos!$B:$B,"ENTRADA")</f>
        <v/>
      </c>
      <c r="H1241" s="14">
        <f>SUMIFS(Lancamentos!$G:$G,Lancamentos!$C:$C,$A1241,Lancamentos!$E:$E,$C1241,Lancamentos!$B:$B,"SAIDA_USO")</f>
        <v/>
      </c>
      <c r="I1241" s="14">
        <f>SUMIFS(Lancamentos!$G:$G,Lancamentos!$C:$C,$A1241,Lancamentos!$E:$E,$C1241,Lancamentos!$B:$B,"SAIDA_DESCARTE")</f>
        <v/>
      </c>
      <c r="J1241" s="14">
        <f>G1241-H1241-I1241</f>
        <v/>
      </c>
      <c r="K1241">
        <f>IF(A1241="","",IF(J1241&lt;=IFERROR(VLOOKUP(A1241,Produtos!$A:$E,5,FALSE),0),"ABAIXO DO MINIMO","OK"))</f>
        <v/>
      </c>
    </row>
    <row r="1242">
      <c r="B1242">
        <f>IFERROR(VLOOKUP(A1242,Produtos!A:B,2,FALSE),"")</f>
        <v/>
      </c>
      <c r="D1242" s="10">
        <f>IFERROR(INDEX(Lotes!$E:$E,MATCH(1,(Lotes!$A:$A=A1242)*(Lotes!$C:$C=C1242),0)),"")</f>
        <v/>
      </c>
      <c r="E1242" s="14">
        <f>IF(D1242="","",D1242-TODAY())</f>
        <v/>
      </c>
      <c r="F1242">
        <f>IF(D1242="","",IF(E1242&lt;0,"VENCIDO",IF(E1242&lt;=30,"VENCE EM &lt;= 30 DIAS",IF(E1242&lt;=60,"ATENCAO (31-60 DIAS)","OK"))))</f>
        <v/>
      </c>
      <c r="G1242" s="14">
        <f>SUMIFS(Lancamentos!$G:$G,Lancamentos!$C:$C,$A1242,Lancamentos!$E:$E,$C1242,Lancamentos!$B:$B,"ENTRADA")</f>
        <v/>
      </c>
      <c r="H1242" s="14">
        <f>SUMIFS(Lancamentos!$G:$G,Lancamentos!$C:$C,$A1242,Lancamentos!$E:$E,$C1242,Lancamentos!$B:$B,"SAIDA_USO")</f>
        <v/>
      </c>
      <c r="I1242" s="14">
        <f>SUMIFS(Lancamentos!$G:$G,Lancamentos!$C:$C,$A1242,Lancamentos!$E:$E,$C1242,Lancamentos!$B:$B,"SAIDA_DESCARTE")</f>
        <v/>
      </c>
      <c r="J1242" s="14">
        <f>G1242-H1242-I1242</f>
        <v/>
      </c>
      <c r="K1242">
        <f>IF(A1242="","",IF(J1242&lt;=IFERROR(VLOOKUP(A1242,Produtos!$A:$E,5,FALSE),0),"ABAIXO DO MINIMO","OK"))</f>
        <v/>
      </c>
    </row>
    <row r="1243">
      <c r="B1243">
        <f>IFERROR(VLOOKUP(A1243,Produtos!A:B,2,FALSE),"")</f>
        <v/>
      </c>
      <c r="D1243" s="10">
        <f>IFERROR(INDEX(Lotes!$E:$E,MATCH(1,(Lotes!$A:$A=A1243)*(Lotes!$C:$C=C1243),0)),"")</f>
        <v/>
      </c>
      <c r="E1243" s="14">
        <f>IF(D1243="","",D1243-TODAY())</f>
        <v/>
      </c>
      <c r="F1243">
        <f>IF(D1243="","",IF(E1243&lt;0,"VENCIDO",IF(E1243&lt;=30,"VENCE EM &lt;= 30 DIAS",IF(E1243&lt;=60,"ATENCAO (31-60 DIAS)","OK"))))</f>
        <v/>
      </c>
      <c r="G1243" s="14">
        <f>SUMIFS(Lancamentos!$G:$G,Lancamentos!$C:$C,$A1243,Lancamentos!$E:$E,$C1243,Lancamentos!$B:$B,"ENTRADA")</f>
        <v/>
      </c>
      <c r="H1243" s="14">
        <f>SUMIFS(Lancamentos!$G:$G,Lancamentos!$C:$C,$A1243,Lancamentos!$E:$E,$C1243,Lancamentos!$B:$B,"SAIDA_USO")</f>
        <v/>
      </c>
      <c r="I1243" s="14">
        <f>SUMIFS(Lancamentos!$G:$G,Lancamentos!$C:$C,$A1243,Lancamentos!$E:$E,$C1243,Lancamentos!$B:$B,"SAIDA_DESCARTE")</f>
        <v/>
      </c>
      <c r="J1243" s="14">
        <f>G1243-H1243-I1243</f>
        <v/>
      </c>
      <c r="K1243">
        <f>IF(A1243="","",IF(J1243&lt;=IFERROR(VLOOKUP(A1243,Produtos!$A:$E,5,FALSE),0),"ABAIXO DO MINIMO","OK"))</f>
        <v/>
      </c>
    </row>
    <row r="1244">
      <c r="B1244">
        <f>IFERROR(VLOOKUP(A1244,Produtos!A:B,2,FALSE),"")</f>
        <v/>
      </c>
      <c r="D1244" s="10">
        <f>IFERROR(INDEX(Lotes!$E:$E,MATCH(1,(Lotes!$A:$A=A1244)*(Lotes!$C:$C=C1244),0)),"")</f>
        <v/>
      </c>
      <c r="E1244" s="14">
        <f>IF(D1244="","",D1244-TODAY())</f>
        <v/>
      </c>
      <c r="F1244">
        <f>IF(D1244="","",IF(E1244&lt;0,"VENCIDO",IF(E1244&lt;=30,"VENCE EM &lt;= 30 DIAS",IF(E1244&lt;=60,"ATENCAO (31-60 DIAS)","OK"))))</f>
        <v/>
      </c>
      <c r="G1244" s="14">
        <f>SUMIFS(Lancamentos!$G:$G,Lancamentos!$C:$C,$A1244,Lancamentos!$E:$E,$C1244,Lancamentos!$B:$B,"ENTRADA")</f>
        <v/>
      </c>
      <c r="H1244" s="14">
        <f>SUMIFS(Lancamentos!$G:$G,Lancamentos!$C:$C,$A1244,Lancamentos!$E:$E,$C1244,Lancamentos!$B:$B,"SAIDA_USO")</f>
        <v/>
      </c>
      <c r="I1244" s="14">
        <f>SUMIFS(Lancamentos!$G:$G,Lancamentos!$C:$C,$A1244,Lancamentos!$E:$E,$C1244,Lancamentos!$B:$B,"SAIDA_DESCARTE")</f>
        <v/>
      </c>
      <c r="J1244" s="14">
        <f>G1244-H1244-I1244</f>
        <v/>
      </c>
      <c r="K1244">
        <f>IF(A1244="","",IF(J1244&lt;=IFERROR(VLOOKUP(A1244,Produtos!$A:$E,5,FALSE),0),"ABAIXO DO MINIMO","OK"))</f>
        <v/>
      </c>
    </row>
    <row r="1245">
      <c r="B1245">
        <f>IFERROR(VLOOKUP(A1245,Produtos!A:B,2,FALSE),"")</f>
        <v/>
      </c>
      <c r="D1245" s="10">
        <f>IFERROR(INDEX(Lotes!$E:$E,MATCH(1,(Lotes!$A:$A=A1245)*(Lotes!$C:$C=C1245),0)),"")</f>
        <v/>
      </c>
      <c r="E1245" s="14">
        <f>IF(D1245="","",D1245-TODAY())</f>
        <v/>
      </c>
      <c r="F1245">
        <f>IF(D1245="","",IF(E1245&lt;0,"VENCIDO",IF(E1245&lt;=30,"VENCE EM &lt;= 30 DIAS",IF(E1245&lt;=60,"ATENCAO (31-60 DIAS)","OK"))))</f>
        <v/>
      </c>
      <c r="G1245" s="14">
        <f>SUMIFS(Lancamentos!$G:$G,Lancamentos!$C:$C,$A1245,Lancamentos!$E:$E,$C1245,Lancamentos!$B:$B,"ENTRADA")</f>
        <v/>
      </c>
      <c r="H1245" s="14">
        <f>SUMIFS(Lancamentos!$G:$G,Lancamentos!$C:$C,$A1245,Lancamentos!$E:$E,$C1245,Lancamentos!$B:$B,"SAIDA_USO")</f>
        <v/>
      </c>
      <c r="I1245" s="14">
        <f>SUMIFS(Lancamentos!$G:$G,Lancamentos!$C:$C,$A1245,Lancamentos!$E:$E,$C1245,Lancamentos!$B:$B,"SAIDA_DESCARTE")</f>
        <v/>
      </c>
      <c r="J1245" s="14">
        <f>G1245-H1245-I1245</f>
        <v/>
      </c>
      <c r="K1245">
        <f>IF(A1245="","",IF(J1245&lt;=IFERROR(VLOOKUP(A1245,Produtos!$A:$E,5,FALSE),0),"ABAIXO DO MINIMO","OK"))</f>
        <v/>
      </c>
    </row>
    <row r="1246">
      <c r="B1246">
        <f>IFERROR(VLOOKUP(A1246,Produtos!A:B,2,FALSE),"")</f>
        <v/>
      </c>
      <c r="D1246" s="10">
        <f>IFERROR(INDEX(Lotes!$E:$E,MATCH(1,(Lotes!$A:$A=A1246)*(Lotes!$C:$C=C1246),0)),"")</f>
        <v/>
      </c>
      <c r="E1246" s="14">
        <f>IF(D1246="","",D1246-TODAY())</f>
        <v/>
      </c>
      <c r="F1246">
        <f>IF(D1246="","",IF(E1246&lt;0,"VENCIDO",IF(E1246&lt;=30,"VENCE EM &lt;= 30 DIAS",IF(E1246&lt;=60,"ATENCAO (31-60 DIAS)","OK"))))</f>
        <v/>
      </c>
      <c r="G1246" s="14">
        <f>SUMIFS(Lancamentos!$G:$G,Lancamentos!$C:$C,$A1246,Lancamentos!$E:$E,$C1246,Lancamentos!$B:$B,"ENTRADA")</f>
        <v/>
      </c>
      <c r="H1246" s="14">
        <f>SUMIFS(Lancamentos!$G:$G,Lancamentos!$C:$C,$A1246,Lancamentos!$E:$E,$C1246,Lancamentos!$B:$B,"SAIDA_USO")</f>
        <v/>
      </c>
      <c r="I1246" s="14">
        <f>SUMIFS(Lancamentos!$G:$G,Lancamentos!$C:$C,$A1246,Lancamentos!$E:$E,$C1246,Lancamentos!$B:$B,"SAIDA_DESCARTE")</f>
        <v/>
      </c>
      <c r="J1246" s="14">
        <f>G1246-H1246-I1246</f>
        <v/>
      </c>
      <c r="K1246">
        <f>IF(A1246="","",IF(J1246&lt;=IFERROR(VLOOKUP(A1246,Produtos!$A:$E,5,FALSE),0),"ABAIXO DO MINIMO","OK"))</f>
        <v/>
      </c>
    </row>
    <row r="1247">
      <c r="B1247">
        <f>IFERROR(VLOOKUP(A1247,Produtos!A:B,2,FALSE),"")</f>
        <v/>
      </c>
      <c r="D1247" s="10">
        <f>IFERROR(INDEX(Lotes!$E:$E,MATCH(1,(Lotes!$A:$A=A1247)*(Lotes!$C:$C=C1247),0)),"")</f>
        <v/>
      </c>
      <c r="E1247" s="14">
        <f>IF(D1247="","",D1247-TODAY())</f>
        <v/>
      </c>
      <c r="F1247">
        <f>IF(D1247="","",IF(E1247&lt;0,"VENCIDO",IF(E1247&lt;=30,"VENCE EM &lt;= 30 DIAS",IF(E1247&lt;=60,"ATENCAO (31-60 DIAS)","OK"))))</f>
        <v/>
      </c>
      <c r="G1247" s="14">
        <f>SUMIFS(Lancamentos!$G:$G,Lancamentos!$C:$C,$A1247,Lancamentos!$E:$E,$C1247,Lancamentos!$B:$B,"ENTRADA")</f>
        <v/>
      </c>
      <c r="H1247" s="14">
        <f>SUMIFS(Lancamentos!$G:$G,Lancamentos!$C:$C,$A1247,Lancamentos!$E:$E,$C1247,Lancamentos!$B:$B,"SAIDA_USO")</f>
        <v/>
      </c>
      <c r="I1247" s="14">
        <f>SUMIFS(Lancamentos!$G:$G,Lancamentos!$C:$C,$A1247,Lancamentos!$E:$E,$C1247,Lancamentos!$B:$B,"SAIDA_DESCARTE")</f>
        <v/>
      </c>
      <c r="J1247" s="14">
        <f>G1247-H1247-I1247</f>
        <v/>
      </c>
      <c r="K1247">
        <f>IF(A1247="","",IF(J1247&lt;=IFERROR(VLOOKUP(A1247,Produtos!$A:$E,5,FALSE),0),"ABAIXO DO MINIMO","OK"))</f>
        <v/>
      </c>
    </row>
    <row r="1248">
      <c r="B1248">
        <f>IFERROR(VLOOKUP(A1248,Produtos!A:B,2,FALSE),"")</f>
        <v/>
      </c>
      <c r="D1248" s="10">
        <f>IFERROR(INDEX(Lotes!$E:$E,MATCH(1,(Lotes!$A:$A=A1248)*(Lotes!$C:$C=C1248),0)),"")</f>
        <v/>
      </c>
      <c r="E1248" s="14">
        <f>IF(D1248="","",D1248-TODAY())</f>
        <v/>
      </c>
      <c r="F1248">
        <f>IF(D1248="","",IF(E1248&lt;0,"VENCIDO",IF(E1248&lt;=30,"VENCE EM &lt;= 30 DIAS",IF(E1248&lt;=60,"ATENCAO (31-60 DIAS)","OK"))))</f>
        <v/>
      </c>
      <c r="G1248" s="14">
        <f>SUMIFS(Lancamentos!$G:$G,Lancamentos!$C:$C,$A1248,Lancamentos!$E:$E,$C1248,Lancamentos!$B:$B,"ENTRADA")</f>
        <v/>
      </c>
      <c r="H1248" s="14">
        <f>SUMIFS(Lancamentos!$G:$G,Lancamentos!$C:$C,$A1248,Lancamentos!$E:$E,$C1248,Lancamentos!$B:$B,"SAIDA_USO")</f>
        <v/>
      </c>
      <c r="I1248" s="14">
        <f>SUMIFS(Lancamentos!$G:$G,Lancamentos!$C:$C,$A1248,Lancamentos!$E:$E,$C1248,Lancamentos!$B:$B,"SAIDA_DESCARTE")</f>
        <v/>
      </c>
      <c r="J1248" s="14">
        <f>G1248-H1248-I1248</f>
        <v/>
      </c>
      <c r="K1248">
        <f>IF(A1248="","",IF(J1248&lt;=IFERROR(VLOOKUP(A1248,Produtos!$A:$E,5,FALSE),0),"ABAIXO DO MINIMO","OK"))</f>
        <v/>
      </c>
    </row>
    <row r="1249">
      <c r="B1249">
        <f>IFERROR(VLOOKUP(A1249,Produtos!A:B,2,FALSE),"")</f>
        <v/>
      </c>
      <c r="D1249" s="10">
        <f>IFERROR(INDEX(Lotes!$E:$E,MATCH(1,(Lotes!$A:$A=A1249)*(Lotes!$C:$C=C1249),0)),"")</f>
        <v/>
      </c>
      <c r="E1249" s="14">
        <f>IF(D1249="","",D1249-TODAY())</f>
        <v/>
      </c>
      <c r="F1249">
        <f>IF(D1249="","",IF(E1249&lt;0,"VENCIDO",IF(E1249&lt;=30,"VENCE EM &lt;= 30 DIAS",IF(E1249&lt;=60,"ATENCAO (31-60 DIAS)","OK"))))</f>
        <v/>
      </c>
      <c r="G1249" s="14">
        <f>SUMIFS(Lancamentos!$G:$G,Lancamentos!$C:$C,$A1249,Lancamentos!$E:$E,$C1249,Lancamentos!$B:$B,"ENTRADA")</f>
        <v/>
      </c>
      <c r="H1249" s="14">
        <f>SUMIFS(Lancamentos!$G:$G,Lancamentos!$C:$C,$A1249,Lancamentos!$E:$E,$C1249,Lancamentos!$B:$B,"SAIDA_USO")</f>
        <v/>
      </c>
      <c r="I1249" s="14">
        <f>SUMIFS(Lancamentos!$G:$G,Lancamentos!$C:$C,$A1249,Lancamentos!$E:$E,$C1249,Lancamentos!$B:$B,"SAIDA_DESCARTE")</f>
        <v/>
      </c>
      <c r="J1249" s="14">
        <f>G1249-H1249-I1249</f>
        <v/>
      </c>
      <c r="K1249">
        <f>IF(A1249="","",IF(J1249&lt;=IFERROR(VLOOKUP(A1249,Produtos!$A:$E,5,FALSE),0),"ABAIXO DO MINIMO","OK"))</f>
        <v/>
      </c>
    </row>
    <row r="1250">
      <c r="B1250">
        <f>IFERROR(VLOOKUP(A1250,Produtos!A:B,2,FALSE),"")</f>
        <v/>
      </c>
      <c r="D1250" s="10">
        <f>IFERROR(INDEX(Lotes!$E:$E,MATCH(1,(Lotes!$A:$A=A1250)*(Lotes!$C:$C=C1250),0)),"")</f>
        <v/>
      </c>
      <c r="E1250" s="14">
        <f>IF(D1250="","",D1250-TODAY())</f>
        <v/>
      </c>
      <c r="F1250">
        <f>IF(D1250="","",IF(E1250&lt;0,"VENCIDO",IF(E1250&lt;=30,"VENCE EM &lt;= 30 DIAS",IF(E1250&lt;=60,"ATENCAO (31-60 DIAS)","OK"))))</f>
        <v/>
      </c>
      <c r="G1250" s="14">
        <f>SUMIFS(Lancamentos!$G:$G,Lancamentos!$C:$C,$A1250,Lancamentos!$E:$E,$C1250,Lancamentos!$B:$B,"ENTRADA")</f>
        <v/>
      </c>
      <c r="H1250" s="14">
        <f>SUMIFS(Lancamentos!$G:$G,Lancamentos!$C:$C,$A1250,Lancamentos!$E:$E,$C1250,Lancamentos!$B:$B,"SAIDA_USO")</f>
        <v/>
      </c>
      <c r="I1250" s="14">
        <f>SUMIFS(Lancamentos!$G:$G,Lancamentos!$C:$C,$A1250,Lancamentos!$E:$E,$C1250,Lancamentos!$B:$B,"SAIDA_DESCARTE")</f>
        <v/>
      </c>
      <c r="J1250" s="14">
        <f>G1250-H1250-I1250</f>
        <v/>
      </c>
      <c r="K1250">
        <f>IF(A1250="","",IF(J1250&lt;=IFERROR(VLOOKUP(A1250,Produtos!$A:$E,5,FALSE),0),"ABAIXO DO MINIMO","OK"))</f>
        <v/>
      </c>
    </row>
    <row r="1251">
      <c r="B1251">
        <f>IFERROR(VLOOKUP(A1251,Produtos!A:B,2,FALSE),"")</f>
        <v/>
      </c>
      <c r="D1251" s="10">
        <f>IFERROR(INDEX(Lotes!$E:$E,MATCH(1,(Lotes!$A:$A=A1251)*(Lotes!$C:$C=C1251),0)),"")</f>
        <v/>
      </c>
      <c r="E1251" s="14">
        <f>IF(D1251="","",D1251-TODAY())</f>
        <v/>
      </c>
      <c r="F1251">
        <f>IF(D1251="","",IF(E1251&lt;0,"VENCIDO",IF(E1251&lt;=30,"VENCE EM &lt;= 30 DIAS",IF(E1251&lt;=60,"ATENCAO (31-60 DIAS)","OK"))))</f>
        <v/>
      </c>
      <c r="G1251" s="14">
        <f>SUMIFS(Lancamentos!$G:$G,Lancamentos!$C:$C,$A1251,Lancamentos!$E:$E,$C1251,Lancamentos!$B:$B,"ENTRADA")</f>
        <v/>
      </c>
      <c r="H1251" s="14">
        <f>SUMIFS(Lancamentos!$G:$G,Lancamentos!$C:$C,$A1251,Lancamentos!$E:$E,$C1251,Lancamentos!$B:$B,"SAIDA_USO")</f>
        <v/>
      </c>
      <c r="I1251" s="14">
        <f>SUMIFS(Lancamentos!$G:$G,Lancamentos!$C:$C,$A1251,Lancamentos!$E:$E,$C1251,Lancamentos!$B:$B,"SAIDA_DESCARTE")</f>
        <v/>
      </c>
      <c r="J1251" s="14">
        <f>G1251-H1251-I1251</f>
        <v/>
      </c>
      <c r="K1251">
        <f>IF(A1251="","",IF(J1251&lt;=IFERROR(VLOOKUP(A1251,Produtos!$A:$E,5,FALSE),0),"ABAIXO DO MINIMO","OK"))</f>
        <v/>
      </c>
    </row>
    <row r="1252">
      <c r="B1252">
        <f>IFERROR(VLOOKUP(A1252,Produtos!A:B,2,FALSE),"")</f>
        <v/>
      </c>
      <c r="D1252" s="10">
        <f>IFERROR(INDEX(Lotes!$E:$E,MATCH(1,(Lotes!$A:$A=A1252)*(Lotes!$C:$C=C1252),0)),"")</f>
        <v/>
      </c>
      <c r="E1252" s="14">
        <f>IF(D1252="","",D1252-TODAY())</f>
        <v/>
      </c>
      <c r="F1252">
        <f>IF(D1252="","",IF(E1252&lt;0,"VENCIDO",IF(E1252&lt;=30,"VENCE EM &lt;= 30 DIAS",IF(E1252&lt;=60,"ATENCAO (31-60 DIAS)","OK"))))</f>
        <v/>
      </c>
      <c r="G1252" s="14">
        <f>SUMIFS(Lancamentos!$G:$G,Lancamentos!$C:$C,$A1252,Lancamentos!$E:$E,$C1252,Lancamentos!$B:$B,"ENTRADA")</f>
        <v/>
      </c>
      <c r="H1252" s="14">
        <f>SUMIFS(Lancamentos!$G:$G,Lancamentos!$C:$C,$A1252,Lancamentos!$E:$E,$C1252,Lancamentos!$B:$B,"SAIDA_USO")</f>
        <v/>
      </c>
      <c r="I1252" s="14">
        <f>SUMIFS(Lancamentos!$G:$G,Lancamentos!$C:$C,$A1252,Lancamentos!$E:$E,$C1252,Lancamentos!$B:$B,"SAIDA_DESCARTE")</f>
        <v/>
      </c>
      <c r="J1252" s="14">
        <f>G1252-H1252-I1252</f>
        <v/>
      </c>
      <c r="K1252">
        <f>IF(A1252="","",IF(J1252&lt;=IFERROR(VLOOKUP(A1252,Produtos!$A:$E,5,FALSE),0),"ABAIXO DO MINIMO","OK"))</f>
        <v/>
      </c>
    </row>
    <row r="1253">
      <c r="B1253">
        <f>IFERROR(VLOOKUP(A1253,Produtos!A:B,2,FALSE),"")</f>
        <v/>
      </c>
      <c r="D1253" s="10">
        <f>IFERROR(INDEX(Lotes!$E:$E,MATCH(1,(Lotes!$A:$A=A1253)*(Lotes!$C:$C=C1253),0)),"")</f>
        <v/>
      </c>
      <c r="E1253" s="14">
        <f>IF(D1253="","",D1253-TODAY())</f>
        <v/>
      </c>
      <c r="F1253">
        <f>IF(D1253="","",IF(E1253&lt;0,"VENCIDO",IF(E1253&lt;=30,"VENCE EM &lt;= 30 DIAS",IF(E1253&lt;=60,"ATENCAO (31-60 DIAS)","OK"))))</f>
        <v/>
      </c>
      <c r="G1253" s="14">
        <f>SUMIFS(Lancamentos!$G:$G,Lancamentos!$C:$C,$A1253,Lancamentos!$E:$E,$C1253,Lancamentos!$B:$B,"ENTRADA")</f>
        <v/>
      </c>
      <c r="H1253" s="14">
        <f>SUMIFS(Lancamentos!$G:$G,Lancamentos!$C:$C,$A1253,Lancamentos!$E:$E,$C1253,Lancamentos!$B:$B,"SAIDA_USO")</f>
        <v/>
      </c>
      <c r="I1253" s="14">
        <f>SUMIFS(Lancamentos!$G:$G,Lancamentos!$C:$C,$A1253,Lancamentos!$E:$E,$C1253,Lancamentos!$B:$B,"SAIDA_DESCARTE")</f>
        <v/>
      </c>
      <c r="J1253" s="14">
        <f>G1253-H1253-I1253</f>
        <v/>
      </c>
      <c r="K1253">
        <f>IF(A1253="","",IF(J1253&lt;=IFERROR(VLOOKUP(A1253,Produtos!$A:$E,5,FALSE),0),"ABAIXO DO MINIMO","OK"))</f>
        <v/>
      </c>
    </row>
    <row r="1254">
      <c r="B1254">
        <f>IFERROR(VLOOKUP(A1254,Produtos!A:B,2,FALSE),"")</f>
        <v/>
      </c>
      <c r="D1254" s="10">
        <f>IFERROR(INDEX(Lotes!$E:$E,MATCH(1,(Lotes!$A:$A=A1254)*(Lotes!$C:$C=C1254),0)),"")</f>
        <v/>
      </c>
      <c r="E1254" s="14">
        <f>IF(D1254="","",D1254-TODAY())</f>
        <v/>
      </c>
      <c r="F1254">
        <f>IF(D1254="","",IF(E1254&lt;0,"VENCIDO",IF(E1254&lt;=30,"VENCE EM &lt;= 30 DIAS",IF(E1254&lt;=60,"ATENCAO (31-60 DIAS)","OK"))))</f>
        <v/>
      </c>
      <c r="G1254" s="14">
        <f>SUMIFS(Lancamentos!$G:$G,Lancamentos!$C:$C,$A1254,Lancamentos!$E:$E,$C1254,Lancamentos!$B:$B,"ENTRADA")</f>
        <v/>
      </c>
      <c r="H1254" s="14">
        <f>SUMIFS(Lancamentos!$G:$G,Lancamentos!$C:$C,$A1254,Lancamentos!$E:$E,$C1254,Lancamentos!$B:$B,"SAIDA_USO")</f>
        <v/>
      </c>
      <c r="I1254" s="14">
        <f>SUMIFS(Lancamentos!$G:$G,Lancamentos!$C:$C,$A1254,Lancamentos!$E:$E,$C1254,Lancamentos!$B:$B,"SAIDA_DESCARTE")</f>
        <v/>
      </c>
      <c r="J1254" s="14">
        <f>G1254-H1254-I1254</f>
        <v/>
      </c>
      <c r="K1254">
        <f>IF(A1254="","",IF(J1254&lt;=IFERROR(VLOOKUP(A1254,Produtos!$A:$E,5,FALSE),0),"ABAIXO DO MINIMO","OK"))</f>
        <v/>
      </c>
    </row>
    <row r="1255">
      <c r="B1255">
        <f>IFERROR(VLOOKUP(A1255,Produtos!A:B,2,FALSE),"")</f>
        <v/>
      </c>
      <c r="D1255" s="10">
        <f>IFERROR(INDEX(Lotes!$E:$E,MATCH(1,(Lotes!$A:$A=A1255)*(Lotes!$C:$C=C1255),0)),"")</f>
        <v/>
      </c>
      <c r="E1255" s="14">
        <f>IF(D1255="","",D1255-TODAY())</f>
        <v/>
      </c>
      <c r="F1255">
        <f>IF(D1255="","",IF(E1255&lt;0,"VENCIDO",IF(E1255&lt;=30,"VENCE EM &lt;= 30 DIAS",IF(E1255&lt;=60,"ATENCAO (31-60 DIAS)","OK"))))</f>
        <v/>
      </c>
      <c r="G1255" s="14">
        <f>SUMIFS(Lancamentos!$G:$G,Lancamentos!$C:$C,$A1255,Lancamentos!$E:$E,$C1255,Lancamentos!$B:$B,"ENTRADA")</f>
        <v/>
      </c>
      <c r="H1255" s="14">
        <f>SUMIFS(Lancamentos!$G:$G,Lancamentos!$C:$C,$A1255,Lancamentos!$E:$E,$C1255,Lancamentos!$B:$B,"SAIDA_USO")</f>
        <v/>
      </c>
      <c r="I1255" s="14">
        <f>SUMIFS(Lancamentos!$G:$G,Lancamentos!$C:$C,$A1255,Lancamentos!$E:$E,$C1255,Lancamentos!$B:$B,"SAIDA_DESCARTE")</f>
        <v/>
      </c>
      <c r="J1255" s="14">
        <f>G1255-H1255-I1255</f>
        <v/>
      </c>
      <c r="K1255">
        <f>IF(A1255="","",IF(J1255&lt;=IFERROR(VLOOKUP(A1255,Produtos!$A:$E,5,FALSE),0),"ABAIXO DO MINIMO","OK"))</f>
        <v/>
      </c>
    </row>
    <row r="1256">
      <c r="B1256">
        <f>IFERROR(VLOOKUP(A1256,Produtos!A:B,2,FALSE),"")</f>
        <v/>
      </c>
      <c r="D1256" s="10">
        <f>IFERROR(INDEX(Lotes!$E:$E,MATCH(1,(Lotes!$A:$A=A1256)*(Lotes!$C:$C=C1256),0)),"")</f>
        <v/>
      </c>
      <c r="E1256" s="14">
        <f>IF(D1256="","",D1256-TODAY())</f>
        <v/>
      </c>
      <c r="F1256">
        <f>IF(D1256="","",IF(E1256&lt;0,"VENCIDO",IF(E1256&lt;=30,"VENCE EM &lt;= 30 DIAS",IF(E1256&lt;=60,"ATENCAO (31-60 DIAS)","OK"))))</f>
        <v/>
      </c>
      <c r="G1256" s="14">
        <f>SUMIFS(Lancamentos!$G:$G,Lancamentos!$C:$C,$A1256,Lancamentos!$E:$E,$C1256,Lancamentos!$B:$B,"ENTRADA")</f>
        <v/>
      </c>
      <c r="H1256" s="14">
        <f>SUMIFS(Lancamentos!$G:$G,Lancamentos!$C:$C,$A1256,Lancamentos!$E:$E,$C1256,Lancamentos!$B:$B,"SAIDA_USO")</f>
        <v/>
      </c>
      <c r="I1256" s="14">
        <f>SUMIFS(Lancamentos!$G:$G,Lancamentos!$C:$C,$A1256,Lancamentos!$E:$E,$C1256,Lancamentos!$B:$B,"SAIDA_DESCARTE")</f>
        <v/>
      </c>
      <c r="J1256" s="14">
        <f>G1256-H1256-I1256</f>
        <v/>
      </c>
      <c r="K1256">
        <f>IF(A1256="","",IF(J1256&lt;=IFERROR(VLOOKUP(A1256,Produtos!$A:$E,5,FALSE),0),"ABAIXO DO MINIMO","OK"))</f>
        <v/>
      </c>
    </row>
    <row r="1257">
      <c r="B1257">
        <f>IFERROR(VLOOKUP(A1257,Produtos!A:B,2,FALSE),"")</f>
        <v/>
      </c>
      <c r="D1257" s="10">
        <f>IFERROR(INDEX(Lotes!$E:$E,MATCH(1,(Lotes!$A:$A=A1257)*(Lotes!$C:$C=C1257),0)),"")</f>
        <v/>
      </c>
      <c r="E1257" s="14">
        <f>IF(D1257="","",D1257-TODAY())</f>
        <v/>
      </c>
      <c r="F1257">
        <f>IF(D1257="","",IF(E1257&lt;0,"VENCIDO",IF(E1257&lt;=30,"VENCE EM &lt;= 30 DIAS",IF(E1257&lt;=60,"ATENCAO (31-60 DIAS)","OK"))))</f>
        <v/>
      </c>
      <c r="G1257" s="14">
        <f>SUMIFS(Lancamentos!$G:$G,Lancamentos!$C:$C,$A1257,Lancamentos!$E:$E,$C1257,Lancamentos!$B:$B,"ENTRADA")</f>
        <v/>
      </c>
      <c r="H1257" s="14">
        <f>SUMIFS(Lancamentos!$G:$G,Lancamentos!$C:$C,$A1257,Lancamentos!$E:$E,$C1257,Lancamentos!$B:$B,"SAIDA_USO")</f>
        <v/>
      </c>
      <c r="I1257" s="14">
        <f>SUMIFS(Lancamentos!$G:$G,Lancamentos!$C:$C,$A1257,Lancamentos!$E:$E,$C1257,Lancamentos!$B:$B,"SAIDA_DESCARTE")</f>
        <v/>
      </c>
      <c r="J1257" s="14">
        <f>G1257-H1257-I1257</f>
        <v/>
      </c>
      <c r="K1257">
        <f>IF(A1257="","",IF(J1257&lt;=IFERROR(VLOOKUP(A1257,Produtos!$A:$E,5,FALSE),0),"ABAIXO DO MINIMO","OK"))</f>
        <v/>
      </c>
    </row>
    <row r="1258">
      <c r="B1258">
        <f>IFERROR(VLOOKUP(A1258,Produtos!A:B,2,FALSE),"")</f>
        <v/>
      </c>
      <c r="D1258" s="10">
        <f>IFERROR(INDEX(Lotes!$E:$E,MATCH(1,(Lotes!$A:$A=A1258)*(Lotes!$C:$C=C1258),0)),"")</f>
        <v/>
      </c>
      <c r="E1258" s="14">
        <f>IF(D1258="","",D1258-TODAY())</f>
        <v/>
      </c>
      <c r="F1258">
        <f>IF(D1258="","",IF(E1258&lt;0,"VENCIDO",IF(E1258&lt;=30,"VENCE EM &lt;= 30 DIAS",IF(E1258&lt;=60,"ATENCAO (31-60 DIAS)","OK"))))</f>
        <v/>
      </c>
      <c r="G1258" s="14">
        <f>SUMIFS(Lancamentos!$G:$G,Lancamentos!$C:$C,$A1258,Lancamentos!$E:$E,$C1258,Lancamentos!$B:$B,"ENTRADA")</f>
        <v/>
      </c>
      <c r="H1258" s="14">
        <f>SUMIFS(Lancamentos!$G:$G,Lancamentos!$C:$C,$A1258,Lancamentos!$E:$E,$C1258,Lancamentos!$B:$B,"SAIDA_USO")</f>
        <v/>
      </c>
      <c r="I1258" s="14">
        <f>SUMIFS(Lancamentos!$G:$G,Lancamentos!$C:$C,$A1258,Lancamentos!$E:$E,$C1258,Lancamentos!$B:$B,"SAIDA_DESCARTE")</f>
        <v/>
      </c>
      <c r="J1258" s="14">
        <f>G1258-H1258-I1258</f>
        <v/>
      </c>
      <c r="K1258">
        <f>IF(A1258="","",IF(J1258&lt;=IFERROR(VLOOKUP(A1258,Produtos!$A:$E,5,FALSE),0),"ABAIXO DO MINIMO","OK"))</f>
        <v/>
      </c>
    </row>
    <row r="1259">
      <c r="B1259">
        <f>IFERROR(VLOOKUP(A1259,Produtos!A:B,2,FALSE),"")</f>
        <v/>
      </c>
      <c r="D1259" s="10">
        <f>IFERROR(INDEX(Lotes!$E:$E,MATCH(1,(Lotes!$A:$A=A1259)*(Lotes!$C:$C=C1259),0)),"")</f>
        <v/>
      </c>
      <c r="E1259" s="14">
        <f>IF(D1259="","",D1259-TODAY())</f>
        <v/>
      </c>
      <c r="F1259">
        <f>IF(D1259="","",IF(E1259&lt;0,"VENCIDO",IF(E1259&lt;=30,"VENCE EM &lt;= 30 DIAS",IF(E1259&lt;=60,"ATENCAO (31-60 DIAS)","OK"))))</f>
        <v/>
      </c>
      <c r="G1259" s="14">
        <f>SUMIFS(Lancamentos!$G:$G,Lancamentos!$C:$C,$A1259,Lancamentos!$E:$E,$C1259,Lancamentos!$B:$B,"ENTRADA")</f>
        <v/>
      </c>
      <c r="H1259" s="14">
        <f>SUMIFS(Lancamentos!$G:$G,Lancamentos!$C:$C,$A1259,Lancamentos!$E:$E,$C1259,Lancamentos!$B:$B,"SAIDA_USO")</f>
        <v/>
      </c>
      <c r="I1259" s="14">
        <f>SUMIFS(Lancamentos!$G:$G,Lancamentos!$C:$C,$A1259,Lancamentos!$E:$E,$C1259,Lancamentos!$B:$B,"SAIDA_DESCARTE")</f>
        <v/>
      </c>
      <c r="J1259" s="14">
        <f>G1259-H1259-I1259</f>
        <v/>
      </c>
      <c r="K1259">
        <f>IF(A1259="","",IF(J1259&lt;=IFERROR(VLOOKUP(A1259,Produtos!$A:$E,5,FALSE),0),"ABAIXO DO MINIMO","OK"))</f>
        <v/>
      </c>
    </row>
    <row r="1260">
      <c r="B1260">
        <f>IFERROR(VLOOKUP(A1260,Produtos!A:B,2,FALSE),"")</f>
        <v/>
      </c>
      <c r="D1260" s="10">
        <f>IFERROR(INDEX(Lotes!$E:$E,MATCH(1,(Lotes!$A:$A=A1260)*(Lotes!$C:$C=C1260),0)),"")</f>
        <v/>
      </c>
      <c r="E1260" s="14">
        <f>IF(D1260="","",D1260-TODAY())</f>
        <v/>
      </c>
      <c r="F1260">
        <f>IF(D1260="","",IF(E1260&lt;0,"VENCIDO",IF(E1260&lt;=30,"VENCE EM &lt;= 30 DIAS",IF(E1260&lt;=60,"ATENCAO (31-60 DIAS)","OK"))))</f>
        <v/>
      </c>
      <c r="G1260" s="14">
        <f>SUMIFS(Lancamentos!$G:$G,Lancamentos!$C:$C,$A1260,Lancamentos!$E:$E,$C1260,Lancamentos!$B:$B,"ENTRADA")</f>
        <v/>
      </c>
      <c r="H1260" s="14">
        <f>SUMIFS(Lancamentos!$G:$G,Lancamentos!$C:$C,$A1260,Lancamentos!$E:$E,$C1260,Lancamentos!$B:$B,"SAIDA_USO")</f>
        <v/>
      </c>
      <c r="I1260" s="14">
        <f>SUMIFS(Lancamentos!$G:$G,Lancamentos!$C:$C,$A1260,Lancamentos!$E:$E,$C1260,Lancamentos!$B:$B,"SAIDA_DESCARTE")</f>
        <v/>
      </c>
      <c r="J1260" s="14">
        <f>G1260-H1260-I1260</f>
        <v/>
      </c>
      <c r="K1260">
        <f>IF(A1260="","",IF(J1260&lt;=IFERROR(VLOOKUP(A1260,Produtos!$A:$E,5,FALSE),0),"ABAIXO DO MINIMO","OK"))</f>
        <v/>
      </c>
    </row>
    <row r="1261">
      <c r="B1261">
        <f>IFERROR(VLOOKUP(A1261,Produtos!A:B,2,FALSE),"")</f>
        <v/>
      </c>
      <c r="D1261" s="10">
        <f>IFERROR(INDEX(Lotes!$E:$E,MATCH(1,(Lotes!$A:$A=A1261)*(Lotes!$C:$C=C1261),0)),"")</f>
        <v/>
      </c>
      <c r="E1261" s="14">
        <f>IF(D1261="","",D1261-TODAY())</f>
        <v/>
      </c>
      <c r="F1261">
        <f>IF(D1261="","",IF(E1261&lt;0,"VENCIDO",IF(E1261&lt;=30,"VENCE EM &lt;= 30 DIAS",IF(E1261&lt;=60,"ATENCAO (31-60 DIAS)","OK"))))</f>
        <v/>
      </c>
      <c r="G1261" s="14">
        <f>SUMIFS(Lancamentos!$G:$G,Lancamentos!$C:$C,$A1261,Lancamentos!$E:$E,$C1261,Lancamentos!$B:$B,"ENTRADA")</f>
        <v/>
      </c>
      <c r="H1261" s="14">
        <f>SUMIFS(Lancamentos!$G:$G,Lancamentos!$C:$C,$A1261,Lancamentos!$E:$E,$C1261,Lancamentos!$B:$B,"SAIDA_USO")</f>
        <v/>
      </c>
      <c r="I1261" s="14">
        <f>SUMIFS(Lancamentos!$G:$G,Lancamentos!$C:$C,$A1261,Lancamentos!$E:$E,$C1261,Lancamentos!$B:$B,"SAIDA_DESCARTE")</f>
        <v/>
      </c>
      <c r="J1261" s="14">
        <f>G1261-H1261-I1261</f>
        <v/>
      </c>
      <c r="K1261">
        <f>IF(A1261="","",IF(J1261&lt;=IFERROR(VLOOKUP(A1261,Produtos!$A:$E,5,FALSE),0),"ABAIXO DO MINIMO","OK"))</f>
        <v/>
      </c>
    </row>
    <row r="1262">
      <c r="B1262">
        <f>IFERROR(VLOOKUP(A1262,Produtos!A:B,2,FALSE),"")</f>
        <v/>
      </c>
      <c r="D1262" s="10">
        <f>IFERROR(INDEX(Lotes!$E:$E,MATCH(1,(Lotes!$A:$A=A1262)*(Lotes!$C:$C=C1262),0)),"")</f>
        <v/>
      </c>
      <c r="E1262" s="14">
        <f>IF(D1262="","",D1262-TODAY())</f>
        <v/>
      </c>
      <c r="F1262">
        <f>IF(D1262="","",IF(E1262&lt;0,"VENCIDO",IF(E1262&lt;=30,"VENCE EM &lt;= 30 DIAS",IF(E1262&lt;=60,"ATENCAO (31-60 DIAS)","OK"))))</f>
        <v/>
      </c>
      <c r="G1262" s="14">
        <f>SUMIFS(Lancamentos!$G:$G,Lancamentos!$C:$C,$A1262,Lancamentos!$E:$E,$C1262,Lancamentos!$B:$B,"ENTRADA")</f>
        <v/>
      </c>
      <c r="H1262" s="14">
        <f>SUMIFS(Lancamentos!$G:$G,Lancamentos!$C:$C,$A1262,Lancamentos!$E:$E,$C1262,Lancamentos!$B:$B,"SAIDA_USO")</f>
        <v/>
      </c>
      <c r="I1262" s="14">
        <f>SUMIFS(Lancamentos!$G:$G,Lancamentos!$C:$C,$A1262,Lancamentos!$E:$E,$C1262,Lancamentos!$B:$B,"SAIDA_DESCARTE")</f>
        <v/>
      </c>
      <c r="J1262" s="14">
        <f>G1262-H1262-I1262</f>
        <v/>
      </c>
      <c r="K1262">
        <f>IF(A1262="","",IF(J1262&lt;=IFERROR(VLOOKUP(A1262,Produtos!$A:$E,5,FALSE),0),"ABAIXO DO MINIMO","OK"))</f>
        <v/>
      </c>
    </row>
    <row r="1263">
      <c r="B1263">
        <f>IFERROR(VLOOKUP(A1263,Produtos!A:B,2,FALSE),"")</f>
        <v/>
      </c>
      <c r="D1263" s="10">
        <f>IFERROR(INDEX(Lotes!$E:$E,MATCH(1,(Lotes!$A:$A=A1263)*(Lotes!$C:$C=C1263),0)),"")</f>
        <v/>
      </c>
      <c r="E1263" s="14">
        <f>IF(D1263="","",D1263-TODAY())</f>
        <v/>
      </c>
      <c r="F1263">
        <f>IF(D1263="","",IF(E1263&lt;0,"VENCIDO",IF(E1263&lt;=30,"VENCE EM &lt;= 30 DIAS",IF(E1263&lt;=60,"ATENCAO (31-60 DIAS)","OK"))))</f>
        <v/>
      </c>
      <c r="G1263" s="14">
        <f>SUMIFS(Lancamentos!$G:$G,Lancamentos!$C:$C,$A1263,Lancamentos!$E:$E,$C1263,Lancamentos!$B:$B,"ENTRADA")</f>
        <v/>
      </c>
      <c r="H1263" s="14">
        <f>SUMIFS(Lancamentos!$G:$G,Lancamentos!$C:$C,$A1263,Lancamentos!$E:$E,$C1263,Lancamentos!$B:$B,"SAIDA_USO")</f>
        <v/>
      </c>
      <c r="I1263" s="14">
        <f>SUMIFS(Lancamentos!$G:$G,Lancamentos!$C:$C,$A1263,Lancamentos!$E:$E,$C1263,Lancamentos!$B:$B,"SAIDA_DESCARTE")</f>
        <v/>
      </c>
      <c r="J1263" s="14">
        <f>G1263-H1263-I1263</f>
        <v/>
      </c>
      <c r="K1263">
        <f>IF(A1263="","",IF(J1263&lt;=IFERROR(VLOOKUP(A1263,Produtos!$A:$E,5,FALSE),0),"ABAIXO DO MINIMO","OK"))</f>
        <v/>
      </c>
    </row>
    <row r="1264">
      <c r="B1264">
        <f>IFERROR(VLOOKUP(A1264,Produtos!A:B,2,FALSE),"")</f>
        <v/>
      </c>
      <c r="D1264" s="10">
        <f>IFERROR(INDEX(Lotes!$E:$E,MATCH(1,(Lotes!$A:$A=A1264)*(Lotes!$C:$C=C1264),0)),"")</f>
        <v/>
      </c>
      <c r="E1264" s="14">
        <f>IF(D1264="","",D1264-TODAY())</f>
        <v/>
      </c>
      <c r="F1264">
        <f>IF(D1264="","",IF(E1264&lt;0,"VENCIDO",IF(E1264&lt;=30,"VENCE EM &lt;= 30 DIAS",IF(E1264&lt;=60,"ATENCAO (31-60 DIAS)","OK"))))</f>
        <v/>
      </c>
      <c r="G1264" s="14">
        <f>SUMIFS(Lancamentos!$G:$G,Lancamentos!$C:$C,$A1264,Lancamentos!$E:$E,$C1264,Lancamentos!$B:$B,"ENTRADA")</f>
        <v/>
      </c>
      <c r="H1264" s="14">
        <f>SUMIFS(Lancamentos!$G:$G,Lancamentos!$C:$C,$A1264,Lancamentos!$E:$E,$C1264,Lancamentos!$B:$B,"SAIDA_USO")</f>
        <v/>
      </c>
      <c r="I1264" s="14">
        <f>SUMIFS(Lancamentos!$G:$G,Lancamentos!$C:$C,$A1264,Lancamentos!$E:$E,$C1264,Lancamentos!$B:$B,"SAIDA_DESCARTE")</f>
        <v/>
      </c>
      <c r="J1264" s="14">
        <f>G1264-H1264-I1264</f>
        <v/>
      </c>
      <c r="K1264">
        <f>IF(A1264="","",IF(J1264&lt;=IFERROR(VLOOKUP(A1264,Produtos!$A:$E,5,FALSE),0),"ABAIXO DO MINIMO","OK"))</f>
        <v/>
      </c>
    </row>
    <row r="1265">
      <c r="B1265">
        <f>IFERROR(VLOOKUP(A1265,Produtos!A:B,2,FALSE),"")</f>
        <v/>
      </c>
      <c r="D1265" s="10">
        <f>IFERROR(INDEX(Lotes!$E:$E,MATCH(1,(Lotes!$A:$A=A1265)*(Lotes!$C:$C=C1265),0)),"")</f>
        <v/>
      </c>
      <c r="E1265" s="14">
        <f>IF(D1265="","",D1265-TODAY())</f>
        <v/>
      </c>
      <c r="F1265">
        <f>IF(D1265="","",IF(E1265&lt;0,"VENCIDO",IF(E1265&lt;=30,"VENCE EM &lt;= 30 DIAS",IF(E1265&lt;=60,"ATENCAO (31-60 DIAS)","OK"))))</f>
        <v/>
      </c>
      <c r="G1265" s="14">
        <f>SUMIFS(Lancamentos!$G:$G,Lancamentos!$C:$C,$A1265,Lancamentos!$E:$E,$C1265,Lancamentos!$B:$B,"ENTRADA")</f>
        <v/>
      </c>
      <c r="H1265" s="14">
        <f>SUMIFS(Lancamentos!$G:$G,Lancamentos!$C:$C,$A1265,Lancamentos!$E:$E,$C1265,Lancamentos!$B:$B,"SAIDA_USO")</f>
        <v/>
      </c>
      <c r="I1265" s="14">
        <f>SUMIFS(Lancamentos!$G:$G,Lancamentos!$C:$C,$A1265,Lancamentos!$E:$E,$C1265,Lancamentos!$B:$B,"SAIDA_DESCARTE")</f>
        <v/>
      </c>
      <c r="J1265" s="14">
        <f>G1265-H1265-I1265</f>
        <v/>
      </c>
      <c r="K1265">
        <f>IF(A1265="","",IF(J1265&lt;=IFERROR(VLOOKUP(A1265,Produtos!$A:$E,5,FALSE),0),"ABAIXO DO MINIMO","OK"))</f>
        <v/>
      </c>
    </row>
    <row r="1266">
      <c r="B1266">
        <f>IFERROR(VLOOKUP(A1266,Produtos!A:B,2,FALSE),"")</f>
        <v/>
      </c>
      <c r="D1266" s="10">
        <f>IFERROR(INDEX(Lotes!$E:$E,MATCH(1,(Lotes!$A:$A=A1266)*(Lotes!$C:$C=C1266),0)),"")</f>
        <v/>
      </c>
      <c r="E1266" s="14">
        <f>IF(D1266="","",D1266-TODAY())</f>
        <v/>
      </c>
      <c r="F1266">
        <f>IF(D1266="","",IF(E1266&lt;0,"VENCIDO",IF(E1266&lt;=30,"VENCE EM &lt;= 30 DIAS",IF(E1266&lt;=60,"ATENCAO (31-60 DIAS)","OK"))))</f>
        <v/>
      </c>
      <c r="G1266" s="14">
        <f>SUMIFS(Lancamentos!$G:$G,Lancamentos!$C:$C,$A1266,Lancamentos!$E:$E,$C1266,Lancamentos!$B:$B,"ENTRADA")</f>
        <v/>
      </c>
      <c r="H1266" s="14">
        <f>SUMIFS(Lancamentos!$G:$G,Lancamentos!$C:$C,$A1266,Lancamentos!$E:$E,$C1266,Lancamentos!$B:$B,"SAIDA_USO")</f>
        <v/>
      </c>
      <c r="I1266" s="14">
        <f>SUMIFS(Lancamentos!$G:$G,Lancamentos!$C:$C,$A1266,Lancamentos!$E:$E,$C1266,Lancamentos!$B:$B,"SAIDA_DESCARTE")</f>
        <v/>
      </c>
      <c r="J1266" s="14">
        <f>G1266-H1266-I1266</f>
        <v/>
      </c>
      <c r="K1266">
        <f>IF(A1266="","",IF(J1266&lt;=IFERROR(VLOOKUP(A1266,Produtos!$A:$E,5,FALSE),0),"ABAIXO DO MINIMO","OK"))</f>
        <v/>
      </c>
    </row>
    <row r="1267">
      <c r="B1267">
        <f>IFERROR(VLOOKUP(A1267,Produtos!A:B,2,FALSE),"")</f>
        <v/>
      </c>
      <c r="D1267" s="10">
        <f>IFERROR(INDEX(Lotes!$E:$E,MATCH(1,(Lotes!$A:$A=A1267)*(Lotes!$C:$C=C1267),0)),"")</f>
        <v/>
      </c>
      <c r="E1267" s="14">
        <f>IF(D1267="","",D1267-TODAY())</f>
        <v/>
      </c>
      <c r="F1267">
        <f>IF(D1267="","",IF(E1267&lt;0,"VENCIDO",IF(E1267&lt;=30,"VENCE EM &lt;= 30 DIAS",IF(E1267&lt;=60,"ATENCAO (31-60 DIAS)","OK"))))</f>
        <v/>
      </c>
      <c r="G1267" s="14">
        <f>SUMIFS(Lancamentos!$G:$G,Lancamentos!$C:$C,$A1267,Lancamentos!$E:$E,$C1267,Lancamentos!$B:$B,"ENTRADA")</f>
        <v/>
      </c>
      <c r="H1267" s="14">
        <f>SUMIFS(Lancamentos!$G:$G,Lancamentos!$C:$C,$A1267,Lancamentos!$E:$E,$C1267,Lancamentos!$B:$B,"SAIDA_USO")</f>
        <v/>
      </c>
      <c r="I1267" s="14">
        <f>SUMIFS(Lancamentos!$G:$G,Lancamentos!$C:$C,$A1267,Lancamentos!$E:$E,$C1267,Lancamentos!$B:$B,"SAIDA_DESCARTE")</f>
        <v/>
      </c>
      <c r="J1267" s="14">
        <f>G1267-H1267-I1267</f>
        <v/>
      </c>
      <c r="K1267">
        <f>IF(A1267="","",IF(J1267&lt;=IFERROR(VLOOKUP(A1267,Produtos!$A:$E,5,FALSE),0),"ABAIXO DO MINIMO","OK"))</f>
        <v/>
      </c>
    </row>
    <row r="1268">
      <c r="B1268">
        <f>IFERROR(VLOOKUP(A1268,Produtos!A:B,2,FALSE),"")</f>
        <v/>
      </c>
      <c r="D1268" s="10">
        <f>IFERROR(INDEX(Lotes!$E:$E,MATCH(1,(Lotes!$A:$A=A1268)*(Lotes!$C:$C=C1268),0)),"")</f>
        <v/>
      </c>
      <c r="E1268" s="14">
        <f>IF(D1268="","",D1268-TODAY())</f>
        <v/>
      </c>
      <c r="F1268">
        <f>IF(D1268="","",IF(E1268&lt;0,"VENCIDO",IF(E1268&lt;=30,"VENCE EM &lt;= 30 DIAS",IF(E1268&lt;=60,"ATENCAO (31-60 DIAS)","OK"))))</f>
        <v/>
      </c>
      <c r="G1268" s="14">
        <f>SUMIFS(Lancamentos!$G:$G,Lancamentos!$C:$C,$A1268,Lancamentos!$E:$E,$C1268,Lancamentos!$B:$B,"ENTRADA")</f>
        <v/>
      </c>
      <c r="H1268" s="14">
        <f>SUMIFS(Lancamentos!$G:$G,Lancamentos!$C:$C,$A1268,Lancamentos!$E:$E,$C1268,Lancamentos!$B:$B,"SAIDA_USO")</f>
        <v/>
      </c>
      <c r="I1268" s="14">
        <f>SUMIFS(Lancamentos!$G:$G,Lancamentos!$C:$C,$A1268,Lancamentos!$E:$E,$C1268,Lancamentos!$B:$B,"SAIDA_DESCARTE")</f>
        <v/>
      </c>
      <c r="J1268" s="14">
        <f>G1268-H1268-I1268</f>
        <v/>
      </c>
      <c r="K1268">
        <f>IF(A1268="","",IF(J1268&lt;=IFERROR(VLOOKUP(A1268,Produtos!$A:$E,5,FALSE),0),"ABAIXO DO MINIMO","OK"))</f>
        <v/>
      </c>
    </row>
    <row r="1269">
      <c r="B1269">
        <f>IFERROR(VLOOKUP(A1269,Produtos!A:B,2,FALSE),"")</f>
        <v/>
      </c>
      <c r="D1269" s="10">
        <f>IFERROR(INDEX(Lotes!$E:$E,MATCH(1,(Lotes!$A:$A=A1269)*(Lotes!$C:$C=C1269),0)),"")</f>
        <v/>
      </c>
      <c r="E1269" s="14">
        <f>IF(D1269="","",D1269-TODAY())</f>
        <v/>
      </c>
      <c r="F1269">
        <f>IF(D1269="","",IF(E1269&lt;0,"VENCIDO",IF(E1269&lt;=30,"VENCE EM &lt;= 30 DIAS",IF(E1269&lt;=60,"ATENCAO (31-60 DIAS)","OK"))))</f>
        <v/>
      </c>
      <c r="G1269" s="14">
        <f>SUMIFS(Lancamentos!$G:$G,Lancamentos!$C:$C,$A1269,Lancamentos!$E:$E,$C1269,Lancamentos!$B:$B,"ENTRADA")</f>
        <v/>
      </c>
      <c r="H1269" s="14">
        <f>SUMIFS(Lancamentos!$G:$G,Lancamentos!$C:$C,$A1269,Lancamentos!$E:$E,$C1269,Lancamentos!$B:$B,"SAIDA_USO")</f>
        <v/>
      </c>
      <c r="I1269" s="14">
        <f>SUMIFS(Lancamentos!$G:$G,Lancamentos!$C:$C,$A1269,Lancamentos!$E:$E,$C1269,Lancamentos!$B:$B,"SAIDA_DESCARTE")</f>
        <v/>
      </c>
      <c r="J1269" s="14">
        <f>G1269-H1269-I1269</f>
        <v/>
      </c>
      <c r="K1269">
        <f>IF(A1269="","",IF(J1269&lt;=IFERROR(VLOOKUP(A1269,Produtos!$A:$E,5,FALSE),0),"ABAIXO DO MINIMO","OK"))</f>
        <v/>
      </c>
    </row>
    <row r="1270">
      <c r="B1270">
        <f>IFERROR(VLOOKUP(A1270,Produtos!A:B,2,FALSE),"")</f>
        <v/>
      </c>
      <c r="D1270" s="10">
        <f>IFERROR(INDEX(Lotes!$E:$E,MATCH(1,(Lotes!$A:$A=A1270)*(Lotes!$C:$C=C1270),0)),"")</f>
        <v/>
      </c>
      <c r="E1270" s="14">
        <f>IF(D1270="","",D1270-TODAY())</f>
        <v/>
      </c>
      <c r="F1270">
        <f>IF(D1270="","",IF(E1270&lt;0,"VENCIDO",IF(E1270&lt;=30,"VENCE EM &lt;= 30 DIAS",IF(E1270&lt;=60,"ATENCAO (31-60 DIAS)","OK"))))</f>
        <v/>
      </c>
      <c r="G1270" s="14">
        <f>SUMIFS(Lancamentos!$G:$G,Lancamentos!$C:$C,$A1270,Lancamentos!$E:$E,$C1270,Lancamentos!$B:$B,"ENTRADA")</f>
        <v/>
      </c>
      <c r="H1270" s="14">
        <f>SUMIFS(Lancamentos!$G:$G,Lancamentos!$C:$C,$A1270,Lancamentos!$E:$E,$C1270,Lancamentos!$B:$B,"SAIDA_USO")</f>
        <v/>
      </c>
      <c r="I1270" s="14">
        <f>SUMIFS(Lancamentos!$G:$G,Lancamentos!$C:$C,$A1270,Lancamentos!$E:$E,$C1270,Lancamentos!$B:$B,"SAIDA_DESCARTE")</f>
        <v/>
      </c>
      <c r="J1270" s="14">
        <f>G1270-H1270-I1270</f>
        <v/>
      </c>
      <c r="K1270">
        <f>IF(A1270="","",IF(J1270&lt;=IFERROR(VLOOKUP(A1270,Produtos!$A:$E,5,FALSE),0),"ABAIXO DO MINIMO","OK"))</f>
        <v/>
      </c>
    </row>
    <row r="1271">
      <c r="B1271">
        <f>IFERROR(VLOOKUP(A1271,Produtos!A:B,2,FALSE),"")</f>
        <v/>
      </c>
      <c r="D1271" s="10">
        <f>IFERROR(INDEX(Lotes!$E:$E,MATCH(1,(Lotes!$A:$A=A1271)*(Lotes!$C:$C=C1271),0)),"")</f>
        <v/>
      </c>
      <c r="E1271" s="14">
        <f>IF(D1271="","",D1271-TODAY())</f>
        <v/>
      </c>
      <c r="F1271">
        <f>IF(D1271="","",IF(E1271&lt;0,"VENCIDO",IF(E1271&lt;=30,"VENCE EM &lt;= 30 DIAS",IF(E1271&lt;=60,"ATENCAO (31-60 DIAS)","OK"))))</f>
        <v/>
      </c>
      <c r="G1271" s="14">
        <f>SUMIFS(Lancamentos!$G:$G,Lancamentos!$C:$C,$A1271,Lancamentos!$E:$E,$C1271,Lancamentos!$B:$B,"ENTRADA")</f>
        <v/>
      </c>
      <c r="H1271" s="14">
        <f>SUMIFS(Lancamentos!$G:$G,Lancamentos!$C:$C,$A1271,Lancamentos!$E:$E,$C1271,Lancamentos!$B:$B,"SAIDA_USO")</f>
        <v/>
      </c>
      <c r="I1271" s="14">
        <f>SUMIFS(Lancamentos!$G:$G,Lancamentos!$C:$C,$A1271,Lancamentos!$E:$E,$C1271,Lancamentos!$B:$B,"SAIDA_DESCARTE")</f>
        <v/>
      </c>
      <c r="J1271" s="14">
        <f>G1271-H1271-I1271</f>
        <v/>
      </c>
      <c r="K1271">
        <f>IF(A1271="","",IF(J1271&lt;=IFERROR(VLOOKUP(A1271,Produtos!$A:$E,5,FALSE),0),"ABAIXO DO MINIMO","OK"))</f>
        <v/>
      </c>
    </row>
    <row r="1272">
      <c r="B1272">
        <f>IFERROR(VLOOKUP(A1272,Produtos!A:B,2,FALSE),"")</f>
        <v/>
      </c>
      <c r="D1272" s="10">
        <f>IFERROR(INDEX(Lotes!$E:$E,MATCH(1,(Lotes!$A:$A=A1272)*(Lotes!$C:$C=C1272),0)),"")</f>
        <v/>
      </c>
      <c r="E1272" s="14">
        <f>IF(D1272="","",D1272-TODAY())</f>
        <v/>
      </c>
      <c r="F1272">
        <f>IF(D1272="","",IF(E1272&lt;0,"VENCIDO",IF(E1272&lt;=30,"VENCE EM &lt;= 30 DIAS",IF(E1272&lt;=60,"ATENCAO (31-60 DIAS)","OK"))))</f>
        <v/>
      </c>
      <c r="G1272" s="14">
        <f>SUMIFS(Lancamentos!$G:$G,Lancamentos!$C:$C,$A1272,Lancamentos!$E:$E,$C1272,Lancamentos!$B:$B,"ENTRADA")</f>
        <v/>
      </c>
      <c r="H1272" s="14">
        <f>SUMIFS(Lancamentos!$G:$G,Lancamentos!$C:$C,$A1272,Lancamentos!$E:$E,$C1272,Lancamentos!$B:$B,"SAIDA_USO")</f>
        <v/>
      </c>
      <c r="I1272" s="14">
        <f>SUMIFS(Lancamentos!$G:$G,Lancamentos!$C:$C,$A1272,Lancamentos!$E:$E,$C1272,Lancamentos!$B:$B,"SAIDA_DESCARTE")</f>
        <v/>
      </c>
      <c r="J1272" s="14">
        <f>G1272-H1272-I1272</f>
        <v/>
      </c>
      <c r="K1272">
        <f>IF(A1272="","",IF(J1272&lt;=IFERROR(VLOOKUP(A1272,Produtos!$A:$E,5,FALSE),0),"ABAIXO DO MINIMO","OK"))</f>
        <v/>
      </c>
    </row>
    <row r="1273">
      <c r="B1273">
        <f>IFERROR(VLOOKUP(A1273,Produtos!A:B,2,FALSE),"")</f>
        <v/>
      </c>
      <c r="D1273" s="10">
        <f>IFERROR(INDEX(Lotes!$E:$E,MATCH(1,(Lotes!$A:$A=A1273)*(Lotes!$C:$C=C1273),0)),"")</f>
        <v/>
      </c>
      <c r="E1273" s="14">
        <f>IF(D1273="","",D1273-TODAY())</f>
        <v/>
      </c>
      <c r="F1273">
        <f>IF(D1273="","",IF(E1273&lt;0,"VENCIDO",IF(E1273&lt;=30,"VENCE EM &lt;= 30 DIAS",IF(E1273&lt;=60,"ATENCAO (31-60 DIAS)","OK"))))</f>
        <v/>
      </c>
      <c r="G1273" s="14">
        <f>SUMIFS(Lancamentos!$G:$G,Lancamentos!$C:$C,$A1273,Lancamentos!$E:$E,$C1273,Lancamentos!$B:$B,"ENTRADA")</f>
        <v/>
      </c>
      <c r="H1273" s="14">
        <f>SUMIFS(Lancamentos!$G:$G,Lancamentos!$C:$C,$A1273,Lancamentos!$E:$E,$C1273,Lancamentos!$B:$B,"SAIDA_USO")</f>
        <v/>
      </c>
      <c r="I1273" s="14">
        <f>SUMIFS(Lancamentos!$G:$G,Lancamentos!$C:$C,$A1273,Lancamentos!$E:$E,$C1273,Lancamentos!$B:$B,"SAIDA_DESCARTE")</f>
        <v/>
      </c>
      <c r="J1273" s="14">
        <f>G1273-H1273-I1273</f>
        <v/>
      </c>
      <c r="K1273">
        <f>IF(A1273="","",IF(J1273&lt;=IFERROR(VLOOKUP(A1273,Produtos!$A:$E,5,FALSE),0),"ABAIXO DO MINIMO","OK"))</f>
        <v/>
      </c>
    </row>
    <row r="1274">
      <c r="B1274">
        <f>IFERROR(VLOOKUP(A1274,Produtos!A:B,2,FALSE),"")</f>
        <v/>
      </c>
      <c r="D1274" s="10">
        <f>IFERROR(INDEX(Lotes!$E:$E,MATCH(1,(Lotes!$A:$A=A1274)*(Lotes!$C:$C=C1274),0)),"")</f>
        <v/>
      </c>
      <c r="E1274" s="14">
        <f>IF(D1274="","",D1274-TODAY())</f>
        <v/>
      </c>
      <c r="F1274">
        <f>IF(D1274="","",IF(E1274&lt;0,"VENCIDO",IF(E1274&lt;=30,"VENCE EM &lt;= 30 DIAS",IF(E1274&lt;=60,"ATENCAO (31-60 DIAS)","OK"))))</f>
        <v/>
      </c>
      <c r="G1274" s="14">
        <f>SUMIFS(Lancamentos!$G:$G,Lancamentos!$C:$C,$A1274,Lancamentos!$E:$E,$C1274,Lancamentos!$B:$B,"ENTRADA")</f>
        <v/>
      </c>
      <c r="H1274" s="14">
        <f>SUMIFS(Lancamentos!$G:$G,Lancamentos!$C:$C,$A1274,Lancamentos!$E:$E,$C1274,Lancamentos!$B:$B,"SAIDA_USO")</f>
        <v/>
      </c>
      <c r="I1274" s="14">
        <f>SUMIFS(Lancamentos!$G:$G,Lancamentos!$C:$C,$A1274,Lancamentos!$E:$E,$C1274,Lancamentos!$B:$B,"SAIDA_DESCARTE")</f>
        <v/>
      </c>
      <c r="J1274" s="14">
        <f>G1274-H1274-I1274</f>
        <v/>
      </c>
      <c r="K1274">
        <f>IF(A1274="","",IF(J1274&lt;=IFERROR(VLOOKUP(A1274,Produtos!$A:$E,5,FALSE),0),"ABAIXO DO MINIMO","OK"))</f>
        <v/>
      </c>
    </row>
    <row r="1275">
      <c r="B1275">
        <f>IFERROR(VLOOKUP(A1275,Produtos!A:B,2,FALSE),"")</f>
        <v/>
      </c>
      <c r="D1275" s="10">
        <f>IFERROR(INDEX(Lotes!$E:$E,MATCH(1,(Lotes!$A:$A=A1275)*(Lotes!$C:$C=C1275),0)),"")</f>
        <v/>
      </c>
      <c r="E1275" s="14">
        <f>IF(D1275="","",D1275-TODAY())</f>
        <v/>
      </c>
      <c r="F1275">
        <f>IF(D1275="","",IF(E1275&lt;0,"VENCIDO",IF(E1275&lt;=30,"VENCE EM &lt;= 30 DIAS",IF(E1275&lt;=60,"ATENCAO (31-60 DIAS)","OK"))))</f>
        <v/>
      </c>
      <c r="G1275" s="14">
        <f>SUMIFS(Lancamentos!$G:$G,Lancamentos!$C:$C,$A1275,Lancamentos!$E:$E,$C1275,Lancamentos!$B:$B,"ENTRADA")</f>
        <v/>
      </c>
      <c r="H1275" s="14">
        <f>SUMIFS(Lancamentos!$G:$G,Lancamentos!$C:$C,$A1275,Lancamentos!$E:$E,$C1275,Lancamentos!$B:$B,"SAIDA_USO")</f>
        <v/>
      </c>
      <c r="I1275" s="14">
        <f>SUMIFS(Lancamentos!$G:$G,Lancamentos!$C:$C,$A1275,Lancamentos!$E:$E,$C1275,Lancamentos!$B:$B,"SAIDA_DESCARTE")</f>
        <v/>
      </c>
      <c r="J1275" s="14">
        <f>G1275-H1275-I1275</f>
        <v/>
      </c>
      <c r="K1275">
        <f>IF(A1275="","",IF(J1275&lt;=IFERROR(VLOOKUP(A1275,Produtos!$A:$E,5,FALSE),0),"ABAIXO DO MINIMO","OK"))</f>
        <v/>
      </c>
    </row>
    <row r="1276">
      <c r="B1276">
        <f>IFERROR(VLOOKUP(A1276,Produtos!A:B,2,FALSE),"")</f>
        <v/>
      </c>
      <c r="D1276" s="10">
        <f>IFERROR(INDEX(Lotes!$E:$E,MATCH(1,(Lotes!$A:$A=A1276)*(Lotes!$C:$C=C1276),0)),"")</f>
        <v/>
      </c>
      <c r="E1276" s="14">
        <f>IF(D1276="","",D1276-TODAY())</f>
        <v/>
      </c>
      <c r="F1276">
        <f>IF(D1276="","",IF(E1276&lt;0,"VENCIDO",IF(E1276&lt;=30,"VENCE EM &lt;= 30 DIAS",IF(E1276&lt;=60,"ATENCAO (31-60 DIAS)","OK"))))</f>
        <v/>
      </c>
      <c r="G1276" s="14">
        <f>SUMIFS(Lancamentos!$G:$G,Lancamentos!$C:$C,$A1276,Lancamentos!$E:$E,$C1276,Lancamentos!$B:$B,"ENTRADA")</f>
        <v/>
      </c>
      <c r="H1276" s="14">
        <f>SUMIFS(Lancamentos!$G:$G,Lancamentos!$C:$C,$A1276,Lancamentos!$E:$E,$C1276,Lancamentos!$B:$B,"SAIDA_USO")</f>
        <v/>
      </c>
      <c r="I1276" s="14">
        <f>SUMIFS(Lancamentos!$G:$G,Lancamentos!$C:$C,$A1276,Lancamentos!$E:$E,$C1276,Lancamentos!$B:$B,"SAIDA_DESCARTE")</f>
        <v/>
      </c>
      <c r="J1276" s="14">
        <f>G1276-H1276-I1276</f>
        <v/>
      </c>
      <c r="K1276">
        <f>IF(A1276="","",IF(J1276&lt;=IFERROR(VLOOKUP(A1276,Produtos!$A:$E,5,FALSE),0),"ABAIXO DO MINIMO","OK"))</f>
        <v/>
      </c>
    </row>
    <row r="1277">
      <c r="B1277">
        <f>IFERROR(VLOOKUP(A1277,Produtos!A:B,2,FALSE),"")</f>
        <v/>
      </c>
      <c r="D1277" s="10">
        <f>IFERROR(INDEX(Lotes!$E:$E,MATCH(1,(Lotes!$A:$A=A1277)*(Lotes!$C:$C=C1277),0)),"")</f>
        <v/>
      </c>
      <c r="E1277" s="14">
        <f>IF(D1277="","",D1277-TODAY())</f>
        <v/>
      </c>
      <c r="F1277">
        <f>IF(D1277="","",IF(E1277&lt;0,"VENCIDO",IF(E1277&lt;=30,"VENCE EM &lt;= 30 DIAS",IF(E1277&lt;=60,"ATENCAO (31-60 DIAS)","OK"))))</f>
        <v/>
      </c>
      <c r="G1277" s="14">
        <f>SUMIFS(Lancamentos!$G:$G,Lancamentos!$C:$C,$A1277,Lancamentos!$E:$E,$C1277,Lancamentos!$B:$B,"ENTRADA")</f>
        <v/>
      </c>
      <c r="H1277" s="14">
        <f>SUMIFS(Lancamentos!$G:$G,Lancamentos!$C:$C,$A1277,Lancamentos!$E:$E,$C1277,Lancamentos!$B:$B,"SAIDA_USO")</f>
        <v/>
      </c>
      <c r="I1277" s="14">
        <f>SUMIFS(Lancamentos!$G:$G,Lancamentos!$C:$C,$A1277,Lancamentos!$E:$E,$C1277,Lancamentos!$B:$B,"SAIDA_DESCARTE")</f>
        <v/>
      </c>
      <c r="J1277" s="14">
        <f>G1277-H1277-I1277</f>
        <v/>
      </c>
      <c r="K1277">
        <f>IF(A1277="","",IF(J1277&lt;=IFERROR(VLOOKUP(A1277,Produtos!$A:$E,5,FALSE),0),"ABAIXO DO MINIMO","OK"))</f>
        <v/>
      </c>
    </row>
    <row r="1278">
      <c r="B1278">
        <f>IFERROR(VLOOKUP(A1278,Produtos!A:B,2,FALSE),"")</f>
        <v/>
      </c>
      <c r="D1278" s="10">
        <f>IFERROR(INDEX(Lotes!$E:$E,MATCH(1,(Lotes!$A:$A=A1278)*(Lotes!$C:$C=C1278),0)),"")</f>
        <v/>
      </c>
      <c r="E1278" s="14">
        <f>IF(D1278="","",D1278-TODAY())</f>
        <v/>
      </c>
      <c r="F1278">
        <f>IF(D1278="","",IF(E1278&lt;0,"VENCIDO",IF(E1278&lt;=30,"VENCE EM &lt;= 30 DIAS",IF(E1278&lt;=60,"ATENCAO (31-60 DIAS)","OK"))))</f>
        <v/>
      </c>
      <c r="G1278" s="14">
        <f>SUMIFS(Lancamentos!$G:$G,Lancamentos!$C:$C,$A1278,Lancamentos!$E:$E,$C1278,Lancamentos!$B:$B,"ENTRADA")</f>
        <v/>
      </c>
      <c r="H1278" s="14">
        <f>SUMIFS(Lancamentos!$G:$G,Lancamentos!$C:$C,$A1278,Lancamentos!$E:$E,$C1278,Lancamentos!$B:$B,"SAIDA_USO")</f>
        <v/>
      </c>
      <c r="I1278" s="14">
        <f>SUMIFS(Lancamentos!$G:$G,Lancamentos!$C:$C,$A1278,Lancamentos!$E:$E,$C1278,Lancamentos!$B:$B,"SAIDA_DESCARTE")</f>
        <v/>
      </c>
      <c r="J1278" s="14">
        <f>G1278-H1278-I1278</f>
        <v/>
      </c>
      <c r="K1278">
        <f>IF(A1278="","",IF(J1278&lt;=IFERROR(VLOOKUP(A1278,Produtos!$A:$E,5,FALSE),0),"ABAIXO DO MINIMO","OK"))</f>
        <v/>
      </c>
    </row>
    <row r="1279">
      <c r="B1279">
        <f>IFERROR(VLOOKUP(A1279,Produtos!A:B,2,FALSE),"")</f>
        <v/>
      </c>
      <c r="D1279" s="10">
        <f>IFERROR(INDEX(Lotes!$E:$E,MATCH(1,(Lotes!$A:$A=A1279)*(Lotes!$C:$C=C1279),0)),"")</f>
        <v/>
      </c>
      <c r="E1279" s="14">
        <f>IF(D1279="","",D1279-TODAY())</f>
        <v/>
      </c>
      <c r="F1279">
        <f>IF(D1279="","",IF(E1279&lt;0,"VENCIDO",IF(E1279&lt;=30,"VENCE EM &lt;= 30 DIAS",IF(E1279&lt;=60,"ATENCAO (31-60 DIAS)","OK"))))</f>
        <v/>
      </c>
      <c r="G1279" s="14">
        <f>SUMIFS(Lancamentos!$G:$G,Lancamentos!$C:$C,$A1279,Lancamentos!$E:$E,$C1279,Lancamentos!$B:$B,"ENTRADA")</f>
        <v/>
      </c>
      <c r="H1279" s="14">
        <f>SUMIFS(Lancamentos!$G:$G,Lancamentos!$C:$C,$A1279,Lancamentos!$E:$E,$C1279,Lancamentos!$B:$B,"SAIDA_USO")</f>
        <v/>
      </c>
      <c r="I1279" s="14">
        <f>SUMIFS(Lancamentos!$G:$G,Lancamentos!$C:$C,$A1279,Lancamentos!$E:$E,$C1279,Lancamentos!$B:$B,"SAIDA_DESCARTE")</f>
        <v/>
      </c>
      <c r="J1279" s="14">
        <f>G1279-H1279-I1279</f>
        <v/>
      </c>
      <c r="K1279">
        <f>IF(A1279="","",IF(J1279&lt;=IFERROR(VLOOKUP(A1279,Produtos!$A:$E,5,FALSE),0),"ABAIXO DO MINIMO","OK"))</f>
        <v/>
      </c>
    </row>
    <row r="1280">
      <c r="B1280">
        <f>IFERROR(VLOOKUP(A1280,Produtos!A:B,2,FALSE),"")</f>
        <v/>
      </c>
      <c r="D1280" s="10">
        <f>IFERROR(INDEX(Lotes!$E:$E,MATCH(1,(Lotes!$A:$A=A1280)*(Lotes!$C:$C=C1280),0)),"")</f>
        <v/>
      </c>
      <c r="E1280" s="14">
        <f>IF(D1280="","",D1280-TODAY())</f>
        <v/>
      </c>
      <c r="F1280">
        <f>IF(D1280="","",IF(E1280&lt;0,"VENCIDO",IF(E1280&lt;=30,"VENCE EM &lt;= 30 DIAS",IF(E1280&lt;=60,"ATENCAO (31-60 DIAS)","OK"))))</f>
        <v/>
      </c>
      <c r="G1280" s="14">
        <f>SUMIFS(Lancamentos!$G:$G,Lancamentos!$C:$C,$A1280,Lancamentos!$E:$E,$C1280,Lancamentos!$B:$B,"ENTRADA")</f>
        <v/>
      </c>
      <c r="H1280" s="14">
        <f>SUMIFS(Lancamentos!$G:$G,Lancamentos!$C:$C,$A1280,Lancamentos!$E:$E,$C1280,Lancamentos!$B:$B,"SAIDA_USO")</f>
        <v/>
      </c>
      <c r="I1280" s="14">
        <f>SUMIFS(Lancamentos!$G:$G,Lancamentos!$C:$C,$A1280,Lancamentos!$E:$E,$C1280,Lancamentos!$B:$B,"SAIDA_DESCARTE")</f>
        <v/>
      </c>
      <c r="J1280" s="14">
        <f>G1280-H1280-I1280</f>
        <v/>
      </c>
      <c r="K1280">
        <f>IF(A1280="","",IF(J1280&lt;=IFERROR(VLOOKUP(A1280,Produtos!$A:$E,5,FALSE),0),"ABAIXO DO MINIMO","OK"))</f>
        <v/>
      </c>
    </row>
    <row r="1281">
      <c r="B1281">
        <f>IFERROR(VLOOKUP(A1281,Produtos!A:B,2,FALSE),"")</f>
        <v/>
      </c>
      <c r="D1281" s="10">
        <f>IFERROR(INDEX(Lotes!$E:$E,MATCH(1,(Lotes!$A:$A=A1281)*(Lotes!$C:$C=C1281),0)),"")</f>
        <v/>
      </c>
      <c r="E1281" s="14">
        <f>IF(D1281="","",D1281-TODAY())</f>
        <v/>
      </c>
      <c r="F1281">
        <f>IF(D1281="","",IF(E1281&lt;0,"VENCIDO",IF(E1281&lt;=30,"VENCE EM &lt;= 30 DIAS",IF(E1281&lt;=60,"ATENCAO (31-60 DIAS)","OK"))))</f>
        <v/>
      </c>
      <c r="G1281" s="14">
        <f>SUMIFS(Lancamentos!$G:$G,Lancamentos!$C:$C,$A1281,Lancamentos!$E:$E,$C1281,Lancamentos!$B:$B,"ENTRADA")</f>
        <v/>
      </c>
      <c r="H1281" s="14">
        <f>SUMIFS(Lancamentos!$G:$G,Lancamentos!$C:$C,$A1281,Lancamentos!$E:$E,$C1281,Lancamentos!$B:$B,"SAIDA_USO")</f>
        <v/>
      </c>
      <c r="I1281" s="14">
        <f>SUMIFS(Lancamentos!$G:$G,Lancamentos!$C:$C,$A1281,Lancamentos!$E:$E,$C1281,Lancamentos!$B:$B,"SAIDA_DESCARTE")</f>
        <v/>
      </c>
      <c r="J1281" s="14">
        <f>G1281-H1281-I1281</f>
        <v/>
      </c>
      <c r="K1281">
        <f>IF(A1281="","",IF(J1281&lt;=IFERROR(VLOOKUP(A1281,Produtos!$A:$E,5,FALSE),0),"ABAIXO DO MINIMO","OK"))</f>
        <v/>
      </c>
    </row>
    <row r="1282">
      <c r="B1282">
        <f>IFERROR(VLOOKUP(A1282,Produtos!A:B,2,FALSE),"")</f>
        <v/>
      </c>
      <c r="D1282" s="10">
        <f>IFERROR(INDEX(Lotes!$E:$E,MATCH(1,(Lotes!$A:$A=A1282)*(Lotes!$C:$C=C1282),0)),"")</f>
        <v/>
      </c>
      <c r="E1282" s="14">
        <f>IF(D1282="","",D1282-TODAY())</f>
        <v/>
      </c>
      <c r="F1282">
        <f>IF(D1282="","",IF(E1282&lt;0,"VENCIDO",IF(E1282&lt;=30,"VENCE EM &lt;= 30 DIAS",IF(E1282&lt;=60,"ATENCAO (31-60 DIAS)","OK"))))</f>
        <v/>
      </c>
      <c r="G1282" s="14">
        <f>SUMIFS(Lancamentos!$G:$G,Lancamentos!$C:$C,$A1282,Lancamentos!$E:$E,$C1282,Lancamentos!$B:$B,"ENTRADA")</f>
        <v/>
      </c>
      <c r="H1282" s="14">
        <f>SUMIFS(Lancamentos!$G:$G,Lancamentos!$C:$C,$A1282,Lancamentos!$E:$E,$C1282,Lancamentos!$B:$B,"SAIDA_USO")</f>
        <v/>
      </c>
      <c r="I1282" s="14">
        <f>SUMIFS(Lancamentos!$G:$G,Lancamentos!$C:$C,$A1282,Lancamentos!$E:$E,$C1282,Lancamentos!$B:$B,"SAIDA_DESCARTE")</f>
        <v/>
      </c>
      <c r="J1282" s="14">
        <f>G1282-H1282-I1282</f>
        <v/>
      </c>
      <c r="K1282">
        <f>IF(A1282="","",IF(J1282&lt;=IFERROR(VLOOKUP(A1282,Produtos!$A:$E,5,FALSE),0),"ABAIXO DO MINIMO","OK"))</f>
        <v/>
      </c>
    </row>
    <row r="1283">
      <c r="B1283">
        <f>IFERROR(VLOOKUP(A1283,Produtos!A:B,2,FALSE),"")</f>
        <v/>
      </c>
      <c r="D1283" s="10">
        <f>IFERROR(INDEX(Lotes!$E:$E,MATCH(1,(Lotes!$A:$A=A1283)*(Lotes!$C:$C=C1283),0)),"")</f>
        <v/>
      </c>
      <c r="E1283" s="14">
        <f>IF(D1283="","",D1283-TODAY())</f>
        <v/>
      </c>
      <c r="F1283">
        <f>IF(D1283="","",IF(E1283&lt;0,"VENCIDO",IF(E1283&lt;=30,"VENCE EM &lt;= 30 DIAS",IF(E1283&lt;=60,"ATENCAO (31-60 DIAS)","OK"))))</f>
        <v/>
      </c>
      <c r="G1283" s="14">
        <f>SUMIFS(Lancamentos!$G:$G,Lancamentos!$C:$C,$A1283,Lancamentos!$E:$E,$C1283,Lancamentos!$B:$B,"ENTRADA")</f>
        <v/>
      </c>
      <c r="H1283" s="14">
        <f>SUMIFS(Lancamentos!$G:$G,Lancamentos!$C:$C,$A1283,Lancamentos!$E:$E,$C1283,Lancamentos!$B:$B,"SAIDA_USO")</f>
        <v/>
      </c>
      <c r="I1283" s="14">
        <f>SUMIFS(Lancamentos!$G:$G,Lancamentos!$C:$C,$A1283,Lancamentos!$E:$E,$C1283,Lancamentos!$B:$B,"SAIDA_DESCARTE")</f>
        <v/>
      </c>
      <c r="J1283" s="14">
        <f>G1283-H1283-I1283</f>
        <v/>
      </c>
      <c r="K1283">
        <f>IF(A1283="","",IF(J1283&lt;=IFERROR(VLOOKUP(A1283,Produtos!$A:$E,5,FALSE),0),"ABAIXO DO MINIMO","OK"))</f>
        <v/>
      </c>
    </row>
    <row r="1284">
      <c r="B1284">
        <f>IFERROR(VLOOKUP(A1284,Produtos!A:B,2,FALSE),"")</f>
        <v/>
      </c>
      <c r="D1284" s="10">
        <f>IFERROR(INDEX(Lotes!$E:$E,MATCH(1,(Lotes!$A:$A=A1284)*(Lotes!$C:$C=C1284),0)),"")</f>
        <v/>
      </c>
      <c r="E1284" s="14">
        <f>IF(D1284="","",D1284-TODAY())</f>
        <v/>
      </c>
      <c r="F1284">
        <f>IF(D1284="","",IF(E1284&lt;0,"VENCIDO",IF(E1284&lt;=30,"VENCE EM &lt;= 30 DIAS",IF(E1284&lt;=60,"ATENCAO (31-60 DIAS)","OK"))))</f>
        <v/>
      </c>
      <c r="G1284" s="14">
        <f>SUMIFS(Lancamentos!$G:$G,Lancamentos!$C:$C,$A1284,Lancamentos!$E:$E,$C1284,Lancamentos!$B:$B,"ENTRADA")</f>
        <v/>
      </c>
      <c r="H1284" s="14">
        <f>SUMIFS(Lancamentos!$G:$G,Lancamentos!$C:$C,$A1284,Lancamentos!$E:$E,$C1284,Lancamentos!$B:$B,"SAIDA_USO")</f>
        <v/>
      </c>
      <c r="I1284" s="14">
        <f>SUMIFS(Lancamentos!$G:$G,Lancamentos!$C:$C,$A1284,Lancamentos!$E:$E,$C1284,Lancamentos!$B:$B,"SAIDA_DESCARTE")</f>
        <v/>
      </c>
      <c r="J1284" s="14">
        <f>G1284-H1284-I1284</f>
        <v/>
      </c>
      <c r="K1284">
        <f>IF(A1284="","",IF(J1284&lt;=IFERROR(VLOOKUP(A1284,Produtos!$A:$E,5,FALSE),0),"ABAIXO DO MINIMO","OK"))</f>
        <v/>
      </c>
    </row>
    <row r="1285">
      <c r="B1285">
        <f>IFERROR(VLOOKUP(A1285,Produtos!A:B,2,FALSE),"")</f>
        <v/>
      </c>
      <c r="D1285" s="10">
        <f>IFERROR(INDEX(Lotes!$E:$E,MATCH(1,(Lotes!$A:$A=A1285)*(Lotes!$C:$C=C1285),0)),"")</f>
        <v/>
      </c>
      <c r="E1285" s="14">
        <f>IF(D1285="","",D1285-TODAY())</f>
        <v/>
      </c>
      <c r="F1285">
        <f>IF(D1285="","",IF(E1285&lt;0,"VENCIDO",IF(E1285&lt;=30,"VENCE EM &lt;= 30 DIAS",IF(E1285&lt;=60,"ATENCAO (31-60 DIAS)","OK"))))</f>
        <v/>
      </c>
      <c r="G1285" s="14">
        <f>SUMIFS(Lancamentos!$G:$G,Lancamentos!$C:$C,$A1285,Lancamentos!$E:$E,$C1285,Lancamentos!$B:$B,"ENTRADA")</f>
        <v/>
      </c>
      <c r="H1285" s="14">
        <f>SUMIFS(Lancamentos!$G:$G,Lancamentos!$C:$C,$A1285,Lancamentos!$E:$E,$C1285,Lancamentos!$B:$B,"SAIDA_USO")</f>
        <v/>
      </c>
      <c r="I1285" s="14">
        <f>SUMIFS(Lancamentos!$G:$G,Lancamentos!$C:$C,$A1285,Lancamentos!$E:$E,$C1285,Lancamentos!$B:$B,"SAIDA_DESCARTE")</f>
        <v/>
      </c>
      <c r="J1285" s="14">
        <f>G1285-H1285-I1285</f>
        <v/>
      </c>
      <c r="K1285">
        <f>IF(A1285="","",IF(J1285&lt;=IFERROR(VLOOKUP(A1285,Produtos!$A:$E,5,FALSE),0),"ABAIXO DO MINIMO","OK"))</f>
        <v/>
      </c>
    </row>
    <row r="1286">
      <c r="B1286">
        <f>IFERROR(VLOOKUP(A1286,Produtos!A:B,2,FALSE),"")</f>
        <v/>
      </c>
      <c r="D1286" s="10">
        <f>IFERROR(INDEX(Lotes!$E:$E,MATCH(1,(Lotes!$A:$A=A1286)*(Lotes!$C:$C=C1286),0)),"")</f>
        <v/>
      </c>
      <c r="E1286" s="14">
        <f>IF(D1286="","",D1286-TODAY())</f>
        <v/>
      </c>
      <c r="F1286">
        <f>IF(D1286="","",IF(E1286&lt;0,"VENCIDO",IF(E1286&lt;=30,"VENCE EM &lt;= 30 DIAS",IF(E1286&lt;=60,"ATENCAO (31-60 DIAS)","OK"))))</f>
        <v/>
      </c>
      <c r="G1286" s="14">
        <f>SUMIFS(Lancamentos!$G:$G,Lancamentos!$C:$C,$A1286,Lancamentos!$E:$E,$C1286,Lancamentos!$B:$B,"ENTRADA")</f>
        <v/>
      </c>
      <c r="H1286" s="14">
        <f>SUMIFS(Lancamentos!$G:$G,Lancamentos!$C:$C,$A1286,Lancamentos!$E:$E,$C1286,Lancamentos!$B:$B,"SAIDA_USO")</f>
        <v/>
      </c>
      <c r="I1286" s="14">
        <f>SUMIFS(Lancamentos!$G:$G,Lancamentos!$C:$C,$A1286,Lancamentos!$E:$E,$C1286,Lancamentos!$B:$B,"SAIDA_DESCARTE")</f>
        <v/>
      </c>
      <c r="J1286" s="14">
        <f>G1286-H1286-I1286</f>
        <v/>
      </c>
      <c r="K1286">
        <f>IF(A1286="","",IF(J1286&lt;=IFERROR(VLOOKUP(A1286,Produtos!$A:$E,5,FALSE),0),"ABAIXO DO MINIMO","OK"))</f>
        <v/>
      </c>
    </row>
    <row r="1287">
      <c r="B1287">
        <f>IFERROR(VLOOKUP(A1287,Produtos!A:B,2,FALSE),"")</f>
        <v/>
      </c>
      <c r="D1287" s="10">
        <f>IFERROR(INDEX(Lotes!$E:$E,MATCH(1,(Lotes!$A:$A=A1287)*(Lotes!$C:$C=C1287),0)),"")</f>
        <v/>
      </c>
      <c r="E1287" s="14">
        <f>IF(D1287="","",D1287-TODAY())</f>
        <v/>
      </c>
      <c r="F1287">
        <f>IF(D1287="","",IF(E1287&lt;0,"VENCIDO",IF(E1287&lt;=30,"VENCE EM &lt;= 30 DIAS",IF(E1287&lt;=60,"ATENCAO (31-60 DIAS)","OK"))))</f>
        <v/>
      </c>
      <c r="G1287" s="14">
        <f>SUMIFS(Lancamentos!$G:$G,Lancamentos!$C:$C,$A1287,Lancamentos!$E:$E,$C1287,Lancamentos!$B:$B,"ENTRADA")</f>
        <v/>
      </c>
      <c r="H1287" s="14">
        <f>SUMIFS(Lancamentos!$G:$G,Lancamentos!$C:$C,$A1287,Lancamentos!$E:$E,$C1287,Lancamentos!$B:$B,"SAIDA_USO")</f>
        <v/>
      </c>
      <c r="I1287" s="14">
        <f>SUMIFS(Lancamentos!$G:$G,Lancamentos!$C:$C,$A1287,Lancamentos!$E:$E,$C1287,Lancamentos!$B:$B,"SAIDA_DESCARTE")</f>
        <v/>
      </c>
      <c r="J1287" s="14">
        <f>G1287-H1287-I1287</f>
        <v/>
      </c>
      <c r="K1287">
        <f>IF(A1287="","",IF(J1287&lt;=IFERROR(VLOOKUP(A1287,Produtos!$A:$E,5,FALSE),0),"ABAIXO DO MINIMO","OK"))</f>
        <v/>
      </c>
    </row>
    <row r="1288">
      <c r="B1288">
        <f>IFERROR(VLOOKUP(A1288,Produtos!A:B,2,FALSE),"")</f>
        <v/>
      </c>
      <c r="D1288" s="10">
        <f>IFERROR(INDEX(Lotes!$E:$E,MATCH(1,(Lotes!$A:$A=A1288)*(Lotes!$C:$C=C1288),0)),"")</f>
        <v/>
      </c>
      <c r="E1288" s="14">
        <f>IF(D1288="","",D1288-TODAY())</f>
        <v/>
      </c>
      <c r="F1288">
        <f>IF(D1288="","",IF(E1288&lt;0,"VENCIDO",IF(E1288&lt;=30,"VENCE EM &lt;= 30 DIAS",IF(E1288&lt;=60,"ATENCAO (31-60 DIAS)","OK"))))</f>
        <v/>
      </c>
      <c r="G1288" s="14">
        <f>SUMIFS(Lancamentos!$G:$G,Lancamentos!$C:$C,$A1288,Lancamentos!$E:$E,$C1288,Lancamentos!$B:$B,"ENTRADA")</f>
        <v/>
      </c>
      <c r="H1288" s="14">
        <f>SUMIFS(Lancamentos!$G:$G,Lancamentos!$C:$C,$A1288,Lancamentos!$E:$E,$C1288,Lancamentos!$B:$B,"SAIDA_USO")</f>
        <v/>
      </c>
      <c r="I1288" s="14">
        <f>SUMIFS(Lancamentos!$G:$G,Lancamentos!$C:$C,$A1288,Lancamentos!$E:$E,$C1288,Lancamentos!$B:$B,"SAIDA_DESCARTE")</f>
        <v/>
      </c>
      <c r="J1288" s="14">
        <f>G1288-H1288-I1288</f>
        <v/>
      </c>
      <c r="K1288">
        <f>IF(A1288="","",IF(J1288&lt;=IFERROR(VLOOKUP(A1288,Produtos!$A:$E,5,FALSE),0),"ABAIXO DO MINIMO","OK"))</f>
        <v/>
      </c>
    </row>
    <row r="1289">
      <c r="B1289">
        <f>IFERROR(VLOOKUP(A1289,Produtos!A:B,2,FALSE),"")</f>
        <v/>
      </c>
      <c r="D1289" s="10">
        <f>IFERROR(INDEX(Lotes!$E:$E,MATCH(1,(Lotes!$A:$A=A1289)*(Lotes!$C:$C=C1289),0)),"")</f>
        <v/>
      </c>
      <c r="E1289" s="14">
        <f>IF(D1289="","",D1289-TODAY())</f>
        <v/>
      </c>
      <c r="F1289">
        <f>IF(D1289="","",IF(E1289&lt;0,"VENCIDO",IF(E1289&lt;=30,"VENCE EM &lt;= 30 DIAS",IF(E1289&lt;=60,"ATENCAO (31-60 DIAS)","OK"))))</f>
        <v/>
      </c>
      <c r="G1289" s="14">
        <f>SUMIFS(Lancamentos!$G:$G,Lancamentos!$C:$C,$A1289,Lancamentos!$E:$E,$C1289,Lancamentos!$B:$B,"ENTRADA")</f>
        <v/>
      </c>
      <c r="H1289" s="14">
        <f>SUMIFS(Lancamentos!$G:$G,Lancamentos!$C:$C,$A1289,Lancamentos!$E:$E,$C1289,Lancamentos!$B:$B,"SAIDA_USO")</f>
        <v/>
      </c>
      <c r="I1289" s="14">
        <f>SUMIFS(Lancamentos!$G:$G,Lancamentos!$C:$C,$A1289,Lancamentos!$E:$E,$C1289,Lancamentos!$B:$B,"SAIDA_DESCARTE")</f>
        <v/>
      </c>
      <c r="J1289" s="14">
        <f>G1289-H1289-I1289</f>
        <v/>
      </c>
      <c r="K1289">
        <f>IF(A1289="","",IF(J1289&lt;=IFERROR(VLOOKUP(A1289,Produtos!$A:$E,5,FALSE),0),"ABAIXO DO MINIMO","OK"))</f>
        <v/>
      </c>
    </row>
    <row r="1290">
      <c r="B1290">
        <f>IFERROR(VLOOKUP(A1290,Produtos!A:B,2,FALSE),"")</f>
        <v/>
      </c>
      <c r="D1290" s="10">
        <f>IFERROR(INDEX(Lotes!$E:$E,MATCH(1,(Lotes!$A:$A=A1290)*(Lotes!$C:$C=C1290),0)),"")</f>
        <v/>
      </c>
      <c r="E1290" s="14">
        <f>IF(D1290="","",D1290-TODAY())</f>
        <v/>
      </c>
      <c r="F1290">
        <f>IF(D1290="","",IF(E1290&lt;0,"VENCIDO",IF(E1290&lt;=30,"VENCE EM &lt;= 30 DIAS",IF(E1290&lt;=60,"ATENCAO (31-60 DIAS)","OK"))))</f>
        <v/>
      </c>
      <c r="G1290" s="14">
        <f>SUMIFS(Lancamentos!$G:$G,Lancamentos!$C:$C,$A1290,Lancamentos!$E:$E,$C1290,Lancamentos!$B:$B,"ENTRADA")</f>
        <v/>
      </c>
      <c r="H1290" s="14">
        <f>SUMIFS(Lancamentos!$G:$G,Lancamentos!$C:$C,$A1290,Lancamentos!$E:$E,$C1290,Lancamentos!$B:$B,"SAIDA_USO")</f>
        <v/>
      </c>
      <c r="I1290" s="14">
        <f>SUMIFS(Lancamentos!$G:$G,Lancamentos!$C:$C,$A1290,Lancamentos!$E:$E,$C1290,Lancamentos!$B:$B,"SAIDA_DESCARTE")</f>
        <v/>
      </c>
      <c r="J1290" s="14">
        <f>G1290-H1290-I1290</f>
        <v/>
      </c>
      <c r="K1290">
        <f>IF(A1290="","",IF(J1290&lt;=IFERROR(VLOOKUP(A1290,Produtos!$A:$E,5,FALSE),0),"ABAIXO DO MINIMO","OK"))</f>
        <v/>
      </c>
    </row>
    <row r="1291">
      <c r="B1291">
        <f>IFERROR(VLOOKUP(A1291,Produtos!A:B,2,FALSE),"")</f>
        <v/>
      </c>
      <c r="D1291" s="10">
        <f>IFERROR(INDEX(Lotes!$E:$E,MATCH(1,(Lotes!$A:$A=A1291)*(Lotes!$C:$C=C1291),0)),"")</f>
        <v/>
      </c>
      <c r="E1291" s="14">
        <f>IF(D1291="","",D1291-TODAY())</f>
        <v/>
      </c>
      <c r="F1291">
        <f>IF(D1291="","",IF(E1291&lt;0,"VENCIDO",IF(E1291&lt;=30,"VENCE EM &lt;= 30 DIAS",IF(E1291&lt;=60,"ATENCAO (31-60 DIAS)","OK"))))</f>
        <v/>
      </c>
      <c r="G1291" s="14">
        <f>SUMIFS(Lancamentos!$G:$G,Lancamentos!$C:$C,$A1291,Lancamentos!$E:$E,$C1291,Lancamentos!$B:$B,"ENTRADA")</f>
        <v/>
      </c>
      <c r="H1291" s="14">
        <f>SUMIFS(Lancamentos!$G:$G,Lancamentos!$C:$C,$A1291,Lancamentos!$E:$E,$C1291,Lancamentos!$B:$B,"SAIDA_USO")</f>
        <v/>
      </c>
      <c r="I1291" s="14">
        <f>SUMIFS(Lancamentos!$G:$G,Lancamentos!$C:$C,$A1291,Lancamentos!$E:$E,$C1291,Lancamentos!$B:$B,"SAIDA_DESCARTE")</f>
        <v/>
      </c>
      <c r="J1291" s="14">
        <f>G1291-H1291-I1291</f>
        <v/>
      </c>
      <c r="K1291">
        <f>IF(A1291="","",IF(J1291&lt;=IFERROR(VLOOKUP(A1291,Produtos!$A:$E,5,FALSE),0),"ABAIXO DO MINIMO","OK"))</f>
        <v/>
      </c>
    </row>
    <row r="1292">
      <c r="B1292">
        <f>IFERROR(VLOOKUP(A1292,Produtos!A:B,2,FALSE),"")</f>
        <v/>
      </c>
      <c r="D1292" s="10">
        <f>IFERROR(INDEX(Lotes!$E:$E,MATCH(1,(Lotes!$A:$A=A1292)*(Lotes!$C:$C=C1292),0)),"")</f>
        <v/>
      </c>
      <c r="E1292" s="14">
        <f>IF(D1292="","",D1292-TODAY())</f>
        <v/>
      </c>
      <c r="F1292">
        <f>IF(D1292="","",IF(E1292&lt;0,"VENCIDO",IF(E1292&lt;=30,"VENCE EM &lt;= 30 DIAS",IF(E1292&lt;=60,"ATENCAO (31-60 DIAS)","OK"))))</f>
        <v/>
      </c>
      <c r="G1292" s="14">
        <f>SUMIFS(Lancamentos!$G:$G,Lancamentos!$C:$C,$A1292,Lancamentos!$E:$E,$C1292,Lancamentos!$B:$B,"ENTRADA")</f>
        <v/>
      </c>
      <c r="H1292" s="14">
        <f>SUMIFS(Lancamentos!$G:$G,Lancamentos!$C:$C,$A1292,Lancamentos!$E:$E,$C1292,Lancamentos!$B:$B,"SAIDA_USO")</f>
        <v/>
      </c>
      <c r="I1292" s="14">
        <f>SUMIFS(Lancamentos!$G:$G,Lancamentos!$C:$C,$A1292,Lancamentos!$E:$E,$C1292,Lancamentos!$B:$B,"SAIDA_DESCARTE")</f>
        <v/>
      </c>
      <c r="J1292" s="14">
        <f>G1292-H1292-I1292</f>
        <v/>
      </c>
      <c r="K1292">
        <f>IF(A1292="","",IF(J1292&lt;=IFERROR(VLOOKUP(A1292,Produtos!$A:$E,5,FALSE),0),"ABAIXO DO MINIMO","OK"))</f>
        <v/>
      </c>
    </row>
    <row r="1293">
      <c r="B1293">
        <f>IFERROR(VLOOKUP(A1293,Produtos!A:B,2,FALSE),"")</f>
        <v/>
      </c>
      <c r="D1293" s="10">
        <f>IFERROR(INDEX(Lotes!$E:$E,MATCH(1,(Lotes!$A:$A=A1293)*(Lotes!$C:$C=C1293),0)),"")</f>
        <v/>
      </c>
      <c r="E1293" s="14">
        <f>IF(D1293="","",D1293-TODAY())</f>
        <v/>
      </c>
      <c r="F1293">
        <f>IF(D1293="","",IF(E1293&lt;0,"VENCIDO",IF(E1293&lt;=30,"VENCE EM &lt;= 30 DIAS",IF(E1293&lt;=60,"ATENCAO (31-60 DIAS)","OK"))))</f>
        <v/>
      </c>
      <c r="G1293" s="14">
        <f>SUMIFS(Lancamentos!$G:$G,Lancamentos!$C:$C,$A1293,Lancamentos!$E:$E,$C1293,Lancamentos!$B:$B,"ENTRADA")</f>
        <v/>
      </c>
      <c r="H1293" s="14">
        <f>SUMIFS(Lancamentos!$G:$G,Lancamentos!$C:$C,$A1293,Lancamentos!$E:$E,$C1293,Lancamentos!$B:$B,"SAIDA_USO")</f>
        <v/>
      </c>
      <c r="I1293" s="14">
        <f>SUMIFS(Lancamentos!$G:$G,Lancamentos!$C:$C,$A1293,Lancamentos!$E:$E,$C1293,Lancamentos!$B:$B,"SAIDA_DESCARTE")</f>
        <v/>
      </c>
      <c r="J1293" s="14">
        <f>G1293-H1293-I1293</f>
        <v/>
      </c>
      <c r="K1293">
        <f>IF(A1293="","",IF(J1293&lt;=IFERROR(VLOOKUP(A1293,Produtos!$A:$E,5,FALSE),0),"ABAIXO DO MINIMO","OK"))</f>
        <v/>
      </c>
    </row>
    <row r="1294">
      <c r="B1294">
        <f>IFERROR(VLOOKUP(A1294,Produtos!A:B,2,FALSE),"")</f>
        <v/>
      </c>
      <c r="D1294" s="10">
        <f>IFERROR(INDEX(Lotes!$E:$E,MATCH(1,(Lotes!$A:$A=A1294)*(Lotes!$C:$C=C1294),0)),"")</f>
        <v/>
      </c>
      <c r="E1294" s="14">
        <f>IF(D1294="","",D1294-TODAY())</f>
        <v/>
      </c>
      <c r="F1294">
        <f>IF(D1294="","",IF(E1294&lt;0,"VENCIDO",IF(E1294&lt;=30,"VENCE EM &lt;= 30 DIAS",IF(E1294&lt;=60,"ATENCAO (31-60 DIAS)","OK"))))</f>
        <v/>
      </c>
      <c r="G1294" s="14">
        <f>SUMIFS(Lancamentos!$G:$G,Lancamentos!$C:$C,$A1294,Lancamentos!$E:$E,$C1294,Lancamentos!$B:$B,"ENTRADA")</f>
        <v/>
      </c>
      <c r="H1294" s="14">
        <f>SUMIFS(Lancamentos!$G:$G,Lancamentos!$C:$C,$A1294,Lancamentos!$E:$E,$C1294,Lancamentos!$B:$B,"SAIDA_USO")</f>
        <v/>
      </c>
      <c r="I1294" s="14">
        <f>SUMIFS(Lancamentos!$G:$G,Lancamentos!$C:$C,$A1294,Lancamentos!$E:$E,$C1294,Lancamentos!$B:$B,"SAIDA_DESCARTE")</f>
        <v/>
      </c>
      <c r="J1294" s="14">
        <f>G1294-H1294-I1294</f>
        <v/>
      </c>
      <c r="K1294">
        <f>IF(A1294="","",IF(J1294&lt;=IFERROR(VLOOKUP(A1294,Produtos!$A:$E,5,FALSE),0),"ABAIXO DO MINIMO","OK"))</f>
        <v/>
      </c>
    </row>
    <row r="1295">
      <c r="B1295">
        <f>IFERROR(VLOOKUP(A1295,Produtos!A:B,2,FALSE),"")</f>
        <v/>
      </c>
      <c r="D1295" s="10">
        <f>IFERROR(INDEX(Lotes!$E:$E,MATCH(1,(Lotes!$A:$A=A1295)*(Lotes!$C:$C=C1295),0)),"")</f>
        <v/>
      </c>
      <c r="E1295" s="14">
        <f>IF(D1295="","",D1295-TODAY())</f>
        <v/>
      </c>
      <c r="F1295">
        <f>IF(D1295="","",IF(E1295&lt;0,"VENCIDO",IF(E1295&lt;=30,"VENCE EM &lt;= 30 DIAS",IF(E1295&lt;=60,"ATENCAO (31-60 DIAS)","OK"))))</f>
        <v/>
      </c>
      <c r="G1295" s="14">
        <f>SUMIFS(Lancamentos!$G:$G,Lancamentos!$C:$C,$A1295,Lancamentos!$E:$E,$C1295,Lancamentos!$B:$B,"ENTRADA")</f>
        <v/>
      </c>
      <c r="H1295" s="14">
        <f>SUMIFS(Lancamentos!$G:$G,Lancamentos!$C:$C,$A1295,Lancamentos!$E:$E,$C1295,Lancamentos!$B:$B,"SAIDA_USO")</f>
        <v/>
      </c>
      <c r="I1295" s="14">
        <f>SUMIFS(Lancamentos!$G:$G,Lancamentos!$C:$C,$A1295,Lancamentos!$E:$E,$C1295,Lancamentos!$B:$B,"SAIDA_DESCARTE")</f>
        <v/>
      </c>
      <c r="J1295" s="14">
        <f>G1295-H1295-I1295</f>
        <v/>
      </c>
      <c r="K1295">
        <f>IF(A1295="","",IF(J1295&lt;=IFERROR(VLOOKUP(A1295,Produtos!$A:$E,5,FALSE),0),"ABAIXO DO MINIMO","OK"))</f>
        <v/>
      </c>
    </row>
    <row r="1296">
      <c r="B1296">
        <f>IFERROR(VLOOKUP(A1296,Produtos!A:B,2,FALSE),"")</f>
        <v/>
      </c>
      <c r="D1296" s="10">
        <f>IFERROR(INDEX(Lotes!$E:$E,MATCH(1,(Lotes!$A:$A=A1296)*(Lotes!$C:$C=C1296),0)),"")</f>
        <v/>
      </c>
      <c r="E1296" s="14">
        <f>IF(D1296="","",D1296-TODAY())</f>
        <v/>
      </c>
      <c r="F1296">
        <f>IF(D1296="","",IF(E1296&lt;0,"VENCIDO",IF(E1296&lt;=30,"VENCE EM &lt;= 30 DIAS",IF(E1296&lt;=60,"ATENCAO (31-60 DIAS)","OK"))))</f>
        <v/>
      </c>
      <c r="G1296" s="14">
        <f>SUMIFS(Lancamentos!$G:$G,Lancamentos!$C:$C,$A1296,Lancamentos!$E:$E,$C1296,Lancamentos!$B:$B,"ENTRADA")</f>
        <v/>
      </c>
      <c r="H1296" s="14">
        <f>SUMIFS(Lancamentos!$G:$G,Lancamentos!$C:$C,$A1296,Lancamentos!$E:$E,$C1296,Lancamentos!$B:$B,"SAIDA_USO")</f>
        <v/>
      </c>
      <c r="I1296" s="14">
        <f>SUMIFS(Lancamentos!$G:$G,Lancamentos!$C:$C,$A1296,Lancamentos!$E:$E,$C1296,Lancamentos!$B:$B,"SAIDA_DESCARTE")</f>
        <v/>
      </c>
      <c r="J1296" s="14">
        <f>G1296-H1296-I1296</f>
        <v/>
      </c>
      <c r="K1296">
        <f>IF(A1296="","",IF(J1296&lt;=IFERROR(VLOOKUP(A1296,Produtos!$A:$E,5,FALSE),0),"ABAIXO DO MINIMO","OK"))</f>
        <v/>
      </c>
    </row>
    <row r="1297">
      <c r="B1297">
        <f>IFERROR(VLOOKUP(A1297,Produtos!A:B,2,FALSE),"")</f>
        <v/>
      </c>
      <c r="D1297" s="10">
        <f>IFERROR(INDEX(Lotes!$E:$E,MATCH(1,(Lotes!$A:$A=A1297)*(Lotes!$C:$C=C1297),0)),"")</f>
        <v/>
      </c>
      <c r="E1297" s="14">
        <f>IF(D1297="","",D1297-TODAY())</f>
        <v/>
      </c>
      <c r="F1297">
        <f>IF(D1297="","",IF(E1297&lt;0,"VENCIDO",IF(E1297&lt;=30,"VENCE EM &lt;= 30 DIAS",IF(E1297&lt;=60,"ATENCAO (31-60 DIAS)","OK"))))</f>
        <v/>
      </c>
      <c r="G1297" s="14">
        <f>SUMIFS(Lancamentos!$G:$G,Lancamentos!$C:$C,$A1297,Lancamentos!$E:$E,$C1297,Lancamentos!$B:$B,"ENTRADA")</f>
        <v/>
      </c>
      <c r="H1297" s="14">
        <f>SUMIFS(Lancamentos!$G:$G,Lancamentos!$C:$C,$A1297,Lancamentos!$E:$E,$C1297,Lancamentos!$B:$B,"SAIDA_USO")</f>
        <v/>
      </c>
      <c r="I1297" s="14">
        <f>SUMIFS(Lancamentos!$G:$G,Lancamentos!$C:$C,$A1297,Lancamentos!$E:$E,$C1297,Lancamentos!$B:$B,"SAIDA_DESCARTE")</f>
        <v/>
      </c>
      <c r="J1297" s="14">
        <f>G1297-H1297-I1297</f>
        <v/>
      </c>
      <c r="K1297">
        <f>IF(A1297="","",IF(J1297&lt;=IFERROR(VLOOKUP(A1297,Produtos!$A:$E,5,FALSE),0),"ABAIXO DO MINIMO","OK"))</f>
        <v/>
      </c>
    </row>
    <row r="1298">
      <c r="B1298">
        <f>IFERROR(VLOOKUP(A1298,Produtos!A:B,2,FALSE),"")</f>
        <v/>
      </c>
      <c r="D1298" s="10">
        <f>IFERROR(INDEX(Lotes!$E:$E,MATCH(1,(Lotes!$A:$A=A1298)*(Lotes!$C:$C=C1298),0)),"")</f>
        <v/>
      </c>
      <c r="E1298" s="14">
        <f>IF(D1298="","",D1298-TODAY())</f>
        <v/>
      </c>
      <c r="F1298">
        <f>IF(D1298="","",IF(E1298&lt;0,"VENCIDO",IF(E1298&lt;=30,"VENCE EM &lt;= 30 DIAS",IF(E1298&lt;=60,"ATENCAO (31-60 DIAS)","OK"))))</f>
        <v/>
      </c>
      <c r="G1298" s="14">
        <f>SUMIFS(Lancamentos!$G:$G,Lancamentos!$C:$C,$A1298,Lancamentos!$E:$E,$C1298,Lancamentos!$B:$B,"ENTRADA")</f>
        <v/>
      </c>
      <c r="H1298" s="14">
        <f>SUMIFS(Lancamentos!$G:$G,Lancamentos!$C:$C,$A1298,Lancamentos!$E:$E,$C1298,Lancamentos!$B:$B,"SAIDA_USO")</f>
        <v/>
      </c>
      <c r="I1298" s="14">
        <f>SUMIFS(Lancamentos!$G:$G,Lancamentos!$C:$C,$A1298,Lancamentos!$E:$E,$C1298,Lancamentos!$B:$B,"SAIDA_DESCARTE")</f>
        <v/>
      </c>
      <c r="J1298" s="14">
        <f>G1298-H1298-I1298</f>
        <v/>
      </c>
      <c r="K1298">
        <f>IF(A1298="","",IF(J1298&lt;=IFERROR(VLOOKUP(A1298,Produtos!$A:$E,5,FALSE),0),"ABAIXO DO MINIMO","OK"))</f>
        <v/>
      </c>
    </row>
    <row r="1299">
      <c r="B1299">
        <f>IFERROR(VLOOKUP(A1299,Produtos!A:B,2,FALSE),"")</f>
        <v/>
      </c>
      <c r="D1299" s="10">
        <f>IFERROR(INDEX(Lotes!$E:$E,MATCH(1,(Lotes!$A:$A=A1299)*(Lotes!$C:$C=C1299),0)),"")</f>
        <v/>
      </c>
      <c r="E1299" s="14">
        <f>IF(D1299="","",D1299-TODAY())</f>
        <v/>
      </c>
      <c r="F1299">
        <f>IF(D1299="","",IF(E1299&lt;0,"VENCIDO",IF(E1299&lt;=30,"VENCE EM &lt;= 30 DIAS",IF(E1299&lt;=60,"ATENCAO (31-60 DIAS)","OK"))))</f>
        <v/>
      </c>
      <c r="G1299" s="14">
        <f>SUMIFS(Lancamentos!$G:$G,Lancamentos!$C:$C,$A1299,Lancamentos!$E:$E,$C1299,Lancamentos!$B:$B,"ENTRADA")</f>
        <v/>
      </c>
      <c r="H1299" s="14">
        <f>SUMIFS(Lancamentos!$G:$G,Lancamentos!$C:$C,$A1299,Lancamentos!$E:$E,$C1299,Lancamentos!$B:$B,"SAIDA_USO")</f>
        <v/>
      </c>
      <c r="I1299" s="14">
        <f>SUMIFS(Lancamentos!$G:$G,Lancamentos!$C:$C,$A1299,Lancamentos!$E:$E,$C1299,Lancamentos!$B:$B,"SAIDA_DESCARTE")</f>
        <v/>
      </c>
      <c r="J1299" s="14">
        <f>G1299-H1299-I1299</f>
        <v/>
      </c>
      <c r="K1299">
        <f>IF(A1299="","",IF(J1299&lt;=IFERROR(VLOOKUP(A1299,Produtos!$A:$E,5,FALSE),0),"ABAIXO DO MINIMO","OK"))</f>
        <v/>
      </c>
    </row>
    <row r="1300">
      <c r="B1300">
        <f>IFERROR(VLOOKUP(A1300,Produtos!A:B,2,FALSE),"")</f>
        <v/>
      </c>
      <c r="D1300" s="10">
        <f>IFERROR(INDEX(Lotes!$E:$E,MATCH(1,(Lotes!$A:$A=A1300)*(Lotes!$C:$C=C1300),0)),"")</f>
        <v/>
      </c>
      <c r="E1300" s="14">
        <f>IF(D1300="","",D1300-TODAY())</f>
        <v/>
      </c>
      <c r="F1300">
        <f>IF(D1300="","",IF(E1300&lt;0,"VENCIDO",IF(E1300&lt;=30,"VENCE EM &lt;= 30 DIAS",IF(E1300&lt;=60,"ATENCAO (31-60 DIAS)","OK"))))</f>
        <v/>
      </c>
      <c r="G1300" s="14">
        <f>SUMIFS(Lancamentos!$G:$G,Lancamentos!$C:$C,$A1300,Lancamentos!$E:$E,$C1300,Lancamentos!$B:$B,"ENTRADA")</f>
        <v/>
      </c>
      <c r="H1300" s="14">
        <f>SUMIFS(Lancamentos!$G:$G,Lancamentos!$C:$C,$A1300,Lancamentos!$E:$E,$C1300,Lancamentos!$B:$B,"SAIDA_USO")</f>
        <v/>
      </c>
      <c r="I1300" s="14">
        <f>SUMIFS(Lancamentos!$G:$G,Lancamentos!$C:$C,$A1300,Lancamentos!$E:$E,$C1300,Lancamentos!$B:$B,"SAIDA_DESCARTE")</f>
        <v/>
      </c>
      <c r="J1300" s="14">
        <f>G1300-H1300-I1300</f>
        <v/>
      </c>
      <c r="K1300">
        <f>IF(A1300="","",IF(J1300&lt;=IFERROR(VLOOKUP(A1300,Produtos!$A:$E,5,FALSE),0),"ABAIXO DO MINIMO","OK"))</f>
        <v/>
      </c>
    </row>
    <row r="1301">
      <c r="B1301">
        <f>IFERROR(VLOOKUP(A1301,Produtos!A:B,2,FALSE),"")</f>
        <v/>
      </c>
      <c r="D1301" s="10">
        <f>IFERROR(INDEX(Lotes!$E:$E,MATCH(1,(Lotes!$A:$A=A1301)*(Lotes!$C:$C=C1301),0)),"")</f>
        <v/>
      </c>
      <c r="E1301" s="14">
        <f>IF(D1301="","",D1301-TODAY())</f>
        <v/>
      </c>
      <c r="F1301">
        <f>IF(D1301="","",IF(E1301&lt;0,"VENCIDO",IF(E1301&lt;=30,"VENCE EM &lt;= 30 DIAS",IF(E1301&lt;=60,"ATENCAO (31-60 DIAS)","OK"))))</f>
        <v/>
      </c>
      <c r="G1301" s="14">
        <f>SUMIFS(Lancamentos!$G:$G,Lancamentos!$C:$C,$A1301,Lancamentos!$E:$E,$C1301,Lancamentos!$B:$B,"ENTRADA")</f>
        <v/>
      </c>
      <c r="H1301" s="14">
        <f>SUMIFS(Lancamentos!$G:$G,Lancamentos!$C:$C,$A1301,Lancamentos!$E:$E,$C1301,Lancamentos!$B:$B,"SAIDA_USO")</f>
        <v/>
      </c>
      <c r="I1301" s="14">
        <f>SUMIFS(Lancamentos!$G:$G,Lancamentos!$C:$C,$A1301,Lancamentos!$E:$E,$C1301,Lancamentos!$B:$B,"SAIDA_DESCARTE")</f>
        <v/>
      </c>
      <c r="J1301" s="14">
        <f>G1301-H1301-I1301</f>
        <v/>
      </c>
      <c r="K1301">
        <f>IF(A1301="","",IF(J1301&lt;=IFERROR(VLOOKUP(A1301,Produtos!$A:$E,5,FALSE),0),"ABAIXO DO MINIMO","OK"))</f>
        <v/>
      </c>
    </row>
    <row r="1302">
      <c r="B1302">
        <f>IFERROR(VLOOKUP(A1302,Produtos!A:B,2,FALSE),"")</f>
        <v/>
      </c>
      <c r="D1302" s="10">
        <f>IFERROR(INDEX(Lotes!$E:$E,MATCH(1,(Lotes!$A:$A=A1302)*(Lotes!$C:$C=C1302),0)),"")</f>
        <v/>
      </c>
      <c r="E1302" s="14">
        <f>IF(D1302="","",D1302-TODAY())</f>
        <v/>
      </c>
      <c r="F1302">
        <f>IF(D1302="","",IF(E1302&lt;0,"VENCIDO",IF(E1302&lt;=30,"VENCE EM &lt;= 30 DIAS",IF(E1302&lt;=60,"ATENCAO (31-60 DIAS)","OK"))))</f>
        <v/>
      </c>
      <c r="G1302" s="14">
        <f>SUMIFS(Lancamentos!$G:$G,Lancamentos!$C:$C,$A1302,Lancamentos!$E:$E,$C1302,Lancamentos!$B:$B,"ENTRADA")</f>
        <v/>
      </c>
      <c r="H1302" s="14">
        <f>SUMIFS(Lancamentos!$G:$G,Lancamentos!$C:$C,$A1302,Lancamentos!$E:$E,$C1302,Lancamentos!$B:$B,"SAIDA_USO")</f>
        <v/>
      </c>
      <c r="I1302" s="14">
        <f>SUMIFS(Lancamentos!$G:$G,Lancamentos!$C:$C,$A1302,Lancamentos!$E:$E,$C1302,Lancamentos!$B:$B,"SAIDA_DESCARTE")</f>
        <v/>
      </c>
      <c r="J1302" s="14">
        <f>G1302-H1302-I1302</f>
        <v/>
      </c>
      <c r="K1302">
        <f>IF(A1302="","",IF(J1302&lt;=IFERROR(VLOOKUP(A1302,Produtos!$A:$E,5,FALSE),0),"ABAIXO DO MINIMO","OK"))</f>
        <v/>
      </c>
    </row>
    <row r="1303">
      <c r="B1303">
        <f>IFERROR(VLOOKUP(A1303,Produtos!A:B,2,FALSE),"")</f>
        <v/>
      </c>
      <c r="D1303" s="10">
        <f>IFERROR(INDEX(Lotes!$E:$E,MATCH(1,(Lotes!$A:$A=A1303)*(Lotes!$C:$C=C1303),0)),"")</f>
        <v/>
      </c>
      <c r="E1303" s="14">
        <f>IF(D1303="","",D1303-TODAY())</f>
        <v/>
      </c>
      <c r="F1303">
        <f>IF(D1303="","",IF(E1303&lt;0,"VENCIDO",IF(E1303&lt;=30,"VENCE EM &lt;= 30 DIAS",IF(E1303&lt;=60,"ATENCAO (31-60 DIAS)","OK"))))</f>
        <v/>
      </c>
      <c r="G1303" s="14">
        <f>SUMIFS(Lancamentos!$G:$G,Lancamentos!$C:$C,$A1303,Lancamentos!$E:$E,$C1303,Lancamentos!$B:$B,"ENTRADA")</f>
        <v/>
      </c>
      <c r="H1303" s="14">
        <f>SUMIFS(Lancamentos!$G:$G,Lancamentos!$C:$C,$A1303,Lancamentos!$E:$E,$C1303,Lancamentos!$B:$B,"SAIDA_USO")</f>
        <v/>
      </c>
      <c r="I1303" s="14">
        <f>SUMIFS(Lancamentos!$G:$G,Lancamentos!$C:$C,$A1303,Lancamentos!$E:$E,$C1303,Lancamentos!$B:$B,"SAIDA_DESCARTE")</f>
        <v/>
      </c>
      <c r="J1303" s="14">
        <f>G1303-H1303-I1303</f>
        <v/>
      </c>
      <c r="K1303">
        <f>IF(A1303="","",IF(J1303&lt;=IFERROR(VLOOKUP(A1303,Produtos!$A:$E,5,FALSE),0),"ABAIXO DO MINIMO","OK"))</f>
        <v/>
      </c>
    </row>
    <row r="1304">
      <c r="B1304">
        <f>IFERROR(VLOOKUP(A1304,Produtos!A:B,2,FALSE),"")</f>
        <v/>
      </c>
      <c r="D1304" s="10">
        <f>IFERROR(INDEX(Lotes!$E:$E,MATCH(1,(Lotes!$A:$A=A1304)*(Lotes!$C:$C=C1304),0)),"")</f>
        <v/>
      </c>
      <c r="E1304" s="14">
        <f>IF(D1304="","",D1304-TODAY())</f>
        <v/>
      </c>
      <c r="F1304">
        <f>IF(D1304="","",IF(E1304&lt;0,"VENCIDO",IF(E1304&lt;=30,"VENCE EM &lt;= 30 DIAS",IF(E1304&lt;=60,"ATENCAO (31-60 DIAS)","OK"))))</f>
        <v/>
      </c>
      <c r="G1304" s="14">
        <f>SUMIFS(Lancamentos!$G:$G,Lancamentos!$C:$C,$A1304,Lancamentos!$E:$E,$C1304,Lancamentos!$B:$B,"ENTRADA")</f>
        <v/>
      </c>
      <c r="H1304" s="14">
        <f>SUMIFS(Lancamentos!$G:$G,Lancamentos!$C:$C,$A1304,Lancamentos!$E:$E,$C1304,Lancamentos!$B:$B,"SAIDA_USO")</f>
        <v/>
      </c>
      <c r="I1304" s="14">
        <f>SUMIFS(Lancamentos!$G:$G,Lancamentos!$C:$C,$A1304,Lancamentos!$E:$E,$C1304,Lancamentos!$B:$B,"SAIDA_DESCARTE")</f>
        <v/>
      </c>
      <c r="J1304" s="14">
        <f>G1304-H1304-I1304</f>
        <v/>
      </c>
      <c r="K1304">
        <f>IF(A1304="","",IF(J1304&lt;=IFERROR(VLOOKUP(A1304,Produtos!$A:$E,5,FALSE),0),"ABAIXO DO MINIMO","OK"))</f>
        <v/>
      </c>
    </row>
    <row r="1305">
      <c r="B1305">
        <f>IFERROR(VLOOKUP(A1305,Produtos!A:B,2,FALSE),"")</f>
        <v/>
      </c>
      <c r="D1305" s="10">
        <f>IFERROR(INDEX(Lotes!$E:$E,MATCH(1,(Lotes!$A:$A=A1305)*(Lotes!$C:$C=C1305),0)),"")</f>
        <v/>
      </c>
      <c r="E1305" s="14">
        <f>IF(D1305="","",D1305-TODAY())</f>
        <v/>
      </c>
      <c r="F1305">
        <f>IF(D1305="","",IF(E1305&lt;0,"VENCIDO",IF(E1305&lt;=30,"VENCE EM &lt;= 30 DIAS",IF(E1305&lt;=60,"ATENCAO (31-60 DIAS)","OK"))))</f>
        <v/>
      </c>
      <c r="G1305" s="14">
        <f>SUMIFS(Lancamentos!$G:$G,Lancamentos!$C:$C,$A1305,Lancamentos!$E:$E,$C1305,Lancamentos!$B:$B,"ENTRADA")</f>
        <v/>
      </c>
      <c r="H1305" s="14">
        <f>SUMIFS(Lancamentos!$G:$G,Lancamentos!$C:$C,$A1305,Lancamentos!$E:$E,$C1305,Lancamentos!$B:$B,"SAIDA_USO")</f>
        <v/>
      </c>
      <c r="I1305" s="14">
        <f>SUMIFS(Lancamentos!$G:$G,Lancamentos!$C:$C,$A1305,Lancamentos!$E:$E,$C1305,Lancamentos!$B:$B,"SAIDA_DESCARTE")</f>
        <v/>
      </c>
      <c r="J1305" s="14">
        <f>G1305-H1305-I1305</f>
        <v/>
      </c>
      <c r="K1305">
        <f>IF(A1305="","",IF(J1305&lt;=IFERROR(VLOOKUP(A1305,Produtos!$A:$E,5,FALSE),0),"ABAIXO DO MINIMO","OK"))</f>
        <v/>
      </c>
    </row>
    <row r="1306">
      <c r="B1306">
        <f>IFERROR(VLOOKUP(A1306,Produtos!A:B,2,FALSE),"")</f>
        <v/>
      </c>
      <c r="D1306" s="10">
        <f>IFERROR(INDEX(Lotes!$E:$E,MATCH(1,(Lotes!$A:$A=A1306)*(Lotes!$C:$C=C1306),0)),"")</f>
        <v/>
      </c>
      <c r="E1306" s="14">
        <f>IF(D1306="","",D1306-TODAY())</f>
        <v/>
      </c>
      <c r="F1306">
        <f>IF(D1306="","",IF(E1306&lt;0,"VENCIDO",IF(E1306&lt;=30,"VENCE EM &lt;= 30 DIAS",IF(E1306&lt;=60,"ATENCAO (31-60 DIAS)","OK"))))</f>
        <v/>
      </c>
      <c r="G1306" s="14">
        <f>SUMIFS(Lancamentos!$G:$G,Lancamentos!$C:$C,$A1306,Lancamentos!$E:$E,$C1306,Lancamentos!$B:$B,"ENTRADA")</f>
        <v/>
      </c>
      <c r="H1306" s="14">
        <f>SUMIFS(Lancamentos!$G:$G,Lancamentos!$C:$C,$A1306,Lancamentos!$E:$E,$C1306,Lancamentos!$B:$B,"SAIDA_USO")</f>
        <v/>
      </c>
      <c r="I1306" s="14">
        <f>SUMIFS(Lancamentos!$G:$G,Lancamentos!$C:$C,$A1306,Lancamentos!$E:$E,$C1306,Lancamentos!$B:$B,"SAIDA_DESCARTE")</f>
        <v/>
      </c>
      <c r="J1306" s="14">
        <f>G1306-H1306-I1306</f>
        <v/>
      </c>
      <c r="K1306">
        <f>IF(A1306="","",IF(J1306&lt;=IFERROR(VLOOKUP(A1306,Produtos!$A:$E,5,FALSE),0),"ABAIXO DO MINIMO","OK"))</f>
        <v/>
      </c>
    </row>
    <row r="1307">
      <c r="B1307">
        <f>IFERROR(VLOOKUP(A1307,Produtos!A:B,2,FALSE),"")</f>
        <v/>
      </c>
      <c r="D1307" s="10">
        <f>IFERROR(INDEX(Lotes!$E:$E,MATCH(1,(Lotes!$A:$A=A1307)*(Lotes!$C:$C=C1307),0)),"")</f>
        <v/>
      </c>
      <c r="E1307" s="14">
        <f>IF(D1307="","",D1307-TODAY())</f>
        <v/>
      </c>
      <c r="F1307">
        <f>IF(D1307="","",IF(E1307&lt;0,"VENCIDO",IF(E1307&lt;=30,"VENCE EM &lt;= 30 DIAS",IF(E1307&lt;=60,"ATENCAO (31-60 DIAS)","OK"))))</f>
        <v/>
      </c>
      <c r="G1307" s="14">
        <f>SUMIFS(Lancamentos!$G:$G,Lancamentos!$C:$C,$A1307,Lancamentos!$E:$E,$C1307,Lancamentos!$B:$B,"ENTRADA")</f>
        <v/>
      </c>
      <c r="H1307" s="14">
        <f>SUMIFS(Lancamentos!$G:$G,Lancamentos!$C:$C,$A1307,Lancamentos!$E:$E,$C1307,Lancamentos!$B:$B,"SAIDA_USO")</f>
        <v/>
      </c>
      <c r="I1307" s="14">
        <f>SUMIFS(Lancamentos!$G:$G,Lancamentos!$C:$C,$A1307,Lancamentos!$E:$E,$C1307,Lancamentos!$B:$B,"SAIDA_DESCARTE")</f>
        <v/>
      </c>
      <c r="J1307" s="14">
        <f>G1307-H1307-I1307</f>
        <v/>
      </c>
      <c r="K1307">
        <f>IF(A1307="","",IF(J1307&lt;=IFERROR(VLOOKUP(A1307,Produtos!$A:$E,5,FALSE),0),"ABAIXO DO MINIMO","OK"))</f>
        <v/>
      </c>
    </row>
    <row r="1308">
      <c r="B1308">
        <f>IFERROR(VLOOKUP(A1308,Produtos!A:B,2,FALSE),"")</f>
        <v/>
      </c>
      <c r="D1308" s="10">
        <f>IFERROR(INDEX(Lotes!$E:$E,MATCH(1,(Lotes!$A:$A=A1308)*(Lotes!$C:$C=C1308),0)),"")</f>
        <v/>
      </c>
      <c r="E1308" s="14">
        <f>IF(D1308="","",D1308-TODAY())</f>
        <v/>
      </c>
      <c r="F1308">
        <f>IF(D1308="","",IF(E1308&lt;0,"VENCIDO",IF(E1308&lt;=30,"VENCE EM &lt;= 30 DIAS",IF(E1308&lt;=60,"ATENCAO (31-60 DIAS)","OK"))))</f>
        <v/>
      </c>
      <c r="G1308" s="14">
        <f>SUMIFS(Lancamentos!$G:$G,Lancamentos!$C:$C,$A1308,Lancamentos!$E:$E,$C1308,Lancamentos!$B:$B,"ENTRADA")</f>
        <v/>
      </c>
      <c r="H1308" s="14">
        <f>SUMIFS(Lancamentos!$G:$G,Lancamentos!$C:$C,$A1308,Lancamentos!$E:$E,$C1308,Lancamentos!$B:$B,"SAIDA_USO")</f>
        <v/>
      </c>
      <c r="I1308" s="14">
        <f>SUMIFS(Lancamentos!$G:$G,Lancamentos!$C:$C,$A1308,Lancamentos!$E:$E,$C1308,Lancamentos!$B:$B,"SAIDA_DESCARTE")</f>
        <v/>
      </c>
      <c r="J1308" s="14">
        <f>G1308-H1308-I1308</f>
        <v/>
      </c>
      <c r="K1308">
        <f>IF(A1308="","",IF(J1308&lt;=IFERROR(VLOOKUP(A1308,Produtos!$A:$E,5,FALSE),0),"ABAIXO DO MINIMO","OK"))</f>
        <v/>
      </c>
    </row>
    <row r="1309">
      <c r="B1309">
        <f>IFERROR(VLOOKUP(A1309,Produtos!A:B,2,FALSE),"")</f>
        <v/>
      </c>
      <c r="D1309" s="10">
        <f>IFERROR(INDEX(Lotes!$E:$E,MATCH(1,(Lotes!$A:$A=A1309)*(Lotes!$C:$C=C1309),0)),"")</f>
        <v/>
      </c>
      <c r="E1309" s="14">
        <f>IF(D1309="","",D1309-TODAY())</f>
        <v/>
      </c>
      <c r="F1309">
        <f>IF(D1309="","",IF(E1309&lt;0,"VENCIDO",IF(E1309&lt;=30,"VENCE EM &lt;= 30 DIAS",IF(E1309&lt;=60,"ATENCAO (31-60 DIAS)","OK"))))</f>
        <v/>
      </c>
      <c r="G1309" s="14">
        <f>SUMIFS(Lancamentos!$G:$G,Lancamentos!$C:$C,$A1309,Lancamentos!$E:$E,$C1309,Lancamentos!$B:$B,"ENTRADA")</f>
        <v/>
      </c>
      <c r="H1309" s="14">
        <f>SUMIFS(Lancamentos!$G:$G,Lancamentos!$C:$C,$A1309,Lancamentos!$E:$E,$C1309,Lancamentos!$B:$B,"SAIDA_USO")</f>
        <v/>
      </c>
      <c r="I1309" s="14">
        <f>SUMIFS(Lancamentos!$G:$G,Lancamentos!$C:$C,$A1309,Lancamentos!$E:$E,$C1309,Lancamentos!$B:$B,"SAIDA_DESCARTE")</f>
        <v/>
      </c>
      <c r="J1309" s="14">
        <f>G1309-H1309-I1309</f>
        <v/>
      </c>
      <c r="K1309">
        <f>IF(A1309="","",IF(J1309&lt;=IFERROR(VLOOKUP(A1309,Produtos!$A:$E,5,FALSE),0),"ABAIXO DO MINIMO","OK"))</f>
        <v/>
      </c>
    </row>
    <row r="1310">
      <c r="B1310">
        <f>IFERROR(VLOOKUP(A1310,Produtos!A:B,2,FALSE),"")</f>
        <v/>
      </c>
      <c r="D1310" s="10">
        <f>IFERROR(INDEX(Lotes!$E:$E,MATCH(1,(Lotes!$A:$A=A1310)*(Lotes!$C:$C=C1310),0)),"")</f>
        <v/>
      </c>
      <c r="E1310" s="14">
        <f>IF(D1310="","",D1310-TODAY())</f>
        <v/>
      </c>
      <c r="F1310">
        <f>IF(D1310="","",IF(E1310&lt;0,"VENCIDO",IF(E1310&lt;=30,"VENCE EM &lt;= 30 DIAS",IF(E1310&lt;=60,"ATENCAO (31-60 DIAS)","OK"))))</f>
        <v/>
      </c>
      <c r="G1310" s="14">
        <f>SUMIFS(Lancamentos!$G:$G,Lancamentos!$C:$C,$A1310,Lancamentos!$E:$E,$C1310,Lancamentos!$B:$B,"ENTRADA")</f>
        <v/>
      </c>
      <c r="H1310" s="14">
        <f>SUMIFS(Lancamentos!$G:$G,Lancamentos!$C:$C,$A1310,Lancamentos!$E:$E,$C1310,Lancamentos!$B:$B,"SAIDA_USO")</f>
        <v/>
      </c>
      <c r="I1310" s="14">
        <f>SUMIFS(Lancamentos!$G:$G,Lancamentos!$C:$C,$A1310,Lancamentos!$E:$E,$C1310,Lancamentos!$B:$B,"SAIDA_DESCARTE")</f>
        <v/>
      </c>
      <c r="J1310" s="14">
        <f>G1310-H1310-I1310</f>
        <v/>
      </c>
      <c r="K1310">
        <f>IF(A1310="","",IF(J1310&lt;=IFERROR(VLOOKUP(A1310,Produtos!$A:$E,5,FALSE),0),"ABAIXO DO MINIMO","OK"))</f>
        <v/>
      </c>
    </row>
    <row r="1311">
      <c r="B1311">
        <f>IFERROR(VLOOKUP(A1311,Produtos!A:B,2,FALSE),"")</f>
        <v/>
      </c>
      <c r="D1311" s="10">
        <f>IFERROR(INDEX(Lotes!$E:$E,MATCH(1,(Lotes!$A:$A=A1311)*(Lotes!$C:$C=C1311),0)),"")</f>
        <v/>
      </c>
      <c r="E1311" s="14">
        <f>IF(D1311="","",D1311-TODAY())</f>
        <v/>
      </c>
      <c r="F1311">
        <f>IF(D1311="","",IF(E1311&lt;0,"VENCIDO",IF(E1311&lt;=30,"VENCE EM &lt;= 30 DIAS",IF(E1311&lt;=60,"ATENCAO (31-60 DIAS)","OK"))))</f>
        <v/>
      </c>
      <c r="G1311" s="14">
        <f>SUMIFS(Lancamentos!$G:$G,Lancamentos!$C:$C,$A1311,Lancamentos!$E:$E,$C1311,Lancamentos!$B:$B,"ENTRADA")</f>
        <v/>
      </c>
      <c r="H1311" s="14">
        <f>SUMIFS(Lancamentos!$G:$G,Lancamentos!$C:$C,$A1311,Lancamentos!$E:$E,$C1311,Lancamentos!$B:$B,"SAIDA_USO")</f>
        <v/>
      </c>
      <c r="I1311" s="14">
        <f>SUMIFS(Lancamentos!$G:$G,Lancamentos!$C:$C,$A1311,Lancamentos!$E:$E,$C1311,Lancamentos!$B:$B,"SAIDA_DESCARTE")</f>
        <v/>
      </c>
      <c r="J1311" s="14">
        <f>G1311-H1311-I1311</f>
        <v/>
      </c>
      <c r="K1311">
        <f>IF(A1311="","",IF(J1311&lt;=IFERROR(VLOOKUP(A1311,Produtos!$A:$E,5,FALSE),0),"ABAIXO DO MINIMO","OK"))</f>
        <v/>
      </c>
    </row>
    <row r="1312">
      <c r="B1312">
        <f>IFERROR(VLOOKUP(A1312,Produtos!A:B,2,FALSE),"")</f>
        <v/>
      </c>
      <c r="D1312" s="10">
        <f>IFERROR(INDEX(Lotes!$E:$E,MATCH(1,(Lotes!$A:$A=A1312)*(Lotes!$C:$C=C1312),0)),"")</f>
        <v/>
      </c>
      <c r="E1312" s="14">
        <f>IF(D1312="","",D1312-TODAY())</f>
        <v/>
      </c>
      <c r="F1312">
        <f>IF(D1312="","",IF(E1312&lt;0,"VENCIDO",IF(E1312&lt;=30,"VENCE EM &lt;= 30 DIAS",IF(E1312&lt;=60,"ATENCAO (31-60 DIAS)","OK"))))</f>
        <v/>
      </c>
      <c r="G1312" s="14">
        <f>SUMIFS(Lancamentos!$G:$G,Lancamentos!$C:$C,$A1312,Lancamentos!$E:$E,$C1312,Lancamentos!$B:$B,"ENTRADA")</f>
        <v/>
      </c>
      <c r="H1312" s="14">
        <f>SUMIFS(Lancamentos!$G:$G,Lancamentos!$C:$C,$A1312,Lancamentos!$E:$E,$C1312,Lancamentos!$B:$B,"SAIDA_USO")</f>
        <v/>
      </c>
      <c r="I1312" s="14">
        <f>SUMIFS(Lancamentos!$G:$G,Lancamentos!$C:$C,$A1312,Lancamentos!$E:$E,$C1312,Lancamentos!$B:$B,"SAIDA_DESCARTE")</f>
        <v/>
      </c>
      <c r="J1312" s="14">
        <f>G1312-H1312-I1312</f>
        <v/>
      </c>
      <c r="K1312">
        <f>IF(A1312="","",IF(J1312&lt;=IFERROR(VLOOKUP(A1312,Produtos!$A:$E,5,FALSE),0),"ABAIXO DO MINIMO","OK"))</f>
        <v/>
      </c>
    </row>
    <row r="1313">
      <c r="B1313">
        <f>IFERROR(VLOOKUP(A1313,Produtos!A:B,2,FALSE),"")</f>
        <v/>
      </c>
      <c r="D1313" s="10">
        <f>IFERROR(INDEX(Lotes!$E:$E,MATCH(1,(Lotes!$A:$A=A1313)*(Lotes!$C:$C=C1313),0)),"")</f>
        <v/>
      </c>
      <c r="E1313" s="14">
        <f>IF(D1313="","",D1313-TODAY())</f>
        <v/>
      </c>
      <c r="F1313">
        <f>IF(D1313="","",IF(E1313&lt;0,"VENCIDO",IF(E1313&lt;=30,"VENCE EM &lt;= 30 DIAS",IF(E1313&lt;=60,"ATENCAO (31-60 DIAS)","OK"))))</f>
        <v/>
      </c>
      <c r="G1313" s="14">
        <f>SUMIFS(Lancamentos!$G:$G,Lancamentos!$C:$C,$A1313,Lancamentos!$E:$E,$C1313,Lancamentos!$B:$B,"ENTRADA")</f>
        <v/>
      </c>
      <c r="H1313" s="14">
        <f>SUMIFS(Lancamentos!$G:$G,Lancamentos!$C:$C,$A1313,Lancamentos!$E:$E,$C1313,Lancamentos!$B:$B,"SAIDA_USO")</f>
        <v/>
      </c>
      <c r="I1313" s="14">
        <f>SUMIFS(Lancamentos!$G:$G,Lancamentos!$C:$C,$A1313,Lancamentos!$E:$E,$C1313,Lancamentos!$B:$B,"SAIDA_DESCARTE")</f>
        <v/>
      </c>
      <c r="J1313" s="14">
        <f>G1313-H1313-I1313</f>
        <v/>
      </c>
      <c r="K1313">
        <f>IF(A1313="","",IF(J1313&lt;=IFERROR(VLOOKUP(A1313,Produtos!$A:$E,5,FALSE),0),"ABAIXO DO MINIMO","OK"))</f>
        <v/>
      </c>
    </row>
    <row r="1314">
      <c r="B1314">
        <f>IFERROR(VLOOKUP(A1314,Produtos!A:B,2,FALSE),"")</f>
        <v/>
      </c>
      <c r="D1314" s="10">
        <f>IFERROR(INDEX(Lotes!$E:$E,MATCH(1,(Lotes!$A:$A=A1314)*(Lotes!$C:$C=C1314),0)),"")</f>
        <v/>
      </c>
      <c r="E1314" s="14">
        <f>IF(D1314="","",D1314-TODAY())</f>
        <v/>
      </c>
      <c r="F1314">
        <f>IF(D1314="","",IF(E1314&lt;0,"VENCIDO",IF(E1314&lt;=30,"VENCE EM &lt;= 30 DIAS",IF(E1314&lt;=60,"ATENCAO (31-60 DIAS)","OK"))))</f>
        <v/>
      </c>
      <c r="G1314" s="14">
        <f>SUMIFS(Lancamentos!$G:$G,Lancamentos!$C:$C,$A1314,Lancamentos!$E:$E,$C1314,Lancamentos!$B:$B,"ENTRADA")</f>
        <v/>
      </c>
      <c r="H1314" s="14">
        <f>SUMIFS(Lancamentos!$G:$G,Lancamentos!$C:$C,$A1314,Lancamentos!$E:$E,$C1314,Lancamentos!$B:$B,"SAIDA_USO")</f>
        <v/>
      </c>
      <c r="I1314" s="14">
        <f>SUMIFS(Lancamentos!$G:$G,Lancamentos!$C:$C,$A1314,Lancamentos!$E:$E,$C1314,Lancamentos!$B:$B,"SAIDA_DESCARTE")</f>
        <v/>
      </c>
      <c r="J1314" s="14">
        <f>G1314-H1314-I1314</f>
        <v/>
      </c>
      <c r="K1314">
        <f>IF(A1314="","",IF(J1314&lt;=IFERROR(VLOOKUP(A1314,Produtos!$A:$E,5,FALSE),0),"ABAIXO DO MINIMO","OK"))</f>
        <v/>
      </c>
    </row>
    <row r="1315">
      <c r="B1315">
        <f>IFERROR(VLOOKUP(A1315,Produtos!A:B,2,FALSE),"")</f>
        <v/>
      </c>
      <c r="D1315" s="10">
        <f>IFERROR(INDEX(Lotes!$E:$E,MATCH(1,(Lotes!$A:$A=A1315)*(Lotes!$C:$C=C1315),0)),"")</f>
        <v/>
      </c>
      <c r="E1315" s="14">
        <f>IF(D1315="","",D1315-TODAY())</f>
        <v/>
      </c>
      <c r="F1315">
        <f>IF(D1315="","",IF(E1315&lt;0,"VENCIDO",IF(E1315&lt;=30,"VENCE EM &lt;= 30 DIAS",IF(E1315&lt;=60,"ATENCAO (31-60 DIAS)","OK"))))</f>
        <v/>
      </c>
      <c r="G1315" s="14">
        <f>SUMIFS(Lancamentos!$G:$G,Lancamentos!$C:$C,$A1315,Lancamentos!$E:$E,$C1315,Lancamentos!$B:$B,"ENTRADA")</f>
        <v/>
      </c>
      <c r="H1315" s="14">
        <f>SUMIFS(Lancamentos!$G:$G,Lancamentos!$C:$C,$A1315,Lancamentos!$E:$E,$C1315,Lancamentos!$B:$B,"SAIDA_USO")</f>
        <v/>
      </c>
      <c r="I1315" s="14">
        <f>SUMIFS(Lancamentos!$G:$G,Lancamentos!$C:$C,$A1315,Lancamentos!$E:$E,$C1315,Lancamentos!$B:$B,"SAIDA_DESCARTE")</f>
        <v/>
      </c>
      <c r="J1315" s="14">
        <f>G1315-H1315-I1315</f>
        <v/>
      </c>
      <c r="K1315">
        <f>IF(A1315="","",IF(J1315&lt;=IFERROR(VLOOKUP(A1315,Produtos!$A:$E,5,FALSE),0),"ABAIXO DO MINIMO","OK"))</f>
        <v/>
      </c>
    </row>
    <row r="1316">
      <c r="B1316">
        <f>IFERROR(VLOOKUP(A1316,Produtos!A:B,2,FALSE),"")</f>
        <v/>
      </c>
      <c r="D1316" s="10">
        <f>IFERROR(INDEX(Lotes!$E:$E,MATCH(1,(Lotes!$A:$A=A1316)*(Lotes!$C:$C=C1316),0)),"")</f>
        <v/>
      </c>
      <c r="E1316" s="14">
        <f>IF(D1316="","",D1316-TODAY())</f>
        <v/>
      </c>
      <c r="F1316">
        <f>IF(D1316="","",IF(E1316&lt;0,"VENCIDO",IF(E1316&lt;=30,"VENCE EM &lt;= 30 DIAS",IF(E1316&lt;=60,"ATENCAO (31-60 DIAS)","OK"))))</f>
        <v/>
      </c>
      <c r="G1316" s="14">
        <f>SUMIFS(Lancamentos!$G:$G,Lancamentos!$C:$C,$A1316,Lancamentos!$E:$E,$C1316,Lancamentos!$B:$B,"ENTRADA")</f>
        <v/>
      </c>
      <c r="H1316" s="14">
        <f>SUMIFS(Lancamentos!$G:$G,Lancamentos!$C:$C,$A1316,Lancamentos!$E:$E,$C1316,Lancamentos!$B:$B,"SAIDA_USO")</f>
        <v/>
      </c>
      <c r="I1316" s="14">
        <f>SUMIFS(Lancamentos!$G:$G,Lancamentos!$C:$C,$A1316,Lancamentos!$E:$E,$C1316,Lancamentos!$B:$B,"SAIDA_DESCARTE")</f>
        <v/>
      </c>
      <c r="J1316" s="14">
        <f>G1316-H1316-I1316</f>
        <v/>
      </c>
      <c r="K1316">
        <f>IF(A1316="","",IF(J1316&lt;=IFERROR(VLOOKUP(A1316,Produtos!$A:$E,5,FALSE),0),"ABAIXO DO MINIMO","OK"))</f>
        <v/>
      </c>
    </row>
    <row r="1317">
      <c r="B1317">
        <f>IFERROR(VLOOKUP(A1317,Produtos!A:B,2,FALSE),"")</f>
        <v/>
      </c>
      <c r="D1317" s="10">
        <f>IFERROR(INDEX(Lotes!$E:$E,MATCH(1,(Lotes!$A:$A=A1317)*(Lotes!$C:$C=C1317),0)),"")</f>
        <v/>
      </c>
      <c r="E1317" s="14">
        <f>IF(D1317="","",D1317-TODAY())</f>
        <v/>
      </c>
      <c r="F1317">
        <f>IF(D1317="","",IF(E1317&lt;0,"VENCIDO",IF(E1317&lt;=30,"VENCE EM &lt;= 30 DIAS",IF(E1317&lt;=60,"ATENCAO (31-60 DIAS)","OK"))))</f>
        <v/>
      </c>
      <c r="G1317" s="14">
        <f>SUMIFS(Lancamentos!$G:$G,Lancamentos!$C:$C,$A1317,Lancamentos!$E:$E,$C1317,Lancamentos!$B:$B,"ENTRADA")</f>
        <v/>
      </c>
      <c r="H1317" s="14">
        <f>SUMIFS(Lancamentos!$G:$G,Lancamentos!$C:$C,$A1317,Lancamentos!$E:$E,$C1317,Lancamentos!$B:$B,"SAIDA_USO")</f>
        <v/>
      </c>
      <c r="I1317" s="14">
        <f>SUMIFS(Lancamentos!$G:$G,Lancamentos!$C:$C,$A1317,Lancamentos!$E:$E,$C1317,Lancamentos!$B:$B,"SAIDA_DESCARTE")</f>
        <v/>
      </c>
      <c r="J1317" s="14">
        <f>G1317-H1317-I1317</f>
        <v/>
      </c>
      <c r="K1317">
        <f>IF(A1317="","",IF(J1317&lt;=IFERROR(VLOOKUP(A1317,Produtos!$A:$E,5,FALSE),0),"ABAIXO DO MINIMO","OK"))</f>
        <v/>
      </c>
    </row>
    <row r="1318">
      <c r="B1318">
        <f>IFERROR(VLOOKUP(A1318,Produtos!A:B,2,FALSE),"")</f>
        <v/>
      </c>
      <c r="D1318" s="10">
        <f>IFERROR(INDEX(Lotes!$E:$E,MATCH(1,(Lotes!$A:$A=A1318)*(Lotes!$C:$C=C1318),0)),"")</f>
        <v/>
      </c>
      <c r="E1318" s="14">
        <f>IF(D1318="","",D1318-TODAY())</f>
        <v/>
      </c>
      <c r="F1318">
        <f>IF(D1318="","",IF(E1318&lt;0,"VENCIDO",IF(E1318&lt;=30,"VENCE EM &lt;= 30 DIAS",IF(E1318&lt;=60,"ATENCAO (31-60 DIAS)","OK"))))</f>
        <v/>
      </c>
      <c r="G1318" s="14">
        <f>SUMIFS(Lancamentos!$G:$G,Lancamentos!$C:$C,$A1318,Lancamentos!$E:$E,$C1318,Lancamentos!$B:$B,"ENTRADA")</f>
        <v/>
      </c>
      <c r="H1318" s="14">
        <f>SUMIFS(Lancamentos!$G:$G,Lancamentos!$C:$C,$A1318,Lancamentos!$E:$E,$C1318,Lancamentos!$B:$B,"SAIDA_USO")</f>
        <v/>
      </c>
      <c r="I1318" s="14">
        <f>SUMIFS(Lancamentos!$G:$G,Lancamentos!$C:$C,$A1318,Lancamentos!$E:$E,$C1318,Lancamentos!$B:$B,"SAIDA_DESCARTE")</f>
        <v/>
      </c>
      <c r="J1318" s="14">
        <f>G1318-H1318-I1318</f>
        <v/>
      </c>
      <c r="K1318">
        <f>IF(A1318="","",IF(J1318&lt;=IFERROR(VLOOKUP(A1318,Produtos!$A:$E,5,FALSE),0),"ABAIXO DO MINIMO","OK"))</f>
        <v/>
      </c>
    </row>
    <row r="1319">
      <c r="B1319">
        <f>IFERROR(VLOOKUP(A1319,Produtos!A:B,2,FALSE),"")</f>
        <v/>
      </c>
      <c r="D1319" s="10">
        <f>IFERROR(INDEX(Lotes!$E:$E,MATCH(1,(Lotes!$A:$A=A1319)*(Lotes!$C:$C=C1319),0)),"")</f>
        <v/>
      </c>
      <c r="E1319" s="14">
        <f>IF(D1319="","",D1319-TODAY())</f>
        <v/>
      </c>
      <c r="F1319">
        <f>IF(D1319="","",IF(E1319&lt;0,"VENCIDO",IF(E1319&lt;=30,"VENCE EM &lt;= 30 DIAS",IF(E1319&lt;=60,"ATENCAO (31-60 DIAS)","OK"))))</f>
        <v/>
      </c>
      <c r="G1319" s="14">
        <f>SUMIFS(Lancamentos!$G:$G,Lancamentos!$C:$C,$A1319,Lancamentos!$E:$E,$C1319,Lancamentos!$B:$B,"ENTRADA")</f>
        <v/>
      </c>
      <c r="H1319" s="14">
        <f>SUMIFS(Lancamentos!$G:$G,Lancamentos!$C:$C,$A1319,Lancamentos!$E:$E,$C1319,Lancamentos!$B:$B,"SAIDA_USO")</f>
        <v/>
      </c>
      <c r="I1319" s="14">
        <f>SUMIFS(Lancamentos!$G:$G,Lancamentos!$C:$C,$A1319,Lancamentos!$E:$E,$C1319,Lancamentos!$B:$B,"SAIDA_DESCARTE")</f>
        <v/>
      </c>
      <c r="J1319" s="14">
        <f>G1319-H1319-I1319</f>
        <v/>
      </c>
      <c r="K1319">
        <f>IF(A1319="","",IF(J1319&lt;=IFERROR(VLOOKUP(A1319,Produtos!$A:$E,5,FALSE),0),"ABAIXO DO MINIMO","OK"))</f>
        <v/>
      </c>
    </row>
    <row r="1320">
      <c r="B1320">
        <f>IFERROR(VLOOKUP(A1320,Produtos!A:B,2,FALSE),"")</f>
        <v/>
      </c>
      <c r="D1320" s="10">
        <f>IFERROR(INDEX(Lotes!$E:$E,MATCH(1,(Lotes!$A:$A=A1320)*(Lotes!$C:$C=C1320),0)),"")</f>
        <v/>
      </c>
      <c r="E1320" s="14">
        <f>IF(D1320="","",D1320-TODAY())</f>
        <v/>
      </c>
      <c r="F1320">
        <f>IF(D1320="","",IF(E1320&lt;0,"VENCIDO",IF(E1320&lt;=30,"VENCE EM &lt;= 30 DIAS",IF(E1320&lt;=60,"ATENCAO (31-60 DIAS)","OK"))))</f>
        <v/>
      </c>
      <c r="G1320" s="14">
        <f>SUMIFS(Lancamentos!$G:$G,Lancamentos!$C:$C,$A1320,Lancamentos!$E:$E,$C1320,Lancamentos!$B:$B,"ENTRADA")</f>
        <v/>
      </c>
      <c r="H1320" s="14">
        <f>SUMIFS(Lancamentos!$G:$G,Lancamentos!$C:$C,$A1320,Lancamentos!$E:$E,$C1320,Lancamentos!$B:$B,"SAIDA_USO")</f>
        <v/>
      </c>
      <c r="I1320" s="14">
        <f>SUMIFS(Lancamentos!$G:$G,Lancamentos!$C:$C,$A1320,Lancamentos!$E:$E,$C1320,Lancamentos!$B:$B,"SAIDA_DESCARTE")</f>
        <v/>
      </c>
      <c r="J1320" s="14">
        <f>G1320-H1320-I1320</f>
        <v/>
      </c>
      <c r="K1320">
        <f>IF(A1320="","",IF(J1320&lt;=IFERROR(VLOOKUP(A1320,Produtos!$A:$E,5,FALSE),0),"ABAIXO DO MINIMO","OK"))</f>
        <v/>
      </c>
    </row>
    <row r="1321">
      <c r="B1321">
        <f>IFERROR(VLOOKUP(A1321,Produtos!A:B,2,FALSE),"")</f>
        <v/>
      </c>
      <c r="D1321" s="10">
        <f>IFERROR(INDEX(Lotes!$E:$E,MATCH(1,(Lotes!$A:$A=A1321)*(Lotes!$C:$C=C1321),0)),"")</f>
        <v/>
      </c>
      <c r="E1321" s="14">
        <f>IF(D1321="","",D1321-TODAY())</f>
        <v/>
      </c>
      <c r="F1321">
        <f>IF(D1321="","",IF(E1321&lt;0,"VENCIDO",IF(E1321&lt;=30,"VENCE EM &lt;= 30 DIAS",IF(E1321&lt;=60,"ATENCAO (31-60 DIAS)","OK"))))</f>
        <v/>
      </c>
      <c r="G1321" s="14">
        <f>SUMIFS(Lancamentos!$G:$G,Lancamentos!$C:$C,$A1321,Lancamentos!$E:$E,$C1321,Lancamentos!$B:$B,"ENTRADA")</f>
        <v/>
      </c>
      <c r="H1321" s="14">
        <f>SUMIFS(Lancamentos!$G:$G,Lancamentos!$C:$C,$A1321,Lancamentos!$E:$E,$C1321,Lancamentos!$B:$B,"SAIDA_USO")</f>
        <v/>
      </c>
      <c r="I1321" s="14">
        <f>SUMIFS(Lancamentos!$G:$G,Lancamentos!$C:$C,$A1321,Lancamentos!$E:$E,$C1321,Lancamentos!$B:$B,"SAIDA_DESCARTE")</f>
        <v/>
      </c>
      <c r="J1321" s="14">
        <f>G1321-H1321-I1321</f>
        <v/>
      </c>
      <c r="K1321">
        <f>IF(A1321="","",IF(J1321&lt;=IFERROR(VLOOKUP(A1321,Produtos!$A:$E,5,FALSE),0),"ABAIXO DO MINIMO","OK"))</f>
        <v/>
      </c>
    </row>
    <row r="1322">
      <c r="B1322">
        <f>IFERROR(VLOOKUP(A1322,Produtos!A:B,2,FALSE),"")</f>
        <v/>
      </c>
      <c r="D1322" s="10">
        <f>IFERROR(INDEX(Lotes!$E:$E,MATCH(1,(Lotes!$A:$A=A1322)*(Lotes!$C:$C=C1322),0)),"")</f>
        <v/>
      </c>
      <c r="E1322" s="14">
        <f>IF(D1322="","",D1322-TODAY())</f>
        <v/>
      </c>
      <c r="F1322">
        <f>IF(D1322="","",IF(E1322&lt;0,"VENCIDO",IF(E1322&lt;=30,"VENCE EM &lt;= 30 DIAS",IF(E1322&lt;=60,"ATENCAO (31-60 DIAS)","OK"))))</f>
        <v/>
      </c>
      <c r="G1322" s="14">
        <f>SUMIFS(Lancamentos!$G:$G,Lancamentos!$C:$C,$A1322,Lancamentos!$E:$E,$C1322,Lancamentos!$B:$B,"ENTRADA")</f>
        <v/>
      </c>
      <c r="H1322" s="14">
        <f>SUMIFS(Lancamentos!$G:$G,Lancamentos!$C:$C,$A1322,Lancamentos!$E:$E,$C1322,Lancamentos!$B:$B,"SAIDA_USO")</f>
        <v/>
      </c>
      <c r="I1322" s="14">
        <f>SUMIFS(Lancamentos!$G:$G,Lancamentos!$C:$C,$A1322,Lancamentos!$E:$E,$C1322,Lancamentos!$B:$B,"SAIDA_DESCARTE")</f>
        <v/>
      </c>
      <c r="J1322" s="14">
        <f>G1322-H1322-I1322</f>
        <v/>
      </c>
      <c r="K1322">
        <f>IF(A1322="","",IF(J1322&lt;=IFERROR(VLOOKUP(A1322,Produtos!$A:$E,5,FALSE),0),"ABAIXO DO MINIMO","OK"))</f>
        <v/>
      </c>
    </row>
    <row r="1323">
      <c r="B1323">
        <f>IFERROR(VLOOKUP(A1323,Produtos!A:B,2,FALSE),"")</f>
        <v/>
      </c>
      <c r="D1323" s="10">
        <f>IFERROR(INDEX(Lotes!$E:$E,MATCH(1,(Lotes!$A:$A=A1323)*(Lotes!$C:$C=C1323),0)),"")</f>
        <v/>
      </c>
      <c r="E1323" s="14">
        <f>IF(D1323="","",D1323-TODAY())</f>
        <v/>
      </c>
      <c r="F1323">
        <f>IF(D1323="","",IF(E1323&lt;0,"VENCIDO",IF(E1323&lt;=30,"VENCE EM &lt;= 30 DIAS",IF(E1323&lt;=60,"ATENCAO (31-60 DIAS)","OK"))))</f>
        <v/>
      </c>
      <c r="G1323" s="14">
        <f>SUMIFS(Lancamentos!$G:$G,Lancamentos!$C:$C,$A1323,Lancamentos!$E:$E,$C1323,Lancamentos!$B:$B,"ENTRADA")</f>
        <v/>
      </c>
      <c r="H1323" s="14">
        <f>SUMIFS(Lancamentos!$G:$G,Lancamentos!$C:$C,$A1323,Lancamentos!$E:$E,$C1323,Lancamentos!$B:$B,"SAIDA_USO")</f>
        <v/>
      </c>
      <c r="I1323" s="14">
        <f>SUMIFS(Lancamentos!$G:$G,Lancamentos!$C:$C,$A1323,Lancamentos!$E:$E,$C1323,Lancamentos!$B:$B,"SAIDA_DESCARTE")</f>
        <v/>
      </c>
      <c r="J1323" s="14">
        <f>G1323-H1323-I1323</f>
        <v/>
      </c>
      <c r="K1323">
        <f>IF(A1323="","",IF(J1323&lt;=IFERROR(VLOOKUP(A1323,Produtos!$A:$E,5,FALSE),0),"ABAIXO DO MINIMO","OK"))</f>
        <v/>
      </c>
    </row>
    <row r="1324">
      <c r="B1324">
        <f>IFERROR(VLOOKUP(A1324,Produtos!A:B,2,FALSE),"")</f>
        <v/>
      </c>
      <c r="D1324" s="10">
        <f>IFERROR(INDEX(Lotes!$E:$E,MATCH(1,(Lotes!$A:$A=A1324)*(Lotes!$C:$C=C1324),0)),"")</f>
        <v/>
      </c>
      <c r="E1324" s="14">
        <f>IF(D1324="","",D1324-TODAY())</f>
        <v/>
      </c>
      <c r="F1324">
        <f>IF(D1324="","",IF(E1324&lt;0,"VENCIDO",IF(E1324&lt;=30,"VENCE EM &lt;= 30 DIAS",IF(E1324&lt;=60,"ATENCAO (31-60 DIAS)","OK"))))</f>
        <v/>
      </c>
      <c r="G1324" s="14">
        <f>SUMIFS(Lancamentos!$G:$G,Lancamentos!$C:$C,$A1324,Lancamentos!$E:$E,$C1324,Lancamentos!$B:$B,"ENTRADA")</f>
        <v/>
      </c>
      <c r="H1324" s="14">
        <f>SUMIFS(Lancamentos!$G:$G,Lancamentos!$C:$C,$A1324,Lancamentos!$E:$E,$C1324,Lancamentos!$B:$B,"SAIDA_USO")</f>
        <v/>
      </c>
      <c r="I1324" s="14">
        <f>SUMIFS(Lancamentos!$G:$G,Lancamentos!$C:$C,$A1324,Lancamentos!$E:$E,$C1324,Lancamentos!$B:$B,"SAIDA_DESCARTE")</f>
        <v/>
      </c>
      <c r="J1324" s="14">
        <f>G1324-H1324-I1324</f>
        <v/>
      </c>
      <c r="K1324">
        <f>IF(A1324="","",IF(J1324&lt;=IFERROR(VLOOKUP(A1324,Produtos!$A:$E,5,FALSE),0),"ABAIXO DO MINIMO","OK"))</f>
        <v/>
      </c>
    </row>
    <row r="1325">
      <c r="B1325">
        <f>IFERROR(VLOOKUP(A1325,Produtos!A:B,2,FALSE),"")</f>
        <v/>
      </c>
      <c r="D1325" s="10">
        <f>IFERROR(INDEX(Lotes!$E:$E,MATCH(1,(Lotes!$A:$A=A1325)*(Lotes!$C:$C=C1325),0)),"")</f>
        <v/>
      </c>
      <c r="E1325" s="14">
        <f>IF(D1325="","",D1325-TODAY())</f>
        <v/>
      </c>
      <c r="F1325">
        <f>IF(D1325="","",IF(E1325&lt;0,"VENCIDO",IF(E1325&lt;=30,"VENCE EM &lt;= 30 DIAS",IF(E1325&lt;=60,"ATENCAO (31-60 DIAS)","OK"))))</f>
        <v/>
      </c>
      <c r="G1325" s="14">
        <f>SUMIFS(Lancamentos!$G:$G,Lancamentos!$C:$C,$A1325,Lancamentos!$E:$E,$C1325,Lancamentos!$B:$B,"ENTRADA")</f>
        <v/>
      </c>
      <c r="H1325" s="14">
        <f>SUMIFS(Lancamentos!$G:$G,Lancamentos!$C:$C,$A1325,Lancamentos!$E:$E,$C1325,Lancamentos!$B:$B,"SAIDA_USO")</f>
        <v/>
      </c>
      <c r="I1325" s="14">
        <f>SUMIFS(Lancamentos!$G:$G,Lancamentos!$C:$C,$A1325,Lancamentos!$E:$E,$C1325,Lancamentos!$B:$B,"SAIDA_DESCARTE")</f>
        <v/>
      </c>
      <c r="J1325" s="14">
        <f>G1325-H1325-I1325</f>
        <v/>
      </c>
      <c r="K1325">
        <f>IF(A1325="","",IF(J1325&lt;=IFERROR(VLOOKUP(A1325,Produtos!$A:$E,5,FALSE),0),"ABAIXO DO MINIMO","OK"))</f>
        <v/>
      </c>
    </row>
    <row r="1326">
      <c r="B1326">
        <f>IFERROR(VLOOKUP(A1326,Produtos!A:B,2,FALSE),"")</f>
        <v/>
      </c>
      <c r="D1326" s="10">
        <f>IFERROR(INDEX(Lotes!$E:$E,MATCH(1,(Lotes!$A:$A=A1326)*(Lotes!$C:$C=C1326),0)),"")</f>
        <v/>
      </c>
      <c r="E1326" s="14">
        <f>IF(D1326="","",D1326-TODAY())</f>
        <v/>
      </c>
      <c r="F1326">
        <f>IF(D1326="","",IF(E1326&lt;0,"VENCIDO",IF(E1326&lt;=30,"VENCE EM &lt;= 30 DIAS",IF(E1326&lt;=60,"ATENCAO (31-60 DIAS)","OK"))))</f>
        <v/>
      </c>
      <c r="G1326" s="14">
        <f>SUMIFS(Lancamentos!$G:$G,Lancamentos!$C:$C,$A1326,Lancamentos!$E:$E,$C1326,Lancamentos!$B:$B,"ENTRADA")</f>
        <v/>
      </c>
      <c r="H1326" s="14">
        <f>SUMIFS(Lancamentos!$G:$G,Lancamentos!$C:$C,$A1326,Lancamentos!$E:$E,$C1326,Lancamentos!$B:$B,"SAIDA_USO")</f>
        <v/>
      </c>
      <c r="I1326" s="14">
        <f>SUMIFS(Lancamentos!$G:$G,Lancamentos!$C:$C,$A1326,Lancamentos!$E:$E,$C1326,Lancamentos!$B:$B,"SAIDA_DESCARTE")</f>
        <v/>
      </c>
      <c r="J1326" s="14">
        <f>G1326-H1326-I1326</f>
        <v/>
      </c>
      <c r="K1326">
        <f>IF(A1326="","",IF(J1326&lt;=IFERROR(VLOOKUP(A1326,Produtos!$A:$E,5,FALSE),0),"ABAIXO DO MINIMO","OK"))</f>
        <v/>
      </c>
    </row>
    <row r="1327">
      <c r="B1327">
        <f>IFERROR(VLOOKUP(A1327,Produtos!A:B,2,FALSE),"")</f>
        <v/>
      </c>
      <c r="D1327" s="10">
        <f>IFERROR(INDEX(Lotes!$E:$E,MATCH(1,(Lotes!$A:$A=A1327)*(Lotes!$C:$C=C1327),0)),"")</f>
        <v/>
      </c>
      <c r="E1327" s="14">
        <f>IF(D1327="","",D1327-TODAY())</f>
        <v/>
      </c>
      <c r="F1327">
        <f>IF(D1327="","",IF(E1327&lt;0,"VENCIDO",IF(E1327&lt;=30,"VENCE EM &lt;= 30 DIAS",IF(E1327&lt;=60,"ATENCAO (31-60 DIAS)","OK"))))</f>
        <v/>
      </c>
      <c r="G1327" s="14">
        <f>SUMIFS(Lancamentos!$G:$G,Lancamentos!$C:$C,$A1327,Lancamentos!$E:$E,$C1327,Lancamentos!$B:$B,"ENTRADA")</f>
        <v/>
      </c>
      <c r="H1327" s="14">
        <f>SUMIFS(Lancamentos!$G:$G,Lancamentos!$C:$C,$A1327,Lancamentos!$E:$E,$C1327,Lancamentos!$B:$B,"SAIDA_USO")</f>
        <v/>
      </c>
      <c r="I1327" s="14">
        <f>SUMIFS(Lancamentos!$G:$G,Lancamentos!$C:$C,$A1327,Lancamentos!$E:$E,$C1327,Lancamentos!$B:$B,"SAIDA_DESCARTE")</f>
        <v/>
      </c>
      <c r="J1327" s="14">
        <f>G1327-H1327-I1327</f>
        <v/>
      </c>
      <c r="K1327">
        <f>IF(A1327="","",IF(J1327&lt;=IFERROR(VLOOKUP(A1327,Produtos!$A:$E,5,FALSE),0),"ABAIXO DO MINIMO","OK"))</f>
        <v/>
      </c>
    </row>
    <row r="1328">
      <c r="B1328">
        <f>IFERROR(VLOOKUP(A1328,Produtos!A:B,2,FALSE),"")</f>
        <v/>
      </c>
      <c r="D1328" s="10">
        <f>IFERROR(INDEX(Lotes!$E:$E,MATCH(1,(Lotes!$A:$A=A1328)*(Lotes!$C:$C=C1328),0)),"")</f>
        <v/>
      </c>
      <c r="E1328" s="14">
        <f>IF(D1328="","",D1328-TODAY())</f>
        <v/>
      </c>
      <c r="F1328">
        <f>IF(D1328="","",IF(E1328&lt;0,"VENCIDO",IF(E1328&lt;=30,"VENCE EM &lt;= 30 DIAS",IF(E1328&lt;=60,"ATENCAO (31-60 DIAS)","OK"))))</f>
        <v/>
      </c>
      <c r="G1328" s="14">
        <f>SUMIFS(Lancamentos!$G:$G,Lancamentos!$C:$C,$A1328,Lancamentos!$E:$E,$C1328,Lancamentos!$B:$B,"ENTRADA")</f>
        <v/>
      </c>
      <c r="H1328" s="14">
        <f>SUMIFS(Lancamentos!$G:$G,Lancamentos!$C:$C,$A1328,Lancamentos!$E:$E,$C1328,Lancamentos!$B:$B,"SAIDA_USO")</f>
        <v/>
      </c>
      <c r="I1328" s="14">
        <f>SUMIFS(Lancamentos!$G:$G,Lancamentos!$C:$C,$A1328,Lancamentos!$E:$E,$C1328,Lancamentos!$B:$B,"SAIDA_DESCARTE")</f>
        <v/>
      </c>
      <c r="J1328" s="14">
        <f>G1328-H1328-I1328</f>
        <v/>
      </c>
      <c r="K1328">
        <f>IF(A1328="","",IF(J1328&lt;=IFERROR(VLOOKUP(A1328,Produtos!$A:$E,5,FALSE),0),"ABAIXO DO MINIMO","OK"))</f>
        <v/>
      </c>
    </row>
    <row r="1329">
      <c r="B1329">
        <f>IFERROR(VLOOKUP(A1329,Produtos!A:B,2,FALSE),"")</f>
        <v/>
      </c>
      <c r="D1329" s="10">
        <f>IFERROR(INDEX(Lotes!$E:$E,MATCH(1,(Lotes!$A:$A=A1329)*(Lotes!$C:$C=C1329),0)),"")</f>
        <v/>
      </c>
      <c r="E1329" s="14">
        <f>IF(D1329="","",D1329-TODAY())</f>
        <v/>
      </c>
      <c r="F1329">
        <f>IF(D1329="","",IF(E1329&lt;0,"VENCIDO",IF(E1329&lt;=30,"VENCE EM &lt;= 30 DIAS",IF(E1329&lt;=60,"ATENCAO (31-60 DIAS)","OK"))))</f>
        <v/>
      </c>
      <c r="G1329" s="14">
        <f>SUMIFS(Lancamentos!$G:$G,Lancamentos!$C:$C,$A1329,Lancamentos!$E:$E,$C1329,Lancamentos!$B:$B,"ENTRADA")</f>
        <v/>
      </c>
      <c r="H1329" s="14">
        <f>SUMIFS(Lancamentos!$G:$G,Lancamentos!$C:$C,$A1329,Lancamentos!$E:$E,$C1329,Lancamentos!$B:$B,"SAIDA_USO")</f>
        <v/>
      </c>
      <c r="I1329" s="14">
        <f>SUMIFS(Lancamentos!$G:$G,Lancamentos!$C:$C,$A1329,Lancamentos!$E:$E,$C1329,Lancamentos!$B:$B,"SAIDA_DESCARTE")</f>
        <v/>
      </c>
      <c r="J1329" s="14">
        <f>G1329-H1329-I1329</f>
        <v/>
      </c>
      <c r="K1329">
        <f>IF(A1329="","",IF(J1329&lt;=IFERROR(VLOOKUP(A1329,Produtos!$A:$E,5,FALSE),0),"ABAIXO DO MINIMO","OK"))</f>
        <v/>
      </c>
    </row>
    <row r="1330">
      <c r="B1330">
        <f>IFERROR(VLOOKUP(A1330,Produtos!A:B,2,FALSE),"")</f>
        <v/>
      </c>
      <c r="D1330" s="10">
        <f>IFERROR(INDEX(Lotes!$E:$E,MATCH(1,(Lotes!$A:$A=A1330)*(Lotes!$C:$C=C1330),0)),"")</f>
        <v/>
      </c>
      <c r="E1330" s="14">
        <f>IF(D1330="","",D1330-TODAY())</f>
        <v/>
      </c>
      <c r="F1330">
        <f>IF(D1330="","",IF(E1330&lt;0,"VENCIDO",IF(E1330&lt;=30,"VENCE EM &lt;= 30 DIAS",IF(E1330&lt;=60,"ATENCAO (31-60 DIAS)","OK"))))</f>
        <v/>
      </c>
      <c r="G1330" s="14">
        <f>SUMIFS(Lancamentos!$G:$G,Lancamentos!$C:$C,$A1330,Lancamentos!$E:$E,$C1330,Lancamentos!$B:$B,"ENTRADA")</f>
        <v/>
      </c>
      <c r="H1330" s="14">
        <f>SUMIFS(Lancamentos!$G:$G,Lancamentos!$C:$C,$A1330,Lancamentos!$E:$E,$C1330,Lancamentos!$B:$B,"SAIDA_USO")</f>
        <v/>
      </c>
      <c r="I1330" s="14">
        <f>SUMIFS(Lancamentos!$G:$G,Lancamentos!$C:$C,$A1330,Lancamentos!$E:$E,$C1330,Lancamentos!$B:$B,"SAIDA_DESCARTE")</f>
        <v/>
      </c>
      <c r="J1330" s="14">
        <f>G1330-H1330-I1330</f>
        <v/>
      </c>
      <c r="K1330">
        <f>IF(A1330="","",IF(J1330&lt;=IFERROR(VLOOKUP(A1330,Produtos!$A:$E,5,FALSE),0),"ABAIXO DO MINIMO","OK"))</f>
        <v/>
      </c>
    </row>
    <row r="1331">
      <c r="B1331">
        <f>IFERROR(VLOOKUP(A1331,Produtos!A:B,2,FALSE),"")</f>
        <v/>
      </c>
      <c r="D1331" s="10">
        <f>IFERROR(INDEX(Lotes!$E:$E,MATCH(1,(Lotes!$A:$A=A1331)*(Lotes!$C:$C=C1331),0)),"")</f>
        <v/>
      </c>
      <c r="E1331" s="14">
        <f>IF(D1331="","",D1331-TODAY())</f>
        <v/>
      </c>
      <c r="F1331">
        <f>IF(D1331="","",IF(E1331&lt;0,"VENCIDO",IF(E1331&lt;=30,"VENCE EM &lt;= 30 DIAS",IF(E1331&lt;=60,"ATENCAO (31-60 DIAS)","OK"))))</f>
        <v/>
      </c>
      <c r="G1331" s="14">
        <f>SUMIFS(Lancamentos!$G:$G,Lancamentos!$C:$C,$A1331,Lancamentos!$E:$E,$C1331,Lancamentos!$B:$B,"ENTRADA")</f>
        <v/>
      </c>
      <c r="H1331" s="14">
        <f>SUMIFS(Lancamentos!$G:$G,Lancamentos!$C:$C,$A1331,Lancamentos!$E:$E,$C1331,Lancamentos!$B:$B,"SAIDA_USO")</f>
        <v/>
      </c>
      <c r="I1331" s="14">
        <f>SUMIFS(Lancamentos!$G:$G,Lancamentos!$C:$C,$A1331,Lancamentos!$E:$E,$C1331,Lancamentos!$B:$B,"SAIDA_DESCARTE")</f>
        <v/>
      </c>
      <c r="J1331" s="14">
        <f>G1331-H1331-I1331</f>
        <v/>
      </c>
      <c r="K1331">
        <f>IF(A1331="","",IF(J1331&lt;=IFERROR(VLOOKUP(A1331,Produtos!$A:$E,5,FALSE),0),"ABAIXO DO MINIMO","OK"))</f>
        <v/>
      </c>
    </row>
    <row r="1332">
      <c r="B1332">
        <f>IFERROR(VLOOKUP(A1332,Produtos!A:B,2,FALSE),"")</f>
        <v/>
      </c>
      <c r="D1332" s="10">
        <f>IFERROR(INDEX(Lotes!$E:$E,MATCH(1,(Lotes!$A:$A=A1332)*(Lotes!$C:$C=C1332),0)),"")</f>
        <v/>
      </c>
      <c r="E1332" s="14">
        <f>IF(D1332="","",D1332-TODAY())</f>
        <v/>
      </c>
      <c r="F1332">
        <f>IF(D1332="","",IF(E1332&lt;0,"VENCIDO",IF(E1332&lt;=30,"VENCE EM &lt;= 30 DIAS",IF(E1332&lt;=60,"ATENCAO (31-60 DIAS)","OK"))))</f>
        <v/>
      </c>
      <c r="G1332" s="14">
        <f>SUMIFS(Lancamentos!$G:$G,Lancamentos!$C:$C,$A1332,Lancamentos!$E:$E,$C1332,Lancamentos!$B:$B,"ENTRADA")</f>
        <v/>
      </c>
      <c r="H1332" s="14">
        <f>SUMIFS(Lancamentos!$G:$G,Lancamentos!$C:$C,$A1332,Lancamentos!$E:$E,$C1332,Lancamentos!$B:$B,"SAIDA_USO")</f>
        <v/>
      </c>
      <c r="I1332" s="14">
        <f>SUMIFS(Lancamentos!$G:$G,Lancamentos!$C:$C,$A1332,Lancamentos!$E:$E,$C1332,Lancamentos!$B:$B,"SAIDA_DESCARTE")</f>
        <v/>
      </c>
      <c r="J1332" s="14">
        <f>G1332-H1332-I1332</f>
        <v/>
      </c>
      <c r="K1332">
        <f>IF(A1332="","",IF(J1332&lt;=IFERROR(VLOOKUP(A1332,Produtos!$A:$E,5,FALSE),0),"ABAIXO DO MINIMO","OK"))</f>
        <v/>
      </c>
    </row>
    <row r="1333">
      <c r="B1333">
        <f>IFERROR(VLOOKUP(A1333,Produtos!A:B,2,FALSE),"")</f>
        <v/>
      </c>
      <c r="D1333" s="10">
        <f>IFERROR(INDEX(Lotes!$E:$E,MATCH(1,(Lotes!$A:$A=A1333)*(Lotes!$C:$C=C1333),0)),"")</f>
        <v/>
      </c>
      <c r="E1333" s="14">
        <f>IF(D1333="","",D1333-TODAY())</f>
        <v/>
      </c>
      <c r="F1333">
        <f>IF(D1333="","",IF(E1333&lt;0,"VENCIDO",IF(E1333&lt;=30,"VENCE EM &lt;= 30 DIAS",IF(E1333&lt;=60,"ATENCAO (31-60 DIAS)","OK"))))</f>
        <v/>
      </c>
      <c r="G1333" s="14">
        <f>SUMIFS(Lancamentos!$G:$G,Lancamentos!$C:$C,$A1333,Lancamentos!$E:$E,$C1333,Lancamentos!$B:$B,"ENTRADA")</f>
        <v/>
      </c>
      <c r="H1333" s="14">
        <f>SUMIFS(Lancamentos!$G:$G,Lancamentos!$C:$C,$A1333,Lancamentos!$E:$E,$C1333,Lancamentos!$B:$B,"SAIDA_USO")</f>
        <v/>
      </c>
      <c r="I1333" s="14">
        <f>SUMIFS(Lancamentos!$G:$G,Lancamentos!$C:$C,$A1333,Lancamentos!$E:$E,$C1333,Lancamentos!$B:$B,"SAIDA_DESCARTE")</f>
        <v/>
      </c>
      <c r="J1333" s="14">
        <f>G1333-H1333-I1333</f>
        <v/>
      </c>
      <c r="K1333">
        <f>IF(A1333="","",IF(J1333&lt;=IFERROR(VLOOKUP(A1333,Produtos!$A:$E,5,FALSE),0),"ABAIXO DO MINIMO","OK"))</f>
        <v/>
      </c>
    </row>
    <row r="1334">
      <c r="B1334">
        <f>IFERROR(VLOOKUP(A1334,Produtos!A:B,2,FALSE),"")</f>
        <v/>
      </c>
      <c r="D1334" s="10">
        <f>IFERROR(INDEX(Lotes!$E:$E,MATCH(1,(Lotes!$A:$A=A1334)*(Lotes!$C:$C=C1334),0)),"")</f>
        <v/>
      </c>
      <c r="E1334" s="14">
        <f>IF(D1334="","",D1334-TODAY())</f>
        <v/>
      </c>
      <c r="F1334">
        <f>IF(D1334="","",IF(E1334&lt;0,"VENCIDO",IF(E1334&lt;=30,"VENCE EM &lt;= 30 DIAS",IF(E1334&lt;=60,"ATENCAO (31-60 DIAS)","OK"))))</f>
        <v/>
      </c>
      <c r="G1334" s="14">
        <f>SUMIFS(Lancamentos!$G:$G,Lancamentos!$C:$C,$A1334,Lancamentos!$E:$E,$C1334,Lancamentos!$B:$B,"ENTRADA")</f>
        <v/>
      </c>
      <c r="H1334" s="14">
        <f>SUMIFS(Lancamentos!$G:$G,Lancamentos!$C:$C,$A1334,Lancamentos!$E:$E,$C1334,Lancamentos!$B:$B,"SAIDA_USO")</f>
        <v/>
      </c>
      <c r="I1334" s="14">
        <f>SUMIFS(Lancamentos!$G:$G,Lancamentos!$C:$C,$A1334,Lancamentos!$E:$E,$C1334,Lancamentos!$B:$B,"SAIDA_DESCARTE")</f>
        <v/>
      </c>
      <c r="J1334" s="14">
        <f>G1334-H1334-I1334</f>
        <v/>
      </c>
      <c r="K1334">
        <f>IF(A1334="","",IF(J1334&lt;=IFERROR(VLOOKUP(A1334,Produtos!$A:$E,5,FALSE),0),"ABAIXO DO MINIMO","OK"))</f>
        <v/>
      </c>
    </row>
    <row r="1335">
      <c r="B1335">
        <f>IFERROR(VLOOKUP(A1335,Produtos!A:B,2,FALSE),"")</f>
        <v/>
      </c>
      <c r="D1335" s="10">
        <f>IFERROR(INDEX(Lotes!$E:$E,MATCH(1,(Lotes!$A:$A=A1335)*(Lotes!$C:$C=C1335),0)),"")</f>
        <v/>
      </c>
      <c r="E1335" s="14">
        <f>IF(D1335="","",D1335-TODAY())</f>
        <v/>
      </c>
      <c r="F1335">
        <f>IF(D1335="","",IF(E1335&lt;0,"VENCIDO",IF(E1335&lt;=30,"VENCE EM &lt;= 30 DIAS",IF(E1335&lt;=60,"ATENCAO (31-60 DIAS)","OK"))))</f>
        <v/>
      </c>
      <c r="G1335" s="14">
        <f>SUMIFS(Lancamentos!$G:$G,Lancamentos!$C:$C,$A1335,Lancamentos!$E:$E,$C1335,Lancamentos!$B:$B,"ENTRADA")</f>
        <v/>
      </c>
      <c r="H1335" s="14">
        <f>SUMIFS(Lancamentos!$G:$G,Lancamentos!$C:$C,$A1335,Lancamentos!$E:$E,$C1335,Lancamentos!$B:$B,"SAIDA_USO")</f>
        <v/>
      </c>
      <c r="I1335" s="14">
        <f>SUMIFS(Lancamentos!$G:$G,Lancamentos!$C:$C,$A1335,Lancamentos!$E:$E,$C1335,Lancamentos!$B:$B,"SAIDA_DESCARTE")</f>
        <v/>
      </c>
      <c r="J1335" s="14">
        <f>G1335-H1335-I1335</f>
        <v/>
      </c>
      <c r="K1335">
        <f>IF(A1335="","",IF(J1335&lt;=IFERROR(VLOOKUP(A1335,Produtos!$A:$E,5,FALSE),0),"ABAIXO DO MINIMO","OK"))</f>
        <v/>
      </c>
    </row>
    <row r="1336">
      <c r="B1336">
        <f>IFERROR(VLOOKUP(A1336,Produtos!A:B,2,FALSE),"")</f>
        <v/>
      </c>
      <c r="D1336" s="10">
        <f>IFERROR(INDEX(Lotes!$E:$E,MATCH(1,(Lotes!$A:$A=A1336)*(Lotes!$C:$C=C1336),0)),"")</f>
        <v/>
      </c>
      <c r="E1336" s="14">
        <f>IF(D1336="","",D1336-TODAY())</f>
        <v/>
      </c>
      <c r="F1336">
        <f>IF(D1336="","",IF(E1336&lt;0,"VENCIDO",IF(E1336&lt;=30,"VENCE EM &lt;= 30 DIAS",IF(E1336&lt;=60,"ATENCAO (31-60 DIAS)","OK"))))</f>
        <v/>
      </c>
      <c r="G1336" s="14">
        <f>SUMIFS(Lancamentos!$G:$G,Lancamentos!$C:$C,$A1336,Lancamentos!$E:$E,$C1336,Lancamentos!$B:$B,"ENTRADA")</f>
        <v/>
      </c>
      <c r="H1336" s="14">
        <f>SUMIFS(Lancamentos!$G:$G,Lancamentos!$C:$C,$A1336,Lancamentos!$E:$E,$C1336,Lancamentos!$B:$B,"SAIDA_USO")</f>
        <v/>
      </c>
      <c r="I1336" s="14">
        <f>SUMIFS(Lancamentos!$G:$G,Lancamentos!$C:$C,$A1336,Lancamentos!$E:$E,$C1336,Lancamentos!$B:$B,"SAIDA_DESCARTE")</f>
        <v/>
      </c>
      <c r="J1336" s="14">
        <f>G1336-H1336-I1336</f>
        <v/>
      </c>
      <c r="K1336">
        <f>IF(A1336="","",IF(J1336&lt;=IFERROR(VLOOKUP(A1336,Produtos!$A:$E,5,FALSE),0),"ABAIXO DO MINIMO","OK"))</f>
        <v/>
      </c>
    </row>
    <row r="1337">
      <c r="B1337">
        <f>IFERROR(VLOOKUP(A1337,Produtos!A:B,2,FALSE),"")</f>
        <v/>
      </c>
      <c r="D1337" s="10">
        <f>IFERROR(INDEX(Lotes!$E:$E,MATCH(1,(Lotes!$A:$A=A1337)*(Lotes!$C:$C=C1337),0)),"")</f>
        <v/>
      </c>
      <c r="E1337" s="14">
        <f>IF(D1337="","",D1337-TODAY())</f>
        <v/>
      </c>
      <c r="F1337">
        <f>IF(D1337="","",IF(E1337&lt;0,"VENCIDO",IF(E1337&lt;=30,"VENCE EM &lt;= 30 DIAS",IF(E1337&lt;=60,"ATENCAO (31-60 DIAS)","OK"))))</f>
        <v/>
      </c>
      <c r="G1337" s="14">
        <f>SUMIFS(Lancamentos!$G:$G,Lancamentos!$C:$C,$A1337,Lancamentos!$E:$E,$C1337,Lancamentos!$B:$B,"ENTRADA")</f>
        <v/>
      </c>
      <c r="H1337" s="14">
        <f>SUMIFS(Lancamentos!$G:$G,Lancamentos!$C:$C,$A1337,Lancamentos!$E:$E,$C1337,Lancamentos!$B:$B,"SAIDA_USO")</f>
        <v/>
      </c>
      <c r="I1337" s="14">
        <f>SUMIFS(Lancamentos!$G:$G,Lancamentos!$C:$C,$A1337,Lancamentos!$E:$E,$C1337,Lancamentos!$B:$B,"SAIDA_DESCARTE")</f>
        <v/>
      </c>
      <c r="J1337" s="14">
        <f>G1337-H1337-I1337</f>
        <v/>
      </c>
      <c r="K1337">
        <f>IF(A1337="","",IF(J1337&lt;=IFERROR(VLOOKUP(A1337,Produtos!$A:$E,5,FALSE),0),"ABAIXO DO MINIMO","OK"))</f>
        <v/>
      </c>
    </row>
    <row r="1338">
      <c r="B1338">
        <f>IFERROR(VLOOKUP(A1338,Produtos!A:B,2,FALSE),"")</f>
        <v/>
      </c>
      <c r="D1338" s="10">
        <f>IFERROR(INDEX(Lotes!$E:$E,MATCH(1,(Lotes!$A:$A=A1338)*(Lotes!$C:$C=C1338),0)),"")</f>
        <v/>
      </c>
      <c r="E1338" s="14">
        <f>IF(D1338="","",D1338-TODAY())</f>
        <v/>
      </c>
      <c r="F1338">
        <f>IF(D1338="","",IF(E1338&lt;0,"VENCIDO",IF(E1338&lt;=30,"VENCE EM &lt;= 30 DIAS",IF(E1338&lt;=60,"ATENCAO (31-60 DIAS)","OK"))))</f>
        <v/>
      </c>
      <c r="G1338" s="14">
        <f>SUMIFS(Lancamentos!$G:$G,Lancamentos!$C:$C,$A1338,Lancamentos!$E:$E,$C1338,Lancamentos!$B:$B,"ENTRADA")</f>
        <v/>
      </c>
      <c r="H1338" s="14">
        <f>SUMIFS(Lancamentos!$G:$G,Lancamentos!$C:$C,$A1338,Lancamentos!$E:$E,$C1338,Lancamentos!$B:$B,"SAIDA_USO")</f>
        <v/>
      </c>
      <c r="I1338" s="14">
        <f>SUMIFS(Lancamentos!$G:$G,Lancamentos!$C:$C,$A1338,Lancamentos!$E:$E,$C1338,Lancamentos!$B:$B,"SAIDA_DESCARTE")</f>
        <v/>
      </c>
      <c r="J1338" s="14">
        <f>G1338-H1338-I1338</f>
        <v/>
      </c>
      <c r="K1338">
        <f>IF(A1338="","",IF(J1338&lt;=IFERROR(VLOOKUP(A1338,Produtos!$A:$E,5,FALSE),0),"ABAIXO DO MINIMO","OK"))</f>
        <v/>
      </c>
    </row>
    <row r="1339">
      <c r="B1339">
        <f>IFERROR(VLOOKUP(A1339,Produtos!A:B,2,FALSE),"")</f>
        <v/>
      </c>
      <c r="D1339" s="10">
        <f>IFERROR(INDEX(Lotes!$E:$E,MATCH(1,(Lotes!$A:$A=A1339)*(Lotes!$C:$C=C1339),0)),"")</f>
        <v/>
      </c>
      <c r="E1339" s="14">
        <f>IF(D1339="","",D1339-TODAY())</f>
        <v/>
      </c>
      <c r="F1339">
        <f>IF(D1339="","",IF(E1339&lt;0,"VENCIDO",IF(E1339&lt;=30,"VENCE EM &lt;= 30 DIAS",IF(E1339&lt;=60,"ATENCAO (31-60 DIAS)","OK"))))</f>
        <v/>
      </c>
      <c r="G1339" s="14">
        <f>SUMIFS(Lancamentos!$G:$G,Lancamentos!$C:$C,$A1339,Lancamentos!$E:$E,$C1339,Lancamentos!$B:$B,"ENTRADA")</f>
        <v/>
      </c>
      <c r="H1339" s="14">
        <f>SUMIFS(Lancamentos!$G:$G,Lancamentos!$C:$C,$A1339,Lancamentos!$E:$E,$C1339,Lancamentos!$B:$B,"SAIDA_USO")</f>
        <v/>
      </c>
      <c r="I1339" s="14">
        <f>SUMIFS(Lancamentos!$G:$G,Lancamentos!$C:$C,$A1339,Lancamentos!$E:$E,$C1339,Lancamentos!$B:$B,"SAIDA_DESCARTE")</f>
        <v/>
      </c>
      <c r="J1339" s="14">
        <f>G1339-H1339-I1339</f>
        <v/>
      </c>
      <c r="K1339">
        <f>IF(A1339="","",IF(J1339&lt;=IFERROR(VLOOKUP(A1339,Produtos!$A:$E,5,FALSE),0),"ABAIXO DO MINIMO","OK"))</f>
        <v/>
      </c>
    </row>
    <row r="1340">
      <c r="B1340">
        <f>IFERROR(VLOOKUP(A1340,Produtos!A:B,2,FALSE),"")</f>
        <v/>
      </c>
      <c r="D1340" s="10">
        <f>IFERROR(INDEX(Lotes!$E:$E,MATCH(1,(Lotes!$A:$A=A1340)*(Lotes!$C:$C=C1340),0)),"")</f>
        <v/>
      </c>
      <c r="E1340" s="14">
        <f>IF(D1340="","",D1340-TODAY())</f>
        <v/>
      </c>
      <c r="F1340">
        <f>IF(D1340="","",IF(E1340&lt;0,"VENCIDO",IF(E1340&lt;=30,"VENCE EM &lt;= 30 DIAS",IF(E1340&lt;=60,"ATENCAO (31-60 DIAS)","OK"))))</f>
        <v/>
      </c>
      <c r="G1340" s="14">
        <f>SUMIFS(Lancamentos!$G:$G,Lancamentos!$C:$C,$A1340,Lancamentos!$E:$E,$C1340,Lancamentos!$B:$B,"ENTRADA")</f>
        <v/>
      </c>
      <c r="H1340" s="14">
        <f>SUMIFS(Lancamentos!$G:$G,Lancamentos!$C:$C,$A1340,Lancamentos!$E:$E,$C1340,Lancamentos!$B:$B,"SAIDA_USO")</f>
        <v/>
      </c>
      <c r="I1340" s="14">
        <f>SUMIFS(Lancamentos!$G:$G,Lancamentos!$C:$C,$A1340,Lancamentos!$E:$E,$C1340,Lancamentos!$B:$B,"SAIDA_DESCARTE")</f>
        <v/>
      </c>
      <c r="J1340" s="14">
        <f>G1340-H1340-I1340</f>
        <v/>
      </c>
      <c r="K1340">
        <f>IF(A1340="","",IF(J1340&lt;=IFERROR(VLOOKUP(A1340,Produtos!$A:$E,5,FALSE),0),"ABAIXO DO MINIMO","OK"))</f>
        <v/>
      </c>
    </row>
    <row r="1341">
      <c r="B1341">
        <f>IFERROR(VLOOKUP(A1341,Produtos!A:B,2,FALSE),"")</f>
        <v/>
      </c>
      <c r="D1341" s="10">
        <f>IFERROR(INDEX(Lotes!$E:$E,MATCH(1,(Lotes!$A:$A=A1341)*(Lotes!$C:$C=C1341),0)),"")</f>
        <v/>
      </c>
      <c r="E1341" s="14">
        <f>IF(D1341="","",D1341-TODAY())</f>
        <v/>
      </c>
      <c r="F1341">
        <f>IF(D1341="","",IF(E1341&lt;0,"VENCIDO",IF(E1341&lt;=30,"VENCE EM &lt;= 30 DIAS",IF(E1341&lt;=60,"ATENCAO (31-60 DIAS)","OK"))))</f>
        <v/>
      </c>
      <c r="G1341" s="14">
        <f>SUMIFS(Lancamentos!$G:$G,Lancamentos!$C:$C,$A1341,Lancamentos!$E:$E,$C1341,Lancamentos!$B:$B,"ENTRADA")</f>
        <v/>
      </c>
      <c r="H1341" s="14">
        <f>SUMIFS(Lancamentos!$G:$G,Lancamentos!$C:$C,$A1341,Lancamentos!$E:$E,$C1341,Lancamentos!$B:$B,"SAIDA_USO")</f>
        <v/>
      </c>
      <c r="I1341" s="14">
        <f>SUMIFS(Lancamentos!$G:$G,Lancamentos!$C:$C,$A1341,Lancamentos!$E:$E,$C1341,Lancamentos!$B:$B,"SAIDA_DESCARTE")</f>
        <v/>
      </c>
      <c r="J1341" s="14">
        <f>G1341-H1341-I1341</f>
        <v/>
      </c>
      <c r="K1341">
        <f>IF(A1341="","",IF(J1341&lt;=IFERROR(VLOOKUP(A1341,Produtos!$A:$E,5,FALSE),0),"ABAIXO DO MINIMO","OK"))</f>
        <v/>
      </c>
    </row>
    <row r="1342">
      <c r="B1342">
        <f>IFERROR(VLOOKUP(A1342,Produtos!A:B,2,FALSE),"")</f>
        <v/>
      </c>
      <c r="D1342" s="10">
        <f>IFERROR(INDEX(Lotes!$E:$E,MATCH(1,(Lotes!$A:$A=A1342)*(Lotes!$C:$C=C1342),0)),"")</f>
        <v/>
      </c>
      <c r="E1342" s="14">
        <f>IF(D1342="","",D1342-TODAY())</f>
        <v/>
      </c>
      <c r="F1342">
        <f>IF(D1342="","",IF(E1342&lt;0,"VENCIDO",IF(E1342&lt;=30,"VENCE EM &lt;= 30 DIAS",IF(E1342&lt;=60,"ATENCAO (31-60 DIAS)","OK"))))</f>
        <v/>
      </c>
      <c r="G1342" s="14">
        <f>SUMIFS(Lancamentos!$G:$G,Lancamentos!$C:$C,$A1342,Lancamentos!$E:$E,$C1342,Lancamentos!$B:$B,"ENTRADA")</f>
        <v/>
      </c>
      <c r="H1342" s="14">
        <f>SUMIFS(Lancamentos!$G:$G,Lancamentos!$C:$C,$A1342,Lancamentos!$E:$E,$C1342,Lancamentos!$B:$B,"SAIDA_USO")</f>
        <v/>
      </c>
      <c r="I1342" s="14">
        <f>SUMIFS(Lancamentos!$G:$G,Lancamentos!$C:$C,$A1342,Lancamentos!$E:$E,$C1342,Lancamentos!$B:$B,"SAIDA_DESCARTE")</f>
        <v/>
      </c>
      <c r="J1342" s="14">
        <f>G1342-H1342-I1342</f>
        <v/>
      </c>
      <c r="K1342">
        <f>IF(A1342="","",IF(J1342&lt;=IFERROR(VLOOKUP(A1342,Produtos!$A:$E,5,FALSE),0),"ABAIXO DO MINIMO","OK"))</f>
        <v/>
      </c>
    </row>
    <row r="1343">
      <c r="B1343">
        <f>IFERROR(VLOOKUP(A1343,Produtos!A:B,2,FALSE),"")</f>
        <v/>
      </c>
      <c r="D1343" s="10">
        <f>IFERROR(INDEX(Lotes!$E:$E,MATCH(1,(Lotes!$A:$A=A1343)*(Lotes!$C:$C=C1343),0)),"")</f>
        <v/>
      </c>
      <c r="E1343" s="14">
        <f>IF(D1343="","",D1343-TODAY())</f>
        <v/>
      </c>
      <c r="F1343">
        <f>IF(D1343="","",IF(E1343&lt;0,"VENCIDO",IF(E1343&lt;=30,"VENCE EM &lt;= 30 DIAS",IF(E1343&lt;=60,"ATENCAO (31-60 DIAS)","OK"))))</f>
        <v/>
      </c>
      <c r="G1343" s="14">
        <f>SUMIFS(Lancamentos!$G:$G,Lancamentos!$C:$C,$A1343,Lancamentos!$E:$E,$C1343,Lancamentos!$B:$B,"ENTRADA")</f>
        <v/>
      </c>
      <c r="H1343" s="14">
        <f>SUMIFS(Lancamentos!$G:$G,Lancamentos!$C:$C,$A1343,Lancamentos!$E:$E,$C1343,Lancamentos!$B:$B,"SAIDA_USO")</f>
        <v/>
      </c>
      <c r="I1343" s="14">
        <f>SUMIFS(Lancamentos!$G:$G,Lancamentos!$C:$C,$A1343,Lancamentos!$E:$E,$C1343,Lancamentos!$B:$B,"SAIDA_DESCARTE")</f>
        <v/>
      </c>
      <c r="J1343" s="14">
        <f>G1343-H1343-I1343</f>
        <v/>
      </c>
      <c r="K1343">
        <f>IF(A1343="","",IF(J1343&lt;=IFERROR(VLOOKUP(A1343,Produtos!$A:$E,5,FALSE),0),"ABAIXO DO MINIMO","OK"))</f>
        <v/>
      </c>
    </row>
    <row r="1344">
      <c r="B1344">
        <f>IFERROR(VLOOKUP(A1344,Produtos!A:B,2,FALSE),"")</f>
        <v/>
      </c>
      <c r="D1344" s="10">
        <f>IFERROR(INDEX(Lotes!$E:$E,MATCH(1,(Lotes!$A:$A=A1344)*(Lotes!$C:$C=C1344),0)),"")</f>
        <v/>
      </c>
      <c r="E1344" s="14">
        <f>IF(D1344="","",D1344-TODAY())</f>
        <v/>
      </c>
      <c r="F1344">
        <f>IF(D1344="","",IF(E1344&lt;0,"VENCIDO",IF(E1344&lt;=30,"VENCE EM &lt;= 30 DIAS",IF(E1344&lt;=60,"ATENCAO (31-60 DIAS)","OK"))))</f>
        <v/>
      </c>
      <c r="G1344" s="14">
        <f>SUMIFS(Lancamentos!$G:$G,Lancamentos!$C:$C,$A1344,Lancamentos!$E:$E,$C1344,Lancamentos!$B:$B,"ENTRADA")</f>
        <v/>
      </c>
      <c r="H1344" s="14">
        <f>SUMIFS(Lancamentos!$G:$G,Lancamentos!$C:$C,$A1344,Lancamentos!$E:$E,$C1344,Lancamentos!$B:$B,"SAIDA_USO")</f>
        <v/>
      </c>
      <c r="I1344" s="14">
        <f>SUMIFS(Lancamentos!$G:$G,Lancamentos!$C:$C,$A1344,Lancamentos!$E:$E,$C1344,Lancamentos!$B:$B,"SAIDA_DESCARTE")</f>
        <v/>
      </c>
      <c r="J1344" s="14">
        <f>G1344-H1344-I1344</f>
        <v/>
      </c>
      <c r="K1344">
        <f>IF(A1344="","",IF(J1344&lt;=IFERROR(VLOOKUP(A1344,Produtos!$A:$E,5,FALSE),0),"ABAIXO DO MINIMO","OK"))</f>
        <v/>
      </c>
    </row>
    <row r="1345">
      <c r="B1345">
        <f>IFERROR(VLOOKUP(A1345,Produtos!A:B,2,FALSE),"")</f>
        <v/>
      </c>
      <c r="D1345" s="10">
        <f>IFERROR(INDEX(Lotes!$E:$E,MATCH(1,(Lotes!$A:$A=A1345)*(Lotes!$C:$C=C1345),0)),"")</f>
        <v/>
      </c>
      <c r="E1345" s="14">
        <f>IF(D1345="","",D1345-TODAY())</f>
        <v/>
      </c>
      <c r="F1345">
        <f>IF(D1345="","",IF(E1345&lt;0,"VENCIDO",IF(E1345&lt;=30,"VENCE EM &lt;= 30 DIAS",IF(E1345&lt;=60,"ATENCAO (31-60 DIAS)","OK"))))</f>
        <v/>
      </c>
      <c r="G1345" s="14">
        <f>SUMIFS(Lancamentos!$G:$G,Lancamentos!$C:$C,$A1345,Lancamentos!$E:$E,$C1345,Lancamentos!$B:$B,"ENTRADA")</f>
        <v/>
      </c>
      <c r="H1345" s="14">
        <f>SUMIFS(Lancamentos!$G:$G,Lancamentos!$C:$C,$A1345,Lancamentos!$E:$E,$C1345,Lancamentos!$B:$B,"SAIDA_USO")</f>
        <v/>
      </c>
      <c r="I1345" s="14">
        <f>SUMIFS(Lancamentos!$G:$G,Lancamentos!$C:$C,$A1345,Lancamentos!$E:$E,$C1345,Lancamentos!$B:$B,"SAIDA_DESCARTE")</f>
        <v/>
      </c>
      <c r="J1345" s="14">
        <f>G1345-H1345-I1345</f>
        <v/>
      </c>
      <c r="K1345">
        <f>IF(A1345="","",IF(J1345&lt;=IFERROR(VLOOKUP(A1345,Produtos!$A:$E,5,FALSE),0),"ABAIXO DO MINIMO","OK"))</f>
        <v/>
      </c>
    </row>
    <row r="1346">
      <c r="B1346">
        <f>IFERROR(VLOOKUP(A1346,Produtos!A:B,2,FALSE),"")</f>
        <v/>
      </c>
      <c r="D1346" s="10">
        <f>IFERROR(INDEX(Lotes!$E:$E,MATCH(1,(Lotes!$A:$A=A1346)*(Lotes!$C:$C=C1346),0)),"")</f>
        <v/>
      </c>
      <c r="E1346" s="14">
        <f>IF(D1346="","",D1346-TODAY())</f>
        <v/>
      </c>
      <c r="F1346">
        <f>IF(D1346="","",IF(E1346&lt;0,"VENCIDO",IF(E1346&lt;=30,"VENCE EM &lt;= 30 DIAS",IF(E1346&lt;=60,"ATENCAO (31-60 DIAS)","OK"))))</f>
        <v/>
      </c>
      <c r="G1346" s="14">
        <f>SUMIFS(Lancamentos!$G:$G,Lancamentos!$C:$C,$A1346,Lancamentos!$E:$E,$C1346,Lancamentos!$B:$B,"ENTRADA")</f>
        <v/>
      </c>
      <c r="H1346" s="14">
        <f>SUMIFS(Lancamentos!$G:$G,Lancamentos!$C:$C,$A1346,Lancamentos!$E:$E,$C1346,Lancamentos!$B:$B,"SAIDA_USO")</f>
        <v/>
      </c>
      <c r="I1346" s="14">
        <f>SUMIFS(Lancamentos!$G:$G,Lancamentos!$C:$C,$A1346,Lancamentos!$E:$E,$C1346,Lancamentos!$B:$B,"SAIDA_DESCARTE")</f>
        <v/>
      </c>
      <c r="J1346" s="14">
        <f>G1346-H1346-I1346</f>
        <v/>
      </c>
      <c r="K1346">
        <f>IF(A1346="","",IF(J1346&lt;=IFERROR(VLOOKUP(A1346,Produtos!$A:$E,5,FALSE),0),"ABAIXO DO MINIMO","OK"))</f>
        <v/>
      </c>
    </row>
    <row r="1347">
      <c r="B1347">
        <f>IFERROR(VLOOKUP(A1347,Produtos!A:B,2,FALSE),"")</f>
        <v/>
      </c>
      <c r="D1347" s="10">
        <f>IFERROR(INDEX(Lotes!$E:$E,MATCH(1,(Lotes!$A:$A=A1347)*(Lotes!$C:$C=C1347),0)),"")</f>
        <v/>
      </c>
      <c r="E1347" s="14">
        <f>IF(D1347="","",D1347-TODAY())</f>
        <v/>
      </c>
      <c r="F1347">
        <f>IF(D1347="","",IF(E1347&lt;0,"VENCIDO",IF(E1347&lt;=30,"VENCE EM &lt;= 30 DIAS",IF(E1347&lt;=60,"ATENCAO (31-60 DIAS)","OK"))))</f>
        <v/>
      </c>
      <c r="G1347" s="14">
        <f>SUMIFS(Lancamentos!$G:$G,Lancamentos!$C:$C,$A1347,Lancamentos!$E:$E,$C1347,Lancamentos!$B:$B,"ENTRADA")</f>
        <v/>
      </c>
      <c r="H1347" s="14">
        <f>SUMIFS(Lancamentos!$G:$G,Lancamentos!$C:$C,$A1347,Lancamentos!$E:$E,$C1347,Lancamentos!$B:$B,"SAIDA_USO")</f>
        <v/>
      </c>
      <c r="I1347" s="14">
        <f>SUMIFS(Lancamentos!$G:$G,Lancamentos!$C:$C,$A1347,Lancamentos!$E:$E,$C1347,Lancamentos!$B:$B,"SAIDA_DESCARTE")</f>
        <v/>
      </c>
      <c r="J1347" s="14">
        <f>G1347-H1347-I1347</f>
        <v/>
      </c>
      <c r="K1347">
        <f>IF(A1347="","",IF(J1347&lt;=IFERROR(VLOOKUP(A1347,Produtos!$A:$E,5,FALSE),0),"ABAIXO DO MINIMO","OK"))</f>
        <v/>
      </c>
    </row>
    <row r="1348">
      <c r="B1348">
        <f>IFERROR(VLOOKUP(A1348,Produtos!A:B,2,FALSE),"")</f>
        <v/>
      </c>
      <c r="D1348" s="10">
        <f>IFERROR(INDEX(Lotes!$E:$E,MATCH(1,(Lotes!$A:$A=A1348)*(Lotes!$C:$C=C1348),0)),"")</f>
        <v/>
      </c>
      <c r="E1348" s="14">
        <f>IF(D1348="","",D1348-TODAY())</f>
        <v/>
      </c>
      <c r="F1348">
        <f>IF(D1348="","",IF(E1348&lt;0,"VENCIDO",IF(E1348&lt;=30,"VENCE EM &lt;= 30 DIAS",IF(E1348&lt;=60,"ATENCAO (31-60 DIAS)","OK"))))</f>
        <v/>
      </c>
      <c r="G1348" s="14">
        <f>SUMIFS(Lancamentos!$G:$G,Lancamentos!$C:$C,$A1348,Lancamentos!$E:$E,$C1348,Lancamentos!$B:$B,"ENTRADA")</f>
        <v/>
      </c>
      <c r="H1348" s="14">
        <f>SUMIFS(Lancamentos!$G:$G,Lancamentos!$C:$C,$A1348,Lancamentos!$E:$E,$C1348,Lancamentos!$B:$B,"SAIDA_USO")</f>
        <v/>
      </c>
      <c r="I1348" s="14">
        <f>SUMIFS(Lancamentos!$G:$G,Lancamentos!$C:$C,$A1348,Lancamentos!$E:$E,$C1348,Lancamentos!$B:$B,"SAIDA_DESCARTE")</f>
        <v/>
      </c>
      <c r="J1348" s="14">
        <f>G1348-H1348-I1348</f>
        <v/>
      </c>
      <c r="K1348">
        <f>IF(A1348="","",IF(J1348&lt;=IFERROR(VLOOKUP(A1348,Produtos!$A:$E,5,FALSE),0),"ABAIXO DO MINIMO","OK"))</f>
        <v/>
      </c>
    </row>
    <row r="1349">
      <c r="B1349">
        <f>IFERROR(VLOOKUP(A1349,Produtos!A:B,2,FALSE),"")</f>
        <v/>
      </c>
      <c r="D1349" s="10">
        <f>IFERROR(INDEX(Lotes!$E:$E,MATCH(1,(Lotes!$A:$A=A1349)*(Lotes!$C:$C=C1349),0)),"")</f>
        <v/>
      </c>
      <c r="E1349" s="14">
        <f>IF(D1349="","",D1349-TODAY())</f>
        <v/>
      </c>
      <c r="F1349">
        <f>IF(D1349="","",IF(E1349&lt;0,"VENCIDO",IF(E1349&lt;=30,"VENCE EM &lt;= 30 DIAS",IF(E1349&lt;=60,"ATENCAO (31-60 DIAS)","OK"))))</f>
        <v/>
      </c>
      <c r="G1349" s="14">
        <f>SUMIFS(Lancamentos!$G:$G,Lancamentos!$C:$C,$A1349,Lancamentos!$E:$E,$C1349,Lancamentos!$B:$B,"ENTRADA")</f>
        <v/>
      </c>
      <c r="H1349" s="14">
        <f>SUMIFS(Lancamentos!$G:$G,Lancamentos!$C:$C,$A1349,Lancamentos!$E:$E,$C1349,Lancamentos!$B:$B,"SAIDA_USO")</f>
        <v/>
      </c>
      <c r="I1349" s="14">
        <f>SUMIFS(Lancamentos!$G:$G,Lancamentos!$C:$C,$A1349,Lancamentos!$E:$E,$C1349,Lancamentos!$B:$B,"SAIDA_DESCARTE")</f>
        <v/>
      </c>
      <c r="J1349" s="14">
        <f>G1349-H1349-I1349</f>
        <v/>
      </c>
      <c r="K1349">
        <f>IF(A1349="","",IF(J1349&lt;=IFERROR(VLOOKUP(A1349,Produtos!$A:$E,5,FALSE),0),"ABAIXO DO MINIMO","OK"))</f>
        <v/>
      </c>
    </row>
    <row r="1350">
      <c r="B1350">
        <f>IFERROR(VLOOKUP(A1350,Produtos!A:B,2,FALSE),"")</f>
        <v/>
      </c>
      <c r="D1350" s="10">
        <f>IFERROR(INDEX(Lotes!$E:$E,MATCH(1,(Lotes!$A:$A=A1350)*(Lotes!$C:$C=C1350),0)),"")</f>
        <v/>
      </c>
      <c r="E1350" s="14">
        <f>IF(D1350="","",D1350-TODAY())</f>
        <v/>
      </c>
      <c r="F1350">
        <f>IF(D1350="","",IF(E1350&lt;0,"VENCIDO",IF(E1350&lt;=30,"VENCE EM &lt;= 30 DIAS",IF(E1350&lt;=60,"ATENCAO (31-60 DIAS)","OK"))))</f>
        <v/>
      </c>
      <c r="G1350" s="14">
        <f>SUMIFS(Lancamentos!$G:$G,Lancamentos!$C:$C,$A1350,Lancamentos!$E:$E,$C1350,Lancamentos!$B:$B,"ENTRADA")</f>
        <v/>
      </c>
      <c r="H1350" s="14">
        <f>SUMIFS(Lancamentos!$G:$G,Lancamentos!$C:$C,$A1350,Lancamentos!$E:$E,$C1350,Lancamentos!$B:$B,"SAIDA_USO")</f>
        <v/>
      </c>
      <c r="I1350" s="14">
        <f>SUMIFS(Lancamentos!$G:$G,Lancamentos!$C:$C,$A1350,Lancamentos!$E:$E,$C1350,Lancamentos!$B:$B,"SAIDA_DESCARTE")</f>
        <v/>
      </c>
      <c r="J1350" s="14">
        <f>G1350-H1350-I1350</f>
        <v/>
      </c>
      <c r="K1350">
        <f>IF(A1350="","",IF(J1350&lt;=IFERROR(VLOOKUP(A1350,Produtos!$A:$E,5,FALSE),0),"ABAIXO DO MINIMO","OK"))</f>
        <v/>
      </c>
    </row>
    <row r="1351">
      <c r="B1351">
        <f>IFERROR(VLOOKUP(A1351,Produtos!A:B,2,FALSE),"")</f>
        <v/>
      </c>
      <c r="D1351" s="10">
        <f>IFERROR(INDEX(Lotes!$E:$E,MATCH(1,(Lotes!$A:$A=A1351)*(Lotes!$C:$C=C1351),0)),"")</f>
        <v/>
      </c>
      <c r="E1351" s="14">
        <f>IF(D1351="","",D1351-TODAY())</f>
        <v/>
      </c>
      <c r="F1351">
        <f>IF(D1351="","",IF(E1351&lt;0,"VENCIDO",IF(E1351&lt;=30,"VENCE EM &lt;= 30 DIAS",IF(E1351&lt;=60,"ATENCAO (31-60 DIAS)","OK"))))</f>
        <v/>
      </c>
      <c r="G1351" s="14">
        <f>SUMIFS(Lancamentos!$G:$G,Lancamentos!$C:$C,$A1351,Lancamentos!$E:$E,$C1351,Lancamentos!$B:$B,"ENTRADA")</f>
        <v/>
      </c>
      <c r="H1351" s="14">
        <f>SUMIFS(Lancamentos!$G:$G,Lancamentos!$C:$C,$A1351,Lancamentos!$E:$E,$C1351,Lancamentos!$B:$B,"SAIDA_USO")</f>
        <v/>
      </c>
      <c r="I1351" s="14">
        <f>SUMIFS(Lancamentos!$G:$G,Lancamentos!$C:$C,$A1351,Lancamentos!$E:$E,$C1351,Lancamentos!$B:$B,"SAIDA_DESCARTE")</f>
        <v/>
      </c>
      <c r="J1351" s="14">
        <f>G1351-H1351-I1351</f>
        <v/>
      </c>
      <c r="K1351">
        <f>IF(A1351="","",IF(J1351&lt;=IFERROR(VLOOKUP(A1351,Produtos!$A:$E,5,FALSE),0),"ABAIXO DO MINIMO","OK"))</f>
        <v/>
      </c>
    </row>
    <row r="1352">
      <c r="B1352">
        <f>IFERROR(VLOOKUP(A1352,Produtos!A:B,2,FALSE),"")</f>
        <v/>
      </c>
      <c r="D1352" s="10">
        <f>IFERROR(INDEX(Lotes!$E:$E,MATCH(1,(Lotes!$A:$A=A1352)*(Lotes!$C:$C=C1352),0)),"")</f>
        <v/>
      </c>
      <c r="E1352" s="14">
        <f>IF(D1352="","",D1352-TODAY())</f>
        <v/>
      </c>
      <c r="F1352">
        <f>IF(D1352="","",IF(E1352&lt;0,"VENCIDO",IF(E1352&lt;=30,"VENCE EM &lt;= 30 DIAS",IF(E1352&lt;=60,"ATENCAO (31-60 DIAS)","OK"))))</f>
        <v/>
      </c>
      <c r="G1352" s="14">
        <f>SUMIFS(Lancamentos!$G:$G,Lancamentos!$C:$C,$A1352,Lancamentos!$E:$E,$C1352,Lancamentos!$B:$B,"ENTRADA")</f>
        <v/>
      </c>
      <c r="H1352" s="14">
        <f>SUMIFS(Lancamentos!$G:$G,Lancamentos!$C:$C,$A1352,Lancamentos!$E:$E,$C1352,Lancamentos!$B:$B,"SAIDA_USO")</f>
        <v/>
      </c>
      <c r="I1352" s="14">
        <f>SUMIFS(Lancamentos!$G:$G,Lancamentos!$C:$C,$A1352,Lancamentos!$E:$E,$C1352,Lancamentos!$B:$B,"SAIDA_DESCARTE")</f>
        <v/>
      </c>
      <c r="J1352" s="14">
        <f>G1352-H1352-I1352</f>
        <v/>
      </c>
      <c r="K1352">
        <f>IF(A1352="","",IF(J1352&lt;=IFERROR(VLOOKUP(A1352,Produtos!$A:$E,5,FALSE),0),"ABAIXO DO MINIMO","OK"))</f>
        <v/>
      </c>
    </row>
    <row r="1353">
      <c r="B1353">
        <f>IFERROR(VLOOKUP(A1353,Produtos!A:B,2,FALSE),"")</f>
        <v/>
      </c>
      <c r="D1353" s="10">
        <f>IFERROR(INDEX(Lotes!$E:$E,MATCH(1,(Lotes!$A:$A=A1353)*(Lotes!$C:$C=C1353),0)),"")</f>
        <v/>
      </c>
      <c r="E1353" s="14">
        <f>IF(D1353="","",D1353-TODAY())</f>
        <v/>
      </c>
      <c r="F1353">
        <f>IF(D1353="","",IF(E1353&lt;0,"VENCIDO",IF(E1353&lt;=30,"VENCE EM &lt;= 30 DIAS",IF(E1353&lt;=60,"ATENCAO (31-60 DIAS)","OK"))))</f>
        <v/>
      </c>
      <c r="G1353" s="14">
        <f>SUMIFS(Lancamentos!$G:$G,Lancamentos!$C:$C,$A1353,Lancamentos!$E:$E,$C1353,Lancamentos!$B:$B,"ENTRADA")</f>
        <v/>
      </c>
      <c r="H1353" s="14">
        <f>SUMIFS(Lancamentos!$G:$G,Lancamentos!$C:$C,$A1353,Lancamentos!$E:$E,$C1353,Lancamentos!$B:$B,"SAIDA_USO")</f>
        <v/>
      </c>
      <c r="I1353" s="14">
        <f>SUMIFS(Lancamentos!$G:$G,Lancamentos!$C:$C,$A1353,Lancamentos!$E:$E,$C1353,Lancamentos!$B:$B,"SAIDA_DESCARTE")</f>
        <v/>
      </c>
      <c r="J1353" s="14">
        <f>G1353-H1353-I1353</f>
        <v/>
      </c>
      <c r="K1353">
        <f>IF(A1353="","",IF(J1353&lt;=IFERROR(VLOOKUP(A1353,Produtos!$A:$E,5,FALSE),0),"ABAIXO DO MINIMO","OK"))</f>
        <v/>
      </c>
    </row>
    <row r="1354">
      <c r="B1354">
        <f>IFERROR(VLOOKUP(A1354,Produtos!A:B,2,FALSE),"")</f>
        <v/>
      </c>
      <c r="D1354" s="10">
        <f>IFERROR(INDEX(Lotes!$E:$E,MATCH(1,(Lotes!$A:$A=A1354)*(Lotes!$C:$C=C1354),0)),"")</f>
        <v/>
      </c>
      <c r="E1354" s="14">
        <f>IF(D1354="","",D1354-TODAY())</f>
        <v/>
      </c>
      <c r="F1354">
        <f>IF(D1354="","",IF(E1354&lt;0,"VENCIDO",IF(E1354&lt;=30,"VENCE EM &lt;= 30 DIAS",IF(E1354&lt;=60,"ATENCAO (31-60 DIAS)","OK"))))</f>
        <v/>
      </c>
      <c r="G1354" s="14">
        <f>SUMIFS(Lancamentos!$G:$G,Lancamentos!$C:$C,$A1354,Lancamentos!$E:$E,$C1354,Lancamentos!$B:$B,"ENTRADA")</f>
        <v/>
      </c>
      <c r="H1354" s="14">
        <f>SUMIFS(Lancamentos!$G:$G,Lancamentos!$C:$C,$A1354,Lancamentos!$E:$E,$C1354,Lancamentos!$B:$B,"SAIDA_USO")</f>
        <v/>
      </c>
      <c r="I1354" s="14">
        <f>SUMIFS(Lancamentos!$G:$G,Lancamentos!$C:$C,$A1354,Lancamentos!$E:$E,$C1354,Lancamentos!$B:$B,"SAIDA_DESCARTE")</f>
        <v/>
      </c>
      <c r="J1354" s="14">
        <f>G1354-H1354-I1354</f>
        <v/>
      </c>
      <c r="K1354">
        <f>IF(A1354="","",IF(J1354&lt;=IFERROR(VLOOKUP(A1354,Produtos!$A:$E,5,FALSE),0),"ABAIXO DO MINIMO","OK"))</f>
        <v/>
      </c>
    </row>
    <row r="1355">
      <c r="B1355">
        <f>IFERROR(VLOOKUP(A1355,Produtos!A:B,2,FALSE),"")</f>
        <v/>
      </c>
      <c r="D1355" s="10">
        <f>IFERROR(INDEX(Lotes!$E:$E,MATCH(1,(Lotes!$A:$A=A1355)*(Lotes!$C:$C=C1355),0)),"")</f>
        <v/>
      </c>
      <c r="E1355" s="14">
        <f>IF(D1355="","",D1355-TODAY())</f>
        <v/>
      </c>
      <c r="F1355">
        <f>IF(D1355="","",IF(E1355&lt;0,"VENCIDO",IF(E1355&lt;=30,"VENCE EM &lt;= 30 DIAS",IF(E1355&lt;=60,"ATENCAO (31-60 DIAS)","OK"))))</f>
        <v/>
      </c>
      <c r="G1355" s="14">
        <f>SUMIFS(Lancamentos!$G:$G,Lancamentos!$C:$C,$A1355,Lancamentos!$E:$E,$C1355,Lancamentos!$B:$B,"ENTRADA")</f>
        <v/>
      </c>
      <c r="H1355" s="14">
        <f>SUMIFS(Lancamentos!$G:$G,Lancamentos!$C:$C,$A1355,Lancamentos!$E:$E,$C1355,Lancamentos!$B:$B,"SAIDA_USO")</f>
        <v/>
      </c>
      <c r="I1355" s="14">
        <f>SUMIFS(Lancamentos!$G:$G,Lancamentos!$C:$C,$A1355,Lancamentos!$E:$E,$C1355,Lancamentos!$B:$B,"SAIDA_DESCARTE")</f>
        <v/>
      </c>
      <c r="J1355" s="14">
        <f>G1355-H1355-I1355</f>
        <v/>
      </c>
      <c r="K1355">
        <f>IF(A1355="","",IF(J1355&lt;=IFERROR(VLOOKUP(A1355,Produtos!$A:$E,5,FALSE),0),"ABAIXO DO MINIMO","OK"))</f>
        <v/>
      </c>
    </row>
    <row r="1356">
      <c r="B1356">
        <f>IFERROR(VLOOKUP(A1356,Produtos!A:B,2,FALSE),"")</f>
        <v/>
      </c>
      <c r="D1356" s="10">
        <f>IFERROR(INDEX(Lotes!$E:$E,MATCH(1,(Lotes!$A:$A=A1356)*(Lotes!$C:$C=C1356),0)),"")</f>
        <v/>
      </c>
      <c r="E1356" s="14">
        <f>IF(D1356="","",D1356-TODAY())</f>
        <v/>
      </c>
      <c r="F1356">
        <f>IF(D1356="","",IF(E1356&lt;0,"VENCIDO",IF(E1356&lt;=30,"VENCE EM &lt;= 30 DIAS",IF(E1356&lt;=60,"ATENCAO (31-60 DIAS)","OK"))))</f>
        <v/>
      </c>
      <c r="G1356" s="14">
        <f>SUMIFS(Lancamentos!$G:$G,Lancamentos!$C:$C,$A1356,Lancamentos!$E:$E,$C1356,Lancamentos!$B:$B,"ENTRADA")</f>
        <v/>
      </c>
      <c r="H1356" s="14">
        <f>SUMIFS(Lancamentos!$G:$G,Lancamentos!$C:$C,$A1356,Lancamentos!$E:$E,$C1356,Lancamentos!$B:$B,"SAIDA_USO")</f>
        <v/>
      </c>
      <c r="I1356" s="14">
        <f>SUMIFS(Lancamentos!$G:$G,Lancamentos!$C:$C,$A1356,Lancamentos!$E:$E,$C1356,Lancamentos!$B:$B,"SAIDA_DESCARTE")</f>
        <v/>
      </c>
      <c r="J1356" s="14">
        <f>G1356-H1356-I1356</f>
        <v/>
      </c>
      <c r="K1356">
        <f>IF(A1356="","",IF(J1356&lt;=IFERROR(VLOOKUP(A1356,Produtos!$A:$E,5,FALSE),0),"ABAIXO DO MINIMO","OK"))</f>
        <v/>
      </c>
    </row>
    <row r="1357">
      <c r="B1357">
        <f>IFERROR(VLOOKUP(A1357,Produtos!A:B,2,FALSE),"")</f>
        <v/>
      </c>
      <c r="D1357" s="10">
        <f>IFERROR(INDEX(Lotes!$E:$E,MATCH(1,(Lotes!$A:$A=A1357)*(Lotes!$C:$C=C1357),0)),"")</f>
        <v/>
      </c>
      <c r="E1357" s="14">
        <f>IF(D1357="","",D1357-TODAY())</f>
        <v/>
      </c>
      <c r="F1357">
        <f>IF(D1357="","",IF(E1357&lt;0,"VENCIDO",IF(E1357&lt;=30,"VENCE EM &lt;= 30 DIAS",IF(E1357&lt;=60,"ATENCAO (31-60 DIAS)","OK"))))</f>
        <v/>
      </c>
      <c r="G1357" s="14">
        <f>SUMIFS(Lancamentos!$G:$G,Lancamentos!$C:$C,$A1357,Lancamentos!$E:$E,$C1357,Lancamentos!$B:$B,"ENTRADA")</f>
        <v/>
      </c>
      <c r="H1357" s="14">
        <f>SUMIFS(Lancamentos!$G:$G,Lancamentos!$C:$C,$A1357,Lancamentos!$E:$E,$C1357,Lancamentos!$B:$B,"SAIDA_USO")</f>
        <v/>
      </c>
      <c r="I1357" s="14">
        <f>SUMIFS(Lancamentos!$G:$G,Lancamentos!$C:$C,$A1357,Lancamentos!$E:$E,$C1357,Lancamentos!$B:$B,"SAIDA_DESCARTE")</f>
        <v/>
      </c>
      <c r="J1357" s="14">
        <f>G1357-H1357-I1357</f>
        <v/>
      </c>
      <c r="K1357">
        <f>IF(A1357="","",IF(J1357&lt;=IFERROR(VLOOKUP(A1357,Produtos!$A:$E,5,FALSE),0),"ABAIXO DO MINIMO","OK"))</f>
        <v/>
      </c>
    </row>
    <row r="1358">
      <c r="B1358">
        <f>IFERROR(VLOOKUP(A1358,Produtos!A:B,2,FALSE),"")</f>
        <v/>
      </c>
      <c r="D1358" s="10">
        <f>IFERROR(INDEX(Lotes!$E:$E,MATCH(1,(Lotes!$A:$A=A1358)*(Lotes!$C:$C=C1358),0)),"")</f>
        <v/>
      </c>
      <c r="E1358" s="14">
        <f>IF(D1358="","",D1358-TODAY())</f>
        <v/>
      </c>
      <c r="F1358">
        <f>IF(D1358="","",IF(E1358&lt;0,"VENCIDO",IF(E1358&lt;=30,"VENCE EM &lt;= 30 DIAS",IF(E1358&lt;=60,"ATENCAO (31-60 DIAS)","OK"))))</f>
        <v/>
      </c>
      <c r="G1358" s="14">
        <f>SUMIFS(Lancamentos!$G:$G,Lancamentos!$C:$C,$A1358,Lancamentos!$E:$E,$C1358,Lancamentos!$B:$B,"ENTRADA")</f>
        <v/>
      </c>
      <c r="H1358" s="14">
        <f>SUMIFS(Lancamentos!$G:$G,Lancamentos!$C:$C,$A1358,Lancamentos!$E:$E,$C1358,Lancamentos!$B:$B,"SAIDA_USO")</f>
        <v/>
      </c>
      <c r="I1358" s="14">
        <f>SUMIFS(Lancamentos!$G:$G,Lancamentos!$C:$C,$A1358,Lancamentos!$E:$E,$C1358,Lancamentos!$B:$B,"SAIDA_DESCARTE")</f>
        <v/>
      </c>
      <c r="J1358" s="14">
        <f>G1358-H1358-I1358</f>
        <v/>
      </c>
      <c r="K1358">
        <f>IF(A1358="","",IF(J1358&lt;=IFERROR(VLOOKUP(A1358,Produtos!$A:$E,5,FALSE),0),"ABAIXO DO MINIMO","OK"))</f>
        <v/>
      </c>
    </row>
    <row r="1359">
      <c r="B1359">
        <f>IFERROR(VLOOKUP(A1359,Produtos!A:B,2,FALSE),"")</f>
        <v/>
      </c>
      <c r="D1359" s="10">
        <f>IFERROR(INDEX(Lotes!$E:$E,MATCH(1,(Lotes!$A:$A=A1359)*(Lotes!$C:$C=C1359),0)),"")</f>
        <v/>
      </c>
      <c r="E1359" s="14">
        <f>IF(D1359="","",D1359-TODAY())</f>
        <v/>
      </c>
      <c r="F1359">
        <f>IF(D1359="","",IF(E1359&lt;0,"VENCIDO",IF(E1359&lt;=30,"VENCE EM &lt;= 30 DIAS",IF(E1359&lt;=60,"ATENCAO (31-60 DIAS)","OK"))))</f>
        <v/>
      </c>
      <c r="G1359" s="14">
        <f>SUMIFS(Lancamentos!$G:$G,Lancamentos!$C:$C,$A1359,Lancamentos!$E:$E,$C1359,Lancamentos!$B:$B,"ENTRADA")</f>
        <v/>
      </c>
      <c r="H1359" s="14">
        <f>SUMIFS(Lancamentos!$G:$G,Lancamentos!$C:$C,$A1359,Lancamentos!$E:$E,$C1359,Lancamentos!$B:$B,"SAIDA_USO")</f>
        <v/>
      </c>
      <c r="I1359" s="14">
        <f>SUMIFS(Lancamentos!$G:$G,Lancamentos!$C:$C,$A1359,Lancamentos!$E:$E,$C1359,Lancamentos!$B:$B,"SAIDA_DESCARTE")</f>
        <v/>
      </c>
      <c r="J1359" s="14">
        <f>G1359-H1359-I1359</f>
        <v/>
      </c>
      <c r="K1359">
        <f>IF(A1359="","",IF(J1359&lt;=IFERROR(VLOOKUP(A1359,Produtos!$A:$E,5,FALSE),0),"ABAIXO DO MINIMO","OK"))</f>
        <v/>
      </c>
    </row>
    <row r="1360">
      <c r="B1360">
        <f>IFERROR(VLOOKUP(A1360,Produtos!A:B,2,FALSE),"")</f>
        <v/>
      </c>
      <c r="D1360" s="10">
        <f>IFERROR(INDEX(Lotes!$E:$E,MATCH(1,(Lotes!$A:$A=A1360)*(Lotes!$C:$C=C1360),0)),"")</f>
        <v/>
      </c>
      <c r="E1360" s="14">
        <f>IF(D1360="","",D1360-TODAY())</f>
        <v/>
      </c>
      <c r="F1360">
        <f>IF(D1360="","",IF(E1360&lt;0,"VENCIDO",IF(E1360&lt;=30,"VENCE EM &lt;= 30 DIAS",IF(E1360&lt;=60,"ATENCAO (31-60 DIAS)","OK"))))</f>
        <v/>
      </c>
      <c r="G1360" s="14">
        <f>SUMIFS(Lancamentos!$G:$G,Lancamentos!$C:$C,$A1360,Lancamentos!$E:$E,$C1360,Lancamentos!$B:$B,"ENTRADA")</f>
        <v/>
      </c>
      <c r="H1360" s="14">
        <f>SUMIFS(Lancamentos!$G:$G,Lancamentos!$C:$C,$A1360,Lancamentos!$E:$E,$C1360,Lancamentos!$B:$B,"SAIDA_USO")</f>
        <v/>
      </c>
      <c r="I1360" s="14">
        <f>SUMIFS(Lancamentos!$G:$G,Lancamentos!$C:$C,$A1360,Lancamentos!$E:$E,$C1360,Lancamentos!$B:$B,"SAIDA_DESCARTE")</f>
        <v/>
      </c>
      <c r="J1360" s="14">
        <f>G1360-H1360-I1360</f>
        <v/>
      </c>
      <c r="K1360">
        <f>IF(A1360="","",IF(J1360&lt;=IFERROR(VLOOKUP(A1360,Produtos!$A:$E,5,FALSE),0),"ABAIXO DO MINIMO","OK"))</f>
        <v/>
      </c>
    </row>
    <row r="1361">
      <c r="B1361">
        <f>IFERROR(VLOOKUP(A1361,Produtos!A:B,2,FALSE),"")</f>
        <v/>
      </c>
      <c r="D1361" s="10">
        <f>IFERROR(INDEX(Lotes!$E:$E,MATCH(1,(Lotes!$A:$A=A1361)*(Lotes!$C:$C=C1361),0)),"")</f>
        <v/>
      </c>
      <c r="E1361" s="14">
        <f>IF(D1361="","",D1361-TODAY())</f>
        <v/>
      </c>
      <c r="F1361">
        <f>IF(D1361="","",IF(E1361&lt;0,"VENCIDO",IF(E1361&lt;=30,"VENCE EM &lt;= 30 DIAS",IF(E1361&lt;=60,"ATENCAO (31-60 DIAS)","OK"))))</f>
        <v/>
      </c>
      <c r="G1361" s="14">
        <f>SUMIFS(Lancamentos!$G:$G,Lancamentos!$C:$C,$A1361,Lancamentos!$E:$E,$C1361,Lancamentos!$B:$B,"ENTRADA")</f>
        <v/>
      </c>
      <c r="H1361" s="14">
        <f>SUMIFS(Lancamentos!$G:$G,Lancamentos!$C:$C,$A1361,Lancamentos!$E:$E,$C1361,Lancamentos!$B:$B,"SAIDA_USO")</f>
        <v/>
      </c>
      <c r="I1361" s="14">
        <f>SUMIFS(Lancamentos!$G:$G,Lancamentos!$C:$C,$A1361,Lancamentos!$E:$E,$C1361,Lancamentos!$B:$B,"SAIDA_DESCARTE")</f>
        <v/>
      </c>
      <c r="J1361" s="14">
        <f>G1361-H1361-I1361</f>
        <v/>
      </c>
      <c r="K1361">
        <f>IF(A1361="","",IF(J1361&lt;=IFERROR(VLOOKUP(A1361,Produtos!$A:$E,5,FALSE),0),"ABAIXO DO MINIMO","OK"))</f>
        <v/>
      </c>
    </row>
    <row r="1362">
      <c r="B1362">
        <f>IFERROR(VLOOKUP(A1362,Produtos!A:B,2,FALSE),"")</f>
        <v/>
      </c>
      <c r="D1362" s="10">
        <f>IFERROR(INDEX(Lotes!$E:$E,MATCH(1,(Lotes!$A:$A=A1362)*(Lotes!$C:$C=C1362),0)),"")</f>
        <v/>
      </c>
      <c r="E1362" s="14">
        <f>IF(D1362="","",D1362-TODAY())</f>
        <v/>
      </c>
      <c r="F1362">
        <f>IF(D1362="","",IF(E1362&lt;0,"VENCIDO",IF(E1362&lt;=30,"VENCE EM &lt;= 30 DIAS",IF(E1362&lt;=60,"ATENCAO (31-60 DIAS)","OK"))))</f>
        <v/>
      </c>
      <c r="G1362" s="14">
        <f>SUMIFS(Lancamentos!$G:$G,Lancamentos!$C:$C,$A1362,Lancamentos!$E:$E,$C1362,Lancamentos!$B:$B,"ENTRADA")</f>
        <v/>
      </c>
      <c r="H1362" s="14">
        <f>SUMIFS(Lancamentos!$G:$G,Lancamentos!$C:$C,$A1362,Lancamentos!$E:$E,$C1362,Lancamentos!$B:$B,"SAIDA_USO")</f>
        <v/>
      </c>
      <c r="I1362" s="14">
        <f>SUMIFS(Lancamentos!$G:$G,Lancamentos!$C:$C,$A1362,Lancamentos!$E:$E,$C1362,Lancamentos!$B:$B,"SAIDA_DESCARTE")</f>
        <v/>
      </c>
      <c r="J1362" s="14">
        <f>G1362-H1362-I1362</f>
        <v/>
      </c>
      <c r="K1362">
        <f>IF(A1362="","",IF(J1362&lt;=IFERROR(VLOOKUP(A1362,Produtos!$A:$E,5,FALSE),0),"ABAIXO DO MINIMO","OK"))</f>
        <v/>
      </c>
    </row>
    <row r="1363">
      <c r="B1363">
        <f>IFERROR(VLOOKUP(A1363,Produtos!A:B,2,FALSE),"")</f>
        <v/>
      </c>
      <c r="D1363" s="10">
        <f>IFERROR(INDEX(Lotes!$E:$E,MATCH(1,(Lotes!$A:$A=A1363)*(Lotes!$C:$C=C1363),0)),"")</f>
        <v/>
      </c>
      <c r="E1363" s="14">
        <f>IF(D1363="","",D1363-TODAY())</f>
        <v/>
      </c>
      <c r="F1363">
        <f>IF(D1363="","",IF(E1363&lt;0,"VENCIDO",IF(E1363&lt;=30,"VENCE EM &lt;= 30 DIAS",IF(E1363&lt;=60,"ATENCAO (31-60 DIAS)","OK"))))</f>
        <v/>
      </c>
      <c r="G1363" s="14">
        <f>SUMIFS(Lancamentos!$G:$G,Lancamentos!$C:$C,$A1363,Lancamentos!$E:$E,$C1363,Lancamentos!$B:$B,"ENTRADA")</f>
        <v/>
      </c>
      <c r="H1363" s="14">
        <f>SUMIFS(Lancamentos!$G:$G,Lancamentos!$C:$C,$A1363,Lancamentos!$E:$E,$C1363,Lancamentos!$B:$B,"SAIDA_USO")</f>
        <v/>
      </c>
      <c r="I1363" s="14">
        <f>SUMIFS(Lancamentos!$G:$G,Lancamentos!$C:$C,$A1363,Lancamentos!$E:$E,$C1363,Lancamentos!$B:$B,"SAIDA_DESCARTE")</f>
        <v/>
      </c>
      <c r="J1363" s="14">
        <f>G1363-H1363-I1363</f>
        <v/>
      </c>
      <c r="K1363">
        <f>IF(A1363="","",IF(J1363&lt;=IFERROR(VLOOKUP(A1363,Produtos!$A:$E,5,FALSE),0),"ABAIXO DO MINIMO","OK"))</f>
        <v/>
      </c>
    </row>
    <row r="1364">
      <c r="B1364">
        <f>IFERROR(VLOOKUP(A1364,Produtos!A:B,2,FALSE),"")</f>
        <v/>
      </c>
      <c r="D1364" s="10">
        <f>IFERROR(INDEX(Lotes!$E:$E,MATCH(1,(Lotes!$A:$A=A1364)*(Lotes!$C:$C=C1364),0)),"")</f>
        <v/>
      </c>
      <c r="E1364" s="14">
        <f>IF(D1364="","",D1364-TODAY())</f>
        <v/>
      </c>
      <c r="F1364">
        <f>IF(D1364="","",IF(E1364&lt;0,"VENCIDO",IF(E1364&lt;=30,"VENCE EM &lt;= 30 DIAS",IF(E1364&lt;=60,"ATENCAO (31-60 DIAS)","OK"))))</f>
        <v/>
      </c>
      <c r="G1364" s="14">
        <f>SUMIFS(Lancamentos!$G:$G,Lancamentos!$C:$C,$A1364,Lancamentos!$E:$E,$C1364,Lancamentos!$B:$B,"ENTRADA")</f>
        <v/>
      </c>
      <c r="H1364" s="14">
        <f>SUMIFS(Lancamentos!$G:$G,Lancamentos!$C:$C,$A1364,Lancamentos!$E:$E,$C1364,Lancamentos!$B:$B,"SAIDA_USO")</f>
        <v/>
      </c>
      <c r="I1364" s="14">
        <f>SUMIFS(Lancamentos!$G:$G,Lancamentos!$C:$C,$A1364,Lancamentos!$E:$E,$C1364,Lancamentos!$B:$B,"SAIDA_DESCARTE")</f>
        <v/>
      </c>
      <c r="J1364" s="14">
        <f>G1364-H1364-I1364</f>
        <v/>
      </c>
      <c r="K1364">
        <f>IF(A1364="","",IF(J1364&lt;=IFERROR(VLOOKUP(A1364,Produtos!$A:$E,5,FALSE),0),"ABAIXO DO MINIMO","OK"))</f>
        <v/>
      </c>
    </row>
    <row r="1365">
      <c r="B1365">
        <f>IFERROR(VLOOKUP(A1365,Produtos!A:B,2,FALSE),"")</f>
        <v/>
      </c>
      <c r="D1365" s="10">
        <f>IFERROR(INDEX(Lotes!$E:$E,MATCH(1,(Lotes!$A:$A=A1365)*(Lotes!$C:$C=C1365),0)),"")</f>
        <v/>
      </c>
      <c r="E1365" s="14">
        <f>IF(D1365="","",D1365-TODAY())</f>
        <v/>
      </c>
      <c r="F1365">
        <f>IF(D1365="","",IF(E1365&lt;0,"VENCIDO",IF(E1365&lt;=30,"VENCE EM &lt;= 30 DIAS",IF(E1365&lt;=60,"ATENCAO (31-60 DIAS)","OK"))))</f>
        <v/>
      </c>
      <c r="G1365" s="14">
        <f>SUMIFS(Lancamentos!$G:$G,Lancamentos!$C:$C,$A1365,Lancamentos!$E:$E,$C1365,Lancamentos!$B:$B,"ENTRADA")</f>
        <v/>
      </c>
      <c r="H1365" s="14">
        <f>SUMIFS(Lancamentos!$G:$G,Lancamentos!$C:$C,$A1365,Lancamentos!$E:$E,$C1365,Lancamentos!$B:$B,"SAIDA_USO")</f>
        <v/>
      </c>
      <c r="I1365" s="14">
        <f>SUMIFS(Lancamentos!$G:$G,Lancamentos!$C:$C,$A1365,Lancamentos!$E:$E,$C1365,Lancamentos!$B:$B,"SAIDA_DESCARTE")</f>
        <v/>
      </c>
      <c r="J1365" s="14">
        <f>G1365-H1365-I1365</f>
        <v/>
      </c>
      <c r="K1365">
        <f>IF(A1365="","",IF(J1365&lt;=IFERROR(VLOOKUP(A1365,Produtos!$A:$E,5,FALSE),0),"ABAIXO DO MINIMO","OK"))</f>
        <v/>
      </c>
    </row>
    <row r="1366">
      <c r="B1366">
        <f>IFERROR(VLOOKUP(A1366,Produtos!A:B,2,FALSE),"")</f>
        <v/>
      </c>
      <c r="D1366" s="10">
        <f>IFERROR(INDEX(Lotes!$E:$E,MATCH(1,(Lotes!$A:$A=A1366)*(Lotes!$C:$C=C1366),0)),"")</f>
        <v/>
      </c>
      <c r="E1366" s="14">
        <f>IF(D1366="","",D1366-TODAY())</f>
        <v/>
      </c>
      <c r="F1366">
        <f>IF(D1366="","",IF(E1366&lt;0,"VENCIDO",IF(E1366&lt;=30,"VENCE EM &lt;= 30 DIAS",IF(E1366&lt;=60,"ATENCAO (31-60 DIAS)","OK"))))</f>
        <v/>
      </c>
      <c r="G1366" s="14">
        <f>SUMIFS(Lancamentos!$G:$G,Lancamentos!$C:$C,$A1366,Lancamentos!$E:$E,$C1366,Lancamentos!$B:$B,"ENTRADA")</f>
        <v/>
      </c>
      <c r="H1366" s="14">
        <f>SUMIFS(Lancamentos!$G:$G,Lancamentos!$C:$C,$A1366,Lancamentos!$E:$E,$C1366,Lancamentos!$B:$B,"SAIDA_USO")</f>
        <v/>
      </c>
      <c r="I1366" s="14">
        <f>SUMIFS(Lancamentos!$G:$G,Lancamentos!$C:$C,$A1366,Lancamentos!$E:$E,$C1366,Lancamentos!$B:$B,"SAIDA_DESCARTE")</f>
        <v/>
      </c>
      <c r="J1366" s="14">
        <f>G1366-H1366-I1366</f>
        <v/>
      </c>
      <c r="K1366">
        <f>IF(A1366="","",IF(J1366&lt;=IFERROR(VLOOKUP(A1366,Produtos!$A:$E,5,FALSE),0),"ABAIXO DO MINIMO","OK"))</f>
        <v/>
      </c>
    </row>
    <row r="1367">
      <c r="B1367">
        <f>IFERROR(VLOOKUP(A1367,Produtos!A:B,2,FALSE),"")</f>
        <v/>
      </c>
      <c r="D1367" s="10">
        <f>IFERROR(INDEX(Lotes!$E:$E,MATCH(1,(Lotes!$A:$A=A1367)*(Lotes!$C:$C=C1367),0)),"")</f>
        <v/>
      </c>
      <c r="E1367" s="14">
        <f>IF(D1367="","",D1367-TODAY())</f>
        <v/>
      </c>
      <c r="F1367">
        <f>IF(D1367="","",IF(E1367&lt;0,"VENCIDO",IF(E1367&lt;=30,"VENCE EM &lt;= 30 DIAS",IF(E1367&lt;=60,"ATENCAO (31-60 DIAS)","OK"))))</f>
        <v/>
      </c>
      <c r="G1367" s="14">
        <f>SUMIFS(Lancamentos!$G:$G,Lancamentos!$C:$C,$A1367,Lancamentos!$E:$E,$C1367,Lancamentos!$B:$B,"ENTRADA")</f>
        <v/>
      </c>
      <c r="H1367" s="14">
        <f>SUMIFS(Lancamentos!$G:$G,Lancamentos!$C:$C,$A1367,Lancamentos!$E:$E,$C1367,Lancamentos!$B:$B,"SAIDA_USO")</f>
        <v/>
      </c>
      <c r="I1367" s="14">
        <f>SUMIFS(Lancamentos!$G:$G,Lancamentos!$C:$C,$A1367,Lancamentos!$E:$E,$C1367,Lancamentos!$B:$B,"SAIDA_DESCARTE")</f>
        <v/>
      </c>
      <c r="J1367" s="14">
        <f>G1367-H1367-I1367</f>
        <v/>
      </c>
      <c r="K1367">
        <f>IF(A1367="","",IF(J1367&lt;=IFERROR(VLOOKUP(A1367,Produtos!$A:$E,5,FALSE),0),"ABAIXO DO MINIMO","OK"))</f>
        <v/>
      </c>
    </row>
    <row r="1368">
      <c r="B1368">
        <f>IFERROR(VLOOKUP(A1368,Produtos!A:B,2,FALSE),"")</f>
        <v/>
      </c>
      <c r="D1368" s="10">
        <f>IFERROR(INDEX(Lotes!$E:$E,MATCH(1,(Lotes!$A:$A=A1368)*(Lotes!$C:$C=C1368),0)),"")</f>
        <v/>
      </c>
      <c r="E1368" s="14">
        <f>IF(D1368="","",D1368-TODAY())</f>
        <v/>
      </c>
      <c r="F1368">
        <f>IF(D1368="","",IF(E1368&lt;0,"VENCIDO",IF(E1368&lt;=30,"VENCE EM &lt;= 30 DIAS",IF(E1368&lt;=60,"ATENCAO (31-60 DIAS)","OK"))))</f>
        <v/>
      </c>
      <c r="G1368" s="14">
        <f>SUMIFS(Lancamentos!$G:$G,Lancamentos!$C:$C,$A1368,Lancamentos!$E:$E,$C1368,Lancamentos!$B:$B,"ENTRADA")</f>
        <v/>
      </c>
      <c r="H1368" s="14">
        <f>SUMIFS(Lancamentos!$G:$G,Lancamentos!$C:$C,$A1368,Lancamentos!$E:$E,$C1368,Lancamentos!$B:$B,"SAIDA_USO")</f>
        <v/>
      </c>
      <c r="I1368" s="14">
        <f>SUMIFS(Lancamentos!$G:$G,Lancamentos!$C:$C,$A1368,Lancamentos!$E:$E,$C1368,Lancamentos!$B:$B,"SAIDA_DESCARTE")</f>
        <v/>
      </c>
      <c r="J1368" s="14">
        <f>G1368-H1368-I1368</f>
        <v/>
      </c>
      <c r="K1368">
        <f>IF(A1368="","",IF(J1368&lt;=IFERROR(VLOOKUP(A1368,Produtos!$A:$E,5,FALSE),0),"ABAIXO DO MINIMO","OK"))</f>
        <v/>
      </c>
    </row>
    <row r="1369">
      <c r="B1369">
        <f>IFERROR(VLOOKUP(A1369,Produtos!A:B,2,FALSE),"")</f>
        <v/>
      </c>
      <c r="D1369" s="10">
        <f>IFERROR(INDEX(Lotes!$E:$E,MATCH(1,(Lotes!$A:$A=A1369)*(Lotes!$C:$C=C1369),0)),"")</f>
        <v/>
      </c>
      <c r="E1369" s="14">
        <f>IF(D1369="","",D1369-TODAY())</f>
        <v/>
      </c>
      <c r="F1369">
        <f>IF(D1369="","",IF(E1369&lt;0,"VENCIDO",IF(E1369&lt;=30,"VENCE EM &lt;= 30 DIAS",IF(E1369&lt;=60,"ATENCAO (31-60 DIAS)","OK"))))</f>
        <v/>
      </c>
      <c r="G1369" s="14">
        <f>SUMIFS(Lancamentos!$G:$G,Lancamentos!$C:$C,$A1369,Lancamentos!$E:$E,$C1369,Lancamentos!$B:$B,"ENTRADA")</f>
        <v/>
      </c>
      <c r="H1369" s="14">
        <f>SUMIFS(Lancamentos!$G:$G,Lancamentos!$C:$C,$A1369,Lancamentos!$E:$E,$C1369,Lancamentos!$B:$B,"SAIDA_USO")</f>
        <v/>
      </c>
      <c r="I1369" s="14">
        <f>SUMIFS(Lancamentos!$G:$G,Lancamentos!$C:$C,$A1369,Lancamentos!$E:$E,$C1369,Lancamentos!$B:$B,"SAIDA_DESCARTE")</f>
        <v/>
      </c>
      <c r="J1369" s="14">
        <f>G1369-H1369-I1369</f>
        <v/>
      </c>
      <c r="K1369">
        <f>IF(A1369="","",IF(J1369&lt;=IFERROR(VLOOKUP(A1369,Produtos!$A:$E,5,FALSE),0),"ABAIXO DO MINIMO","OK"))</f>
        <v/>
      </c>
    </row>
    <row r="1370">
      <c r="B1370">
        <f>IFERROR(VLOOKUP(A1370,Produtos!A:B,2,FALSE),"")</f>
        <v/>
      </c>
      <c r="D1370" s="10">
        <f>IFERROR(INDEX(Lotes!$E:$E,MATCH(1,(Lotes!$A:$A=A1370)*(Lotes!$C:$C=C1370),0)),"")</f>
        <v/>
      </c>
      <c r="E1370" s="14">
        <f>IF(D1370="","",D1370-TODAY())</f>
        <v/>
      </c>
      <c r="F1370">
        <f>IF(D1370="","",IF(E1370&lt;0,"VENCIDO",IF(E1370&lt;=30,"VENCE EM &lt;= 30 DIAS",IF(E1370&lt;=60,"ATENCAO (31-60 DIAS)","OK"))))</f>
        <v/>
      </c>
      <c r="G1370" s="14">
        <f>SUMIFS(Lancamentos!$G:$G,Lancamentos!$C:$C,$A1370,Lancamentos!$E:$E,$C1370,Lancamentos!$B:$B,"ENTRADA")</f>
        <v/>
      </c>
      <c r="H1370" s="14">
        <f>SUMIFS(Lancamentos!$G:$G,Lancamentos!$C:$C,$A1370,Lancamentos!$E:$E,$C1370,Lancamentos!$B:$B,"SAIDA_USO")</f>
        <v/>
      </c>
      <c r="I1370" s="14">
        <f>SUMIFS(Lancamentos!$G:$G,Lancamentos!$C:$C,$A1370,Lancamentos!$E:$E,$C1370,Lancamentos!$B:$B,"SAIDA_DESCARTE")</f>
        <v/>
      </c>
      <c r="J1370" s="14">
        <f>G1370-H1370-I1370</f>
        <v/>
      </c>
      <c r="K1370">
        <f>IF(A1370="","",IF(J1370&lt;=IFERROR(VLOOKUP(A1370,Produtos!$A:$E,5,FALSE),0),"ABAIXO DO MINIMO","OK"))</f>
        <v/>
      </c>
    </row>
    <row r="1371">
      <c r="B1371">
        <f>IFERROR(VLOOKUP(A1371,Produtos!A:B,2,FALSE),"")</f>
        <v/>
      </c>
      <c r="D1371" s="10">
        <f>IFERROR(INDEX(Lotes!$E:$E,MATCH(1,(Lotes!$A:$A=A1371)*(Lotes!$C:$C=C1371),0)),"")</f>
        <v/>
      </c>
      <c r="E1371" s="14">
        <f>IF(D1371="","",D1371-TODAY())</f>
        <v/>
      </c>
      <c r="F1371">
        <f>IF(D1371="","",IF(E1371&lt;0,"VENCIDO",IF(E1371&lt;=30,"VENCE EM &lt;= 30 DIAS",IF(E1371&lt;=60,"ATENCAO (31-60 DIAS)","OK"))))</f>
        <v/>
      </c>
      <c r="G1371" s="14">
        <f>SUMIFS(Lancamentos!$G:$G,Lancamentos!$C:$C,$A1371,Lancamentos!$E:$E,$C1371,Lancamentos!$B:$B,"ENTRADA")</f>
        <v/>
      </c>
      <c r="H1371" s="14">
        <f>SUMIFS(Lancamentos!$G:$G,Lancamentos!$C:$C,$A1371,Lancamentos!$E:$E,$C1371,Lancamentos!$B:$B,"SAIDA_USO")</f>
        <v/>
      </c>
      <c r="I1371" s="14">
        <f>SUMIFS(Lancamentos!$G:$G,Lancamentos!$C:$C,$A1371,Lancamentos!$E:$E,$C1371,Lancamentos!$B:$B,"SAIDA_DESCARTE")</f>
        <v/>
      </c>
      <c r="J1371" s="14">
        <f>G1371-H1371-I1371</f>
        <v/>
      </c>
      <c r="K1371">
        <f>IF(A1371="","",IF(J1371&lt;=IFERROR(VLOOKUP(A1371,Produtos!$A:$E,5,FALSE),0),"ABAIXO DO MINIMO","OK"))</f>
        <v/>
      </c>
    </row>
    <row r="1372">
      <c r="B1372">
        <f>IFERROR(VLOOKUP(A1372,Produtos!A:B,2,FALSE),"")</f>
        <v/>
      </c>
      <c r="D1372" s="10">
        <f>IFERROR(INDEX(Lotes!$E:$E,MATCH(1,(Lotes!$A:$A=A1372)*(Lotes!$C:$C=C1372),0)),"")</f>
        <v/>
      </c>
      <c r="E1372" s="14">
        <f>IF(D1372="","",D1372-TODAY())</f>
        <v/>
      </c>
      <c r="F1372">
        <f>IF(D1372="","",IF(E1372&lt;0,"VENCIDO",IF(E1372&lt;=30,"VENCE EM &lt;= 30 DIAS",IF(E1372&lt;=60,"ATENCAO (31-60 DIAS)","OK"))))</f>
        <v/>
      </c>
      <c r="G1372" s="14">
        <f>SUMIFS(Lancamentos!$G:$G,Lancamentos!$C:$C,$A1372,Lancamentos!$E:$E,$C1372,Lancamentos!$B:$B,"ENTRADA")</f>
        <v/>
      </c>
      <c r="H1372" s="14">
        <f>SUMIFS(Lancamentos!$G:$G,Lancamentos!$C:$C,$A1372,Lancamentos!$E:$E,$C1372,Lancamentos!$B:$B,"SAIDA_USO")</f>
        <v/>
      </c>
      <c r="I1372" s="14">
        <f>SUMIFS(Lancamentos!$G:$G,Lancamentos!$C:$C,$A1372,Lancamentos!$E:$E,$C1372,Lancamentos!$B:$B,"SAIDA_DESCARTE")</f>
        <v/>
      </c>
      <c r="J1372" s="14">
        <f>G1372-H1372-I1372</f>
        <v/>
      </c>
      <c r="K1372">
        <f>IF(A1372="","",IF(J1372&lt;=IFERROR(VLOOKUP(A1372,Produtos!$A:$E,5,FALSE),0),"ABAIXO DO MINIMO","OK"))</f>
        <v/>
      </c>
    </row>
    <row r="1373">
      <c r="B1373">
        <f>IFERROR(VLOOKUP(A1373,Produtos!A:B,2,FALSE),"")</f>
        <v/>
      </c>
      <c r="D1373" s="10">
        <f>IFERROR(INDEX(Lotes!$E:$E,MATCH(1,(Lotes!$A:$A=A1373)*(Lotes!$C:$C=C1373),0)),"")</f>
        <v/>
      </c>
      <c r="E1373" s="14">
        <f>IF(D1373="","",D1373-TODAY())</f>
        <v/>
      </c>
      <c r="F1373">
        <f>IF(D1373="","",IF(E1373&lt;0,"VENCIDO",IF(E1373&lt;=30,"VENCE EM &lt;= 30 DIAS",IF(E1373&lt;=60,"ATENCAO (31-60 DIAS)","OK"))))</f>
        <v/>
      </c>
      <c r="G1373" s="14">
        <f>SUMIFS(Lancamentos!$G:$G,Lancamentos!$C:$C,$A1373,Lancamentos!$E:$E,$C1373,Lancamentos!$B:$B,"ENTRADA")</f>
        <v/>
      </c>
      <c r="H1373" s="14">
        <f>SUMIFS(Lancamentos!$G:$G,Lancamentos!$C:$C,$A1373,Lancamentos!$E:$E,$C1373,Lancamentos!$B:$B,"SAIDA_USO")</f>
        <v/>
      </c>
      <c r="I1373" s="14">
        <f>SUMIFS(Lancamentos!$G:$G,Lancamentos!$C:$C,$A1373,Lancamentos!$E:$E,$C1373,Lancamentos!$B:$B,"SAIDA_DESCARTE")</f>
        <v/>
      </c>
      <c r="J1373" s="14">
        <f>G1373-H1373-I1373</f>
        <v/>
      </c>
      <c r="K1373">
        <f>IF(A1373="","",IF(J1373&lt;=IFERROR(VLOOKUP(A1373,Produtos!$A:$E,5,FALSE),0),"ABAIXO DO MINIMO","OK"))</f>
        <v/>
      </c>
    </row>
    <row r="1374">
      <c r="B1374">
        <f>IFERROR(VLOOKUP(A1374,Produtos!A:B,2,FALSE),"")</f>
        <v/>
      </c>
      <c r="D1374" s="10">
        <f>IFERROR(INDEX(Lotes!$E:$E,MATCH(1,(Lotes!$A:$A=A1374)*(Lotes!$C:$C=C1374),0)),"")</f>
        <v/>
      </c>
      <c r="E1374" s="14">
        <f>IF(D1374="","",D1374-TODAY())</f>
        <v/>
      </c>
      <c r="F1374">
        <f>IF(D1374="","",IF(E1374&lt;0,"VENCIDO",IF(E1374&lt;=30,"VENCE EM &lt;= 30 DIAS",IF(E1374&lt;=60,"ATENCAO (31-60 DIAS)","OK"))))</f>
        <v/>
      </c>
      <c r="G1374" s="14">
        <f>SUMIFS(Lancamentos!$G:$G,Lancamentos!$C:$C,$A1374,Lancamentos!$E:$E,$C1374,Lancamentos!$B:$B,"ENTRADA")</f>
        <v/>
      </c>
      <c r="H1374" s="14">
        <f>SUMIFS(Lancamentos!$G:$G,Lancamentos!$C:$C,$A1374,Lancamentos!$E:$E,$C1374,Lancamentos!$B:$B,"SAIDA_USO")</f>
        <v/>
      </c>
      <c r="I1374" s="14">
        <f>SUMIFS(Lancamentos!$G:$G,Lancamentos!$C:$C,$A1374,Lancamentos!$E:$E,$C1374,Lancamentos!$B:$B,"SAIDA_DESCARTE")</f>
        <v/>
      </c>
      <c r="J1374" s="14">
        <f>G1374-H1374-I1374</f>
        <v/>
      </c>
      <c r="K1374">
        <f>IF(A1374="","",IF(J1374&lt;=IFERROR(VLOOKUP(A1374,Produtos!$A:$E,5,FALSE),0),"ABAIXO DO MINIMO","OK"))</f>
        <v/>
      </c>
    </row>
    <row r="1375">
      <c r="B1375">
        <f>IFERROR(VLOOKUP(A1375,Produtos!A:B,2,FALSE),"")</f>
        <v/>
      </c>
      <c r="D1375" s="10">
        <f>IFERROR(INDEX(Lotes!$E:$E,MATCH(1,(Lotes!$A:$A=A1375)*(Lotes!$C:$C=C1375),0)),"")</f>
        <v/>
      </c>
      <c r="E1375" s="14">
        <f>IF(D1375="","",D1375-TODAY())</f>
        <v/>
      </c>
      <c r="F1375">
        <f>IF(D1375="","",IF(E1375&lt;0,"VENCIDO",IF(E1375&lt;=30,"VENCE EM &lt;= 30 DIAS",IF(E1375&lt;=60,"ATENCAO (31-60 DIAS)","OK"))))</f>
        <v/>
      </c>
      <c r="G1375" s="14">
        <f>SUMIFS(Lancamentos!$G:$G,Lancamentos!$C:$C,$A1375,Lancamentos!$E:$E,$C1375,Lancamentos!$B:$B,"ENTRADA")</f>
        <v/>
      </c>
      <c r="H1375" s="14">
        <f>SUMIFS(Lancamentos!$G:$G,Lancamentos!$C:$C,$A1375,Lancamentos!$E:$E,$C1375,Lancamentos!$B:$B,"SAIDA_USO")</f>
        <v/>
      </c>
      <c r="I1375" s="14">
        <f>SUMIFS(Lancamentos!$G:$G,Lancamentos!$C:$C,$A1375,Lancamentos!$E:$E,$C1375,Lancamentos!$B:$B,"SAIDA_DESCARTE")</f>
        <v/>
      </c>
      <c r="J1375" s="14">
        <f>G1375-H1375-I1375</f>
        <v/>
      </c>
      <c r="K1375">
        <f>IF(A1375="","",IF(J1375&lt;=IFERROR(VLOOKUP(A1375,Produtos!$A:$E,5,FALSE),0),"ABAIXO DO MINIMO","OK"))</f>
        <v/>
      </c>
    </row>
    <row r="1376">
      <c r="B1376">
        <f>IFERROR(VLOOKUP(A1376,Produtos!A:B,2,FALSE),"")</f>
        <v/>
      </c>
      <c r="D1376" s="10">
        <f>IFERROR(INDEX(Lotes!$E:$E,MATCH(1,(Lotes!$A:$A=A1376)*(Lotes!$C:$C=C1376),0)),"")</f>
        <v/>
      </c>
      <c r="E1376" s="14">
        <f>IF(D1376="","",D1376-TODAY())</f>
        <v/>
      </c>
      <c r="F1376">
        <f>IF(D1376="","",IF(E1376&lt;0,"VENCIDO",IF(E1376&lt;=30,"VENCE EM &lt;= 30 DIAS",IF(E1376&lt;=60,"ATENCAO (31-60 DIAS)","OK"))))</f>
        <v/>
      </c>
      <c r="G1376" s="14">
        <f>SUMIFS(Lancamentos!$G:$G,Lancamentos!$C:$C,$A1376,Lancamentos!$E:$E,$C1376,Lancamentos!$B:$B,"ENTRADA")</f>
        <v/>
      </c>
      <c r="H1376" s="14">
        <f>SUMIFS(Lancamentos!$G:$G,Lancamentos!$C:$C,$A1376,Lancamentos!$E:$E,$C1376,Lancamentos!$B:$B,"SAIDA_USO")</f>
        <v/>
      </c>
      <c r="I1376" s="14">
        <f>SUMIFS(Lancamentos!$G:$G,Lancamentos!$C:$C,$A1376,Lancamentos!$E:$E,$C1376,Lancamentos!$B:$B,"SAIDA_DESCARTE")</f>
        <v/>
      </c>
      <c r="J1376" s="14">
        <f>G1376-H1376-I1376</f>
        <v/>
      </c>
      <c r="K1376">
        <f>IF(A1376="","",IF(J1376&lt;=IFERROR(VLOOKUP(A1376,Produtos!$A:$E,5,FALSE),0),"ABAIXO DO MINIMO","OK"))</f>
        <v/>
      </c>
    </row>
    <row r="1377">
      <c r="B1377">
        <f>IFERROR(VLOOKUP(A1377,Produtos!A:B,2,FALSE),"")</f>
        <v/>
      </c>
      <c r="D1377" s="10">
        <f>IFERROR(INDEX(Lotes!$E:$E,MATCH(1,(Lotes!$A:$A=A1377)*(Lotes!$C:$C=C1377),0)),"")</f>
        <v/>
      </c>
      <c r="E1377" s="14">
        <f>IF(D1377="","",D1377-TODAY())</f>
        <v/>
      </c>
      <c r="F1377">
        <f>IF(D1377="","",IF(E1377&lt;0,"VENCIDO",IF(E1377&lt;=30,"VENCE EM &lt;= 30 DIAS",IF(E1377&lt;=60,"ATENCAO (31-60 DIAS)","OK"))))</f>
        <v/>
      </c>
      <c r="G1377" s="14">
        <f>SUMIFS(Lancamentos!$G:$G,Lancamentos!$C:$C,$A1377,Lancamentos!$E:$E,$C1377,Lancamentos!$B:$B,"ENTRADA")</f>
        <v/>
      </c>
      <c r="H1377" s="14">
        <f>SUMIFS(Lancamentos!$G:$G,Lancamentos!$C:$C,$A1377,Lancamentos!$E:$E,$C1377,Lancamentos!$B:$B,"SAIDA_USO")</f>
        <v/>
      </c>
      <c r="I1377" s="14">
        <f>SUMIFS(Lancamentos!$G:$G,Lancamentos!$C:$C,$A1377,Lancamentos!$E:$E,$C1377,Lancamentos!$B:$B,"SAIDA_DESCARTE")</f>
        <v/>
      </c>
      <c r="J1377" s="14">
        <f>G1377-H1377-I1377</f>
        <v/>
      </c>
      <c r="K1377">
        <f>IF(A1377="","",IF(J1377&lt;=IFERROR(VLOOKUP(A1377,Produtos!$A:$E,5,FALSE),0),"ABAIXO DO MINIMO","OK"))</f>
        <v/>
      </c>
    </row>
    <row r="1378">
      <c r="B1378">
        <f>IFERROR(VLOOKUP(A1378,Produtos!A:B,2,FALSE),"")</f>
        <v/>
      </c>
      <c r="D1378" s="10">
        <f>IFERROR(INDEX(Lotes!$E:$E,MATCH(1,(Lotes!$A:$A=A1378)*(Lotes!$C:$C=C1378),0)),"")</f>
        <v/>
      </c>
      <c r="E1378" s="14">
        <f>IF(D1378="","",D1378-TODAY())</f>
        <v/>
      </c>
      <c r="F1378">
        <f>IF(D1378="","",IF(E1378&lt;0,"VENCIDO",IF(E1378&lt;=30,"VENCE EM &lt;= 30 DIAS",IF(E1378&lt;=60,"ATENCAO (31-60 DIAS)","OK"))))</f>
        <v/>
      </c>
      <c r="G1378" s="14">
        <f>SUMIFS(Lancamentos!$G:$G,Lancamentos!$C:$C,$A1378,Lancamentos!$E:$E,$C1378,Lancamentos!$B:$B,"ENTRADA")</f>
        <v/>
      </c>
      <c r="H1378" s="14">
        <f>SUMIFS(Lancamentos!$G:$G,Lancamentos!$C:$C,$A1378,Lancamentos!$E:$E,$C1378,Lancamentos!$B:$B,"SAIDA_USO")</f>
        <v/>
      </c>
      <c r="I1378" s="14">
        <f>SUMIFS(Lancamentos!$G:$G,Lancamentos!$C:$C,$A1378,Lancamentos!$E:$E,$C1378,Lancamentos!$B:$B,"SAIDA_DESCARTE")</f>
        <v/>
      </c>
      <c r="J1378" s="14">
        <f>G1378-H1378-I1378</f>
        <v/>
      </c>
      <c r="K1378">
        <f>IF(A1378="","",IF(J1378&lt;=IFERROR(VLOOKUP(A1378,Produtos!$A:$E,5,FALSE),0),"ABAIXO DO MINIMO","OK"))</f>
        <v/>
      </c>
    </row>
    <row r="1379">
      <c r="B1379">
        <f>IFERROR(VLOOKUP(A1379,Produtos!A:B,2,FALSE),"")</f>
        <v/>
      </c>
      <c r="D1379" s="10">
        <f>IFERROR(INDEX(Lotes!$E:$E,MATCH(1,(Lotes!$A:$A=A1379)*(Lotes!$C:$C=C1379),0)),"")</f>
        <v/>
      </c>
      <c r="E1379" s="14">
        <f>IF(D1379="","",D1379-TODAY())</f>
        <v/>
      </c>
      <c r="F1379">
        <f>IF(D1379="","",IF(E1379&lt;0,"VENCIDO",IF(E1379&lt;=30,"VENCE EM &lt;= 30 DIAS",IF(E1379&lt;=60,"ATENCAO (31-60 DIAS)","OK"))))</f>
        <v/>
      </c>
      <c r="G1379" s="14">
        <f>SUMIFS(Lancamentos!$G:$G,Lancamentos!$C:$C,$A1379,Lancamentos!$E:$E,$C1379,Lancamentos!$B:$B,"ENTRADA")</f>
        <v/>
      </c>
      <c r="H1379" s="14">
        <f>SUMIFS(Lancamentos!$G:$G,Lancamentos!$C:$C,$A1379,Lancamentos!$E:$E,$C1379,Lancamentos!$B:$B,"SAIDA_USO")</f>
        <v/>
      </c>
      <c r="I1379" s="14">
        <f>SUMIFS(Lancamentos!$G:$G,Lancamentos!$C:$C,$A1379,Lancamentos!$E:$E,$C1379,Lancamentos!$B:$B,"SAIDA_DESCARTE")</f>
        <v/>
      </c>
      <c r="J1379" s="14">
        <f>G1379-H1379-I1379</f>
        <v/>
      </c>
      <c r="K1379">
        <f>IF(A1379="","",IF(J1379&lt;=IFERROR(VLOOKUP(A1379,Produtos!$A:$E,5,FALSE),0),"ABAIXO DO MINIMO","OK"))</f>
        <v/>
      </c>
    </row>
    <row r="1380">
      <c r="B1380">
        <f>IFERROR(VLOOKUP(A1380,Produtos!A:B,2,FALSE),"")</f>
        <v/>
      </c>
      <c r="D1380" s="10">
        <f>IFERROR(INDEX(Lotes!$E:$E,MATCH(1,(Lotes!$A:$A=A1380)*(Lotes!$C:$C=C1380),0)),"")</f>
        <v/>
      </c>
      <c r="E1380" s="14">
        <f>IF(D1380="","",D1380-TODAY())</f>
        <v/>
      </c>
      <c r="F1380">
        <f>IF(D1380="","",IF(E1380&lt;0,"VENCIDO",IF(E1380&lt;=30,"VENCE EM &lt;= 30 DIAS",IF(E1380&lt;=60,"ATENCAO (31-60 DIAS)","OK"))))</f>
        <v/>
      </c>
      <c r="G1380" s="14">
        <f>SUMIFS(Lancamentos!$G:$G,Lancamentos!$C:$C,$A1380,Lancamentos!$E:$E,$C1380,Lancamentos!$B:$B,"ENTRADA")</f>
        <v/>
      </c>
      <c r="H1380" s="14">
        <f>SUMIFS(Lancamentos!$G:$G,Lancamentos!$C:$C,$A1380,Lancamentos!$E:$E,$C1380,Lancamentos!$B:$B,"SAIDA_USO")</f>
        <v/>
      </c>
      <c r="I1380" s="14">
        <f>SUMIFS(Lancamentos!$G:$G,Lancamentos!$C:$C,$A1380,Lancamentos!$E:$E,$C1380,Lancamentos!$B:$B,"SAIDA_DESCARTE")</f>
        <v/>
      </c>
      <c r="J1380" s="14">
        <f>G1380-H1380-I1380</f>
        <v/>
      </c>
      <c r="K1380">
        <f>IF(A1380="","",IF(J1380&lt;=IFERROR(VLOOKUP(A1380,Produtos!$A:$E,5,FALSE),0),"ABAIXO DO MINIMO","OK"))</f>
        <v/>
      </c>
    </row>
    <row r="1381">
      <c r="B1381">
        <f>IFERROR(VLOOKUP(A1381,Produtos!A:B,2,FALSE),"")</f>
        <v/>
      </c>
      <c r="D1381" s="10">
        <f>IFERROR(INDEX(Lotes!$E:$E,MATCH(1,(Lotes!$A:$A=A1381)*(Lotes!$C:$C=C1381),0)),"")</f>
        <v/>
      </c>
      <c r="E1381" s="14">
        <f>IF(D1381="","",D1381-TODAY())</f>
        <v/>
      </c>
      <c r="F1381">
        <f>IF(D1381="","",IF(E1381&lt;0,"VENCIDO",IF(E1381&lt;=30,"VENCE EM &lt;= 30 DIAS",IF(E1381&lt;=60,"ATENCAO (31-60 DIAS)","OK"))))</f>
        <v/>
      </c>
      <c r="G1381" s="14">
        <f>SUMIFS(Lancamentos!$G:$G,Lancamentos!$C:$C,$A1381,Lancamentos!$E:$E,$C1381,Lancamentos!$B:$B,"ENTRADA")</f>
        <v/>
      </c>
      <c r="H1381" s="14">
        <f>SUMIFS(Lancamentos!$G:$G,Lancamentos!$C:$C,$A1381,Lancamentos!$E:$E,$C1381,Lancamentos!$B:$B,"SAIDA_USO")</f>
        <v/>
      </c>
      <c r="I1381" s="14">
        <f>SUMIFS(Lancamentos!$G:$G,Lancamentos!$C:$C,$A1381,Lancamentos!$E:$E,$C1381,Lancamentos!$B:$B,"SAIDA_DESCARTE")</f>
        <v/>
      </c>
      <c r="J1381" s="14">
        <f>G1381-H1381-I1381</f>
        <v/>
      </c>
      <c r="K1381">
        <f>IF(A1381="","",IF(J1381&lt;=IFERROR(VLOOKUP(A1381,Produtos!$A:$E,5,FALSE),0),"ABAIXO DO MINIMO","OK"))</f>
        <v/>
      </c>
    </row>
    <row r="1382">
      <c r="B1382">
        <f>IFERROR(VLOOKUP(A1382,Produtos!A:B,2,FALSE),"")</f>
        <v/>
      </c>
      <c r="D1382" s="10">
        <f>IFERROR(INDEX(Lotes!$E:$E,MATCH(1,(Lotes!$A:$A=A1382)*(Lotes!$C:$C=C1382),0)),"")</f>
        <v/>
      </c>
      <c r="E1382" s="14">
        <f>IF(D1382="","",D1382-TODAY())</f>
        <v/>
      </c>
      <c r="F1382">
        <f>IF(D1382="","",IF(E1382&lt;0,"VENCIDO",IF(E1382&lt;=30,"VENCE EM &lt;= 30 DIAS",IF(E1382&lt;=60,"ATENCAO (31-60 DIAS)","OK"))))</f>
        <v/>
      </c>
      <c r="G1382" s="14">
        <f>SUMIFS(Lancamentos!$G:$G,Lancamentos!$C:$C,$A1382,Lancamentos!$E:$E,$C1382,Lancamentos!$B:$B,"ENTRADA")</f>
        <v/>
      </c>
      <c r="H1382" s="14">
        <f>SUMIFS(Lancamentos!$G:$G,Lancamentos!$C:$C,$A1382,Lancamentos!$E:$E,$C1382,Lancamentos!$B:$B,"SAIDA_USO")</f>
        <v/>
      </c>
      <c r="I1382" s="14">
        <f>SUMIFS(Lancamentos!$G:$G,Lancamentos!$C:$C,$A1382,Lancamentos!$E:$E,$C1382,Lancamentos!$B:$B,"SAIDA_DESCARTE")</f>
        <v/>
      </c>
      <c r="J1382" s="14">
        <f>G1382-H1382-I1382</f>
        <v/>
      </c>
      <c r="K1382">
        <f>IF(A1382="","",IF(J1382&lt;=IFERROR(VLOOKUP(A1382,Produtos!$A:$E,5,FALSE),0),"ABAIXO DO MINIMO","OK"))</f>
        <v/>
      </c>
    </row>
    <row r="1383">
      <c r="B1383">
        <f>IFERROR(VLOOKUP(A1383,Produtos!A:B,2,FALSE),"")</f>
        <v/>
      </c>
      <c r="D1383" s="10">
        <f>IFERROR(INDEX(Lotes!$E:$E,MATCH(1,(Lotes!$A:$A=A1383)*(Lotes!$C:$C=C1383),0)),"")</f>
        <v/>
      </c>
      <c r="E1383" s="14">
        <f>IF(D1383="","",D1383-TODAY())</f>
        <v/>
      </c>
      <c r="F1383">
        <f>IF(D1383="","",IF(E1383&lt;0,"VENCIDO",IF(E1383&lt;=30,"VENCE EM &lt;= 30 DIAS",IF(E1383&lt;=60,"ATENCAO (31-60 DIAS)","OK"))))</f>
        <v/>
      </c>
      <c r="G1383" s="14">
        <f>SUMIFS(Lancamentos!$G:$G,Lancamentos!$C:$C,$A1383,Lancamentos!$E:$E,$C1383,Lancamentos!$B:$B,"ENTRADA")</f>
        <v/>
      </c>
      <c r="H1383" s="14">
        <f>SUMIFS(Lancamentos!$G:$G,Lancamentos!$C:$C,$A1383,Lancamentos!$E:$E,$C1383,Lancamentos!$B:$B,"SAIDA_USO")</f>
        <v/>
      </c>
      <c r="I1383" s="14">
        <f>SUMIFS(Lancamentos!$G:$G,Lancamentos!$C:$C,$A1383,Lancamentos!$E:$E,$C1383,Lancamentos!$B:$B,"SAIDA_DESCARTE")</f>
        <v/>
      </c>
      <c r="J1383" s="14">
        <f>G1383-H1383-I1383</f>
        <v/>
      </c>
      <c r="K1383">
        <f>IF(A1383="","",IF(J1383&lt;=IFERROR(VLOOKUP(A1383,Produtos!$A:$E,5,FALSE),0),"ABAIXO DO MINIMO","OK"))</f>
        <v/>
      </c>
    </row>
    <row r="1384">
      <c r="B1384">
        <f>IFERROR(VLOOKUP(A1384,Produtos!A:B,2,FALSE),"")</f>
        <v/>
      </c>
      <c r="D1384" s="10">
        <f>IFERROR(INDEX(Lotes!$E:$E,MATCH(1,(Lotes!$A:$A=A1384)*(Lotes!$C:$C=C1384),0)),"")</f>
        <v/>
      </c>
      <c r="E1384" s="14">
        <f>IF(D1384="","",D1384-TODAY())</f>
        <v/>
      </c>
      <c r="F1384">
        <f>IF(D1384="","",IF(E1384&lt;0,"VENCIDO",IF(E1384&lt;=30,"VENCE EM &lt;= 30 DIAS",IF(E1384&lt;=60,"ATENCAO (31-60 DIAS)","OK"))))</f>
        <v/>
      </c>
      <c r="G1384" s="14">
        <f>SUMIFS(Lancamentos!$G:$G,Lancamentos!$C:$C,$A1384,Lancamentos!$E:$E,$C1384,Lancamentos!$B:$B,"ENTRADA")</f>
        <v/>
      </c>
      <c r="H1384" s="14">
        <f>SUMIFS(Lancamentos!$G:$G,Lancamentos!$C:$C,$A1384,Lancamentos!$E:$E,$C1384,Lancamentos!$B:$B,"SAIDA_USO")</f>
        <v/>
      </c>
      <c r="I1384" s="14">
        <f>SUMIFS(Lancamentos!$G:$G,Lancamentos!$C:$C,$A1384,Lancamentos!$E:$E,$C1384,Lancamentos!$B:$B,"SAIDA_DESCARTE")</f>
        <v/>
      </c>
      <c r="J1384" s="14">
        <f>G1384-H1384-I1384</f>
        <v/>
      </c>
      <c r="K1384">
        <f>IF(A1384="","",IF(J1384&lt;=IFERROR(VLOOKUP(A1384,Produtos!$A:$E,5,FALSE),0),"ABAIXO DO MINIMO","OK"))</f>
        <v/>
      </c>
    </row>
    <row r="1385">
      <c r="B1385">
        <f>IFERROR(VLOOKUP(A1385,Produtos!A:B,2,FALSE),"")</f>
        <v/>
      </c>
      <c r="D1385" s="10">
        <f>IFERROR(INDEX(Lotes!$E:$E,MATCH(1,(Lotes!$A:$A=A1385)*(Lotes!$C:$C=C1385),0)),"")</f>
        <v/>
      </c>
      <c r="E1385" s="14">
        <f>IF(D1385="","",D1385-TODAY())</f>
        <v/>
      </c>
      <c r="F1385">
        <f>IF(D1385="","",IF(E1385&lt;0,"VENCIDO",IF(E1385&lt;=30,"VENCE EM &lt;= 30 DIAS",IF(E1385&lt;=60,"ATENCAO (31-60 DIAS)","OK"))))</f>
        <v/>
      </c>
      <c r="G1385" s="14">
        <f>SUMIFS(Lancamentos!$G:$G,Lancamentos!$C:$C,$A1385,Lancamentos!$E:$E,$C1385,Lancamentos!$B:$B,"ENTRADA")</f>
        <v/>
      </c>
      <c r="H1385" s="14">
        <f>SUMIFS(Lancamentos!$G:$G,Lancamentos!$C:$C,$A1385,Lancamentos!$E:$E,$C1385,Lancamentos!$B:$B,"SAIDA_USO")</f>
        <v/>
      </c>
      <c r="I1385" s="14">
        <f>SUMIFS(Lancamentos!$G:$G,Lancamentos!$C:$C,$A1385,Lancamentos!$E:$E,$C1385,Lancamentos!$B:$B,"SAIDA_DESCARTE")</f>
        <v/>
      </c>
      <c r="J1385" s="14">
        <f>G1385-H1385-I1385</f>
        <v/>
      </c>
      <c r="K1385">
        <f>IF(A1385="","",IF(J1385&lt;=IFERROR(VLOOKUP(A1385,Produtos!$A:$E,5,FALSE),0),"ABAIXO DO MINIMO","OK"))</f>
        <v/>
      </c>
    </row>
    <row r="1386">
      <c r="B1386">
        <f>IFERROR(VLOOKUP(A1386,Produtos!A:B,2,FALSE),"")</f>
        <v/>
      </c>
      <c r="D1386" s="10">
        <f>IFERROR(INDEX(Lotes!$E:$E,MATCH(1,(Lotes!$A:$A=A1386)*(Lotes!$C:$C=C1386),0)),"")</f>
        <v/>
      </c>
      <c r="E1386" s="14">
        <f>IF(D1386="","",D1386-TODAY())</f>
        <v/>
      </c>
      <c r="F1386">
        <f>IF(D1386="","",IF(E1386&lt;0,"VENCIDO",IF(E1386&lt;=30,"VENCE EM &lt;= 30 DIAS",IF(E1386&lt;=60,"ATENCAO (31-60 DIAS)","OK"))))</f>
        <v/>
      </c>
      <c r="G1386" s="14">
        <f>SUMIFS(Lancamentos!$G:$G,Lancamentos!$C:$C,$A1386,Lancamentos!$E:$E,$C1386,Lancamentos!$B:$B,"ENTRADA")</f>
        <v/>
      </c>
      <c r="H1386" s="14">
        <f>SUMIFS(Lancamentos!$G:$G,Lancamentos!$C:$C,$A1386,Lancamentos!$E:$E,$C1386,Lancamentos!$B:$B,"SAIDA_USO")</f>
        <v/>
      </c>
      <c r="I1386" s="14">
        <f>SUMIFS(Lancamentos!$G:$G,Lancamentos!$C:$C,$A1386,Lancamentos!$E:$E,$C1386,Lancamentos!$B:$B,"SAIDA_DESCARTE")</f>
        <v/>
      </c>
      <c r="J1386" s="14">
        <f>G1386-H1386-I1386</f>
        <v/>
      </c>
      <c r="K1386">
        <f>IF(A1386="","",IF(J1386&lt;=IFERROR(VLOOKUP(A1386,Produtos!$A:$E,5,FALSE),0),"ABAIXO DO MINIMO","OK"))</f>
        <v/>
      </c>
    </row>
    <row r="1387">
      <c r="B1387">
        <f>IFERROR(VLOOKUP(A1387,Produtos!A:B,2,FALSE),"")</f>
        <v/>
      </c>
      <c r="D1387" s="10">
        <f>IFERROR(INDEX(Lotes!$E:$E,MATCH(1,(Lotes!$A:$A=A1387)*(Lotes!$C:$C=C1387),0)),"")</f>
        <v/>
      </c>
      <c r="E1387" s="14">
        <f>IF(D1387="","",D1387-TODAY())</f>
        <v/>
      </c>
      <c r="F1387">
        <f>IF(D1387="","",IF(E1387&lt;0,"VENCIDO",IF(E1387&lt;=30,"VENCE EM &lt;= 30 DIAS",IF(E1387&lt;=60,"ATENCAO (31-60 DIAS)","OK"))))</f>
        <v/>
      </c>
      <c r="G1387" s="14">
        <f>SUMIFS(Lancamentos!$G:$G,Lancamentos!$C:$C,$A1387,Lancamentos!$E:$E,$C1387,Lancamentos!$B:$B,"ENTRADA")</f>
        <v/>
      </c>
      <c r="H1387" s="14">
        <f>SUMIFS(Lancamentos!$G:$G,Lancamentos!$C:$C,$A1387,Lancamentos!$E:$E,$C1387,Lancamentos!$B:$B,"SAIDA_USO")</f>
        <v/>
      </c>
      <c r="I1387" s="14">
        <f>SUMIFS(Lancamentos!$G:$G,Lancamentos!$C:$C,$A1387,Lancamentos!$E:$E,$C1387,Lancamentos!$B:$B,"SAIDA_DESCARTE")</f>
        <v/>
      </c>
      <c r="J1387" s="14">
        <f>G1387-H1387-I1387</f>
        <v/>
      </c>
      <c r="K1387">
        <f>IF(A1387="","",IF(J1387&lt;=IFERROR(VLOOKUP(A1387,Produtos!$A:$E,5,FALSE),0),"ABAIXO DO MINIMO","OK"))</f>
        <v/>
      </c>
    </row>
    <row r="1388">
      <c r="B1388">
        <f>IFERROR(VLOOKUP(A1388,Produtos!A:B,2,FALSE),"")</f>
        <v/>
      </c>
      <c r="D1388" s="10">
        <f>IFERROR(INDEX(Lotes!$E:$E,MATCH(1,(Lotes!$A:$A=A1388)*(Lotes!$C:$C=C1388),0)),"")</f>
        <v/>
      </c>
      <c r="E1388" s="14">
        <f>IF(D1388="","",D1388-TODAY())</f>
        <v/>
      </c>
      <c r="F1388">
        <f>IF(D1388="","",IF(E1388&lt;0,"VENCIDO",IF(E1388&lt;=30,"VENCE EM &lt;= 30 DIAS",IF(E1388&lt;=60,"ATENCAO (31-60 DIAS)","OK"))))</f>
        <v/>
      </c>
      <c r="G1388" s="14">
        <f>SUMIFS(Lancamentos!$G:$G,Lancamentos!$C:$C,$A1388,Lancamentos!$E:$E,$C1388,Lancamentos!$B:$B,"ENTRADA")</f>
        <v/>
      </c>
      <c r="H1388" s="14">
        <f>SUMIFS(Lancamentos!$G:$G,Lancamentos!$C:$C,$A1388,Lancamentos!$E:$E,$C1388,Lancamentos!$B:$B,"SAIDA_USO")</f>
        <v/>
      </c>
      <c r="I1388" s="14">
        <f>SUMIFS(Lancamentos!$G:$G,Lancamentos!$C:$C,$A1388,Lancamentos!$E:$E,$C1388,Lancamentos!$B:$B,"SAIDA_DESCARTE")</f>
        <v/>
      </c>
      <c r="J1388" s="14">
        <f>G1388-H1388-I1388</f>
        <v/>
      </c>
      <c r="K1388">
        <f>IF(A1388="","",IF(J1388&lt;=IFERROR(VLOOKUP(A1388,Produtos!$A:$E,5,FALSE),0),"ABAIXO DO MINIMO","OK"))</f>
        <v/>
      </c>
    </row>
    <row r="1389">
      <c r="B1389">
        <f>IFERROR(VLOOKUP(A1389,Produtos!A:B,2,FALSE),"")</f>
        <v/>
      </c>
      <c r="D1389" s="10">
        <f>IFERROR(INDEX(Lotes!$E:$E,MATCH(1,(Lotes!$A:$A=A1389)*(Lotes!$C:$C=C1389),0)),"")</f>
        <v/>
      </c>
      <c r="E1389" s="14">
        <f>IF(D1389="","",D1389-TODAY())</f>
        <v/>
      </c>
      <c r="F1389">
        <f>IF(D1389="","",IF(E1389&lt;0,"VENCIDO",IF(E1389&lt;=30,"VENCE EM &lt;= 30 DIAS",IF(E1389&lt;=60,"ATENCAO (31-60 DIAS)","OK"))))</f>
        <v/>
      </c>
      <c r="G1389" s="14">
        <f>SUMIFS(Lancamentos!$G:$G,Lancamentos!$C:$C,$A1389,Lancamentos!$E:$E,$C1389,Lancamentos!$B:$B,"ENTRADA")</f>
        <v/>
      </c>
      <c r="H1389" s="14">
        <f>SUMIFS(Lancamentos!$G:$G,Lancamentos!$C:$C,$A1389,Lancamentos!$E:$E,$C1389,Lancamentos!$B:$B,"SAIDA_USO")</f>
        <v/>
      </c>
      <c r="I1389" s="14">
        <f>SUMIFS(Lancamentos!$G:$G,Lancamentos!$C:$C,$A1389,Lancamentos!$E:$E,$C1389,Lancamentos!$B:$B,"SAIDA_DESCARTE")</f>
        <v/>
      </c>
      <c r="J1389" s="14">
        <f>G1389-H1389-I1389</f>
        <v/>
      </c>
      <c r="K1389">
        <f>IF(A1389="","",IF(J1389&lt;=IFERROR(VLOOKUP(A1389,Produtos!$A:$E,5,FALSE),0),"ABAIXO DO MINIMO","OK"))</f>
        <v/>
      </c>
    </row>
    <row r="1390">
      <c r="B1390">
        <f>IFERROR(VLOOKUP(A1390,Produtos!A:B,2,FALSE),"")</f>
        <v/>
      </c>
      <c r="D1390" s="10">
        <f>IFERROR(INDEX(Lotes!$E:$E,MATCH(1,(Lotes!$A:$A=A1390)*(Lotes!$C:$C=C1390),0)),"")</f>
        <v/>
      </c>
      <c r="E1390" s="14">
        <f>IF(D1390="","",D1390-TODAY())</f>
        <v/>
      </c>
      <c r="F1390">
        <f>IF(D1390="","",IF(E1390&lt;0,"VENCIDO",IF(E1390&lt;=30,"VENCE EM &lt;= 30 DIAS",IF(E1390&lt;=60,"ATENCAO (31-60 DIAS)","OK"))))</f>
        <v/>
      </c>
      <c r="G1390" s="14">
        <f>SUMIFS(Lancamentos!$G:$G,Lancamentos!$C:$C,$A1390,Lancamentos!$E:$E,$C1390,Lancamentos!$B:$B,"ENTRADA")</f>
        <v/>
      </c>
      <c r="H1390" s="14">
        <f>SUMIFS(Lancamentos!$G:$G,Lancamentos!$C:$C,$A1390,Lancamentos!$E:$E,$C1390,Lancamentos!$B:$B,"SAIDA_USO")</f>
        <v/>
      </c>
      <c r="I1390" s="14">
        <f>SUMIFS(Lancamentos!$G:$G,Lancamentos!$C:$C,$A1390,Lancamentos!$E:$E,$C1390,Lancamentos!$B:$B,"SAIDA_DESCARTE")</f>
        <v/>
      </c>
      <c r="J1390" s="14">
        <f>G1390-H1390-I1390</f>
        <v/>
      </c>
      <c r="K1390">
        <f>IF(A1390="","",IF(J1390&lt;=IFERROR(VLOOKUP(A1390,Produtos!$A:$E,5,FALSE),0),"ABAIXO DO MINIMO","OK"))</f>
        <v/>
      </c>
    </row>
    <row r="1391">
      <c r="B1391">
        <f>IFERROR(VLOOKUP(A1391,Produtos!A:B,2,FALSE),"")</f>
        <v/>
      </c>
      <c r="D1391" s="10">
        <f>IFERROR(INDEX(Lotes!$E:$E,MATCH(1,(Lotes!$A:$A=A1391)*(Lotes!$C:$C=C1391),0)),"")</f>
        <v/>
      </c>
      <c r="E1391" s="14">
        <f>IF(D1391="","",D1391-TODAY())</f>
        <v/>
      </c>
      <c r="F1391">
        <f>IF(D1391="","",IF(E1391&lt;0,"VENCIDO",IF(E1391&lt;=30,"VENCE EM &lt;= 30 DIAS",IF(E1391&lt;=60,"ATENCAO (31-60 DIAS)","OK"))))</f>
        <v/>
      </c>
      <c r="G1391" s="14">
        <f>SUMIFS(Lancamentos!$G:$G,Lancamentos!$C:$C,$A1391,Lancamentos!$E:$E,$C1391,Lancamentos!$B:$B,"ENTRADA")</f>
        <v/>
      </c>
      <c r="H1391" s="14">
        <f>SUMIFS(Lancamentos!$G:$G,Lancamentos!$C:$C,$A1391,Lancamentos!$E:$E,$C1391,Lancamentos!$B:$B,"SAIDA_USO")</f>
        <v/>
      </c>
      <c r="I1391" s="14">
        <f>SUMIFS(Lancamentos!$G:$G,Lancamentos!$C:$C,$A1391,Lancamentos!$E:$E,$C1391,Lancamentos!$B:$B,"SAIDA_DESCARTE")</f>
        <v/>
      </c>
      <c r="J1391" s="14">
        <f>G1391-H1391-I1391</f>
        <v/>
      </c>
      <c r="K1391">
        <f>IF(A1391="","",IF(J1391&lt;=IFERROR(VLOOKUP(A1391,Produtos!$A:$E,5,FALSE),0),"ABAIXO DO MINIMO","OK"))</f>
        <v/>
      </c>
    </row>
    <row r="1392">
      <c r="B1392">
        <f>IFERROR(VLOOKUP(A1392,Produtos!A:B,2,FALSE),"")</f>
        <v/>
      </c>
      <c r="D1392" s="10">
        <f>IFERROR(INDEX(Lotes!$E:$E,MATCH(1,(Lotes!$A:$A=A1392)*(Lotes!$C:$C=C1392),0)),"")</f>
        <v/>
      </c>
      <c r="E1392" s="14">
        <f>IF(D1392="","",D1392-TODAY())</f>
        <v/>
      </c>
      <c r="F1392">
        <f>IF(D1392="","",IF(E1392&lt;0,"VENCIDO",IF(E1392&lt;=30,"VENCE EM &lt;= 30 DIAS",IF(E1392&lt;=60,"ATENCAO (31-60 DIAS)","OK"))))</f>
        <v/>
      </c>
      <c r="G1392" s="14">
        <f>SUMIFS(Lancamentos!$G:$G,Lancamentos!$C:$C,$A1392,Lancamentos!$E:$E,$C1392,Lancamentos!$B:$B,"ENTRADA")</f>
        <v/>
      </c>
      <c r="H1392" s="14">
        <f>SUMIFS(Lancamentos!$G:$G,Lancamentos!$C:$C,$A1392,Lancamentos!$E:$E,$C1392,Lancamentos!$B:$B,"SAIDA_USO")</f>
        <v/>
      </c>
      <c r="I1392" s="14">
        <f>SUMIFS(Lancamentos!$G:$G,Lancamentos!$C:$C,$A1392,Lancamentos!$E:$E,$C1392,Lancamentos!$B:$B,"SAIDA_DESCARTE")</f>
        <v/>
      </c>
      <c r="J1392" s="14">
        <f>G1392-H1392-I1392</f>
        <v/>
      </c>
      <c r="K1392">
        <f>IF(A1392="","",IF(J1392&lt;=IFERROR(VLOOKUP(A1392,Produtos!$A:$E,5,FALSE),0),"ABAIXO DO MINIMO","OK"))</f>
        <v/>
      </c>
    </row>
    <row r="1393">
      <c r="B1393">
        <f>IFERROR(VLOOKUP(A1393,Produtos!A:B,2,FALSE),"")</f>
        <v/>
      </c>
      <c r="D1393" s="10">
        <f>IFERROR(INDEX(Lotes!$E:$E,MATCH(1,(Lotes!$A:$A=A1393)*(Lotes!$C:$C=C1393),0)),"")</f>
        <v/>
      </c>
      <c r="E1393" s="14">
        <f>IF(D1393="","",D1393-TODAY())</f>
        <v/>
      </c>
      <c r="F1393">
        <f>IF(D1393="","",IF(E1393&lt;0,"VENCIDO",IF(E1393&lt;=30,"VENCE EM &lt;= 30 DIAS",IF(E1393&lt;=60,"ATENCAO (31-60 DIAS)","OK"))))</f>
        <v/>
      </c>
      <c r="G1393" s="14">
        <f>SUMIFS(Lancamentos!$G:$G,Lancamentos!$C:$C,$A1393,Lancamentos!$E:$E,$C1393,Lancamentos!$B:$B,"ENTRADA")</f>
        <v/>
      </c>
      <c r="H1393" s="14">
        <f>SUMIFS(Lancamentos!$G:$G,Lancamentos!$C:$C,$A1393,Lancamentos!$E:$E,$C1393,Lancamentos!$B:$B,"SAIDA_USO")</f>
        <v/>
      </c>
      <c r="I1393" s="14">
        <f>SUMIFS(Lancamentos!$G:$G,Lancamentos!$C:$C,$A1393,Lancamentos!$E:$E,$C1393,Lancamentos!$B:$B,"SAIDA_DESCARTE")</f>
        <v/>
      </c>
      <c r="J1393" s="14">
        <f>G1393-H1393-I1393</f>
        <v/>
      </c>
      <c r="K1393">
        <f>IF(A1393="","",IF(J1393&lt;=IFERROR(VLOOKUP(A1393,Produtos!$A:$E,5,FALSE),0),"ABAIXO DO MINIMO","OK"))</f>
        <v/>
      </c>
    </row>
    <row r="1394">
      <c r="B1394">
        <f>IFERROR(VLOOKUP(A1394,Produtos!A:B,2,FALSE),"")</f>
        <v/>
      </c>
      <c r="D1394" s="10">
        <f>IFERROR(INDEX(Lotes!$E:$E,MATCH(1,(Lotes!$A:$A=A1394)*(Lotes!$C:$C=C1394),0)),"")</f>
        <v/>
      </c>
      <c r="E1394" s="14">
        <f>IF(D1394="","",D1394-TODAY())</f>
        <v/>
      </c>
      <c r="F1394">
        <f>IF(D1394="","",IF(E1394&lt;0,"VENCIDO",IF(E1394&lt;=30,"VENCE EM &lt;= 30 DIAS",IF(E1394&lt;=60,"ATENCAO (31-60 DIAS)","OK"))))</f>
        <v/>
      </c>
      <c r="G1394" s="14">
        <f>SUMIFS(Lancamentos!$G:$G,Lancamentos!$C:$C,$A1394,Lancamentos!$E:$E,$C1394,Lancamentos!$B:$B,"ENTRADA")</f>
        <v/>
      </c>
      <c r="H1394" s="14">
        <f>SUMIFS(Lancamentos!$G:$G,Lancamentos!$C:$C,$A1394,Lancamentos!$E:$E,$C1394,Lancamentos!$B:$B,"SAIDA_USO")</f>
        <v/>
      </c>
      <c r="I1394" s="14">
        <f>SUMIFS(Lancamentos!$G:$G,Lancamentos!$C:$C,$A1394,Lancamentos!$E:$E,$C1394,Lancamentos!$B:$B,"SAIDA_DESCARTE")</f>
        <v/>
      </c>
      <c r="J1394" s="14">
        <f>G1394-H1394-I1394</f>
        <v/>
      </c>
      <c r="K1394">
        <f>IF(A1394="","",IF(J1394&lt;=IFERROR(VLOOKUP(A1394,Produtos!$A:$E,5,FALSE),0),"ABAIXO DO MINIMO","OK"))</f>
        <v/>
      </c>
    </row>
    <row r="1395">
      <c r="B1395">
        <f>IFERROR(VLOOKUP(A1395,Produtos!A:B,2,FALSE),"")</f>
        <v/>
      </c>
      <c r="D1395" s="10">
        <f>IFERROR(INDEX(Lotes!$E:$E,MATCH(1,(Lotes!$A:$A=A1395)*(Lotes!$C:$C=C1395),0)),"")</f>
        <v/>
      </c>
      <c r="E1395" s="14">
        <f>IF(D1395="","",D1395-TODAY())</f>
        <v/>
      </c>
      <c r="F1395">
        <f>IF(D1395="","",IF(E1395&lt;0,"VENCIDO",IF(E1395&lt;=30,"VENCE EM &lt;= 30 DIAS",IF(E1395&lt;=60,"ATENCAO (31-60 DIAS)","OK"))))</f>
        <v/>
      </c>
      <c r="G1395" s="14">
        <f>SUMIFS(Lancamentos!$G:$G,Lancamentos!$C:$C,$A1395,Lancamentos!$E:$E,$C1395,Lancamentos!$B:$B,"ENTRADA")</f>
        <v/>
      </c>
      <c r="H1395" s="14">
        <f>SUMIFS(Lancamentos!$G:$G,Lancamentos!$C:$C,$A1395,Lancamentos!$E:$E,$C1395,Lancamentos!$B:$B,"SAIDA_USO")</f>
        <v/>
      </c>
      <c r="I1395" s="14">
        <f>SUMIFS(Lancamentos!$G:$G,Lancamentos!$C:$C,$A1395,Lancamentos!$E:$E,$C1395,Lancamentos!$B:$B,"SAIDA_DESCARTE")</f>
        <v/>
      </c>
      <c r="J1395" s="14">
        <f>G1395-H1395-I1395</f>
        <v/>
      </c>
      <c r="K1395">
        <f>IF(A1395="","",IF(J1395&lt;=IFERROR(VLOOKUP(A1395,Produtos!$A:$E,5,FALSE),0),"ABAIXO DO MINIMO","OK"))</f>
        <v/>
      </c>
    </row>
    <row r="1396">
      <c r="B1396">
        <f>IFERROR(VLOOKUP(A1396,Produtos!A:B,2,FALSE),"")</f>
        <v/>
      </c>
      <c r="D1396" s="10">
        <f>IFERROR(INDEX(Lotes!$E:$E,MATCH(1,(Lotes!$A:$A=A1396)*(Lotes!$C:$C=C1396),0)),"")</f>
        <v/>
      </c>
      <c r="E1396" s="14">
        <f>IF(D1396="","",D1396-TODAY())</f>
        <v/>
      </c>
      <c r="F1396">
        <f>IF(D1396="","",IF(E1396&lt;0,"VENCIDO",IF(E1396&lt;=30,"VENCE EM &lt;= 30 DIAS",IF(E1396&lt;=60,"ATENCAO (31-60 DIAS)","OK"))))</f>
        <v/>
      </c>
      <c r="G1396" s="14">
        <f>SUMIFS(Lancamentos!$G:$G,Lancamentos!$C:$C,$A1396,Lancamentos!$E:$E,$C1396,Lancamentos!$B:$B,"ENTRADA")</f>
        <v/>
      </c>
      <c r="H1396" s="14">
        <f>SUMIFS(Lancamentos!$G:$G,Lancamentos!$C:$C,$A1396,Lancamentos!$E:$E,$C1396,Lancamentos!$B:$B,"SAIDA_USO")</f>
        <v/>
      </c>
      <c r="I1396" s="14">
        <f>SUMIFS(Lancamentos!$G:$G,Lancamentos!$C:$C,$A1396,Lancamentos!$E:$E,$C1396,Lancamentos!$B:$B,"SAIDA_DESCARTE")</f>
        <v/>
      </c>
      <c r="J1396" s="14">
        <f>G1396-H1396-I1396</f>
        <v/>
      </c>
      <c r="K1396">
        <f>IF(A1396="","",IF(J1396&lt;=IFERROR(VLOOKUP(A1396,Produtos!$A:$E,5,FALSE),0),"ABAIXO DO MINIMO","OK"))</f>
        <v/>
      </c>
    </row>
    <row r="1397">
      <c r="B1397">
        <f>IFERROR(VLOOKUP(A1397,Produtos!A:B,2,FALSE),"")</f>
        <v/>
      </c>
      <c r="D1397" s="10">
        <f>IFERROR(INDEX(Lotes!$E:$E,MATCH(1,(Lotes!$A:$A=A1397)*(Lotes!$C:$C=C1397),0)),"")</f>
        <v/>
      </c>
      <c r="E1397" s="14">
        <f>IF(D1397="","",D1397-TODAY())</f>
        <v/>
      </c>
      <c r="F1397">
        <f>IF(D1397="","",IF(E1397&lt;0,"VENCIDO",IF(E1397&lt;=30,"VENCE EM &lt;= 30 DIAS",IF(E1397&lt;=60,"ATENCAO (31-60 DIAS)","OK"))))</f>
        <v/>
      </c>
      <c r="G1397" s="14">
        <f>SUMIFS(Lancamentos!$G:$G,Lancamentos!$C:$C,$A1397,Lancamentos!$E:$E,$C1397,Lancamentos!$B:$B,"ENTRADA")</f>
        <v/>
      </c>
      <c r="H1397" s="14">
        <f>SUMIFS(Lancamentos!$G:$G,Lancamentos!$C:$C,$A1397,Lancamentos!$E:$E,$C1397,Lancamentos!$B:$B,"SAIDA_USO")</f>
        <v/>
      </c>
      <c r="I1397" s="14">
        <f>SUMIFS(Lancamentos!$G:$G,Lancamentos!$C:$C,$A1397,Lancamentos!$E:$E,$C1397,Lancamentos!$B:$B,"SAIDA_DESCARTE")</f>
        <v/>
      </c>
      <c r="J1397" s="14">
        <f>G1397-H1397-I1397</f>
        <v/>
      </c>
      <c r="K1397">
        <f>IF(A1397="","",IF(J1397&lt;=IFERROR(VLOOKUP(A1397,Produtos!$A:$E,5,FALSE),0),"ABAIXO DO MINIMO","OK"))</f>
        <v/>
      </c>
    </row>
    <row r="1398">
      <c r="B1398">
        <f>IFERROR(VLOOKUP(A1398,Produtos!A:B,2,FALSE),"")</f>
        <v/>
      </c>
      <c r="D1398" s="10">
        <f>IFERROR(INDEX(Lotes!$E:$E,MATCH(1,(Lotes!$A:$A=A1398)*(Lotes!$C:$C=C1398),0)),"")</f>
        <v/>
      </c>
      <c r="E1398" s="14">
        <f>IF(D1398="","",D1398-TODAY())</f>
        <v/>
      </c>
      <c r="F1398">
        <f>IF(D1398="","",IF(E1398&lt;0,"VENCIDO",IF(E1398&lt;=30,"VENCE EM &lt;= 30 DIAS",IF(E1398&lt;=60,"ATENCAO (31-60 DIAS)","OK"))))</f>
        <v/>
      </c>
      <c r="G1398" s="14">
        <f>SUMIFS(Lancamentos!$G:$G,Lancamentos!$C:$C,$A1398,Lancamentos!$E:$E,$C1398,Lancamentos!$B:$B,"ENTRADA")</f>
        <v/>
      </c>
      <c r="H1398" s="14">
        <f>SUMIFS(Lancamentos!$G:$G,Lancamentos!$C:$C,$A1398,Lancamentos!$E:$E,$C1398,Lancamentos!$B:$B,"SAIDA_USO")</f>
        <v/>
      </c>
      <c r="I1398" s="14">
        <f>SUMIFS(Lancamentos!$G:$G,Lancamentos!$C:$C,$A1398,Lancamentos!$E:$E,$C1398,Lancamentos!$B:$B,"SAIDA_DESCARTE")</f>
        <v/>
      </c>
      <c r="J1398" s="14">
        <f>G1398-H1398-I1398</f>
        <v/>
      </c>
      <c r="K1398">
        <f>IF(A1398="","",IF(J1398&lt;=IFERROR(VLOOKUP(A1398,Produtos!$A:$E,5,FALSE),0),"ABAIXO DO MINIMO","OK"))</f>
        <v/>
      </c>
    </row>
    <row r="1399">
      <c r="B1399">
        <f>IFERROR(VLOOKUP(A1399,Produtos!A:B,2,FALSE),"")</f>
        <v/>
      </c>
      <c r="D1399" s="10">
        <f>IFERROR(INDEX(Lotes!$E:$E,MATCH(1,(Lotes!$A:$A=A1399)*(Lotes!$C:$C=C1399),0)),"")</f>
        <v/>
      </c>
      <c r="E1399" s="14">
        <f>IF(D1399="","",D1399-TODAY())</f>
        <v/>
      </c>
      <c r="F1399">
        <f>IF(D1399="","",IF(E1399&lt;0,"VENCIDO",IF(E1399&lt;=30,"VENCE EM &lt;= 30 DIAS",IF(E1399&lt;=60,"ATENCAO (31-60 DIAS)","OK"))))</f>
        <v/>
      </c>
      <c r="G1399" s="14">
        <f>SUMIFS(Lancamentos!$G:$G,Lancamentos!$C:$C,$A1399,Lancamentos!$E:$E,$C1399,Lancamentos!$B:$B,"ENTRADA")</f>
        <v/>
      </c>
      <c r="H1399" s="14">
        <f>SUMIFS(Lancamentos!$G:$G,Lancamentos!$C:$C,$A1399,Lancamentos!$E:$E,$C1399,Lancamentos!$B:$B,"SAIDA_USO")</f>
        <v/>
      </c>
      <c r="I1399" s="14">
        <f>SUMIFS(Lancamentos!$G:$G,Lancamentos!$C:$C,$A1399,Lancamentos!$E:$E,$C1399,Lancamentos!$B:$B,"SAIDA_DESCARTE")</f>
        <v/>
      </c>
      <c r="J1399" s="14">
        <f>G1399-H1399-I1399</f>
        <v/>
      </c>
      <c r="K1399">
        <f>IF(A1399="","",IF(J1399&lt;=IFERROR(VLOOKUP(A1399,Produtos!$A:$E,5,FALSE),0),"ABAIXO DO MINIMO","OK"))</f>
        <v/>
      </c>
    </row>
    <row r="1400">
      <c r="B1400">
        <f>IFERROR(VLOOKUP(A1400,Produtos!A:B,2,FALSE),"")</f>
        <v/>
      </c>
      <c r="D1400" s="10">
        <f>IFERROR(INDEX(Lotes!$E:$E,MATCH(1,(Lotes!$A:$A=A1400)*(Lotes!$C:$C=C1400),0)),"")</f>
        <v/>
      </c>
      <c r="E1400" s="14">
        <f>IF(D1400="","",D1400-TODAY())</f>
        <v/>
      </c>
      <c r="F1400">
        <f>IF(D1400="","",IF(E1400&lt;0,"VENCIDO",IF(E1400&lt;=30,"VENCE EM &lt;= 30 DIAS",IF(E1400&lt;=60,"ATENCAO (31-60 DIAS)","OK"))))</f>
        <v/>
      </c>
      <c r="G1400" s="14">
        <f>SUMIFS(Lancamentos!$G:$G,Lancamentos!$C:$C,$A1400,Lancamentos!$E:$E,$C1400,Lancamentos!$B:$B,"ENTRADA")</f>
        <v/>
      </c>
      <c r="H1400" s="14">
        <f>SUMIFS(Lancamentos!$G:$G,Lancamentos!$C:$C,$A1400,Lancamentos!$E:$E,$C1400,Lancamentos!$B:$B,"SAIDA_USO")</f>
        <v/>
      </c>
      <c r="I1400" s="14">
        <f>SUMIFS(Lancamentos!$G:$G,Lancamentos!$C:$C,$A1400,Lancamentos!$E:$E,$C1400,Lancamentos!$B:$B,"SAIDA_DESCARTE")</f>
        <v/>
      </c>
      <c r="J1400" s="14">
        <f>G1400-H1400-I1400</f>
        <v/>
      </c>
      <c r="K1400">
        <f>IF(A1400="","",IF(J1400&lt;=IFERROR(VLOOKUP(A1400,Produtos!$A:$E,5,FALSE),0),"ABAIXO DO MINIMO","OK"))</f>
        <v/>
      </c>
    </row>
    <row r="1401">
      <c r="B1401">
        <f>IFERROR(VLOOKUP(A1401,Produtos!A:B,2,FALSE),"")</f>
        <v/>
      </c>
      <c r="D1401" s="10">
        <f>IFERROR(INDEX(Lotes!$E:$E,MATCH(1,(Lotes!$A:$A=A1401)*(Lotes!$C:$C=C1401),0)),"")</f>
        <v/>
      </c>
      <c r="E1401" s="14">
        <f>IF(D1401="","",D1401-TODAY())</f>
        <v/>
      </c>
      <c r="F1401">
        <f>IF(D1401="","",IF(E1401&lt;0,"VENCIDO",IF(E1401&lt;=30,"VENCE EM &lt;= 30 DIAS",IF(E1401&lt;=60,"ATENCAO (31-60 DIAS)","OK"))))</f>
        <v/>
      </c>
      <c r="G1401" s="14">
        <f>SUMIFS(Lancamentos!$G:$G,Lancamentos!$C:$C,$A1401,Lancamentos!$E:$E,$C1401,Lancamentos!$B:$B,"ENTRADA")</f>
        <v/>
      </c>
      <c r="H1401" s="14">
        <f>SUMIFS(Lancamentos!$G:$G,Lancamentos!$C:$C,$A1401,Lancamentos!$E:$E,$C1401,Lancamentos!$B:$B,"SAIDA_USO")</f>
        <v/>
      </c>
      <c r="I1401" s="14">
        <f>SUMIFS(Lancamentos!$G:$G,Lancamentos!$C:$C,$A1401,Lancamentos!$E:$E,$C1401,Lancamentos!$B:$B,"SAIDA_DESCARTE")</f>
        <v/>
      </c>
      <c r="J1401" s="14">
        <f>G1401-H1401-I1401</f>
        <v/>
      </c>
      <c r="K1401">
        <f>IF(A1401="","",IF(J1401&lt;=IFERROR(VLOOKUP(A1401,Produtos!$A:$E,5,FALSE),0),"ABAIXO DO MINIMO","OK"))</f>
        <v/>
      </c>
    </row>
    <row r="1402">
      <c r="B1402">
        <f>IFERROR(VLOOKUP(A1402,Produtos!A:B,2,FALSE),"")</f>
        <v/>
      </c>
      <c r="D1402" s="10">
        <f>IFERROR(INDEX(Lotes!$E:$E,MATCH(1,(Lotes!$A:$A=A1402)*(Lotes!$C:$C=C1402),0)),"")</f>
        <v/>
      </c>
      <c r="E1402" s="14">
        <f>IF(D1402="","",D1402-TODAY())</f>
        <v/>
      </c>
      <c r="F1402">
        <f>IF(D1402="","",IF(E1402&lt;0,"VENCIDO",IF(E1402&lt;=30,"VENCE EM &lt;= 30 DIAS",IF(E1402&lt;=60,"ATENCAO (31-60 DIAS)","OK"))))</f>
        <v/>
      </c>
      <c r="G1402" s="14">
        <f>SUMIFS(Lancamentos!$G:$G,Lancamentos!$C:$C,$A1402,Lancamentos!$E:$E,$C1402,Lancamentos!$B:$B,"ENTRADA")</f>
        <v/>
      </c>
      <c r="H1402" s="14">
        <f>SUMIFS(Lancamentos!$G:$G,Lancamentos!$C:$C,$A1402,Lancamentos!$E:$E,$C1402,Lancamentos!$B:$B,"SAIDA_USO")</f>
        <v/>
      </c>
      <c r="I1402" s="14">
        <f>SUMIFS(Lancamentos!$G:$G,Lancamentos!$C:$C,$A1402,Lancamentos!$E:$E,$C1402,Lancamentos!$B:$B,"SAIDA_DESCARTE")</f>
        <v/>
      </c>
      <c r="J1402" s="14">
        <f>G1402-H1402-I1402</f>
        <v/>
      </c>
      <c r="K1402">
        <f>IF(A1402="","",IF(J1402&lt;=IFERROR(VLOOKUP(A1402,Produtos!$A:$E,5,FALSE),0),"ABAIXO DO MINIMO","OK"))</f>
        <v/>
      </c>
    </row>
    <row r="1403">
      <c r="B1403">
        <f>IFERROR(VLOOKUP(A1403,Produtos!A:B,2,FALSE),"")</f>
        <v/>
      </c>
      <c r="D1403" s="10">
        <f>IFERROR(INDEX(Lotes!$E:$E,MATCH(1,(Lotes!$A:$A=A1403)*(Lotes!$C:$C=C1403),0)),"")</f>
        <v/>
      </c>
      <c r="E1403" s="14">
        <f>IF(D1403="","",D1403-TODAY())</f>
        <v/>
      </c>
      <c r="F1403">
        <f>IF(D1403="","",IF(E1403&lt;0,"VENCIDO",IF(E1403&lt;=30,"VENCE EM &lt;= 30 DIAS",IF(E1403&lt;=60,"ATENCAO (31-60 DIAS)","OK"))))</f>
        <v/>
      </c>
      <c r="G1403" s="14">
        <f>SUMIFS(Lancamentos!$G:$G,Lancamentos!$C:$C,$A1403,Lancamentos!$E:$E,$C1403,Lancamentos!$B:$B,"ENTRADA")</f>
        <v/>
      </c>
      <c r="H1403" s="14">
        <f>SUMIFS(Lancamentos!$G:$G,Lancamentos!$C:$C,$A1403,Lancamentos!$E:$E,$C1403,Lancamentos!$B:$B,"SAIDA_USO")</f>
        <v/>
      </c>
      <c r="I1403" s="14">
        <f>SUMIFS(Lancamentos!$G:$G,Lancamentos!$C:$C,$A1403,Lancamentos!$E:$E,$C1403,Lancamentos!$B:$B,"SAIDA_DESCARTE")</f>
        <v/>
      </c>
      <c r="J1403" s="14">
        <f>G1403-H1403-I1403</f>
        <v/>
      </c>
      <c r="K1403">
        <f>IF(A1403="","",IF(J1403&lt;=IFERROR(VLOOKUP(A1403,Produtos!$A:$E,5,FALSE),0),"ABAIXO DO MINIMO","OK"))</f>
        <v/>
      </c>
    </row>
    <row r="1404">
      <c r="B1404">
        <f>IFERROR(VLOOKUP(A1404,Produtos!A:B,2,FALSE),"")</f>
        <v/>
      </c>
      <c r="D1404" s="10">
        <f>IFERROR(INDEX(Lotes!$E:$E,MATCH(1,(Lotes!$A:$A=A1404)*(Lotes!$C:$C=C1404),0)),"")</f>
        <v/>
      </c>
      <c r="E1404" s="14">
        <f>IF(D1404="","",D1404-TODAY())</f>
        <v/>
      </c>
      <c r="F1404">
        <f>IF(D1404="","",IF(E1404&lt;0,"VENCIDO",IF(E1404&lt;=30,"VENCE EM &lt;= 30 DIAS",IF(E1404&lt;=60,"ATENCAO (31-60 DIAS)","OK"))))</f>
        <v/>
      </c>
      <c r="G1404" s="14">
        <f>SUMIFS(Lancamentos!$G:$G,Lancamentos!$C:$C,$A1404,Lancamentos!$E:$E,$C1404,Lancamentos!$B:$B,"ENTRADA")</f>
        <v/>
      </c>
      <c r="H1404" s="14">
        <f>SUMIFS(Lancamentos!$G:$G,Lancamentos!$C:$C,$A1404,Lancamentos!$E:$E,$C1404,Lancamentos!$B:$B,"SAIDA_USO")</f>
        <v/>
      </c>
      <c r="I1404" s="14">
        <f>SUMIFS(Lancamentos!$G:$G,Lancamentos!$C:$C,$A1404,Lancamentos!$E:$E,$C1404,Lancamentos!$B:$B,"SAIDA_DESCARTE")</f>
        <v/>
      </c>
      <c r="J1404" s="14">
        <f>G1404-H1404-I1404</f>
        <v/>
      </c>
      <c r="K1404">
        <f>IF(A1404="","",IF(J1404&lt;=IFERROR(VLOOKUP(A1404,Produtos!$A:$E,5,FALSE),0),"ABAIXO DO MINIMO","OK"))</f>
        <v/>
      </c>
    </row>
    <row r="1405">
      <c r="B1405">
        <f>IFERROR(VLOOKUP(A1405,Produtos!A:B,2,FALSE),"")</f>
        <v/>
      </c>
      <c r="D1405" s="10">
        <f>IFERROR(INDEX(Lotes!$E:$E,MATCH(1,(Lotes!$A:$A=A1405)*(Lotes!$C:$C=C1405),0)),"")</f>
        <v/>
      </c>
      <c r="E1405" s="14">
        <f>IF(D1405="","",D1405-TODAY())</f>
        <v/>
      </c>
      <c r="F1405">
        <f>IF(D1405="","",IF(E1405&lt;0,"VENCIDO",IF(E1405&lt;=30,"VENCE EM &lt;= 30 DIAS",IF(E1405&lt;=60,"ATENCAO (31-60 DIAS)","OK"))))</f>
        <v/>
      </c>
      <c r="G1405" s="14">
        <f>SUMIFS(Lancamentos!$G:$G,Lancamentos!$C:$C,$A1405,Lancamentos!$E:$E,$C1405,Lancamentos!$B:$B,"ENTRADA")</f>
        <v/>
      </c>
      <c r="H1405" s="14">
        <f>SUMIFS(Lancamentos!$G:$G,Lancamentos!$C:$C,$A1405,Lancamentos!$E:$E,$C1405,Lancamentos!$B:$B,"SAIDA_USO")</f>
        <v/>
      </c>
      <c r="I1405" s="14">
        <f>SUMIFS(Lancamentos!$G:$G,Lancamentos!$C:$C,$A1405,Lancamentos!$E:$E,$C1405,Lancamentos!$B:$B,"SAIDA_DESCARTE")</f>
        <v/>
      </c>
      <c r="J1405" s="14">
        <f>G1405-H1405-I1405</f>
        <v/>
      </c>
      <c r="K1405">
        <f>IF(A1405="","",IF(J1405&lt;=IFERROR(VLOOKUP(A1405,Produtos!$A:$E,5,FALSE),0),"ABAIXO DO MINIMO","OK"))</f>
        <v/>
      </c>
    </row>
    <row r="1406">
      <c r="B1406">
        <f>IFERROR(VLOOKUP(A1406,Produtos!A:B,2,FALSE),"")</f>
        <v/>
      </c>
      <c r="D1406" s="10">
        <f>IFERROR(INDEX(Lotes!$E:$E,MATCH(1,(Lotes!$A:$A=A1406)*(Lotes!$C:$C=C1406),0)),"")</f>
        <v/>
      </c>
      <c r="E1406" s="14">
        <f>IF(D1406="","",D1406-TODAY())</f>
        <v/>
      </c>
      <c r="F1406">
        <f>IF(D1406="","",IF(E1406&lt;0,"VENCIDO",IF(E1406&lt;=30,"VENCE EM &lt;= 30 DIAS",IF(E1406&lt;=60,"ATENCAO (31-60 DIAS)","OK"))))</f>
        <v/>
      </c>
      <c r="G1406" s="14">
        <f>SUMIFS(Lancamentos!$G:$G,Lancamentos!$C:$C,$A1406,Lancamentos!$E:$E,$C1406,Lancamentos!$B:$B,"ENTRADA")</f>
        <v/>
      </c>
      <c r="H1406" s="14">
        <f>SUMIFS(Lancamentos!$G:$G,Lancamentos!$C:$C,$A1406,Lancamentos!$E:$E,$C1406,Lancamentos!$B:$B,"SAIDA_USO")</f>
        <v/>
      </c>
      <c r="I1406" s="14">
        <f>SUMIFS(Lancamentos!$G:$G,Lancamentos!$C:$C,$A1406,Lancamentos!$E:$E,$C1406,Lancamentos!$B:$B,"SAIDA_DESCARTE")</f>
        <v/>
      </c>
      <c r="J1406" s="14">
        <f>G1406-H1406-I1406</f>
        <v/>
      </c>
      <c r="K1406">
        <f>IF(A1406="","",IF(J1406&lt;=IFERROR(VLOOKUP(A1406,Produtos!$A:$E,5,FALSE),0),"ABAIXO DO MINIMO","OK"))</f>
        <v/>
      </c>
    </row>
    <row r="1407">
      <c r="B1407">
        <f>IFERROR(VLOOKUP(A1407,Produtos!A:B,2,FALSE),"")</f>
        <v/>
      </c>
      <c r="D1407" s="10">
        <f>IFERROR(INDEX(Lotes!$E:$E,MATCH(1,(Lotes!$A:$A=A1407)*(Lotes!$C:$C=C1407),0)),"")</f>
        <v/>
      </c>
      <c r="E1407" s="14">
        <f>IF(D1407="","",D1407-TODAY())</f>
        <v/>
      </c>
      <c r="F1407">
        <f>IF(D1407="","",IF(E1407&lt;0,"VENCIDO",IF(E1407&lt;=30,"VENCE EM &lt;= 30 DIAS",IF(E1407&lt;=60,"ATENCAO (31-60 DIAS)","OK"))))</f>
        <v/>
      </c>
      <c r="G1407" s="14">
        <f>SUMIFS(Lancamentos!$G:$G,Lancamentos!$C:$C,$A1407,Lancamentos!$E:$E,$C1407,Lancamentos!$B:$B,"ENTRADA")</f>
        <v/>
      </c>
      <c r="H1407" s="14">
        <f>SUMIFS(Lancamentos!$G:$G,Lancamentos!$C:$C,$A1407,Lancamentos!$E:$E,$C1407,Lancamentos!$B:$B,"SAIDA_USO")</f>
        <v/>
      </c>
      <c r="I1407" s="14">
        <f>SUMIFS(Lancamentos!$G:$G,Lancamentos!$C:$C,$A1407,Lancamentos!$E:$E,$C1407,Lancamentos!$B:$B,"SAIDA_DESCARTE")</f>
        <v/>
      </c>
      <c r="J1407" s="14">
        <f>G1407-H1407-I1407</f>
        <v/>
      </c>
      <c r="K1407">
        <f>IF(A1407="","",IF(J1407&lt;=IFERROR(VLOOKUP(A1407,Produtos!$A:$E,5,FALSE),0),"ABAIXO DO MINIMO","OK"))</f>
        <v/>
      </c>
    </row>
    <row r="1408">
      <c r="B1408">
        <f>IFERROR(VLOOKUP(A1408,Produtos!A:B,2,FALSE),"")</f>
        <v/>
      </c>
      <c r="D1408" s="10">
        <f>IFERROR(INDEX(Lotes!$E:$E,MATCH(1,(Lotes!$A:$A=A1408)*(Lotes!$C:$C=C1408),0)),"")</f>
        <v/>
      </c>
      <c r="E1408" s="14">
        <f>IF(D1408="","",D1408-TODAY())</f>
        <v/>
      </c>
      <c r="F1408">
        <f>IF(D1408="","",IF(E1408&lt;0,"VENCIDO",IF(E1408&lt;=30,"VENCE EM &lt;= 30 DIAS",IF(E1408&lt;=60,"ATENCAO (31-60 DIAS)","OK"))))</f>
        <v/>
      </c>
      <c r="G1408" s="14">
        <f>SUMIFS(Lancamentos!$G:$G,Lancamentos!$C:$C,$A1408,Lancamentos!$E:$E,$C1408,Lancamentos!$B:$B,"ENTRADA")</f>
        <v/>
      </c>
      <c r="H1408" s="14">
        <f>SUMIFS(Lancamentos!$G:$G,Lancamentos!$C:$C,$A1408,Lancamentos!$E:$E,$C1408,Lancamentos!$B:$B,"SAIDA_USO")</f>
        <v/>
      </c>
      <c r="I1408" s="14">
        <f>SUMIFS(Lancamentos!$G:$G,Lancamentos!$C:$C,$A1408,Lancamentos!$E:$E,$C1408,Lancamentos!$B:$B,"SAIDA_DESCARTE")</f>
        <v/>
      </c>
      <c r="J1408" s="14">
        <f>G1408-H1408-I1408</f>
        <v/>
      </c>
      <c r="K1408">
        <f>IF(A1408="","",IF(J1408&lt;=IFERROR(VLOOKUP(A1408,Produtos!$A:$E,5,FALSE),0),"ABAIXO DO MINIMO","OK"))</f>
        <v/>
      </c>
    </row>
    <row r="1409">
      <c r="B1409">
        <f>IFERROR(VLOOKUP(A1409,Produtos!A:B,2,FALSE),"")</f>
        <v/>
      </c>
      <c r="D1409" s="10">
        <f>IFERROR(INDEX(Lotes!$E:$E,MATCH(1,(Lotes!$A:$A=A1409)*(Lotes!$C:$C=C1409),0)),"")</f>
        <v/>
      </c>
      <c r="E1409" s="14">
        <f>IF(D1409="","",D1409-TODAY())</f>
        <v/>
      </c>
      <c r="F1409">
        <f>IF(D1409="","",IF(E1409&lt;0,"VENCIDO",IF(E1409&lt;=30,"VENCE EM &lt;= 30 DIAS",IF(E1409&lt;=60,"ATENCAO (31-60 DIAS)","OK"))))</f>
        <v/>
      </c>
      <c r="G1409" s="14">
        <f>SUMIFS(Lancamentos!$G:$G,Lancamentos!$C:$C,$A1409,Lancamentos!$E:$E,$C1409,Lancamentos!$B:$B,"ENTRADA")</f>
        <v/>
      </c>
      <c r="H1409" s="14">
        <f>SUMIFS(Lancamentos!$G:$G,Lancamentos!$C:$C,$A1409,Lancamentos!$E:$E,$C1409,Lancamentos!$B:$B,"SAIDA_USO")</f>
        <v/>
      </c>
      <c r="I1409" s="14">
        <f>SUMIFS(Lancamentos!$G:$G,Lancamentos!$C:$C,$A1409,Lancamentos!$E:$E,$C1409,Lancamentos!$B:$B,"SAIDA_DESCARTE")</f>
        <v/>
      </c>
      <c r="J1409" s="14">
        <f>G1409-H1409-I1409</f>
        <v/>
      </c>
      <c r="K1409">
        <f>IF(A1409="","",IF(J1409&lt;=IFERROR(VLOOKUP(A1409,Produtos!$A:$E,5,FALSE),0),"ABAIXO DO MINIMO","OK"))</f>
        <v/>
      </c>
    </row>
    <row r="1410">
      <c r="B1410">
        <f>IFERROR(VLOOKUP(A1410,Produtos!A:B,2,FALSE),"")</f>
        <v/>
      </c>
      <c r="D1410" s="10">
        <f>IFERROR(INDEX(Lotes!$E:$E,MATCH(1,(Lotes!$A:$A=A1410)*(Lotes!$C:$C=C1410),0)),"")</f>
        <v/>
      </c>
      <c r="E1410" s="14">
        <f>IF(D1410="","",D1410-TODAY())</f>
        <v/>
      </c>
      <c r="F1410">
        <f>IF(D1410="","",IF(E1410&lt;0,"VENCIDO",IF(E1410&lt;=30,"VENCE EM &lt;= 30 DIAS",IF(E1410&lt;=60,"ATENCAO (31-60 DIAS)","OK"))))</f>
        <v/>
      </c>
      <c r="G1410" s="14">
        <f>SUMIFS(Lancamentos!$G:$G,Lancamentos!$C:$C,$A1410,Lancamentos!$E:$E,$C1410,Lancamentos!$B:$B,"ENTRADA")</f>
        <v/>
      </c>
      <c r="H1410" s="14">
        <f>SUMIFS(Lancamentos!$G:$G,Lancamentos!$C:$C,$A1410,Lancamentos!$E:$E,$C1410,Lancamentos!$B:$B,"SAIDA_USO")</f>
        <v/>
      </c>
      <c r="I1410" s="14">
        <f>SUMIFS(Lancamentos!$G:$G,Lancamentos!$C:$C,$A1410,Lancamentos!$E:$E,$C1410,Lancamentos!$B:$B,"SAIDA_DESCARTE")</f>
        <v/>
      </c>
      <c r="J1410" s="14">
        <f>G1410-H1410-I1410</f>
        <v/>
      </c>
      <c r="K1410">
        <f>IF(A1410="","",IF(J1410&lt;=IFERROR(VLOOKUP(A1410,Produtos!$A:$E,5,FALSE),0),"ABAIXO DO MINIMO","OK"))</f>
        <v/>
      </c>
    </row>
    <row r="1411">
      <c r="B1411">
        <f>IFERROR(VLOOKUP(A1411,Produtos!A:B,2,FALSE),"")</f>
        <v/>
      </c>
      <c r="D1411" s="10">
        <f>IFERROR(INDEX(Lotes!$E:$E,MATCH(1,(Lotes!$A:$A=A1411)*(Lotes!$C:$C=C1411),0)),"")</f>
        <v/>
      </c>
      <c r="E1411" s="14">
        <f>IF(D1411="","",D1411-TODAY())</f>
        <v/>
      </c>
      <c r="F1411">
        <f>IF(D1411="","",IF(E1411&lt;0,"VENCIDO",IF(E1411&lt;=30,"VENCE EM &lt;= 30 DIAS",IF(E1411&lt;=60,"ATENCAO (31-60 DIAS)","OK"))))</f>
        <v/>
      </c>
      <c r="G1411" s="14">
        <f>SUMIFS(Lancamentos!$G:$G,Lancamentos!$C:$C,$A1411,Lancamentos!$E:$E,$C1411,Lancamentos!$B:$B,"ENTRADA")</f>
        <v/>
      </c>
      <c r="H1411" s="14">
        <f>SUMIFS(Lancamentos!$G:$G,Lancamentos!$C:$C,$A1411,Lancamentos!$E:$E,$C1411,Lancamentos!$B:$B,"SAIDA_USO")</f>
        <v/>
      </c>
      <c r="I1411" s="14">
        <f>SUMIFS(Lancamentos!$G:$G,Lancamentos!$C:$C,$A1411,Lancamentos!$E:$E,$C1411,Lancamentos!$B:$B,"SAIDA_DESCARTE")</f>
        <v/>
      </c>
      <c r="J1411" s="14">
        <f>G1411-H1411-I1411</f>
        <v/>
      </c>
      <c r="K1411">
        <f>IF(A1411="","",IF(J1411&lt;=IFERROR(VLOOKUP(A1411,Produtos!$A:$E,5,FALSE),0),"ABAIXO DO MINIMO","OK"))</f>
        <v/>
      </c>
    </row>
    <row r="1412">
      <c r="B1412">
        <f>IFERROR(VLOOKUP(A1412,Produtos!A:B,2,FALSE),"")</f>
        <v/>
      </c>
      <c r="D1412" s="10">
        <f>IFERROR(INDEX(Lotes!$E:$E,MATCH(1,(Lotes!$A:$A=A1412)*(Lotes!$C:$C=C1412),0)),"")</f>
        <v/>
      </c>
      <c r="E1412" s="14">
        <f>IF(D1412="","",D1412-TODAY())</f>
        <v/>
      </c>
      <c r="F1412">
        <f>IF(D1412="","",IF(E1412&lt;0,"VENCIDO",IF(E1412&lt;=30,"VENCE EM &lt;= 30 DIAS",IF(E1412&lt;=60,"ATENCAO (31-60 DIAS)","OK"))))</f>
        <v/>
      </c>
      <c r="G1412" s="14">
        <f>SUMIFS(Lancamentos!$G:$G,Lancamentos!$C:$C,$A1412,Lancamentos!$E:$E,$C1412,Lancamentos!$B:$B,"ENTRADA")</f>
        <v/>
      </c>
      <c r="H1412" s="14">
        <f>SUMIFS(Lancamentos!$G:$G,Lancamentos!$C:$C,$A1412,Lancamentos!$E:$E,$C1412,Lancamentos!$B:$B,"SAIDA_USO")</f>
        <v/>
      </c>
      <c r="I1412" s="14">
        <f>SUMIFS(Lancamentos!$G:$G,Lancamentos!$C:$C,$A1412,Lancamentos!$E:$E,$C1412,Lancamentos!$B:$B,"SAIDA_DESCARTE")</f>
        <v/>
      </c>
      <c r="J1412" s="14">
        <f>G1412-H1412-I1412</f>
        <v/>
      </c>
      <c r="K1412">
        <f>IF(A1412="","",IF(J1412&lt;=IFERROR(VLOOKUP(A1412,Produtos!$A:$E,5,FALSE),0),"ABAIXO DO MINIMO","OK"))</f>
        <v/>
      </c>
    </row>
    <row r="1413">
      <c r="B1413">
        <f>IFERROR(VLOOKUP(A1413,Produtos!A:B,2,FALSE),"")</f>
        <v/>
      </c>
      <c r="D1413" s="10">
        <f>IFERROR(INDEX(Lotes!$E:$E,MATCH(1,(Lotes!$A:$A=A1413)*(Lotes!$C:$C=C1413),0)),"")</f>
        <v/>
      </c>
      <c r="E1413" s="14">
        <f>IF(D1413="","",D1413-TODAY())</f>
        <v/>
      </c>
      <c r="F1413">
        <f>IF(D1413="","",IF(E1413&lt;0,"VENCIDO",IF(E1413&lt;=30,"VENCE EM &lt;= 30 DIAS",IF(E1413&lt;=60,"ATENCAO (31-60 DIAS)","OK"))))</f>
        <v/>
      </c>
      <c r="G1413" s="14">
        <f>SUMIFS(Lancamentos!$G:$G,Lancamentos!$C:$C,$A1413,Lancamentos!$E:$E,$C1413,Lancamentos!$B:$B,"ENTRADA")</f>
        <v/>
      </c>
      <c r="H1413" s="14">
        <f>SUMIFS(Lancamentos!$G:$G,Lancamentos!$C:$C,$A1413,Lancamentos!$E:$E,$C1413,Lancamentos!$B:$B,"SAIDA_USO")</f>
        <v/>
      </c>
      <c r="I1413" s="14">
        <f>SUMIFS(Lancamentos!$G:$G,Lancamentos!$C:$C,$A1413,Lancamentos!$E:$E,$C1413,Lancamentos!$B:$B,"SAIDA_DESCARTE")</f>
        <v/>
      </c>
      <c r="J1413" s="14">
        <f>G1413-H1413-I1413</f>
        <v/>
      </c>
      <c r="K1413">
        <f>IF(A1413="","",IF(J1413&lt;=IFERROR(VLOOKUP(A1413,Produtos!$A:$E,5,FALSE),0),"ABAIXO DO MINIMO","OK"))</f>
        <v/>
      </c>
    </row>
    <row r="1414">
      <c r="B1414">
        <f>IFERROR(VLOOKUP(A1414,Produtos!A:B,2,FALSE),"")</f>
        <v/>
      </c>
      <c r="D1414" s="10">
        <f>IFERROR(INDEX(Lotes!$E:$E,MATCH(1,(Lotes!$A:$A=A1414)*(Lotes!$C:$C=C1414),0)),"")</f>
        <v/>
      </c>
      <c r="E1414" s="14">
        <f>IF(D1414="","",D1414-TODAY())</f>
        <v/>
      </c>
      <c r="F1414">
        <f>IF(D1414="","",IF(E1414&lt;0,"VENCIDO",IF(E1414&lt;=30,"VENCE EM &lt;= 30 DIAS",IF(E1414&lt;=60,"ATENCAO (31-60 DIAS)","OK"))))</f>
        <v/>
      </c>
      <c r="G1414" s="14">
        <f>SUMIFS(Lancamentos!$G:$G,Lancamentos!$C:$C,$A1414,Lancamentos!$E:$E,$C1414,Lancamentos!$B:$B,"ENTRADA")</f>
        <v/>
      </c>
      <c r="H1414" s="14">
        <f>SUMIFS(Lancamentos!$G:$G,Lancamentos!$C:$C,$A1414,Lancamentos!$E:$E,$C1414,Lancamentos!$B:$B,"SAIDA_USO")</f>
        <v/>
      </c>
      <c r="I1414" s="14">
        <f>SUMIFS(Lancamentos!$G:$G,Lancamentos!$C:$C,$A1414,Lancamentos!$E:$E,$C1414,Lancamentos!$B:$B,"SAIDA_DESCARTE")</f>
        <v/>
      </c>
      <c r="J1414" s="14">
        <f>G1414-H1414-I1414</f>
        <v/>
      </c>
      <c r="K1414">
        <f>IF(A1414="","",IF(J1414&lt;=IFERROR(VLOOKUP(A1414,Produtos!$A:$E,5,FALSE),0),"ABAIXO DO MINIMO","OK"))</f>
        <v/>
      </c>
    </row>
    <row r="1415">
      <c r="B1415">
        <f>IFERROR(VLOOKUP(A1415,Produtos!A:B,2,FALSE),"")</f>
        <v/>
      </c>
      <c r="D1415" s="10">
        <f>IFERROR(INDEX(Lotes!$E:$E,MATCH(1,(Lotes!$A:$A=A1415)*(Lotes!$C:$C=C1415),0)),"")</f>
        <v/>
      </c>
      <c r="E1415" s="14">
        <f>IF(D1415="","",D1415-TODAY())</f>
        <v/>
      </c>
      <c r="F1415">
        <f>IF(D1415="","",IF(E1415&lt;0,"VENCIDO",IF(E1415&lt;=30,"VENCE EM &lt;= 30 DIAS",IF(E1415&lt;=60,"ATENCAO (31-60 DIAS)","OK"))))</f>
        <v/>
      </c>
      <c r="G1415" s="14">
        <f>SUMIFS(Lancamentos!$G:$G,Lancamentos!$C:$C,$A1415,Lancamentos!$E:$E,$C1415,Lancamentos!$B:$B,"ENTRADA")</f>
        <v/>
      </c>
      <c r="H1415" s="14">
        <f>SUMIFS(Lancamentos!$G:$G,Lancamentos!$C:$C,$A1415,Lancamentos!$E:$E,$C1415,Lancamentos!$B:$B,"SAIDA_USO")</f>
        <v/>
      </c>
      <c r="I1415" s="14">
        <f>SUMIFS(Lancamentos!$G:$G,Lancamentos!$C:$C,$A1415,Lancamentos!$E:$E,$C1415,Lancamentos!$B:$B,"SAIDA_DESCARTE")</f>
        <v/>
      </c>
      <c r="J1415" s="14">
        <f>G1415-H1415-I1415</f>
        <v/>
      </c>
      <c r="K1415">
        <f>IF(A1415="","",IF(J1415&lt;=IFERROR(VLOOKUP(A1415,Produtos!$A:$E,5,FALSE),0),"ABAIXO DO MINIMO","OK"))</f>
        <v/>
      </c>
    </row>
    <row r="1416">
      <c r="B1416">
        <f>IFERROR(VLOOKUP(A1416,Produtos!A:B,2,FALSE),"")</f>
        <v/>
      </c>
      <c r="D1416" s="10">
        <f>IFERROR(INDEX(Lotes!$E:$E,MATCH(1,(Lotes!$A:$A=A1416)*(Lotes!$C:$C=C1416),0)),"")</f>
        <v/>
      </c>
      <c r="E1416" s="14">
        <f>IF(D1416="","",D1416-TODAY())</f>
        <v/>
      </c>
      <c r="F1416">
        <f>IF(D1416="","",IF(E1416&lt;0,"VENCIDO",IF(E1416&lt;=30,"VENCE EM &lt;= 30 DIAS",IF(E1416&lt;=60,"ATENCAO (31-60 DIAS)","OK"))))</f>
        <v/>
      </c>
      <c r="G1416" s="14">
        <f>SUMIFS(Lancamentos!$G:$G,Lancamentos!$C:$C,$A1416,Lancamentos!$E:$E,$C1416,Lancamentos!$B:$B,"ENTRADA")</f>
        <v/>
      </c>
      <c r="H1416" s="14">
        <f>SUMIFS(Lancamentos!$G:$G,Lancamentos!$C:$C,$A1416,Lancamentos!$E:$E,$C1416,Lancamentos!$B:$B,"SAIDA_USO")</f>
        <v/>
      </c>
      <c r="I1416" s="14">
        <f>SUMIFS(Lancamentos!$G:$G,Lancamentos!$C:$C,$A1416,Lancamentos!$E:$E,$C1416,Lancamentos!$B:$B,"SAIDA_DESCARTE")</f>
        <v/>
      </c>
      <c r="J1416" s="14">
        <f>G1416-H1416-I1416</f>
        <v/>
      </c>
      <c r="K1416">
        <f>IF(A1416="","",IF(J1416&lt;=IFERROR(VLOOKUP(A1416,Produtos!$A:$E,5,FALSE),0),"ABAIXO DO MINIMO","OK"))</f>
        <v/>
      </c>
    </row>
    <row r="1417">
      <c r="B1417">
        <f>IFERROR(VLOOKUP(A1417,Produtos!A:B,2,FALSE),"")</f>
        <v/>
      </c>
      <c r="D1417" s="10">
        <f>IFERROR(INDEX(Lotes!$E:$E,MATCH(1,(Lotes!$A:$A=A1417)*(Lotes!$C:$C=C1417),0)),"")</f>
        <v/>
      </c>
      <c r="E1417" s="14">
        <f>IF(D1417="","",D1417-TODAY())</f>
        <v/>
      </c>
      <c r="F1417">
        <f>IF(D1417="","",IF(E1417&lt;0,"VENCIDO",IF(E1417&lt;=30,"VENCE EM &lt;= 30 DIAS",IF(E1417&lt;=60,"ATENCAO (31-60 DIAS)","OK"))))</f>
        <v/>
      </c>
      <c r="G1417" s="14">
        <f>SUMIFS(Lancamentos!$G:$G,Lancamentos!$C:$C,$A1417,Lancamentos!$E:$E,$C1417,Lancamentos!$B:$B,"ENTRADA")</f>
        <v/>
      </c>
      <c r="H1417" s="14">
        <f>SUMIFS(Lancamentos!$G:$G,Lancamentos!$C:$C,$A1417,Lancamentos!$E:$E,$C1417,Lancamentos!$B:$B,"SAIDA_USO")</f>
        <v/>
      </c>
      <c r="I1417" s="14">
        <f>SUMIFS(Lancamentos!$G:$G,Lancamentos!$C:$C,$A1417,Lancamentos!$E:$E,$C1417,Lancamentos!$B:$B,"SAIDA_DESCARTE")</f>
        <v/>
      </c>
      <c r="J1417" s="14">
        <f>G1417-H1417-I1417</f>
        <v/>
      </c>
      <c r="K1417">
        <f>IF(A1417="","",IF(J1417&lt;=IFERROR(VLOOKUP(A1417,Produtos!$A:$E,5,FALSE),0),"ABAIXO DO MINIMO","OK"))</f>
        <v/>
      </c>
    </row>
    <row r="1418">
      <c r="B1418">
        <f>IFERROR(VLOOKUP(A1418,Produtos!A:B,2,FALSE),"")</f>
        <v/>
      </c>
      <c r="D1418" s="10">
        <f>IFERROR(INDEX(Lotes!$E:$E,MATCH(1,(Lotes!$A:$A=A1418)*(Lotes!$C:$C=C1418),0)),"")</f>
        <v/>
      </c>
      <c r="E1418" s="14">
        <f>IF(D1418="","",D1418-TODAY())</f>
        <v/>
      </c>
      <c r="F1418">
        <f>IF(D1418="","",IF(E1418&lt;0,"VENCIDO",IF(E1418&lt;=30,"VENCE EM &lt;= 30 DIAS",IF(E1418&lt;=60,"ATENCAO (31-60 DIAS)","OK"))))</f>
        <v/>
      </c>
      <c r="G1418" s="14">
        <f>SUMIFS(Lancamentos!$G:$G,Lancamentos!$C:$C,$A1418,Lancamentos!$E:$E,$C1418,Lancamentos!$B:$B,"ENTRADA")</f>
        <v/>
      </c>
      <c r="H1418" s="14">
        <f>SUMIFS(Lancamentos!$G:$G,Lancamentos!$C:$C,$A1418,Lancamentos!$E:$E,$C1418,Lancamentos!$B:$B,"SAIDA_USO")</f>
        <v/>
      </c>
      <c r="I1418" s="14">
        <f>SUMIFS(Lancamentos!$G:$G,Lancamentos!$C:$C,$A1418,Lancamentos!$E:$E,$C1418,Lancamentos!$B:$B,"SAIDA_DESCARTE")</f>
        <v/>
      </c>
      <c r="J1418" s="14">
        <f>G1418-H1418-I1418</f>
        <v/>
      </c>
      <c r="K1418">
        <f>IF(A1418="","",IF(J1418&lt;=IFERROR(VLOOKUP(A1418,Produtos!$A:$E,5,FALSE),0),"ABAIXO DO MINIMO","OK"))</f>
        <v/>
      </c>
    </row>
    <row r="1419">
      <c r="B1419">
        <f>IFERROR(VLOOKUP(A1419,Produtos!A:B,2,FALSE),"")</f>
        <v/>
      </c>
      <c r="D1419" s="10">
        <f>IFERROR(INDEX(Lotes!$E:$E,MATCH(1,(Lotes!$A:$A=A1419)*(Lotes!$C:$C=C1419),0)),"")</f>
        <v/>
      </c>
      <c r="E1419" s="14">
        <f>IF(D1419="","",D1419-TODAY())</f>
        <v/>
      </c>
      <c r="F1419">
        <f>IF(D1419="","",IF(E1419&lt;0,"VENCIDO",IF(E1419&lt;=30,"VENCE EM &lt;= 30 DIAS",IF(E1419&lt;=60,"ATENCAO (31-60 DIAS)","OK"))))</f>
        <v/>
      </c>
      <c r="G1419" s="14">
        <f>SUMIFS(Lancamentos!$G:$G,Lancamentos!$C:$C,$A1419,Lancamentos!$E:$E,$C1419,Lancamentos!$B:$B,"ENTRADA")</f>
        <v/>
      </c>
      <c r="H1419" s="14">
        <f>SUMIFS(Lancamentos!$G:$G,Lancamentos!$C:$C,$A1419,Lancamentos!$E:$E,$C1419,Lancamentos!$B:$B,"SAIDA_USO")</f>
        <v/>
      </c>
      <c r="I1419" s="14">
        <f>SUMIFS(Lancamentos!$G:$G,Lancamentos!$C:$C,$A1419,Lancamentos!$E:$E,$C1419,Lancamentos!$B:$B,"SAIDA_DESCARTE")</f>
        <v/>
      </c>
      <c r="J1419" s="14">
        <f>G1419-H1419-I1419</f>
        <v/>
      </c>
      <c r="K1419">
        <f>IF(A1419="","",IF(J1419&lt;=IFERROR(VLOOKUP(A1419,Produtos!$A:$E,5,FALSE),0),"ABAIXO DO MINIMO","OK"))</f>
        <v/>
      </c>
    </row>
    <row r="1420">
      <c r="B1420">
        <f>IFERROR(VLOOKUP(A1420,Produtos!A:B,2,FALSE),"")</f>
        <v/>
      </c>
      <c r="D1420" s="10">
        <f>IFERROR(INDEX(Lotes!$E:$E,MATCH(1,(Lotes!$A:$A=A1420)*(Lotes!$C:$C=C1420),0)),"")</f>
        <v/>
      </c>
      <c r="E1420" s="14">
        <f>IF(D1420="","",D1420-TODAY())</f>
        <v/>
      </c>
      <c r="F1420">
        <f>IF(D1420="","",IF(E1420&lt;0,"VENCIDO",IF(E1420&lt;=30,"VENCE EM &lt;= 30 DIAS",IF(E1420&lt;=60,"ATENCAO (31-60 DIAS)","OK"))))</f>
        <v/>
      </c>
      <c r="G1420" s="14">
        <f>SUMIFS(Lancamentos!$G:$G,Lancamentos!$C:$C,$A1420,Lancamentos!$E:$E,$C1420,Lancamentos!$B:$B,"ENTRADA")</f>
        <v/>
      </c>
      <c r="H1420" s="14">
        <f>SUMIFS(Lancamentos!$G:$G,Lancamentos!$C:$C,$A1420,Lancamentos!$E:$E,$C1420,Lancamentos!$B:$B,"SAIDA_USO")</f>
        <v/>
      </c>
      <c r="I1420" s="14">
        <f>SUMIFS(Lancamentos!$G:$G,Lancamentos!$C:$C,$A1420,Lancamentos!$E:$E,$C1420,Lancamentos!$B:$B,"SAIDA_DESCARTE")</f>
        <v/>
      </c>
      <c r="J1420" s="14">
        <f>G1420-H1420-I1420</f>
        <v/>
      </c>
      <c r="K1420">
        <f>IF(A1420="","",IF(J1420&lt;=IFERROR(VLOOKUP(A1420,Produtos!$A:$E,5,FALSE),0),"ABAIXO DO MINIMO","OK"))</f>
        <v/>
      </c>
    </row>
    <row r="1421">
      <c r="B1421">
        <f>IFERROR(VLOOKUP(A1421,Produtos!A:B,2,FALSE),"")</f>
        <v/>
      </c>
      <c r="D1421" s="10">
        <f>IFERROR(INDEX(Lotes!$E:$E,MATCH(1,(Lotes!$A:$A=A1421)*(Lotes!$C:$C=C1421),0)),"")</f>
        <v/>
      </c>
      <c r="E1421" s="14">
        <f>IF(D1421="","",D1421-TODAY())</f>
        <v/>
      </c>
      <c r="F1421">
        <f>IF(D1421="","",IF(E1421&lt;0,"VENCIDO",IF(E1421&lt;=30,"VENCE EM &lt;= 30 DIAS",IF(E1421&lt;=60,"ATENCAO (31-60 DIAS)","OK"))))</f>
        <v/>
      </c>
      <c r="G1421" s="14">
        <f>SUMIFS(Lancamentos!$G:$G,Lancamentos!$C:$C,$A1421,Lancamentos!$E:$E,$C1421,Lancamentos!$B:$B,"ENTRADA")</f>
        <v/>
      </c>
      <c r="H1421" s="14">
        <f>SUMIFS(Lancamentos!$G:$G,Lancamentos!$C:$C,$A1421,Lancamentos!$E:$E,$C1421,Lancamentos!$B:$B,"SAIDA_USO")</f>
        <v/>
      </c>
      <c r="I1421" s="14">
        <f>SUMIFS(Lancamentos!$G:$G,Lancamentos!$C:$C,$A1421,Lancamentos!$E:$E,$C1421,Lancamentos!$B:$B,"SAIDA_DESCARTE")</f>
        <v/>
      </c>
      <c r="J1421" s="14">
        <f>G1421-H1421-I1421</f>
        <v/>
      </c>
      <c r="K1421">
        <f>IF(A1421="","",IF(J1421&lt;=IFERROR(VLOOKUP(A1421,Produtos!$A:$E,5,FALSE),0),"ABAIXO DO MINIMO","OK"))</f>
        <v/>
      </c>
    </row>
    <row r="1422">
      <c r="B1422">
        <f>IFERROR(VLOOKUP(A1422,Produtos!A:B,2,FALSE),"")</f>
        <v/>
      </c>
      <c r="D1422" s="10">
        <f>IFERROR(INDEX(Lotes!$E:$E,MATCH(1,(Lotes!$A:$A=A1422)*(Lotes!$C:$C=C1422),0)),"")</f>
        <v/>
      </c>
      <c r="E1422" s="14">
        <f>IF(D1422="","",D1422-TODAY())</f>
        <v/>
      </c>
      <c r="F1422">
        <f>IF(D1422="","",IF(E1422&lt;0,"VENCIDO",IF(E1422&lt;=30,"VENCE EM &lt;= 30 DIAS",IF(E1422&lt;=60,"ATENCAO (31-60 DIAS)","OK"))))</f>
        <v/>
      </c>
      <c r="G1422" s="14">
        <f>SUMIFS(Lancamentos!$G:$G,Lancamentos!$C:$C,$A1422,Lancamentos!$E:$E,$C1422,Lancamentos!$B:$B,"ENTRADA")</f>
        <v/>
      </c>
      <c r="H1422" s="14">
        <f>SUMIFS(Lancamentos!$G:$G,Lancamentos!$C:$C,$A1422,Lancamentos!$E:$E,$C1422,Lancamentos!$B:$B,"SAIDA_USO")</f>
        <v/>
      </c>
      <c r="I1422" s="14">
        <f>SUMIFS(Lancamentos!$G:$G,Lancamentos!$C:$C,$A1422,Lancamentos!$E:$E,$C1422,Lancamentos!$B:$B,"SAIDA_DESCARTE")</f>
        <v/>
      </c>
      <c r="J1422" s="14">
        <f>G1422-H1422-I1422</f>
        <v/>
      </c>
      <c r="K1422">
        <f>IF(A1422="","",IF(J1422&lt;=IFERROR(VLOOKUP(A1422,Produtos!$A:$E,5,FALSE),0),"ABAIXO DO MINIMO","OK"))</f>
        <v/>
      </c>
    </row>
    <row r="1423">
      <c r="B1423">
        <f>IFERROR(VLOOKUP(A1423,Produtos!A:B,2,FALSE),"")</f>
        <v/>
      </c>
      <c r="D1423" s="10">
        <f>IFERROR(INDEX(Lotes!$E:$E,MATCH(1,(Lotes!$A:$A=A1423)*(Lotes!$C:$C=C1423),0)),"")</f>
        <v/>
      </c>
      <c r="E1423" s="14">
        <f>IF(D1423="","",D1423-TODAY())</f>
        <v/>
      </c>
      <c r="F1423">
        <f>IF(D1423="","",IF(E1423&lt;0,"VENCIDO",IF(E1423&lt;=30,"VENCE EM &lt;= 30 DIAS",IF(E1423&lt;=60,"ATENCAO (31-60 DIAS)","OK"))))</f>
        <v/>
      </c>
      <c r="G1423" s="14">
        <f>SUMIFS(Lancamentos!$G:$G,Lancamentos!$C:$C,$A1423,Lancamentos!$E:$E,$C1423,Lancamentos!$B:$B,"ENTRADA")</f>
        <v/>
      </c>
      <c r="H1423" s="14">
        <f>SUMIFS(Lancamentos!$G:$G,Lancamentos!$C:$C,$A1423,Lancamentos!$E:$E,$C1423,Lancamentos!$B:$B,"SAIDA_USO")</f>
        <v/>
      </c>
      <c r="I1423" s="14">
        <f>SUMIFS(Lancamentos!$G:$G,Lancamentos!$C:$C,$A1423,Lancamentos!$E:$E,$C1423,Lancamentos!$B:$B,"SAIDA_DESCARTE")</f>
        <v/>
      </c>
      <c r="J1423" s="14">
        <f>G1423-H1423-I1423</f>
        <v/>
      </c>
      <c r="K1423">
        <f>IF(A1423="","",IF(J1423&lt;=IFERROR(VLOOKUP(A1423,Produtos!$A:$E,5,FALSE),0),"ABAIXO DO MINIMO","OK"))</f>
        <v/>
      </c>
    </row>
    <row r="1424">
      <c r="B1424">
        <f>IFERROR(VLOOKUP(A1424,Produtos!A:B,2,FALSE),"")</f>
        <v/>
      </c>
      <c r="D1424" s="10">
        <f>IFERROR(INDEX(Lotes!$E:$E,MATCH(1,(Lotes!$A:$A=A1424)*(Lotes!$C:$C=C1424),0)),"")</f>
        <v/>
      </c>
      <c r="E1424" s="14">
        <f>IF(D1424="","",D1424-TODAY())</f>
        <v/>
      </c>
      <c r="F1424">
        <f>IF(D1424="","",IF(E1424&lt;0,"VENCIDO",IF(E1424&lt;=30,"VENCE EM &lt;= 30 DIAS",IF(E1424&lt;=60,"ATENCAO (31-60 DIAS)","OK"))))</f>
        <v/>
      </c>
      <c r="G1424" s="14">
        <f>SUMIFS(Lancamentos!$G:$G,Lancamentos!$C:$C,$A1424,Lancamentos!$E:$E,$C1424,Lancamentos!$B:$B,"ENTRADA")</f>
        <v/>
      </c>
      <c r="H1424" s="14">
        <f>SUMIFS(Lancamentos!$G:$G,Lancamentos!$C:$C,$A1424,Lancamentos!$E:$E,$C1424,Lancamentos!$B:$B,"SAIDA_USO")</f>
        <v/>
      </c>
      <c r="I1424" s="14">
        <f>SUMIFS(Lancamentos!$G:$G,Lancamentos!$C:$C,$A1424,Lancamentos!$E:$E,$C1424,Lancamentos!$B:$B,"SAIDA_DESCARTE")</f>
        <v/>
      </c>
      <c r="J1424" s="14">
        <f>G1424-H1424-I1424</f>
        <v/>
      </c>
      <c r="K1424">
        <f>IF(A1424="","",IF(J1424&lt;=IFERROR(VLOOKUP(A1424,Produtos!$A:$E,5,FALSE),0),"ABAIXO DO MINIMO","OK"))</f>
        <v/>
      </c>
    </row>
    <row r="1425">
      <c r="B1425">
        <f>IFERROR(VLOOKUP(A1425,Produtos!A:B,2,FALSE),"")</f>
        <v/>
      </c>
      <c r="D1425" s="10">
        <f>IFERROR(INDEX(Lotes!$E:$E,MATCH(1,(Lotes!$A:$A=A1425)*(Lotes!$C:$C=C1425),0)),"")</f>
        <v/>
      </c>
      <c r="E1425" s="14">
        <f>IF(D1425="","",D1425-TODAY())</f>
        <v/>
      </c>
      <c r="F1425">
        <f>IF(D1425="","",IF(E1425&lt;0,"VENCIDO",IF(E1425&lt;=30,"VENCE EM &lt;= 30 DIAS",IF(E1425&lt;=60,"ATENCAO (31-60 DIAS)","OK"))))</f>
        <v/>
      </c>
      <c r="G1425" s="14">
        <f>SUMIFS(Lancamentos!$G:$G,Lancamentos!$C:$C,$A1425,Lancamentos!$E:$E,$C1425,Lancamentos!$B:$B,"ENTRADA")</f>
        <v/>
      </c>
      <c r="H1425" s="14">
        <f>SUMIFS(Lancamentos!$G:$G,Lancamentos!$C:$C,$A1425,Lancamentos!$E:$E,$C1425,Lancamentos!$B:$B,"SAIDA_USO")</f>
        <v/>
      </c>
      <c r="I1425" s="14">
        <f>SUMIFS(Lancamentos!$G:$G,Lancamentos!$C:$C,$A1425,Lancamentos!$E:$E,$C1425,Lancamentos!$B:$B,"SAIDA_DESCARTE")</f>
        <v/>
      </c>
      <c r="J1425" s="14">
        <f>G1425-H1425-I1425</f>
        <v/>
      </c>
      <c r="K1425">
        <f>IF(A1425="","",IF(J1425&lt;=IFERROR(VLOOKUP(A1425,Produtos!$A:$E,5,FALSE),0),"ABAIXO DO MINIMO","OK"))</f>
        <v/>
      </c>
    </row>
    <row r="1426">
      <c r="B1426">
        <f>IFERROR(VLOOKUP(A1426,Produtos!A:B,2,FALSE),"")</f>
        <v/>
      </c>
      <c r="D1426" s="10">
        <f>IFERROR(INDEX(Lotes!$E:$E,MATCH(1,(Lotes!$A:$A=A1426)*(Lotes!$C:$C=C1426),0)),"")</f>
        <v/>
      </c>
      <c r="E1426" s="14">
        <f>IF(D1426="","",D1426-TODAY())</f>
        <v/>
      </c>
      <c r="F1426">
        <f>IF(D1426="","",IF(E1426&lt;0,"VENCIDO",IF(E1426&lt;=30,"VENCE EM &lt;= 30 DIAS",IF(E1426&lt;=60,"ATENCAO (31-60 DIAS)","OK"))))</f>
        <v/>
      </c>
      <c r="G1426" s="14">
        <f>SUMIFS(Lancamentos!$G:$G,Lancamentos!$C:$C,$A1426,Lancamentos!$E:$E,$C1426,Lancamentos!$B:$B,"ENTRADA")</f>
        <v/>
      </c>
      <c r="H1426" s="14">
        <f>SUMIFS(Lancamentos!$G:$G,Lancamentos!$C:$C,$A1426,Lancamentos!$E:$E,$C1426,Lancamentos!$B:$B,"SAIDA_USO")</f>
        <v/>
      </c>
      <c r="I1426" s="14">
        <f>SUMIFS(Lancamentos!$G:$G,Lancamentos!$C:$C,$A1426,Lancamentos!$E:$E,$C1426,Lancamentos!$B:$B,"SAIDA_DESCARTE")</f>
        <v/>
      </c>
      <c r="J1426" s="14">
        <f>G1426-H1426-I1426</f>
        <v/>
      </c>
      <c r="K1426">
        <f>IF(A1426="","",IF(J1426&lt;=IFERROR(VLOOKUP(A1426,Produtos!$A:$E,5,FALSE),0),"ABAIXO DO MINIMO","OK"))</f>
        <v/>
      </c>
    </row>
    <row r="1427">
      <c r="B1427">
        <f>IFERROR(VLOOKUP(A1427,Produtos!A:B,2,FALSE),"")</f>
        <v/>
      </c>
      <c r="D1427" s="10">
        <f>IFERROR(INDEX(Lotes!$E:$E,MATCH(1,(Lotes!$A:$A=A1427)*(Lotes!$C:$C=C1427),0)),"")</f>
        <v/>
      </c>
      <c r="E1427" s="14">
        <f>IF(D1427="","",D1427-TODAY())</f>
        <v/>
      </c>
      <c r="F1427">
        <f>IF(D1427="","",IF(E1427&lt;0,"VENCIDO",IF(E1427&lt;=30,"VENCE EM &lt;= 30 DIAS",IF(E1427&lt;=60,"ATENCAO (31-60 DIAS)","OK"))))</f>
        <v/>
      </c>
      <c r="G1427" s="14">
        <f>SUMIFS(Lancamentos!$G:$G,Lancamentos!$C:$C,$A1427,Lancamentos!$E:$E,$C1427,Lancamentos!$B:$B,"ENTRADA")</f>
        <v/>
      </c>
      <c r="H1427" s="14">
        <f>SUMIFS(Lancamentos!$G:$G,Lancamentos!$C:$C,$A1427,Lancamentos!$E:$E,$C1427,Lancamentos!$B:$B,"SAIDA_USO")</f>
        <v/>
      </c>
      <c r="I1427" s="14">
        <f>SUMIFS(Lancamentos!$G:$G,Lancamentos!$C:$C,$A1427,Lancamentos!$E:$E,$C1427,Lancamentos!$B:$B,"SAIDA_DESCARTE")</f>
        <v/>
      </c>
      <c r="J1427" s="14">
        <f>G1427-H1427-I1427</f>
        <v/>
      </c>
      <c r="K1427">
        <f>IF(A1427="","",IF(J1427&lt;=IFERROR(VLOOKUP(A1427,Produtos!$A:$E,5,FALSE),0),"ABAIXO DO MINIMO","OK"))</f>
        <v/>
      </c>
    </row>
    <row r="1428">
      <c r="B1428">
        <f>IFERROR(VLOOKUP(A1428,Produtos!A:B,2,FALSE),"")</f>
        <v/>
      </c>
      <c r="D1428" s="10">
        <f>IFERROR(INDEX(Lotes!$E:$E,MATCH(1,(Lotes!$A:$A=A1428)*(Lotes!$C:$C=C1428),0)),"")</f>
        <v/>
      </c>
      <c r="E1428" s="14">
        <f>IF(D1428="","",D1428-TODAY())</f>
        <v/>
      </c>
      <c r="F1428">
        <f>IF(D1428="","",IF(E1428&lt;0,"VENCIDO",IF(E1428&lt;=30,"VENCE EM &lt;= 30 DIAS",IF(E1428&lt;=60,"ATENCAO (31-60 DIAS)","OK"))))</f>
        <v/>
      </c>
      <c r="G1428" s="14">
        <f>SUMIFS(Lancamentos!$G:$G,Lancamentos!$C:$C,$A1428,Lancamentos!$E:$E,$C1428,Lancamentos!$B:$B,"ENTRADA")</f>
        <v/>
      </c>
      <c r="H1428" s="14">
        <f>SUMIFS(Lancamentos!$G:$G,Lancamentos!$C:$C,$A1428,Lancamentos!$E:$E,$C1428,Lancamentos!$B:$B,"SAIDA_USO")</f>
        <v/>
      </c>
      <c r="I1428" s="14">
        <f>SUMIFS(Lancamentos!$G:$G,Lancamentos!$C:$C,$A1428,Lancamentos!$E:$E,$C1428,Lancamentos!$B:$B,"SAIDA_DESCARTE")</f>
        <v/>
      </c>
      <c r="J1428" s="14">
        <f>G1428-H1428-I1428</f>
        <v/>
      </c>
      <c r="K1428">
        <f>IF(A1428="","",IF(J1428&lt;=IFERROR(VLOOKUP(A1428,Produtos!$A:$E,5,FALSE),0),"ABAIXO DO MINIMO","OK"))</f>
        <v/>
      </c>
    </row>
    <row r="1429">
      <c r="B1429">
        <f>IFERROR(VLOOKUP(A1429,Produtos!A:B,2,FALSE),"")</f>
        <v/>
      </c>
      <c r="D1429" s="10">
        <f>IFERROR(INDEX(Lotes!$E:$E,MATCH(1,(Lotes!$A:$A=A1429)*(Lotes!$C:$C=C1429),0)),"")</f>
        <v/>
      </c>
      <c r="E1429" s="14">
        <f>IF(D1429="","",D1429-TODAY())</f>
        <v/>
      </c>
      <c r="F1429">
        <f>IF(D1429="","",IF(E1429&lt;0,"VENCIDO",IF(E1429&lt;=30,"VENCE EM &lt;= 30 DIAS",IF(E1429&lt;=60,"ATENCAO (31-60 DIAS)","OK"))))</f>
        <v/>
      </c>
      <c r="G1429" s="14">
        <f>SUMIFS(Lancamentos!$G:$G,Lancamentos!$C:$C,$A1429,Lancamentos!$E:$E,$C1429,Lancamentos!$B:$B,"ENTRADA")</f>
        <v/>
      </c>
      <c r="H1429" s="14">
        <f>SUMIFS(Lancamentos!$G:$G,Lancamentos!$C:$C,$A1429,Lancamentos!$E:$E,$C1429,Lancamentos!$B:$B,"SAIDA_USO")</f>
        <v/>
      </c>
      <c r="I1429" s="14">
        <f>SUMIFS(Lancamentos!$G:$G,Lancamentos!$C:$C,$A1429,Lancamentos!$E:$E,$C1429,Lancamentos!$B:$B,"SAIDA_DESCARTE")</f>
        <v/>
      </c>
      <c r="J1429" s="14">
        <f>G1429-H1429-I1429</f>
        <v/>
      </c>
      <c r="K1429">
        <f>IF(A1429="","",IF(J1429&lt;=IFERROR(VLOOKUP(A1429,Produtos!$A:$E,5,FALSE),0),"ABAIXO DO MINIMO","OK"))</f>
        <v/>
      </c>
    </row>
    <row r="1430">
      <c r="B1430">
        <f>IFERROR(VLOOKUP(A1430,Produtos!A:B,2,FALSE),"")</f>
        <v/>
      </c>
      <c r="D1430" s="10">
        <f>IFERROR(INDEX(Lotes!$E:$E,MATCH(1,(Lotes!$A:$A=A1430)*(Lotes!$C:$C=C1430),0)),"")</f>
        <v/>
      </c>
      <c r="E1430" s="14">
        <f>IF(D1430="","",D1430-TODAY())</f>
        <v/>
      </c>
      <c r="F1430">
        <f>IF(D1430="","",IF(E1430&lt;0,"VENCIDO",IF(E1430&lt;=30,"VENCE EM &lt;= 30 DIAS",IF(E1430&lt;=60,"ATENCAO (31-60 DIAS)","OK"))))</f>
        <v/>
      </c>
      <c r="G1430" s="14">
        <f>SUMIFS(Lancamentos!$G:$G,Lancamentos!$C:$C,$A1430,Lancamentos!$E:$E,$C1430,Lancamentos!$B:$B,"ENTRADA")</f>
        <v/>
      </c>
      <c r="H1430" s="14">
        <f>SUMIFS(Lancamentos!$G:$G,Lancamentos!$C:$C,$A1430,Lancamentos!$E:$E,$C1430,Lancamentos!$B:$B,"SAIDA_USO")</f>
        <v/>
      </c>
      <c r="I1430" s="14">
        <f>SUMIFS(Lancamentos!$G:$G,Lancamentos!$C:$C,$A1430,Lancamentos!$E:$E,$C1430,Lancamentos!$B:$B,"SAIDA_DESCARTE")</f>
        <v/>
      </c>
      <c r="J1430" s="14">
        <f>G1430-H1430-I1430</f>
        <v/>
      </c>
      <c r="K1430">
        <f>IF(A1430="","",IF(J1430&lt;=IFERROR(VLOOKUP(A1430,Produtos!$A:$E,5,FALSE),0),"ABAIXO DO MINIMO","OK"))</f>
        <v/>
      </c>
    </row>
    <row r="1431">
      <c r="B1431">
        <f>IFERROR(VLOOKUP(A1431,Produtos!A:B,2,FALSE),"")</f>
        <v/>
      </c>
      <c r="D1431" s="10">
        <f>IFERROR(INDEX(Lotes!$E:$E,MATCH(1,(Lotes!$A:$A=A1431)*(Lotes!$C:$C=C1431),0)),"")</f>
        <v/>
      </c>
      <c r="E1431" s="14">
        <f>IF(D1431="","",D1431-TODAY())</f>
        <v/>
      </c>
      <c r="F1431">
        <f>IF(D1431="","",IF(E1431&lt;0,"VENCIDO",IF(E1431&lt;=30,"VENCE EM &lt;= 30 DIAS",IF(E1431&lt;=60,"ATENCAO (31-60 DIAS)","OK"))))</f>
        <v/>
      </c>
      <c r="G1431" s="14">
        <f>SUMIFS(Lancamentos!$G:$G,Lancamentos!$C:$C,$A1431,Lancamentos!$E:$E,$C1431,Lancamentos!$B:$B,"ENTRADA")</f>
        <v/>
      </c>
      <c r="H1431" s="14">
        <f>SUMIFS(Lancamentos!$G:$G,Lancamentos!$C:$C,$A1431,Lancamentos!$E:$E,$C1431,Lancamentos!$B:$B,"SAIDA_USO")</f>
        <v/>
      </c>
      <c r="I1431" s="14">
        <f>SUMIFS(Lancamentos!$G:$G,Lancamentos!$C:$C,$A1431,Lancamentos!$E:$E,$C1431,Lancamentos!$B:$B,"SAIDA_DESCARTE")</f>
        <v/>
      </c>
      <c r="J1431" s="14">
        <f>G1431-H1431-I1431</f>
        <v/>
      </c>
      <c r="K1431">
        <f>IF(A1431="","",IF(J1431&lt;=IFERROR(VLOOKUP(A1431,Produtos!$A:$E,5,FALSE),0),"ABAIXO DO MINIMO","OK"))</f>
        <v/>
      </c>
    </row>
    <row r="1432">
      <c r="B1432">
        <f>IFERROR(VLOOKUP(A1432,Produtos!A:B,2,FALSE),"")</f>
        <v/>
      </c>
      <c r="D1432" s="10">
        <f>IFERROR(INDEX(Lotes!$E:$E,MATCH(1,(Lotes!$A:$A=A1432)*(Lotes!$C:$C=C1432),0)),"")</f>
        <v/>
      </c>
      <c r="E1432" s="14">
        <f>IF(D1432="","",D1432-TODAY())</f>
        <v/>
      </c>
      <c r="F1432">
        <f>IF(D1432="","",IF(E1432&lt;0,"VENCIDO",IF(E1432&lt;=30,"VENCE EM &lt;= 30 DIAS",IF(E1432&lt;=60,"ATENCAO (31-60 DIAS)","OK"))))</f>
        <v/>
      </c>
      <c r="G1432" s="14">
        <f>SUMIFS(Lancamentos!$G:$G,Lancamentos!$C:$C,$A1432,Lancamentos!$E:$E,$C1432,Lancamentos!$B:$B,"ENTRADA")</f>
        <v/>
      </c>
      <c r="H1432" s="14">
        <f>SUMIFS(Lancamentos!$G:$G,Lancamentos!$C:$C,$A1432,Lancamentos!$E:$E,$C1432,Lancamentos!$B:$B,"SAIDA_USO")</f>
        <v/>
      </c>
      <c r="I1432" s="14">
        <f>SUMIFS(Lancamentos!$G:$G,Lancamentos!$C:$C,$A1432,Lancamentos!$E:$E,$C1432,Lancamentos!$B:$B,"SAIDA_DESCARTE")</f>
        <v/>
      </c>
      <c r="J1432" s="14">
        <f>G1432-H1432-I1432</f>
        <v/>
      </c>
      <c r="K1432">
        <f>IF(A1432="","",IF(J1432&lt;=IFERROR(VLOOKUP(A1432,Produtos!$A:$E,5,FALSE),0),"ABAIXO DO MINIMO","OK"))</f>
        <v/>
      </c>
    </row>
    <row r="1433">
      <c r="B1433">
        <f>IFERROR(VLOOKUP(A1433,Produtos!A:B,2,FALSE),"")</f>
        <v/>
      </c>
      <c r="D1433" s="10">
        <f>IFERROR(INDEX(Lotes!$E:$E,MATCH(1,(Lotes!$A:$A=A1433)*(Lotes!$C:$C=C1433),0)),"")</f>
        <v/>
      </c>
      <c r="E1433" s="14">
        <f>IF(D1433="","",D1433-TODAY())</f>
        <v/>
      </c>
      <c r="F1433">
        <f>IF(D1433="","",IF(E1433&lt;0,"VENCIDO",IF(E1433&lt;=30,"VENCE EM &lt;= 30 DIAS",IF(E1433&lt;=60,"ATENCAO (31-60 DIAS)","OK"))))</f>
        <v/>
      </c>
      <c r="G1433" s="14">
        <f>SUMIFS(Lancamentos!$G:$G,Lancamentos!$C:$C,$A1433,Lancamentos!$E:$E,$C1433,Lancamentos!$B:$B,"ENTRADA")</f>
        <v/>
      </c>
      <c r="H1433" s="14">
        <f>SUMIFS(Lancamentos!$G:$G,Lancamentos!$C:$C,$A1433,Lancamentos!$E:$E,$C1433,Lancamentos!$B:$B,"SAIDA_USO")</f>
        <v/>
      </c>
      <c r="I1433" s="14">
        <f>SUMIFS(Lancamentos!$G:$G,Lancamentos!$C:$C,$A1433,Lancamentos!$E:$E,$C1433,Lancamentos!$B:$B,"SAIDA_DESCARTE")</f>
        <v/>
      </c>
      <c r="J1433" s="14">
        <f>G1433-H1433-I1433</f>
        <v/>
      </c>
      <c r="K1433">
        <f>IF(A1433="","",IF(J1433&lt;=IFERROR(VLOOKUP(A1433,Produtos!$A:$E,5,FALSE),0),"ABAIXO DO MINIMO","OK"))</f>
        <v/>
      </c>
    </row>
    <row r="1434">
      <c r="B1434">
        <f>IFERROR(VLOOKUP(A1434,Produtos!A:B,2,FALSE),"")</f>
        <v/>
      </c>
      <c r="D1434" s="10">
        <f>IFERROR(INDEX(Lotes!$E:$E,MATCH(1,(Lotes!$A:$A=A1434)*(Lotes!$C:$C=C1434),0)),"")</f>
        <v/>
      </c>
      <c r="E1434" s="14">
        <f>IF(D1434="","",D1434-TODAY())</f>
        <v/>
      </c>
      <c r="F1434">
        <f>IF(D1434="","",IF(E1434&lt;0,"VENCIDO",IF(E1434&lt;=30,"VENCE EM &lt;= 30 DIAS",IF(E1434&lt;=60,"ATENCAO (31-60 DIAS)","OK"))))</f>
        <v/>
      </c>
      <c r="G1434" s="14">
        <f>SUMIFS(Lancamentos!$G:$G,Lancamentos!$C:$C,$A1434,Lancamentos!$E:$E,$C1434,Lancamentos!$B:$B,"ENTRADA")</f>
        <v/>
      </c>
      <c r="H1434" s="14">
        <f>SUMIFS(Lancamentos!$G:$G,Lancamentos!$C:$C,$A1434,Lancamentos!$E:$E,$C1434,Lancamentos!$B:$B,"SAIDA_USO")</f>
        <v/>
      </c>
      <c r="I1434" s="14">
        <f>SUMIFS(Lancamentos!$G:$G,Lancamentos!$C:$C,$A1434,Lancamentos!$E:$E,$C1434,Lancamentos!$B:$B,"SAIDA_DESCARTE")</f>
        <v/>
      </c>
      <c r="J1434" s="14">
        <f>G1434-H1434-I1434</f>
        <v/>
      </c>
      <c r="K1434">
        <f>IF(A1434="","",IF(J1434&lt;=IFERROR(VLOOKUP(A1434,Produtos!$A:$E,5,FALSE),0),"ABAIXO DO MINIMO","OK"))</f>
        <v/>
      </c>
    </row>
    <row r="1435">
      <c r="B1435">
        <f>IFERROR(VLOOKUP(A1435,Produtos!A:B,2,FALSE),"")</f>
        <v/>
      </c>
      <c r="D1435" s="10">
        <f>IFERROR(INDEX(Lotes!$E:$E,MATCH(1,(Lotes!$A:$A=A1435)*(Lotes!$C:$C=C1435),0)),"")</f>
        <v/>
      </c>
      <c r="E1435" s="14">
        <f>IF(D1435="","",D1435-TODAY())</f>
        <v/>
      </c>
      <c r="F1435">
        <f>IF(D1435="","",IF(E1435&lt;0,"VENCIDO",IF(E1435&lt;=30,"VENCE EM &lt;= 30 DIAS",IF(E1435&lt;=60,"ATENCAO (31-60 DIAS)","OK"))))</f>
        <v/>
      </c>
      <c r="G1435" s="14">
        <f>SUMIFS(Lancamentos!$G:$G,Lancamentos!$C:$C,$A1435,Lancamentos!$E:$E,$C1435,Lancamentos!$B:$B,"ENTRADA")</f>
        <v/>
      </c>
      <c r="H1435" s="14">
        <f>SUMIFS(Lancamentos!$G:$G,Lancamentos!$C:$C,$A1435,Lancamentos!$E:$E,$C1435,Lancamentos!$B:$B,"SAIDA_USO")</f>
        <v/>
      </c>
      <c r="I1435" s="14">
        <f>SUMIFS(Lancamentos!$G:$G,Lancamentos!$C:$C,$A1435,Lancamentos!$E:$E,$C1435,Lancamentos!$B:$B,"SAIDA_DESCARTE")</f>
        <v/>
      </c>
      <c r="J1435" s="14">
        <f>G1435-H1435-I1435</f>
        <v/>
      </c>
      <c r="K1435">
        <f>IF(A1435="","",IF(J1435&lt;=IFERROR(VLOOKUP(A1435,Produtos!$A:$E,5,FALSE),0),"ABAIXO DO MINIMO","OK"))</f>
        <v/>
      </c>
    </row>
    <row r="1436">
      <c r="B1436">
        <f>IFERROR(VLOOKUP(A1436,Produtos!A:B,2,FALSE),"")</f>
        <v/>
      </c>
      <c r="D1436" s="10">
        <f>IFERROR(INDEX(Lotes!$E:$E,MATCH(1,(Lotes!$A:$A=A1436)*(Lotes!$C:$C=C1436),0)),"")</f>
        <v/>
      </c>
      <c r="E1436" s="14">
        <f>IF(D1436="","",D1436-TODAY())</f>
        <v/>
      </c>
      <c r="F1436">
        <f>IF(D1436="","",IF(E1436&lt;0,"VENCIDO",IF(E1436&lt;=30,"VENCE EM &lt;= 30 DIAS",IF(E1436&lt;=60,"ATENCAO (31-60 DIAS)","OK"))))</f>
        <v/>
      </c>
      <c r="G1436" s="14">
        <f>SUMIFS(Lancamentos!$G:$G,Lancamentos!$C:$C,$A1436,Lancamentos!$E:$E,$C1436,Lancamentos!$B:$B,"ENTRADA")</f>
        <v/>
      </c>
      <c r="H1436" s="14">
        <f>SUMIFS(Lancamentos!$G:$G,Lancamentos!$C:$C,$A1436,Lancamentos!$E:$E,$C1436,Lancamentos!$B:$B,"SAIDA_USO")</f>
        <v/>
      </c>
      <c r="I1436" s="14">
        <f>SUMIFS(Lancamentos!$G:$G,Lancamentos!$C:$C,$A1436,Lancamentos!$E:$E,$C1436,Lancamentos!$B:$B,"SAIDA_DESCARTE")</f>
        <v/>
      </c>
      <c r="J1436" s="14">
        <f>G1436-H1436-I1436</f>
        <v/>
      </c>
      <c r="K1436">
        <f>IF(A1436="","",IF(J1436&lt;=IFERROR(VLOOKUP(A1436,Produtos!$A:$E,5,FALSE),0),"ABAIXO DO MINIMO","OK"))</f>
        <v/>
      </c>
    </row>
    <row r="1437">
      <c r="B1437">
        <f>IFERROR(VLOOKUP(A1437,Produtos!A:B,2,FALSE),"")</f>
        <v/>
      </c>
      <c r="D1437" s="10">
        <f>IFERROR(INDEX(Lotes!$E:$E,MATCH(1,(Lotes!$A:$A=A1437)*(Lotes!$C:$C=C1437),0)),"")</f>
        <v/>
      </c>
      <c r="E1437" s="14">
        <f>IF(D1437="","",D1437-TODAY())</f>
        <v/>
      </c>
      <c r="F1437">
        <f>IF(D1437="","",IF(E1437&lt;0,"VENCIDO",IF(E1437&lt;=30,"VENCE EM &lt;= 30 DIAS",IF(E1437&lt;=60,"ATENCAO (31-60 DIAS)","OK"))))</f>
        <v/>
      </c>
      <c r="G1437" s="14">
        <f>SUMIFS(Lancamentos!$G:$G,Lancamentos!$C:$C,$A1437,Lancamentos!$E:$E,$C1437,Lancamentos!$B:$B,"ENTRADA")</f>
        <v/>
      </c>
      <c r="H1437" s="14">
        <f>SUMIFS(Lancamentos!$G:$G,Lancamentos!$C:$C,$A1437,Lancamentos!$E:$E,$C1437,Lancamentos!$B:$B,"SAIDA_USO")</f>
        <v/>
      </c>
      <c r="I1437" s="14">
        <f>SUMIFS(Lancamentos!$G:$G,Lancamentos!$C:$C,$A1437,Lancamentos!$E:$E,$C1437,Lancamentos!$B:$B,"SAIDA_DESCARTE")</f>
        <v/>
      </c>
      <c r="J1437" s="14">
        <f>G1437-H1437-I1437</f>
        <v/>
      </c>
      <c r="K1437">
        <f>IF(A1437="","",IF(J1437&lt;=IFERROR(VLOOKUP(A1437,Produtos!$A:$E,5,FALSE),0),"ABAIXO DO MINIMO","OK"))</f>
        <v/>
      </c>
    </row>
    <row r="1438">
      <c r="B1438">
        <f>IFERROR(VLOOKUP(A1438,Produtos!A:B,2,FALSE),"")</f>
        <v/>
      </c>
      <c r="D1438" s="10">
        <f>IFERROR(INDEX(Lotes!$E:$E,MATCH(1,(Lotes!$A:$A=A1438)*(Lotes!$C:$C=C1438),0)),"")</f>
        <v/>
      </c>
      <c r="E1438" s="14">
        <f>IF(D1438="","",D1438-TODAY())</f>
        <v/>
      </c>
      <c r="F1438">
        <f>IF(D1438="","",IF(E1438&lt;0,"VENCIDO",IF(E1438&lt;=30,"VENCE EM &lt;= 30 DIAS",IF(E1438&lt;=60,"ATENCAO (31-60 DIAS)","OK"))))</f>
        <v/>
      </c>
      <c r="G1438" s="14">
        <f>SUMIFS(Lancamentos!$G:$G,Lancamentos!$C:$C,$A1438,Lancamentos!$E:$E,$C1438,Lancamentos!$B:$B,"ENTRADA")</f>
        <v/>
      </c>
      <c r="H1438" s="14">
        <f>SUMIFS(Lancamentos!$G:$G,Lancamentos!$C:$C,$A1438,Lancamentos!$E:$E,$C1438,Lancamentos!$B:$B,"SAIDA_USO")</f>
        <v/>
      </c>
      <c r="I1438" s="14">
        <f>SUMIFS(Lancamentos!$G:$G,Lancamentos!$C:$C,$A1438,Lancamentos!$E:$E,$C1438,Lancamentos!$B:$B,"SAIDA_DESCARTE")</f>
        <v/>
      </c>
      <c r="J1438" s="14">
        <f>G1438-H1438-I1438</f>
        <v/>
      </c>
      <c r="K1438">
        <f>IF(A1438="","",IF(J1438&lt;=IFERROR(VLOOKUP(A1438,Produtos!$A:$E,5,FALSE),0),"ABAIXO DO MINIMO","OK"))</f>
        <v/>
      </c>
    </row>
    <row r="1439">
      <c r="B1439">
        <f>IFERROR(VLOOKUP(A1439,Produtos!A:B,2,FALSE),"")</f>
        <v/>
      </c>
      <c r="D1439" s="10">
        <f>IFERROR(INDEX(Lotes!$E:$E,MATCH(1,(Lotes!$A:$A=A1439)*(Lotes!$C:$C=C1439),0)),"")</f>
        <v/>
      </c>
      <c r="E1439" s="14">
        <f>IF(D1439="","",D1439-TODAY())</f>
        <v/>
      </c>
      <c r="F1439">
        <f>IF(D1439="","",IF(E1439&lt;0,"VENCIDO",IF(E1439&lt;=30,"VENCE EM &lt;= 30 DIAS",IF(E1439&lt;=60,"ATENCAO (31-60 DIAS)","OK"))))</f>
        <v/>
      </c>
      <c r="G1439" s="14">
        <f>SUMIFS(Lancamentos!$G:$G,Lancamentos!$C:$C,$A1439,Lancamentos!$E:$E,$C1439,Lancamentos!$B:$B,"ENTRADA")</f>
        <v/>
      </c>
      <c r="H1439" s="14">
        <f>SUMIFS(Lancamentos!$G:$G,Lancamentos!$C:$C,$A1439,Lancamentos!$E:$E,$C1439,Lancamentos!$B:$B,"SAIDA_USO")</f>
        <v/>
      </c>
      <c r="I1439" s="14">
        <f>SUMIFS(Lancamentos!$G:$G,Lancamentos!$C:$C,$A1439,Lancamentos!$E:$E,$C1439,Lancamentos!$B:$B,"SAIDA_DESCARTE")</f>
        <v/>
      </c>
      <c r="J1439" s="14">
        <f>G1439-H1439-I1439</f>
        <v/>
      </c>
      <c r="K1439">
        <f>IF(A1439="","",IF(J1439&lt;=IFERROR(VLOOKUP(A1439,Produtos!$A:$E,5,FALSE),0),"ABAIXO DO MINIMO","OK"))</f>
        <v/>
      </c>
    </row>
    <row r="1440">
      <c r="B1440">
        <f>IFERROR(VLOOKUP(A1440,Produtos!A:B,2,FALSE),"")</f>
        <v/>
      </c>
      <c r="D1440" s="10">
        <f>IFERROR(INDEX(Lotes!$E:$E,MATCH(1,(Lotes!$A:$A=A1440)*(Lotes!$C:$C=C1440),0)),"")</f>
        <v/>
      </c>
      <c r="E1440" s="14">
        <f>IF(D1440="","",D1440-TODAY())</f>
        <v/>
      </c>
      <c r="F1440">
        <f>IF(D1440="","",IF(E1440&lt;0,"VENCIDO",IF(E1440&lt;=30,"VENCE EM &lt;= 30 DIAS",IF(E1440&lt;=60,"ATENCAO (31-60 DIAS)","OK"))))</f>
        <v/>
      </c>
      <c r="G1440" s="14">
        <f>SUMIFS(Lancamentos!$G:$G,Lancamentos!$C:$C,$A1440,Lancamentos!$E:$E,$C1440,Lancamentos!$B:$B,"ENTRADA")</f>
        <v/>
      </c>
      <c r="H1440" s="14">
        <f>SUMIFS(Lancamentos!$G:$G,Lancamentos!$C:$C,$A1440,Lancamentos!$E:$E,$C1440,Lancamentos!$B:$B,"SAIDA_USO")</f>
        <v/>
      </c>
      <c r="I1440" s="14">
        <f>SUMIFS(Lancamentos!$G:$G,Lancamentos!$C:$C,$A1440,Lancamentos!$E:$E,$C1440,Lancamentos!$B:$B,"SAIDA_DESCARTE")</f>
        <v/>
      </c>
      <c r="J1440" s="14">
        <f>G1440-H1440-I1440</f>
        <v/>
      </c>
      <c r="K1440">
        <f>IF(A1440="","",IF(J1440&lt;=IFERROR(VLOOKUP(A1440,Produtos!$A:$E,5,FALSE),0),"ABAIXO DO MINIMO","OK"))</f>
        <v/>
      </c>
    </row>
    <row r="1441">
      <c r="B1441">
        <f>IFERROR(VLOOKUP(A1441,Produtos!A:B,2,FALSE),"")</f>
        <v/>
      </c>
      <c r="D1441" s="10">
        <f>IFERROR(INDEX(Lotes!$E:$E,MATCH(1,(Lotes!$A:$A=A1441)*(Lotes!$C:$C=C1441),0)),"")</f>
        <v/>
      </c>
      <c r="E1441" s="14">
        <f>IF(D1441="","",D1441-TODAY())</f>
        <v/>
      </c>
      <c r="F1441">
        <f>IF(D1441="","",IF(E1441&lt;0,"VENCIDO",IF(E1441&lt;=30,"VENCE EM &lt;= 30 DIAS",IF(E1441&lt;=60,"ATENCAO (31-60 DIAS)","OK"))))</f>
        <v/>
      </c>
      <c r="G1441" s="14">
        <f>SUMIFS(Lancamentos!$G:$G,Lancamentos!$C:$C,$A1441,Lancamentos!$E:$E,$C1441,Lancamentos!$B:$B,"ENTRADA")</f>
        <v/>
      </c>
      <c r="H1441" s="14">
        <f>SUMIFS(Lancamentos!$G:$G,Lancamentos!$C:$C,$A1441,Lancamentos!$E:$E,$C1441,Lancamentos!$B:$B,"SAIDA_USO")</f>
        <v/>
      </c>
      <c r="I1441" s="14">
        <f>SUMIFS(Lancamentos!$G:$G,Lancamentos!$C:$C,$A1441,Lancamentos!$E:$E,$C1441,Lancamentos!$B:$B,"SAIDA_DESCARTE")</f>
        <v/>
      </c>
      <c r="J1441" s="14">
        <f>G1441-H1441-I1441</f>
        <v/>
      </c>
      <c r="K1441">
        <f>IF(A1441="","",IF(J1441&lt;=IFERROR(VLOOKUP(A1441,Produtos!$A:$E,5,FALSE),0),"ABAIXO DO MINIMO","OK"))</f>
        <v/>
      </c>
    </row>
    <row r="1442">
      <c r="B1442">
        <f>IFERROR(VLOOKUP(A1442,Produtos!A:B,2,FALSE),"")</f>
        <v/>
      </c>
      <c r="D1442" s="10">
        <f>IFERROR(INDEX(Lotes!$E:$E,MATCH(1,(Lotes!$A:$A=A1442)*(Lotes!$C:$C=C1442),0)),"")</f>
        <v/>
      </c>
      <c r="E1442" s="14">
        <f>IF(D1442="","",D1442-TODAY())</f>
        <v/>
      </c>
      <c r="F1442">
        <f>IF(D1442="","",IF(E1442&lt;0,"VENCIDO",IF(E1442&lt;=30,"VENCE EM &lt;= 30 DIAS",IF(E1442&lt;=60,"ATENCAO (31-60 DIAS)","OK"))))</f>
        <v/>
      </c>
      <c r="G1442" s="14">
        <f>SUMIFS(Lancamentos!$G:$G,Lancamentos!$C:$C,$A1442,Lancamentos!$E:$E,$C1442,Lancamentos!$B:$B,"ENTRADA")</f>
        <v/>
      </c>
      <c r="H1442" s="14">
        <f>SUMIFS(Lancamentos!$G:$G,Lancamentos!$C:$C,$A1442,Lancamentos!$E:$E,$C1442,Lancamentos!$B:$B,"SAIDA_USO")</f>
        <v/>
      </c>
      <c r="I1442" s="14">
        <f>SUMIFS(Lancamentos!$G:$G,Lancamentos!$C:$C,$A1442,Lancamentos!$E:$E,$C1442,Lancamentos!$B:$B,"SAIDA_DESCARTE")</f>
        <v/>
      </c>
      <c r="J1442" s="14">
        <f>G1442-H1442-I1442</f>
        <v/>
      </c>
      <c r="K1442">
        <f>IF(A1442="","",IF(J1442&lt;=IFERROR(VLOOKUP(A1442,Produtos!$A:$E,5,FALSE),0),"ABAIXO DO MINIMO","OK"))</f>
        <v/>
      </c>
    </row>
    <row r="1443">
      <c r="B1443">
        <f>IFERROR(VLOOKUP(A1443,Produtos!A:B,2,FALSE),"")</f>
        <v/>
      </c>
      <c r="D1443" s="10">
        <f>IFERROR(INDEX(Lotes!$E:$E,MATCH(1,(Lotes!$A:$A=A1443)*(Lotes!$C:$C=C1443),0)),"")</f>
        <v/>
      </c>
      <c r="E1443" s="14">
        <f>IF(D1443="","",D1443-TODAY())</f>
        <v/>
      </c>
      <c r="F1443">
        <f>IF(D1443="","",IF(E1443&lt;0,"VENCIDO",IF(E1443&lt;=30,"VENCE EM &lt;= 30 DIAS",IF(E1443&lt;=60,"ATENCAO (31-60 DIAS)","OK"))))</f>
        <v/>
      </c>
      <c r="G1443" s="14">
        <f>SUMIFS(Lancamentos!$G:$G,Lancamentos!$C:$C,$A1443,Lancamentos!$E:$E,$C1443,Lancamentos!$B:$B,"ENTRADA")</f>
        <v/>
      </c>
      <c r="H1443" s="14">
        <f>SUMIFS(Lancamentos!$G:$G,Lancamentos!$C:$C,$A1443,Lancamentos!$E:$E,$C1443,Lancamentos!$B:$B,"SAIDA_USO")</f>
        <v/>
      </c>
      <c r="I1443" s="14">
        <f>SUMIFS(Lancamentos!$G:$G,Lancamentos!$C:$C,$A1443,Lancamentos!$E:$E,$C1443,Lancamentos!$B:$B,"SAIDA_DESCARTE")</f>
        <v/>
      </c>
      <c r="J1443" s="14">
        <f>G1443-H1443-I1443</f>
        <v/>
      </c>
      <c r="K1443">
        <f>IF(A1443="","",IF(J1443&lt;=IFERROR(VLOOKUP(A1443,Produtos!$A:$E,5,FALSE),0),"ABAIXO DO MINIMO","OK"))</f>
        <v/>
      </c>
    </row>
    <row r="1444">
      <c r="B1444">
        <f>IFERROR(VLOOKUP(A1444,Produtos!A:B,2,FALSE),"")</f>
        <v/>
      </c>
      <c r="D1444" s="10">
        <f>IFERROR(INDEX(Lotes!$E:$E,MATCH(1,(Lotes!$A:$A=A1444)*(Lotes!$C:$C=C1444),0)),"")</f>
        <v/>
      </c>
      <c r="E1444" s="14">
        <f>IF(D1444="","",D1444-TODAY())</f>
        <v/>
      </c>
      <c r="F1444">
        <f>IF(D1444="","",IF(E1444&lt;0,"VENCIDO",IF(E1444&lt;=30,"VENCE EM &lt;= 30 DIAS",IF(E1444&lt;=60,"ATENCAO (31-60 DIAS)","OK"))))</f>
        <v/>
      </c>
      <c r="G1444" s="14">
        <f>SUMIFS(Lancamentos!$G:$G,Lancamentos!$C:$C,$A1444,Lancamentos!$E:$E,$C1444,Lancamentos!$B:$B,"ENTRADA")</f>
        <v/>
      </c>
      <c r="H1444" s="14">
        <f>SUMIFS(Lancamentos!$G:$G,Lancamentos!$C:$C,$A1444,Lancamentos!$E:$E,$C1444,Lancamentos!$B:$B,"SAIDA_USO")</f>
        <v/>
      </c>
      <c r="I1444" s="14">
        <f>SUMIFS(Lancamentos!$G:$G,Lancamentos!$C:$C,$A1444,Lancamentos!$E:$E,$C1444,Lancamentos!$B:$B,"SAIDA_DESCARTE")</f>
        <v/>
      </c>
      <c r="J1444" s="14">
        <f>G1444-H1444-I1444</f>
        <v/>
      </c>
      <c r="K1444">
        <f>IF(A1444="","",IF(J1444&lt;=IFERROR(VLOOKUP(A1444,Produtos!$A:$E,5,FALSE),0),"ABAIXO DO MINIMO","OK"))</f>
        <v/>
      </c>
    </row>
    <row r="1445">
      <c r="B1445">
        <f>IFERROR(VLOOKUP(A1445,Produtos!A:B,2,FALSE),"")</f>
        <v/>
      </c>
      <c r="D1445" s="10">
        <f>IFERROR(INDEX(Lotes!$E:$E,MATCH(1,(Lotes!$A:$A=A1445)*(Lotes!$C:$C=C1445),0)),"")</f>
        <v/>
      </c>
      <c r="E1445" s="14">
        <f>IF(D1445="","",D1445-TODAY())</f>
        <v/>
      </c>
      <c r="F1445">
        <f>IF(D1445="","",IF(E1445&lt;0,"VENCIDO",IF(E1445&lt;=30,"VENCE EM &lt;= 30 DIAS",IF(E1445&lt;=60,"ATENCAO (31-60 DIAS)","OK"))))</f>
        <v/>
      </c>
      <c r="G1445" s="14">
        <f>SUMIFS(Lancamentos!$G:$G,Lancamentos!$C:$C,$A1445,Lancamentos!$E:$E,$C1445,Lancamentos!$B:$B,"ENTRADA")</f>
        <v/>
      </c>
      <c r="H1445" s="14">
        <f>SUMIFS(Lancamentos!$G:$G,Lancamentos!$C:$C,$A1445,Lancamentos!$E:$E,$C1445,Lancamentos!$B:$B,"SAIDA_USO")</f>
        <v/>
      </c>
      <c r="I1445" s="14">
        <f>SUMIFS(Lancamentos!$G:$G,Lancamentos!$C:$C,$A1445,Lancamentos!$E:$E,$C1445,Lancamentos!$B:$B,"SAIDA_DESCARTE")</f>
        <v/>
      </c>
      <c r="J1445" s="14">
        <f>G1445-H1445-I1445</f>
        <v/>
      </c>
      <c r="K1445">
        <f>IF(A1445="","",IF(J1445&lt;=IFERROR(VLOOKUP(A1445,Produtos!$A:$E,5,FALSE),0),"ABAIXO DO MINIMO","OK"))</f>
        <v/>
      </c>
    </row>
    <row r="1446">
      <c r="B1446">
        <f>IFERROR(VLOOKUP(A1446,Produtos!A:B,2,FALSE),"")</f>
        <v/>
      </c>
      <c r="D1446" s="10">
        <f>IFERROR(INDEX(Lotes!$E:$E,MATCH(1,(Lotes!$A:$A=A1446)*(Lotes!$C:$C=C1446),0)),"")</f>
        <v/>
      </c>
      <c r="E1446" s="14">
        <f>IF(D1446="","",D1446-TODAY())</f>
        <v/>
      </c>
      <c r="F1446">
        <f>IF(D1446="","",IF(E1446&lt;0,"VENCIDO",IF(E1446&lt;=30,"VENCE EM &lt;= 30 DIAS",IF(E1446&lt;=60,"ATENCAO (31-60 DIAS)","OK"))))</f>
        <v/>
      </c>
      <c r="G1446" s="14">
        <f>SUMIFS(Lancamentos!$G:$G,Lancamentos!$C:$C,$A1446,Lancamentos!$E:$E,$C1446,Lancamentos!$B:$B,"ENTRADA")</f>
        <v/>
      </c>
      <c r="H1446" s="14">
        <f>SUMIFS(Lancamentos!$G:$G,Lancamentos!$C:$C,$A1446,Lancamentos!$E:$E,$C1446,Lancamentos!$B:$B,"SAIDA_USO")</f>
        <v/>
      </c>
      <c r="I1446" s="14">
        <f>SUMIFS(Lancamentos!$G:$G,Lancamentos!$C:$C,$A1446,Lancamentos!$E:$E,$C1446,Lancamentos!$B:$B,"SAIDA_DESCARTE")</f>
        <v/>
      </c>
      <c r="J1446" s="14">
        <f>G1446-H1446-I1446</f>
        <v/>
      </c>
      <c r="K1446">
        <f>IF(A1446="","",IF(J1446&lt;=IFERROR(VLOOKUP(A1446,Produtos!$A:$E,5,FALSE),0),"ABAIXO DO MINIMO","OK"))</f>
        <v/>
      </c>
    </row>
    <row r="1447">
      <c r="B1447">
        <f>IFERROR(VLOOKUP(A1447,Produtos!A:B,2,FALSE),"")</f>
        <v/>
      </c>
      <c r="D1447" s="10">
        <f>IFERROR(INDEX(Lotes!$E:$E,MATCH(1,(Lotes!$A:$A=A1447)*(Lotes!$C:$C=C1447),0)),"")</f>
        <v/>
      </c>
      <c r="E1447" s="14">
        <f>IF(D1447="","",D1447-TODAY())</f>
        <v/>
      </c>
      <c r="F1447">
        <f>IF(D1447="","",IF(E1447&lt;0,"VENCIDO",IF(E1447&lt;=30,"VENCE EM &lt;= 30 DIAS",IF(E1447&lt;=60,"ATENCAO (31-60 DIAS)","OK"))))</f>
        <v/>
      </c>
      <c r="G1447" s="14">
        <f>SUMIFS(Lancamentos!$G:$G,Lancamentos!$C:$C,$A1447,Lancamentos!$E:$E,$C1447,Lancamentos!$B:$B,"ENTRADA")</f>
        <v/>
      </c>
      <c r="H1447" s="14">
        <f>SUMIFS(Lancamentos!$G:$G,Lancamentos!$C:$C,$A1447,Lancamentos!$E:$E,$C1447,Lancamentos!$B:$B,"SAIDA_USO")</f>
        <v/>
      </c>
      <c r="I1447" s="14">
        <f>SUMIFS(Lancamentos!$G:$G,Lancamentos!$C:$C,$A1447,Lancamentos!$E:$E,$C1447,Lancamentos!$B:$B,"SAIDA_DESCARTE")</f>
        <v/>
      </c>
      <c r="J1447" s="14">
        <f>G1447-H1447-I1447</f>
        <v/>
      </c>
      <c r="K1447">
        <f>IF(A1447="","",IF(J1447&lt;=IFERROR(VLOOKUP(A1447,Produtos!$A:$E,5,FALSE),0),"ABAIXO DO MINIMO","OK"))</f>
        <v/>
      </c>
    </row>
    <row r="1448">
      <c r="B1448">
        <f>IFERROR(VLOOKUP(A1448,Produtos!A:B,2,FALSE),"")</f>
        <v/>
      </c>
      <c r="D1448" s="10">
        <f>IFERROR(INDEX(Lotes!$E:$E,MATCH(1,(Lotes!$A:$A=A1448)*(Lotes!$C:$C=C1448),0)),"")</f>
        <v/>
      </c>
      <c r="E1448" s="14">
        <f>IF(D1448="","",D1448-TODAY())</f>
        <v/>
      </c>
      <c r="F1448">
        <f>IF(D1448="","",IF(E1448&lt;0,"VENCIDO",IF(E1448&lt;=30,"VENCE EM &lt;= 30 DIAS",IF(E1448&lt;=60,"ATENCAO (31-60 DIAS)","OK"))))</f>
        <v/>
      </c>
      <c r="G1448" s="14">
        <f>SUMIFS(Lancamentos!$G:$G,Lancamentos!$C:$C,$A1448,Lancamentos!$E:$E,$C1448,Lancamentos!$B:$B,"ENTRADA")</f>
        <v/>
      </c>
      <c r="H1448" s="14">
        <f>SUMIFS(Lancamentos!$G:$G,Lancamentos!$C:$C,$A1448,Lancamentos!$E:$E,$C1448,Lancamentos!$B:$B,"SAIDA_USO")</f>
        <v/>
      </c>
      <c r="I1448" s="14">
        <f>SUMIFS(Lancamentos!$G:$G,Lancamentos!$C:$C,$A1448,Lancamentos!$E:$E,$C1448,Lancamentos!$B:$B,"SAIDA_DESCARTE")</f>
        <v/>
      </c>
      <c r="J1448" s="14">
        <f>G1448-H1448-I1448</f>
        <v/>
      </c>
      <c r="K1448">
        <f>IF(A1448="","",IF(J1448&lt;=IFERROR(VLOOKUP(A1448,Produtos!$A:$E,5,FALSE),0),"ABAIXO DO MINIMO","OK"))</f>
        <v/>
      </c>
    </row>
    <row r="1449">
      <c r="B1449">
        <f>IFERROR(VLOOKUP(A1449,Produtos!A:B,2,FALSE),"")</f>
        <v/>
      </c>
      <c r="D1449" s="10">
        <f>IFERROR(INDEX(Lotes!$E:$E,MATCH(1,(Lotes!$A:$A=A1449)*(Lotes!$C:$C=C1449),0)),"")</f>
        <v/>
      </c>
      <c r="E1449" s="14">
        <f>IF(D1449="","",D1449-TODAY())</f>
        <v/>
      </c>
      <c r="F1449">
        <f>IF(D1449="","",IF(E1449&lt;0,"VENCIDO",IF(E1449&lt;=30,"VENCE EM &lt;= 30 DIAS",IF(E1449&lt;=60,"ATENCAO (31-60 DIAS)","OK"))))</f>
        <v/>
      </c>
      <c r="G1449" s="14">
        <f>SUMIFS(Lancamentos!$G:$G,Lancamentos!$C:$C,$A1449,Lancamentos!$E:$E,$C1449,Lancamentos!$B:$B,"ENTRADA")</f>
        <v/>
      </c>
      <c r="H1449" s="14">
        <f>SUMIFS(Lancamentos!$G:$G,Lancamentos!$C:$C,$A1449,Lancamentos!$E:$E,$C1449,Lancamentos!$B:$B,"SAIDA_USO")</f>
        <v/>
      </c>
      <c r="I1449" s="14">
        <f>SUMIFS(Lancamentos!$G:$G,Lancamentos!$C:$C,$A1449,Lancamentos!$E:$E,$C1449,Lancamentos!$B:$B,"SAIDA_DESCARTE")</f>
        <v/>
      </c>
      <c r="J1449" s="14">
        <f>G1449-H1449-I1449</f>
        <v/>
      </c>
      <c r="K1449">
        <f>IF(A1449="","",IF(J1449&lt;=IFERROR(VLOOKUP(A1449,Produtos!$A:$E,5,FALSE),0),"ABAIXO DO MINIMO","OK"))</f>
        <v/>
      </c>
    </row>
    <row r="1450">
      <c r="B1450">
        <f>IFERROR(VLOOKUP(A1450,Produtos!A:B,2,FALSE),"")</f>
        <v/>
      </c>
      <c r="D1450" s="10">
        <f>IFERROR(INDEX(Lotes!$E:$E,MATCH(1,(Lotes!$A:$A=A1450)*(Lotes!$C:$C=C1450),0)),"")</f>
        <v/>
      </c>
      <c r="E1450" s="14">
        <f>IF(D1450="","",D1450-TODAY())</f>
        <v/>
      </c>
      <c r="F1450">
        <f>IF(D1450="","",IF(E1450&lt;0,"VENCIDO",IF(E1450&lt;=30,"VENCE EM &lt;= 30 DIAS",IF(E1450&lt;=60,"ATENCAO (31-60 DIAS)","OK"))))</f>
        <v/>
      </c>
      <c r="G1450" s="14">
        <f>SUMIFS(Lancamentos!$G:$G,Lancamentos!$C:$C,$A1450,Lancamentos!$E:$E,$C1450,Lancamentos!$B:$B,"ENTRADA")</f>
        <v/>
      </c>
      <c r="H1450" s="14">
        <f>SUMIFS(Lancamentos!$G:$G,Lancamentos!$C:$C,$A1450,Lancamentos!$E:$E,$C1450,Lancamentos!$B:$B,"SAIDA_USO")</f>
        <v/>
      </c>
      <c r="I1450" s="14">
        <f>SUMIFS(Lancamentos!$G:$G,Lancamentos!$C:$C,$A1450,Lancamentos!$E:$E,$C1450,Lancamentos!$B:$B,"SAIDA_DESCARTE")</f>
        <v/>
      </c>
      <c r="J1450" s="14">
        <f>G1450-H1450-I1450</f>
        <v/>
      </c>
      <c r="K1450">
        <f>IF(A1450="","",IF(J1450&lt;=IFERROR(VLOOKUP(A1450,Produtos!$A:$E,5,FALSE),0),"ABAIXO DO MINIMO","OK"))</f>
        <v/>
      </c>
    </row>
    <row r="1451">
      <c r="B1451">
        <f>IFERROR(VLOOKUP(A1451,Produtos!A:B,2,FALSE),"")</f>
        <v/>
      </c>
      <c r="D1451" s="10">
        <f>IFERROR(INDEX(Lotes!$E:$E,MATCH(1,(Lotes!$A:$A=A1451)*(Lotes!$C:$C=C1451),0)),"")</f>
        <v/>
      </c>
      <c r="E1451" s="14">
        <f>IF(D1451="","",D1451-TODAY())</f>
        <v/>
      </c>
      <c r="F1451">
        <f>IF(D1451="","",IF(E1451&lt;0,"VENCIDO",IF(E1451&lt;=30,"VENCE EM &lt;= 30 DIAS",IF(E1451&lt;=60,"ATENCAO (31-60 DIAS)","OK"))))</f>
        <v/>
      </c>
      <c r="G1451" s="14">
        <f>SUMIFS(Lancamentos!$G:$G,Lancamentos!$C:$C,$A1451,Lancamentos!$E:$E,$C1451,Lancamentos!$B:$B,"ENTRADA")</f>
        <v/>
      </c>
      <c r="H1451" s="14">
        <f>SUMIFS(Lancamentos!$G:$G,Lancamentos!$C:$C,$A1451,Lancamentos!$E:$E,$C1451,Lancamentos!$B:$B,"SAIDA_USO")</f>
        <v/>
      </c>
      <c r="I1451" s="14">
        <f>SUMIFS(Lancamentos!$G:$G,Lancamentos!$C:$C,$A1451,Lancamentos!$E:$E,$C1451,Lancamentos!$B:$B,"SAIDA_DESCARTE")</f>
        <v/>
      </c>
      <c r="J1451" s="14">
        <f>G1451-H1451-I1451</f>
        <v/>
      </c>
      <c r="K1451">
        <f>IF(A1451="","",IF(J1451&lt;=IFERROR(VLOOKUP(A1451,Produtos!$A:$E,5,FALSE),0),"ABAIXO DO MINIMO","OK"))</f>
        <v/>
      </c>
    </row>
    <row r="1452">
      <c r="B1452">
        <f>IFERROR(VLOOKUP(A1452,Produtos!A:B,2,FALSE),"")</f>
        <v/>
      </c>
      <c r="D1452" s="10">
        <f>IFERROR(INDEX(Lotes!$E:$E,MATCH(1,(Lotes!$A:$A=A1452)*(Lotes!$C:$C=C1452),0)),"")</f>
        <v/>
      </c>
      <c r="E1452" s="14">
        <f>IF(D1452="","",D1452-TODAY())</f>
        <v/>
      </c>
      <c r="F1452">
        <f>IF(D1452="","",IF(E1452&lt;0,"VENCIDO",IF(E1452&lt;=30,"VENCE EM &lt;= 30 DIAS",IF(E1452&lt;=60,"ATENCAO (31-60 DIAS)","OK"))))</f>
        <v/>
      </c>
      <c r="G1452" s="14">
        <f>SUMIFS(Lancamentos!$G:$G,Lancamentos!$C:$C,$A1452,Lancamentos!$E:$E,$C1452,Lancamentos!$B:$B,"ENTRADA")</f>
        <v/>
      </c>
      <c r="H1452" s="14">
        <f>SUMIFS(Lancamentos!$G:$G,Lancamentos!$C:$C,$A1452,Lancamentos!$E:$E,$C1452,Lancamentos!$B:$B,"SAIDA_USO")</f>
        <v/>
      </c>
      <c r="I1452" s="14">
        <f>SUMIFS(Lancamentos!$G:$G,Lancamentos!$C:$C,$A1452,Lancamentos!$E:$E,$C1452,Lancamentos!$B:$B,"SAIDA_DESCARTE")</f>
        <v/>
      </c>
      <c r="J1452" s="14">
        <f>G1452-H1452-I1452</f>
        <v/>
      </c>
      <c r="K1452">
        <f>IF(A1452="","",IF(J1452&lt;=IFERROR(VLOOKUP(A1452,Produtos!$A:$E,5,FALSE),0),"ABAIXO DO MINIMO","OK"))</f>
        <v/>
      </c>
    </row>
    <row r="1453">
      <c r="B1453">
        <f>IFERROR(VLOOKUP(A1453,Produtos!A:B,2,FALSE),"")</f>
        <v/>
      </c>
      <c r="D1453" s="10">
        <f>IFERROR(INDEX(Lotes!$E:$E,MATCH(1,(Lotes!$A:$A=A1453)*(Lotes!$C:$C=C1453),0)),"")</f>
        <v/>
      </c>
      <c r="E1453" s="14">
        <f>IF(D1453="","",D1453-TODAY())</f>
        <v/>
      </c>
      <c r="F1453">
        <f>IF(D1453="","",IF(E1453&lt;0,"VENCIDO",IF(E1453&lt;=30,"VENCE EM &lt;= 30 DIAS",IF(E1453&lt;=60,"ATENCAO (31-60 DIAS)","OK"))))</f>
        <v/>
      </c>
      <c r="G1453" s="14">
        <f>SUMIFS(Lancamentos!$G:$G,Lancamentos!$C:$C,$A1453,Lancamentos!$E:$E,$C1453,Lancamentos!$B:$B,"ENTRADA")</f>
        <v/>
      </c>
      <c r="H1453" s="14">
        <f>SUMIFS(Lancamentos!$G:$G,Lancamentos!$C:$C,$A1453,Lancamentos!$E:$E,$C1453,Lancamentos!$B:$B,"SAIDA_USO")</f>
        <v/>
      </c>
      <c r="I1453" s="14">
        <f>SUMIFS(Lancamentos!$G:$G,Lancamentos!$C:$C,$A1453,Lancamentos!$E:$E,$C1453,Lancamentos!$B:$B,"SAIDA_DESCARTE")</f>
        <v/>
      </c>
      <c r="J1453" s="14">
        <f>G1453-H1453-I1453</f>
        <v/>
      </c>
      <c r="K1453">
        <f>IF(A1453="","",IF(J1453&lt;=IFERROR(VLOOKUP(A1453,Produtos!$A:$E,5,FALSE),0),"ABAIXO DO MINIMO","OK"))</f>
        <v/>
      </c>
    </row>
    <row r="1454">
      <c r="B1454">
        <f>IFERROR(VLOOKUP(A1454,Produtos!A:B,2,FALSE),"")</f>
        <v/>
      </c>
      <c r="D1454" s="10">
        <f>IFERROR(INDEX(Lotes!$E:$E,MATCH(1,(Lotes!$A:$A=A1454)*(Lotes!$C:$C=C1454),0)),"")</f>
        <v/>
      </c>
      <c r="E1454" s="14">
        <f>IF(D1454="","",D1454-TODAY())</f>
        <v/>
      </c>
      <c r="F1454">
        <f>IF(D1454="","",IF(E1454&lt;0,"VENCIDO",IF(E1454&lt;=30,"VENCE EM &lt;= 30 DIAS",IF(E1454&lt;=60,"ATENCAO (31-60 DIAS)","OK"))))</f>
        <v/>
      </c>
      <c r="G1454" s="14">
        <f>SUMIFS(Lancamentos!$G:$G,Lancamentos!$C:$C,$A1454,Lancamentos!$E:$E,$C1454,Lancamentos!$B:$B,"ENTRADA")</f>
        <v/>
      </c>
      <c r="H1454" s="14">
        <f>SUMIFS(Lancamentos!$G:$G,Lancamentos!$C:$C,$A1454,Lancamentos!$E:$E,$C1454,Lancamentos!$B:$B,"SAIDA_USO")</f>
        <v/>
      </c>
      <c r="I1454" s="14">
        <f>SUMIFS(Lancamentos!$G:$G,Lancamentos!$C:$C,$A1454,Lancamentos!$E:$E,$C1454,Lancamentos!$B:$B,"SAIDA_DESCARTE")</f>
        <v/>
      </c>
      <c r="J1454" s="14">
        <f>G1454-H1454-I1454</f>
        <v/>
      </c>
      <c r="K1454">
        <f>IF(A1454="","",IF(J1454&lt;=IFERROR(VLOOKUP(A1454,Produtos!$A:$E,5,FALSE),0),"ABAIXO DO MINIMO","OK"))</f>
        <v/>
      </c>
    </row>
    <row r="1455">
      <c r="B1455">
        <f>IFERROR(VLOOKUP(A1455,Produtos!A:B,2,FALSE),"")</f>
        <v/>
      </c>
      <c r="D1455" s="10">
        <f>IFERROR(INDEX(Lotes!$E:$E,MATCH(1,(Lotes!$A:$A=A1455)*(Lotes!$C:$C=C1455),0)),"")</f>
        <v/>
      </c>
      <c r="E1455" s="14">
        <f>IF(D1455="","",D1455-TODAY())</f>
        <v/>
      </c>
      <c r="F1455">
        <f>IF(D1455="","",IF(E1455&lt;0,"VENCIDO",IF(E1455&lt;=30,"VENCE EM &lt;= 30 DIAS",IF(E1455&lt;=60,"ATENCAO (31-60 DIAS)","OK"))))</f>
        <v/>
      </c>
      <c r="G1455" s="14">
        <f>SUMIFS(Lancamentos!$G:$G,Lancamentos!$C:$C,$A1455,Lancamentos!$E:$E,$C1455,Lancamentos!$B:$B,"ENTRADA")</f>
        <v/>
      </c>
      <c r="H1455" s="14">
        <f>SUMIFS(Lancamentos!$G:$G,Lancamentos!$C:$C,$A1455,Lancamentos!$E:$E,$C1455,Lancamentos!$B:$B,"SAIDA_USO")</f>
        <v/>
      </c>
      <c r="I1455" s="14">
        <f>SUMIFS(Lancamentos!$G:$G,Lancamentos!$C:$C,$A1455,Lancamentos!$E:$E,$C1455,Lancamentos!$B:$B,"SAIDA_DESCARTE")</f>
        <v/>
      </c>
      <c r="J1455" s="14">
        <f>G1455-H1455-I1455</f>
        <v/>
      </c>
      <c r="K1455">
        <f>IF(A1455="","",IF(J1455&lt;=IFERROR(VLOOKUP(A1455,Produtos!$A:$E,5,FALSE),0),"ABAIXO DO MINIMO","OK"))</f>
        <v/>
      </c>
    </row>
    <row r="1456">
      <c r="B1456">
        <f>IFERROR(VLOOKUP(A1456,Produtos!A:B,2,FALSE),"")</f>
        <v/>
      </c>
      <c r="D1456" s="10">
        <f>IFERROR(INDEX(Lotes!$E:$E,MATCH(1,(Lotes!$A:$A=A1456)*(Lotes!$C:$C=C1456),0)),"")</f>
        <v/>
      </c>
      <c r="E1456" s="14">
        <f>IF(D1456="","",D1456-TODAY())</f>
        <v/>
      </c>
      <c r="F1456">
        <f>IF(D1456="","",IF(E1456&lt;0,"VENCIDO",IF(E1456&lt;=30,"VENCE EM &lt;= 30 DIAS",IF(E1456&lt;=60,"ATENCAO (31-60 DIAS)","OK"))))</f>
        <v/>
      </c>
      <c r="G1456" s="14">
        <f>SUMIFS(Lancamentos!$G:$G,Lancamentos!$C:$C,$A1456,Lancamentos!$E:$E,$C1456,Lancamentos!$B:$B,"ENTRADA")</f>
        <v/>
      </c>
      <c r="H1456" s="14">
        <f>SUMIFS(Lancamentos!$G:$G,Lancamentos!$C:$C,$A1456,Lancamentos!$E:$E,$C1456,Lancamentos!$B:$B,"SAIDA_USO")</f>
        <v/>
      </c>
      <c r="I1456" s="14">
        <f>SUMIFS(Lancamentos!$G:$G,Lancamentos!$C:$C,$A1456,Lancamentos!$E:$E,$C1456,Lancamentos!$B:$B,"SAIDA_DESCARTE")</f>
        <v/>
      </c>
      <c r="J1456" s="14">
        <f>G1456-H1456-I1456</f>
        <v/>
      </c>
      <c r="K1456">
        <f>IF(A1456="","",IF(J1456&lt;=IFERROR(VLOOKUP(A1456,Produtos!$A:$E,5,FALSE),0),"ABAIXO DO MINIMO","OK"))</f>
        <v/>
      </c>
    </row>
    <row r="1457">
      <c r="B1457">
        <f>IFERROR(VLOOKUP(A1457,Produtos!A:B,2,FALSE),"")</f>
        <v/>
      </c>
      <c r="D1457" s="10">
        <f>IFERROR(INDEX(Lotes!$E:$E,MATCH(1,(Lotes!$A:$A=A1457)*(Lotes!$C:$C=C1457),0)),"")</f>
        <v/>
      </c>
      <c r="E1457" s="14">
        <f>IF(D1457="","",D1457-TODAY())</f>
        <v/>
      </c>
      <c r="F1457">
        <f>IF(D1457="","",IF(E1457&lt;0,"VENCIDO",IF(E1457&lt;=30,"VENCE EM &lt;= 30 DIAS",IF(E1457&lt;=60,"ATENCAO (31-60 DIAS)","OK"))))</f>
        <v/>
      </c>
      <c r="G1457" s="14">
        <f>SUMIFS(Lancamentos!$G:$G,Lancamentos!$C:$C,$A1457,Lancamentos!$E:$E,$C1457,Lancamentos!$B:$B,"ENTRADA")</f>
        <v/>
      </c>
      <c r="H1457" s="14">
        <f>SUMIFS(Lancamentos!$G:$G,Lancamentos!$C:$C,$A1457,Lancamentos!$E:$E,$C1457,Lancamentos!$B:$B,"SAIDA_USO")</f>
        <v/>
      </c>
      <c r="I1457" s="14">
        <f>SUMIFS(Lancamentos!$G:$G,Lancamentos!$C:$C,$A1457,Lancamentos!$E:$E,$C1457,Lancamentos!$B:$B,"SAIDA_DESCARTE")</f>
        <v/>
      </c>
      <c r="J1457" s="14">
        <f>G1457-H1457-I1457</f>
        <v/>
      </c>
      <c r="K1457">
        <f>IF(A1457="","",IF(J1457&lt;=IFERROR(VLOOKUP(A1457,Produtos!$A:$E,5,FALSE),0),"ABAIXO DO MINIMO","OK"))</f>
        <v/>
      </c>
    </row>
    <row r="1458">
      <c r="B1458">
        <f>IFERROR(VLOOKUP(A1458,Produtos!A:B,2,FALSE),"")</f>
        <v/>
      </c>
      <c r="D1458" s="10">
        <f>IFERROR(INDEX(Lotes!$E:$E,MATCH(1,(Lotes!$A:$A=A1458)*(Lotes!$C:$C=C1458),0)),"")</f>
        <v/>
      </c>
      <c r="E1458" s="14">
        <f>IF(D1458="","",D1458-TODAY())</f>
        <v/>
      </c>
      <c r="F1458">
        <f>IF(D1458="","",IF(E1458&lt;0,"VENCIDO",IF(E1458&lt;=30,"VENCE EM &lt;= 30 DIAS",IF(E1458&lt;=60,"ATENCAO (31-60 DIAS)","OK"))))</f>
        <v/>
      </c>
      <c r="G1458" s="14">
        <f>SUMIFS(Lancamentos!$G:$G,Lancamentos!$C:$C,$A1458,Lancamentos!$E:$E,$C1458,Lancamentos!$B:$B,"ENTRADA")</f>
        <v/>
      </c>
      <c r="H1458" s="14">
        <f>SUMIFS(Lancamentos!$G:$G,Lancamentos!$C:$C,$A1458,Lancamentos!$E:$E,$C1458,Lancamentos!$B:$B,"SAIDA_USO")</f>
        <v/>
      </c>
      <c r="I1458" s="14">
        <f>SUMIFS(Lancamentos!$G:$G,Lancamentos!$C:$C,$A1458,Lancamentos!$E:$E,$C1458,Lancamentos!$B:$B,"SAIDA_DESCARTE")</f>
        <v/>
      </c>
      <c r="J1458" s="14">
        <f>G1458-H1458-I1458</f>
        <v/>
      </c>
      <c r="K1458">
        <f>IF(A1458="","",IF(J1458&lt;=IFERROR(VLOOKUP(A1458,Produtos!$A:$E,5,FALSE),0),"ABAIXO DO MINIMO","OK"))</f>
        <v/>
      </c>
    </row>
    <row r="1459">
      <c r="B1459">
        <f>IFERROR(VLOOKUP(A1459,Produtos!A:B,2,FALSE),"")</f>
        <v/>
      </c>
      <c r="D1459" s="10">
        <f>IFERROR(INDEX(Lotes!$E:$E,MATCH(1,(Lotes!$A:$A=A1459)*(Lotes!$C:$C=C1459),0)),"")</f>
        <v/>
      </c>
      <c r="E1459" s="14">
        <f>IF(D1459="","",D1459-TODAY())</f>
        <v/>
      </c>
      <c r="F1459">
        <f>IF(D1459="","",IF(E1459&lt;0,"VENCIDO",IF(E1459&lt;=30,"VENCE EM &lt;= 30 DIAS",IF(E1459&lt;=60,"ATENCAO (31-60 DIAS)","OK"))))</f>
        <v/>
      </c>
      <c r="G1459" s="14">
        <f>SUMIFS(Lancamentos!$G:$G,Lancamentos!$C:$C,$A1459,Lancamentos!$E:$E,$C1459,Lancamentos!$B:$B,"ENTRADA")</f>
        <v/>
      </c>
      <c r="H1459" s="14">
        <f>SUMIFS(Lancamentos!$G:$G,Lancamentos!$C:$C,$A1459,Lancamentos!$E:$E,$C1459,Lancamentos!$B:$B,"SAIDA_USO")</f>
        <v/>
      </c>
      <c r="I1459" s="14">
        <f>SUMIFS(Lancamentos!$G:$G,Lancamentos!$C:$C,$A1459,Lancamentos!$E:$E,$C1459,Lancamentos!$B:$B,"SAIDA_DESCARTE")</f>
        <v/>
      </c>
      <c r="J1459" s="14">
        <f>G1459-H1459-I1459</f>
        <v/>
      </c>
      <c r="K1459">
        <f>IF(A1459="","",IF(J1459&lt;=IFERROR(VLOOKUP(A1459,Produtos!$A:$E,5,FALSE),0),"ABAIXO DO MINIMO","OK"))</f>
        <v/>
      </c>
    </row>
    <row r="1460">
      <c r="B1460">
        <f>IFERROR(VLOOKUP(A1460,Produtos!A:B,2,FALSE),"")</f>
        <v/>
      </c>
      <c r="D1460" s="10">
        <f>IFERROR(INDEX(Lotes!$E:$E,MATCH(1,(Lotes!$A:$A=A1460)*(Lotes!$C:$C=C1460),0)),"")</f>
        <v/>
      </c>
      <c r="E1460" s="14">
        <f>IF(D1460="","",D1460-TODAY())</f>
        <v/>
      </c>
      <c r="F1460">
        <f>IF(D1460="","",IF(E1460&lt;0,"VENCIDO",IF(E1460&lt;=30,"VENCE EM &lt;= 30 DIAS",IF(E1460&lt;=60,"ATENCAO (31-60 DIAS)","OK"))))</f>
        <v/>
      </c>
      <c r="G1460" s="14">
        <f>SUMIFS(Lancamentos!$G:$G,Lancamentos!$C:$C,$A1460,Lancamentos!$E:$E,$C1460,Lancamentos!$B:$B,"ENTRADA")</f>
        <v/>
      </c>
      <c r="H1460" s="14">
        <f>SUMIFS(Lancamentos!$G:$G,Lancamentos!$C:$C,$A1460,Lancamentos!$E:$E,$C1460,Lancamentos!$B:$B,"SAIDA_USO")</f>
        <v/>
      </c>
      <c r="I1460" s="14">
        <f>SUMIFS(Lancamentos!$G:$G,Lancamentos!$C:$C,$A1460,Lancamentos!$E:$E,$C1460,Lancamentos!$B:$B,"SAIDA_DESCARTE")</f>
        <v/>
      </c>
      <c r="J1460" s="14">
        <f>G1460-H1460-I1460</f>
        <v/>
      </c>
      <c r="K1460">
        <f>IF(A1460="","",IF(J1460&lt;=IFERROR(VLOOKUP(A1460,Produtos!$A:$E,5,FALSE),0),"ABAIXO DO MINIMO","OK"))</f>
        <v/>
      </c>
    </row>
    <row r="1461">
      <c r="B1461">
        <f>IFERROR(VLOOKUP(A1461,Produtos!A:B,2,FALSE),"")</f>
        <v/>
      </c>
      <c r="D1461" s="10">
        <f>IFERROR(INDEX(Lotes!$E:$E,MATCH(1,(Lotes!$A:$A=A1461)*(Lotes!$C:$C=C1461),0)),"")</f>
        <v/>
      </c>
      <c r="E1461" s="14">
        <f>IF(D1461="","",D1461-TODAY())</f>
        <v/>
      </c>
      <c r="F1461">
        <f>IF(D1461="","",IF(E1461&lt;0,"VENCIDO",IF(E1461&lt;=30,"VENCE EM &lt;= 30 DIAS",IF(E1461&lt;=60,"ATENCAO (31-60 DIAS)","OK"))))</f>
        <v/>
      </c>
      <c r="G1461" s="14">
        <f>SUMIFS(Lancamentos!$G:$G,Lancamentos!$C:$C,$A1461,Lancamentos!$E:$E,$C1461,Lancamentos!$B:$B,"ENTRADA")</f>
        <v/>
      </c>
      <c r="H1461" s="14">
        <f>SUMIFS(Lancamentos!$G:$G,Lancamentos!$C:$C,$A1461,Lancamentos!$E:$E,$C1461,Lancamentos!$B:$B,"SAIDA_USO")</f>
        <v/>
      </c>
      <c r="I1461" s="14">
        <f>SUMIFS(Lancamentos!$G:$G,Lancamentos!$C:$C,$A1461,Lancamentos!$E:$E,$C1461,Lancamentos!$B:$B,"SAIDA_DESCARTE")</f>
        <v/>
      </c>
      <c r="J1461" s="14">
        <f>G1461-H1461-I1461</f>
        <v/>
      </c>
      <c r="K1461">
        <f>IF(A1461="","",IF(J1461&lt;=IFERROR(VLOOKUP(A1461,Produtos!$A:$E,5,FALSE),0),"ABAIXO DO MINIMO","OK"))</f>
        <v/>
      </c>
    </row>
    <row r="1462">
      <c r="B1462">
        <f>IFERROR(VLOOKUP(A1462,Produtos!A:B,2,FALSE),"")</f>
        <v/>
      </c>
      <c r="D1462" s="10">
        <f>IFERROR(INDEX(Lotes!$E:$E,MATCH(1,(Lotes!$A:$A=A1462)*(Lotes!$C:$C=C1462),0)),"")</f>
        <v/>
      </c>
      <c r="E1462" s="14">
        <f>IF(D1462="","",D1462-TODAY())</f>
        <v/>
      </c>
      <c r="F1462">
        <f>IF(D1462="","",IF(E1462&lt;0,"VENCIDO",IF(E1462&lt;=30,"VENCE EM &lt;= 30 DIAS",IF(E1462&lt;=60,"ATENCAO (31-60 DIAS)","OK"))))</f>
        <v/>
      </c>
      <c r="G1462" s="14">
        <f>SUMIFS(Lancamentos!$G:$G,Lancamentos!$C:$C,$A1462,Lancamentos!$E:$E,$C1462,Lancamentos!$B:$B,"ENTRADA")</f>
        <v/>
      </c>
      <c r="H1462" s="14">
        <f>SUMIFS(Lancamentos!$G:$G,Lancamentos!$C:$C,$A1462,Lancamentos!$E:$E,$C1462,Lancamentos!$B:$B,"SAIDA_USO")</f>
        <v/>
      </c>
      <c r="I1462" s="14">
        <f>SUMIFS(Lancamentos!$G:$G,Lancamentos!$C:$C,$A1462,Lancamentos!$E:$E,$C1462,Lancamentos!$B:$B,"SAIDA_DESCARTE")</f>
        <v/>
      </c>
      <c r="J1462" s="14">
        <f>G1462-H1462-I1462</f>
        <v/>
      </c>
      <c r="K1462">
        <f>IF(A1462="","",IF(J1462&lt;=IFERROR(VLOOKUP(A1462,Produtos!$A:$E,5,FALSE),0),"ABAIXO DO MINIMO","OK"))</f>
        <v/>
      </c>
    </row>
    <row r="1463">
      <c r="B1463">
        <f>IFERROR(VLOOKUP(A1463,Produtos!A:B,2,FALSE),"")</f>
        <v/>
      </c>
      <c r="D1463" s="10">
        <f>IFERROR(INDEX(Lotes!$E:$E,MATCH(1,(Lotes!$A:$A=A1463)*(Lotes!$C:$C=C1463),0)),"")</f>
        <v/>
      </c>
      <c r="E1463" s="14">
        <f>IF(D1463="","",D1463-TODAY())</f>
        <v/>
      </c>
      <c r="F1463">
        <f>IF(D1463="","",IF(E1463&lt;0,"VENCIDO",IF(E1463&lt;=30,"VENCE EM &lt;= 30 DIAS",IF(E1463&lt;=60,"ATENCAO (31-60 DIAS)","OK"))))</f>
        <v/>
      </c>
      <c r="G1463" s="14">
        <f>SUMIFS(Lancamentos!$G:$G,Lancamentos!$C:$C,$A1463,Lancamentos!$E:$E,$C1463,Lancamentos!$B:$B,"ENTRADA")</f>
        <v/>
      </c>
      <c r="H1463" s="14">
        <f>SUMIFS(Lancamentos!$G:$G,Lancamentos!$C:$C,$A1463,Lancamentos!$E:$E,$C1463,Lancamentos!$B:$B,"SAIDA_USO")</f>
        <v/>
      </c>
      <c r="I1463" s="14">
        <f>SUMIFS(Lancamentos!$G:$G,Lancamentos!$C:$C,$A1463,Lancamentos!$E:$E,$C1463,Lancamentos!$B:$B,"SAIDA_DESCARTE")</f>
        <v/>
      </c>
      <c r="J1463" s="14">
        <f>G1463-H1463-I1463</f>
        <v/>
      </c>
      <c r="K1463">
        <f>IF(A1463="","",IF(J1463&lt;=IFERROR(VLOOKUP(A1463,Produtos!$A:$E,5,FALSE),0),"ABAIXO DO MINIMO","OK"))</f>
        <v/>
      </c>
    </row>
    <row r="1464">
      <c r="B1464">
        <f>IFERROR(VLOOKUP(A1464,Produtos!A:B,2,FALSE),"")</f>
        <v/>
      </c>
      <c r="D1464" s="10">
        <f>IFERROR(INDEX(Lotes!$E:$E,MATCH(1,(Lotes!$A:$A=A1464)*(Lotes!$C:$C=C1464),0)),"")</f>
        <v/>
      </c>
      <c r="E1464" s="14">
        <f>IF(D1464="","",D1464-TODAY())</f>
        <v/>
      </c>
      <c r="F1464">
        <f>IF(D1464="","",IF(E1464&lt;0,"VENCIDO",IF(E1464&lt;=30,"VENCE EM &lt;= 30 DIAS",IF(E1464&lt;=60,"ATENCAO (31-60 DIAS)","OK"))))</f>
        <v/>
      </c>
      <c r="G1464" s="14">
        <f>SUMIFS(Lancamentos!$G:$G,Lancamentos!$C:$C,$A1464,Lancamentos!$E:$E,$C1464,Lancamentos!$B:$B,"ENTRADA")</f>
        <v/>
      </c>
      <c r="H1464" s="14">
        <f>SUMIFS(Lancamentos!$G:$G,Lancamentos!$C:$C,$A1464,Lancamentos!$E:$E,$C1464,Lancamentos!$B:$B,"SAIDA_USO")</f>
        <v/>
      </c>
      <c r="I1464" s="14">
        <f>SUMIFS(Lancamentos!$G:$G,Lancamentos!$C:$C,$A1464,Lancamentos!$E:$E,$C1464,Lancamentos!$B:$B,"SAIDA_DESCARTE")</f>
        <v/>
      </c>
      <c r="J1464" s="14">
        <f>G1464-H1464-I1464</f>
        <v/>
      </c>
      <c r="K1464">
        <f>IF(A1464="","",IF(J1464&lt;=IFERROR(VLOOKUP(A1464,Produtos!$A:$E,5,FALSE),0),"ABAIXO DO MINIMO","OK"))</f>
        <v/>
      </c>
    </row>
    <row r="1465">
      <c r="B1465">
        <f>IFERROR(VLOOKUP(A1465,Produtos!A:B,2,FALSE),"")</f>
        <v/>
      </c>
      <c r="D1465" s="10">
        <f>IFERROR(INDEX(Lotes!$E:$E,MATCH(1,(Lotes!$A:$A=A1465)*(Lotes!$C:$C=C1465),0)),"")</f>
        <v/>
      </c>
      <c r="E1465" s="14">
        <f>IF(D1465="","",D1465-TODAY())</f>
        <v/>
      </c>
      <c r="F1465">
        <f>IF(D1465="","",IF(E1465&lt;0,"VENCIDO",IF(E1465&lt;=30,"VENCE EM &lt;= 30 DIAS",IF(E1465&lt;=60,"ATENCAO (31-60 DIAS)","OK"))))</f>
        <v/>
      </c>
      <c r="G1465" s="14">
        <f>SUMIFS(Lancamentos!$G:$G,Lancamentos!$C:$C,$A1465,Lancamentos!$E:$E,$C1465,Lancamentos!$B:$B,"ENTRADA")</f>
        <v/>
      </c>
      <c r="H1465" s="14">
        <f>SUMIFS(Lancamentos!$G:$G,Lancamentos!$C:$C,$A1465,Lancamentos!$E:$E,$C1465,Lancamentos!$B:$B,"SAIDA_USO")</f>
        <v/>
      </c>
      <c r="I1465" s="14">
        <f>SUMIFS(Lancamentos!$G:$G,Lancamentos!$C:$C,$A1465,Lancamentos!$E:$E,$C1465,Lancamentos!$B:$B,"SAIDA_DESCARTE")</f>
        <v/>
      </c>
      <c r="J1465" s="14">
        <f>G1465-H1465-I1465</f>
        <v/>
      </c>
      <c r="K1465">
        <f>IF(A1465="","",IF(J1465&lt;=IFERROR(VLOOKUP(A1465,Produtos!$A:$E,5,FALSE),0),"ABAIXO DO MINIMO","OK"))</f>
        <v/>
      </c>
    </row>
    <row r="1466">
      <c r="B1466">
        <f>IFERROR(VLOOKUP(A1466,Produtos!A:B,2,FALSE),"")</f>
        <v/>
      </c>
      <c r="D1466" s="10">
        <f>IFERROR(INDEX(Lotes!$E:$E,MATCH(1,(Lotes!$A:$A=A1466)*(Lotes!$C:$C=C1466),0)),"")</f>
        <v/>
      </c>
      <c r="E1466" s="14">
        <f>IF(D1466="","",D1466-TODAY())</f>
        <v/>
      </c>
      <c r="F1466">
        <f>IF(D1466="","",IF(E1466&lt;0,"VENCIDO",IF(E1466&lt;=30,"VENCE EM &lt;= 30 DIAS",IF(E1466&lt;=60,"ATENCAO (31-60 DIAS)","OK"))))</f>
        <v/>
      </c>
      <c r="G1466" s="14">
        <f>SUMIFS(Lancamentos!$G:$G,Lancamentos!$C:$C,$A1466,Lancamentos!$E:$E,$C1466,Lancamentos!$B:$B,"ENTRADA")</f>
        <v/>
      </c>
      <c r="H1466" s="14">
        <f>SUMIFS(Lancamentos!$G:$G,Lancamentos!$C:$C,$A1466,Lancamentos!$E:$E,$C1466,Lancamentos!$B:$B,"SAIDA_USO")</f>
        <v/>
      </c>
      <c r="I1466" s="14">
        <f>SUMIFS(Lancamentos!$G:$G,Lancamentos!$C:$C,$A1466,Lancamentos!$E:$E,$C1466,Lancamentos!$B:$B,"SAIDA_DESCARTE")</f>
        <v/>
      </c>
      <c r="J1466" s="14">
        <f>G1466-H1466-I1466</f>
        <v/>
      </c>
      <c r="K1466">
        <f>IF(A1466="","",IF(J1466&lt;=IFERROR(VLOOKUP(A1466,Produtos!$A:$E,5,FALSE),0),"ABAIXO DO MINIMO","OK"))</f>
        <v/>
      </c>
    </row>
    <row r="1467">
      <c r="B1467">
        <f>IFERROR(VLOOKUP(A1467,Produtos!A:B,2,FALSE),"")</f>
        <v/>
      </c>
      <c r="D1467" s="10">
        <f>IFERROR(INDEX(Lotes!$E:$E,MATCH(1,(Lotes!$A:$A=A1467)*(Lotes!$C:$C=C1467),0)),"")</f>
        <v/>
      </c>
      <c r="E1467" s="14">
        <f>IF(D1467="","",D1467-TODAY())</f>
        <v/>
      </c>
      <c r="F1467">
        <f>IF(D1467="","",IF(E1467&lt;0,"VENCIDO",IF(E1467&lt;=30,"VENCE EM &lt;= 30 DIAS",IF(E1467&lt;=60,"ATENCAO (31-60 DIAS)","OK"))))</f>
        <v/>
      </c>
      <c r="G1467" s="14">
        <f>SUMIFS(Lancamentos!$G:$G,Lancamentos!$C:$C,$A1467,Lancamentos!$E:$E,$C1467,Lancamentos!$B:$B,"ENTRADA")</f>
        <v/>
      </c>
      <c r="H1467" s="14">
        <f>SUMIFS(Lancamentos!$G:$G,Lancamentos!$C:$C,$A1467,Lancamentos!$E:$E,$C1467,Lancamentos!$B:$B,"SAIDA_USO")</f>
        <v/>
      </c>
      <c r="I1467" s="14">
        <f>SUMIFS(Lancamentos!$G:$G,Lancamentos!$C:$C,$A1467,Lancamentos!$E:$E,$C1467,Lancamentos!$B:$B,"SAIDA_DESCARTE")</f>
        <v/>
      </c>
      <c r="J1467" s="14">
        <f>G1467-H1467-I1467</f>
        <v/>
      </c>
      <c r="K1467">
        <f>IF(A1467="","",IF(J1467&lt;=IFERROR(VLOOKUP(A1467,Produtos!$A:$E,5,FALSE),0),"ABAIXO DO MINIMO","OK"))</f>
        <v/>
      </c>
    </row>
    <row r="1468">
      <c r="B1468">
        <f>IFERROR(VLOOKUP(A1468,Produtos!A:B,2,FALSE),"")</f>
        <v/>
      </c>
      <c r="D1468" s="10">
        <f>IFERROR(INDEX(Lotes!$E:$E,MATCH(1,(Lotes!$A:$A=A1468)*(Lotes!$C:$C=C1468),0)),"")</f>
        <v/>
      </c>
      <c r="E1468" s="14">
        <f>IF(D1468="","",D1468-TODAY())</f>
        <v/>
      </c>
      <c r="F1468">
        <f>IF(D1468="","",IF(E1468&lt;0,"VENCIDO",IF(E1468&lt;=30,"VENCE EM &lt;= 30 DIAS",IF(E1468&lt;=60,"ATENCAO (31-60 DIAS)","OK"))))</f>
        <v/>
      </c>
      <c r="G1468" s="14">
        <f>SUMIFS(Lancamentos!$G:$G,Lancamentos!$C:$C,$A1468,Lancamentos!$E:$E,$C1468,Lancamentos!$B:$B,"ENTRADA")</f>
        <v/>
      </c>
      <c r="H1468" s="14">
        <f>SUMIFS(Lancamentos!$G:$G,Lancamentos!$C:$C,$A1468,Lancamentos!$E:$E,$C1468,Lancamentos!$B:$B,"SAIDA_USO")</f>
        <v/>
      </c>
      <c r="I1468" s="14">
        <f>SUMIFS(Lancamentos!$G:$G,Lancamentos!$C:$C,$A1468,Lancamentos!$E:$E,$C1468,Lancamentos!$B:$B,"SAIDA_DESCARTE")</f>
        <v/>
      </c>
      <c r="J1468" s="14">
        <f>G1468-H1468-I1468</f>
        <v/>
      </c>
      <c r="K1468">
        <f>IF(A1468="","",IF(J1468&lt;=IFERROR(VLOOKUP(A1468,Produtos!$A:$E,5,FALSE),0),"ABAIXO DO MINIMO","OK"))</f>
        <v/>
      </c>
    </row>
    <row r="1469">
      <c r="B1469">
        <f>IFERROR(VLOOKUP(A1469,Produtos!A:B,2,FALSE),"")</f>
        <v/>
      </c>
      <c r="D1469" s="10">
        <f>IFERROR(INDEX(Lotes!$E:$E,MATCH(1,(Lotes!$A:$A=A1469)*(Lotes!$C:$C=C1469),0)),"")</f>
        <v/>
      </c>
      <c r="E1469" s="14">
        <f>IF(D1469="","",D1469-TODAY())</f>
        <v/>
      </c>
      <c r="F1469">
        <f>IF(D1469="","",IF(E1469&lt;0,"VENCIDO",IF(E1469&lt;=30,"VENCE EM &lt;= 30 DIAS",IF(E1469&lt;=60,"ATENCAO (31-60 DIAS)","OK"))))</f>
        <v/>
      </c>
      <c r="G1469" s="14">
        <f>SUMIFS(Lancamentos!$G:$G,Lancamentos!$C:$C,$A1469,Lancamentos!$E:$E,$C1469,Lancamentos!$B:$B,"ENTRADA")</f>
        <v/>
      </c>
      <c r="H1469" s="14">
        <f>SUMIFS(Lancamentos!$G:$G,Lancamentos!$C:$C,$A1469,Lancamentos!$E:$E,$C1469,Lancamentos!$B:$B,"SAIDA_USO")</f>
        <v/>
      </c>
      <c r="I1469" s="14">
        <f>SUMIFS(Lancamentos!$G:$G,Lancamentos!$C:$C,$A1469,Lancamentos!$E:$E,$C1469,Lancamentos!$B:$B,"SAIDA_DESCARTE")</f>
        <v/>
      </c>
      <c r="J1469" s="14">
        <f>G1469-H1469-I1469</f>
        <v/>
      </c>
      <c r="K1469">
        <f>IF(A1469="","",IF(J1469&lt;=IFERROR(VLOOKUP(A1469,Produtos!$A:$E,5,FALSE),0),"ABAIXO DO MINIMO","OK"))</f>
        <v/>
      </c>
    </row>
    <row r="1470">
      <c r="B1470">
        <f>IFERROR(VLOOKUP(A1470,Produtos!A:B,2,FALSE),"")</f>
        <v/>
      </c>
      <c r="D1470" s="10">
        <f>IFERROR(INDEX(Lotes!$E:$E,MATCH(1,(Lotes!$A:$A=A1470)*(Lotes!$C:$C=C1470),0)),"")</f>
        <v/>
      </c>
      <c r="E1470" s="14">
        <f>IF(D1470="","",D1470-TODAY())</f>
        <v/>
      </c>
      <c r="F1470">
        <f>IF(D1470="","",IF(E1470&lt;0,"VENCIDO",IF(E1470&lt;=30,"VENCE EM &lt;= 30 DIAS",IF(E1470&lt;=60,"ATENCAO (31-60 DIAS)","OK"))))</f>
        <v/>
      </c>
      <c r="G1470" s="14">
        <f>SUMIFS(Lancamentos!$G:$G,Lancamentos!$C:$C,$A1470,Lancamentos!$E:$E,$C1470,Lancamentos!$B:$B,"ENTRADA")</f>
        <v/>
      </c>
      <c r="H1470" s="14">
        <f>SUMIFS(Lancamentos!$G:$G,Lancamentos!$C:$C,$A1470,Lancamentos!$E:$E,$C1470,Lancamentos!$B:$B,"SAIDA_USO")</f>
        <v/>
      </c>
      <c r="I1470" s="14">
        <f>SUMIFS(Lancamentos!$G:$G,Lancamentos!$C:$C,$A1470,Lancamentos!$E:$E,$C1470,Lancamentos!$B:$B,"SAIDA_DESCARTE")</f>
        <v/>
      </c>
      <c r="J1470" s="14">
        <f>G1470-H1470-I1470</f>
        <v/>
      </c>
      <c r="K1470">
        <f>IF(A1470="","",IF(J1470&lt;=IFERROR(VLOOKUP(A1470,Produtos!$A:$E,5,FALSE),0),"ABAIXO DO MINIMO","OK"))</f>
        <v/>
      </c>
    </row>
    <row r="1471">
      <c r="B1471">
        <f>IFERROR(VLOOKUP(A1471,Produtos!A:B,2,FALSE),"")</f>
        <v/>
      </c>
      <c r="D1471" s="10">
        <f>IFERROR(INDEX(Lotes!$E:$E,MATCH(1,(Lotes!$A:$A=A1471)*(Lotes!$C:$C=C1471),0)),"")</f>
        <v/>
      </c>
      <c r="E1471" s="14">
        <f>IF(D1471="","",D1471-TODAY())</f>
        <v/>
      </c>
      <c r="F1471">
        <f>IF(D1471="","",IF(E1471&lt;0,"VENCIDO",IF(E1471&lt;=30,"VENCE EM &lt;= 30 DIAS",IF(E1471&lt;=60,"ATENCAO (31-60 DIAS)","OK"))))</f>
        <v/>
      </c>
      <c r="G1471" s="14">
        <f>SUMIFS(Lancamentos!$G:$G,Lancamentos!$C:$C,$A1471,Lancamentos!$E:$E,$C1471,Lancamentos!$B:$B,"ENTRADA")</f>
        <v/>
      </c>
      <c r="H1471" s="14">
        <f>SUMIFS(Lancamentos!$G:$G,Lancamentos!$C:$C,$A1471,Lancamentos!$E:$E,$C1471,Lancamentos!$B:$B,"SAIDA_USO")</f>
        <v/>
      </c>
      <c r="I1471" s="14">
        <f>SUMIFS(Lancamentos!$G:$G,Lancamentos!$C:$C,$A1471,Lancamentos!$E:$E,$C1471,Lancamentos!$B:$B,"SAIDA_DESCARTE")</f>
        <v/>
      </c>
      <c r="J1471" s="14">
        <f>G1471-H1471-I1471</f>
        <v/>
      </c>
      <c r="K1471">
        <f>IF(A1471="","",IF(J1471&lt;=IFERROR(VLOOKUP(A1471,Produtos!$A:$E,5,FALSE),0),"ABAIXO DO MINIMO","OK"))</f>
        <v/>
      </c>
    </row>
    <row r="1472">
      <c r="B1472">
        <f>IFERROR(VLOOKUP(A1472,Produtos!A:B,2,FALSE),"")</f>
        <v/>
      </c>
      <c r="D1472" s="10">
        <f>IFERROR(INDEX(Lotes!$E:$E,MATCH(1,(Lotes!$A:$A=A1472)*(Lotes!$C:$C=C1472),0)),"")</f>
        <v/>
      </c>
      <c r="E1472" s="14">
        <f>IF(D1472="","",D1472-TODAY())</f>
        <v/>
      </c>
      <c r="F1472">
        <f>IF(D1472="","",IF(E1472&lt;0,"VENCIDO",IF(E1472&lt;=30,"VENCE EM &lt;= 30 DIAS",IF(E1472&lt;=60,"ATENCAO (31-60 DIAS)","OK"))))</f>
        <v/>
      </c>
      <c r="G1472" s="14">
        <f>SUMIFS(Lancamentos!$G:$G,Lancamentos!$C:$C,$A1472,Lancamentos!$E:$E,$C1472,Lancamentos!$B:$B,"ENTRADA")</f>
        <v/>
      </c>
      <c r="H1472" s="14">
        <f>SUMIFS(Lancamentos!$G:$G,Lancamentos!$C:$C,$A1472,Lancamentos!$E:$E,$C1472,Lancamentos!$B:$B,"SAIDA_USO")</f>
        <v/>
      </c>
      <c r="I1472" s="14">
        <f>SUMIFS(Lancamentos!$G:$G,Lancamentos!$C:$C,$A1472,Lancamentos!$E:$E,$C1472,Lancamentos!$B:$B,"SAIDA_DESCARTE")</f>
        <v/>
      </c>
      <c r="J1472" s="14">
        <f>G1472-H1472-I1472</f>
        <v/>
      </c>
      <c r="K1472">
        <f>IF(A1472="","",IF(J1472&lt;=IFERROR(VLOOKUP(A1472,Produtos!$A:$E,5,FALSE),0),"ABAIXO DO MINIMO","OK"))</f>
        <v/>
      </c>
    </row>
    <row r="1473">
      <c r="B1473">
        <f>IFERROR(VLOOKUP(A1473,Produtos!A:B,2,FALSE),"")</f>
        <v/>
      </c>
      <c r="D1473" s="10">
        <f>IFERROR(INDEX(Lotes!$E:$E,MATCH(1,(Lotes!$A:$A=A1473)*(Lotes!$C:$C=C1473),0)),"")</f>
        <v/>
      </c>
      <c r="E1473" s="14">
        <f>IF(D1473="","",D1473-TODAY())</f>
        <v/>
      </c>
      <c r="F1473">
        <f>IF(D1473="","",IF(E1473&lt;0,"VENCIDO",IF(E1473&lt;=30,"VENCE EM &lt;= 30 DIAS",IF(E1473&lt;=60,"ATENCAO (31-60 DIAS)","OK"))))</f>
        <v/>
      </c>
      <c r="G1473" s="14">
        <f>SUMIFS(Lancamentos!$G:$G,Lancamentos!$C:$C,$A1473,Lancamentos!$E:$E,$C1473,Lancamentos!$B:$B,"ENTRADA")</f>
        <v/>
      </c>
      <c r="H1473" s="14">
        <f>SUMIFS(Lancamentos!$G:$G,Lancamentos!$C:$C,$A1473,Lancamentos!$E:$E,$C1473,Lancamentos!$B:$B,"SAIDA_USO")</f>
        <v/>
      </c>
      <c r="I1473" s="14">
        <f>SUMIFS(Lancamentos!$G:$G,Lancamentos!$C:$C,$A1473,Lancamentos!$E:$E,$C1473,Lancamentos!$B:$B,"SAIDA_DESCARTE")</f>
        <v/>
      </c>
      <c r="J1473" s="14">
        <f>G1473-H1473-I1473</f>
        <v/>
      </c>
      <c r="K1473">
        <f>IF(A1473="","",IF(J1473&lt;=IFERROR(VLOOKUP(A1473,Produtos!$A:$E,5,FALSE),0),"ABAIXO DO MINIMO","OK"))</f>
        <v/>
      </c>
    </row>
    <row r="1474">
      <c r="B1474">
        <f>IFERROR(VLOOKUP(A1474,Produtos!A:B,2,FALSE),"")</f>
        <v/>
      </c>
      <c r="D1474" s="10">
        <f>IFERROR(INDEX(Lotes!$E:$E,MATCH(1,(Lotes!$A:$A=A1474)*(Lotes!$C:$C=C1474),0)),"")</f>
        <v/>
      </c>
      <c r="E1474" s="14">
        <f>IF(D1474="","",D1474-TODAY())</f>
        <v/>
      </c>
      <c r="F1474">
        <f>IF(D1474="","",IF(E1474&lt;0,"VENCIDO",IF(E1474&lt;=30,"VENCE EM &lt;= 30 DIAS",IF(E1474&lt;=60,"ATENCAO (31-60 DIAS)","OK"))))</f>
        <v/>
      </c>
      <c r="G1474" s="14">
        <f>SUMIFS(Lancamentos!$G:$G,Lancamentos!$C:$C,$A1474,Lancamentos!$E:$E,$C1474,Lancamentos!$B:$B,"ENTRADA")</f>
        <v/>
      </c>
      <c r="H1474" s="14">
        <f>SUMIFS(Lancamentos!$G:$G,Lancamentos!$C:$C,$A1474,Lancamentos!$E:$E,$C1474,Lancamentos!$B:$B,"SAIDA_USO")</f>
        <v/>
      </c>
      <c r="I1474" s="14">
        <f>SUMIFS(Lancamentos!$G:$G,Lancamentos!$C:$C,$A1474,Lancamentos!$E:$E,$C1474,Lancamentos!$B:$B,"SAIDA_DESCARTE")</f>
        <v/>
      </c>
      <c r="J1474" s="14">
        <f>G1474-H1474-I1474</f>
        <v/>
      </c>
      <c r="K1474">
        <f>IF(A1474="","",IF(J1474&lt;=IFERROR(VLOOKUP(A1474,Produtos!$A:$E,5,FALSE),0),"ABAIXO DO MINIMO","OK"))</f>
        <v/>
      </c>
    </row>
    <row r="1475">
      <c r="B1475">
        <f>IFERROR(VLOOKUP(A1475,Produtos!A:B,2,FALSE),"")</f>
        <v/>
      </c>
      <c r="D1475" s="10">
        <f>IFERROR(INDEX(Lotes!$E:$E,MATCH(1,(Lotes!$A:$A=A1475)*(Lotes!$C:$C=C1475),0)),"")</f>
        <v/>
      </c>
      <c r="E1475" s="14">
        <f>IF(D1475="","",D1475-TODAY())</f>
        <v/>
      </c>
      <c r="F1475">
        <f>IF(D1475="","",IF(E1475&lt;0,"VENCIDO",IF(E1475&lt;=30,"VENCE EM &lt;= 30 DIAS",IF(E1475&lt;=60,"ATENCAO (31-60 DIAS)","OK"))))</f>
        <v/>
      </c>
      <c r="G1475" s="14">
        <f>SUMIFS(Lancamentos!$G:$G,Lancamentos!$C:$C,$A1475,Lancamentos!$E:$E,$C1475,Lancamentos!$B:$B,"ENTRADA")</f>
        <v/>
      </c>
      <c r="H1475" s="14">
        <f>SUMIFS(Lancamentos!$G:$G,Lancamentos!$C:$C,$A1475,Lancamentos!$E:$E,$C1475,Lancamentos!$B:$B,"SAIDA_USO")</f>
        <v/>
      </c>
      <c r="I1475" s="14">
        <f>SUMIFS(Lancamentos!$G:$G,Lancamentos!$C:$C,$A1475,Lancamentos!$E:$E,$C1475,Lancamentos!$B:$B,"SAIDA_DESCARTE")</f>
        <v/>
      </c>
      <c r="J1475" s="14">
        <f>G1475-H1475-I1475</f>
        <v/>
      </c>
      <c r="K1475">
        <f>IF(A1475="","",IF(J1475&lt;=IFERROR(VLOOKUP(A1475,Produtos!$A:$E,5,FALSE),0),"ABAIXO DO MINIMO","OK"))</f>
        <v/>
      </c>
    </row>
    <row r="1476">
      <c r="B1476">
        <f>IFERROR(VLOOKUP(A1476,Produtos!A:B,2,FALSE),"")</f>
        <v/>
      </c>
      <c r="D1476" s="10">
        <f>IFERROR(INDEX(Lotes!$E:$E,MATCH(1,(Lotes!$A:$A=A1476)*(Lotes!$C:$C=C1476),0)),"")</f>
        <v/>
      </c>
      <c r="E1476" s="14">
        <f>IF(D1476="","",D1476-TODAY())</f>
        <v/>
      </c>
      <c r="F1476">
        <f>IF(D1476="","",IF(E1476&lt;0,"VENCIDO",IF(E1476&lt;=30,"VENCE EM &lt;= 30 DIAS",IF(E1476&lt;=60,"ATENCAO (31-60 DIAS)","OK"))))</f>
        <v/>
      </c>
      <c r="G1476" s="14">
        <f>SUMIFS(Lancamentos!$G:$G,Lancamentos!$C:$C,$A1476,Lancamentos!$E:$E,$C1476,Lancamentos!$B:$B,"ENTRADA")</f>
        <v/>
      </c>
      <c r="H1476" s="14">
        <f>SUMIFS(Lancamentos!$G:$G,Lancamentos!$C:$C,$A1476,Lancamentos!$E:$E,$C1476,Lancamentos!$B:$B,"SAIDA_USO")</f>
        <v/>
      </c>
      <c r="I1476" s="14">
        <f>SUMIFS(Lancamentos!$G:$G,Lancamentos!$C:$C,$A1476,Lancamentos!$E:$E,$C1476,Lancamentos!$B:$B,"SAIDA_DESCARTE")</f>
        <v/>
      </c>
      <c r="J1476" s="14">
        <f>G1476-H1476-I1476</f>
        <v/>
      </c>
      <c r="K1476">
        <f>IF(A1476="","",IF(J1476&lt;=IFERROR(VLOOKUP(A1476,Produtos!$A:$E,5,FALSE),0),"ABAIXO DO MINIMO","OK"))</f>
        <v/>
      </c>
    </row>
    <row r="1477">
      <c r="B1477">
        <f>IFERROR(VLOOKUP(A1477,Produtos!A:B,2,FALSE),"")</f>
        <v/>
      </c>
      <c r="D1477" s="10">
        <f>IFERROR(INDEX(Lotes!$E:$E,MATCH(1,(Lotes!$A:$A=A1477)*(Lotes!$C:$C=C1477),0)),"")</f>
        <v/>
      </c>
      <c r="E1477" s="14">
        <f>IF(D1477="","",D1477-TODAY())</f>
        <v/>
      </c>
      <c r="F1477">
        <f>IF(D1477="","",IF(E1477&lt;0,"VENCIDO",IF(E1477&lt;=30,"VENCE EM &lt;= 30 DIAS",IF(E1477&lt;=60,"ATENCAO (31-60 DIAS)","OK"))))</f>
        <v/>
      </c>
      <c r="G1477" s="14">
        <f>SUMIFS(Lancamentos!$G:$G,Lancamentos!$C:$C,$A1477,Lancamentos!$E:$E,$C1477,Lancamentos!$B:$B,"ENTRADA")</f>
        <v/>
      </c>
      <c r="H1477" s="14">
        <f>SUMIFS(Lancamentos!$G:$G,Lancamentos!$C:$C,$A1477,Lancamentos!$E:$E,$C1477,Lancamentos!$B:$B,"SAIDA_USO")</f>
        <v/>
      </c>
      <c r="I1477" s="14">
        <f>SUMIFS(Lancamentos!$G:$G,Lancamentos!$C:$C,$A1477,Lancamentos!$E:$E,$C1477,Lancamentos!$B:$B,"SAIDA_DESCARTE")</f>
        <v/>
      </c>
      <c r="J1477" s="14">
        <f>G1477-H1477-I1477</f>
        <v/>
      </c>
      <c r="K1477">
        <f>IF(A1477="","",IF(J1477&lt;=IFERROR(VLOOKUP(A1477,Produtos!$A:$E,5,FALSE),0),"ABAIXO DO MINIMO","OK"))</f>
        <v/>
      </c>
    </row>
    <row r="1478">
      <c r="B1478">
        <f>IFERROR(VLOOKUP(A1478,Produtos!A:B,2,FALSE),"")</f>
        <v/>
      </c>
      <c r="D1478" s="10">
        <f>IFERROR(INDEX(Lotes!$E:$E,MATCH(1,(Lotes!$A:$A=A1478)*(Lotes!$C:$C=C1478),0)),"")</f>
        <v/>
      </c>
      <c r="E1478" s="14">
        <f>IF(D1478="","",D1478-TODAY())</f>
        <v/>
      </c>
      <c r="F1478">
        <f>IF(D1478="","",IF(E1478&lt;0,"VENCIDO",IF(E1478&lt;=30,"VENCE EM &lt;= 30 DIAS",IF(E1478&lt;=60,"ATENCAO (31-60 DIAS)","OK"))))</f>
        <v/>
      </c>
      <c r="G1478" s="14">
        <f>SUMIFS(Lancamentos!$G:$G,Lancamentos!$C:$C,$A1478,Lancamentos!$E:$E,$C1478,Lancamentos!$B:$B,"ENTRADA")</f>
        <v/>
      </c>
      <c r="H1478" s="14">
        <f>SUMIFS(Lancamentos!$G:$G,Lancamentos!$C:$C,$A1478,Lancamentos!$E:$E,$C1478,Lancamentos!$B:$B,"SAIDA_USO")</f>
        <v/>
      </c>
      <c r="I1478" s="14">
        <f>SUMIFS(Lancamentos!$G:$G,Lancamentos!$C:$C,$A1478,Lancamentos!$E:$E,$C1478,Lancamentos!$B:$B,"SAIDA_DESCARTE")</f>
        <v/>
      </c>
      <c r="J1478" s="14">
        <f>G1478-H1478-I1478</f>
        <v/>
      </c>
      <c r="K1478">
        <f>IF(A1478="","",IF(J1478&lt;=IFERROR(VLOOKUP(A1478,Produtos!$A:$E,5,FALSE),0),"ABAIXO DO MINIMO","OK"))</f>
        <v/>
      </c>
    </row>
    <row r="1479">
      <c r="B1479">
        <f>IFERROR(VLOOKUP(A1479,Produtos!A:B,2,FALSE),"")</f>
        <v/>
      </c>
      <c r="D1479" s="10">
        <f>IFERROR(INDEX(Lotes!$E:$E,MATCH(1,(Lotes!$A:$A=A1479)*(Lotes!$C:$C=C1479),0)),"")</f>
        <v/>
      </c>
      <c r="E1479" s="14">
        <f>IF(D1479="","",D1479-TODAY())</f>
        <v/>
      </c>
      <c r="F1479">
        <f>IF(D1479="","",IF(E1479&lt;0,"VENCIDO",IF(E1479&lt;=30,"VENCE EM &lt;= 30 DIAS",IF(E1479&lt;=60,"ATENCAO (31-60 DIAS)","OK"))))</f>
        <v/>
      </c>
      <c r="G1479" s="14">
        <f>SUMIFS(Lancamentos!$G:$G,Lancamentos!$C:$C,$A1479,Lancamentos!$E:$E,$C1479,Lancamentos!$B:$B,"ENTRADA")</f>
        <v/>
      </c>
      <c r="H1479" s="14">
        <f>SUMIFS(Lancamentos!$G:$G,Lancamentos!$C:$C,$A1479,Lancamentos!$E:$E,$C1479,Lancamentos!$B:$B,"SAIDA_USO")</f>
        <v/>
      </c>
      <c r="I1479" s="14">
        <f>SUMIFS(Lancamentos!$G:$G,Lancamentos!$C:$C,$A1479,Lancamentos!$E:$E,$C1479,Lancamentos!$B:$B,"SAIDA_DESCARTE")</f>
        <v/>
      </c>
      <c r="J1479" s="14">
        <f>G1479-H1479-I1479</f>
        <v/>
      </c>
      <c r="K1479">
        <f>IF(A1479="","",IF(J1479&lt;=IFERROR(VLOOKUP(A1479,Produtos!$A:$E,5,FALSE),0),"ABAIXO DO MINIMO","OK"))</f>
        <v/>
      </c>
    </row>
    <row r="1480">
      <c r="B1480">
        <f>IFERROR(VLOOKUP(A1480,Produtos!A:B,2,FALSE),"")</f>
        <v/>
      </c>
      <c r="D1480" s="10">
        <f>IFERROR(INDEX(Lotes!$E:$E,MATCH(1,(Lotes!$A:$A=A1480)*(Lotes!$C:$C=C1480),0)),"")</f>
        <v/>
      </c>
      <c r="E1480" s="14">
        <f>IF(D1480="","",D1480-TODAY())</f>
        <v/>
      </c>
      <c r="F1480">
        <f>IF(D1480="","",IF(E1480&lt;0,"VENCIDO",IF(E1480&lt;=30,"VENCE EM &lt;= 30 DIAS",IF(E1480&lt;=60,"ATENCAO (31-60 DIAS)","OK"))))</f>
        <v/>
      </c>
      <c r="G1480" s="14">
        <f>SUMIFS(Lancamentos!$G:$G,Lancamentos!$C:$C,$A1480,Lancamentos!$E:$E,$C1480,Lancamentos!$B:$B,"ENTRADA")</f>
        <v/>
      </c>
      <c r="H1480" s="14">
        <f>SUMIFS(Lancamentos!$G:$G,Lancamentos!$C:$C,$A1480,Lancamentos!$E:$E,$C1480,Lancamentos!$B:$B,"SAIDA_USO")</f>
        <v/>
      </c>
      <c r="I1480" s="14">
        <f>SUMIFS(Lancamentos!$G:$G,Lancamentos!$C:$C,$A1480,Lancamentos!$E:$E,$C1480,Lancamentos!$B:$B,"SAIDA_DESCARTE")</f>
        <v/>
      </c>
      <c r="J1480" s="14">
        <f>G1480-H1480-I1480</f>
        <v/>
      </c>
      <c r="K1480">
        <f>IF(A1480="","",IF(J1480&lt;=IFERROR(VLOOKUP(A1480,Produtos!$A:$E,5,FALSE),0),"ABAIXO DO MINIMO","OK"))</f>
        <v/>
      </c>
    </row>
    <row r="1481">
      <c r="B1481">
        <f>IFERROR(VLOOKUP(A1481,Produtos!A:B,2,FALSE),"")</f>
        <v/>
      </c>
      <c r="D1481" s="10">
        <f>IFERROR(INDEX(Lotes!$E:$E,MATCH(1,(Lotes!$A:$A=A1481)*(Lotes!$C:$C=C1481),0)),"")</f>
        <v/>
      </c>
      <c r="E1481" s="14">
        <f>IF(D1481="","",D1481-TODAY())</f>
        <v/>
      </c>
      <c r="F1481">
        <f>IF(D1481="","",IF(E1481&lt;0,"VENCIDO",IF(E1481&lt;=30,"VENCE EM &lt;= 30 DIAS",IF(E1481&lt;=60,"ATENCAO (31-60 DIAS)","OK"))))</f>
        <v/>
      </c>
      <c r="G1481" s="14">
        <f>SUMIFS(Lancamentos!$G:$G,Lancamentos!$C:$C,$A1481,Lancamentos!$E:$E,$C1481,Lancamentos!$B:$B,"ENTRADA")</f>
        <v/>
      </c>
      <c r="H1481" s="14">
        <f>SUMIFS(Lancamentos!$G:$G,Lancamentos!$C:$C,$A1481,Lancamentos!$E:$E,$C1481,Lancamentos!$B:$B,"SAIDA_USO")</f>
        <v/>
      </c>
      <c r="I1481" s="14">
        <f>SUMIFS(Lancamentos!$G:$G,Lancamentos!$C:$C,$A1481,Lancamentos!$E:$E,$C1481,Lancamentos!$B:$B,"SAIDA_DESCARTE")</f>
        <v/>
      </c>
      <c r="J1481" s="14">
        <f>G1481-H1481-I1481</f>
        <v/>
      </c>
      <c r="K1481">
        <f>IF(A1481="","",IF(J1481&lt;=IFERROR(VLOOKUP(A1481,Produtos!$A:$E,5,FALSE),0),"ABAIXO DO MINIMO","OK"))</f>
        <v/>
      </c>
    </row>
    <row r="1482">
      <c r="B1482">
        <f>IFERROR(VLOOKUP(A1482,Produtos!A:B,2,FALSE),"")</f>
        <v/>
      </c>
      <c r="D1482" s="10">
        <f>IFERROR(INDEX(Lotes!$E:$E,MATCH(1,(Lotes!$A:$A=A1482)*(Lotes!$C:$C=C1482),0)),"")</f>
        <v/>
      </c>
      <c r="E1482" s="14">
        <f>IF(D1482="","",D1482-TODAY())</f>
        <v/>
      </c>
      <c r="F1482">
        <f>IF(D1482="","",IF(E1482&lt;0,"VENCIDO",IF(E1482&lt;=30,"VENCE EM &lt;= 30 DIAS",IF(E1482&lt;=60,"ATENCAO (31-60 DIAS)","OK"))))</f>
        <v/>
      </c>
      <c r="G1482" s="14">
        <f>SUMIFS(Lancamentos!$G:$G,Lancamentos!$C:$C,$A1482,Lancamentos!$E:$E,$C1482,Lancamentos!$B:$B,"ENTRADA")</f>
        <v/>
      </c>
      <c r="H1482" s="14">
        <f>SUMIFS(Lancamentos!$G:$G,Lancamentos!$C:$C,$A1482,Lancamentos!$E:$E,$C1482,Lancamentos!$B:$B,"SAIDA_USO")</f>
        <v/>
      </c>
      <c r="I1482" s="14">
        <f>SUMIFS(Lancamentos!$G:$G,Lancamentos!$C:$C,$A1482,Lancamentos!$E:$E,$C1482,Lancamentos!$B:$B,"SAIDA_DESCARTE")</f>
        <v/>
      </c>
      <c r="J1482" s="14">
        <f>G1482-H1482-I1482</f>
        <v/>
      </c>
      <c r="K1482">
        <f>IF(A1482="","",IF(J1482&lt;=IFERROR(VLOOKUP(A1482,Produtos!$A:$E,5,FALSE),0),"ABAIXO DO MINIMO","OK"))</f>
        <v/>
      </c>
    </row>
    <row r="1483">
      <c r="B1483">
        <f>IFERROR(VLOOKUP(A1483,Produtos!A:B,2,FALSE),"")</f>
        <v/>
      </c>
      <c r="D1483" s="10">
        <f>IFERROR(INDEX(Lotes!$E:$E,MATCH(1,(Lotes!$A:$A=A1483)*(Lotes!$C:$C=C1483),0)),"")</f>
        <v/>
      </c>
      <c r="E1483" s="14">
        <f>IF(D1483="","",D1483-TODAY())</f>
        <v/>
      </c>
      <c r="F1483">
        <f>IF(D1483="","",IF(E1483&lt;0,"VENCIDO",IF(E1483&lt;=30,"VENCE EM &lt;= 30 DIAS",IF(E1483&lt;=60,"ATENCAO (31-60 DIAS)","OK"))))</f>
        <v/>
      </c>
      <c r="G1483" s="14">
        <f>SUMIFS(Lancamentos!$G:$G,Lancamentos!$C:$C,$A1483,Lancamentos!$E:$E,$C1483,Lancamentos!$B:$B,"ENTRADA")</f>
        <v/>
      </c>
      <c r="H1483" s="14">
        <f>SUMIFS(Lancamentos!$G:$G,Lancamentos!$C:$C,$A1483,Lancamentos!$E:$E,$C1483,Lancamentos!$B:$B,"SAIDA_USO")</f>
        <v/>
      </c>
      <c r="I1483" s="14">
        <f>SUMIFS(Lancamentos!$G:$G,Lancamentos!$C:$C,$A1483,Lancamentos!$E:$E,$C1483,Lancamentos!$B:$B,"SAIDA_DESCARTE")</f>
        <v/>
      </c>
      <c r="J1483" s="14">
        <f>G1483-H1483-I1483</f>
        <v/>
      </c>
      <c r="K1483">
        <f>IF(A1483="","",IF(J1483&lt;=IFERROR(VLOOKUP(A1483,Produtos!$A:$E,5,FALSE),0),"ABAIXO DO MINIMO","OK"))</f>
        <v/>
      </c>
    </row>
    <row r="1484">
      <c r="B1484">
        <f>IFERROR(VLOOKUP(A1484,Produtos!A:B,2,FALSE),"")</f>
        <v/>
      </c>
      <c r="D1484" s="10">
        <f>IFERROR(INDEX(Lotes!$E:$E,MATCH(1,(Lotes!$A:$A=A1484)*(Lotes!$C:$C=C1484),0)),"")</f>
        <v/>
      </c>
      <c r="E1484" s="14">
        <f>IF(D1484="","",D1484-TODAY())</f>
        <v/>
      </c>
      <c r="F1484">
        <f>IF(D1484="","",IF(E1484&lt;0,"VENCIDO",IF(E1484&lt;=30,"VENCE EM &lt;= 30 DIAS",IF(E1484&lt;=60,"ATENCAO (31-60 DIAS)","OK"))))</f>
        <v/>
      </c>
      <c r="G1484" s="14">
        <f>SUMIFS(Lancamentos!$G:$G,Lancamentos!$C:$C,$A1484,Lancamentos!$E:$E,$C1484,Lancamentos!$B:$B,"ENTRADA")</f>
        <v/>
      </c>
      <c r="H1484" s="14">
        <f>SUMIFS(Lancamentos!$G:$G,Lancamentos!$C:$C,$A1484,Lancamentos!$E:$E,$C1484,Lancamentos!$B:$B,"SAIDA_USO")</f>
        <v/>
      </c>
      <c r="I1484" s="14">
        <f>SUMIFS(Lancamentos!$G:$G,Lancamentos!$C:$C,$A1484,Lancamentos!$E:$E,$C1484,Lancamentos!$B:$B,"SAIDA_DESCARTE")</f>
        <v/>
      </c>
      <c r="J1484" s="14">
        <f>G1484-H1484-I1484</f>
        <v/>
      </c>
      <c r="K1484">
        <f>IF(A1484="","",IF(J1484&lt;=IFERROR(VLOOKUP(A1484,Produtos!$A:$E,5,FALSE),0),"ABAIXO DO MINIMO","OK"))</f>
        <v/>
      </c>
    </row>
    <row r="1485">
      <c r="B1485">
        <f>IFERROR(VLOOKUP(A1485,Produtos!A:B,2,FALSE),"")</f>
        <v/>
      </c>
      <c r="D1485" s="10">
        <f>IFERROR(INDEX(Lotes!$E:$E,MATCH(1,(Lotes!$A:$A=A1485)*(Lotes!$C:$C=C1485),0)),"")</f>
        <v/>
      </c>
      <c r="E1485" s="14">
        <f>IF(D1485="","",D1485-TODAY())</f>
        <v/>
      </c>
      <c r="F1485">
        <f>IF(D1485="","",IF(E1485&lt;0,"VENCIDO",IF(E1485&lt;=30,"VENCE EM &lt;= 30 DIAS",IF(E1485&lt;=60,"ATENCAO (31-60 DIAS)","OK"))))</f>
        <v/>
      </c>
      <c r="G1485" s="14">
        <f>SUMIFS(Lancamentos!$G:$G,Lancamentos!$C:$C,$A1485,Lancamentos!$E:$E,$C1485,Lancamentos!$B:$B,"ENTRADA")</f>
        <v/>
      </c>
      <c r="H1485" s="14">
        <f>SUMIFS(Lancamentos!$G:$G,Lancamentos!$C:$C,$A1485,Lancamentos!$E:$E,$C1485,Lancamentos!$B:$B,"SAIDA_USO")</f>
        <v/>
      </c>
      <c r="I1485" s="14">
        <f>SUMIFS(Lancamentos!$G:$G,Lancamentos!$C:$C,$A1485,Lancamentos!$E:$E,$C1485,Lancamentos!$B:$B,"SAIDA_DESCARTE")</f>
        <v/>
      </c>
      <c r="J1485" s="14">
        <f>G1485-H1485-I1485</f>
        <v/>
      </c>
      <c r="K1485">
        <f>IF(A1485="","",IF(J1485&lt;=IFERROR(VLOOKUP(A1485,Produtos!$A:$E,5,FALSE),0),"ABAIXO DO MINIMO","OK"))</f>
        <v/>
      </c>
    </row>
    <row r="1486">
      <c r="B1486">
        <f>IFERROR(VLOOKUP(A1486,Produtos!A:B,2,FALSE),"")</f>
        <v/>
      </c>
      <c r="D1486" s="10">
        <f>IFERROR(INDEX(Lotes!$E:$E,MATCH(1,(Lotes!$A:$A=A1486)*(Lotes!$C:$C=C1486),0)),"")</f>
        <v/>
      </c>
      <c r="E1486" s="14">
        <f>IF(D1486="","",D1486-TODAY())</f>
        <v/>
      </c>
      <c r="F1486">
        <f>IF(D1486="","",IF(E1486&lt;0,"VENCIDO",IF(E1486&lt;=30,"VENCE EM &lt;= 30 DIAS",IF(E1486&lt;=60,"ATENCAO (31-60 DIAS)","OK"))))</f>
        <v/>
      </c>
      <c r="G1486" s="14">
        <f>SUMIFS(Lancamentos!$G:$G,Lancamentos!$C:$C,$A1486,Lancamentos!$E:$E,$C1486,Lancamentos!$B:$B,"ENTRADA")</f>
        <v/>
      </c>
      <c r="H1486" s="14">
        <f>SUMIFS(Lancamentos!$G:$G,Lancamentos!$C:$C,$A1486,Lancamentos!$E:$E,$C1486,Lancamentos!$B:$B,"SAIDA_USO")</f>
        <v/>
      </c>
      <c r="I1486" s="14">
        <f>SUMIFS(Lancamentos!$G:$G,Lancamentos!$C:$C,$A1486,Lancamentos!$E:$E,$C1486,Lancamentos!$B:$B,"SAIDA_DESCARTE")</f>
        <v/>
      </c>
      <c r="J1486" s="14">
        <f>G1486-H1486-I1486</f>
        <v/>
      </c>
      <c r="K1486">
        <f>IF(A1486="","",IF(J1486&lt;=IFERROR(VLOOKUP(A1486,Produtos!$A:$E,5,FALSE),0),"ABAIXO DO MINIMO","OK"))</f>
        <v/>
      </c>
    </row>
    <row r="1487">
      <c r="B1487">
        <f>IFERROR(VLOOKUP(A1487,Produtos!A:B,2,FALSE),"")</f>
        <v/>
      </c>
      <c r="D1487" s="10">
        <f>IFERROR(INDEX(Lotes!$E:$E,MATCH(1,(Lotes!$A:$A=A1487)*(Lotes!$C:$C=C1487),0)),"")</f>
        <v/>
      </c>
      <c r="E1487" s="14">
        <f>IF(D1487="","",D1487-TODAY())</f>
        <v/>
      </c>
      <c r="F1487">
        <f>IF(D1487="","",IF(E1487&lt;0,"VENCIDO",IF(E1487&lt;=30,"VENCE EM &lt;= 30 DIAS",IF(E1487&lt;=60,"ATENCAO (31-60 DIAS)","OK"))))</f>
        <v/>
      </c>
      <c r="G1487" s="14">
        <f>SUMIFS(Lancamentos!$G:$G,Lancamentos!$C:$C,$A1487,Lancamentos!$E:$E,$C1487,Lancamentos!$B:$B,"ENTRADA")</f>
        <v/>
      </c>
      <c r="H1487" s="14">
        <f>SUMIFS(Lancamentos!$G:$G,Lancamentos!$C:$C,$A1487,Lancamentos!$E:$E,$C1487,Lancamentos!$B:$B,"SAIDA_USO")</f>
        <v/>
      </c>
      <c r="I1487" s="14">
        <f>SUMIFS(Lancamentos!$G:$G,Lancamentos!$C:$C,$A1487,Lancamentos!$E:$E,$C1487,Lancamentos!$B:$B,"SAIDA_DESCARTE")</f>
        <v/>
      </c>
      <c r="J1487" s="14">
        <f>G1487-H1487-I1487</f>
        <v/>
      </c>
      <c r="K1487">
        <f>IF(A1487="","",IF(J1487&lt;=IFERROR(VLOOKUP(A1487,Produtos!$A:$E,5,FALSE),0),"ABAIXO DO MINIMO","OK"))</f>
        <v/>
      </c>
    </row>
    <row r="1488">
      <c r="B1488">
        <f>IFERROR(VLOOKUP(A1488,Produtos!A:B,2,FALSE),"")</f>
        <v/>
      </c>
      <c r="D1488" s="10">
        <f>IFERROR(INDEX(Lotes!$E:$E,MATCH(1,(Lotes!$A:$A=A1488)*(Lotes!$C:$C=C1488),0)),"")</f>
        <v/>
      </c>
      <c r="E1488" s="14">
        <f>IF(D1488="","",D1488-TODAY())</f>
        <v/>
      </c>
      <c r="F1488">
        <f>IF(D1488="","",IF(E1488&lt;0,"VENCIDO",IF(E1488&lt;=30,"VENCE EM &lt;= 30 DIAS",IF(E1488&lt;=60,"ATENCAO (31-60 DIAS)","OK"))))</f>
        <v/>
      </c>
      <c r="G1488" s="14">
        <f>SUMIFS(Lancamentos!$G:$G,Lancamentos!$C:$C,$A1488,Lancamentos!$E:$E,$C1488,Lancamentos!$B:$B,"ENTRADA")</f>
        <v/>
      </c>
      <c r="H1488" s="14">
        <f>SUMIFS(Lancamentos!$G:$G,Lancamentos!$C:$C,$A1488,Lancamentos!$E:$E,$C1488,Lancamentos!$B:$B,"SAIDA_USO")</f>
        <v/>
      </c>
      <c r="I1488" s="14">
        <f>SUMIFS(Lancamentos!$G:$G,Lancamentos!$C:$C,$A1488,Lancamentos!$E:$E,$C1488,Lancamentos!$B:$B,"SAIDA_DESCARTE")</f>
        <v/>
      </c>
      <c r="J1488" s="14">
        <f>G1488-H1488-I1488</f>
        <v/>
      </c>
      <c r="K1488">
        <f>IF(A1488="","",IF(J1488&lt;=IFERROR(VLOOKUP(A1488,Produtos!$A:$E,5,FALSE),0),"ABAIXO DO MINIMO","OK"))</f>
        <v/>
      </c>
    </row>
    <row r="1489">
      <c r="B1489">
        <f>IFERROR(VLOOKUP(A1489,Produtos!A:B,2,FALSE),"")</f>
        <v/>
      </c>
      <c r="D1489" s="10">
        <f>IFERROR(INDEX(Lotes!$E:$E,MATCH(1,(Lotes!$A:$A=A1489)*(Lotes!$C:$C=C1489),0)),"")</f>
        <v/>
      </c>
      <c r="E1489" s="14">
        <f>IF(D1489="","",D1489-TODAY())</f>
        <v/>
      </c>
      <c r="F1489">
        <f>IF(D1489="","",IF(E1489&lt;0,"VENCIDO",IF(E1489&lt;=30,"VENCE EM &lt;= 30 DIAS",IF(E1489&lt;=60,"ATENCAO (31-60 DIAS)","OK"))))</f>
        <v/>
      </c>
      <c r="G1489" s="14">
        <f>SUMIFS(Lancamentos!$G:$G,Lancamentos!$C:$C,$A1489,Lancamentos!$E:$E,$C1489,Lancamentos!$B:$B,"ENTRADA")</f>
        <v/>
      </c>
      <c r="H1489" s="14">
        <f>SUMIFS(Lancamentos!$G:$G,Lancamentos!$C:$C,$A1489,Lancamentos!$E:$E,$C1489,Lancamentos!$B:$B,"SAIDA_USO")</f>
        <v/>
      </c>
      <c r="I1489" s="14">
        <f>SUMIFS(Lancamentos!$G:$G,Lancamentos!$C:$C,$A1489,Lancamentos!$E:$E,$C1489,Lancamentos!$B:$B,"SAIDA_DESCARTE")</f>
        <v/>
      </c>
      <c r="J1489" s="14">
        <f>G1489-H1489-I1489</f>
        <v/>
      </c>
      <c r="K1489">
        <f>IF(A1489="","",IF(J1489&lt;=IFERROR(VLOOKUP(A1489,Produtos!$A:$E,5,FALSE),0),"ABAIXO DO MINIMO","OK"))</f>
        <v/>
      </c>
    </row>
    <row r="1490">
      <c r="B1490">
        <f>IFERROR(VLOOKUP(A1490,Produtos!A:B,2,FALSE),"")</f>
        <v/>
      </c>
      <c r="D1490" s="10">
        <f>IFERROR(INDEX(Lotes!$E:$E,MATCH(1,(Lotes!$A:$A=A1490)*(Lotes!$C:$C=C1490),0)),"")</f>
        <v/>
      </c>
      <c r="E1490" s="14">
        <f>IF(D1490="","",D1490-TODAY())</f>
        <v/>
      </c>
      <c r="F1490">
        <f>IF(D1490="","",IF(E1490&lt;0,"VENCIDO",IF(E1490&lt;=30,"VENCE EM &lt;= 30 DIAS",IF(E1490&lt;=60,"ATENCAO (31-60 DIAS)","OK"))))</f>
        <v/>
      </c>
      <c r="G1490" s="14">
        <f>SUMIFS(Lancamentos!$G:$G,Lancamentos!$C:$C,$A1490,Lancamentos!$E:$E,$C1490,Lancamentos!$B:$B,"ENTRADA")</f>
        <v/>
      </c>
      <c r="H1490" s="14">
        <f>SUMIFS(Lancamentos!$G:$G,Lancamentos!$C:$C,$A1490,Lancamentos!$E:$E,$C1490,Lancamentos!$B:$B,"SAIDA_USO")</f>
        <v/>
      </c>
      <c r="I1490" s="14">
        <f>SUMIFS(Lancamentos!$G:$G,Lancamentos!$C:$C,$A1490,Lancamentos!$E:$E,$C1490,Lancamentos!$B:$B,"SAIDA_DESCARTE")</f>
        <v/>
      </c>
      <c r="J1490" s="14">
        <f>G1490-H1490-I1490</f>
        <v/>
      </c>
      <c r="K1490">
        <f>IF(A1490="","",IF(J1490&lt;=IFERROR(VLOOKUP(A1490,Produtos!$A:$E,5,FALSE),0),"ABAIXO DO MINIMO","OK"))</f>
        <v/>
      </c>
    </row>
    <row r="1491">
      <c r="B1491">
        <f>IFERROR(VLOOKUP(A1491,Produtos!A:B,2,FALSE),"")</f>
        <v/>
      </c>
      <c r="D1491" s="10">
        <f>IFERROR(INDEX(Lotes!$E:$E,MATCH(1,(Lotes!$A:$A=A1491)*(Lotes!$C:$C=C1491),0)),"")</f>
        <v/>
      </c>
      <c r="E1491" s="14">
        <f>IF(D1491="","",D1491-TODAY())</f>
        <v/>
      </c>
      <c r="F1491">
        <f>IF(D1491="","",IF(E1491&lt;0,"VENCIDO",IF(E1491&lt;=30,"VENCE EM &lt;= 30 DIAS",IF(E1491&lt;=60,"ATENCAO (31-60 DIAS)","OK"))))</f>
        <v/>
      </c>
      <c r="G1491" s="14">
        <f>SUMIFS(Lancamentos!$G:$G,Lancamentos!$C:$C,$A1491,Lancamentos!$E:$E,$C1491,Lancamentos!$B:$B,"ENTRADA")</f>
        <v/>
      </c>
      <c r="H1491" s="14">
        <f>SUMIFS(Lancamentos!$G:$G,Lancamentos!$C:$C,$A1491,Lancamentos!$E:$E,$C1491,Lancamentos!$B:$B,"SAIDA_USO")</f>
        <v/>
      </c>
      <c r="I1491" s="14">
        <f>SUMIFS(Lancamentos!$G:$G,Lancamentos!$C:$C,$A1491,Lancamentos!$E:$E,$C1491,Lancamentos!$B:$B,"SAIDA_DESCARTE")</f>
        <v/>
      </c>
      <c r="J1491" s="14">
        <f>G1491-H1491-I1491</f>
        <v/>
      </c>
      <c r="K1491">
        <f>IF(A1491="","",IF(J1491&lt;=IFERROR(VLOOKUP(A1491,Produtos!$A:$E,5,FALSE),0),"ABAIXO DO MINIMO","OK"))</f>
        <v/>
      </c>
    </row>
    <row r="1492">
      <c r="B1492">
        <f>IFERROR(VLOOKUP(A1492,Produtos!A:B,2,FALSE),"")</f>
        <v/>
      </c>
      <c r="D1492" s="10">
        <f>IFERROR(INDEX(Lotes!$E:$E,MATCH(1,(Lotes!$A:$A=A1492)*(Lotes!$C:$C=C1492),0)),"")</f>
        <v/>
      </c>
      <c r="E1492" s="14">
        <f>IF(D1492="","",D1492-TODAY())</f>
        <v/>
      </c>
      <c r="F1492">
        <f>IF(D1492="","",IF(E1492&lt;0,"VENCIDO",IF(E1492&lt;=30,"VENCE EM &lt;= 30 DIAS",IF(E1492&lt;=60,"ATENCAO (31-60 DIAS)","OK"))))</f>
        <v/>
      </c>
      <c r="G1492" s="14">
        <f>SUMIFS(Lancamentos!$G:$G,Lancamentos!$C:$C,$A1492,Lancamentos!$E:$E,$C1492,Lancamentos!$B:$B,"ENTRADA")</f>
        <v/>
      </c>
      <c r="H1492" s="14">
        <f>SUMIFS(Lancamentos!$G:$G,Lancamentos!$C:$C,$A1492,Lancamentos!$E:$E,$C1492,Lancamentos!$B:$B,"SAIDA_USO")</f>
        <v/>
      </c>
      <c r="I1492" s="14">
        <f>SUMIFS(Lancamentos!$G:$G,Lancamentos!$C:$C,$A1492,Lancamentos!$E:$E,$C1492,Lancamentos!$B:$B,"SAIDA_DESCARTE")</f>
        <v/>
      </c>
      <c r="J1492" s="14">
        <f>G1492-H1492-I1492</f>
        <v/>
      </c>
      <c r="K1492">
        <f>IF(A1492="","",IF(J1492&lt;=IFERROR(VLOOKUP(A1492,Produtos!$A:$E,5,FALSE),0),"ABAIXO DO MINIMO","OK"))</f>
        <v/>
      </c>
    </row>
    <row r="1493">
      <c r="B1493">
        <f>IFERROR(VLOOKUP(A1493,Produtos!A:B,2,FALSE),"")</f>
        <v/>
      </c>
      <c r="D1493" s="10">
        <f>IFERROR(INDEX(Lotes!$E:$E,MATCH(1,(Lotes!$A:$A=A1493)*(Lotes!$C:$C=C1493),0)),"")</f>
        <v/>
      </c>
      <c r="E1493" s="14">
        <f>IF(D1493="","",D1493-TODAY())</f>
        <v/>
      </c>
      <c r="F1493">
        <f>IF(D1493="","",IF(E1493&lt;0,"VENCIDO",IF(E1493&lt;=30,"VENCE EM &lt;= 30 DIAS",IF(E1493&lt;=60,"ATENCAO (31-60 DIAS)","OK"))))</f>
        <v/>
      </c>
      <c r="G1493" s="14">
        <f>SUMIFS(Lancamentos!$G:$G,Lancamentos!$C:$C,$A1493,Lancamentos!$E:$E,$C1493,Lancamentos!$B:$B,"ENTRADA")</f>
        <v/>
      </c>
      <c r="H1493" s="14">
        <f>SUMIFS(Lancamentos!$G:$G,Lancamentos!$C:$C,$A1493,Lancamentos!$E:$E,$C1493,Lancamentos!$B:$B,"SAIDA_USO")</f>
        <v/>
      </c>
      <c r="I1493" s="14">
        <f>SUMIFS(Lancamentos!$G:$G,Lancamentos!$C:$C,$A1493,Lancamentos!$E:$E,$C1493,Lancamentos!$B:$B,"SAIDA_DESCARTE")</f>
        <v/>
      </c>
      <c r="J1493" s="14">
        <f>G1493-H1493-I1493</f>
        <v/>
      </c>
      <c r="K1493">
        <f>IF(A1493="","",IF(J1493&lt;=IFERROR(VLOOKUP(A1493,Produtos!$A:$E,5,FALSE),0),"ABAIXO DO MINIMO","OK"))</f>
        <v/>
      </c>
    </row>
    <row r="1494">
      <c r="B1494">
        <f>IFERROR(VLOOKUP(A1494,Produtos!A:B,2,FALSE),"")</f>
        <v/>
      </c>
      <c r="D1494" s="10">
        <f>IFERROR(INDEX(Lotes!$E:$E,MATCH(1,(Lotes!$A:$A=A1494)*(Lotes!$C:$C=C1494),0)),"")</f>
        <v/>
      </c>
      <c r="E1494" s="14">
        <f>IF(D1494="","",D1494-TODAY())</f>
        <v/>
      </c>
      <c r="F1494">
        <f>IF(D1494="","",IF(E1494&lt;0,"VENCIDO",IF(E1494&lt;=30,"VENCE EM &lt;= 30 DIAS",IF(E1494&lt;=60,"ATENCAO (31-60 DIAS)","OK"))))</f>
        <v/>
      </c>
      <c r="G1494" s="14">
        <f>SUMIFS(Lancamentos!$G:$G,Lancamentos!$C:$C,$A1494,Lancamentos!$E:$E,$C1494,Lancamentos!$B:$B,"ENTRADA")</f>
        <v/>
      </c>
      <c r="H1494" s="14">
        <f>SUMIFS(Lancamentos!$G:$G,Lancamentos!$C:$C,$A1494,Lancamentos!$E:$E,$C1494,Lancamentos!$B:$B,"SAIDA_USO")</f>
        <v/>
      </c>
      <c r="I1494" s="14">
        <f>SUMIFS(Lancamentos!$G:$G,Lancamentos!$C:$C,$A1494,Lancamentos!$E:$E,$C1494,Lancamentos!$B:$B,"SAIDA_DESCARTE")</f>
        <v/>
      </c>
      <c r="J1494" s="14">
        <f>G1494-H1494-I1494</f>
        <v/>
      </c>
      <c r="K1494">
        <f>IF(A1494="","",IF(J1494&lt;=IFERROR(VLOOKUP(A1494,Produtos!$A:$E,5,FALSE),0),"ABAIXO DO MINIMO","OK"))</f>
        <v/>
      </c>
    </row>
    <row r="1495">
      <c r="B1495">
        <f>IFERROR(VLOOKUP(A1495,Produtos!A:B,2,FALSE),"")</f>
        <v/>
      </c>
      <c r="D1495" s="10">
        <f>IFERROR(INDEX(Lotes!$E:$E,MATCH(1,(Lotes!$A:$A=A1495)*(Lotes!$C:$C=C1495),0)),"")</f>
        <v/>
      </c>
      <c r="E1495" s="14">
        <f>IF(D1495="","",D1495-TODAY())</f>
        <v/>
      </c>
      <c r="F1495">
        <f>IF(D1495="","",IF(E1495&lt;0,"VENCIDO",IF(E1495&lt;=30,"VENCE EM &lt;= 30 DIAS",IF(E1495&lt;=60,"ATENCAO (31-60 DIAS)","OK"))))</f>
        <v/>
      </c>
      <c r="G1495" s="14">
        <f>SUMIFS(Lancamentos!$G:$G,Lancamentos!$C:$C,$A1495,Lancamentos!$E:$E,$C1495,Lancamentos!$B:$B,"ENTRADA")</f>
        <v/>
      </c>
      <c r="H1495" s="14">
        <f>SUMIFS(Lancamentos!$G:$G,Lancamentos!$C:$C,$A1495,Lancamentos!$E:$E,$C1495,Lancamentos!$B:$B,"SAIDA_USO")</f>
        <v/>
      </c>
      <c r="I1495" s="14">
        <f>SUMIFS(Lancamentos!$G:$G,Lancamentos!$C:$C,$A1495,Lancamentos!$E:$E,$C1495,Lancamentos!$B:$B,"SAIDA_DESCARTE")</f>
        <v/>
      </c>
      <c r="J1495" s="14">
        <f>G1495-H1495-I1495</f>
        <v/>
      </c>
      <c r="K1495">
        <f>IF(A1495="","",IF(J1495&lt;=IFERROR(VLOOKUP(A1495,Produtos!$A:$E,5,FALSE),0),"ABAIXO DO MINIMO","OK"))</f>
        <v/>
      </c>
    </row>
    <row r="1496">
      <c r="B1496">
        <f>IFERROR(VLOOKUP(A1496,Produtos!A:B,2,FALSE),"")</f>
        <v/>
      </c>
      <c r="D1496" s="10">
        <f>IFERROR(INDEX(Lotes!$E:$E,MATCH(1,(Lotes!$A:$A=A1496)*(Lotes!$C:$C=C1496),0)),"")</f>
        <v/>
      </c>
      <c r="E1496" s="14">
        <f>IF(D1496="","",D1496-TODAY())</f>
        <v/>
      </c>
      <c r="F1496">
        <f>IF(D1496="","",IF(E1496&lt;0,"VENCIDO",IF(E1496&lt;=30,"VENCE EM &lt;= 30 DIAS",IF(E1496&lt;=60,"ATENCAO (31-60 DIAS)","OK"))))</f>
        <v/>
      </c>
      <c r="G1496" s="14">
        <f>SUMIFS(Lancamentos!$G:$G,Lancamentos!$C:$C,$A1496,Lancamentos!$E:$E,$C1496,Lancamentos!$B:$B,"ENTRADA")</f>
        <v/>
      </c>
      <c r="H1496" s="14">
        <f>SUMIFS(Lancamentos!$G:$G,Lancamentos!$C:$C,$A1496,Lancamentos!$E:$E,$C1496,Lancamentos!$B:$B,"SAIDA_USO")</f>
        <v/>
      </c>
      <c r="I1496" s="14">
        <f>SUMIFS(Lancamentos!$G:$G,Lancamentos!$C:$C,$A1496,Lancamentos!$E:$E,$C1496,Lancamentos!$B:$B,"SAIDA_DESCARTE")</f>
        <v/>
      </c>
      <c r="J1496" s="14">
        <f>G1496-H1496-I1496</f>
        <v/>
      </c>
      <c r="K1496">
        <f>IF(A1496="","",IF(J1496&lt;=IFERROR(VLOOKUP(A1496,Produtos!$A:$E,5,FALSE),0),"ABAIXO DO MINIMO","OK"))</f>
        <v/>
      </c>
    </row>
    <row r="1497">
      <c r="B1497">
        <f>IFERROR(VLOOKUP(A1497,Produtos!A:B,2,FALSE),"")</f>
        <v/>
      </c>
      <c r="D1497" s="10">
        <f>IFERROR(INDEX(Lotes!$E:$E,MATCH(1,(Lotes!$A:$A=A1497)*(Lotes!$C:$C=C1497),0)),"")</f>
        <v/>
      </c>
      <c r="E1497" s="14">
        <f>IF(D1497="","",D1497-TODAY())</f>
        <v/>
      </c>
      <c r="F1497">
        <f>IF(D1497="","",IF(E1497&lt;0,"VENCIDO",IF(E1497&lt;=30,"VENCE EM &lt;= 30 DIAS",IF(E1497&lt;=60,"ATENCAO (31-60 DIAS)","OK"))))</f>
        <v/>
      </c>
      <c r="G1497" s="14">
        <f>SUMIFS(Lancamentos!$G:$G,Lancamentos!$C:$C,$A1497,Lancamentos!$E:$E,$C1497,Lancamentos!$B:$B,"ENTRADA")</f>
        <v/>
      </c>
      <c r="H1497" s="14">
        <f>SUMIFS(Lancamentos!$G:$G,Lancamentos!$C:$C,$A1497,Lancamentos!$E:$E,$C1497,Lancamentos!$B:$B,"SAIDA_USO")</f>
        <v/>
      </c>
      <c r="I1497" s="14">
        <f>SUMIFS(Lancamentos!$G:$G,Lancamentos!$C:$C,$A1497,Lancamentos!$E:$E,$C1497,Lancamentos!$B:$B,"SAIDA_DESCARTE")</f>
        <v/>
      </c>
      <c r="J1497" s="14">
        <f>G1497-H1497-I1497</f>
        <v/>
      </c>
      <c r="K1497">
        <f>IF(A1497="","",IF(J1497&lt;=IFERROR(VLOOKUP(A1497,Produtos!$A:$E,5,FALSE),0),"ABAIXO DO MINIMO","OK"))</f>
        <v/>
      </c>
    </row>
    <row r="1498">
      <c r="B1498">
        <f>IFERROR(VLOOKUP(A1498,Produtos!A:B,2,FALSE),"")</f>
        <v/>
      </c>
      <c r="D1498" s="10">
        <f>IFERROR(INDEX(Lotes!$E:$E,MATCH(1,(Lotes!$A:$A=A1498)*(Lotes!$C:$C=C1498),0)),"")</f>
        <v/>
      </c>
      <c r="E1498" s="14">
        <f>IF(D1498="","",D1498-TODAY())</f>
        <v/>
      </c>
      <c r="F1498">
        <f>IF(D1498="","",IF(E1498&lt;0,"VENCIDO",IF(E1498&lt;=30,"VENCE EM &lt;= 30 DIAS",IF(E1498&lt;=60,"ATENCAO (31-60 DIAS)","OK"))))</f>
        <v/>
      </c>
      <c r="G1498" s="14">
        <f>SUMIFS(Lancamentos!$G:$G,Lancamentos!$C:$C,$A1498,Lancamentos!$E:$E,$C1498,Lancamentos!$B:$B,"ENTRADA")</f>
        <v/>
      </c>
      <c r="H1498" s="14">
        <f>SUMIFS(Lancamentos!$G:$G,Lancamentos!$C:$C,$A1498,Lancamentos!$E:$E,$C1498,Lancamentos!$B:$B,"SAIDA_USO")</f>
        <v/>
      </c>
      <c r="I1498" s="14">
        <f>SUMIFS(Lancamentos!$G:$G,Lancamentos!$C:$C,$A1498,Lancamentos!$E:$E,$C1498,Lancamentos!$B:$B,"SAIDA_DESCARTE")</f>
        <v/>
      </c>
      <c r="J1498" s="14">
        <f>G1498-H1498-I1498</f>
        <v/>
      </c>
      <c r="K1498">
        <f>IF(A1498="","",IF(J1498&lt;=IFERROR(VLOOKUP(A1498,Produtos!$A:$E,5,FALSE),0),"ABAIXO DO MINIMO","OK"))</f>
        <v/>
      </c>
    </row>
    <row r="1499">
      <c r="B1499">
        <f>IFERROR(VLOOKUP(A1499,Produtos!A:B,2,FALSE),"")</f>
        <v/>
      </c>
      <c r="D1499" s="10">
        <f>IFERROR(INDEX(Lotes!$E:$E,MATCH(1,(Lotes!$A:$A=A1499)*(Lotes!$C:$C=C1499),0)),"")</f>
        <v/>
      </c>
      <c r="E1499" s="14">
        <f>IF(D1499="","",D1499-TODAY())</f>
        <v/>
      </c>
      <c r="F1499">
        <f>IF(D1499="","",IF(E1499&lt;0,"VENCIDO",IF(E1499&lt;=30,"VENCE EM &lt;= 30 DIAS",IF(E1499&lt;=60,"ATENCAO (31-60 DIAS)","OK"))))</f>
        <v/>
      </c>
      <c r="G1499" s="14">
        <f>SUMIFS(Lancamentos!$G:$G,Lancamentos!$C:$C,$A1499,Lancamentos!$E:$E,$C1499,Lancamentos!$B:$B,"ENTRADA")</f>
        <v/>
      </c>
      <c r="H1499" s="14">
        <f>SUMIFS(Lancamentos!$G:$G,Lancamentos!$C:$C,$A1499,Lancamentos!$E:$E,$C1499,Lancamentos!$B:$B,"SAIDA_USO")</f>
        <v/>
      </c>
      <c r="I1499" s="14">
        <f>SUMIFS(Lancamentos!$G:$G,Lancamentos!$C:$C,$A1499,Lancamentos!$E:$E,$C1499,Lancamentos!$B:$B,"SAIDA_DESCARTE")</f>
        <v/>
      </c>
      <c r="J1499" s="14">
        <f>G1499-H1499-I1499</f>
        <v/>
      </c>
      <c r="K1499">
        <f>IF(A1499="","",IF(J1499&lt;=IFERROR(VLOOKUP(A1499,Produtos!$A:$E,5,FALSE),0),"ABAIXO DO MINIMO","OK"))</f>
        <v/>
      </c>
    </row>
    <row r="1500">
      <c r="B1500">
        <f>IFERROR(VLOOKUP(A1500,Produtos!A:B,2,FALSE),"")</f>
        <v/>
      </c>
      <c r="D1500" s="10">
        <f>IFERROR(INDEX(Lotes!$E:$E,MATCH(1,(Lotes!$A:$A=A1500)*(Lotes!$C:$C=C1500),0)),"")</f>
        <v/>
      </c>
      <c r="E1500" s="14">
        <f>IF(D1500="","",D1500-TODAY())</f>
        <v/>
      </c>
      <c r="F1500">
        <f>IF(D1500="","",IF(E1500&lt;0,"VENCIDO",IF(E1500&lt;=30,"VENCE EM &lt;= 30 DIAS",IF(E1500&lt;=60,"ATENCAO (31-60 DIAS)","OK"))))</f>
        <v/>
      </c>
      <c r="G1500" s="14">
        <f>SUMIFS(Lancamentos!$G:$G,Lancamentos!$C:$C,$A1500,Lancamentos!$E:$E,$C1500,Lancamentos!$B:$B,"ENTRADA")</f>
        <v/>
      </c>
      <c r="H1500" s="14">
        <f>SUMIFS(Lancamentos!$G:$G,Lancamentos!$C:$C,$A1500,Lancamentos!$E:$E,$C1500,Lancamentos!$B:$B,"SAIDA_USO")</f>
        <v/>
      </c>
      <c r="I1500" s="14">
        <f>SUMIFS(Lancamentos!$G:$G,Lancamentos!$C:$C,$A1500,Lancamentos!$E:$E,$C1500,Lancamentos!$B:$B,"SAIDA_DESCARTE")</f>
        <v/>
      </c>
      <c r="J1500" s="14">
        <f>G1500-H1500-I1500</f>
        <v/>
      </c>
      <c r="K1500">
        <f>IF(A1500="","",IF(J1500&lt;=IFERROR(VLOOKUP(A1500,Produtos!$A:$E,5,FALSE),0),"ABAIXO DO MINIMO","OK"))</f>
        <v/>
      </c>
    </row>
    <row r="1501">
      <c r="B1501">
        <f>IFERROR(VLOOKUP(A1501,Produtos!A:B,2,FALSE),"")</f>
        <v/>
      </c>
      <c r="D1501" s="10">
        <f>IFERROR(INDEX(Lotes!$E:$E,MATCH(1,(Lotes!$A:$A=A1501)*(Lotes!$C:$C=C1501),0)),"")</f>
        <v/>
      </c>
      <c r="E1501" s="14">
        <f>IF(D1501="","",D1501-TODAY())</f>
        <v/>
      </c>
      <c r="F1501">
        <f>IF(D1501="","",IF(E1501&lt;0,"VENCIDO",IF(E1501&lt;=30,"VENCE EM &lt;= 30 DIAS",IF(E1501&lt;=60,"ATENCAO (31-60 DIAS)","OK"))))</f>
        <v/>
      </c>
      <c r="G1501" s="14">
        <f>SUMIFS(Lancamentos!$G:$G,Lancamentos!$C:$C,$A1501,Lancamentos!$E:$E,$C1501,Lancamentos!$B:$B,"ENTRADA")</f>
        <v/>
      </c>
      <c r="H1501" s="14">
        <f>SUMIFS(Lancamentos!$G:$G,Lancamentos!$C:$C,$A1501,Lancamentos!$E:$E,$C1501,Lancamentos!$B:$B,"SAIDA_USO")</f>
        <v/>
      </c>
      <c r="I1501" s="14">
        <f>SUMIFS(Lancamentos!$G:$G,Lancamentos!$C:$C,$A1501,Lancamentos!$E:$E,$C1501,Lancamentos!$B:$B,"SAIDA_DESCARTE")</f>
        <v/>
      </c>
      <c r="J1501" s="14">
        <f>G1501-H1501-I1501</f>
        <v/>
      </c>
      <c r="K1501">
        <f>IF(A1501="","",IF(J1501&lt;=IFERROR(VLOOKUP(A1501,Produtos!$A:$E,5,FALSE),0),"ABAIXO DO MINIMO","OK"))</f>
        <v/>
      </c>
    </row>
    <row r="1502">
      <c r="B1502">
        <f>IFERROR(VLOOKUP(A1502,Produtos!A:B,2,FALSE),"")</f>
        <v/>
      </c>
      <c r="D1502" s="10">
        <f>IFERROR(INDEX(Lotes!$E:$E,MATCH(1,(Lotes!$A:$A=A1502)*(Lotes!$C:$C=C1502),0)),"")</f>
        <v/>
      </c>
      <c r="E1502" s="14">
        <f>IF(D1502="","",D1502-TODAY())</f>
        <v/>
      </c>
      <c r="F1502">
        <f>IF(D1502="","",IF(E1502&lt;0,"VENCIDO",IF(E1502&lt;=30,"VENCE EM &lt;= 30 DIAS",IF(E1502&lt;=60,"ATENCAO (31-60 DIAS)","OK"))))</f>
        <v/>
      </c>
      <c r="G1502" s="14">
        <f>SUMIFS(Lancamentos!$G:$G,Lancamentos!$C:$C,$A1502,Lancamentos!$E:$E,$C1502,Lancamentos!$B:$B,"ENTRADA")</f>
        <v/>
      </c>
      <c r="H1502" s="14">
        <f>SUMIFS(Lancamentos!$G:$G,Lancamentos!$C:$C,$A1502,Lancamentos!$E:$E,$C1502,Lancamentos!$B:$B,"SAIDA_USO")</f>
        <v/>
      </c>
      <c r="I1502" s="14">
        <f>SUMIFS(Lancamentos!$G:$G,Lancamentos!$C:$C,$A1502,Lancamentos!$E:$E,$C1502,Lancamentos!$B:$B,"SAIDA_DESCARTE")</f>
        <v/>
      </c>
      <c r="J1502" s="14">
        <f>G1502-H1502-I1502</f>
        <v/>
      </c>
      <c r="K1502">
        <f>IF(A1502="","",IF(J1502&lt;=IFERROR(VLOOKUP(A1502,Produtos!$A:$E,5,FALSE),0),"ABAIXO DO MINIMO","OK"))</f>
        <v/>
      </c>
    </row>
    <row r="1503">
      <c r="B1503">
        <f>IFERROR(VLOOKUP(A1503,Produtos!A:B,2,FALSE),"")</f>
        <v/>
      </c>
      <c r="D1503" s="10">
        <f>IFERROR(INDEX(Lotes!$E:$E,MATCH(1,(Lotes!$A:$A=A1503)*(Lotes!$C:$C=C1503),0)),"")</f>
        <v/>
      </c>
      <c r="E1503" s="14">
        <f>IF(D1503="","",D1503-TODAY())</f>
        <v/>
      </c>
      <c r="F1503">
        <f>IF(D1503="","",IF(E1503&lt;0,"VENCIDO",IF(E1503&lt;=30,"VENCE EM &lt;= 30 DIAS",IF(E1503&lt;=60,"ATENCAO (31-60 DIAS)","OK"))))</f>
        <v/>
      </c>
      <c r="G1503" s="14">
        <f>SUMIFS(Lancamentos!$G:$G,Lancamentos!$C:$C,$A1503,Lancamentos!$E:$E,$C1503,Lancamentos!$B:$B,"ENTRADA")</f>
        <v/>
      </c>
      <c r="H1503" s="14">
        <f>SUMIFS(Lancamentos!$G:$G,Lancamentos!$C:$C,$A1503,Lancamentos!$E:$E,$C1503,Lancamentos!$B:$B,"SAIDA_USO")</f>
        <v/>
      </c>
      <c r="I1503" s="14">
        <f>SUMIFS(Lancamentos!$G:$G,Lancamentos!$C:$C,$A1503,Lancamentos!$E:$E,$C1503,Lancamentos!$B:$B,"SAIDA_DESCARTE")</f>
        <v/>
      </c>
      <c r="J1503" s="14">
        <f>G1503-H1503-I1503</f>
        <v/>
      </c>
      <c r="K1503">
        <f>IF(A1503="","",IF(J1503&lt;=IFERROR(VLOOKUP(A1503,Produtos!$A:$E,5,FALSE),0),"ABAIXO DO MINIMO","OK"))</f>
        <v/>
      </c>
    </row>
    <row r="1504">
      <c r="B1504">
        <f>IFERROR(VLOOKUP(A1504,Produtos!A:B,2,FALSE),"")</f>
        <v/>
      </c>
      <c r="D1504" s="10">
        <f>IFERROR(INDEX(Lotes!$E:$E,MATCH(1,(Lotes!$A:$A=A1504)*(Lotes!$C:$C=C1504),0)),"")</f>
        <v/>
      </c>
      <c r="E1504" s="14">
        <f>IF(D1504="","",D1504-TODAY())</f>
        <v/>
      </c>
      <c r="F1504">
        <f>IF(D1504="","",IF(E1504&lt;0,"VENCIDO",IF(E1504&lt;=30,"VENCE EM &lt;= 30 DIAS",IF(E1504&lt;=60,"ATENCAO (31-60 DIAS)","OK"))))</f>
        <v/>
      </c>
      <c r="G1504" s="14">
        <f>SUMIFS(Lancamentos!$G:$G,Lancamentos!$C:$C,$A1504,Lancamentos!$E:$E,$C1504,Lancamentos!$B:$B,"ENTRADA")</f>
        <v/>
      </c>
      <c r="H1504" s="14">
        <f>SUMIFS(Lancamentos!$G:$G,Lancamentos!$C:$C,$A1504,Lancamentos!$E:$E,$C1504,Lancamentos!$B:$B,"SAIDA_USO")</f>
        <v/>
      </c>
      <c r="I1504" s="14">
        <f>SUMIFS(Lancamentos!$G:$G,Lancamentos!$C:$C,$A1504,Lancamentos!$E:$E,$C1504,Lancamentos!$B:$B,"SAIDA_DESCARTE")</f>
        <v/>
      </c>
      <c r="J1504" s="14">
        <f>G1504-H1504-I1504</f>
        <v/>
      </c>
      <c r="K1504">
        <f>IF(A1504="","",IF(J1504&lt;=IFERROR(VLOOKUP(A1504,Produtos!$A:$E,5,FALSE),0),"ABAIXO DO MINIMO","OK"))</f>
        <v/>
      </c>
    </row>
    <row r="1505">
      <c r="B1505">
        <f>IFERROR(VLOOKUP(A1505,Produtos!A:B,2,FALSE),"")</f>
        <v/>
      </c>
      <c r="D1505" s="10">
        <f>IFERROR(INDEX(Lotes!$E:$E,MATCH(1,(Lotes!$A:$A=A1505)*(Lotes!$C:$C=C1505),0)),"")</f>
        <v/>
      </c>
      <c r="E1505" s="14">
        <f>IF(D1505="","",D1505-TODAY())</f>
        <v/>
      </c>
      <c r="F1505">
        <f>IF(D1505="","",IF(E1505&lt;0,"VENCIDO",IF(E1505&lt;=30,"VENCE EM &lt;= 30 DIAS",IF(E1505&lt;=60,"ATENCAO (31-60 DIAS)","OK"))))</f>
        <v/>
      </c>
      <c r="G1505" s="14">
        <f>SUMIFS(Lancamentos!$G:$G,Lancamentos!$C:$C,$A1505,Lancamentos!$E:$E,$C1505,Lancamentos!$B:$B,"ENTRADA")</f>
        <v/>
      </c>
      <c r="H1505" s="14">
        <f>SUMIFS(Lancamentos!$G:$G,Lancamentos!$C:$C,$A1505,Lancamentos!$E:$E,$C1505,Lancamentos!$B:$B,"SAIDA_USO")</f>
        <v/>
      </c>
      <c r="I1505" s="14">
        <f>SUMIFS(Lancamentos!$G:$G,Lancamentos!$C:$C,$A1505,Lancamentos!$E:$E,$C1505,Lancamentos!$B:$B,"SAIDA_DESCARTE")</f>
        <v/>
      </c>
      <c r="J1505" s="14">
        <f>G1505-H1505-I1505</f>
        <v/>
      </c>
      <c r="K1505">
        <f>IF(A1505="","",IF(J1505&lt;=IFERROR(VLOOKUP(A1505,Produtos!$A:$E,5,FALSE),0),"ABAIXO DO MINIMO","OK"))</f>
        <v/>
      </c>
    </row>
    <row r="1506">
      <c r="B1506">
        <f>IFERROR(VLOOKUP(A1506,Produtos!A:B,2,FALSE),"")</f>
        <v/>
      </c>
      <c r="D1506" s="10">
        <f>IFERROR(INDEX(Lotes!$E:$E,MATCH(1,(Lotes!$A:$A=A1506)*(Lotes!$C:$C=C1506),0)),"")</f>
        <v/>
      </c>
      <c r="E1506" s="14">
        <f>IF(D1506="","",D1506-TODAY())</f>
        <v/>
      </c>
      <c r="F1506">
        <f>IF(D1506="","",IF(E1506&lt;0,"VENCIDO",IF(E1506&lt;=30,"VENCE EM &lt;= 30 DIAS",IF(E1506&lt;=60,"ATENCAO (31-60 DIAS)","OK"))))</f>
        <v/>
      </c>
      <c r="G1506" s="14">
        <f>SUMIFS(Lancamentos!$G:$G,Lancamentos!$C:$C,$A1506,Lancamentos!$E:$E,$C1506,Lancamentos!$B:$B,"ENTRADA")</f>
        <v/>
      </c>
      <c r="H1506" s="14">
        <f>SUMIFS(Lancamentos!$G:$G,Lancamentos!$C:$C,$A1506,Lancamentos!$E:$E,$C1506,Lancamentos!$B:$B,"SAIDA_USO")</f>
        <v/>
      </c>
      <c r="I1506" s="14">
        <f>SUMIFS(Lancamentos!$G:$G,Lancamentos!$C:$C,$A1506,Lancamentos!$E:$E,$C1506,Lancamentos!$B:$B,"SAIDA_DESCARTE")</f>
        <v/>
      </c>
      <c r="J1506" s="14">
        <f>G1506-H1506-I1506</f>
        <v/>
      </c>
      <c r="K1506">
        <f>IF(A1506="","",IF(J1506&lt;=IFERROR(VLOOKUP(A1506,Produtos!$A:$E,5,FALSE),0),"ABAIXO DO MINIMO","OK"))</f>
        <v/>
      </c>
    </row>
    <row r="1507">
      <c r="B1507">
        <f>IFERROR(VLOOKUP(A1507,Produtos!A:B,2,FALSE),"")</f>
        <v/>
      </c>
      <c r="D1507" s="10">
        <f>IFERROR(INDEX(Lotes!$E:$E,MATCH(1,(Lotes!$A:$A=A1507)*(Lotes!$C:$C=C1507),0)),"")</f>
        <v/>
      </c>
      <c r="E1507" s="14">
        <f>IF(D1507="","",D1507-TODAY())</f>
        <v/>
      </c>
      <c r="F1507">
        <f>IF(D1507="","",IF(E1507&lt;0,"VENCIDO",IF(E1507&lt;=30,"VENCE EM &lt;= 30 DIAS",IF(E1507&lt;=60,"ATENCAO (31-60 DIAS)","OK"))))</f>
        <v/>
      </c>
      <c r="G1507" s="14">
        <f>SUMIFS(Lancamentos!$G:$G,Lancamentos!$C:$C,$A1507,Lancamentos!$E:$E,$C1507,Lancamentos!$B:$B,"ENTRADA")</f>
        <v/>
      </c>
      <c r="H1507" s="14">
        <f>SUMIFS(Lancamentos!$G:$G,Lancamentos!$C:$C,$A1507,Lancamentos!$E:$E,$C1507,Lancamentos!$B:$B,"SAIDA_USO")</f>
        <v/>
      </c>
      <c r="I1507" s="14">
        <f>SUMIFS(Lancamentos!$G:$G,Lancamentos!$C:$C,$A1507,Lancamentos!$E:$E,$C1507,Lancamentos!$B:$B,"SAIDA_DESCARTE")</f>
        <v/>
      </c>
      <c r="J1507" s="14">
        <f>G1507-H1507-I1507</f>
        <v/>
      </c>
      <c r="K1507">
        <f>IF(A1507="","",IF(J1507&lt;=IFERROR(VLOOKUP(A1507,Produtos!$A:$E,5,FALSE),0),"ABAIXO DO MINIMO","OK"))</f>
        <v/>
      </c>
    </row>
    <row r="1508">
      <c r="B1508">
        <f>IFERROR(VLOOKUP(A1508,Produtos!A:B,2,FALSE),"")</f>
        <v/>
      </c>
      <c r="D1508" s="10">
        <f>IFERROR(INDEX(Lotes!$E:$E,MATCH(1,(Lotes!$A:$A=A1508)*(Lotes!$C:$C=C1508),0)),"")</f>
        <v/>
      </c>
      <c r="E1508" s="14">
        <f>IF(D1508="","",D1508-TODAY())</f>
        <v/>
      </c>
      <c r="F1508">
        <f>IF(D1508="","",IF(E1508&lt;0,"VENCIDO",IF(E1508&lt;=30,"VENCE EM &lt;= 30 DIAS",IF(E1508&lt;=60,"ATENCAO (31-60 DIAS)","OK"))))</f>
        <v/>
      </c>
      <c r="G1508" s="14">
        <f>SUMIFS(Lancamentos!$G:$G,Lancamentos!$C:$C,$A1508,Lancamentos!$E:$E,$C1508,Lancamentos!$B:$B,"ENTRADA")</f>
        <v/>
      </c>
      <c r="H1508" s="14">
        <f>SUMIFS(Lancamentos!$G:$G,Lancamentos!$C:$C,$A1508,Lancamentos!$E:$E,$C1508,Lancamentos!$B:$B,"SAIDA_USO")</f>
        <v/>
      </c>
      <c r="I1508" s="14">
        <f>SUMIFS(Lancamentos!$G:$G,Lancamentos!$C:$C,$A1508,Lancamentos!$E:$E,$C1508,Lancamentos!$B:$B,"SAIDA_DESCARTE")</f>
        <v/>
      </c>
      <c r="J1508" s="14">
        <f>G1508-H1508-I1508</f>
        <v/>
      </c>
      <c r="K1508">
        <f>IF(A1508="","",IF(J1508&lt;=IFERROR(VLOOKUP(A1508,Produtos!$A:$E,5,FALSE),0),"ABAIXO DO MINIMO","OK"))</f>
        <v/>
      </c>
    </row>
    <row r="1509">
      <c r="B1509">
        <f>IFERROR(VLOOKUP(A1509,Produtos!A:B,2,FALSE),"")</f>
        <v/>
      </c>
      <c r="D1509" s="10">
        <f>IFERROR(INDEX(Lotes!$E:$E,MATCH(1,(Lotes!$A:$A=A1509)*(Lotes!$C:$C=C1509),0)),"")</f>
        <v/>
      </c>
      <c r="E1509" s="14">
        <f>IF(D1509="","",D1509-TODAY())</f>
        <v/>
      </c>
      <c r="F1509">
        <f>IF(D1509="","",IF(E1509&lt;0,"VENCIDO",IF(E1509&lt;=30,"VENCE EM &lt;= 30 DIAS",IF(E1509&lt;=60,"ATENCAO (31-60 DIAS)","OK"))))</f>
        <v/>
      </c>
      <c r="G1509" s="14">
        <f>SUMIFS(Lancamentos!$G:$G,Lancamentos!$C:$C,$A1509,Lancamentos!$E:$E,$C1509,Lancamentos!$B:$B,"ENTRADA")</f>
        <v/>
      </c>
      <c r="H1509" s="14">
        <f>SUMIFS(Lancamentos!$G:$G,Lancamentos!$C:$C,$A1509,Lancamentos!$E:$E,$C1509,Lancamentos!$B:$B,"SAIDA_USO")</f>
        <v/>
      </c>
      <c r="I1509" s="14">
        <f>SUMIFS(Lancamentos!$G:$G,Lancamentos!$C:$C,$A1509,Lancamentos!$E:$E,$C1509,Lancamentos!$B:$B,"SAIDA_DESCARTE")</f>
        <v/>
      </c>
      <c r="J1509" s="14">
        <f>G1509-H1509-I1509</f>
        <v/>
      </c>
      <c r="K1509">
        <f>IF(A1509="","",IF(J1509&lt;=IFERROR(VLOOKUP(A1509,Produtos!$A:$E,5,FALSE),0),"ABAIXO DO MINIMO","OK"))</f>
        <v/>
      </c>
    </row>
    <row r="1510">
      <c r="B1510">
        <f>IFERROR(VLOOKUP(A1510,Produtos!A:B,2,FALSE),"")</f>
        <v/>
      </c>
      <c r="D1510" s="10">
        <f>IFERROR(INDEX(Lotes!$E:$E,MATCH(1,(Lotes!$A:$A=A1510)*(Lotes!$C:$C=C1510),0)),"")</f>
        <v/>
      </c>
      <c r="E1510" s="14">
        <f>IF(D1510="","",D1510-TODAY())</f>
        <v/>
      </c>
      <c r="F1510">
        <f>IF(D1510="","",IF(E1510&lt;0,"VENCIDO",IF(E1510&lt;=30,"VENCE EM &lt;= 30 DIAS",IF(E1510&lt;=60,"ATENCAO (31-60 DIAS)","OK"))))</f>
        <v/>
      </c>
      <c r="G1510" s="14">
        <f>SUMIFS(Lancamentos!$G:$G,Lancamentos!$C:$C,$A1510,Lancamentos!$E:$E,$C1510,Lancamentos!$B:$B,"ENTRADA")</f>
        <v/>
      </c>
      <c r="H1510" s="14">
        <f>SUMIFS(Lancamentos!$G:$G,Lancamentos!$C:$C,$A1510,Lancamentos!$E:$E,$C1510,Lancamentos!$B:$B,"SAIDA_USO")</f>
        <v/>
      </c>
      <c r="I1510" s="14">
        <f>SUMIFS(Lancamentos!$G:$G,Lancamentos!$C:$C,$A1510,Lancamentos!$E:$E,$C1510,Lancamentos!$B:$B,"SAIDA_DESCARTE")</f>
        <v/>
      </c>
      <c r="J1510" s="14">
        <f>G1510-H1510-I1510</f>
        <v/>
      </c>
      <c r="K1510">
        <f>IF(A1510="","",IF(J1510&lt;=IFERROR(VLOOKUP(A1510,Produtos!$A:$E,5,FALSE),0),"ABAIXO DO MINIMO","OK"))</f>
        <v/>
      </c>
    </row>
    <row r="1511">
      <c r="B1511">
        <f>IFERROR(VLOOKUP(A1511,Produtos!A:B,2,FALSE),"")</f>
        <v/>
      </c>
      <c r="D1511" s="10">
        <f>IFERROR(INDEX(Lotes!$E:$E,MATCH(1,(Lotes!$A:$A=A1511)*(Lotes!$C:$C=C1511),0)),"")</f>
        <v/>
      </c>
      <c r="E1511" s="14">
        <f>IF(D1511="","",D1511-TODAY())</f>
        <v/>
      </c>
      <c r="F1511">
        <f>IF(D1511="","",IF(E1511&lt;0,"VENCIDO",IF(E1511&lt;=30,"VENCE EM &lt;= 30 DIAS",IF(E1511&lt;=60,"ATENCAO (31-60 DIAS)","OK"))))</f>
        <v/>
      </c>
      <c r="G1511" s="14">
        <f>SUMIFS(Lancamentos!$G:$G,Lancamentos!$C:$C,$A1511,Lancamentos!$E:$E,$C1511,Lancamentos!$B:$B,"ENTRADA")</f>
        <v/>
      </c>
      <c r="H1511" s="14">
        <f>SUMIFS(Lancamentos!$G:$G,Lancamentos!$C:$C,$A1511,Lancamentos!$E:$E,$C1511,Lancamentos!$B:$B,"SAIDA_USO")</f>
        <v/>
      </c>
      <c r="I1511" s="14">
        <f>SUMIFS(Lancamentos!$G:$G,Lancamentos!$C:$C,$A1511,Lancamentos!$E:$E,$C1511,Lancamentos!$B:$B,"SAIDA_DESCARTE")</f>
        <v/>
      </c>
      <c r="J1511" s="14">
        <f>G1511-H1511-I1511</f>
        <v/>
      </c>
      <c r="K1511">
        <f>IF(A1511="","",IF(J1511&lt;=IFERROR(VLOOKUP(A1511,Produtos!$A:$E,5,FALSE),0),"ABAIXO DO MINIMO","OK"))</f>
        <v/>
      </c>
    </row>
    <row r="1512">
      <c r="B1512">
        <f>IFERROR(VLOOKUP(A1512,Produtos!A:B,2,FALSE),"")</f>
        <v/>
      </c>
      <c r="D1512" s="10">
        <f>IFERROR(INDEX(Lotes!$E:$E,MATCH(1,(Lotes!$A:$A=A1512)*(Lotes!$C:$C=C1512),0)),"")</f>
        <v/>
      </c>
      <c r="E1512" s="14">
        <f>IF(D1512="","",D1512-TODAY())</f>
        <v/>
      </c>
      <c r="F1512">
        <f>IF(D1512="","",IF(E1512&lt;0,"VENCIDO",IF(E1512&lt;=30,"VENCE EM &lt;= 30 DIAS",IF(E1512&lt;=60,"ATENCAO (31-60 DIAS)","OK"))))</f>
        <v/>
      </c>
      <c r="G1512" s="14">
        <f>SUMIFS(Lancamentos!$G:$G,Lancamentos!$C:$C,$A1512,Lancamentos!$E:$E,$C1512,Lancamentos!$B:$B,"ENTRADA")</f>
        <v/>
      </c>
      <c r="H1512" s="14">
        <f>SUMIFS(Lancamentos!$G:$G,Lancamentos!$C:$C,$A1512,Lancamentos!$E:$E,$C1512,Lancamentos!$B:$B,"SAIDA_USO")</f>
        <v/>
      </c>
      <c r="I1512" s="14">
        <f>SUMIFS(Lancamentos!$G:$G,Lancamentos!$C:$C,$A1512,Lancamentos!$E:$E,$C1512,Lancamentos!$B:$B,"SAIDA_DESCARTE")</f>
        <v/>
      </c>
      <c r="J1512" s="14">
        <f>G1512-H1512-I1512</f>
        <v/>
      </c>
      <c r="K1512">
        <f>IF(A1512="","",IF(J1512&lt;=IFERROR(VLOOKUP(A1512,Produtos!$A:$E,5,FALSE),0),"ABAIXO DO MINIMO","OK"))</f>
        <v/>
      </c>
    </row>
    <row r="1513">
      <c r="B1513">
        <f>IFERROR(VLOOKUP(A1513,Produtos!A:B,2,FALSE),"")</f>
        <v/>
      </c>
      <c r="D1513" s="10">
        <f>IFERROR(INDEX(Lotes!$E:$E,MATCH(1,(Lotes!$A:$A=A1513)*(Lotes!$C:$C=C1513),0)),"")</f>
        <v/>
      </c>
      <c r="E1513" s="14">
        <f>IF(D1513="","",D1513-TODAY())</f>
        <v/>
      </c>
      <c r="F1513">
        <f>IF(D1513="","",IF(E1513&lt;0,"VENCIDO",IF(E1513&lt;=30,"VENCE EM &lt;= 30 DIAS",IF(E1513&lt;=60,"ATENCAO (31-60 DIAS)","OK"))))</f>
        <v/>
      </c>
      <c r="G1513" s="14">
        <f>SUMIFS(Lancamentos!$G:$G,Lancamentos!$C:$C,$A1513,Lancamentos!$E:$E,$C1513,Lancamentos!$B:$B,"ENTRADA")</f>
        <v/>
      </c>
      <c r="H1513" s="14">
        <f>SUMIFS(Lancamentos!$G:$G,Lancamentos!$C:$C,$A1513,Lancamentos!$E:$E,$C1513,Lancamentos!$B:$B,"SAIDA_USO")</f>
        <v/>
      </c>
      <c r="I1513" s="14">
        <f>SUMIFS(Lancamentos!$G:$G,Lancamentos!$C:$C,$A1513,Lancamentos!$E:$E,$C1513,Lancamentos!$B:$B,"SAIDA_DESCARTE")</f>
        <v/>
      </c>
      <c r="J1513" s="14">
        <f>G1513-H1513-I1513</f>
        <v/>
      </c>
      <c r="K1513">
        <f>IF(A1513="","",IF(J1513&lt;=IFERROR(VLOOKUP(A1513,Produtos!$A:$E,5,FALSE),0),"ABAIXO DO MINIMO","OK"))</f>
        <v/>
      </c>
    </row>
    <row r="1514">
      <c r="B1514">
        <f>IFERROR(VLOOKUP(A1514,Produtos!A:B,2,FALSE),"")</f>
        <v/>
      </c>
      <c r="D1514" s="10">
        <f>IFERROR(INDEX(Lotes!$E:$E,MATCH(1,(Lotes!$A:$A=A1514)*(Lotes!$C:$C=C1514),0)),"")</f>
        <v/>
      </c>
      <c r="E1514" s="14">
        <f>IF(D1514="","",D1514-TODAY())</f>
        <v/>
      </c>
      <c r="F1514">
        <f>IF(D1514="","",IF(E1514&lt;0,"VENCIDO",IF(E1514&lt;=30,"VENCE EM &lt;= 30 DIAS",IF(E1514&lt;=60,"ATENCAO (31-60 DIAS)","OK"))))</f>
        <v/>
      </c>
      <c r="G1514" s="14">
        <f>SUMIFS(Lancamentos!$G:$G,Lancamentos!$C:$C,$A1514,Lancamentos!$E:$E,$C1514,Lancamentos!$B:$B,"ENTRADA")</f>
        <v/>
      </c>
      <c r="H1514" s="14">
        <f>SUMIFS(Lancamentos!$G:$G,Lancamentos!$C:$C,$A1514,Lancamentos!$E:$E,$C1514,Lancamentos!$B:$B,"SAIDA_USO")</f>
        <v/>
      </c>
      <c r="I1514" s="14">
        <f>SUMIFS(Lancamentos!$G:$G,Lancamentos!$C:$C,$A1514,Lancamentos!$E:$E,$C1514,Lancamentos!$B:$B,"SAIDA_DESCARTE")</f>
        <v/>
      </c>
      <c r="J1514" s="14">
        <f>G1514-H1514-I1514</f>
        <v/>
      </c>
      <c r="K1514">
        <f>IF(A1514="","",IF(J1514&lt;=IFERROR(VLOOKUP(A1514,Produtos!$A:$E,5,FALSE),0),"ABAIXO DO MINIMO","OK"))</f>
        <v/>
      </c>
    </row>
    <row r="1515">
      <c r="B1515">
        <f>IFERROR(VLOOKUP(A1515,Produtos!A:B,2,FALSE),"")</f>
        <v/>
      </c>
      <c r="D1515" s="10">
        <f>IFERROR(INDEX(Lotes!$E:$E,MATCH(1,(Lotes!$A:$A=A1515)*(Lotes!$C:$C=C1515),0)),"")</f>
        <v/>
      </c>
      <c r="E1515" s="14">
        <f>IF(D1515="","",D1515-TODAY())</f>
        <v/>
      </c>
      <c r="F1515">
        <f>IF(D1515="","",IF(E1515&lt;0,"VENCIDO",IF(E1515&lt;=30,"VENCE EM &lt;= 30 DIAS",IF(E1515&lt;=60,"ATENCAO (31-60 DIAS)","OK"))))</f>
        <v/>
      </c>
      <c r="G1515" s="14">
        <f>SUMIFS(Lancamentos!$G:$G,Lancamentos!$C:$C,$A1515,Lancamentos!$E:$E,$C1515,Lancamentos!$B:$B,"ENTRADA")</f>
        <v/>
      </c>
      <c r="H1515" s="14">
        <f>SUMIFS(Lancamentos!$G:$G,Lancamentos!$C:$C,$A1515,Lancamentos!$E:$E,$C1515,Lancamentos!$B:$B,"SAIDA_USO")</f>
        <v/>
      </c>
      <c r="I1515" s="14">
        <f>SUMIFS(Lancamentos!$G:$G,Lancamentos!$C:$C,$A1515,Lancamentos!$E:$E,$C1515,Lancamentos!$B:$B,"SAIDA_DESCARTE")</f>
        <v/>
      </c>
      <c r="J1515" s="14">
        <f>G1515-H1515-I1515</f>
        <v/>
      </c>
      <c r="K1515">
        <f>IF(A1515="","",IF(J1515&lt;=IFERROR(VLOOKUP(A1515,Produtos!$A:$E,5,FALSE),0),"ABAIXO DO MINIMO","OK"))</f>
        <v/>
      </c>
    </row>
    <row r="1516">
      <c r="B1516">
        <f>IFERROR(VLOOKUP(A1516,Produtos!A:B,2,FALSE),"")</f>
        <v/>
      </c>
      <c r="D1516" s="10">
        <f>IFERROR(INDEX(Lotes!$E:$E,MATCH(1,(Lotes!$A:$A=A1516)*(Lotes!$C:$C=C1516),0)),"")</f>
        <v/>
      </c>
      <c r="E1516" s="14">
        <f>IF(D1516="","",D1516-TODAY())</f>
        <v/>
      </c>
      <c r="F1516">
        <f>IF(D1516="","",IF(E1516&lt;0,"VENCIDO",IF(E1516&lt;=30,"VENCE EM &lt;= 30 DIAS",IF(E1516&lt;=60,"ATENCAO (31-60 DIAS)","OK"))))</f>
        <v/>
      </c>
      <c r="G1516" s="14">
        <f>SUMIFS(Lancamentos!$G:$G,Lancamentos!$C:$C,$A1516,Lancamentos!$E:$E,$C1516,Lancamentos!$B:$B,"ENTRADA")</f>
        <v/>
      </c>
      <c r="H1516" s="14">
        <f>SUMIFS(Lancamentos!$G:$G,Lancamentos!$C:$C,$A1516,Lancamentos!$E:$E,$C1516,Lancamentos!$B:$B,"SAIDA_USO")</f>
        <v/>
      </c>
      <c r="I1516" s="14">
        <f>SUMIFS(Lancamentos!$G:$G,Lancamentos!$C:$C,$A1516,Lancamentos!$E:$E,$C1516,Lancamentos!$B:$B,"SAIDA_DESCARTE")</f>
        <v/>
      </c>
      <c r="J1516" s="14">
        <f>G1516-H1516-I1516</f>
        <v/>
      </c>
      <c r="K1516">
        <f>IF(A1516="","",IF(J1516&lt;=IFERROR(VLOOKUP(A1516,Produtos!$A:$E,5,FALSE),0),"ABAIXO DO MINIMO","OK"))</f>
        <v/>
      </c>
    </row>
    <row r="1517">
      <c r="B1517">
        <f>IFERROR(VLOOKUP(A1517,Produtos!A:B,2,FALSE),"")</f>
        <v/>
      </c>
      <c r="D1517" s="10">
        <f>IFERROR(INDEX(Lotes!$E:$E,MATCH(1,(Lotes!$A:$A=A1517)*(Lotes!$C:$C=C1517),0)),"")</f>
        <v/>
      </c>
      <c r="E1517" s="14">
        <f>IF(D1517="","",D1517-TODAY())</f>
        <v/>
      </c>
      <c r="F1517">
        <f>IF(D1517="","",IF(E1517&lt;0,"VENCIDO",IF(E1517&lt;=30,"VENCE EM &lt;= 30 DIAS",IF(E1517&lt;=60,"ATENCAO (31-60 DIAS)","OK"))))</f>
        <v/>
      </c>
      <c r="G1517" s="14">
        <f>SUMIFS(Lancamentos!$G:$G,Lancamentos!$C:$C,$A1517,Lancamentos!$E:$E,$C1517,Lancamentos!$B:$B,"ENTRADA")</f>
        <v/>
      </c>
      <c r="H1517" s="14">
        <f>SUMIFS(Lancamentos!$G:$G,Lancamentos!$C:$C,$A1517,Lancamentos!$E:$E,$C1517,Lancamentos!$B:$B,"SAIDA_USO")</f>
        <v/>
      </c>
      <c r="I1517" s="14">
        <f>SUMIFS(Lancamentos!$G:$G,Lancamentos!$C:$C,$A1517,Lancamentos!$E:$E,$C1517,Lancamentos!$B:$B,"SAIDA_DESCARTE")</f>
        <v/>
      </c>
      <c r="J1517" s="14">
        <f>G1517-H1517-I1517</f>
        <v/>
      </c>
      <c r="K1517">
        <f>IF(A1517="","",IF(J1517&lt;=IFERROR(VLOOKUP(A1517,Produtos!$A:$E,5,FALSE),0),"ABAIXO DO MINIMO","OK"))</f>
        <v/>
      </c>
    </row>
    <row r="1518">
      <c r="B1518">
        <f>IFERROR(VLOOKUP(A1518,Produtos!A:B,2,FALSE),"")</f>
        <v/>
      </c>
      <c r="D1518" s="10">
        <f>IFERROR(INDEX(Lotes!$E:$E,MATCH(1,(Lotes!$A:$A=A1518)*(Lotes!$C:$C=C1518),0)),"")</f>
        <v/>
      </c>
      <c r="E1518" s="14">
        <f>IF(D1518="","",D1518-TODAY())</f>
        <v/>
      </c>
      <c r="F1518">
        <f>IF(D1518="","",IF(E1518&lt;0,"VENCIDO",IF(E1518&lt;=30,"VENCE EM &lt;= 30 DIAS",IF(E1518&lt;=60,"ATENCAO (31-60 DIAS)","OK"))))</f>
        <v/>
      </c>
      <c r="G1518" s="14">
        <f>SUMIFS(Lancamentos!$G:$G,Lancamentos!$C:$C,$A1518,Lancamentos!$E:$E,$C1518,Lancamentos!$B:$B,"ENTRADA")</f>
        <v/>
      </c>
      <c r="H1518" s="14">
        <f>SUMIFS(Lancamentos!$G:$G,Lancamentos!$C:$C,$A1518,Lancamentos!$E:$E,$C1518,Lancamentos!$B:$B,"SAIDA_USO")</f>
        <v/>
      </c>
      <c r="I1518" s="14">
        <f>SUMIFS(Lancamentos!$G:$G,Lancamentos!$C:$C,$A1518,Lancamentos!$E:$E,$C1518,Lancamentos!$B:$B,"SAIDA_DESCARTE")</f>
        <v/>
      </c>
      <c r="J1518" s="14">
        <f>G1518-H1518-I1518</f>
        <v/>
      </c>
      <c r="K1518">
        <f>IF(A1518="","",IF(J1518&lt;=IFERROR(VLOOKUP(A1518,Produtos!$A:$E,5,FALSE),0),"ABAIXO DO MINIMO","OK"))</f>
        <v/>
      </c>
    </row>
    <row r="1519">
      <c r="B1519">
        <f>IFERROR(VLOOKUP(A1519,Produtos!A:B,2,FALSE),"")</f>
        <v/>
      </c>
      <c r="D1519" s="10">
        <f>IFERROR(INDEX(Lotes!$E:$E,MATCH(1,(Lotes!$A:$A=A1519)*(Lotes!$C:$C=C1519),0)),"")</f>
        <v/>
      </c>
      <c r="E1519" s="14">
        <f>IF(D1519="","",D1519-TODAY())</f>
        <v/>
      </c>
      <c r="F1519">
        <f>IF(D1519="","",IF(E1519&lt;0,"VENCIDO",IF(E1519&lt;=30,"VENCE EM &lt;= 30 DIAS",IF(E1519&lt;=60,"ATENCAO (31-60 DIAS)","OK"))))</f>
        <v/>
      </c>
      <c r="G1519" s="14">
        <f>SUMIFS(Lancamentos!$G:$G,Lancamentos!$C:$C,$A1519,Lancamentos!$E:$E,$C1519,Lancamentos!$B:$B,"ENTRADA")</f>
        <v/>
      </c>
      <c r="H1519" s="14">
        <f>SUMIFS(Lancamentos!$G:$G,Lancamentos!$C:$C,$A1519,Lancamentos!$E:$E,$C1519,Lancamentos!$B:$B,"SAIDA_USO")</f>
        <v/>
      </c>
      <c r="I1519" s="14">
        <f>SUMIFS(Lancamentos!$G:$G,Lancamentos!$C:$C,$A1519,Lancamentos!$E:$E,$C1519,Lancamentos!$B:$B,"SAIDA_DESCARTE")</f>
        <v/>
      </c>
      <c r="J1519" s="14">
        <f>G1519-H1519-I1519</f>
        <v/>
      </c>
      <c r="K1519">
        <f>IF(A1519="","",IF(J1519&lt;=IFERROR(VLOOKUP(A1519,Produtos!$A:$E,5,FALSE),0),"ABAIXO DO MINIMO","OK"))</f>
        <v/>
      </c>
    </row>
    <row r="1520">
      <c r="B1520">
        <f>IFERROR(VLOOKUP(A1520,Produtos!A:B,2,FALSE),"")</f>
        <v/>
      </c>
      <c r="D1520" s="10">
        <f>IFERROR(INDEX(Lotes!$E:$E,MATCH(1,(Lotes!$A:$A=A1520)*(Lotes!$C:$C=C1520),0)),"")</f>
        <v/>
      </c>
      <c r="E1520" s="14">
        <f>IF(D1520="","",D1520-TODAY())</f>
        <v/>
      </c>
      <c r="F1520">
        <f>IF(D1520="","",IF(E1520&lt;0,"VENCIDO",IF(E1520&lt;=30,"VENCE EM &lt;= 30 DIAS",IF(E1520&lt;=60,"ATENCAO (31-60 DIAS)","OK"))))</f>
        <v/>
      </c>
      <c r="G1520" s="14">
        <f>SUMIFS(Lancamentos!$G:$G,Lancamentos!$C:$C,$A1520,Lancamentos!$E:$E,$C1520,Lancamentos!$B:$B,"ENTRADA")</f>
        <v/>
      </c>
      <c r="H1520" s="14">
        <f>SUMIFS(Lancamentos!$G:$G,Lancamentos!$C:$C,$A1520,Lancamentos!$E:$E,$C1520,Lancamentos!$B:$B,"SAIDA_USO")</f>
        <v/>
      </c>
      <c r="I1520" s="14">
        <f>SUMIFS(Lancamentos!$G:$G,Lancamentos!$C:$C,$A1520,Lancamentos!$E:$E,$C1520,Lancamentos!$B:$B,"SAIDA_DESCARTE")</f>
        <v/>
      </c>
      <c r="J1520" s="14">
        <f>G1520-H1520-I1520</f>
        <v/>
      </c>
      <c r="K1520">
        <f>IF(A1520="","",IF(J1520&lt;=IFERROR(VLOOKUP(A1520,Produtos!$A:$E,5,FALSE),0),"ABAIXO DO MINIMO","OK"))</f>
        <v/>
      </c>
    </row>
    <row r="1521">
      <c r="B1521">
        <f>IFERROR(VLOOKUP(A1521,Produtos!A:B,2,FALSE),"")</f>
        <v/>
      </c>
      <c r="D1521" s="10">
        <f>IFERROR(INDEX(Lotes!$E:$E,MATCH(1,(Lotes!$A:$A=A1521)*(Lotes!$C:$C=C1521),0)),"")</f>
        <v/>
      </c>
      <c r="E1521" s="14">
        <f>IF(D1521="","",D1521-TODAY())</f>
        <v/>
      </c>
      <c r="F1521">
        <f>IF(D1521="","",IF(E1521&lt;0,"VENCIDO",IF(E1521&lt;=30,"VENCE EM &lt;= 30 DIAS",IF(E1521&lt;=60,"ATENCAO (31-60 DIAS)","OK"))))</f>
        <v/>
      </c>
      <c r="G1521" s="14">
        <f>SUMIFS(Lancamentos!$G:$G,Lancamentos!$C:$C,$A1521,Lancamentos!$E:$E,$C1521,Lancamentos!$B:$B,"ENTRADA")</f>
        <v/>
      </c>
      <c r="H1521" s="14">
        <f>SUMIFS(Lancamentos!$G:$G,Lancamentos!$C:$C,$A1521,Lancamentos!$E:$E,$C1521,Lancamentos!$B:$B,"SAIDA_USO")</f>
        <v/>
      </c>
      <c r="I1521" s="14">
        <f>SUMIFS(Lancamentos!$G:$G,Lancamentos!$C:$C,$A1521,Lancamentos!$E:$E,$C1521,Lancamentos!$B:$B,"SAIDA_DESCARTE")</f>
        <v/>
      </c>
      <c r="J1521" s="14">
        <f>G1521-H1521-I1521</f>
        <v/>
      </c>
      <c r="K1521">
        <f>IF(A1521="","",IF(J1521&lt;=IFERROR(VLOOKUP(A1521,Produtos!$A:$E,5,FALSE),0),"ABAIXO DO MINIMO","OK"))</f>
        <v/>
      </c>
    </row>
    <row r="1522">
      <c r="B1522">
        <f>IFERROR(VLOOKUP(A1522,Produtos!A:B,2,FALSE),"")</f>
        <v/>
      </c>
      <c r="D1522" s="10">
        <f>IFERROR(INDEX(Lotes!$E:$E,MATCH(1,(Lotes!$A:$A=A1522)*(Lotes!$C:$C=C1522),0)),"")</f>
        <v/>
      </c>
      <c r="E1522" s="14">
        <f>IF(D1522="","",D1522-TODAY())</f>
        <v/>
      </c>
      <c r="F1522">
        <f>IF(D1522="","",IF(E1522&lt;0,"VENCIDO",IF(E1522&lt;=30,"VENCE EM &lt;= 30 DIAS",IF(E1522&lt;=60,"ATENCAO (31-60 DIAS)","OK"))))</f>
        <v/>
      </c>
      <c r="G1522" s="14">
        <f>SUMIFS(Lancamentos!$G:$G,Lancamentos!$C:$C,$A1522,Lancamentos!$E:$E,$C1522,Lancamentos!$B:$B,"ENTRADA")</f>
        <v/>
      </c>
      <c r="H1522" s="14">
        <f>SUMIFS(Lancamentos!$G:$G,Lancamentos!$C:$C,$A1522,Lancamentos!$E:$E,$C1522,Lancamentos!$B:$B,"SAIDA_USO")</f>
        <v/>
      </c>
      <c r="I1522" s="14">
        <f>SUMIFS(Lancamentos!$G:$G,Lancamentos!$C:$C,$A1522,Lancamentos!$E:$E,$C1522,Lancamentos!$B:$B,"SAIDA_DESCARTE")</f>
        <v/>
      </c>
      <c r="J1522" s="14">
        <f>G1522-H1522-I1522</f>
        <v/>
      </c>
      <c r="K1522">
        <f>IF(A1522="","",IF(J1522&lt;=IFERROR(VLOOKUP(A1522,Produtos!$A:$E,5,FALSE),0),"ABAIXO DO MINIMO","OK"))</f>
        <v/>
      </c>
    </row>
    <row r="1523">
      <c r="B1523">
        <f>IFERROR(VLOOKUP(A1523,Produtos!A:B,2,FALSE),"")</f>
        <v/>
      </c>
      <c r="D1523" s="10">
        <f>IFERROR(INDEX(Lotes!$E:$E,MATCH(1,(Lotes!$A:$A=A1523)*(Lotes!$C:$C=C1523),0)),"")</f>
        <v/>
      </c>
      <c r="E1523" s="14">
        <f>IF(D1523="","",D1523-TODAY())</f>
        <v/>
      </c>
      <c r="F1523">
        <f>IF(D1523="","",IF(E1523&lt;0,"VENCIDO",IF(E1523&lt;=30,"VENCE EM &lt;= 30 DIAS",IF(E1523&lt;=60,"ATENCAO (31-60 DIAS)","OK"))))</f>
        <v/>
      </c>
      <c r="G1523" s="14">
        <f>SUMIFS(Lancamentos!$G:$G,Lancamentos!$C:$C,$A1523,Lancamentos!$E:$E,$C1523,Lancamentos!$B:$B,"ENTRADA")</f>
        <v/>
      </c>
      <c r="H1523" s="14">
        <f>SUMIFS(Lancamentos!$G:$G,Lancamentos!$C:$C,$A1523,Lancamentos!$E:$E,$C1523,Lancamentos!$B:$B,"SAIDA_USO")</f>
        <v/>
      </c>
      <c r="I1523" s="14">
        <f>SUMIFS(Lancamentos!$G:$G,Lancamentos!$C:$C,$A1523,Lancamentos!$E:$E,$C1523,Lancamentos!$B:$B,"SAIDA_DESCARTE")</f>
        <v/>
      </c>
      <c r="J1523" s="14">
        <f>G1523-H1523-I1523</f>
        <v/>
      </c>
      <c r="K1523">
        <f>IF(A1523="","",IF(J1523&lt;=IFERROR(VLOOKUP(A1523,Produtos!$A:$E,5,FALSE),0),"ABAIXO DO MINIMO","OK"))</f>
        <v/>
      </c>
    </row>
    <row r="1524">
      <c r="B1524">
        <f>IFERROR(VLOOKUP(A1524,Produtos!A:B,2,FALSE),"")</f>
        <v/>
      </c>
      <c r="D1524" s="10">
        <f>IFERROR(INDEX(Lotes!$E:$E,MATCH(1,(Lotes!$A:$A=A1524)*(Lotes!$C:$C=C1524),0)),"")</f>
        <v/>
      </c>
      <c r="E1524" s="14">
        <f>IF(D1524="","",D1524-TODAY())</f>
        <v/>
      </c>
      <c r="F1524">
        <f>IF(D1524="","",IF(E1524&lt;0,"VENCIDO",IF(E1524&lt;=30,"VENCE EM &lt;= 30 DIAS",IF(E1524&lt;=60,"ATENCAO (31-60 DIAS)","OK"))))</f>
        <v/>
      </c>
      <c r="G1524" s="14">
        <f>SUMIFS(Lancamentos!$G:$G,Lancamentos!$C:$C,$A1524,Lancamentos!$E:$E,$C1524,Lancamentos!$B:$B,"ENTRADA")</f>
        <v/>
      </c>
      <c r="H1524" s="14">
        <f>SUMIFS(Lancamentos!$G:$G,Lancamentos!$C:$C,$A1524,Lancamentos!$E:$E,$C1524,Lancamentos!$B:$B,"SAIDA_USO")</f>
        <v/>
      </c>
      <c r="I1524" s="14">
        <f>SUMIFS(Lancamentos!$G:$G,Lancamentos!$C:$C,$A1524,Lancamentos!$E:$E,$C1524,Lancamentos!$B:$B,"SAIDA_DESCARTE")</f>
        <v/>
      </c>
      <c r="J1524" s="14">
        <f>G1524-H1524-I1524</f>
        <v/>
      </c>
      <c r="K1524">
        <f>IF(A1524="","",IF(J1524&lt;=IFERROR(VLOOKUP(A1524,Produtos!$A:$E,5,FALSE),0),"ABAIXO DO MINIMO","OK"))</f>
        <v/>
      </c>
    </row>
    <row r="1525">
      <c r="B1525">
        <f>IFERROR(VLOOKUP(A1525,Produtos!A:B,2,FALSE),"")</f>
        <v/>
      </c>
      <c r="D1525" s="10">
        <f>IFERROR(INDEX(Lotes!$E:$E,MATCH(1,(Lotes!$A:$A=A1525)*(Lotes!$C:$C=C1525),0)),"")</f>
        <v/>
      </c>
      <c r="E1525" s="14">
        <f>IF(D1525="","",D1525-TODAY())</f>
        <v/>
      </c>
      <c r="F1525">
        <f>IF(D1525="","",IF(E1525&lt;0,"VENCIDO",IF(E1525&lt;=30,"VENCE EM &lt;= 30 DIAS",IF(E1525&lt;=60,"ATENCAO (31-60 DIAS)","OK"))))</f>
        <v/>
      </c>
      <c r="G1525" s="14">
        <f>SUMIFS(Lancamentos!$G:$G,Lancamentos!$C:$C,$A1525,Lancamentos!$E:$E,$C1525,Lancamentos!$B:$B,"ENTRADA")</f>
        <v/>
      </c>
      <c r="H1525" s="14">
        <f>SUMIFS(Lancamentos!$G:$G,Lancamentos!$C:$C,$A1525,Lancamentos!$E:$E,$C1525,Lancamentos!$B:$B,"SAIDA_USO")</f>
        <v/>
      </c>
      <c r="I1525" s="14">
        <f>SUMIFS(Lancamentos!$G:$G,Lancamentos!$C:$C,$A1525,Lancamentos!$E:$E,$C1525,Lancamentos!$B:$B,"SAIDA_DESCARTE")</f>
        <v/>
      </c>
      <c r="J1525" s="14">
        <f>G1525-H1525-I1525</f>
        <v/>
      </c>
      <c r="K1525">
        <f>IF(A1525="","",IF(J1525&lt;=IFERROR(VLOOKUP(A1525,Produtos!$A:$E,5,FALSE),0),"ABAIXO DO MINIMO","OK"))</f>
        <v/>
      </c>
    </row>
    <row r="1526">
      <c r="B1526">
        <f>IFERROR(VLOOKUP(A1526,Produtos!A:B,2,FALSE),"")</f>
        <v/>
      </c>
      <c r="D1526" s="10">
        <f>IFERROR(INDEX(Lotes!$E:$E,MATCH(1,(Lotes!$A:$A=A1526)*(Lotes!$C:$C=C1526),0)),"")</f>
        <v/>
      </c>
      <c r="E1526" s="14">
        <f>IF(D1526="","",D1526-TODAY())</f>
        <v/>
      </c>
      <c r="F1526">
        <f>IF(D1526="","",IF(E1526&lt;0,"VENCIDO",IF(E1526&lt;=30,"VENCE EM &lt;= 30 DIAS",IF(E1526&lt;=60,"ATENCAO (31-60 DIAS)","OK"))))</f>
        <v/>
      </c>
      <c r="G1526" s="14">
        <f>SUMIFS(Lancamentos!$G:$G,Lancamentos!$C:$C,$A1526,Lancamentos!$E:$E,$C1526,Lancamentos!$B:$B,"ENTRADA")</f>
        <v/>
      </c>
      <c r="H1526" s="14">
        <f>SUMIFS(Lancamentos!$G:$G,Lancamentos!$C:$C,$A1526,Lancamentos!$E:$E,$C1526,Lancamentos!$B:$B,"SAIDA_USO")</f>
        <v/>
      </c>
      <c r="I1526" s="14">
        <f>SUMIFS(Lancamentos!$G:$G,Lancamentos!$C:$C,$A1526,Lancamentos!$E:$E,$C1526,Lancamentos!$B:$B,"SAIDA_DESCARTE")</f>
        <v/>
      </c>
      <c r="J1526" s="14">
        <f>G1526-H1526-I1526</f>
        <v/>
      </c>
      <c r="K1526">
        <f>IF(A1526="","",IF(J1526&lt;=IFERROR(VLOOKUP(A1526,Produtos!$A:$E,5,FALSE),0),"ABAIXO DO MINIMO","OK"))</f>
        <v/>
      </c>
    </row>
    <row r="1527">
      <c r="B1527">
        <f>IFERROR(VLOOKUP(A1527,Produtos!A:B,2,FALSE),"")</f>
        <v/>
      </c>
      <c r="D1527" s="10">
        <f>IFERROR(INDEX(Lotes!$E:$E,MATCH(1,(Lotes!$A:$A=A1527)*(Lotes!$C:$C=C1527),0)),"")</f>
        <v/>
      </c>
      <c r="E1527" s="14">
        <f>IF(D1527="","",D1527-TODAY())</f>
        <v/>
      </c>
      <c r="F1527">
        <f>IF(D1527="","",IF(E1527&lt;0,"VENCIDO",IF(E1527&lt;=30,"VENCE EM &lt;= 30 DIAS",IF(E1527&lt;=60,"ATENCAO (31-60 DIAS)","OK"))))</f>
        <v/>
      </c>
      <c r="G1527" s="14">
        <f>SUMIFS(Lancamentos!$G:$G,Lancamentos!$C:$C,$A1527,Lancamentos!$E:$E,$C1527,Lancamentos!$B:$B,"ENTRADA")</f>
        <v/>
      </c>
      <c r="H1527" s="14">
        <f>SUMIFS(Lancamentos!$G:$G,Lancamentos!$C:$C,$A1527,Lancamentos!$E:$E,$C1527,Lancamentos!$B:$B,"SAIDA_USO")</f>
        <v/>
      </c>
      <c r="I1527" s="14">
        <f>SUMIFS(Lancamentos!$G:$G,Lancamentos!$C:$C,$A1527,Lancamentos!$E:$E,$C1527,Lancamentos!$B:$B,"SAIDA_DESCARTE")</f>
        <v/>
      </c>
      <c r="J1527" s="14">
        <f>G1527-H1527-I1527</f>
        <v/>
      </c>
      <c r="K1527">
        <f>IF(A1527="","",IF(J1527&lt;=IFERROR(VLOOKUP(A1527,Produtos!$A:$E,5,FALSE),0),"ABAIXO DO MINIMO","OK"))</f>
        <v/>
      </c>
    </row>
    <row r="1528">
      <c r="B1528">
        <f>IFERROR(VLOOKUP(A1528,Produtos!A:B,2,FALSE),"")</f>
        <v/>
      </c>
      <c r="D1528" s="10">
        <f>IFERROR(INDEX(Lotes!$E:$E,MATCH(1,(Lotes!$A:$A=A1528)*(Lotes!$C:$C=C1528),0)),"")</f>
        <v/>
      </c>
      <c r="E1528" s="14">
        <f>IF(D1528="","",D1528-TODAY())</f>
        <v/>
      </c>
      <c r="F1528">
        <f>IF(D1528="","",IF(E1528&lt;0,"VENCIDO",IF(E1528&lt;=30,"VENCE EM &lt;= 30 DIAS",IF(E1528&lt;=60,"ATENCAO (31-60 DIAS)","OK"))))</f>
        <v/>
      </c>
      <c r="G1528" s="14">
        <f>SUMIFS(Lancamentos!$G:$G,Lancamentos!$C:$C,$A1528,Lancamentos!$E:$E,$C1528,Lancamentos!$B:$B,"ENTRADA")</f>
        <v/>
      </c>
      <c r="H1528" s="14">
        <f>SUMIFS(Lancamentos!$G:$G,Lancamentos!$C:$C,$A1528,Lancamentos!$E:$E,$C1528,Lancamentos!$B:$B,"SAIDA_USO")</f>
        <v/>
      </c>
      <c r="I1528" s="14">
        <f>SUMIFS(Lancamentos!$G:$G,Lancamentos!$C:$C,$A1528,Lancamentos!$E:$E,$C1528,Lancamentos!$B:$B,"SAIDA_DESCARTE")</f>
        <v/>
      </c>
      <c r="J1528" s="14">
        <f>G1528-H1528-I1528</f>
        <v/>
      </c>
      <c r="K1528">
        <f>IF(A1528="","",IF(J1528&lt;=IFERROR(VLOOKUP(A1528,Produtos!$A:$E,5,FALSE),0),"ABAIXO DO MINIMO","OK"))</f>
        <v/>
      </c>
    </row>
    <row r="1529">
      <c r="B1529">
        <f>IFERROR(VLOOKUP(A1529,Produtos!A:B,2,FALSE),"")</f>
        <v/>
      </c>
      <c r="D1529" s="10">
        <f>IFERROR(INDEX(Lotes!$E:$E,MATCH(1,(Lotes!$A:$A=A1529)*(Lotes!$C:$C=C1529),0)),"")</f>
        <v/>
      </c>
      <c r="E1529" s="14">
        <f>IF(D1529="","",D1529-TODAY())</f>
        <v/>
      </c>
      <c r="F1529">
        <f>IF(D1529="","",IF(E1529&lt;0,"VENCIDO",IF(E1529&lt;=30,"VENCE EM &lt;= 30 DIAS",IF(E1529&lt;=60,"ATENCAO (31-60 DIAS)","OK"))))</f>
        <v/>
      </c>
      <c r="G1529" s="14">
        <f>SUMIFS(Lancamentos!$G:$G,Lancamentos!$C:$C,$A1529,Lancamentos!$E:$E,$C1529,Lancamentos!$B:$B,"ENTRADA")</f>
        <v/>
      </c>
      <c r="H1529" s="14">
        <f>SUMIFS(Lancamentos!$G:$G,Lancamentos!$C:$C,$A1529,Lancamentos!$E:$E,$C1529,Lancamentos!$B:$B,"SAIDA_USO")</f>
        <v/>
      </c>
      <c r="I1529" s="14">
        <f>SUMIFS(Lancamentos!$G:$G,Lancamentos!$C:$C,$A1529,Lancamentos!$E:$E,$C1529,Lancamentos!$B:$B,"SAIDA_DESCARTE")</f>
        <v/>
      </c>
      <c r="J1529" s="14">
        <f>G1529-H1529-I1529</f>
        <v/>
      </c>
      <c r="K1529">
        <f>IF(A1529="","",IF(J1529&lt;=IFERROR(VLOOKUP(A1529,Produtos!$A:$E,5,FALSE),0),"ABAIXO DO MINIMO","OK"))</f>
        <v/>
      </c>
    </row>
    <row r="1530">
      <c r="B1530">
        <f>IFERROR(VLOOKUP(A1530,Produtos!A:B,2,FALSE),"")</f>
        <v/>
      </c>
      <c r="D1530" s="10">
        <f>IFERROR(INDEX(Lotes!$E:$E,MATCH(1,(Lotes!$A:$A=A1530)*(Lotes!$C:$C=C1530),0)),"")</f>
        <v/>
      </c>
      <c r="E1530" s="14">
        <f>IF(D1530="","",D1530-TODAY())</f>
        <v/>
      </c>
      <c r="F1530">
        <f>IF(D1530="","",IF(E1530&lt;0,"VENCIDO",IF(E1530&lt;=30,"VENCE EM &lt;= 30 DIAS",IF(E1530&lt;=60,"ATENCAO (31-60 DIAS)","OK"))))</f>
        <v/>
      </c>
      <c r="G1530" s="14">
        <f>SUMIFS(Lancamentos!$G:$G,Lancamentos!$C:$C,$A1530,Lancamentos!$E:$E,$C1530,Lancamentos!$B:$B,"ENTRADA")</f>
        <v/>
      </c>
      <c r="H1530" s="14">
        <f>SUMIFS(Lancamentos!$G:$G,Lancamentos!$C:$C,$A1530,Lancamentos!$E:$E,$C1530,Lancamentos!$B:$B,"SAIDA_USO")</f>
        <v/>
      </c>
      <c r="I1530" s="14">
        <f>SUMIFS(Lancamentos!$G:$G,Lancamentos!$C:$C,$A1530,Lancamentos!$E:$E,$C1530,Lancamentos!$B:$B,"SAIDA_DESCARTE")</f>
        <v/>
      </c>
      <c r="J1530" s="14">
        <f>G1530-H1530-I1530</f>
        <v/>
      </c>
      <c r="K1530">
        <f>IF(A1530="","",IF(J1530&lt;=IFERROR(VLOOKUP(A1530,Produtos!$A:$E,5,FALSE),0),"ABAIXO DO MINIMO","OK"))</f>
        <v/>
      </c>
    </row>
    <row r="1531">
      <c r="B1531">
        <f>IFERROR(VLOOKUP(A1531,Produtos!A:B,2,FALSE),"")</f>
        <v/>
      </c>
      <c r="D1531" s="10">
        <f>IFERROR(INDEX(Lotes!$E:$E,MATCH(1,(Lotes!$A:$A=A1531)*(Lotes!$C:$C=C1531),0)),"")</f>
        <v/>
      </c>
      <c r="E1531" s="14">
        <f>IF(D1531="","",D1531-TODAY())</f>
        <v/>
      </c>
      <c r="F1531">
        <f>IF(D1531="","",IF(E1531&lt;0,"VENCIDO",IF(E1531&lt;=30,"VENCE EM &lt;= 30 DIAS",IF(E1531&lt;=60,"ATENCAO (31-60 DIAS)","OK"))))</f>
        <v/>
      </c>
      <c r="G1531" s="14">
        <f>SUMIFS(Lancamentos!$G:$G,Lancamentos!$C:$C,$A1531,Lancamentos!$E:$E,$C1531,Lancamentos!$B:$B,"ENTRADA")</f>
        <v/>
      </c>
      <c r="H1531" s="14">
        <f>SUMIFS(Lancamentos!$G:$G,Lancamentos!$C:$C,$A1531,Lancamentos!$E:$E,$C1531,Lancamentos!$B:$B,"SAIDA_USO")</f>
        <v/>
      </c>
      <c r="I1531" s="14">
        <f>SUMIFS(Lancamentos!$G:$G,Lancamentos!$C:$C,$A1531,Lancamentos!$E:$E,$C1531,Lancamentos!$B:$B,"SAIDA_DESCARTE")</f>
        <v/>
      </c>
      <c r="J1531" s="14">
        <f>G1531-H1531-I1531</f>
        <v/>
      </c>
      <c r="K1531">
        <f>IF(A1531="","",IF(J1531&lt;=IFERROR(VLOOKUP(A1531,Produtos!$A:$E,5,FALSE),0),"ABAIXO DO MINIMO","OK"))</f>
        <v/>
      </c>
    </row>
    <row r="1532">
      <c r="B1532">
        <f>IFERROR(VLOOKUP(A1532,Produtos!A:B,2,FALSE),"")</f>
        <v/>
      </c>
      <c r="D1532" s="10">
        <f>IFERROR(INDEX(Lotes!$E:$E,MATCH(1,(Lotes!$A:$A=A1532)*(Lotes!$C:$C=C1532),0)),"")</f>
        <v/>
      </c>
      <c r="E1532" s="14">
        <f>IF(D1532="","",D1532-TODAY())</f>
        <v/>
      </c>
      <c r="F1532">
        <f>IF(D1532="","",IF(E1532&lt;0,"VENCIDO",IF(E1532&lt;=30,"VENCE EM &lt;= 30 DIAS",IF(E1532&lt;=60,"ATENCAO (31-60 DIAS)","OK"))))</f>
        <v/>
      </c>
      <c r="G1532" s="14">
        <f>SUMIFS(Lancamentos!$G:$G,Lancamentos!$C:$C,$A1532,Lancamentos!$E:$E,$C1532,Lancamentos!$B:$B,"ENTRADA")</f>
        <v/>
      </c>
      <c r="H1532" s="14">
        <f>SUMIFS(Lancamentos!$G:$G,Lancamentos!$C:$C,$A1532,Lancamentos!$E:$E,$C1532,Lancamentos!$B:$B,"SAIDA_USO")</f>
        <v/>
      </c>
      <c r="I1532" s="14">
        <f>SUMIFS(Lancamentos!$G:$G,Lancamentos!$C:$C,$A1532,Lancamentos!$E:$E,$C1532,Lancamentos!$B:$B,"SAIDA_DESCARTE")</f>
        <v/>
      </c>
      <c r="J1532" s="14">
        <f>G1532-H1532-I1532</f>
        <v/>
      </c>
      <c r="K1532">
        <f>IF(A1532="","",IF(J1532&lt;=IFERROR(VLOOKUP(A1532,Produtos!$A:$E,5,FALSE),0),"ABAIXO DO MINIMO","OK"))</f>
        <v/>
      </c>
    </row>
    <row r="1533">
      <c r="B1533">
        <f>IFERROR(VLOOKUP(A1533,Produtos!A:B,2,FALSE),"")</f>
        <v/>
      </c>
      <c r="D1533" s="10">
        <f>IFERROR(INDEX(Lotes!$E:$E,MATCH(1,(Lotes!$A:$A=A1533)*(Lotes!$C:$C=C1533),0)),"")</f>
        <v/>
      </c>
      <c r="E1533" s="14">
        <f>IF(D1533="","",D1533-TODAY())</f>
        <v/>
      </c>
      <c r="F1533">
        <f>IF(D1533="","",IF(E1533&lt;0,"VENCIDO",IF(E1533&lt;=30,"VENCE EM &lt;= 30 DIAS",IF(E1533&lt;=60,"ATENCAO (31-60 DIAS)","OK"))))</f>
        <v/>
      </c>
      <c r="G1533" s="14">
        <f>SUMIFS(Lancamentos!$G:$G,Lancamentos!$C:$C,$A1533,Lancamentos!$E:$E,$C1533,Lancamentos!$B:$B,"ENTRADA")</f>
        <v/>
      </c>
      <c r="H1533" s="14">
        <f>SUMIFS(Lancamentos!$G:$G,Lancamentos!$C:$C,$A1533,Lancamentos!$E:$E,$C1533,Lancamentos!$B:$B,"SAIDA_USO")</f>
        <v/>
      </c>
      <c r="I1533" s="14">
        <f>SUMIFS(Lancamentos!$G:$G,Lancamentos!$C:$C,$A1533,Lancamentos!$E:$E,$C1533,Lancamentos!$B:$B,"SAIDA_DESCARTE")</f>
        <v/>
      </c>
      <c r="J1533" s="14">
        <f>G1533-H1533-I1533</f>
        <v/>
      </c>
      <c r="K1533">
        <f>IF(A1533="","",IF(J1533&lt;=IFERROR(VLOOKUP(A1533,Produtos!$A:$E,5,FALSE),0),"ABAIXO DO MINIMO","OK"))</f>
        <v/>
      </c>
    </row>
    <row r="1534">
      <c r="B1534">
        <f>IFERROR(VLOOKUP(A1534,Produtos!A:B,2,FALSE),"")</f>
        <v/>
      </c>
      <c r="D1534" s="10">
        <f>IFERROR(INDEX(Lotes!$E:$E,MATCH(1,(Lotes!$A:$A=A1534)*(Lotes!$C:$C=C1534),0)),"")</f>
        <v/>
      </c>
      <c r="E1534" s="14">
        <f>IF(D1534="","",D1534-TODAY())</f>
        <v/>
      </c>
      <c r="F1534">
        <f>IF(D1534="","",IF(E1534&lt;0,"VENCIDO",IF(E1534&lt;=30,"VENCE EM &lt;= 30 DIAS",IF(E1534&lt;=60,"ATENCAO (31-60 DIAS)","OK"))))</f>
        <v/>
      </c>
      <c r="G1534" s="14">
        <f>SUMIFS(Lancamentos!$G:$G,Lancamentos!$C:$C,$A1534,Lancamentos!$E:$E,$C1534,Lancamentos!$B:$B,"ENTRADA")</f>
        <v/>
      </c>
      <c r="H1534" s="14">
        <f>SUMIFS(Lancamentos!$G:$G,Lancamentos!$C:$C,$A1534,Lancamentos!$E:$E,$C1534,Lancamentos!$B:$B,"SAIDA_USO")</f>
        <v/>
      </c>
      <c r="I1534" s="14">
        <f>SUMIFS(Lancamentos!$G:$G,Lancamentos!$C:$C,$A1534,Lancamentos!$E:$E,$C1534,Lancamentos!$B:$B,"SAIDA_DESCARTE")</f>
        <v/>
      </c>
      <c r="J1534" s="14">
        <f>G1534-H1534-I1534</f>
        <v/>
      </c>
      <c r="K1534">
        <f>IF(A1534="","",IF(J1534&lt;=IFERROR(VLOOKUP(A1534,Produtos!$A:$E,5,FALSE),0),"ABAIXO DO MINIMO","OK"))</f>
        <v/>
      </c>
    </row>
    <row r="1535">
      <c r="B1535">
        <f>IFERROR(VLOOKUP(A1535,Produtos!A:B,2,FALSE),"")</f>
        <v/>
      </c>
      <c r="D1535" s="10">
        <f>IFERROR(INDEX(Lotes!$E:$E,MATCH(1,(Lotes!$A:$A=A1535)*(Lotes!$C:$C=C1535),0)),"")</f>
        <v/>
      </c>
      <c r="E1535" s="14">
        <f>IF(D1535="","",D1535-TODAY())</f>
        <v/>
      </c>
      <c r="F1535">
        <f>IF(D1535="","",IF(E1535&lt;0,"VENCIDO",IF(E1535&lt;=30,"VENCE EM &lt;= 30 DIAS",IF(E1535&lt;=60,"ATENCAO (31-60 DIAS)","OK"))))</f>
        <v/>
      </c>
      <c r="G1535" s="14">
        <f>SUMIFS(Lancamentos!$G:$G,Lancamentos!$C:$C,$A1535,Lancamentos!$E:$E,$C1535,Lancamentos!$B:$B,"ENTRADA")</f>
        <v/>
      </c>
      <c r="H1535" s="14">
        <f>SUMIFS(Lancamentos!$G:$G,Lancamentos!$C:$C,$A1535,Lancamentos!$E:$E,$C1535,Lancamentos!$B:$B,"SAIDA_USO")</f>
        <v/>
      </c>
      <c r="I1535" s="14">
        <f>SUMIFS(Lancamentos!$G:$G,Lancamentos!$C:$C,$A1535,Lancamentos!$E:$E,$C1535,Lancamentos!$B:$B,"SAIDA_DESCARTE")</f>
        <v/>
      </c>
      <c r="J1535" s="14">
        <f>G1535-H1535-I1535</f>
        <v/>
      </c>
      <c r="K1535">
        <f>IF(A1535="","",IF(J1535&lt;=IFERROR(VLOOKUP(A1535,Produtos!$A:$E,5,FALSE),0),"ABAIXO DO MINIMO","OK"))</f>
        <v/>
      </c>
    </row>
    <row r="1536">
      <c r="B1536">
        <f>IFERROR(VLOOKUP(A1536,Produtos!A:B,2,FALSE),"")</f>
        <v/>
      </c>
      <c r="D1536" s="10">
        <f>IFERROR(INDEX(Lotes!$E:$E,MATCH(1,(Lotes!$A:$A=A1536)*(Lotes!$C:$C=C1536),0)),"")</f>
        <v/>
      </c>
      <c r="E1536" s="14">
        <f>IF(D1536="","",D1536-TODAY())</f>
        <v/>
      </c>
      <c r="F1536">
        <f>IF(D1536="","",IF(E1536&lt;0,"VENCIDO",IF(E1536&lt;=30,"VENCE EM &lt;= 30 DIAS",IF(E1536&lt;=60,"ATENCAO (31-60 DIAS)","OK"))))</f>
        <v/>
      </c>
      <c r="G1536" s="14">
        <f>SUMIFS(Lancamentos!$G:$G,Lancamentos!$C:$C,$A1536,Lancamentos!$E:$E,$C1536,Lancamentos!$B:$B,"ENTRADA")</f>
        <v/>
      </c>
      <c r="H1536" s="14">
        <f>SUMIFS(Lancamentos!$G:$G,Lancamentos!$C:$C,$A1536,Lancamentos!$E:$E,$C1536,Lancamentos!$B:$B,"SAIDA_USO")</f>
        <v/>
      </c>
      <c r="I1536" s="14">
        <f>SUMIFS(Lancamentos!$G:$G,Lancamentos!$C:$C,$A1536,Lancamentos!$E:$E,$C1536,Lancamentos!$B:$B,"SAIDA_DESCARTE")</f>
        <v/>
      </c>
      <c r="J1536" s="14">
        <f>G1536-H1536-I1536</f>
        <v/>
      </c>
      <c r="K1536">
        <f>IF(A1536="","",IF(J1536&lt;=IFERROR(VLOOKUP(A1536,Produtos!$A:$E,5,FALSE),0),"ABAIXO DO MINIMO","OK"))</f>
        <v/>
      </c>
    </row>
    <row r="1537">
      <c r="B1537">
        <f>IFERROR(VLOOKUP(A1537,Produtos!A:B,2,FALSE),"")</f>
        <v/>
      </c>
      <c r="D1537" s="10">
        <f>IFERROR(INDEX(Lotes!$E:$E,MATCH(1,(Lotes!$A:$A=A1537)*(Lotes!$C:$C=C1537),0)),"")</f>
        <v/>
      </c>
      <c r="E1537" s="14">
        <f>IF(D1537="","",D1537-TODAY())</f>
        <v/>
      </c>
      <c r="F1537">
        <f>IF(D1537="","",IF(E1537&lt;0,"VENCIDO",IF(E1537&lt;=30,"VENCE EM &lt;= 30 DIAS",IF(E1537&lt;=60,"ATENCAO (31-60 DIAS)","OK"))))</f>
        <v/>
      </c>
      <c r="G1537" s="14">
        <f>SUMIFS(Lancamentos!$G:$G,Lancamentos!$C:$C,$A1537,Lancamentos!$E:$E,$C1537,Lancamentos!$B:$B,"ENTRADA")</f>
        <v/>
      </c>
      <c r="H1537" s="14">
        <f>SUMIFS(Lancamentos!$G:$G,Lancamentos!$C:$C,$A1537,Lancamentos!$E:$E,$C1537,Lancamentos!$B:$B,"SAIDA_USO")</f>
        <v/>
      </c>
      <c r="I1537" s="14">
        <f>SUMIFS(Lancamentos!$G:$G,Lancamentos!$C:$C,$A1537,Lancamentos!$E:$E,$C1537,Lancamentos!$B:$B,"SAIDA_DESCARTE")</f>
        <v/>
      </c>
      <c r="J1537" s="14">
        <f>G1537-H1537-I1537</f>
        <v/>
      </c>
      <c r="K1537">
        <f>IF(A1537="","",IF(J1537&lt;=IFERROR(VLOOKUP(A1537,Produtos!$A:$E,5,FALSE),0),"ABAIXO DO MINIMO","OK"))</f>
        <v/>
      </c>
    </row>
    <row r="1538">
      <c r="B1538">
        <f>IFERROR(VLOOKUP(A1538,Produtos!A:B,2,FALSE),"")</f>
        <v/>
      </c>
      <c r="D1538" s="10">
        <f>IFERROR(INDEX(Lotes!$E:$E,MATCH(1,(Lotes!$A:$A=A1538)*(Lotes!$C:$C=C1538),0)),"")</f>
        <v/>
      </c>
      <c r="E1538" s="14">
        <f>IF(D1538="","",D1538-TODAY())</f>
        <v/>
      </c>
      <c r="F1538">
        <f>IF(D1538="","",IF(E1538&lt;0,"VENCIDO",IF(E1538&lt;=30,"VENCE EM &lt;= 30 DIAS",IF(E1538&lt;=60,"ATENCAO (31-60 DIAS)","OK"))))</f>
        <v/>
      </c>
      <c r="G1538" s="14">
        <f>SUMIFS(Lancamentos!$G:$G,Lancamentos!$C:$C,$A1538,Lancamentos!$E:$E,$C1538,Lancamentos!$B:$B,"ENTRADA")</f>
        <v/>
      </c>
      <c r="H1538" s="14">
        <f>SUMIFS(Lancamentos!$G:$G,Lancamentos!$C:$C,$A1538,Lancamentos!$E:$E,$C1538,Lancamentos!$B:$B,"SAIDA_USO")</f>
        <v/>
      </c>
      <c r="I1538" s="14">
        <f>SUMIFS(Lancamentos!$G:$G,Lancamentos!$C:$C,$A1538,Lancamentos!$E:$E,$C1538,Lancamentos!$B:$B,"SAIDA_DESCARTE")</f>
        <v/>
      </c>
      <c r="J1538" s="14">
        <f>G1538-H1538-I1538</f>
        <v/>
      </c>
      <c r="K1538">
        <f>IF(A1538="","",IF(J1538&lt;=IFERROR(VLOOKUP(A1538,Produtos!$A:$E,5,FALSE),0),"ABAIXO DO MINIMO","OK"))</f>
        <v/>
      </c>
    </row>
    <row r="1539">
      <c r="B1539">
        <f>IFERROR(VLOOKUP(A1539,Produtos!A:B,2,FALSE),"")</f>
        <v/>
      </c>
      <c r="D1539" s="10">
        <f>IFERROR(INDEX(Lotes!$E:$E,MATCH(1,(Lotes!$A:$A=A1539)*(Lotes!$C:$C=C1539),0)),"")</f>
        <v/>
      </c>
      <c r="E1539" s="14">
        <f>IF(D1539="","",D1539-TODAY())</f>
        <v/>
      </c>
      <c r="F1539">
        <f>IF(D1539="","",IF(E1539&lt;0,"VENCIDO",IF(E1539&lt;=30,"VENCE EM &lt;= 30 DIAS",IF(E1539&lt;=60,"ATENCAO (31-60 DIAS)","OK"))))</f>
        <v/>
      </c>
      <c r="G1539" s="14">
        <f>SUMIFS(Lancamentos!$G:$G,Lancamentos!$C:$C,$A1539,Lancamentos!$E:$E,$C1539,Lancamentos!$B:$B,"ENTRADA")</f>
        <v/>
      </c>
      <c r="H1539" s="14">
        <f>SUMIFS(Lancamentos!$G:$G,Lancamentos!$C:$C,$A1539,Lancamentos!$E:$E,$C1539,Lancamentos!$B:$B,"SAIDA_USO")</f>
        <v/>
      </c>
      <c r="I1539" s="14">
        <f>SUMIFS(Lancamentos!$G:$G,Lancamentos!$C:$C,$A1539,Lancamentos!$E:$E,$C1539,Lancamentos!$B:$B,"SAIDA_DESCARTE")</f>
        <v/>
      </c>
      <c r="J1539" s="14">
        <f>G1539-H1539-I1539</f>
        <v/>
      </c>
      <c r="K1539">
        <f>IF(A1539="","",IF(J1539&lt;=IFERROR(VLOOKUP(A1539,Produtos!$A:$E,5,FALSE),0),"ABAIXO DO MINIMO","OK"))</f>
        <v/>
      </c>
    </row>
    <row r="1540">
      <c r="B1540">
        <f>IFERROR(VLOOKUP(A1540,Produtos!A:B,2,FALSE),"")</f>
        <v/>
      </c>
      <c r="D1540" s="10">
        <f>IFERROR(INDEX(Lotes!$E:$E,MATCH(1,(Lotes!$A:$A=A1540)*(Lotes!$C:$C=C1540),0)),"")</f>
        <v/>
      </c>
      <c r="E1540" s="14">
        <f>IF(D1540="","",D1540-TODAY())</f>
        <v/>
      </c>
      <c r="F1540">
        <f>IF(D1540="","",IF(E1540&lt;0,"VENCIDO",IF(E1540&lt;=30,"VENCE EM &lt;= 30 DIAS",IF(E1540&lt;=60,"ATENCAO (31-60 DIAS)","OK"))))</f>
        <v/>
      </c>
      <c r="G1540" s="14">
        <f>SUMIFS(Lancamentos!$G:$G,Lancamentos!$C:$C,$A1540,Lancamentos!$E:$E,$C1540,Lancamentos!$B:$B,"ENTRADA")</f>
        <v/>
      </c>
      <c r="H1540" s="14">
        <f>SUMIFS(Lancamentos!$G:$G,Lancamentos!$C:$C,$A1540,Lancamentos!$E:$E,$C1540,Lancamentos!$B:$B,"SAIDA_USO")</f>
        <v/>
      </c>
      <c r="I1540" s="14">
        <f>SUMIFS(Lancamentos!$G:$G,Lancamentos!$C:$C,$A1540,Lancamentos!$E:$E,$C1540,Lancamentos!$B:$B,"SAIDA_DESCARTE")</f>
        <v/>
      </c>
      <c r="J1540" s="14">
        <f>G1540-H1540-I1540</f>
        <v/>
      </c>
      <c r="K1540">
        <f>IF(A1540="","",IF(J1540&lt;=IFERROR(VLOOKUP(A1540,Produtos!$A:$E,5,FALSE),0),"ABAIXO DO MINIMO","OK"))</f>
        <v/>
      </c>
    </row>
    <row r="1541">
      <c r="B1541">
        <f>IFERROR(VLOOKUP(A1541,Produtos!A:B,2,FALSE),"")</f>
        <v/>
      </c>
      <c r="D1541" s="10">
        <f>IFERROR(INDEX(Lotes!$E:$E,MATCH(1,(Lotes!$A:$A=A1541)*(Lotes!$C:$C=C1541),0)),"")</f>
        <v/>
      </c>
      <c r="E1541" s="14">
        <f>IF(D1541="","",D1541-TODAY())</f>
        <v/>
      </c>
      <c r="F1541">
        <f>IF(D1541="","",IF(E1541&lt;0,"VENCIDO",IF(E1541&lt;=30,"VENCE EM &lt;= 30 DIAS",IF(E1541&lt;=60,"ATENCAO (31-60 DIAS)","OK"))))</f>
        <v/>
      </c>
      <c r="G1541" s="14">
        <f>SUMIFS(Lancamentos!$G:$G,Lancamentos!$C:$C,$A1541,Lancamentos!$E:$E,$C1541,Lancamentos!$B:$B,"ENTRADA")</f>
        <v/>
      </c>
      <c r="H1541" s="14">
        <f>SUMIFS(Lancamentos!$G:$G,Lancamentos!$C:$C,$A1541,Lancamentos!$E:$E,$C1541,Lancamentos!$B:$B,"SAIDA_USO")</f>
        <v/>
      </c>
      <c r="I1541" s="14">
        <f>SUMIFS(Lancamentos!$G:$G,Lancamentos!$C:$C,$A1541,Lancamentos!$E:$E,$C1541,Lancamentos!$B:$B,"SAIDA_DESCARTE")</f>
        <v/>
      </c>
      <c r="J1541" s="14">
        <f>G1541-H1541-I1541</f>
        <v/>
      </c>
      <c r="K1541">
        <f>IF(A1541="","",IF(J1541&lt;=IFERROR(VLOOKUP(A1541,Produtos!$A:$E,5,FALSE),0),"ABAIXO DO MINIMO","OK"))</f>
        <v/>
      </c>
    </row>
    <row r="1542">
      <c r="B1542">
        <f>IFERROR(VLOOKUP(A1542,Produtos!A:B,2,FALSE),"")</f>
        <v/>
      </c>
      <c r="D1542" s="10">
        <f>IFERROR(INDEX(Lotes!$E:$E,MATCH(1,(Lotes!$A:$A=A1542)*(Lotes!$C:$C=C1542),0)),"")</f>
        <v/>
      </c>
      <c r="E1542" s="14">
        <f>IF(D1542="","",D1542-TODAY())</f>
        <v/>
      </c>
      <c r="F1542">
        <f>IF(D1542="","",IF(E1542&lt;0,"VENCIDO",IF(E1542&lt;=30,"VENCE EM &lt;= 30 DIAS",IF(E1542&lt;=60,"ATENCAO (31-60 DIAS)","OK"))))</f>
        <v/>
      </c>
      <c r="G1542" s="14">
        <f>SUMIFS(Lancamentos!$G:$G,Lancamentos!$C:$C,$A1542,Lancamentos!$E:$E,$C1542,Lancamentos!$B:$B,"ENTRADA")</f>
        <v/>
      </c>
      <c r="H1542" s="14">
        <f>SUMIFS(Lancamentos!$G:$G,Lancamentos!$C:$C,$A1542,Lancamentos!$E:$E,$C1542,Lancamentos!$B:$B,"SAIDA_USO")</f>
        <v/>
      </c>
      <c r="I1542" s="14">
        <f>SUMIFS(Lancamentos!$G:$G,Lancamentos!$C:$C,$A1542,Lancamentos!$E:$E,$C1542,Lancamentos!$B:$B,"SAIDA_DESCARTE")</f>
        <v/>
      </c>
      <c r="J1542" s="14">
        <f>G1542-H1542-I1542</f>
        <v/>
      </c>
      <c r="K1542">
        <f>IF(A1542="","",IF(J1542&lt;=IFERROR(VLOOKUP(A1542,Produtos!$A:$E,5,FALSE),0),"ABAIXO DO MINIMO","OK"))</f>
        <v/>
      </c>
    </row>
    <row r="1543">
      <c r="B1543">
        <f>IFERROR(VLOOKUP(A1543,Produtos!A:B,2,FALSE),"")</f>
        <v/>
      </c>
      <c r="D1543" s="10">
        <f>IFERROR(INDEX(Lotes!$E:$E,MATCH(1,(Lotes!$A:$A=A1543)*(Lotes!$C:$C=C1543),0)),"")</f>
        <v/>
      </c>
      <c r="E1543" s="14">
        <f>IF(D1543="","",D1543-TODAY())</f>
        <v/>
      </c>
      <c r="F1543">
        <f>IF(D1543="","",IF(E1543&lt;0,"VENCIDO",IF(E1543&lt;=30,"VENCE EM &lt;= 30 DIAS",IF(E1543&lt;=60,"ATENCAO (31-60 DIAS)","OK"))))</f>
        <v/>
      </c>
      <c r="G1543" s="14">
        <f>SUMIFS(Lancamentos!$G:$G,Lancamentos!$C:$C,$A1543,Lancamentos!$E:$E,$C1543,Lancamentos!$B:$B,"ENTRADA")</f>
        <v/>
      </c>
      <c r="H1543" s="14">
        <f>SUMIFS(Lancamentos!$G:$G,Lancamentos!$C:$C,$A1543,Lancamentos!$E:$E,$C1543,Lancamentos!$B:$B,"SAIDA_USO")</f>
        <v/>
      </c>
      <c r="I1543" s="14">
        <f>SUMIFS(Lancamentos!$G:$G,Lancamentos!$C:$C,$A1543,Lancamentos!$E:$E,$C1543,Lancamentos!$B:$B,"SAIDA_DESCARTE")</f>
        <v/>
      </c>
      <c r="J1543" s="14">
        <f>G1543-H1543-I1543</f>
        <v/>
      </c>
      <c r="K1543">
        <f>IF(A1543="","",IF(J1543&lt;=IFERROR(VLOOKUP(A1543,Produtos!$A:$E,5,FALSE),0),"ABAIXO DO MINIMO","OK"))</f>
        <v/>
      </c>
    </row>
    <row r="1544">
      <c r="B1544">
        <f>IFERROR(VLOOKUP(A1544,Produtos!A:B,2,FALSE),"")</f>
        <v/>
      </c>
      <c r="D1544" s="10">
        <f>IFERROR(INDEX(Lotes!$E:$E,MATCH(1,(Lotes!$A:$A=A1544)*(Lotes!$C:$C=C1544),0)),"")</f>
        <v/>
      </c>
      <c r="E1544" s="14">
        <f>IF(D1544="","",D1544-TODAY())</f>
        <v/>
      </c>
      <c r="F1544">
        <f>IF(D1544="","",IF(E1544&lt;0,"VENCIDO",IF(E1544&lt;=30,"VENCE EM &lt;= 30 DIAS",IF(E1544&lt;=60,"ATENCAO (31-60 DIAS)","OK"))))</f>
        <v/>
      </c>
      <c r="G1544" s="14">
        <f>SUMIFS(Lancamentos!$G:$G,Lancamentos!$C:$C,$A1544,Lancamentos!$E:$E,$C1544,Lancamentos!$B:$B,"ENTRADA")</f>
        <v/>
      </c>
      <c r="H1544" s="14">
        <f>SUMIFS(Lancamentos!$G:$G,Lancamentos!$C:$C,$A1544,Lancamentos!$E:$E,$C1544,Lancamentos!$B:$B,"SAIDA_USO")</f>
        <v/>
      </c>
      <c r="I1544" s="14">
        <f>SUMIFS(Lancamentos!$G:$G,Lancamentos!$C:$C,$A1544,Lancamentos!$E:$E,$C1544,Lancamentos!$B:$B,"SAIDA_DESCARTE")</f>
        <v/>
      </c>
      <c r="J1544" s="14">
        <f>G1544-H1544-I1544</f>
        <v/>
      </c>
      <c r="K1544">
        <f>IF(A1544="","",IF(J1544&lt;=IFERROR(VLOOKUP(A1544,Produtos!$A:$E,5,FALSE),0),"ABAIXO DO MINIMO","OK"))</f>
        <v/>
      </c>
    </row>
    <row r="1545">
      <c r="B1545">
        <f>IFERROR(VLOOKUP(A1545,Produtos!A:B,2,FALSE),"")</f>
        <v/>
      </c>
      <c r="D1545" s="10">
        <f>IFERROR(INDEX(Lotes!$E:$E,MATCH(1,(Lotes!$A:$A=A1545)*(Lotes!$C:$C=C1545),0)),"")</f>
        <v/>
      </c>
      <c r="E1545" s="14">
        <f>IF(D1545="","",D1545-TODAY())</f>
        <v/>
      </c>
      <c r="F1545">
        <f>IF(D1545="","",IF(E1545&lt;0,"VENCIDO",IF(E1545&lt;=30,"VENCE EM &lt;= 30 DIAS",IF(E1545&lt;=60,"ATENCAO (31-60 DIAS)","OK"))))</f>
        <v/>
      </c>
      <c r="G1545" s="14">
        <f>SUMIFS(Lancamentos!$G:$G,Lancamentos!$C:$C,$A1545,Lancamentos!$E:$E,$C1545,Lancamentos!$B:$B,"ENTRADA")</f>
        <v/>
      </c>
      <c r="H1545" s="14">
        <f>SUMIFS(Lancamentos!$G:$G,Lancamentos!$C:$C,$A1545,Lancamentos!$E:$E,$C1545,Lancamentos!$B:$B,"SAIDA_USO")</f>
        <v/>
      </c>
      <c r="I1545" s="14">
        <f>SUMIFS(Lancamentos!$G:$G,Lancamentos!$C:$C,$A1545,Lancamentos!$E:$E,$C1545,Lancamentos!$B:$B,"SAIDA_DESCARTE")</f>
        <v/>
      </c>
      <c r="J1545" s="14">
        <f>G1545-H1545-I1545</f>
        <v/>
      </c>
      <c r="K1545">
        <f>IF(A1545="","",IF(J1545&lt;=IFERROR(VLOOKUP(A1545,Produtos!$A:$E,5,FALSE),0),"ABAIXO DO MINIMO","OK"))</f>
        <v/>
      </c>
    </row>
    <row r="1546">
      <c r="B1546">
        <f>IFERROR(VLOOKUP(A1546,Produtos!A:B,2,FALSE),"")</f>
        <v/>
      </c>
      <c r="D1546" s="10">
        <f>IFERROR(INDEX(Lotes!$E:$E,MATCH(1,(Lotes!$A:$A=A1546)*(Lotes!$C:$C=C1546),0)),"")</f>
        <v/>
      </c>
      <c r="E1546" s="14">
        <f>IF(D1546="","",D1546-TODAY())</f>
        <v/>
      </c>
      <c r="F1546">
        <f>IF(D1546="","",IF(E1546&lt;0,"VENCIDO",IF(E1546&lt;=30,"VENCE EM &lt;= 30 DIAS",IF(E1546&lt;=60,"ATENCAO (31-60 DIAS)","OK"))))</f>
        <v/>
      </c>
      <c r="G1546" s="14">
        <f>SUMIFS(Lancamentos!$G:$G,Lancamentos!$C:$C,$A1546,Lancamentos!$E:$E,$C1546,Lancamentos!$B:$B,"ENTRADA")</f>
        <v/>
      </c>
      <c r="H1546" s="14">
        <f>SUMIFS(Lancamentos!$G:$G,Lancamentos!$C:$C,$A1546,Lancamentos!$E:$E,$C1546,Lancamentos!$B:$B,"SAIDA_USO")</f>
        <v/>
      </c>
      <c r="I1546" s="14">
        <f>SUMIFS(Lancamentos!$G:$G,Lancamentos!$C:$C,$A1546,Lancamentos!$E:$E,$C1546,Lancamentos!$B:$B,"SAIDA_DESCARTE")</f>
        <v/>
      </c>
      <c r="J1546" s="14">
        <f>G1546-H1546-I1546</f>
        <v/>
      </c>
      <c r="K1546">
        <f>IF(A1546="","",IF(J1546&lt;=IFERROR(VLOOKUP(A1546,Produtos!$A:$E,5,FALSE),0),"ABAIXO DO MINIMO","OK"))</f>
        <v/>
      </c>
    </row>
    <row r="1547">
      <c r="B1547">
        <f>IFERROR(VLOOKUP(A1547,Produtos!A:B,2,FALSE),"")</f>
        <v/>
      </c>
      <c r="D1547" s="10">
        <f>IFERROR(INDEX(Lotes!$E:$E,MATCH(1,(Lotes!$A:$A=A1547)*(Lotes!$C:$C=C1547),0)),"")</f>
        <v/>
      </c>
      <c r="E1547" s="14">
        <f>IF(D1547="","",D1547-TODAY())</f>
        <v/>
      </c>
      <c r="F1547">
        <f>IF(D1547="","",IF(E1547&lt;0,"VENCIDO",IF(E1547&lt;=30,"VENCE EM &lt;= 30 DIAS",IF(E1547&lt;=60,"ATENCAO (31-60 DIAS)","OK"))))</f>
        <v/>
      </c>
      <c r="G1547" s="14">
        <f>SUMIFS(Lancamentos!$G:$G,Lancamentos!$C:$C,$A1547,Lancamentos!$E:$E,$C1547,Lancamentos!$B:$B,"ENTRADA")</f>
        <v/>
      </c>
      <c r="H1547" s="14">
        <f>SUMIFS(Lancamentos!$G:$G,Lancamentos!$C:$C,$A1547,Lancamentos!$E:$E,$C1547,Lancamentos!$B:$B,"SAIDA_USO")</f>
        <v/>
      </c>
      <c r="I1547" s="14">
        <f>SUMIFS(Lancamentos!$G:$G,Lancamentos!$C:$C,$A1547,Lancamentos!$E:$E,$C1547,Lancamentos!$B:$B,"SAIDA_DESCARTE")</f>
        <v/>
      </c>
      <c r="J1547" s="14">
        <f>G1547-H1547-I1547</f>
        <v/>
      </c>
      <c r="K1547">
        <f>IF(A1547="","",IF(J1547&lt;=IFERROR(VLOOKUP(A1547,Produtos!$A:$E,5,FALSE),0),"ABAIXO DO MINIMO","OK"))</f>
        <v/>
      </c>
    </row>
    <row r="1548">
      <c r="B1548">
        <f>IFERROR(VLOOKUP(A1548,Produtos!A:B,2,FALSE),"")</f>
        <v/>
      </c>
      <c r="D1548" s="10">
        <f>IFERROR(INDEX(Lotes!$E:$E,MATCH(1,(Lotes!$A:$A=A1548)*(Lotes!$C:$C=C1548),0)),"")</f>
        <v/>
      </c>
      <c r="E1548" s="14">
        <f>IF(D1548="","",D1548-TODAY())</f>
        <v/>
      </c>
      <c r="F1548">
        <f>IF(D1548="","",IF(E1548&lt;0,"VENCIDO",IF(E1548&lt;=30,"VENCE EM &lt;= 30 DIAS",IF(E1548&lt;=60,"ATENCAO (31-60 DIAS)","OK"))))</f>
        <v/>
      </c>
      <c r="G1548" s="14">
        <f>SUMIFS(Lancamentos!$G:$G,Lancamentos!$C:$C,$A1548,Lancamentos!$E:$E,$C1548,Lancamentos!$B:$B,"ENTRADA")</f>
        <v/>
      </c>
      <c r="H1548" s="14">
        <f>SUMIFS(Lancamentos!$G:$G,Lancamentos!$C:$C,$A1548,Lancamentos!$E:$E,$C1548,Lancamentos!$B:$B,"SAIDA_USO")</f>
        <v/>
      </c>
      <c r="I1548" s="14">
        <f>SUMIFS(Lancamentos!$G:$G,Lancamentos!$C:$C,$A1548,Lancamentos!$E:$E,$C1548,Lancamentos!$B:$B,"SAIDA_DESCARTE")</f>
        <v/>
      </c>
      <c r="J1548" s="14">
        <f>G1548-H1548-I1548</f>
        <v/>
      </c>
      <c r="K1548">
        <f>IF(A1548="","",IF(J1548&lt;=IFERROR(VLOOKUP(A1548,Produtos!$A:$E,5,FALSE),0),"ABAIXO DO MINIMO","OK"))</f>
        <v/>
      </c>
    </row>
    <row r="1549">
      <c r="B1549">
        <f>IFERROR(VLOOKUP(A1549,Produtos!A:B,2,FALSE),"")</f>
        <v/>
      </c>
      <c r="D1549" s="10">
        <f>IFERROR(INDEX(Lotes!$E:$E,MATCH(1,(Lotes!$A:$A=A1549)*(Lotes!$C:$C=C1549),0)),"")</f>
        <v/>
      </c>
      <c r="E1549" s="14">
        <f>IF(D1549="","",D1549-TODAY())</f>
        <v/>
      </c>
      <c r="F1549">
        <f>IF(D1549="","",IF(E1549&lt;0,"VENCIDO",IF(E1549&lt;=30,"VENCE EM &lt;= 30 DIAS",IF(E1549&lt;=60,"ATENCAO (31-60 DIAS)","OK"))))</f>
        <v/>
      </c>
      <c r="G1549" s="14">
        <f>SUMIFS(Lancamentos!$G:$G,Lancamentos!$C:$C,$A1549,Lancamentos!$E:$E,$C1549,Lancamentos!$B:$B,"ENTRADA")</f>
        <v/>
      </c>
      <c r="H1549" s="14">
        <f>SUMIFS(Lancamentos!$G:$G,Lancamentos!$C:$C,$A1549,Lancamentos!$E:$E,$C1549,Lancamentos!$B:$B,"SAIDA_USO")</f>
        <v/>
      </c>
      <c r="I1549" s="14">
        <f>SUMIFS(Lancamentos!$G:$G,Lancamentos!$C:$C,$A1549,Lancamentos!$E:$E,$C1549,Lancamentos!$B:$B,"SAIDA_DESCARTE")</f>
        <v/>
      </c>
      <c r="J1549" s="14">
        <f>G1549-H1549-I1549</f>
        <v/>
      </c>
      <c r="K1549">
        <f>IF(A1549="","",IF(J1549&lt;=IFERROR(VLOOKUP(A1549,Produtos!$A:$E,5,FALSE),0),"ABAIXO DO MINIMO","OK"))</f>
        <v/>
      </c>
    </row>
    <row r="1550">
      <c r="B1550">
        <f>IFERROR(VLOOKUP(A1550,Produtos!A:B,2,FALSE),"")</f>
        <v/>
      </c>
      <c r="D1550" s="10">
        <f>IFERROR(INDEX(Lotes!$E:$E,MATCH(1,(Lotes!$A:$A=A1550)*(Lotes!$C:$C=C1550),0)),"")</f>
        <v/>
      </c>
      <c r="E1550" s="14">
        <f>IF(D1550="","",D1550-TODAY())</f>
        <v/>
      </c>
      <c r="F1550">
        <f>IF(D1550="","",IF(E1550&lt;0,"VENCIDO",IF(E1550&lt;=30,"VENCE EM &lt;= 30 DIAS",IF(E1550&lt;=60,"ATENCAO (31-60 DIAS)","OK"))))</f>
        <v/>
      </c>
      <c r="G1550" s="14">
        <f>SUMIFS(Lancamentos!$G:$G,Lancamentos!$C:$C,$A1550,Lancamentos!$E:$E,$C1550,Lancamentos!$B:$B,"ENTRADA")</f>
        <v/>
      </c>
      <c r="H1550" s="14">
        <f>SUMIFS(Lancamentos!$G:$G,Lancamentos!$C:$C,$A1550,Lancamentos!$E:$E,$C1550,Lancamentos!$B:$B,"SAIDA_USO")</f>
        <v/>
      </c>
      <c r="I1550" s="14">
        <f>SUMIFS(Lancamentos!$G:$G,Lancamentos!$C:$C,$A1550,Lancamentos!$E:$E,$C1550,Lancamentos!$B:$B,"SAIDA_DESCARTE")</f>
        <v/>
      </c>
      <c r="J1550" s="14">
        <f>G1550-H1550-I1550</f>
        <v/>
      </c>
      <c r="K1550">
        <f>IF(A1550="","",IF(J1550&lt;=IFERROR(VLOOKUP(A1550,Produtos!$A:$E,5,FALSE),0),"ABAIXO DO MINIMO","OK"))</f>
        <v/>
      </c>
    </row>
    <row r="1551">
      <c r="B1551">
        <f>IFERROR(VLOOKUP(A1551,Produtos!A:B,2,FALSE),"")</f>
        <v/>
      </c>
      <c r="D1551" s="10">
        <f>IFERROR(INDEX(Lotes!$E:$E,MATCH(1,(Lotes!$A:$A=A1551)*(Lotes!$C:$C=C1551),0)),"")</f>
        <v/>
      </c>
      <c r="E1551" s="14">
        <f>IF(D1551="","",D1551-TODAY())</f>
        <v/>
      </c>
      <c r="F1551">
        <f>IF(D1551="","",IF(E1551&lt;0,"VENCIDO",IF(E1551&lt;=30,"VENCE EM &lt;= 30 DIAS",IF(E1551&lt;=60,"ATENCAO (31-60 DIAS)","OK"))))</f>
        <v/>
      </c>
      <c r="G1551" s="14">
        <f>SUMIFS(Lancamentos!$G:$G,Lancamentos!$C:$C,$A1551,Lancamentos!$E:$E,$C1551,Lancamentos!$B:$B,"ENTRADA")</f>
        <v/>
      </c>
      <c r="H1551" s="14">
        <f>SUMIFS(Lancamentos!$G:$G,Lancamentos!$C:$C,$A1551,Lancamentos!$E:$E,$C1551,Lancamentos!$B:$B,"SAIDA_USO")</f>
        <v/>
      </c>
      <c r="I1551" s="14">
        <f>SUMIFS(Lancamentos!$G:$G,Lancamentos!$C:$C,$A1551,Lancamentos!$E:$E,$C1551,Lancamentos!$B:$B,"SAIDA_DESCARTE")</f>
        <v/>
      </c>
      <c r="J1551" s="14">
        <f>G1551-H1551-I1551</f>
        <v/>
      </c>
      <c r="K1551">
        <f>IF(A1551="","",IF(J1551&lt;=IFERROR(VLOOKUP(A1551,Produtos!$A:$E,5,FALSE),0),"ABAIXO DO MINIMO","OK"))</f>
        <v/>
      </c>
    </row>
    <row r="1552">
      <c r="B1552">
        <f>IFERROR(VLOOKUP(A1552,Produtos!A:B,2,FALSE),"")</f>
        <v/>
      </c>
      <c r="D1552" s="10">
        <f>IFERROR(INDEX(Lotes!$E:$E,MATCH(1,(Lotes!$A:$A=A1552)*(Lotes!$C:$C=C1552),0)),"")</f>
        <v/>
      </c>
      <c r="E1552" s="14">
        <f>IF(D1552="","",D1552-TODAY())</f>
        <v/>
      </c>
      <c r="F1552">
        <f>IF(D1552="","",IF(E1552&lt;0,"VENCIDO",IF(E1552&lt;=30,"VENCE EM &lt;= 30 DIAS",IF(E1552&lt;=60,"ATENCAO (31-60 DIAS)","OK"))))</f>
        <v/>
      </c>
      <c r="G1552" s="14">
        <f>SUMIFS(Lancamentos!$G:$G,Lancamentos!$C:$C,$A1552,Lancamentos!$E:$E,$C1552,Lancamentos!$B:$B,"ENTRADA")</f>
        <v/>
      </c>
      <c r="H1552" s="14">
        <f>SUMIFS(Lancamentos!$G:$G,Lancamentos!$C:$C,$A1552,Lancamentos!$E:$E,$C1552,Lancamentos!$B:$B,"SAIDA_USO")</f>
        <v/>
      </c>
      <c r="I1552" s="14">
        <f>SUMIFS(Lancamentos!$G:$G,Lancamentos!$C:$C,$A1552,Lancamentos!$E:$E,$C1552,Lancamentos!$B:$B,"SAIDA_DESCARTE")</f>
        <v/>
      </c>
      <c r="J1552" s="14">
        <f>G1552-H1552-I1552</f>
        <v/>
      </c>
      <c r="K1552">
        <f>IF(A1552="","",IF(J1552&lt;=IFERROR(VLOOKUP(A1552,Produtos!$A:$E,5,FALSE),0),"ABAIXO DO MINIMO","OK"))</f>
        <v/>
      </c>
    </row>
    <row r="1553">
      <c r="B1553">
        <f>IFERROR(VLOOKUP(A1553,Produtos!A:B,2,FALSE),"")</f>
        <v/>
      </c>
      <c r="D1553" s="10">
        <f>IFERROR(INDEX(Lotes!$E:$E,MATCH(1,(Lotes!$A:$A=A1553)*(Lotes!$C:$C=C1553),0)),"")</f>
        <v/>
      </c>
      <c r="E1553" s="14">
        <f>IF(D1553="","",D1553-TODAY())</f>
        <v/>
      </c>
      <c r="F1553">
        <f>IF(D1553="","",IF(E1553&lt;0,"VENCIDO",IF(E1553&lt;=30,"VENCE EM &lt;= 30 DIAS",IF(E1553&lt;=60,"ATENCAO (31-60 DIAS)","OK"))))</f>
        <v/>
      </c>
      <c r="G1553" s="14">
        <f>SUMIFS(Lancamentos!$G:$G,Lancamentos!$C:$C,$A1553,Lancamentos!$E:$E,$C1553,Lancamentos!$B:$B,"ENTRADA")</f>
        <v/>
      </c>
      <c r="H1553" s="14">
        <f>SUMIFS(Lancamentos!$G:$G,Lancamentos!$C:$C,$A1553,Lancamentos!$E:$E,$C1553,Lancamentos!$B:$B,"SAIDA_USO")</f>
        <v/>
      </c>
      <c r="I1553" s="14">
        <f>SUMIFS(Lancamentos!$G:$G,Lancamentos!$C:$C,$A1553,Lancamentos!$E:$E,$C1553,Lancamentos!$B:$B,"SAIDA_DESCARTE")</f>
        <v/>
      </c>
      <c r="J1553" s="14">
        <f>G1553-H1553-I1553</f>
        <v/>
      </c>
      <c r="K1553">
        <f>IF(A1553="","",IF(J1553&lt;=IFERROR(VLOOKUP(A1553,Produtos!$A:$E,5,FALSE),0),"ABAIXO DO MINIMO","OK"))</f>
        <v/>
      </c>
    </row>
    <row r="1554">
      <c r="B1554">
        <f>IFERROR(VLOOKUP(A1554,Produtos!A:B,2,FALSE),"")</f>
        <v/>
      </c>
      <c r="D1554" s="10">
        <f>IFERROR(INDEX(Lotes!$E:$E,MATCH(1,(Lotes!$A:$A=A1554)*(Lotes!$C:$C=C1554),0)),"")</f>
        <v/>
      </c>
      <c r="E1554" s="14">
        <f>IF(D1554="","",D1554-TODAY())</f>
        <v/>
      </c>
      <c r="F1554">
        <f>IF(D1554="","",IF(E1554&lt;0,"VENCIDO",IF(E1554&lt;=30,"VENCE EM &lt;= 30 DIAS",IF(E1554&lt;=60,"ATENCAO (31-60 DIAS)","OK"))))</f>
        <v/>
      </c>
      <c r="G1554" s="14">
        <f>SUMIFS(Lancamentos!$G:$G,Lancamentos!$C:$C,$A1554,Lancamentos!$E:$E,$C1554,Lancamentos!$B:$B,"ENTRADA")</f>
        <v/>
      </c>
      <c r="H1554" s="14">
        <f>SUMIFS(Lancamentos!$G:$G,Lancamentos!$C:$C,$A1554,Lancamentos!$E:$E,$C1554,Lancamentos!$B:$B,"SAIDA_USO")</f>
        <v/>
      </c>
      <c r="I1554" s="14">
        <f>SUMIFS(Lancamentos!$G:$G,Lancamentos!$C:$C,$A1554,Lancamentos!$E:$E,$C1554,Lancamentos!$B:$B,"SAIDA_DESCARTE")</f>
        <v/>
      </c>
      <c r="J1554" s="14">
        <f>G1554-H1554-I1554</f>
        <v/>
      </c>
      <c r="K1554">
        <f>IF(A1554="","",IF(J1554&lt;=IFERROR(VLOOKUP(A1554,Produtos!$A:$E,5,FALSE),0),"ABAIXO DO MINIMO","OK"))</f>
        <v/>
      </c>
    </row>
    <row r="1555">
      <c r="B1555">
        <f>IFERROR(VLOOKUP(A1555,Produtos!A:B,2,FALSE),"")</f>
        <v/>
      </c>
      <c r="D1555" s="10">
        <f>IFERROR(INDEX(Lotes!$E:$E,MATCH(1,(Lotes!$A:$A=A1555)*(Lotes!$C:$C=C1555),0)),"")</f>
        <v/>
      </c>
      <c r="E1555" s="14">
        <f>IF(D1555="","",D1555-TODAY())</f>
        <v/>
      </c>
      <c r="F1555">
        <f>IF(D1555="","",IF(E1555&lt;0,"VENCIDO",IF(E1555&lt;=30,"VENCE EM &lt;= 30 DIAS",IF(E1555&lt;=60,"ATENCAO (31-60 DIAS)","OK"))))</f>
        <v/>
      </c>
      <c r="G1555" s="14">
        <f>SUMIFS(Lancamentos!$G:$G,Lancamentos!$C:$C,$A1555,Lancamentos!$E:$E,$C1555,Lancamentos!$B:$B,"ENTRADA")</f>
        <v/>
      </c>
      <c r="H1555" s="14">
        <f>SUMIFS(Lancamentos!$G:$G,Lancamentos!$C:$C,$A1555,Lancamentos!$E:$E,$C1555,Lancamentos!$B:$B,"SAIDA_USO")</f>
        <v/>
      </c>
      <c r="I1555" s="14">
        <f>SUMIFS(Lancamentos!$G:$G,Lancamentos!$C:$C,$A1555,Lancamentos!$E:$E,$C1555,Lancamentos!$B:$B,"SAIDA_DESCARTE")</f>
        <v/>
      </c>
      <c r="J1555" s="14">
        <f>G1555-H1555-I1555</f>
        <v/>
      </c>
      <c r="K1555">
        <f>IF(A1555="","",IF(J1555&lt;=IFERROR(VLOOKUP(A1555,Produtos!$A:$E,5,FALSE),0),"ABAIXO DO MINIMO","OK"))</f>
        <v/>
      </c>
    </row>
    <row r="1556">
      <c r="B1556">
        <f>IFERROR(VLOOKUP(A1556,Produtos!A:B,2,FALSE),"")</f>
        <v/>
      </c>
      <c r="D1556" s="10">
        <f>IFERROR(INDEX(Lotes!$E:$E,MATCH(1,(Lotes!$A:$A=A1556)*(Lotes!$C:$C=C1556),0)),"")</f>
        <v/>
      </c>
      <c r="E1556" s="14">
        <f>IF(D1556="","",D1556-TODAY())</f>
        <v/>
      </c>
      <c r="F1556">
        <f>IF(D1556="","",IF(E1556&lt;0,"VENCIDO",IF(E1556&lt;=30,"VENCE EM &lt;= 30 DIAS",IF(E1556&lt;=60,"ATENCAO (31-60 DIAS)","OK"))))</f>
        <v/>
      </c>
      <c r="G1556" s="14">
        <f>SUMIFS(Lancamentos!$G:$G,Lancamentos!$C:$C,$A1556,Lancamentos!$E:$E,$C1556,Lancamentos!$B:$B,"ENTRADA")</f>
        <v/>
      </c>
      <c r="H1556" s="14">
        <f>SUMIFS(Lancamentos!$G:$G,Lancamentos!$C:$C,$A1556,Lancamentos!$E:$E,$C1556,Lancamentos!$B:$B,"SAIDA_USO")</f>
        <v/>
      </c>
      <c r="I1556" s="14">
        <f>SUMIFS(Lancamentos!$G:$G,Lancamentos!$C:$C,$A1556,Lancamentos!$E:$E,$C1556,Lancamentos!$B:$B,"SAIDA_DESCARTE")</f>
        <v/>
      </c>
      <c r="J1556" s="14">
        <f>G1556-H1556-I1556</f>
        <v/>
      </c>
      <c r="K1556">
        <f>IF(A1556="","",IF(J1556&lt;=IFERROR(VLOOKUP(A1556,Produtos!$A:$E,5,FALSE),0),"ABAIXO DO MINIMO","OK"))</f>
        <v/>
      </c>
    </row>
    <row r="1557">
      <c r="B1557">
        <f>IFERROR(VLOOKUP(A1557,Produtos!A:B,2,FALSE),"")</f>
        <v/>
      </c>
      <c r="D1557" s="10">
        <f>IFERROR(INDEX(Lotes!$E:$E,MATCH(1,(Lotes!$A:$A=A1557)*(Lotes!$C:$C=C1557),0)),"")</f>
        <v/>
      </c>
      <c r="E1557" s="14">
        <f>IF(D1557="","",D1557-TODAY())</f>
        <v/>
      </c>
      <c r="F1557">
        <f>IF(D1557="","",IF(E1557&lt;0,"VENCIDO",IF(E1557&lt;=30,"VENCE EM &lt;= 30 DIAS",IF(E1557&lt;=60,"ATENCAO (31-60 DIAS)","OK"))))</f>
        <v/>
      </c>
      <c r="G1557" s="14">
        <f>SUMIFS(Lancamentos!$G:$G,Lancamentos!$C:$C,$A1557,Lancamentos!$E:$E,$C1557,Lancamentos!$B:$B,"ENTRADA")</f>
        <v/>
      </c>
      <c r="H1557" s="14">
        <f>SUMIFS(Lancamentos!$G:$G,Lancamentos!$C:$C,$A1557,Lancamentos!$E:$E,$C1557,Lancamentos!$B:$B,"SAIDA_USO")</f>
        <v/>
      </c>
      <c r="I1557" s="14">
        <f>SUMIFS(Lancamentos!$G:$G,Lancamentos!$C:$C,$A1557,Lancamentos!$E:$E,$C1557,Lancamentos!$B:$B,"SAIDA_DESCARTE")</f>
        <v/>
      </c>
      <c r="J1557" s="14">
        <f>G1557-H1557-I1557</f>
        <v/>
      </c>
      <c r="K1557">
        <f>IF(A1557="","",IF(J1557&lt;=IFERROR(VLOOKUP(A1557,Produtos!$A:$E,5,FALSE),0),"ABAIXO DO MINIMO","OK"))</f>
        <v/>
      </c>
    </row>
    <row r="1558">
      <c r="B1558">
        <f>IFERROR(VLOOKUP(A1558,Produtos!A:B,2,FALSE),"")</f>
        <v/>
      </c>
      <c r="D1558" s="10">
        <f>IFERROR(INDEX(Lotes!$E:$E,MATCH(1,(Lotes!$A:$A=A1558)*(Lotes!$C:$C=C1558),0)),"")</f>
        <v/>
      </c>
      <c r="E1558" s="14">
        <f>IF(D1558="","",D1558-TODAY())</f>
        <v/>
      </c>
      <c r="F1558">
        <f>IF(D1558="","",IF(E1558&lt;0,"VENCIDO",IF(E1558&lt;=30,"VENCE EM &lt;= 30 DIAS",IF(E1558&lt;=60,"ATENCAO (31-60 DIAS)","OK"))))</f>
        <v/>
      </c>
      <c r="G1558" s="14">
        <f>SUMIFS(Lancamentos!$G:$G,Lancamentos!$C:$C,$A1558,Lancamentos!$E:$E,$C1558,Lancamentos!$B:$B,"ENTRADA")</f>
        <v/>
      </c>
      <c r="H1558" s="14">
        <f>SUMIFS(Lancamentos!$G:$G,Lancamentos!$C:$C,$A1558,Lancamentos!$E:$E,$C1558,Lancamentos!$B:$B,"SAIDA_USO")</f>
        <v/>
      </c>
      <c r="I1558" s="14">
        <f>SUMIFS(Lancamentos!$G:$G,Lancamentos!$C:$C,$A1558,Lancamentos!$E:$E,$C1558,Lancamentos!$B:$B,"SAIDA_DESCARTE")</f>
        <v/>
      </c>
      <c r="J1558" s="14">
        <f>G1558-H1558-I1558</f>
        <v/>
      </c>
      <c r="K1558">
        <f>IF(A1558="","",IF(J1558&lt;=IFERROR(VLOOKUP(A1558,Produtos!$A:$E,5,FALSE),0),"ABAIXO DO MINIMO","OK"))</f>
        <v/>
      </c>
    </row>
    <row r="1559">
      <c r="B1559">
        <f>IFERROR(VLOOKUP(A1559,Produtos!A:B,2,FALSE),"")</f>
        <v/>
      </c>
      <c r="D1559" s="10">
        <f>IFERROR(INDEX(Lotes!$E:$E,MATCH(1,(Lotes!$A:$A=A1559)*(Lotes!$C:$C=C1559),0)),"")</f>
        <v/>
      </c>
      <c r="E1559" s="14">
        <f>IF(D1559="","",D1559-TODAY())</f>
        <v/>
      </c>
      <c r="F1559">
        <f>IF(D1559="","",IF(E1559&lt;0,"VENCIDO",IF(E1559&lt;=30,"VENCE EM &lt;= 30 DIAS",IF(E1559&lt;=60,"ATENCAO (31-60 DIAS)","OK"))))</f>
        <v/>
      </c>
      <c r="G1559" s="14">
        <f>SUMIFS(Lancamentos!$G:$G,Lancamentos!$C:$C,$A1559,Lancamentos!$E:$E,$C1559,Lancamentos!$B:$B,"ENTRADA")</f>
        <v/>
      </c>
      <c r="H1559" s="14">
        <f>SUMIFS(Lancamentos!$G:$G,Lancamentos!$C:$C,$A1559,Lancamentos!$E:$E,$C1559,Lancamentos!$B:$B,"SAIDA_USO")</f>
        <v/>
      </c>
      <c r="I1559" s="14">
        <f>SUMIFS(Lancamentos!$G:$G,Lancamentos!$C:$C,$A1559,Lancamentos!$E:$E,$C1559,Lancamentos!$B:$B,"SAIDA_DESCARTE")</f>
        <v/>
      </c>
      <c r="J1559" s="14">
        <f>G1559-H1559-I1559</f>
        <v/>
      </c>
      <c r="K1559">
        <f>IF(A1559="","",IF(J1559&lt;=IFERROR(VLOOKUP(A1559,Produtos!$A:$E,5,FALSE),0),"ABAIXO DO MINIMO","OK"))</f>
        <v/>
      </c>
    </row>
    <row r="1560">
      <c r="B1560">
        <f>IFERROR(VLOOKUP(A1560,Produtos!A:B,2,FALSE),"")</f>
        <v/>
      </c>
      <c r="D1560" s="10">
        <f>IFERROR(INDEX(Lotes!$E:$E,MATCH(1,(Lotes!$A:$A=A1560)*(Lotes!$C:$C=C1560),0)),"")</f>
        <v/>
      </c>
      <c r="E1560" s="14">
        <f>IF(D1560="","",D1560-TODAY())</f>
        <v/>
      </c>
      <c r="F1560">
        <f>IF(D1560="","",IF(E1560&lt;0,"VENCIDO",IF(E1560&lt;=30,"VENCE EM &lt;= 30 DIAS",IF(E1560&lt;=60,"ATENCAO (31-60 DIAS)","OK"))))</f>
        <v/>
      </c>
      <c r="G1560" s="14">
        <f>SUMIFS(Lancamentos!$G:$G,Lancamentos!$C:$C,$A1560,Lancamentos!$E:$E,$C1560,Lancamentos!$B:$B,"ENTRADA")</f>
        <v/>
      </c>
      <c r="H1560" s="14">
        <f>SUMIFS(Lancamentos!$G:$G,Lancamentos!$C:$C,$A1560,Lancamentos!$E:$E,$C1560,Lancamentos!$B:$B,"SAIDA_USO")</f>
        <v/>
      </c>
      <c r="I1560" s="14">
        <f>SUMIFS(Lancamentos!$G:$G,Lancamentos!$C:$C,$A1560,Lancamentos!$E:$E,$C1560,Lancamentos!$B:$B,"SAIDA_DESCARTE")</f>
        <v/>
      </c>
      <c r="J1560" s="14">
        <f>G1560-H1560-I1560</f>
        <v/>
      </c>
      <c r="K1560">
        <f>IF(A1560="","",IF(J1560&lt;=IFERROR(VLOOKUP(A1560,Produtos!$A:$E,5,FALSE),0),"ABAIXO DO MINIMO","OK"))</f>
        <v/>
      </c>
    </row>
    <row r="1561">
      <c r="B1561">
        <f>IFERROR(VLOOKUP(A1561,Produtos!A:B,2,FALSE),"")</f>
        <v/>
      </c>
      <c r="D1561" s="10">
        <f>IFERROR(INDEX(Lotes!$E:$E,MATCH(1,(Lotes!$A:$A=A1561)*(Lotes!$C:$C=C1561),0)),"")</f>
        <v/>
      </c>
      <c r="E1561" s="14">
        <f>IF(D1561="","",D1561-TODAY())</f>
        <v/>
      </c>
      <c r="F1561">
        <f>IF(D1561="","",IF(E1561&lt;0,"VENCIDO",IF(E1561&lt;=30,"VENCE EM &lt;= 30 DIAS",IF(E1561&lt;=60,"ATENCAO (31-60 DIAS)","OK"))))</f>
        <v/>
      </c>
      <c r="G1561" s="14">
        <f>SUMIFS(Lancamentos!$G:$G,Lancamentos!$C:$C,$A1561,Lancamentos!$E:$E,$C1561,Lancamentos!$B:$B,"ENTRADA")</f>
        <v/>
      </c>
      <c r="H1561" s="14">
        <f>SUMIFS(Lancamentos!$G:$G,Lancamentos!$C:$C,$A1561,Lancamentos!$E:$E,$C1561,Lancamentos!$B:$B,"SAIDA_USO")</f>
        <v/>
      </c>
      <c r="I1561" s="14">
        <f>SUMIFS(Lancamentos!$G:$G,Lancamentos!$C:$C,$A1561,Lancamentos!$E:$E,$C1561,Lancamentos!$B:$B,"SAIDA_DESCARTE")</f>
        <v/>
      </c>
      <c r="J1561" s="14">
        <f>G1561-H1561-I1561</f>
        <v/>
      </c>
      <c r="K1561">
        <f>IF(A1561="","",IF(J1561&lt;=IFERROR(VLOOKUP(A1561,Produtos!$A:$E,5,FALSE),0),"ABAIXO DO MINIMO","OK"))</f>
        <v/>
      </c>
    </row>
    <row r="1562">
      <c r="B1562">
        <f>IFERROR(VLOOKUP(A1562,Produtos!A:B,2,FALSE),"")</f>
        <v/>
      </c>
      <c r="D1562" s="10">
        <f>IFERROR(INDEX(Lotes!$E:$E,MATCH(1,(Lotes!$A:$A=A1562)*(Lotes!$C:$C=C1562),0)),"")</f>
        <v/>
      </c>
      <c r="E1562" s="14">
        <f>IF(D1562="","",D1562-TODAY())</f>
        <v/>
      </c>
      <c r="F1562">
        <f>IF(D1562="","",IF(E1562&lt;0,"VENCIDO",IF(E1562&lt;=30,"VENCE EM &lt;= 30 DIAS",IF(E1562&lt;=60,"ATENCAO (31-60 DIAS)","OK"))))</f>
        <v/>
      </c>
      <c r="G1562" s="14">
        <f>SUMIFS(Lancamentos!$G:$G,Lancamentos!$C:$C,$A1562,Lancamentos!$E:$E,$C1562,Lancamentos!$B:$B,"ENTRADA")</f>
        <v/>
      </c>
      <c r="H1562" s="14">
        <f>SUMIFS(Lancamentos!$G:$G,Lancamentos!$C:$C,$A1562,Lancamentos!$E:$E,$C1562,Lancamentos!$B:$B,"SAIDA_USO")</f>
        <v/>
      </c>
      <c r="I1562" s="14">
        <f>SUMIFS(Lancamentos!$G:$G,Lancamentos!$C:$C,$A1562,Lancamentos!$E:$E,$C1562,Lancamentos!$B:$B,"SAIDA_DESCARTE")</f>
        <v/>
      </c>
      <c r="J1562" s="14">
        <f>G1562-H1562-I1562</f>
        <v/>
      </c>
      <c r="K1562">
        <f>IF(A1562="","",IF(J1562&lt;=IFERROR(VLOOKUP(A1562,Produtos!$A:$E,5,FALSE),0),"ABAIXO DO MINIMO","OK"))</f>
        <v/>
      </c>
    </row>
    <row r="1563">
      <c r="B1563">
        <f>IFERROR(VLOOKUP(A1563,Produtos!A:B,2,FALSE),"")</f>
        <v/>
      </c>
      <c r="D1563" s="10">
        <f>IFERROR(INDEX(Lotes!$E:$E,MATCH(1,(Lotes!$A:$A=A1563)*(Lotes!$C:$C=C1563),0)),"")</f>
        <v/>
      </c>
      <c r="E1563" s="14">
        <f>IF(D1563="","",D1563-TODAY())</f>
        <v/>
      </c>
      <c r="F1563">
        <f>IF(D1563="","",IF(E1563&lt;0,"VENCIDO",IF(E1563&lt;=30,"VENCE EM &lt;= 30 DIAS",IF(E1563&lt;=60,"ATENCAO (31-60 DIAS)","OK"))))</f>
        <v/>
      </c>
      <c r="G1563" s="14">
        <f>SUMIFS(Lancamentos!$G:$G,Lancamentos!$C:$C,$A1563,Lancamentos!$E:$E,$C1563,Lancamentos!$B:$B,"ENTRADA")</f>
        <v/>
      </c>
      <c r="H1563" s="14">
        <f>SUMIFS(Lancamentos!$G:$G,Lancamentos!$C:$C,$A1563,Lancamentos!$E:$E,$C1563,Lancamentos!$B:$B,"SAIDA_USO")</f>
        <v/>
      </c>
      <c r="I1563" s="14">
        <f>SUMIFS(Lancamentos!$G:$G,Lancamentos!$C:$C,$A1563,Lancamentos!$E:$E,$C1563,Lancamentos!$B:$B,"SAIDA_DESCARTE")</f>
        <v/>
      </c>
      <c r="J1563" s="14">
        <f>G1563-H1563-I1563</f>
        <v/>
      </c>
      <c r="K1563">
        <f>IF(A1563="","",IF(J1563&lt;=IFERROR(VLOOKUP(A1563,Produtos!$A:$E,5,FALSE),0),"ABAIXO DO MINIMO","OK"))</f>
        <v/>
      </c>
    </row>
    <row r="1564">
      <c r="B1564">
        <f>IFERROR(VLOOKUP(A1564,Produtos!A:B,2,FALSE),"")</f>
        <v/>
      </c>
      <c r="D1564" s="10">
        <f>IFERROR(INDEX(Lotes!$E:$E,MATCH(1,(Lotes!$A:$A=A1564)*(Lotes!$C:$C=C1564),0)),"")</f>
        <v/>
      </c>
      <c r="E1564" s="14">
        <f>IF(D1564="","",D1564-TODAY())</f>
        <v/>
      </c>
      <c r="F1564">
        <f>IF(D1564="","",IF(E1564&lt;0,"VENCIDO",IF(E1564&lt;=30,"VENCE EM &lt;= 30 DIAS",IF(E1564&lt;=60,"ATENCAO (31-60 DIAS)","OK"))))</f>
        <v/>
      </c>
      <c r="G1564" s="14">
        <f>SUMIFS(Lancamentos!$G:$G,Lancamentos!$C:$C,$A1564,Lancamentos!$E:$E,$C1564,Lancamentos!$B:$B,"ENTRADA")</f>
        <v/>
      </c>
      <c r="H1564" s="14">
        <f>SUMIFS(Lancamentos!$G:$G,Lancamentos!$C:$C,$A1564,Lancamentos!$E:$E,$C1564,Lancamentos!$B:$B,"SAIDA_USO")</f>
        <v/>
      </c>
      <c r="I1564" s="14">
        <f>SUMIFS(Lancamentos!$G:$G,Lancamentos!$C:$C,$A1564,Lancamentos!$E:$E,$C1564,Lancamentos!$B:$B,"SAIDA_DESCARTE")</f>
        <v/>
      </c>
      <c r="J1564" s="14">
        <f>G1564-H1564-I1564</f>
        <v/>
      </c>
      <c r="K1564">
        <f>IF(A1564="","",IF(J1564&lt;=IFERROR(VLOOKUP(A1564,Produtos!$A:$E,5,FALSE),0),"ABAIXO DO MINIMO","OK"))</f>
        <v/>
      </c>
    </row>
    <row r="1565">
      <c r="B1565">
        <f>IFERROR(VLOOKUP(A1565,Produtos!A:B,2,FALSE),"")</f>
        <v/>
      </c>
      <c r="D1565" s="10">
        <f>IFERROR(INDEX(Lotes!$E:$E,MATCH(1,(Lotes!$A:$A=A1565)*(Lotes!$C:$C=C1565),0)),"")</f>
        <v/>
      </c>
      <c r="E1565" s="14">
        <f>IF(D1565="","",D1565-TODAY())</f>
        <v/>
      </c>
      <c r="F1565">
        <f>IF(D1565="","",IF(E1565&lt;0,"VENCIDO",IF(E1565&lt;=30,"VENCE EM &lt;= 30 DIAS",IF(E1565&lt;=60,"ATENCAO (31-60 DIAS)","OK"))))</f>
        <v/>
      </c>
      <c r="G1565" s="14">
        <f>SUMIFS(Lancamentos!$G:$G,Lancamentos!$C:$C,$A1565,Lancamentos!$E:$E,$C1565,Lancamentos!$B:$B,"ENTRADA")</f>
        <v/>
      </c>
      <c r="H1565" s="14">
        <f>SUMIFS(Lancamentos!$G:$G,Lancamentos!$C:$C,$A1565,Lancamentos!$E:$E,$C1565,Lancamentos!$B:$B,"SAIDA_USO")</f>
        <v/>
      </c>
      <c r="I1565" s="14">
        <f>SUMIFS(Lancamentos!$G:$G,Lancamentos!$C:$C,$A1565,Lancamentos!$E:$E,$C1565,Lancamentos!$B:$B,"SAIDA_DESCARTE")</f>
        <v/>
      </c>
      <c r="J1565" s="14">
        <f>G1565-H1565-I1565</f>
        <v/>
      </c>
      <c r="K1565">
        <f>IF(A1565="","",IF(J1565&lt;=IFERROR(VLOOKUP(A1565,Produtos!$A:$E,5,FALSE),0),"ABAIXO DO MINIMO","OK"))</f>
        <v/>
      </c>
    </row>
    <row r="1566">
      <c r="B1566">
        <f>IFERROR(VLOOKUP(A1566,Produtos!A:B,2,FALSE),"")</f>
        <v/>
      </c>
      <c r="D1566" s="10">
        <f>IFERROR(INDEX(Lotes!$E:$E,MATCH(1,(Lotes!$A:$A=A1566)*(Lotes!$C:$C=C1566),0)),"")</f>
        <v/>
      </c>
      <c r="E1566" s="14">
        <f>IF(D1566="","",D1566-TODAY())</f>
        <v/>
      </c>
      <c r="F1566">
        <f>IF(D1566="","",IF(E1566&lt;0,"VENCIDO",IF(E1566&lt;=30,"VENCE EM &lt;= 30 DIAS",IF(E1566&lt;=60,"ATENCAO (31-60 DIAS)","OK"))))</f>
        <v/>
      </c>
      <c r="G1566" s="14">
        <f>SUMIFS(Lancamentos!$G:$G,Lancamentos!$C:$C,$A1566,Lancamentos!$E:$E,$C1566,Lancamentos!$B:$B,"ENTRADA")</f>
        <v/>
      </c>
      <c r="H1566" s="14">
        <f>SUMIFS(Lancamentos!$G:$G,Lancamentos!$C:$C,$A1566,Lancamentos!$E:$E,$C1566,Lancamentos!$B:$B,"SAIDA_USO")</f>
        <v/>
      </c>
      <c r="I1566" s="14">
        <f>SUMIFS(Lancamentos!$G:$G,Lancamentos!$C:$C,$A1566,Lancamentos!$E:$E,$C1566,Lancamentos!$B:$B,"SAIDA_DESCARTE")</f>
        <v/>
      </c>
      <c r="J1566" s="14">
        <f>G1566-H1566-I1566</f>
        <v/>
      </c>
      <c r="K1566">
        <f>IF(A1566="","",IF(J1566&lt;=IFERROR(VLOOKUP(A1566,Produtos!$A:$E,5,FALSE),0),"ABAIXO DO MINIMO","OK"))</f>
        <v/>
      </c>
    </row>
    <row r="1567">
      <c r="B1567">
        <f>IFERROR(VLOOKUP(A1567,Produtos!A:B,2,FALSE),"")</f>
        <v/>
      </c>
      <c r="D1567" s="10">
        <f>IFERROR(INDEX(Lotes!$E:$E,MATCH(1,(Lotes!$A:$A=A1567)*(Lotes!$C:$C=C1567),0)),"")</f>
        <v/>
      </c>
      <c r="E1567" s="14">
        <f>IF(D1567="","",D1567-TODAY())</f>
        <v/>
      </c>
      <c r="F1567">
        <f>IF(D1567="","",IF(E1567&lt;0,"VENCIDO",IF(E1567&lt;=30,"VENCE EM &lt;= 30 DIAS",IF(E1567&lt;=60,"ATENCAO (31-60 DIAS)","OK"))))</f>
        <v/>
      </c>
      <c r="G1567" s="14">
        <f>SUMIFS(Lancamentos!$G:$G,Lancamentos!$C:$C,$A1567,Lancamentos!$E:$E,$C1567,Lancamentos!$B:$B,"ENTRADA")</f>
        <v/>
      </c>
      <c r="H1567" s="14">
        <f>SUMIFS(Lancamentos!$G:$G,Lancamentos!$C:$C,$A1567,Lancamentos!$E:$E,$C1567,Lancamentos!$B:$B,"SAIDA_USO")</f>
        <v/>
      </c>
      <c r="I1567" s="14">
        <f>SUMIFS(Lancamentos!$G:$G,Lancamentos!$C:$C,$A1567,Lancamentos!$E:$E,$C1567,Lancamentos!$B:$B,"SAIDA_DESCARTE")</f>
        <v/>
      </c>
      <c r="J1567" s="14">
        <f>G1567-H1567-I1567</f>
        <v/>
      </c>
      <c r="K1567">
        <f>IF(A1567="","",IF(J1567&lt;=IFERROR(VLOOKUP(A1567,Produtos!$A:$E,5,FALSE),0),"ABAIXO DO MINIMO","OK"))</f>
        <v/>
      </c>
    </row>
    <row r="1568">
      <c r="B1568">
        <f>IFERROR(VLOOKUP(A1568,Produtos!A:B,2,FALSE),"")</f>
        <v/>
      </c>
      <c r="D1568" s="10">
        <f>IFERROR(INDEX(Lotes!$E:$E,MATCH(1,(Lotes!$A:$A=A1568)*(Lotes!$C:$C=C1568),0)),"")</f>
        <v/>
      </c>
      <c r="E1568" s="14">
        <f>IF(D1568="","",D1568-TODAY())</f>
        <v/>
      </c>
      <c r="F1568">
        <f>IF(D1568="","",IF(E1568&lt;0,"VENCIDO",IF(E1568&lt;=30,"VENCE EM &lt;= 30 DIAS",IF(E1568&lt;=60,"ATENCAO (31-60 DIAS)","OK"))))</f>
        <v/>
      </c>
      <c r="G1568" s="14">
        <f>SUMIFS(Lancamentos!$G:$G,Lancamentos!$C:$C,$A1568,Lancamentos!$E:$E,$C1568,Lancamentos!$B:$B,"ENTRADA")</f>
        <v/>
      </c>
      <c r="H1568" s="14">
        <f>SUMIFS(Lancamentos!$G:$G,Lancamentos!$C:$C,$A1568,Lancamentos!$E:$E,$C1568,Lancamentos!$B:$B,"SAIDA_USO")</f>
        <v/>
      </c>
      <c r="I1568" s="14">
        <f>SUMIFS(Lancamentos!$G:$G,Lancamentos!$C:$C,$A1568,Lancamentos!$E:$E,$C1568,Lancamentos!$B:$B,"SAIDA_DESCARTE")</f>
        <v/>
      </c>
      <c r="J1568" s="14">
        <f>G1568-H1568-I1568</f>
        <v/>
      </c>
      <c r="K1568">
        <f>IF(A1568="","",IF(J1568&lt;=IFERROR(VLOOKUP(A1568,Produtos!$A:$E,5,FALSE),0),"ABAIXO DO MINIMO","OK"))</f>
        <v/>
      </c>
    </row>
    <row r="1569">
      <c r="B1569">
        <f>IFERROR(VLOOKUP(A1569,Produtos!A:B,2,FALSE),"")</f>
        <v/>
      </c>
      <c r="D1569" s="10">
        <f>IFERROR(INDEX(Lotes!$E:$E,MATCH(1,(Lotes!$A:$A=A1569)*(Lotes!$C:$C=C1569),0)),"")</f>
        <v/>
      </c>
      <c r="E1569" s="14">
        <f>IF(D1569="","",D1569-TODAY())</f>
        <v/>
      </c>
      <c r="F1569">
        <f>IF(D1569="","",IF(E1569&lt;0,"VENCIDO",IF(E1569&lt;=30,"VENCE EM &lt;= 30 DIAS",IF(E1569&lt;=60,"ATENCAO (31-60 DIAS)","OK"))))</f>
        <v/>
      </c>
      <c r="G1569" s="14">
        <f>SUMIFS(Lancamentos!$G:$G,Lancamentos!$C:$C,$A1569,Lancamentos!$E:$E,$C1569,Lancamentos!$B:$B,"ENTRADA")</f>
        <v/>
      </c>
      <c r="H1569" s="14">
        <f>SUMIFS(Lancamentos!$G:$G,Lancamentos!$C:$C,$A1569,Lancamentos!$E:$E,$C1569,Lancamentos!$B:$B,"SAIDA_USO")</f>
        <v/>
      </c>
      <c r="I1569" s="14">
        <f>SUMIFS(Lancamentos!$G:$G,Lancamentos!$C:$C,$A1569,Lancamentos!$E:$E,$C1569,Lancamentos!$B:$B,"SAIDA_DESCARTE")</f>
        <v/>
      </c>
      <c r="J1569" s="14">
        <f>G1569-H1569-I1569</f>
        <v/>
      </c>
      <c r="K1569">
        <f>IF(A1569="","",IF(J1569&lt;=IFERROR(VLOOKUP(A1569,Produtos!$A:$E,5,FALSE),0),"ABAIXO DO MINIMO","OK"))</f>
        <v/>
      </c>
    </row>
    <row r="1570">
      <c r="B1570">
        <f>IFERROR(VLOOKUP(A1570,Produtos!A:B,2,FALSE),"")</f>
        <v/>
      </c>
      <c r="D1570" s="10">
        <f>IFERROR(INDEX(Lotes!$E:$E,MATCH(1,(Lotes!$A:$A=A1570)*(Lotes!$C:$C=C1570),0)),"")</f>
        <v/>
      </c>
      <c r="E1570" s="14">
        <f>IF(D1570="","",D1570-TODAY())</f>
        <v/>
      </c>
      <c r="F1570">
        <f>IF(D1570="","",IF(E1570&lt;0,"VENCIDO",IF(E1570&lt;=30,"VENCE EM &lt;= 30 DIAS",IF(E1570&lt;=60,"ATENCAO (31-60 DIAS)","OK"))))</f>
        <v/>
      </c>
      <c r="G1570" s="14">
        <f>SUMIFS(Lancamentos!$G:$G,Lancamentos!$C:$C,$A1570,Lancamentos!$E:$E,$C1570,Lancamentos!$B:$B,"ENTRADA")</f>
        <v/>
      </c>
      <c r="H1570" s="14">
        <f>SUMIFS(Lancamentos!$G:$G,Lancamentos!$C:$C,$A1570,Lancamentos!$E:$E,$C1570,Lancamentos!$B:$B,"SAIDA_USO")</f>
        <v/>
      </c>
      <c r="I1570" s="14">
        <f>SUMIFS(Lancamentos!$G:$G,Lancamentos!$C:$C,$A1570,Lancamentos!$E:$E,$C1570,Lancamentos!$B:$B,"SAIDA_DESCARTE")</f>
        <v/>
      </c>
      <c r="J1570" s="14">
        <f>G1570-H1570-I1570</f>
        <v/>
      </c>
      <c r="K1570">
        <f>IF(A1570="","",IF(J1570&lt;=IFERROR(VLOOKUP(A1570,Produtos!$A:$E,5,FALSE),0),"ABAIXO DO MINIMO","OK"))</f>
        <v/>
      </c>
    </row>
    <row r="1571">
      <c r="B1571">
        <f>IFERROR(VLOOKUP(A1571,Produtos!A:B,2,FALSE),"")</f>
        <v/>
      </c>
      <c r="D1571" s="10">
        <f>IFERROR(INDEX(Lotes!$E:$E,MATCH(1,(Lotes!$A:$A=A1571)*(Lotes!$C:$C=C1571),0)),"")</f>
        <v/>
      </c>
      <c r="E1571" s="14">
        <f>IF(D1571="","",D1571-TODAY())</f>
        <v/>
      </c>
      <c r="F1571">
        <f>IF(D1571="","",IF(E1571&lt;0,"VENCIDO",IF(E1571&lt;=30,"VENCE EM &lt;= 30 DIAS",IF(E1571&lt;=60,"ATENCAO (31-60 DIAS)","OK"))))</f>
        <v/>
      </c>
      <c r="G1571" s="14">
        <f>SUMIFS(Lancamentos!$G:$G,Lancamentos!$C:$C,$A1571,Lancamentos!$E:$E,$C1571,Lancamentos!$B:$B,"ENTRADA")</f>
        <v/>
      </c>
      <c r="H1571" s="14">
        <f>SUMIFS(Lancamentos!$G:$G,Lancamentos!$C:$C,$A1571,Lancamentos!$E:$E,$C1571,Lancamentos!$B:$B,"SAIDA_USO")</f>
        <v/>
      </c>
      <c r="I1571" s="14">
        <f>SUMIFS(Lancamentos!$G:$G,Lancamentos!$C:$C,$A1571,Lancamentos!$E:$E,$C1571,Lancamentos!$B:$B,"SAIDA_DESCARTE")</f>
        <v/>
      </c>
      <c r="J1571" s="14">
        <f>G1571-H1571-I1571</f>
        <v/>
      </c>
      <c r="K1571">
        <f>IF(A1571="","",IF(J1571&lt;=IFERROR(VLOOKUP(A1571,Produtos!$A:$E,5,FALSE),0),"ABAIXO DO MINIMO","OK"))</f>
        <v/>
      </c>
    </row>
    <row r="1572">
      <c r="B1572">
        <f>IFERROR(VLOOKUP(A1572,Produtos!A:B,2,FALSE),"")</f>
        <v/>
      </c>
      <c r="D1572" s="10">
        <f>IFERROR(INDEX(Lotes!$E:$E,MATCH(1,(Lotes!$A:$A=A1572)*(Lotes!$C:$C=C1572),0)),"")</f>
        <v/>
      </c>
      <c r="E1572" s="14">
        <f>IF(D1572="","",D1572-TODAY())</f>
        <v/>
      </c>
      <c r="F1572">
        <f>IF(D1572="","",IF(E1572&lt;0,"VENCIDO",IF(E1572&lt;=30,"VENCE EM &lt;= 30 DIAS",IF(E1572&lt;=60,"ATENCAO (31-60 DIAS)","OK"))))</f>
        <v/>
      </c>
      <c r="G1572" s="14">
        <f>SUMIFS(Lancamentos!$G:$G,Lancamentos!$C:$C,$A1572,Lancamentos!$E:$E,$C1572,Lancamentos!$B:$B,"ENTRADA")</f>
        <v/>
      </c>
      <c r="H1572" s="14">
        <f>SUMIFS(Lancamentos!$G:$G,Lancamentos!$C:$C,$A1572,Lancamentos!$E:$E,$C1572,Lancamentos!$B:$B,"SAIDA_USO")</f>
        <v/>
      </c>
      <c r="I1572" s="14">
        <f>SUMIFS(Lancamentos!$G:$G,Lancamentos!$C:$C,$A1572,Lancamentos!$E:$E,$C1572,Lancamentos!$B:$B,"SAIDA_DESCARTE")</f>
        <v/>
      </c>
      <c r="J1572" s="14">
        <f>G1572-H1572-I1572</f>
        <v/>
      </c>
      <c r="K1572">
        <f>IF(A1572="","",IF(J1572&lt;=IFERROR(VLOOKUP(A1572,Produtos!$A:$E,5,FALSE),0),"ABAIXO DO MINIMO","OK"))</f>
        <v/>
      </c>
    </row>
    <row r="1573">
      <c r="B1573">
        <f>IFERROR(VLOOKUP(A1573,Produtos!A:B,2,FALSE),"")</f>
        <v/>
      </c>
      <c r="D1573" s="10">
        <f>IFERROR(INDEX(Lotes!$E:$E,MATCH(1,(Lotes!$A:$A=A1573)*(Lotes!$C:$C=C1573),0)),"")</f>
        <v/>
      </c>
      <c r="E1573" s="14">
        <f>IF(D1573="","",D1573-TODAY())</f>
        <v/>
      </c>
      <c r="F1573">
        <f>IF(D1573="","",IF(E1573&lt;0,"VENCIDO",IF(E1573&lt;=30,"VENCE EM &lt;= 30 DIAS",IF(E1573&lt;=60,"ATENCAO (31-60 DIAS)","OK"))))</f>
        <v/>
      </c>
      <c r="G1573" s="14">
        <f>SUMIFS(Lancamentos!$G:$G,Lancamentos!$C:$C,$A1573,Lancamentos!$E:$E,$C1573,Lancamentos!$B:$B,"ENTRADA")</f>
        <v/>
      </c>
      <c r="H1573" s="14">
        <f>SUMIFS(Lancamentos!$G:$G,Lancamentos!$C:$C,$A1573,Lancamentos!$E:$E,$C1573,Lancamentos!$B:$B,"SAIDA_USO")</f>
        <v/>
      </c>
      <c r="I1573" s="14">
        <f>SUMIFS(Lancamentos!$G:$G,Lancamentos!$C:$C,$A1573,Lancamentos!$E:$E,$C1573,Lancamentos!$B:$B,"SAIDA_DESCARTE")</f>
        <v/>
      </c>
      <c r="J1573" s="14">
        <f>G1573-H1573-I1573</f>
        <v/>
      </c>
      <c r="K1573">
        <f>IF(A1573="","",IF(J1573&lt;=IFERROR(VLOOKUP(A1573,Produtos!$A:$E,5,FALSE),0),"ABAIXO DO MINIMO","OK"))</f>
        <v/>
      </c>
    </row>
    <row r="1574">
      <c r="B1574">
        <f>IFERROR(VLOOKUP(A1574,Produtos!A:B,2,FALSE),"")</f>
        <v/>
      </c>
      <c r="D1574" s="10">
        <f>IFERROR(INDEX(Lotes!$E:$E,MATCH(1,(Lotes!$A:$A=A1574)*(Lotes!$C:$C=C1574),0)),"")</f>
        <v/>
      </c>
      <c r="E1574" s="14">
        <f>IF(D1574="","",D1574-TODAY())</f>
        <v/>
      </c>
      <c r="F1574">
        <f>IF(D1574="","",IF(E1574&lt;0,"VENCIDO",IF(E1574&lt;=30,"VENCE EM &lt;= 30 DIAS",IF(E1574&lt;=60,"ATENCAO (31-60 DIAS)","OK"))))</f>
        <v/>
      </c>
      <c r="G1574" s="14">
        <f>SUMIFS(Lancamentos!$G:$G,Lancamentos!$C:$C,$A1574,Lancamentos!$E:$E,$C1574,Lancamentos!$B:$B,"ENTRADA")</f>
        <v/>
      </c>
      <c r="H1574" s="14">
        <f>SUMIFS(Lancamentos!$G:$G,Lancamentos!$C:$C,$A1574,Lancamentos!$E:$E,$C1574,Lancamentos!$B:$B,"SAIDA_USO")</f>
        <v/>
      </c>
      <c r="I1574" s="14">
        <f>SUMIFS(Lancamentos!$G:$G,Lancamentos!$C:$C,$A1574,Lancamentos!$E:$E,$C1574,Lancamentos!$B:$B,"SAIDA_DESCARTE")</f>
        <v/>
      </c>
      <c r="J1574" s="14">
        <f>G1574-H1574-I1574</f>
        <v/>
      </c>
      <c r="K1574">
        <f>IF(A1574="","",IF(J1574&lt;=IFERROR(VLOOKUP(A1574,Produtos!$A:$E,5,FALSE),0),"ABAIXO DO MINIMO","OK"))</f>
        <v/>
      </c>
    </row>
    <row r="1575">
      <c r="B1575">
        <f>IFERROR(VLOOKUP(A1575,Produtos!A:B,2,FALSE),"")</f>
        <v/>
      </c>
      <c r="D1575" s="10">
        <f>IFERROR(INDEX(Lotes!$E:$E,MATCH(1,(Lotes!$A:$A=A1575)*(Lotes!$C:$C=C1575),0)),"")</f>
        <v/>
      </c>
      <c r="E1575" s="14">
        <f>IF(D1575="","",D1575-TODAY())</f>
        <v/>
      </c>
      <c r="F1575">
        <f>IF(D1575="","",IF(E1575&lt;0,"VENCIDO",IF(E1575&lt;=30,"VENCE EM &lt;= 30 DIAS",IF(E1575&lt;=60,"ATENCAO (31-60 DIAS)","OK"))))</f>
        <v/>
      </c>
      <c r="G1575" s="14">
        <f>SUMIFS(Lancamentos!$G:$G,Lancamentos!$C:$C,$A1575,Lancamentos!$E:$E,$C1575,Lancamentos!$B:$B,"ENTRADA")</f>
        <v/>
      </c>
      <c r="H1575" s="14">
        <f>SUMIFS(Lancamentos!$G:$G,Lancamentos!$C:$C,$A1575,Lancamentos!$E:$E,$C1575,Lancamentos!$B:$B,"SAIDA_USO")</f>
        <v/>
      </c>
      <c r="I1575" s="14">
        <f>SUMIFS(Lancamentos!$G:$G,Lancamentos!$C:$C,$A1575,Lancamentos!$E:$E,$C1575,Lancamentos!$B:$B,"SAIDA_DESCARTE")</f>
        <v/>
      </c>
      <c r="J1575" s="14">
        <f>G1575-H1575-I1575</f>
        <v/>
      </c>
      <c r="K1575">
        <f>IF(A1575="","",IF(J1575&lt;=IFERROR(VLOOKUP(A1575,Produtos!$A:$E,5,FALSE),0),"ABAIXO DO MINIMO","OK"))</f>
        <v/>
      </c>
    </row>
    <row r="1576">
      <c r="B1576">
        <f>IFERROR(VLOOKUP(A1576,Produtos!A:B,2,FALSE),"")</f>
        <v/>
      </c>
      <c r="D1576" s="10">
        <f>IFERROR(INDEX(Lotes!$E:$E,MATCH(1,(Lotes!$A:$A=A1576)*(Lotes!$C:$C=C1576),0)),"")</f>
        <v/>
      </c>
      <c r="E1576" s="14">
        <f>IF(D1576="","",D1576-TODAY())</f>
        <v/>
      </c>
      <c r="F1576">
        <f>IF(D1576="","",IF(E1576&lt;0,"VENCIDO",IF(E1576&lt;=30,"VENCE EM &lt;= 30 DIAS",IF(E1576&lt;=60,"ATENCAO (31-60 DIAS)","OK"))))</f>
        <v/>
      </c>
      <c r="G1576" s="14">
        <f>SUMIFS(Lancamentos!$G:$G,Lancamentos!$C:$C,$A1576,Lancamentos!$E:$E,$C1576,Lancamentos!$B:$B,"ENTRADA")</f>
        <v/>
      </c>
      <c r="H1576" s="14">
        <f>SUMIFS(Lancamentos!$G:$G,Lancamentos!$C:$C,$A1576,Lancamentos!$E:$E,$C1576,Lancamentos!$B:$B,"SAIDA_USO")</f>
        <v/>
      </c>
      <c r="I1576" s="14">
        <f>SUMIFS(Lancamentos!$G:$G,Lancamentos!$C:$C,$A1576,Lancamentos!$E:$E,$C1576,Lancamentos!$B:$B,"SAIDA_DESCARTE")</f>
        <v/>
      </c>
      <c r="J1576" s="14">
        <f>G1576-H1576-I1576</f>
        <v/>
      </c>
      <c r="K1576">
        <f>IF(A1576="","",IF(J1576&lt;=IFERROR(VLOOKUP(A1576,Produtos!$A:$E,5,FALSE),0),"ABAIXO DO MINIMO","OK"))</f>
        <v/>
      </c>
    </row>
    <row r="1577">
      <c r="B1577">
        <f>IFERROR(VLOOKUP(A1577,Produtos!A:B,2,FALSE),"")</f>
        <v/>
      </c>
      <c r="D1577" s="10">
        <f>IFERROR(INDEX(Lotes!$E:$E,MATCH(1,(Lotes!$A:$A=A1577)*(Lotes!$C:$C=C1577),0)),"")</f>
        <v/>
      </c>
      <c r="E1577" s="14">
        <f>IF(D1577="","",D1577-TODAY())</f>
        <v/>
      </c>
      <c r="F1577">
        <f>IF(D1577="","",IF(E1577&lt;0,"VENCIDO",IF(E1577&lt;=30,"VENCE EM &lt;= 30 DIAS",IF(E1577&lt;=60,"ATENCAO (31-60 DIAS)","OK"))))</f>
        <v/>
      </c>
      <c r="G1577" s="14">
        <f>SUMIFS(Lancamentos!$G:$G,Lancamentos!$C:$C,$A1577,Lancamentos!$E:$E,$C1577,Lancamentos!$B:$B,"ENTRADA")</f>
        <v/>
      </c>
      <c r="H1577" s="14">
        <f>SUMIFS(Lancamentos!$G:$G,Lancamentos!$C:$C,$A1577,Lancamentos!$E:$E,$C1577,Lancamentos!$B:$B,"SAIDA_USO")</f>
        <v/>
      </c>
      <c r="I1577" s="14">
        <f>SUMIFS(Lancamentos!$G:$G,Lancamentos!$C:$C,$A1577,Lancamentos!$E:$E,$C1577,Lancamentos!$B:$B,"SAIDA_DESCARTE")</f>
        <v/>
      </c>
      <c r="J1577" s="14">
        <f>G1577-H1577-I1577</f>
        <v/>
      </c>
      <c r="K1577">
        <f>IF(A1577="","",IF(J1577&lt;=IFERROR(VLOOKUP(A1577,Produtos!$A:$E,5,FALSE),0),"ABAIXO DO MINIMO","OK"))</f>
        <v/>
      </c>
    </row>
    <row r="1578">
      <c r="B1578">
        <f>IFERROR(VLOOKUP(A1578,Produtos!A:B,2,FALSE),"")</f>
        <v/>
      </c>
      <c r="D1578" s="10">
        <f>IFERROR(INDEX(Lotes!$E:$E,MATCH(1,(Lotes!$A:$A=A1578)*(Lotes!$C:$C=C1578),0)),"")</f>
        <v/>
      </c>
      <c r="E1578" s="14">
        <f>IF(D1578="","",D1578-TODAY())</f>
        <v/>
      </c>
      <c r="F1578">
        <f>IF(D1578="","",IF(E1578&lt;0,"VENCIDO",IF(E1578&lt;=30,"VENCE EM &lt;= 30 DIAS",IF(E1578&lt;=60,"ATENCAO (31-60 DIAS)","OK"))))</f>
        <v/>
      </c>
      <c r="G1578" s="14">
        <f>SUMIFS(Lancamentos!$G:$G,Lancamentos!$C:$C,$A1578,Lancamentos!$E:$E,$C1578,Lancamentos!$B:$B,"ENTRADA")</f>
        <v/>
      </c>
      <c r="H1578" s="14">
        <f>SUMIFS(Lancamentos!$G:$G,Lancamentos!$C:$C,$A1578,Lancamentos!$E:$E,$C1578,Lancamentos!$B:$B,"SAIDA_USO")</f>
        <v/>
      </c>
      <c r="I1578" s="14">
        <f>SUMIFS(Lancamentos!$G:$G,Lancamentos!$C:$C,$A1578,Lancamentos!$E:$E,$C1578,Lancamentos!$B:$B,"SAIDA_DESCARTE")</f>
        <v/>
      </c>
      <c r="J1578" s="14">
        <f>G1578-H1578-I1578</f>
        <v/>
      </c>
      <c r="K1578">
        <f>IF(A1578="","",IF(J1578&lt;=IFERROR(VLOOKUP(A1578,Produtos!$A:$E,5,FALSE),0),"ABAIXO DO MINIMO","OK"))</f>
        <v/>
      </c>
    </row>
    <row r="1579">
      <c r="B1579">
        <f>IFERROR(VLOOKUP(A1579,Produtos!A:B,2,FALSE),"")</f>
        <v/>
      </c>
      <c r="D1579" s="10">
        <f>IFERROR(INDEX(Lotes!$E:$E,MATCH(1,(Lotes!$A:$A=A1579)*(Lotes!$C:$C=C1579),0)),"")</f>
        <v/>
      </c>
      <c r="E1579" s="14">
        <f>IF(D1579="","",D1579-TODAY())</f>
        <v/>
      </c>
      <c r="F1579">
        <f>IF(D1579="","",IF(E1579&lt;0,"VENCIDO",IF(E1579&lt;=30,"VENCE EM &lt;= 30 DIAS",IF(E1579&lt;=60,"ATENCAO (31-60 DIAS)","OK"))))</f>
        <v/>
      </c>
      <c r="G1579" s="14">
        <f>SUMIFS(Lancamentos!$G:$G,Lancamentos!$C:$C,$A1579,Lancamentos!$E:$E,$C1579,Lancamentos!$B:$B,"ENTRADA")</f>
        <v/>
      </c>
      <c r="H1579" s="14">
        <f>SUMIFS(Lancamentos!$G:$G,Lancamentos!$C:$C,$A1579,Lancamentos!$E:$E,$C1579,Lancamentos!$B:$B,"SAIDA_USO")</f>
        <v/>
      </c>
      <c r="I1579" s="14">
        <f>SUMIFS(Lancamentos!$G:$G,Lancamentos!$C:$C,$A1579,Lancamentos!$E:$E,$C1579,Lancamentos!$B:$B,"SAIDA_DESCARTE")</f>
        <v/>
      </c>
      <c r="J1579" s="14">
        <f>G1579-H1579-I1579</f>
        <v/>
      </c>
      <c r="K1579">
        <f>IF(A1579="","",IF(J1579&lt;=IFERROR(VLOOKUP(A1579,Produtos!$A:$E,5,FALSE),0),"ABAIXO DO MINIMO","OK"))</f>
        <v/>
      </c>
    </row>
    <row r="1580">
      <c r="B1580">
        <f>IFERROR(VLOOKUP(A1580,Produtos!A:B,2,FALSE),"")</f>
        <v/>
      </c>
      <c r="D1580" s="10">
        <f>IFERROR(INDEX(Lotes!$E:$E,MATCH(1,(Lotes!$A:$A=A1580)*(Lotes!$C:$C=C1580),0)),"")</f>
        <v/>
      </c>
      <c r="E1580" s="14">
        <f>IF(D1580="","",D1580-TODAY())</f>
        <v/>
      </c>
      <c r="F1580">
        <f>IF(D1580="","",IF(E1580&lt;0,"VENCIDO",IF(E1580&lt;=30,"VENCE EM &lt;= 30 DIAS",IF(E1580&lt;=60,"ATENCAO (31-60 DIAS)","OK"))))</f>
        <v/>
      </c>
      <c r="G1580" s="14">
        <f>SUMIFS(Lancamentos!$G:$G,Lancamentos!$C:$C,$A1580,Lancamentos!$E:$E,$C1580,Lancamentos!$B:$B,"ENTRADA")</f>
        <v/>
      </c>
      <c r="H1580" s="14">
        <f>SUMIFS(Lancamentos!$G:$G,Lancamentos!$C:$C,$A1580,Lancamentos!$E:$E,$C1580,Lancamentos!$B:$B,"SAIDA_USO")</f>
        <v/>
      </c>
      <c r="I1580" s="14">
        <f>SUMIFS(Lancamentos!$G:$G,Lancamentos!$C:$C,$A1580,Lancamentos!$E:$E,$C1580,Lancamentos!$B:$B,"SAIDA_DESCARTE")</f>
        <v/>
      </c>
      <c r="J1580" s="14">
        <f>G1580-H1580-I1580</f>
        <v/>
      </c>
      <c r="K1580">
        <f>IF(A1580="","",IF(J1580&lt;=IFERROR(VLOOKUP(A1580,Produtos!$A:$E,5,FALSE),0),"ABAIXO DO MINIMO","OK"))</f>
        <v/>
      </c>
    </row>
    <row r="1581">
      <c r="B1581">
        <f>IFERROR(VLOOKUP(A1581,Produtos!A:B,2,FALSE),"")</f>
        <v/>
      </c>
      <c r="D1581" s="10">
        <f>IFERROR(INDEX(Lotes!$E:$E,MATCH(1,(Lotes!$A:$A=A1581)*(Lotes!$C:$C=C1581),0)),"")</f>
        <v/>
      </c>
      <c r="E1581" s="14">
        <f>IF(D1581="","",D1581-TODAY())</f>
        <v/>
      </c>
      <c r="F1581">
        <f>IF(D1581="","",IF(E1581&lt;0,"VENCIDO",IF(E1581&lt;=30,"VENCE EM &lt;= 30 DIAS",IF(E1581&lt;=60,"ATENCAO (31-60 DIAS)","OK"))))</f>
        <v/>
      </c>
      <c r="G1581" s="14">
        <f>SUMIFS(Lancamentos!$G:$G,Lancamentos!$C:$C,$A1581,Lancamentos!$E:$E,$C1581,Lancamentos!$B:$B,"ENTRADA")</f>
        <v/>
      </c>
      <c r="H1581" s="14">
        <f>SUMIFS(Lancamentos!$G:$G,Lancamentos!$C:$C,$A1581,Lancamentos!$E:$E,$C1581,Lancamentos!$B:$B,"SAIDA_USO")</f>
        <v/>
      </c>
      <c r="I1581" s="14">
        <f>SUMIFS(Lancamentos!$G:$G,Lancamentos!$C:$C,$A1581,Lancamentos!$E:$E,$C1581,Lancamentos!$B:$B,"SAIDA_DESCARTE")</f>
        <v/>
      </c>
      <c r="J1581" s="14">
        <f>G1581-H1581-I1581</f>
        <v/>
      </c>
      <c r="K1581">
        <f>IF(A1581="","",IF(J1581&lt;=IFERROR(VLOOKUP(A1581,Produtos!$A:$E,5,FALSE),0),"ABAIXO DO MINIMO","OK"))</f>
        <v/>
      </c>
    </row>
    <row r="1582">
      <c r="B1582">
        <f>IFERROR(VLOOKUP(A1582,Produtos!A:B,2,FALSE),"")</f>
        <v/>
      </c>
      <c r="D1582" s="10">
        <f>IFERROR(INDEX(Lotes!$E:$E,MATCH(1,(Lotes!$A:$A=A1582)*(Lotes!$C:$C=C1582),0)),"")</f>
        <v/>
      </c>
      <c r="E1582" s="14">
        <f>IF(D1582="","",D1582-TODAY())</f>
        <v/>
      </c>
      <c r="F1582">
        <f>IF(D1582="","",IF(E1582&lt;0,"VENCIDO",IF(E1582&lt;=30,"VENCE EM &lt;= 30 DIAS",IF(E1582&lt;=60,"ATENCAO (31-60 DIAS)","OK"))))</f>
        <v/>
      </c>
      <c r="G1582" s="14">
        <f>SUMIFS(Lancamentos!$G:$G,Lancamentos!$C:$C,$A1582,Lancamentos!$E:$E,$C1582,Lancamentos!$B:$B,"ENTRADA")</f>
        <v/>
      </c>
      <c r="H1582" s="14">
        <f>SUMIFS(Lancamentos!$G:$G,Lancamentos!$C:$C,$A1582,Lancamentos!$E:$E,$C1582,Lancamentos!$B:$B,"SAIDA_USO")</f>
        <v/>
      </c>
      <c r="I1582" s="14">
        <f>SUMIFS(Lancamentos!$G:$G,Lancamentos!$C:$C,$A1582,Lancamentos!$E:$E,$C1582,Lancamentos!$B:$B,"SAIDA_DESCARTE")</f>
        <v/>
      </c>
      <c r="J1582" s="14">
        <f>G1582-H1582-I1582</f>
        <v/>
      </c>
      <c r="K1582">
        <f>IF(A1582="","",IF(J1582&lt;=IFERROR(VLOOKUP(A1582,Produtos!$A:$E,5,FALSE),0),"ABAIXO DO MINIMO","OK"))</f>
        <v/>
      </c>
    </row>
    <row r="1583">
      <c r="B1583">
        <f>IFERROR(VLOOKUP(A1583,Produtos!A:B,2,FALSE),"")</f>
        <v/>
      </c>
      <c r="D1583" s="10">
        <f>IFERROR(INDEX(Lotes!$E:$E,MATCH(1,(Lotes!$A:$A=A1583)*(Lotes!$C:$C=C1583),0)),"")</f>
        <v/>
      </c>
      <c r="E1583" s="14">
        <f>IF(D1583="","",D1583-TODAY())</f>
        <v/>
      </c>
      <c r="F1583">
        <f>IF(D1583="","",IF(E1583&lt;0,"VENCIDO",IF(E1583&lt;=30,"VENCE EM &lt;= 30 DIAS",IF(E1583&lt;=60,"ATENCAO (31-60 DIAS)","OK"))))</f>
        <v/>
      </c>
      <c r="G1583" s="14">
        <f>SUMIFS(Lancamentos!$G:$G,Lancamentos!$C:$C,$A1583,Lancamentos!$E:$E,$C1583,Lancamentos!$B:$B,"ENTRADA")</f>
        <v/>
      </c>
      <c r="H1583" s="14">
        <f>SUMIFS(Lancamentos!$G:$G,Lancamentos!$C:$C,$A1583,Lancamentos!$E:$E,$C1583,Lancamentos!$B:$B,"SAIDA_USO")</f>
        <v/>
      </c>
      <c r="I1583" s="14">
        <f>SUMIFS(Lancamentos!$G:$G,Lancamentos!$C:$C,$A1583,Lancamentos!$E:$E,$C1583,Lancamentos!$B:$B,"SAIDA_DESCARTE")</f>
        <v/>
      </c>
      <c r="J1583" s="14">
        <f>G1583-H1583-I1583</f>
        <v/>
      </c>
      <c r="K1583">
        <f>IF(A1583="","",IF(J1583&lt;=IFERROR(VLOOKUP(A1583,Produtos!$A:$E,5,FALSE),0),"ABAIXO DO MINIMO","OK"))</f>
        <v/>
      </c>
    </row>
    <row r="1584">
      <c r="B1584">
        <f>IFERROR(VLOOKUP(A1584,Produtos!A:B,2,FALSE),"")</f>
        <v/>
      </c>
      <c r="D1584" s="10">
        <f>IFERROR(INDEX(Lotes!$E:$E,MATCH(1,(Lotes!$A:$A=A1584)*(Lotes!$C:$C=C1584),0)),"")</f>
        <v/>
      </c>
      <c r="E1584" s="14">
        <f>IF(D1584="","",D1584-TODAY())</f>
        <v/>
      </c>
      <c r="F1584">
        <f>IF(D1584="","",IF(E1584&lt;0,"VENCIDO",IF(E1584&lt;=30,"VENCE EM &lt;= 30 DIAS",IF(E1584&lt;=60,"ATENCAO (31-60 DIAS)","OK"))))</f>
        <v/>
      </c>
      <c r="G1584" s="14">
        <f>SUMIFS(Lancamentos!$G:$G,Lancamentos!$C:$C,$A1584,Lancamentos!$E:$E,$C1584,Lancamentos!$B:$B,"ENTRADA")</f>
        <v/>
      </c>
      <c r="H1584" s="14">
        <f>SUMIFS(Lancamentos!$G:$G,Lancamentos!$C:$C,$A1584,Lancamentos!$E:$E,$C1584,Lancamentos!$B:$B,"SAIDA_USO")</f>
        <v/>
      </c>
      <c r="I1584" s="14">
        <f>SUMIFS(Lancamentos!$G:$G,Lancamentos!$C:$C,$A1584,Lancamentos!$E:$E,$C1584,Lancamentos!$B:$B,"SAIDA_DESCARTE")</f>
        <v/>
      </c>
      <c r="J1584" s="14">
        <f>G1584-H1584-I1584</f>
        <v/>
      </c>
      <c r="K1584">
        <f>IF(A1584="","",IF(J1584&lt;=IFERROR(VLOOKUP(A1584,Produtos!$A:$E,5,FALSE),0),"ABAIXO DO MINIMO","OK"))</f>
        <v/>
      </c>
    </row>
    <row r="1585">
      <c r="B1585">
        <f>IFERROR(VLOOKUP(A1585,Produtos!A:B,2,FALSE),"")</f>
        <v/>
      </c>
      <c r="D1585" s="10">
        <f>IFERROR(INDEX(Lotes!$E:$E,MATCH(1,(Lotes!$A:$A=A1585)*(Lotes!$C:$C=C1585),0)),"")</f>
        <v/>
      </c>
      <c r="E1585" s="14">
        <f>IF(D1585="","",D1585-TODAY())</f>
        <v/>
      </c>
      <c r="F1585">
        <f>IF(D1585="","",IF(E1585&lt;0,"VENCIDO",IF(E1585&lt;=30,"VENCE EM &lt;= 30 DIAS",IF(E1585&lt;=60,"ATENCAO (31-60 DIAS)","OK"))))</f>
        <v/>
      </c>
      <c r="G1585" s="14">
        <f>SUMIFS(Lancamentos!$G:$G,Lancamentos!$C:$C,$A1585,Lancamentos!$E:$E,$C1585,Lancamentos!$B:$B,"ENTRADA")</f>
        <v/>
      </c>
      <c r="H1585" s="14">
        <f>SUMIFS(Lancamentos!$G:$G,Lancamentos!$C:$C,$A1585,Lancamentos!$E:$E,$C1585,Lancamentos!$B:$B,"SAIDA_USO")</f>
        <v/>
      </c>
      <c r="I1585" s="14">
        <f>SUMIFS(Lancamentos!$G:$G,Lancamentos!$C:$C,$A1585,Lancamentos!$E:$E,$C1585,Lancamentos!$B:$B,"SAIDA_DESCARTE")</f>
        <v/>
      </c>
      <c r="J1585" s="14">
        <f>G1585-H1585-I1585</f>
        <v/>
      </c>
      <c r="K1585">
        <f>IF(A1585="","",IF(J1585&lt;=IFERROR(VLOOKUP(A1585,Produtos!$A:$E,5,FALSE),0),"ABAIXO DO MINIMO","OK"))</f>
        <v/>
      </c>
    </row>
    <row r="1586">
      <c r="B1586">
        <f>IFERROR(VLOOKUP(A1586,Produtos!A:B,2,FALSE),"")</f>
        <v/>
      </c>
      <c r="D1586" s="10">
        <f>IFERROR(INDEX(Lotes!$E:$E,MATCH(1,(Lotes!$A:$A=A1586)*(Lotes!$C:$C=C1586),0)),"")</f>
        <v/>
      </c>
      <c r="E1586" s="14">
        <f>IF(D1586="","",D1586-TODAY())</f>
        <v/>
      </c>
      <c r="F1586">
        <f>IF(D1586="","",IF(E1586&lt;0,"VENCIDO",IF(E1586&lt;=30,"VENCE EM &lt;= 30 DIAS",IF(E1586&lt;=60,"ATENCAO (31-60 DIAS)","OK"))))</f>
        <v/>
      </c>
      <c r="G1586" s="14">
        <f>SUMIFS(Lancamentos!$G:$G,Lancamentos!$C:$C,$A1586,Lancamentos!$E:$E,$C1586,Lancamentos!$B:$B,"ENTRADA")</f>
        <v/>
      </c>
      <c r="H1586" s="14">
        <f>SUMIFS(Lancamentos!$G:$G,Lancamentos!$C:$C,$A1586,Lancamentos!$E:$E,$C1586,Lancamentos!$B:$B,"SAIDA_USO")</f>
        <v/>
      </c>
      <c r="I1586" s="14">
        <f>SUMIFS(Lancamentos!$G:$G,Lancamentos!$C:$C,$A1586,Lancamentos!$E:$E,$C1586,Lancamentos!$B:$B,"SAIDA_DESCARTE")</f>
        <v/>
      </c>
      <c r="J1586" s="14">
        <f>G1586-H1586-I1586</f>
        <v/>
      </c>
      <c r="K1586">
        <f>IF(A1586="","",IF(J1586&lt;=IFERROR(VLOOKUP(A1586,Produtos!$A:$E,5,FALSE),0),"ABAIXO DO MINIMO","OK"))</f>
        <v/>
      </c>
    </row>
    <row r="1587">
      <c r="B1587">
        <f>IFERROR(VLOOKUP(A1587,Produtos!A:B,2,FALSE),"")</f>
        <v/>
      </c>
      <c r="D1587" s="10">
        <f>IFERROR(INDEX(Lotes!$E:$E,MATCH(1,(Lotes!$A:$A=A1587)*(Lotes!$C:$C=C1587),0)),"")</f>
        <v/>
      </c>
      <c r="E1587" s="14">
        <f>IF(D1587="","",D1587-TODAY())</f>
        <v/>
      </c>
      <c r="F1587">
        <f>IF(D1587="","",IF(E1587&lt;0,"VENCIDO",IF(E1587&lt;=30,"VENCE EM &lt;= 30 DIAS",IF(E1587&lt;=60,"ATENCAO (31-60 DIAS)","OK"))))</f>
        <v/>
      </c>
      <c r="G1587" s="14">
        <f>SUMIFS(Lancamentos!$G:$G,Lancamentos!$C:$C,$A1587,Lancamentos!$E:$E,$C1587,Lancamentos!$B:$B,"ENTRADA")</f>
        <v/>
      </c>
      <c r="H1587" s="14">
        <f>SUMIFS(Lancamentos!$G:$G,Lancamentos!$C:$C,$A1587,Lancamentos!$E:$E,$C1587,Lancamentos!$B:$B,"SAIDA_USO")</f>
        <v/>
      </c>
      <c r="I1587" s="14">
        <f>SUMIFS(Lancamentos!$G:$G,Lancamentos!$C:$C,$A1587,Lancamentos!$E:$E,$C1587,Lancamentos!$B:$B,"SAIDA_DESCARTE")</f>
        <v/>
      </c>
      <c r="J1587" s="14">
        <f>G1587-H1587-I1587</f>
        <v/>
      </c>
      <c r="K1587">
        <f>IF(A1587="","",IF(J1587&lt;=IFERROR(VLOOKUP(A1587,Produtos!$A:$E,5,FALSE),0),"ABAIXO DO MINIMO","OK"))</f>
        <v/>
      </c>
    </row>
    <row r="1588">
      <c r="B1588">
        <f>IFERROR(VLOOKUP(A1588,Produtos!A:B,2,FALSE),"")</f>
        <v/>
      </c>
      <c r="D1588" s="10">
        <f>IFERROR(INDEX(Lotes!$E:$E,MATCH(1,(Lotes!$A:$A=A1588)*(Lotes!$C:$C=C1588),0)),"")</f>
        <v/>
      </c>
      <c r="E1588" s="14">
        <f>IF(D1588="","",D1588-TODAY())</f>
        <v/>
      </c>
      <c r="F1588">
        <f>IF(D1588="","",IF(E1588&lt;0,"VENCIDO",IF(E1588&lt;=30,"VENCE EM &lt;= 30 DIAS",IF(E1588&lt;=60,"ATENCAO (31-60 DIAS)","OK"))))</f>
        <v/>
      </c>
      <c r="G1588" s="14">
        <f>SUMIFS(Lancamentos!$G:$G,Lancamentos!$C:$C,$A1588,Lancamentos!$E:$E,$C1588,Lancamentos!$B:$B,"ENTRADA")</f>
        <v/>
      </c>
      <c r="H1588" s="14">
        <f>SUMIFS(Lancamentos!$G:$G,Lancamentos!$C:$C,$A1588,Lancamentos!$E:$E,$C1588,Lancamentos!$B:$B,"SAIDA_USO")</f>
        <v/>
      </c>
      <c r="I1588" s="14">
        <f>SUMIFS(Lancamentos!$G:$G,Lancamentos!$C:$C,$A1588,Lancamentos!$E:$E,$C1588,Lancamentos!$B:$B,"SAIDA_DESCARTE")</f>
        <v/>
      </c>
      <c r="J1588" s="14">
        <f>G1588-H1588-I1588</f>
        <v/>
      </c>
      <c r="K1588">
        <f>IF(A1588="","",IF(J1588&lt;=IFERROR(VLOOKUP(A1588,Produtos!$A:$E,5,FALSE),0),"ABAIXO DO MINIMO","OK"))</f>
        <v/>
      </c>
    </row>
    <row r="1589">
      <c r="B1589">
        <f>IFERROR(VLOOKUP(A1589,Produtos!A:B,2,FALSE),"")</f>
        <v/>
      </c>
      <c r="D1589" s="10">
        <f>IFERROR(INDEX(Lotes!$E:$E,MATCH(1,(Lotes!$A:$A=A1589)*(Lotes!$C:$C=C1589),0)),"")</f>
        <v/>
      </c>
      <c r="E1589" s="14">
        <f>IF(D1589="","",D1589-TODAY())</f>
        <v/>
      </c>
      <c r="F1589">
        <f>IF(D1589="","",IF(E1589&lt;0,"VENCIDO",IF(E1589&lt;=30,"VENCE EM &lt;= 30 DIAS",IF(E1589&lt;=60,"ATENCAO (31-60 DIAS)","OK"))))</f>
        <v/>
      </c>
      <c r="G1589" s="14">
        <f>SUMIFS(Lancamentos!$G:$G,Lancamentos!$C:$C,$A1589,Lancamentos!$E:$E,$C1589,Lancamentos!$B:$B,"ENTRADA")</f>
        <v/>
      </c>
      <c r="H1589" s="14">
        <f>SUMIFS(Lancamentos!$G:$G,Lancamentos!$C:$C,$A1589,Lancamentos!$E:$E,$C1589,Lancamentos!$B:$B,"SAIDA_USO")</f>
        <v/>
      </c>
      <c r="I1589" s="14">
        <f>SUMIFS(Lancamentos!$G:$G,Lancamentos!$C:$C,$A1589,Lancamentos!$E:$E,$C1589,Lancamentos!$B:$B,"SAIDA_DESCARTE")</f>
        <v/>
      </c>
      <c r="J1589" s="14">
        <f>G1589-H1589-I1589</f>
        <v/>
      </c>
      <c r="K1589">
        <f>IF(A1589="","",IF(J1589&lt;=IFERROR(VLOOKUP(A1589,Produtos!$A:$E,5,FALSE),0),"ABAIXO DO MINIMO","OK"))</f>
        <v/>
      </c>
    </row>
    <row r="1590">
      <c r="B1590">
        <f>IFERROR(VLOOKUP(A1590,Produtos!A:B,2,FALSE),"")</f>
        <v/>
      </c>
      <c r="D1590" s="10">
        <f>IFERROR(INDEX(Lotes!$E:$E,MATCH(1,(Lotes!$A:$A=A1590)*(Lotes!$C:$C=C1590),0)),"")</f>
        <v/>
      </c>
      <c r="E1590" s="14">
        <f>IF(D1590="","",D1590-TODAY())</f>
        <v/>
      </c>
      <c r="F1590">
        <f>IF(D1590="","",IF(E1590&lt;0,"VENCIDO",IF(E1590&lt;=30,"VENCE EM &lt;= 30 DIAS",IF(E1590&lt;=60,"ATENCAO (31-60 DIAS)","OK"))))</f>
        <v/>
      </c>
      <c r="G1590" s="14">
        <f>SUMIFS(Lancamentos!$G:$G,Lancamentos!$C:$C,$A1590,Lancamentos!$E:$E,$C1590,Lancamentos!$B:$B,"ENTRADA")</f>
        <v/>
      </c>
      <c r="H1590" s="14">
        <f>SUMIFS(Lancamentos!$G:$G,Lancamentos!$C:$C,$A1590,Lancamentos!$E:$E,$C1590,Lancamentos!$B:$B,"SAIDA_USO")</f>
        <v/>
      </c>
      <c r="I1590" s="14">
        <f>SUMIFS(Lancamentos!$G:$G,Lancamentos!$C:$C,$A1590,Lancamentos!$E:$E,$C1590,Lancamentos!$B:$B,"SAIDA_DESCARTE")</f>
        <v/>
      </c>
      <c r="J1590" s="14">
        <f>G1590-H1590-I1590</f>
        <v/>
      </c>
      <c r="K1590">
        <f>IF(A1590="","",IF(J1590&lt;=IFERROR(VLOOKUP(A1590,Produtos!$A:$E,5,FALSE),0),"ABAIXO DO MINIMO","OK"))</f>
        <v/>
      </c>
    </row>
    <row r="1591">
      <c r="B1591">
        <f>IFERROR(VLOOKUP(A1591,Produtos!A:B,2,FALSE),"")</f>
        <v/>
      </c>
      <c r="D1591" s="10">
        <f>IFERROR(INDEX(Lotes!$E:$E,MATCH(1,(Lotes!$A:$A=A1591)*(Lotes!$C:$C=C1591),0)),"")</f>
        <v/>
      </c>
      <c r="E1591" s="14">
        <f>IF(D1591="","",D1591-TODAY())</f>
        <v/>
      </c>
      <c r="F1591">
        <f>IF(D1591="","",IF(E1591&lt;0,"VENCIDO",IF(E1591&lt;=30,"VENCE EM &lt;= 30 DIAS",IF(E1591&lt;=60,"ATENCAO (31-60 DIAS)","OK"))))</f>
        <v/>
      </c>
      <c r="G1591" s="14">
        <f>SUMIFS(Lancamentos!$G:$G,Lancamentos!$C:$C,$A1591,Lancamentos!$E:$E,$C1591,Lancamentos!$B:$B,"ENTRADA")</f>
        <v/>
      </c>
      <c r="H1591" s="14">
        <f>SUMIFS(Lancamentos!$G:$G,Lancamentos!$C:$C,$A1591,Lancamentos!$E:$E,$C1591,Lancamentos!$B:$B,"SAIDA_USO")</f>
        <v/>
      </c>
      <c r="I1591" s="14">
        <f>SUMIFS(Lancamentos!$G:$G,Lancamentos!$C:$C,$A1591,Lancamentos!$E:$E,$C1591,Lancamentos!$B:$B,"SAIDA_DESCARTE")</f>
        <v/>
      </c>
      <c r="J1591" s="14">
        <f>G1591-H1591-I1591</f>
        <v/>
      </c>
      <c r="K1591">
        <f>IF(A1591="","",IF(J1591&lt;=IFERROR(VLOOKUP(A1591,Produtos!$A:$E,5,FALSE),0),"ABAIXO DO MINIMO","OK"))</f>
        <v/>
      </c>
    </row>
    <row r="1592">
      <c r="B1592">
        <f>IFERROR(VLOOKUP(A1592,Produtos!A:B,2,FALSE),"")</f>
        <v/>
      </c>
      <c r="D1592" s="10">
        <f>IFERROR(INDEX(Lotes!$E:$E,MATCH(1,(Lotes!$A:$A=A1592)*(Lotes!$C:$C=C1592),0)),"")</f>
        <v/>
      </c>
      <c r="E1592" s="14">
        <f>IF(D1592="","",D1592-TODAY())</f>
        <v/>
      </c>
      <c r="F1592">
        <f>IF(D1592="","",IF(E1592&lt;0,"VENCIDO",IF(E1592&lt;=30,"VENCE EM &lt;= 30 DIAS",IF(E1592&lt;=60,"ATENCAO (31-60 DIAS)","OK"))))</f>
        <v/>
      </c>
      <c r="G1592" s="14">
        <f>SUMIFS(Lancamentos!$G:$G,Lancamentos!$C:$C,$A1592,Lancamentos!$E:$E,$C1592,Lancamentos!$B:$B,"ENTRADA")</f>
        <v/>
      </c>
      <c r="H1592" s="14">
        <f>SUMIFS(Lancamentos!$G:$G,Lancamentos!$C:$C,$A1592,Lancamentos!$E:$E,$C1592,Lancamentos!$B:$B,"SAIDA_USO")</f>
        <v/>
      </c>
      <c r="I1592" s="14">
        <f>SUMIFS(Lancamentos!$G:$G,Lancamentos!$C:$C,$A1592,Lancamentos!$E:$E,$C1592,Lancamentos!$B:$B,"SAIDA_DESCARTE")</f>
        <v/>
      </c>
      <c r="J1592" s="14">
        <f>G1592-H1592-I1592</f>
        <v/>
      </c>
      <c r="K1592">
        <f>IF(A1592="","",IF(J1592&lt;=IFERROR(VLOOKUP(A1592,Produtos!$A:$E,5,FALSE),0),"ABAIXO DO MINIMO","OK"))</f>
        <v/>
      </c>
    </row>
    <row r="1593">
      <c r="B1593">
        <f>IFERROR(VLOOKUP(A1593,Produtos!A:B,2,FALSE),"")</f>
        <v/>
      </c>
      <c r="D1593" s="10">
        <f>IFERROR(INDEX(Lotes!$E:$E,MATCH(1,(Lotes!$A:$A=A1593)*(Lotes!$C:$C=C1593),0)),"")</f>
        <v/>
      </c>
      <c r="E1593" s="14">
        <f>IF(D1593="","",D1593-TODAY())</f>
        <v/>
      </c>
      <c r="F1593">
        <f>IF(D1593="","",IF(E1593&lt;0,"VENCIDO",IF(E1593&lt;=30,"VENCE EM &lt;= 30 DIAS",IF(E1593&lt;=60,"ATENCAO (31-60 DIAS)","OK"))))</f>
        <v/>
      </c>
      <c r="G1593" s="14">
        <f>SUMIFS(Lancamentos!$G:$G,Lancamentos!$C:$C,$A1593,Lancamentos!$E:$E,$C1593,Lancamentos!$B:$B,"ENTRADA")</f>
        <v/>
      </c>
      <c r="H1593" s="14">
        <f>SUMIFS(Lancamentos!$G:$G,Lancamentos!$C:$C,$A1593,Lancamentos!$E:$E,$C1593,Lancamentos!$B:$B,"SAIDA_USO")</f>
        <v/>
      </c>
      <c r="I1593" s="14">
        <f>SUMIFS(Lancamentos!$G:$G,Lancamentos!$C:$C,$A1593,Lancamentos!$E:$E,$C1593,Lancamentos!$B:$B,"SAIDA_DESCARTE")</f>
        <v/>
      </c>
      <c r="J1593" s="14">
        <f>G1593-H1593-I1593</f>
        <v/>
      </c>
      <c r="K1593">
        <f>IF(A1593="","",IF(J1593&lt;=IFERROR(VLOOKUP(A1593,Produtos!$A:$E,5,FALSE),0),"ABAIXO DO MINIMO","OK"))</f>
        <v/>
      </c>
    </row>
    <row r="1594">
      <c r="B1594">
        <f>IFERROR(VLOOKUP(A1594,Produtos!A:B,2,FALSE),"")</f>
        <v/>
      </c>
      <c r="D1594" s="10">
        <f>IFERROR(INDEX(Lotes!$E:$E,MATCH(1,(Lotes!$A:$A=A1594)*(Lotes!$C:$C=C1594),0)),"")</f>
        <v/>
      </c>
      <c r="E1594" s="14">
        <f>IF(D1594="","",D1594-TODAY())</f>
        <v/>
      </c>
      <c r="F1594">
        <f>IF(D1594="","",IF(E1594&lt;0,"VENCIDO",IF(E1594&lt;=30,"VENCE EM &lt;= 30 DIAS",IF(E1594&lt;=60,"ATENCAO (31-60 DIAS)","OK"))))</f>
        <v/>
      </c>
      <c r="G1594" s="14">
        <f>SUMIFS(Lancamentos!$G:$G,Lancamentos!$C:$C,$A1594,Lancamentos!$E:$E,$C1594,Lancamentos!$B:$B,"ENTRADA")</f>
        <v/>
      </c>
      <c r="H1594" s="14">
        <f>SUMIFS(Lancamentos!$G:$G,Lancamentos!$C:$C,$A1594,Lancamentos!$E:$E,$C1594,Lancamentos!$B:$B,"SAIDA_USO")</f>
        <v/>
      </c>
      <c r="I1594" s="14">
        <f>SUMIFS(Lancamentos!$G:$G,Lancamentos!$C:$C,$A1594,Lancamentos!$E:$E,$C1594,Lancamentos!$B:$B,"SAIDA_DESCARTE")</f>
        <v/>
      </c>
      <c r="J1594" s="14">
        <f>G1594-H1594-I1594</f>
        <v/>
      </c>
      <c r="K1594">
        <f>IF(A1594="","",IF(J1594&lt;=IFERROR(VLOOKUP(A1594,Produtos!$A:$E,5,FALSE),0),"ABAIXO DO MINIMO","OK"))</f>
        <v/>
      </c>
    </row>
    <row r="1595">
      <c r="B1595">
        <f>IFERROR(VLOOKUP(A1595,Produtos!A:B,2,FALSE),"")</f>
        <v/>
      </c>
      <c r="D1595" s="10">
        <f>IFERROR(INDEX(Lotes!$E:$E,MATCH(1,(Lotes!$A:$A=A1595)*(Lotes!$C:$C=C1595),0)),"")</f>
        <v/>
      </c>
      <c r="E1595" s="14">
        <f>IF(D1595="","",D1595-TODAY())</f>
        <v/>
      </c>
      <c r="F1595">
        <f>IF(D1595="","",IF(E1595&lt;0,"VENCIDO",IF(E1595&lt;=30,"VENCE EM &lt;= 30 DIAS",IF(E1595&lt;=60,"ATENCAO (31-60 DIAS)","OK"))))</f>
        <v/>
      </c>
      <c r="G1595" s="14">
        <f>SUMIFS(Lancamentos!$G:$G,Lancamentos!$C:$C,$A1595,Lancamentos!$E:$E,$C1595,Lancamentos!$B:$B,"ENTRADA")</f>
        <v/>
      </c>
      <c r="H1595" s="14">
        <f>SUMIFS(Lancamentos!$G:$G,Lancamentos!$C:$C,$A1595,Lancamentos!$E:$E,$C1595,Lancamentos!$B:$B,"SAIDA_USO")</f>
        <v/>
      </c>
      <c r="I1595" s="14">
        <f>SUMIFS(Lancamentos!$G:$G,Lancamentos!$C:$C,$A1595,Lancamentos!$E:$E,$C1595,Lancamentos!$B:$B,"SAIDA_DESCARTE")</f>
        <v/>
      </c>
      <c r="J1595" s="14">
        <f>G1595-H1595-I1595</f>
        <v/>
      </c>
      <c r="K1595">
        <f>IF(A1595="","",IF(J1595&lt;=IFERROR(VLOOKUP(A1595,Produtos!$A:$E,5,FALSE),0),"ABAIXO DO MINIMO","OK"))</f>
        <v/>
      </c>
    </row>
    <row r="1596">
      <c r="B1596">
        <f>IFERROR(VLOOKUP(A1596,Produtos!A:B,2,FALSE),"")</f>
        <v/>
      </c>
      <c r="D1596" s="10">
        <f>IFERROR(INDEX(Lotes!$E:$E,MATCH(1,(Lotes!$A:$A=A1596)*(Lotes!$C:$C=C1596),0)),"")</f>
        <v/>
      </c>
      <c r="E1596" s="14">
        <f>IF(D1596="","",D1596-TODAY())</f>
        <v/>
      </c>
      <c r="F1596">
        <f>IF(D1596="","",IF(E1596&lt;0,"VENCIDO",IF(E1596&lt;=30,"VENCE EM &lt;= 30 DIAS",IF(E1596&lt;=60,"ATENCAO (31-60 DIAS)","OK"))))</f>
        <v/>
      </c>
      <c r="G1596" s="14">
        <f>SUMIFS(Lancamentos!$G:$G,Lancamentos!$C:$C,$A1596,Lancamentos!$E:$E,$C1596,Lancamentos!$B:$B,"ENTRADA")</f>
        <v/>
      </c>
      <c r="H1596" s="14">
        <f>SUMIFS(Lancamentos!$G:$G,Lancamentos!$C:$C,$A1596,Lancamentos!$E:$E,$C1596,Lancamentos!$B:$B,"SAIDA_USO")</f>
        <v/>
      </c>
      <c r="I1596" s="14">
        <f>SUMIFS(Lancamentos!$G:$G,Lancamentos!$C:$C,$A1596,Lancamentos!$E:$E,$C1596,Lancamentos!$B:$B,"SAIDA_DESCARTE")</f>
        <v/>
      </c>
      <c r="J1596" s="14">
        <f>G1596-H1596-I1596</f>
        <v/>
      </c>
      <c r="K1596">
        <f>IF(A1596="","",IF(J1596&lt;=IFERROR(VLOOKUP(A1596,Produtos!$A:$E,5,FALSE),0),"ABAIXO DO MINIMO","OK"))</f>
        <v/>
      </c>
    </row>
    <row r="1597">
      <c r="B1597">
        <f>IFERROR(VLOOKUP(A1597,Produtos!A:B,2,FALSE),"")</f>
        <v/>
      </c>
      <c r="D1597" s="10">
        <f>IFERROR(INDEX(Lotes!$E:$E,MATCH(1,(Lotes!$A:$A=A1597)*(Lotes!$C:$C=C1597),0)),"")</f>
        <v/>
      </c>
      <c r="E1597" s="14">
        <f>IF(D1597="","",D1597-TODAY())</f>
        <v/>
      </c>
      <c r="F1597">
        <f>IF(D1597="","",IF(E1597&lt;0,"VENCIDO",IF(E1597&lt;=30,"VENCE EM &lt;= 30 DIAS",IF(E1597&lt;=60,"ATENCAO (31-60 DIAS)","OK"))))</f>
        <v/>
      </c>
      <c r="G1597" s="14">
        <f>SUMIFS(Lancamentos!$G:$G,Lancamentos!$C:$C,$A1597,Lancamentos!$E:$E,$C1597,Lancamentos!$B:$B,"ENTRADA")</f>
        <v/>
      </c>
      <c r="H1597" s="14">
        <f>SUMIFS(Lancamentos!$G:$G,Lancamentos!$C:$C,$A1597,Lancamentos!$E:$E,$C1597,Lancamentos!$B:$B,"SAIDA_USO")</f>
        <v/>
      </c>
      <c r="I1597" s="14">
        <f>SUMIFS(Lancamentos!$G:$G,Lancamentos!$C:$C,$A1597,Lancamentos!$E:$E,$C1597,Lancamentos!$B:$B,"SAIDA_DESCARTE")</f>
        <v/>
      </c>
      <c r="J1597" s="14">
        <f>G1597-H1597-I1597</f>
        <v/>
      </c>
      <c r="K1597">
        <f>IF(A1597="","",IF(J1597&lt;=IFERROR(VLOOKUP(A1597,Produtos!$A:$E,5,FALSE),0),"ABAIXO DO MINIMO","OK"))</f>
        <v/>
      </c>
    </row>
    <row r="1598">
      <c r="B1598">
        <f>IFERROR(VLOOKUP(A1598,Produtos!A:B,2,FALSE),"")</f>
        <v/>
      </c>
      <c r="D1598" s="10">
        <f>IFERROR(INDEX(Lotes!$E:$E,MATCH(1,(Lotes!$A:$A=A1598)*(Lotes!$C:$C=C1598),0)),"")</f>
        <v/>
      </c>
      <c r="E1598" s="14">
        <f>IF(D1598="","",D1598-TODAY())</f>
        <v/>
      </c>
      <c r="F1598">
        <f>IF(D1598="","",IF(E1598&lt;0,"VENCIDO",IF(E1598&lt;=30,"VENCE EM &lt;= 30 DIAS",IF(E1598&lt;=60,"ATENCAO (31-60 DIAS)","OK"))))</f>
        <v/>
      </c>
      <c r="G1598" s="14">
        <f>SUMIFS(Lancamentos!$G:$G,Lancamentos!$C:$C,$A1598,Lancamentos!$E:$E,$C1598,Lancamentos!$B:$B,"ENTRADA")</f>
        <v/>
      </c>
      <c r="H1598" s="14">
        <f>SUMIFS(Lancamentos!$G:$G,Lancamentos!$C:$C,$A1598,Lancamentos!$E:$E,$C1598,Lancamentos!$B:$B,"SAIDA_USO")</f>
        <v/>
      </c>
      <c r="I1598" s="14">
        <f>SUMIFS(Lancamentos!$G:$G,Lancamentos!$C:$C,$A1598,Lancamentos!$E:$E,$C1598,Lancamentos!$B:$B,"SAIDA_DESCARTE")</f>
        <v/>
      </c>
      <c r="J1598" s="14">
        <f>G1598-H1598-I1598</f>
        <v/>
      </c>
      <c r="K1598">
        <f>IF(A1598="","",IF(J1598&lt;=IFERROR(VLOOKUP(A1598,Produtos!$A:$E,5,FALSE),0),"ABAIXO DO MINIMO","OK"))</f>
        <v/>
      </c>
    </row>
    <row r="1599">
      <c r="B1599">
        <f>IFERROR(VLOOKUP(A1599,Produtos!A:B,2,FALSE),"")</f>
        <v/>
      </c>
      <c r="D1599" s="10">
        <f>IFERROR(INDEX(Lotes!$E:$E,MATCH(1,(Lotes!$A:$A=A1599)*(Lotes!$C:$C=C1599),0)),"")</f>
        <v/>
      </c>
      <c r="E1599" s="14">
        <f>IF(D1599="","",D1599-TODAY())</f>
        <v/>
      </c>
      <c r="F1599">
        <f>IF(D1599="","",IF(E1599&lt;0,"VENCIDO",IF(E1599&lt;=30,"VENCE EM &lt;= 30 DIAS",IF(E1599&lt;=60,"ATENCAO (31-60 DIAS)","OK"))))</f>
        <v/>
      </c>
      <c r="G1599" s="14">
        <f>SUMIFS(Lancamentos!$G:$G,Lancamentos!$C:$C,$A1599,Lancamentos!$E:$E,$C1599,Lancamentos!$B:$B,"ENTRADA")</f>
        <v/>
      </c>
      <c r="H1599" s="14">
        <f>SUMIFS(Lancamentos!$G:$G,Lancamentos!$C:$C,$A1599,Lancamentos!$E:$E,$C1599,Lancamentos!$B:$B,"SAIDA_USO")</f>
        <v/>
      </c>
      <c r="I1599" s="14">
        <f>SUMIFS(Lancamentos!$G:$G,Lancamentos!$C:$C,$A1599,Lancamentos!$E:$E,$C1599,Lancamentos!$B:$B,"SAIDA_DESCARTE")</f>
        <v/>
      </c>
      <c r="J1599" s="14">
        <f>G1599-H1599-I1599</f>
        <v/>
      </c>
      <c r="K1599">
        <f>IF(A1599="","",IF(J1599&lt;=IFERROR(VLOOKUP(A1599,Produtos!$A:$E,5,FALSE),0),"ABAIXO DO MINIMO","OK"))</f>
        <v/>
      </c>
    </row>
    <row r="1600">
      <c r="B1600">
        <f>IFERROR(VLOOKUP(A1600,Produtos!A:B,2,FALSE),"")</f>
        <v/>
      </c>
      <c r="D1600" s="10">
        <f>IFERROR(INDEX(Lotes!$E:$E,MATCH(1,(Lotes!$A:$A=A1600)*(Lotes!$C:$C=C1600),0)),"")</f>
        <v/>
      </c>
      <c r="E1600" s="14">
        <f>IF(D1600="","",D1600-TODAY())</f>
        <v/>
      </c>
      <c r="F1600">
        <f>IF(D1600="","",IF(E1600&lt;0,"VENCIDO",IF(E1600&lt;=30,"VENCE EM &lt;= 30 DIAS",IF(E1600&lt;=60,"ATENCAO (31-60 DIAS)","OK"))))</f>
        <v/>
      </c>
      <c r="G1600" s="14">
        <f>SUMIFS(Lancamentos!$G:$G,Lancamentos!$C:$C,$A1600,Lancamentos!$E:$E,$C1600,Lancamentos!$B:$B,"ENTRADA")</f>
        <v/>
      </c>
      <c r="H1600" s="14">
        <f>SUMIFS(Lancamentos!$G:$G,Lancamentos!$C:$C,$A1600,Lancamentos!$E:$E,$C1600,Lancamentos!$B:$B,"SAIDA_USO")</f>
        <v/>
      </c>
      <c r="I1600" s="14">
        <f>SUMIFS(Lancamentos!$G:$G,Lancamentos!$C:$C,$A1600,Lancamentos!$E:$E,$C1600,Lancamentos!$B:$B,"SAIDA_DESCARTE")</f>
        <v/>
      </c>
      <c r="J1600" s="14">
        <f>G1600-H1600-I1600</f>
        <v/>
      </c>
      <c r="K1600">
        <f>IF(A1600="","",IF(J1600&lt;=IFERROR(VLOOKUP(A1600,Produtos!$A:$E,5,FALSE),0),"ABAIXO DO MINIMO","OK"))</f>
        <v/>
      </c>
    </row>
    <row r="1601">
      <c r="B1601">
        <f>IFERROR(VLOOKUP(A1601,Produtos!A:B,2,FALSE),"")</f>
        <v/>
      </c>
      <c r="D1601" s="10">
        <f>IFERROR(INDEX(Lotes!$E:$E,MATCH(1,(Lotes!$A:$A=A1601)*(Lotes!$C:$C=C1601),0)),"")</f>
        <v/>
      </c>
      <c r="E1601" s="14">
        <f>IF(D1601="","",D1601-TODAY())</f>
        <v/>
      </c>
      <c r="F1601">
        <f>IF(D1601="","",IF(E1601&lt;0,"VENCIDO",IF(E1601&lt;=30,"VENCE EM &lt;= 30 DIAS",IF(E1601&lt;=60,"ATENCAO (31-60 DIAS)","OK"))))</f>
        <v/>
      </c>
      <c r="G1601" s="14">
        <f>SUMIFS(Lancamentos!$G:$G,Lancamentos!$C:$C,$A1601,Lancamentos!$E:$E,$C1601,Lancamentos!$B:$B,"ENTRADA")</f>
        <v/>
      </c>
      <c r="H1601" s="14">
        <f>SUMIFS(Lancamentos!$G:$G,Lancamentos!$C:$C,$A1601,Lancamentos!$E:$E,$C1601,Lancamentos!$B:$B,"SAIDA_USO")</f>
        <v/>
      </c>
      <c r="I1601" s="14">
        <f>SUMIFS(Lancamentos!$G:$G,Lancamentos!$C:$C,$A1601,Lancamentos!$E:$E,$C1601,Lancamentos!$B:$B,"SAIDA_DESCARTE")</f>
        <v/>
      </c>
      <c r="J1601" s="14">
        <f>G1601-H1601-I1601</f>
        <v/>
      </c>
      <c r="K1601">
        <f>IF(A1601="","",IF(J1601&lt;=IFERROR(VLOOKUP(A1601,Produtos!$A:$E,5,FALSE),0),"ABAIXO DO MINIMO","OK"))</f>
        <v/>
      </c>
    </row>
    <row r="1602">
      <c r="B1602">
        <f>IFERROR(VLOOKUP(A1602,Produtos!A:B,2,FALSE),"")</f>
        <v/>
      </c>
      <c r="D1602" s="10">
        <f>IFERROR(INDEX(Lotes!$E:$E,MATCH(1,(Lotes!$A:$A=A1602)*(Lotes!$C:$C=C1602),0)),"")</f>
        <v/>
      </c>
      <c r="E1602" s="14">
        <f>IF(D1602="","",D1602-TODAY())</f>
        <v/>
      </c>
      <c r="F1602">
        <f>IF(D1602="","",IF(E1602&lt;0,"VENCIDO",IF(E1602&lt;=30,"VENCE EM &lt;= 30 DIAS",IF(E1602&lt;=60,"ATENCAO (31-60 DIAS)","OK"))))</f>
        <v/>
      </c>
      <c r="G1602" s="14">
        <f>SUMIFS(Lancamentos!$G:$G,Lancamentos!$C:$C,$A1602,Lancamentos!$E:$E,$C1602,Lancamentos!$B:$B,"ENTRADA")</f>
        <v/>
      </c>
      <c r="H1602" s="14">
        <f>SUMIFS(Lancamentos!$G:$G,Lancamentos!$C:$C,$A1602,Lancamentos!$E:$E,$C1602,Lancamentos!$B:$B,"SAIDA_USO")</f>
        <v/>
      </c>
      <c r="I1602" s="14">
        <f>SUMIFS(Lancamentos!$G:$G,Lancamentos!$C:$C,$A1602,Lancamentos!$E:$E,$C1602,Lancamentos!$B:$B,"SAIDA_DESCARTE")</f>
        <v/>
      </c>
      <c r="J1602" s="14">
        <f>G1602-H1602-I1602</f>
        <v/>
      </c>
      <c r="K1602">
        <f>IF(A1602="","",IF(J1602&lt;=IFERROR(VLOOKUP(A1602,Produtos!$A:$E,5,FALSE),0),"ABAIXO DO MINIMO","OK"))</f>
        <v/>
      </c>
    </row>
    <row r="1603">
      <c r="B1603">
        <f>IFERROR(VLOOKUP(A1603,Produtos!A:B,2,FALSE),"")</f>
        <v/>
      </c>
      <c r="D1603" s="10">
        <f>IFERROR(INDEX(Lotes!$E:$E,MATCH(1,(Lotes!$A:$A=A1603)*(Lotes!$C:$C=C1603),0)),"")</f>
        <v/>
      </c>
      <c r="E1603" s="14">
        <f>IF(D1603="","",D1603-TODAY())</f>
        <v/>
      </c>
      <c r="F1603">
        <f>IF(D1603="","",IF(E1603&lt;0,"VENCIDO",IF(E1603&lt;=30,"VENCE EM &lt;= 30 DIAS",IF(E1603&lt;=60,"ATENCAO (31-60 DIAS)","OK"))))</f>
        <v/>
      </c>
      <c r="G1603" s="14">
        <f>SUMIFS(Lancamentos!$G:$G,Lancamentos!$C:$C,$A1603,Lancamentos!$E:$E,$C1603,Lancamentos!$B:$B,"ENTRADA")</f>
        <v/>
      </c>
      <c r="H1603" s="14">
        <f>SUMIFS(Lancamentos!$G:$G,Lancamentos!$C:$C,$A1603,Lancamentos!$E:$E,$C1603,Lancamentos!$B:$B,"SAIDA_USO")</f>
        <v/>
      </c>
      <c r="I1603" s="14">
        <f>SUMIFS(Lancamentos!$G:$G,Lancamentos!$C:$C,$A1603,Lancamentos!$E:$E,$C1603,Lancamentos!$B:$B,"SAIDA_DESCARTE")</f>
        <v/>
      </c>
      <c r="J1603" s="14">
        <f>G1603-H1603-I1603</f>
        <v/>
      </c>
      <c r="K1603">
        <f>IF(A1603="","",IF(J1603&lt;=IFERROR(VLOOKUP(A1603,Produtos!$A:$E,5,FALSE),0),"ABAIXO DO MINIMO","OK"))</f>
        <v/>
      </c>
    </row>
    <row r="1604">
      <c r="B1604">
        <f>IFERROR(VLOOKUP(A1604,Produtos!A:B,2,FALSE),"")</f>
        <v/>
      </c>
      <c r="D1604" s="10">
        <f>IFERROR(INDEX(Lotes!$E:$E,MATCH(1,(Lotes!$A:$A=A1604)*(Lotes!$C:$C=C1604),0)),"")</f>
        <v/>
      </c>
      <c r="E1604" s="14">
        <f>IF(D1604="","",D1604-TODAY())</f>
        <v/>
      </c>
      <c r="F1604">
        <f>IF(D1604="","",IF(E1604&lt;0,"VENCIDO",IF(E1604&lt;=30,"VENCE EM &lt;= 30 DIAS",IF(E1604&lt;=60,"ATENCAO (31-60 DIAS)","OK"))))</f>
        <v/>
      </c>
      <c r="G1604" s="14">
        <f>SUMIFS(Lancamentos!$G:$G,Lancamentos!$C:$C,$A1604,Lancamentos!$E:$E,$C1604,Lancamentos!$B:$B,"ENTRADA")</f>
        <v/>
      </c>
      <c r="H1604" s="14">
        <f>SUMIFS(Lancamentos!$G:$G,Lancamentos!$C:$C,$A1604,Lancamentos!$E:$E,$C1604,Lancamentos!$B:$B,"SAIDA_USO")</f>
        <v/>
      </c>
      <c r="I1604" s="14">
        <f>SUMIFS(Lancamentos!$G:$G,Lancamentos!$C:$C,$A1604,Lancamentos!$E:$E,$C1604,Lancamentos!$B:$B,"SAIDA_DESCARTE")</f>
        <v/>
      </c>
      <c r="J1604" s="14">
        <f>G1604-H1604-I1604</f>
        <v/>
      </c>
      <c r="K1604">
        <f>IF(A1604="","",IF(J1604&lt;=IFERROR(VLOOKUP(A1604,Produtos!$A:$E,5,FALSE),0),"ABAIXO DO MINIMO","OK"))</f>
        <v/>
      </c>
    </row>
    <row r="1605">
      <c r="B1605">
        <f>IFERROR(VLOOKUP(A1605,Produtos!A:B,2,FALSE),"")</f>
        <v/>
      </c>
      <c r="D1605" s="10">
        <f>IFERROR(INDEX(Lotes!$E:$E,MATCH(1,(Lotes!$A:$A=A1605)*(Lotes!$C:$C=C1605),0)),"")</f>
        <v/>
      </c>
      <c r="E1605" s="14">
        <f>IF(D1605="","",D1605-TODAY())</f>
        <v/>
      </c>
      <c r="F1605">
        <f>IF(D1605="","",IF(E1605&lt;0,"VENCIDO",IF(E1605&lt;=30,"VENCE EM &lt;= 30 DIAS",IF(E1605&lt;=60,"ATENCAO (31-60 DIAS)","OK"))))</f>
        <v/>
      </c>
      <c r="G1605" s="14">
        <f>SUMIFS(Lancamentos!$G:$G,Lancamentos!$C:$C,$A1605,Lancamentos!$E:$E,$C1605,Lancamentos!$B:$B,"ENTRADA")</f>
        <v/>
      </c>
      <c r="H1605" s="14">
        <f>SUMIFS(Lancamentos!$G:$G,Lancamentos!$C:$C,$A1605,Lancamentos!$E:$E,$C1605,Lancamentos!$B:$B,"SAIDA_USO")</f>
        <v/>
      </c>
      <c r="I1605" s="14">
        <f>SUMIFS(Lancamentos!$G:$G,Lancamentos!$C:$C,$A1605,Lancamentos!$E:$E,$C1605,Lancamentos!$B:$B,"SAIDA_DESCARTE")</f>
        <v/>
      </c>
      <c r="J1605" s="14">
        <f>G1605-H1605-I1605</f>
        <v/>
      </c>
      <c r="K1605">
        <f>IF(A1605="","",IF(J1605&lt;=IFERROR(VLOOKUP(A1605,Produtos!$A:$E,5,FALSE),0),"ABAIXO DO MINIMO","OK"))</f>
        <v/>
      </c>
    </row>
    <row r="1606">
      <c r="B1606">
        <f>IFERROR(VLOOKUP(A1606,Produtos!A:B,2,FALSE),"")</f>
        <v/>
      </c>
      <c r="D1606" s="10">
        <f>IFERROR(INDEX(Lotes!$E:$E,MATCH(1,(Lotes!$A:$A=A1606)*(Lotes!$C:$C=C1606),0)),"")</f>
        <v/>
      </c>
      <c r="E1606" s="14">
        <f>IF(D1606="","",D1606-TODAY())</f>
        <v/>
      </c>
      <c r="F1606">
        <f>IF(D1606="","",IF(E1606&lt;0,"VENCIDO",IF(E1606&lt;=30,"VENCE EM &lt;= 30 DIAS",IF(E1606&lt;=60,"ATENCAO (31-60 DIAS)","OK"))))</f>
        <v/>
      </c>
      <c r="G1606" s="14">
        <f>SUMIFS(Lancamentos!$G:$G,Lancamentos!$C:$C,$A1606,Lancamentos!$E:$E,$C1606,Lancamentos!$B:$B,"ENTRADA")</f>
        <v/>
      </c>
      <c r="H1606" s="14">
        <f>SUMIFS(Lancamentos!$G:$G,Lancamentos!$C:$C,$A1606,Lancamentos!$E:$E,$C1606,Lancamentos!$B:$B,"SAIDA_USO")</f>
        <v/>
      </c>
      <c r="I1606" s="14">
        <f>SUMIFS(Lancamentos!$G:$G,Lancamentos!$C:$C,$A1606,Lancamentos!$E:$E,$C1606,Lancamentos!$B:$B,"SAIDA_DESCARTE")</f>
        <v/>
      </c>
      <c r="J1606" s="14">
        <f>G1606-H1606-I1606</f>
        <v/>
      </c>
      <c r="K1606">
        <f>IF(A1606="","",IF(J1606&lt;=IFERROR(VLOOKUP(A1606,Produtos!$A:$E,5,FALSE),0),"ABAIXO DO MINIMO","OK"))</f>
        <v/>
      </c>
    </row>
    <row r="1607">
      <c r="B1607">
        <f>IFERROR(VLOOKUP(A1607,Produtos!A:B,2,FALSE),"")</f>
        <v/>
      </c>
      <c r="D1607" s="10">
        <f>IFERROR(INDEX(Lotes!$E:$E,MATCH(1,(Lotes!$A:$A=A1607)*(Lotes!$C:$C=C1607),0)),"")</f>
        <v/>
      </c>
      <c r="E1607" s="14">
        <f>IF(D1607="","",D1607-TODAY())</f>
        <v/>
      </c>
      <c r="F1607">
        <f>IF(D1607="","",IF(E1607&lt;0,"VENCIDO",IF(E1607&lt;=30,"VENCE EM &lt;= 30 DIAS",IF(E1607&lt;=60,"ATENCAO (31-60 DIAS)","OK"))))</f>
        <v/>
      </c>
      <c r="G1607" s="14">
        <f>SUMIFS(Lancamentos!$G:$G,Lancamentos!$C:$C,$A1607,Lancamentos!$E:$E,$C1607,Lancamentos!$B:$B,"ENTRADA")</f>
        <v/>
      </c>
      <c r="H1607" s="14">
        <f>SUMIFS(Lancamentos!$G:$G,Lancamentos!$C:$C,$A1607,Lancamentos!$E:$E,$C1607,Lancamentos!$B:$B,"SAIDA_USO")</f>
        <v/>
      </c>
      <c r="I1607" s="14">
        <f>SUMIFS(Lancamentos!$G:$G,Lancamentos!$C:$C,$A1607,Lancamentos!$E:$E,$C1607,Lancamentos!$B:$B,"SAIDA_DESCARTE")</f>
        <v/>
      </c>
      <c r="J1607" s="14">
        <f>G1607-H1607-I1607</f>
        <v/>
      </c>
      <c r="K1607">
        <f>IF(A1607="","",IF(J1607&lt;=IFERROR(VLOOKUP(A1607,Produtos!$A:$E,5,FALSE),0),"ABAIXO DO MINIMO","OK"))</f>
        <v/>
      </c>
    </row>
    <row r="1608">
      <c r="B1608">
        <f>IFERROR(VLOOKUP(A1608,Produtos!A:B,2,FALSE),"")</f>
        <v/>
      </c>
      <c r="D1608" s="10">
        <f>IFERROR(INDEX(Lotes!$E:$E,MATCH(1,(Lotes!$A:$A=A1608)*(Lotes!$C:$C=C1608),0)),"")</f>
        <v/>
      </c>
      <c r="E1608" s="14">
        <f>IF(D1608="","",D1608-TODAY())</f>
        <v/>
      </c>
      <c r="F1608">
        <f>IF(D1608="","",IF(E1608&lt;0,"VENCIDO",IF(E1608&lt;=30,"VENCE EM &lt;= 30 DIAS",IF(E1608&lt;=60,"ATENCAO (31-60 DIAS)","OK"))))</f>
        <v/>
      </c>
      <c r="G1608" s="14">
        <f>SUMIFS(Lancamentos!$G:$G,Lancamentos!$C:$C,$A1608,Lancamentos!$E:$E,$C1608,Lancamentos!$B:$B,"ENTRADA")</f>
        <v/>
      </c>
      <c r="H1608" s="14">
        <f>SUMIFS(Lancamentos!$G:$G,Lancamentos!$C:$C,$A1608,Lancamentos!$E:$E,$C1608,Lancamentos!$B:$B,"SAIDA_USO")</f>
        <v/>
      </c>
      <c r="I1608" s="14">
        <f>SUMIFS(Lancamentos!$G:$G,Lancamentos!$C:$C,$A1608,Lancamentos!$E:$E,$C1608,Lancamentos!$B:$B,"SAIDA_DESCARTE")</f>
        <v/>
      </c>
      <c r="J1608" s="14">
        <f>G1608-H1608-I1608</f>
        <v/>
      </c>
      <c r="K1608">
        <f>IF(A1608="","",IF(J1608&lt;=IFERROR(VLOOKUP(A1608,Produtos!$A:$E,5,FALSE),0),"ABAIXO DO MINIMO","OK"))</f>
        <v/>
      </c>
    </row>
    <row r="1609">
      <c r="B1609">
        <f>IFERROR(VLOOKUP(A1609,Produtos!A:B,2,FALSE),"")</f>
        <v/>
      </c>
      <c r="D1609" s="10">
        <f>IFERROR(INDEX(Lotes!$E:$E,MATCH(1,(Lotes!$A:$A=A1609)*(Lotes!$C:$C=C1609),0)),"")</f>
        <v/>
      </c>
      <c r="E1609" s="14">
        <f>IF(D1609="","",D1609-TODAY())</f>
        <v/>
      </c>
      <c r="F1609">
        <f>IF(D1609="","",IF(E1609&lt;0,"VENCIDO",IF(E1609&lt;=30,"VENCE EM &lt;= 30 DIAS",IF(E1609&lt;=60,"ATENCAO (31-60 DIAS)","OK"))))</f>
        <v/>
      </c>
      <c r="G1609" s="14">
        <f>SUMIFS(Lancamentos!$G:$G,Lancamentos!$C:$C,$A1609,Lancamentos!$E:$E,$C1609,Lancamentos!$B:$B,"ENTRADA")</f>
        <v/>
      </c>
      <c r="H1609" s="14">
        <f>SUMIFS(Lancamentos!$G:$G,Lancamentos!$C:$C,$A1609,Lancamentos!$E:$E,$C1609,Lancamentos!$B:$B,"SAIDA_USO")</f>
        <v/>
      </c>
      <c r="I1609" s="14">
        <f>SUMIFS(Lancamentos!$G:$G,Lancamentos!$C:$C,$A1609,Lancamentos!$E:$E,$C1609,Lancamentos!$B:$B,"SAIDA_DESCARTE")</f>
        <v/>
      </c>
      <c r="J1609" s="14">
        <f>G1609-H1609-I1609</f>
        <v/>
      </c>
      <c r="K1609">
        <f>IF(A1609="","",IF(J1609&lt;=IFERROR(VLOOKUP(A1609,Produtos!$A:$E,5,FALSE),0),"ABAIXO DO MINIMO","OK"))</f>
        <v/>
      </c>
    </row>
    <row r="1610">
      <c r="B1610">
        <f>IFERROR(VLOOKUP(A1610,Produtos!A:B,2,FALSE),"")</f>
        <v/>
      </c>
      <c r="D1610" s="10">
        <f>IFERROR(INDEX(Lotes!$E:$E,MATCH(1,(Lotes!$A:$A=A1610)*(Lotes!$C:$C=C1610),0)),"")</f>
        <v/>
      </c>
      <c r="E1610" s="14">
        <f>IF(D1610="","",D1610-TODAY())</f>
        <v/>
      </c>
      <c r="F1610">
        <f>IF(D1610="","",IF(E1610&lt;0,"VENCIDO",IF(E1610&lt;=30,"VENCE EM &lt;= 30 DIAS",IF(E1610&lt;=60,"ATENCAO (31-60 DIAS)","OK"))))</f>
        <v/>
      </c>
      <c r="G1610" s="14">
        <f>SUMIFS(Lancamentos!$G:$G,Lancamentos!$C:$C,$A1610,Lancamentos!$E:$E,$C1610,Lancamentos!$B:$B,"ENTRADA")</f>
        <v/>
      </c>
      <c r="H1610" s="14">
        <f>SUMIFS(Lancamentos!$G:$G,Lancamentos!$C:$C,$A1610,Lancamentos!$E:$E,$C1610,Lancamentos!$B:$B,"SAIDA_USO")</f>
        <v/>
      </c>
      <c r="I1610" s="14">
        <f>SUMIFS(Lancamentos!$G:$G,Lancamentos!$C:$C,$A1610,Lancamentos!$E:$E,$C1610,Lancamentos!$B:$B,"SAIDA_DESCARTE")</f>
        <v/>
      </c>
      <c r="J1610" s="14">
        <f>G1610-H1610-I1610</f>
        <v/>
      </c>
      <c r="K1610">
        <f>IF(A1610="","",IF(J1610&lt;=IFERROR(VLOOKUP(A1610,Produtos!$A:$E,5,FALSE),0),"ABAIXO DO MINIMO","OK"))</f>
        <v/>
      </c>
    </row>
    <row r="1611">
      <c r="B1611">
        <f>IFERROR(VLOOKUP(A1611,Produtos!A:B,2,FALSE),"")</f>
        <v/>
      </c>
      <c r="D1611" s="10">
        <f>IFERROR(INDEX(Lotes!$E:$E,MATCH(1,(Lotes!$A:$A=A1611)*(Lotes!$C:$C=C1611),0)),"")</f>
        <v/>
      </c>
      <c r="E1611" s="14">
        <f>IF(D1611="","",D1611-TODAY())</f>
        <v/>
      </c>
      <c r="F1611">
        <f>IF(D1611="","",IF(E1611&lt;0,"VENCIDO",IF(E1611&lt;=30,"VENCE EM &lt;= 30 DIAS",IF(E1611&lt;=60,"ATENCAO (31-60 DIAS)","OK"))))</f>
        <v/>
      </c>
      <c r="G1611" s="14">
        <f>SUMIFS(Lancamentos!$G:$G,Lancamentos!$C:$C,$A1611,Lancamentos!$E:$E,$C1611,Lancamentos!$B:$B,"ENTRADA")</f>
        <v/>
      </c>
      <c r="H1611" s="14">
        <f>SUMIFS(Lancamentos!$G:$G,Lancamentos!$C:$C,$A1611,Lancamentos!$E:$E,$C1611,Lancamentos!$B:$B,"SAIDA_USO")</f>
        <v/>
      </c>
      <c r="I1611" s="14">
        <f>SUMIFS(Lancamentos!$G:$G,Lancamentos!$C:$C,$A1611,Lancamentos!$E:$E,$C1611,Lancamentos!$B:$B,"SAIDA_DESCARTE")</f>
        <v/>
      </c>
      <c r="J1611" s="14">
        <f>G1611-H1611-I1611</f>
        <v/>
      </c>
      <c r="K1611">
        <f>IF(A1611="","",IF(J1611&lt;=IFERROR(VLOOKUP(A1611,Produtos!$A:$E,5,FALSE),0),"ABAIXO DO MINIMO","OK"))</f>
        <v/>
      </c>
    </row>
    <row r="1612">
      <c r="B1612">
        <f>IFERROR(VLOOKUP(A1612,Produtos!A:B,2,FALSE),"")</f>
        <v/>
      </c>
      <c r="D1612" s="10">
        <f>IFERROR(INDEX(Lotes!$E:$E,MATCH(1,(Lotes!$A:$A=A1612)*(Lotes!$C:$C=C1612),0)),"")</f>
        <v/>
      </c>
      <c r="E1612" s="14">
        <f>IF(D1612="","",D1612-TODAY())</f>
        <v/>
      </c>
      <c r="F1612">
        <f>IF(D1612="","",IF(E1612&lt;0,"VENCIDO",IF(E1612&lt;=30,"VENCE EM &lt;= 30 DIAS",IF(E1612&lt;=60,"ATENCAO (31-60 DIAS)","OK"))))</f>
        <v/>
      </c>
      <c r="G1612" s="14">
        <f>SUMIFS(Lancamentos!$G:$G,Lancamentos!$C:$C,$A1612,Lancamentos!$E:$E,$C1612,Lancamentos!$B:$B,"ENTRADA")</f>
        <v/>
      </c>
      <c r="H1612" s="14">
        <f>SUMIFS(Lancamentos!$G:$G,Lancamentos!$C:$C,$A1612,Lancamentos!$E:$E,$C1612,Lancamentos!$B:$B,"SAIDA_USO")</f>
        <v/>
      </c>
      <c r="I1612" s="14">
        <f>SUMIFS(Lancamentos!$G:$G,Lancamentos!$C:$C,$A1612,Lancamentos!$E:$E,$C1612,Lancamentos!$B:$B,"SAIDA_DESCARTE")</f>
        <v/>
      </c>
      <c r="J1612" s="14">
        <f>G1612-H1612-I1612</f>
        <v/>
      </c>
      <c r="K1612">
        <f>IF(A1612="","",IF(J1612&lt;=IFERROR(VLOOKUP(A1612,Produtos!$A:$E,5,FALSE),0),"ABAIXO DO MINIMO","OK"))</f>
        <v/>
      </c>
    </row>
    <row r="1613">
      <c r="B1613">
        <f>IFERROR(VLOOKUP(A1613,Produtos!A:B,2,FALSE),"")</f>
        <v/>
      </c>
      <c r="D1613" s="10">
        <f>IFERROR(INDEX(Lotes!$E:$E,MATCH(1,(Lotes!$A:$A=A1613)*(Lotes!$C:$C=C1613),0)),"")</f>
        <v/>
      </c>
      <c r="E1613" s="14">
        <f>IF(D1613="","",D1613-TODAY())</f>
        <v/>
      </c>
      <c r="F1613">
        <f>IF(D1613="","",IF(E1613&lt;0,"VENCIDO",IF(E1613&lt;=30,"VENCE EM &lt;= 30 DIAS",IF(E1613&lt;=60,"ATENCAO (31-60 DIAS)","OK"))))</f>
        <v/>
      </c>
      <c r="G1613" s="14">
        <f>SUMIFS(Lancamentos!$G:$G,Lancamentos!$C:$C,$A1613,Lancamentos!$E:$E,$C1613,Lancamentos!$B:$B,"ENTRADA")</f>
        <v/>
      </c>
      <c r="H1613" s="14">
        <f>SUMIFS(Lancamentos!$G:$G,Lancamentos!$C:$C,$A1613,Lancamentos!$E:$E,$C1613,Lancamentos!$B:$B,"SAIDA_USO")</f>
        <v/>
      </c>
      <c r="I1613" s="14">
        <f>SUMIFS(Lancamentos!$G:$G,Lancamentos!$C:$C,$A1613,Lancamentos!$E:$E,$C1613,Lancamentos!$B:$B,"SAIDA_DESCARTE")</f>
        <v/>
      </c>
      <c r="J1613" s="14">
        <f>G1613-H1613-I1613</f>
        <v/>
      </c>
      <c r="K1613">
        <f>IF(A1613="","",IF(J1613&lt;=IFERROR(VLOOKUP(A1613,Produtos!$A:$E,5,FALSE),0),"ABAIXO DO MINIMO","OK"))</f>
        <v/>
      </c>
    </row>
    <row r="1614">
      <c r="B1614">
        <f>IFERROR(VLOOKUP(A1614,Produtos!A:B,2,FALSE),"")</f>
        <v/>
      </c>
      <c r="D1614" s="10">
        <f>IFERROR(INDEX(Lotes!$E:$E,MATCH(1,(Lotes!$A:$A=A1614)*(Lotes!$C:$C=C1614),0)),"")</f>
        <v/>
      </c>
      <c r="E1614" s="14">
        <f>IF(D1614="","",D1614-TODAY())</f>
        <v/>
      </c>
      <c r="F1614">
        <f>IF(D1614="","",IF(E1614&lt;0,"VENCIDO",IF(E1614&lt;=30,"VENCE EM &lt;= 30 DIAS",IF(E1614&lt;=60,"ATENCAO (31-60 DIAS)","OK"))))</f>
        <v/>
      </c>
      <c r="G1614" s="14">
        <f>SUMIFS(Lancamentos!$G:$G,Lancamentos!$C:$C,$A1614,Lancamentos!$E:$E,$C1614,Lancamentos!$B:$B,"ENTRADA")</f>
        <v/>
      </c>
      <c r="H1614" s="14">
        <f>SUMIFS(Lancamentos!$G:$G,Lancamentos!$C:$C,$A1614,Lancamentos!$E:$E,$C1614,Lancamentos!$B:$B,"SAIDA_USO")</f>
        <v/>
      </c>
      <c r="I1614" s="14">
        <f>SUMIFS(Lancamentos!$G:$G,Lancamentos!$C:$C,$A1614,Lancamentos!$E:$E,$C1614,Lancamentos!$B:$B,"SAIDA_DESCARTE")</f>
        <v/>
      </c>
      <c r="J1614" s="14">
        <f>G1614-H1614-I1614</f>
        <v/>
      </c>
      <c r="K1614">
        <f>IF(A1614="","",IF(J1614&lt;=IFERROR(VLOOKUP(A1614,Produtos!$A:$E,5,FALSE),0),"ABAIXO DO MINIMO","OK"))</f>
        <v/>
      </c>
    </row>
    <row r="1615">
      <c r="B1615">
        <f>IFERROR(VLOOKUP(A1615,Produtos!A:B,2,FALSE),"")</f>
        <v/>
      </c>
      <c r="D1615" s="10">
        <f>IFERROR(INDEX(Lotes!$E:$E,MATCH(1,(Lotes!$A:$A=A1615)*(Lotes!$C:$C=C1615),0)),"")</f>
        <v/>
      </c>
      <c r="E1615" s="14">
        <f>IF(D1615="","",D1615-TODAY())</f>
        <v/>
      </c>
      <c r="F1615">
        <f>IF(D1615="","",IF(E1615&lt;0,"VENCIDO",IF(E1615&lt;=30,"VENCE EM &lt;= 30 DIAS",IF(E1615&lt;=60,"ATENCAO (31-60 DIAS)","OK"))))</f>
        <v/>
      </c>
      <c r="G1615" s="14">
        <f>SUMIFS(Lancamentos!$G:$G,Lancamentos!$C:$C,$A1615,Lancamentos!$E:$E,$C1615,Lancamentos!$B:$B,"ENTRADA")</f>
        <v/>
      </c>
      <c r="H1615" s="14">
        <f>SUMIFS(Lancamentos!$G:$G,Lancamentos!$C:$C,$A1615,Lancamentos!$E:$E,$C1615,Lancamentos!$B:$B,"SAIDA_USO")</f>
        <v/>
      </c>
      <c r="I1615" s="14">
        <f>SUMIFS(Lancamentos!$G:$G,Lancamentos!$C:$C,$A1615,Lancamentos!$E:$E,$C1615,Lancamentos!$B:$B,"SAIDA_DESCARTE")</f>
        <v/>
      </c>
      <c r="J1615" s="14">
        <f>G1615-H1615-I1615</f>
        <v/>
      </c>
      <c r="K1615">
        <f>IF(A1615="","",IF(J1615&lt;=IFERROR(VLOOKUP(A1615,Produtos!$A:$E,5,FALSE),0),"ABAIXO DO MINIMO","OK"))</f>
        <v/>
      </c>
    </row>
    <row r="1616">
      <c r="B1616">
        <f>IFERROR(VLOOKUP(A1616,Produtos!A:B,2,FALSE),"")</f>
        <v/>
      </c>
      <c r="D1616" s="10">
        <f>IFERROR(INDEX(Lotes!$E:$E,MATCH(1,(Lotes!$A:$A=A1616)*(Lotes!$C:$C=C1616),0)),"")</f>
        <v/>
      </c>
      <c r="E1616" s="14">
        <f>IF(D1616="","",D1616-TODAY())</f>
        <v/>
      </c>
      <c r="F1616">
        <f>IF(D1616="","",IF(E1616&lt;0,"VENCIDO",IF(E1616&lt;=30,"VENCE EM &lt;= 30 DIAS",IF(E1616&lt;=60,"ATENCAO (31-60 DIAS)","OK"))))</f>
        <v/>
      </c>
      <c r="G1616" s="14">
        <f>SUMIFS(Lancamentos!$G:$G,Lancamentos!$C:$C,$A1616,Lancamentos!$E:$E,$C1616,Lancamentos!$B:$B,"ENTRADA")</f>
        <v/>
      </c>
      <c r="H1616" s="14">
        <f>SUMIFS(Lancamentos!$G:$G,Lancamentos!$C:$C,$A1616,Lancamentos!$E:$E,$C1616,Lancamentos!$B:$B,"SAIDA_USO")</f>
        <v/>
      </c>
      <c r="I1616" s="14">
        <f>SUMIFS(Lancamentos!$G:$G,Lancamentos!$C:$C,$A1616,Lancamentos!$E:$E,$C1616,Lancamentos!$B:$B,"SAIDA_DESCARTE")</f>
        <v/>
      </c>
      <c r="J1616" s="14">
        <f>G1616-H1616-I1616</f>
        <v/>
      </c>
      <c r="K1616">
        <f>IF(A1616="","",IF(J1616&lt;=IFERROR(VLOOKUP(A1616,Produtos!$A:$E,5,FALSE),0),"ABAIXO DO MINIMO","OK"))</f>
        <v/>
      </c>
    </row>
    <row r="1617">
      <c r="B1617">
        <f>IFERROR(VLOOKUP(A1617,Produtos!A:B,2,FALSE),"")</f>
        <v/>
      </c>
      <c r="D1617" s="10">
        <f>IFERROR(INDEX(Lotes!$E:$E,MATCH(1,(Lotes!$A:$A=A1617)*(Lotes!$C:$C=C1617),0)),"")</f>
        <v/>
      </c>
      <c r="E1617" s="14">
        <f>IF(D1617="","",D1617-TODAY())</f>
        <v/>
      </c>
      <c r="F1617">
        <f>IF(D1617="","",IF(E1617&lt;0,"VENCIDO",IF(E1617&lt;=30,"VENCE EM &lt;= 30 DIAS",IF(E1617&lt;=60,"ATENCAO (31-60 DIAS)","OK"))))</f>
        <v/>
      </c>
      <c r="G1617" s="14">
        <f>SUMIFS(Lancamentos!$G:$G,Lancamentos!$C:$C,$A1617,Lancamentos!$E:$E,$C1617,Lancamentos!$B:$B,"ENTRADA")</f>
        <v/>
      </c>
      <c r="H1617" s="14">
        <f>SUMIFS(Lancamentos!$G:$G,Lancamentos!$C:$C,$A1617,Lancamentos!$E:$E,$C1617,Lancamentos!$B:$B,"SAIDA_USO")</f>
        <v/>
      </c>
      <c r="I1617" s="14">
        <f>SUMIFS(Lancamentos!$G:$G,Lancamentos!$C:$C,$A1617,Lancamentos!$E:$E,$C1617,Lancamentos!$B:$B,"SAIDA_DESCARTE")</f>
        <v/>
      </c>
      <c r="J1617" s="14">
        <f>G1617-H1617-I1617</f>
        <v/>
      </c>
      <c r="K1617">
        <f>IF(A1617="","",IF(J1617&lt;=IFERROR(VLOOKUP(A1617,Produtos!$A:$E,5,FALSE),0),"ABAIXO DO MINIMO","OK"))</f>
        <v/>
      </c>
    </row>
    <row r="1618">
      <c r="B1618">
        <f>IFERROR(VLOOKUP(A1618,Produtos!A:B,2,FALSE),"")</f>
        <v/>
      </c>
      <c r="D1618" s="10">
        <f>IFERROR(INDEX(Lotes!$E:$E,MATCH(1,(Lotes!$A:$A=A1618)*(Lotes!$C:$C=C1618),0)),"")</f>
        <v/>
      </c>
      <c r="E1618" s="14">
        <f>IF(D1618="","",D1618-TODAY())</f>
        <v/>
      </c>
      <c r="F1618">
        <f>IF(D1618="","",IF(E1618&lt;0,"VENCIDO",IF(E1618&lt;=30,"VENCE EM &lt;= 30 DIAS",IF(E1618&lt;=60,"ATENCAO (31-60 DIAS)","OK"))))</f>
        <v/>
      </c>
      <c r="G1618" s="14">
        <f>SUMIFS(Lancamentos!$G:$G,Lancamentos!$C:$C,$A1618,Lancamentos!$E:$E,$C1618,Lancamentos!$B:$B,"ENTRADA")</f>
        <v/>
      </c>
      <c r="H1618" s="14">
        <f>SUMIFS(Lancamentos!$G:$G,Lancamentos!$C:$C,$A1618,Lancamentos!$E:$E,$C1618,Lancamentos!$B:$B,"SAIDA_USO")</f>
        <v/>
      </c>
      <c r="I1618" s="14">
        <f>SUMIFS(Lancamentos!$G:$G,Lancamentos!$C:$C,$A1618,Lancamentos!$E:$E,$C1618,Lancamentos!$B:$B,"SAIDA_DESCARTE")</f>
        <v/>
      </c>
      <c r="J1618" s="14">
        <f>G1618-H1618-I1618</f>
        <v/>
      </c>
      <c r="K1618">
        <f>IF(A1618="","",IF(J1618&lt;=IFERROR(VLOOKUP(A1618,Produtos!$A:$E,5,FALSE),0),"ABAIXO DO MINIMO","OK"))</f>
        <v/>
      </c>
    </row>
    <row r="1619">
      <c r="B1619">
        <f>IFERROR(VLOOKUP(A1619,Produtos!A:B,2,FALSE),"")</f>
        <v/>
      </c>
      <c r="D1619" s="10">
        <f>IFERROR(INDEX(Lotes!$E:$E,MATCH(1,(Lotes!$A:$A=A1619)*(Lotes!$C:$C=C1619),0)),"")</f>
        <v/>
      </c>
      <c r="E1619" s="14">
        <f>IF(D1619="","",D1619-TODAY())</f>
        <v/>
      </c>
      <c r="F1619">
        <f>IF(D1619="","",IF(E1619&lt;0,"VENCIDO",IF(E1619&lt;=30,"VENCE EM &lt;= 30 DIAS",IF(E1619&lt;=60,"ATENCAO (31-60 DIAS)","OK"))))</f>
        <v/>
      </c>
      <c r="G1619" s="14">
        <f>SUMIFS(Lancamentos!$G:$G,Lancamentos!$C:$C,$A1619,Lancamentos!$E:$E,$C1619,Lancamentos!$B:$B,"ENTRADA")</f>
        <v/>
      </c>
      <c r="H1619" s="14">
        <f>SUMIFS(Lancamentos!$G:$G,Lancamentos!$C:$C,$A1619,Lancamentos!$E:$E,$C1619,Lancamentos!$B:$B,"SAIDA_USO")</f>
        <v/>
      </c>
      <c r="I1619" s="14">
        <f>SUMIFS(Lancamentos!$G:$G,Lancamentos!$C:$C,$A1619,Lancamentos!$E:$E,$C1619,Lancamentos!$B:$B,"SAIDA_DESCARTE")</f>
        <v/>
      </c>
      <c r="J1619" s="14">
        <f>G1619-H1619-I1619</f>
        <v/>
      </c>
      <c r="K1619">
        <f>IF(A1619="","",IF(J1619&lt;=IFERROR(VLOOKUP(A1619,Produtos!$A:$E,5,FALSE),0),"ABAIXO DO MINIMO","OK"))</f>
        <v/>
      </c>
    </row>
    <row r="1620">
      <c r="B1620">
        <f>IFERROR(VLOOKUP(A1620,Produtos!A:B,2,FALSE),"")</f>
        <v/>
      </c>
      <c r="D1620" s="10">
        <f>IFERROR(INDEX(Lotes!$E:$E,MATCH(1,(Lotes!$A:$A=A1620)*(Lotes!$C:$C=C1620),0)),"")</f>
        <v/>
      </c>
      <c r="E1620" s="14">
        <f>IF(D1620="","",D1620-TODAY())</f>
        <v/>
      </c>
      <c r="F1620">
        <f>IF(D1620="","",IF(E1620&lt;0,"VENCIDO",IF(E1620&lt;=30,"VENCE EM &lt;= 30 DIAS",IF(E1620&lt;=60,"ATENCAO (31-60 DIAS)","OK"))))</f>
        <v/>
      </c>
      <c r="G1620" s="14">
        <f>SUMIFS(Lancamentos!$G:$G,Lancamentos!$C:$C,$A1620,Lancamentos!$E:$E,$C1620,Lancamentos!$B:$B,"ENTRADA")</f>
        <v/>
      </c>
      <c r="H1620" s="14">
        <f>SUMIFS(Lancamentos!$G:$G,Lancamentos!$C:$C,$A1620,Lancamentos!$E:$E,$C1620,Lancamentos!$B:$B,"SAIDA_USO")</f>
        <v/>
      </c>
      <c r="I1620" s="14">
        <f>SUMIFS(Lancamentos!$G:$G,Lancamentos!$C:$C,$A1620,Lancamentos!$E:$E,$C1620,Lancamentos!$B:$B,"SAIDA_DESCARTE")</f>
        <v/>
      </c>
      <c r="J1620" s="14">
        <f>G1620-H1620-I1620</f>
        <v/>
      </c>
      <c r="K1620">
        <f>IF(A1620="","",IF(J1620&lt;=IFERROR(VLOOKUP(A1620,Produtos!$A:$E,5,FALSE),0),"ABAIXO DO MINIMO","OK"))</f>
        <v/>
      </c>
    </row>
    <row r="1621">
      <c r="B1621">
        <f>IFERROR(VLOOKUP(A1621,Produtos!A:B,2,FALSE),"")</f>
        <v/>
      </c>
      <c r="D1621" s="10">
        <f>IFERROR(INDEX(Lotes!$E:$E,MATCH(1,(Lotes!$A:$A=A1621)*(Lotes!$C:$C=C1621),0)),"")</f>
        <v/>
      </c>
      <c r="E1621" s="14">
        <f>IF(D1621="","",D1621-TODAY())</f>
        <v/>
      </c>
      <c r="F1621">
        <f>IF(D1621="","",IF(E1621&lt;0,"VENCIDO",IF(E1621&lt;=30,"VENCE EM &lt;= 30 DIAS",IF(E1621&lt;=60,"ATENCAO (31-60 DIAS)","OK"))))</f>
        <v/>
      </c>
      <c r="G1621" s="14">
        <f>SUMIFS(Lancamentos!$G:$G,Lancamentos!$C:$C,$A1621,Lancamentos!$E:$E,$C1621,Lancamentos!$B:$B,"ENTRADA")</f>
        <v/>
      </c>
      <c r="H1621" s="14">
        <f>SUMIFS(Lancamentos!$G:$G,Lancamentos!$C:$C,$A1621,Lancamentos!$E:$E,$C1621,Lancamentos!$B:$B,"SAIDA_USO")</f>
        <v/>
      </c>
      <c r="I1621" s="14">
        <f>SUMIFS(Lancamentos!$G:$G,Lancamentos!$C:$C,$A1621,Lancamentos!$E:$E,$C1621,Lancamentos!$B:$B,"SAIDA_DESCARTE")</f>
        <v/>
      </c>
      <c r="J1621" s="14">
        <f>G1621-H1621-I1621</f>
        <v/>
      </c>
      <c r="K1621">
        <f>IF(A1621="","",IF(J1621&lt;=IFERROR(VLOOKUP(A1621,Produtos!$A:$E,5,FALSE),0),"ABAIXO DO MINIMO","OK"))</f>
        <v/>
      </c>
    </row>
    <row r="1622">
      <c r="B1622">
        <f>IFERROR(VLOOKUP(A1622,Produtos!A:B,2,FALSE),"")</f>
        <v/>
      </c>
      <c r="D1622" s="10">
        <f>IFERROR(INDEX(Lotes!$E:$E,MATCH(1,(Lotes!$A:$A=A1622)*(Lotes!$C:$C=C1622),0)),"")</f>
        <v/>
      </c>
      <c r="E1622" s="14">
        <f>IF(D1622="","",D1622-TODAY())</f>
        <v/>
      </c>
      <c r="F1622">
        <f>IF(D1622="","",IF(E1622&lt;0,"VENCIDO",IF(E1622&lt;=30,"VENCE EM &lt;= 30 DIAS",IF(E1622&lt;=60,"ATENCAO (31-60 DIAS)","OK"))))</f>
        <v/>
      </c>
      <c r="G1622" s="14">
        <f>SUMIFS(Lancamentos!$G:$G,Lancamentos!$C:$C,$A1622,Lancamentos!$E:$E,$C1622,Lancamentos!$B:$B,"ENTRADA")</f>
        <v/>
      </c>
      <c r="H1622" s="14">
        <f>SUMIFS(Lancamentos!$G:$G,Lancamentos!$C:$C,$A1622,Lancamentos!$E:$E,$C1622,Lancamentos!$B:$B,"SAIDA_USO")</f>
        <v/>
      </c>
      <c r="I1622" s="14">
        <f>SUMIFS(Lancamentos!$G:$G,Lancamentos!$C:$C,$A1622,Lancamentos!$E:$E,$C1622,Lancamentos!$B:$B,"SAIDA_DESCARTE")</f>
        <v/>
      </c>
      <c r="J1622" s="14">
        <f>G1622-H1622-I1622</f>
        <v/>
      </c>
      <c r="K1622">
        <f>IF(A1622="","",IF(J1622&lt;=IFERROR(VLOOKUP(A1622,Produtos!$A:$E,5,FALSE),0),"ABAIXO DO MINIMO","OK"))</f>
        <v/>
      </c>
    </row>
    <row r="1623">
      <c r="B1623">
        <f>IFERROR(VLOOKUP(A1623,Produtos!A:B,2,FALSE),"")</f>
        <v/>
      </c>
      <c r="D1623" s="10">
        <f>IFERROR(INDEX(Lotes!$E:$E,MATCH(1,(Lotes!$A:$A=A1623)*(Lotes!$C:$C=C1623),0)),"")</f>
        <v/>
      </c>
      <c r="E1623" s="14">
        <f>IF(D1623="","",D1623-TODAY())</f>
        <v/>
      </c>
      <c r="F1623">
        <f>IF(D1623="","",IF(E1623&lt;0,"VENCIDO",IF(E1623&lt;=30,"VENCE EM &lt;= 30 DIAS",IF(E1623&lt;=60,"ATENCAO (31-60 DIAS)","OK"))))</f>
        <v/>
      </c>
      <c r="G1623" s="14">
        <f>SUMIFS(Lancamentos!$G:$G,Lancamentos!$C:$C,$A1623,Lancamentos!$E:$E,$C1623,Lancamentos!$B:$B,"ENTRADA")</f>
        <v/>
      </c>
      <c r="H1623" s="14">
        <f>SUMIFS(Lancamentos!$G:$G,Lancamentos!$C:$C,$A1623,Lancamentos!$E:$E,$C1623,Lancamentos!$B:$B,"SAIDA_USO")</f>
        <v/>
      </c>
      <c r="I1623" s="14">
        <f>SUMIFS(Lancamentos!$G:$G,Lancamentos!$C:$C,$A1623,Lancamentos!$E:$E,$C1623,Lancamentos!$B:$B,"SAIDA_DESCARTE")</f>
        <v/>
      </c>
      <c r="J1623" s="14">
        <f>G1623-H1623-I1623</f>
        <v/>
      </c>
      <c r="K1623">
        <f>IF(A1623="","",IF(J1623&lt;=IFERROR(VLOOKUP(A1623,Produtos!$A:$E,5,FALSE),0),"ABAIXO DO MINIMO","OK"))</f>
        <v/>
      </c>
    </row>
    <row r="1624">
      <c r="B1624">
        <f>IFERROR(VLOOKUP(A1624,Produtos!A:B,2,FALSE),"")</f>
        <v/>
      </c>
      <c r="D1624" s="10">
        <f>IFERROR(INDEX(Lotes!$E:$E,MATCH(1,(Lotes!$A:$A=A1624)*(Lotes!$C:$C=C1624),0)),"")</f>
        <v/>
      </c>
      <c r="E1624" s="14">
        <f>IF(D1624="","",D1624-TODAY())</f>
        <v/>
      </c>
      <c r="F1624">
        <f>IF(D1624="","",IF(E1624&lt;0,"VENCIDO",IF(E1624&lt;=30,"VENCE EM &lt;= 30 DIAS",IF(E1624&lt;=60,"ATENCAO (31-60 DIAS)","OK"))))</f>
        <v/>
      </c>
      <c r="G1624" s="14">
        <f>SUMIFS(Lancamentos!$G:$G,Lancamentos!$C:$C,$A1624,Lancamentos!$E:$E,$C1624,Lancamentos!$B:$B,"ENTRADA")</f>
        <v/>
      </c>
      <c r="H1624" s="14">
        <f>SUMIFS(Lancamentos!$G:$G,Lancamentos!$C:$C,$A1624,Lancamentos!$E:$E,$C1624,Lancamentos!$B:$B,"SAIDA_USO")</f>
        <v/>
      </c>
      <c r="I1624" s="14">
        <f>SUMIFS(Lancamentos!$G:$G,Lancamentos!$C:$C,$A1624,Lancamentos!$E:$E,$C1624,Lancamentos!$B:$B,"SAIDA_DESCARTE")</f>
        <v/>
      </c>
      <c r="J1624" s="14">
        <f>G1624-H1624-I1624</f>
        <v/>
      </c>
      <c r="K1624">
        <f>IF(A1624="","",IF(J1624&lt;=IFERROR(VLOOKUP(A1624,Produtos!$A:$E,5,FALSE),0),"ABAIXO DO MINIMO","OK"))</f>
        <v/>
      </c>
    </row>
    <row r="1625">
      <c r="B1625">
        <f>IFERROR(VLOOKUP(A1625,Produtos!A:B,2,FALSE),"")</f>
        <v/>
      </c>
      <c r="D1625" s="10">
        <f>IFERROR(INDEX(Lotes!$E:$E,MATCH(1,(Lotes!$A:$A=A1625)*(Lotes!$C:$C=C1625),0)),"")</f>
        <v/>
      </c>
      <c r="E1625" s="14">
        <f>IF(D1625="","",D1625-TODAY())</f>
        <v/>
      </c>
      <c r="F1625">
        <f>IF(D1625="","",IF(E1625&lt;0,"VENCIDO",IF(E1625&lt;=30,"VENCE EM &lt;= 30 DIAS",IF(E1625&lt;=60,"ATENCAO (31-60 DIAS)","OK"))))</f>
        <v/>
      </c>
      <c r="G1625" s="14">
        <f>SUMIFS(Lancamentos!$G:$G,Lancamentos!$C:$C,$A1625,Lancamentos!$E:$E,$C1625,Lancamentos!$B:$B,"ENTRADA")</f>
        <v/>
      </c>
      <c r="H1625" s="14">
        <f>SUMIFS(Lancamentos!$G:$G,Lancamentos!$C:$C,$A1625,Lancamentos!$E:$E,$C1625,Lancamentos!$B:$B,"SAIDA_USO")</f>
        <v/>
      </c>
      <c r="I1625" s="14">
        <f>SUMIFS(Lancamentos!$G:$G,Lancamentos!$C:$C,$A1625,Lancamentos!$E:$E,$C1625,Lancamentos!$B:$B,"SAIDA_DESCARTE")</f>
        <v/>
      </c>
      <c r="J1625" s="14">
        <f>G1625-H1625-I1625</f>
        <v/>
      </c>
      <c r="K1625">
        <f>IF(A1625="","",IF(J1625&lt;=IFERROR(VLOOKUP(A1625,Produtos!$A:$E,5,FALSE),0),"ABAIXO DO MINIMO","OK"))</f>
        <v/>
      </c>
    </row>
    <row r="1626">
      <c r="B1626">
        <f>IFERROR(VLOOKUP(A1626,Produtos!A:B,2,FALSE),"")</f>
        <v/>
      </c>
      <c r="D1626" s="10">
        <f>IFERROR(INDEX(Lotes!$E:$E,MATCH(1,(Lotes!$A:$A=A1626)*(Lotes!$C:$C=C1626),0)),"")</f>
        <v/>
      </c>
      <c r="E1626" s="14">
        <f>IF(D1626="","",D1626-TODAY())</f>
        <v/>
      </c>
      <c r="F1626">
        <f>IF(D1626="","",IF(E1626&lt;0,"VENCIDO",IF(E1626&lt;=30,"VENCE EM &lt;= 30 DIAS",IF(E1626&lt;=60,"ATENCAO (31-60 DIAS)","OK"))))</f>
        <v/>
      </c>
      <c r="G1626" s="14">
        <f>SUMIFS(Lancamentos!$G:$G,Lancamentos!$C:$C,$A1626,Lancamentos!$E:$E,$C1626,Lancamentos!$B:$B,"ENTRADA")</f>
        <v/>
      </c>
      <c r="H1626" s="14">
        <f>SUMIFS(Lancamentos!$G:$G,Lancamentos!$C:$C,$A1626,Lancamentos!$E:$E,$C1626,Lancamentos!$B:$B,"SAIDA_USO")</f>
        <v/>
      </c>
      <c r="I1626" s="14">
        <f>SUMIFS(Lancamentos!$G:$G,Lancamentos!$C:$C,$A1626,Lancamentos!$E:$E,$C1626,Lancamentos!$B:$B,"SAIDA_DESCARTE")</f>
        <v/>
      </c>
      <c r="J1626" s="14">
        <f>G1626-H1626-I1626</f>
        <v/>
      </c>
      <c r="K1626">
        <f>IF(A1626="","",IF(J1626&lt;=IFERROR(VLOOKUP(A1626,Produtos!$A:$E,5,FALSE),0),"ABAIXO DO MINIMO","OK"))</f>
        <v/>
      </c>
    </row>
    <row r="1627">
      <c r="B1627">
        <f>IFERROR(VLOOKUP(A1627,Produtos!A:B,2,FALSE),"")</f>
        <v/>
      </c>
      <c r="D1627" s="10">
        <f>IFERROR(INDEX(Lotes!$E:$E,MATCH(1,(Lotes!$A:$A=A1627)*(Lotes!$C:$C=C1627),0)),"")</f>
        <v/>
      </c>
      <c r="E1627" s="14">
        <f>IF(D1627="","",D1627-TODAY())</f>
        <v/>
      </c>
      <c r="F1627">
        <f>IF(D1627="","",IF(E1627&lt;0,"VENCIDO",IF(E1627&lt;=30,"VENCE EM &lt;= 30 DIAS",IF(E1627&lt;=60,"ATENCAO (31-60 DIAS)","OK"))))</f>
        <v/>
      </c>
      <c r="G1627" s="14">
        <f>SUMIFS(Lancamentos!$G:$G,Lancamentos!$C:$C,$A1627,Lancamentos!$E:$E,$C1627,Lancamentos!$B:$B,"ENTRADA")</f>
        <v/>
      </c>
      <c r="H1627" s="14">
        <f>SUMIFS(Lancamentos!$G:$G,Lancamentos!$C:$C,$A1627,Lancamentos!$E:$E,$C1627,Lancamentos!$B:$B,"SAIDA_USO")</f>
        <v/>
      </c>
      <c r="I1627" s="14">
        <f>SUMIFS(Lancamentos!$G:$G,Lancamentos!$C:$C,$A1627,Lancamentos!$E:$E,$C1627,Lancamentos!$B:$B,"SAIDA_DESCARTE")</f>
        <v/>
      </c>
      <c r="J1627" s="14">
        <f>G1627-H1627-I1627</f>
        <v/>
      </c>
      <c r="K1627">
        <f>IF(A1627="","",IF(J1627&lt;=IFERROR(VLOOKUP(A1627,Produtos!$A:$E,5,FALSE),0),"ABAIXO DO MINIMO","OK"))</f>
        <v/>
      </c>
    </row>
    <row r="1628">
      <c r="B1628">
        <f>IFERROR(VLOOKUP(A1628,Produtos!A:B,2,FALSE),"")</f>
        <v/>
      </c>
      <c r="D1628" s="10">
        <f>IFERROR(INDEX(Lotes!$E:$E,MATCH(1,(Lotes!$A:$A=A1628)*(Lotes!$C:$C=C1628),0)),"")</f>
        <v/>
      </c>
      <c r="E1628" s="14">
        <f>IF(D1628="","",D1628-TODAY())</f>
        <v/>
      </c>
      <c r="F1628">
        <f>IF(D1628="","",IF(E1628&lt;0,"VENCIDO",IF(E1628&lt;=30,"VENCE EM &lt;= 30 DIAS",IF(E1628&lt;=60,"ATENCAO (31-60 DIAS)","OK"))))</f>
        <v/>
      </c>
      <c r="G1628" s="14">
        <f>SUMIFS(Lancamentos!$G:$G,Lancamentos!$C:$C,$A1628,Lancamentos!$E:$E,$C1628,Lancamentos!$B:$B,"ENTRADA")</f>
        <v/>
      </c>
      <c r="H1628" s="14">
        <f>SUMIFS(Lancamentos!$G:$G,Lancamentos!$C:$C,$A1628,Lancamentos!$E:$E,$C1628,Lancamentos!$B:$B,"SAIDA_USO")</f>
        <v/>
      </c>
      <c r="I1628" s="14">
        <f>SUMIFS(Lancamentos!$G:$G,Lancamentos!$C:$C,$A1628,Lancamentos!$E:$E,$C1628,Lancamentos!$B:$B,"SAIDA_DESCARTE")</f>
        <v/>
      </c>
      <c r="J1628" s="14">
        <f>G1628-H1628-I1628</f>
        <v/>
      </c>
      <c r="K1628">
        <f>IF(A1628="","",IF(J1628&lt;=IFERROR(VLOOKUP(A1628,Produtos!$A:$E,5,FALSE),0),"ABAIXO DO MINIMO","OK"))</f>
        <v/>
      </c>
    </row>
    <row r="1629">
      <c r="B1629">
        <f>IFERROR(VLOOKUP(A1629,Produtos!A:B,2,FALSE),"")</f>
        <v/>
      </c>
      <c r="D1629" s="10">
        <f>IFERROR(INDEX(Lotes!$E:$E,MATCH(1,(Lotes!$A:$A=A1629)*(Lotes!$C:$C=C1629),0)),"")</f>
        <v/>
      </c>
      <c r="E1629" s="14">
        <f>IF(D1629="","",D1629-TODAY())</f>
        <v/>
      </c>
      <c r="F1629">
        <f>IF(D1629="","",IF(E1629&lt;0,"VENCIDO",IF(E1629&lt;=30,"VENCE EM &lt;= 30 DIAS",IF(E1629&lt;=60,"ATENCAO (31-60 DIAS)","OK"))))</f>
        <v/>
      </c>
      <c r="G1629" s="14">
        <f>SUMIFS(Lancamentos!$G:$G,Lancamentos!$C:$C,$A1629,Lancamentos!$E:$E,$C1629,Lancamentos!$B:$B,"ENTRADA")</f>
        <v/>
      </c>
      <c r="H1629" s="14">
        <f>SUMIFS(Lancamentos!$G:$G,Lancamentos!$C:$C,$A1629,Lancamentos!$E:$E,$C1629,Lancamentos!$B:$B,"SAIDA_USO")</f>
        <v/>
      </c>
      <c r="I1629" s="14">
        <f>SUMIFS(Lancamentos!$G:$G,Lancamentos!$C:$C,$A1629,Lancamentos!$E:$E,$C1629,Lancamentos!$B:$B,"SAIDA_DESCARTE")</f>
        <v/>
      </c>
      <c r="J1629" s="14">
        <f>G1629-H1629-I1629</f>
        <v/>
      </c>
      <c r="K1629">
        <f>IF(A1629="","",IF(J1629&lt;=IFERROR(VLOOKUP(A1629,Produtos!$A:$E,5,FALSE),0),"ABAIXO DO MINIMO","OK"))</f>
        <v/>
      </c>
    </row>
    <row r="1630">
      <c r="B1630">
        <f>IFERROR(VLOOKUP(A1630,Produtos!A:B,2,FALSE),"")</f>
        <v/>
      </c>
      <c r="D1630" s="10">
        <f>IFERROR(INDEX(Lotes!$E:$E,MATCH(1,(Lotes!$A:$A=A1630)*(Lotes!$C:$C=C1630),0)),"")</f>
        <v/>
      </c>
      <c r="E1630" s="14">
        <f>IF(D1630="","",D1630-TODAY())</f>
        <v/>
      </c>
      <c r="F1630">
        <f>IF(D1630="","",IF(E1630&lt;0,"VENCIDO",IF(E1630&lt;=30,"VENCE EM &lt;= 30 DIAS",IF(E1630&lt;=60,"ATENCAO (31-60 DIAS)","OK"))))</f>
        <v/>
      </c>
      <c r="G1630" s="14">
        <f>SUMIFS(Lancamentos!$G:$G,Lancamentos!$C:$C,$A1630,Lancamentos!$E:$E,$C1630,Lancamentos!$B:$B,"ENTRADA")</f>
        <v/>
      </c>
      <c r="H1630" s="14">
        <f>SUMIFS(Lancamentos!$G:$G,Lancamentos!$C:$C,$A1630,Lancamentos!$E:$E,$C1630,Lancamentos!$B:$B,"SAIDA_USO")</f>
        <v/>
      </c>
      <c r="I1630" s="14">
        <f>SUMIFS(Lancamentos!$G:$G,Lancamentos!$C:$C,$A1630,Lancamentos!$E:$E,$C1630,Lancamentos!$B:$B,"SAIDA_DESCARTE")</f>
        <v/>
      </c>
      <c r="J1630" s="14">
        <f>G1630-H1630-I1630</f>
        <v/>
      </c>
      <c r="K1630">
        <f>IF(A1630="","",IF(J1630&lt;=IFERROR(VLOOKUP(A1630,Produtos!$A:$E,5,FALSE),0),"ABAIXO DO MINIMO","OK"))</f>
        <v/>
      </c>
    </row>
    <row r="1631">
      <c r="B1631">
        <f>IFERROR(VLOOKUP(A1631,Produtos!A:B,2,FALSE),"")</f>
        <v/>
      </c>
      <c r="D1631" s="10">
        <f>IFERROR(INDEX(Lotes!$E:$E,MATCH(1,(Lotes!$A:$A=A1631)*(Lotes!$C:$C=C1631),0)),"")</f>
        <v/>
      </c>
      <c r="E1631" s="14">
        <f>IF(D1631="","",D1631-TODAY())</f>
        <v/>
      </c>
      <c r="F1631">
        <f>IF(D1631="","",IF(E1631&lt;0,"VENCIDO",IF(E1631&lt;=30,"VENCE EM &lt;= 30 DIAS",IF(E1631&lt;=60,"ATENCAO (31-60 DIAS)","OK"))))</f>
        <v/>
      </c>
      <c r="G1631" s="14">
        <f>SUMIFS(Lancamentos!$G:$G,Lancamentos!$C:$C,$A1631,Lancamentos!$E:$E,$C1631,Lancamentos!$B:$B,"ENTRADA")</f>
        <v/>
      </c>
      <c r="H1631" s="14">
        <f>SUMIFS(Lancamentos!$G:$G,Lancamentos!$C:$C,$A1631,Lancamentos!$E:$E,$C1631,Lancamentos!$B:$B,"SAIDA_USO")</f>
        <v/>
      </c>
      <c r="I1631" s="14">
        <f>SUMIFS(Lancamentos!$G:$G,Lancamentos!$C:$C,$A1631,Lancamentos!$E:$E,$C1631,Lancamentos!$B:$B,"SAIDA_DESCARTE")</f>
        <v/>
      </c>
      <c r="J1631" s="14">
        <f>G1631-H1631-I1631</f>
        <v/>
      </c>
      <c r="K1631">
        <f>IF(A1631="","",IF(J1631&lt;=IFERROR(VLOOKUP(A1631,Produtos!$A:$E,5,FALSE),0),"ABAIXO DO MINIMO","OK"))</f>
        <v/>
      </c>
    </row>
    <row r="1632">
      <c r="B1632">
        <f>IFERROR(VLOOKUP(A1632,Produtos!A:B,2,FALSE),"")</f>
        <v/>
      </c>
      <c r="D1632" s="10">
        <f>IFERROR(INDEX(Lotes!$E:$E,MATCH(1,(Lotes!$A:$A=A1632)*(Lotes!$C:$C=C1632),0)),"")</f>
        <v/>
      </c>
      <c r="E1632" s="14">
        <f>IF(D1632="","",D1632-TODAY())</f>
        <v/>
      </c>
      <c r="F1632">
        <f>IF(D1632="","",IF(E1632&lt;0,"VENCIDO",IF(E1632&lt;=30,"VENCE EM &lt;= 30 DIAS",IF(E1632&lt;=60,"ATENCAO (31-60 DIAS)","OK"))))</f>
        <v/>
      </c>
      <c r="G1632" s="14">
        <f>SUMIFS(Lancamentos!$G:$G,Lancamentos!$C:$C,$A1632,Lancamentos!$E:$E,$C1632,Lancamentos!$B:$B,"ENTRADA")</f>
        <v/>
      </c>
      <c r="H1632" s="14">
        <f>SUMIFS(Lancamentos!$G:$G,Lancamentos!$C:$C,$A1632,Lancamentos!$E:$E,$C1632,Lancamentos!$B:$B,"SAIDA_USO")</f>
        <v/>
      </c>
      <c r="I1632" s="14">
        <f>SUMIFS(Lancamentos!$G:$G,Lancamentos!$C:$C,$A1632,Lancamentos!$E:$E,$C1632,Lancamentos!$B:$B,"SAIDA_DESCARTE")</f>
        <v/>
      </c>
      <c r="J1632" s="14">
        <f>G1632-H1632-I1632</f>
        <v/>
      </c>
      <c r="K1632">
        <f>IF(A1632="","",IF(J1632&lt;=IFERROR(VLOOKUP(A1632,Produtos!$A:$E,5,FALSE),0),"ABAIXO DO MINIMO","OK"))</f>
        <v/>
      </c>
    </row>
    <row r="1633">
      <c r="B1633">
        <f>IFERROR(VLOOKUP(A1633,Produtos!A:B,2,FALSE),"")</f>
        <v/>
      </c>
      <c r="D1633" s="10">
        <f>IFERROR(INDEX(Lotes!$E:$E,MATCH(1,(Lotes!$A:$A=A1633)*(Lotes!$C:$C=C1633),0)),"")</f>
        <v/>
      </c>
      <c r="E1633" s="14">
        <f>IF(D1633="","",D1633-TODAY())</f>
        <v/>
      </c>
      <c r="F1633">
        <f>IF(D1633="","",IF(E1633&lt;0,"VENCIDO",IF(E1633&lt;=30,"VENCE EM &lt;= 30 DIAS",IF(E1633&lt;=60,"ATENCAO (31-60 DIAS)","OK"))))</f>
        <v/>
      </c>
      <c r="G1633" s="14">
        <f>SUMIFS(Lancamentos!$G:$G,Lancamentos!$C:$C,$A1633,Lancamentos!$E:$E,$C1633,Lancamentos!$B:$B,"ENTRADA")</f>
        <v/>
      </c>
      <c r="H1633" s="14">
        <f>SUMIFS(Lancamentos!$G:$G,Lancamentos!$C:$C,$A1633,Lancamentos!$E:$E,$C1633,Lancamentos!$B:$B,"SAIDA_USO")</f>
        <v/>
      </c>
      <c r="I1633" s="14">
        <f>SUMIFS(Lancamentos!$G:$G,Lancamentos!$C:$C,$A1633,Lancamentos!$E:$E,$C1633,Lancamentos!$B:$B,"SAIDA_DESCARTE")</f>
        <v/>
      </c>
      <c r="J1633" s="14">
        <f>G1633-H1633-I1633</f>
        <v/>
      </c>
      <c r="K1633">
        <f>IF(A1633="","",IF(J1633&lt;=IFERROR(VLOOKUP(A1633,Produtos!$A:$E,5,FALSE),0),"ABAIXO DO MINIMO","OK"))</f>
        <v/>
      </c>
    </row>
    <row r="1634">
      <c r="B1634">
        <f>IFERROR(VLOOKUP(A1634,Produtos!A:B,2,FALSE),"")</f>
        <v/>
      </c>
      <c r="D1634" s="10">
        <f>IFERROR(INDEX(Lotes!$E:$E,MATCH(1,(Lotes!$A:$A=A1634)*(Lotes!$C:$C=C1634),0)),"")</f>
        <v/>
      </c>
      <c r="E1634" s="14">
        <f>IF(D1634="","",D1634-TODAY())</f>
        <v/>
      </c>
      <c r="F1634">
        <f>IF(D1634="","",IF(E1634&lt;0,"VENCIDO",IF(E1634&lt;=30,"VENCE EM &lt;= 30 DIAS",IF(E1634&lt;=60,"ATENCAO (31-60 DIAS)","OK"))))</f>
        <v/>
      </c>
      <c r="G1634" s="14">
        <f>SUMIFS(Lancamentos!$G:$G,Lancamentos!$C:$C,$A1634,Lancamentos!$E:$E,$C1634,Lancamentos!$B:$B,"ENTRADA")</f>
        <v/>
      </c>
      <c r="H1634" s="14">
        <f>SUMIFS(Lancamentos!$G:$G,Lancamentos!$C:$C,$A1634,Lancamentos!$E:$E,$C1634,Lancamentos!$B:$B,"SAIDA_USO")</f>
        <v/>
      </c>
      <c r="I1634" s="14">
        <f>SUMIFS(Lancamentos!$G:$G,Lancamentos!$C:$C,$A1634,Lancamentos!$E:$E,$C1634,Lancamentos!$B:$B,"SAIDA_DESCARTE")</f>
        <v/>
      </c>
      <c r="J1634" s="14">
        <f>G1634-H1634-I1634</f>
        <v/>
      </c>
      <c r="K1634">
        <f>IF(A1634="","",IF(J1634&lt;=IFERROR(VLOOKUP(A1634,Produtos!$A:$E,5,FALSE),0),"ABAIXO DO MINIMO","OK"))</f>
        <v/>
      </c>
    </row>
    <row r="1635">
      <c r="B1635">
        <f>IFERROR(VLOOKUP(A1635,Produtos!A:B,2,FALSE),"")</f>
        <v/>
      </c>
      <c r="D1635" s="10">
        <f>IFERROR(INDEX(Lotes!$E:$E,MATCH(1,(Lotes!$A:$A=A1635)*(Lotes!$C:$C=C1635),0)),"")</f>
        <v/>
      </c>
      <c r="E1635" s="14">
        <f>IF(D1635="","",D1635-TODAY())</f>
        <v/>
      </c>
      <c r="F1635">
        <f>IF(D1635="","",IF(E1635&lt;0,"VENCIDO",IF(E1635&lt;=30,"VENCE EM &lt;= 30 DIAS",IF(E1635&lt;=60,"ATENCAO (31-60 DIAS)","OK"))))</f>
        <v/>
      </c>
      <c r="G1635" s="14">
        <f>SUMIFS(Lancamentos!$G:$G,Lancamentos!$C:$C,$A1635,Lancamentos!$E:$E,$C1635,Lancamentos!$B:$B,"ENTRADA")</f>
        <v/>
      </c>
      <c r="H1635" s="14">
        <f>SUMIFS(Lancamentos!$G:$G,Lancamentos!$C:$C,$A1635,Lancamentos!$E:$E,$C1635,Lancamentos!$B:$B,"SAIDA_USO")</f>
        <v/>
      </c>
      <c r="I1635" s="14">
        <f>SUMIFS(Lancamentos!$G:$G,Lancamentos!$C:$C,$A1635,Lancamentos!$E:$E,$C1635,Lancamentos!$B:$B,"SAIDA_DESCARTE")</f>
        <v/>
      </c>
      <c r="J1635" s="14">
        <f>G1635-H1635-I1635</f>
        <v/>
      </c>
      <c r="K1635">
        <f>IF(A1635="","",IF(J1635&lt;=IFERROR(VLOOKUP(A1635,Produtos!$A:$E,5,FALSE),0),"ABAIXO DO MINIMO","OK"))</f>
        <v/>
      </c>
    </row>
    <row r="1636">
      <c r="B1636">
        <f>IFERROR(VLOOKUP(A1636,Produtos!A:B,2,FALSE),"")</f>
        <v/>
      </c>
      <c r="D1636" s="10">
        <f>IFERROR(INDEX(Lotes!$E:$E,MATCH(1,(Lotes!$A:$A=A1636)*(Lotes!$C:$C=C1636),0)),"")</f>
        <v/>
      </c>
      <c r="E1636" s="14">
        <f>IF(D1636="","",D1636-TODAY())</f>
        <v/>
      </c>
      <c r="F1636">
        <f>IF(D1636="","",IF(E1636&lt;0,"VENCIDO",IF(E1636&lt;=30,"VENCE EM &lt;= 30 DIAS",IF(E1636&lt;=60,"ATENCAO (31-60 DIAS)","OK"))))</f>
        <v/>
      </c>
      <c r="G1636" s="14">
        <f>SUMIFS(Lancamentos!$G:$G,Lancamentos!$C:$C,$A1636,Lancamentos!$E:$E,$C1636,Lancamentos!$B:$B,"ENTRADA")</f>
        <v/>
      </c>
      <c r="H1636" s="14">
        <f>SUMIFS(Lancamentos!$G:$G,Lancamentos!$C:$C,$A1636,Lancamentos!$E:$E,$C1636,Lancamentos!$B:$B,"SAIDA_USO")</f>
        <v/>
      </c>
      <c r="I1636" s="14">
        <f>SUMIFS(Lancamentos!$G:$G,Lancamentos!$C:$C,$A1636,Lancamentos!$E:$E,$C1636,Lancamentos!$B:$B,"SAIDA_DESCARTE")</f>
        <v/>
      </c>
      <c r="J1636" s="14">
        <f>G1636-H1636-I1636</f>
        <v/>
      </c>
      <c r="K1636">
        <f>IF(A1636="","",IF(J1636&lt;=IFERROR(VLOOKUP(A1636,Produtos!$A:$E,5,FALSE),0),"ABAIXO DO MINIMO","OK"))</f>
        <v/>
      </c>
    </row>
    <row r="1637">
      <c r="B1637">
        <f>IFERROR(VLOOKUP(A1637,Produtos!A:B,2,FALSE),"")</f>
        <v/>
      </c>
      <c r="D1637" s="10">
        <f>IFERROR(INDEX(Lotes!$E:$E,MATCH(1,(Lotes!$A:$A=A1637)*(Lotes!$C:$C=C1637),0)),"")</f>
        <v/>
      </c>
      <c r="E1637" s="14">
        <f>IF(D1637="","",D1637-TODAY())</f>
        <v/>
      </c>
      <c r="F1637">
        <f>IF(D1637="","",IF(E1637&lt;0,"VENCIDO",IF(E1637&lt;=30,"VENCE EM &lt;= 30 DIAS",IF(E1637&lt;=60,"ATENCAO (31-60 DIAS)","OK"))))</f>
        <v/>
      </c>
      <c r="G1637" s="14">
        <f>SUMIFS(Lancamentos!$G:$G,Lancamentos!$C:$C,$A1637,Lancamentos!$E:$E,$C1637,Lancamentos!$B:$B,"ENTRADA")</f>
        <v/>
      </c>
      <c r="H1637" s="14">
        <f>SUMIFS(Lancamentos!$G:$G,Lancamentos!$C:$C,$A1637,Lancamentos!$E:$E,$C1637,Lancamentos!$B:$B,"SAIDA_USO")</f>
        <v/>
      </c>
      <c r="I1637" s="14">
        <f>SUMIFS(Lancamentos!$G:$G,Lancamentos!$C:$C,$A1637,Lancamentos!$E:$E,$C1637,Lancamentos!$B:$B,"SAIDA_DESCARTE")</f>
        <v/>
      </c>
      <c r="J1637" s="14">
        <f>G1637-H1637-I1637</f>
        <v/>
      </c>
      <c r="K1637">
        <f>IF(A1637="","",IF(J1637&lt;=IFERROR(VLOOKUP(A1637,Produtos!$A:$E,5,FALSE),0),"ABAIXO DO MINIMO","OK"))</f>
        <v/>
      </c>
    </row>
    <row r="1638">
      <c r="B1638">
        <f>IFERROR(VLOOKUP(A1638,Produtos!A:B,2,FALSE),"")</f>
        <v/>
      </c>
      <c r="D1638" s="10">
        <f>IFERROR(INDEX(Lotes!$E:$E,MATCH(1,(Lotes!$A:$A=A1638)*(Lotes!$C:$C=C1638),0)),"")</f>
        <v/>
      </c>
      <c r="E1638" s="14">
        <f>IF(D1638="","",D1638-TODAY())</f>
        <v/>
      </c>
      <c r="F1638">
        <f>IF(D1638="","",IF(E1638&lt;0,"VENCIDO",IF(E1638&lt;=30,"VENCE EM &lt;= 30 DIAS",IF(E1638&lt;=60,"ATENCAO (31-60 DIAS)","OK"))))</f>
        <v/>
      </c>
      <c r="G1638" s="14">
        <f>SUMIFS(Lancamentos!$G:$G,Lancamentos!$C:$C,$A1638,Lancamentos!$E:$E,$C1638,Lancamentos!$B:$B,"ENTRADA")</f>
        <v/>
      </c>
      <c r="H1638" s="14">
        <f>SUMIFS(Lancamentos!$G:$G,Lancamentos!$C:$C,$A1638,Lancamentos!$E:$E,$C1638,Lancamentos!$B:$B,"SAIDA_USO")</f>
        <v/>
      </c>
      <c r="I1638" s="14">
        <f>SUMIFS(Lancamentos!$G:$G,Lancamentos!$C:$C,$A1638,Lancamentos!$E:$E,$C1638,Lancamentos!$B:$B,"SAIDA_DESCARTE")</f>
        <v/>
      </c>
      <c r="J1638" s="14">
        <f>G1638-H1638-I1638</f>
        <v/>
      </c>
      <c r="K1638">
        <f>IF(A1638="","",IF(J1638&lt;=IFERROR(VLOOKUP(A1638,Produtos!$A:$E,5,FALSE),0),"ABAIXO DO MINIMO","OK"))</f>
        <v/>
      </c>
    </row>
    <row r="1639">
      <c r="B1639">
        <f>IFERROR(VLOOKUP(A1639,Produtos!A:B,2,FALSE),"")</f>
        <v/>
      </c>
      <c r="D1639" s="10">
        <f>IFERROR(INDEX(Lotes!$E:$E,MATCH(1,(Lotes!$A:$A=A1639)*(Lotes!$C:$C=C1639),0)),"")</f>
        <v/>
      </c>
      <c r="E1639" s="14">
        <f>IF(D1639="","",D1639-TODAY())</f>
        <v/>
      </c>
      <c r="F1639">
        <f>IF(D1639="","",IF(E1639&lt;0,"VENCIDO",IF(E1639&lt;=30,"VENCE EM &lt;= 30 DIAS",IF(E1639&lt;=60,"ATENCAO (31-60 DIAS)","OK"))))</f>
        <v/>
      </c>
      <c r="G1639" s="14">
        <f>SUMIFS(Lancamentos!$G:$G,Lancamentos!$C:$C,$A1639,Lancamentos!$E:$E,$C1639,Lancamentos!$B:$B,"ENTRADA")</f>
        <v/>
      </c>
      <c r="H1639" s="14">
        <f>SUMIFS(Lancamentos!$G:$G,Lancamentos!$C:$C,$A1639,Lancamentos!$E:$E,$C1639,Lancamentos!$B:$B,"SAIDA_USO")</f>
        <v/>
      </c>
      <c r="I1639" s="14">
        <f>SUMIFS(Lancamentos!$G:$G,Lancamentos!$C:$C,$A1639,Lancamentos!$E:$E,$C1639,Lancamentos!$B:$B,"SAIDA_DESCARTE")</f>
        <v/>
      </c>
      <c r="J1639" s="14">
        <f>G1639-H1639-I1639</f>
        <v/>
      </c>
      <c r="K1639">
        <f>IF(A1639="","",IF(J1639&lt;=IFERROR(VLOOKUP(A1639,Produtos!$A:$E,5,FALSE),0),"ABAIXO DO MINIMO","OK"))</f>
        <v/>
      </c>
    </row>
    <row r="1640">
      <c r="B1640">
        <f>IFERROR(VLOOKUP(A1640,Produtos!A:B,2,FALSE),"")</f>
        <v/>
      </c>
      <c r="D1640" s="10">
        <f>IFERROR(INDEX(Lotes!$E:$E,MATCH(1,(Lotes!$A:$A=A1640)*(Lotes!$C:$C=C1640),0)),"")</f>
        <v/>
      </c>
      <c r="E1640" s="14">
        <f>IF(D1640="","",D1640-TODAY())</f>
        <v/>
      </c>
      <c r="F1640">
        <f>IF(D1640="","",IF(E1640&lt;0,"VENCIDO",IF(E1640&lt;=30,"VENCE EM &lt;= 30 DIAS",IF(E1640&lt;=60,"ATENCAO (31-60 DIAS)","OK"))))</f>
        <v/>
      </c>
      <c r="G1640" s="14">
        <f>SUMIFS(Lancamentos!$G:$G,Lancamentos!$C:$C,$A1640,Lancamentos!$E:$E,$C1640,Lancamentos!$B:$B,"ENTRADA")</f>
        <v/>
      </c>
      <c r="H1640" s="14">
        <f>SUMIFS(Lancamentos!$G:$G,Lancamentos!$C:$C,$A1640,Lancamentos!$E:$E,$C1640,Lancamentos!$B:$B,"SAIDA_USO")</f>
        <v/>
      </c>
      <c r="I1640" s="14">
        <f>SUMIFS(Lancamentos!$G:$G,Lancamentos!$C:$C,$A1640,Lancamentos!$E:$E,$C1640,Lancamentos!$B:$B,"SAIDA_DESCARTE")</f>
        <v/>
      </c>
      <c r="J1640" s="14">
        <f>G1640-H1640-I1640</f>
        <v/>
      </c>
      <c r="K1640">
        <f>IF(A1640="","",IF(J1640&lt;=IFERROR(VLOOKUP(A1640,Produtos!$A:$E,5,FALSE),0),"ABAIXO DO MINIMO","OK"))</f>
        <v/>
      </c>
    </row>
    <row r="1641">
      <c r="B1641">
        <f>IFERROR(VLOOKUP(A1641,Produtos!A:B,2,FALSE),"")</f>
        <v/>
      </c>
      <c r="D1641" s="10">
        <f>IFERROR(INDEX(Lotes!$E:$E,MATCH(1,(Lotes!$A:$A=A1641)*(Lotes!$C:$C=C1641),0)),"")</f>
        <v/>
      </c>
      <c r="E1641" s="14">
        <f>IF(D1641="","",D1641-TODAY())</f>
        <v/>
      </c>
      <c r="F1641">
        <f>IF(D1641="","",IF(E1641&lt;0,"VENCIDO",IF(E1641&lt;=30,"VENCE EM &lt;= 30 DIAS",IF(E1641&lt;=60,"ATENCAO (31-60 DIAS)","OK"))))</f>
        <v/>
      </c>
      <c r="G1641" s="14">
        <f>SUMIFS(Lancamentos!$G:$G,Lancamentos!$C:$C,$A1641,Lancamentos!$E:$E,$C1641,Lancamentos!$B:$B,"ENTRADA")</f>
        <v/>
      </c>
      <c r="H1641" s="14">
        <f>SUMIFS(Lancamentos!$G:$G,Lancamentos!$C:$C,$A1641,Lancamentos!$E:$E,$C1641,Lancamentos!$B:$B,"SAIDA_USO")</f>
        <v/>
      </c>
      <c r="I1641" s="14">
        <f>SUMIFS(Lancamentos!$G:$G,Lancamentos!$C:$C,$A1641,Lancamentos!$E:$E,$C1641,Lancamentos!$B:$B,"SAIDA_DESCARTE")</f>
        <v/>
      </c>
      <c r="J1641" s="14">
        <f>G1641-H1641-I1641</f>
        <v/>
      </c>
      <c r="K1641">
        <f>IF(A1641="","",IF(J1641&lt;=IFERROR(VLOOKUP(A1641,Produtos!$A:$E,5,FALSE),0),"ABAIXO DO MINIMO","OK"))</f>
        <v/>
      </c>
    </row>
    <row r="1642">
      <c r="B1642">
        <f>IFERROR(VLOOKUP(A1642,Produtos!A:B,2,FALSE),"")</f>
        <v/>
      </c>
      <c r="D1642" s="10">
        <f>IFERROR(INDEX(Lotes!$E:$E,MATCH(1,(Lotes!$A:$A=A1642)*(Lotes!$C:$C=C1642),0)),"")</f>
        <v/>
      </c>
      <c r="E1642" s="14">
        <f>IF(D1642="","",D1642-TODAY())</f>
        <v/>
      </c>
      <c r="F1642">
        <f>IF(D1642="","",IF(E1642&lt;0,"VENCIDO",IF(E1642&lt;=30,"VENCE EM &lt;= 30 DIAS",IF(E1642&lt;=60,"ATENCAO (31-60 DIAS)","OK"))))</f>
        <v/>
      </c>
      <c r="G1642" s="14">
        <f>SUMIFS(Lancamentos!$G:$G,Lancamentos!$C:$C,$A1642,Lancamentos!$E:$E,$C1642,Lancamentos!$B:$B,"ENTRADA")</f>
        <v/>
      </c>
      <c r="H1642" s="14">
        <f>SUMIFS(Lancamentos!$G:$G,Lancamentos!$C:$C,$A1642,Lancamentos!$E:$E,$C1642,Lancamentos!$B:$B,"SAIDA_USO")</f>
        <v/>
      </c>
      <c r="I1642" s="14">
        <f>SUMIFS(Lancamentos!$G:$G,Lancamentos!$C:$C,$A1642,Lancamentos!$E:$E,$C1642,Lancamentos!$B:$B,"SAIDA_DESCARTE")</f>
        <v/>
      </c>
      <c r="J1642" s="14">
        <f>G1642-H1642-I1642</f>
        <v/>
      </c>
      <c r="K1642">
        <f>IF(A1642="","",IF(J1642&lt;=IFERROR(VLOOKUP(A1642,Produtos!$A:$E,5,FALSE),0),"ABAIXO DO MINIMO","OK"))</f>
        <v/>
      </c>
    </row>
    <row r="1643">
      <c r="B1643">
        <f>IFERROR(VLOOKUP(A1643,Produtos!A:B,2,FALSE),"")</f>
        <v/>
      </c>
      <c r="D1643" s="10">
        <f>IFERROR(INDEX(Lotes!$E:$E,MATCH(1,(Lotes!$A:$A=A1643)*(Lotes!$C:$C=C1643),0)),"")</f>
        <v/>
      </c>
      <c r="E1643" s="14">
        <f>IF(D1643="","",D1643-TODAY())</f>
        <v/>
      </c>
      <c r="F1643">
        <f>IF(D1643="","",IF(E1643&lt;0,"VENCIDO",IF(E1643&lt;=30,"VENCE EM &lt;= 30 DIAS",IF(E1643&lt;=60,"ATENCAO (31-60 DIAS)","OK"))))</f>
        <v/>
      </c>
      <c r="G1643" s="14">
        <f>SUMIFS(Lancamentos!$G:$G,Lancamentos!$C:$C,$A1643,Lancamentos!$E:$E,$C1643,Lancamentos!$B:$B,"ENTRADA")</f>
        <v/>
      </c>
      <c r="H1643" s="14">
        <f>SUMIFS(Lancamentos!$G:$G,Lancamentos!$C:$C,$A1643,Lancamentos!$E:$E,$C1643,Lancamentos!$B:$B,"SAIDA_USO")</f>
        <v/>
      </c>
      <c r="I1643" s="14">
        <f>SUMIFS(Lancamentos!$G:$G,Lancamentos!$C:$C,$A1643,Lancamentos!$E:$E,$C1643,Lancamentos!$B:$B,"SAIDA_DESCARTE")</f>
        <v/>
      </c>
      <c r="J1643" s="14">
        <f>G1643-H1643-I1643</f>
        <v/>
      </c>
      <c r="K1643">
        <f>IF(A1643="","",IF(J1643&lt;=IFERROR(VLOOKUP(A1643,Produtos!$A:$E,5,FALSE),0),"ABAIXO DO MINIMO","OK"))</f>
        <v/>
      </c>
    </row>
    <row r="1644">
      <c r="B1644">
        <f>IFERROR(VLOOKUP(A1644,Produtos!A:B,2,FALSE),"")</f>
        <v/>
      </c>
      <c r="D1644" s="10">
        <f>IFERROR(INDEX(Lotes!$E:$E,MATCH(1,(Lotes!$A:$A=A1644)*(Lotes!$C:$C=C1644),0)),"")</f>
        <v/>
      </c>
      <c r="E1644" s="14">
        <f>IF(D1644="","",D1644-TODAY())</f>
        <v/>
      </c>
      <c r="F1644">
        <f>IF(D1644="","",IF(E1644&lt;0,"VENCIDO",IF(E1644&lt;=30,"VENCE EM &lt;= 30 DIAS",IF(E1644&lt;=60,"ATENCAO (31-60 DIAS)","OK"))))</f>
        <v/>
      </c>
      <c r="G1644" s="14">
        <f>SUMIFS(Lancamentos!$G:$G,Lancamentos!$C:$C,$A1644,Lancamentos!$E:$E,$C1644,Lancamentos!$B:$B,"ENTRADA")</f>
        <v/>
      </c>
      <c r="H1644" s="14">
        <f>SUMIFS(Lancamentos!$G:$G,Lancamentos!$C:$C,$A1644,Lancamentos!$E:$E,$C1644,Lancamentos!$B:$B,"SAIDA_USO")</f>
        <v/>
      </c>
      <c r="I1644" s="14">
        <f>SUMIFS(Lancamentos!$G:$G,Lancamentos!$C:$C,$A1644,Lancamentos!$E:$E,$C1644,Lancamentos!$B:$B,"SAIDA_DESCARTE")</f>
        <v/>
      </c>
      <c r="J1644" s="14">
        <f>G1644-H1644-I1644</f>
        <v/>
      </c>
      <c r="K1644">
        <f>IF(A1644="","",IF(J1644&lt;=IFERROR(VLOOKUP(A1644,Produtos!$A:$E,5,FALSE),0),"ABAIXO DO MINIMO","OK"))</f>
        <v/>
      </c>
    </row>
    <row r="1645">
      <c r="B1645">
        <f>IFERROR(VLOOKUP(A1645,Produtos!A:B,2,FALSE),"")</f>
        <v/>
      </c>
      <c r="D1645" s="10">
        <f>IFERROR(INDEX(Lotes!$E:$E,MATCH(1,(Lotes!$A:$A=A1645)*(Lotes!$C:$C=C1645),0)),"")</f>
        <v/>
      </c>
      <c r="E1645" s="14">
        <f>IF(D1645="","",D1645-TODAY())</f>
        <v/>
      </c>
      <c r="F1645">
        <f>IF(D1645="","",IF(E1645&lt;0,"VENCIDO",IF(E1645&lt;=30,"VENCE EM &lt;= 30 DIAS",IF(E1645&lt;=60,"ATENCAO (31-60 DIAS)","OK"))))</f>
        <v/>
      </c>
      <c r="G1645" s="14">
        <f>SUMIFS(Lancamentos!$G:$G,Lancamentos!$C:$C,$A1645,Lancamentos!$E:$E,$C1645,Lancamentos!$B:$B,"ENTRADA")</f>
        <v/>
      </c>
      <c r="H1645" s="14">
        <f>SUMIFS(Lancamentos!$G:$G,Lancamentos!$C:$C,$A1645,Lancamentos!$E:$E,$C1645,Lancamentos!$B:$B,"SAIDA_USO")</f>
        <v/>
      </c>
      <c r="I1645" s="14">
        <f>SUMIFS(Lancamentos!$G:$G,Lancamentos!$C:$C,$A1645,Lancamentos!$E:$E,$C1645,Lancamentos!$B:$B,"SAIDA_DESCARTE")</f>
        <v/>
      </c>
      <c r="J1645" s="14">
        <f>G1645-H1645-I1645</f>
        <v/>
      </c>
      <c r="K1645">
        <f>IF(A1645="","",IF(J1645&lt;=IFERROR(VLOOKUP(A1645,Produtos!$A:$E,5,FALSE),0),"ABAIXO DO MINIMO","OK"))</f>
        <v/>
      </c>
    </row>
    <row r="1646">
      <c r="B1646">
        <f>IFERROR(VLOOKUP(A1646,Produtos!A:B,2,FALSE),"")</f>
        <v/>
      </c>
      <c r="D1646" s="10">
        <f>IFERROR(INDEX(Lotes!$E:$E,MATCH(1,(Lotes!$A:$A=A1646)*(Lotes!$C:$C=C1646),0)),"")</f>
        <v/>
      </c>
      <c r="E1646" s="14">
        <f>IF(D1646="","",D1646-TODAY())</f>
        <v/>
      </c>
      <c r="F1646">
        <f>IF(D1646="","",IF(E1646&lt;0,"VENCIDO",IF(E1646&lt;=30,"VENCE EM &lt;= 30 DIAS",IF(E1646&lt;=60,"ATENCAO (31-60 DIAS)","OK"))))</f>
        <v/>
      </c>
      <c r="G1646" s="14">
        <f>SUMIFS(Lancamentos!$G:$G,Lancamentos!$C:$C,$A1646,Lancamentos!$E:$E,$C1646,Lancamentos!$B:$B,"ENTRADA")</f>
        <v/>
      </c>
      <c r="H1646" s="14">
        <f>SUMIFS(Lancamentos!$G:$G,Lancamentos!$C:$C,$A1646,Lancamentos!$E:$E,$C1646,Lancamentos!$B:$B,"SAIDA_USO")</f>
        <v/>
      </c>
      <c r="I1646" s="14">
        <f>SUMIFS(Lancamentos!$G:$G,Lancamentos!$C:$C,$A1646,Lancamentos!$E:$E,$C1646,Lancamentos!$B:$B,"SAIDA_DESCARTE")</f>
        <v/>
      </c>
      <c r="J1646" s="14">
        <f>G1646-H1646-I1646</f>
        <v/>
      </c>
      <c r="K1646">
        <f>IF(A1646="","",IF(J1646&lt;=IFERROR(VLOOKUP(A1646,Produtos!$A:$E,5,FALSE),0),"ABAIXO DO MINIMO","OK"))</f>
        <v/>
      </c>
    </row>
    <row r="1647">
      <c r="B1647">
        <f>IFERROR(VLOOKUP(A1647,Produtos!A:B,2,FALSE),"")</f>
        <v/>
      </c>
      <c r="D1647" s="10">
        <f>IFERROR(INDEX(Lotes!$E:$E,MATCH(1,(Lotes!$A:$A=A1647)*(Lotes!$C:$C=C1647),0)),"")</f>
        <v/>
      </c>
      <c r="E1647" s="14">
        <f>IF(D1647="","",D1647-TODAY())</f>
        <v/>
      </c>
      <c r="F1647">
        <f>IF(D1647="","",IF(E1647&lt;0,"VENCIDO",IF(E1647&lt;=30,"VENCE EM &lt;= 30 DIAS",IF(E1647&lt;=60,"ATENCAO (31-60 DIAS)","OK"))))</f>
        <v/>
      </c>
      <c r="G1647" s="14">
        <f>SUMIFS(Lancamentos!$G:$G,Lancamentos!$C:$C,$A1647,Lancamentos!$E:$E,$C1647,Lancamentos!$B:$B,"ENTRADA")</f>
        <v/>
      </c>
      <c r="H1647" s="14">
        <f>SUMIFS(Lancamentos!$G:$G,Lancamentos!$C:$C,$A1647,Lancamentos!$E:$E,$C1647,Lancamentos!$B:$B,"SAIDA_USO")</f>
        <v/>
      </c>
      <c r="I1647" s="14">
        <f>SUMIFS(Lancamentos!$G:$G,Lancamentos!$C:$C,$A1647,Lancamentos!$E:$E,$C1647,Lancamentos!$B:$B,"SAIDA_DESCARTE")</f>
        <v/>
      </c>
      <c r="J1647" s="14">
        <f>G1647-H1647-I1647</f>
        <v/>
      </c>
      <c r="K1647">
        <f>IF(A1647="","",IF(J1647&lt;=IFERROR(VLOOKUP(A1647,Produtos!$A:$E,5,FALSE),0),"ABAIXO DO MINIMO","OK"))</f>
        <v/>
      </c>
    </row>
    <row r="1648">
      <c r="B1648">
        <f>IFERROR(VLOOKUP(A1648,Produtos!A:B,2,FALSE),"")</f>
        <v/>
      </c>
      <c r="D1648" s="10">
        <f>IFERROR(INDEX(Lotes!$E:$E,MATCH(1,(Lotes!$A:$A=A1648)*(Lotes!$C:$C=C1648),0)),"")</f>
        <v/>
      </c>
      <c r="E1648" s="14">
        <f>IF(D1648="","",D1648-TODAY())</f>
        <v/>
      </c>
      <c r="F1648">
        <f>IF(D1648="","",IF(E1648&lt;0,"VENCIDO",IF(E1648&lt;=30,"VENCE EM &lt;= 30 DIAS",IF(E1648&lt;=60,"ATENCAO (31-60 DIAS)","OK"))))</f>
        <v/>
      </c>
      <c r="G1648" s="14">
        <f>SUMIFS(Lancamentos!$G:$G,Lancamentos!$C:$C,$A1648,Lancamentos!$E:$E,$C1648,Lancamentos!$B:$B,"ENTRADA")</f>
        <v/>
      </c>
      <c r="H1648" s="14">
        <f>SUMIFS(Lancamentos!$G:$G,Lancamentos!$C:$C,$A1648,Lancamentos!$E:$E,$C1648,Lancamentos!$B:$B,"SAIDA_USO")</f>
        <v/>
      </c>
      <c r="I1648" s="14">
        <f>SUMIFS(Lancamentos!$G:$G,Lancamentos!$C:$C,$A1648,Lancamentos!$E:$E,$C1648,Lancamentos!$B:$B,"SAIDA_DESCARTE")</f>
        <v/>
      </c>
      <c r="J1648" s="14">
        <f>G1648-H1648-I1648</f>
        <v/>
      </c>
      <c r="K1648">
        <f>IF(A1648="","",IF(J1648&lt;=IFERROR(VLOOKUP(A1648,Produtos!$A:$E,5,FALSE),0),"ABAIXO DO MINIMO","OK"))</f>
        <v/>
      </c>
    </row>
    <row r="1649">
      <c r="B1649">
        <f>IFERROR(VLOOKUP(A1649,Produtos!A:B,2,FALSE),"")</f>
        <v/>
      </c>
      <c r="D1649" s="10">
        <f>IFERROR(INDEX(Lotes!$E:$E,MATCH(1,(Lotes!$A:$A=A1649)*(Lotes!$C:$C=C1649),0)),"")</f>
        <v/>
      </c>
      <c r="E1649" s="14">
        <f>IF(D1649="","",D1649-TODAY())</f>
        <v/>
      </c>
      <c r="F1649">
        <f>IF(D1649="","",IF(E1649&lt;0,"VENCIDO",IF(E1649&lt;=30,"VENCE EM &lt;= 30 DIAS",IF(E1649&lt;=60,"ATENCAO (31-60 DIAS)","OK"))))</f>
        <v/>
      </c>
      <c r="G1649" s="14">
        <f>SUMIFS(Lancamentos!$G:$G,Lancamentos!$C:$C,$A1649,Lancamentos!$E:$E,$C1649,Lancamentos!$B:$B,"ENTRADA")</f>
        <v/>
      </c>
      <c r="H1649" s="14">
        <f>SUMIFS(Lancamentos!$G:$G,Lancamentos!$C:$C,$A1649,Lancamentos!$E:$E,$C1649,Lancamentos!$B:$B,"SAIDA_USO")</f>
        <v/>
      </c>
      <c r="I1649" s="14">
        <f>SUMIFS(Lancamentos!$G:$G,Lancamentos!$C:$C,$A1649,Lancamentos!$E:$E,$C1649,Lancamentos!$B:$B,"SAIDA_DESCARTE")</f>
        <v/>
      </c>
      <c r="J1649" s="14">
        <f>G1649-H1649-I1649</f>
        <v/>
      </c>
      <c r="K1649">
        <f>IF(A1649="","",IF(J1649&lt;=IFERROR(VLOOKUP(A1649,Produtos!$A:$E,5,FALSE),0),"ABAIXO DO MINIMO","OK"))</f>
        <v/>
      </c>
    </row>
    <row r="1650">
      <c r="B1650">
        <f>IFERROR(VLOOKUP(A1650,Produtos!A:B,2,FALSE),"")</f>
        <v/>
      </c>
      <c r="D1650" s="10">
        <f>IFERROR(INDEX(Lotes!$E:$E,MATCH(1,(Lotes!$A:$A=A1650)*(Lotes!$C:$C=C1650),0)),"")</f>
        <v/>
      </c>
      <c r="E1650" s="14">
        <f>IF(D1650="","",D1650-TODAY())</f>
        <v/>
      </c>
      <c r="F1650">
        <f>IF(D1650="","",IF(E1650&lt;0,"VENCIDO",IF(E1650&lt;=30,"VENCE EM &lt;= 30 DIAS",IF(E1650&lt;=60,"ATENCAO (31-60 DIAS)","OK"))))</f>
        <v/>
      </c>
      <c r="G1650" s="14">
        <f>SUMIFS(Lancamentos!$G:$G,Lancamentos!$C:$C,$A1650,Lancamentos!$E:$E,$C1650,Lancamentos!$B:$B,"ENTRADA")</f>
        <v/>
      </c>
      <c r="H1650" s="14">
        <f>SUMIFS(Lancamentos!$G:$G,Lancamentos!$C:$C,$A1650,Lancamentos!$E:$E,$C1650,Lancamentos!$B:$B,"SAIDA_USO")</f>
        <v/>
      </c>
      <c r="I1650" s="14">
        <f>SUMIFS(Lancamentos!$G:$G,Lancamentos!$C:$C,$A1650,Lancamentos!$E:$E,$C1650,Lancamentos!$B:$B,"SAIDA_DESCARTE")</f>
        <v/>
      </c>
      <c r="J1650" s="14">
        <f>G1650-H1650-I1650</f>
        <v/>
      </c>
      <c r="K1650">
        <f>IF(A1650="","",IF(J1650&lt;=IFERROR(VLOOKUP(A1650,Produtos!$A:$E,5,FALSE),0),"ABAIXO DO MINIMO","OK"))</f>
        <v/>
      </c>
    </row>
    <row r="1651">
      <c r="B1651">
        <f>IFERROR(VLOOKUP(A1651,Produtos!A:B,2,FALSE),"")</f>
        <v/>
      </c>
      <c r="D1651" s="10">
        <f>IFERROR(INDEX(Lotes!$E:$E,MATCH(1,(Lotes!$A:$A=A1651)*(Lotes!$C:$C=C1651),0)),"")</f>
        <v/>
      </c>
      <c r="E1651" s="14">
        <f>IF(D1651="","",D1651-TODAY())</f>
        <v/>
      </c>
      <c r="F1651">
        <f>IF(D1651="","",IF(E1651&lt;0,"VENCIDO",IF(E1651&lt;=30,"VENCE EM &lt;= 30 DIAS",IF(E1651&lt;=60,"ATENCAO (31-60 DIAS)","OK"))))</f>
        <v/>
      </c>
      <c r="G1651" s="14">
        <f>SUMIFS(Lancamentos!$G:$G,Lancamentos!$C:$C,$A1651,Lancamentos!$E:$E,$C1651,Lancamentos!$B:$B,"ENTRADA")</f>
        <v/>
      </c>
      <c r="H1651" s="14">
        <f>SUMIFS(Lancamentos!$G:$G,Lancamentos!$C:$C,$A1651,Lancamentos!$E:$E,$C1651,Lancamentos!$B:$B,"SAIDA_USO")</f>
        <v/>
      </c>
      <c r="I1651" s="14">
        <f>SUMIFS(Lancamentos!$G:$G,Lancamentos!$C:$C,$A1651,Lancamentos!$E:$E,$C1651,Lancamentos!$B:$B,"SAIDA_DESCARTE")</f>
        <v/>
      </c>
      <c r="J1651" s="14">
        <f>G1651-H1651-I1651</f>
        <v/>
      </c>
      <c r="K1651">
        <f>IF(A1651="","",IF(J1651&lt;=IFERROR(VLOOKUP(A1651,Produtos!$A:$E,5,FALSE),0),"ABAIXO DO MINIMO","OK"))</f>
        <v/>
      </c>
    </row>
    <row r="1652">
      <c r="B1652">
        <f>IFERROR(VLOOKUP(A1652,Produtos!A:B,2,FALSE),"")</f>
        <v/>
      </c>
      <c r="D1652" s="10">
        <f>IFERROR(INDEX(Lotes!$E:$E,MATCH(1,(Lotes!$A:$A=A1652)*(Lotes!$C:$C=C1652),0)),"")</f>
        <v/>
      </c>
      <c r="E1652" s="14">
        <f>IF(D1652="","",D1652-TODAY())</f>
        <v/>
      </c>
      <c r="F1652">
        <f>IF(D1652="","",IF(E1652&lt;0,"VENCIDO",IF(E1652&lt;=30,"VENCE EM &lt;= 30 DIAS",IF(E1652&lt;=60,"ATENCAO (31-60 DIAS)","OK"))))</f>
        <v/>
      </c>
      <c r="G1652" s="14">
        <f>SUMIFS(Lancamentos!$G:$G,Lancamentos!$C:$C,$A1652,Lancamentos!$E:$E,$C1652,Lancamentos!$B:$B,"ENTRADA")</f>
        <v/>
      </c>
      <c r="H1652" s="14">
        <f>SUMIFS(Lancamentos!$G:$G,Lancamentos!$C:$C,$A1652,Lancamentos!$E:$E,$C1652,Lancamentos!$B:$B,"SAIDA_USO")</f>
        <v/>
      </c>
      <c r="I1652" s="14">
        <f>SUMIFS(Lancamentos!$G:$G,Lancamentos!$C:$C,$A1652,Lancamentos!$E:$E,$C1652,Lancamentos!$B:$B,"SAIDA_DESCARTE")</f>
        <v/>
      </c>
      <c r="J1652" s="14">
        <f>G1652-H1652-I1652</f>
        <v/>
      </c>
      <c r="K1652">
        <f>IF(A1652="","",IF(J1652&lt;=IFERROR(VLOOKUP(A1652,Produtos!$A:$E,5,FALSE),0),"ABAIXO DO MINIMO","OK"))</f>
        <v/>
      </c>
    </row>
    <row r="1653">
      <c r="B1653">
        <f>IFERROR(VLOOKUP(A1653,Produtos!A:B,2,FALSE),"")</f>
        <v/>
      </c>
      <c r="D1653" s="10">
        <f>IFERROR(INDEX(Lotes!$E:$E,MATCH(1,(Lotes!$A:$A=A1653)*(Lotes!$C:$C=C1653),0)),"")</f>
        <v/>
      </c>
      <c r="E1653" s="14">
        <f>IF(D1653="","",D1653-TODAY())</f>
        <v/>
      </c>
      <c r="F1653">
        <f>IF(D1653="","",IF(E1653&lt;0,"VENCIDO",IF(E1653&lt;=30,"VENCE EM &lt;= 30 DIAS",IF(E1653&lt;=60,"ATENCAO (31-60 DIAS)","OK"))))</f>
        <v/>
      </c>
      <c r="G1653" s="14">
        <f>SUMIFS(Lancamentos!$G:$G,Lancamentos!$C:$C,$A1653,Lancamentos!$E:$E,$C1653,Lancamentos!$B:$B,"ENTRADA")</f>
        <v/>
      </c>
      <c r="H1653" s="14">
        <f>SUMIFS(Lancamentos!$G:$G,Lancamentos!$C:$C,$A1653,Lancamentos!$E:$E,$C1653,Lancamentos!$B:$B,"SAIDA_USO")</f>
        <v/>
      </c>
      <c r="I1653" s="14">
        <f>SUMIFS(Lancamentos!$G:$G,Lancamentos!$C:$C,$A1653,Lancamentos!$E:$E,$C1653,Lancamentos!$B:$B,"SAIDA_DESCARTE")</f>
        <v/>
      </c>
      <c r="J1653" s="14">
        <f>G1653-H1653-I1653</f>
        <v/>
      </c>
      <c r="K1653">
        <f>IF(A1653="","",IF(J1653&lt;=IFERROR(VLOOKUP(A1653,Produtos!$A:$E,5,FALSE),0),"ABAIXO DO MINIMO","OK"))</f>
        <v/>
      </c>
    </row>
    <row r="1654">
      <c r="B1654">
        <f>IFERROR(VLOOKUP(A1654,Produtos!A:B,2,FALSE),"")</f>
        <v/>
      </c>
      <c r="D1654" s="10">
        <f>IFERROR(INDEX(Lotes!$E:$E,MATCH(1,(Lotes!$A:$A=A1654)*(Lotes!$C:$C=C1654),0)),"")</f>
        <v/>
      </c>
      <c r="E1654" s="14">
        <f>IF(D1654="","",D1654-TODAY())</f>
        <v/>
      </c>
      <c r="F1654">
        <f>IF(D1654="","",IF(E1654&lt;0,"VENCIDO",IF(E1654&lt;=30,"VENCE EM &lt;= 30 DIAS",IF(E1654&lt;=60,"ATENCAO (31-60 DIAS)","OK"))))</f>
        <v/>
      </c>
      <c r="G1654" s="14">
        <f>SUMIFS(Lancamentos!$G:$G,Lancamentos!$C:$C,$A1654,Lancamentos!$E:$E,$C1654,Lancamentos!$B:$B,"ENTRADA")</f>
        <v/>
      </c>
      <c r="H1654" s="14">
        <f>SUMIFS(Lancamentos!$G:$G,Lancamentos!$C:$C,$A1654,Lancamentos!$E:$E,$C1654,Lancamentos!$B:$B,"SAIDA_USO")</f>
        <v/>
      </c>
      <c r="I1654" s="14">
        <f>SUMIFS(Lancamentos!$G:$G,Lancamentos!$C:$C,$A1654,Lancamentos!$E:$E,$C1654,Lancamentos!$B:$B,"SAIDA_DESCARTE")</f>
        <v/>
      </c>
      <c r="J1654" s="14">
        <f>G1654-H1654-I1654</f>
        <v/>
      </c>
      <c r="K1654">
        <f>IF(A1654="","",IF(J1654&lt;=IFERROR(VLOOKUP(A1654,Produtos!$A:$E,5,FALSE),0),"ABAIXO DO MINIMO","OK"))</f>
        <v/>
      </c>
    </row>
    <row r="1655">
      <c r="B1655">
        <f>IFERROR(VLOOKUP(A1655,Produtos!A:B,2,FALSE),"")</f>
        <v/>
      </c>
      <c r="D1655" s="10">
        <f>IFERROR(INDEX(Lotes!$E:$E,MATCH(1,(Lotes!$A:$A=A1655)*(Lotes!$C:$C=C1655),0)),"")</f>
        <v/>
      </c>
      <c r="E1655" s="14">
        <f>IF(D1655="","",D1655-TODAY())</f>
        <v/>
      </c>
      <c r="F1655">
        <f>IF(D1655="","",IF(E1655&lt;0,"VENCIDO",IF(E1655&lt;=30,"VENCE EM &lt;= 30 DIAS",IF(E1655&lt;=60,"ATENCAO (31-60 DIAS)","OK"))))</f>
        <v/>
      </c>
      <c r="G1655" s="14">
        <f>SUMIFS(Lancamentos!$G:$G,Lancamentos!$C:$C,$A1655,Lancamentos!$E:$E,$C1655,Lancamentos!$B:$B,"ENTRADA")</f>
        <v/>
      </c>
      <c r="H1655" s="14">
        <f>SUMIFS(Lancamentos!$G:$G,Lancamentos!$C:$C,$A1655,Lancamentos!$E:$E,$C1655,Lancamentos!$B:$B,"SAIDA_USO")</f>
        <v/>
      </c>
      <c r="I1655" s="14">
        <f>SUMIFS(Lancamentos!$G:$G,Lancamentos!$C:$C,$A1655,Lancamentos!$E:$E,$C1655,Lancamentos!$B:$B,"SAIDA_DESCARTE")</f>
        <v/>
      </c>
      <c r="J1655" s="14">
        <f>G1655-H1655-I1655</f>
        <v/>
      </c>
      <c r="K1655">
        <f>IF(A1655="","",IF(J1655&lt;=IFERROR(VLOOKUP(A1655,Produtos!$A:$E,5,FALSE),0),"ABAIXO DO MINIMO","OK"))</f>
        <v/>
      </c>
    </row>
    <row r="1656">
      <c r="B1656">
        <f>IFERROR(VLOOKUP(A1656,Produtos!A:B,2,FALSE),"")</f>
        <v/>
      </c>
      <c r="D1656" s="10">
        <f>IFERROR(INDEX(Lotes!$E:$E,MATCH(1,(Lotes!$A:$A=A1656)*(Lotes!$C:$C=C1656),0)),"")</f>
        <v/>
      </c>
      <c r="E1656" s="14">
        <f>IF(D1656="","",D1656-TODAY())</f>
        <v/>
      </c>
      <c r="F1656">
        <f>IF(D1656="","",IF(E1656&lt;0,"VENCIDO",IF(E1656&lt;=30,"VENCE EM &lt;= 30 DIAS",IF(E1656&lt;=60,"ATENCAO (31-60 DIAS)","OK"))))</f>
        <v/>
      </c>
      <c r="G1656" s="14">
        <f>SUMIFS(Lancamentos!$G:$G,Lancamentos!$C:$C,$A1656,Lancamentos!$E:$E,$C1656,Lancamentos!$B:$B,"ENTRADA")</f>
        <v/>
      </c>
      <c r="H1656" s="14">
        <f>SUMIFS(Lancamentos!$G:$G,Lancamentos!$C:$C,$A1656,Lancamentos!$E:$E,$C1656,Lancamentos!$B:$B,"SAIDA_USO")</f>
        <v/>
      </c>
      <c r="I1656" s="14">
        <f>SUMIFS(Lancamentos!$G:$G,Lancamentos!$C:$C,$A1656,Lancamentos!$E:$E,$C1656,Lancamentos!$B:$B,"SAIDA_DESCARTE")</f>
        <v/>
      </c>
      <c r="J1656" s="14">
        <f>G1656-H1656-I1656</f>
        <v/>
      </c>
      <c r="K1656">
        <f>IF(A1656="","",IF(J1656&lt;=IFERROR(VLOOKUP(A1656,Produtos!$A:$E,5,FALSE),0),"ABAIXO DO MINIMO","OK"))</f>
        <v/>
      </c>
    </row>
    <row r="1657">
      <c r="B1657">
        <f>IFERROR(VLOOKUP(A1657,Produtos!A:B,2,FALSE),"")</f>
        <v/>
      </c>
      <c r="D1657" s="10">
        <f>IFERROR(INDEX(Lotes!$E:$E,MATCH(1,(Lotes!$A:$A=A1657)*(Lotes!$C:$C=C1657),0)),"")</f>
        <v/>
      </c>
      <c r="E1657" s="14">
        <f>IF(D1657="","",D1657-TODAY())</f>
        <v/>
      </c>
      <c r="F1657">
        <f>IF(D1657="","",IF(E1657&lt;0,"VENCIDO",IF(E1657&lt;=30,"VENCE EM &lt;= 30 DIAS",IF(E1657&lt;=60,"ATENCAO (31-60 DIAS)","OK"))))</f>
        <v/>
      </c>
      <c r="G1657" s="14">
        <f>SUMIFS(Lancamentos!$G:$G,Lancamentos!$C:$C,$A1657,Lancamentos!$E:$E,$C1657,Lancamentos!$B:$B,"ENTRADA")</f>
        <v/>
      </c>
      <c r="H1657" s="14">
        <f>SUMIFS(Lancamentos!$G:$G,Lancamentos!$C:$C,$A1657,Lancamentos!$E:$E,$C1657,Lancamentos!$B:$B,"SAIDA_USO")</f>
        <v/>
      </c>
      <c r="I1657" s="14">
        <f>SUMIFS(Lancamentos!$G:$G,Lancamentos!$C:$C,$A1657,Lancamentos!$E:$E,$C1657,Lancamentos!$B:$B,"SAIDA_DESCARTE")</f>
        <v/>
      </c>
      <c r="J1657" s="14">
        <f>G1657-H1657-I1657</f>
        <v/>
      </c>
      <c r="K1657">
        <f>IF(A1657="","",IF(J1657&lt;=IFERROR(VLOOKUP(A1657,Produtos!$A:$E,5,FALSE),0),"ABAIXO DO MINIMO","OK"))</f>
        <v/>
      </c>
    </row>
    <row r="1658">
      <c r="B1658">
        <f>IFERROR(VLOOKUP(A1658,Produtos!A:B,2,FALSE),"")</f>
        <v/>
      </c>
      <c r="D1658" s="10">
        <f>IFERROR(INDEX(Lotes!$E:$E,MATCH(1,(Lotes!$A:$A=A1658)*(Lotes!$C:$C=C1658),0)),"")</f>
        <v/>
      </c>
      <c r="E1658" s="14">
        <f>IF(D1658="","",D1658-TODAY())</f>
        <v/>
      </c>
      <c r="F1658">
        <f>IF(D1658="","",IF(E1658&lt;0,"VENCIDO",IF(E1658&lt;=30,"VENCE EM &lt;= 30 DIAS",IF(E1658&lt;=60,"ATENCAO (31-60 DIAS)","OK"))))</f>
        <v/>
      </c>
      <c r="G1658" s="14">
        <f>SUMIFS(Lancamentos!$G:$G,Lancamentos!$C:$C,$A1658,Lancamentos!$E:$E,$C1658,Lancamentos!$B:$B,"ENTRADA")</f>
        <v/>
      </c>
      <c r="H1658" s="14">
        <f>SUMIFS(Lancamentos!$G:$G,Lancamentos!$C:$C,$A1658,Lancamentos!$E:$E,$C1658,Lancamentos!$B:$B,"SAIDA_USO")</f>
        <v/>
      </c>
      <c r="I1658" s="14">
        <f>SUMIFS(Lancamentos!$G:$G,Lancamentos!$C:$C,$A1658,Lancamentos!$E:$E,$C1658,Lancamentos!$B:$B,"SAIDA_DESCARTE")</f>
        <v/>
      </c>
      <c r="J1658" s="14">
        <f>G1658-H1658-I1658</f>
        <v/>
      </c>
      <c r="K1658">
        <f>IF(A1658="","",IF(J1658&lt;=IFERROR(VLOOKUP(A1658,Produtos!$A:$E,5,FALSE),0),"ABAIXO DO MINIMO","OK"))</f>
        <v/>
      </c>
    </row>
    <row r="1659">
      <c r="B1659">
        <f>IFERROR(VLOOKUP(A1659,Produtos!A:B,2,FALSE),"")</f>
        <v/>
      </c>
      <c r="D1659" s="10">
        <f>IFERROR(INDEX(Lotes!$E:$E,MATCH(1,(Lotes!$A:$A=A1659)*(Lotes!$C:$C=C1659),0)),"")</f>
        <v/>
      </c>
      <c r="E1659" s="14">
        <f>IF(D1659="","",D1659-TODAY())</f>
        <v/>
      </c>
      <c r="F1659">
        <f>IF(D1659="","",IF(E1659&lt;0,"VENCIDO",IF(E1659&lt;=30,"VENCE EM &lt;= 30 DIAS",IF(E1659&lt;=60,"ATENCAO (31-60 DIAS)","OK"))))</f>
        <v/>
      </c>
      <c r="G1659" s="14">
        <f>SUMIFS(Lancamentos!$G:$G,Lancamentos!$C:$C,$A1659,Lancamentos!$E:$E,$C1659,Lancamentos!$B:$B,"ENTRADA")</f>
        <v/>
      </c>
      <c r="H1659" s="14">
        <f>SUMIFS(Lancamentos!$G:$G,Lancamentos!$C:$C,$A1659,Lancamentos!$E:$E,$C1659,Lancamentos!$B:$B,"SAIDA_USO")</f>
        <v/>
      </c>
      <c r="I1659" s="14">
        <f>SUMIFS(Lancamentos!$G:$G,Lancamentos!$C:$C,$A1659,Lancamentos!$E:$E,$C1659,Lancamentos!$B:$B,"SAIDA_DESCARTE")</f>
        <v/>
      </c>
      <c r="J1659" s="14">
        <f>G1659-H1659-I1659</f>
        <v/>
      </c>
      <c r="K1659">
        <f>IF(A1659="","",IF(J1659&lt;=IFERROR(VLOOKUP(A1659,Produtos!$A:$E,5,FALSE),0),"ABAIXO DO MINIMO","OK"))</f>
        <v/>
      </c>
    </row>
    <row r="1660">
      <c r="B1660">
        <f>IFERROR(VLOOKUP(A1660,Produtos!A:B,2,FALSE),"")</f>
        <v/>
      </c>
      <c r="D1660" s="10">
        <f>IFERROR(INDEX(Lotes!$E:$E,MATCH(1,(Lotes!$A:$A=A1660)*(Lotes!$C:$C=C1660),0)),"")</f>
        <v/>
      </c>
      <c r="E1660" s="14">
        <f>IF(D1660="","",D1660-TODAY())</f>
        <v/>
      </c>
      <c r="F1660">
        <f>IF(D1660="","",IF(E1660&lt;0,"VENCIDO",IF(E1660&lt;=30,"VENCE EM &lt;= 30 DIAS",IF(E1660&lt;=60,"ATENCAO (31-60 DIAS)","OK"))))</f>
        <v/>
      </c>
      <c r="G1660" s="14">
        <f>SUMIFS(Lancamentos!$G:$G,Lancamentos!$C:$C,$A1660,Lancamentos!$E:$E,$C1660,Lancamentos!$B:$B,"ENTRADA")</f>
        <v/>
      </c>
      <c r="H1660" s="14">
        <f>SUMIFS(Lancamentos!$G:$G,Lancamentos!$C:$C,$A1660,Lancamentos!$E:$E,$C1660,Lancamentos!$B:$B,"SAIDA_USO")</f>
        <v/>
      </c>
      <c r="I1660" s="14">
        <f>SUMIFS(Lancamentos!$G:$G,Lancamentos!$C:$C,$A1660,Lancamentos!$E:$E,$C1660,Lancamentos!$B:$B,"SAIDA_DESCARTE")</f>
        <v/>
      </c>
      <c r="J1660" s="14">
        <f>G1660-H1660-I1660</f>
        <v/>
      </c>
      <c r="K1660">
        <f>IF(A1660="","",IF(J1660&lt;=IFERROR(VLOOKUP(A1660,Produtos!$A:$E,5,FALSE),0),"ABAIXO DO MINIMO","OK"))</f>
        <v/>
      </c>
    </row>
    <row r="1661">
      <c r="B1661">
        <f>IFERROR(VLOOKUP(A1661,Produtos!A:B,2,FALSE),"")</f>
        <v/>
      </c>
      <c r="D1661" s="10">
        <f>IFERROR(INDEX(Lotes!$E:$E,MATCH(1,(Lotes!$A:$A=A1661)*(Lotes!$C:$C=C1661),0)),"")</f>
        <v/>
      </c>
      <c r="E1661" s="14">
        <f>IF(D1661="","",D1661-TODAY())</f>
        <v/>
      </c>
      <c r="F1661">
        <f>IF(D1661="","",IF(E1661&lt;0,"VENCIDO",IF(E1661&lt;=30,"VENCE EM &lt;= 30 DIAS",IF(E1661&lt;=60,"ATENCAO (31-60 DIAS)","OK"))))</f>
        <v/>
      </c>
      <c r="G1661" s="14">
        <f>SUMIFS(Lancamentos!$G:$G,Lancamentos!$C:$C,$A1661,Lancamentos!$E:$E,$C1661,Lancamentos!$B:$B,"ENTRADA")</f>
        <v/>
      </c>
      <c r="H1661" s="14">
        <f>SUMIFS(Lancamentos!$G:$G,Lancamentos!$C:$C,$A1661,Lancamentos!$E:$E,$C1661,Lancamentos!$B:$B,"SAIDA_USO")</f>
        <v/>
      </c>
      <c r="I1661" s="14">
        <f>SUMIFS(Lancamentos!$G:$G,Lancamentos!$C:$C,$A1661,Lancamentos!$E:$E,$C1661,Lancamentos!$B:$B,"SAIDA_DESCARTE")</f>
        <v/>
      </c>
      <c r="J1661" s="14">
        <f>G1661-H1661-I1661</f>
        <v/>
      </c>
      <c r="K1661">
        <f>IF(A1661="","",IF(J1661&lt;=IFERROR(VLOOKUP(A1661,Produtos!$A:$E,5,FALSE),0),"ABAIXO DO MINIMO","OK"))</f>
        <v/>
      </c>
    </row>
    <row r="1662">
      <c r="B1662">
        <f>IFERROR(VLOOKUP(A1662,Produtos!A:B,2,FALSE),"")</f>
        <v/>
      </c>
      <c r="D1662" s="10">
        <f>IFERROR(INDEX(Lotes!$E:$E,MATCH(1,(Lotes!$A:$A=A1662)*(Lotes!$C:$C=C1662),0)),"")</f>
        <v/>
      </c>
      <c r="E1662" s="14">
        <f>IF(D1662="","",D1662-TODAY())</f>
        <v/>
      </c>
      <c r="F1662">
        <f>IF(D1662="","",IF(E1662&lt;0,"VENCIDO",IF(E1662&lt;=30,"VENCE EM &lt;= 30 DIAS",IF(E1662&lt;=60,"ATENCAO (31-60 DIAS)","OK"))))</f>
        <v/>
      </c>
      <c r="G1662" s="14">
        <f>SUMIFS(Lancamentos!$G:$G,Lancamentos!$C:$C,$A1662,Lancamentos!$E:$E,$C1662,Lancamentos!$B:$B,"ENTRADA")</f>
        <v/>
      </c>
      <c r="H1662" s="14">
        <f>SUMIFS(Lancamentos!$G:$G,Lancamentos!$C:$C,$A1662,Lancamentos!$E:$E,$C1662,Lancamentos!$B:$B,"SAIDA_USO")</f>
        <v/>
      </c>
      <c r="I1662" s="14">
        <f>SUMIFS(Lancamentos!$G:$G,Lancamentos!$C:$C,$A1662,Lancamentos!$E:$E,$C1662,Lancamentos!$B:$B,"SAIDA_DESCARTE")</f>
        <v/>
      </c>
      <c r="J1662" s="14">
        <f>G1662-H1662-I1662</f>
        <v/>
      </c>
      <c r="K1662">
        <f>IF(A1662="","",IF(J1662&lt;=IFERROR(VLOOKUP(A1662,Produtos!$A:$E,5,FALSE),0),"ABAIXO DO MINIMO","OK"))</f>
        <v/>
      </c>
    </row>
    <row r="1663">
      <c r="B1663">
        <f>IFERROR(VLOOKUP(A1663,Produtos!A:B,2,FALSE),"")</f>
        <v/>
      </c>
      <c r="D1663" s="10">
        <f>IFERROR(INDEX(Lotes!$E:$E,MATCH(1,(Lotes!$A:$A=A1663)*(Lotes!$C:$C=C1663),0)),"")</f>
        <v/>
      </c>
      <c r="E1663" s="14">
        <f>IF(D1663="","",D1663-TODAY())</f>
        <v/>
      </c>
      <c r="F1663">
        <f>IF(D1663="","",IF(E1663&lt;0,"VENCIDO",IF(E1663&lt;=30,"VENCE EM &lt;= 30 DIAS",IF(E1663&lt;=60,"ATENCAO (31-60 DIAS)","OK"))))</f>
        <v/>
      </c>
      <c r="G1663" s="14">
        <f>SUMIFS(Lancamentos!$G:$G,Lancamentos!$C:$C,$A1663,Lancamentos!$E:$E,$C1663,Lancamentos!$B:$B,"ENTRADA")</f>
        <v/>
      </c>
      <c r="H1663" s="14">
        <f>SUMIFS(Lancamentos!$G:$G,Lancamentos!$C:$C,$A1663,Lancamentos!$E:$E,$C1663,Lancamentos!$B:$B,"SAIDA_USO")</f>
        <v/>
      </c>
      <c r="I1663" s="14">
        <f>SUMIFS(Lancamentos!$G:$G,Lancamentos!$C:$C,$A1663,Lancamentos!$E:$E,$C1663,Lancamentos!$B:$B,"SAIDA_DESCARTE")</f>
        <v/>
      </c>
      <c r="J1663" s="14">
        <f>G1663-H1663-I1663</f>
        <v/>
      </c>
      <c r="K1663">
        <f>IF(A1663="","",IF(J1663&lt;=IFERROR(VLOOKUP(A1663,Produtos!$A:$E,5,FALSE),0),"ABAIXO DO MINIMO","OK"))</f>
        <v/>
      </c>
    </row>
    <row r="1664">
      <c r="B1664">
        <f>IFERROR(VLOOKUP(A1664,Produtos!A:B,2,FALSE),"")</f>
        <v/>
      </c>
      <c r="D1664" s="10">
        <f>IFERROR(INDEX(Lotes!$E:$E,MATCH(1,(Lotes!$A:$A=A1664)*(Lotes!$C:$C=C1664),0)),"")</f>
        <v/>
      </c>
      <c r="E1664" s="14">
        <f>IF(D1664="","",D1664-TODAY())</f>
        <v/>
      </c>
      <c r="F1664">
        <f>IF(D1664="","",IF(E1664&lt;0,"VENCIDO",IF(E1664&lt;=30,"VENCE EM &lt;= 30 DIAS",IF(E1664&lt;=60,"ATENCAO (31-60 DIAS)","OK"))))</f>
        <v/>
      </c>
      <c r="G1664" s="14">
        <f>SUMIFS(Lancamentos!$G:$G,Lancamentos!$C:$C,$A1664,Lancamentos!$E:$E,$C1664,Lancamentos!$B:$B,"ENTRADA")</f>
        <v/>
      </c>
      <c r="H1664" s="14">
        <f>SUMIFS(Lancamentos!$G:$G,Lancamentos!$C:$C,$A1664,Lancamentos!$E:$E,$C1664,Lancamentos!$B:$B,"SAIDA_USO")</f>
        <v/>
      </c>
      <c r="I1664" s="14">
        <f>SUMIFS(Lancamentos!$G:$G,Lancamentos!$C:$C,$A1664,Lancamentos!$E:$E,$C1664,Lancamentos!$B:$B,"SAIDA_DESCARTE")</f>
        <v/>
      </c>
      <c r="J1664" s="14">
        <f>G1664-H1664-I1664</f>
        <v/>
      </c>
      <c r="K1664">
        <f>IF(A1664="","",IF(J1664&lt;=IFERROR(VLOOKUP(A1664,Produtos!$A:$E,5,FALSE),0),"ABAIXO DO MINIMO","OK"))</f>
        <v/>
      </c>
    </row>
    <row r="1665">
      <c r="B1665">
        <f>IFERROR(VLOOKUP(A1665,Produtos!A:B,2,FALSE),"")</f>
        <v/>
      </c>
      <c r="D1665" s="10">
        <f>IFERROR(INDEX(Lotes!$E:$E,MATCH(1,(Lotes!$A:$A=A1665)*(Lotes!$C:$C=C1665),0)),"")</f>
        <v/>
      </c>
      <c r="E1665" s="14">
        <f>IF(D1665="","",D1665-TODAY())</f>
        <v/>
      </c>
      <c r="F1665">
        <f>IF(D1665="","",IF(E1665&lt;0,"VENCIDO",IF(E1665&lt;=30,"VENCE EM &lt;= 30 DIAS",IF(E1665&lt;=60,"ATENCAO (31-60 DIAS)","OK"))))</f>
        <v/>
      </c>
      <c r="G1665" s="14">
        <f>SUMIFS(Lancamentos!$G:$G,Lancamentos!$C:$C,$A1665,Lancamentos!$E:$E,$C1665,Lancamentos!$B:$B,"ENTRADA")</f>
        <v/>
      </c>
      <c r="H1665" s="14">
        <f>SUMIFS(Lancamentos!$G:$G,Lancamentos!$C:$C,$A1665,Lancamentos!$E:$E,$C1665,Lancamentos!$B:$B,"SAIDA_USO")</f>
        <v/>
      </c>
      <c r="I1665" s="14">
        <f>SUMIFS(Lancamentos!$G:$G,Lancamentos!$C:$C,$A1665,Lancamentos!$E:$E,$C1665,Lancamentos!$B:$B,"SAIDA_DESCARTE")</f>
        <v/>
      </c>
      <c r="J1665" s="14">
        <f>G1665-H1665-I1665</f>
        <v/>
      </c>
      <c r="K1665">
        <f>IF(A1665="","",IF(J1665&lt;=IFERROR(VLOOKUP(A1665,Produtos!$A:$E,5,FALSE),0),"ABAIXO DO MINIMO","OK"))</f>
        <v/>
      </c>
    </row>
    <row r="1666">
      <c r="B1666">
        <f>IFERROR(VLOOKUP(A1666,Produtos!A:B,2,FALSE),"")</f>
        <v/>
      </c>
      <c r="D1666" s="10">
        <f>IFERROR(INDEX(Lotes!$E:$E,MATCH(1,(Lotes!$A:$A=A1666)*(Lotes!$C:$C=C1666),0)),"")</f>
        <v/>
      </c>
      <c r="E1666" s="14">
        <f>IF(D1666="","",D1666-TODAY())</f>
        <v/>
      </c>
      <c r="F1666">
        <f>IF(D1666="","",IF(E1666&lt;0,"VENCIDO",IF(E1666&lt;=30,"VENCE EM &lt;= 30 DIAS",IF(E1666&lt;=60,"ATENCAO (31-60 DIAS)","OK"))))</f>
        <v/>
      </c>
      <c r="G1666" s="14">
        <f>SUMIFS(Lancamentos!$G:$G,Lancamentos!$C:$C,$A1666,Lancamentos!$E:$E,$C1666,Lancamentos!$B:$B,"ENTRADA")</f>
        <v/>
      </c>
      <c r="H1666" s="14">
        <f>SUMIFS(Lancamentos!$G:$G,Lancamentos!$C:$C,$A1666,Lancamentos!$E:$E,$C1666,Lancamentos!$B:$B,"SAIDA_USO")</f>
        <v/>
      </c>
      <c r="I1666" s="14">
        <f>SUMIFS(Lancamentos!$G:$G,Lancamentos!$C:$C,$A1666,Lancamentos!$E:$E,$C1666,Lancamentos!$B:$B,"SAIDA_DESCARTE")</f>
        <v/>
      </c>
      <c r="J1666" s="14">
        <f>G1666-H1666-I1666</f>
        <v/>
      </c>
      <c r="K1666">
        <f>IF(A1666="","",IF(J1666&lt;=IFERROR(VLOOKUP(A1666,Produtos!$A:$E,5,FALSE),0),"ABAIXO DO MINIMO","OK"))</f>
        <v/>
      </c>
    </row>
    <row r="1667">
      <c r="B1667">
        <f>IFERROR(VLOOKUP(A1667,Produtos!A:B,2,FALSE),"")</f>
        <v/>
      </c>
      <c r="D1667" s="10">
        <f>IFERROR(INDEX(Lotes!$E:$E,MATCH(1,(Lotes!$A:$A=A1667)*(Lotes!$C:$C=C1667),0)),"")</f>
        <v/>
      </c>
      <c r="E1667" s="14">
        <f>IF(D1667="","",D1667-TODAY())</f>
        <v/>
      </c>
      <c r="F1667">
        <f>IF(D1667="","",IF(E1667&lt;0,"VENCIDO",IF(E1667&lt;=30,"VENCE EM &lt;= 30 DIAS",IF(E1667&lt;=60,"ATENCAO (31-60 DIAS)","OK"))))</f>
        <v/>
      </c>
      <c r="G1667" s="14">
        <f>SUMIFS(Lancamentos!$G:$G,Lancamentos!$C:$C,$A1667,Lancamentos!$E:$E,$C1667,Lancamentos!$B:$B,"ENTRADA")</f>
        <v/>
      </c>
      <c r="H1667" s="14">
        <f>SUMIFS(Lancamentos!$G:$G,Lancamentos!$C:$C,$A1667,Lancamentos!$E:$E,$C1667,Lancamentos!$B:$B,"SAIDA_USO")</f>
        <v/>
      </c>
      <c r="I1667" s="14">
        <f>SUMIFS(Lancamentos!$G:$G,Lancamentos!$C:$C,$A1667,Lancamentos!$E:$E,$C1667,Lancamentos!$B:$B,"SAIDA_DESCARTE")</f>
        <v/>
      </c>
      <c r="J1667" s="14">
        <f>G1667-H1667-I1667</f>
        <v/>
      </c>
      <c r="K1667">
        <f>IF(A1667="","",IF(J1667&lt;=IFERROR(VLOOKUP(A1667,Produtos!$A:$E,5,FALSE),0),"ABAIXO DO MINIMO","OK"))</f>
        <v/>
      </c>
    </row>
    <row r="1668">
      <c r="B1668">
        <f>IFERROR(VLOOKUP(A1668,Produtos!A:B,2,FALSE),"")</f>
        <v/>
      </c>
      <c r="D1668" s="10">
        <f>IFERROR(INDEX(Lotes!$E:$E,MATCH(1,(Lotes!$A:$A=A1668)*(Lotes!$C:$C=C1668),0)),"")</f>
        <v/>
      </c>
      <c r="E1668" s="14">
        <f>IF(D1668="","",D1668-TODAY())</f>
        <v/>
      </c>
      <c r="F1668">
        <f>IF(D1668="","",IF(E1668&lt;0,"VENCIDO",IF(E1668&lt;=30,"VENCE EM &lt;= 30 DIAS",IF(E1668&lt;=60,"ATENCAO (31-60 DIAS)","OK"))))</f>
        <v/>
      </c>
      <c r="G1668" s="14">
        <f>SUMIFS(Lancamentos!$G:$G,Lancamentos!$C:$C,$A1668,Lancamentos!$E:$E,$C1668,Lancamentos!$B:$B,"ENTRADA")</f>
        <v/>
      </c>
      <c r="H1668" s="14">
        <f>SUMIFS(Lancamentos!$G:$G,Lancamentos!$C:$C,$A1668,Lancamentos!$E:$E,$C1668,Lancamentos!$B:$B,"SAIDA_USO")</f>
        <v/>
      </c>
      <c r="I1668" s="14">
        <f>SUMIFS(Lancamentos!$G:$G,Lancamentos!$C:$C,$A1668,Lancamentos!$E:$E,$C1668,Lancamentos!$B:$B,"SAIDA_DESCARTE")</f>
        <v/>
      </c>
      <c r="J1668" s="14">
        <f>G1668-H1668-I1668</f>
        <v/>
      </c>
      <c r="K1668">
        <f>IF(A1668="","",IF(J1668&lt;=IFERROR(VLOOKUP(A1668,Produtos!$A:$E,5,FALSE),0),"ABAIXO DO MINIMO","OK"))</f>
        <v/>
      </c>
    </row>
    <row r="1669">
      <c r="B1669">
        <f>IFERROR(VLOOKUP(A1669,Produtos!A:B,2,FALSE),"")</f>
        <v/>
      </c>
      <c r="D1669" s="10">
        <f>IFERROR(INDEX(Lotes!$E:$E,MATCH(1,(Lotes!$A:$A=A1669)*(Lotes!$C:$C=C1669),0)),"")</f>
        <v/>
      </c>
      <c r="E1669" s="14">
        <f>IF(D1669="","",D1669-TODAY())</f>
        <v/>
      </c>
      <c r="F1669">
        <f>IF(D1669="","",IF(E1669&lt;0,"VENCIDO",IF(E1669&lt;=30,"VENCE EM &lt;= 30 DIAS",IF(E1669&lt;=60,"ATENCAO (31-60 DIAS)","OK"))))</f>
        <v/>
      </c>
      <c r="G1669" s="14">
        <f>SUMIFS(Lancamentos!$G:$G,Lancamentos!$C:$C,$A1669,Lancamentos!$E:$E,$C1669,Lancamentos!$B:$B,"ENTRADA")</f>
        <v/>
      </c>
      <c r="H1669" s="14">
        <f>SUMIFS(Lancamentos!$G:$G,Lancamentos!$C:$C,$A1669,Lancamentos!$E:$E,$C1669,Lancamentos!$B:$B,"SAIDA_USO")</f>
        <v/>
      </c>
      <c r="I1669" s="14">
        <f>SUMIFS(Lancamentos!$G:$G,Lancamentos!$C:$C,$A1669,Lancamentos!$E:$E,$C1669,Lancamentos!$B:$B,"SAIDA_DESCARTE")</f>
        <v/>
      </c>
      <c r="J1669" s="14">
        <f>G1669-H1669-I1669</f>
        <v/>
      </c>
      <c r="K1669">
        <f>IF(A1669="","",IF(J1669&lt;=IFERROR(VLOOKUP(A1669,Produtos!$A:$E,5,FALSE),0),"ABAIXO DO MINIMO","OK"))</f>
        <v/>
      </c>
    </row>
    <row r="1670">
      <c r="B1670">
        <f>IFERROR(VLOOKUP(A1670,Produtos!A:B,2,FALSE),"")</f>
        <v/>
      </c>
      <c r="D1670" s="10">
        <f>IFERROR(INDEX(Lotes!$E:$E,MATCH(1,(Lotes!$A:$A=A1670)*(Lotes!$C:$C=C1670),0)),"")</f>
        <v/>
      </c>
      <c r="E1670" s="14">
        <f>IF(D1670="","",D1670-TODAY())</f>
        <v/>
      </c>
      <c r="F1670">
        <f>IF(D1670="","",IF(E1670&lt;0,"VENCIDO",IF(E1670&lt;=30,"VENCE EM &lt;= 30 DIAS",IF(E1670&lt;=60,"ATENCAO (31-60 DIAS)","OK"))))</f>
        <v/>
      </c>
      <c r="G1670" s="14">
        <f>SUMIFS(Lancamentos!$G:$G,Lancamentos!$C:$C,$A1670,Lancamentos!$E:$E,$C1670,Lancamentos!$B:$B,"ENTRADA")</f>
        <v/>
      </c>
      <c r="H1670" s="14">
        <f>SUMIFS(Lancamentos!$G:$G,Lancamentos!$C:$C,$A1670,Lancamentos!$E:$E,$C1670,Lancamentos!$B:$B,"SAIDA_USO")</f>
        <v/>
      </c>
      <c r="I1670" s="14">
        <f>SUMIFS(Lancamentos!$G:$G,Lancamentos!$C:$C,$A1670,Lancamentos!$E:$E,$C1670,Lancamentos!$B:$B,"SAIDA_DESCARTE")</f>
        <v/>
      </c>
      <c r="J1670" s="14">
        <f>G1670-H1670-I1670</f>
        <v/>
      </c>
      <c r="K1670">
        <f>IF(A1670="","",IF(J1670&lt;=IFERROR(VLOOKUP(A1670,Produtos!$A:$E,5,FALSE),0),"ABAIXO DO MINIMO","OK"))</f>
        <v/>
      </c>
    </row>
    <row r="1671">
      <c r="B1671">
        <f>IFERROR(VLOOKUP(A1671,Produtos!A:B,2,FALSE),"")</f>
        <v/>
      </c>
      <c r="D1671" s="10">
        <f>IFERROR(INDEX(Lotes!$E:$E,MATCH(1,(Lotes!$A:$A=A1671)*(Lotes!$C:$C=C1671),0)),"")</f>
        <v/>
      </c>
      <c r="E1671" s="14">
        <f>IF(D1671="","",D1671-TODAY())</f>
        <v/>
      </c>
      <c r="F1671">
        <f>IF(D1671="","",IF(E1671&lt;0,"VENCIDO",IF(E1671&lt;=30,"VENCE EM &lt;= 30 DIAS",IF(E1671&lt;=60,"ATENCAO (31-60 DIAS)","OK"))))</f>
        <v/>
      </c>
      <c r="G1671" s="14">
        <f>SUMIFS(Lancamentos!$G:$G,Lancamentos!$C:$C,$A1671,Lancamentos!$E:$E,$C1671,Lancamentos!$B:$B,"ENTRADA")</f>
        <v/>
      </c>
      <c r="H1671" s="14">
        <f>SUMIFS(Lancamentos!$G:$G,Lancamentos!$C:$C,$A1671,Lancamentos!$E:$E,$C1671,Lancamentos!$B:$B,"SAIDA_USO")</f>
        <v/>
      </c>
      <c r="I1671" s="14">
        <f>SUMIFS(Lancamentos!$G:$G,Lancamentos!$C:$C,$A1671,Lancamentos!$E:$E,$C1671,Lancamentos!$B:$B,"SAIDA_DESCARTE")</f>
        <v/>
      </c>
      <c r="J1671" s="14">
        <f>G1671-H1671-I1671</f>
        <v/>
      </c>
      <c r="K1671">
        <f>IF(A1671="","",IF(J1671&lt;=IFERROR(VLOOKUP(A1671,Produtos!$A:$E,5,FALSE),0),"ABAIXO DO MINIMO","OK"))</f>
        <v/>
      </c>
    </row>
    <row r="1672">
      <c r="B1672">
        <f>IFERROR(VLOOKUP(A1672,Produtos!A:B,2,FALSE),"")</f>
        <v/>
      </c>
      <c r="D1672" s="10">
        <f>IFERROR(INDEX(Lotes!$E:$E,MATCH(1,(Lotes!$A:$A=A1672)*(Lotes!$C:$C=C1672),0)),"")</f>
        <v/>
      </c>
      <c r="E1672" s="14">
        <f>IF(D1672="","",D1672-TODAY())</f>
        <v/>
      </c>
      <c r="F1672">
        <f>IF(D1672="","",IF(E1672&lt;0,"VENCIDO",IF(E1672&lt;=30,"VENCE EM &lt;= 30 DIAS",IF(E1672&lt;=60,"ATENCAO (31-60 DIAS)","OK"))))</f>
        <v/>
      </c>
      <c r="G1672" s="14">
        <f>SUMIFS(Lancamentos!$G:$G,Lancamentos!$C:$C,$A1672,Lancamentos!$E:$E,$C1672,Lancamentos!$B:$B,"ENTRADA")</f>
        <v/>
      </c>
      <c r="H1672" s="14">
        <f>SUMIFS(Lancamentos!$G:$G,Lancamentos!$C:$C,$A1672,Lancamentos!$E:$E,$C1672,Lancamentos!$B:$B,"SAIDA_USO")</f>
        <v/>
      </c>
      <c r="I1672" s="14">
        <f>SUMIFS(Lancamentos!$G:$G,Lancamentos!$C:$C,$A1672,Lancamentos!$E:$E,$C1672,Lancamentos!$B:$B,"SAIDA_DESCARTE")</f>
        <v/>
      </c>
      <c r="J1672" s="14">
        <f>G1672-H1672-I1672</f>
        <v/>
      </c>
      <c r="K1672">
        <f>IF(A1672="","",IF(J1672&lt;=IFERROR(VLOOKUP(A1672,Produtos!$A:$E,5,FALSE),0),"ABAIXO DO MINIMO","OK"))</f>
        <v/>
      </c>
    </row>
    <row r="1673">
      <c r="B1673">
        <f>IFERROR(VLOOKUP(A1673,Produtos!A:B,2,FALSE),"")</f>
        <v/>
      </c>
      <c r="D1673" s="10">
        <f>IFERROR(INDEX(Lotes!$E:$E,MATCH(1,(Lotes!$A:$A=A1673)*(Lotes!$C:$C=C1673),0)),"")</f>
        <v/>
      </c>
      <c r="E1673" s="14">
        <f>IF(D1673="","",D1673-TODAY())</f>
        <v/>
      </c>
      <c r="F1673">
        <f>IF(D1673="","",IF(E1673&lt;0,"VENCIDO",IF(E1673&lt;=30,"VENCE EM &lt;= 30 DIAS",IF(E1673&lt;=60,"ATENCAO (31-60 DIAS)","OK"))))</f>
        <v/>
      </c>
      <c r="G1673" s="14">
        <f>SUMIFS(Lancamentos!$G:$G,Lancamentos!$C:$C,$A1673,Lancamentos!$E:$E,$C1673,Lancamentos!$B:$B,"ENTRADA")</f>
        <v/>
      </c>
      <c r="H1673" s="14">
        <f>SUMIFS(Lancamentos!$G:$G,Lancamentos!$C:$C,$A1673,Lancamentos!$E:$E,$C1673,Lancamentos!$B:$B,"SAIDA_USO")</f>
        <v/>
      </c>
      <c r="I1673" s="14">
        <f>SUMIFS(Lancamentos!$G:$G,Lancamentos!$C:$C,$A1673,Lancamentos!$E:$E,$C1673,Lancamentos!$B:$B,"SAIDA_DESCARTE")</f>
        <v/>
      </c>
      <c r="J1673" s="14">
        <f>G1673-H1673-I1673</f>
        <v/>
      </c>
      <c r="K1673">
        <f>IF(A1673="","",IF(J1673&lt;=IFERROR(VLOOKUP(A1673,Produtos!$A:$E,5,FALSE),0),"ABAIXO DO MINIMO","OK"))</f>
        <v/>
      </c>
    </row>
    <row r="1674">
      <c r="B1674">
        <f>IFERROR(VLOOKUP(A1674,Produtos!A:B,2,FALSE),"")</f>
        <v/>
      </c>
      <c r="D1674" s="10">
        <f>IFERROR(INDEX(Lotes!$E:$E,MATCH(1,(Lotes!$A:$A=A1674)*(Lotes!$C:$C=C1674),0)),"")</f>
        <v/>
      </c>
      <c r="E1674" s="14">
        <f>IF(D1674="","",D1674-TODAY())</f>
        <v/>
      </c>
      <c r="F1674">
        <f>IF(D1674="","",IF(E1674&lt;0,"VENCIDO",IF(E1674&lt;=30,"VENCE EM &lt;= 30 DIAS",IF(E1674&lt;=60,"ATENCAO (31-60 DIAS)","OK"))))</f>
        <v/>
      </c>
      <c r="G1674" s="14">
        <f>SUMIFS(Lancamentos!$G:$G,Lancamentos!$C:$C,$A1674,Lancamentos!$E:$E,$C1674,Lancamentos!$B:$B,"ENTRADA")</f>
        <v/>
      </c>
      <c r="H1674" s="14">
        <f>SUMIFS(Lancamentos!$G:$G,Lancamentos!$C:$C,$A1674,Lancamentos!$E:$E,$C1674,Lancamentos!$B:$B,"SAIDA_USO")</f>
        <v/>
      </c>
      <c r="I1674" s="14">
        <f>SUMIFS(Lancamentos!$G:$G,Lancamentos!$C:$C,$A1674,Lancamentos!$E:$E,$C1674,Lancamentos!$B:$B,"SAIDA_DESCARTE")</f>
        <v/>
      </c>
      <c r="J1674" s="14">
        <f>G1674-H1674-I1674</f>
        <v/>
      </c>
      <c r="K1674">
        <f>IF(A1674="","",IF(J1674&lt;=IFERROR(VLOOKUP(A1674,Produtos!$A:$E,5,FALSE),0),"ABAIXO DO MINIMO","OK"))</f>
        <v/>
      </c>
    </row>
    <row r="1675">
      <c r="B1675">
        <f>IFERROR(VLOOKUP(A1675,Produtos!A:B,2,FALSE),"")</f>
        <v/>
      </c>
      <c r="D1675" s="10">
        <f>IFERROR(INDEX(Lotes!$E:$E,MATCH(1,(Lotes!$A:$A=A1675)*(Lotes!$C:$C=C1675),0)),"")</f>
        <v/>
      </c>
      <c r="E1675" s="14">
        <f>IF(D1675="","",D1675-TODAY())</f>
        <v/>
      </c>
      <c r="F1675">
        <f>IF(D1675="","",IF(E1675&lt;0,"VENCIDO",IF(E1675&lt;=30,"VENCE EM &lt;= 30 DIAS",IF(E1675&lt;=60,"ATENCAO (31-60 DIAS)","OK"))))</f>
        <v/>
      </c>
      <c r="G1675" s="14">
        <f>SUMIFS(Lancamentos!$G:$G,Lancamentos!$C:$C,$A1675,Lancamentos!$E:$E,$C1675,Lancamentos!$B:$B,"ENTRADA")</f>
        <v/>
      </c>
      <c r="H1675" s="14">
        <f>SUMIFS(Lancamentos!$G:$G,Lancamentos!$C:$C,$A1675,Lancamentos!$E:$E,$C1675,Lancamentos!$B:$B,"SAIDA_USO")</f>
        <v/>
      </c>
      <c r="I1675" s="14">
        <f>SUMIFS(Lancamentos!$G:$G,Lancamentos!$C:$C,$A1675,Lancamentos!$E:$E,$C1675,Lancamentos!$B:$B,"SAIDA_DESCARTE")</f>
        <v/>
      </c>
      <c r="J1675" s="14">
        <f>G1675-H1675-I1675</f>
        <v/>
      </c>
      <c r="K1675">
        <f>IF(A1675="","",IF(J1675&lt;=IFERROR(VLOOKUP(A1675,Produtos!$A:$E,5,FALSE),0),"ABAIXO DO MINIMO","OK"))</f>
        <v/>
      </c>
    </row>
    <row r="1676">
      <c r="B1676">
        <f>IFERROR(VLOOKUP(A1676,Produtos!A:B,2,FALSE),"")</f>
        <v/>
      </c>
      <c r="D1676" s="10">
        <f>IFERROR(INDEX(Lotes!$E:$E,MATCH(1,(Lotes!$A:$A=A1676)*(Lotes!$C:$C=C1676),0)),"")</f>
        <v/>
      </c>
      <c r="E1676" s="14">
        <f>IF(D1676="","",D1676-TODAY())</f>
        <v/>
      </c>
      <c r="F1676">
        <f>IF(D1676="","",IF(E1676&lt;0,"VENCIDO",IF(E1676&lt;=30,"VENCE EM &lt;= 30 DIAS",IF(E1676&lt;=60,"ATENCAO (31-60 DIAS)","OK"))))</f>
        <v/>
      </c>
      <c r="G1676" s="14">
        <f>SUMIFS(Lancamentos!$G:$G,Lancamentos!$C:$C,$A1676,Lancamentos!$E:$E,$C1676,Lancamentos!$B:$B,"ENTRADA")</f>
        <v/>
      </c>
      <c r="H1676" s="14">
        <f>SUMIFS(Lancamentos!$G:$G,Lancamentos!$C:$C,$A1676,Lancamentos!$E:$E,$C1676,Lancamentos!$B:$B,"SAIDA_USO")</f>
        <v/>
      </c>
      <c r="I1676" s="14">
        <f>SUMIFS(Lancamentos!$G:$G,Lancamentos!$C:$C,$A1676,Lancamentos!$E:$E,$C1676,Lancamentos!$B:$B,"SAIDA_DESCARTE")</f>
        <v/>
      </c>
      <c r="J1676" s="14">
        <f>G1676-H1676-I1676</f>
        <v/>
      </c>
      <c r="K1676">
        <f>IF(A1676="","",IF(J1676&lt;=IFERROR(VLOOKUP(A1676,Produtos!$A:$E,5,FALSE),0),"ABAIXO DO MINIMO","OK"))</f>
        <v/>
      </c>
    </row>
    <row r="1677">
      <c r="B1677">
        <f>IFERROR(VLOOKUP(A1677,Produtos!A:B,2,FALSE),"")</f>
        <v/>
      </c>
      <c r="D1677" s="10">
        <f>IFERROR(INDEX(Lotes!$E:$E,MATCH(1,(Lotes!$A:$A=A1677)*(Lotes!$C:$C=C1677),0)),"")</f>
        <v/>
      </c>
      <c r="E1677" s="14">
        <f>IF(D1677="","",D1677-TODAY())</f>
        <v/>
      </c>
      <c r="F1677">
        <f>IF(D1677="","",IF(E1677&lt;0,"VENCIDO",IF(E1677&lt;=30,"VENCE EM &lt;= 30 DIAS",IF(E1677&lt;=60,"ATENCAO (31-60 DIAS)","OK"))))</f>
        <v/>
      </c>
      <c r="G1677" s="14">
        <f>SUMIFS(Lancamentos!$G:$G,Lancamentos!$C:$C,$A1677,Lancamentos!$E:$E,$C1677,Lancamentos!$B:$B,"ENTRADA")</f>
        <v/>
      </c>
      <c r="H1677" s="14">
        <f>SUMIFS(Lancamentos!$G:$G,Lancamentos!$C:$C,$A1677,Lancamentos!$E:$E,$C1677,Lancamentos!$B:$B,"SAIDA_USO")</f>
        <v/>
      </c>
      <c r="I1677" s="14">
        <f>SUMIFS(Lancamentos!$G:$G,Lancamentos!$C:$C,$A1677,Lancamentos!$E:$E,$C1677,Lancamentos!$B:$B,"SAIDA_DESCARTE")</f>
        <v/>
      </c>
      <c r="J1677" s="14">
        <f>G1677-H1677-I1677</f>
        <v/>
      </c>
      <c r="K1677">
        <f>IF(A1677="","",IF(J1677&lt;=IFERROR(VLOOKUP(A1677,Produtos!$A:$E,5,FALSE),0),"ABAIXO DO MINIMO","OK"))</f>
        <v/>
      </c>
    </row>
    <row r="1678">
      <c r="B1678">
        <f>IFERROR(VLOOKUP(A1678,Produtos!A:B,2,FALSE),"")</f>
        <v/>
      </c>
      <c r="D1678" s="10">
        <f>IFERROR(INDEX(Lotes!$E:$E,MATCH(1,(Lotes!$A:$A=A1678)*(Lotes!$C:$C=C1678),0)),"")</f>
        <v/>
      </c>
      <c r="E1678" s="14">
        <f>IF(D1678="","",D1678-TODAY())</f>
        <v/>
      </c>
      <c r="F1678">
        <f>IF(D1678="","",IF(E1678&lt;0,"VENCIDO",IF(E1678&lt;=30,"VENCE EM &lt;= 30 DIAS",IF(E1678&lt;=60,"ATENCAO (31-60 DIAS)","OK"))))</f>
        <v/>
      </c>
      <c r="G1678" s="14">
        <f>SUMIFS(Lancamentos!$G:$G,Lancamentos!$C:$C,$A1678,Lancamentos!$E:$E,$C1678,Lancamentos!$B:$B,"ENTRADA")</f>
        <v/>
      </c>
      <c r="H1678" s="14">
        <f>SUMIFS(Lancamentos!$G:$G,Lancamentos!$C:$C,$A1678,Lancamentos!$E:$E,$C1678,Lancamentos!$B:$B,"SAIDA_USO")</f>
        <v/>
      </c>
      <c r="I1678" s="14">
        <f>SUMIFS(Lancamentos!$G:$G,Lancamentos!$C:$C,$A1678,Lancamentos!$E:$E,$C1678,Lancamentos!$B:$B,"SAIDA_DESCARTE")</f>
        <v/>
      </c>
      <c r="J1678" s="14">
        <f>G1678-H1678-I1678</f>
        <v/>
      </c>
      <c r="K1678">
        <f>IF(A1678="","",IF(J1678&lt;=IFERROR(VLOOKUP(A1678,Produtos!$A:$E,5,FALSE),0),"ABAIXO DO MINIMO","OK"))</f>
        <v/>
      </c>
    </row>
    <row r="1679">
      <c r="B1679">
        <f>IFERROR(VLOOKUP(A1679,Produtos!A:B,2,FALSE),"")</f>
        <v/>
      </c>
      <c r="D1679" s="10">
        <f>IFERROR(INDEX(Lotes!$E:$E,MATCH(1,(Lotes!$A:$A=A1679)*(Lotes!$C:$C=C1679),0)),"")</f>
        <v/>
      </c>
      <c r="E1679" s="14">
        <f>IF(D1679="","",D1679-TODAY())</f>
        <v/>
      </c>
      <c r="F1679">
        <f>IF(D1679="","",IF(E1679&lt;0,"VENCIDO",IF(E1679&lt;=30,"VENCE EM &lt;= 30 DIAS",IF(E1679&lt;=60,"ATENCAO (31-60 DIAS)","OK"))))</f>
        <v/>
      </c>
      <c r="G1679" s="14">
        <f>SUMIFS(Lancamentos!$G:$G,Lancamentos!$C:$C,$A1679,Lancamentos!$E:$E,$C1679,Lancamentos!$B:$B,"ENTRADA")</f>
        <v/>
      </c>
      <c r="H1679" s="14">
        <f>SUMIFS(Lancamentos!$G:$G,Lancamentos!$C:$C,$A1679,Lancamentos!$E:$E,$C1679,Lancamentos!$B:$B,"SAIDA_USO")</f>
        <v/>
      </c>
      <c r="I1679" s="14">
        <f>SUMIFS(Lancamentos!$G:$G,Lancamentos!$C:$C,$A1679,Lancamentos!$E:$E,$C1679,Lancamentos!$B:$B,"SAIDA_DESCARTE")</f>
        <v/>
      </c>
      <c r="J1679" s="14">
        <f>G1679-H1679-I1679</f>
        <v/>
      </c>
      <c r="K1679">
        <f>IF(A1679="","",IF(J1679&lt;=IFERROR(VLOOKUP(A1679,Produtos!$A:$E,5,FALSE),0),"ABAIXO DO MINIMO","OK"))</f>
        <v/>
      </c>
    </row>
    <row r="1680">
      <c r="B1680">
        <f>IFERROR(VLOOKUP(A1680,Produtos!A:B,2,FALSE),"")</f>
        <v/>
      </c>
      <c r="D1680" s="10">
        <f>IFERROR(INDEX(Lotes!$E:$E,MATCH(1,(Lotes!$A:$A=A1680)*(Lotes!$C:$C=C1680),0)),"")</f>
        <v/>
      </c>
      <c r="E1680" s="14">
        <f>IF(D1680="","",D1680-TODAY())</f>
        <v/>
      </c>
      <c r="F1680">
        <f>IF(D1680="","",IF(E1680&lt;0,"VENCIDO",IF(E1680&lt;=30,"VENCE EM &lt;= 30 DIAS",IF(E1680&lt;=60,"ATENCAO (31-60 DIAS)","OK"))))</f>
        <v/>
      </c>
      <c r="G1680" s="14">
        <f>SUMIFS(Lancamentos!$G:$G,Lancamentos!$C:$C,$A1680,Lancamentos!$E:$E,$C1680,Lancamentos!$B:$B,"ENTRADA")</f>
        <v/>
      </c>
      <c r="H1680" s="14">
        <f>SUMIFS(Lancamentos!$G:$G,Lancamentos!$C:$C,$A1680,Lancamentos!$E:$E,$C1680,Lancamentos!$B:$B,"SAIDA_USO")</f>
        <v/>
      </c>
      <c r="I1680" s="14">
        <f>SUMIFS(Lancamentos!$G:$G,Lancamentos!$C:$C,$A1680,Lancamentos!$E:$E,$C1680,Lancamentos!$B:$B,"SAIDA_DESCARTE")</f>
        <v/>
      </c>
      <c r="J1680" s="14">
        <f>G1680-H1680-I1680</f>
        <v/>
      </c>
      <c r="K1680">
        <f>IF(A1680="","",IF(J1680&lt;=IFERROR(VLOOKUP(A1680,Produtos!$A:$E,5,FALSE),0),"ABAIXO DO MINIMO","OK"))</f>
        <v/>
      </c>
    </row>
    <row r="1681">
      <c r="B1681">
        <f>IFERROR(VLOOKUP(A1681,Produtos!A:B,2,FALSE),"")</f>
        <v/>
      </c>
      <c r="D1681" s="10">
        <f>IFERROR(INDEX(Lotes!$E:$E,MATCH(1,(Lotes!$A:$A=A1681)*(Lotes!$C:$C=C1681),0)),"")</f>
        <v/>
      </c>
      <c r="E1681" s="14">
        <f>IF(D1681="","",D1681-TODAY())</f>
        <v/>
      </c>
      <c r="F1681">
        <f>IF(D1681="","",IF(E1681&lt;0,"VENCIDO",IF(E1681&lt;=30,"VENCE EM &lt;= 30 DIAS",IF(E1681&lt;=60,"ATENCAO (31-60 DIAS)","OK"))))</f>
        <v/>
      </c>
      <c r="G1681" s="14">
        <f>SUMIFS(Lancamentos!$G:$G,Lancamentos!$C:$C,$A1681,Lancamentos!$E:$E,$C1681,Lancamentos!$B:$B,"ENTRADA")</f>
        <v/>
      </c>
      <c r="H1681" s="14">
        <f>SUMIFS(Lancamentos!$G:$G,Lancamentos!$C:$C,$A1681,Lancamentos!$E:$E,$C1681,Lancamentos!$B:$B,"SAIDA_USO")</f>
        <v/>
      </c>
      <c r="I1681" s="14">
        <f>SUMIFS(Lancamentos!$G:$G,Lancamentos!$C:$C,$A1681,Lancamentos!$E:$E,$C1681,Lancamentos!$B:$B,"SAIDA_DESCARTE")</f>
        <v/>
      </c>
      <c r="J1681" s="14">
        <f>G1681-H1681-I1681</f>
        <v/>
      </c>
      <c r="K1681">
        <f>IF(A1681="","",IF(J1681&lt;=IFERROR(VLOOKUP(A1681,Produtos!$A:$E,5,FALSE),0),"ABAIXO DO MINIMO","OK"))</f>
        <v/>
      </c>
    </row>
    <row r="1682">
      <c r="B1682">
        <f>IFERROR(VLOOKUP(A1682,Produtos!A:B,2,FALSE),"")</f>
        <v/>
      </c>
      <c r="D1682" s="10">
        <f>IFERROR(INDEX(Lotes!$E:$E,MATCH(1,(Lotes!$A:$A=A1682)*(Lotes!$C:$C=C1682),0)),"")</f>
        <v/>
      </c>
      <c r="E1682" s="14">
        <f>IF(D1682="","",D1682-TODAY())</f>
        <v/>
      </c>
      <c r="F1682">
        <f>IF(D1682="","",IF(E1682&lt;0,"VENCIDO",IF(E1682&lt;=30,"VENCE EM &lt;= 30 DIAS",IF(E1682&lt;=60,"ATENCAO (31-60 DIAS)","OK"))))</f>
        <v/>
      </c>
      <c r="G1682" s="14">
        <f>SUMIFS(Lancamentos!$G:$G,Lancamentos!$C:$C,$A1682,Lancamentos!$E:$E,$C1682,Lancamentos!$B:$B,"ENTRADA")</f>
        <v/>
      </c>
      <c r="H1682" s="14">
        <f>SUMIFS(Lancamentos!$G:$G,Lancamentos!$C:$C,$A1682,Lancamentos!$E:$E,$C1682,Lancamentos!$B:$B,"SAIDA_USO")</f>
        <v/>
      </c>
      <c r="I1682" s="14">
        <f>SUMIFS(Lancamentos!$G:$G,Lancamentos!$C:$C,$A1682,Lancamentos!$E:$E,$C1682,Lancamentos!$B:$B,"SAIDA_DESCARTE")</f>
        <v/>
      </c>
      <c r="J1682" s="14">
        <f>G1682-H1682-I1682</f>
        <v/>
      </c>
      <c r="K1682">
        <f>IF(A1682="","",IF(J1682&lt;=IFERROR(VLOOKUP(A1682,Produtos!$A:$E,5,FALSE),0),"ABAIXO DO MINIMO","OK"))</f>
        <v/>
      </c>
    </row>
    <row r="1683">
      <c r="B1683">
        <f>IFERROR(VLOOKUP(A1683,Produtos!A:B,2,FALSE),"")</f>
        <v/>
      </c>
      <c r="D1683" s="10">
        <f>IFERROR(INDEX(Lotes!$E:$E,MATCH(1,(Lotes!$A:$A=A1683)*(Lotes!$C:$C=C1683),0)),"")</f>
        <v/>
      </c>
      <c r="E1683" s="14">
        <f>IF(D1683="","",D1683-TODAY())</f>
        <v/>
      </c>
      <c r="F1683">
        <f>IF(D1683="","",IF(E1683&lt;0,"VENCIDO",IF(E1683&lt;=30,"VENCE EM &lt;= 30 DIAS",IF(E1683&lt;=60,"ATENCAO (31-60 DIAS)","OK"))))</f>
        <v/>
      </c>
      <c r="G1683" s="14">
        <f>SUMIFS(Lancamentos!$G:$G,Lancamentos!$C:$C,$A1683,Lancamentos!$E:$E,$C1683,Lancamentos!$B:$B,"ENTRADA")</f>
        <v/>
      </c>
      <c r="H1683" s="14">
        <f>SUMIFS(Lancamentos!$G:$G,Lancamentos!$C:$C,$A1683,Lancamentos!$E:$E,$C1683,Lancamentos!$B:$B,"SAIDA_USO")</f>
        <v/>
      </c>
      <c r="I1683" s="14">
        <f>SUMIFS(Lancamentos!$G:$G,Lancamentos!$C:$C,$A1683,Lancamentos!$E:$E,$C1683,Lancamentos!$B:$B,"SAIDA_DESCARTE")</f>
        <v/>
      </c>
      <c r="J1683" s="14">
        <f>G1683-H1683-I1683</f>
        <v/>
      </c>
      <c r="K1683">
        <f>IF(A1683="","",IF(J1683&lt;=IFERROR(VLOOKUP(A1683,Produtos!$A:$E,5,FALSE),0),"ABAIXO DO MINIMO","OK"))</f>
        <v/>
      </c>
    </row>
    <row r="1684">
      <c r="B1684">
        <f>IFERROR(VLOOKUP(A1684,Produtos!A:B,2,FALSE),"")</f>
        <v/>
      </c>
      <c r="D1684" s="10">
        <f>IFERROR(INDEX(Lotes!$E:$E,MATCH(1,(Lotes!$A:$A=A1684)*(Lotes!$C:$C=C1684),0)),"")</f>
        <v/>
      </c>
      <c r="E1684" s="14">
        <f>IF(D1684="","",D1684-TODAY())</f>
        <v/>
      </c>
      <c r="F1684">
        <f>IF(D1684="","",IF(E1684&lt;0,"VENCIDO",IF(E1684&lt;=30,"VENCE EM &lt;= 30 DIAS",IF(E1684&lt;=60,"ATENCAO (31-60 DIAS)","OK"))))</f>
        <v/>
      </c>
      <c r="G1684" s="14">
        <f>SUMIFS(Lancamentos!$G:$G,Lancamentos!$C:$C,$A1684,Lancamentos!$E:$E,$C1684,Lancamentos!$B:$B,"ENTRADA")</f>
        <v/>
      </c>
      <c r="H1684" s="14">
        <f>SUMIFS(Lancamentos!$G:$G,Lancamentos!$C:$C,$A1684,Lancamentos!$E:$E,$C1684,Lancamentos!$B:$B,"SAIDA_USO")</f>
        <v/>
      </c>
      <c r="I1684" s="14">
        <f>SUMIFS(Lancamentos!$G:$G,Lancamentos!$C:$C,$A1684,Lancamentos!$E:$E,$C1684,Lancamentos!$B:$B,"SAIDA_DESCARTE")</f>
        <v/>
      </c>
      <c r="J1684" s="14">
        <f>G1684-H1684-I1684</f>
        <v/>
      </c>
      <c r="K1684">
        <f>IF(A1684="","",IF(J1684&lt;=IFERROR(VLOOKUP(A1684,Produtos!$A:$E,5,FALSE),0),"ABAIXO DO MINIMO","OK"))</f>
        <v/>
      </c>
    </row>
    <row r="1685">
      <c r="B1685">
        <f>IFERROR(VLOOKUP(A1685,Produtos!A:B,2,FALSE),"")</f>
        <v/>
      </c>
      <c r="D1685" s="10">
        <f>IFERROR(INDEX(Lotes!$E:$E,MATCH(1,(Lotes!$A:$A=A1685)*(Lotes!$C:$C=C1685),0)),"")</f>
        <v/>
      </c>
      <c r="E1685" s="14">
        <f>IF(D1685="","",D1685-TODAY())</f>
        <v/>
      </c>
      <c r="F1685">
        <f>IF(D1685="","",IF(E1685&lt;0,"VENCIDO",IF(E1685&lt;=30,"VENCE EM &lt;= 30 DIAS",IF(E1685&lt;=60,"ATENCAO (31-60 DIAS)","OK"))))</f>
        <v/>
      </c>
      <c r="G1685" s="14">
        <f>SUMIFS(Lancamentos!$G:$G,Lancamentos!$C:$C,$A1685,Lancamentos!$E:$E,$C1685,Lancamentos!$B:$B,"ENTRADA")</f>
        <v/>
      </c>
      <c r="H1685" s="14">
        <f>SUMIFS(Lancamentos!$G:$G,Lancamentos!$C:$C,$A1685,Lancamentos!$E:$E,$C1685,Lancamentos!$B:$B,"SAIDA_USO")</f>
        <v/>
      </c>
      <c r="I1685" s="14">
        <f>SUMIFS(Lancamentos!$G:$G,Lancamentos!$C:$C,$A1685,Lancamentos!$E:$E,$C1685,Lancamentos!$B:$B,"SAIDA_DESCARTE")</f>
        <v/>
      </c>
      <c r="J1685" s="14">
        <f>G1685-H1685-I1685</f>
        <v/>
      </c>
      <c r="K1685">
        <f>IF(A1685="","",IF(J1685&lt;=IFERROR(VLOOKUP(A1685,Produtos!$A:$E,5,FALSE),0),"ABAIXO DO MINIMO","OK"))</f>
        <v/>
      </c>
    </row>
    <row r="1686">
      <c r="B1686">
        <f>IFERROR(VLOOKUP(A1686,Produtos!A:B,2,FALSE),"")</f>
        <v/>
      </c>
      <c r="D1686" s="10">
        <f>IFERROR(INDEX(Lotes!$E:$E,MATCH(1,(Lotes!$A:$A=A1686)*(Lotes!$C:$C=C1686),0)),"")</f>
        <v/>
      </c>
      <c r="E1686" s="14">
        <f>IF(D1686="","",D1686-TODAY())</f>
        <v/>
      </c>
      <c r="F1686">
        <f>IF(D1686="","",IF(E1686&lt;0,"VENCIDO",IF(E1686&lt;=30,"VENCE EM &lt;= 30 DIAS",IF(E1686&lt;=60,"ATENCAO (31-60 DIAS)","OK"))))</f>
        <v/>
      </c>
      <c r="G1686" s="14">
        <f>SUMIFS(Lancamentos!$G:$G,Lancamentos!$C:$C,$A1686,Lancamentos!$E:$E,$C1686,Lancamentos!$B:$B,"ENTRADA")</f>
        <v/>
      </c>
      <c r="H1686" s="14">
        <f>SUMIFS(Lancamentos!$G:$G,Lancamentos!$C:$C,$A1686,Lancamentos!$E:$E,$C1686,Lancamentos!$B:$B,"SAIDA_USO")</f>
        <v/>
      </c>
      <c r="I1686" s="14">
        <f>SUMIFS(Lancamentos!$G:$G,Lancamentos!$C:$C,$A1686,Lancamentos!$E:$E,$C1686,Lancamentos!$B:$B,"SAIDA_DESCARTE")</f>
        <v/>
      </c>
      <c r="J1686" s="14">
        <f>G1686-H1686-I1686</f>
        <v/>
      </c>
      <c r="K1686">
        <f>IF(A1686="","",IF(J1686&lt;=IFERROR(VLOOKUP(A1686,Produtos!$A:$E,5,FALSE),0),"ABAIXO DO MINIMO","OK"))</f>
        <v/>
      </c>
    </row>
    <row r="1687">
      <c r="B1687">
        <f>IFERROR(VLOOKUP(A1687,Produtos!A:B,2,FALSE),"")</f>
        <v/>
      </c>
      <c r="D1687" s="10">
        <f>IFERROR(INDEX(Lotes!$E:$E,MATCH(1,(Lotes!$A:$A=A1687)*(Lotes!$C:$C=C1687),0)),"")</f>
        <v/>
      </c>
      <c r="E1687" s="14">
        <f>IF(D1687="","",D1687-TODAY())</f>
        <v/>
      </c>
      <c r="F1687">
        <f>IF(D1687="","",IF(E1687&lt;0,"VENCIDO",IF(E1687&lt;=30,"VENCE EM &lt;= 30 DIAS",IF(E1687&lt;=60,"ATENCAO (31-60 DIAS)","OK"))))</f>
        <v/>
      </c>
      <c r="G1687" s="14">
        <f>SUMIFS(Lancamentos!$G:$G,Lancamentos!$C:$C,$A1687,Lancamentos!$E:$E,$C1687,Lancamentos!$B:$B,"ENTRADA")</f>
        <v/>
      </c>
      <c r="H1687" s="14">
        <f>SUMIFS(Lancamentos!$G:$G,Lancamentos!$C:$C,$A1687,Lancamentos!$E:$E,$C1687,Lancamentos!$B:$B,"SAIDA_USO")</f>
        <v/>
      </c>
      <c r="I1687" s="14">
        <f>SUMIFS(Lancamentos!$G:$G,Lancamentos!$C:$C,$A1687,Lancamentos!$E:$E,$C1687,Lancamentos!$B:$B,"SAIDA_DESCARTE")</f>
        <v/>
      </c>
      <c r="J1687" s="14">
        <f>G1687-H1687-I1687</f>
        <v/>
      </c>
      <c r="K1687">
        <f>IF(A1687="","",IF(J1687&lt;=IFERROR(VLOOKUP(A1687,Produtos!$A:$E,5,FALSE),0),"ABAIXO DO MINIMO","OK"))</f>
        <v/>
      </c>
    </row>
    <row r="1688">
      <c r="B1688">
        <f>IFERROR(VLOOKUP(A1688,Produtos!A:B,2,FALSE),"")</f>
        <v/>
      </c>
      <c r="D1688" s="10">
        <f>IFERROR(INDEX(Lotes!$E:$E,MATCH(1,(Lotes!$A:$A=A1688)*(Lotes!$C:$C=C1688),0)),"")</f>
        <v/>
      </c>
      <c r="E1688" s="14">
        <f>IF(D1688="","",D1688-TODAY())</f>
        <v/>
      </c>
      <c r="F1688">
        <f>IF(D1688="","",IF(E1688&lt;0,"VENCIDO",IF(E1688&lt;=30,"VENCE EM &lt;= 30 DIAS",IF(E1688&lt;=60,"ATENCAO (31-60 DIAS)","OK"))))</f>
        <v/>
      </c>
      <c r="G1688" s="14">
        <f>SUMIFS(Lancamentos!$G:$G,Lancamentos!$C:$C,$A1688,Lancamentos!$E:$E,$C1688,Lancamentos!$B:$B,"ENTRADA")</f>
        <v/>
      </c>
      <c r="H1688" s="14">
        <f>SUMIFS(Lancamentos!$G:$G,Lancamentos!$C:$C,$A1688,Lancamentos!$E:$E,$C1688,Lancamentos!$B:$B,"SAIDA_USO")</f>
        <v/>
      </c>
      <c r="I1688" s="14">
        <f>SUMIFS(Lancamentos!$G:$G,Lancamentos!$C:$C,$A1688,Lancamentos!$E:$E,$C1688,Lancamentos!$B:$B,"SAIDA_DESCARTE")</f>
        <v/>
      </c>
      <c r="J1688" s="14">
        <f>G1688-H1688-I1688</f>
        <v/>
      </c>
      <c r="K1688">
        <f>IF(A1688="","",IF(J1688&lt;=IFERROR(VLOOKUP(A1688,Produtos!$A:$E,5,FALSE),0),"ABAIXO DO MINIMO","OK"))</f>
        <v/>
      </c>
    </row>
    <row r="1689">
      <c r="B1689">
        <f>IFERROR(VLOOKUP(A1689,Produtos!A:B,2,FALSE),"")</f>
        <v/>
      </c>
      <c r="D1689" s="10">
        <f>IFERROR(INDEX(Lotes!$E:$E,MATCH(1,(Lotes!$A:$A=A1689)*(Lotes!$C:$C=C1689),0)),"")</f>
        <v/>
      </c>
      <c r="E1689" s="14">
        <f>IF(D1689="","",D1689-TODAY())</f>
        <v/>
      </c>
      <c r="F1689">
        <f>IF(D1689="","",IF(E1689&lt;0,"VENCIDO",IF(E1689&lt;=30,"VENCE EM &lt;= 30 DIAS",IF(E1689&lt;=60,"ATENCAO (31-60 DIAS)","OK"))))</f>
        <v/>
      </c>
      <c r="G1689" s="14">
        <f>SUMIFS(Lancamentos!$G:$G,Lancamentos!$C:$C,$A1689,Lancamentos!$E:$E,$C1689,Lancamentos!$B:$B,"ENTRADA")</f>
        <v/>
      </c>
      <c r="H1689" s="14">
        <f>SUMIFS(Lancamentos!$G:$G,Lancamentos!$C:$C,$A1689,Lancamentos!$E:$E,$C1689,Lancamentos!$B:$B,"SAIDA_USO")</f>
        <v/>
      </c>
      <c r="I1689" s="14">
        <f>SUMIFS(Lancamentos!$G:$G,Lancamentos!$C:$C,$A1689,Lancamentos!$E:$E,$C1689,Lancamentos!$B:$B,"SAIDA_DESCARTE")</f>
        <v/>
      </c>
      <c r="J1689" s="14">
        <f>G1689-H1689-I1689</f>
        <v/>
      </c>
      <c r="K1689">
        <f>IF(A1689="","",IF(J1689&lt;=IFERROR(VLOOKUP(A1689,Produtos!$A:$E,5,FALSE),0),"ABAIXO DO MINIMO","OK"))</f>
        <v/>
      </c>
    </row>
    <row r="1690">
      <c r="B1690">
        <f>IFERROR(VLOOKUP(A1690,Produtos!A:B,2,FALSE),"")</f>
        <v/>
      </c>
      <c r="D1690" s="10">
        <f>IFERROR(INDEX(Lotes!$E:$E,MATCH(1,(Lotes!$A:$A=A1690)*(Lotes!$C:$C=C1690),0)),"")</f>
        <v/>
      </c>
      <c r="E1690" s="14">
        <f>IF(D1690="","",D1690-TODAY())</f>
        <v/>
      </c>
      <c r="F1690">
        <f>IF(D1690="","",IF(E1690&lt;0,"VENCIDO",IF(E1690&lt;=30,"VENCE EM &lt;= 30 DIAS",IF(E1690&lt;=60,"ATENCAO (31-60 DIAS)","OK"))))</f>
        <v/>
      </c>
      <c r="G1690" s="14">
        <f>SUMIFS(Lancamentos!$G:$G,Lancamentos!$C:$C,$A1690,Lancamentos!$E:$E,$C1690,Lancamentos!$B:$B,"ENTRADA")</f>
        <v/>
      </c>
      <c r="H1690" s="14">
        <f>SUMIFS(Lancamentos!$G:$G,Lancamentos!$C:$C,$A1690,Lancamentos!$E:$E,$C1690,Lancamentos!$B:$B,"SAIDA_USO")</f>
        <v/>
      </c>
      <c r="I1690" s="14">
        <f>SUMIFS(Lancamentos!$G:$G,Lancamentos!$C:$C,$A1690,Lancamentos!$E:$E,$C1690,Lancamentos!$B:$B,"SAIDA_DESCARTE")</f>
        <v/>
      </c>
      <c r="J1690" s="14">
        <f>G1690-H1690-I1690</f>
        <v/>
      </c>
      <c r="K1690">
        <f>IF(A1690="","",IF(J1690&lt;=IFERROR(VLOOKUP(A1690,Produtos!$A:$E,5,FALSE),0),"ABAIXO DO MINIMO","OK"))</f>
        <v/>
      </c>
    </row>
    <row r="1691">
      <c r="B1691">
        <f>IFERROR(VLOOKUP(A1691,Produtos!A:B,2,FALSE),"")</f>
        <v/>
      </c>
      <c r="D1691" s="10">
        <f>IFERROR(INDEX(Lotes!$E:$E,MATCH(1,(Lotes!$A:$A=A1691)*(Lotes!$C:$C=C1691),0)),"")</f>
        <v/>
      </c>
      <c r="E1691" s="14">
        <f>IF(D1691="","",D1691-TODAY())</f>
        <v/>
      </c>
      <c r="F1691">
        <f>IF(D1691="","",IF(E1691&lt;0,"VENCIDO",IF(E1691&lt;=30,"VENCE EM &lt;= 30 DIAS",IF(E1691&lt;=60,"ATENCAO (31-60 DIAS)","OK"))))</f>
        <v/>
      </c>
      <c r="G1691" s="14">
        <f>SUMIFS(Lancamentos!$G:$G,Lancamentos!$C:$C,$A1691,Lancamentos!$E:$E,$C1691,Lancamentos!$B:$B,"ENTRADA")</f>
        <v/>
      </c>
      <c r="H1691" s="14">
        <f>SUMIFS(Lancamentos!$G:$G,Lancamentos!$C:$C,$A1691,Lancamentos!$E:$E,$C1691,Lancamentos!$B:$B,"SAIDA_USO")</f>
        <v/>
      </c>
      <c r="I1691" s="14">
        <f>SUMIFS(Lancamentos!$G:$G,Lancamentos!$C:$C,$A1691,Lancamentos!$E:$E,$C1691,Lancamentos!$B:$B,"SAIDA_DESCARTE")</f>
        <v/>
      </c>
      <c r="J1691" s="14">
        <f>G1691-H1691-I1691</f>
        <v/>
      </c>
      <c r="K1691">
        <f>IF(A1691="","",IF(J1691&lt;=IFERROR(VLOOKUP(A1691,Produtos!$A:$E,5,FALSE),0),"ABAIXO DO MINIMO","OK"))</f>
        <v/>
      </c>
    </row>
    <row r="1692">
      <c r="B1692">
        <f>IFERROR(VLOOKUP(A1692,Produtos!A:B,2,FALSE),"")</f>
        <v/>
      </c>
      <c r="D1692" s="10">
        <f>IFERROR(INDEX(Lotes!$E:$E,MATCH(1,(Lotes!$A:$A=A1692)*(Lotes!$C:$C=C1692),0)),"")</f>
        <v/>
      </c>
      <c r="E1692" s="14">
        <f>IF(D1692="","",D1692-TODAY())</f>
        <v/>
      </c>
      <c r="F1692">
        <f>IF(D1692="","",IF(E1692&lt;0,"VENCIDO",IF(E1692&lt;=30,"VENCE EM &lt;= 30 DIAS",IF(E1692&lt;=60,"ATENCAO (31-60 DIAS)","OK"))))</f>
        <v/>
      </c>
      <c r="G1692" s="14">
        <f>SUMIFS(Lancamentos!$G:$G,Lancamentos!$C:$C,$A1692,Lancamentos!$E:$E,$C1692,Lancamentos!$B:$B,"ENTRADA")</f>
        <v/>
      </c>
      <c r="H1692" s="14">
        <f>SUMIFS(Lancamentos!$G:$G,Lancamentos!$C:$C,$A1692,Lancamentos!$E:$E,$C1692,Lancamentos!$B:$B,"SAIDA_USO")</f>
        <v/>
      </c>
      <c r="I1692" s="14">
        <f>SUMIFS(Lancamentos!$G:$G,Lancamentos!$C:$C,$A1692,Lancamentos!$E:$E,$C1692,Lancamentos!$B:$B,"SAIDA_DESCARTE")</f>
        <v/>
      </c>
      <c r="J1692" s="14">
        <f>G1692-H1692-I1692</f>
        <v/>
      </c>
      <c r="K1692">
        <f>IF(A1692="","",IF(J1692&lt;=IFERROR(VLOOKUP(A1692,Produtos!$A:$E,5,FALSE),0),"ABAIXO DO MINIMO","OK"))</f>
        <v/>
      </c>
    </row>
    <row r="1693">
      <c r="B1693">
        <f>IFERROR(VLOOKUP(A1693,Produtos!A:B,2,FALSE),"")</f>
        <v/>
      </c>
      <c r="D1693" s="10">
        <f>IFERROR(INDEX(Lotes!$E:$E,MATCH(1,(Lotes!$A:$A=A1693)*(Lotes!$C:$C=C1693),0)),"")</f>
        <v/>
      </c>
      <c r="E1693" s="14">
        <f>IF(D1693="","",D1693-TODAY())</f>
        <v/>
      </c>
      <c r="F1693">
        <f>IF(D1693="","",IF(E1693&lt;0,"VENCIDO",IF(E1693&lt;=30,"VENCE EM &lt;= 30 DIAS",IF(E1693&lt;=60,"ATENCAO (31-60 DIAS)","OK"))))</f>
        <v/>
      </c>
      <c r="G1693" s="14">
        <f>SUMIFS(Lancamentos!$G:$G,Lancamentos!$C:$C,$A1693,Lancamentos!$E:$E,$C1693,Lancamentos!$B:$B,"ENTRADA")</f>
        <v/>
      </c>
      <c r="H1693" s="14">
        <f>SUMIFS(Lancamentos!$G:$G,Lancamentos!$C:$C,$A1693,Lancamentos!$E:$E,$C1693,Lancamentos!$B:$B,"SAIDA_USO")</f>
        <v/>
      </c>
      <c r="I1693" s="14">
        <f>SUMIFS(Lancamentos!$G:$G,Lancamentos!$C:$C,$A1693,Lancamentos!$E:$E,$C1693,Lancamentos!$B:$B,"SAIDA_DESCARTE")</f>
        <v/>
      </c>
      <c r="J1693" s="14">
        <f>G1693-H1693-I1693</f>
        <v/>
      </c>
      <c r="K1693">
        <f>IF(A1693="","",IF(J1693&lt;=IFERROR(VLOOKUP(A1693,Produtos!$A:$E,5,FALSE),0),"ABAIXO DO MINIMO","OK"))</f>
        <v/>
      </c>
    </row>
    <row r="1694">
      <c r="B1694">
        <f>IFERROR(VLOOKUP(A1694,Produtos!A:B,2,FALSE),"")</f>
        <v/>
      </c>
      <c r="D1694" s="10">
        <f>IFERROR(INDEX(Lotes!$E:$E,MATCH(1,(Lotes!$A:$A=A1694)*(Lotes!$C:$C=C1694),0)),"")</f>
        <v/>
      </c>
      <c r="E1694" s="14">
        <f>IF(D1694="","",D1694-TODAY())</f>
        <v/>
      </c>
      <c r="F1694">
        <f>IF(D1694="","",IF(E1694&lt;0,"VENCIDO",IF(E1694&lt;=30,"VENCE EM &lt;= 30 DIAS",IF(E1694&lt;=60,"ATENCAO (31-60 DIAS)","OK"))))</f>
        <v/>
      </c>
      <c r="G1694" s="14">
        <f>SUMIFS(Lancamentos!$G:$G,Lancamentos!$C:$C,$A1694,Lancamentos!$E:$E,$C1694,Lancamentos!$B:$B,"ENTRADA")</f>
        <v/>
      </c>
      <c r="H1694" s="14">
        <f>SUMIFS(Lancamentos!$G:$G,Lancamentos!$C:$C,$A1694,Lancamentos!$E:$E,$C1694,Lancamentos!$B:$B,"SAIDA_USO")</f>
        <v/>
      </c>
      <c r="I1694" s="14">
        <f>SUMIFS(Lancamentos!$G:$G,Lancamentos!$C:$C,$A1694,Lancamentos!$E:$E,$C1694,Lancamentos!$B:$B,"SAIDA_DESCARTE")</f>
        <v/>
      </c>
      <c r="J1694" s="14">
        <f>G1694-H1694-I1694</f>
        <v/>
      </c>
      <c r="K1694">
        <f>IF(A1694="","",IF(J1694&lt;=IFERROR(VLOOKUP(A1694,Produtos!$A:$E,5,FALSE),0),"ABAIXO DO MINIMO","OK"))</f>
        <v/>
      </c>
    </row>
    <row r="1695">
      <c r="B1695">
        <f>IFERROR(VLOOKUP(A1695,Produtos!A:B,2,FALSE),"")</f>
        <v/>
      </c>
      <c r="D1695" s="10">
        <f>IFERROR(INDEX(Lotes!$E:$E,MATCH(1,(Lotes!$A:$A=A1695)*(Lotes!$C:$C=C1695),0)),"")</f>
        <v/>
      </c>
      <c r="E1695" s="14">
        <f>IF(D1695="","",D1695-TODAY())</f>
        <v/>
      </c>
      <c r="F1695">
        <f>IF(D1695="","",IF(E1695&lt;0,"VENCIDO",IF(E1695&lt;=30,"VENCE EM &lt;= 30 DIAS",IF(E1695&lt;=60,"ATENCAO (31-60 DIAS)","OK"))))</f>
        <v/>
      </c>
      <c r="G1695" s="14">
        <f>SUMIFS(Lancamentos!$G:$G,Lancamentos!$C:$C,$A1695,Lancamentos!$E:$E,$C1695,Lancamentos!$B:$B,"ENTRADA")</f>
        <v/>
      </c>
      <c r="H1695" s="14">
        <f>SUMIFS(Lancamentos!$G:$G,Lancamentos!$C:$C,$A1695,Lancamentos!$E:$E,$C1695,Lancamentos!$B:$B,"SAIDA_USO")</f>
        <v/>
      </c>
      <c r="I1695" s="14">
        <f>SUMIFS(Lancamentos!$G:$G,Lancamentos!$C:$C,$A1695,Lancamentos!$E:$E,$C1695,Lancamentos!$B:$B,"SAIDA_DESCARTE")</f>
        <v/>
      </c>
      <c r="J1695" s="14">
        <f>G1695-H1695-I1695</f>
        <v/>
      </c>
      <c r="K1695">
        <f>IF(A1695="","",IF(J1695&lt;=IFERROR(VLOOKUP(A1695,Produtos!$A:$E,5,FALSE),0),"ABAIXO DO MINIMO","OK"))</f>
        <v/>
      </c>
    </row>
    <row r="1696">
      <c r="B1696">
        <f>IFERROR(VLOOKUP(A1696,Produtos!A:B,2,FALSE),"")</f>
        <v/>
      </c>
      <c r="D1696" s="10">
        <f>IFERROR(INDEX(Lotes!$E:$E,MATCH(1,(Lotes!$A:$A=A1696)*(Lotes!$C:$C=C1696),0)),"")</f>
        <v/>
      </c>
      <c r="E1696" s="14">
        <f>IF(D1696="","",D1696-TODAY())</f>
        <v/>
      </c>
      <c r="F1696">
        <f>IF(D1696="","",IF(E1696&lt;0,"VENCIDO",IF(E1696&lt;=30,"VENCE EM &lt;= 30 DIAS",IF(E1696&lt;=60,"ATENCAO (31-60 DIAS)","OK"))))</f>
        <v/>
      </c>
      <c r="G1696" s="14">
        <f>SUMIFS(Lancamentos!$G:$G,Lancamentos!$C:$C,$A1696,Lancamentos!$E:$E,$C1696,Lancamentos!$B:$B,"ENTRADA")</f>
        <v/>
      </c>
      <c r="H1696" s="14">
        <f>SUMIFS(Lancamentos!$G:$G,Lancamentos!$C:$C,$A1696,Lancamentos!$E:$E,$C1696,Lancamentos!$B:$B,"SAIDA_USO")</f>
        <v/>
      </c>
      <c r="I1696" s="14">
        <f>SUMIFS(Lancamentos!$G:$G,Lancamentos!$C:$C,$A1696,Lancamentos!$E:$E,$C1696,Lancamentos!$B:$B,"SAIDA_DESCARTE")</f>
        <v/>
      </c>
      <c r="J1696" s="14">
        <f>G1696-H1696-I1696</f>
        <v/>
      </c>
      <c r="K1696">
        <f>IF(A1696="","",IF(J1696&lt;=IFERROR(VLOOKUP(A1696,Produtos!$A:$E,5,FALSE),0),"ABAIXO DO MINIMO","OK"))</f>
        <v/>
      </c>
    </row>
    <row r="1697">
      <c r="B1697">
        <f>IFERROR(VLOOKUP(A1697,Produtos!A:B,2,FALSE),"")</f>
        <v/>
      </c>
      <c r="D1697" s="10">
        <f>IFERROR(INDEX(Lotes!$E:$E,MATCH(1,(Lotes!$A:$A=A1697)*(Lotes!$C:$C=C1697),0)),"")</f>
        <v/>
      </c>
      <c r="E1697" s="14">
        <f>IF(D1697="","",D1697-TODAY())</f>
        <v/>
      </c>
      <c r="F1697">
        <f>IF(D1697="","",IF(E1697&lt;0,"VENCIDO",IF(E1697&lt;=30,"VENCE EM &lt;= 30 DIAS",IF(E1697&lt;=60,"ATENCAO (31-60 DIAS)","OK"))))</f>
        <v/>
      </c>
      <c r="G1697" s="14">
        <f>SUMIFS(Lancamentos!$G:$G,Lancamentos!$C:$C,$A1697,Lancamentos!$E:$E,$C1697,Lancamentos!$B:$B,"ENTRADA")</f>
        <v/>
      </c>
      <c r="H1697" s="14">
        <f>SUMIFS(Lancamentos!$G:$G,Lancamentos!$C:$C,$A1697,Lancamentos!$E:$E,$C1697,Lancamentos!$B:$B,"SAIDA_USO")</f>
        <v/>
      </c>
      <c r="I1697" s="14">
        <f>SUMIFS(Lancamentos!$G:$G,Lancamentos!$C:$C,$A1697,Lancamentos!$E:$E,$C1697,Lancamentos!$B:$B,"SAIDA_DESCARTE")</f>
        <v/>
      </c>
      <c r="J1697" s="14">
        <f>G1697-H1697-I1697</f>
        <v/>
      </c>
      <c r="K1697">
        <f>IF(A1697="","",IF(J1697&lt;=IFERROR(VLOOKUP(A1697,Produtos!$A:$E,5,FALSE),0),"ABAIXO DO MINIMO","OK"))</f>
        <v/>
      </c>
    </row>
    <row r="1698">
      <c r="B1698">
        <f>IFERROR(VLOOKUP(A1698,Produtos!A:B,2,FALSE),"")</f>
        <v/>
      </c>
      <c r="D1698" s="10">
        <f>IFERROR(INDEX(Lotes!$E:$E,MATCH(1,(Lotes!$A:$A=A1698)*(Lotes!$C:$C=C1698),0)),"")</f>
        <v/>
      </c>
      <c r="E1698" s="14">
        <f>IF(D1698="","",D1698-TODAY())</f>
        <v/>
      </c>
      <c r="F1698">
        <f>IF(D1698="","",IF(E1698&lt;0,"VENCIDO",IF(E1698&lt;=30,"VENCE EM &lt;= 30 DIAS",IF(E1698&lt;=60,"ATENCAO (31-60 DIAS)","OK"))))</f>
        <v/>
      </c>
      <c r="G1698" s="14">
        <f>SUMIFS(Lancamentos!$G:$G,Lancamentos!$C:$C,$A1698,Lancamentos!$E:$E,$C1698,Lancamentos!$B:$B,"ENTRADA")</f>
        <v/>
      </c>
      <c r="H1698" s="14">
        <f>SUMIFS(Lancamentos!$G:$G,Lancamentos!$C:$C,$A1698,Lancamentos!$E:$E,$C1698,Lancamentos!$B:$B,"SAIDA_USO")</f>
        <v/>
      </c>
      <c r="I1698" s="14">
        <f>SUMIFS(Lancamentos!$G:$G,Lancamentos!$C:$C,$A1698,Lancamentos!$E:$E,$C1698,Lancamentos!$B:$B,"SAIDA_DESCARTE")</f>
        <v/>
      </c>
      <c r="J1698" s="14">
        <f>G1698-H1698-I1698</f>
        <v/>
      </c>
      <c r="K1698">
        <f>IF(A1698="","",IF(J1698&lt;=IFERROR(VLOOKUP(A1698,Produtos!$A:$E,5,FALSE),0),"ABAIXO DO MINIMO","OK"))</f>
        <v/>
      </c>
    </row>
    <row r="1699">
      <c r="B1699">
        <f>IFERROR(VLOOKUP(A1699,Produtos!A:B,2,FALSE),"")</f>
        <v/>
      </c>
      <c r="D1699" s="10">
        <f>IFERROR(INDEX(Lotes!$E:$E,MATCH(1,(Lotes!$A:$A=A1699)*(Lotes!$C:$C=C1699),0)),"")</f>
        <v/>
      </c>
      <c r="E1699" s="14">
        <f>IF(D1699="","",D1699-TODAY())</f>
        <v/>
      </c>
      <c r="F1699">
        <f>IF(D1699="","",IF(E1699&lt;0,"VENCIDO",IF(E1699&lt;=30,"VENCE EM &lt;= 30 DIAS",IF(E1699&lt;=60,"ATENCAO (31-60 DIAS)","OK"))))</f>
        <v/>
      </c>
      <c r="G1699" s="14">
        <f>SUMIFS(Lancamentos!$G:$G,Lancamentos!$C:$C,$A1699,Lancamentos!$E:$E,$C1699,Lancamentos!$B:$B,"ENTRADA")</f>
        <v/>
      </c>
      <c r="H1699" s="14">
        <f>SUMIFS(Lancamentos!$G:$G,Lancamentos!$C:$C,$A1699,Lancamentos!$E:$E,$C1699,Lancamentos!$B:$B,"SAIDA_USO")</f>
        <v/>
      </c>
      <c r="I1699" s="14">
        <f>SUMIFS(Lancamentos!$G:$G,Lancamentos!$C:$C,$A1699,Lancamentos!$E:$E,$C1699,Lancamentos!$B:$B,"SAIDA_DESCARTE")</f>
        <v/>
      </c>
      <c r="J1699" s="14">
        <f>G1699-H1699-I1699</f>
        <v/>
      </c>
      <c r="K1699">
        <f>IF(A1699="","",IF(J1699&lt;=IFERROR(VLOOKUP(A1699,Produtos!$A:$E,5,FALSE),0),"ABAIXO DO MINIMO","OK"))</f>
        <v/>
      </c>
    </row>
    <row r="1700">
      <c r="B1700">
        <f>IFERROR(VLOOKUP(A1700,Produtos!A:B,2,FALSE),"")</f>
        <v/>
      </c>
      <c r="D1700" s="10">
        <f>IFERROR(INDEX(Lotes!$E:$E,MATCH(1,(Lotes!$A:$A=A1700)*(Lotes!$C:$C=C1700),0)),"")</f>
        <v/>
      </c>
      <c r="E1700" s="14">
        <f>IF(D1700="","",D1700-TODAY())</f>
        <v/>
      </c>
      <c r="F1700">
        <f>IF(D1700="","",IF(E1700&lt;0,"VENCIDO",IF(E1700&lt;=30,"VENCE EM &lt;= 30 DIAS",IF(E1700&lt;=60,"ATENCAO (31-60 DIAS)","OK"))))</f>
        <v/>
      </c>
      <c r="G1700" s="14">
        <f>SUMIFS(Lancamentos!$G:$G,Lancamentos!$C:$C,$A1700,Lancamentos!$E:$E,$C1700,Lancamentos!$B:$B,"ENTRADA")</f>
        <v/>
      </c>
      <c r="H1700" s="14">
        <f>SUMIFS(Lancamentos!$G:$G,Lancamentos!$C:$C,$A1700,Lancamentos!$E:$E,$C1700,Lancamentos!$B:$B,"SAIDA_USO")</f>
        <v/>
      </c>
      <c r="I1700" s="14">
        <f>SUMIFS(Lancamentos!$G:$G,Lancamentos!$C:$C,$A1700,Lancamentos!$E:$E,$C1700,Lancamentos!$B:$B,"SAIDA_DESCARTE")</f>
        <v/>
      </c>
      <c r="J1700" s="14">
        <f>G1700-H1700-I1700</f>
        <v/>
      </c>
      <c r="K1700">
        <f>IF(A1700="","",IF(J1700&lt;=IFERROR(VLOOKUP(A1700,Produtos!$A:$E,5,FALSE),0),"ABAIXO DO MINIMO","OK"))</f>
        <v/>
      </c>
    </row>
    <row r="1701">
      <c r="B1701">
        <f>IFERROR(VLOOKUP(A1701,Produtos!A:B,2,FALSE),"")</f>
        <v/>
      </c>
      <c r="D1701" s="10">
        <f>IFERROR(INDEX(Lotes!$E:$E,MATCH(1,(Lotes!$A:$A=A1701)*(Lotes!$C:$C=C1701),0)),"")</f>
        <v/>
      </c>
      <c r="E1701" s="14">
        <f>IF(D1701="","",D1701-TODAY())</f>
        <v/>
      </c>
      <c r="F1701">
        <f>IF(D1701="","",IF(E1701&lt;0,"VENCIDO",IF(E1701&lt;=30,"VENCE EM &lt;= 30 DIAS",IF(E1701&lt;=60,"ATENCAO (31-60 DIAS)","OK"))))</f>
        <v/>
      </c>
      <c r="G1701" s="14">
        <f>SUMIFS(Lancamentos!$G:$G,Lancamentos!$C:$C,$A1701,Lancamentos!$E:$E,$C1701,Lancamentos!$B:$B,"ENTRADA")</f>
        <v/>
      </c>
      <c r="H1701" s="14">
        <f>SUMIFS(Lancamentos!$G:$G,Lancamentos!$C:$C,$A1701,Lancamentos!$E:$E,$C1701,Lancamentos!$B:$B,"SAIDA_USO")</f>
        <v/>
      </c>
      <c r="I1701" s="14">
        <f>SUMIFS(Lancamentos!$G:$G,Lancamentos!$C:$C,$A1701,Lancamentos!$E:$E,$C1701,Lancamentos!$B:$B,"SAIDA_DESCARTE")</f>
        <v/>
      </c>
      <c r="J1701" s="14">
        <f>G1701-H1701-I1701</f>
        <v/>
      </c>
      <c r="K1701">
        <f>IF(A1701="","",IF(J1701&lt;=IFERROR(VLOOKUP(A1701,Produtos!$A:$E,5,FALSE),0),"ABAIXO DO MINIMO","OK"))</f>
        <v/>
      </c>
    </row>
    <row r="1702">
      <c r="B1702">
        <f>IFERROR(VLOOKUP(A1702,Produtos!A:B,2,FALSE),"")</f>
        <v/>
      </c>
      <c r="D1702" s="10">
        <f>IFERROR(INDEX(Lotes!$E:$E,MATCH(1,(Lotes!$A:$A=A1702)*(Lotes!$C:$C=C1702),0)),"")</f>
        <v/>
      </c>
      <c r="E1702" s="14">
        <f>IF(D1702="","",D1702-TODAY())</f>
        <v/>
      </c>
      <c r="F1702">
        <f>IF(D1702="","",IF(E1702&lt;0,"VENCIDO",IF(E1702&lt;=30,"VENCE EM &lt;= 30 DIAS",IF(E1702&lt;=60,"ATENCAO (31-60 DIAS)","OK"))))</f>
        <v/>
      </c>
      <c r="G1702" s="14">
        <f>SUMIFS(Lancamentos!$G:$G,Lancamentos!$C:$C,$A1702,Lancamentos!$E:$E,$C1702,Lancamentos!$B:$B,"ENTRADA")</f>
        <v/>
      </c>
      <c r="H1702" s="14">
        <f>SUMIFS(Lancamentos!$G:$G,Lancamentos!$C:$C,$A1702,Lancamentos!$E:$E,$C1702,Lancamentos!$B:$B,"SAIDA_USO")</f>
        <v/>
      </c>
      <c r="I1702" s="14">
        <f>SUMIFS(Lancamentos!$G:$G,Lancamentos!$C:$C,$A1702,Lancamentos!$E:$E,$C1702,Lancamentos!$B:$B,"SAIDA_DESCARTE")</f>
        <v/>
      </c>
      <c r="J1702" s="14">
        <f>G1702-H1702-I1702</f>
        <v/>
      </c>
      <c r="K1702">
        <f>IF(A1702="","",IF(J1702&lt;=IFERROR(VLOOKUP(A1702,Produtos!$A:$E,5,FALSE),0),"ABAIXO DO MINIMO","OK"))</f>
        <v/>
      </c>
    </row>
    <row r="1703">
      <c r="B1703">
        <f>IFERROR(VLOOKUP(A1703,Produtos!A:B,2,FALSE),"")</f>
        <v/>
      </c>
      <c r="D1703" s="10">
        <f>IFERROR(INDEX(Lotes!$E:$E,MATCH(1,(Lotes!$A:$A=A1703)*(Lotes!$C:$C=C1703),0)),"")</f>
        <v/>
      </c>
      <c r="E1703" s="14">
        <f>IF(D1703="","",D1703-TODAY())</f>
        <v/>
      </c>
      <c r="F1703">
        <f>IF(D1703="","",IF(E1703&lt;0,"VENCIDO",IF(E1703&lt;=30,"VENCE EM &lt;= 30 DIAS",IF(E1703&lt;=60,"ATENCAO (31-60 DIAS)","OK"))))</f>
        <v/>
      </c>
      <c r="G1703" s="14">
        <f>SUMIFS(Lancamentos!$G:$G,Lancamentos!$C:$C,$A1703,Lancamentos!$E:$E,$C1703,Lancamentos!$B:$B,"ENTRADA")</f>
        <v/>
      </c>
      <c r="H1703" s="14">
        <f>SUMIFS(Lancamentos!$G:$G,Lancamentos!$C:$C,$A1703,Lancamentos!$E:$E,$C1703,Lancamentos!$B:$B,"SAIDA_USO")</f>
        <v/>
      </c>
      <c r="I1703" s="14">
        <f>SUMIFS(Lancamentos!$G:$G,Lancamentos!$C:$C,$A1703,Lancamentos!$E:$E,$C1703,Lancamentos!$B:$B,"SAIDA_DESCARTE")</f>
        <v/>
      </c>
      <c r="J1703" s="14">
        <f>G1703-H1703-I1703</f>
        <v/>
      </c>
      <c r="K1703">
        <f>IF(A1703="","",IF(J1703&lt;=IFERROR(VLOOKUP(A1703,Produtos!$A:$E,5,FALSE),0),"ABAIXO DO MINIMO","OK"))</f>
        <v/>
      </c>
    </row>
    <row r="1704">
      <c r="B1704">
        <f>IFERROR(VLOOKUP(A1704,Produtos!A:B,2,FALSE),"")</f>
        <v/>
      </c>
      <c r="D1704" s="10">
        <f>IFERROR(INDEX(Lotes!$E:$E,MATCH(1,(Lotes!$A:$A=A1704)*(Lotes!$C:$C=C1704),0)),"")</f>
        <v/>
      </c>
      <c r="E1704" s="14">
        <f>IF(D1704="","",D1704-TODAY())</f>
        <v/>
      </c>
      <c r="F1704">
        <f>IF(D1704="","",IF(E1704&lt;0,"VENCIDO",IF(E1704&lt;=30,"VENCE EM &lt;= 30 DIAS",IF(E1704&lt;=60,"ATENCAO (31-60 DIAS)","OK"))))</f>
        <v/>
      </c>
      <c r="G1704" s="14">
        <f>SUMIFS(Lancamentos!$G:$G,Lancamentos!$C:$C,$A1704,Lancamentos!$E:$E,$C1704,Lancamentos!$B:$B,"ENTRADA")</f>
        <v/>
      </c>
      <c r="H1704" s="14">
        <f>SUMIFS(Lancamentos!$G:$G,Lancamentos!$C:$C,$A1704,Lancamentos!$E:$E,$C1704,Lancamentos!$B:$B,"SAIDA_USO")</f>
        <v/>
      </c>
      <c r="I1704" s="14">
        <f>SUMIFS(Lancamentos!$G:$G,Lancamentos!$C:$C,$A1704,Lancamentos!$E:$E,$C1704,Lancamentos!$B:$B,"SAIDA_DESCARTE")</f>
        <v/>
      </c>
      <c r="J1704" s="14">
        <f>G1704-H1704-I1704</f>
        <v/>
      </c>
      <c r="K1704">
        <f>IF(A1704="","",IF(J1704&lt;=IFERROR(VLOOKUP(A1704,Produtos!$A:$E,5,FALSE),0),"ABAIXO DO MINIMO","OK"))</f>
        <v/>
      </c>
    </row>
    <row r="1705">
      <c r="B1705">
        <f>IFERROR(VLOOKUP(A1705,Produtos!A:B,2,FALSE),"")</f>
        <v/>
      </c>
      <c r="D1705" s="10">
        <f>IFERROR(INDEX(Lotes!$E:$E,MATCH(1,(Lotes!$A:$A=A1705)*(Lotes!$C:$C=C1705),0)),"")</f>
        <v/>
      </c>
      <c r="E1705" s="14">
        <f>IF(D1705="","",D1705-TODAY())</f>
        <v/>
      </c>
      <c r="F1705">
        <f>IF(D1705="","",IF(E1705&lt;0,"VENCIDO",IF(E1705&lt;=30,"VENCE EM &lt;= 30 DIAS",IF(E1705&lt;=60,"ATENCAO (31-60 DIAS)","OK"))))</f>
        <v/>
      </c>
      <c r="G1705" s="14">
        <f>SUMIFS(Lancamentos!$G:$G,Lancamentos!$C:$C,$A1705,Lancamentos!$E:$E,$C1705,Lancamentos!$B:$B,"ENTRADA")</f>
        <v/>
      </c>
      <c r="H1705" s="14">
        <f>SUMIFS(Lancamentos!$G:$G,Lancamentos!$C:$C,$A1705,Lancamentos!$E:$E,$C1705,Lancamentos!$B:$B,"SAIDA_USO")</f>
        <v/>
      </c>
      <c r="I1705" s="14">
        <f>SUMIFS(Lancamentos!$G:$G,Lancamentos!$C:$C,$A1705,Lancamentos!$E:$E,$C1705,Lancamentos!$B:$B,"SAIDA_DESCARTE")</f>
        <v/>
      </c>
      <c r="J1705" s="14">
        <f>G1705-H1705-I1705</f>
        <v/>
      </c>
      <c r="K1705">
        <f>IF(A1705="","",IF(J1705&lt;=IFERROR(VLOOKUP(A1705,Produtos!$A:$E,5,FALSE),0),"ABAIXO DO MINIMO","OK"))</f>
        <v/>
      </c>
    </row>
    <row r="1706">
      <c r="B1706">
        <f>IFERROR(VLOOKUP(A1706,Produtos!A:B,2,FALSE),"")</f>
        <v/>
      </c>
      <c r="D1706" s="10">
        <f>IFERROR(INDEX(Lotes!$E:$E,MATCH(1,(Lotes!$A:$A=A1706)*(Lotes!$C:$C=C1706),0)),"")</f>
        <v/>
      </c>
      <c r="E1706" s="14">
        <f>IF(D1706="","",D1706-TODAY())</f>
        <v/>
      </c>
      <c r="F1706">
        <f>IF(D1706="","",IF(E1706&lt;0,"VENCIDO",IF(E1706&lt;=30,"VENCE EM &lt;= 30 DIAS",IF(E1706&lt;=60,"ATENCAO (31-60 DIAS)","OK"))))</f>
        <v/>
      </c>
      <c r="G1706" s="14">
        <f>SUMIFS(Lancamentos!$G:$G,Lancamentos!$C:$C,$A1706,Lancamentos!$E:$E,$C1706,Lancamentos!$B:$B,"ENTRADA")</f>
        <v/>
      </c>
      <c r="H1706" s="14">
        <f>SUMIFS(Lancamentos!$G:$G,Lancamentos!$C:$C,$A1706,Lancamentos!$E:$E,$C1706,Lancamentos!$B:$B,"SAIDA_USO")</f>
        <v/>
      </c>
      <c r="I1706" s="14">
        <f>SUMIFS(Lancamentos!$G:$G,Lancamentos!$C:$C,$A1706,Lancamentos!$E:$E,$C1706,Lancamentos!$B:$B,"SAIDA_DESCARTE")</f>
        <v/>
      </c>
      <c r="J1706" s="14">
        <f>G1706-H1706-I1706</f>
        <v/>
      </c>
      <c r="K1706">
        <f>IF(A1706="","",IF(J1706&lt;=IFERROR(VLOOKUP(A1706,Produtos!$A:$E,5,FALSE),0),"ABAIXO DO MINIMO","OK"))</f>
        <v/>
      </c>
    </row>
    <row r="1707">
      <c r="B1707">
        <f>IFERROR(VLOOKUP(A1707,Produtos!A:B,2,FALSE),"")</f>
        <v/>
      </c>
      <c r="D1707" s="10">
        <f>IFERROR(INDEX(Lotes!$E:$E,MATCH(1,(Lotes!$A:$A=A1707)*(Lotes!$C:$C=C1707),0)),"")</f>
        <v/>
      </c>
      <c r="E1707" s="14">
        <f>IF(D1707="","",D1707-TODAY())</f>
        <v/>
      </c>
      <c r="F1707">
        <f>IF(D1707="","",IF(E1707&lt;0,"VENCIDO",IF(E1707&lt;=30,"VENCE EM &lt;= 30 DIAS",IF(E1707&lt;=60,"ATENCAO (31-60 DIAS)","OK"))))</f>
        <v/>
      </c>
      <c r="G1707" s="14">
        <f>SUMIFS(Lancamentos!$G:$G,Lancamentos!$C:$C,$A1707,Lancamentos!$E:$E,$C1707,Lancamentos!$B:$B,"ENTRADA")</f>
        <v/>
      </c>
      <c r="H1707" s="14">
        <f>SUMIFS(Lancamentos!$G:$G,Lancamentos!$C:$C,$A1707,Lancamentos!$E:$E,$C1707,Lancamentos!$B:$B,"SAIDA_USO")</f>
        <v/>
      </c>
      <c r="I1707" s="14">
        <f>SUMIFS(Lancamentos!$G:$G,Lancamentos!$C:$C,$A1707,Lancamentos!$E:$E,$C1707,Lancamentos!$B:$B,"SAIDA_DESCARTE")</f>
        <v/>
      </c>
      <c r="J1707" s="14">
        <f>G1707-H1707-I1707</f>
        <v/>
      </c>
      <c r="K1707">
        <f>IF(A1707="","",IF(J1707&lt;=IFERROR(VLOOKUP(A1707,Produtos!$A:$E,5,FALSE),0),"ABAIXO DO MINIMO","OK"))</f>
        <v/>
      </c>
    </row>
    <row r="1708">
      <c r="B1708">
        <f>IFERROR(VLOOKUP(A1708,Produtos!A:B,2,FALSE),"")</f>
        <v/>
      </c>
      <c r="D1708" s="10">
        <f>IFERROR(INDEX(Lotes!$E:$E,MATCH(1,(Lotes!$A:$A=A1708)*(Lotes!$C:$C=C1708),0)),"")</f>
        <v/>
      </c>
      <c r="E1708" s="14">
        <f>IF(D1708="","",D1708-TODAY())</f>
        <v/>
      </c>
      <c r="F1708">
        <f>IF(D1708="","",IF(E1708&lt;0,"VENCIDO",IF(E1708&lt;=30,"VENCE EM &lt;= 30 DIAS",IF(E1708&lt;=60,"ATENCAO (31-60 DIAS)","OK"))))</f>
        <v/>
      </c>
      <c r="G1708" s="14">
        <f>SUMIFS(Lancamentos!$G:$G,Lancamentos!$C:$C,$A1708,Lancamentos!$E:$E,$C1708,Lancamentos!$B:$B,"ENTRADA")</f>
        <v/>
      </c>
      <c r="H1708" s="14">
        <f>SUMIFS(Lancamentos!$G:$G,Lancamentos!$C:$C,$A1708,Lancamentos!$E:$E,$C1708,Lancamentos!$B:$B,"SAIDA_USO")</f>
        <v/>
      </c>
      <c r="I1708" s="14">
        <f>SUMIFS(Lancamentos!$G:$G,Lancamentos!$C:$C,$A1708,Lancamentos!$E:$E,$C1708,Lancamentos!$B:$B,"SAIDA_DESCARTE")</f>
        <v/>
      </c>
      <c r="J1708" s="14">
        <f>G1708-H1708-I1708</f>
        <v/>
      </c>
      <c r="K1708">
        <f>IF(A1708="","",IF(J1708&lt;=IFERROR(VLOOKUP(A1708,Produtos!$A:$E,5,FALSE),0),"ABAIXO DO MINIMO","OK"))</f>
        <v/>
      </c>
    </row>
    <row r="1709">
      <c r="B1709">
        <f>IFERROR(VLOOKUP(A1709,Produtos!A:B,2,FALSE),"")</f>
        <v/>
      </c>
      <c r="D1709" s="10">
        <f>IFERROR(INDEX(Lotes!$E:$E,MATCH(1,(Lotes!$A:$A=A1709)*(Lotes!$C:$C=C1709),0)),"")</f>
        <v/>
      </c>
      <c r="E1709" s="14">
        <f>IF(D1709="","",D1709-TODAY())</f>
        <v/>
      </c>
      <c r="F1709">
        <f>IF(D1709="","",IF(E1709&lt;0,"VENCIDO",IF(E1709&lt;=30,"VENCE EM &lt;= 30 DIAS",IF(E1709&lt;=60,"ATENCAO (31-60 DIAS)","OK"))))</f>
        <v/>
      </c>
      <c r="G1709" s="14">
        <f>SUMIFS(Lancamentos!$G:$G,Lancamentos!$C:$C,$A1709,Lancamentos!$E:$E,$C1709,Lancamentos!$B:$B,"ENTRADA")</f>
        <v/>
      </c>
      <c r="H1709" s="14">
        <f>SUMIFS(Lancamentos!$G:$G,Lancamentos!$C:$C,$A1709,Lancamentos!$E:$E,$C1709,Lancamentos!$B:$B,"SAIDA_USO")</f>
        <v/>
      </c>
      <c r="I1709" s="14">
        <f>SUMIFS(Lancamentos!$G:$G,Lancamentos!$C:$C,$A1709,Lancamentos!$E:$E,$C1709,Lancamentos!$B:$B,"SAIDA_DESCARTE")</f>
        <v/>
      </c>
      <c r="J1709" s="14">
        <f>G1709-H1709-I1709</f>
        <v/>
      </c>
      <c r="K1709">
        <f>IF(A1709="","",IF(J1709&lt;=IFERROR(VLOOKUP(A1709,Produtos!$A:$E,5,FALSE),0),"ABAIXO DO MINIMO","OK"))</f>
        <v/>
      </c>
    </row>
    <row r="1710">
      <c r="B1710">
        <f>IFERROR(VLOOKUP(A1710,Produtos!A:B,2,FALSE),"")</f>
        <v/>
      </c>
      <c r="D1710" s="10">
        <f>IFERROR(INDEX(Lotes!$E:$E,MATCH(1,(Lotes!$A:$A=A1710)*(Lotes!$C:$C=C1710),0)),"")</f>
        <v/>
      </c>
      <c r="E1710" s="14">
        <f>IF(D1710="","",D1710-TODAY())</f>
        <v/>
      </c>
      <c r="F1710">
        <f>IF(D1710="","",IF(E1710&lt;0,"VENCIDO",IF(E1710&lt;=30,"VENCE EM &lt;= 30 DIAS",IF(E1710&lt;=60,"ATENCAO (31-60 DIAS)","OK"))))</f>
        <v/>
      </c>
      <c r="G1710" s="14">
        <f>SUMIFS(Lancamentos!$G:$G,Lancamentos!$C:$C,$A1710,Lancamentos!$E:$E,$C1710,Lancamentos!$B:$B,"ENTRADA")</f>
        <v/>
      </c>
      <c r="H1710" s="14">
        <f>SUMIFS(Lancamentos!$G:$G,Lancamentos!$C:$C,$A1710,Lancamentos!$E:$E,$C1710,Lancamentos!$B:$B,"SAIDA_USO")</f>
        <v/>
      </c>
      <c r="I1710" s="14">
        <f>SUMIFS(Lancamentos!$G:$G,Lancamentos!$C:$C,$A1710,Lancamentos!$E:$E,$C1710,Lancamentos!$B:$B,"SAIDA_DESCARTE")</f>
        <v/>
      </c>
      <c r="J1710" s="14">
        <f>G1710-H1710-I1710</f>
        <v/>
      </c>
      <c r="K1710">
        <f>IF(A1710="","",IF(J1710&lt;=IFERROR(VLOOKUP(A1710,Produtos!$A:$E,5,FALSE),0),"ABAIXO DO MINIMO","OK"))</f>
        <v/>
      </c>
    </row>
    <row r="1711">
      <c r="B1711">
        <f>IFERROR(VLOOKUP(A1711,Produtos!A:B,2,FALSE),"")</f>
        <v/>
      </c>
      <c r="D1711" s="10">
        <f>IFERROR(INDEX(Lotes!$E:$E,MATCH(1,(Lotes!$A:$A=A1711)*(Lotes!$C:$C=C1711),0)),"")</f>
        <v/>
      </c>
      <c r="E1711" s="14">
        <f>IF(D1711="","",D1711-TODAY())</f>
        <v/>
      </c>
      <c r="F1711">
        <f>IF(D1711="","",IF(E1711&lt;0,"VENCIDO",IF(E1711&lt;=30,"VENCE EM &lt;= 30 DIAS",IF(E1711&lt;=60,"ATENCAO (31-60 DIAS)","OK"))))</f>
        <v/>
      </c>
      <c r="G1711" s="14">
        <f>SUMIFS(Lancamentos!$G:$G,Lancamentos!$C:$C,$A1711,Lancamentos!$E:$E,$C1711,Lancamentos!$B:$B,"ENTRADA")</f>
        <v/>
      </c>
      <c r="H1711" s="14">
        <f>SUMIFS(Lancamentos!$G:$G,Lancamentos!$C:$C,$A1711,Lancamentos!$E:$E,$C1711,Lancamentos!$B:$B,"SAIDA_USO")</f>
        <v/>
      </c>
      <c r="I1711" s="14">
        <f>SUMIFS(Lancamentos!$G:$G,Lancamentos!$C:$C,$A1711,Lancamentos!$E:$E,$C1711,Lancamentos!$B:$B,"SAIDA_DESCARTE")</f>
        <v/>
      </c>
      <c r="J1711" s="14">
        <f>G1711-H1711-I1711</f>
        <v/>
      </c>
      <c r="K1711">
        <f>IF(A1711="","",IF(J1711&lt;=IFERROR(VLOOKUP(A1711,Produtos!$A:$E,5,FALSE),0),"ABAIXO DO MINIMO","OK"))</f>
        <v/>
      </c>
    </row>
    <row r="1712">
      <c r="B1712">
        <f>IFERROR(VLOOKUP(A1712,Produtos!A:B,2,FALSE),"")</f>
        <v/>
      </c>
      <c r="D1712" s="10">
        <f>IFERROR(INDEX(Lotes!$E:$E,MATCH(1,(Lotes!$A:$A=A1712)*(Lotes!$C:$C=C1712),0)),"")</f>
        <v/>
      </c>
      <c r="E1712" s="14">
        <f>IF(D1712="","",D1712-TODAY())</f>
        <v/>
      </c>
      <c r="F1712">
        <f>IF(D1712="","",IF(E1712&lt;0,"VENCIDO",IF(E1712&lt;=30,"VENCE EM &lt;= 30 DIAS",IF(E1712&lt;=60,"ATENCAO (31-60 DIAS)","OK"))))</f>
        <v/>
      </c>
      <c r="G1712" s="14">
        <f>SUMIFS(Lancamentos!$G:$G,Lancamentos!$C:$C,$A1712,Lancamentos!$E:$E,$C1712,Lancamentos!$B:$B,"ENTRADA")</f>
        <v/>
      </c>
      <c r="H1712" s="14">
        <f>SUMIFS(Lancamentos!$G:$G,Lancamentos!$C:$C,$A1712,Lancamentos!$E:$E,$C1712,Lancamentos!$B:$B,"SAIDA_USO")</f>
        <v/>
      </c>
      <c r="I1712" s="14">
        <f>SUMIFS(Lancamentos!$G:$G,Lancamentos!$C:$C,$A1712,Lancamentos!$E:$E,$C1712,Lancamentos!$B:$B,"SAIDA_DESCARTE")</f>
        <v/>
      </c>
      <c r="J1712" s="14">
        <f>G1712-H1712-I1712</f>
        <v/>
      </c>
      <c r="K1712">
        <f>IF(A1712="","",IF(J1712&lt;=IFERROR(VLOOKUP(A1712,Produtos!$A:$E,5,FALSE),0),"ABAIXO DO MINIMO","OK"))</f>
        <v/>
      </c>
    </row>
    <row r="1713">
      <c r="B1713">
        <f>IFERROR(VLOOKUP(A1713,Produtos!A:B,2,FALSE),"")</f>
        <v/>
      </c>
      <c r="D1713" s="10">
        <f>IFERROR(INDEX(Lotes!$E:$E,MATCH(1,(Lotes!$A:$A=A1713)*(Lotes!$C:$C=C1713),0)),"")</f>
        <v/>
      </c>
      <c r="E1713" s="14">
        <f>IF(D1713="","",D1713-TODAY())</f>
        <v/>
      </c>
      <c r="F1713">
        <f>IF(D1713="","",IF(E1713&lt;0,"VENCIDO",IF(E1713&lt;=30,"VENCE EM &lt;= 30 DIAS",IF(E1713&lt;=60,"ATENCAO (31-60 DIAS)","OK"))))</f>
        <v/>
      </c>
      <c r="G1713" s="14">
        <f>SUMIFS(Lancamentos!$G:$G,Lancamentos!$C:$C,$A1713,Lancamentos!$E:$E,$C1713,Lancamentos!$B:$B,"ENTRADA")</f>
        <v/>
      </c>
      <c r="H1713" s="14">
        <f>SUMIFS(Lancamentos!$G:$G,Lancamentos!$C:$C,$A1713,Lancamentos!$E:$E,$C1713,Lancamentos!$B:$B,"SAIDA_USO")</f>
        <v/>
      </c>
      <c r="I1713" s="14">
        <f>SUMIFS(Lancamentos!$G:$G,Lancamentos!$C:$C,$A1713,Lancamentos!$E:$E,$C1713,Lancamentos!$B:$B,"SAIDA_DESCARTE")</f>
        <v/>
      </c>
      <c r="J1713" s="14">
        <f>G1713-H1713-I1713</f>
        <v/>
      </c>
      <c r="K1713">
        <f>IF(A1713="","",IF(J1713&lt;=IFERROR(VLOOKUP(A1713,Produtos!$A:$E,5,FALSE),0),"ABAIXO DO MINIMO","OK"))</f>
        <v/>
      </c>
    </row>
    <row r="1714">
      <c r="B1714">
        <f>IFERROR(VLOOKUP(A1714,Produtos!A:B,2,FALSE),"")</f>
        <v/>
      </c>
      <c r="D1714" s="10">
        <f>IFERROR(INDEX(Lotes!$E:$E,MATCH(1,(Lotes!$A:$A=A1714)*(Lotes!$C:$C=C1714),0)),"")</f>
        <v/>
      </c>
      <c r="E1714" s="14">
        <f>IF(D1714="","",D1714-TODAY())</f>
        <v/>
      </c>
      <c r="F1714">
        <f>IF(D1714="","",IF(E1714&lt;0,"VENCIDO",IF(E1714&lt;=30,"VENCE EM &lt;= 30 DIAS",IF(E1714&lt;=60,"ATENCAO (31-60 DIAS)","OK"))))</f>
        <v/>
      </c>
      <c r="G1714" s="14">
        <f>SUMIFS(Lancamentos!$G:$G,Lancamentos!$C:$C,$A1714,Lancamentos!$E:$E,$C1714,Lancamentos!$B:$B,"ENTRADA")</f>
        <v/>
      </c>
      <c r="H1714" s="14">
        <f>SUMIFS(Lancamentos!$G:$G,Lancamentos!$C:$C,$A1714,Lancamentos!$E:$E,$C1714,Lancamentos!$B:$B,"SAIDA_USO")</f>
        <v/>
      </c>
      <c r="I1714" s="14">
        <f>SUMIFS(Lancamentos!$G:$G,Lancamentos!$C:$C,$A1714,Lancamentos!$E:$E,$C1714,Lancamentos!$B:$B,"SAIDA_DESCARTE")</f>
        <v/>
      </c>
      <c r="J1714" s="14">
        <f>G1714-H1714-I1714</f>
        <v/>
      </c>
      <c r="K1714">
        <f>IF(A1714="","",IF(J1714&lt;=IFERROR(VLOOKUP(A1714,Produtos!$A:$E,5,FALSE),0),"ABAIXO DO MINIMO","OK"))</f>
        <v/>
      </c>
    </row>
    <row r="1715">
      <c r="B1715">
        <f>IFERROR(VLOOKUP(A1715,Produtos!A:B,2,FALSE),"")</f>
        <v/>
      </c>
      <c r="D1715" s="10">
        <f>IFERROR(INDEX(Lotes!$E:$E,MATCH(1,(Lotes!$A:$A=A1715)*(Lotes!$C:$C=C1715),0)),"")</f>
        <v/>
      </c>
      <c r="E1715" s="14">
        <f>IF(D1715="","",D1715-TODAY())</f>
        <v/>
      </c>
      <c r="F1715">
        <f>IF(D1715="","",IF(E1715&lt;0,"VENCIDO",IF(E1715&lt;=30,"VENCE EM &lt;= 30 DIAS",IF(E1715&lt;=60,"ATENCAO (31-60 DIAS)","OK"))))</f>
        <v/>
      </c>
      <c r="G1715" s="14">
        <f>SUMIFS(Lancamentos!$G:$G,Lancamentos!$C:$C,$A1715,Lancamentos!$E:$E,$C1715,Lancamentos!$B:$B,"ENTRADA")</f>
        <v/>
      </c>
      <c r="H1715" s="14">
        <f>SUMIFS(Lancamentos!$G:$G,Lancamentos!$C:$C,$A1715,Lancamentos!$E:$E,$C1715,Lancamentos!$B:$B,"SAIDA_USO")</f>
        <v/>
      </c>
      <c r="I1715" s="14">
        <f>SUMIFS(Lancamentos!$G:$G,Lancamentos!$C:$C,$A1715,Lancamentos!$E:$E,$C1715,Lancamentos!$B:$B,"SAIDA_DESCARTE")</f>
        <v/>
      </c>
      <c r="J1715" s="14">
        <f>G1715-H1715-I1715</f>
        <v/>
      </c>
      <c r="K1715">
        <f>IF(A1715="","",IF(J1715&lt;=IFERROR(VLOOKUP(A1715,Produtos!$A:$E,5,FALSE),0),"ABAIXO DO MINIMO","OK"))</f>
        <v/>
      </c>
    </row>
    <row r="1716">
      <c r="B1716">
        <f>IFERROR(VLOOKUP(A1716,Produtos!A:B,2,FALSE),"")</f>
        <v/>
      </c>
      <c r="D1716" s="10">
        <f>IFERROR(INDEX(Lotes!$E:$E,MATCH(1,(Lotes!$A:$A=A1716)*(Lotes!$C:$C=C1716),0)),"")</f>
        <v/>
      </c>
      <c r="E1716" s="14">
        <f>IF(D1716="","",D1716-TODAY())</f>
        <v/>
      </c>
      <c r="F1716">
        <f>IF(D1716="","",IF(E1716&lt;0,"VENCIDO",IF(E1716&lt;=30,"VENCE EM &lt;= 30 DIAS",IF(E1716&lt;=60,"ATENCAO (31-60 DIAS)","OK"))))</f>
        <v/>
      </c>
      <c r="G1716" s="14">
        <f>SUMIFS(Lancamentos!$G:$G,Lancamentos!$C:$C,$A1716,Lancamentos!$E:$E,$C1716,Lancamentos!$B:$B,"ENTRADA")</f>
        <v/>
      </c>
      <c r="H1716" s="14">
        <f>SUMIFS(Lancamentos!$G:$G,Lancamentos!$C:$C,$A1716,Lancamentos!$E:$E,$C1716,Lancamentos!$B:$B,"SAIDA_USO")</f>
        <v/>
      </c>
      <c r="I1716" s="14">
        <f>SUMIFS(Lancamentos!$G:$G,Lancamentos!$C:$C,$A1716,Lancamentos!$E:$E,$C1716,Lancamentos!$B:$B,"SAIDA_DESCARTE")</f>
        <v/>
      </c>
      <c r="J1716" s="14">
        <f>G1716-H1716-I1716</f>
        <v/>
      </c>
      <c r="K1716">
        <f>IF(A1716="","",IF(J1716&lt;=IFERROR(VLOOKUP(A1716,Produtos!$A:$E,5,FALSE),0),"ABAIXO DO MINIMO","OK"))</f>
        <v/>
      </c>
    </row>
    <row r="1717">
      <c r="B1717">
        <f>IFERROR(VLOOKUP(A1717,Produtos!A:B,2,FALSE),"")</f>
        <v/>
      </c>
      <c r="D1717" s="10">
        <f>IFERROR(INDEX(Lotes!$E:$E,MATCH(1,(Lotes!$A:$A=A1717)*(Lotes!$C:$C=C1717),0)),"")</f>
        <v/>
      </c>
      <c r="E1717" s="14">
        <f>IF(D1717="","",D1717-TODAY())</f>
        <v/>
      </c>
      <c r="F1717">
        <f>IF(D1717="","",IF(E1717&lt;0,"VENCIDO",IF(E1717&lt;=30,"VENCE EM &lt;= 30 DIAS",IF(E1717&lt;=60,"ATENCAO (31-60 DIAS)","OK"))))</f>
        <v/>
      </c>
      <c r="G1717" s="14">
        <f>SUMIFS(Lancamentos!$G:$G,Lancamentos!$C:$C,$A1717,Lancamentos!$E:$E,$C1717,Lancamentos!$B:$B,"ENTRADA")</f>
        <v/>
      </c>
      <c r="H1717" s="14">
        <f>SUMIFS(Lancamentos!$G:$G,Lancamentos!$C:$C,$A1717,Lancamentos!$E:$E,$C1717,Lancamentos!$B:$B,"SAIDA_USO")</f>
        <v/>
      </c>
      <c r="I1717" s="14">
        <f>SUMIFS(Lancamentos!$G:$G,Lancamentos!$C:$C,$A1717,Lancamentos!$E:$E,$C1717,Lancamentos!$B:$B,"SAIDA_DESCARTE")</f>
        <v/>
      </c>
      <c r="J1717" s="14">
        <f>G1717-H1717-I1717</f>
        <v/>
      </c>
      <c r="K1717">
        <f>IF(A1717="","",IF(J1717&lt;=IFERROR(VLOOKUP(A1717,Produtos!$A:$E,5,FALSE),0),"ABAIXO DO MINIMO","OK"))</f>
        <v/>
      </c>
    </row>
    <row r="1718">
      <c r="B1718">
        <f>IFERROR(VLOOKUP(A1718,Produtos!A:B,2,FALSE),"")</f>
        <v/>
      </c>
      <c r="D1718" s="10">
        <f>IFERROR(INDEX(Lotes!$E:$E,MATCH(1,(Lotes!$A:$A=A1718)*(Lotes!$C:$C=C1718),0)),"")</f>
        <v/>
      </c>
      <c r="E1718" s="14">
        <f>IF(D1718="","",D1718-TODAY())</f>
        <v/>
      </c>
      <c r="F1718">
        <f>IF(D1718="","",IF(E1718&lt;0,"VENCIDO",IF(E1718&lt;=30,"VENCE EM &lt;= 30 DIAS",IF(E1718&lt;=60,"ATENCAO (31-60 DIAS)","OK"))))</f>
        <v/>
      </c>
      <c r="G1718" s="14">
        <f>SUMIFS(Lancamentos!$G:$G,Lancamentos!$C:$C,$A1718,Lancamentos!$E:$E,$C1718,Lancamentos!$B:$B,"ENTRADA")</f>
        <v/>
      </c>
      <c r="H1718" s="14">
        <f>SUMIFS(Lancamentos!$G:$G,Lancamentos!$C:$C,$A1718,Lancamentos!$E:$E,$C1718,Lancamentos!$B:$B,"SAIDA_USO")</f>
        <v/>
      </c>
      <c r="I1718" s="14">
        <f>SUMIFS(Lancamentos!$G:$G,Lancamentos!$C:$C,$A1718,Lancamentos!$E:$E,$C1718,Lancamentos!$B:$B,"SAIDA_DESCARTE")</f>
        <v/>
      </c>
      <c r="J1718" s="14">
        <f>G1718-H1718-I1718</f>
        <v/>
      </c>
      <c r="K1718">
        <f>IF(A1718="","",IF(J1718&lt;=IFERROR(VLOOKUP(A1718,Produtos!$A:$E,5,FALSE),0),"ABAIXO DO MINIMO","OK"))</f>
        <v/>
      </c>
    </row>
    <row r="1719">
      <c r="B1719">
        <f>IFERROR(VLOOKUP(A1719,Produtos!A:B,2,FALSE),"")</f>
        <v/>
      </c>
      <c r="D1719" s="10">
        <f>IFERROR(INDEX(Lotes!$E:$E,MATCH(1,(Lotes!$A:$A=A1719)*(Lotes!$C:$C=C1719),0)),"")</f>
        <v/>
      </c>
      <c r="E1719" s="14">
        <f>IF(D1719="","",D1719-TODAY())</f>
        <v/>
      </c>
      <c r="F1719">
        <f>IF(D1719="","",IF(E1719&lt;0,"VENCIDO",IF(E1719&lt;=30,"VENCE EM &lt;= 30 DIAS",IF(E1719&lt;=60,"ATENCAO (31-60 DIAS)","OK"))))</f>
        <v/>
      </c>
      <c r="G1719" s="14">
        <f>SUMIFS(Lancamentos!$G:$G,Lancamentos!$C:$C,$A1719,Lancamentos!$E:$E,$C1719,Lancamentos!$B:$B,"ENTRADA")</f>
        <v/>
      </c>
      <c r="H1719" s="14">
        <f>SUMIFS(Lancamentos!$G:$G,Lancamentos!$C:$C,$A1719,Lancamentos!$E:$E,$C1719,Lancamentos!$B:$B,"SAIDA_USO")</f>
        <v/>
      </c>
      <c r="I1719" s="14">
        <f>SUMIFS(Lancamentos!$G:$G,Lancamentos!$C:$C,$A1719,Lancamentos!$E:$E,$C1719,Lancamentos!$B:$B,"SAIDA_DESCARTE")</f>
        <v/>
      </c>
      <c r="J1719" s="14">
        <f>G1719-H1719-I1719</f>
        <v/>
      </c>
      <c r="K1719">
        <f>IF(A1719="","",IF(J1719&lt;=IFERROR(VLOOKUP(A1719,Produtos!$A:$E,5,FALSE),0),"ABAIXO DO MINIMO","OK"))</f>
        <v/>
      </c>
    </row>
    <row r="1720">
      <c r="B1720">
        <f>IFERROR(VLOOKUP(A1720,Produtos!A:B,2,FALSE),"")</f>
        <v/>
      </c>
      <c r="D1720" s="10">
        <f>IFERROR(INDEX(Lotes!$E:$E,MATCH(1,(Lotes!$A:$A=A1720)*(Lotes!$C:$C=C1720),0)),"")</f>
        <v/>
      </c>
      <c r="E1720" s="14">
        <f>IF(D1720="","",D1720-TODAY())</f>
        <v/>
      </c>
      <c r="F1720">
        <f>IF(D1720="","",IF(E1720&lt;0,"VENCIDO",IF(E1720&lt;=30,"VENCE EM &lt;= 30 DIAS",IF(E1720&lt;=60,"ATENCAO (31-60 DIAS)","OK"))))</f>
        <v/>
      </c>
      <c r="G1720" s="14">
        <f>SUMIFS(Lancamentos!$G:$G,Lancamentos!$C:$C,$A1720,Lancamentos!$E:$E,$C1720,Lancamentos!$B:$B,"ENTRADA")</f>
        <v/>
      </c>
      <c r="H1720" s="14">
        <f>SUMIFS(Lancamentos!$G:$G,Lancamentos!$C:$C,$A1720,Lancamentos!$E:$E,$C1720,Lancamentos!$B:$B,"SAIDA_USO")</f>
        <v/>
      </c>
      <c r="I1720" s="14">
        <f>SUMIFS(Lancamentos!$G:$G,Lancamentos!$C:$C,$A1720,Lancamentos!$E:$E,$C1720,Lancamentos!$B:$B,"SAIDA_DESCARTE")</f>
        <v/>
      </c>
      <c r="J1720" s="14">
        <f>G1720-H1720-I1720</f>
        <v/>
      </c>
      <c r="K1720">
        <f>IF(A1720="","",IF(J1720&lt;=IFERROR(VLOOKUP(A1720,Produtos!$A:$E,5,FALSE),0),"ABAIXO DO MINIMO","OK"))</f>
        <v/>
      </c>
    </row>
    <row r="1721">
      <c r="B1721">
        <f>IFERROR(VLOOKUP(A1721,Produtos!A:B,2,FALSE),"")</f>
        <v/>
      </c>
      <c r="D1721" s="10">
        <f>IFERROR(INDEX(Lotes!$E:$E,MATCH(1,(Lotes!$A:$A=A1721)*(Lotes!$C:$C=C1721),0)),"")</f>
        <v/>
      </c>
      <c r="E1721" s="14">
        <f>IF(D1721="","",D1721-TODAY())</f>
        <v/>
      </c>
      <c r="F1721">
        <f>IF(D1721="","",IF(E1721&lt;0,"VENCIDO",IF(E1721&lt;=30,"VENCE EM &lt;= 30 DIAS",IF(E1721&lt;=60,"ATENCAO (31-60 DIAS)","OK"))))</f>
        <v/>
      </c>
      <c r="G1721" s="14">
        <f>SUMIFS(Lancamentos!$G:$G,Lancamentos!$C:$C,$A1721,Lancamentos!$E:$E,$C1721,Lancamentos!$B:$B,"ENTRADA")</f>
        <v/>
      </c>
      <c r="H1721" s="14">
        <f>SUMIFS(Lancamentos!$G:$G,Lancamentos!$C:$C,$A1721,Lancamentos!$E:$E,$C1721,Lancamentos!$B:$B,"SAIDA_USO")</f>
        <v/>
      </c>
      <c r="I1721" s="14">
        <f>SUMIFS(Lancamentos!$G:$G,Lancamentos!$C:$C,$A1721,Lancamentos!$E:$E,$C1721,Lancamentos!$B:$B,"SAIDA_DESCARTE")</f>
        <v/>
      </c>
      <c r="J1721" s="14">
        <f>G1721-H1721-I1721</f>
        <v/>
      </c>
      <c r="K1721">
        <f>IF(A1721="","",IF(J1721&lt;=IFERROR(VLOOKUP(A1721,Produtos!$A:$E,5,FALSE),0),"ABAIXO DO MINIMO","OK"))</f>
        <v/>
      </c>
    </row>
    <row r="1722">
      <c r="B1722">
        <f>IFERROR(VLOOKUP(A1722,Produtos!A:B,2,FALSE),"")</f>
        <v/>
      </c>
      <c r="D1722" s="10">
        <f>IFERROR(INDEX(Lotes!$E:$E,MATCH(1,(Lotes!$A:$A=A1722)*(Lotes!$C:$C=C1722),0)),"")</f>
        <v/>
      </c>
      <c r="E1722" s="14">
        <f>IF(D1722="","",D1722-TODAY())</f>
        <v/>
      </c>
      <c r="F1722">
        <f>IF(D1722="","",IF(E1722&lt;0,"VENCIDO",IF(E1722&lt;=30,"VENCE EM &lt;= 30 DIAS",IF(E1722&lt;=60,"ATENCAO (31-60 DIAS)","OK"))))</f>
        <v/>
      </c>
      <c r="G1722" s="14">
        <f>SUMIFS(Lancamentos!$G:$G,Lancamentos!$C:$C,$A1722,Lancamentos!$E:$E,$C1722,Lancamentos!$B:$B,"ENTRADA")</f>
        <v/>
      </c>
      <c r="H1722" s="14">
        <f>SUMIFS(Lancamentos!$G:$G,Lancamentos!$C:$C,$A1722,Lancamentos!$E:$E,$C1722,Lancamentos!$B:$B,"SAIDA_USO")</f>
        <v/>
      </c>
      <c r="I1722" s="14">
        <f>SUMIFS(Lancamentos!$G:$G,Lancamentos!$C:$C,$A1722,Lancamentos!$E:$E,$C1722,Lancamentos!$B:$B,"SAIDA_DESCARTE")</f>
        <v/>
      </c>
      <c r="J1722" s="14">
        <f>G1722-H1722-I1722</f>
        <v/>
      </c>
      <c r="K1722">
        <f>IF(A1722="","",IF(J1722&lt;=IFERROR(VLOOKUP(A1722,Produtos!$A:$E,5,FALSE),0),"ABAIXO DO MINIMO","OK"))</f>
        <v/>
      </c>
    </row>
    <row r="1723">
      <c r="B1723">
        <f>IFERROR(VLOOKUP(A1723,Produtos!A:B,2,FALSE),"")</f>
        <v/>
      </c>
      <c r="D1723" s="10">
        <f>IFERROR(INDEX(Lotes!$E:$E,MATCH(1,(Lotes!$A:$A=A1723)*(Lotes!$C:$C=C1723),0)),"")</f>
        <v/>
      </c>
      <c r="E1723" s="14">
        <f>IF(D1723="","",D1723-TODAY())</f>
        <v/>
      </c>
      <c r="F1723">
        <f>IF(D1723="","",IF(E1723&lt;0,"VENCIDO",IF(E1723&lt;=30,"VENCE EM &lt;= 30 DIAS",IF(E1723&lt;=60,"ATENCAO (31-60 DIAS)","OK"))))</f>
        <v/>
      </c>
      <c r="G1723" s="14">
        <f>SUMIFS(Lancamentos!$G:$G,Lancamentos!$C:$C,$A1723,Lancamentos!$E:$E,$C1723,Lancamentos!$B:$B,"ENTRADA")</f>
        <v/>
      </c>
      <c r="H1723" s="14">
        <f>SUMIFS(Lancamentos!$G:$G,Lancamentos!$C:$C,$A1723,Lancamentos!$E:$E,$C1723,Lancamentos!$B:$B,"SAIDA_USO")</f>
        <v/>
      </c>
      <c r="I1723" s="14">
        <f>SUMIFS(Lancamentos!$G:$G,Lancamentos!$C:$C,$A1723,Lancamentos!$E:$E,$C1723,Lancamentos!$B:$B,"SAIDA_DESCARTE")</f>
        <v/>
      </c>
      <c r="J1723" s="14">
        <f>G1723-H1723-I1723</f>
        <v/>
      </c>
      <c r="K1723">
        <f>IF(A1723="","",IF(J1723&lt;=IFERROR(VLOOKUP(A1723,Produtos!$A:$E,5,FALSE),0),"ABAIXO DO MINIMO","OK"))</f>
        <v/>
      </c>
    </row>
    <row r="1724">
      <c r="B1724">
        <f>IFERROR(VLOOKUP(A1724,Produtos!A:B,2,FALSE),"")</f>
        <v/>
      </c>
      <c r="D1724" s="10">
        <f>IFERROR(INDEX(Lotes!$E:$E,MATCH(1,(Lotes!$A:$A=A1724)*(Lotes!$C:$C=C1724),0)),"")</f>
        <v/>
      </c>
      <c r="E1724" s="14">
        <f>IF(D1724="","",D1724-TODAY())</f>
        <v/>
      </c>
      <c r="F1724">
        <f>IF(D1724="","",IF(E1724&lt;0,"VENCIDO",IF(E1724&lt;=30,"VENCE EM &lt;= 30 DIAS",IF(E1724&lt;=60,"ATENCAO (31-60 DIAS)","OK"))))</f>
        <v/>
      </c>
      <c r="G1724" s="14">
        <f>SUMIFS(Lancamentos!$G:$G,Lancamentos!$C:$C,$A1724,Lancamentos!$E:$E,$C1724,Lancamentos!$B:$B,"ENTRADA")</f>
        <v/>
      </c>
      <c r="H1724" s="14">
        <f>SUMIFS(Lancamentos!$G:$G,Lancamentos!$C:$C,$A1724,Lancamentos!$E:$E,$C1724,Lancamentos!$B:$B,"SAIDA_USO")</f>
        <v/>
      </c>
      <c r="I1724" s="14">
        <f>SUMIFS(Lancamentos!$G:$G,Lancamentos!$C:$C,$A1724,Lancamentos!$E:$E,$C1724,Lancamentos!$B:$B,"SAIDA_DESCARTE")</f>
        <v/>
      </c>
      <c r="J1724" s="14">
        <f>G1724-H1724-I1724</f>
        <v/>
      </c>
      <c r="K1724">
        <f>IF(A1724="","",IF(J1724&lt;=IFERROR(VLOOKUP(A1724,Produtos!$A:$E,5,FALSE),0),"ABAIXO DO MINIMO","OK"))</f>
        <v/>
      </c>
    </row>
    <row r="1725">
      <c r="B1725">
        <f>IFERROR(VLOOKUP(A1725,Produtos!A:B,2,FALSE),"")</f>
        <v/>
      </c>
      <c r="D1725" s="10">
        <f>IFERROR(INDEX(Lotes!$E:$E,MATCH(1,(Lotes!$A:$A=A1725)*(Lotes!$C:$C=C1725),0)),"")</f>
        <v/>
      </c>
      <c r="E1725" s="14">
        <f>IF(D1725="","",D1725-TODAY())</f>
        <v/>
      </c>
      <c r="F1725">
        <f>IF(D1725="","",IF(E1725&lt;0,"VENCIDO",IF(E1725&lt;=30,"VENCE EM &lt;= 30 DIAS",IF(E1725&lt;=60,"ATENCAO (31-60 DIAS)","OK"))))</f>
        <v/>
      </c>
      <c r="G1725" s="14">
        <f>SUMIFS(Lancamentos!$G:$G,Lancamentos!$C:$C,$A1725,Lancamentos!$E:$E,$C1725,Lancamentos!$B:$B,"ENTRADA")</f>
        <v/>
      </c>
      <c r="H1725" s="14">
        <f>SUMIFS(Lancamentos!$G:$G,Lancamentos!$C:$C,$A1725,Lancamentos!$E:$E,$C1725,Lancamentos!$B:$B,"SAIDA_USO")</f>
        <v/>
      </c>
      <c r="I1725" s="14">
        <f>SUMIFS(Lancamentos!$G:$G,Lancamentos!$C:$C,$A1725,Lancamentos!$E:$E,$C1725,Lancamentos!$B:$B,"SAIDA_DESCARTE")</f>
        <v/>
      </c>
      <c r="J1725" s="14">
        <f>G1725-H1725-I1725</f>
        <v/>
      </c>
      <c r="K1725">
        <f>IF(A1725="","",IF(J1725&lt;=IFERROR(VLOOKUP(A1725,Produtos!$A:$E,5,FALSE),0),"ABAIXO DO MINIMO","OK"))</f>
        <v/>
      </c>
    </row>
    <row r="1726">
      <c r="B1726">
        <f>IFERROR(VLOOKUP(A1726,Produtos!A:B,2,FALSE),"")</f>
        <v/>
      </c>
      <c r="D1726" s="10">
        <f>IFERROR(INDEX(Lotes!$E:$E,MATCH(1,(Lotes!$A:$A=A1726)*(Lotes!$C:$C=C1726),0)),"")</f>
        <v/>
      </c>
      <c r="E1726" s="14">
        <f>IF(D1726="","",D1726-TODAY())</f>
        <v/>
      </c>
      <c r="F1726">
        <f>IF(D1726="","",IF(E1726&lt;0,"VENCIDO",IF(E1726&lt;=30,"VENCE EM &lt;= 30 DIAS",IF(E1726&lt;=60,"ATENCAO (31-60 DIAS)","OK"))))</f>
        <v/>
      </c>
      <c r="G1726" s="14">
        <f>SUMIFS(Lancamentos!$G:$G,Lancamentos!$C:$C,$A1726,Lancamentos!$E:$E,$C1726,Lancamentos!$B:$B,"ENTRADA")</f>
        <v/>
      </c>
      <c r="H1726" s="14">
        <f>SUMIFS(Lancamentos!$G:$G,Lancamentos!$C:$C,$A1726,Lancamentos!$E:$E,$C1726,Lancamentos!$B:$B,"SAIDA_USO")</f>
        <v/>
      </c>
      <c r="I1726" s="14">
        <f>SUMIFS(Lancamentos!$G:$G,Lancamentos!$C:$C,$A1726,Lancamentos!$E:$E,$C1726,Lancamentos!$B:$B,"SAIDA_DESCARTE")</f>
        <v/>
      </c>
      <c r="J1726" s="14">
        <f>G1726-H1726-I1726</f>
        <v/>
      </c>
      <c r="K1726">
        <f>IF(A1726="","",IF(J1726&lt;=IFERROR(VLOOKUP(A1726,Produtos!$A:$E,5,FALSE),0),"ABAIXO DO MINIMO","OK"))</f>
        <v/>
      </c>
    </row>
    <row r="1727">
      <c r="B1727">
        <f>IFERROR(VLOOKUP(A1727,Produtos!A:B,2,FALSE),"")</f>
        <v/>
      </c>
      <c r="D1727" s="10">
        <f>IFERROR(INDEX(Lotes!$E:$E,MATCH(1,(Lotes!$A:$A=A1727)*(Lotes!$C:$C=C1727),0)),"")</f>
        <v/>
      </c>
      <c r="E1727" s="14">
        <f>IF(D1727="","",D1727-TODAY())</f>
        <v/>
      </c>
      <c r="F1727">
        <f>IF(D1727="","",IF(E1727&lt;0,"VENCIDO",IF(E1727&lt;=30,"VENCE EM &lt;= 30 DIAS",IF(E1727&lt;=60,"ATENCAO (31-60 DIAS)","OK"))))</f>
        <v/>
      </c>
      <c r="G1727" s="14">
        <f>SUMIFS(Lancamentos!$G:$G,Lancamentos!$C:$C,$A1727,Lancamentos!$E:$E,$C1727,Lancamentos!$B:$B,"ENTRADA")</f>
        <v/>
      </c>
      <c r="H1727" s="14">
        <f>SUMIFS(Lancamentos!$G:$G,Lancamentos!$C:$C,$A1727,Lancamentos!$E:$E,$C1727,Lancamentos!$B:$B,"SAIDA_USO")</f>
        <v/>
      </c>
      <c r="I1727" s="14">
        <f>SUMIFS(Lancamentos!$G:$G,Lancamentos!$C:$C,$A1727,Lancamentos!$E:$E,$C1727,Lancamentos!$B:$B,"SAIDA_DESCARTE")</f>
        <v/>
      </c>
      <c r="J1727" s="14">
        <f>G1727-H1727-I1727</f>
        <v/>
      </c>
      <c r="K1727">
        <f>IF(A1727="","",IF(J1727&lt;=IFERROR(VLOOKUP(A1727,Produtos!$A:$E,5,FALSE),0),"ABAIXO DO MINIMO","OK"))</f>
        <v/>
      </c>
    </row>
    <row r="1728">
      <c r="B1728">
        <f>IFERROR(VLOOKUP(A1728,Produtos!A:B,2,FALSE),"")</f>
        <v/>
      </c>
      <c r="D1728" s="10">
        <f>IFERROR(INDEX(Lotes!$E:$E,MATCH(1,(Lotes!$A:$A=A1728)*(Lotes!$C:$C=C1728),0)),"")</f>
        <v/>
      </c>
      <c r="E1728" s="14">
        <f>IF(D1728="","",D1728-TODAY())</f>
        <v/>
      </c>
      <c r="F1728">
        <f>IF(D1728="","",IF(E1728&lt;0,"VENCIDO",IF(E1728&lt;=30,"VENCE EM &lt;= 30 DIAS",IF(E1728&lt;=60,"ATENCAO (31-60 DIAS)","OK"))))</f>
        <v/>
      </c>
      <c r="G1728" s="14">
        <f>SUMIFS(Lancamentos!$G:$G,Lancamentos!$C:$C,$A1728,Lancamentos!$E:$E,$C1728,Lancamentos!$B:$B,"ENTRADA")</f>
        <v/>
      </c>
      <c r="H1728" s="14">
        <f>SUMIFS(Lancamentos!$G:$G,Lancamentos!$C:$C,$A1728,Lancamentos!$E:$E,$C1728,Lancamentos!$B:$B,"SAIDA_USO")</f>
        <v/>
      </c>
      <c r="I1728" s="14">
        <f>SUMIFS(Lancamentos!$G:$G,Lancamentos!$C:$C,$A1728,Lancamentos!$E:$E,$C1728,Lancamentos!$B:$B,"SAIDA_DESCARTE")</f>
        <v/>
      </c>
      <c r="J1728" s="14">
        <f>G1728-H1728-I1728</f>
        <v/>
      </c>
      <c r="K1728">
        <f>IF(A1728="","",IF(J1728&lt;=IFERROR(VLOOKUP(A1728,Produtos!$A:$E,5,FALSE),0),"ABAIXO DO MINIMO","OK"))</f>
        <v/>
      </c>
    </row>
    <row r="1729">
      <c r="B1729">
        <f>IFERROR(VLOOKUP(A1729,Produtos!A:B,2,FALSE),"")</f>
        <v/>
      </c>
      <c r="D1729" s="10">
        <f>IFERROR(INDEX(Lotes!$E:$E,MATCH(1,(Lotes!$A:$A=A1729)*(Lotes!$C:$C=C1729),0)),"")</f>
        <v/>
      </c>
      <c r="E1729" s="14">
        <f>IF(D1729="","",D1729-TODAY())</f>
        <v/>
      </c>
      <c r="F1729">
        <f>IF(D1729="","",IF(E1729&lt;0,"VENCIDO",IF(E1729&lt;=30,"VENCE EM &lt;= 30 DIAS",IF(E1729&lt;=60,"ATENCAO (31-60 DIAS)","OK"))))</f>
        <v/>
      </c>
      <c r="G1729" s="14">
        <f>SUMIFS(Lancamentos!$G:$G,Lancamentos!$C:$C,$A1729,Lancamentos!$E:$E,$C1729,Lancamentos!$B:$B,"ENTRADA")</f>
        <v/>
      </c>
      <c r="H1729" s="14">
        <f>SUMIFS(Lancamentos!$G:$G,Lancamentos!$C:$C,$A1729,Lancamentos!$E:$E,$C1729,Lancamentos!$B:$B,"SAIDA_USO")</f>
        <v/>
      </c>
      <c r="I1729" s="14">
        <f>SUMIFS(Lancamentos!$G:$G,Lancamentos!$C:$C,$A1729,Lancamentos!$E:$E,$C1729,Lancamentos!$B:$B,"SAIDA_DESCARTE")</f>
        <v/>
      </c>
      <c r="J1729" s="14">
        <f>G1729-H1729-I1729</f>
        <v/>
      </c>
      <c r="K1729">
        <f>IF(A1729="","",IF(J1729&lt;=IFERROR(VLOOKUP(A1729,Produtos!$A:$E,5,FALSE),0),"ABAIXO DO MINIMO","OK"))</f>
        <v/>
      </c>
    </row>
    <row r="1730">
      <c r="B1730">
        <f>IFERROR(VLOOKUP(A1730,Produtos!A:B,2,FALSE),"")</f>
        <v/>
      </c>
      <c r="D1730" s="10">
        <f>IFERROR(INDEX(Lotes!$E:$E,MATCH(1,(Lotes!$A:$A=A1730)*(Lotes!$C:$C=C1730),0)),"")</f>
        <v/>
      </c>
      <c r="E1730" s="14">
        <f>IF(D1730="","",D1730-TODAY())</f>
        <v/>
      </c>
      <c r="F1730">
        <f>IF(D1730="","",IF(E1730&lt;0,"VENCIDO",IF(E1730&lt;=30,"VENCE EM &lt;= 30 DIAS",IF(E1730&lt;=60,"ATENCAO (31-60 DIAS)","OK"))))</f>
        <v/>
      </c>
      <c r="G1730" s="14">
        <f>SUMIFS(Lancamentos!$G:$G,Lancamentos!$C:$C,$A1730,Lancamentos!$E:$E,$C1730,Lancamentos!$B:$B,"ENTRADA")</f>
        <v/>
      </c>
      <c r="H1730" s="14">
        <f>SUMIFS(Lancamentos!$G:$G,Lancamentos!$C:$C,$A1730,Lancamentos!$E:$E,$C1730,Lancamentos!$B:$B,"SAIDA_USO")</f>
        <v/>
      </c>
      <c r="I1730" s="14">
        <f>SUMIFS(Lancamentos!$G:$G,Lancamentos!$C:$C,$A1730,Lancamentos!$E:$E,$C1730,Lancamentos!$B:$B,"SAIDA_DESCARTE")</f>
        <v/>
      </c>
      <c r="J1730" s="14">
        <f>G1730-H1730-I1730</f>
        <v/>
      </c>
      <c r="K1730">
        <f>IF(A1730="","",IF(J1730&lt;=IFERROR(VLOOKUP(A1730,Produtos!$A:$E,5,FALSE),0),"ABAIXO DO MINIMO","OK"))</f>
        <v/>
      </c>
    </row>
    <row r="1731">
      <c r="B1731">
        <f>IFERROR(VLOOKUP(A1731,Produtos!A:B,2,FALSE),"")</f>
        <v/>
      </c>
      <c r="D1731" s="10">
        <f>IFERROR(INDEX(Lotes!$E:$E,MATCH(1,(Lotes!$A:$A=A1731)*(Lotes!$C:$C=C1731),0)),"")</f>
        <v/>
      </c>
      <c r="E1731" s="14">
        <f>IF(D1731="","",D1731-TODAY())</f>
        <v/>
      </c>
      <c r="F1731">
        <f>IF(D1731="","",IF(E1731&lt;0,"VENCIDO",IF(E1731&lt;=30,"VENCE EM &lt;= 30 DIAS",IF(E1731&lt;=60,"ATENCAO (31-60 DIAS)","OK"))))</f>
        <v/>
      </c>
      <c r="G1731" s="14">
        <f>SUMIFS(Lancamentos!$G:$G,Lancamentos!$C:$C,$A1731,Lancamentos!$E:$E,$C1731,Lancamentos!$B:$B,"ENTRADA")</f>
        <v/>
      </c>
      <c r="H1731" s="14">
        <f>SUMIFS(Lancamentos!$G:$G,Lancamentos!$C:$C,$A1731,Lancamentos!$E:$E,$C1731,Lancamentos!$B:$B,"SAIDA_USO")</f>
        <v/>
      </c>
      <c r="I1731" s="14">
        <f>SUMIFS(Lancamentos!$G:$G,Lancamentos!$C:$C,$A1731,Lancamentos!$E:$E,$C1731,Lancamentos!$B:$B,"SAIDA_DESCARTE")</f>
        <v/>
      </c>
      <c r="J1731" s="14">
        <f>G1731-H1731-I1731</f>
        <v/>
      </c>
      <c r="K1731">
        <f>IF(A1731="","",IF(J1731&lt;=IFERROR(VLOOKUP(A1731,Produtos!$A:$E,5,FALSE),0),"ABAIXO DO MINIMO","OK"))</f>
        <v/>
      </c>
    </row>
    <row r="1732">
      <c r="B1732">
        <f>IFERROR(VLOOKUP(A1732,Produtos!A:B,2,FALSE),"")</f>
        <v/>
      </c>
      <c r="D1732" s="10">
        <f>IFERROR(INDEX(Lotes!$E:$E,MATCH(1,(Lotes!$A:$A=A1732)*(Lotes!$C:$C=C1732),0)),"")</f>
        <v/>
      </c>
      <c r="E1732" s="14">
        <f>IF(D1732="","",D1732-TODAY())</f>
        <v/>
      </c>
      <c r="F1732">
        <f>IF(D1732="","",IF(E1732&lt;0,"VENCIDO",IF(E1732&lt;=30,"VENCE EM &lt;= 30 DIAS",IF(E1732&lt;=60,"ATENCAO (31-60 DIAS)","OK"))))</f>
        <v/>
      </c>
      <c r="G1732" s="14">
        <f>SUMIFS(Lancamentos!$G:$G,Lancamentos!$C:$C,$A1732,Lancamentos!$E:$E,$C1732,Lancamentos!$B:$B,"ENTRADA")</f>
        <v/>
      </c>
      <c r="H1732" s="14">
        <f>SUMIFS(Lancamentos!$G:$G,Lancamentos!$C:$C,$A1732,Lancamentos!$E:$E,$C1732,Lancamentos!$B:$B,"SAIDA_USO")</f>
        <v/>
      </c>
      <c r="I1732" s="14">
        <f>SUMIFS(Lancamentos!$G:$G,Lancamentos!$C:$C,$A1732,Lancamentos!$E:$E,$C1732,Lancamentos!$B:$B,"SAIDA_DESCARTE")</f>
        <v/>
      </c>
      <c r="J1732" s="14">
        <f>G1732-H1732-I1732</f>
        <v/>
      </c>
      <c r="K1732">
        <f>IF(A1732="","",IF(J1732&lt;=IFERROR(VLOOKUP(A1732,Produtos!$A:$E,5,FALSE),0),"ABAIXO DO MINIMO","OK"))</f>
        <v/>
      </c>
    </row>
    <row r="1733">
      <c r="B1733">
        <f>IFERROR(VLOOKUP(A1733,Produtos!A:B,2,FALSE),"")</f>
        <v/>
      </c>
      <c r="D1733" s="10">
        <f>IFERROR(INDEX(Lotes!$E:$E,MATCH(1,(Lotes!$A:$A=A1733)*(Lotes!$C:$C=C1733),0)),"")</f>
        <v/>
      </c>
      <c r="E1733" s="14">
        <f>IF(D1733="","",D1733-TODAY())</f>
        <v/>
      </c>
      <c r="F1733">
        <f>IF(D1733="","",IF(E1733&lt;0,"VENCIDO",IF(E1733&lt;=30,"VENCE EM &lt;= 30 DIAS",IF(E1733&lt;=60,"ATENCAO (31-60 DIAS)","OK"))))</f>
        <v/>
      </c>
      <c r="G1733" s="14">
        <f>SUMIFS(Lancamentos!$G:$G,Lancamentos!$C:$C,$A1733,Lancamentos!$E:$E,$C1733,Lancamentos!$B:$B,"ENTRADA")</f>
        <v/>
      </c>
      <c r="H1733" s="14">
        <f>SUMIFS(Lancamentos!$G:$G,Lancamentos!$C:$C,$A1733,Lancamentos!$E:$E,$C1733,Lancamentos!$B:$B,"SAIDA_USO")</f>
        <v/>
      </c>
      <c r="I1733" s="14">
        <f>SUMIFS(Lancamentos!$G:$G,Lancamentos!$C:$C,$A1733,Lancamentos!$E:$E,$C1733,Lancamentos!$B:$B,"SAIDA_DESCARTE")</f>
        <v/>
      </c>
      <c r="J1733" s="14">
        <f>G1733-H1733-I1733</f>
        <v/>
      </c>
      <c r="K1733">
        <f>IF(A1733="","",IF(J1733&lt;=IFERROR(VLOOKUP(A1733,Produtos!$A:$E,5,FALSE),0),"ABAIXO DO MINIMO","OK"))</f>
        <v/>
      </c>
    </row>
    <row r="1734">
      <c r="B1734">
        <f>IFERROR(VLOOKUP(A1734,Produtos!A:B,2,FALSE),"")</f>
        <v/>
      </c>
      <c r="D1734" s="10">
        <f>IFERROR(INDEX(Lotes!$E:$E,MATCH(1,(Lotes!$A:$A=A1734)*(Lotes!$C:$C=C1734),0)),"")</f>
        <v/>
      </c>
      <c r="E1734" s="14">
        <f>IF(D1734="","",D1734-TODAY())</f>
        <v/>
      </c>
      <c r="F1734">
        <f>IF(D1734="","",IF(E1734&lt;0,"VENCIDO",IF(E1734&lt;=30,"VENCE EM &lt;= 30 DIAS",IF(E1734&lt;=60,"ATENCAO (31-60 DIAS)","OK"))))</f>
        <v/>
      </c>
      <c r="G1734" s="14">
        <f>SUMIFS(Lancamentos!$G:$G,Lancamentos!$C:$C,$A1734,Lancamentos!$E:$E,$C1734,Lancamentos!$B:$B,"ENTRADA")</f>
        <v/>
      </c>
      <c r="H1734" s="14">
        <f>SUMIFS(Lancamentos!$G:$G,Lancamentos!$C:$C,$A1734,Lancamentos!$E:$E,$C1734,Lancamentos!$B:$B,"SAIDA_USO")</f>
        <v/>
      </c>
      <c r="I1734" s="14">
        <f>SUMIFS(Lancamentos!$G:$G,Lancamentos!$C:$C,$A1734,Lancamentos!$E:$E,$C1734,Lancamentos!$B:$B,"SAIDA_DESCARTE")</f>
        <v/>
      </c>
      <c r="J1734" s="14">
        <f>G1734-H1734-I1734</f>
        <v/>
      </c>
      <c r="K1734">
        <f>IF(A1734="","",IF(J1734&lt;=IFERROR(VLOOKUP(A1734,Produtos!$A:$E,5,FALSE),0),"ABAIXO DO MINIMO","OK"))</f>
        <v/>
      </c>
    </row>
    <row r="1735">
      <c r="B1735">
        <f>IFERROR(VLOOKUP(A1735,Produtos!A:B,2,FALSE),"")</f>
        <v/>
      </c>
      <c r="D1735" s="10">
        <f>IFERROR(INDEX(Lotes!$E:$E,MATCH(1,(Lotes!$A:$A=A1735)*(Lotes!$C:$C=C1735),0)),"")</f>
        <v/>
      </c>
      <c r="E1735" s="14">
        <f>IF(D1735="","",D1735-TODAY())</f>
        <v/>
      </c>
      <c r="F1735">
        <f>IF(D1735="","",IF(E1735&lt;0,"VENCIDO",IF(E1735&lt;=30,"VENCE EM &lt;= 30 DIAS",IF(E1735&lt;=60,"ATENCAO (31-60 DIAS)","OK"))))</f>
        <v/>
      </c>
      <c r="G1735" s="14">
        <f>SUMIFS(Lancamentos!$G:$G,Lancamentos!$C:$C,$A1735,Lancamentos!$E:$E,$C1735,Lancamentos!$B:$B,"ENTRADA")</f>
        <v/>
      </c>
      <c r="H1735" s="14">
        <f>SUMIFS(Lancamentos!$G:$G,Lancamentos!$C:$C,$A1735,Lancamentos!$E:$E,$C1735,Lancamentos!$B:$B,"SAIDA_USO")</f>
        <v/>
      </c>
      <c r="I1735" s="14">
        <f>SUMIFS(Lancamentos!$G:$G,Lancamentos!$C:$C,$A1735,Lancamentos!$E:$E,$C1735,Lancamentos!$B:$B,"SAIDA_DESCARTE")</f>
        <v/>
      </c>
      <c r="J1735" s="14">
        <f>G1735-H1735-I1735</f>
        <v/>
      </c>
      <c r="K1735">
        <f>IF(A1735="","",IF(J1735&lt;=IFERROR(VLOOKUP(A1735,Produtos!$A:$E,5,FALSE),0),"ABAIXO DO MINIMO","OK"))</f>
        <v/>
      </c>
    </row>
    <row r="1736">
      <c r="B1736">
        <f>IFERROR(VLOOKUP(A1736,Produtos!A:B,2,FALSE),"")</f>
        <v/>
      </c>
      <c r="D1736" s="10">
        <f>IFERROR(INDEX(Lotes!$E:$E,MATCH(1,(Lotes!$A:$A=A1736)*(Lotes!$C:$C=C1736),0)),"")</f>
        <v/>
      </c>
      <c r="E1736" s="14">
        <f>IF(D1736="","",D1736-TODAY())</f>
        <v/>
      </c>
      <c r="F1736">
        <f>IF(D1736="","",IF(E1736&lt;0,"VENCIDO",IF(E1736&lt;=30,"VENCE EM &lt;= 30 DIAS",IF(E1736&lt;=60,"ATENCAO (31-60 DIAS)","OK"))))</f>
        <v/>
      </c>
      <c r="G1736" s="14">
        <f>SUMIFS(Lancamentos!$G:$G,Lancamentos!$C:$C,$A1736,Lancamentos!$E:$E,$C1736,Lancamentos!$B:$B,"ENTRADA")</f>
        <v/>
      </c>
      <c r="H1736" s="14">
        <f>SUMIFS(Lancamentos!$G:$G,Lancamentos!$C:$C,$A1736,Lancamentos!$E:$E,$C1736,Lancamentos!$B:$B,"SAIDA_USO")</f>
        <v/>
      </c>
      <c r="I1736" s="14">
        <f>SUMIFS(Lancamentos!$G:$G,Lancamentos!$C:$C,$A1736,Lancamentos!$E:$E,$C1736,Lancamentos!$B:$B,"SAIDA_DESCARTE")</f>
        <v/>
      </c>
      <c r="J1736" s="14">
        <f>G1736-H1736-I1736</f>
        <v/>
      </c>
      <c r="K1736">
        <f>IF(A1736="","",IF(J1736&lt;=IFERROR(VLOOKUP(A1736,Produtos!$A:$E,5,FALSE),0),"ABAIXO DO MINIMO","OK"))</f>
        <v/>
      </c>
    </row>
    <row r="1737">
      <c r="B1737">
        <f>IFERROR(VLOOKUP(A1737,Produtos!A:B,2,FALSE),"")</f>
        <v/>
      </c>
      <c r="D1737" s="10">
        <f>IFERROR(INDEX(Lotes!$E:$E,MATCH(1,(Lotes!$A:$A=A1737)*(Lotes!$C:$C=C1737),0)),"")</f>
        <v/>
      </c>
      <c r="E1737" s="14">
        <f>IF(D1737="","",D1737-TODAY())</f>
        <v/>
      </c>
      <c r="F1737">
        <f>IF(D1737="","",IF(E1737&lt;0,"VENCIDO",IF(E1737&lt;=30,"VENCE EM &lt;= 30 DIAS",IF(E1737&lt;=60,"ATENCAO (31-60 DIAS)","OK"))))</f>
        <v/>
      </c>
      <c r="G1737" s="14">
        <f>SUMIFS(Lancamentos!$G:$G,Lancamentos!$C:$C,$A1737,Lancamentos!$E:$E,$C1737,Lancamentos!$B:$B,"ENTRADA")</f>
        <v/>
      </c>
      <c r="H1737" s="14">
        <f>SUMIFS(Lancamentos!$G:$G,Lancamentos!$C:$C,$A1737,Lancamentos!$E:$E,$C1737,Lancamentos!$B:$B,"SAIDA_USO")</f>
        <v/>
      </c>
      <c r="I1737" s="14">
        <f>SUMIFS(Lancamentos!$G:$G,Lancamentos!$C:$C,$A1737,Lancamentos!$E:$E,$C1737,Lancamentos!$B:$B,"SAIDA_DESCARTE")</f>
        <v/>
      </c>
      <c r="J1737" s="14">
        <f>G1737-H1737-I1737</f>
        <v/>
      </c>
      <c r="K1737">
        <f>IF(A1737="","",IF(J1737&lt;=IFERROR(VLOOKUP(A1737,Produtos!$A:$E,5,FALSE),0),"ABAIXO DO MINIMO","OK"))</f>
        <v/>
      </c>
    </row>
    <row r="1738">
      <c r="B1738">
        <f>IFERROR(VLOOKUP(A1738,Produtos!A:B,2,FALSE),"")</f>
        <v/>
      </c>
      <c r="D1738" s="10">
        <f>IFERROR(INDEX(Lotes!$E:$E,MATCH(1,(Lotes!$A:$A=A1738)*(Lotes!$C:$C=C1738),0)),"")</f>
        <v/>
      </c>
      <c r="E1738" s="14">
        <f>IF(D1738="","",D1738-TODAY())</f>
        <v/>
      </c>
      <c r="F1738">
        <f>IF(D1738="","",IF(E1738&lt;0,"VENCIDO",IF(E1738&lt;=30,"VENCE EM &lt;= 30 DIAS",IF(E1738&lt;=60,"ATENCAO (31-60 DIAS)","OK"))))</f>
        <v/>
      </c>
      <c r="G1738" s="14">
        <f>SUMIFS(Lancamentos!$G:$G,Lancamentos!$C:$C,$A1738,Lancamentos!$E:$E,$C1738,Lancamentos!$B:$B,"ENTRADA")</f>
        <v/>
      </c>
      <c r="H1738" s="14">
        <f>SUMIFS(Lancamentos!$G:$G,Lancamentos!$C:$C,$A1738,Lancamentos!$E:$E,$C1738,Lancamentos!$B:$B,"SAIDA_USO")</f>
        <v/>
      </c>
      <c r="I1738" s="14">
        <f>SUMIFS(Lancamentos!$G:$G,Lancamentos!$C:$C,$A1738,Lancamentos!$E:$E,$C1738,Lancamentos!$B:$B,"SAIDA_DESCARTE")</f>
        <v/>
      </c>
      <c r="J1738" s="14">
        <f>G1738-H1738-I1738</f>
        <v/>
      </c>
      <c r="K1738">
        <f>IF(A1738="","",IF(J1738&lt;=IFERROR(VLOOKUP(A1738,Produtos!$A:$E,5,FALSE),0),"ABAIXO DO MINIMO","OK"))</f>
        <v/>
      </c>
    </row>
    <row r="1739">
      <c r="B1739">
        <f>IFERROR(VLOOKUP(A1739,Produtos!A:B,2,FALSE),"")</f>
        <v/>
      </c>
      <c r="D1739" s="10">
        <f>IFERROR(INDEX(Lotes!$E:$E,MATCH(1,(Lotes!$A:$A=A1739)*(Lotes!$C:$C=C1739),0)),"")</f>
        <v/>
      </c>
      <c r="E1739" s="14">
        <f>IF(D1739="","",D1739-TODAY())</f>
        <v/>
      </c>
      <c r="F1739">
        <f>IF(D1739="","",IF(E1739&lt;0,"VENCIDO",IF(E1739&lt;=30,"VENCE EM &lt;= 30 DIAS",IF(E1739&lt;=60,"ATENCAO (31-60 DIAS)","OK"))))</f>
        <v/>
      </c>
      <c r="G1739" s="14">
        <f>SUMIFS(Lancamentos!$G:$G,Lancamentos!$C:$C,$A1739,Lancamentos!$E:$E,$C1739,Lancamentos!$B:$B,"ENTRADA")</f>
        <v/>
      </c>
      <c r="H1739" s="14">
        <f>SUMIFS(Lancamentos!$G:$G,Lancamentos!$C:$C,$A1739,Lancamentos!$E:$E,$C1739,Lancamentos!$B:$B,"SAIDA_USO")</f>
        <v/>
      </c>
      <c r="I1739" s="14">
        <f>SUMIFS(Lancamentos!$G:$G,Lancamentos!$C:$C,$A1739,Lancamentos!$E:$E,$C1739,Lancamentos!$B:$B,"SAIDA_DESCARTE")</f>
        <v/>
      </c>
      <c r="J1739" s="14">
        <f>G1739-H1739-I1739</f>
        <v/>
      </c>
      <c r="K1739">
        <f>IF(A1739="","",IF(J1739&lt;=IFERROR(VLOOKUP(A1739,Produtos!$A:$E,5,FALSE),0),"ABAIXO DO MINIMO","OK"))</f>
        <v/>
      </c>
    </row>
    <row r="1740">
      <c r="B1740">
        <f>IFERROR(VLOOKUP(A1740,Produtos!A:B,2,FALSE),"")</f>
        <v/>
      </c>
      <c r="D1740" s="10">
        <f>IFERROR(INDEX(Lotes!$E:$E,MATCH(1,(Lotes!$A:$A=A1740)*(Lotes!$C:$C=C1740),0)),"")</f>
        <v/>
      </c>
      <c r="E1740" s="14">
        <f>IF(D1740="","",D1740-TODAY())</f>
        <v/>
      </c>
      <c r="F1740">
        <f>IF(D1740="","",IF(E1740&lt;0,"VENCIDO",IF(E1740&lt;=30,"VENCE EM &lt;= 30 DIAS",IF(E1740&lt;=60,"ATENCAO (31-60 DIAS)","OK"))))</f>
        <v/>
      </c>
      <c r="G1740" s="14">
        <f>SUMIFS(Lancamentos!$G:$G,Lancamentos!$C:$C,$A1740,Lancamentos!$E:$E,$C1740,Lancamentos!$B:$B,"ENTRADA")</f>
        <v/>
      </c>
      <c r="H1740" s="14">
        <f>SUMIFS(Lancamentos!$G:$G,Lancamentos!$C:$C,$A1740,Lancamentos!$E:$E,$C1740,Lancamentos!$B:$B,"SAIDA_USO")</f>
        <v/>
      </c>
      <c r="I1740" s="14">
        <f>SUMIFS(Lancamentos!$G:$G,Lancamentos!$C:$C,$A1740,Lancamentos!$E:$E,$C1740,Lancamentos!$B:$B,"SAIDA_DESCARTE")</f>
        <v/>
      </c>
      <c r="J1740" s="14">
        <f>G1740-H1740-I1740</f>
        <v/>
      </c>
      <c r="K1740">
        <f>IF(A1740="","",IF(J1740&lt;=IFERROR(VLOOKUP(A1740,Produtos!$A:$E,5,FALSE),0),"ABAIXO DO MINIMO","OK"))</f>
        <v/>
      </c>
    </row>
    <row r="1741">
      <c r="B1741">
        <f>IFERROR(VLOOKUP(A1741,Produtos!A:B,2,FALSE),"")</f>
        <v/>
      </c>
      <c r="D1741" s="10">
        <f>IFERROR(INDEX(Lotes!$E:$E,MATCH(1,(Lotes!$A:$A=A1741)*(Lotes!$C:$C=C1741),0)),"")</f>
        <v/>
      </c>
      <c r="E1741" s="14">
        <f>IF(D1741="","",D1741-TODAY())</f>
        <v/>
      </c>
      <c r="F1741">
        <f>IF(D1741="","",IF(E1741&lt;0,"VENCIDO",IF(E1741&lt;=30,"VENCE EM &lt;= 30 DIAS",IF(E1741&lt;=60,"ATENCAO (31-60 DIAS)","OK"))))</f>
        <v/>
      </c>
      <c r="G1741" s="14">
        <f>SUMIFS(Lancamentos!$G:$G,Lancamentos!$C:$C,$A1741,Lancamentos!$E:$E,$C1741,Lancamentos!$B:$B,"ENTRADA")</f>
        <v/>
      </c>
      <c r="H1741" s="14">
        <f>SUMIFS(Lancamentos!$G:$G,Lancamentos!$C:$C,$A1741,Lancamentos!$E:$E,$C1741,Lancamentos!$B:$B,"SAIDA_USO")</f>
        <v/>
      </c>
      <c r="I1741" s="14">
        <f>SUMIFS(Lancamentos!$G:$G,Lancamentos!$C:$C,$A1741,Lancamentos!$E:$E,$C1741,Lancamentos!$B:$B,"SAIDA_DESCARTE")</f>
        <v/>
      </c>
      <c r="J1741" s="14">
        <f>G1741-H1741-I1741</f>
        <v/>
      </c>
      <c r="K1741">
        <f>IF(A1741="","",IF(J1741&lt;=IFERROR(VLOOKUP(A1741,Produtos!$A:$E,5,FALSE),0),"ABAIXO DO MINIMO","OK"))</f>
        <v/>
      </c>
    </row>
    <row r="1742">
      <c r="B1742">
        <f>IFERROR(VLOOKUP(A1742,Produtos!A:B,2,FALSE),"")</f>
        <v/>
      </c>
      <c r="D1742" s="10">
        <f>IFERROR(INDEX(Lotes!$E:$E,MATCH(1,(Lotes!$A:$A=A1742)*(Lotes!$C:$C=C1742),0)),"")</f>
        <v/>
      </c>
      <c r="E1742" s="14">
        <f>IF(D1742="","",D1742-TODAY())</f>
        <v/>
      </c>
      <c r="F1742">
        <f>IF(D1742="","",IF(E1742&lt;0,"VENCIDO",IF(E1742&lt;=30,"VENCE EM &lt;= 30 DIAS",IF(E1742&lt;=60,"ATENCAO (31-60 DIAS)","OK"))))</f>
        <v/>
      </c>
      <c r="G1742" s="14">
        <f>SUMIFS(Lancamentos!$G:$G,Lancamentos!$C:$C,$A1742,Lancamentos!$E:$E,$C1742,Lancamentos!$B:$B,"ENTRADA")</f>
        <v/>
      </c>
      <c r="H1742" s="14">
        <f>SUMIFS(Lancamentos!$G:$G,Lancamentos!$C:$C,$A1742,Lancamentos!$E:$E,$C1742,Lancamentos!$B:$B,"SAIDA_USO")</f>
        <v/>
      </c>
      <c r="I1742" s="14">
        <f>SUMIFS(Lancamentos!$G:$G,Lancamentos!$C:$C,$A1742,Lancamentos!$E:$E,$C1742,Lancamentos!$B:$B,"SAIDA_DESCARTE")</f>
        <v/>
      </c>
      <c r="J1742" s="14">
        <f>G1742-H1742-I1742</f>
        <v/>
      </c>
      <c r="K1742">
        <f>IF(A1742="","",IF(J1742&lt;=IFERROR(VLOOKUP(A1742,Produtos!$A:$E,5,FALSE),0),"ABAIXO DO MINIMO","OK"))</f>
        <v/>
      </c>
    </row>
    <row r="1743">
      <c r="B1743">
        <f>IFERROR(VLOOKUP(A1743,Produtos!A:B,2,FALSE),"")</f>
        <v/>
      </c>
      <c r="D1743" s="10">
        <f>IFERROR(INDEX(Lotes!$E:$E,MATCH(1,(Lotes!$A:$A=A1743)*(Lotes!$C:$C=C1743),0)),"")</f>
        <v/>
      </c>
      <c r="E1743" s="14">
        <f>IF(D1743="","",D1743-TODAY())</f>
        <v/>
      </c>
      <c r="F1743">
        <f>IF(D1743="","",IF(E1743&lt;0,"VENCIDO",IF(E1743&lt;=30,"VENCE EM &lt;= 30 DIAS",IF(E1743&lt;=60,"ATENCAO (31-60 DIAS)","OK"))))</f>
        <v/>
      </c>
      <c r="G1743" s="14">
        <f>SUMIFS(Lancamentos!$G:$G,Lancamentos!$C:$C,$A1743,Lancamentos!$E:$E,$C1743,Lancamentos!$B:$B,"ENTRADA")</f>
        <v/>
      </c>
      <c r="H1743" s="14">
        <f>SUMIFS(Lancamentos!$G:$G,Lancamentos!$C:$C,$A1743,Lancamentos!$E:$E,$C1743,Lancamentos!$B:$B,"SAIDA_USO")</f>
        <v/>
      </c>
      <c r="I1743" s="14">
        <f>SUMIFS(Lancamentos!$G:$G,Lancamentos!$C:$C,$A1743,Lancamentos!$E:$E,$C1743,Lancamentos!$B:$B,"SAIDA_DESCARTE")</f>
        <v/>
      </c>
      <c r="J1743" s="14">
        <f>G1743-H1743-I1743</f>
        <v/>
      </c>
      <c r="K1743">
        <f>IF(A1743="","",IF(J1743&lt;=IFERROR(VLOOKUP(A1743,Produtos!$A:$E,5,FALSE),0),"ABAIXO DO MINIMO","OK"))</f>
        <v/>
      </c>
    </row>
    <row r="1744">
      <c r="B1744">
        <f>IFERROR(VLOOKUP(A1744,Produtos!A:B,2,FALSE),"")</f>
        <v/>
      </c>
      <c r="D1744" s="10">
        <f>IFERROR(INDEX(Lotes!$E:$E,MATCH(1,(Lotes!$A:$A=A1744)*(Lotes!$C:$C=C1744),0)),"")</f>
        <v/>
      </c>
      <c r="E1744" s="14">
        <f>IF(D1744="","",D1744-TODAY())</f>
        <v/>
      </c>
      <c r="F1744">
        <f>IF(D1744="","",IF(E1744&lt;0,"VENCIDO",IF(E1744&lt;=30,"VENCE EM &lt;= 30 DIAS",IF(E1744&lt;=60,"ATENCAO (31-60 DIAS)","OK"))))</f>
        <v/>
      </c>
      <c r="G1744" s="14">
        <f>SUMIFS(Lancamentos!$G:$G,Lancamentos!$C:$C,$A1744,Lancamentos!$E:$E,$C1744,Lancamentos!$B:$B,"ENTRADA")</f>
        <v/>
      </c>
      <c r="H1744" s="14">
        <f>SUMIFS(Lancamentos!$G:$G,Lancamentos!$C:$C,$A1744,Lancamentos!$E:$E,$C1744,Lancamentos!$B:$B,"SAIDA_USO")</f>
        <v/>
      </c>
      <c r="I1744" s="14">
        <f>SUMIFS(Lancamentos!$G:$G,Lancamentos!$C:$C,$A1744,Lancamentos!$E:$E,$C1744,Lancamentos!$B:$B,"SAIDA_DESCARTE")</f>
        <v/>
      </c>
      <c r="J1744" s="14">
        <f>G1744-H1744-I1744</f>
        <v/>
      </c>
      <c r="K1744">
        <f>IF(A1744="","",IF(J1744&lt;=IFERROR(VLOOKUP(A1744,Produtos!$A:$E,5,FALSE),0),"ABAIXO DO MINIMO","OK"))</f>
        <v/>
      </c>
    </row>
    <row r="1745">
      <c r="B1745">
        <f>IFERROR(VLOOKUP(A1745,Produtos!A:B,2,FALSE),"")</f>
        <v/>
      </c>
      <c r="D1745" s="10">
        <f>IFERROR(INDEX(Lotes!$E:$E,MATCH(1,(Lotes!$A:$A=A1745)*(Lotes!$C:$C=C1745),0)),"")</f>
        <v/>
      </c>
      <c r="E1745" s="14">
        <f>IF(D1745="","",D1745-TODAY())</f>
        <v/>
      </c>
      <c r="F1745">
        <f>IF(D1745="","",IF(E1745&lt;0,"VENCIDO",IF(E1745&lt;=30,"VENCE EM &lt;= 30 DIAS",IF(E1745&lt;=60,"ATENCAO (31-60 DIAS)","OK"))))</f>
        <v/>
      </c>
      <c r="G1745" s="14">
        <f>SUMIFS(Lancamentos!$G:$G,Lancamentos!$C:$C,$A1745,Lancamentos!$E:$E,$C1745,Lancamentos!$B:$B,"ENTRADA")</f>
        <v/>
      </c>
      <c r="H1745" s="14">
        <f>SUMIFS(Lancamentos!$G:$G,Lancamentos!$C:$C,$A1745,Lancamentos!$E:$E,$C1745,Lancamentos!$B:$B,"SAIDA_USO")</f>
        <v/>
      </c>
      <c r="I1745" s="14">
        <f>SUMIFS(Lancamentos!$G:$G,Lancamentos!$C:$C,$A1745,Lancamentos!$E:$E,$C1745,Lancamentos!$B:$B,"SAIDA_DESCARTE")</f>
        <v/>
      </c>
      <c r="J1745" s="14">
        <f>G1745-H1745-I1745</f>
        <v/>
      </c>
      <c r="K1745">
        <f>IF(A1745="","",IF(J1745&lt;=IFERROR(VLOOKUP(A1745,Produtos!$A:$E,5,FALSE),0),"ABAIXO DO MINIMO","OK"))</f>
        <v/>
      </c>
    </row>
    <row r="1746">
      <c r="B1746">
        <f>IFERROR(VLOOKUP(A1746,Produtos!A:B,2,FALSE),"")</f>
        <v/>
      </c>
      <c r="D1746" s="10">
        <f>IFERROR(INDEX(Lotes!$E:$E,MATCH(1,(Lotes!$A:$A=A1746)*(Lotes!$C:$C=C1746),0)),"")</f>
        <v/>
      </c>
      <c r="E1746" s="14">
        <f>IF(D1746="","",D1746-TODAY())</f>
        <v/>
      </c>
      <c r="F1746">
        <f>IF(D1746="","",IF(E1746&lt;0,"VENCIDO",IF(E1746&lt;=30,"VENCE EM &lt;= 30 DIAS",IF(E1746&lt;=60,"ATENCAO (31-60 DIAS)","OK"))))</f>
        <v/>
      </c>
      <c r="G1746" s="14">
        <f>SUMIFS(Lancamentos!$G:$G,Lancamentos!$C:$C,$A1746,Lancamentos!$E:$E,$C1746,Lancamentos!$B:$B,"ENTRADA")</f>
        <v/>
      </c>
      <c r="H1746" s="14">
        <f>SUMIFS(Lancamentos!$G:$G,Lancamentos!$C:$C,$A1746,Lancamentos!$E:$E,$C1746,Lancamentos!$B:$B,"SAIDA_USO")</f>
        <v/>
      </c>
      <c r="I1746" s="14">
        <f>SUMIFS(Lancamentos!$G:$G,Lancamentos!$C:$C,$A1746,Lancamentos!$E:$E,$C1746,Lancamentos!$B:$B,"SAIDA_DESCARTE")</f>
        <v/>
      </c>
      <c r="J1746" s="14">
        <f>G1746-H1746-I1746</f>
        <v/>
      </c>
      <c r="K1746">
        <f>IF(A1746="","",IF(J1746&lt;=IFERROR(VLOOKUP(A1746,Produtos!$A:$E,5,FALSE),0),"ABAIXO DO MINIMO","OK"))</f>
        <v/>
      </c>
    </row>
    <row r="1747">
      <c r="B1747">
        <f>IFERROR(VLOOKUP(A1747,Produtos!A:B,2,FALSE),"")</f>
        <v/>
      </c>
      <c r="D1747" s="10">
        <f>IFERROR(INDEX(Lotes!$E:$E,MATCH(1,(Lotes!$A:$A=A1747)*(Lotes!$C:$C=C1747),0)),"")</f>
        <v/>
      </c>
      <c r="E1747" s="14">
        <f>IF(D1747="","",D1747-TODAY())</f>
        <v/>
      </c>
      <c r="F1747">
        <f>IF(D1747="","",IF(E1747&lt;0,"VENCIDO",IF(E1747&lt;=30,"VENCE EM &lt;= 30 DIAS",IF(E1747&lt;=60,"ATENCAO (31-60 DIAS)","OK"))))</f>
        <v/>
      </c>
      <c r="G1747" s="14">
        <f>SUMIFS(Lancamentos!$G:$G,Lancamentos!$C:$C,$A1747,Lancamentos!$E:$E,$C1747,Lancamentos!$B:$B,"ENTRADA")</f>
        <v/>
      </c>
      <c r="H1747" s="14">
        <f>SUMIFS(Lancamentos!$G:$G,Lancamentos!$C:$C,$A1747,Lancamentos!$E:$E,$C1747,Lancamentos!$B:$B,"SAIDA_USO")</f>
        <v/>
      </c>
      <c r="I1747" s="14">
        <f>SUMIFS(Lancamentos!$G:$G,Lancamentos!$C:$C,$A1747,Lancamentos!$E:$E,$C1747,Lancamentos!$B:$B,"SAIDA_DESCARTE")</f>
        <v/>
      </c>
      <c r="J1747" s="14">
        <f>G1747-H1747-I1747</f>
        <v/>
      </c>
      <c r="K1747">
        <f>IF(A1747="","",IF(J1747&lt;=IFERROR(VLOOKUP(A1747,Produtos!$A:$E,5,FALSE),0),"ABAIXO DO MINIMO","OK"))</f>
        <v/>
      </c>
    </row>
    <row r="1748">
      <c r="B1748">
        <f>IFERROR(VLOOKUP(A1748,Produtos!A:B,2,FALSE),"")</f>
        <v/>
      </c>
      <c r="D1748" s="10">
        <f>IFERROR(INDEX(Lotes!$E:$E,MATCH(1,(Lotes!$A:$A=A1748)*(Lotes!$C:$C=C1748),0)),"")</f>
        <v/>
      </c>
      <c r="E1748" s="14">
        <f>IF(D1748="","",D1748-TODAY())</f>
        <v/>
      </c>
      <c r="F1748">
        <f>IF(D1748="","",IF(E1748&lt;0,"VENCIDO",IF(E1748&lt;=30,"VENCE EM &lt;= 30 DIAS",IF(E1748&lt;=60,"ATENCAO (31-60 DIAS)","OK"))))</f>
        <v/>
      </c>
      <c r="G1748" s="14">
        <f>SUMIFS(Lancamentos!$G:$G,Lancamentos!$C:$C,$A1748,Lancamentos!$E:$E,$C1748,Lancamentos!$B:$B,"ENTRADA")</f>
        <v/>
      </c>
      <c r="H1748" s="14">
        <f>SUMIFS(Lancamentos!$G:$G,Lancamentos!$C:$C,$A1748,Lancamentos!$E:$E,$C1748,Lancamentos!$B:$B,"SAIDA_USO")</f>
        <v/>
      </c>
      <c r="I1748" s="14">
        <f>SUMIFS(Lancamentos!$G:$G,Lancamentos!$C:$C,$A1748,Lancamentos!$E:$E,$C1748,Lancamentos!$B:$B,"SAIDA_DESCARTE")</f>
        <v/>
      </c>
      <c r="J1748" s="14">
        <f>G1748-H1748-I1748</f>
        <v/>
      </c>
      <c r="K1748">
        <f>IF(A1748="","",IF(J1748&lt;=IFERROR(VLOOKUP(A1748,Produtos!$A:$E,5,FALSE),0),"ABAIXO DO MINIMO","OK"))</f>
        <v/>
      </c>
    </row>
    <row r="1749">
      <c r="B1749">
        <f>IFERROR(VLOOKUP(A1749,Produtos!A:B,2,FALSE),"")</f>
        <v/>
      </c>
      <c r="D1749" s="10">
        <f>IFERROR(INDEX(Lotes!$E:$E,MATCH(1,(Lotes!$A:$A=A1749)*(Lotes!$C:$C=C1749),0)),"")</f>
        <v/>
      </c>
      <c r="E1749" s="14">
        <f>IF(D1749="","",D1749-TODAY())</f>
        <v/>
      </c>
      <c r="F1749">
        <f>IF(D1749="","",IF(E1749&lt;0,"VENCIDO",IF(E1749&lt;=30,"VENCE EM &lt;= 30 DIAS",IF(E1749&lt;=60,"ATENCAO (31-60 DIAS)","OK"))))</f>
        <v/>
      </c>
      <c r="G1749" s="14">
        <f>SUMIFS(Lancamentos!$G:$G,Lancamentos!$C:$C,$A1749,Lancamentos!$E:$E,$C1749,Lancamentos!$B:$B,"ENTRADA")</f>
        <v/>
      </c>
      <c r="H1749" s="14">
        <f>SUMIFS(Lancamentos!$G:$G,Lancamentos!$C:$C,$A1749,Lancamentos!$E:$E,$C1749,Lancamentos!$B:$B,"SAIDA_USO")</f>
        <v/>
      </c>
      <c r="I1749" s="14">
        <f>SUMIFS(Lancamentos!$G:$G,Lancamentos!$C:$C,$A1749,Lancamentos!$E:$E,$C1749,Lancamentos!$B:$B,"SAIDA_DESCARTE")</f>
        <v/>
      </c>
      <c r="J1749" s="14">
        <f>G1749-H1749-I1749</f>
        <v/>
      </c>
      <c r="K1749">
        <f>IF(A1749="","",IF(J1749&lt;=IFERROR(VLOOKUP(A1749,Produtos!$A:$E,5,FALSE),0),"ABAIXO DO MINIMO","OK"))</f>
        <v/>
      </c>
    </row>
    <row r="1750">
      <c r="B1750">
        <f>IFERROR(VLOOKUP(A1750,Produtos!A:B,2,FALSE),"")</f>
        <v/>
      </c>
      <c r="D1750" s="10">
        <f>IFERROR(INDEX(Lotes!$E:$E,MATCH(1,(Lotes!$A:$A=A1750)*(Lotes!$C:$C=C1750),0)),"")</f>
        <v/>
      </c>
      <c r="E1750" s="14">
        <f>IF(D1750="","",D1750-TODAY())</f>
        <v/>
      </c>
      <c r="F1750">
        <f>IF(D1750="","",IF(E1750&lt;0,"VENCIDO",IF(E1750&lt;=30,"VENCE EM &lt;= 30 DIAS",IF(E1750&lt;=60,"ATENCAO (31-60 DIAS)","OK"))))</f>
        <v/>
      </c>
      <c r="G1750" s="14">
        <f>SUMIFS(Lancamentos!$G:$G,Lancamentos!$C:$C,$A1750,Lancamentos!$E:$E,$C1750,Lancamentos!$B:$B,"ENTRADA")</f>
        <v/>
      </c>
      <c r="H1750" s="14">
        <f>SUMIFS(Lancamentos!$G:$G,Lancamentos!$C:$C,$A1750,Lancamentos!$E:$E,$C1750,Lancamentos!$B:$B,"SAIDA_USO")</f>
        <v/>
      </c>
      <c r="I1750" s="14">
        <f>SUMIFS(Lancamentos!$G:$G,Lancamentos!$C:$C,$A1750,Lancamentos!$E:$E,$C1750,Lancamentos!$B:$B,"SAIDA_DESCARTE")</f>
        <v/>
      </c>
      <c r="J1750" s="14">
        <f>G1750-H1750-I1750</f>
        <v/>
      </c>
      <c r="K1750">
        <f>IF(A1750="","",IF(J1750&lt;=IFERROR(VLOOKUP(A1750,Produtos!$A:$E,5,FALSE),0),"ABAIXO DO MINIMO","OK"))</f>
        <v/>
      </c>
    </row>
    <row r="1751">
      <c r="B1751">
        <f>IFERROR(VLOOKUP(A1751,Produtos!A:B,2,FALSE),"")</f>
        <v/>
      </c>
      <c r="D1751" s="10">
        <f>IFERROR(INDEX(Lotes!$E:$E,MATCH(1,(Lotes!$A:$A=A1751)*(Lotes!$C:$C=C1751),0)),"")</f>
        <v/>
      </c>
      <c r="E1751" s="14">
        <f>IF(D1751="","",D1751-TODAY())</f>
        <v/>
      </c>
      <c r="F1751">
        <f>IF(D1751="","",IF(E1751&lt;0,"VENCIDO",IF(E1751&lt;=30,"VENCE EM &lt;= 30 DIAS",IF(E1751&lt;=60,"ATENCAO (31-60 DIAS)","OK"))))</f>
        <v/>
      </c>
      <c r="G1751" s="14">
        <f>SUMIFS(Lancamentos!$G:$G,Lancamentos!$C:$C,$A1751,Lancamentos!$E:$E,$C1751,Lancamentos!$B:$B,"ENTRADA")</f>
        <v/>
      </c>
      <c r="H1751" s="14">
        <f>SUMIFS(Lancamentos!$G:$G,Lancamentos!$C:$C,$A1751,Lancamentos!$E:$E,$C1751,Lancamentos!$B:$B,"SAIDA_USO")</f>
        <v/>
      </c>
      <c r="I1751" s="14">
        <f>SUMIFS(Lancamentos!$G:$G,Lancamentos!$C:$C,$A1751,Lancamentos!$E:$E,$C1751,Lancamentos!$B:$B,"SAIDA_DESCARTE")</f>
        <v/>
      </c>
      <c r="J1751" s="14">
        <f>G1751-H1751-I1751</f>
        <v/>
      </c>
      <c r="K1751">
        <f>IF(A1751="","",IF(J1751&lt;=IFERROR(VLOOKUP(A1751,Produtos!$A:$E,5,FALSE),0),"ABAIXO DO MINIMO","OK"))</f>
        <v/>
      </c>
    </row>
    <row r="1752">
      <c r="B1752">
        <f>IFERROR(VLOOKUP(A1752,Produtos!A:B,2,FALSE),"")</f>
        <v/>
      </c>
      <c r="D1752" s="10">
        <f>IFERROR(INDEX(Lotes!$E:$E,MATCH(1,(Lotes!$A:$A=A1752)*(Lotes!$C:$C=C1752),0)),"")</f>
        <v/>
      </c>
      <c r="E1752" s="14">
        <f>IF(D1752="","",D1752-TODAY())</f>
        <v/>
      </c>
      <c r="F1752">
        <f>IF(D1752="","",IF(E1752&lt;0,"VENCIDO",IF(E1752&lt;=30,"VENCE EM &lt;= 30 DIAS",IF(E1752&lt;=60,"ATENCAO (31-60 DIAS)","OK"))))</f>
        <v/>
      </c>
      <c r="G1752" s="14">
        <f>SUMIFS(Lancamentos!$G:$G,Lancamentos!$C:$C,$A1752,Lancamentos!$E:$E,$C1752,Lancamentos!$B:$B,"ENTRADA")</f>
        <v/>
      </c>
      <c r="H1752" s="14">
        <f>SUMIFS(Lancamentos!$G:$G,Lancamentos!$C:$C,$A1752,Lancamentos!$E:$E,$C1752,Lancamentos!$B:$B,"SAIDA_USO")</f>
        <v/>
      </c>
      <c r="I1752" s="14">
        <f>SUMIFS(Lancamentos!$G:$G,Lancamentos!$C:$C,$A1752,Lancamentos!$E:$E,$C1752,Lancamentos!$B:$B,"SAIDA_DESCARTE")</f>
        <v/>
      </c>
      <c r="J1752" s="14">
        <f>G1752-H1752-I1752</f>
        <v/>
      </c>
      <c r="K1752">
        <f>IF(A1752="","",IF(J1752&lt;=IFERROR(VLOOKUP(A1752,Produtos!$A:$E,5,FALSE),0),"ABAIXO DO MINIMO","OK"))</f>
        <v/>
      </c>
    </row>
    <row r="1753">
      <c r="B1753">
        <f>IFERROR(VLOOKUP(A1753,Produtos!A:B,2,FALSE),"")</f>
        <v/>
      </c>
      <c r="D1753" s="10">
        <f>IFERROR(INDEX(Lotes!$E:$E,MATCH(1,(Lotes!$A:$A=A1753)*(Lotes!$C:$C=C1753),0)),"")</f>
        <v/>
      </c>
      <c r="E1753" s="14">
        <f>IF(D1753="","",D1753-TODAY())</f>
        <v/>
      </c>
      <c r="F1753">
        <f>IF(D1753="","",IF(E1753&lt;0,"VENCIDO",IF(E1753&lt;=30,"VENCE EM &lt;= 30 DIAS",IF(E1753&lt;=60,"ATENCAO (31-60 DIAS)","OK"))))</f>
        <v/>
      </c>
      <c r="G1753" s="14">
        <f>SUMIFS(Lancamentos!$G:$G,Lancamentos!$C:$C,$A1753,Lancamentos!$E:$E,$C1753,Lancamentos!$B:$B,"ENTRADA")</f>
        <v/>
      </c>
      <c r="H1753" s="14">
        <f>SUMIFS(Lancamentos!$G:$G,Lancamentos!$C:$C,$A1753,Lancamentos!$E:$E,$C1753,Lancamentos!$B:$B,"SAIDA_USO")</f>
        <v/>
      </c>
      <c r="I1753" s="14">
        <f>SUMIFS(Lancamentos!$G:$G,Lancamentos!$C:$C,$A1753,Lancamentos!$E:$E,$C1753,Lancamentos!$B:$B,"SAIDA_DESCARTE")</f>
        <v/>
      </c>
      <c r="J1753" s="14">
        <f>G1753-H1753-I1753</f>
        <v/>
      </c>
      <c r="K1753">
        <f>IF(A1753="","",IF(J1753&lt;=IFERROR(VLOOKUP(A1753,Produtos!$A:$E,5,FALSE),0),"ABAIXO DO MINIMO","OK"))</f>
        <v/>
      </c>
    </row>
    <row r="1754">
      <c r="B1754">
        <f>IFERROR(VLOOKUP(A1754,Produtos!A:B,2,FALSE),"")</f>
        <v/>
      </c>
      <c r="D1754" s="10">
        <f>IFERROR(INDEX(Lotes!$E:$E,MATCH(1,(Lotes!$A:$A=A1754)*(Lotes!$C:$C=C1754),0)),"")</f>
        <v/>
      </c>
      <c r="E1754" s="14">
        <f>IF(D1754="","",D1754-TODAY())</f>
        <v/>
      </c>
      <c r="F1754">
        <f>IF(D1754="","",IF(E1754&lt;0,"VENCIDO",IF(E1754&lt;=30,"VENCE EM &lt;= 30 DIAS",IF(E1754&lt;=60,"ATENCAO (31-60 DIAS)","OK"))))</f>
        <v/>
      </c>
      <c r="G1754" s="14">
        <f>SUMIFS(Lancamentos!$G:$G,Lancamentos!$C:$C,$A1754,Lancamentos!$E:$E,$C1754,Lancamentos!$B:$B,"ENTRADA")</f>
        <v/>
      </c>
      <c r="H1754" s="14">
        <f>SUMIFS(Lancamentos!$G:$G,Lancamentos!$C:$C,$A1754,Lancamentos!$E:$E,$C1754,Lancamentos!$B:$B,"SAIDA_USO")</f>
        <v/>
      </c>
      <c r="I1754" s="14">
        <f>SUMIFS(Lancamentos!$G:$G,Lancamentos!$C:$C,$A1754,Lancamentos!$E:$E,$C1754,Lancamentos!$B:$B,"SAIDA_DESCARTE")</f>
        <v/>
      </c>
      <c r="J1754" s="14">
        <f>G1754-H1754-I1754</f>
        <v/>
      </c>
      <c r="K1754">
        <f>IF(A1754="","",IF(J1754&lt;=IFERROR(VLOOKUP(A1754,Produtos!$A:$E,5,FALSE),0),"ABAIXO DO MINIMO","OK"))</f>
        <v/>
      </c>
    </row>
    <row r="1755">
      <c r="B1755">
        <f>IFERROR(VLOOKUP(A1755,Produtos!A:B,2,FALSE),"")</f>
        <v/>
      </c>
      <c r="D1755" s="10">
        <f>IFERROR(INDEX(Lotes!$E:$E,MATCH(1,(Lotes!$A:$A=A1755)*(Lotes!$C:$C=C1755),0)),"")</f>
        <v/>
      </c>
      <c r="E1755" s="14">
        <f>IF(D1755="","",D1755-TODAY())</f>
        <v/>
      </c>
      <c r="F1755">
        <f>IF(D1755="","",IF(E1755&lt;0,"VENCIDO",IF(E1755&lt;=30,"VENCE EM &lt;= 30 DIAS",IF(E1755&lt;=60,"ATENCAO (31-60 DIAS)","OK"))))</f>
        <v/>
      </c>
      <c r="G1755" s="14">
        <f>SUMIFS(Lancamentos!$G:$G,Lancamentos!$C:$C,$A1755,Lancamentos!$E:$E,$C1755,Lancamentos!$B:$B,"ENTRADA")</f>
        <v/>
      </c>
      <c r="H1755" s="14">
        <f>SUMIFS(Lancamentos!$G:$G,Lancamentos!$C:$C,$A1755,Lancamentos!$E:$E,$C1755,Lancamentos!$B:$B,"SAIDA_USO")</f>
        <v/>
      </c>
      <c r="I1755" s="14">
        <f>SUMIFS(Lancamentos!$G:$G,Lancamentos!$C:$C,$A1755,Lancamentos!$E:$E,$C1755,Lancamentos!$B:$B,"SAIDA_DESCARTE")</f>
        <v/>
      </c>
      <c r="J1755" s="14">
        <f>G1755-H1755-I1755</f>
        <v/>
      </c>
      <c r="K1755">
        <f>IF(A1755="","",IF(J1755&lt;=IFERROR(VLOOKUP(A1755,Produtos!$A:$E,5,FALSE),0),"ABAIXO DO MINIMO","OK"))</f>
        <v/>
      </c>
    </row>
    <row r="1756">
      <c r="B1756">
        <f>IFERROR(VLOOKUP(A1756,Produtos!A:B,2,FALSE),"")</f>
        <v/>
      </c>
      <c r="D1756" s="10">
        <f>IFERROR(INDEX(Lotes!$E:$E,MATCH(1,(Lotes!$A:$A=A1756)*(Lotes!$C:$C=C1756),0)),"")</f>
        <v/>
      </c>
      <c r="E1756" s="14">
        <f>IF(D1756="","",D1756-TODAY())</f>
        <v/>
      </c>
      <c r="F1756">
        <f>IF(D1756="","",IF(E1756&lt;0,"VENCIDO",IF(E1756&lt;=30,"VENCE EM &lt;= 30 DIAS",IF(E1756&lt;=60,"ATENCAO (31-60 DIAS)","OK"))))</f>
        <v/>
      </c>
      <c r="G1756" s="14">
        <f>SUMIFS(Lancamentos!$G:$G,Lancamentos!$C:$C,$A1756,Lancamentos!$E:$E,$C1756,Lancamentos!$B:$B,"ENTRADA")</f>
        <v/>
      </c>
      <c r="H1756" s="14">
        <f>SUMIFS(Lancamentos!$G:$G,Lancamentos!$C:$C,$A1756,Lancamentos!$E:$E,$C1756,Lancamentos!$B:$B,"SAIDA_USO")</f>
        <v/>
      </c>
      <c r="I1756" s="14">
        <f>SUMIFS(Lancamentos!$G:$G,Lancamentos!$C:$C,$A1756,Lancamentos!$E:$E,$C1756,Lancamentos!$B:$B,"SAIDA_DESCARTE")</f>
        <v/>
      </c>
      <c r="J1756" s="14">
        <f>G1756-H1756-I1756</f>
        <v/>
      </c>
      <c r="K1756">
        <f>IF(A1756="","",IF(J1756&lt;=IFERROR(VLOOKUP(A1756,Produtos!$A:$E,5,FALSE),0),"ABAIXO DO MINIMO","OK"))</f>
        <v/>
      </c>
    </row>
    <row r="1757">
      <c r="B1757">
        <f>IFERROR(VLOOKUP(A1757,Produtos!A:B,2,FALSE),"")</f>
        <v/>
      </c>
      <c r="D1757" s="10">
        <f>IFERROR(INDEX(Lotes!$E:$E,MATCH(1,(Lotes!$A:$A=A1757)*(Lotes!$C:$C=C1757),0)),"")</f>
        <v/>
      </c>
      <c r="E1757" s="14">
        <f>IF(D1757="","",D1757-TODAY())</f>
        <v/>
      </c>
      <c r="F1757">
        <f>IF(D1757="","",IF(E1757&lt;0,"VENCIDO",IF(E1757&lt;=30,"VENCE EM &lt;= 30 DIAS",IF(E1757&lt;=60,"ATENCAO (31-60 DIAS)","OK"))))</f>
        <v/>
      </c>
      <c r="G1757" s="14">
        <f>SUMIFS(Lancamentos!$G:$G,Lancamentos!$C:$C,$A1757,Lancamentos!$E:$E,$C1757,Lancamentos!$B:$B,"ENTRADA")</f>
        <v/>
      </c>
      <c r="H1757" s="14">
        <f>SUMIFS(Lancamentos!$G:$G,Lancamentos!$C:$C,$A1757,Lancamentos!$E:$E,$C1757,Lancamentos!$B:$B,"SAIDA_USO")</f>
        <v/>
      </c>
      <c r="I1757" s="14">
        <f>SUMIFS(Lancamentos!$G:$G,Lancamentos!$C:$C,$A1757,Lancamentos!$E:$E,$C1757,Lancamentos!$B:$B,"SAIDA_DESCARTE")</f>
        <v/>
      </c>
      <c r="J1757" s="14">
        <f>G1757-H1757-I1757</f>
        <v/>
      </c>
      <c r="K1757">
        <f>IF(A1757="","",IF(J1757&lt;=IFERROR(VLOOKUP(A1757,Produtos!$A:$E,5,FALSE),0),"ABAIXO DO MINIMO","OK"))</f>
        <v/>
      </c>
    </row>
    <row r="1758">
      <c r="B1758">
        <f>IFERROR(VLOOKUP(A1758,Produtos!A:B,2,FALSE),"")</f>
        <v/>
      </c>
      <c r="D1758" s="10">
        <f>IFERROR(INDEX(Lotes!$E:$E,MATCH(1,(Lotes!$A:$A=A1758)*(Lotes!$C:$C=C1758),0)),"")</f>
        <v/>
      </c>
      <c r="E1758" s="14">
        <f>IF(D1758="","",D1758-TODAY())</f>
        <v/>
      </c>
      <c r="F1758">
        <f>IF(D1758="","",IF(E1758&lt;0,"VENCIDO",IF(E1758&lt;=30,"VENCE EM &lt;= 30 DIAS",IF(E1758&lt;=60,"ATENCAO (31-60 DIAS)","OK"))))</f>
        <v/>
      </c>
      <c r="G1758" s="14">
        <f>SUMIFS(Lancamentos!$G:$G,Lancamentos!$C:$C,$A1758,Lancamentos!$E:$E,$C1758,Lancamentos!$B:$B,"ENTRADA")</f>
        <v/>
      </c>
      <c r="H1758" s="14">
        <f>SUMIFS(Lancamentos!$G:$G,Lancamentos!$C:$C,$A1758,Lancamentos!$E:$E,$C1758,Lancamentos!$B:$B,"SAIDA_USO")</f>
        <v/>
      </c>
      <c r="I1758" s="14">
        <f>SUMIFS(Lancamentos!$G:$G,Lancamentos!$C:$C,$A1758,Lancamentos!$E:$E,$C1758,Lancamentos!$B:$B,"SAIDA_DESCARTE")</f>
        <v/>
      </c>
      <c r="J1758" s="14">
        <f>G1758-H1758-I1758</f>
        <v/>
      </c>
      <c r="K1758">
        <f>IF(A1758="","",IF(J1758&lt;=IFERROR(VLOOKUP(A1758,Produtos!$A:$E,5,FALSE),0),"ABAIXO DO MINIMO","OK"))</f>
        <v/>
      </c>
    </row>
    <row r="1759">
      <c r="B1759">
        <f>IFERROR(VLOOKUP(A1759,Produtos!A:B,2,FALSE),"")</f>
        <v/>
      </c>
      <c r="D1759" s="10">
        <f>IFERROR(INDEX(Lotes!$E:$E,MATCH(1,(Lotes!$A:$A=A1759)*(Lotes!$C:$C=C1759),0)),"")</f>
        <v/>
      </c>
      <c r="E1759" s="14">
        <f>IF(D1759="","",D1759-TODAY())</f>
        <v/>
      </c>
      <c r="F1759">
        <f>IF(D1759="","",IF(E1759&lt;0,"VENCIDO",IF(E1759&lt;=30,"VENCE EM &lt;= 30 DIAS",IF(E1759&lt;=60,"ATENCAO (31-60 DIAS)","OK"))))</f>
        <v/>
      </c>
      <c r="G1759" s="14">
        <f>SUMIFS(Lancamentos!$G:$G,Lancamentos!$C:$C,$A1759,Lancamentos!$E:$E,$C1759,Lancamentos!$B:$B,"ENTRADA")</f>
        <v/>
      </c>
      <c r="H1759" s="14">
        <f>SUMIFS(Lancamentos!$G:$G,Lancamentos!$C:$C,$A1759,Lancamentos!$E:$E,$C1759,Lancamentos!$B:$B,"SAIDA_USO")</f>
        <v/>
      </c>
      <c r="I1759" s="14">
        <f>SUMIFS(Lancamentos!$G:$G,Lancamentos!$C:$C,$A1759,Lancamentos!$E:$E,$C1759,Lancamentos!$B:$B,"SAIDA_DESCARTE")</f>
        <v/>
      </c>
      <c r="J1759" s="14">
        <f>G1759-H1759-I1759</f>
        <v/>
      </c>
      <c r="K1759">
        <f>IF(A1759="","",IF(J1759&lt;=IFERROR(VLOOKUP(A1759,Produtos!$A:$E,5,FALSE),0),"ABAIXO DO MINIMO","OK"))</f>
        <v/>
      </c>
    </row>
    <row r="1760">
      <c r="B1760">
        <f>IFERROR(VLOOKUP(A1760,Produtos!A:B,2,FALSE),"")</f>
        <v/>
      </c>
      <c r="D1760" s="10">
        <f>IFERROR(INDEX(Lotes!$E:$E,MATCH(1,(Lotes!$A:$A=A1760)*(Lotes!$C:$C=C1760),0)),"")</f>
        <v/>
      </c>
      <c r="E1760" s="14">
        <f>IF(D1760="","",D1760-TODAY())</f>
        <v/>
      </c>
      <c r="F1760">
        <f>IF(D1760="","",IF(E1760&lt;0,"VENCIDO",IF(E1760&lt;=30,"VENCE EM &lt;= 30 DIAS",IF(E1760&lt;=60,"ATENCAO (31-60 DIAS)","OK"))))</f>
        <v/>
      </c>
      <c r="G1760" s="14">
        <f>SUMIFS(Lancamentos!$G:$G,Lancamentos!$C:$C,$A1760,Lancamentos!$E:$E,$C1760,Lancamentos!$B:$B,"ENTRADA")</f>
        <v/>
      </c>
      <c r="H1760" s="14">
        <f>SUMIFS(Lancamentos!$G:$G,Lancamentos!$C:$C,$A1760,Lancamentos!$E:$E,$C1760,Lancamentos!$B:$B,"SAIDA_USO")</f>
        <v/>
      </c>
      <c r="I1760" s="14">
        <f>SUMIFS(Lancamentos!$G:$G,Lancamentos!$C:$C,$A1760,Lancamentos!$E:$E,$C1760,Lancamentos!$B:$B,"SAIDA_DESCARTE")</f>
        <v/>
      </c>
      <c r="J1760" s="14">
        <f>G1760-H1760-I1760</f>
        <v/>
      </c>
      <c r="K1760">
        <f>IF(A1760="","",IF(J1760&lt;=IFERROR(VLOOKUP(A1760,Produtos!$A:$E,5,FALSE),0),"ABAIXO DO MINIMO","OK"))</f>
        <v/>
      </c>
    </row>
    <row r="1761">
      <c r="B1761">
        <f>IFERROR(VLOOKUP(A1761,Produtos!A:B,2,FALSE),"")</f>
        <v/>
      </c>
      <c r="D1761" s="10">
        <f>IFERROR(INDEX(Lotes!$E:$E,MATCH(1,(Lotes!$A:$A=A1761)*(Lotes!$C:$C=C1761),0)),"")</f>
        <v/>
      </c>
      <c r="E1761" s="14">
        <f>IF(D1761="","",D1761-TODAY())</f>
        <v/>
      </c>
      <c r="F1761">
        <f>IF(D1761="","",IF(E1761&lt;0,"VENCIDO",IF(E1761&lt;=30,"VENCE EM &lt;= 30 DIAS",IF(E1761&lt;=60,"ATENCAO (31-60 DIAS)","OK"))))</f>
        <v/>
      </c>
      <c r="G1761" s="14">
        <f>SUMIFS(Lancamentos!$G:$G,Lancamentos!$C:$C,$A1761,Lancamentos!$E:$E,$C1761,Lancamentos!$B:$B,"ENTRADA")</f>
        <v/>
      </c>
      <c r="H1761" s="14">
        <f>SUMIFS(Lancamentos!$G:$G,Lancamentos!$C:$C,$A1761,Lancamentos!$E:$E,$C1761,Lancamentos!$B:$B,"SAIDA_USO")</f>
        <v/>
      </c>
      <c r="I1761" s="14">
        <f>SUMIFS(Lancamentos!$G:$G,Lancamentos!$C:$C,$A1761,Lancamentos!$E:$E,$C1761,Lancamentos!$B:$B,"SAIDA_DESCARTE")</f>
        <v/>
      </c>
      <c r="J1761" s="14">
        <f>G1761-H1761-I1761</f>
        <v/>
      </c>
      <c r="K1761">
        <f>IF(A1761="","",IF(J1761&lt;=IFERROR(VLOOKUP(A1761,Produtos!$A:$E,5,FALSE),0),"ABAIXO DO MINIMO","OK"))</f>
        <v/>
      </c>
    </row>
    <row r="1762">
      <c r="B1762">
        <f>IFERROR(VLOOKUP(A1762,Produtos!A:B,2,FALSE),"")</f>
        <v/>
      </c>
      <c r="D1762" s="10">
        <f>IFERROR(INDEX(Lotes!$E:$E,MATCH(1,(Lotes!$A:$A=A1762)*(Lotes!$C:$C=C1762),0)),"")</f>
        <v/>
      </c>
      <c r="E1762" s="14">
        <f>IF(D1762="","",D1762-TODAY())</f>
        <v/>
      </c>
      <c r="F1762">
        <f>IF(D1762="","",IF(E1762&lt;0,"VENCIDO",IF(E1762&lt;=30,"VENCE EM &lt;= 30 DIAS",IF(E1762&lt;=60,"ATENCAO (31-60 DIAS)","OK"))))</f>
        <v/>
      </c>
      <c r="G1762" s="14">
        <f>SUMIFS(Lancamentos!$G:$G,Lancamentos!$C:$C,$A1762,Lancamentos!$E:$E,$C1762,Lancamentos!$B:$B,"ENTRADA")</f>
        <v/>
      </c>
      <c r="H1762" s="14">
        <f>SUMIFS(Lancamentos!$G:$G,Lancamentos!$C:$C,$A1762,Lancamentos!$E:$E,$C1762,Lancamentos!$B:$B,"SAIDA_USO")</f>
        <v/>
      </c>
      <c r="I1762" s="14">
        <f>SUMIFS(Lancamentos!$G:$G,Lancamentos!$C:$C,$A1762,Lancamentos!$E:$E,$C1762,Lancamentos!$B:$B,"SAIDA_DESCARTE")</f>
        <v/>
      </c>
      <c r="J1762" s="14">
        <f>G1762-H1762-I1762</f>
        <v/>
      </c>
      <c r="K1762">
        <f>IF(A1762="","",IF(J1762&lt;=IFERROR(VLOOKUP(A1762,Produtos!$A:$E,5,FALSE),0),"ABAIXO DO MINIMO","OK"))</f>
        <v/>
      </c>
    </row>
    <row r="1763">
      <c r="B1763">
        <f>IFERROR(VLOOKUP(A1763,Produtos!A:B,2,FALSE),"")</f>
        <v/>
      </c>
      <c r="D1763" s="10">
        <f>IFERROR(INDEX(Lotes!$E:$E,MATCH(1,(Lotes!$A:$A=A1763)*(Lotes!$C:$C=C1763),0)),"")</f>
        <v/>
      </c>
      <c r="E1763" s="14">
        <f>IF(D1763="","",D1763-TODAY())</f>
        <v/>
      </c>
      <c r="F1763">
        <f>IF(D1763="","",IF(E1763&lt;0,"VENCIDO",IF(E1763&lt;=30,"VENCE EM &lt;= 30 DIAS",IF(E1763&lt;=60,"ATENCAO (31-60 DIAS)","OK"))))</f>
        <v/>
      </c>
      <c r="G1763" s="14">
        <f>SUMIFS(Lancamentos!$G:$G,Lancamentos!$C:$C,$A1763,Lancamentos!$E:$E,$C1763,Lancamentos!$B:$B,"ENTRADA")</f>
        <v/>
      </c>
      <c r="H1763" s="14">
        <f>SUMIFS(Lancamentos!$G:$G,Lancamentos!$C:$C,$A1763,Lancamentos!$E:$E,$C1763,Lancamentos!$B:$B,"SAIDA_USO")</f>
        <v/>
      </c>
      <c r="I1763" s="14">
        <f>SUMIFS(Lancamentos!$G:$G,Lancamentos!$C:$C,$A1763,Lancamentos!$E:$E,$C1763,Lancamentos!$B:$B,"SAIDA_DESCARTE")</f>
        <v/>
      </c>
      <c r="J1763" s="14">
        <f>G1763-H1763-I1763</f>
        <v/>
      </c>
      <c r="K1763">
        <f>IF(A1763="","",IF(J1763&lt;=IFERROR(VLOOKUP(A1763,Produtos!$A:$E,5,FALSE),0),"ABAIXO DO MINIMO","OK"))</f>
        <v/>
      </c>
    </row>
    <row r="1764">
      <c r="B1764">
        <f>IFERROR(VLOOKUP(A1764,Produtos!A:B,2,FALSE),"")</f>
        <v/>
      </c>
      <c r="D1764" s="10">
        <f>IFERROR(INDEX(Lotes!$E:$E,MATCH(1,(Lotes!$A:$A=A1764)*(Lotes!$C:$C=C1764),0)),"")</f>
        <v/>
      </c>
      <c r="E1764" s="14">
        <f>IF(D1764="","",D1764-TODAY())</f>
        <v/>
      </c>
      <c r="F1764">
        <f>IF(D1764="","",IF(E1764&lt;0,"VENCIDO",IF(E1764&lt;=30,"VENCE EM &lt;= 30 DIAS",IF(E1764&lt;=60,"ATENCAO (31-60 DIAS)","OK"))))</f>
        <v/>
      </c>
      <c r="G1764" s="14">
        <f>SUMIFS(Lancamentos!$G:$G,Lancamentos!$C:$C,$A1764,Lancamentos!$E:$E,$C1764,Lancamentos!$B:$B,"ENTRADA")</f>
        <v/>
      </c>
      <c r="H1764" s="14">
        <f>SUMIFS(Lancamentos!$G:$G,Lancamentos!$C:$C,$A1764,Lancamentos!$E:$E,$C1764,Lancamentos!$B:$B,"SAIDA_USO")</f>
        <v/>
      </c>
      <c r="I1764" s="14">
        <f>SUMIFS(Lancamentos!$G:$G,Lancamentos!$C:$C,$A1764,Lancamentos!$E:$E,$C1764,Lancamentos!$B:$B,"SAIDA_DESCARTE")</f>
        <v/>
      </c>
      <c r="J1764" s="14">
        <f>G1764-H1764-I1764</f>
        <v/>
      </c>
      <c r="K1764">
        <f>IF(A1764="","",IF(J1764&lt;=IFERROR(VLOOKUP(A1764,Produtos!$A:$E,5,FALSE),0),"ABAIXO DO MINIMO","OK"))</f>
        <v/>
      </c>
    </row>
    <row r="1765">
      <c r="B1765">
        <f>IFERROR(VLOOKUP(A1765,Produtos!A:B,2,FALSE),"")</f>
        <v/>
      </c>
      <c r="D1765" s="10">
        <f>IFERROR(INDEX(Lotes!$E:$E,MATCH(1,(Lotes!$A:$A=A1765)*(Lotes!$C:$C=C1765),0)),"")</f>
        <v/>
      </c>
      <c r="E1765" s="14">
        <f>IF(D1765="","",D1765-TODAY())</f>
        <v/>
      </c>
      <c r="F1765">
        <f>IF(D1765="","",IF(E1765&lt;0,"VENCIDO",IF(E1765&lt;=30,"VENCE EM &lt;= 30 DIAS",IF(E1765&lt;=60,"ATENCAO (31-60 DIAS)","OK"))))</f>
        <v/>
      </c>
      <c r="G1765" s="14">
        <f>SUMIFS(Lancamentos!$G:$G,Lancamentos!$C:$C,$A1765,Lancamentos!$E:$E,$C1765,Lancamentos!$B:$B,"ENTRADA")</f>
        <v/>
      </c>
      <c r="H1765" s="14">
        <f>SUMIFS(Lancamentos!$G:$G,Lancamentos!$C:$C,$A1765,Lancamentos!$E:$E,$C1765,Lancamentos!$B:$B,"SAIDA_USO")</f>
        <v/>
      </c>
      <c r="I1765" s="14">
        <f>SUMIFS(Lancamentos!$G:$G,Lancamentos!$C:$C,$A1765,Lancamentos!$E:$E,$C1765,Lancamentos!$B:$B,"SAIDA_DESCARTE")</f>
        <v/>
      </c>
      <c r="J1765" s="14">
        <f>G1765-H1765-I1765</f>
        <v/>
      </c>
      <c r="K1765">
        <f>IF(A1765="","",IF(J1765&lt;=IFERROR(VLOOKUP(A1765,Produtos!$A:$E,5,FALSE),0),"ABAIXO DO MINIMO","OK"))</f>
        <v/>
      </c>
    </row>
    <row r="1766">
      <c r="B1766">
        <f>IFERROR(VLOOKUP(A1766,Produtos!A:B,2,FALSE),"")</f>
        <v/>
      </c>
      <c r="D1766" s="10">
        <f>IFERROR(INDEX(Lotes!$E:$E,MATCH(1,(Lotes!$A:$A=A1766)*(Lotes!$C:$C=C1766),0)),"")</f>
        <v/>
      </c>
      <c r="E1766" s="14">
        <f>IF(D1766="","",D1766-TODAY())</f>
        <v/>
      </c>
      <c r="F1766">
        <f>IF(D1766="","",IF(E1766&lt;0,"VENCIDO",IF(E1766&lt;=30,"VENCE EM &lt;= 30 DIAS",IF(E1766&lt;=60,"ATENCAO (31-60 DIAS)","OK"))))</f>
        <v/>
      </c>
      <c r="G1766" s="14">
        <f>SUMIFS(Lancamentos!$G:$G,Lancamentos!$C:$C,$A1766,Lancamentos!$E:$E,$C1766,Lancamentos!$B:$B,"ENTRADA")</f>
        <v/>
      </c>
      <c r="H1766" s="14">
        <f>SUMIFS(Lancamentos!$G:$G,Lancamentos!$C:$C,$A1766,Lancamentos!$E:$E,$C1766,Lancamentos!$B:$B,"SAIDA_USO")</f>
        <v/>
      </c>
      <c r="I1766" s="14">
        <f>SUMIFS(Lancamentos!$G:$G,Lancamentos!$C:$C,$A1766,Lancamentos!$E:$E,$C1766,Lancamentos!$B:$B,"SAIDA_DESCARTE")</f>
        <v/>
      </c>
      <c r="J1766" s="14">
        <f>G1766-H1766-I1766</f>
        <v/>
      </c>
      <c r="K1766">
        <f>IF(A1766="","",IF(J1766&lt;=IFERROR(VLOOKUP(A1766,Produtos!$A:$E,5,FALSE),0),"ABAIXO DO MINIMO","OK"))</f>
        <v/>
      </c>
    </row>
    <row r="1767">
      <c r="B1767">
        <f>IFERROR(VLOOKUP(A1767,Produtos!A:B,2,FALSE),"")</f>
        <v/>
      </c>
      <c r="D1767" s="10">
        <f>IFERROR(INDEX(Lotes!$E:$E,MATCH(1,(Lotes!$A:$A=A1767)*(Lotes!$C:$C=C1767),0)),"")</f>
        <v/>
      </c>
      <c r="E1767" s="14">
        <f>IF(D1767="","",D1767-TODAY())</f>
        <v/>
      </c>
      <c r="F1767">
        <f>IF(D1767="","",IF(E1767&lt;0,"VENCIDO",IF(E1767&lt;=30,"VENCE EM &lt;= 30 DIAS",IF(E1767&lt;=60,"ATENCAO (31-60 DIAS)","OK"))))</f>
        <v/>
      </c>
      <c r="G1767" s="14">
        <f>SUMIFS(Lancamentos!$G:$G,Lancamentos!$C:$C,$A1767,Lancamentos!$E:$E,$C1767,Lancamentos!$B:$B,"ENTRADA")</f>
        <v/>
      </c>
      <c r="H1767" s="14">
        <f>SUMIFS(Lancamentos!$G:$G,Lancamentos!$C:$C,$A1767,Lancamentos!$E:$E,$C1767,Lancamentos!$B:$B,"SAIDA_USO")</f>
        <v/>
      </c>
      <c r="I1767" s="14">
        <f>SUMIFS(Lancamentos!$G:$G,Lancamentos!$C:$C,$A1767,Lancamentos!$E:$E,$C1767,Lancamentos!$B:$B,"SAIDA_DESCARTE")</f>
        <v/>
      </c>
      <c r="J1767" s="14">
        <f>G1767-H1767-I1767</f>
        <v/>
      </c>
      <c r="K1767">
        <f>IF(A1767="","",IF(J1767&lt;=IFERROR(VLOOKUP(A1767,Produtos!$A:$E,5,FALSE),0),"ABAIXO DO MINIMO","OK"))</f>
        <v/>
      </c>
    </row>
    <row r="1768">
      <c r="B1768">
        <f>IFERROR(VLOOKUP(A1768,Produtos!A:B,2,FALSE),"")</f>
        <v/>
      </c>
      <c r="D1768" s="10">
        <f>IFERROR(INDEX(Lotes!$E:$E,MATCH(1,(Lotes!$A:$A=A1768)*(Lotes!$C:$C=C1768),0)),"")</f>
        <v/>
      </c>
      <c r="E1768" s="14">
        <f>IF(D1768="","",D1768-TODAY())</f>
        <v/>
      </c>
      <c r="F1768">
        <f>IF(D1768="","",IF(E1768&lt;0,"VENCIDO",IF(E1768&lt;=30,"VENCE EM &lt;= 30 DIAS",IF(E1768&lt;=60,"ATENCAO (31-60 DIAS)","OK"))))</f>
        <v/>
      </c>
      <c r="G1768" s="14">
        <f>SUMIFS(Lancamentos!$G:$G,Lancamentos!$C:$C,$A1768,Lancamentos!$E:$E,$C1768,Lancamentos!$B:$B,"ENTRADA")</f>
        <v/>
      </c>
      <c r="H1768" s="14">
        <f>SUMIFS(Lancamentos!$G:$G,Lancamentos!$C:$C,$A1768,Lancamentos!$E:$E,$C1768,Lancamentos!$B:$B,"SAIDA_USO")</f>
        <v/>
      </c>
      <c r="I1768" s="14">
        <f>SUMIFS(Lancamentos!$G:$G,Lancamentos!$C:$C,$A1768,Lancamentos!$E:$E,$C1768,Lancamentos!$B:$B,"SAIDA_DESCARTE")</f>
        <v/>
      </c>
      <c r="J1768" s="14">
        <f>G1768-H1768-I1768</f>
        <v/>
      </c>
      <c r="K1768">
        <f>IF(A1768="","",IF(J1768&lt;=IFERROR(VLOOKUP(A1768,Produtos!$A:$E,5,FALSE),0),"ABAIXO DO MINIMO","OK"))</f>
        <v/>
      </c>
    </row>
    <row r="1769">
      <c r="B1769">
        <f>IFERROR(VLOOKUP(A1769,Produtos!A:B,2,FALSE),"")</f>
        <v/>
      </c>
      <c r="D1769" s="10">
        <f>IFERROR(INDEX(Lotes!$E:$E,MATCH(1,(Lotes!$A:$A=A1769)*(Lotes!$C:$C=C1769),0)),"")</f>
        <v/>
      </c>
      <c r="E1769" s="14">
        <f>IF(D1769="","",D1769-TODAY())</f>
        <v/>
      </c>
      <c r="F1769">
        <f>IF(D1769="","",IF(E1769&lt;0,"VENCIDO",IF(E1769&lt;=30,"VENCE EM &lt;= 30 DIAS",IF(E1769&lt;=60,"ATENCAO (31-60 DIAS)","OK"))))</f>
        <v/>
      </c>
      <c r="G1769" s="14">
        <f>SUMIFS(Lancamentos!$G:$G,Lancamentos!$C:$C,$A1769,Lancamentos!$E:$E,$C1769,Lancamentos!$B:$B,"ENTRADA")</f>
        <v/>
      </c>
      <c r="H1769" s="14">
        <f>SUMIFS(Lancamentos!$G:$G,Lancamentos!$C:$C,$A1769,Lancamentos!$E:$E,$C1769,Lancamentos!$B:$B,"SAIDA_USO")</f>
        <v/>
      </c>
      <c r="I1769" s="14">
        <f>SUMIFS(Lancamentos!$G:$G,Lancamentos!$C:$C,$A1769,Lancamentos!$E:$E,$C1769,Lancamentos!$B:$B,"SAIDA_DESCARTE")</f>
        <v/>
      </c>
      <c r="J1769" s="14">
        <f>G1769-H1769-I1769</f>
        <v/>
      </c>
      <c r="K1769">
        <f>IF(A1769="","",IF(J1769&lt;=IFERROR(VLOOKUP(A1769,Produtos!$A:$E,5,FALSE),0),"ABAIXO DO MINIMO","OK"))</f>
        <v/>
      </c>
    </row>
    <row r="1770">
      <c r="B1770">
        <f>IFERROR(VLOOKUP(A1770,Produtos!A:B,2,FALSE),"")</f>
        <v/>
      </c>
      <c r="D1770" s="10">
        <f>IFERROR(INDEX(Lotes!$E:$E,MATCH(1,(Lotes!$A:$A=A1770)*(Lotes!$C:$C=C1770),0)),"")</f>
        <v/>
      </c>
      <c r="E1770" s="14">
        <f>IF(D1770="","",D1770-TODAY())</f>
        <v/>
      </c>
      <c r="F1770">
        <f>IF(D1770="","",IF(E1770&lt;0,"VENCIDO",IF(E1770&lt;=30,"VENCE EM &lt;= 30 DIAS",IF(E1770&lt;=60,"ATENCAO (31-60 DIAS)","OK"))))</f>
        <v/>
      </c>
      <c r="G1770" s="14">
        <f>SUMIFS(Lancamentos!$G:$G,Lancamentos!$C:$C,$A1770,Lancamentos!$E:$E,$C1770,Lancamentos!$B:$B,"ENTRADA")</f>
        <v/>
      </c>
      <c r="H1770" s="14">
        <f>SUMIFS(Lancamentos!$G:$G,Lancamentos!$C:$C,$A1770,Lancamentos!$E:$E,$C1770,Lancamentos!$B:$B,"SAIDA_USO")</f>
        <v/>
      </c>
      <c r="I1770" s="14">
        <f>SUMIFS(Lancamentos!$G:$G,Lancamentos!$C:$C,$A1770,Lancamentos!$E:$E,$C1770,Lancamentos!$B:$B,"SAIDA_DESCARTE")</f>
        <v/>
      </c>
      <c r="J1770" s="14">
        <f>G1770-H1770-I1770</f>
        <v/>
      </c>
      <c r="K1770">
        <f>IF(A1770="","",IF(J1770&lt;=IFERROR(VLOOKUP(A1770,Produtos!$A:$E,5,FALSE),0),"ABAIXO DO MINIMO","OK"))</f>
        <v/>
      </c>
    </row>
    <row r="1771">
      <c r="B1771">
        <f>IFERROR(VLOOKUP(A1771,Produtos!A:B,2,FALSE),"")</f>
        <v/>
      </c>
      <c r="D1771" s="10">
        <f>IFERROR(INDEX(Lotes!$E:$E,MATCH(1,(Lotes!$A:$A=A1771)*(Lotes!$C:$C=C1771),0)),"")</f>
        <v/>
      </c>
      <c r="E1771" s="14">
        <f>IF(D1771="","",D1771-TODAY())</f>
        <v/>
      </c>
      <c r="F1771">
        <f>IF(D1771="","",IF(E1771&lt;0,"VENCIDO",IF(E1771&lt;=30,"VENCE EM &lt;= 30 DIAS",IF(E1771&lt;=60,"ATENCAO (31-60 DIAS)","OK"))))</f>
        <v/>
      </c>
      <c r="G1771" s="14">
        <f>SUMIFS(Lancamentos!$G:$G,Lancamentos!$C:$C,$A1771,Lancamentos!$E:$E,$C1771,Lancamentos!$B:$B,"ENTRADA")</f>
        <v/>
      </c>
      <c r="H1771" s="14">
        <f>SUMIFS(Lancamentos!$G:$G,Lancamentos!$C:$C,$A1771,Lancamentos!$E:$E,$C1771,Lancamentos!$B:$B,"SAIDA_USO")</f>
        <v/>
      </c>
      <c r="I1771" s="14">
        <f>SUMIFS(Lancamentos!$G:$G,Lancamentos!$C:$C,$A1771,Lancamentos!$E:$E,$C1771,Lancamentos!$B:$B,"SAIDA_DESCARTE")</f>
        <v/>
      </c>
      <c r="J1771" s="14">
        <f>G1771-H1771-I1771</f>
        <v/>
      </c>
      <c r="K1771">
        <f>IF(A1771="","",IF(J1771&lt;=IFERROR(VLOOKUP(A1771,Produtos!$A:$E,5,FALSE),0),"ABAIXO DO MINIMO","OK"))</f>
        <v/>
      </c>
    </row>
    <row r="1772">
      <c r="B1772">
        <f>IFERROR(VLOOKUP(A1772,Produtos!A:B,2,FALSE),"")</f>
        <v/>
      </c>
      <c r="D1772" s="10">
        <f>IFERROR(INDEX(Lotes!$E:$E,MATCH(1,(Lotes!$A:$A=A1772)*(Lotes!$C:$C=C1772),0)),"")</f>
        <v/>
      </c>
      <c r="E1772" s="14">
        <f>IF(D1772="","",D1772-TODAY())</f>
        <v/>
      </c>
      <c r="F1772">
        <f>IF(D1772="","",IF(E1772&lt;0,"VENCIDO",IF(E1772&lt;=30,"VENCE EM &lt;= 30 DIAS",IF(E1772&lt;=60,"ATENCAO (31-60 DIAS)","OK"))))</f>
        <v/>
      </c>
      <c r="G1772" s="14">
        <f>SUMIFS(Lancamentos!$G:$G,Lancamentos!$C:$C,$A1772,Lancamentos!$E:$E,$C1772,Lancamentos!$B:$B,"ENTRADA")</f>
        <v/>
      </c>
      <c r="H1772" s="14">
        <f>SUMIFS(Lancamentos!$G:$G,Lancamentos!$C:$C,$A1772,Lancamentos!$E:$E,$C1772,Lancamentos!$B:$B,"SAIDA_USO")</f>
        <v/>
      </c>
      <c r="I1772" s="14">
        <f>SUMIFS(Lancamentos!$G:$G,Lancamentos!$C:$C,$A1772,Lancamentos!$E:$E,$C1772,Lancamentos!$B:$B,"SAIDA_DESCARTE")</f>
        <v/>
      </c>
      <c r="J1772" s="14">
        <f>G1772-H1772-I1772</f>
        <v/>
      </c>
      <c r="K1772">
        <f>IF(A1772="","",IF(J1772&lt;=IFERROR(VLOOKUP(A1772,Produtos!$A:$E,5,FALSE),0),"ABAIXO DO MINIMO","OK"))</f>
        <v/>
      </c>
    </row>
    <row r="1773">
      <c r="B1773">
        <f>IFERROR(VLOOKUP(A1773,Produtos!A:B,2,FALSE),"")</f>
        <v/>
      </c>
      <c r="D1773" s="10">
        <f>IFERROR(INDEX(Lotes!$E:$E,MATCH(1,(Lotes!$A:$A=A1773)*(Lotes!$C:$C=C1773),0)),"")</f>
        <v/>
      </c>
      <c r="E1773" s="14">
        <f>IF(D1773="","",D1773-TODAY())</f>
        <v/>
      </c>
      <c r="F1773">
        <f>IF(D1773="","",IF(E1773&lt;0,"VENCIDO",IF(E1773&lt;=30,"VENCE EM &lt;= 30 DIAS",IF(E1773&lt;=60,"ATENCAO (31-60 DIAS)","OK"))))</f>
        <v/>
      </c>
      <c r="G1773" s="14">
        <f>SUMIFS(Lancamentos!$G:$G,Lancamentos!$C:$C,$A1773,Lancamentos!$E:$E,$C1773,Lancamentos!$B:$B,"ENTRADA")</f>
        <v/>
      </c>
      <c r="H1773" s="14">
        <f>SUMIFS(Lancamentos!$G:$G,Lancamentos!$C:$C,$A1773,Lancamentos!$E:$E,$C1773,Lancamentos!$B:$B,"SAIDA_USO")</f>
        <v/>
      </c>
      <c r="I1773" s="14">
        <f>SUMIFS(Lancamentos!$G:$G,Lancamentos!$C:$C,$A1773,Lancamentos!$E:$E,$C1773,Lancamentos!$B:$B,"SAIDA_DESCARTE")</f>
        <v/>
      </c>
      <c r="J1773" s="14">
        <f>G1773-H1773-I1773</f>
        <v/>
      </c>
      <c r="K1773">
        <f>IF(A1773="","",IF(J1773&lt;=IFERROR(VLOOKUP(A1773,Produtos!$A:$E,5,FALSE),0),"ABAIXO DO MINIMO","OK"))</f>
        <v/>
      </c>
    </row>
    <row r="1774">
      <c r="B1774">
        <f>IFERROR(VLOOKUP(A1774,Produtos!A:B,2,FALSE),"")</f>
        <v/>
      </c>
      <c r="D1774" s="10">
        <f>IFERROR(INDEX(Lotes!$E:$E,MATCH(1,(Lotes!$A:$A=A1774)*(Lotes!$C:$C=C1774),0)),"")</f>
        <v/>
      </c>
      <c r="E1774" s="14">
        <f>IF(D1774="","",D1774-TODAY())</f>
        <v/>
      </c>
      <c r="F1774">
        <f>IF(D1774="","",IF(E1774&lt;0,"VENCIDO",IF(E1774&lt;=30,"VENCE EM &lt;= 30 DIAS",IF(E1774&lt;=60,"ATENCAO (31-60 DIAS)","OK"))))</f>
        <v/>
      </c>
      <c r="G1774" s="14">
        <f>SUMIFS(Lancamentos!$G:$G,Lancamentos!$C:$C,$A1774,Lancamentos!$E:$E,$C1774,Lancamentos!$B:$B,"ENTRADA")</f>
        <v/>
      </c>
      <c r="H1774" s="14">
        <f>SUMIFS(Lancamentos!$G:$G,Lancamentos!$C:$C,$A1774,Lancamentos!$E:$E,$C1774,Lancamentos!$B:$B,"SAIDA_USO")</f>
        <v/>
      </c>
      <c r="I1774" s="14">
        <f>SUMIFS(Lancamentos!$G:$G,Lancamentos!$C:$C,$A1774,Lancamentos!$E:$E,$C1774,Lancamentos!$B:$B,"SAIDA_DESCARTE")</f>
        <v/>
      </c>
      <c r="J1774" s="14">
        <f>G1774-H1774-I1774</f>
        <v/>
      </c>
      <c r="K1774">
        <f>IF(A1774="","",IF(J1774&lt;=IFERROR(VLOOKUP(A1774,Produtos!$A:$E,5,FALSE),0),"ABAIXO DO MINIMO","OK"))</f>
        <v/>
      </c>
    </row>
    <row r="1775">
      <c r="B1775">
        <f>IFERROR(VLOOKUP(A1775,Produtos!A:B,2,FALSE),"")</f>
        <v/>
      </c>
      <c r="D1775" s="10">
        <f>IFERROR(INDEX(Lotes!$E:$E,MATCH(1,(Lotes!$A:$A=A1775)*(Lotes!$C:$C=C1775),0)),"")</f>
        <v/>
      </c>
      <c r="E1775" s="14">
        <f>IF(D1775="","",D1775-TODAY())</f>
        <v/>
      </c>
      <c r="F1775">
        <f>IF(D1775="","",IF(E1775&lt;0,"VENCIDO",IF(E1775&lt;=30,"VENCE EM &lt;= 30 DIAS",IF(E1775&lt;=60,"ATENCAO (31-60 DIAS)","OK"))))</f>
        <v/>
      </c>
      <c r="G1775" s="14">
        <f>SUMIFS(Lancamentos!$G:$G,Lancamentos!$C:$C,$A1775,Lancamentos!$E:$E,$C1775,Lancamentos!$B:$B,"ENTRADA")</f>
        <v/>
      </c>
      <c r="H1775" s="14">
        <f>SUMIFS(Lancamentos!$G:$G,Lancamentos!$C:$C,$A1775,Lancamentos!$E:$E,$C1775,Lancamentos!$B:$B,"SAIDA_USO")</f>
        <v/>
      </c>
      <c r="I1775" s="14">
        <f>SUMIFS(Lancamentos!$G:$G,Lancamentos!$C:$C,$A1775,Lancamentos!$E:$E,$C1775,Lancamentos!$B:$B,"SAIDA_DESCARTE")</f>
        <v/>
      </c>
      <c r="J1775" s="14">
        <f>G1775-H1775-I1775</f>
        <v/>
      </c>
      <c r="K1775">
        <f>IF(A1775="","",IF(J1775&lt;=IFERROR(VLOOKUP(A1775,Produtos!$A:$E,5,FALSE),0),"ABAIXO DO MINIMO","OK"))</f>
        <v/>
      </c>
    </row>
    <row r="1776">
      <c r="B1776">
        <f>IFERROR(VLOOKUP(A1776,Produtos!A:B,2,FALSE),"")</f>
        <v/>
      </c>
      <c r="D1776" s="10">
        <f>IFERROR(INDEX(Lotes!$E:$E,MATCH(1,(Lotes!$A:$A=A1776)*(Lotes!$C:$C=C1776),0)),"")</f>
        <v/>
      </c>
      <c r="E1776" s="14">
        <f>IF(D1776="","",D1776-TODAY())</f>
        <v/>
      </c>
      <c r="F1776">
        <f>IF(D1776="","",IF(E1776&lt;0,"VENCIDO",IF(E1776&lt;=30,"VENCE EM &lt;= 30 DIAS",IF(E1776&lt;=60,"ATENCAO (31-60 DIAS)","OK"))))</f>
        <v/>
      </c>
      <c r="G1776" s="14">
        <f>SUMIFS(Lancamentos!$G:$G,Lancamentos!$C:$C,$A1776,Lancamentos!$E:$E,$C1776,Lancamentos!$B:$B,"ENTRADA")</f>
        <v/>
      </c>
      <c r="H1776" s="14">
        <f>SUMIFS(Lancamentos!$G:$G,Lancamentos!$C:$C,$A1776,Lancamentos!$E:$E,$C1776,Lancamentos!$B:$B,"SAIDA_USO")</f>
        <v/>
      </c>
      <c r="I1776" s="14">
        <f>SUMIFS(Lancamentos!$G:$G,Lancamentos!$C:$C,$A1776,Lancamentos!$E:$E,$C1776,Lancamentos!$B:$B,"SAIDA_DESCARTE")</f>
        <v/>
      </c>
      <c r="J1776" s="14">
        <f>G1776-H1776-I1776</f>
        <v/>
      </c>
      <c r="K1776">
        <f>IF(A1776="","",IF(J1776&lt;=IFERROR(VLOOKUP(A1776,Produtos!$A:$E,5,FALSE),0),"ABAIXO DO MINIMO","OK"))</f>
        <v/>
      </c>
    </row>
    <row r="1777">
      <c r="B1777">
        <f>IFERROR(VLOOKUP(A1777,Produtos!A:B,2,FALSE),"")</f>
        <v/>
      </c>
      <c r="D1777" s="10">
        <f>IFERROR(INDEX(Lotes!$E:$E,MATCH(1,(Lotes!$A:$A=A1777)*(Lotes!$C:$C=C1777),0)),"")</f>
        <v/>
      </c>
      <c r="E1777" s="14">
        <f>IF(D1777="","",D1777-TODAY())</f>
        <v/>
      </c>
      <c r="F1777">
        <f>IF(D1777="","",IF(E1777&lt;0,"VENCIDO",IF(E1777&lt;=30,"VENCE EM &lt;= 30 DIAS",IF(E1777&lt;=60,"ATENCAO (31-60 DIAS)","OK"))))</f>
        <v/>
      </c>
      <c r="G1777" s="14">
        <f>SUMIFS(Lancamentos!$G:$G,Lancamentos!$C:$C,$A1777,Lancamentos!$E:$E,$C1777,Lancamentos!$B:$B,"ENTRADA")</f>
        <v/>
      </c>
      <c r="H1777" s="14">
        <f>SUMIFS(Lancamentos!$G:$G,Lancamentos!$C:$C,$A1777,Lancamentos!$E:$E,$C1777,Lancamentos!$B:$B,"SAIDA_USO")</f>
        <v/>
      </c>
      <c r="I1777" s="14">
        <f>SUMIFS(Lancamentos!$G:$G,Lancamentos!$C:$C,$A1777,Lancamentos!$E:$E,$C1777,Lancamentos!$B:$B,"SAIDA_DESCARTE")</f>
        <v/>
      </c>
      <c r="J1777" s="14">
        <f>G1777-H1777-I1777</f>
        <v/>
      </c>
      <c r="K1777">
        <f>IF(A1777="","",IF(J1777&lt;=IFERROR(VLOOKUP(A1777,Produtos!$A:$E,5,FALSE),0),"ABAIXO DO MINIMO","OK"))</f>
        <v/>
      </c>
    </row>
    <row r="1778">
      <c r="B1778">
        <f>IFERROR(VLOOKUP(A1778,Produtos!A:B,2,FALSE),"")</f>
        <v/>
      </c>
      <c r="D1778" s="10">
        <f>IFERROR(INDEX(Lotes!$E:$E,MATCH(1,(Lotes!$A:$A=A1778)*(Lotes!$C:$C=C1778),0)),"")</f>
        <v/>
      </c>
      <c r="E1778" s="14">
        <f>IF(D1778="","",D1778-TODAY())</f>
        <v/>
      </c>
      <c r="F1778">
        <f>IF(D1778="","",IF(E1778&lt;0,"VENCIDO",IF(E1778&lt;=30,"VENCE EM &lt;= 30 DIAS",IF(E1778&lt;=60,"ATENCAO (31-60 DIAS)","OK"))))</f>
        <v/>
      </c>
      <c r="G1778" s="14">
        <f>SUMIFS(Lancamentos!$G:$G,Lancamentos!$C:$C,$A1778,Lancamentos!$E:$E,$C1778,Lancamentos!$B:$B,"ENTRADA")</f>
        <v/>
      </c>
      <c r="H1778" s="14">
        <f>SUMIFS(Lancamentos!$G:$G,Lancamentos!$C:$C,$A1778,Lancamentos!$E:$E,$C1778,Lancamentos!$B:$B,"SAIDA_USO")</f>
        <v/>
      </c>
      <c r="I1778" s="14">
        <f>SUMIFS(Lancamentos!$G:$G,Lancamentos!$C:$C,$A1778,Lancamentos!$E:$E,$C1778,Lancamentos!$B:$B,"SAIDA_DESCARTE")</f>
        <v/>
      </c>
      <c r="J1778" s="14">
        <f>G1778-H1778-I1778</f>
        <v/>
      </c>
      <c r="K1778">
        <f>IF(A1778="","",IF(J1778&lt;=IFERROR(VLOOKUP(A1778,Produtos!$A:$E,5,FALSE),0),"ABAIXO DO MINIMO","OK"))</f>
        <v/>
      </c>
    </row>
    <row r="1779">
      <c r="B1779">
        <f>IFERROR(VLOOKUP(A1779,Produtos!A:B,2,FALSE),"")</f>
        <v/>
      </c>
      <c r="D1779" s="10">
        <f>IFERROR(INDEX(Lotes!$E:$E,MATCH(1,(Lotes!$A:$A=A1779)*(Lotes!$C:$C=C1779),0)),"")</f>
        <v/>
      </c>
      <c r="E1779" s="14">
        <f>IF(D1779="","",D1779-TODAY())</f>
        <v/>
      </c>
      <c r="F1779">
        <f>IF(D1779="","",IF(E1779&lt;0,"VENCIDO",IF(E1779&lt;=30,"VENCE EM &lt;= 30 DIAS",IF(E1779&lt;=60,"ATENCAO (31-60 DIAS)","OK"))))</f>
        <v/>
      </c>
      <c r="G1779" s="14">
        <f>SUMIFS(Lancamentos!$G:$G,Lancamentos!$C:$C,$A1779,Lancamentos!$E:$E,$C1779,Lancamentos!$B:$B,"ENTRADA")</f>
        <v/>
      </c>
      <c r="H1779" s="14">
        <f>SUMIFS(Lancamentos!$G:$G,Lancamentos!$C:$C,$A1779,Lancamentos!$E:$E,$C1779,Lancamentos!$B:$B,"SAIDA_USO")</f>
        <v/>
      </c>
      <c r="I1779" s="14">
        <f>SUMIFS(Lancamentos!$G:$G,Lancamentos!$C:$C,$A1779,Lancamentos!$E:$E,$C1779,Lancamentos!$B:$B,"SAIDA_DESCARTE")</f>
        <v/>
      </c>
      <c r="J1779" s="14">
        <f>G1779-H1779-I1779</f>
        <v/>
      </c>
      <c r="K1779">
        <f>IF(A1779="","",IF(J1779&lt;=IFERROR(VLOOKUP(A1779,Produtos!$A:$E,5,FALSE),0),"ABAIXO DO MINIMO","OK"))</f>
        <v/>
      </c>
    </row>
    <row r="1780">
      <c r="B1780">
        <f>IFERROR(VLOOKUP(A1780,Produtos!A:B,2,FALSE),"")</f>
        <v/>
      </c>
      <c r="D1780" s="10">
        <f>IFERROR(INDEX(Lotes!$E:$E,MATCH(1,(Lotes!$A:$A=A1780)*(Lotes!$C:$C=C1780),0)),"")</f>
        <v/>
      </c>
      <c r="E1780" s="14">
        <f>IF(D1780="","",D1780-TODAY())</f>
        <v/>
      </c>
      <c r="F1780">
        <f>IF(D1780="","",IF(E1780&lt;0,"VENCIDO",IF(E1780&lt;=30,"VENCE EM &lt;= 30 DIAS",IF(E1780&lt;=60,"ATENCAO (31-60 DIAS)","OK"))))</f>
        <v/>
      </c>
      <c r="G1780" s="14">
        <f>SUMIFS(Lancamentos!$G:$G,Lancamentos!$C:$C,$A1780,Lancamentos!$E:$E,$C1780,Lancamentos!$B:$B,"ENTRADA")</f>
        <v/>
      </c>
      <c r="H1780" s="14">
        <f>SUMIFS(Lancamentos!$G:$G,Lancamentos!$C:$C,$A1780,Lancamentos!$E:$E,$C1780,Lancamentos!$B:$B,"SAIDA_USO")</f>
        <v/>
      </c>
      <c r="I1780" s="14">
        <f>SUMIFS(Lancamentos!$G:$G,Lancamentos!$C:$C,$A1780,Lancamentos!$E:$E,$C1780,Lancamentos!$B:$B,"SAIDA_DESCARTE")</f>
        <v/>
      </c>
      <c r="J1780" s="14">
        <f>G1780-H1780-I1780</f>
        <v/>
      </c>
      <c r="K1780">
        <f>IF(A1780="","",IF(J1780&lt;=IFERROR(VLOOKUP(A1780,Produtos!$A:$E,5,FALSE),0),"ABAIXO DO MINIMO","OK"))</f>
        <v/>
      </c>
    </row>
    <row r="1781">
      <c r="B1781">
        <f>IFERROR(VLOOKUP(A1781,Produtos!A:B,2,FALSE),"")</f>
        <v/>
      </c>
      <c r="D1781" s="10">
        <f>IFERROR(INDEX(Lotes!$E:$E,MATCH(1,(Lotes!$A:$A=A1781)*(Lotes!$C:$C=C1781),0)),"")</f>
        <v/>
      </c>
      <c r="E1781" s="14">
        <f>IF(D1781="","",D1781-TODAY())</f>
        <v/>
      </c>
      <c r="F1781">
        <f>IF(D1781="","",IF(E1781&lt;0,"VENCIDO",IF(E1781&lt;=30,"VENCE EM &lt;= 30 DIAS",IF(E1781&lt;=60,"ATENCAO (31-60 DIAS)","OK"))))</f>
        <v/>
      </c>
      <c r="G1781" s="14">
        <f>SUMIFS(Lancamentos!$G:$G,Lancamentos!$C:$C,$A1781,Lancamentos!$E:$E,$C1781,Lancamentos!$B:$B,"ENTRADA")</f>
        <v/>
      </c>
      <c r="H1781" s="14">
        <f>SUMIFS(Lancamentos!$G:$G,Lancamentos!$C:$C,$A1781,Lancamentos!$E:$E,$C1781,Lancamentos!$B:$B,"SAIDA_USO")</f>
        <v/>
      </c>
      <c r="I1781" s="14">
        <f>SUMIFS(Lancamentos!$G:$G,Lancamentos!$C:$C,$A1781,Lancamentos!$E:$E,$C1781,Lancamentos!$B:$B,"SAIDA_DESCARTE")</f>
        <v/>
      </c>
      <c r="J1781" s="14">
        <f>G1781-H1781-I1781</f>
        <v/>
      </c>
      <c r="K1781">
        <f>IF(A1781="","",IF(J1781&lt;=IFERROR(VLOOKUP(A1781,Produtos!$A:$E,5,FALSE),0),"ABAIXO DO MINIMO","OK"))</f>
        <v/>
      </c>
    </row>
    <row r="1782">
      <c r="B1782">
        <f>IFERROR(VLOOKUP(A1782,Produtos!A:B,2,FALSE),"")</f>
        <v/>
      </c>
      <c r="D1782" s="10">
        <f>IFERROR(INDEX(Lotes!$E:$E,MATCH(1,(Lotes!$A:$A=A1782)*(Lotes!$C:$C=C1782),0)),"")</f>
        <v/>
      </c>
      <c r="E1782" s="14">
        <f>IF(D1782="","",D1782-TODAY())</f>
        <v/>
      </c>
      <c r="F1782">
        <f>IF(D1782="","",IF(E1782&lt;0,"VENCIDO",IF(E1782&lt;=30,"VENCE EM &lt;= 30 DIAS",IF(E1782&lt;=60,"ATENCAO (31-60 DIAS)","OK"))))</f>
        <v/>
      </c>
      <c r="G1782" s="14">
        <f>SUMIFS(Lancamentos!$G:$G,Lancamentos!$C:$C,$A1782,Lancamentos!$E:$E,$C1782,Lancamentos!$B:$B,"ENTRADA")</f>
        <v/>
      </c>
      <c r="H1782" s="14">
        <f>SUMIFS(Lancamentos!$G:$G,Lancamentos!$C:$C,$A1782,Lancamentos!$E:$E,$C1782,Lancamentos!$B:$B,"SAIDA_USO")</f>
        <v/>
      </c>
      <c r="I1782" s="14">
        <f>SUMIFS(Lancamentos!$G:$G,Lancamentos!$C:$C,$A1782,Lancamentos!$E:$E,$C1782,Lancamentos!$B:$B,"SAIDA_DESCARTE")</f>
        <v/>
      </c>
      <c r="J1782" s="14">
        <f>G1782-H1782-I1782</f>
        <v/>
      </c>
      <c r="K1782">
        <f>IF(A1782="","",IF(J1782&lt;=IFERROR(VLOOKUP(A1782,Produtos!$A:$E,5,FALSE),0),"ABAIXO DO MINIMO","OK"))</f>
        <v/>
      </c>
    </row>
    <row r="1783">
      <c r="B1783">
        <f>IFERROR(VLOOKUP(A1783,Produtos!A:B,2,FALSE),"")</f>
        <v/>
      </c>
      <c r="D1783" s="10">
        <f>IFERROR(INDEX(Lotes!$E:$E,MATCH(1,(Lotes!$A:$A=A1783)*(Lotes!$C:$C=C1783),0)),"")</f>
        <v/>
      </c>
      <c r="E1783" s="14">
        <f>IF(D1783="","",D1783-TODAY())</f>
        <v/>
      </c>
      <c r="F1783">
        <f>IF(D1783="","",IF(E1783&lt;0,"VENCIDO",IF(E1783&lt;=30,"VENCE EM &lt;= 30 DIAS",IF(E1783&lt;=60,"ATENCAO (31-60 DIAS)","OK"))))</f>
        <v/>
      </c>
      <c r="G1783" s="14">
        <f>SUMIFS(Lancamentos!$G:$G,Lancamentos!$C:$C,$A1783,Lancamentos!$E:$E,$C1783,Lancamentos!$B:$B,"ENTRADA")</f>
        <v/>
      </c>
      <c r="H1783" s="14">
        <f>SUMIFS(Lancamentos!$G:$G,Lancamentos!$C:$C,$A1783,Lancamentos!$E:$E,$C1783,Lancamentos!$B:$B,"SAIDA_USO")</f>
        <v/>
      </c>
      <c r="I1783" s="14">
        <f>SUMIFS(Lancamentos!$G:$G,Lancamentos!$C:$C,$A1783,Lancamentos!$E:$E,$C1783,Lancamentos!$B:$B,"SAIDA_DESCARTE")</f>
        <v/>
      </c>
      <c r="J1783" s="14">
        <f>G1783-H1783-I1783</f>
        <v/>
      </c>
      <c r="K1783">
        <f>IF(A1783="","",IF(J1783&lt;=IFERROR(VLOOKUP(A1783,Produtos!$A:$E,5,FALSE),0),"ABAIXO DO MINIMO","OK"))</f>
        <v/>
      </c>
    </row>
    <row r="1784">
      <c r="B1784">
        <f>IFERROR(VLOOKUP(A1784,Produtos!A:B,2,FALSE),"")</f>
        <v/>
      </c>
      <c r="D1784" s="10">
        <f>IFERROR(INDEX(Lotes!$E:$E,MATCH(1,(Lotes!$A:$A=A1784)*(Lotes!$C:$C=C1784),0)),"")</f>
        <v/>
      </c>
      <c r="E1784" s="14">
        <f>IF(D1784="","",D1784-TODAY())</f>
        <v/>
      </c>
      <c r="F1784">
        <f>IF(D1784="","",IF(E1784&lt;0,"VENCIDO",IF(E1784&lt;=30,"VENCE EM &lt;= 30 DIAS",IF(E1784&lt;=60,"ATENCAO (31-60 DIAS)","OK"))))</f>
        <v/>
      </c>
      <c r="G1784" s="14">
        <f>SUMIFS(Lancamentos!$G:$G,Lancamentos!$C:$C,$A1784,Lancamentos!$E:$E,$C1784,Lancamentos!$B:$B,"ENTRADA")</f>
        <v/>
      </c>
      <c r="H1784" s="14">
        <f>SUMIFS(Lancamentos!$G:$G,Lancamentos!$C:$C,$A1784,Lancamentos!$E:$E,$C1784,Lancamentos!$B:$B,"SAIDA_USO")</f>
        <v/>
      </c>
      <c r="I1784" s="14">
        <f>SUMIFS(Lancamentos!$G:$G,Lancamentos!$C:$C,$A1784,Lancamentos!$E:$E,$C1784,Lancamentos!$B:$B,"SAIDA_DESCARTE")</f>
        <v/>
      </c>
      <c r="J1784" s="14">
        <f>G1784-H1784-I1784</f>
        <v/>
      </c>
      <c r="K1784">
        <f>IF(A1784="","",IF(J1784&lt;=IFERROR(VLOOKUP(A1784,Produtos!$A:$E,5,FALSE),0),"ABAIXO DO MINIMO","OK"))</f>
        <v/>
      </c>
    </row>
    <row r="1785">
      <c r="B1785">
        <f>IFERROR(VLOOKUP(A1785,Produtos!A:B,2,FALSE),"")</f>
        <v/>
      </c>
      <c r="D1785" s="10">
        <f>IFERROR(INDEX(Lotes!$E:$E,MATCH(1,(Lotes!$A:$A=A1785)*(Lotes!$C:$C=C1785),0)),"")</f>
        <v/>
      </c>
      <c r="E1785" s="14">
        <f>IF(D1785="","",D1785-TODAY())</f>
        <v/>
      </c>
      <c r="F1785">
        <f>IF(D1785="","",IF(E1785&lt;0,"VENCIDO",IF(E1785&lt;=30,"VENCE EM &lt;= 30 DIAS",IF(E1785&lt;=60,"ATENCAO (31-60 DIAS)","OK"))))</f>
        <v/>
      </c>
      <c r="G1785" s="14">
        <f>SUMIFS(Lancamentos!$G:$G,Lancamentos!$C:$C,$A1785,Lancamentos!$E:$E,$C1785,Lancamentos!$B:$B,"ENTRADA")</f>
        <v/>
      </c>
      <c r="H1785" s="14">
        <f>SUMIFS(Lancamentos!$G:$G,Lancamentos!$C:$C,$A1785,Lancamentos!$E:$E,$C1785,Lancamentos!$B:$B,"SAIDA_USO")</f>
        <v/>
      </c>
      <c r="I1785" s="14">
        <f>SUMIFS(Lancamentos!$G:$G,Lancamentos!$C:$C,$A1785,Lancamentos!$E:$E,$C1785,Lancamentos!$B:$B,"SAIDA_DESCARTE")</f>
        <v/>
      </c>
      <c r="J1785" s="14">
        <f>G1785-H1785-I1785</f>
        <v/>
      </c>
      <c r="K1785">
        <f>IF(A1785="","",IF(J1785&lt;=IFERROR(VLOOKUP(A1785,Produtos!$A:$E,5,FALSE),0),"ABAIXO DO MINIMO","OK"))</f>
        <v/>
      </c>
    </row>
    <row r="1786">
      <c r="B1786">
        <f>IFERROR(VLOOKUP(A1786,Produtos!A:B,2,FALSE),"")</f>
        <v/>
      </c>
      <c r="D1786" s="10">
        <f>IFERROR(INDEX(Lotes!$E:$E,MATCH(1,(Lotes!$A:$A=A1786)*(Lotes!$C:$C=C1786),0)),"")</f>
        <v/>
      </c>
      <c r="E1786" s="14">
        <f>IF(D1786="","",D1786-TODAY())</f>
        <v/>
      </c>
      <c r="F1786">
        <f>IF(D1786="","",IF(E1786&lt;0,"VENCIDO",IF(E1786&lt;=30,"VENCE EM &lt;= 30 DIAS",IF(E1786&lt;=60,"ATENCAO (31-60 DIAS)","OK"))))</f>
        <v/>
      </c>
      <c r="G1786" s="14">
        <f>SUMIFS(Lancamentos!$G:$G,Lancamentos!$C:$C,$A1786,Lancamentos!$E:$E,$C1786,Lancamentos!$B:$B,"ENTRADA")</f>
        <v/>
      </c>
      <c r="H1786" s="14">
        <f>SUMIFS(Lancamentos!$G:$G,Lancamentos!$C:$C,$A1786,Lancamentos!$E:$E,$C1786,Lancamentos!$B:$B,"SAIDA_USO")</f>
        <v/>
      </c>
      <c r="I1786" s="14">
        <f>SUMIFS(Lancamentos!$G:$G,Lancamentos!$C:$C,$A1786,Lancamentos!$E:$E,$C1786,Lancamentos!$B:$B,"SAIDA_DESCARTE")</f>
        <v/>
      </c>
      <c r="J1786" s="14">
        <f>G1786-H1786-I1786</f>
        <v/>
      </c>
      <c r="K1786">
        <f>IF(A1786="","",IF(J1786&lt;=IFERROR(VLOOKUP(A1786,Produtos!$A:$E,5,FALSE),0),"ABAIXO DO MINIMO","OK"))</f>
        <v/>
      </c>
    </row>
    <row r="1787">
      <c r="B1787">
        <f>IFERROR(VLOOKUP(A1787,Produtos!A:B,2,FALSE),"")</f>
        <v/>
      </c>
      <c r="D1787" s="10">
        <f>IFERROR(INDEX(Lotes!$E:$E,MATCH(1,(Lotes!$A:$A=A1787)*(Lotes!$C:$C=C1787),0)),"")</f>
        <v/>
      </c>
      <c r="E1787" s="14">
        <f>IF(D1787="","",D1787-TODAY())</f>
        <v/>
      </c>
      <c r="F1787">
        <f>IF(D1787="","",IF(E1787&lt;0,"VENCIDO",IF(E1787&lt;=30,"VENCE EM &lt;= 30 DIAS",IF(E1787&lt;=60,"ATENCAO (31-60 DIAS)","OK"))))</f>
        <v/>
      </c>
      <c r="G1787" s="14">
        <f>SUMIFS(Lancamentos!$G:$G,Lancamentos!$C:$C,$A1787,Lancamentos!$E:$E,$C1787,Lancamentos!$B:$B,"ENTRADA")</f>
        <v/>
      </c>
      <c r="H1787" s="14">
        <f>SUMIFS(Lancamentos!$G:$G,Lancamentos!$C:$C,$A1787,Lancamentos!$E:$E,$C1787,Lancamentos!$B:$B,"SAIDA_USO")</f>
        <v/>
      </c>
      <c r="I1787" s="14">
        <f>SUMIFS(Lancamentos!$G:$G,Lancamentos!$C:$C,$A1787,Lancamentos!$E:$E,$C1787,Lancamentos!$B:$B,"SAIDA_DESCARTE")</f>
        <v/>
      </c>
      <c r="J1787" s="14">
        <f>G1787-H1787-I1787</f>
        <v/>
      </c>
      <c r="K1787">
        <f>IF(A1787="","",IF(J1787&lt;=IFERROR(VLOOKUP(A1787,Produtos!$A:$E,5,FALSE),0),"ABAIXO DO MINIMO","OK"))</f>
        <v/>
      </c>
    </row>
    <row r="1788">
      <c r="B1788">
        <f>IFERROR(VLOOKUP(A1788,Produtos!A:B,2,FALSE),"")</f>
        <v/>
      </c>
      <c r="D1788" s="10">
        <f>IFERROR(INDEX(Lotes!$E:$E,MATCH(1,(Lotes!$A:$A=A1788)*(Lotes!$C:$C=C1788),0)),"")</f>
        <v/>
      </c>
      <c r="E1788" s="14">
        <f>IF(D1788="","",D1788-TODAY())</f>
        <v/>
      </c>
      <c r="F1788">
        <f>IF(D1788="","",IF(E1788&lt;0,"VENCIDO",IF(E1788&lt;=30,"VENCE EM &lt;= 30 DIAS",IF(E1788&lt;=60,"ATENCAO (31-60 DIAS)","OK"))))</f>
        <v/>
      </c>
      <c r="G1788" s="14">
        <f>SUMIFS(Lancamentos!$G:$G,Lancamentos!$C:$C,$A1788,Lancamentos!$E:$E,$C1788,Lancamentos!$B:$B,"ENTRADA")</f>
        <v/>
      </c>
      <c r="H1788" s="14">
        <f>SUMIFS(Lancamentos!$G:$G,Lancamentos!$C:$C,$A1788,Lancamentos!$E:$E,$C1788,Lancamentos!$B:$B,"SAIDA_USO")</f>
        <v/>
      </c>
      <c r="I1788" s="14">
        <f>SUMIFS(Lancamentos!$G:$G,Lancamentos!$C:$C,$A1788,Lancamentos!$E:$E,$C1788,Lancamentos!$B:$B,"SAIDA_DESCARTE")</f>
        <v/>
      </c>
      <c r="J1788" s="14">
        <f>G1788-H1788-I1788</f>
        <v/>
      </c>
      <c r="K1788">
        <f>IF(A1788="","",IF(J1788&lt;=IFERROR(VLOOKUP(A1788,Produtos!$A:$E,5,FALSE),0),"ABAIXO DO MINIMO","OK"))</f>
        <v/>
      </c>
    </row>
    <row r="1789">
      <c r="B1789">
        <f>IFERROR(VLOOKUP(A1789,Produtos!A:B,2,FALSE),"")</f>
        <v/>
      </c>
      <c r="D1789" s="10">
        <f>IFERROR(INDEX(Lotes!$E:$E,MATCH(1,(Lotes!$A:$A=A1789)*(Lotes!$C:$C=C1789),0)),"")</f>
        <v/>
      </c>
      <c r="E1789" s="14">
        <f>IF(D1789="","",D1789-TODAY())</f>
        <v/>
      </c>
      <c r="F1789">
        <f>IF(D1789="","",IF(E1789&lt;0,"VENCIDO",IF(E1789&lt;=30,"VENCE EM &lt;= 30 DIAS",IF(E1789&lt;=60,"ATENCAO (31-60 DIAS)","OK"))))</f>
        <v/>
      </c>
      <c r="G1789" s="14">
        <f>SUMIFS(Lancamentos!$G:$G,Lancamentos!$C:$C,$A1789,Lancamentos!$E:$E,$C1789,Lancamentos!$B:$B,"ENTRADA")</f>
        <v/>
      </c>
      <c r="H1789" s="14">
        <f>SUMIFS(Lancamentos!$G:$G,Lancamentos!$C:$C,$A1789,Lancamentos!$E:$E,$C1789,Lancamentos!$B:$B,"SAIDA_USO")</f>
        <v/>
      </c>
      <c r="I1789" s="14">
        <f>SUMIFS(Lancamentos!$G:$G,Lancamentos!$C:$C,$A1789,Lancamentos!$E:$E,$C1789,Lancamentos!$B:$B,"SAIDA_DESCARTE")</f>
        <v/>
      </c>
      <c r="J1789" s="14">
        <f>G1789-H1789-I1789</f>
        <v/>
      </c>
      <c r="K1789">
        <f>IF(A1789="","",IF(J1789&lt;=IFERROR(VLOOKUP(A1789,Produtos!$A:$E,5,FALSE),0),"ABAIXO DO MINIMO","OK"))</f>
        <v/>
      </c>
    </row>
    <row r="1790">
      <c r="B1790">
        <f>IFERROR(VLOOKUP(A1790,Produtos!A:B,2,FALSE),"")</f>
        <v/>
      </c>
      <c r="D1790" s="10">
        <f>IFERROR(INDEX(Lotes!$E:$E,MATCH(1,(Lotes!$A:$A=A1790)*(Lotes!$C:$C=C1790),0)),"")</f>
        <v/>
      </c>
      <c r="E1790" s="14">
        <f>IF(D1790="","",D1790-TODAY())</f>
        <v/>
      </c>
      <c r="F1790">
        <f>IF(D1790="","",IF(E1790&lt;0,"VENCIDO",IF(E1790&lt;=30,"VENCE EM &lt;= 30 DIAS",IF(E1790&lt;=60,"ATENCAO (31-60 DIAS)","OK"))))</f>
        <v/>
      </c>
      <c r="G1790" s="14">
        <f>SUMIFS(Lancamentos!$G:$G,Lancamentos!$C:$C,$A1790,Lancamentos!$E:$E,$C1790,Lancamentos!$B:$B,"ENTRADA")</f>
        <v/>
      </c>
      <c r="H1790" s="14">
        <f>SUMIFS(Lancamentos!$G:$G,Lancamentos!$C:$C,$A1790,Lancamentos!$E:$E,$C1790,Lancamentos!$B:$B,"SAIDA_USO")</f>
        <v/>
      </c>
      <c r="I1790" s="14">
        <f>SUMIFS(Lancamentos!$G:$G,Lancamentos!$C:$C,$A1790,Lancamentos!$E:$E,$C1790,Lancamentos!$B:$B,"SAIDA_DESCARTE")</f>
        <v/>
      </c>
      <c r="J1790" s="14">
        <f>G1790-H1790-I1790</f>
        <v/>
      </c>
      <c r="K1790">
        <f>IF(A1790="","",IF(J1790&lt;=IFERROR(VLOOKUP(A1790,Produtos!$A:$E,5,FALSE),0),"ABAIXO DO MINIMO","OK"))</f>
        <v/>
      </c>
    </row>
    <row r="1791">
      <c r="B1791">
        <f>IFERROR(VLOOKUP(A1791,Produtos!A:B,2,FALSE),"")</f>
        <v/>
      </c>
      <c r="D1791" s="10">
        <f>IFERROR(INDEX(Lotes!$E:$E,MATCH(1,(Lotes!$A:$A=A1791)*(Lotes!$C:$C=C1791),0)),"")</f>
        <v/>
      </c>
      <c r="E1791" s="14">
        <f>IF(D1791="","",D1791-TODAY())</f>
        <v/>
      </c>
      <c r="F1791">
        <f>IF(D1791="","",IF(E1791&lt;0,"VENCIDO",IF(E1791&lt;=30,"VENCE EM &lt;= 30 DIAS",IF(E1791&lt;=60,"ATENCAO (31-60 DIAS)","OK"))))</f>
        <v/>
      </c>
      <c r="G1791" s="14">
        <f>SUMIFS(Lancamentos!$G:$G,Lancamentos!$C:$C,$A1791,Lancamentos!$E:$E,$C1791,Lancamentos!$B:$B,"ENTRADA")</f>
        <v/>
      </c>
      <c r="H1791" s="14">
        <f>SUMIFS(Lancamentos!$G:$G,Lancamentos!$C:$C,$A1791,Lancamentos!$E:$E,$C1791,Lancamentos!$B:$B,"SAIDA_USO")</f>
        <v/>
      </c>
      <c r="I1791" s="14">
        <f>SUMIFS(Lancamentos!$G:$G,Lancamentos!$C:$C,$A1791,Lancamentos!$E:$E,$C1791,Lancamentos!$B:$B,"SAIDA_DESCARTE")</f>
        <v/>
      </c>
      <c r="J1791" s="14">
        <f>G1791-H1791-I1791</f>
        <v/>
      </c>
      <c r="K1791">
        <f>IF(A1791="","",IF(J1791&lt;=IFERROR(VLOOKUP(A1791,Produtos!$A:$E,5,FALSE),0),"ABAIXO DO MINIMO","OK"))</f>
        <v/>
      </c>
    </row>
    <row r="1792">
      <c r="B1792">
        <f>IFERROR(VLOOKUP(A1792,Produtos!A:B,2,FALSE),"")</f>
        <v/>
      </c>
      <c r="D1792" s="10">
        <f>IFERROR(INDEX(Lotes!$E:$E,MATCH(1,(Lotes!$A:$A=A1792)*(Lotes!$C:$C=C1792),0)),"")</f>
        <v/>
      </c>
      <c r="E1792" s="14">
        <f>IF(D1792="","",D1792-TODAY())</f>
        <v/>
      </c>
      <c r="F1792">
        <f>IF(D1792="","",IF(E1792&lt;0,"VENCIDO",IF(E1792&lt;=30,"VENCE EM &lt;= 30 DIAS",IF(E1792&lt;=60,"ATENCAO (31-60 DIAS)","OK"))))</f>
        <v/>
      </c>
      <c r="G1792" s="14">
        <f>SUMIFS(Lancamentos!$G:$G,Lancamentos!$C:$C,$A1792,Lancamentos!$E:$E,$C1792,Lancamentos!$B:$B,"ENTRADA")</f>
        <v/>
      </c>
      <c r="H1792" s="14">
        <f>SUMIFS(Lancamentos!$G:$G,Lancamentos!$C:$C,$A1792,Lancamentos!$E:$E,$C1792,Lancamentos!$B:$B,"SAIDA_USO")</f>
        <v/>
      </c>
      <c r="I1792" s="14">
        <f>SUMIFS(Lancamentos!$G:$G,Lancamentos!$C:$C,$A1792,Lancamentos!$E:$E,$C1792,Lancamentos!$B:$B,"SAIDA_DESCARTE")</f>
        <v/>
      </c>
      <c r="J1792" s="14">
        <f>G1792-H1792-I1792</f>
        <v/>
      </c>
      <c r="K1792">
        <f>IF(A1792="","",IF(J1792&lt;=IFERROR(VLOOKUP(A1792,Produtos!$A:$E,5,FALSE),0),"ABAIXO DO MINIMO","OK"))</f>
        <v/>
      </c>
    </row>
    <row r="1793">
      <c r="B1793">
        <f>IFERROR(VLOOKUP(A1793,Produtos!A:B,2,FALSE),"")</f>
        <v/>
      </c>
      <c r="D1793" s="10">
        <f>IFERROR(INDEX(Lotes!$E:$E,MATCH(1,(Lotes!$A:$A=A1793)*(Lotes!$C:$C=C1793),0)),"")</f>
        <v/>
      </c>
      <c r="E1793" s="14">
        <f>IF(D1793="","",D1793-TODAY())</f>
        <v/>
      </c>
      <c r="F1793">
        <f>IF(D1793="","",IF(E1793&lt;0,"VENCIDO",IF(E1793&lt;=30,"VENCE EM &lt;= 30 DIAS",IF(E1793&lt;=60,"ATENCAO (31-60 DIAS)","OK"))))</f>
        <v/>
      </c>
      <c r="G1793" s="14">
        <f>SUMIFS(Lancamentos!$G:$G,Lancamentos!$C:$C,$A1793,Lancamentos!$E:$E,$C1793,Lancamentos!$B:$B,"ENTRADA")</f>
        <v/>
      </c>
      <c r="H1793" s="14">
        <f>SUMIFS(Lancamentos!$G:$G,Lancamentos!$C:$C,$A1793,Lancamentos!$E:$E,$C1793,Lancamentos!$B:$B,"SAIDA_USO")</f>
        <v/>
      </c>
      <c r="I1793" s="14">
        <f>SUMIFS(Lancamentos!$G:$G,Lancamentos!$C:$C,$A1793,Lancamentos!$E:$E,$C1793,Lancamentos!$B:$B,"SAIDA_DESCARTE")</f>
        <v/>
      </c>
      <c r="J1793" s="14">
        <f>G1793-H1793-I1793</f>
        <v/>
      </c>
      <c r="K1793">
        <f>IF(A1793="","",IF(J1793&lt;=IFERROR(VLOOKUP(A1793,Produtos!$A:$E,5,FALSE),0),"ABAIXO DO MINIMO","OK"))</f>
        <v/>
      </c>
    </row>
    <row r="1794">
      <c r="B1794">
        <f>IFERROR(VLOOKUP(A1794,Produtos!A:B,2,FALSE),"")</f>
        <v/>
      </c>
      <c r="D1794" s="10">
        <f>IFERROR(INDEX(Lotes!$E:$E,MATCH(1,(Lotes!$A:$A=A1794)*(Lotes!$C:$C=C1794),0)),"")</f>
        <v/>
      </c>
      <c r="E1794" s="14">
        <f>IF(D1794="","",D1794-TODAY())</f>
        <v/>
      </c>
      <c r="F1794">
        <f>IF(D1794="","",IF(E1794&lt;0,"VENCIDO",IF(E1794&lt;=30,"VENCE EM &lt;= 30 DIAS",IF(E1794&lt;=60,"ATENCAO (31-60 DIAS)","OK"))))</f>
        <v/>
      </c>
      <c r="G1794" s="14">
        <f>SUMIFS(Lancamentos!$G:$G,Lancamentos!$C:$C,$A1794,Lancamentos!$E:$E,$C1794,Lancamentos!$B:$B,"ENTRADA")</f>
        <v/>
      </c>
      <c r="H1794" s="14">
        <f>SUMIFS(Lancamentos!$G:$G,Lancamentos!$C:$C,$A1794,Lancamentos!$E:$E,$C1794,Lancamentos!$B:$B,"SAIDA_USO")</f>
        <v/>
      </c>
      <c r="I1794" s="14">
        <f>SUMIFS(Lancamentos!$G:$G,Lancamentos!$C:$C,$A1794,Lancamentos!$E:$E,$C1794,Lancamentos!$B:$B,"SAIDA_DESCARTE")</f>
        <v/>
      </c>
      <c r="J1794" s="14">
        <f>G1794-H1794-I1794</f>
        <v/>
      </c>
      <c r="K1794">
        <f>IF(A1794="","",IF(J1794&lt;=IFERROR(VLOOKUP(A1794,Produtos!$A:$E,5,FALSE),0),"ABAIXO DO MINIMO","OK"))</f>
        <v/>
      </c>
    </row>
    <row r="1795">
      <c r="B1795">
        <f>IFERROR(VLOOKUP(A1795,Produtos!A:B,2,FALSE),"")</f>
        <v/>
      </c>
      <c r="D1795" s="10">
        <f>IFERROR(INDEX(Lotes!$E:$E,MATCH(1,(Lotes!$A:$A=A1795)*(Lotes!$C:$C=C1795),0)),"")</f>
        <v/>
      </c>
      <c r="E1795" s="14">
        <f>IF(D1795="","",D1795-TODAY())</f>
        <v/>
      </c>
      <c r="F1795">
        <f>IF(D1795="","",IF(E1795&lt;0,"VENCIDO",IF(E1795&lt;=30,"VENCE EM &lt;= 30 DIAS",IF(E1795&lt;=60,"ATENCAO (31-60 DIAS)","OK"))))</f>
        <v/>
      </c>
      <c r="G1795" s="14">
        <f>SUMIFS(Lancamentos!$G:$G,Lancamentos!$C:$C,$A1795,Lancamentos!$E:$E,$C1795,Lancamentos!$B:$B,"ENTRADA")</f>
        <v/>
      </c>
      <c r="H1795" s="14">
        <f>SUMIFS(Lancamentos!$G:$G,Lancamentos!$C:$C,$A1795,Lancamentos!$E:$E,$C1795,Lancamentos!$B:$B,"SAIDA_USO")</f>
        <v/>
      </c>
      <c r="I1795" s="14">
        <f>SUMIFS(Lancamentos!$G:$G,Lancamentos!$C:$C,$A1795,Lancamentos!$E:$E,$C1795,Lancamentos!$B:$B,"SAIDA_DESCARTE")</f>
        <v/>
      </c>
      <c r="J1795" s="14">
        <f>G1795-H1795-I1795</f>
        <v/>
      </c>
      <c r="K1795">
        <f>IF(A1795="","",IF(J1795&lt;=IFERROR(VLOOKUP(A1795,Produtos!$A:$E,5,FALSE),0),"ABAIXO DO MINIMO","OK"))</f>
        <v/>
      </c>
    </row>
    <row r="1796">
      <c r="B1796">
        <f>IFERROR(VLOOKUP(A1796,Produtos!A:B,2,FALSE),"")</f>
        <v/>
      </c>
      <c r="D1796" s="10">
        <f>IFERROR(INDEX(Lotes!$E:$E,MATCH(1,(Lotes!$A:$A=A1796)*(Lotes!$C:$C=C1796),0)),"")</f>
        <v/>
      </c>
      <c r="E1796" s="14">
        <f>IF(D1796="","",D1796-TODAY())</f>
        <v/>
      </c>
      <c r="F1796">
        <f>IF(D1796="","",IF(E1796&lt;0,"VENCIDO",IF(E1796&lt;=30,"VENCE EM &lt;= 30 DIAS",IF(E1796&lt;=60,"ATENCAO (31-60 DIAS)","OK"))))</f>
        <v/>
      </c>
      <c r="G1796" s="14">
        <f>SUMIFS(Lancamentos!$G:$G,Lancamentos!$C:$C,$A1796,Lancamentos!$E:$E,$C1796,Lancamentos!$B:$B,"ENTRADA")</f>
        <v/>
      </c>
      <c r="H1796" s="14">
        <f>SUMIFS(Lancamentos!$G:$G,Lancamentos!$C:$C,$A1796,Lancamentos!$E:$E,$C1796,Lancamentos!$B:$B,"SAIDA_USO")</f>
        <v/>
      </c>
      <c r="I1796" s="14">
        <f>SUMIFS(Lancamentos!$G:$G,Lancamentos!$C:$C,$A1796,Lancamentos!$E:$E,$C1796,Lancamentos!$B:$B,"SAIDA_DESCARTE")</f>
        <v/>
      </c>
      <c r="J1796" s="14">
        <f>G1796-H1796-I1796</f>
        <v/>
      </c>
      <c r="K1796">
        <f>IF(A1796="","",IF(J1796&lt;=IFERROR(VLOOKUP(A1796,Produtos!$A:$E,5,FALSE),0),"ABAIXO DO MINIMO","OK"))</f>
        <v/>
      </c>
    </row>
    <row r="1797">
      <c r="B1797">
        <f>IFERROR(VLOOKUP(A1797,Produtos!A:B,2,FALSE),"")</f>
        <v/>
      </c>
      <c r="D1797" s="10">
        <f>IFERROR(INDEX(Lotes!$E:$E,MATCH(1,(Lotes!$A:$A=A1797)*(Lotes!$C:$C=C1797),0)),"")</f>
        <v/>
      </c>
      <c r="E1797" s="14">
        <f>IF(D1797="","",D1797-TODAY())</f>
        <v/>
      </c>
      <c r="F1797">
        <f>IF(D1797="","",IF(E1797&lt;0,"VENCIDO",IF(E1797&lt;=30,"VENCE EM &lt;= 30 DIAS",IF(E1797&lt;=60,"ATENCAO (31-60 DIAS)","OK"))))</f>
        <v/>
      </c>
      <c r="G1797" s="14">
        <f>SUMIFS(Lancamentos!$G:$G,Lancamentos!$C:$C,$A1797,Lancamentos!$E:$E,$C1797,Lancamentos!$B:$B,"ENTRADA")</f>
        <v/>
      </c>
      <c r="H1797" s="14">
        <f>SUMIFS(Lancamentos!$G:$G,Lancamentos!$C:$C,$A1797,Lancamentos!$E:$E,$C1797,Lancamentos!$B:$B,"SAIDA_USO")</f>
        <v/>
      </c>
      <c r="I1797" s="14">
        <f>SUMIFS(Lancamentos!$G:$G,Lancamentos!$C:$C,$A1797,Lancamentos!$E:$E,$C1797,Lancamentos!$B:$B,"SAIDA_DESCARTE")</f>
        <v/>
      </c>
      <c r="J1797" s="14">
        <f>G1797-H1797-I1797</f>
        <v/>
      </c>
      <c r="K1797">
        <f>IF(A1797="","",IF(J1797&lt;=IFERROR(VLOOKUP(A1797,Produtos!$A:$E,5,FALSE),0),"ABAIXO DO MINIMO","OK"))</f>
        <v/>
      </c>
    </row>
    <row r="1798">
      <c r="B1798">
        <f>IFERROR(VLOOKUP(A1798,Produtos!A:B,2,FALSE),"")</f>
        <v/>
      </c>
      <c r="D1798" s="10">
        <f>IFERROR(INDEX(Lotes!$E:$E,MATCH(1,(Lotes!$A:$A=A1798)*(Lotes!$C:$C=C1798),0)),"")</f>
        <v/>
      </c>
      <c r="E1798" s="14">
        <f>IF(D1798="","",D1798-TODAY())</f>
        <v/>
      </c>
      <c r="F1798">
        <f>IF(D1798="","",IF(E1798&lt;0,"VENCIDO",IF(E1798&lt;=30,"VENCE EM &lt;= 30 DIAS",IF(E1798&lt;=60,"ATENCAO (31-60 DIAS)","OK"))))</f>
        <v/>
      </c>
      <c r="G1798" s="14">
        <f>SUMIFS(Lancamentos!$G:$G,Lancamentos!$C:$C,$A1798,Lancamentos!$E:$E,$C1798,Lancamentos!$B:$B,"ENTRADA")</f>
        <v/>
      </c>
      <c r="H1798" s="14">
        <f>SUMIFS(Lancamentos!$G:$G,Lancamentos!$C:$C,$A1798,Lancamentos!$E:$E,$C1798,Lancamentos!$B:$B,"SAIDA_USO")</f>
        <v/>
      </c>
      <c r="I1798" s="14">
        <f>SUMIFS(Lancamentos!$G:$G,Lancamentos!$C:$C,$A1798,Lancamentos!$E:$E,$C1798,Lancamentos!$B:$B,"SAIDA_DESCARTE")</f>
        <v/>
      </c>
      <c r="J1798" s="14">
        <f>G1798-H1798-I1798</f>
        <v/>
      </c>
      <c r="K1798">
        <f>IF(A1798="","",IF(J1798&lt;=IFERROR(VLOOKUP(A1798,Produtos!$A:$E,5,FALSE),0),"ABAIXO DO MINIMO","OK"))</f>
        <v/>
      </c>
    </row>
    <row r="1799">
      <c r="B1799">
        <f>IFERROR(VLOOKUP(A1799,Produtos!A:B,2,FALSE),"")</f>
        <v/>
      </c>
      <c r="D1799" s="10">
        <f>IFERROR(INDEX(Lotes!$E:$E,MATCH(1,(Lotes!$A:$A=A1799)*(Lotes!$C:$C=C1799),0)),"")</f>
        <v/>
      </c>
      <c r="E1799" s="14">
        <f>IF(D1799="","",D1799-TODAY())</f>
        <v/>
      </c>
      <c r="F1799">
        <f>IF(D1799="","",IF(E1799&lt;0,"VENCIDO",IF(E1799&lt;=30,"VENCE EM &lt;= 30 DIAS",IF(E1799&lt;=60,"ATENCAO (31-60 DIAS)","OK"))))</f>
        <v/>
      </c>
      <c r="G1799" s="14">
        <f>SUMIFS(Lancamentos!$G:$G,Lancamentos!$C:$C,$A1799,Lancamentos!$E:$E,$C1799,Lancamentos!$B:$B,"ENTRADA")</f>
        <v/>
      </c>
      <c r="H1799" s="14">
        <f>SUMIFS(Lancamentos!$G:$G,Lancamentos!$C:$C,$A1799,Lancamentos!$E:$E,$C1799,Lancamentos!$B:$B,"SAIDA_USO")</f>
        <v/>
      </c>
      <c r="I1799" s="14">
        <f>SUMIFS(Lancamentos!$G:$G,Lancamentos!$C:$C,$A1799,Lancamentos!$E:$E,$C1799,Lancamentos!$B:$B,"SAIDA_DESCARTE")</f>
        <v/>
      </c>
      <c r="J1799" s="14">
        <f>G1799-H1799-I1799</f>
        <v/>
      </c>
      <c r="K1799">
        <f>IF(A1799="","",IF(J1799&lt;=IFERROR(VLOOKUP(A1799,Produtos!$A:$E,5,FALSE),0),"ABAIXO DO MINIMO","OK"))</f>
        <v/>
      </c>
    </row>
    <row r="1800">
      <c r="B1800">
        <f>IFERROR(VLOOKUP(A1800,Produtos!A:B,2,FALSE),"")</f>
        <v/>
      </c>
      <c r="D1800" s="10">
        <f>IFERROR(INDEX(Lotes!$E:$E,MATCH(1,(Lotes!$A:$A=A1800)*(Lotes!$C:$C=C1800),0)),"")</f>
        <v/>
      </c>
      <c r="E1800" s="14">
        <f>IF(D1800="","",D1800-TODAY())</f>
        <v/>
      </c>
      <c r="F1800">
        <f>IF(D1800="","",IF(E1800&lt;0,"VENCIDO",IF(E1800&lt;=30,"VENCE EM &lt;= 30 DIAS",IF(E1800&lt;=60,"ATENCAO (31-60 DIAS)","OK"))))</f>
        <v/>
      </c>
      <c r="G1800" s="14">
        <f>SUMIFS(Lancamentos!$G:$G,Lancamentos!$C:$C,$A1800,Lancamentos!$E:$E,$C1800,Lancamentos!$B:$B,"ENTRADA")</f>
        <v/>
      </c>
      <c r="H1800" s="14">
        <f>SUMIFS(Lancamentos!$G:$G,Lancamentos!$C:$C,$A1800,Lancamentos!$E:$E,$C1800,Lancamentos!$B:$B,"SAIDA_USO")</f>
        <v/>
      </c>
      <c r="I1800" s="14">
        <f>SUMIFS(Lancamentos!$G:$G,Lancamentos!$C:$C,$A1800,Lancamentos!$E:$E,$C1800,Lancamentos!$B:$B,"SAIDA_DESCARTE")</f>
        <v/>
      </c>
      <c r="J1800" s="14">
        <f>G1800-H1800-I1800</f>
        <v/>
      </c>
      <c r="K1800">
        <f>IF(A1800="","",IF(J1800&lt;=IFERROR(VLOOKUP(A1800,Produtos!$A:$E,5,FALSE),0),"ABAIXO DO MINIMO","OK"))</f>
        <v/>
      </c>
    </row>
    <row r="1801">
      <c r="B1801">
        <f>IFERROR(VLOOKUP(A1801,Produtos!A:B,2,FALSE),"")</f>
        <v/>
      </c>
      <c r="D1801" s="10">
        <f>IFERROR(INDEX(Lotes!$E:$E,MATCH(1,(Lotes!$A:$A=A1801)*(Lotes!$C:$C=C1801),0)),"")</f>
        <v/>
      </c>
      <c r="E1801" s="14">
        <f>IF(D1801="","",D1801-TODAY())</f>
        <v/>
      </c>
      <c r="F1801">
        <f>IF(D1801="","",IF(E1801&lt;0,"VENCIDO",IF(E1801&lt;=30,"VENCE EM &lt;= 30 DIAS",IF(E1801&lt;=60,"ATENCAO (31-60 DIAS)","OK"))))</f>
        <v/>
      </c>
      <c r="G1801" s="14">
        <f>SUMIFS(Lancamentos!$G:$G,Lancamentos!$C:$C,$A1801,Lancamentos!$E:$E,$C1801,Lancamentos!$B:$B,"ENTRADA")</f>
        <v/>
      </c>
      <c r="H1801" s="14">
        <f>SUMIFS(Lancamentos!$G:$G,Lancamentos!$C:$C,$A1801,Lancamentos!$E:$E,$C1801,Lancamentos!$B:$B,"SAIDA_USO")</f>
        <v/>
      </c>
      <c r="I1801" s="14">
        <f>SUMIFS(Lancamentos!$G:$G,Lancamentos!$C:$C,$A1801,Lancamentos!$E:$E,$C1801,Lancamentos!$B:$B,"SAIDA_DESCARTE")</f>
        <v/>
      </c>
      <c r="J1801" s="14">
        <f>G1801-H1801-I1801</f>
        <v/>
      </c>
      <c r="K1801">
        <f>IF(A1801="","",IF(J1801&lt;=IFERROR(VLOOKUP(A1801,Produtos!$A:$E,5,FALSE),0),"ABAIXO DO MINIMO","OK"))</f>
        <v/>
      </c>
    </row>
    <row r="1802">
      <c r="B1802">
        <f>IFERROR(VLOOKUP(A1802,Produtos!A:B,2,FALSE),"")</f>
        <v/>
      </c>
      <c r="D1802" s="10">
        <f>IFERROR(INDEX(Lotes!$E:$E,MATCH(1,(Lotes!$A:$A=A1802)*(Lotes!$C:$C=C1802),0)),"")</f>
        <v/>
      </c>
      <c r="E1802" s="14">
        <f>IF(D1802="","",D1802-TODAY())</f>
        <v/>
      </c>
      <c r="F1802">
        <f>IF(D1802="","",IF(E1802&lt;0,"VENCIDO",IF(E1802&lt;=30,"VENCE EM &lt;= 30 DIAS",IF(E1802&lt;=60,"ATENCAO (31-60 DIAS)","OK"))))</f>
        <v/>
      </c>
      <c r="G1802" s="14">
        <f>SUMIFS(Lancamentos!$G:$G,Lancamentos!$C:$C,$A1802,Lancamentos!$E:$E,$C1802,Lancamentos!$B:$B,"ENTRADA")</f>
        <v/>
      </c>
      <c r="H1802" s="14">
        <f>SUMIFS(Lancamentos!$G:$G,Lancamentos!$C:$C,$A1802,Lancamentos!$E:$E,$C1802,Lancamentos!$B:$B,"SAIDA_USO")</f>
        <v/>
      </c>
      <c r="I1802" s="14">
        <f>SUMIFS(Lancamentos!$G:$G,Lancamentos!$C:$C,$A1802,Lancamentos!$E:$E,$C1802,Lancamentos!$B:$B,"SAIDA_DESCARTE")</f>
        <v/>
      </c>
      <c r="J1802" s="14">
        <f>G1802-H1802-I1802</f>
        <v/>
      </c>
      <c r="K1802">
        <f>IF(A1802="","",IF(J1802&lt;=IFERROR(VLOOKUP(A1802,Produtos!$A:$E,5,FALSE),0),"ABAIXO DO MINIMO","OK"))</f>
        <v/>
      </c>
    </row>
    <row r="1803">
      <c r="B1803">
        <f>IFERROR(VLOOKUP(A1803,Produtos!A:B,2,FALSE),"")</f>
        <v/>
      </c>
      <c r="D1803" s="10">
        <f>IFERROR(INDEX(Lotes!$E:$E,MATCH(1,(Lotes!$A:$A=A1803)*(Lotes!$C:$C=C1803),0)),"")</f>
        <v/>
      </c>
      <c r="E1803" s="14">
        <f>IF(D1803="","",D1803-TODAY())</f>
        <v/>
      </c>
      <c r="F1803">
        <f>IF(D1803="","",IF(E1803&lt;0,"VENCIDO",IF(E1803&lt;=30,"VENCE EM &lt;= 30 DIAS",IF(E1803&lt;=60,"ATENCAO (31-60 DIAS)","OK"))))</f>
        <v/>
      </c>
      <c r="G1803" s="14">
        <f>SUMIFS(Lancamentos!$G:$G,Lancamentos!$C:$C,$A1803,Lancamentos!$E:$E,$C1803,Lancamentos!$B:$B,"ENTRADA")</f>
        <v/>
      </c>
      <c r="H1803" s="14">
        <f>SUMIFS(Lancamentos!$G:$G,Lancamentos!$C:$C,$A1803,Lancamentos!$E:$E,$C1803,Lancamentos!$B:$B,"SAIDA_USO")</f>
        <v/>
      </c>
      <c r="I1803" s="14">
        <f>SUMIFS(Lancamentos!$G:$G,Lancamentos!$C:$C,$A1803,Lancamentos!$E:$E,$C1803,Lancamentos!$B:$B,"SAIDA_DESCARTE")</f>
        <v/>
      </c>
      <c r="J1803" s="14">
        <f>G1803-H1803-I1803</f>
        <v/>
      </c>
      <c r="K1803">
        <f>IF(A1803="","",IF(J1803&lt;=IFERROR(VLOOKUP(A1803,Produtos!$A:$E,5,FALSE),0),"ABAIXO DO MINIMO","OK"))</f>
        <v/>
      </c>
    </row>
    <row r="1804">
      <c r="B1804">
        <f>IFERROR(VLOOKUP(A1804,Produtos!A:B,2,FALSE),"")</f>
        <v/>
      </c>
      <c r="D1804" s="10">
        <f>IFERROR(INDEX(Lotes!$E:$E,MATCH(1,(Lotes!$A:$A=A1804)*(Lotes!$C:$C=C1804),0)),"")</f>
        <v/>
      </c>
      <c r="E1804" s="14">
        <f>IF(D1804="","",D1804-TODAY())</f>
        <v/>
      </c>
      <c r="F1804">
        <f>IF(D1804="","",IF(E1804&lt;0,"VENCIDO",IF(E1804&lt;=30,"VENCE EM &lt;= 30 DIAS",IF(E1804&lt;=60,"ATENCAO (31-60 DIAS)","OK"))))</f>
        <v/>
      </c>
      <c r="G1804" s="14">
        <f>SUMIFS(Lancamentos!$G:$G,Lancamentos!$C:$C,$A1804,Lancamentos!$E:$E,$C1804,Lancamentos!$B:$B,"ENTRADA")</f>
        <v/>
      </c>
      <c r="H1804" s="14">
        <f>SUMIFS(Lancamentos!$G:$G,Lancamentos!$C:$C,$A1804,Lancamentos!$E:$E,$C1804,Lancamentos!$B:$B,"SAIDA_USO")</f>
        <v/>
      </c>
      <c r="I1804" s="14">
        <f>SUMIFS(Lancamentos!$G:$G,Lancamentos!$C:$C,$A1804,Lancamentos!$E:$E,$C1804,Lancamentos!$B:$B,"SAIDA_DESCARTE")</f>
        <v/>
      </c>
      <c r="J1804" s="14">
        <f>G1804-H1804-I1804</f>
        <v/>
      </c>
      <c r="K1804">
        <f>IF(A1804="","",IF(J1804&lt;=IFERROR(VLOOKUP(A1804,Produtos!$A:$E,5,FALSE),0),"ABAIXO DO MINIMO","OK"))</f>
        <v/>
      </c>
    </row>
    <row r="1805">
      <c r="B1805">
        <f>IFERROR(VLOOKUP(A1805,Produtos!A:B,2,FALSE),"")</f>
        <v/>
      </c>
      <c r="D1805" s="10">
        <f>IFERROR(INDEX(Lotes!$E:$E,MATCH(1,(Lotes!$A:$A=A1805)*(Lotes!$C:$C=C1805),0)),"")</f>
        <v/>
      </c>
      <c r="E1805" s="14">
        <f>IF(D1805="","",D1805-TODAY())</f>
        <v/>
      </c>
      <c r="F1805">
        <f>IF(D1805="","",IF(E1805&lt;0,"VENCIDO",IF(E1805&lt;=30,"VENCE EM &lt;= 30 DIAS",IF(E1805&lt;=60,"ATENCAO (31-60 DIAS)","OK"))))</f>
        <v/>
      </c>
      <c r="G1805" s="14">
        <f>SUMIFS(Lancamentos!$G:$G,Lancamentos!$C:$C,$A1805,Lancamentos!$E:$E,$C1805,Lancamentos!$B:$B,"ENTRADA")</f>
        <v/>
      </c>
      <c r="H1805" s="14">
        <f>SUMIFS(Lancamentos!$G:$G,Lancamentos!$C:$C,$A1805,Lancamentos!$E:$E,$C1805,Lancamentos!$B:$B,"SAIDA_USO")</f>
        <v/>
      </c>
      <c r="I1805" s="14">
        <f>SUMIFS(Lancamentos!$G:$G,Lancamentos!$C:$C,$A1805,Lancamentos!$E:$E,$C1805,Lancamentos!$B:$B,"SAIDA_DESCARTE")</f>
        <v/>
      </c>
      <c r="J1805" s="14">
        <f>G1805-H1805-I1805</f>
        <v/>
      </c>
      <c r="K1805">
        <f>IF(A1805="","",IF(J1805&lt;=IFERROR(VLOOKUP(A1805,Produtos!$A:$E,5,FALSE),0),"ABAIXO DO MINIMO","OK"))</f>
        <v/>
      </c>
    </row>
    <row r="1806">
      <c r="B1806">
        <f>IFERROR(VLOOKUP(A1806,Produtos!A:B,2,FALSE),"")</f>
        <v/>
      </c>
      <c r="D1806" s="10">
        <f>IFERROR(INDEX(Lotes!$E:$E,MATCH(1,(Lotes!$A:$A=A1806)*(Lotes!$C:$C=C1806),0)),"")</f>
        <v/>
      </c>
      <c r="E1806" s="14">
        <f>IF(D1806="","",D1806-TODAY())</f>
        <v/>
      </c>
      <c r="F1806">
        <f>IF(D1806="","",IF(E1806&lt;0,"VENCIDO",IF(E1806&lt;=30,"VENCE EM &lt;= 30 DIAS",IF(E1806&lt;=60,"ATENCAO (31-60 DIAS)","OK"))))</f>
        <v/>
      </c>
      <c r="G1806" s="14">
        <f>SUMIFS(Lancamentos!$G:$G,Lancamentos!$C:$C,$A1806,Lancamentos!$E:$E,$C1806,Lancamentos!$B:$B,"ENTRADA")</f>
        <v/>
      </c>
      <c r="H1806" s="14">
        <f>SUMIFS(Lancamentos!$G:$G,Lancamentos!$C:$C,$A1806,Lancamentos!$E:$E,$C1806,Lancamentos!$B:$B,"SAIDA_USO")</f>
        <v/>
      </c>
      <c r="I1806" s="14">
        <f>SUMIFS(Lancamentos!$G:$G,Lancamentos!$C:$C,$A1806,Lancamentos!$E:$E,$C1806,Lancamentos!$B:$B,"SAIDA_DESCARTE")</f>
        <v/>
      </c>
      <c r="J1806" s="14">
        <f>G1806-H1806-I1806</f>
        <v/>
      </c>
      <c r="K1806">
        <f>IF(A1806="","",IF(J1806&lt;=IFERROR(VLOOKUP(A1806,Produtos!$A:$E,5,FALSE),0),"ABAIXO DO MINIMO","OK"))</f>
        <v/>
      </c>
    </row>
    <row r="1807">
      <c r="B1807">
        <f>IFERROR(VLOOKUP(A1807,Produtos!A:B,2,FALSE),"")</f>
        <v/>
      </c>
      <c r="D1807" s="10">
        <f>IFERROR(INDEX(Lotes!$E:$E,MATCH(1,(Lotes!$A:$A=A1807)*(Lotes!$C:$C=C1807),0)),"")</f>
        <v/>
      </c>
      <c r="E1807" s="14">
        <f>IF(D1807="","",D1807-TODAY())</f>
        <v/>
      </c>
      <c r="F1807">
        <f>IF(D1807="","",IF(E1807&lt;0,"VENCIDO",IF(E1807&lt;=30,"VENCE EM &lt;= 30 DIAS",IF(E1807&lt;=60,"ATENCAO (31-60 DIAS)","OK"))))</f>
        <v/>
      </c>
      <c r="G1807" s="14">
        <f>SUMIFS(Lancamentos!$G:$G,Lancamentos!$C:$C,$A1807,Lancamentos!$E:$E,$C1807,Lancamentos!$B:$B,"ENTRADA")</f>
        <v/>
      </c>
      <c r="H1807" s="14">
        <f>SUMIFS(Lancamentos!$G:$G,Lancamentos!$C:$C,$A1807,Lancamentos!$E:$E,$C1807,Lancamentos!$B:$B,"SAIDA_USO")</f>
        <v/>
      </c>
      <c r="I1807" s="14">
        <f>SUMIFS(Lancamentos!$G:$G,Lancamentos!$C:$C,$A1807,Lancamentos!$E:$E,$C1807,Lancamentos!$B:$B,"SAIDA_DESCARTE")</f>
        <v/>
      </c>
      <c r="J1807" s="14">
        <f>G1807-H1807-I1807</f>
        <v/>
      </c>
      <c r="K1807">
        <f>IF(A1807="","",IF(J1807&lt;=IFERROR(VLOOKUP(A1807,Produtos!$A:$E,5,FALSE),0),"ABAIXO DO MINIMO","OK"))</f>
        <v/>
      </c>
    </row>
    <row r="1808">
      <c r="B1808">
        <f>IFERROR(VLOOKUP(A1808,Produtos!A:B,2,FALSE),"")</f>
        <v/>
      </c>
      <c r="D1808" s="10">
        <f>IFERROR(INDEX(Lotes!$E:$E,MATCH(1,(Lotes!$A:$A=A1808)*(Lotes!$C:$C=C1808),0)),"")</f>
        <v/>
      </c>
      <c r="E1808" s="14">
        <f>IF(D1808="","",D1808-TODAY())</f>
        <v/>
      </c>
      <c r="F1808">
        <f>IF(D1808="","",IF(E1808&lt;0,"VENCIDO",IF(E1808&lt;=30,"VENCE EM &lt;= 30 DIAS",IF(E1808&lt;=60,"ATENCAO (31-60 DIAS)","OK"))))</f>
        <v/>
      </c>
      <c r="G1808" s="14">
        <f>SUMIFS(Lancamentos!$G:$G,Lancamentos!$C:$C,$A1808,Lancamentos!$E:$E,$C1808,Lancamentos!$B:$B,"ENTRADA")</f>
        <v/>
      </c>
      <c r="H1808" s="14">
        <f>SUMIFS(Lancamentos!$G:$G,Lancamentos!$C:$C,$A1808,Lancamentos!$E:$E,$C1808,Lancamentos!$B:$B,"SAIDA_USO")</f>
        <v/>
      </c>
      <c r="I1808" s="14">
        <f>SUMIFS(Lancamentos!$G:$G,Lancamentos!$C:$C,$A1808,Lancamentos!$E:$E,$C1808,Lancamentos!$B:$B,"SAIDA_DESCARTE")</f>
        <v/>
      </c>
      <c r="J1808" s="14">
        <f>G1808-H1808-I1808</f>
        <v/>
      </c>
      <c r="K1808">
        <f>IF(A1808="","",IF(J1808&lt;=IFERROR(VLOOKUP(A1808,Produtos!$A:$E,5,FALSE),0),"ABAIXO DO MINIMO","OK"))</f>
        <v/>
      </c>
    </row>
    <row r="1809">
      <c r="B1809">
        <f>IFERROR(VLOOKUP(A1809,Produtos!A:B,2,FALSE),"")</f>
        <v/>
      </c>
      <c r="D1809" s="10">
        <f>IFERROR(INDEX(Lotes!$E:$E,MATCH(1,(Lotes!$A:$A=A1809)*(Lotes!$C:$C=C1809),0)),"")</f>
        <v/>
      </c>
      <c r="E1809" s="14">
        <f>IF(D1809="","",D1809-TODAY())</f>
        <v/>
      </c>
      <c r="F1809">
        <f>IF(D1809="","",IF(E1809&lt;0,"VENCIDO",IF(E1809&lt;=30,"VENCE EM &lt;= 30 DIAS",IF(E1809&lt;=60,"ATENCAO (31-60 DIAS)","OK"))))</f>
        <v/>
      </c>
      <c r="G1809" s="14">
        <f>SUMIFS(Lancamentos!$G:$G,Lancamentos!$C:$C,$A1809,Lancamentos!$E:$E,$C1809,Lancamentos!$B:$B,"ENTRADA")</f>
        <v/>
      </c>
      <c r="H1809" s="14">
        <f>SUMIFS(Lancamentos!$G:$G,Lancamentos!$C:$C,$A1809,Lancamentos!$E:$E,$C1809,Lancamentos!$B:$B,"SAIDA_USO")</f>
        <v/>
      </c>
      <c r="I1809" s="14">
        <f>SUMIFS(Lancamentos!$G:$G,Lancamentos!$C:$C,$A1809,Lancamentos!$E:$E,$C1809,Lancamentos!$B:$B,"SAIDA_DESCARTE")</f>
        <v/>
      </c>
      <c r="J1809" s="14">
        <f>G1809-H1809-I1809</f>
        <v/>
      </c>
      <c r="K1809">
        <f>IF(A1809="","",IF(J1809&lt;=IFERROR(VLOOKUP(A1809,Produtos!$A:$E,5,FALSE),0),"ABAIXO DO MINIMO","OK"))</f>
        <v/>
      </c>
    </row>
    <row r="1810">
      <c r="B1810">
        <f>IFERROR(VLOOKUP(A1810,Produtos!A:B,2,FALSE),"")</f>
        <v/>
      </c>
      <c r="D1810" s="10">
        <f>IFERROR(INDEX(Lotes!$E:$E,MATCH(1,(Lotes!$A:$A=A1810)*(Lotes!$C:$C=C1810),0)),"")</f>
        <v/>
      </c>
      <c r="E1810" s="14">
        <f>IF(D1810="","",D1810-TODAY())</f>
        <v/>
      </c>
      <c r="F1810">
        <f>IF(D1810="","",IF(E1810&lt;0,"VENCIDO",IF(E1810&lt;=30,"VENCE EM &lt;= 30 DIAS",IF(E1810&lt;=60,"ATENCAO (31-60 DIAS)","OK"))))</f>
        <v/>
      </c>
      <c r="G1810" s="14">
        <f>SUMIFS(Lancamentos!$G:$G,Lancamentos!$C:$C,$A1810,Lancamentos!$E:$E,$C1810,Lancamentos!$B:$B,"ENTRADA")</f>
        <v/>
      </c>
      <c r="H1810" s="14">
        <f>SUMIFS(Lancamentos!$G:$G,Lancamentos!$C:$C,$A1810,Lancamentos!$E:$E,$C1810,Lancamentos!$B:$B,"SAIDA_USO")</f>
        <v/>
      </c>
      <c r="I1810" s="14">
        <f>SUMIFS(Lancamentos!$G:$G,Lancamentos!$C:$C,$A1810,Lancamentos!$E:$E,$C1810,Lancamentos!$B:$B,"SAIDA_DESCARTE")</f>
        <v/>
      </c>
      <c r="J1810" s="14">
        <f>G1810-H1810-I1810</f>
        <v/>
      </c>
      <c r="K1810">
        <f>IF(A1810="","",IF(J1810&lt;=IFERROR(VLOOKUP(A1810,Produtos!$A:$E,5,FALSE),0),"ABAIXO DO MINIMO","OK"))</f>
        <v/>
      </c>
    </row>
    <row r="1811">
      <c r="B1811">
        <f>IFERROR(VLOOKUP(A1811,Produtos!A:B,2,FALSE),"")</f>
        <v/>
      </c>
      <c r="D1811" s="10">
        <f>IFERROR(INDEX(Lotes!$E:$E,MATCH(1,(Lotes!$A:$A=A1811)*(Lotes!$C:$C=C1811),0)),"")</f>
        <v/>
      </c>
      <c r="E1811" s="14">
        <f>IF(D1811="","",D1811-TODAY())</f>
        <v/>
      </c>
      <c r="F1811">
        <f>IF(D1811="","",IF(E1811&lt;0,"VENCIDO",IF(E1811&lt;=30,"VENCE EM &lt;= 30 DIAS",IF(E1811&lt;=60,"ATENCAO (31-60 DIAS)","OK"))))</f>
        <v/>
      </c>
      <c r="G1811" s="14">
        <f>SUMIFS(Lancamentos!$G:$G,Lancamentos!$C:$C,$A1811,Lancamentos!$E:$E,$C1811,Lancamentos!$B:$B,"ENTRADA")</f>
        <v/>
      </c>
      <c r="H1811" s="14">
        <f>SUMIFS(Lancamentos!$G:$G,Lancamentos!$C:$C,$A1811,Lancamentos!$E:$E,$C1811,Lancamentos!$B:$B,"SAIDA_USO")</f>
        <v/>
      </c>
      <c r="I1811" s="14">
        <f>SUMIFS(Lancamentos!$G:$G,Lancamentos!$C:$C,$A1811,Lancamentos!$E:$E,$C1811,Lancamentos!$B:$B,"SAIDA_DESCARTE")</f>
        <v/>
      </c>
      <c r="J1811" s="14">
        <f>G1811-H1811-I1811</f>
        <v/>
      </c>
      <c r="K1811">
        <f>IF(A1811="","",IF(J1811&lt;=IFERROR(VLOOKUP(A1811,Produtos!$A:$E,5,FALSE),0),"ABAIXO DO MINIMO","OK"))</f>
        <v/>
      </c>
    </row>
    <row r="1812">
      <c r="B1812">
        <f>IFERROR(VLOOKUP(A1812,Produtos!A:B,2,FALSE),"")</f>
        <v/>
      </c>
      <c r="D1812" s="10">
        <f>IFERROR(INDEX(Lotes!$E:$E,MATCH(1,(Lotes!$A:$A=A1812)*(Lotes!$C:$C=C1812),0)),"")</f>
        <v/>
      </c>
      <c r="E1812" s="14">
        <f>IF(D1812="","",D1812-TODAY())</f>
        <v/>
      </c>
      <c r="F1812">
        <f>IF(D1812="","",IF(E1812&lt;0,"VENCIDO",IF(E1812&lt;=30,"VENCE EM &lt;= 30 DIAS",IF(E1812&lt;=60,"ATENCAO (31-60 DIAS)","OK"))))</f>
        <v/>
      </c>
      <c r="G1812" s="14">
        <f>SUMIFS(Lancamentos!$G:$G,Lancamentos!$C:$C,$A1812,Lancamentos!$E:$E,$C1812,Lancamentos!$B:$B,"ENTRADA")</f>
        <v/>
      </c>
      <c r="H1812" s="14">
        <f>SUMIFS(Lancamentos!$G:$G,Lancamentos!$C:$C,$A1812,Lancamentos!$E:$E,$C1812,Lancamentos!$B:$B,"SAIDA_USO")</f>
        <v/>
      </c>
      <c r="I1812" s="14">
        <f>SUMIFS(Lancamentos!$G:$G,Lancamentos!$C:$C,$A1812,Lancamentos!$E:$E,$C1812,Lancamentos!$B:$B,"SAIDA_DESCARTE")</f>
        <v/>
      </c>
      <c r="J1812" s="14">
        <f>G1812-H1812-I1812</f>
        <v/>
      </c>
      <c r="K1812">
        <f>IF(A1812="","",IF(J1812&lt;=IFERROR(VLOOKUP(A1812,Produtos!$A:$E,5,FALSE),0),"ABAIXO DO MINIMO","OK"))</f>
        <v/>
      </c>
    </row>
    <row r="1813">
      <c r="B1813">
        <f>IFERROR(VLOOKUP(A1813,Produtos!A:B,2,FALSE),"")</f>
        <v/>
      </c>
      <c r="D1813" s="10">
        <f>IFERROR(INDEX(Lotes!$E:$E,MATCH(1,(Lotes!$A:$A=A1813)*(Lotes!$C:$C=C1813),0)),"")</f>
        <v/>
      </c>
      <c r="E1813" s="14">
        <f>IF(D1813="","",D1813-TODAY())</f>
        <v/>
      </c>
      <c r="F1813">
        <f>IF(D1813="","",IF(E1813&lt;0,"VENCIDO",IF(E1813&lt;=30,"VENCE EM &lt;= 30 DIAS",IF(E1813&lt;=60,"ATENCAO (31-60 DIAS)","OK"))))</f>
        <v/>
      </c>
      <c r="G1813" s="14">
        <f>SUMIFS(Lancamentos!$G:$G,Lancamentos!$C:$C,$A1813,Lancamentos!$E:$E,$C1813,Lancamentos!$B:$B,"ENTRADA")</f>
        <v/>
      </c>
      <c r="H1813" s="14">
        <f>SUMIFS(Lancamentos!$G:$G,Lancamentos!$C:$C,$A1813,Lancamentos!$E:$E,$C1813,Lancamentos!$B:$B,"SAIDA_USO")</f>
        <v/>
      </c>
      <c r="I1813" s="14">
        <f>SUMIFS(Lancamentos!$G:$G,Lancamentos!$C:$C,$A1813,Lancamentos!$E:$E,$C1813,Lancamentos!$B:$B,"SAIDA_DESCARTE")</f>
        <v/>
      </c>
      <c r="J1813" s="14">
        <f>G1813-H1813-I1813</f>
        <v/>
      </c>
      <c r="K1813">
        <f>IF(A1813="","",IF(J1813&lt;=IFERROR(VLOOKUP(A1813,Produtos!$A:$E,5,FALSE),0),"ABAIXO DO MINIMO","OK"))</f>
        <v/>
      </c>
    </row>
    <row r="1814">
      <c r="B1814">
        <f>IFERROR(VLOOKUP(A1814,Produtos!A:B,2,FALSE),"")</f>
        <v/>
      </c>
      <c r="D1814" s="10">
        <f>IFERROR(INDEX(Lotes!$E:$E,MATCH(1,(Lotes!$A:$A=A1814)*(Lotes!$C:$C=C1814),0)),"")</f>
        <v/>
      </c>
      <c r="E1814" s="14">
        <f>IF(D1814="","",D1814-TODAY())</f>
        <v/>
      </c>
      <c r="F1814">
        <f>IF(D1814="","",IF(E1814&lt;0,"VENCIDO",IF(E1814&lt;=30,"VENCE EM &lt;= 30 DIAS",IF(E1814&lt;=60,"ATENCAO (31-60 DIAS)","OK"))))</f>
        <v/>
      </c>
      <c r="G1814" s="14">
        <f>SUMIFS(Lancamentos!$G:$G,Lancamentos!$C:$C,$A1814,Lancamentos!$E:$E,$C1814,Lancamentos!$B:$B,"ENTRADA")</f>
        <v/>
      </c>
      <c r="H1814" s="14">
        <f>SUMIFS(Lancamentos!$G:$G,Lancamentos!$C:$C,$A1814,Lancamentos!$E:$E,$C1814,Lancamentos!$B:$B,"SAIDA_USO")</f>
        <v/>
      </c>
      <c r="I1814" s="14">
        <f>SUMIFS(Lancamentos!$G:$G,Lancamentos!$C:$C,$A1814,Lancamentos!$E:$E,$C1814,Lancamentos!$B:$B,"SAIDA_DESCARTE")</f>
        <v/>
      </c>
      <c r="J1814" s="14">
        <f>G1814-H1814-I1814</f>
        <v/>
      </c>
      <c r="K1814">
        <f>IF(A1814="","",IF(J1814&lt;=IFERROR(VLOOKUP(A1814,Produtos!$A:$E,5,FALSE),0),"ABAIXO DO MINIMO","OK"))</f>
        <v/>
      </c>
    </row>
    <row r="1815">
      <c r="B1815">
        <f>IFERROR(VLOOKUP(A1815,Produtos!A:B,2,FALSE),"")</f>
        <v/>
      </c>
      <c r="D1815" s="10">
        <f>IFERROR(INDEX(Lotes!$E:$E,MATCH(1,(Lotes!$A:$A=A1815)*(Lotes!$C:$C=C1815),0)),"")</f>
        <v/>
      </c>
      <c r="E1815" s="14">
        <f>IF(D1815="","",D1815-TODAY())</f>
        <v/>
      </c>
      <c r="F1815">
        <f>IF(D1815="","",IF(E1815&lt;0,"VENCIDO",IF(E1815&lt;=30,"VENCE EM &lt;= 30 DIAS",IF(E1815&lt;=60,"ATENCAO (31-60 DIAS)","OK"))))</f>
        <v/>
      </c>
      <c r="G1815" s="14">
        <f>SUMIFS(Lancamentos!$G:$G,Lancamentos!$C:$C,$A1815,Lancamentos!$E:$E,$C1815,Lancamentos!$B:$B,"ENTRADA")</f>
        <v/>
      </c>
      <c r="H1815" s="14">
        <f>SUMIFS(Lancamentos!$G:$G,Lancamentos!$C:$C,$A1815,Lancamentos!$E:$E,$C1815,Lancamentos!$B:$B,"SAIDA_USO")</f>
        <v/>
      </c>
      <c r="I1815" s="14">
        <f>SUMIFS(Lancamentos!$G:$G,Lancamentos!$C:$C,$A1815,Lancamentos!$E:$E,$C1815,Lancamentos!$B:$B,"SAIDA_DESCARTE")</f>
        <v/>
      </c>
      <c r="J1815" s="14">
        <f>G1815-H1815-I1815</f>
        <v/>
      </c>
      <c r="K1815">
        <f>IF(A1815="","",IF(J1815&lt;=IFERROR(VLOOKUP(A1815,Produtos!$A:$E,5,FALSE),0),"ABAIXO DO MINIMO","OK"))</f>
        <v/>
      </c>
    </row>
    <row r="1816">
      <c r="B1816">
        <f>IFERROR(VLOOKUP(A1816,Produtos!A:B,2,FALSE),"")</f>
        <v/>
      </c>
      <c r="D1816" s="10">
        <f>IFERROR(INDEX(Lotes!$E:$E,MATCH(1,(Lotes!$A:$A=A1816)*(Lotes!$C:$C=C1816),0)),"")</f>
        <v/>
      </c>
      <c r="E1816" s="14">
        <f>IF(D1816="","",D1816-TODAY())</f>
        <v/>
      </c>
      <c r="F1816">
        <f>IF(D1816="","",IF(E1816&lt;0,"VENCIDO",IF(E1816&lt;=30,"VENCE EM &lt;= 30 DIAS",IF(E1816&lt;=60,"ATENCAO (31-60 DIAS)","OK"))))</f>
        <v/>
      </c>
      <c r="G1816" s="14">
        <f>SUMIFS(Lancamentos!$G:$G,Lancamentos!$C:$C,$A1816,Lancamentos!$E:$E,$C1816,Lancamentos!$B:$B,"ENTRADA")</f>
        <v/>
      </c>
      <c r="H1816" s="14">
        <f>SUMIFS(Lancamentos!$G:$G,Lancamentos!$C:$C,$A1816,Lancamentos!$E:$E,$C1816,Lancamentos!$B:$B,"SAIDA_USO")</f>
        <v/>
      </c>
      <c r="I1816" s="14">
        <f>SUMIFS(Lancamentos!$G:$G,Lancamentos!$C:$C,$A1816,Lancamentos!$E:$E,$C1816,Lancamentos!$B:$B,"SAIDA_DESCARTE")</f>
        <v/>
      </c>
      <c r="J1816" s="14">
        <f>G1816-H1816-I1816</f>
        <v/>
      </c>
      <c r="K1816">
        <f>IF(A1816="","",IF(J1816&lt;=IFERROR(VLOOKUP(A1816,Produtos!$A:$E,5,FALSE),0),"ABAIXO DO MINIMO","OK"))</f>
        <v/>
      </c>
    </row>
    <row r="1817">
      <c r="B1817">
        <f>IFERROR(VLOOKUP(A1817,Produtos!A:B,2,FALSE),"")</f>
        <v/>
      </c>
      <c r="D1817" s="10">
        <f>IFERROR(INDEX(Lotes!$E:$E,MATCH(1,(Lotes!$A:$A=A1817)*(Lotes!$C:$C=C1817),0)),"")</f>
        <v/>
      </c>
      <c r="E1817" s="14">
        <f>IF(D1817="","",D1817-TODAY())</f>
        <v/>
      </c>
      <c r="F1817">
        <f>IF(D1817="","",IF(E1817&lt;0,"VENCIDO",IF(E1817&lt;=30,"VENCE EM &lt;= 30 DIAS",IF(E1817&lt;=60,"ATENCAO (31-60 DIAS)","OK"))))</f>
        <v/>
      </c>
      <c r="G1817" s="14">
        <f>SUMIFS(Lancamentos!$G:$G,Lancamentos!$C:$C,$A1817,Lancamentos!$E:$E,$C1817,Lancamentos!$B:$B,"ENTRADA")</f>
        <v/>
      </c>
      <c r="H1817" s="14">
        <f>SUMIFS(Lancamentos!$G:$G,Lancamentos!$C:$C,$A1817,Lancamentos!$E:$E,$C1817,Lancamentos!$B:$B,"SAIDA_USO")</f>
        <v/>
      </c>
      <c r="I1817" s="14">
        <f>SUMIFS(Lancamentos!$G:$G,Lancamentos!$C:$C,$A1817,Lancamentos!$E:$E,$C1817,Lancamentos!$B:$B,"SAIDA_DESCARTE")</f>
        <v/>
      </c>
      <c r="J1817" s="14">
        <f>G1817-H1817-I1817</f>
        <v/>
      </c>
      <c r="K1817">
        <f>IF(A1817="","",IF(J1817&lt;=IFERROR(VLOOKUP(A1817,Produtos!$A:$E,5,FALSE),0),"ABAIXO DO MINIMO","OK"))</f>
        <v/>
      </c>
    </row>
    <row r="1818">
      <c r="B1818">
        <f>IFERROR(VLOOKUP(A1818,Produtos!A:B,2,FALSE),"")</f>
        <v/>
      </c>
      <c r="D1818" s="10">
        <f>IFERROR(INDEX(Lotes!$E:$E,MATCH(1,(Lotes!$A:$A=A1818)*(Lotes!$C:$C=C1818),0)),"")</f>
        <v/>
      </c>
      <c r="E1818" s="14">
        <f>IF(D1818="","",D1818-TODAY())</f>
        <v/>
      </c>
      <c r="F1818">
        <f>IF(D1818="","",IF(E1818&lt;0,"VENCIDO",IF(E1818&lt;=30,"VENCE EM &lt;= 30 DIAS",IF(E1818&lt;=60,"ATENCAO (31-60 DIAS)","OK"))))</f>
        <v/>
      </c>
      <c r="G1818" s="14">
        <f>SUMIFS(Lancamentos!$G:$G,Lancamentos!$C:$C,$A1818,Lancamentos!$E:$E,$C1818,Lancamentos!$B:$B,"ENTRADA")</f>
        <v/>
      </c>
      <c r="H1818" s="14">
        <f>SUMIFS(Lancamentos!$G:$G,Lancamentos!$C:$C,$A1818,Lancamentos!$E:$E,$C1818,Lancamentos!$B:$B,"SAIDA_USO")</f>
        <v/>
      </c>
      <c r="I1818" s="14">
        <f>SUMIFS(Lancamentos!$G:$G,Lancamentos!$C:$C,$A1818,Lancamentos!$E:$E,$C1818,Lancamentos!$B:$B,"SAIDA_DESCARTE")</f>
        <v/>
      </c>
      <c r="J1818" s="14">
        <f>G1818-H1818-I1818</f>
        <v/>
      </c>
      <c r="K1818">
        <f>IF(A1818="","",IF(J1818&lt;=IFERROR(VLOOKUP(A1818,Produtos!$A:$E,5,FALSE),0),"ABAIXO DO MINIMO","OK"))</f>
        <v/>
      </c>
    </row>
    <row r="1819">
      <c r="B1819">
        <f>IFERROR(VLOOKUP(A1819,Produtos!A:B,2,FALSE),"")</f>
        <v/>
      </c>
      <c r="D1819" s="10">
        <f>IFERROR(INDEX(Lotes!$E:$E,MATCH(1,(Lotes!$A:$A=A1819)*(Lotes!$C:$C=C1819),0)),"")</f>
        <v/>
      </c>
      <c r="E1819" s="14">
        <f>IF(D1819="","",D1819-TODAY())</f>
        <v/>
      </c>
      <c r="F1819">
        <f>IF(D1819="","",IF(E1819&lt;0,"VENCIDO",IF(E1819&lt;=30,"VENCE EM &lt;= 30 DIAS",IF(E1819&lt;=60,"ATENCAO (31-60 DIAS)","OK"))))</f>
        <v/>
      </c>
      <c r="G1819" s="14">
        <f>SUMIFS(Lancamentos!$G:$G,Lancamentos!$C:$C,$A1819,Lancamentos!$E:$E,$C1819,Lancamentos!$B:$B,"ENTRADA")</f>
        <v/>
      </c>
      <c r="H1819" s="14">
        <f>SUMIFS(Lancamentos!$G:$G,Lancamentos!$C:$C,$A1819,Lancamentos!$E:$E,$C1819,Lancamentos!$B:$B,"SAIDA_USO")</f>
        <v/>
      </c>
      <c r="I1819" s="14">
        <f>SUMIFS(Lancamentos!$G:$G,Lancamentos!$C:$C,$A1819,Lancamentos!$E:$E,$C1819,Lancamentos!$B:$B,"SAIDA_DESCARTE")</f>
        <v/>
      </c>
      <c r="J1819" s="14">
        <f>G1819-H1819-I1819</f>
        <v/>
      </c>
      <c r="K1819">
        <f>IF(A1819="","",IF(J1819&lt;=IFERROR(VLOOKUP(A1819,Produtos!$A:$E,5,FALSE),0),"ABAIXO DO MINIMO","OK"))</f>
        <v/>
      </c>
    </row>
    <row r="1820">
      <c r="B1820">
        <f>IFERROR(VLOOKUP(A1820,Produtos!A:B,2,FALSE),"")</f>
        <v/>
      </c>
      <c r="D1820" s="10">
        <f>IFERROR(INDEX(Lotes!$E:$E,MATCH(1,(Lotes!$A:$A=A1820)*(Lotes!$C:$C=C1820),0)),"")</f>
        <v/>
      </c>
      <c r="E1820" s="14">
        <f>IF(D1820="","",D1820-TODAY())</f>
        <v/>
      </c>
      <c r="F1820">
        <f>IF(D1820="","",IF(E1820&lt;0,"VENCIDO",IF(E1820&lt;=30,"VENCE EM &lt;= 30 DIAS",IF(E1820&lt;=60,"ATENCAO (31-60 DIAS)","OK"))))</f>
        <v/>
      </c>
      <c r="G1820" s="14">
        <f>SUMIFS(Lancamentos!$G:$G,Lancamentos!$C:$C,$A1820,Lancamentos!$E:$E,$C1820,Lancamentos!$B:$B,"ENTRADA")</f>
        <v/>
      </c>
      <c r="H1820" s="14">
        <f>SUMIFS(Lancamentos!$G:$G,Lancamentos!$C:$C,$A1820,Lancamentos!$E:$E,$C1820,Lancamentos!$B:$B,"SAIDA_USO")</f>
        <v/>
      </c>
      <c r="I1820" s="14">
        <f>SUMIFS(Lancamentos!$G:$G,Lancamentos!$C:$C,$A1820,Lancamentos!$E:$E,$C1820,Lancamentos!$B:$B,"SAIDA_DESCARTE")</f>
        <v/>
      </c>
      <c r="J1820" s="14">
        <f>G1820-H1820-I1820</f>
        <v/>
      </c>
      <c r="K1820">
        <f>IF(A1820="","",IF(J1820&lt;=IFERROR(VLOOKUP(A1820,Produtos!$A:$E,5,FALSE),0),"ABAIXO DO MINIMO","OK"))</f>
        <v/>
      </c>
    </row>
    <row r="1821">
      <c r="B1821">
        <f>IFERROR(VLOOKUP(A1821,Produtos!A:B,2,FALSE),"")</f>
        <v/>
      </c>
      <c r="D1821" s="10">
        <f>IFERROR(INDEX(Lotes!$E:$E,MATCH(1,(Lotes!$A:$A=A1821)*(Lotes!$C:$C=C1821),0)),"")</f>
        <v/>
      </c>
      <c r="E1821" s="14">
        <f>IF(D1821="","",D1821-TODAY())</f>
        <v/>
      </c>
      <c r="F1821">
        <f>IF(D1821="","",IF(E1821&lt;0,"VENCIDO",IF(E1821&lt;=30,"VENCE EM &lt;= 30 DIAS",IF(E1821&lt;=60,"ATENCAO (31-60 DIAS)","OK"))))</f>
        <v/>
      </c>
      <c r="G1821" s="14">
        <f>SUMIFS(Lancamentos!$G:$G,Lancamentos!$C:$C,$A1821,Lancamentos!$E:$E,$C1821,Lancamentos!$B:$B,"ENTRADA")</f>
        <v/>
      </c>
      <c r="H1821" s="14">
        <f>SUMIFS(Lancamentos!$G:$G,Lancamentos!$C:$C,$A1821,Lancamentos!$E:$E,$C1821,Lancamentos!$B:$B,"SAIDA_USO")</f>
        <v/>
      </c>
      <c r="I1821" s="14">
        <f>SUMIFS(Lancamentos!$G:$G,Lancamentos!$C:$C,$A1821,Lancamentos!$E:$E,$C1821,Lancamentos!$B:$B,"SAIDA_DESCARTE")</f>
        <v/>
      </c>
      <c r="J1821" s="14">
        <f>G1821-H1821-I1821</f>
        <v/>
      </c>
      <c r="K1821">
        <f>IF(A1821="","",IF(J1821&lt;=IFERROR(VLOOKUP(A1821,Produtos!$A:$E,5,FALSE),0),"ABAIXO DO MINIMO","OK"))</f>
        <v/>
      </c>
    </row>
    <row r="1822">
      <c r="B1822">
        <f>IFERROR(VLOOKUP(A1822,Produtos!A:B,2,FALSE),"")</f>
        <v/>
      </c>
      <c r="D1822" s="10">
        <f>IFERROR(INDEX(Lotes!$E:$E,MATCH(1,(Lotes!$A:$A=A1822)*(Lotes!$C:$C=C1822),0)),"")</f>
        <v/>
      </c>
      <c r="E1822" s="14">
        <f>IF(D1822="","",D1822-TODAY())</f>
        <v/>
      </c>
      <c r="F1822">
        <f>IF(D1822="","",IF(E1822&lt;0,"VENCIDO",IF(E1822&lt;=30,"VENCE EM &lt;= 30 DIAS",IF(E1822&lt;=60,"ATENCAO (31-60 DIAS)","OK"))))</f>
        <v/>
      </c>
      <c r="G1822" s="14">
        <f>SUMIFS(Lancamentos!$G:$G,Lancamentos!$C:$C,$A1822,Lancamentos!$E:$E,$C1822,Lancamentos!$B:$B,"ENTRADA")</f>
        <v/>
      </c>
      <c r="H1822" s="14">
        <f>SUMIFS(Lancamentos!$G:$G,Lancamentos!$C:$C,$A1822,Lancamentos!$E:$E,$C1822,Lancamentos!$B:$B,"SAIDA_USO")</f>
        <v/>
      </c>
      <c r="I1822" s="14">
        <f>SUMIFS(Lancamentos!$G:$G,Lancamentos!$C:$C,$A1822,Lancamentos!$E:$E,$C1822,Lancamentos!$B:$B,"SAIDA_DESCARTE")</f>
        <v/>
      </c>
      <c r="J1822" s="14">
        <f>G1822-H1822-I1822</f>
        <v/>
      </c>
      <c r="K1822">
        <f>IF(A1822="","",IF(J1822&lt;=IFERROR(VLOOKUP(A1822,Produtos!$A:$E,5,FALSE),0),"ABAIXO DO MINIMO","OK"))</f>
        <v/>
      </c>
    </row>
    <row r="1823">
      <c r="B1823">
        <f>IFERROR(VLOOKUP(A1823,Produtos!A:B,2,FALSE),"")</f>
        <v/>
      </c>
      <c r="D1823" s="10">
        <f>IFERROR(INDEX(Lotes!$E:$E,MATCH(1,(Lotes!$A:$A=A1823)*(Lotes!$C:$C=C1823),0)),"")</f>
        <v/>
      </c>
      <c r="E1823" s="14">
        <f>IF(D1823="","",D1823-TODAY())</f>
        <v/>
      </c>
      <c r="F1823">
        <f>IF(D1823="","",IF(E1823&lt;0,"VENCIDO",IF(E1823&lt;=30,"VENCE EM &lt;= 30 DIAS",IF(E1823&lt;=60,"ATENCAO (31-60 DIAS)","OK"))))</f>
        <v/>
      </c>
      <c r="G1823" s="14">
        <f>SUMIFS(Lancamentos!$G:$G,Lancamentos!$C:$C,$A1823,Lancamentos!$E:$E,$C1823,Lancamentos!$B:$B,"ENTRADA")</f>
        <v/>
      </c>
      <c r="H1823" s="14">
        <f>SUMIFS(Lancamentos!$G:$G,Lancamentos!$C:$C,$A1823,Lancamentos!$E:$E,$C1823,Lancamentos!$B:$B,"SAIDA_USO")</f>
        <v/>
      </c>
      <c r="I1823" s="14">
        <f>SUMIFS(Lancamentos!$G:$G,Lancamentos!$C:$C,$A1823,Lancamentos!$E:$E,$C1823,Lancamentos!$B:$B,"SAIDA_DESCARTE")</f>
        <v/>
      </c>
      <c r="J1823" s="14">
        <f>G1823-H1823-I1823</f>
        <v/>
      </c>
      <c r="K1823">
        <f>IF(A1823="","",IF(J1823&lt;=IFERROR(VLOOKUP(A1823,Produtos!$A:$E,5,FALSE),0),"ABAIXO DO MINIMO","OK"))</f>
        <v/>
      </c>
    </row>
    <row r="1824">
      <c r="B1824">
        <f>IFERROR(VLOOKUP(A1824,Produtos!A:B,2,FALSE),"")</f>
        <v/>
      </c>
      <c r="D1824" s="10">
        <f>IFERROR(INDEX(Lotes!$E:$E,MATCH(1,(Lotes!$A:$A=A1824)*(Lotes!$C:$C=C1824),0)),"")</f>
        <v/>
      </c>
      <c r="E1824" s="14">
        <f>IF(D1824="","",D1824-TODAY())</f>
        <v/>
      </c>
      <c r="F1824">
        <f>IF(D1824="","",IF(E1824&lt;0,"VENCIDO",IF(E1824&lt;=30,"VENCE EM &lt;= 30 DIAS",IF(E1824&lt;=60,"ATENCAO (31-60 DIAS)","OK"))))</f>
        <v/>
      </c>
      <c r="G1824" s="14">
        <f>SUMIFS(Lancamentos!$G:$G,Lancamentos!$C:$C,$A1824,Lancamentos!$E:$E,$C1824,Lancamentos!$B:$B,"ENTRADA")</f>
        <v/>
      </c>
      <c r="H1824" s="14">
        <f>SUMIFS(Lancamentos!$G:$G,Lancamentos!$C:$C,$A1824,Lancamentos!$E:$E,$C1824,Lancamentos!$B:$B,"SAIDA_USO")</f>
        <v/>
      </c>
      <c r="I1824" s="14">
        <f>SUMIFS(Lancamentos!$G:$G,Lancamentos!$C:$C,$A1824,Lancamentos!$E:$E,$C1824,Lancamentos!$B:$B,"SAIDA_DESCARTE")</f>
        <v/>
      </c>
      <c r="J1824" s="14">
        <f>G1824-H1824-I1824</f>
        <v/>
      </c>
      <c r="K1824">
        <f>IF(A1824="","",IF(J1824&lt;=IFERROR(VLOOKUP(A1824,Produtos!$A:$E,5,FALSE),0),"ABAIXO DO MINIMO","OK"))</f>
        <v/>
      </c>
    </row>
    <row r="1825">
      <c r="B1825">
        <f>IFERROR(VLOOKUP(A1825,Produtos!A:B,2,FALSE),"")</f>
        <v/>
      </c>
      <c r="D1825" s="10">
        <f>IFERROR(INDEX(Lotes!$E:$E,MATCH(1,(Lotes!$A:$A=A1825)*(Lotes!$C:$C=C1825),0)),"")</f>
        <v/>
      </c>
      <c r="E1825" s="14">
        <f>IF(D1825="","",D1825-TODAY())</f>
        <v/>
      </c>
      <c r="F1825">
        <f>IF(D1825="","",IF(E1825&lt;0,"VENCIDO",IF(E1825&lt;=30,"VENCE EM &lt;= 30 DIAS",IF(E1825&lt;=60,"ATENCAO (31-60 DIAS)","OK"))))</f>
        <v/>
      </c>
      <c r="G1825" s="14">
        <f>SUMIFS(Lancamentos!$G:$G,Lancamentos!$C:$C,$A1825,Lancamentos!$E:$E,$C1825,Lancamentos!$B:$B,"ENTRADA")</f>
        <v/>
      </c>
      <c r="H1825" s="14">
        <f>SUMIFS(Lancamentos!$G:$G,Lancamentos!$C:$C,$A1825,Lancamentos!$E:$E,$C1825,Lancamentos!$B:$B,"SAIDA_USO")</f>
        <v/>
      </c>
      <c r="I1825" s="14">
        <f>SUMIFS(Lancamentos!$G:$G,Lancamentos!$C:$C,$A1825,Lancamentos!$E:$E,$C1825,Lancamentos!$B:$B,"SAIDA_DESCARTE")</f>
        <v/>
      </c>
      <c r="J1825" s="14">
        <f>G1825-H1825-I1825</f>
        <v/>
      </c>
      <c r="K1825">
        <f>IF(A1825="","",IF(J1825&lt;=IFERROR(VLOOKUP(A1825,Produtos!$A:$E,5,FALSE),0),"ABAIXO DO MINIMO","OK"))</f>
        <v/>
      </c>
    </row>
    <row r="1826">
      <c r="B1826">
        <f>IFERROR(VLOOKUP(A1826,Produtos!A:B,2,FALSE),"")</f>
        <v/>
      </c>
      <c r="D1826" s="10">
        <f>IFERROR(INDEX(Lotes!$E:$E,MATCH(1,(Lotes!$A:$A=A1826)*(Lotes!$C:$C=C1826),0)),"")</f>
        <v/>
      </c>
      <c r="E1826" s="14">
        <f>IF(D1826="","",D1826-TODAY())</f>
        <v/>
      </c>
      <c r="F1826">
        <f>IF(D1826="","",IF(E1826&lt;0,"VENCIDO",IF(E1826&lt;=30,"VENCE EM &lt;= 30 DIAS",IF(E1826&lt;=60,"ATENCAO (31-60 DIAS)","OK"))))</f>
        <v/>
      </c>
      <c r="G1826" s="14">
        <f>SUMIFS(Lancamentos!$G:$G,Lancamentos!$C:$C,$A1826,Lancamentos!$E:$E,$C1826,Lancamentos!$B:$B,"ENTRADA")</f>
        <v/>
      </c>
      <c r="H1826" s="14">
        <f>SUMIFS(Lancamentos!$G:$G,Lancamentos!$C:$C,$A1826,Lancamentos!$E:$E,$C1826,Lancamentos!$B:$B,"SAIDA_USO")</f>
        <v/>
      </c>
      <c r="I1826" s="14">
        <f>SUMIFS(Lancamentos!$G:$G,Lancamentos!$C:$C,$A1826,Lancamentos!$E:$E,$C1826,Lancamentos!$B:$B,"SAIDA_DESCARTE")</f>
        <v/>
      </c>
      <c r="J1826" s="14">
        <f>G1826-H1826-I1826</f>
        <v/>
      </c>
      <c r="K1826">
        <f>IF(A1826="","",IF(J1826&lt;=IFERROR(VLOOKUP(A1826,Produtos!$A:$E,5,FALSE),0),"ABAIXO DO MINIMO","OK"))</f>
        <v/>
      </c>
    </row>
    <row r="1827">
      <c r="B1827">
        <f>IFERROR(VLOOKUP(A1827,Produtos!A:B,2,FALSE),"")</f>
        <v/>
      </c>
      <c r="D1827" s="10">
        <f>IFERROR(INDEX(Lotes!$E:$E,MATCH(1,(Lotes!$A:$A=A1827)*(Lotes!$C:$C=C1827),0)),"")</f>
        <v/>
      </c>
      <c r="E1827" s="14">
        <f>IF(D1827="","",D1827-TODAY())</f>
        <v/>
      </c>
      <c r="F1827">
        <f>IF(D1827="","",IF(E1827&lt;0,"VENCIDO",IF(E1827&lt;=30,"VENCE EM &lt;= 30 DIAS",IF(E1827&lt;=60,"ATENCAO (31-60 DIAS)","OK"))))</f>
        <v/>
      </c>
      <c r="G1827" s="14">
        <f>SUMIFS(Lancamentos!$G:$G,Lancamentos!$C:$C,$A1827,Lancamentos!$E:$E,$C1827,Lancamentos!$B:$B,"ENTRADA")</f>
        <v/>
      </c>
      <c r="H1827" s="14">
        <f>SUMIFS(Lancamentos!$G:$G,Lancamentos!$C:$C,$A1827,Lancamentos!$E:$E,$C1827,Lancamentos!$B:$B,"SAIDA_USO")</f>
        <v/>
      </c>
      <c r="I1827" s="14">
        <f>SUMIFS(Lancamentos!$G:$G,Lancamentos!$C:$C,$A1827,Lancamentos!$E:$E,$C1827,Lancamentos!$B:$B,"SAIDA_DESCARTE")</f>
        <v/>
      </c>
      <c r="J1827" s="14">
        <f>G1827-H1827-I1827</f>
        <v/>
      </c>
      <c r="K1827">
        <f>IF(A1827="","",IF(J1827&lt;=IFERROR(VLOOKUP(A1827,Produtos!$A:$E,5,FALSE),0),"ABAIXO DO MINIMO","OK"))</f>
        <v/>
      </c>
    </row>
    <row r="1828">
      <c r="B1828">
        <f>IFERROR(VLOOKUP(A1828,Produtos!A:B,2,FALSE),"")</f>
        <v/>
      </c>
      <c r="D1828" s="10">
        <f>IFERROR(INDEX(Lotes!$E:$E,MATCH(1,(Lotes!$A:$A=A1828)*(Lotes!$C:$C=C1828),0)),"")</f>
        <v/>
      </c>
      <c r="E1828" s="14">
        <f>IF(D1828="","",D1828-TODAY())</f>
        <v/>
      </c>
      <c r="F1828">
        <f>IF(D1828="","",IF(E1828&lt;0,"VENCIDO",IF(E1828&lt;=30,"VENCE EM &lt;= 30 DIAS",IF(E1828&lt;=60,"ATENCAO (31-60 DIAS)","OK"))))</f>
        <v/>
      </c>
      <c r="G1828" s="14">
        <f>SUMIFS(Lancamentos!$G:$G,Lancamentos!$C:$C,$A1828,Lancamentos!$E:$E,$C1828,Lancamentos!$B:$B,"ENTRADA")</f>
        <v/>
      </c>
      <c r="H1828" s="14">
        <f>SUMIFS(Lancamentos!$G:$G,Lancamentos!$C:$C,$A1828,Lancamentos!$E:$E,$C1828,Lancamentos!$B:$B,"SAIDA_USO")</f>
        <v/>
      </c>
      <c r="I1828" s="14">
        <f>SUMIFS(Lancamentos!$G:$G,Lancamentos!$C:$C,$A1828,Lancamentos!$E:$E,$C1828,Lancamentos!$B:$B,"SAIDA_DESCARTE")</f>
        <v/>
      </c>
      <c r="J1828" s="14">
        <f>G1828-H1828-I1828</f>
        <v/>
      </c>
      <c r="K1828">
        <f>IF(A1828="","",IF(J1828&lt;=IFERROR(VLOOKUP(A1828,Produtos!$A:$E,5,FALSE),0),"ABAIXO DO MINIMO","OK"))</f>
        <v/>
      </c>
    </row>
    <row r="1829">
      <c r="B1829">
        <f>IFERROR(VLOOKUP(A1829,Produtos!A:B,2,FALSE),"")</f>
        <v/>
      </c>
      <c r="D1829" s="10">
        <f>IFERROR(INDEX(Lotes!$E:$E,MATCH(1,(Lotes!$A:$A=A1829)*(Lotes!$C:$C=C1829),0)),"")</f>
        <v/>
      </c>
      <c r="E1829" s="14">
        <f>IF(D1829="","",D1829-TODAY())</f>
        <v/>
      </c>
      <c r="F1829">
        <f>IF(D1829="","",IF(E1829&lt;0,"VENCIDO",IF(E1829&lt;=30,"VENCE EM &lt;= 30 DIAS",IF(E1829&lt;=60,"ATENCAO (31-60 DIAS)","OK"))))</f>
        <v/>
      </c>
      <c r="G1829" s="14">
        <f>SUMIFS(Lancamentos!$G:$G,Lancamentos!$C:$C,$A1829,Lancamentos!$E:$E,$C1829,Lancamentos!$B:$B,"ENTRADA")</f>
        <v/>
      </c>
      <c r="H1829" s="14">
        <f>SUMIFS(Lancamentos!$G:$G,Lancamentos!$C:$C,$A1829,Lancamentos!$E:$E,$C1829,Lancamentos!$B:$B,"SAIDA_USO")</f>
        <v/>
      </c>
      <c r="I1829" s="14">
        <f>SUMIFS(Lancamentos!$G:$G,Lancamentos!$C:$C,$A1829,Lancamentos!$E:$E,$C1829,Lancamentos!$B:$B,"SAIDA_DESCARTE")</f>
        <v/>
      </c>
      <c r="J1829" s="14">
        <f>G1829-H1829-I1829</f>
        <v/>
      </c>
      <c r="K1829">
        <f>IF(A1829="","",IF(J1829&lt;=IFERROR(VLOOKUP(A1829,Produtos!$A:$E,5,FALSE),0),"ABAIXO DO MINIMO","OK"))</f>
        <v/>
      </c>
    </row>
    <row r="1830">
      <c r="B1830">
        <f>IFERROR(VLOOKUP(A1830,Produtos!A:B,2,FALSE),"")</f>
        <v/>
      </c>
      <c r="D1830" s="10">
        <f>IFERROR(INDEX(Lotes!$E:$E,MATCH(1,(Lotes!$A:$A=A1830)*(Lotes!$C:$C=C1830),0)),"")</f>
        <v/>
      </c>
      <c r="E1830" s="14">
        <f>IF(D1830="","",D1830-TODAY())</f>
        <v/>
      </c>
      <c r="F1830">
        <f>IF(D1830="","",IF(E1830&lt;0,"VENCIDO",IF(E1830&lt;=30,"VENCE EM &lt;= 30 DIAS",IF(E1830&lt;=60,"ATENCAO (31-60 DIAS)","OK"))))</f>
        <v/>
      </c>
      <c r="G1830" s="14">
        <f>SUMIFS(Lancamentos!$G:$G,Lancamentos!$C:$C,$A1830,Lancamentos!$E:$E,$C1830,Lancamentos!$B:$B,"ENTRADA")</f>
        <v/>
      </c>
      <c r="H1830" s="14">
        <f>SUMIFS(Lancamentos!$G:$G,Lancamentos!$C:$C,$A1830,Lancamentos!$E:$E,$C1830,Lancamentos!$B:$B,"SAIDA_USO")</f>
        <v/>
      </c>
      <c r="I1830" s="14">
        <f>SUMIFS(Lancamentos!$G:$G,Lancamentos!$C:$C,$A1830,Lancamentos!$E:$E,$C1830,Lancamentos!$B:$B,"SAIDA_DESCARTE")</f>
        <v/>
      </c>
      <c r="J1830" s="14">
        <f>G1830-H1830-I1830</f>
        <v/>
      </c>
      <c r="K1830">
        <f>IF(A1830="","",IF(J1830&lt;=IFERROR(VLOOKUP(A1830,Produtos!$A:$E,5,FALSE),0),"ABAIXO DO MINIMO","OK"))</f>
        <v/>
      </c>
    </row>
    <row r="1831">
      <c r="B1831">
        <f>IFERROR(VLOOKUP(A1831,Produtos!A:B,2,FALSE),"")</f>
        <v/>
      </c>
      <c r="D1831" s="10">
        <f>IFERROR(INDEX(Lotes!$E:$E,MATCH(1,(Lotes!$A:$A=A1831)*(Lotes!$C:$C=C1831),0)),"")</f>
        <v/>
      </c>
      <c r="E1831" s="14">
        <f>IF(D1831="","",D1831-TODAY())</f>
        <v/>
      </c>
      <c r="F1831">
        <f>IF(D1831="","",IF(E1831&lt;0,"VENCIDO",IF(E1831&lt;=30,"VENCE EM &lt;= 30 DIAS",IF(E1831&lt;=60,"ATENCAO (31-60 DIAS)","OK"))))</f>
        <v/>
      </c>
      <c r="G1831" s="14">
        <f>SUMIFS(Lancamentos!$G:$G,Lancamentos!$C:$C,$A1831,Lancamentos!$E:$E,$C1831,Lancamentos!$B:$B,"ENTRADA")</f>
        <v/>
      </c>
      <c r="H1831" s="14">
        <f>SUMIFS(Lancamentos!$G:$G,Lancamentos!$C:$C,$A1831,Lancamentos!$E:$E,$C1831,Lancamentos!$B:$B,"SAIDA_USO")</f>
        <v/>
      </c>
      <c r="I1831" s="14">
        <f>SUMIFS(Lancamentos!$G:$G,Lancamentos!$C:$C,$A1831,Lancamentos!$E:$E,$C1831,Lancamentos!$B:$B,"SAIDA_DESCARTE")</f>
        <v/>
      </c>
      <c r="J1831" s="14">
        <f>G1831-H1831-I1831</f>
        <v/>
      </c>
      <c r="K1831">
        <f>IF(A1831="","",IF(J1831&lt;=IFERROR(VLOOKUP(A1831,Produtos!$A:$E,5,FALSE),0),"ABAIXO DO MINIMO","OK"))</f>
        <v/>
      </c>
    </row>
    <row r="1832">
      <c r="B1832">
        <f>IFERROR(VLOOKUP(A1832,Produtos!A:B,2,FALSE),"")</f>
        <v/>
      </c>
      <c r="D1832" s="10">
        <f>IFERROR(INDEX(Lotes!$E:$E,MATCH(1,(Lotes!$A:$A=A1832)*(Lotes!$C:$C=C1832),0)),"")</f>
        <v/>
      </c>
      <c r="E1832" s="14">
        <f>IF(D1832="","",D1832-TODAY())</f>
        <v/>
      </c>
      <c r="F1832">
        <f>IF(D1832="","",IF(E1832&lt;0,"VENCIDO",IF(E1832&lt;=30,"VENCE EM &lt;= 30 DIAS",IF(E1832&lt;=60,"ATENCAO (31-60 DIAS)","OK"))))</f>
        <v/>
      </c>
      <c r="G1832" s="14">
        <f>SUMIFS(Lancamentos!$G:$G,Lancamentos!$C:$C,$A1832,Lancamentos!$E:$E,$C1832,Lancamentos!$B:$B,"ENTRADA")</f>
        <v/>
      </c>
      <c r="H1832" s="14">
        <f>SUMIFS(Lancamentos!$G:$G,Lancamentos!$C:$C,$A1832,Lancamentos!$E:$E,$C1832,Lancamentos!$B:$B,"SAIDA_USO")</f>
        <v/>
      </c>
      <c r="I1832" s="14">
        <f>SUMIFS(Lancamentos!$G:$G,Lancamentos!$C:$C,$A1832,Lancamentos!$E:$E,$C1832,Lancamentos!$B:$B,"SAIDA_DESCARTE")</f>
        <v/>
      </c>
      <c r="J1832" s="14">
        <f>G1832-H1832-I1832</f>
        <v/>
      </c>
      <c r="K1832">
        <f>IF(A1832="","",IF(J1832&lt;=IFERROR(VLOOKUP(A1832,Produtos!$A:$E,5,FALSE),0),"ABAIXO DO MINIMO","OK"))</f>
        <v/>
      </c>
    </row>
    <row r="1833">
      <c r="B1833">
        <f>IFERROR(VLOOKUP(A1833,Produtos!A:B,2,FALSE),"")</f>
        <v/>
      </c>
      <c r="D1833" s="10">
        <f>IFERROR(INDEX(Lotes!$E:$E,MATCH(1,(Lotes!$A:$A=A1833)*(Lotes!$C:$C=C1833),0)),"")</f>
        <v/>
      </c>
      <c r="E1833" s="14">
        <f>IF(D1833="","",D1833-TODAY())</f>
        <v/>
      </c>
      <c r="F1833">
        <f>IF(D1833="","",IF(E1833&lt;0,"VENCIDO",IF(E1833&lt;=30,"VENCE EM &lt;= 30 DIAS",IF(E1833&lt;=60,"ATENCAO (31-60 DIAS)","OK"))))</f>
        <v/>
      </c>
      <c r="G1833" s="14">
        <f>SUMIFS(Lancamentos!$G:$G,Lancamentos!$C:$C,$A1833,Lancamentos!$E:$E,$C1833,Lancamentos!$B:$B,"ENTRADA")</f>
        <v/>
      </c>
      <c r="H1833" s="14">
        <f>SUMIFS(Lancamentos!$G:$G,Lancamentos!$C:$C,$A1833,Lancamentos!$E:$E,$C1833,Lancamentos!$B:$B,"SAIDA_USO")</f>
        <v/>
      </c>
      <c r="I1833" s="14">
        <f>SUMIFS(Lancamentos!$G:$G,Lancamentos!$C:$C,$A1833,Lancamentos!$E:$E,$C1833,Lancamentos!$B:$B,"SAIDA_DESCARTE")</f>
        <v/>
      </c>
      <c r="J1833" s="14">
        <f>G1833-H1833-I1833</f>
        <v/>
      </c>
      <c r="K1833">
        <f>IF(A1833="","",IF(J1833&lt;=IFERROR(VLOOKUP(A1833,Produtos!$A:$E,5,FALSE),0),"ABAIXO DO MINIMO","OK"))</f>
        <v/>
      </c>
    </row>
    <row r="1834">
      <c r="B1834">
        <f>IFERROR(VLOOKUP(A1834,Produtos!A:B,2,FALSE),"")</f>
        <v/>
      </c>
      <c r="D1834" s="10">
        <f>IFERROR(INDEX(Lotes!$E:$E,MATCH(1,(Lotes!$A:$A=A1834)*(Lotes!$C:$C=C1834),0)),"")</f>
        <v/>
      </c>
      <c r="E1834" s="14">
        <f>IF(D1834="","",D1834-TODAY())</f>
        <v/>
      </c>
      <c r="F1834">
        <f>IF(D1834="","",IF(E1834&lt;0,"VENCIDO",IF(E1834&lt;=30,"VENCE EM &lt;= 30 DIAS",IF(E1834&lt;=60,"ATENCAO (31-60 DIAS)","OK"))))</f>
        <v/>
      </c>
      <c r="G1834" s="14">
        <f>SUMIFS(Lancamentos!$G:$G,Lancamentos!$C:$C,$A1834,Lancamentos!$E:$E,$C1834,Lancamentos!$B:$B,"ENTRADA")</f>
        <v/>
      </c>
      <c r="H1834" s="14">
        <f>SUMIFS(Lancamentos!$G:$G,Lancamentos!$C:$C,$A1834,Lancamentos!$E:$E,$C1834,Lancamentos!$B:$B,"SAIDA_USO")</f>
        <v/>
      </c>
      <c r="I1834" s="14">
        <f>SUMIFS(Lancamentos!$G:$G,Lancamentos!$C:$C,$A1834,Lancamentos!$E:$E,$C1834,Lancamentos!$B:$B,"SAIDA_DESCARTE")</f>
        <v/>
      </c>
      <c r="J1834" s="14">
        <f>G1834-H1834-I1834</f>
        <v/>
      </c>
      <c r="K1834">
        <f>IF(A1834="","",IF(J1834&lt;=IFERROR(VLOOKUP(A1834,Produtos!$A:$E,5,FALSE),0),"ABAIXO DO MINIMO","OK"))</f>
        <v/>
      </c>
    </row>
    <row r="1835">
      <c r="B1835">
        <f>IFERROR(VLOOKUP(A1835,Produtos!A:B,2,FALSE),"")</f>
        <v/>
      </c>
      <c r="D1835" s="10">
        <f>IFERROR(INDEX(Lotes!$E:$E,MATCH(1,(Lotes!$A:$A=A1835)*(Lotes!$C:$C=C1835),0)),"")</f>
        <v/>
      </c>
      <c r="E1835" s="14">
        <f>IF(D1835="","",D1835-TODAY())</f>
        <v/>
      </c>
      <c r="F1835">
        <f>IF(D1835="","",IF(E1835&lt;0,"VENCIDO",IF(E1835&lt;=30,"VENCE EM &lt;= 30 DIAS",IF(E1835&lt;=60,"ATENCAO (31-60 DIAS)","OK"))))</f>
        <v/>
      </c>
      <c r="G1835" s="14">
        <f>SUMIFS(Lancamentos!$G:$G,Lancamentos!$C:$C,$A1835,Lancamentos!$E:$E,$C1835,Lancamentos!$B:$B,"ENTRADA")</f>
        <v/>
      </c>
      <c r="H1835" s="14">
        <f>SUMIFS(Lancamentos!$G:$G,Lancamentos!$C:$C,$A1835,Lancamentos!$E:$E,$C1835,Lancamentos!$B:$B,"SAIDA_USO")</f>
        <v/>
      </c>
      <c r="I1835" s="14">
        <f>SUMIFS(Lancamentos!$G:$G,Lancamentos!$C:$C,$A1835,Lancamentos!$E:$E,$C1835,Lancamentos!$B:$B,"SAIDA_DESCARTE")</f>
        <v/>
      </c>
      <c r="J1835" s="14">
        <f>G1835-H1835-I1835</f>
        <v/>
      </c>
      <c r="K1835">
        <f>IF(A1835="","",IF(J1835&lt;=IFERROR(VLOOKUP(A1835,Produtos!$A:$E,5,FALSE),0),"ABAIXO DO MINIMO","OK"))</f>
        <v/>
      </c>
    </row>
    <row r="1836">
      <c r="B1836">
        <f>IFERROR(VLOOKUP(A1836,Produtos!A:B,2,FALSE),"")</f>
        <v/>
      </c>
      <c r="D1836" s="10">
        <f>IFERROR(INDEX(Lotes!$E:$E,MATCH(1,(Lotes!$A:$A=A1836)*(Lotes!$C:$C=C1836),0)),"")</f>
        <v/>
      </c>
      <c r="E1836" s="14">
        <f>IF(D1836="","",D1836-TODAY())</f>
        <v/>
      </c>
      <c r="F1836">
        <f>IF(D1836="","",IF(E1836&lt;0,"VENCIDO",IF(E1836&lt;=30,"VENCE EM &lt;= 30 DIAS",IF(E1836&lt;=60,"ATENCAO (31-60 DIAS)","OK"))))</f>
        <v/>
      </c>
      <c r="G1836" s="14">
        <f>SUMIFS(Lancamentos!$G:$G,Lancamentos!$C:$C,$A1836,Lancamentos!$E:$E,$C1836,Lancamentos!$B:$B,"ENTRADA")</f>
        <v/>
      </c>
      <c r="H1836" s="14">
        <f>SUMIFS(Lancamentos!$G:$G,Lancamentos!$C:$C,$A1836,Lancamentos!$E:$E,$C1836,Lancamentos!$B:$B,"SAIDA_USO")</f>
        <v/>
      </c>
      <c r="I1836" s="14">
        <f>SUMIFS(Lancamentos!$G:$G,Lancamentos!$C:$C,$A1836,Lancamentos!$E:$E,$C1836,Lancamentos!$B:$B,"SAIDA_DESCARTE")</f>
        <v/>
      </c>
      <c r="J1836" s="14">
        <f>G1836-H1836-I1836</f>
        <v/>
      </c>
      <c r="K1836">
        <f>IF(A1836="","",IF(J1836&lt;=IFERROR(VLOOKUP(A1836,Produtos!$A:$E,5,FALSE),0),"ABAIXO DO MINIMO","OK"))</f>
        <v/>
      </c>
    </row>
    <row r="1837">
      <c r="B1837">
        <f>IFERROR(VLOOKUP(A1837,Produtos!A:B,2,FALSE),"")</f>
        <v/>
      </c>
      <c r="D1837" s="10">
        <f>IFERROR(INDEX(Lotes!$E:$E,MATCH(1,(Lotes!$A:$A=A1837)*(Lotes!$C:$C=C1837),0)),"")</f>
        <v/>
      </c>
      <c r="E1837" s="14">
        <f>IF(D1837="","",D1837-TODAY())</f>
        <v/>
      </c>
      <c r="F1837">
        <f>IF(D1837="","",IF(E1837&lt;0,"VENCIDO",IF(E1837&lt;=30,"VENCE EM &lt;= 30 DIAS",IF(E1837&lt;=60,"ATENCAO (31-60 DIAS)","OK"))))</f>
        <v/>
      </c>
      <c r="G1837" s="14">
        <f>SUMIFS(Lancamentos!$G:$G,Lancamentos!$C:$C,$A1837,Lancamentos!$E:$E,$C1837,Lancamentos!$B:$B,"ENTRADA")</f>
        <v/>
      </c>
      <c r="H1837" s="14">
        <f>SUMIFS(Lancamentos!$G:$G,Lancamentos!$C:$C,$A1837,Lancamentos!$E:$E,$C1837,Lancamentos!$B:$B,"SAIDA_USO")</f>
        <v/>
      </c>
      <c r="I1837" s="14">
        <f>SUMIFS(Lancamentos!$G:$G,Lancamentos!$C:$C,$A1837,Lancamentos!$E:$E,$C1837,Lancamentos!$B:$B,"SAIDA_DESCARTE")</f>
        <v/>
      </c>
      <c r="J1837" s="14">
        <f>G1837-H1837-I1837</f>
        <v/>
      </c>
      <c r="K1837">
        <f>IF(A1837="","",IF(J1837&lt;=IFERROR(VLOOKUP(A1837,Produtos!$A:$E,5,FALSE),0),"ABAIXO DO MINIMO","OK"))</f>
        <v/>
      </c>
    </row>
    <row r="1838">
      <c r="B1838">
        <f>IFERROR(VLOOKUP(A1838,Produtos!A:B,2,FALSE),"")</f>
        <v/>
      </c>
      <c r="D1838" s="10">
        <f>IFERROR(INDEX(Lotes!$E:$E,MATCH(1,(Lotes!$A:$A=A1838)*(Lotes!$C:$C=C1838),0)),"")</f>
        <v/>
      </c>
      <c r="E1838" s="14">
        <f>IF(D1838="","",D1838-TODAY())</f>
        <v/>
      </c>
      <c r="F1838">
        <f>IF(D1838="","",IF(E1838&lt;0,"VENCIDO",IF(E1838&lt;=30,"VENCE EM &lt;= 30 DIAS",IF(E1838&lt;=60,"ATENCAO (31-60 DIAS)","OK"))))</f>
        <v/>
      </c>
      <c r="G1838" s="14">
        <f>SUMIFS(Lancamentos!$G:$G,Lancamentos!$C:$C,$A1838,Lancamentos!$E:$E,$C1838,Lancamentos!$B:$B,"ENTRADA")</f>
        <v/>
      </c>
      <c r="H1838" s="14">
        <f>SUMIFS(Lancamentos!$G:$G,Lancamentos!$C:$C,$A1838,Lancamentos!$E:$E,$C1838,Lancamentos!$B:$B,"SAIDA_USO")</f>
        <v/>
      </c>
      <c r="I1838" s="14">
        <f>SUMIFS(Lancamentos!$G:$G,Lancamentos!$C:$C,$A1838,Lancamentos!$E:$E,$C1838,Lancamentos!$B:$B,"SAIDA_DESCARTE")</f>
        <v/>
      </c>
      <c r="J1838" s="14">
        <f>G1838-H1838-I1838</f>
        <v/>
      </c>
      <c r="K1838">
        <f>IF(A1838="","",IF(J1838&lt;=IFERROR(VLOOKUP(A1838,Produtos!$A:$E,5,FALSE),0),"ABAIXO DO MINIMO","OK"))</f>
        <v/>
      </c>
    </row>
    <row r="1839">
      <c r="B1839">
        <f>IFERROR(VLOOKUP(A1839,Produtos!A:B,2,FALSE),"")</f>
        <v/>
      </c>
      <c r="D1839" s="10">
        <f>IFERROR(INDEX(Lotes!$E:$E,MATCH(1,(Lotes!$A:$A=A1839)*(Lotes!$C:$C=C1839),0)),"")</f>
        <v/>
      </c>
      <c r="E1839" s="14">
        <f>IF(D1839="","",D1839-TODAY())</f>
        <v/>
      </c>
      <c r="F1839">
        <f>IF(D1839="","",IF(E1839&lt;0,"VENCIDO",IF(E1839&lt;=30,"VENCE EM &lt;= 30 DIAS",IF(E1839&lt;=60,"ATENCAO (31-60 DIAS)","OK"))))</f>
        <v/>
      </c>
      <c r="G1839" s="14">
        <f>SUMIFS(Lancamentos!$G:$G,Lancamentos!$C:$C,$A1839,Lancamentos!$E:$E,$C1839,Lancamentos!$B:$B,"ENTRADA")</f>
        <v/>
      </c>
      <c r="H1839" s="14">
        <f>SUMIFS(Lancamentos!$G:$G,Lancamentos!$C:$C,$A1839,Lancamentos!$E:$E,$C1839,Lancamentos!$B:$B,"SAIDA_USO")</f>
        <v/>
      </c>
      <c r="I1839" s="14">
        <f>SUMIFS(Lancamentos!$G:$G,Lancamentos!$C:$C,$A1839,Lancamentos!$E:$E,$C1839,Lancamentos!$B:$B,"SAIDA_DESCARTE")</f>
        <v/>
      </c>
      <c r="J1839" s="14">
        <f>G1839-H1839-I1839</f>
        <v/>
      </c>
      <c r="K1839">
        <f>IF(A1839="","",IF(J1839&lt;=IFERROR(VLOOKUP(A1839,Produtos!$A:$E,5,FALSE),0),"ABAIXO DO MINIMO","OK"))</f>
        <v/>
      </c>
    </row>
    <row r="1840">
      <c r="B1840">
        <f>IFERROR(VLOOKUP(A1840,Produtos!A:B,2,FALSE),"")</f>
        <v/>
      </c>
      <c r="D1840" s="10">
        <f>IFERROR(INDEX(Lotes!$E:$E,MATCH(1,(Lotes!$A:$A=A1840)*(Lotes!$C:$C=C1840),0)),"")</f>
        <v/>
      </c>
      <c r="E1840" s="14">
        <f>IF(D1840="","",D1840-TODAY())</f>
        <v/>
      </c>
      <c r="F1840">
        <f>IF(D1840="","",IF(E1840&lt;0,"VENCIDO",IF(E1840&lt;=30,"VENCE EM &lt;= 30 DIAS",IF(E1840&lt;=60,"ATENCAO (31-60 DIAS)","OK"))))</f>
        <v/>
      </c>
      <c r="G1840" s="14">
        <f>SUMIFS(Lancamentos!$G:$G,Lancamentos!$C:$C,$A1840,Lancamentos!$E:$E,$C1840,Lancamentos!$B:$B,"ENTRADA")</f>
        <v/>
      </c>
      <c r="H1840" s="14">
        <f>SUMIFS(Lancamentos!$G:$G,Lancamentos!$C:$C,$A1840,Lancamentos!$E:$E,$C1840,Lancamentos!$B:$B,"SAIDA_USO")</f>
        <v/>
      </c>
      <c r="I1840" s="14">
        <f>SUMIFS(Lancamentos!$G:$G,Lancamentos!$C:$C,$A1840,Lancamentos!$E:$E,$C1840,Lancamentos!$B:$B,"SAIDA_DESCARTE")</f>
        <v/>
      </c>
      <c r="J1840" s="14">
        <f>G1840-H1840-I1840</f>
        <v/>
      </c>
      <c r="K1840">
        <f>IF(A1840="","",IF(J1840&lt;=IFERROR(VLOOKUP(A1840,Produtos!$A:$E,5,FALSE),0),"ABAIXO DO MINIMO","OK"))</f>
        <v/>
      </c>
    </row>
    <row r="1841">
      <c r="B1841">
        <f>IFERROR(VLOOKUP(A1841,Produtos!A:B,2,FALSE),"")</f>
        <v/>
      </c>
      <c r="D1841" s="10">
        <f>IFERROR(INDEX(Lotes!$E:$E,MATCH(1,(Lotes!$A:$A=A1841)*(Lotes!$C:$C=C1841),0)),"")</f>
        <v/>
      </c>
      <c r="E1841" s="14">
        <f>IF(D1841="","",D1841-TODAY())</f>
        <v/>
      </c>
      <c r="F1841">
        <f>IF(D1841="","",IF(E1841&lt;0,"VENCIDO",IF(E1841&lt;=30,"VENCE EM &lt;= 30 DIAS",IF(E1841&lt;=60,"ATENCAO (31-60 DIAS)","OK"))))</f>
        <v/>
      </c>
      <c r="G1841" s="14">
        <f>SUMIFS(Lancamentos!$G:$G,Lancamentos!$C:$C,$A1841,Lancamentos!$E:$E,$C1841,Lancamentos!$B:$B,"ENTRADA")</f>
        <v/>
      </c>
      <c r="H1841" s="14">
        <f>SUMIFS(Lancamentos!$G:$G,Lancamentos!$C:$C,$A1841,Lancamentos!$E:$E,$C1841,Lancamentos!$B:$B,"SAIDA_USO")</f>
        <v/>
      </c>
      <c r="I1841" s="14">
        <f>SUMIFS(Lancamentos!$G:$G,Lancamentos!$C:$C,$A1841,Lancamentos!$E:$E,$C1841,Lancamentos!$B:$B,"SAIDA_DESCARTE")</f>
        <v/>
      </c>
      <c r="J1841" s="14">
        <f>G1841-H1841-I1841</f>
        <v/>
      </c>
      <c r="K1841">
        <f>IF(A1841="","",IF(J1841&lt;=IFERROR(VLOOKUP(A1841,Produtos!$A:$E,5,FALSE),0),"ABAIXO DO MINIMO","OK"))</f>
        <v/>
      </c>
    </row>
    <row r="1842">
      <c r="B1842">
        <f>IFERROR(VLOOKUP(A1842,Produtos!A:B,2,FALSE),"")</f>
        <v/>
      </c>
      <c r="D1842" s="10">
        <f>IFERROR(INDEX(Lotes!$E:$E,MATCH(1,(Lotes!$A:$A=A1842)*(Lotes!$C:$C=C1842),0)),"")</f>
        <v/>
      </c>
      <c r="E1842" s="14">
        <f>IF(D1842="","",D1842-TODAY())</f>
        <v/>
      </c>
      <c r="F1842">
        <f>IF(D1842="","",IF(E1842&lt;0,"VENCIDO",IF(E1842&lt;=30,"VENCE EM &lt;= 30 DIAS",IF(E1842&lt;=60,"ATENCAO (31-60 DIAS)","OK"))))</f>
        <v/>
      </c>
      <c r="G1842" s="14">
        <f>SUMIFS(Lancamentos!$G:$G,Lancamentos!$C:$C,$A1842,Lancamentos!$E:$E,$C1842,Lancamentos!$B:$B,"ENTRADA")</f>
        <v/>
      </c>
      <c r="H1842" s="14">
        <f>SUMIFS(Lancamentos!$G:$G,Lancamentos!$C:$C,$A1842,Lancamentos!$E:$E,$C1842,Lancamentos!$B:$B,"SAIDA_USO")</f>
        <v/>
      </c>
      <c r="I1842" s="14">
        <f>SUMIFS(Lancamentos!$G:$G,Lancamentos!$C:$C,$A1842,Lancamentos!$E:$E,$C1842,Lancamentos!$B:$B,"SAIDA_DESCARTE")</f>
        <v/>
      </c>
      <c r="J1842" s="14">
        <f>G1842-H1842-I1842</f>
        <v/>
      </c>
      <c r="K1842">
        <f>IF(A1842="","",IF(J1842&lt;=IFERROR(VLOOKUP(A1842,Produtos!$A:$E,5,FALSE),0),"ABAIXO DO MINIMO","OK"))</f>
        <v/>
      </c>
    </row>
    <row r="1843">
      <c r="B1843">
        <f>IFERROR(VLOOKUP(A1843,Produtos!A:B,2,FALSE),"")</f>
        <v/>
      </c>
      <c r="D1843" s="10">
        <f>IFERROR(INDEX(Lotes!$E:$E,MATCH(1,(Lotes!$A:$A=A1843)*(Lotes!$C:$C=C1843),0)),"")</f>
        <v/>
      </c>
      <c r="E1843" s="14">
        <f>IF(D1843="","",D1843-TODAY())</f>
        <v/>
      </c>
      <c r="F1843">
        <f>IF(D1843="","",IF(E1843&lt;0,"VENCIDO",IF(E1843&lt;=30,"VENCE EM &lt;= 30 DIAS",IF(E1843&lt;=60,"ATENCAO (31-60 DIAS)","OK"))))</f>
        <v/>
      </c>
      <c r="G1843" s="14">
        <f>SUMIFS(Lancamentos!$G:$G,Lancamentos!$C:$C,$A1843,Lancamentos!$E:$E,$C1843,Lancamentos!$B:$B,"ENTRADA")</f>
        <v/>
      </c>
      <c r="H1843" s="14">
        <f>SUMIFS(Lancamentos!$G:$G,Lancamentos!$C:$C,$A1843,Lancamentos!$E:$E,$C1843,Lancamentos!$B:$B,"SAIDA_USO")</f>
        <v/>
      </c>
      <c r="I1843" s="14">
        <f>SUMIFS(Lancamentos!$G:$G,Lancamentos!$C:$C,$A1843,Lancamentos!$E:$E,$C1843,Lancamentos!$B:$B,"SAIDA_DESCARTE")</f>
        <v/>
      </c>
      <c r="J1843" s="14">
        <f>G1843-H1843-I1843</f>
        <v/>
      </c>
      <c r="K1843">
        <f>IF(A1843="","",IF(J1843&lt;=IFERROR(VLOOKUP(A1843,Produtos!$A:$E,5,FALSE),0),"ABAIXO DO MINIMO","OK"))</f>
        <v/>
      </c>
    </row>
    <row r="1844">
      <c r="B1844">
        <f>IFERROR(VLOOKUP(A1844,Produtos!A:B,2,FALSE),"")</f>
        <v/>
      </c>
      <c r="D1844" s="10">
        <f>IFERROR(INDEX(Lotes!$E:$E,MATCH(1,(Lotes!$A:$A=A1844)*(Lotes!$C:$C=C1844),0)),"")</f>
        <v/>
      </c>
      <c r="E1844" s="14">
        <f>IF(D1844="","",D1844-TODAY())</f>
        <v/>
      </c>
      <c r="F1844">
        <f>IF(D1844="","",IF(E1844&lt;0,"VENCIDO",IF(E1844&lt;=30,"VENCE EM &lt;= 30 DIAS",IF(E1844&lt;=60,"ATENCAO (31-60 DIAS)","OK"))))</f>
        <v/>
      </c>
      <c r="G1844" s="14">
        <f>SUMIFS(Lancamentos!$G:$G,Lancamentos!$C:$C,$A1844,Lancamentos!$E:$E,$C1844,Lancamentos!$B:$B,"ENTRADA")</f>
        <v/>
      </c>
      <c r="H1844" s="14">
        <f>SUMIFS(Lancamentos!$G:$G,Lancamentos!$C:$C,$A1844,Lancamentos!$E:$E,$C1844,Lancamentos!$B:$B,"SAIDA_USO")</f>
        <v/>
      </c>
      <c r="I1844" s="14">
        <f>SUMIFS(Lancamentos!$G:$G,Lancamentos!$C:$C,$A1844,Lancamentos!$E:$E,$C1844,Lancamentos!$B:$B,"SAIDA_DESCARTE")</f>
        <v/>
      </c>
      <c r="J1844" s="14">
        <f>G1844-H1844-I1844</f>
        <v/>
      </c>
      <c r="K1844">
        <f>IF(A1844="","",IF(J1844&lt;=IFERROR(VLOOKUP(A1844,Produtos!$A:$E,5,FALSE),0),"ABAIXO DO MINIMO","OK"))</f>
        <v/>
      </c>
    </row>
    <row r="1845">
      <c r="B1845">
        <f>IFERROR(VLOOKUP(A1845,Produtos!A:B,2,FALSE),"")</f>
        <v/>
      </c>
      <c r="D1845" s="10">
        <f>IFERROR(INDEX(Lotes!$E:$E,MATCH(1,(Lotes!$A:$A=A1845)*(Lotes!$C:$C=C1845),0)),"")</f>
        <v/>
      </c>
      <c r="E1845" s="14">
        <f>IF(D1845="","",D1845-TODAY())</f>
        <v/>
      </c>
      <c r="F1845">
        <f>IF(D1845="","",IF(E1845&lt;0,"VENCIDO",IF(E1845&lt;=30,"VENCE EM &lt;= 30 DIAS",IF(E1845&lt;=60,"ATENCAO (31-60 DIAS)","OK"))))</f>
        <v/>
      </c>
      <c r="G1845" s="14">
        <f>SUMIFS(Lancamentos!$G:$G,Lancamentos!$C:$C,$A1845,Lancamentos!$E:$E,$C1845,Lancamentos!$B:$B,"ENTRADA")</f>
        <v/>
      </c>
      <c r="H1845" s="14">
        <f>SUMIFS(Lancamentos!$G:$G,Lancamentos!$C:$C,$A1845,Lancamentos!$E:$E,$C1845,Lancamentos!$B:$B,"SAIDA_USO")</f>
        <v/>
      </c>
      <c r="I1845" s="14">
        <f>SUMIFS(Lancamentos!$G:$G,Lancamentos!$C:$C,$A1845,Lancamentos!$E:$E,$C1845,Lancamentos!$B:$B,"SAIDA_DESCARTE")</f>
        <v/>
      </c>
      <c r="J1845" s="14">
        <f>G1845-H1845-I1845</f>
        <v/>
      </c>
      <c r="K1845">
        <f>IF(A1845="","",IF(J1845&lt;=IFERROR(VLOOKUP(A1845,Produtos!$A:$E,5,FALSE),0),"ABAIXO DO MINIMO","OK"))</f>
        <v/>
      </c>
    </row>
    <row r="1846">
      <c r="B1846">
        <f>IFERROR(VLOOKUP(A1846,Produtos!A:B,2,FALSE),"")</f>
        <v/>
      </c>
      <c r="D1846" s="10">
        <f>IFERROR(INDEX(Lotes!$E:$E,MATCH(1,(Lotes!$A:$A=A1846)*(Lotes!$C:$C=C1846),0)),"")</f>
        <v/>
      </c>
      <c r="E1846" s="14">
        <f>IF(D1846="","",D1846-TODAY())</f>
        <v/>
      </c>
      <c r="F1846">
        <f>IF(D1846="","",IF(E1846&lt;0,"VENCIDO",IF(E1846&lt;=30,"VENCE EM &lt;= 30 DIAS",IF(E1846&lt;=60,"ATENCAO (31-60 DIAS)","OK"))))</f>
        <v/>
      </c>
      <c r="G1846" s="14">
        <f>SUMIFS(Lancamentos!$G:$G,Lancamentos!$C:$C,$A1846,Lancamentos!$E:$E,$C1846,Lancamentos!$B:$B,"ENTRADA")</f>
        <v/>
      </c>
      <c r="H1846" s="14">
        <f>SUMIFS(Lancamentos!$G:$G,Lancamentos!$C:$C,$A1846,Lancamentos!$E:$E,$C1846,Lancamentos!$B:$B,"SAIDA_USO")</f>
        <v/>
      </c>
      <c r="I1846" s="14">
        <f>SUMIFS(Lancamentos!$G:$G,Lancamentos!$C:$C,$A1846,Lancamentos!$E:$E,$C1846,Lancamentos!$B:$B,"SAIDA_DESCARTE")</f>
        <v/>
      </c>
      <c r="J1846" s="14">
        <f>G1846-H1846-I1846</f>
        <v/>
      </c>
      <c r="K1846">
        <f>IF(A1846="","",IF(J1846&lt;=IFERROR(VLOOKUP(A1846,Produtos!$A:$E,5,FALSE),0),"ABAIXO DO MINIMO","OK"))</f>
        <v/>
      </c>
    </row>
    <row r="1847">
      <c r="B1847">
        <f>IFERROR(VLOOKUP(A1847,Produtos!A:B,2,FALSE),"")</f>
        <v/>
      </c>
      <c r="D1847" s="10">
        <f>IFERROR(INDEX(Lotes!$E:$E,MATCH(1,(Lotes!$A:$A=A1847)*(Lotes!$C:$C=C1847),0)),"")</f>
        <v/>
      </c>
      <c r="E1847" s="14">
        <f>IF(D1847="","",D1847-TODAY())</f>
        <v/>
      </c>
      <c r="F1847">
        <f>IF(D1847="","",IF(E1847&lt;0,"VENCIDO",IF(E1847&lt;=30,"VENCE EM &lt;= 30 DIAS",IF(E1847&lt;=60,"ATENCAO (31-60 DIAS)","OK"))))</f>
        <v/>
      </c>
      <c r="G1847" s="14">
        <f>SUMIFS(Lancamentos!$G:$G,Lancamentos!$C:$C,$A1847,Lancamentos!$E:$E,$C1847,Lancamentos!$B:$B,"ENTRADA")</f>
        <v/>
      </c>
      <c r="H1847" s="14">
        <f>SUMIFS(Lancamentos!$G:$G,Lancamentos!$C:$C,$A1847,Lancamentos!$E:$E,$C1847,Lancamentos!$B:$B,"SAIDA_USO")</f>
        <v/>
      </c>
      <c r="I1847" s="14">
        <f>SUMIFS(Lancamentos!$G:$G,Lancamentos!$C:$C,$A1847,Lancamentos!$E:$E,$C1847,Lancamentos!$B:$B,"SAIDA_DESCARTE")</f>
        <v/>
      </c>
      <c r="J1847" s="14">
        <f>G1847-H1847-I1847</f>
        <v/>
      </c>
      <c r="K1847">
        <f>IF(A1847="","",IF(J1847&lt;=IFERROR(VLOOKUP(A1847,Produtos!$A:$E,5,FALSE),0),"ABAIXO DO MINIMO","OK"))</f>
        <v/>
      </c>
    </row>
    <row r="1848">
      <c r="B1848">
        <f>IFERROR(VLOOKUP(A1848,Produtos!A:B,2,FALSE),"")</f>
        <v/>
      </c>
      <c r="D1848" s="10">
        <f>IFERROR(INDEX(Lotes!$E:$E,MATCH(1,(Lotes!$A:$A=A1848)*(Lotes!$C:$C=C1848),0)),"")</f>
        <v/>
      </c>
      <c r="E1848" s="14">
        <f>IF(D1848="","",D1848-TODAY())</f>
        <v/>
      </c>
      <c r="F1848">
        <f>IF(D1848="","",IF(E1848&lt;0,"VENCIDO",IF(E1848&lt;=30,"VENCE EM &lt;= 30 DIAS",IF(E1848&lt;=60,"ATENCAO (31-60 DIAS)","OK"))))</f>
        <v/>
      </c>
      <c r="G1848" s="14">
        <f>SUMIFS(Lancamentos!$G:$G,Lancamentos!$C:$C,$A1848,Lancamentos!$E:$E,$C1848,Lancamentos!$B:$B,"ENTRADA")</f>
        <v/>
      </c>
      <c r="H1848" s="14">
        <f>SUMIFS(Lancamentos!$G:$G,Lancamentos!$C:$C,$A1848,Lancamentos!$E:$E,$C1848,Lancamentos!$B:$B,"SAIDA_USO")</f>
        <v/>
      </c>
      <c r="I1848" s="14">
        <f>SUMIFS(Lancamentos!$G:$G,Lancamentos!$C:$C,$A1848,Lancamentos!$E:$E,$C1848,Lancamentos!$B:$B,"SAIDA_DESCARTE")</f>
        <v/>
      </c>
      <c r="J1848" s="14">
        <f>G1848-H1848-I1848</f>
        <v/>
      </c>
      <c r="K1848">
        <f>IF(A1848="","",IF(J1848&lt;=IFERROR(VLOOKUP(A1848,Produtos!$A:$E,5,FALSE),0),"ABAIXO DO MINIMO","OK"))</f>
        <v/>
      </c>
    </row>
    <row r="1849">
      <c r="B1849">
        <f>IFERROR(VLOOKUP(A1849,Produtos!A:B,2,FALSE),"")</f>
        <v/>
      </c>
      <c r="D1849" s="10">
        <f>IFERROR(INDEX(Lotes!$E:$E,MATCH(1,(Lotes!$A:$A=A1849)*(Lotes!$C:$C=C1849),0)),"")</f>
        <v/>
      </c>
      <c r="E1849" s="14">
        <f>IF(D1849="","",D1849-TODAY())</f>
        <v/>
      </c>
      <c r="F1849">
        <f>IF(D1849="","",IF(E1849&lt;0,"VENCIDO",IF(E1849&lt;=30,"VENCE EM &lt;= 30 DIAS",IF(E1849&lt;=60,"ATENCAO (31-60 DIAS)","OK"))))</f>
        <v/>
      </c>
      <c r="G1849" s="14">
        <f>SUMIFS(Lancamentos!$G:$G,Lancamentos!$C:$C,$A1849,Lancamentos!$E:$E,$C1849,Lancamentos!$B:$B,"ENTRADA")</f>
        <v/>
      </c>
      <c r="H1849" s="14">
        <f>SUMIFS(Lancamentos!$G:$G,Lancamentos!$C:$C,$A1849,Lancamentos!$E:$E,$C1849,Lancamentos!$B:$B,"SAIDA_USO")</f>
        <v/>
      </c>
      <c r="I1849" s="14">
        <f>SUMIFS(Lancamentos!$G:$G,Lancamentos!$C:$C,$A1849,Lancamentos!$E:$E,$C1849,Lancamentos!$B:$B,"SAIDA_DESCARTE")</f>
        <v/>
      </c>
      <c r="J1849" s="14">
        <f>G1849-H1849-I1849</f>
        <v/>
      </c>
      <c r="K1849">
        <f>IF(A1849="","",IF(J1849&lt;=IFERROR(VLOOKUP(A1849,Produtos!$A:$E,5,FALSE),0),"ABAIXO DO MINIMO","OK"))</f>
        <v/>
      </c>
    </row>
    <row r="1850">
      <c r="B1850">
        <f>IFERROR(VLOOKUP(A1850,Produtos!A:B,2,FALSE),"")</f>
        <v/>
      </c>
      <c r="D1850" s="10">
        <f>IFERROR(INDEX(Lotes!$E:$E,MATCH(1,(Lotes!$A:$A=A1850)*(Lotes!$C:$C=C1850),0)),"")</f>
        <v/>
      </c>
      <c r="E1850" s="14">
        <f>IF(D1850="","",D1850-TODAY())</f>
        <v/>
      </c>
      <c r="F1850">
        <f>IF(D1850="","",IF(E1850&lt;0,"VENCIDO",IF(E1850&lt;=30,"VENCE EM &lt;= 30 DIAS",IF(E1850&lt;=60,"ATENCAO (31-60 DIAS)","OK"))))</f>
        <v/>
      </c>
      <c r="G1850" s="14">
        <f>SUMIFS(Lancamentos!$G:$G,Lancamentos!$C:$C,$A1850,Lancamentos!$E:$E,$C1850,Lancamentos!$B:$B,"ENTRADA")</f>
        <v/>
      </c>
      <c r="H1850" s="14">
        <f>SUMIFS(Lancamentos!$G:$G,Lancamentos!$C:$C,$A1850,Lancamentos!$E:$E,$C1850,Lancamentos!$B:$B,"SAIDA_USO")</f>
        <v/>
      </c>
      <c r="I1850" s="14">
        <f>SUMIFS(Lancamentos!$G:$G,Lancamentos!$C:$C,$A1850,Lancamentos!$E:$E,$C1850,Lancamentos!$B:$B,"SAIDA_DESCARTE")</f>
        <v/>
      </c>
      <c r="J1850" s="14">
        <f>G1850-H1850-I1850</f>
        <v/>
      </c>
      <c r="K1850">
        <f>IF(A1850="","",IF(J1850&lt;=IFERROR(VLOOKUP(A1850,Produtos!$A:$E,5,FALSE),0),"ABAIXO DO MINIMO","OK"))</f>
        <v/>
      </c>
    </row>
    <row r="1851">
      <c r="B1851">
        <f>IFERROR(VLOOKUP(A1851,Produtos!A:B,2,FALSE),"")</f>
        <v/>
      </c>
      <c r="D1851" s="10">
        <f>IFERROR(INDEX(Lotes!$E:$E,MATCH(1,(Lotes!$A:$A=A1851)*(Lotes!$C:$C=C1851),0)),"")</f>
        <v/>
      </c>
      <c r="E1851" s="14">
        <f>IF(D1851="","",D1851-TODAY())</f>
        <v/>
      </c>
      <c r="F1851">
        <f>IF(D1851="","",IF(E1851&lt;0,"VENCIDO",IF(E1851&lt;=30,"VENCE EM &lt;= 30 DIAS",IF(E1851&lt;=60,"ATENCAO (31-60 DIAS)","OK"))))</f>
        <v/>
      </c>
      <c r="G1851" s="14">
        <f>SUMIFS(Lancamentos!$G:$G,Lancamentos!$C:$C,$A1851,Lancamentos!$E:$E,$C1851,Lancamentos!$B:$B,"ENTRADA")</f>
        <v/>
      </c>
      <c r="H1851" s="14">
        <f>SUMIFS(Lancamentos!$G:$G,Lancamentos!$C:$C,$A1851,Lancamentos!$E:$E,$C1851,Lancamentos!$B:$B,"SAIDA_USO")</f>
        <v/>
      </c>
      <c r="I1851" s="14">
        <f>SUMIFS(Lancamentos!$G:$G,Lancamentos!$C:$C,$A1851,Lancamentos!$E:$E,$C1851,Lancamentos!$B:$B,"SAIDA_DESCARTE")</f>
        <v/>
      </c>
      <c r="J1851" s="14">
        <f>G1851-H1851-I1851</f>
        <v/>
      </c>
      <c r="K1851">
        <f>IF(A1851="","",IF(J1851&lt;=IFERROR(VLOOKUP(A1851,Produtos!$A:$E,5,FALSE),0),"ABAIXO DO MINIMO","OK"))</f>
        <v/>
      </c>
    </row>
    <row r="1852">
      <c r="B1852">
        <f>IFERROR(VLOOKUP(A1852,Produtos!A:B,2,FALSE),"")</f>
        <v/>
      </c>
      <c r="D1852" s="10">
        <f>IFERROR(INDEX(Lotes!$E:$E,MATCH(1,(Lotes!$A:$A=A1852)*(Lotes!$C:$C=C1852),0)),"")</f>
        <v/>
      </c>
      <c r="E1852" s="14">
        <f>IF(D1852="","",D1852-TODAY())</f>
        <v/>
      </c>
      <c r="F1852">
        <f>IF(D1852="","",IF(E1852&lt;0,"VENCIDO",IF(E1852&lt;=30,"VENCE EM &lt;= 30 DIAS",IF(E1852&lt;=60,"ATENCAO (31-60 DIAS)","OK"))))</f>
        <v/>
      </c>
      <c r="G1852" s="14">
        <f>SUMIFS(Lancamentos!$G:$G,Lancamentos!$C:$C,$A1852,Lancamentos!$E:$E,$C1852,Lancamentos!$B:$B,"ENTRADA")</f>
        <v/>
      </c>
      <c r="H1852" s="14">
        <f>SUMIFS(Lancamentos!$G:$G,Lancamentos!$C:$C,$A1852,Lancamentos!$E:$E,$C1852,Lancamentos!$B:$B,"SAIDA_USO")</f>
        <v/>
      </c>
      <c r="I1852" s="14">
        <f>SUMIFS(Lancamentos!$G:$G,Lancamentos!$C:$C,$A1852,Lancamentos!$E:$E,$C1852,Lancamentos!$B:$B,"SAIDA_DESCARTE")</f>
        <v/>
      </c>
      <c r="J1852" s="14">
        <f>G1852-H1852-I1852</f>
        <v/>
      </c>
      <c r="K1852">
        <f>IF(A1852="","",IF(J1852&lt;=IFERROR(VLOOKUP(A1852,Produtos!$A:$E,5,FALSE),0),"ABAIXO DO MINIMO","OK"))</f>
        <v/>
      </c>
    </row>
    <row r="1853">
      <c r="B1853">
        <f>IFERROR(VLOOKUP(A1853,Produtos!A:B,2,FALSE),"")</f>
        <v/>
      </c>
      <c r="D1853" s="10">
        <f>IFERROR(INDEX(Lotes!$E:$E,MATCH(1,(Lotes!$A:$A=A1853)*(Lotes!$C:$C=C1853),0)),"")</f>
        <v/>
      </c>
      <c r="E1853" s="14">
        <f>IF(D1853="","",D1853-TODAY())</f>
        <v/>
      </c>
      <c r="F1853">
        <f>IF(D1853="","",IF(E1853&lt;0,"VENCIDO",IF(E1853&lt;=30,"VENCE EM &lt;= 30 DIAS",IF(E1853&lt;=60,"ATENCAO (31-60 DIAS)","OK"))))</f>
        <v/>
      </c>
      <c r="G1853" s="14">
        <f>SUMIFS(Lancamentos!$G:$G,Lancamentos!$C:$C,$A1853,Lancamentos!$E:$E,$C1853,Lancamentos!$B:$B,"ENTRADA")</f>
        <v/>
      </c>
      <c r="H1853" s="14">
        <f>SUMIFS(Lancamentos!$G:$G,Lancamentos!$C:$C,$A1853,Lancamentos!$E:$E,$C1853,Lancamentos!$B:$B,"SAIDA_USO")</f>
        <v/>
      </c>
      <c r="I1853" s="14">
        <f>SUMIFS(Lancamentos!$G:$G,Lancamentos!$C:$C,$A1853,Lancamentos!$E:$E,$C1853,Lancamentos!$B:$B,"SAIDA_DESCARTE")</f>
        <v/>
      </c>
      <c r="J1853" s="14">
        <f>G1853-H1853-I1853</f>
        <v/>
      </c>
      <c r="K1853">
        <f>IF(A1853="","",IF(J1853&lt;=IFERROR(VLOOKUP(A1853,Produtos!$A:$E,5,FALSE),0),"ABAIXO DO MINIMO","OK"))</f>
        <v/>
      </c>
    </row>
    <row r="1854">
      <c r="B1854">
        <f>IFERROR(VLOOKUP(A1854,Produtos!A:B,2,FALSE),"")</f>
        <v/>
      </c>
      <c r="D1854" s="10">
        <f>IFERROR(INDEX(Lotes!$E:$E,MATCH(1,(Lotes!$A:$A=A1854)*(Lotes!$C:$C=C1854),0)),"")</f>
        <v/>
      </c>
      <c r="E1854" s="14">
        <f>IF(D1854="","",D1854-TODAY())</f>
        <v/>
      </c>
      <c r="F1854">
        <f>IF(D1854="","",IF(E1854&lt;0,"VENCIDO",IF(E1854&lt;=30,"VENCE EM &lt;= 30 DIAS",IF(E1854&lt;=60,"ATENCAO (31-60 DIAS)","OK"))))</f>
        <v/>
      </c>
      <c r="G1854" s="14">
        <f>SUMIFS(Lancamentos!$G:$G,Lancamentos!$C:$C,$A1854,Lancamentos!$E:$E,$C1854,Lancamentos!$B:$B,"ENTRADA")</f>
        <v/>
      </c>
      <c r="H1854" s="14">
        <f>SUMIFS(Lancamentos!$G:$G,Lancamentos!$C:$C,$A1854,Lancamentos!$E:$E,$C1854,Lancamentos!$B:$B,"SAIDA_USO")</f>
        <v/>
      </c>
      <c r="I1854" s="14">
        <f>SUMIFS(Lancamentos!$G:$G,Lancamentos!$C:$C,$A1854,Lancamentos!$E:$E,$C1854,Lancamentos!$B:$B,"SAIDA_DESCARTE")</f>
        <v/>
      </c>
      <c r="J1854" s="14">
        <f>G1854-H1854-I1854</f>
        <v/>
      </c>
      <c r="K1854">
        <f>IF(A1854="","",IF(J1854&lt;=IFERROR(VLOOKUP(A1854,Produtos!$A:$E,5,FALSE),0),"ABAIXO DO MINIMO","OK"))</f>
        <v/>
      </c>
    </row>
    <row r="1855">
      <c r="B1855">
        <f>IFERROR(VLOOKUP(A1855,Produtos!A:B,2,FALSE),"")</f>
        <v/>
      </c>
      <c r="D1855" s="10">
        <f>IFERROR(INDEX(Lotes!$E:$E,MATCH(1,(Lotes!$A:$A=A1855)*(Lotes!$C:$C=C1855),0)),"")</f>
        <v/>
      </c>
      <c r="E1855" s="14">
        <f>IF(D1855="","",D1855-TODAY())</f>
        <v/>
      </c>
      <c r="F1855">
        <f>IF(D1855="","",IF(E1855&lt;0,"VENCIDO",IF(E1855&lt;=30,"VENCE EM &lt;= 30 DIAS",IF(E1855&lt;=60,"ATENCAO (31-60 DIAS)","OK"))))</f>
        <v/>
      </c>
      <c r="G1855" s="14">
        <f>SUMIFS(Lancamentos!$G:$G,Lancamentos!$C:$C,$A1855,Lancamentos!$E:$E,$C1855,Lancamentos!$B:$B,"ENTRADA")</f>
        <v/>
      </c>
      <c r="H1855" s="14">
        <f>SUMIFS(Lancamentos!$G:$G,Lancamentos!$C:$C,$A1855,Lancamentos!$E:$E,$C1855,Lancamentos!$B:$B,"SAIDA_USO")</f>
        <v/>
      </c>
      <c r="I1855" s="14">
        <f>SUMIFS(Lancamentos!$G:$G,Lancamentos!$C:$C,$A1855,Lancamentos!$E:$E,$C1855,Lancamentos!$B:$B,"SAIDA_DESCARTE")</f>
        <v/>
      </c>
      <c r="J1855" s="14">
        <f>G1855-H1855-I1855</f>
        <v/>
      </c>
      <c r="K1855">
        <f>IF(A1855="","",IF(J1855&lt;=IFERROR(VLOOKUP(A1855,Produtos!$A:$E,5,FALSE),0),"ABAIXO DO MINIMO","OK"))</f>
        <v/>
      </c>
    </row>
    <row r="1856">
      <c r="B1856">
        <f>IFERROR(VLOOKUP(A1856,Produtos!A:B,2,FALSE),"")</f>
        <v/>
      </c>
      <c r="D1856" s="10">
        <f>IFERROR(INDEX(Lotes!$E:$E,MATCH(1,(Lotes!$A:$A=A1856)*(Lotes!$C:$C=C1856),0)),"")</f>
        <v/>
      </c>
      <c r="E1856" s="14">
        <f>IF(D1856="","",D1856-TODAY())</f>
        <v/>
      </c>
      <c r="F1856">
        <f>IF(D1856="","",IF(E1856&lt;0,"VENCIDO",IF(E1856&lt;=30,"VENCE EM &lt;= 30 DIAS",IF(E1856&lt;=60,"ATENCAO (31-60 DIAS)","OK"))))</f>
        <v/>
      </c>
      <c r="G1856" s="14">
        <f>SUMIFS(Lancamentos!$G:$G,Lancamentos!$C:$C,$A1856,Lancamentos!$E:$E,$C1856,Lancamentos!$B:$B,"ENTRADA")</f>
        <v/>
      </c>
      <c r="H1856" s="14">
        <f>SUMIFS(Lancamentos!$G:$G,Lancamentos!$C:$C,$A1856,Lancamentos!$E:$E,$C1856,Lancamentos!$B:$B,"SAIDA_USO")</f>
        <v/>
      </c>
      <c r="I1856" s="14">
        <f>SUMIFS(Lancamentos!$G:$G,Lancamentos!$C:$C,$A1856,Lancamentos!$E:$E,$C1856,Lancamentos!$B:$B,"SAIDA_DESCARTE")</f>
        <v/>
      </c>
      <c r="J1856" s="14">
        <f>G1856-H1856-I1856</f>
        <v/>
      </c>
      <c r="K1856">
        <f>IF(A1856="","",IF(J1856&lt;=IFERROR(VLOOKUP(A1856,Produtos!$A:$E,5,FALSE),0),"ABAIXO DO MINIMO","OK"))</f>
        <v/>
      </c>
    </row>
    <row r="1857">
      <c r="B1857">
        <f>IFERROR(VLOOKUP(A1857,Produtos!A:B,2,FALSE),"")</f>
        <v/>
      </c>
      <c r="D1857" s="10">
        <f>IFERROR(INDEX(Lotes!$E:$E,MATCH(1,(Lotes!$A:$A=A1857)*(Lotes!$C:$C=C1857),0)),"")</f>
        <v/>
      </c>
      <c r="E1857" s="14">
        <f>IF(D1857="","",D1857-TODAY())</f>
        <v/>
      </c>
      <c r="F1857">
        <f>IF(D1857="","",IF(E1857&lt;0,"VENCIDO",IF(E1857&lt;=30,"VENCE EM &lt;= 30 DIAS",IF(E1857&lt;=60,"ATENCAO (31-60 DIAS)","OK"))))</f>
        <v/>
      </c>
      <c r="G1857" s="14">
        <f>SUMIFS(Lancamentos!$G:$G,Lancamentos!$C:$C,$A1857,Lancamentos!$E:$E,$C1857,Lancamentos!$B:$B,"ENTRADA")</f>
        <v/>
      </c>
      <c r="H1857" s="14">
        <f>SUMIFS(Lancamentos!$G:$G,Lancamentos!$C:$C,$A1857,Lancamentos!$E:$E,$C1857,Lancamentos!$B:$B,"SAIDA_USO")</f>
        <v/>
      </c>
      <c r="I1857" s="14">
        <f>SUMIFS(Lancamentos!$G:$G,Lancamentos!$C:$C,$A1857,Lancamentos!$E:$E,$C1857,Lancamentos!$B:$B,"SAIDA_DESCARTE")</f>
        <v/>
      </c>
      <c r="J1857" s="14">
        <f>G1857-H1857-I1857</f>
        <v/>
      </c>
      <c r="K1857">
        <f>IF(A1857="","",IF(J1857&lt;=IFERROR(VLOOKUP(A1857,Produtos!$A:$E,5,FALSE),0),"ABAIXO DO MINIMO","OK"))</f>
        <v/>
      </c>
    </row>
    <row r="1858">
      <c r="B1858">
        <f>IFERROR(VLOOKUP(A1858,Produtos!A:B,2,FALSE),"")</f>
        <v/>
      </c>
      <c r="D1858" s="10">
        <f>IFERROR(INDEX(Lotes!$E:$E,MATCH(1,(Lotes!$A:$A=A1858)*(Lotes!$C:$C=C1858),0)),"")</f>
        <v/>
      </c>
      <c r="E1858" s="14">
        <f>IF(D1858="","",D1858-TODAY())</f>
        <v/>
      </c>
      <c r="F1858">
        <f>IF(D1858="","",IF(E1858&lt;0,"VENCIDO",IF(E1858&lt;=30,"VENCE EM &lt;= 30 DIAS",IF(E1858&lt;=60,"ATENCAO (31-60 DIAS)","OK"))))</f>
        <v/>
      </c>
      <c r="G1858" s="14">
        <f>SUMIFS(Lancamentos!$G:$G,Lancamentos!$C:$C,$A1858,Lancamentos!$E:$E,$C1858,Lancamentos!$B:$B,"ENTRADA")</f>
        <v/>
      </c>
      <c r="H1858" s="14">
        <f>SUMIFS(Lancamentos!$G:$G,Lancamentos!$C:$C,$A1858,Lancamentos!$E:$E,$C1858,Lancamentos!$B:$B,"SAIDA_USO")</f>
        <v/>
      </c>
      <c r="I1858" s="14">
        <f>SUMIFS(Lancamentos!$G:$G,Lancamentos!$C:$C,$A1858,Lancamentos!$E:$E,$C1858,Lancamentos!$B:$B,"SAIDA_DESCARTE")</f>
        <v/>
      </c>
      <c r="J1858" s="14">
        <f>G1858-H1858-I1858</f>
        <v/>
      </c>
      <c r="K1858">
        <f>IF(A1858="","",IF(J1858&lt;=IFERROR(VLOOKUP(A1858,Produtos!$A:$E,5,FALSE),0),"ABAIXO DO MINIMO","OK"))</f>
        <v/>
      </c>
    </row>
    <row r="1859">
      <c r="B1859">
        <f>IFERROR(VLOOKUP(A1859,Produtos!A:B,2,FALSE),"")</f>
        <v/>
      </c>
      <c r="D1859" s="10">
        <f>IFERROR(INDEX(Lotes!$E:$E,MATCH(1,(Lotes!$A:$A=A1859)*(Lotes!$C:$C=C1859),0)),"")</f>
        <v/>
      </c>
      <c r="E1859" s="14">
        <f>IF(D1859="","",D1859-TODAY())</f>
        <v/>
      </c>
      <c r="F1859">
        <f>IF(D1859="","",IF(E1859&lt;0,"VENCIDO",IF(E1859&lt;=30,"VENCE EM &lt;= 30 DIAS",IF(E1859&lt;=60,"ATENCAO (31-60 DIAS)","OK"))))</f>
        <v/>
      </c>
      <c r="G1859" s="14">
        <f>SUMIFS(Lancamentos!$G:$G,Lancamentos!$C:$C,$A1859,Lancamentos!$E:$E,$C1859,Lancamentos!$B:$B,"ENTRADA")</f>
        <v/>
      </c>
      <c r="H1859" s="14">
        <f>SUMIFS(Lancamentos!$G:$G,Lancamentos!$C:$C,$A1859,Lancamentos!$E:$E,$C1859,Lancamentos!$B:$B,"SAIDA_USO")</f>
        <v/>
      </c>
      <c r="I1859" s="14">
        <f>SUMIFS(Lancamentos!$G:$G,Lancamentos!$C:$C,$A1859,Lancamentos!$E:$E,$C1859,Lancamentos!$B:$B,"SAIDA_DESCARTE")</f>
        <v/>
      </c>
      <c r="J1859" s="14">
        <f>G1859-H1859-I1859</f>
        <v/>
      </c>
      <c r="K1859">
        <f>IF(A1859="","",IF(J1859&lt;=IFERROR(VLOOKUP(A1859,Produtos!$A:$E,5,FALSE),0),"ABAIXO DO MINIMO","OK"))</f>
        <v/>
      </c>
    </row>
    <row r="1860">
      <c r="B1860">
        <f>IFERROR(VLOOKUP(A1860,Produtos!A:B,2,FALSE),"")</f>
        <v/>
      </c>
      <c r="D1860" s="10">
        <f>IFERROR(INDEX(Lotes!$E:$E,MATCH(1,(Lotes!$A:$A=A1860)*(Lotes!$C:$C=C1860),0)),"")</f>
        <v/>
      </c>
      <c r="E1860" s="14">
        <f>IF(D1860="","",D1860-TODAY())</f>
        <v/>
      </c>
      <c r="F1860">
        <f>IF(D1860="","",IF(E1860&lt;0,"VENCIDO",IF(E1860&lt;=30,"VENCE EM &lt;= 30 DIAS",IF(E1860&lt;=60,"ATENCAO (31-60 DIAS)","OK"))))</f>
        <v/>
      </c>
      <c r="G1860" s="14">
        <f>SUMIFS(Lancamentos!$G:$G,Lancamentos!$C:$C,$A1860,Lancamentos!$E:$E,$C1860,Lancamentos!$B:$B,"ENTRADA")</f>
        <v/>
      </c>
      <c r="H1860" s="14">
        <f>SUMIFS(Lancamentos!$G:$G,Lancamentos!$C:$C,$A1860,Lancamentos!$E:$E,$C1860,Lancamentos!$B:$B,"SAIDA_USO")</f>
        <v/>
      </c>
      <c r="I1860" s="14">
        <f>SUMIFS(Lancamentos!$G:$G,Lancamentos!$C:$C,$A1860,Lancamentos!$E:$E,$C1860,Lancamentos!$B:$B,"SAIDA_DESCARTE")</f>
        <v/>
      </c>
      <c r="J1860" s="14">
        <f>G1860-H1860-I1860</f>
        <v/>
      </c>
      <c r="K1860">
        <f>IF(A1860="","",IF(J1860&lt;=IFERROR(VLOOKUP(A1860,Produtos!$A:$E,5,FALSE),0),"ABAIXO DO MINIMO","OK"))</f>
        <v/>
      </c>
    </row>
    <row r="1861">
      <c r="B1861">
        <f>IFERROR(VLOOKUP(A1861,Produtos!A:B,2,FALSE),"")</f>
        <v/>
      </c>
      <c r="D1861" s="10">
        <f>IFERROR(INDEX(Lotes!$E:$E,MATCH(1,(Lotes!$A:$A=A1861)*(Lotes!$C:$C=C1861),0)),"")</f>
        <v/>
      </c>
      <c r="E1861" s="14">
        <f>IF(D1861="","",D1861-TODAY())</f>
        <v/>
      </c>
      <c r="F1861">
        <f>IF(D1861="","",IF(E1861&lt;0,"VENCIDO",IF(E1861&lt;=30,"VENCE EM &lt;= 30 DIAS",IF(E1861&lt;=60,"ATENCAO (31-60 DIAS)","OK"))))</f>
        <v/>
      </c>
      <c r="G1861" s="14">
        <f>SUMIFS(Lancamentos!$G:$G,Lancamentos!$C:$C,$A1861,Lancamentos!$E:$E,$C1861,Lancamentos!$B:$B,"ENTRADA")</f>
        <v/>
      </c>
      <c r="H1861" s="14">
        <f>SUMIFS(Lancamentos!$G:$G,Lancamentos!$C:$C,$A1861,Lancamentos!$E:$E,$C1861,Lancamentos!$B:$B,"SAIDA_USO")</f>
        <v/>
      </c>
      <c r="I1861" s="14">
        <f>SUMIFS(Lancamentos!$G:$G,Lancamentos!$C:$C,$A1861,Lancamentos!$E:$E,$C1861,Lancamentos!$B:$B,"SAIDA_DESCARTE")</f>
        <v/>
      </c>
      <c r="J1861" s="14">
        <f>G1861-H1861-I1861</f>
        <v/>
      </c>
      <c r="K1861">
        <f>IF(A1861="","",IF(J1861&lt;=IFERROR(VLOOKUP(A1861,Produtos!$A:$E,5,FALSE),0),"ABAIXO DO MINIMO","OK"))</f>
        <v/>
      </c>
    </row>
    <row r="1862">
      <c r="B1862">
        <f>IFERROR(VLOOKUP(A1862,Produtos!A:B,2,FALSE),"")</f>
        <v/>
      </c>
      <c r="D1862" s="10">
        <f>IFERROR(INDEX(Lotes!$E:$E,MATCH(1,(Lotes!$A:$A=A1862)*(Lotes!$C:$C=C1862),0)),"")</f>
        <v/>
      </c>
      <c r="E1862" s="14">
        <f>IF(D1862="","",D1862-TODAY())</f>
        <v/>
      </c>
      <c r="F1862">
        <f>IF(D1862="","",IF(E1862&lt;0,"VENCIDO",IF(E1862&lt;=30,"VENCE EM &lt;= 30 DIAS",IF(E1862&lt;=60,"ATENCAO (31-60 DIAS)","OK"))))</f>
        <v/>
      </c>
      <c r="G1862" s="14">
        <f>SUMIFS(Lancamentos!$G:$G,Lancamentos!$C:$C,$A1862,Lancamentos!$E:$E,$C1862,Lancamentos!$B:$B,"ENTRADA")</f>
        <v/>
      </c>
      <c r="H1862" s="14">
        <f>SUMIFS(Lancamentos!$G:$G,Lancamentos!$C:$C,$A1862,Lancamentos!$E:$E,$C1862,Lancamentos!$B:$B,"SAIDA_USO")</f>
        <v/>
      </c>
      <c r="I1862" s="14">
        <f>SUMIFS(Lancamentos!$G:$G,Lancamentos!$C:$C,$A1862,Lancamentos!$E:$E,$C1862,Lancamentos!$B:$B,"SAIDA_DESCARTE")</f>
        <v/>
      </c>
      <c r="J1862" s="14">
        <f>G1862-H1862-I1862</f>
        <v/>
      </c>
      <c r="K1862">
        <f>IF(A1862="","",IF(J1862&lt;=IFERROR(VLOOKUP(A1862,Produtos!$A:$E,5,FALSE),0),"ABAIXO DO MINIMO","OK"))</f>
        <v/>
      </c>
    </row>
    <row r="1863">
      <c r="B1863">
        <f>IFERROR(VLOOKUP(A1863,Produtos!A:B,2,FALSE),"")</f>
        <v/>
      </c>
      <c r="D1863" s="10">
        <f>IFERROR(INDEX(Lotes!$E:$E,MATCH(1,(Lotes!$A:$A=A1863)*(Lotes!$C:$C=C1863),0)),"")</f>
        <v/>
      </c>
      <c r="E1863" s="14">
        <f>IF(D1863="","",D1863-TODAY())</f>
        <v/>
      </c>
      <c r="F1863">
        <f>IF(D1863="","",IF(E1863&lt;0,"VENCIDO",IF(E1863&lt;=30,"VENCE EM &lt;= 30 DIAS",IF(E1863&lt;=60,"ATENCAO (31-60 DIAS)","OK"))))</f>
        <v/>
      </c>
      <c r="G1863" s="14">
        <f>SUMIFS(Lancamentos!$G:$G,Lancamentos!$C:$C,$A1863,Lancamentos!$E:$E,$C1863,Lancamentos!$B:$B,"ENTRADA")</f>
        <v/>
      </c>
      <c r="H1863" s="14">
        <f>SUMIFS(Lancamentos!$G:$G,Lancamentos!$C:$C,$A1863,Lancamentos!$E:$E,$C1863,Lancamentos!$B:$B,"SAIDA_USO")</f>
        <v/>
      </c>
      <c r="I1863" s="14">
        <f>SUMIFS(Lancamentos!$G:$G,Lancamentos!$C:$C,$A1863,Lancamentos!$E:$E,$C1863,Lancamentos!$B:$B,"SAIDA_DESCARTE")</f>
        <v/>
      </c>
      <c r="J1863" s="14">
        <f>G1863-H1863-I1863</f>
        <v/>
      </c>
      <c r="K1863">
        <f>IF(A1863="","",IF(J1863&lt;=IFERROR(VLOOKUP(A1863,Produtos!$A:$E,5,FALSE),0),"ABAIXO DO MINIMO","OK"))</f>
        <v/>
      </c>
    </row>
    <row r="1864">
      <c r="B1864">
        <f>IFERROR(VLOOKUP(A1864,Produtos!A:B,2,FALSE),"")</f>
        <v/>
      </c>
      <c r="D1864" s="10">
        <f>IFERROR(INDEX(Lotes!$E:$E,MATCH(1,(Lotes!$A:$A=A1864)*(Lotes!$C:$C=C1864),0)),"")</f>
        <v/>
      </c>
      <c r="E1864" s="14">
        <f>IF(D1864="","",D1864-TODAY())</f>
        <v/>
      </c>
      <c r="F1864">
        <f>IF(D1864="","",IF(E1864&lt;0,"VENCIDO",IF(E1864&lt;=30,"VENCE EM &lt;= 30 DIAS",IF(E1864&lt;=60,"ATENCAO (31-60 DIAS)","OK"))))</f>
        <v/>
      </c>
      <c r="G1864" s="14">
        <f>SUMIFS(Lancamentos!$G:$G,Lancamentos!$C:$C,$A1864,Lancamentos!$E:$E,$C1864,Lancamentos!$B:$B,"ENTRADA")</f>
        <v/>
      </c>
      <c r="H1864" s="14">
        <f>SUMIFS(Lancamentos!$G:$G,Lancamentos!$C:$C,$A1864,Lancamentos!$E:$E,$C1864,Lancamentos!$B:$B,"SAIDA_USO")</f>
        <v/>
      </c>
      <c r="I1864" s="14">
        <f>SUMIFS(Lancamentos!$G:$G,Lancamentos!$C:$C,$A1864,Lancamentos!$E:$E,$C1864,Lancamentos!$B:$B,"SAIDA_DESCARTE")</f>
        <v/>
      </c>
      <c r="J1864" s="14">
        <f>G1864-H1864-I1864</f>
        <v/>
      </c>
      <c r="K1864">
        <f>IF(A1864="","",IF(J1864&lt;=IFERROR(VLOOKUP(A1864,Produtos!$A:$E,5,FALSE),0),"ABAIXO DO MINIMO","OK"))</f>
        <v/>
      </c>
    </row>
    <row r="1865">
      <c r="B1865">
        <f>IFERROR(VLOOKUP(A1865,Produtos!A:B,2,FALSE),"")</f>
        <v/>
      </c>
      <c r="D1865" s="10">
        <f>IFERROR(INDEX(Lotes!$E:$E,MATCH(1,(Lotes!$A:$A=A1865)*(Lotes!$C:$C=C1865),0)),"")</f>
        <v/>
      </c>
      <c r="E1865" s="14">
        <f>IF(D1865="","",D1865-TODAY())</f>
        <v/>
      </c>
      <c r="F1865">
        <f>IF(D1865="","",IF(E1865&lt;0,"VENCIDO",IF(E1865&lt;=30,"VENCE EM &lt;= 30 DIAS",IF(E1865&lt;=60,"ATENCAO (31-60 DIAS)","OK"))))</f>
        <v/>
      </c>
      <c r="G1865" s="14">
        <f>SUMIFS(Lancamentos!$G:$G,Lancamentos!$C:$C,$A1865,Lancamentos!$E:$E,$C1865,Lancamentos!$B:$B,"ENTRADA")</f>
        <v/>
      </c>
      <c r="H1865" s="14">
        <f>SUMIFS(Lancamentos!$G:$G,Lancamentos!$C:$C,$A1865,Lancamentos!$E:$E,$C1865,Lancamentos!$B:$B,"SAIDA_USO")</f>
        <v/>
      </c>
      <c r="I1865" s="14">
        <f>SUMIFS(Lancamentos!$G:$G,Lancamentos!$C:$C,$A1865,Lancamentos!$E:$E,$C1865,Lancamentos!$B:$B,"SAIDA_DESCARTE")</f>
        <v/>
      </c>
      <c r="J1865" s="14">
        <f>G1865-H1865-I1865</f>
        <v/>
      </c>
      <c r="K1865">
        <f>IF(A1865="","",IF(J1865&lt;=IFERROR(VLOOKUP(A1865,Produtos!$A:$E,5,FALSE),0),"ABAIXO DO MINIMO","OK"))</f>
        <v/>
      </c>
    </row>
    <row r="1866">
      <c r="B1866">
        <f>IFERROR(VLOOKUP(A1866,Produtos!A:B,2,FALSE),"")</f>
        <v/>
      </c>
      <c r="D1866" s="10">
        <f>IFERROR(INDEX(Lotes!$E:$E,MATCH(1,(Lotes!$A:$A=A1866)*(Lotes!$C:$C=C1866),0)),"")</f>
        <v/>
      </c>
      <c r="E1866" s="14">
        <f>IF(D1866="","",D1866-TODAY())</f>
        <v/>
      </c>
      <c r="F1866">
        <f>IF(D1866="","",IF(E1866&lt;0,"VENCIDO",IF(E1866&lt;=30,"VENCE EM &lt;= 30 DIAS",IF(E1866&lt;=60,"ATENCAO (31-60 DIAS)","OK"))))</f>
        <v/>
      </c>
      <c r="G1866" s="14">
        <f>SUMIFS(Lancamentos!$G:$G,Lancamentos!$C:$C,$A1866,Lancamentos!$E:$E,$C1866,Lancamentos!$B:$B,"ENTRADA")</f>
        <v/>
      </c>
      <c r="H1866" s="14">
        <f>SUMIFS(Lancamentos!$G:$G,Lancamentos!$C:$C,$A1866,Lancamentos!$E:$E,$C1866,Lancamentos!$B:$B,"SAIDA_USO")</f>
        <v/>
      </c>
      <c r="I1866" s="14">
        <f>SUMIFS(Lancamentos!$G:$G,Lancamentos!$C:$C,$A1866,Lancamentos!$E:$E,$C1866,Lancamentos!$B:$B,"SAIDA_DESCARTE")</f>
        <v/>
      </c>
      <c r="J1866" s="14">
        <f>G1866-H1866-I1866</f>
        <v/>
      </c>
      <c r="K1866">
        <f>IF(A1866="","",IF(J1866&lt;=IFERROR(VLOOKUP(A1866,Produtos!$A:$E,5,FALSE),0),"ABAIXO DO MINIMO","OK"))</f>
        <v/>
      </c>
    </row>
    <row r="1867">
      <c r="B1867">
        <f>IFERROR(VLOOKUP(A1867,Produtos!A:B,2,FALSE),"")</f>
        <v/>
      </c>
      <c r="D1867" s="10">
        <f>IFERROR(INDEX(Lotes!$E:$E,MATCH(1,(Lotes!$A:$A=A1867)*(Lotes!$C:$C=C1867),0)),"")</f>
        <v/>
      </c>
      <c r="E1867" s="14">
        <f>IF(D1867="","",D1867-TODAY())</f>
        <v/>
      </c>
      <c r="F1867">
        <f>IF(D1867="","",IF(E1867&lt;0,"VENCIDO",IF(E1867&lt;=30,"VENCE EM &lt;= 30 DIAS",IF(E1867&lt;=60,"ATENCAO (31-60 DIAS)","OK"))))</f>
        <v/>
      </c>
      <c r="G1867" s="14">
        <f>SUMIFS(Lancamentos!$G:$G,Lancamentos!$C:$C,$A1867,Lancamentos!$E:$E,$C1867,Lancamentos!$B:$B,"ENTRADA")</f>
        <v/>
      </c>
      <c r="H1867" s="14">
        <f>SUMIFS(Lancamentos!$G:$G,Lancamentos!$C:$C,$A1867,Lancamentos!$E:$E,$C1867,Lancamentos!$B:$B,"SAIDA_USO")</f>
        <v/>
      </c>
      <c r="I1867" s="14">
        <f>SUMIFS(Lancamentos!$G:$G,Lancamentos!$C:$C,$A1867,Lancamentos!$E:$E,$C1867,Lancamentos!$B:$B,"SAIDA_DESCARTE")</f>
        <v/>
      </c>
      <c r="J1867" s="14">
        <f>G1867-H1867-I1867</f>
        <v/>
      </c>
      <c r="K1867">
        <f>IF(A1867="","",IF(J1867&lt;=IFERROR(VLOOKUP(A1867,Produtos!$A:$E,5,FALSE),0),"ABAIXO DO MINIMO","OK"))</f>
        <v/>
      </c>
    </row>
    <row r="1868">
      <c r="B1868">
        <f>IFERROR(VLOOKUP(A1868,Produtos!A:B,2,FALSE),"")</f>
        <v/>
      </c>
      <c r="D1868" s="10">
        <f>IFERROR(INDEX(Lotes!$E:$E,MATCH(1,(Lotes!$A:$A=A1868)*(Lotes!$C:$C=C1868),0)),"")</f>
        <v/>
      </c>
      <c r="E1868" s="14">
        <f>IF(D1868="","",D1868-TODAY())</f>
        <v/>
      </c>
      <c r="F1868">
        <f>IF(D1868="","",IF(E1868&lt;0,"VENCIDO",IF(E1868&lt;=30,"VENCE EM &lt;= 30 DIAS",IF(E1868&lt;=60,"ATENCAO (31-60 DIAS)","OK"))))</f>
        <v/>
      </c>
      <c r="G1868" s="14">
        <f>SUMIFS(Lancamentos!$G:$G,Lancamentos!$C:$C,$A1868,Lancamentos!$E:$E,$C1868,Lancamentos!$B:$B,"ENTRADA")</f>
        <v/>
      </c>
      <c r="H1868" s="14">
        <f>SUMIFS(Lancamentos!$G:$G,Lancamentos!$C:$C,$A1868,Lancamentos!$E:$E,$C1868,Lancamentos!$B:$B,"SAIDA_USO")</f>
        <v/>
      </c>
      <c r="I1868" s="14">
        <f>SUMIFS(Lancamentos!$G:$G,Lancamentos!$C:$C,$A1868,Lancamentos!$E:$E,$C1868,Lancamentos!$B:$B,"SAIDA_DESCARTE")</f>
        <v/>
      </c>
      <c r="J1868" s="14">
        <f>G1868-H1868-I1868</f>
        <v/>
      </c>
      <c r="K1868">
        <f>IF(A1868="","",IF(J1868&lt;=IFERROR(VLOOKUP(A1868,Produtos!$A:$E,5,FALSE),0),"ABAIXO DO MINIMO","OK"))</f>
        <v/>
      </c>
    </row>
    <row r="1869">
      <c r="B1869">
        <f>IFERROR(VLOOKUP(A1869,Produtos!A:B,2,FALSE),"")</f>
        <v/>
      </c>
      <c r="D1869" s="10">
        <f>IFERROR(INDEX(Lotes!$E:$E,MATCH(1,(Lotes!$A:$A=A1869)*(Lotes!$C:$C=C1869),0)),"")</f>
        <v/>
      </c>
      <c r="E1869" s="14">
        <f>IF(D1869="","",D1869-TODAY())</f>
        <v/>
      </c>
      <c r="F1869">
        <f>IF(D1869="","",IF(E1869&lt;0,"VENCIDO",IF(E1869&lt;=30,"VENCE EM &lt;= 30 DIAS",IF(E1869&lt;=60,"ATENCAO (31-60 DIAS)","OK"))))</f>
        <v/>
      </c>
      <c r="G1869" s="14">
        <f>SUMIFS(Lancamentos!$G:$G,Lancamentos!$C:$C,$A1869,Lancamentos!$E:$E,$C1869,Lancamentos!$B:$B,"ENTRADA")</f>
        <v/>
      </c>
      <c r="H1869" s="14">
        <f>SUMIFS(Lancamentos!$G:$G,Lancamentos!$C:$C,$A1869,Lancamentos!$E:$E,$C1869,Lancamentos!$B:$B,"SAIDA_USO")</f>
        <v/>
      </c>
      <c r="I1869" s="14">
        <f>SUMIFS(Lancamentos!$G:$G,Lancamentos!$C:$C,$A1869,Lancamentos!$E:$E,$C1869,Lancamentos!$B:$B,"SAIDA_DESCARTE")</f>
        <v/>
      </c>
      <c r="J1869" s="14">
        <f>G1869-H1869-I1869</f>
        <v/>
      </c>
      <c r="K1869">
        <f>IF(A1869="","",IF(J1869&lt;=IFERROR(VLOOKUP(A1869,Produtos!$A:$E,5,FALSE),0),"ABAIXO DO MINIMO","OK"))</f>
        <v/>
      </c>
    </row>
    <row r="1870">
      <c r="B1870">
        <f>IFERROR(VLOOKUP(A1870,Produtos!A:B,2,FALSE),"")</f>
        <v/>
      </c>
      <c r="D1870" s="10">
        <f>IFERROR(INDEX(Lotes!$E:$E,MATCH(1,(Lotes!$A:$A=A1870)*(Lotes!$C:$C=C1870),0)),"")</f>
        <v/>
      </c>
      <c r="E1870" s="14">
        <f>IF(D1870="","",D1870-TODAY())</f>
        <v/>
      </c>
      <c r="F1870">
        <f>IF(D1870="","",IF(E1870&lt;0,"VENCIDO",IF(E1870&lt;=30,"VENCE EM &lt;= 30 DIAS",IF(E1870&lt;=60,"ATENCAO (31-60 DIAS)","OK"))))</f>
        <v/>
      </c>
      <c r="G1870" s="14">
        <f>SUMIFS(Lancamentos!$G:$G,Lancamentos!$C:$C,$A1870,Lancamentos!$E:$E,$C1870,Lancamentos!$B:$B,"ENTRADA")</f>
        <v/>
      </c>
      <c r="H1870" s="14">
        <f>SUMIFS(Lancamentos!$G:$G,Lancamentos!$C:$C,$A1870,Lancamentos!$E:$E,$C1870,Lancamentos!$B:$B,"SAIDA_USO")</f>
        <v/>
      </c>
      <c r="I1870" s="14">
        <f>SUMIFS(Lancamentos!$G:$G,Lancamentos!$C:$C,$A1870,Lancamentos!$E:$E,$C1870,Lancamentos!$B:$B,"SAIDA_DESCARTE")</f>
        <v/>
      </c>
      <c r="J1870" s="14">
        <f>G1870-H1870-I1870</f>
        <v/>
      </c>
      <c r="K1870">
        <f>IF(A1870="","",IF(J1870&lt;=IFERROR(VLOOKUP(A1870,Produtos!$A:$E,5,FALSE),0),"ABAIXO DO MINIMO","OK"))</f>
        <v/>
      </c>
    </row>
    <row r="1871">
      <c r="B1871">
        <f>IFERROR(VLOOKUP(A1871,Produtos!A:B,2,FALSE),"")</f>
        <v/>
      </c>
      <c r="D1871" s="10">
        <f>IFERROR(INDEX(Lotes!$E:$E,MATCH(1,(Lotes!$A:$A=A1871)*(Lotes!$C:$C=C1871),0)),"")</f>
        <v/>
      </c>
      <c r="E1871" s="14">
        <f>IF(D1871="","",D1871-TODAY())</f>
        <v/>
      </c>
      <c r="F1871">
        <f>IF(D1871="","",IF(E1871&lt;0,"VENCIDO",IF(E1871&lt;=30,"VENCE EM &lt;= 30 DIAS",IF(E1871&lt;=60,"ATENCAO (31-60 DIAS)","OK"))))</f>
        <v/>
      </c>
      <c r="G1871" s="14">
        <f>SUMIFS(Lancamentos!$G:$G,Lancamentos!$C:$C,$A1871,Lancamentos!$E:$E,$C1871,Lancamentos!$B:$B,"ENTRADA")</f>
        <v/>
      </c>
      <c r="H1871" s="14">
        <f>SUMIFS(Lancamentos!$G:$G,Lancamentos!$C:$C,$A1871,Lancamentos!$E:$E,$C1871,Lancamentos!$B:$B,"SAIDA_USO")</f>
        <v/>
      </c>
      <c r="I1871" s="14">
        <f>SUMIFS(Lancamentos!$G:$G,Lancamentos!$C:$C,$A1871,Lancamentos!$E:$E,$C1871,Lancamentos!$B:$B,"SAIDA_DESCARTE")</f>
        <v/>
      </c>
      <c r="J1871" s="14">
        <f>G1871-H1871-I1871</f>
        <v/>
      </c>
      <c r="K1871">
        <f>IF(A1871="","",IF(J1871&lt;=IFERROR(VLOOKUP(A1871,Produtos!$A:$E,5,FALSE),0),"ABAIXO DO MINIMO","OK"))</f>
        <v/>
      </c>
    </row>
    <row r="1872">
      <c r="B1872">
        <f>IFERROR(VLOOKUP(A1872,Produtos!A:B,2,FALSE),"")</f>
        <v/>
      </c>
      <c r="D1872" s="10">
        <f>IFERROR(INDEX(Lotes!$E:$E,MATCH(1,(Lotes!$A:$A=A1872)*(Lotes!$C:$C=C1872),0)),"")</f>
        <v/>
      </c>
      <c r="E1872" s="14">
        <f>IF(D1872="","",D1872-TODAY())</f>
        <v/>
      </c>
      <c r="F1872">
        <f>IF(D1872="","",IF(E1872&lt;0,"VENCIDO",IF(E1872&lt;=30,"VENCE EM &lt;= 30 DIAS",IF(E1872&lt;=60,"ATENCAO (31-60 DIAS)","OK"))))</f>
        <v/>
      </c>
      <c r="G1872" s="14">
        <f>SUMIFS(Lancamentos!$G:$G,Lancamentos!$C:$C,$A1872,Lancamentos!$E:$E,$C1872,Lancamentos!$B:$B,"ENTRADA")</f>
        <v/>
      </c>
      <c r="H1872" s="14">
        <f>SUMIFS(Lancamentos!$G:$G,Lancamentos!$C:$C,$A1872,Lancamentos!$E:$E,$C1872,Lancamentos!$B:$B,"SAIDA_USO")</f>
        <v/>
      </c>
      <c r="I1872" s="14">
        <f>SUMIFS(Lancamentos!$G:$G,Lancamentos!$C:$C,$A1872,Lancamentos!$E:$E,$C1872,Lancamentos!$B:$B,"SAIDA_DESCARTE")</f>
        <v/>
      </c>
      <c r="J1872" s="14">
        <f>G1872-H1872-I1872</f>
        <v/>
      </c>
      <c r="K1872">
        <f>IF(A1872="","",IF(J1872&lt;=IFERROR(VLOOKUP(A1872,Produtos!$A:$E,5,FALSE),0),"ABAIXO DO MINIMO","OK"))</f>
        <v/>
      </c>
    </row>
    <row r="1873">
      <c r="B1873">
        <f>IFERROR(VLOOKUP(A1873,Produtos!A:B,2,FALSE),"")</f>
        <v/>
      </c>
      <c r="D1873" s="10">
        <f>IFERROR(INDEX(Lotes!$E:$E,MATCH(1,(Lotes!$A:$A=A1873)*(Lotes!$C:$C=C1873),0)),"")</f>
        <v/>
      </c>
      <c r="E1873" s="14">
        <f>IF(D1873="","",D1873-TODAY())</f>
        <v/>
      </c>
      <c r="F1873">
        <f>IF(D1873="","",IF(E1873&lt;0,"VENCIDO",IF(E1873&lt;=30,"VENCE EM &lt;= 30 DIAS",IF(E1873&lt;=60,"ATENCAO (31-60 DIAS)","OK"))))</f>
        <v/>
      </c>
      <c r="G1873" s="14">
        <f>SUMIFS(Lancamentos!$G:$G,Lancamentos!$C:$C,$A1873,Lancamentos!$E:$E,$C1873,Lancamentos!$B:$B,"ENTRADA")</f>
        <v/>
      </c>
      <c r="H1873" s="14">
        <f>SUMIFS(Lancamentos!$G:$G,Lancamentos!$C:$C,$A1873,Lancamentos!$E:$E,$C1873,Lancamentos!$B:$B,"SAIDA_USO")</f>
        <v/>
      </c>
      <c r="I1873" s="14">
        <f>SUMIFS(Lancamentos!$G:$G,Lancamentos!$C:$C,$A1873,Lancamentos!$E:$E,$C1873,Lancamentos!$B:$B,"SAIDA_DESCARTE")</f>
        <v/>
      </c>
      <c r="J1873" s="14">
        <f>G1873-H1873-I1873</f>
        <v/>
      </c>
      <c r="K1873">
        <f>IF(A1873="","",IF(J1873&lt;=IFERROR(VLOOKUP(A1873,Produtos!$A:$E,5,FALSE),0),"ABAIXO DO MINIMO","OK"))</f>
        <v/>
      </c>
    </row>
    <row r="1874">
      <c r="B1874">
        <f>IFERROR(VLOOKUP(A1874,Produtos!A:B,2,FALSE),"")</f>
        <v/>
      </c>
      <c r="D1874" s="10">
        <f>IFERROR(INDEX(Lotes!$E:$E,MATCH(1,(Lotes!$A:$A=A1874)*(Lotes!$C:$C=C1874),0)),"")</f>
        <v/>
      </c>
      <c r="E1874" s="14">
        <f>IF(D1874="","",D1874-TODAY())</f>
        <v/>
      </c>
      <c r="F1874">
        <f>IF(D1874="","",IF(E1874&lt;0,"VENCIDO",IF(E1874&lt;=30,"VENCE EM &lt;= 30 DIAS",IF(E1874&lt;=60,"ATENCAO (31-60 DIAS)","OK"))))</f>
        <v/>
      </c>
      <c r="G1874" s="14">
        <f>SUMIFS(Lancamentos!$G:$G,Lancamentos!$C:$C,$A1874,Lancamentos!$E:$E,$C1874,Lancamentos!$B:$B,"ENTRADA")</f>
        <v/>
      </c>
      <c r="H1874" s="14">
        <f>SUMIFS(Lancamentos!$G:$G,Lancamentos!$C:$C,$A1874,Lancamentos!$E:$E,$C1874,Lancamentos!$B:$B,"SAIDA_USO")</f>
        <v/>
      </c>
      <c r="I1874" s="14">
        <f>SUMIFS(Lancamentos!$G:$G,Lancamentos!$C:$C,$A1874,Lancamentos!$E:$E,$C1874,Lancamentos!$B:$B,"SAIDA_DESCARTE")</f>
        <v/>
      </c>
      <c r="J1874" s="14">
        <f>G1874-H1874-I1874</f>
        <v/>
      </c>
      <c r="K1874">
        <f>IF(A1874="","",IF(J1874&lt;=IFERROR(VLOOKUP(A1874,Produtos!$A:$E,5,FALSE),0),"ABAIXO DO MINIMO","OK"))</f>
        <v/>
      </c>
    </row>
    <row r="1875">
      <c r="B1875">
        <f>IFERROR(VLOOKUP(A1875,Produtos!A:B,2,FALSE),"")</f>
        <v/>
      </c>
      <c r="D1875" s="10">
        <f>IFERROR(INDEX(Lotes!$E:$E,MATCH(1,(Lotes!$A:$A=A1875)*(Lotes!$C:$C=C1875),0)),"")</f>
        <v/>
      </c>
      <c r="E1875" s="14">
        <f>IF(D1875="","",D1875-TODAY())</f>
        <v/>
      </c>
      <c r="F1875">
        <f>IF(D1875="","",IF(E1875&lt;0,"VENCIDO",IF(E1875&lt;=30,"VENCE EM &lt;= 30 DIAS",IF(E1875&lt;=60,"ATENCAO (31-60 DIAS)","OK"))))</f>
        <v/>
      </c>
      <c r="G1875" s="14">
        <f>SUMIFS(Lancamentos!$G:$G,Lancamentos!$C:$C,$A1875,Lancamentos!$E:$E,$C1875,Lancamentos!$B:$B,"ENTRADA")</f>
        <v/>
      </c>
      <c r="H1875" s="14">
        <f>SUMIFS(Lancamentos!$G:$G,Lancamentos!$C:$C,$A1875,Lancamentos!$E:$E,$C1875,Lancamentos!$B:$B,"SAIDA_USO")</f>
        <v/>
      </c>
      <c r="I1875" s="14">
        <f>SUMIFS(Lancamentos!$G:$G,Lancamentos!$C:$C,$A1875,Lancamentos!$E:$E,$C1875,Lancamentos!$B:$B,"SAIDA_DESCARTE")</f>
        <v/>
      </c>
      <c r="J1875" s="14">
        <f>G1875-H1875-I1875</f>
        <v/>
      </c>
      <c r="K1875">
        <f>IF(A1875="","",IF(J1875&lt;=IFERROR(VLOOKUP(A1875,Produtos!$A:$E,5,FALSE),0),"ABAIXO DO MINIMO","OK"))</f>
        <v/>
      </c>
    </row>
    <row r="1876">
      <c r="B1876">
        <f>IFERROR(VLOOKUP(A1876,Produtos!A:B,2,FALSE),"")</f>
        <v/>
      </c>
      <c r="D1876" s="10">
        <f>IFERROR(INDEX(Lotes!$E:$E,MATCH(1,(Lotes!$A:$A=A1876)*(Lotes!$C:$C=C1876),0)),"")</f>
        <v/>
      </c>
      <c r="E1876" s="14">
        <f>IF(D1876="","",D1876-TODAY())</f>
        <v/>
      </c>
      <c r="F1876">
        <f>IF(D1876="","",IF(E1876&lt;0,"VENCIDO",IF(E1876&lt;=30,"VENCE EM &lt;= 30 DIAS",IF(E1876&lt;=60,"ATENCAO (31-60 DIAS)","OK"))))</f>
        <v/>
      </c>
      <c r="G1876" s="14">
        <f>SUMIFS(Lancamentos!$G:$G,Lancamentos!$C:$C,$A1876,Lancamentos!$E:$E,$C1876,Lancamentos!$B:$B,"ENTRADA")</f>
        <v/>
      </c>
      <c r="H1876" s="14">
        <f>SUMIFS(Lancamentos!$G:$G,Lancamentos!$C:$C,$A1876,Lancamentos!$E:$E,$C1876,Lancamentos!$B:$B,"SAIDA_USO")</f>
        <v/>
      </c>
      <c r="I1876" s="14">
        <f>SUMIFS(Lancamentos!$G:$G,Lancamentos!$C:$C,$A1876,Lancamentos!$E:$E,$C1876,Lancamentos!$B:$B,"SAIDA_DESCARTE")</f>
        <v/>
      </c>
      <c r="J1876" s="14">
        <f>G1876-H1876-I1876</f>
        <v/>
      </c>
      <c r="K1876">
        <f>IF(A1876="","",IF(J1876&lt;=IFERROR(VLOOKUP(A1876,Produtos!$A:$E,5,FALSE),0),"ABAIXO DO MINIMO","OK"))</f>
        <v/>
      </c>
    </row>
    <row r="1877">
      <c r="B1877">
        <f>IFERROR(VLOOKUP(A1877,Produtos!A:B,2,FALSE),"")</f>
        <v/>
      </c>
      <c r="D1877" s="10">
        <f>IFERROR(INDEX(Lotes!$E:$E,MATCH(1,(Lotes!$A:$A=A1877)*(Lotes!$C:$C=C1877),0)),"")</f>
        <v/>
      </c>
      <c r="E1877" s="14">
        <f>IF(D1877="","",D1877-TODAY())</f>
        <v/>
      </c>
      <c r="F1877">
        <f>IF(D1877="","",IF(E1877&lt;0,"VENCIDO",IF(E1877&lt;=30,"VENCE EM &lt;= 30 DIAS",IF(E1877&lt;=60,"ATENCAO (31-60 DIAS)","OK"))))</f>
        <v/>
      </c>
      <c r="G1877" s="14">
        <f>SUMIFS(Lancamentos!$G:$G,Lancamentos!$C:$C,$A1877,Lancamentos!$E:$E,$C1877,Lancamentos!$B:$B,"ENTRADA")</f>
        <v/>
      </c>
      <c r="H1877" s="14">
        <f>SUMIFS(Lancamentos!$G:$G,Lancamentos!$C:$C,$A1877,Lancamentos!$E:$E,$C1877,Lancamentos!$B:$B,"SAIDA_USO")</f>
        <v/>
      </c>
      <c r="I1877" s="14">
        <f>SUMIFS(Lancamentos!$G:$G,Lancamentos!$C:$C,$A1877,Lancamentos!$E:$E,$C1877,Lancamentos!$B:$B,"SAIDA_DESCARTE")</f>
        <v/>
      </c>
      <c r="J1877" s="14">
        <f>G1877-H1877-I1877</f>
        <v/>
      </c>
      <c r="K1877">
        <f>IF(A1877="","",IF(J1877&lt;=IFERROR(VLOOKUP(A1877,Produtos!$A:$E,5,FALSE),0),"ABAIXO DO MINIMO","OK"))</f>
        <v/>
      </c>
    </row>
    <row r="1878">
      <c r="B1878">
        <f>IFERROR(VLOOKUP(A1878,Produtos!A:B,2,FALSE),"")</f>
        <v/>
      </c>
      <c r="D1878" s="10">
        <f>IFERROR(INDEX(Lotes!$E:$E,MATCH(1,(Lotes!$A:$A=A1878)*(Lotes!$C:$C=C1878),0)),"")</f>
        <v/>
      </c>
      <c r="E1878" s="14">
        <f>IF(D1878="","",D1878-TODAY())</f>
        <v/>
      </c>
      <c r="F1878">
        <f>IF(D1878="","",IF(E1878&lt;0,"VENCIDO",IF(E1878&lt;=30,"VENCE EM &lt;= 30 DIAS",IF(E1878&lt;=60,"ATENCAO (31-60 DIAS)","OK"))))</f>
        <v/>
      </c>
      <c r="G1878" s="14">
        <f>SUMIFS(Lancamentos!$G:$G,Lancamentos!$C:$C,$A1878,Lancamentos!$E:$E,$C1878,Lancamentos!$B:$B,"ENTRADA")</f>
        <v/>
      </c>
      <c r="H1878" s="14">
        <f>SUMIFS(Lancamentos!$G:$G,Lancamentos!$C:$C,$A1878,Lancamentos!$E:$E,$C1878,Lancamentos!$B:$B,"SAIDA_USO")</f>
        <v/>
      </c>
      <c r="I1878" s="14">
        <f>SUMIFS(Lancamentos!$G:$G,Lancamentos!$C:$C,$A1878,Lancamentos!$E:$E,$C1878,Lancamentos!$B:$B,"SAIDA_DESCARTE")</f>
        <v/>
      </c>
      <c r="J1878" s="14">
        <f>G1878-H1878-I1878</f>
        <v/>
      </c>
      <c r="K1878">
        <f>IF(A1878="","",IF(J1878&lt;=IFERROR(VLOOKUP(A1878,Produtos!$A:$E,5,FALSE),0),"ABAIXO DO MINIMO","OK"))</f>
        <v/>
      </c>
    </row>
    <row r="1879">
      <c r="B1879">
        <f>IFERROR(VLOOKUP(A1879,Produtos!A:B,2,FALSE),"")</f>
        <v/>
      </c>
      <c r="D1879" s="10">
        <f>IFERROR(INDEX(Lotes!$E:$E,MATCH(1,(Lotes!$A:$A=A1879)*(Lotes!$C:$C=C1879),0)),"")</f>
        <v/>
      </c>
      <c r="E1879" s="14">
        <f>IF(D1879="","",D1879-TODAY())</f>
        <v/>
      </c>
      <c r="F1879">
        <f>IF(D1879="","",IF(E1879&lt;0,"VENCIDO",IF(E1879&lt;=30,"VENCE EM &lt;= 30 DIAS",IF(E1879&lt;=60,"ATENCAO (31-60 DIAS)","OK"))))</f>
        <v/>
      </c>
      <c r="G1879" s="14">
        <f>SUMIFS(Lancamentos!$G:$G,Lancamentos!$C:$C,$A1879,Lancamentos!$E:$E,$C1879,Lancamentos!$B:$B,"ENTRADA")</f>
        <v/>
      </c>
      <c r="H1879" s="14">
        <f>SUMIFS(Lancamentos!$G:$G,Lancamentos!$C:$C,$A1879,Lancamentos!$E:$E,$C1879,Lancamentos!$B:$B,"SAIDA_USO")</f>
        <v/>
      </c>
      <c r="I1879" s="14">
        <f>SUMIFS(Lancamentos!$G:$G,Lancamentos!$C:$C,$A1879,Lancamentos!$E:$E,$C1879,Lancamentos!$B:$B,"SAIDA_DESCARTE")</f>
        <v/>
      </c>
      <c r="J1879" s="14">
        <f>G1879-H1879-I1879</f>
        <v/>
      </c>
      <c r="K1879">
        <f>IF(A1879="","",IF(J1879&lt;=IFERROR(VLOOKUP(A1879,Produtos!$A:$E,5,FALSE),0),"ABAIXO DO MINIMO","OK"))</f>
        <v/>
      </c>
    </row>
    <row r="1880">
      <c r="B1880">
        <f>IFERROR(VLOOKUP(A1880,Produtos!A:B,2,FALSE),"")</f>
        <v/>
      </c>
      <c r="D1880" s="10">
        <f>IFERROR(INDEX(Lotes!$E:$E,MATCH(1,(Lotes!$A:$A=A1880)*(Lotes!$C:$C=C1880),0)),"")</f>
        <v/>
      </c>
      <c r="E1880" s="14">
        <f>IF(D1880="","",D1880-TODAY())</f>
        <v/>
      </c>
      <c r="F1880">
        <f>IF(D1880="","",IF(E1880&lt;0,"VENCIDO",IF(E1880&lt;=30,"VENCE EM &lt;= 30 DIAS",IF(E1880&lt;=60,"ATENCAO (31-60 DIAS)","OK"))))</f>
        <v/>
      </c>
      <c r="G1880" s="14">
        <f>SUMIFS(Lancamentos!$G:$G,Lancamentos!$C:$C,$A1880,Lancamentos!$E:$E,$C1880,Lancamentos!$B:$B,"ENTRADA")</f>
        <v/>
      </c>
      <c r="H1880" s="14">
        <f>SUMIFS(Lancamentos!$G:$G,Lancamentos!$C:$C,$A1880,Lancamentos!$E:$E,$C1880,Lancamentos!$B:$B,"SAIDA_USO")</f>
        <v/>
      </c>
      <c r="I1880" s="14">
        <f>SUMIFS(Lancamentos!$G:$G,Lancamentos!$C:$C,$A1880,Lancamentos!$E:$E,$C1880,Lancamentos!$B:$B,"SAIDA_DESCARTE")</f>
        <v/>
      </c>
      <c r="J1880" s="14">
        <f>G1880-H1880-I1880</f>
        <v/>
      </c>
      <c r="K1880">
        <f>IF(A1880="","",IF(J1880&lt;=IFERROR(VLOOKUP(A1880,Produtos!$A:$E,5,FALSE),0),"ABAIXO DO MINIMO","OK"))</f>
        <v/>
      </c>
    </row>
    <row r="1881">
      <c r="B1881">
        <f>IFERROR(VLOOKUP(A1881,Produtos!A:B,2,FALSE),"")</f>
        <v/>
      </c>
      <c r="D1881" s="10">
        <f>IFERROR(INDEX(Lotes!$E:$E,MATCH(1,(Lotes!$A:$A=A1881)*(Lotes!$C:$C=C1881),0)),"")</f>
        <v/>
      </c>
      <c r="E1881" s="14">
        <f>IF(D1881="","",D1881-TODAY())</f>
        <v/>
      </c>
      <c r="F1881">
        <f>IF(D1881="","",IF(E1881&lt;0,"VENCIDO",IF(E1881&lt;=30,"VENCE EM &lt;= 30 DIAS",IF(E1881&lt;=60,"ATENCAO (31-60 DIAS)","OK"))))</f>
        <v/>
      </c>
      <c r="G1881" s="14">
        <f>SUMIFS(Lancamentos!$G:$G,Lancamentos!$C:$C,$A1881,Lancamentos!$E:$E,$C1881,Lancamentos!$B:$B,"ENTRADA")</f>
        <v/>
      </c>
      <c r="H1881" s="14">
        <f>SUMIFS(Lancamentos!$G:$G,Lancamentos!$C:$C,$A1881,Lancamentos!$E:$E,$C1881,Lancamentos!$B:$B,"SAIDA_USO")</f>
        <v/>
      </c>
      <c r="I1881" s="14">
        <f>SUMIFS(Lancamentos!$G:$G,Lancamentos!$C:$C,$A1881,Lancamentos!$E:$E,$C1881,Lancamentos!$B:$B,"SAIDA_DESCARTE")</f>
        <v/>
      </c>
      <c r="J1881" s="14">
        <f>G1881-H1881-I1881</f>
        <v/>
      </c>
      <c r="K1881">
        <f>IF(A1881="","",IF(J1881&lt;=IFERROR(VLOOKUP(A1881,Produtos!$A:$E,5,FALSE),0),"ABAIXO DO MINIMO","OK"))</f>
        <v/>
      </c>
    </row>
    <row r="1882">
      <c r="B1882">
        <f>IFERROR(VLOOKUP(A1882,Produtos!A:B,2,FALSE),"")</f>
        <v/>
      </c>
      <c r="D1882" s="10">
        <f>IFERROR(INDEX(Lotes!$E:$E,MATCH(1,(Lotes!$A:$A=A1882)*(Lotes!$C:$C=C1882),0)),"")</f>
        <v/>
      </c>
      <c r="E1882" s="14">
        <f>IF(D1882="","",D1882-TODAY())</f>
        <v/>
      </c>
      <c r="F1882">
        <f>IF(D1882="","",IF(E1882&lt;0,"VENCIDO",IF(E1882&lt;=30,"VENCE EM &lt;= 30 DIAS",IF(E1882&lt;=60,"ATENCAO (31-60 DIAS)","OK"))))</f>
        <v/>
      </c>
      <c r="G1882" s="14">
        <f>SUMIFS(Lancamentos!$G:$G,Lancamentos!$C:$C,$A1882,Lancamentos!$E:$E,$C1882,Lancamentos!$B:$B,"ENTRADA")</f>
        <v/>
      </c>
      <c r="H1882" s="14">
        <f>SUMIFS(Lancamentos!$G:$G,Lancamentos!$C:$C,$A1882,Lancamentos!$E:$E,$C1882,Lancamentos!$B:$B,"SAIDA_USO")</f>
        <v/>
      </c>
      <c r="I1882" s="14">
        <f>SUMIFS(Lancamentos!$G:$G,Lancamentos!$C:$C,$A1882,Lancamentos!$E:$E,$C1882,Lancamentos!$B:$B,"SAIDA_DESCARTE")</f>
        <v/>
      </c>
      <c r="J1882" s="14">
        <f>G1882-H1882-I1882</f>
        <v/>
      </c>
      <c r="K1882">
        <f>IF(A1882="","",IF(J1882&lt;=IFERROR(VLOOKUP(A1882,Produtos!$A:$E,5,FALSE),0),"ABAIXO DO MINIMO","OK"))</f>
        <v/>
      </c>
    </row>
    <row r="1883">
      <c r="B1883">
        <f>IFERROR(VLOOKUP(A1883,Produtos!A:B,2,FALSE),"")</f>
        <v/>
      </c>
      <c r="D1883" s="10">
        <f>IFERROR(INDEX(Lotes!$E:$E,MATCH(1,(Lotes!$A:$A=A1883)*(Lotes!$C:$C=C1883),0)),"")</f>
        <v/>
      </c>
      <c r="E1883" s="14">
        <f>IF(D1883="","",D1883-TODAY())</f>
        <v/>
      </c>
      <c r="F1883">
        <f>IF(D1883="","",IF(E1883&lt;0,"VENCIDO",IF(E1883&lt;=30,"VENCE EM &lt;= 30 DIAS",IF(E1883&lt;=60,"ATENCAO (31-60 DIAS)","OK"))))</f>
        <v/>
      </c>
      <c r="G1883" s="14">
        <f>SUMIFS(Lancamentos!$G:$G,Lancamentos!$C:$C,$A1883,Lancamentos!$E:$E,$C1883,Lancamentos!$B:$B,"ENTRADA")</f>
        <v/>
      </c>
      <c r="H1883" s="14">
        <f>SUMIFS(Lancamentos!$G:$G,Lancamentos!$C:$C,$A1883,Lancamentos!$E:$E,$C1883,Lancamentos!$B:$B,"SAIDA_USO")</f>
        <v/>
      </c>
      <c r="I1883" s="14">
        <f>SUMIFS(Lancamentos!$G:$G,Lancamentos!$C:$C,$A1883,Lancamentos!$E:$E,$C1883,Lancamentos!$B:$B,"SAIDA_DESCARTE")</f>
        <v/>
      </c>
      <c r="J1883" s="14">
        <f>G1883-H1883-I1883</f>
        <v/>
      </c>
      <c r="K1883">
        <f>IF(A1883="","",IF(J1883&lt;=IFERROR(VLOOKUP(A1883,Produtos!$A:$E,5,FALSE),0),"ABAIXO DO MINIMO","OK"))</f>
        <v/>
      </c>
    </row>
    <row r="1884">
      <c r="B1884">
        <f>IFERROR(VLOOKUP(A1884,Produtos!A:B,2,FALSE),"")</f>
        <v/>
      </c>
      <c r="D1884" s="10">
        <f>IFERROR(INDEX(Lotes!$E:$E,MATCH(1,(Lotes!$A:$A=A1884)*(Lotes!$C:$C=C1884),0)),"")</f>
        <v/>
      </c>
      <c r="E1884" s="14">
        <f>IF(D1884="","",D1884-TODAY())</f>
        <v/>
      </c>
      <c r="F1884">
        <f>IF(D1884="","",IF(E1884&lt;0,"VENCIDO",IF(E1884&lt;=30,"VENCE EM &lt;= 30 DIAS",IF(E1884&lt;=60,"ATENCAO (31-60 DIAS)","OK"))))</f>
        <v/>
      </c>
      <c r="G1884" s="14">
        <f>SUMIFS(Lancamentos!$G:$G,Lancamentos!$C:$C,$A1884,Lancamentos!$E:$E,$C1884,Lancamentos!$B:$B,"ENTRADA")</f>
        <v/>
      </c>
      <c r="H1884" s="14">
        <f>SUMIFS(Lancamentos!$G:$G,Lancamentos!$C:$C,$A1884,Lancamentos!$E:$E,$C1884,Lancamentos!$B:$B,"SAIDA_USO")</f>
        <v/>
      </c>
      <c r="I1884" s="14">
        <f>SUMIFS(Lancamentos!$G:$G,Lancamentos!$C:$C,$A1884,Lancamentos!$E:$E,$C1884,Lancamentos!$B:$B,"SAIDA_DESCARTE")</f>
        <v/>
      </c>
      <c r="J1884" s="14">
        <f>G1884-H1884-I1884</f>
        <v/>
      </c>
      <c r="K1884">
        <f>IF(A1884="","",IF(J1884&lt;=IFERROR(VLOOKUP(A1884,Produtos!$A:$E,5,FALSE),0),"ABAIXO DO MINIMO","OK"))</f>
        <v/>
      </c>
    </row>
    <row r="1885">
      <c r="B1885">
        <f>IFERROR(VLOOKUP(A1885,Produtos!A:B,2,FALSE),"")</f>
        <v/>
      </c>
      <c r="D1885" s="10">
        <f>IFERROR(INDEX(Lotes!$E:$E,MATCH(1,(Lotes!$A:$A=A1885)*(Lotes!$C:$C=C1885),0)),"")</f>
        <v/>
      </c>
      <c r="E1885" s="14">
        <f>IF(D1885="","",D1885-TODAY())</f>
        <v/>
      </c>
      <c r="F1885">
        <f>IF(D1885="","",IF(E1885&lt;0,"VENCIDO",IF(E1885&lt;=30,"VENCE EM &lt;= 30 DIAS",IF(E1885&lt;=60,"ATENCAO (31-60 DIAS)","OK"))))</f>
        <v/>
      </c>
      <c r="G1885" s="14">
        <f>SUMIFS(Lancamentos!$G:$G,Lancamentos!$C:$C,$A1885,Lancamentos!$E:$E,$C1885,Lancamentos!$B:$B,"ENTRADA")</f>
        <v/>
      </c>
      <c r="H1885" s="14">
        <f>SUMIFS(Lancamentos!$G:$G,Lancamentos!$C:$C,$A1885,Lancamentos!$E:$E,$C1885,Lancamentos!$B:$B,"SAIDA_USO")</f>
        <v/>
      </c>
      <c r="I1885" s="14">
        <f>SUMIFS(Lancamentos!$G:$G,Lancamentos!$C:$C,$A1885,Lancamentos!$E:$E,$C1885,Lancamentos!$B:$B,"SAIDA_DESCARTE")</f>
        <v/>
      </c>
      <c r="J1885" s="14">
        <f>G1885-H1885-I1885</f>
        <v/>
      </c>
      <c r="K1885">
        <f>IF(A1885="","",IF(J1885&lt;=IFERROR(VLOOKUP(A1885,Produtos!$A:$E,5,FALSE),0),"ABAIXO DO MINIMO","OK"))</f>
        <v/>
      </c>
    </row>
    <row r="1886">
      <c r="B1886">
        <f>IFERROR(VLOOKUP(A1886,Produtos!A:B,2,FALSE),"")</f>
        <v/>
      </c>
      <c r="D1886" s="10">
        <f>IFERROR(INDEX(Lotes!$E:$E,MATCH(1,(Lotes!$A:$A=A1886)*(Lotes!$C:$C=C1886),0)),"")</f>
        <v/>
      </c>
      <c r="E1886" s="14">
        <f>IF(D1886="","",D1886-TODAY())</f>
        <v/>
      </c>
      <c r="F1886">
        <f>IF(D1886="","",IF(E1886&lt;0,"VENCIDO",IF(E1886&lt;=30,"VENCE EM &lt;= 30 DIAS",IF(E1886&lt;=60,"ATENCAO (31-60 DIAS)","OK"))))</f>
        <v/>
      </c>
      <c r="G1886" s="14">
        <f>SUMIFS(Lancamentos!$G:$G,Lancamentos!$C:$C,$A1886,Lancamentos!$E:$E,$C1886,Lancamentos!$B:$B,"ENTRADA")</f>
        <v/>
      </c>
      <c r="H1886" s="14">
        <f>SUMIFS(Lancamentos!$G:$G,Lancamentos!$C:$C,$A1886,Lancamentos!$E:$E,$C1886,Lancamentos!$B:$B,"SAIDA_USO")</f>
        <v/>
      </c>
      <c r="I1886" s="14">
        <f>SUMIFS(Lancamentos!$G:$G,Lancamentos!$C:$C,$A1886,Lancamentos!$E:$E,$C1886,Lancamentos!$B:$B,"SAIDA_DESCARTE")</f>
        <v/>
      </c>
      <c r="J1886" s="14">
        <f>G1886-H1886-I1886</f>
        <v/>
      </c>
      <c r="K1886">
        <f>IF(A1886="","",IF(J1886&lt;=IFERROR(VLOOKUP(A1886,Produtos!$A:$E,5,FALSE),0),"ABAIXO DO MINIMO","OK"))</f>
        <v/>
      </c>
    </row>
    <row r="1887">
      <c r="B1887">
        <f>IFERROR(VLOOKUP(A1887,Produtos!A:B,2,FALSE),"")</f>
        <v/>
      </c>
      <c r="D1887" s="10">
        <f>IFERROR(INDEX(Lotes!$E:$E,MATCH(1,(Lotes!$A:$A=A1887)*(Lotes!$C:$C=C1887),0)),"")</f>
        <v/>
      </c>
      <c r="E1887" s="14">
        <f>IF(D1887="","",D1887-TODAY())</f>
        <v/>
      </c>
      <c r="F1887">
        <f>IF(D1887="","",IF(E1887&lt;0,"VENCIDO",IF(E1887&lt;=30,"VENCE EM &lt;= 30 DIAS",IF(E1887&lt;=60,"ATENCAO (31-60 DIAS)","OK"))))</f>
        <v/>
      </c>
      <c r="G1887" s="14">
        <f>SUMIFS(Lancamentos!$G:$G,Lancamentos!$C:$C,$A1887,Lancamentos!$E:$E,$C1887,Lancamentos!$B:$B,"ENTRADA")</f>
        <v/>
      </c>
      <c r="H1887" s="14">
        <f>SUMIFS(Lancamentos!$G:$G,Lancamentos!$C:$C,$A1887,Lancamentos!$E:$E,$C1887,Lancamentos!$B:$B,"SAIDA_USO")</f>
        <v/>
      </c>
      <c r="I1887" s="14">
        <f>SUMIFS(Lancamentos!$G:$G,Lancamentos!$C:$C,$A1887,Lancamentos!$E:$E,$C1887,Lancamentos!$B:$B,"SAIDA_DESCARTE")</f>
        <v/>
      </c>
      <c r="J1887" s="14">
        <f>G1887-H1887-I1887</f>
        <v/>
      </c>
      <c r="K1887">
        <f>IF(A1887="","",IF(J1887&lt;=IFERROR(VLOOKUP(A1887,Produtos!$A:$E,5,FALSE),0),"ABAIXO DO MINIMO","OK"))</f>
        <v/>
      </c>
    </row>
    <row r="1888">
      <c r="B1888">
        <f>IFERROR(VLOOKUP(A1888,Produtos!A:B,2,FALSE),"")</f>
        <v/>
      </c>
      <c r="D1888" s="10">
        <f>IFERROR(INDEX(Lotes!$E:$E,MATCH(1,(Lotes!$A:$A=A1888)*(Lotes!$C:$C=C1888),0)),"")</f>
        <v/>
      </c>
      <c r="E1888" s="14">
        <f>IF(D1888="","",D1888-TODAY())</f>
        <v/>
      </c>
      <c r="F1888">
        <f>IF(D1888="","",IF(E1888&lt;0,"VENCIDO",IF(E1888&lt;=30,"VENCE EM &lt;= 30 DIAS",IF(E1888&lt;=60,"ATENCAO (31-60 DIAS)","OK"))))</f>
        <v/>
      </c>
      <c r="G1888" s="14">
        <f>SUMIFS(Lancamentos!$G:$G,Lancamentos!$C:$C,$A1888,Lancamentos!$E:$E,$C1888,Lancamentos!$B:$B,"ENTRADA")</f>
        <v/>
      </c>
      <c r="H1888" s="14">
        <f>SUMIFS(Lancamentos!$G:$G,Lancamentos!$C:$C,$A1888,Lancamentos!$E:$E,$C1888,Lancamentos!$B:$B,"SAIDA_USO")</f>
        <v/>
      </c>
      <c r="I1888" s="14">
        <f>SUMIFS(Lancamentos!$G:$G,Lancamentos!$C:$C,$A1888,Lancamentos!$E:$E,$C1888,Lancamentos!$B:$B,"SAIDA_DESCARTE")</f>
        <v/>
      </c>
      <c r="J1888" s="14">
        <f>G1888-H1888-I1888</f>
        <v/>
      </c>
      <c r="K1888">
        <f>IF(A1888="","",IF(J1888&lt;=IFERROR(VLOOKUP(A1888,Produtos!$A:$E,5,FALSE),0),"ABAIXO DO MINIMO","OK"))</f>
        <v/>
      </c>
    </row>
    <row r="1889">
      <c r="B1889">
        <f>IFERROR(VLOOKUP(A1889,Produtos!A:B,2,FALSE),"")</f>
        <v/>
      </c>
      <c r="D1889" s="10">
        <f>IFERROR(INDEX(Lotes!$E:$E,MATCH(1,(Lotes!$A:$A=A1889)*(Lotes!$C:$C=C1889),0)),"")</f>
        <v/>
      </c>
      <c r="E1889" s="14">
        <f>IF(D1889="","",D1889-TODAY())</f>
        <v/>
      </c>
      <c r="F1889">
        <f>IF(D1889="","",IF(E1889&lt;0,"VENCIDO",IF(E1889&lt;=30,"VENCE EM &lt;= 30 DIAS",IF(E1889&lt;=60,"ATENCAO (31-60 DIAS)","OK"))))</f>
        <v/>
      </c>
      <c r="G1889" s="14">
        <f>SUMIFS(Lancamentos!$G:$G,Lancamentos!$C:$C,$A1889,Lancamentos!$E:$E,$C1889,Lancamentos!$B:$B,"ENTRADA")</f>
        <v/>
      </c>
      <c r="H1889" s="14">
        <f>SUMIFS(Lancamentos!$G:$G,Lancamentos!$C:$C,$A1889,Lancamentos!$E:$E,$C1889,Lancamentos!$B:$B,"SAIDA_USO")</f>
        <v/>
      </c>
      <c r="I1889" s="14">
        <f>SUMIFS(Lancamentos!$G:$G,Lancamentos!$C:$C,$A1889,Lancamentos!$E:$E,$C1889,Lancamentos!$B:$B,"SAIDA_DESCARTE")</f>
        <v/>
      </c>
      <c r="J1889" s="14">
        <f>G1889-H1889-I1889</f>
        <v/>
      </c>
      <c r="K1889">
        <f>IF(A1889="","",IF(J1889&lt;=IFERROR(VLOOKUP(A1889,Produtos!$A:$E,5,FALSE),0),"ABAIXO DO MINIMO","OK"))</f>
        <v/>
      </c>
    </row>
    <row r="1890">
      <c r="B1890">
        <f>IFERROR(VLOOKUP(A1890,Produtos!A:B,2,FALSE),"")</f>
        <v/>
      </c>
      <c r="D1890" s="10">
        <f>IFERROR(INDEX(Lotes!$E:$E,MATCH(1,(Lotes!$A:$A=A1890)*(Lotes!$C:$C=C1890),0)),"")</f>
        <v/>
      </c>
      <c r="E1890" s="14">
        <f>IF(D1890="","",D1890-TODAY())</f>
        <v/>
      </c>
      <c r="F1890">
        <f>IF(D1890="","",IF(E1890&lt;0,"VENCIDO",IF(E1890&lt;=30,"VENCE EM &lt;= 30 DIAS",IF(E1890&lt;=60,"ATENCAO (31-60 DIAS)","OK"))))</f>
        <v/>
      </c>
      <c r="G1890" s="14">
        <f>SUMIFS(Lancamentos!$G:$G,Lancamentos!$C:$C,$A1890,Lancamentos!$E:$E,$C1890,Lancamentos!$B:$B,"ENTRADA")</f>
        <v/>
      </c>
      <c r="H1890" s="14">
        <f>SUMIFS(Lancamentos!$G:$G,Lancamentos!$C:$C,$A1890,Lancamentos!$E:$E,$C1890,Lancamentos!$B:$B,"SAIDA_USO")</f>
        <v/>
      </c>
      <c r="I1890" s="14">
        <f>SUMIFS(Lancamentos!$G:$G,Lancamentos!$C:$C,$A1890,Lancamentos!$E:$E,$C1890,Lancamentos!$B:$B,"SAIDA_DESCARTE")</f>
        <v/>
      </c>
      <c r="J1890" s="14">
        <f>G1890-H1890-I1890</f>
        <v/>
      </c>
      <c r="K1890">
        <f>IF(A1890="","",IF(J1890&lt;=IFERROR(VLOOKUP(A1890,Produtos!$A:$E,5,FALSE),0),"ABAIXO DO MINIMO","OK"))</f>
        <v/>
      </c>
    </row>
    <row r="1891">
      <c r="B1891">
        <f>IFERROR(VLOOKUP(A1891,Produtos!A:B,2,FALSE),"")</f>
        <v/>
      </c>
      <c r="D1891" s="10">
        <f>IFERROR(INDEX(Lotes!$E:$E,MATCH(1,(Lotes!$A:$A=A1891)*(Lotes!$C:$C=C1891),0)),"")</f>
        <v/>
      </c>
      <c r="E1891" s="14">
        <f>IF(D1891="","",D1891-TODAY())</f>
        <v/>
      </c>
      <c r="F1891">
        <f>IF(D1891="","",IF(E1891&lt;0,"VENCIDO",IF(E1891&lt;=30,"VENCE EM &lt;= 30 DIAS",IF(E1891&lt;=60,"ATENCAO (31-60 DIAS)","OK"))))</f>
        <v/>
      </c>
      <c r="G1891" s="14">
        <f>SUMIFS(Lancamentos!$G:$G,Lancamentos!$C:$C,$A1891,Lancamentos!$E:$E,$C1891,Lancamentos!$B:$B,"ENTRADA")</f>
        <v/>
      </c>
      <c r="H1891" s="14">
        <f>SUMIFS(Lancamentos!$G:$G,Lancamentos!$C:$C,$A1891,Lancamentos!$E:$E,$C1891,Lancamentos!$B:$B,"SAIDA_USO")</f>
        <v/>
      </c>
      <c r="I1891" s="14">
        <f>SUMIFS(Lancamentos!$G:$G,Lancamentos!$C:$C,$A1891,Lancamentos!$E:$E,$C1891,Lancamentos!$B:$B,"SAIDA_DESCARTE")</f>
        <v/>
      </c>
      <c r="J1891" s="14">
        <f>G1891-H1891-I1891</f>
        <v/>
      </c>
      <c r="K1891">
        <f>IF(A1891="","",IF(J1891&lt;=IFERROR(VLOOKUP(A1891,Produtos!$A:$E,5,FALSE),0),"ABAIXO DO MINIMO","OK"))</f>
        <v/>
      </c>
    </row>
    <row r="1892">
      <c r="B1892">
        <f>IFERROR(VLOOKUP(A1892,Produtos!A:B,2,FALSE),"")</f>
        <v/>
      </c>
      <c r="D1892" s="10">
        <f>IFERROR(INDEX(Lotes!$E:$E,MATCH(1,(Lotes!$A:$A=A1892)*(Lotes!$C:$C=C1892),0)),"")</f>
        <v/>
      </c>
      <c r="E1892" s="14">
        <f>IF(D1892="","",D1892-TODAY())</f>
        <v/>
      </c>
      <c r="F1892">
        <f>IF(D1892="","",IF(E1892&lt;0,"VENCIDO",IF(E1892&lt;=30,"VENCE EM &lt;= 30 DIAS",IF(E1892&lt;=60,"ATENCAO (31-60 DIAS)","OK"))))</f>
        <v/>
      </c>
      <c r="G1892" s="14">
        <f>SUMIFS(Lancamentos!$G:$G,Lancamentos!$C:$C,$A1892,Lancamentos!$E:$E,$C1892,Lancamentos!$B:$B,"ENTRADA")</f>
        <v/>
      </c>
      <c r="H1892" s="14">
        <f>SUMIFS(Lancamentos!$G:$G,Lancamentos!$C:$C,$A1892,Lancamentos!$E:$E,$C1892,Lancamentos!$B:$B,"SAIDA_USO")</f>
        <v/>
      </c>
      <c r="I1892" s="14">
        <f>SUMIFS(Lancamentos!$G:$G,Lancamentos!$C:$C,$A1892,Lancamentos!$E:$E,$C1892,Lancamentos!$B:$B,"SAIDA_DESCARTE")</f>
        <v/>
      </c>
      <c r="J1892" s="14">
        <f>G1892-H1892-I1892</f>
        <v/>
      </c>
      <c r="K1892">
        <f>IF(A1892="","",IF(J1892&lt;=IFERROR(VLOOKUP(A1892,Produtos!$A:$E,5,FALSE),0),"ABAIXO DO MINIMO","OK"))</f>
        <v/>
      </c>
    </row>
    <row r="1893">
      <c r="B1893">
        <f>IFERROR(VLOOKUP(A1893,Produtos!A:B,2,FALSE),"")</f>
        <v/>
      </c>
      <c r="D1893" s="10">
        <f>IFERROR(INDEX(Lotes!$E:$E,MATCH(1,(Lotes!$A:$A=A1893)*(Lotes!$C:$C=C1893),0)),"")</f>
        <v/>
      </c>
      <c r="E1893" s="14">
        <f>IF(D1893="","",D1893-TODAY())</f>
        <v/>
      </c>
      <c r="F1893">
        <f>IF(D1893="","",IF(E1893&lt;0,"VENCIDO",IF(E1893&lt;=30,"VENCE EM &lt;= 30 DIAS",IF(E1893&lt;=60,"ATENCAO (31-60 DIAS)","OK"))))</f>
        <v/>
      </c>
      <c r="G1893" s="14">
        <f>SUMIFS(Lancamentos!$G:$G,Lancamentos!$C:$C,$A1893,Lancamentos!$E:$E,$C1893,Lancamentos!$B:$B,"ENTRADA")</f>
        <v/>
      </c>
      <c r="H1893" s="14">
        <f>SUMIFS(Lancamentos!$G:$G,Lancamentos!$C:$C,$A1893,Lancamentos!$E:$E,$C1893,Lancamentos!$B:$B,"SAIDA_USO")</f>
        <v/>
      </c>
      <c r="I1893" s="14">
        <f>SUMIFS(Lancamentos!$G:$G,Lancamentos!$C:$C,$A1893,Lancamentos!$E:$E,$C1893,Lancamentos!$B:$B,"SAIDA_DESCARTE")</f>
        <v/>
      </c>
      <c r="J1893" s="14">
        <f>G1893-H1893-I1893</f>
        <v/>
      </c>
      <c r="K1893">
        <f>IF(A1893="","",IF(J1893&lt;=IFERROR(VLOOKUP(A1893,Produtos!$A:$E,5,FALSE),0),"ABAIXO DO MINIMO","OK"))</f>
        <v/>
      </c>
    </row>
    <row r="1894">
      <c r="B1894">
        <f>IFERROR(VLOOKUP(A1894,Produtos!A:B,2,FALSE),"")</f>
        <v/>
      </c>
      <c r="D1894" s="10">
        <f>IFERROR(INDEX(Lotes!$E:$E,MATCH(1,(Lotes!$A:$A=A1894)*(Lotes!$C:$C=C1894),0)),"")</f>
        <v/>
      </c>
      <c r="E1894" s="14">
        <f>IF(D1894="","",D1894-TODAY())</f>
        <v/>
      </c>
      <c r="F1894">
        <f>IF(D1894="","",IF(E1894&lt;0,"VENCIDO",IF(E1894&lt;=30,"VENCE EM &lt;= 30 DIAS",IF(E1894&lt;=60,"ATENCAO (31-60 DIAS)","OK"))))</f>
        <v/>
      </c>
      <c r="G1894" s="14">
        <f>SUMIFS(Lancamentos!$G:$G,Lancamentos!$C:$C,$A1894,Lancamentos!$E:$E,$C1894,Lancamentos!$B:$B,"ENTRADA")</f>
        <v/>
      </c>
      <c r="H1894" s="14">
        <f>SUMIFS(Lancamentos!$G:$G,Lancamentos!$C:$C,$A1894,Lancamentos!$E:$E,$C1894,Lancamentos!$B:$B,"SAIDA_USO")</f>
        <v/>
      </c>
      <c r="I1894" s="14">
        <f>SUMIFS(Lancamentos!$G:$G,Lancamentos!$C:$C,$A1894,Lancamentos!$E:$E,$C1894,Lancamentos!$B:$B,"SAIDA_DESCARTE")</f>
        <v/>
      </c>
      <c r="J1894" s="14">
        <f>G1894-H1894-I1894</f>
        <v/>
      </c>
      <c r="K1894">
        <f>IF(A1894="","",IF(J1894&lt;=IFERROR(VLOOKUP(A1894,Produtos!$A:$E,5,FALSE),0),"ABAIXO DO MINIMO","OK"))</f>
        <v/>
      </c>
    </row>
    <row r="1895">
      <c r="B1895">
        <f>IFERROR(VLOOKUP(A1895,Produtos!A:B,2,FALSE),"")</f>
        <v/>
      </c>
      <c r="D1895" s="10">
        <f>IFERROR(INDEX(Lotes!$E:$E,MATCH(1,(Lotes!$A:$A=A1895)*(Lotes!$C:$C=C1895),0)),"")</f>
        <v/>
      </c>
      <c r="E1895" s="14">
        <f>IF(D1895="","",D1895-TODAY())</f>
        <v/>
      </c>
      <c r="F1895">
        <f>IF(D1895="","",IF(E1895&lt;0,"VENCIDO",IF(E1895&lt;=30,"VENCE EM &lt;= 30 DIAS",IF(E1895&lt;=60,"ATENCAO (31-60 DIAS)","OK"))))</f>
        <v/>
      </c>
      <c r="G1895" s="14">
        <f>SUMIFS(Lancamentos!$G:$G,Lancamentos!$C:$C,$A1895,Lancamentos!$E:$E,$C1895,Lancamentos!$B:$B,"ENTRADA")</f>
        <v/>
      </c>
      <c r="H1895" s="14">
        <f>SUMIFS(Lancamentos!$G:$G,Lancamentos!$C:$C,$A1895,Lancamentos!$E:$E,$C1895,Lancamentos!$B:$B,"SAIDA_USO")</f>
        <v/>
      </c>
      <c r="I1895" s="14">
        <f>SUMIFS(Lancamentos!$G:$G,Lancamentos!$C:$C,$A1895,Lancamentos!$E:$E,$C1895,Lancamentos!$B:$B,"SAIDA_DESCARTE")</f>
        <v/>
      </c>
      <c r="J1895" s="14">
        <f>G1895-H1895-I1895</f>
        <v/>
      </c>
      <c r="K1895">
        <f>IF(A1895="","",IF(J1895&lt;=IFERROR(VLOOKUP(A1895,Produtos!$A:$E,5,FALSE),0),"ABAIXO DO MINIMO","OK"))</f>
        <v/>
      </c>
    </row>
    <row r="1896">
      <c r="B1896">
        <f>IFERROR(VLOOKUP(A1896,Produtos!A:B,2,FALSE),"")</f>
        <v/>
      </c>
      <c r="D1896" s="10">
        <f>IFERROR(INDEX(Lotes!$E:$E,MATCH(1,(Lotes!$A:$A=A1896)*(Lotes!$C:$C=C1896),0)),"")</f>
        <v/>
      </c>
      <c r="E1896" s="14">
        <f>IF(D1896="","",D1896-TODAY())</f>
        <v/>
      </c>
      <c r="F1896">
        <f>IF(D1896="","",IF(E1896&lt;0,"VENCIDO",IF(E1896&lt;=30,"VENCE EM &lt;= 30 DIAS",IF(E1896&lt;=60,"ATENCAO (31-60 DIAS)","OK"))))</f>
        <v/>
      </c>
      <c r="G1896" s="14">
        <f>SUMIFS(Lancamentos!$G:$G,Lancamentos!$C:$C,$A1896,Lancamentos!$E:$E,$C1896,Lancamentos!$B:$B,"ENTRADA")</f>
        <v/>
      </c>
      <c r="H1896" s="14">
        <f>SUMIFS(Lancamentos!$G:$G,Lancamentos!$C:$C,$A1896,Lancamentos!$E:$E,$C1896,Lancamentos!$B:$B,"SAIDA_USO")</f>
        <v/>
      </c>
      <c r="I1896" s="14">
        <f>SUMIFS(Lancamentos!$G:$G,Lancamentos!$C:$C,$A1896,Lancamentos!$E:$E,$C1896,Lancamentos!$B:$B,"SAIDA_DESCARTE")</f>
        <v/>
      </c>
      <c r="J1896" s="14">
        <f>G1896-H1896-I1896</f>
        <v/>
      </c>
      <c r="K1896">
        <f>IF(A1896="","",IF(J1896&lt;=IFERROR(VLOOKUP(A1896,Produtos!$A:$E,5,FALSE),0),"ABAIXO DO MINIMO","OK"))</f>
        <v/>
      </c>
    </row>
    <row r="1897">
      <c r="B1897">
        <f>IFERROR(VLOOKUP(A1897,Produtos!A:B,2,FALSE),"")</f>
        <v/>
      </c>
      <c r="D1897" s="10">
        <f>IFERROR(INDEX(Lotes!$E:$E,MATCH(1,(Lotes!$A:$A=A1897)*(Lotes!$C:$C=C1897),0)),"")</f>
        <v/>
      </c>
      <c r="E1897" s="14">
        <f>IF(D1897="","",D1897-TODAY())</f>
        <v/>
      </c>
      <c r="F1897">
        <f>IF(D1897="","",IF(E1897&lt;0,"VENCIDO",IF(E1897&lt;=30,"VENCE EM &lt;= 30 DIAS",IF(E1897&lt;=60,"ATENCAO (31-60 DIAS)","OK"))))</f>
        <v/>
      </c>
      <c r="G1897" s="14">
        <f>SUMIFS(Lancamentos!$G:$G,Lancamentos!$C:$C,$A1897,Lancamentos!$E:$E,$C1897,Lancamentos!$B:$B,"ENTRADA")</f>
        <v/>
      </c>
      <c r="H1897" s="14">
        <f>SUMIFS(Lancamentos!$G:$G,Lancamentos!$C:$C,$A1897,Lancamentos!$E:$E,$C1897,Lancamentos!$B:$B,"SAIDA_USO")</f>
        <v/>
      </c>
      <c r="I1897" s="14">
        <f>SUMIFS(Lancamentos!$G:$G,Lancamentos!$C:$C,$A1897,Lancamentos!$E:$E,$C1897,Lancamentos!$B:$B,"SAIDA_DESCARTE")</f>
        <v/>
      </c>
      <c r="J1897" s="14">
        <f>G1897-H1897-I1897</f>
        <v/>
      </c>
      <c r="K1897">
        <f>IF(A1897="","",IF(J1897&lt;=IFERROR(VLOOKUP(A1897,Produtos!$A:$E,5,FALSE),0),"ABAIXO DO MINIMO","OK"))</f>
        <v/>
      </c>
    </row>
    <row r="1898">
      <c r="B1898">
        <f>IFERROR(VLOOKUP(A1898,Produtos!A:B,2,FALSE),"")</f>
        <v/>
      </c>
      <c r="D1898" s="10">
        <f>IFERROR(INDEX(Lotes!$E:$E,MATCH(1,(Lotes!$A:$A=A1898)*(Lotes!$C:$C=C1898),0)),"")</f>
        <v/>
      </c>
      <c r="E1898" s="14">
        <f>IF(D1898="","",D1898-TODAY())</f>
        <v/>
      </c>
      <c r="F1898">
        <f>IF(D1898="","",IF(E1898&lt;0,"VENCIDO",IF(E1898&lt;=30,"VENCE EM &lt;= 30 DIAS",IF(E1898&lt;=60,"ATENCAO (31-60 DIAS)","OK"))))</f>
        <v/>
      </c>
      <c r="G1898" s="14">
        <f>SUMIFS(Lancamentos!$G:$G,Lancamentos!$C:$C,$A1898,Lancamentos!$E:$E,$C1898,Lancamentos!$B:$B,"ENTRADA")</f>
        <v/>
      </c>
      <c r="H1898" s="14">
        <f>SUMIFS(Lancamentos!$G:$G,Lancamentos!$C:$C,$A1898,Lancamentos!$E:$E,$C1898,Lancamentos!$B:$B,"SAIDA_USO")</f>
        <v/>
      </c>
      <c r="I1898" s="14">
        <f>SUMIFS(Lancamentos!$G:$G,Lancamentos!$C:$C,$A1898,Lancamentos!$E:$E,$C1898,Lancamentos!$B:$B,"SAIDA_DESCARTE")</f>
        <v/>
      </c>
      <c r="J1898" s="14">
        <f>G1898-H1898-I1898</f>
        <v/>
      </c>
      <c r="K1898">
        <f>IF(A1898="","",IF(J1898&lt;=IFERROR(VLOOKUP(A1898,Produtos!$A:$E,5,FALSE),0),"ABAIXO DO MINIMO","OK"))</f>
        <v/>
      </c>
    </row>
    <row r="1899">
      <c r="B1899">
        <f>IFERROR(VLOOKUP(A1899,Produtos!A:B,2,FALSE),"")</f>
        <v/>
      </c>
      <c r="D1899" s="10">
        <f>IFERROR(INDEX(Lotes!$E:$E,MATCH(1,(Lotes!$A:$A=A1899)*(Lotes!$C:$C=C1899),0)),"")</f>
        <v/>
      </c>
      <c r="E1899" s="14">
        <f>IF(D1899="","",D1899-TODAY())</f>
        <v/>
      </c>
      <c r="F1899">
        <f>IF(D1899="","",IF(E1899&lt;0,"VENCIDO",IF(E1899&lt;=30,"VENCE EM &lt;= 30 DIAS",IF(E1899&lt;=60,"ATENCAO (31-60 DIAS)","OK"))))</f>
        <v/>
      </c>
      <c r="G1899" s="14">
        <f>SUMIFS(Lancamentos!$G:$G,Lancamentos!$C:$C,$A1899,Lancamentos!$E:$E,$C1899,Lancamentos!$B:$B,"ENTRADA")</f>
        <v/>
      </c>
      <c r="H1899" s="14">
        <f>SUMIFS(Lancamentos!$G:$G,Lancamentos!$C:$C,$A1899,Lancamentos!$E:$E,$C1899,Lancamentos!$B:$B,"SAIDA_USO")</f>
        <v/>
      </c>
      <c r="I1899" s="14">
        <f>SUMIFS(Lancamentos!$G:$G,Lancamentos!$C:$C,$A1899,Lancamentos!$E:$E,$C1899,Lancamentos!$B:$B,"SAIDA_DESCARTE")</f>
        <v/>
      </c>
      <c r="J1899" s="14">
        <f>G1899-H1899-I1899</f>
        <v/>
      </c>
      <c r="K1899">
        <f>IF(A1899="","",IF(J1899&lt;=IFERROR(VLOOKUP(A1899,Produtos!$A:$E,5,FALSE),0),"ABAIXO DO MINIMO","OK"))</f>
        <v/>
      </c>
    </row>
    <row r="1900">
      <c r="B1900">
        <f>IFERROR(VLOOKUP(A1900,Produtos!A:B,2,FALSE),"")</f>
        <v/>
      </c>
      <c r="D1900" s="10">
        <f>IFERROR(INDEX(Lotes!$E:$E,MATCH(1,(Lotes!$A:$A=A1900)*(Lotes!$C:$C=C1900),0)),"")</f>
        <v/>
      </c>
      <c r="E1900" s="14">
        <f>IF(D1900="","",D1900-TODAY())</f>
        <v/>
      </c>
      <c r="F1900">
        <f>IF(D1900="","",IF(E1900&lt;0,"VENCIDO",IF(E1900&lt;=30,"VENCE EM &lt;= 30 DIAS",IF(E1900&lt;=60,"ATENCAO (31-60 DIAS)","OK"))))</f>
        <v/>
      </c>
      <c r="G1900" s="14">
        <f>SUMIFS(Lancamentos!$G:$G,Lancamentos!$C:$C,$A1900,Lancamentos!$E:$E,$C1900,Lancamentos!$B:$B,"ENTRADA")</f>
        <v/>
      </c>
      <c r="H1900" s="14">
        <f>SUMIFS(Lancamentos!$G:$G,Lancamentos!$C:$C,$A1900,Lancamentos!$E:$E,$C1900,Lancamentos!$B:$B,"SAIDA_USO")</f>
        <v/>
      </c>
      <c r="I1900" s="14">
        <f>SUMIFS(Lancamentos!$G:$G,Lancamentos!$C:$C,$A1900,Lancamentos!$E:$E,$C1900,Lancamentos!$B:$B,"SAIDA_DESCARTE")</f>
        <v/>
      </c>
      <c r="J1900" s="14">
        <f>G1900-H1900-I1900</f>
        <v/>
      </c>
      <c r="K1900">
        <f>IF(A1900="","",IF(J1900&lt;=IFERROR(VLOOKUP(A1900,Produtos!$A:$E,5,FALSE),0),"ABAIXO DO MINIMO","OK"))</f>
        <v/>
      </c>
    </row>
    <row r="1901">
      <c r="B1901">
        <f>IFERROR(VLOOKUP(A1901,Produtos!A:B,2,FALSE),"")</f>
        <v/>
      </c>
      <c r="D1901" s="10">
        <f>IFERROR(INDEX(Lotes!$E:$E,MATCH(1,(Lotes!$A:$A=A1901)*(Lotes!$C:$C=C1901),0)),"")</f>
        <v/>
      </c>
      <c r="E1901" s="14">
        <f>IF(D1901="","",D1901-TODAY())</f>
        <v/>
      </c>
      <c r="F1901">
        <f>IF(D1901="","",IF(E1901&lt;0,"VENCIDO",IF(E1901&lt;=30,"VENCE EM &lt;= 30 DIAS",IF(E1901&lt;=60,"ATENCAO (31-60 DIAS)","OK"))))</f>
        <v/>
      </c>
      <c r="G1901" s="14">
        <f>SUMIFS(Lancamentos!$G:$G,Lancamentos!$C:$C,$A1901,Lancamentos!$E:$E,$C1901,Lancamentos!$B:$B,"ENTRADA")</f>
        <v/>
      </c>
      <c r="H1901" s="14">
        <f>SUMIFS(Lancamentos!$G:$G,Lancamentos!$C:$C,$A1901,Lancamentos!$E:$E,$C1901,Lancamentos!$B:$B,"SAIDA_USO")</f>
        <v/>
      </c>
      <c r="I1901" s="14">
        <f>SUMIFS(Lancamentos!$G:$G,Lancamentos!$C:$C,$A1901,Lancamentos!$E:$E,$C1901,Lancamentos!$B:$B,"SAIDA_DESCARTE")</f>
        <v/>
      </c>
      <c r="J1901" s="14">
        <f>G1901-H1901-I1901</f>
        <v/>
      </c>
      <c r="K1901">
        <f>IF(A1901="","",IF(J1901&lt;=IFERROR(VLOOKUP(A1901,Produtos!$A:$E,5,FALSE),0),"ABAIXO DO MINIMO","OK"))</f>
        <v/>
      </c>
    </row>
    <row r="1902">
      <c r="B1902">
        <f>IFERROR(VLOOKUP(A1902,Produtos!A:B,2,FALSE),"")</f>
        <v/>
      </c>
      <c r="D1902" s="10">
        <f>IFERROR(INDEX(Lotes!$E:$E,MATCH(1,(Lotes!$A:$A=A1902)*(Lotes!$C:$C=C1902),0)),"")</f>
        <v/>
      </c>
      <c r="E1902" s="14">
        <f>IF(D1902="","",D1902-TODAY())</f>
        <v/>
      </c>
      <c r="F1902">
        <f>IF(D1902="","",IF(E1902&lt;0,"VENCIDO",IF(E1902&lt;=30,"VENCE EM &lt;= 30 DIAS",IF(E1902&lt;=60,"ATENCAO (31-60 DIAS)","OK"))))</f>
        <v/>
      </c>
      <c r="G1902" s="14">
        <f>SUMIFS(Lancamentos!$G:$G,Lancamentos!$C:$C,$A1902,Lancamentos!$E:$E,$C1902,Lancamentos!$B:$B,"ENTRADA")</f>
        <v/>
      </c>
      <c r="H1902" s="14">
        <f>SUMIFS(Lancamentos!$G:$G,Lancamentos!$C:$C,$A1902,Lancamentos!$E:$E,$C1902,Lancamentos!$B:$B,"SAIDA_USO")</f>
        <v/>
      </c>
      <c r="I1902" s="14">
        <f>SUMIFS(Lancamentos!$G:$G,Lancamentos!$C:$C,$A1902,Lancamentos!$E:$E,$C1902,Lancamentos!$B:$B,"SAIDA_DESCARTE")</f>
        <v/>
      </c>
      <c r="J1902" s="14">
        <f>G1902-H1902-I1902</f>
        <v/>
      </c>
      <c r="K1902">
        <f>IF(A1902="","",IF(J1902&lt;=IFERROR(VLOOKUP(A1902,Produtos!$A:$E,5,FALSE),0),"ABAIXO DO MINIMO","OK"))</f>
        <v/>
      </c>
    </row>
    <row r="1903">
      <c r="B1903">
        <f>IFERROR(VLOOKUP(A1903,Produtos!A:B,2,FALSE),"")</f>
        <v/>
      </c>
      <c r="D1903" s="10">
        <f>IFERROR(INDEX(Lotes!$E:$E,MATCH(1,(Lotes!$A:$A=A1903)*(Lotes!$C:$C=C1903),0)),"")</f>
        <v/>
      </c>
      <c r="E1903" s="14">
        <f>IF(D1903="","",D1903-TODAY())</f>
        <v/>
      </c>
      <c r="F1903">
        <f>IF(D1903="","",IF(E1903&lt;0,"VENCIDO",IF(E1903&lt;=30,"VENCE EM &lt;= 30 DIAS",IF(E1903&lt;=60,"ATENCAO (31-60 DIAS)","OK"))))</f>
        <v/>
      </c>
      <c r="G1903" s="14">
        <f>SUMIFS(Lancamentos!$G:$G,Lancamentos!$C:$C,$A1903,Lancamentos!$E:$E,$C1903,Lancamentos!$B:$B,"ENTRADA")</f>
        <v/>
      </c>
      <c r="H1903" s="14">
        <f>SUMIFS(Lancamentos!$G:$G,Lancamentos!$C:$C,$A1903,Lancamentos!$E:$E,$C1903,Lancamentos!$B:$B,"SAIDA_USO")</f>
        <v/>
      </c>
      <c r="I1903" s="14">
        <f>SUMIFS(Lancamentos!$G:$G,Lancamentos!$C:$C,$A1903,Lancamentos!$E:$E,$C1903,Lancamentos!$B:$B,"SAIDA_DESCARTE")</f>
        <v/>
      </c>
      <c r="J1903" s="14">
        <f>G1903-H1903-I1903</f>
        <v/>
      </c>
      <c r="K1903">
        <f>IF(A1903="","",IF(J1903&lt;=IFERROR(VLOOKUP(A1903,Produtos!$A:$E,5,FALSE),0),"ABAIXO DO MINIMO","OK"))</f>
        <v/>
      </c>
    </row>
    <row r="1904">
      <c r="B1904">
        <f>IFERROR(VLOOKUP(A1904,Produtos!A:B,2,FALSE),"")</f>
        <v/>
      </c>
      <c r="D1904" s="10">
        <f>IFERROR(INDEX(Lotes!$E:$E,MATCH(1,(Lotes!$A:$A=A1904)*(Lotes!$C:$C=C1904),0)),"")</f>
        <v/>
      </c>
      <c r="E1904" s="14">
        <f>IF(D1904="","",D1904-TODAY())</f>
        <v/>
      </c>
      <c r="F1904">
        <f>IF(D1904="","",IF(E1904&lt;0,"VENCIDO",IF(E1904&lt;=30,"VENCE EM &lt;= 30 DIAS",IF(E1904&lt;=60,"ATENCAO (31-60 DIAS)","OK"))))</f>
        <v/>
      </c>
      <c r="G1904" s="14">
        <f>SUMIFS(Lancamentos!$G:$G,Lancamentos!$C:$C,$A1904,Lancamentos!$E:$E,$C1904,Lancamentos!$B:$B,"ENTRADA")</f>
        <v/>
      </c>
      <c r="H1904" s="14">
        <f>SUMIFS(Lancamentos!$G:$G,Lancamentos!$C:$C,$A1904,Lancamentos!$E:$E,$C1904,Lancamentos!$B:$B,"SAIDA_USO")</f>
        <v/>
      </c>
      <c r="I1904" s="14">
        <f>SUMIFS(Lancamentos!$G:$G,Lancamentos!$C:$C,$A1904,Lancamentos!$E:$E,$C1904,Lancamentos!$B:$B,"SAIDA_DESCARTE")</f>
        <v/>
      </c>
      <c r="J1904" s="14">
        <f>G1904-H1904-I1904</f>
        <v/>
      </c>
      <c r="K1904">
        <f>IF(A1904="","",IF(J1904&lt;=IFERROR(VLOOKUP(A1904,Produtos!$A:$E,5,FALSE),0),"ABAIXO DO MINIMO","OK"))</f>
        <v/>
      </c>
    </row>
    <row r="1905">
      <c r="B1905">
        <f>IFERROR(VLOOKUP(A1905,Produtos!A:B,2,FALSE),"")</f>
        <v/>
      </c>
      <c r="D1905" s="10">
        <f>IFERROR(INDEX(Lotes!$E:$E,MATCH(1,(Lotes!$A:$A=A1905)*(Lotes!$C:$C=C1905),0)),"")</f>
        <v/>
      </c>
      <c r="E1905" s="14">
        <f>IF(D1905="","",D1905-TODAY())</f>
        <v/>
      </c>
      <c r="F1905">
        <f>IF(D1905="","",IF(E1905&lt;0,"VENCIDO",IF(E1905&lt;=30,"VENCE EM &lt;= 30 DIAS",IF(E1905&lt;=60,"ATENCAO (31-60 DIAS)","OK"))))</f>
        <v/>
      </c>
      <c r="G1905" s="14">
        <f>SUMIFS(Lancamentos!$G:$G,Lancamentos!$C:$C,$A1905,Lancamentos!$E:$E,$C1905,Lancamentos!$B:$B,"ENTRADA")</f>
        <v/>
      </c>
      <c r="H1905" s="14">
        <f>SUMIFS(Lancamentos!$G:$G,Lancamentos!$C:$C,$A1905,Lancamentos!$E:$E,$C1905,Lancamentos!$B:$B,"SAIDA_USO")</f>
        <v/>
      </c>
      <c r="I1905" s="14">
        <f>SUMIFS(Lancamentos!$G:$G,Lancamentos!$C:$C,$A1905,Lancamentos!$E:$E,$C1905,Lancamentos!$B:$B,"SAIDA_DESCARTE")</f>
        <v/>
      </c>
      <c r="J1905" s="14">
        <f>G1905-H1905-I1905</f>
        <v/>
      </c>
      <c r="K1905">
        <f>IF(A1905="","",IF(J1905&lt;=IFERROR(VLOOKUP(A1905,Produtos!$A:$E,5,FALSE),0),"ABAIXO DO MINIMO","OK"))</f>
        <v/>
      </c>
    </row>
    <row r="1906">
      <c r="B1906">
        <f>IFERROR(VLOOKUP(A1906,Produtos!A:B,2,FALSE),"")</f>
        <v/>
      </c>
      <c r="D1906" s="10">
        <f>IFERROR(INDEX(Lotes!$E:$E,MATCH(1,(Lotes!$A:$A=A1906)*(Lotes!$C:$C=C1906),0)),"")</f>
        <v/>
      </c>
      <c r="E1906" s="14">
        <f>IF(D1906="","",D1906-TODAY())</f>
        <v/>
      </c>
      <c r="F1906">
        <f>IF(D1906="","",IF(E1906&lt;0,"VENCIDO",IF(E1906&lt;=30,"VENCE EM &lt;= 30 DIAS",IF(E1906&lt;=60,"ATENCAO (31-60 DIAS)","OK"))))</f>
        <v/>
      </c>
      <c r="G1906" s="14">
        <f>SUMIFS(Lancamentos!$G:$G,Lancamentos!$C:$C,$A1906,Lancamentos!$E:$E,$C1906,Lancamentos!$B:$B,"ENTRADA")</f>
        <v/>
      </c>
      <c r="H1906" s="14">
        <f>SUMIFS(Lancamentos!$G:$G,Lancamentos!$C:$C,$A1906,Lancamentos!$E:$E,$C1906,Lancamentos!$B:$B,"SAIDA_USO")</f>
        <v/>
      </c>
      <c r="I1906" s="14">
        <f>SUMIFS(Lancamentos!$G:$G,Lancamentos!$C:$C,$A1906,Lancamentos!$E:$E,$C1906,Lancamentos!$B:$B,"SAIDA_DESCARTE")</f>
        <v/>
      </c>
      <c r="J1906" s="14">
        <f>G1906-H1906-I1906</f>
        <v/>
      </c>
      <c r="K1906">
        <f>IF(A1906="","",IF(J1906&lt;=IFERROR(VLOOKUP(A1906,Produtos!$A:$E,5,FALSE),0),"ABAIXO DO MINIMO","OK"))</f>
        <v/>
      </c>
    </row>
    <row r="1907">
      <c r="B1907">
        <f>IFERROR(VLOOKUP(A1907,Produtos!A:B,2,FALSE),"")</f>
        <v/>
      </c>
      <c r="D1907" s="10">
        <f>IFERROR(INDEX(Lotes!$E:$E,MATCH(1,(Lotes!$A:$A=A1907)*(Lotes!$C:$C=C1907),0)),"")</f>
        <v/>
      </c>
      <c r="E1907" s="14">
        <f>IF(D1907="","",D1907-TODAY())</f>
        <v/>
      </c>
      <c r="F1907">
        <f>IF(D1907="","",IF(E1907&lt;0,"VENCIDO",IF(E1907&lt;=30,"VENCE EM &lt;= 30 DIAS",IF(E1907&lt;=60,"ATENCAO (31-60 DIAS)","OK"))))</f>
        <v/>
      </c>
      <c r="G1907" s="14">
        <f>SUMIFS(Lancamentos!$G:$G,Lancamentos!$C:$C,$A1907,Lancamentos!$E:$E,$C1907,Lancamentos!$B:$B,"ENTRADA")</f>
        <v/>
      </c>
      <c r="H1907" s="14">
        <f>SUMIFS(Lancamentos!$G:$G,Lancamentos!$C:$C,$A1907,Lancamentos!$E:$E,$C1907,Lancamentos!$B:$B,"SAIDA_USO")</f>
        <v/>
      </c>
      <c r="I1907" s="14">
        <f>SUMIFS(Lancamentos!$G:$G,Lancamentos!$C:$C,$A1907,Lancamentos!$E:$E,$C1907,Lancamentos!$B:$B,"SAIDA_DESCARTE")</f>
        <v/>
      </c>
      <c r="J1907" s="14">
        <f>G1907-H1907-I1907</f>
        <v/>
      </c>
      <c r="K1907">
        <f>IF(A1907="","",IF(J1907&lt;=IFERROR(VLOOKUP(A1907,Produtos!$A:$E,5,FALSE),0),"ABAIXO DO MINIMO","OK"))</f>
        <v/>
      </c>
    </row>
    <row r="1908">
      <c r="B1908">
        <f>IFERROR(VLOOKUP(A1908,Produtos!A:B,2,FALSE),"")</f>
        <v/>
      </c>
      <c r="D1908" s="10">
        <f>IFERROR(INDEX(Lotes!$E:$E,MATCH(1,(Lotes!$A:$A=A1908)*(Lotes!$C:$C=C1908),0)),"")</f>
        <v/>
      </c>
      <c r="E1908" s="14">
        <f>IF(D1908="","",D1908-TODAY())</f>
        <v/>
      </c>
      <c r="F1908">
        <f>IF(D1908="","",IF(E1908&lt;0,"VENCIDO",IF(E1908&lt;=30,"VENCE EM &lt;= 30 DIAS",IF(E1908&lt;=60,"ATENCAO (31-60 DIAS)","OK"))))</f>
        <v/>
      </c>
      <c r="G1908" s="14">
        <f>SUMIFS(Lancamentos!$G:$G,Lancamentos!$C:$C,$A1908,Lancamentos!$E:$E,$C1908,Lancamentos!$B:$B,"ENTRADA")</f>
        <v/>
      </c>
      <c r="H1908" s="14">
        <f>SUMIFS(Lancamentos!$G:$G,Lancamentos!$C:$C,$A1908,Lancamentos!$E:$E,$C1908,Lancamentos!$B:$B,"SAIDA_USO")</f>
        <v/>
      </c>
      <c r="I1908" s="14">
        <f>SUMIFS(Lancamentos!$G:$G,Lancamentos!$C:$C,$A1908,Lancamentos!$E:$E,$C1908,Lancamentos!$B:$B,"SAIDA_DESCARTE")</f>
        <v/>
      </c>
      <c r="J1908" s="14">
        <f>G1908-H1908-I1908</f>
        <v/>
      </c>
      <c r="K1908">
        <f>IF(A1908="","",IF(J1908&lt;=IFERROR(VLOOKUP(A1908,Produtos!$A:$E,5,FALSE),0),"ABAIXO DO MINIMO","OK"))</f>
        <v/>
      </c>
    </row>
    <row r="1909">
      <c r="B1909">
        <f>IFERROR(VLOOKUP(A1909,Produtos!A:B,2,FALSE),"")</f>
        <v/>
      </c>
      <c r="D1909" s="10">
        <f>IFERROR(INDEX(Lotes!$E:$E,MATCH(1,(Lotes!$A:$A=A1909)*(Lotes!$C:$C=C1909),0)),"")</f>
        <v/>
      </c>
      <c r="E1909" s="14">
        <f>IF(D1909="","",D1909-TODAY())</f>
        <v/>
      </c>
      <c r="F1909">
        <f>IF(D1909="","",IF(E1909&lt;0,"VENCIDO",IF(E1909&lt;=30,"VENCE EM &lt;= 30 DIAS",IF(E1909&lt;=60,"ATENCAO (31-60 DIAS)","OK"))))</f>
        <v/>
      </c>
      <c r="G1909" s="14">
        <f>SUMIFS(Lancamentos!$G:$G,Lancamentos!$C:$C,$A1909,Lancamentos!$E:$E,$C1909,Lancamentos!$B:$B,"ENTRADA")</f>
        <v/>
      </c>
      <c r="H1909" s="14">
        <f>SUMIFS(Lancamentos!$G:$G,Lancamentos!$C:$C,$A1909,Lancamentos!$E:$E,$C1909,Lancamentos!$B:$B,"SAIDA_USO")</f>
        <v/>
      </c>
      <c r="I1909" s="14">
        <f>SUMIFS(Lancamentos!$G:$G,Lancamentos!$C:$C,$A1909,Lancamentos!$E:$E,$C1909,Lancamentos!$B:$B,"SAIDA_DESCARTE")</f>
        <v/>
      </c>
      <c r="J1909" s="14">
        <f>G1909-H1909-I1909</f>
        <v/>
      </c>
      <c r="K1909">
        <f>IF(A1909="","",IF(J1909&lt;=IFERROR(VLOOKUP(A1909,Produtos!$A:$E,5,FALSE),0),"ABAIXO DO MINIMO","OK"))</f>
        <v/>
      </c>
    </row>
    <row r="1910">
      <c r="B1910">
        <f>IFERROR(VLOOKUP(A1910,Produtos!A:B,2,FALSE),"")</f>
        <v/>
      </c>
      <c r="D1910" s="10">
        <f>IFERROR(INDEX(Lotes!$E:$E,MATCH(1,(Lotes!$A:$A=A1910)*(Lotes!$C:$C=C1910),0)),"")</f>
        <v/>
      </c>
      <c r="E1910" s="14">
        <f>IF(D1910="","",D1910-TODAY())</f>
        <v/>
      </c>
      <c r="F1910">
        <f>IF(D1910="","",IF(E1910&lt;0,"VENCIDO",IF(E1910&lt;=30,"VENCE EM &lt;= 30 DIAS",IF(E1910&lt;=60,"ATENCAO (31-60 DIAS)","OK"))))</f>
        <v/>
      </c>
      <c r="G1910" s="14">
        <f>SUMIFS(Lancamentos!$G:$G,Lancamentos!$C:$C,$A1910,Lancamentos!$E:$E,$C1910,Lancamentos!$B:$B,"ENTRADA")</f>
        <v/>
      </c>
      <c r="H1910" s="14">
        <f>SUMIFS(Lancamentos!$G:$G,Lancamentos!$C:$C,$A1910,Lancamentos!$E:$E,$C1910,Lancamentos!$B:$B,"SAIDA_USO")</f>
        <v/>
      </c>
      <c r="I1910" s="14">
        <f>SUMIFS(Lancamentos!$G:$G,Lancamentos!$C:$C,$A1910,Lancamentos!$E:$E,$C1910,Lancamentos!$B:$B,"SAIDA_DESCARTE")</f>
        <v/>
      </c>
      <c r="J1910" s="14">
        <f>G1910-H1910-I1910</f>
        <v/>
      </c>
      <c r="K1910">
        <f>IF(A1910="","",IF(J1910&lt;=IFERROR(VLOOKUP(A1910,Produtos!$A:$E,5,FALSE),0),"ABAIXO DO MINIMO","OK"))</f>
        <v/>
      </c>
    </row>
    <row r="1911">
      <c r="B1911">
        <f>IFERROR(VLOOKUP(A1911,Produtos!A:B,2,FALSE),"")</f>
        <v/>
      </c>
      <c r="D1911" s="10">
        <f>IFERROR(INDEX(Lotes!$E:$E,MATCH(1,(Lotes!$A:$A=A1911)*(Lotes!$C:$C=C1911),0)),"")</f>
        <v/>
      </c>
      <c r="E1911" s="14">
        <f>IF(D1911="","",D1911-TODAY())</f>
        <v/>
      </c>
      <c r="F1911">
        <f>IF(D1911="","",IF(E1911&lt;0,"VENCIDO",IF(E1911&lt;=30,"VENCE EM &lt;= 30 DIAS",IF(E1911&lt;=60,"ATENCAO (31-60 DIAS)","OK"))))</f>
        <v/>
      </c>
      <c r="G1911" s="14">
        <f>SUMIFS(Lancamentos!$G:$G,Lancamentos!$C:$C,$A1911,Lancamentos!$E:$E,$C1911,Lancamentos!$B:$B,"ENTRADA")</f>
        <v/>
      </c>
      <c r="H1911" s="14">
        <f>SUMIFS(Lancamentos!$G:$G,Lancamentos!$C:$C,$A1911,Lancamentos!$E:$E,$C1911,Lancamentos!$B:$B,"SAIDA_USO")</f>
        <v/>
      </c>
      <c r="I1911" s="14">
        <f>SUMIFS(Lancamentos!$G:$G,Lancamentos!$C:$C,$A1911,Lancamentos!$E:$E,$C1911,Lancamentos!$B:$B,"SAIDA_DESCARTE")</f>
        <v/>
      </c>
      <c r="J1911" s="14">
        <f>G1911-H1911-I1911</f>
        <v/>
      </c>
      <c r="K1911">
        <f>IF(A1911="","",IF(J1911&lt;=IFERROR(VLOOKUP(A1911,Produtos!$A:$E,5,FALSE),0),"ABAIXO DO MINIMO","OK"))</f>
        <v/>
      </c>
    </row>
    <row r="1912">
      <c r="B1912">
        <f>IFERROR(VLOOKUP(A1912,Produtos!A:B,2,FALSE),"")</f>
        <v/>
      </c>
      <c r="D1912" s="10">
        <f>IFERROR(INDEX(Lotes!$E:$E,MATCH(1,(Lotes!$A:$A=A1912)*(Lotes!$C:$C=C1912),0)),"")</f>
        <v/>
      </c>
      <c r="E1912" s="14">
        <f>IF(D1912="","",D1912-TODAY())</f>
        <v/>
      </c>
      <c r="F1912">
        <f>IF(D1912="","",IF(E1912&lt;0,"VENCIDO",IF(E1912&lt;=30,"VENCE EM &lt;= 30 DIAS",IF(E1912&lt;=60,"ATENCAO (31-60 DIAS)","OK"))))</f>
        <v/>
      </c>
      <c r="G1912" s="14">
        <f>SUMIFS(Lancamentos!$G:$G,Lancamentos!$C:$C,$A1912,Lancamentos!$E:$E,$C1912,Lancamentos!$B:$B,"ENTRADA")</f>
        <v/>
      </c>
      <c r="H1912" s="14">
        <f>SUMIFS(Lancamentos!$G:$G,Lancamentos!$C:$C,$A1912,Lancamentos!$E:$E,$C1912,Lancamentos!$B:$B,"SAIDA_USO")</f>
        <v/>
      </c>
      <c r="I1912" s="14">
        <f>SUMIFS(Lancamentos!$G:$G,Lancamentos!$C:$C,$A1912,Lancamentos!$E:$E,$C1912,Lancamentos!$B:$B,"SAIDA_DESCARTE")</f>
        <v/>
      </c>
      <c r="J1912" s="14">
        <f>G1912-H1912-I1912</f>
        <v/>
      </c>
      <c r="K1912">
        <f>IF(A1912="","",IF(J1912&lt;=IFERROR(VLOOKUP(A1912,Produtos!$A:$E,5,FALSE),0),"ABAIXO DO MINIMO","OK"))</f>
        <v/>
      </c>
    </row>
    <row r="1913">
      <c r="B1913">
        <f>IFERROR(VLOOKUP(A1913,Produtos!A:B,2,FALSE),"")</f>
        <v/>
      </c>
      <c r="D1913" s="10">
        <f>IFERROR(INDEX(Lotes!$E:$E,MATCH(1,(Lotes!$A:$A=A1913)*(Lotes!$C:$C=C1913),0)),"")</f>
        <v/>
      </c>
      <c r="E1913" s="14">
        <f>IF(D1913="","",D1913-TODAY())</f>
        <v/>
      </c>
      <c r="F1913">
        <f>IF(D1913="","",IF(E1913&lt;0,"VENCIDO",IF(E1913&lt;=30,"VENCE EM &lt;= 30 DIAS",IF(E1913&lt;=60,"ATENCAO (31-60 DIAS)","OK"))))</f>
        <v/>
      </c>
      <c r="G1913" s="14">
        <f>SUMIFS(Lancamentos!$G:$G,Lancamentos!$C:$C,$A1913,Lancamentos!$E:$E,$C1913,Lancamentos!$B:$B,"ENTRADA")</f>
        <v/>
      </c>
      <c r="H1913" s="14">
        <f>SUMIFS(Lancamentos!$G:$G,Lancamentos!$C:$C,$A1913,Lancamentos!$E:$E,$C1913,Lancamentos!$B:$B,"SAIDA_USO")</f>
        <v/>
      </c>
      <c r="I1913" s="14">
        <f>SUMIFS(Lancamentos!$G:$G,Lancamentos!$C:$C,$A1913,Lancamentos!$E:$E,$C1913,Lancamentos!$B:$B,"SAIDA_DESCARTE")</f>
        <v/>
      </c>
      <c r="J1913" s="14">
        <f>G1913-H1913-I1913</f>
        <v/>
      </c>
      <c r="K1913">
        <f>IF(A1913="","",IF(J1913&lt;=IFERROR(VLOOKUP(A1913,Produtos!$A:$E,5,FALSE),0),"ABAIXO DO MINIMO","OK"))</f>
        <v/>
      </c>
    </row>
    <row r="1914">
      <c r="B1914">
        <f>IFERROR(VLOOKUP(A1914,Produtos!A:B,2,FALSE),"")</f>
        <v/>
      </c>
      <c r="D1914" s="10">
        <f>IFERROR(INDEX(Lotes!$E:$E,MATCH(1,(Lotes!$A:$A=A1914)*(Lotes!$C:$C=C1914),0)),"")</f>
        <v/>
      </c>
      <c r="E1914" s="14">
        <f>IF(D1914="","",D1914-TODAY())</f>
        <v/>
      </c>
      <c r="F1914">
        <f>IF(D1914="","",IF(E1914&lt;0,"VENCIDO",IF(E1914&lt;=30,"VENCE EM &lt;= 30 DIAS",IF(E1914&lt;=60,"ATENCAO (31-60 DIAS)","OK"))))</f>
        <v/>
      </c>
      <c r="G1914" s="14">
        <f>SUMIFS(Lancamentos!$G:$G,Lancamentos!$C:$C,$A1914,Lancamentos!$E:$E,$C1914,Lancamentos!$B:$B,"ENTRADA")</f>
        <v/>
      </c>
      <c r="H1914" s="14">
        <f>SUMIFS(Lancamentos!$G:$G,Lancamentos!$C:$C,$A1914,Lancamentos!$E:$E,$C1914,Lancamentos!$B:$B,"SAIDA_USO")</f>
        <v/>
      </c>
      <c r="I1914" s="14">
        <f>SUMIFS(Lancamentos!$G:$G,Lancamentos!$C:$C,$A1914,Lancamentos!$E:$E,$C1914,Lancamentos!$B:$B,"SAIDA_DESCARTE")</f>
        <v/>
      </c>
      <c r="J1914" s="14">
        <f>G1914-H1914-I1914</f>
        <v/>
      </c>
      <c r="K1914">
        <f>IF(A1914="","",IF(J1914&lt;=IFERROR(VLOOKUP(A1914,Produtos!$A:$E,5,FALSE),0),"ABAIXO DO MINIMO","OK"))</f>
        <v/>
      </c>
    </row>
    <row r="1915">
      <c r="B1915">
        <f>IFERROR(VLOOKUP(A1915,Produtos!A:B,2,FALSE),"")</f>
        <v/>
      </c>
      <c r="D1915" s="10">
        <f>IFERROR(INDEX(Lotes!$E:$E,MATCH(1,(Lotes!$A:$A=A1915)*(Lotes!$C:$C=C1915),0)),"")</f>
        <v/>
      </c>
      <c r="E1915" s="14">
        <f>IF(D1915="","",D1915-TODAY())</f>
        <v/>
      </c>
      <c r="F1915">
        <f>IF(D1915="","",IF(E1915&lt;0,"VENCIDO",IF(E1915&lt;=30,"VENCE EM &lt;= 30 DIAS",IF(E1915&lt;=60,"ATENCAO (31-60 DIAS)","OK"))))</f>
        <v/>
      </c>
      <c r="G1915" s="14">
        <f>SUMIFS(Lancamentos!$G:$G,Lancamentos!$C:$C,$A1915,Lancamentos!$E:$E,$C1915,Lancamentos!$B:$B,"ENTRADA")</f>
        <v/>
      </c>
      <c r="H1915" s="14">
        <f>SUMIFS(Lancamentos!$G:$G,Lancamentos!$C:$C,$A1915,Lancamentos!$E:$E,$C1915,Lancamentos!$B:$B,"SAIDA_USO")</f>
        <v/>
      </c>
      <c r="I1915" s="14">
        <f>SUMIFS(Lancamentos!$G:$G,Lancamentos!$C:$C,$A1915,Lancamentos!$E:$E,$C1915,Lancamentos!$B:$B,"SAIDA_DESCARTE")</f>
        <v/>
      </c>
      <c r="J1915" s="14">
        <f>G1915-H1915-I1915</f>
        <v/>
      </c>
      <c r="K1915">
        <f>IF(A1915="","",IF(J1915&lt;=IFERROR(VLOOKUP(A1915,Produtos!$A:$E,5,FALSE),0),"ABAIXO DO MINIMO","OK"))</f>
        <v/>
      </c>
    </row>
    <row r="1916">
      <c r="B1916">
        <f>IFERROR(VLOOKUP(A1916,Produtos!A:B,2,FALSE),"")</f>
        <v/>
      </c>
      <c r="D1916" s="10">
        <f>IFERROR(INDEX(Lotes!$E:$E,MATCH(1,(Lotes!$A:$A=A1916)*(Lotes!$C:$C=C1916),0)),"")</f>
        <v/>
      </c>
      <c r="E1916" s="14">
        <f>IF(D1916="","",D1916-TODAY())</f>
        <v/>
      </c>
      <c r="F1916">
        <f>IF(D1916="","",IF(E1916&lt;0,"VENCIDO",IF(E1916&lt;=30,"VENCE EM &lt;= 30 DIAS",IF(E1916&lt;=60,"ATENCAO (31-60 DIAS)","OK"))))</f>
        <v/>
      </c>
      <c r="G1916" s="14">
        <f>SUMIFS(Lancamentos!$G:$G,Lancamentos!$C:$C,$A1916,Lancamentos!$E:$E,$C1916,Lancamentos!$B:$B,"ENTRADA")</f>
        <v/>
      </c>
      <c r="H1916" s="14">
        <f>SUMIFS(Lancamentos!$G:$G,Lancamentos!$C:$C,$A1916,Lancamentos!$E:$E,$C1916,Lancamentos!$B:$B,"SAIDA_USO")</f>
        <v/>
      </c>
      <c r="I1916" s="14">
        <f>SUMIFS(Lancamentos!$G:$G,Lancamentos!$C:$C,$A1916,Lancamentos!$E:$E,$C1916,Lancamentos!$B:$B,"SAIDA_DESCARTE")</f>
        <v/>
      </c>
      <c r="J1916" s="14">
        <f>G1916-H1916-I1916</f>
        <v/>
      </c>
      <c r="K1916">
        <f>IF(A1916="","",IF(J1916&lt;=IFERROR(VLOOKUP(A1916,Produtos!$A:$E,5,FALSE),0),"ABAIXO DO MINIMO","OK"))</f>
        <v/>
      </c>
    </row>
    <row r="1917">
      <c r="B1917">
        <f>IFERROR(VLOOKUP(A1917,Produtos!A:B,2,FALSE),"")</f>
        <v/>
      </c>
      <c r="D1917" s="10">
        <f>IFERROR(INDEX(Lotes!$E:$E,MATCH(1,(Lotes!$A:$A=A1917)*(Lotes!$C:$C=C1917),0)),"")</f>
        <v/>
      </c>
      <c r="E1917" s="14">
        <f>IF(D1917="","",D1917-TODAY())</f>
        <v/>
      </c>
      <c r="F1917">
        <f>IF(D1917="","",IF(E1917&lt;0,"VENCIDO",IF(E1917&lt;=30,"VENCE EM &lt;= 30 DIAS",IF(E1917&lt;=60,"ATENCAO (31-60 DIAS)","OK"))))</f>
        <v/>
      </c>
      <c r="G1917" s="14">
        <f>SUMIFS(Lancamentos!$G:$G,Lancamentos!$C:$C,$A1917,Lancamentos!$E:$E,$C1917,Lancamentos!$B:$B,"ENTRADA")</f>
        <v/>
      </c>
      <c r="H1917" s="14">
        <f>SUMIFS(Lancamentos!$G:$G,Lancamentos!$C:$C,$A1917,Lancamentos!$E:$E,$C1917,Lancamentos!$B:$B,"SAIDA_USO")</f>
        <v/>
      </c>
      <c r="I1917" s="14">
        <f>SUMIFS(Lancamentos!$G:$G,Lancamentos!$C:$C,$A1917,Lancamentos!$E:$E,$C1917,Lancamentos!$B:$B,"SAIDA_DESCARTE")</f>
        <v/>
      </c>
      <c r="J1917" s="14">
        <f>G1917-H1917-I1917</f>
        <v/>
      </c>
      <c r="K1917">
        <f>IF(A1917="","",IF(J1917&lt;=IFERROR(VLOOKUP(A1917,Produtos!$A:$E,5,FALSE),0),"ABAIXO DO MINIMO","OK"))</f>
        <v/>
      </c>
    </row>
    <row r="1918">
      <c r="B1918">
        <f>IFERROR(VLOOKUP(A1918,Produtos!A:B,2,FALSE),"")</f>
        <v/>
      </c>
      <c r="D1918" s="10">
        <f>IFERROR(INDEX(Lotes!$E:$E,MATCH(1,(Lotes!$A:$A=A1918)*(Lotes!$C:$C=C1918),0)),"")</f>
        <v/>
      </c>
      <c r="E1918" s="14">
        <f>IF(D1918="","",D1918-TODAY())</f>
        <v/>
      </c>
      <c r="F1918">
        <f>IF(D1918="","",IF(E1918&lt;0,"VENCIDO",IF(E1918&lt;=30,"VENCE EM &lt;= 30 DIAS",IF(E1918&lt;=60,"ATENCAO (31-60 DIAS)","OK"))))</f>
        <v/>
      </c>
      <c r="G1918" s="14">
        <f>SUMIFS(Lancamentos!$G:$G,Lancamentos!$C:$C,$A1918,Lancamentos!$E:$E,$C1918,Lancamentos!$B:$B,"ENTRADA")</f>
        <v/>
      </c>
      <c r="H1918" s="14">
        <f>SUMIFS(Lancamentos!$G:$G,Lancamentos!$C:$C,$A1918,Lancamentos!$E:$E,$C1918,Lancamentos!$B:$B,"SAIDA_USO")</f>
        <v/>
      </c>
      <c r="I1918" s="14">
        <f>SUMIFS(Lancamentos!$G:$G,Lancamentos!$C:$C,$A1918,Lancamentos!$E:$E,$C1918,Lancamentos!$B:$B,"SAIDA_DESCARTE")</f>
        <v/>
      </c>
      <c r="J1918" s="14">
        <f>G1918-H1918-I1918</f>
        <v/>
      </c>
      <c r="K1918">
        <f>IF(A1918="","",IF(J1918&lt;=IFERROR(VLOOKUP(A1918,Produtos!$A:$E,5,FALSE),0),"ABAIXO DO MINIMO","OK"))</f>
        <v/>
      </c>
    </row>
    <row r="1919">
      <c r="B1919">
        <f>IFERROR(VLOOKUP(A1919,Produtos!A:B,2,FALSE),"")</f>
        <v/>
      </c>
      <c r="D1919" s="10">
        <f>IFERROR(INDEX(Lotes!$E:$E,MATCH(1,(Lotes!$A:$A=A1919)*(Lotes!$C:$C=C1919),0)),"")</f>
        <v/>
      </c>
      <c r="E1919" s="14">
        <f>IF(D1919="","",D1919-TODAY())</f>
        <v/>
      </c>
      <c r="F1919">
        <f>IF(D1919="","",IF(E1919&lt;0,"VENCIDO",IF(E1919&lt;=30,"VENCE EM &lt;= 30 DIAS",IF(E1919&lt;=60,"ATENCAO (31-60 DIAS)","OK"))))</f>
        <v/>
      </c>
      <c r="G1919" s="14">
        <f>SUMIFS(Lancamentos!$G:$G,Lancamentos!$C:$C,$A1919,Lancamentos!$E:$E,$C1919,Lancamentos!$B:$B,"ENTRADA")</f>
        <v/>
      </c>
      <c r="H1919" s="14">
        <f>SUMIFS(Lancamentos!$G:$G,Lancamentos!$C:$C,$A1919,Lancamentos!$E:$E,$C1919,Lancamentos!$B:$B,"SAIDA_USO")</f>
        <v/>
      </c>
      <c r="I1919" s="14">
        <f>SUMIFS(Lancamentos!$G:$G,Lancamentos!$C:$C,$A1919,Lancamentos!$E:$E,$C1919,Lancamentos!$B:$B,"SAIDA_DESCARTE")</f>
        <v/>
      </c>
      <c r="J1919" s="14">
        <f>G1919-H1919-I1919</f>
        <v/>
      </c>
      <c r="K1919">
        <f>IF(A1919="","",IF(J1919&lt;=IFERROR(VLOOKUP(A1919,Produtos!$A:$E,5,FALSE),0),"ABAIXO DO MINIMO","OK"))</f>
        <v/>
      </c>
    </row>
    <row r="1920">
      <c r="B1920">
        <f>IFERROR(VLOOKUP(A1920,Produtos!A:B,2,FALSE),"")</f>
        <v/>
      </c>
      <c r="D1920" s="10">
        <f>IFERROR(INDEX(Lotes!$E:$E,MATCH(1,(Lotes!$A:$A=A1920)*(Lotes!$C:$C=C1920),0)),"")</f>
        <v/>
      </c>
      <c r="E1920" s="14">
        <f>IF(D1920="","",D1920-TODAY())</f>
        <v/>
      </c>
      <c r="F1920">
        <f>IF(D1920="","",IF(E1920&lt;0,"VENCIDO",IF(E1920&lt;=30,"VENCE EM &lt;= 30 DIAS",IF(E1920&lt;=60,"ATENCAO (31-60 DIAS)","OK"))))</f>
        <v/>
      </c>
      <c r="G1920" s="14">
        <f>SUMIFS(Lancamentos!$G:$G,Lancamentos!$C:$C,$A1920,Lancamentos!$E:$E,$C1920,Lancamentos!$B:$B,"ENTRADA")</f>
        <v/>
      </c>
      <c r="H1920" s="14">
        <f>SUMIFS(Lancamentos!$G:$G,Lancamentos!$C:$C,$A1920,Lancamentos!$E:$E,$C1920,Lancamentos!$B:$B,"SAIDA_USO")</f>
        <v/>
      </c>
      <c r="I1920" s="14">
        <f>SUMIFS(Lancamentos!$G:$G,Lancamentos!$C:$C,$A1920,Lancamentos!$E:$E,$C1920,Lancamentos!$B:$B,"SAIDA_DESCARTE")</f>
        <v/>
      </c>
      <c r="J1920" s="14">
        <f>G1920-H1920-I1920</f>
        <v/>
      </c>
      <c r="K1920">
        <f>IF(A1920="","",IF(J1920&lt;=IFERROR(VLOOKUP(A1920,Produtos!$A:$E,5,FALSE),0),"ABAIXO DO MINIMO","OK"))</f>
        <v/>
      </c>
    </row>
    <row r="1921">
      <c r="B1921">
        <f>IFERROR(VLOOKUP(A1921,Produtos!A:B,2,FALSE),"")</f>
        <v/>
      </c>
      <c r="D1921" s="10">
        <f>IFERROR(INDEX(Lotes!$E:$E,MATCH(1,(Lotes!$A:$A=A1921)*(Lotes!$C:$C=C1921),0)),"")</f>
        <v/>
      </c>
      <c r="E1921" s="14">
        <f>IF(D1921="","",D1921-TODAY())</f>
        <v/>
      </c>
      <c r="F1921">
        <f>IF(D1921="","",IF(E1921&lt;0,"VENCIDO",IF(E1921&lt;=30,"VENCE EM &lt;= 30 DIAS",IF(E1921&lt;=60,"ATENCAO (31-60 DIAS)","OK"))))</f>
        <v/>
      </c>
      <c r="G1921" s="14">
        <f>SUMIFS(Lancamentos!$G:$G,Lancamentos!$C:$C,$A1921,Lancamentos!$E:$E,$C1921,Lancamentos!$B:$B,"ENTRADA")</f>
        <v/>
      </c>
      <c r="H1921" s="14">
        <f>SUMIFS(Lancamentos!$G:$G,Lancamentos!$C:$C,$A1921,Lancamentos!$E:$E,$C1921,Lancamentos!$B:$B,"SAIDA_USO")</f>
        <v/>
      </c>
      <c r="I1921" s="14">
        <f>SUMIFS(Lancamentos!$G:$G,Lancamentos!$C:$C,$A1921,Lancamentos!$E:$E,$C1921,Lancamentos!$B:$B,"SAIDA_DESCARTE")</f>
        <v/>
      </c>
      <c r="J1921" s="14">
        <f>G1921-H1921-I1921</f>
        <v/>
      </c>
      <c r="K1921">
        <f>IF(A1921="","",IF(J1921&lt;=IFERROR(VLOOKUP(A1921,Produtos!$A:$E,5,FALSE),0),"ABAIXO DO MINIMO","OK"))</f>
        <v/>
      </c>
    </row>
    <row r="1922">
      <c r="B1922">
        <f>IFERROR(VLOOKUP(A1922,Produtos!A:B,2,FALSE),"")</f>
        <v/>
      </c>
      <c r="D1922" s="10">
        <f>IFERROR(INDEX(Lotes!$E:$E,MATCH(1,(Lotes!$A:$A=A1922)*(Lotes!$C:$C=C1922),0)),"")</f>
        <v/>
      </c>
      <c r="E1922" s="14">
        <f>IF(D1922="","",D1922-TODAY())</f>
        <v/>
      </c>
      <c r="F1922">
        <f>IF(D1922="","",IF(E1922&lt;0,"VENCIDO",IF(E1922&lt;=30,"VENCE EM &lt;= 30 DIAS",IF(E1922&lt;=60,"ATENCAO (31-60 DIAS)","OK"))))</f>
        <v/>
      </c>
      <c r="G1922" s="14">
        <f>SUMIFS(Lancamentos!$G:$G,Lancamentos!$C:$C,$A1922,Lancamentos!$E:$E,$C1922,Lancamentos!$B:$B,"ENTRADA")</f>
        <v/>
      </c>
      <c r="H1922" s="14">
        <f>SUMIFS(Lancamentos!$G:$G,Lancamentos!$C:$C,$A1922,Lancamentos!$E:$E,$C1922,Lancamentos!$B:$B,"SAIDA_USO")</f>
        <v/>
      </c>
      <c r="I1922" s="14">
        <f>SUMIFS(Lancamentos!$G:$G,Lancamentos!$C:$C,$A1922,Lancamentos!$E:$E,$C1922,Lancamentos!$B:$B,"SAIDA_DESCARTE")</f>
        <v/>
      </c>
      <c r="J1922" s="14">
        <f>G1922-H1922-I1922</f>
        <v/>
      </c>
      <c r="K1922">
        <f>IF(A1922="","",IF(J1922&lt;=IFERROR(VLOOKUP(A1922,Produtos!$A:$E,5,FALSE),0),"ABAIXO DO MINIMO","OK"))</f>
        <v/>
      </c>
    </row>
    <row r="1923">
      <c r="B1923">
        <f>IFERROR(VLOOKUP(A1923,Produtos!A:B,2,FALSE),"")</f>
        <v/>
      </c>
      <c r="D1923" s="10">
        <f>IFERROR(INDEX(Lotes!$E:$E,MATCH(1,(Lotes!$A:$A=A1923)*(Lotes!$C:$C=C1923),0)),"")</f>
        <v/>
      </c>
      <c r="E1923" s="14">
        <f>IF(D1923="","",D1923-TODAY())</f>
        <v/>
      </c>
      <c r="F1923">
        <f>IF(D1923="","",IF(E1923&lt;0,"VENCIDO",IF(E1923&lt;=30,"VENCE EM &lt;= 30 DIAS",IF(E1923&lt;=60,"ATENCAO (31-60 DIAS)","OK"))))</f>
        <v/>
      </c>
      <c r="G1923" s="14">
        <f>SUMIFS(Lancamentos!$G:$G,Lancamentos!$C:$C,$A1923,Lancamentos!$E:$E,$C1923,Lancamentos!$B:$B,"ENTRADA")</f>
        <v/>
      </c>
      <c r="H1923" s="14">
        <f>SUMIFS(Lancamentos!$G:$G,Lancamentos!$C:$C,$A1923,Lancamentos!$E:$E,$C1923,Lancamentos!$B:$B,"SAIDA_USO")</f>
        <v/>
      </c>
      <c r="I1923" s="14">
        <f>SUMIFS(Lancamentos!$G:$G,Lancamentos!$C:$C,$A1923,Lancamentos!$E:$E,$C1923,Lancamentos!$B:$B,"SAIDA_DESCARTE")</f>
        <v/>
      </c>
      <c r="J1923" s="14">
        <f>G1923-H1923-I1923</f>
        <v/>
      </c>
      <c r="K1923">
        <f>IF(A1923="","",IF(J1923&lt;=IFERROR(VLOOKUP(A1923,Produtos!$A:$E,5,FALSE),0),"ABAIXO DO MINIMO","OK"))</f>
        <v/>
      </c>
    </row>
    <row r="1924">
      <c r="B1924">
        <f>IFERROR(VLOOKUP(A1924,Produtos!A:B,2,FALSE),"")</f>
        <v/>
      </c>
      <c r="D1924" s="10">
        <f>IFERROR(INDEX(Lotes!$E:$E,MATCH(1,(Lotes!$A:$A=A1924)*(Lotes!$C:$C=C1924),0)),"")</f>
        <v/>
      </c>
      <c r="E1924" s="14">
        <f>IF(D1924="","",D1924-TODAY())</f>
        <v/>
      </c>
      <c r="F1924">
        <f>IF(D1924="","",IF(E1924&lt;0,"VENCIDO",IF(E1924&lt;=30,"VENCE EM &lt;= 30 DIAS",IF(E1924&lt;=60,"ATENCAO (31-60 DIAS)","OK"))))</f>
        <v/>
      </c>
      <c r="G1924" s="14">
        <f>SUMIFS(Lancamentos!$G:$G,Lancamentos!$C:$C,$A1924,Lancamentos!$E:$E,$C1924,Lancamentos!$B:$B,"ENTRADA")</f>
        <v/>
      </c>
      <c r="H1924" s="14">
        <f>SUMIFS(Lancamentos!$G:$G,Lancamentos!$C:$C,$A1924,Lancamentos!$E:$E,$C1924,Lancamentos!$B:$B,"SAIDA_USO")</f>
        <v/>
      </c>
      <c r="I1924" s="14">
        <f>SUMIFS(Lancamentos!$G:$G,Lancamentos!$C:$C,$A1924,Lancamentos!$E:$E,$C1924,Lancamentos!$B:$B,"SAIDA_DESCARTE")</f>
        <v/>
      </c>
      <c r="J1924" s="14">
        <f>G1924-H1924-I1924</f>
        <v/>
      </c>
      <c r="K1924">
        <f>IF(A1924="","",IF(J1924&lt;=IFERROR(VLOOKUP(A1924,Produtos!$A:$E,5,FALSE),0),"ABAIXO DO MINIMO","OK"))</f>
        <v/>
      </c>
    </row>
    <row r="1925">
      <c r="B1925">
        <f>IFERROR(VLOOKUP(A1925,Produtos!A:B,2,FALSE),"")</f>
        <v/>
      </c>
      <c r="D1925" s="10">
        <f>IFERROR(INDEX(Lotes!$E:$E,MATCH(1,(Lotes!$A:$A=A1925)*(Lotes!$C:$C=C1925),0)),"")</f>
        <v/>
      </c>
      <c r="E1925" s="14">
        <f>IF(D1925="","",D1925-TODAY())</f>
        <v/>
      </c>
      <c r="F1925">
        <f>IF(D1925="","",IF(E1925&lt;0,"VENCIDO",IF(E1925&lt;=30,"VENCE EM &lt;= 30 DIAS",IF(E1925&lt;=60,"ATENCAO (31-60 DIAS)","OK"))))</f>
        <v/>
      </c>
      <c r="G1925" s="14">
        <f>SUMIFS(Lancamentos!$G:$G,Lancamentos!$C:$C,$A1925,Lancamentos!$E:$E,$C1925,Lancamentos!$B:$B,"ENTRADA")</f>
        <v/>
      </c>
      <c r="H1925" s="14">
        <f>SUMIFS(Lancamentos!$G:$G,Lancamentos!$C:$C,$A1925,Lancamentos!$E:$E,$C1925,Lancamentos!$B:$B,"SAIDA_USO")</f>
        <v/>
      </c>
      <c r="I1925" s="14">
        <f>SUMIFS(Lancamentos!$G:$G,Lancamentos!$C:$C,$A1925,Lancamentos!$E:$E,$C1925,Lancamentos!$B:$B,"SAIDA_DESCARTE")</f>
        <v/>
      </c>
      <c r="J1925" s="14">
        <f>G1925-H1925-I1925</f>
        <v/>
      </c>
      <c r="K1925">
        <f>IF(A1925="","",IF(J1925&lt;=IFERROR(VLOOKUP(A1925,Produtos!$A:$E,5,FALSE),0),"ABAIXO DO MINIMO","OK"))</f>
        <v/>
      </c>
    </row>
    <row r="1926">
      <c r="B1926">
        <f>IFERROR(VLOOKUP(A1926,Produtos!A:B,2,FALSE),"")</f>
        <v/>
      </c>
      <c r="D1926" s="10">
        <f>IFERROR(INDEX(Lotes!$E:$E,MATCH(1,(Lotes!$A:$A=A1926)*(Lotes!$C:$C=C1926),0)),"")</f>
        <v/>
      </c>
      <c r="E1926" s="14">
        <f>IF(D1926="","",D1926-TODAY())</f>
        <v/>
      </c>
      <c r="F1926">
        <f>IF(D1926="","",IF(E1926&lt;0,"VENCIDO",IF(E1926&lt;=30,"VENCE EM &lt;= 30 DIAS",IF(E1926&lt;=60,"ATENCAO (31-60 DIAS)","OK"))))</f>
        <v/>
      </c>
      <c r="G1926" s="14">
        <f>SUMIFS(Lancamentos!$G:$G,Lancamentos!$C:$C,$A1926,Lancamentos!$E:$E,$C1926,Lancamentos!$B:$B,"ENTRADA")</f>
        <v/>
      </c>
      <c r="H1926" s="14">
        <f>SUMIFS(Lancamentos!$G:$G,Lancamentos!$C:$C,$A1926,Lancamentos!$E:$E,$C1926,Lancamentos!$B:$B,"SAIDA_USO")</f>
        <v/>
      </c>
      <c r="I1926" s="14">
        <f>SUMIFS(Lancamentos!$G:$G,Lancamentos!$C:$C,$A1926,Lancamentos!$E:$E,$C1926,Lancamentos!$B:$B,"SAIDA_DESCARTE")</f>
        <v/>
      </c>
      <c r="J1926" s="14">
        <f>G1926-H1926-I1926</f>
        <v/>
      </c>
      <c r="K1926">
        <f>IF(A1926="","",IF(J1926&lt;=IFERROR(VLOOKUP(A1926,Produtos!$A:$E,5,FALSE),0),"ABAIXO DO MINIMO","OK"))</f>
        <v/>
      </c>
    </row>
    <row r="1927">
      <c r="B1927">
        <f>IFERROR(VLOOKUP(A1927,Produtos!A:B,2,FALSE),"")</f>
        <v/>
      </c>
      <c r="D1927" s="10">
        <f>IFERROR(INDEX(Lotes!$E:$E,MATCH(1,(Lotes!$A:$A=A1927)*(Lotes!$C:$C=C1927),0)),"")</f>
        <v/>
      </c>
      <c r="E1927" s="14">
        <f>IF(D1927="","",D1927-TODAY())</f>
        <v/>
      </c>
      <c r="F1927">
        <f>IF(D1927="","",IF(E1927&lt;0,"VENCIDO",IF(E1927&lt;=30,"VENCE EM &lt;= 30 DIAS",IF(E1927&lt;=60,"ATENCAO (31-60 DIAS)","OK"))))</f>
        <v/>
      </c>
      <c r="G1927" s="14">
        <f>SUMIFS(Lancamentos!$G:$G,Lancamentos!$C:$C,$A1927,Lancamentos!$E:$E,$C1927,Lancamentos!$B:$B,"ENTRADA")</f>
        <v/>
      </c>
      <c r="H1927" s="14">
        <f>SUMIFS(Lancamentos!$G:$G,Lancamentos!$C:$C,$A1927,Lancamentos!$E:$E,$C1927,Lancamentos!$B:$B,"SAIDA_USO")</f>
        <v/>
      </c>
      <c r="I1927" s="14">
        <f>SUMIFS(Lancamentos!$G:$G,Lancamentos!$C:$C,$A1927,Lancamentos!$E:$E,$C1927,Lancamentos!$B:$B,"SAIDA_DESCARTE")</f>
        <v/>
      </c>
      <c r="J1927" s="14">
        <f>G1927-H1927-I1927</f>
        <v/>
      </c>
      <c r="K1927">
        <f>IF(A1927="","",IF(J1927&lt;=IFERROR(VLOOKUP(A1927,Produtos!$A:$E,5,FALSE),0),"ABAIXO DO MINIMO","OK"))</f>
        <v/>
      </c>
    </row>
    <row r="1928">
      <c r="B1928">
        <f>IFERROR(VLOOKUP(A1928,Produtos!A:B,2,FALSE),"")</f>
        <v/>
      </c>
      <c r="D1928" s="10">
        <f>IFERROR(INDEX(Lotes!$E:$E,MATCH(1,(Lotes!$A:$A=A1928)*(Lotes!$C:$C=C1928),0)),"")</f>
        <v/>
      </c>
      <c r="E1928" s="14">
        <f>IF(D1928="","",D1928-TODAY())</f>
        <v/>
      </c>
      <c r="F1928">
        <f>IF(D1928="","",IF(E1928&lt;0,"VENCIDO",IF(E1928&lt;=30,"VENCE EM &lt;= 30 DIAS",IF(E1928&lt;=60,"ATENCAO (31-60 DIAS)","OK"))))</f>
        <v/>
      </c>
      <c r="G1928" s="14">
        <f>SUMIFS(Lancamentos!$G:$G,Lancamentos!$C:$C,$A1928,Lancamentos!$E:$E,$C1928,Lancamentos!$B:$B,"ENTRADA")</f>
        <v/>
      </c>
      <c r="H1928" s="14">
        <f>SUMIFS(Lancamentos!$G:$G,Lancamentos!$C:$C,$A1928,Lancamentos!$E:$E,$C1928,Lancamentos!$B:$B,"SAIDA_USO")</f>
        <v/>
      </c>
      <c r="I1928" s="14">
        <f>SUMIFS(Lancamentos!$G:$G,Lancamentos!$C:$C,$A1928,Lancamentos!$E:$E,$C1928,Lancamentos!$B:$B,"SAIDA_DESCARTE")</f>
        <v/>
      </c>
      <c r="J1928" s="14">
        <f>G1928-H1928-I1928</f>
        <v/>
      </c>
      <c r="K1928">
        <f>IF(A1928="","",IF(J1928&lt;=IFERROR(VLOOKUP(A1928,Produtos!$A:$E,5,FALSE),0),"ABAIXO DO MINIMO","OK"))</f>
        <v/>
      </c>
    </row>
    <row r="1929">
      <c r="B1929">
        <f>IFERROR(VLOOKUP(A1929,Produtos!A:B,2,FALSE),"")</f>
        <v/>
      </c>
      <c r="D1929" s="10">
        <f>IFERROR(INDEX(Lotes!$E:$E,MATCH(1,(Lotes!$A:$A=A1929)*(Lotes!$C:$C=C1929),0)),"")</f>
        <v/>
      </c>
      <c r="E1929" s="14">
        <f>IF(D1929="","",D1929-TODAY())</f>
        <v/>
      </c>
      <c r="F1929">
        <f>IF(D1929="","",IF(E1929&lt;0,"VENCIDO",IF(E1929&lt;=30,"VENCE EM &lt;= 30 DIAS",IF(E1929&lt;=60,"ATENCAO (31-60 DIAS)","OK"))))</f>
        <v/>
      </c>
      <c r="G1929" s="14">
        <f>SUMIFS(Lancamentos!$G:$G,Lancamentos!$C:$C,$A1929,Lancamentos!$E:$E,$C1929,Lancamentos!$B:$B,"ENTRADA")</f>
        <v/>
      </c>
      <c r="H1929" s="14">
        <f>SUMIFS(Lancamentos!$G:$G,Lancamentos!$C:$C,$A1929,Lancamentos!$E:$E,$C1929,Lancamentos!$B:$B,"SAIDA_USO")</f>
        <v/>
      </c>
      <c r="I1929" s="14">
        <f>SUMIFS(Lancamentos!$G:$G,Lancamentos!$C:$C,$A1929,Lancamentos!$E:$E,$C1929,Lancamentos!$B:$B,"SAIDA_DESCARTE")</f>
        <v/>
      </c>
      <c r="J1929" s="14">
        <f>G1929-H1929-I1929</f>
        <v/>
      </c>
      <c r="K1929">
        <f>IF(A1929="","",IF(J1929&lt;=IFERROR(VLOOKUP(A1929,Produtos!$A:$E,5,FALSE),0),"ABAIXO DO MINIMO","OK"))</f>
        <v/>
      </c>
    </row>
    <row r="1930">
      <c r="B1930">
        <f>IFERROR(VLOOKUP(A1930,Produtos!A:B,2,FALSE),"")</f>
        <v/>
      </c>
      <c r="D1930" s="10">
        <f>IFERROR(INDEX(Lotes!$E:$E,MATCH(1,(Lotes!$A:$A=A1930)*(Lotes!$C:$C=C1930),0)),"")</f>
        <v/>
      </c>
      <c r="E1930" s="14">
        <f>IF(D1930="","",D1930-TODAY())</f>
        <v/>
      </c>
      <c r="F1930">
        <f>IF(D1930="","",IF(E1930&lt;0,"VENCIDO",IF(E1930&lt;=30,"VENCE EM &lt;= 30 DIAS",IF(E1930&lt;=60,"ATENCAO (31-60 DIAS)","OK"))))</f>
        <v/>
      </c>
      <c r="G1930" s="14">
        <f>SUMIFS(Lancamentos!$G:$G,Lancamentos!$C:$C,$A1930,Lancamentos!$E:$E,$C1930,Lancamentos!$B:$B,"ENTRADA")</f>
        <v/>
      </c>
      <c r="H1930" s="14">
        <f>SUMIFS(Lancamentos!$G:$G,Lancamentos!$C:$C,$A1930,Lancamentos!$E:$E,$C1930,Lancamentos!$B:$B,"SAIDA_USO")</f>
        <v/>
      </c>
      <c r="I1930" s="14">
        <f>SUMIFS(Lancamentos!$G:$G,Lancamentos!$C:$C,$A1930,Lancamentos!$E:$E,$C1930,Lancamentos!$B:$B,"SAIDA_DESCARTE")</f>
        <v/>
      </c>
      <c r="J1930" s="14">
        <f>G1930-H1930-I1930</f>
        <v/>
      </c>
      <c r="K1930">
        <f>IF(A1930="","",IF(J1930&lt;=IFERROR(VLOOKUP(A1930,Produtos!$A:$E,5,FALSE),0),"ABAIXO DO MINIMO","OK"))</f>
        <v/>
      </c>
    </row>
    <row r="1931">
      <c r="B1931">
        <f>IFERROR(VLOOKUP(A1931,Produtos!A:B,2,FALSE),"")</f>
        <v/>
      </c>
      <c r="D1931" s="10">
        <f>IFERROR(INDEX(Lotes!$E:$E,MATCH(1,(Lotes!$A:$A=A1931)*(Lotes!$C:$C=C1931),0)),"")</f>
        <v/>
      </c>
      <c r="E1931" s="14">
        <f>IF(D1931="","",D1931-TODAY())</f>
        <v/>
      </c>
      <c r="F1931">
        <f>IF(D1931="","",IF(E1931&lt;0,"VENCIDO",IF(E1931&lt;=30,"VENCE EM &lt;= 30 DIAS",IF(E1931&lt;=60,"ATENCAO (31-60 DIAS)","OK"))))</f>
        <v/>
      </c>
      <c r="G1931" s="14">
        <f>SUMIFS(Lancamentos!$G:$G,Lancamentos!$C:$C,$A1931,Lancamentos!$E:$E,$C1931,Lancamentos!$B:$B,"ENTRADA")</f>
        <v/>
      </c>
      <c r="H1931" s="14">
        <f>SUMIFS(Lancamentos!$G:$G,Lancamentos!$C:$C,$A1931,Lancamentos!$E:$E,$C1931,Lancamentos!$B:$B,"SAIDA_USO")</f>
        <v/>
      </c>
      <c r="I1931" s="14">
        <f>SUMIFS(Lancamentos!$G:$G,Lancamentos!$C:$C,$A1931,Lancamentos!$E:$E,$C1931,Lancamentos!$B:$B,"SAIDA_DESCARTE")</f>
        <v/>
      </c>
      <c r="J1931" s="14">
        <f>G1931-H1931-I1931</f>
        <v/>
      </c>
      <c r="K1931">
        <f>IF(A1931="","",IF(J1931&lt;=IFERROR(VLOOKUP(A1931,Produtos!$A:$E,5,FALSE),0),"ABAIXO DO MINIMO","OK"))</f>
        <v/>
      </c>
    </row>
    <row r="1932">
      <c r="B1932">
        <f>IFERROR(VLOOKUP(A1932,Produtos!A:B,2,FALSE),"")</f>
        <v/>
      </c>
      <c r="D1932" s="10">
        <f>IFERROR(INDEX(Lotes!$E:$E,MATCH(1,(Lotes!$A:$A=A1932)*(Lotes!$C:$C=C1932),0)),"")</f>
        <v/>
      </c>
      <c r="E1932" s="14">
        <f>IF(D1932="","",D1932-TODAY())</f>
        <v/>
      </c>
      <c r="F1932">
        <f>IF(D1932="","",IF(E1932&lt;0,"VENCIDO",IF(E1932&lt;=30,"VENCE EM &lt;= 30 DIAS",IF(E1932&lt;=60,"ATENCAO (31-60 DIAS)","OK"))))</f>
        <v/>
      </c>
      <c r="G1932" s="14">
        <f>SUMIFS(Lancamentos!$G:$G,Lancamentos!$C:$C,$A1932,Lancamentos!$E:$E,$C1932,Lancamentos!$B:$B,"ENTRADA")</f>
        <v/>
      </c>
      <c r="H1932" s="14">
        <f>SUMIFS(Lancamentos!$G:$G,Lancamentos!$C:$C,$A1932,Lancamentos!$E:$E,$C1932,Lancamentos!$B:$B,"SAIDA_USO")</f>
        <v/>
      </c>
      <c r="I1932" s="14">
        <f>SUMIFS(Lancamentos!$G:$G,Lancamentos!$C:$C,$A1932,Lancamentos!$E:$E,$C1932,Lancamentos!$B:$B,"SAIDA_DESCARTE")</f>
        <v/>
      </c>
      <c r="J1932" s="14">
        <f>G1932-H1932-I1932</f>
        <v/>
      </c>
      <c r="K1932">
        <f>IF(A1932="","",IF(J1932&lt;=IFERROR(VLOOKUP(A1932,Produtos!$A:$E,5,FALSE),0),"ABAIXO DO MINIMO","OK"))</f>
        <v/>
      </c>
    </row>
    <row r="1933">
      <c r="B1933">
        <f>IFERROR(VLOOKUP(A1933,Produtos!A:B,2,FALSE),"")</f>
        <v/>
      </c>
      <c r="D1933" s="10">
        <f>IFERROR(INDEX(Lotes!$E:$E,MATCH(1,(Lotes!$A:$A=A1933)*(Lotes!$C:$C=C1933),0)),"")</f>
        <v/>
      </c>
      <c r="E1933" s="14">
        <f>IF(D1933="","",D1933-TODAY())</f>
        <v/>
      </c>
      <c r="F1933">
        <f>IF(D1933="","",IF(E1933&lt;0,"VENCIDO",IF(E1933&lt;=30,"VENCE EM &lt;= 30 DIAS",IF(E1933&lt;=60,"ATENCAO (31-60 DIAS)","OK"))))</f>
        <v/>
      </c>
      <c r="G1933" s="14">
        <f>SUMIFS(Lancamentos!$G:$G,Lancamentos!$C:$C,$A1933,Lancamentos!$E:$E,$C1933,Lancamentos!$B:$B,"ENTRADA")</f>
        <v/>
      </c>
      <c r="H1933" s="14">
        <f>SUMIFS(Lancamentos!$G:$G,Lancamentos!$C:$C,$A1933,Lancamentos!$E:$E,$C1933,Lancamentos!$B:$B,"SAIDA_USO")</f>
        <v/>
      </c>
      <c r="I1933" s="14">
        <f>SUMIFS(Lancamentos!$G:$G,Lancamentos!$C:$C,$A1933,Lancamentos!$E:$E,$C1933,Lancamentos!$B:$B,"SAIDA_DESCARTE")</f>
        <v/>
      </c>
      <c r="J1933" s="14">
        <f>G1933-H1933-I1933</f>
        <v/>
      </c>
      <c r="K1933">
        <f>IF(A1933="","",IF(J1933&lt;=IFERROR(VLOOKUP(A1933,Produtos!$A:$E,5,FALSE),0),"ABAIXO DO MINIMO","OK"))</f>
        <v/>
      </c>
    </row>
    <row r="1934">
      <c r="B1934">
        <f>IFERROR(VLOOKUP(A1934,Produtos!A:B,2,FALSE),"")</f>
        <v/>
      </c>
      <c r="D1934" s="10">
        <f>IFERROR(INDEX(Lotes!$E:$E,MATCH(1,(Lotes!$A:$A=A1934)*(Lotes!$C:$C=C1934),0)),"")</f>
        <v/>
      </c>
      <c r="E1934" s="14">
        <f>IF(D1934="","",D1934-TODAY())</f>
        <v/>
      </c>
      <c r="F1934">
        <f>IF(D1934="","",IF(E1934&lt;0,"VENCIDO",IF(E1934&lt;=30,"VENCE EM &lt;= 30 DIAS",IF(E1934&lt;=60,"ATENCAO (31-60 DIAS)","OK"))))</f>
        <v/>
      </c>
      <c r="G1934" s="14">
        <f>SUMIFS(Lancamentos!$G:$G,Lancamentos!$C:$C,$A1934,Lancamentos!$E:$E,$C1934,Lancamentos!$B:$B,"ENTRADA")</f>
        <v/>
      </c>
      <c r="H1934" s="14">
        <f>SUMIFS(Lancamentos!$G:$G,Lancamentos!$C:$C,$A1934,Lancamentos!$E:$E,$C1934,Lancamentos!$B:$B,"SAIDA_USO")</f>
        <v/>
      </c>
      <c r="I1934" s="14">
        <f>SUMIFS(Lancamentos!$G:$G,Lancamentos!$C:$C,$A1934,Lancamentos!$E:$E,$C1934,Lancamentos!$B:$B,"SAIDA_DESCARTE")</f>
        <v/>
      </c>
      <c r="J1934" s="14">
        <f>G1934-H1934-I1934</f>
        <v/>
      </c>
      <c r="K1934">
        <f>IF(A1934="","",IF(J1934&lt;=IFERROR(VLOOKUP(A1934,Produtos!$A:$E,5,FALSE),0),"ABAIXO DO MINIMO","OK"))</f>
        <v/>
      </c>
    </row>
    <row r="1935">
      <c r="B1935">
        <f>IFERROR(VLOOKUP(A1935,Produtos!A:B,2,FALSE),"")</f>
        <v/>
      </c>
      <c r="D1935" s="10">
        <f>IFERROR(INDEX(Lotes!$E:$E,MATCH(1,(Lotes!$A:$A=A1935)*(Lotes!$C:$C=C1935),0)),"")</f>
        <v/>
      </c>
      <c r="E1935" s="14">
        <f>IF(D1935="","",D1935-TODAY())</f>
        <v/>
      </c>
      <c r="F1935">
        <f>IF(D1935="","",IF(E1935&lt;0,"VENCIDO",IF(E1935&lt;=30,"VENCE EM &lt;= 30 DIAS",IF(E1935&lt;=60,"ATENCAO (31-60 DIAS)","OK"))))</f>
        <v/>
      </c>
      <c r="G1935" s="14">
        <f>SUMIFS(Lancamentos!$G:$G,Lancamentos!$C:$C,$A1935,Lancamentos!$E:$E,$C1935,Lancamentos!$B:$B,"ENTRADA")</f>
        <v/>
      </c>
      <c r="H1935" s="14">
        <f>SUMIFS(Lancamentos!$G:$G,Lancamentos!$C:$C,$A1935,Lancamentos!$E:$E,$C1935,Lancamentos!$B:$B,"SAIDA_USO")</f>
        <v/>
      </c>
      <c r="I1935" s="14">
        <f>SUMIFS(Lancamentos!$G:$G,Lancamentos!$C:$C,$A1935,Lancamentos!$E:$E,$C1935,Lancamentos!$B:$B,"SAIDA_DESCARTE")</f>
        <v/>
      </c>
      <c r="J1935" s="14">
        <f>G1935-H1935-I1935</f>
        <v/>
      </c>
      <c r="K1935">
        <f>IF(A1935="","",IF(J1935&lt;=IFERROR(VLOOKUP(A1935,Produtos!$A:$E,5,FALSE),0),"ABAIXO DO MINIMO","OK"))</f>
        <v/>
      </c>
    </row>
    <row r="1936">
      <c r="B1936">
        <f>IFERROR(VLOOKUP(A1936,Produtos!A:B,2,FALSE),"")</f>
        <v/>
      </c>
      <c r="D1936" s="10">
        <f>IFERROR(INDEX(Lotes!$E:$E,MATCH(1,(Lotes!$A:$A=A1936)*(Lotes!$C:$C=C1936),0)),"")</f>
        <v/>
      </c>
      <c r="E1936" s="14">
        <f>IF(D1936="","",D1936-TODAY())</f>
        <v/>
      </c>
      <c r="F1936">
        <f>IF(D1936="","",IF(E1936&lt;0,"VENCIDO",IF(E1936&lt;=30,"VENCE EM &lt;= 30 DIAS",IF(E1936&lt;=60,"ATENCAO (31-60 DIAS)","OK"))))</f>
        <v/>
      </c>
      <c r="G1936" s="14">
        <f>SUMIFS(Lancamentos!$G:$G,Lancamentos!$C:$C,$A1936,Lancamentos!$E:$E,$C1936,Lancamentos!$B:$B,"ENTRADA")</f>
        <v/>
      </c>
      <c r="H1936" s="14">
        <f>SUMIFS(Lancamentos!$G:$G,Lancamentos!$C:$C,$A1936,Lancamentos!$E:$E,$C1936,Lancamentos!$B:$B,"SAIDA_USO")</f>
        <v/>
      </c>
      <c r="I1936" s="14">
        <f>SUMIFS(Lancamentos!$G:$G,Lancamentos!$C:$C,$A1936,Lancamentos!$E:$E,$C1936,Lancamentos!$B:$B,"SAIDA_DESCARTE")</f>
        <v/>
      </c>
      <c r="J1936" s="14">
        <f>G1936-H1936-I1936</f>
        <v/>
      </c>
      <c r="K1936">
        <f>IF(A1936="","",IF(J1936&lt;=IFERROR(VLOOKUP(A1936,Produtos!$A:$E,5,FALSE),0),"ABAIXO DO MINIMO","OK"))</f>
        <v/>
      </c>
    </row>
    <row r="1937">
      <c r="B1937">
        <f>IFERROR(VLOOKUP(A1937,Produtos!A:B,2,FALSE),"")</f>
        <v/>
      </c>
      <c r="D1937" s="10">
        <f>IFERROR(INDEX(Lotes!$E:$E,MATCH(1,(Lotes!$A:$A=A1937)*(Lotes!$C:$C=C1937),0)),"")</f>
        <v/>
      </c>
      <c r="E1937" s="14">
        <f>IF(D1937="","",D1937-TODAY())</f>
        <v/>
      </c>
      <c r="F1937">
        <f>IF(D1937="","",IF(E1937&lt;0,"VENCIDO",IF(E1937&lt;=30,"VENCE EM &lt;= 30 DIAS",IF(E1937&lt;=60,"ATENCAO (31-60 DIAS)","OK"))))</f>
        <v/>
      </c>
      <c r="G1937" s="14">
        <f>SUMIFS(Lancamentos!$G:$G,Lancamentos!$C:$C,$A1937,Lancamentos!$E:$E,$C1937,Lancamentos!$B:$B,"ENTRADA")</f>
        <v/>
      </c>
      <c r="H1937" s="14">
        <f>SUMIFS(Lancamentos!$G:$G,Lancamentos!$C:$C,$A1937,Lancamentos!$E:$E,$C1937,Lancamentos!$B:$B,"SAIDA_USO")</f>
        <v/>
      </c>
      <c r="I1937" s="14">
        <f>SUMIFS(Lancamentos!$G:$G,Lancamentos!$C:$C,$A1937,Lancamentos!$E:$E,$C1937,Lancamentos!$B:$B,"SAIDA_DESCARTE")</f>
        <v/>
      </c>
      <c r="J1937" s="14">
        <f>G1937-H1937-I1937</f>
        <v/>
      </c>
      <c r="K1937">
        <f>IF(A1937="","",IF(J1937&lt;=IFERROR(VLOOKUP(A1937,Produtos!$A:$E,5,FALSE),0),"ABAIXO DO MINIMO","OK"))</f>
        <v/>
      </c>
    </row>
    <row r="1938">
      <c r="B1938">
        <f>IFERROR(VLOOKUP(A1938,Produtos!A:B,2,FALSE),"")</f>
        <v/>
      </c>
      <c r="D1938" s="10">
        <f>IFERROR(INDEX(Lotes!$E:$E,MATCH(1,(Lotes!$A:$A=A1938)*(Lotes!$C:$C=C1938),0)),"")</f>
        <v/>
      </c>
      <c r="E1938" s="14">
        <f>IF(D1938="","",D1938-TODAY())</f>
        <v/>
      </c>
      <c r="F1938">
        <f>IF(D1938="","",IF(E1938&lt;0,"VENCIDO",IF(E1938&lt;=30,"VENCE EM &lt;= 30 DIAS",IF(E1938&lt;=60,"ATENCAO (31-60 DIAS)","OK"))))</f>
        <v/>
      </c>
      <c r="G1938" s="14">
        <f>SUMIFS(Lancamentos!$G:$G,Lancamentos!$C:$C,$A1938,Lancamentos!$E:$E,$C1938,Lancamentos!$B:$B,"ENTRADA")</f>
        <v/>
      </c>
      <c r="H1938" s="14">
        <f>SUMIFS(Lancamentos!$G:$G,Lancamentos!$C:$C,$A1938,Lancamentos!$E:$E,$C1938,Lancamentos!$B:$B,"SAIDA_USO")</f>
        <v/>
      </c>
      <c r="I1938" s="14">
        <f>SUMIFS(Lancamentos!$G:$G,Lancamentos!$C:$C,$A1938,Lancamentos!$E:$E,$C1938,Lancamentos!$B:$B,"SAIDA_DESCARTE")</f>
        <v/>
      </c>
      <c r="J1938" s="14">
        <f>G1938-H1938-I1938</f>
        <v/>
      </c>
      <c r="K1938">
        <f>IF(A1938="","",IF(J1938&lt;=IFERROR(VLOOKUP(A1938,Produtos!$A:$E,5,FALSE),0),"ABAIXO DO MINIMO","OK"))</f>
        <v/>
      </c>
    </row>
    <row r="1939">
      <c r="B1939">
        <f>IFERROR(VLOOKUP(A1939,Produtos!A:B,2,FALSE),"")</f>
        <v/>
      </c>
      <c r="D1939" s="10">
        <f>IFERROR(INDEX(Lotes!$E:$E,MATCH(1,(Lotes!$A:$A=A1939)*(Lotes!$C:$C=C1939),0)),"")</f>
        <v/>
      </c>
      <c r="E1939" s="14">
        <f>IF(D1939="","",D1939-TODAY())</f>
        <v/>
      </c>
      <c r="F1939">
        <f>IF(D1939="","",IF(E1939&lt;0,"VENCIDO",IF(E1939&lt;=30,"VENCE EM &lt;= 30 DIAS",IF(E1939&lt;=60,"ATENCAO (31-60 DIAS)","OK"))))</f>
        <v/>
      </c>
      <c r="G1939" s="14">
        <f>SUMIFS(Lancamentos!$G:$G,Lancamentos!$C:$C,$A1939,Lancamentos!$E:$E,$C1939,Lancamentos!$B:$B,"ENTRADA")</f>
        <v/>
      </c>
      <c r="H1939" s="14">
        <f>SUMIFS(Lancamentos!$G:$G,Lancamentos!$C:$C,$A1939,Lancamentos!$E:$E,$C1939,Lancamentos!$B:$B,"SAIDA_USO")</f>
        <v/>
      </c>
      <c r="I1939" s="14">
        <f>SUMIFS(Lancamentos!$G:$G,Lancamentos!$C:$C,$A1939,Lancamentos!$E:$E,$C1939,Lancamentos!$B:$B,"SAIDA_DESCARTE")</f>
        <v/>
      </c>
      <c r="J1939" s="14">
        <f>G1939-H1939-I1939</f>
        <v/>
      </c>
      <c r="K1939">
        <f>IF(A1939="","",IF(J1939&lt;=IFERROR(VLOOKUP(A1939,Produtos!$A:$E,5,FALSE),0),"ABAIXO DO MINIMO","OK"))</f>
        <v/>
      </c>
    </row>
    <row r="1940">
      <c r="B1940">
        <f>IFERROR(VLOOKUP(A1940,Produtos!A:B,2,FALSE),"")</f>
        <v/>
      </c>
      <c r="D1940" s="10">
        <f>IFERROR(INDEX(Lotes!$E:$E,MATCH(1,(Lotes!$A:$A=A1940)*(Lotes!$C:$C=C1940),0)),"")</f>
        <v/>
      </c>
      <c r="E1940" s="14">
        <f>IF(D1940="","",D1940-TODAY())</f>
        <v/>
      </c>
      <c r="F1940">
        <f>IF(D1940="","",IF(E1940&lt;0,"VENCIDO",IF(E1940&lt;=30,"VENCE EM &lt;= 30 DIAS",IF(E1940&lt;=60,"ATENCAO (31-60 DIAS)","OK"))))</f>
        <v/>
      </c>
      <c r="G1940" s="14">
        <f>SUMIFS(Lancamentos!$G:$G,Lancamentos!$C:$C,$A1940,Lancamentos!$E:$E,$C1940,Lancamentos!$B:$B,"ENTRADA")</f>
        <v/>
      </c>
      <c r="H1940" s="14">
        <f>SUMIFS(Lancamentos!$G:$G,Lancamentos!$C:$C,$A1940,Lancamentos!$E:$E,$C1940,Lancamentos!$B:$B,"SAIDA_USO")</f>
        <v/>
      </c>
      <c r="I1940" s="14">
        <f>SUMIFS(Lancamentos!$G:$G,Lancamentos!$C:$C,$A1940,Lancamentos!$E:$E,$C1940,Lancamentos!$B:$B,"SAIDA_DESCARTE")</f>
        <v/>
      </c>
      <c r="J1940" s="14">
        <f>G1940-H1940-I1940</f>
        <v/>
      </c>
      <c r="K1940">
        <f>IF(A1940="","",IF(J1940&lt;=IFERROR(VLOOKUP(A1940,Produtos!$A:$E,5,FALSE),0),"ABAIXO DO MINIMO","OK"))</f>
        <v/>
      </c>
    </row>
    <row r="1941">
      <c r="B1941">
        <f>IFERROR(VLOOKUP(A1941,Produtos!A:B,2,FALSE),"")</f>
        <v/>
      </c>
      <c r="D1941" s="10">
        <f>IFERROR(INDEX(Lotes!$E:$E,MATCH(1,(Lotes!$A:$A=A1941)*(Lotes!$C:$C=C1941),0)),"")</f>
        <v/>
      </c>
      <c r="E1941" s="14">
        <f>IF(D1941="","",D1941-TODAY())</f>
        <v/>
      </c>
      <c r="F1941">
        <f>IF(D1941="","",IF(E1941&lt;0,"VENCIDO",IF(E1941&lt;=30,"VENCE EM &lt;= 30 DIAS",IF(E1941&lt;=60,"ATENCAO (31-60 DIAS)","OK"))))</f>
        <v/>
      </c>
      <c r="G1941" s="14">
        <f>SUMIFS(Lancamentos!$G:$G,Lancamentos!$C:$C,$A1941,Lancamentos!$E:$E,$C1941,Lancamentos!$B:$B,"ENTRADA")</f>
        <v/>
      </c>
      <c r="H1941" s="14">
        <f>SUMIFS(Lancamentos!$G:$G,Lancamentos!$C:$C,$A1941,Lancamentos!$E:$E,$C1941,Lancamentos!$B:$B,"SAIDA_USO")</f>
        <v/>
      </c>
      <c r="I1941" s="14">
        <f>SUMIFS(Lancamentos!$G:$G,Lancamentos!$C:$C,$A1941,Lancamentos!$E:$E,$C1941,Lancamentos!$B:$B,"SAIDA_DESCARTE")</f>
        <v/>
      </c>
      <c r="J1941" s="14">
        <f>G1941-H1941-I1941</f>
        <v/>
      </c>
      <c r="K1941">
        <f>IF(A1941="","",IF(J1941&lt;=IFERROR(VLOOKUP(A1941,Produtos!$A:$E,5,FALSE),0),"ABAIXO DO MINIMO","OK"))</f>
        <v/>
      </c>
    </row>
    <row r="1942">
      <c r="B1942">
        <f>IFERROR(VLOOKUP(A1942,Produtos!A:B,2,FALSE),"")</f>
        <v/>
      </c>
      <c r="D1942" s="10">
        <f>IFERROR(INDEX(Lotes!$E:$E,MATCH(1,(Lotes!$A:$A=A1942)*(Lotes!$C:$C=C1942),0)),"")</f>
        <v/>
      </c>
      <c r="E1942" s="14">
        <f>IF(D1942="","",D1942-TODAY())</f>
        <v/>
      </c>
      <c r="F1942">
        <f>IF(D1942="","",IF(E1942&lt;0,"VENCIDO",IF(E1942&lt;=30,"VENCE EM &lt;= 30 DIAS",IF(E1942&lt;=60,"ATENCAO (31-60 DIAS)","OK"))))</f>
        <v/>
      </c>
      <c r="G1942" s="14">
        <f>SUMIFS(Lancamentos!$G:$G,Lancamentos!$C:$C,$A1942,Lancamentos!$E:$E,$C1942,Lancamentos!$B:$B,"ENTRADA")</f>
        <v/>
      </c>
      <c r="H1942" s="14">
        <f>SUMIFS(Lancamentos!$G:$G,Lancamentos!$C:$C,$A1942,Lancamentos!$E:$E,$C1942,Lancamentos!$B:$B,"SAIDA_USO")</f>
        <v/>
      </c>
      <c r="I1942" s="14">
        <f>SUMIFS(Lancamentos!$G:$G,Lancamentos!$C:$C,$A1942,Lancamentos!$E:$E,$C1942,Lancamentos!$B:$B,"SAIDA_DESCARTE")</f>
        <v/>
      </c>
      <c r="J1942" s="14">
        <f>G1942-H1942-I1942</f>
        <v/>
      </c>
      <c r="K1942">
        <f>IF(A1942="","",IF(J1942&lt;=IFERROR(VLOOKUP(A1942,Produtos!$A:$E,5,FALSE),0),"ABAIXO DO MINIMO","OK"))</f>
        <v/>
      </c>
    </row>
    <row r="1943">
      <c r="B1943">
        <f>IFERROR(VLOOKUP(A1943,Produtos!A:B,2,FALSE),"")</f>
        <v/>
      </c>
      <c r="D1943" s="10">
        <f>IFERROR(INDEX(Lotes!$E:$E,MATCH(1,(Lotes!$A:$A=A1943)*(Lotes!$C:$C=C1943),0)),"")</f>
        <v/>
      </c>
      <c r="E1943" s="14">
        <f>IF(D1943="","",D1943-TODAY())</f>
        <v/>
      </c>
      <c r="F1943">
        <f>IF(D1943="","",IF(E1943&lt;0,"VENCIDO",IF(E1943&lt;=30,"VENCE EM &lt;= 30 DIAS",IF(E1943&lt;=60,"ATENCAO (31-60 DIAS)","OK"))))</f>
        <v/>
      </c>
      <c r="G1943" s="14">
        <f>SUMIFS(Lancamentos!$G:$G,Lancamentos!$C:$C,$A1943,Lancamentos!$E:$E,$C1943,Lancamentos!$B:$B,"ENTRADA")</f>
        <v/>
      </c>
      <c r="H1943" s="14">
        <f>SUMIFS(Lancamentos!$G:$G,Lancamentos!$C:$C,$A1943,Lancamentos!$E:$E,$C1943,Lancamentos!$B:$B,"SAIDA_USO")</f>
        <v/>
      </c>
      <c r="I1943" s="14">
        <f>SUMIFS(Lancamentos!$G:$G,Lancamentos!$C:$C,$A1943,Lancamentos!$E:$E,$C1943,Lancamentos!$B:$B,"SAIDA_DESCARTE")</f>
        <v/>
      </c>
      <c r="J1943" s="14">
        <f>G1943-H1943-I1943</f>
        <v/>
      </c>
      <c r="K1943">
        <f>IF(A1943="","",IF(J1943&lt;=IFERROR(VLOOKUP(A1943,Produtos!$A:$E,5,FALSE),0),"ABAIXO DO MINIMO","OK"))</f>
        <v/>
      </c>
    </row>
    <row r="1944">
      <c r="B1944">
        <f>IFERROR(VLOOKUP(A1944,Produtos!A:B,2,FALSE),"")</f>
        <v/>
      </c>
      <c r="D1944" s="10">
        <f>IFERROR(INDEX(Lotes!$E:$E,MATCH(1,(Lotes!$A:$A=A1944)*(Lotes!$C:$C=C1944),0)),"")</f>
        <v/>
      </c>
      <c r="E1944" s="14">
        <f>IF(D1944="","",D1944-TODAY())</f>
        <v/>
      </c>
      <c r="F1944">
        <f>IF(D1944="","",IF(E1944&lt;0,"VENCIDO",IF(E1944&lt;=30,"VENCE EM &lt;= 30 DIAS",IF(E1944&lt;=60,"ATENCAO (31-60 DIAS)","OK"))))</f>
        <v/>
      </c>
      <c r="G1944" s="14">
        <f>SUMIFS(Lancamentos!$G:$G,Lancamentos!$C:$C,$A1944,Lancamentos!$E:$E,$C1944,Lancamentos!$B:$B,"ENTRADA")</f>
        <v/>
      </c>
      <c r="H1944" s="14">
        <f>SUMIFS(Lancamentos!$G:$G,Lancamentos!$C:$C,$A1944,Lancamentos!$E:$E,$C1944,Lancamentos!$B:$B,"SAIDA_USO")</f>
        <v/>
      </c>
      <c r="I1944" s="14">
        <f>SUMIFS(Lancamentos!$G:$G,Lancamentos!$C:$C,$A1944,Lancamentos!$E:$E,$C1944,Lancamentos!$B:$B,"SAIDA_DESCARTE")</f>
        <v/>
      </c>
      <c r="J1944" s="14">
        <f>G1944-H1944-I1944</f>
        <v/>
      </c>
      <c r="K1944">
        <f>IF(A1944="","",IF(J1944&lt;=IFERROR(VLOOKUP(A1944,Produtos!$A:$E,5,FALSE),0),"ABAIXO DO MINIMO","OK"))</f>
        <v/>
      </c>
    </row>
    <row r="1945">
      <c r="B1945">
        <f>IFERROR(VLOOKUP(A1945,Produtos!A:B,2,FALSE),"")</f>
        <v/>
      </c>
      <c r="D1945" s="10">
        <f>IFERROR(INDEX(Lotes!$E:$E,MATCH(1,(Lotes!$A:$A=A1945)*(Lotes!$C:$C=C1945),0)),"")</f>
        <v/>
      </c>
      <c r="E1945" s="14">
        <f>IF(D1945="","",D1945-TODAY())</f>
        <v/>
      </c>
      <c r="F1945">
        <f>IF(D1945="","",IF(E1945&lt;0,"VENCIDO",IF(E1945&lt;=30,"VENCE EM &lt;= 30 DIAS",IF(E1945&lt;=60,"ATENCAO (31-60 DIAS)","OK"))))</f>
        <v/>
      </c>
      <c r="G1945" s="14">
        <f>SUMIFS(Lancamentos!$G:$G,Lancamentos!$C:$C,$A1945,Lancamentos!$E:$E,$C1945,Lancamentos!$B:$B,"ENTRADA")</f>
        <v/>
      </c>
      <c r="H1945" s="14">
        <f>SUMIFS(Lancamentos!$G:$G,Lancamentos!$C:$C,$A1945,Lancamentos!$E:$E,$C1945,Lancamentos!$B:$B,"SAIDA_USO")</f>
        <v/>
      </c>
      <c r="I1945" s="14">
        <f>SUMIFS(Lancamentos!$G:$G,Lancamentos!$C:$C,$A1945,Lancamentos!$E:$E,$C1945,Lancamentos!$B:$B,"SAIDA_DESCARTE")</f>
        <v/>
      </c>
      <c r="J1945" s="14">
        <f>G1945-H1945-I1945</f>
        <v/>
      </c>
      <c r="K1945">
        <f>IF(A1945="","",IF(J1945&lt;=IFERROR(VLOOKUP(A1945,Produtos!$A:$E,5,FALSE),0),"ABAIXO DO MINIMO","OK"))</f>
        <v/>
      </c>
    </row>
    <row r="1946">
      <c r="B1946">
        <f>IFERROR(VLOOKUP(A1946,Produtos!A:B,2,FALSE),"")</f>
        <v/>
      </c>
      <c r="D1946" s="10">
        <f>IFERROR(INDEX(Lotes!$E:$E,MATCH(1,(Lotes!$A:$A=A1946)*(Lotes!$C:$C=C1946),0)),"")</f>
        <v/>
      </c>
      <c r="E1946" s="14">
        <f>IF(D1946="","",D1946-TODAY())</f>
        <v/>
      </c>
      <c r="F1946">
        <f>IF(D1946="","",IF(E1946&lt;0,"VENCIDO",IF(E1946&lt;=30,"VENCE EM &lt;= 30 DIAS",IF(E1946&lt;=60,"ATENCAO (31-60 DIAS)","OK"))))</f>
        <v/>
      </c>
      <c r="G1946" s="14">
        <f>SUMIFS(Lancamentos!$G:$G,Lancamentos!$C:$C,$A1946,Lancamentos!$E:$E,$C1946,Lancamentos!$B:$B,"ENTRADA")</f>
        <v/>
      </c>
      <c r="H1946" s="14">
        <f>SUMIFS(Lancamentos!$G:$G,Lancamentos!$C:$C,$A1946,Lancamentos!$E:$E,$C1946,Lancamentos!$B:$B,"SAIDA_USO")</f>
        <v/>
      </c>
      <c r="I1946" s="14">
        <f>SUMIFS(Lancamentos!$G:$G,Lancamentos!$C:$C,$A1946,Lancamentos!$E:$E,$C1946,Lancamentos!$B:$B,"SAIDA_DESCARTE")</f>
        <v/>
      </c>
      <c r="J1946" s="14">
        <f>G1946-H1946-I1946</f>
        <v/>
      </c>
      <c r="K1946">
        <f>IF(A1946="","",IF(J1946&lt;=IFERROR(VLOOKUP(A1946,Produtos!$A:$E,5,FALSE),0),"ABAIXO DO MINIMO","OK"))</f>
        <v/>
      </c>
    </row>
    <row r="1947">
      <c r="B1947">
        <f>IFERROR(VLOOKUP(A1947,Produtos!A:B,2,FALSE),"")</f>
        <v/>
      </c>
      <c r="D1947" s="10">
        <f>IFERROR(INDEX(Lotes!$E:$E,MATCH(1,(Lotes!$A:$A=A1947)*(Lotes!$C:$C=C1947),0)),"")</f>
        <v/>
      </c>
      <c r="E1947" s="14">
        <f>IF(D1947="","",D1947-TODAY())</f>
        <v/>
      </c>
      <c r="F1947">
        <f>IF(D1947="","",IF(E1947&lt;0,"VENCIDO",IF(E1947&lt;=30,"VENCE EM &lt;= 30 DIAS",IF(E1947&lt;=60,"ATENCAO (31-60 DIAS)","OK"))))</f>
        <v/>
      </c>
      <c r="G1947" s="14">
        <f>SUMIFS(Lancamentos!$G:$G,Lancamentos!$C:$C,$A1947,Lancamentos!$E:$E,$C1947,Lancamentos!$B:$B,"ENTRADA")</f>
        <v/>
      </c>
      <c r="H1947" s="14">
        <f>SUMIFS(Lancamentos!$G:$G,Lancamentos!$C:$C,$A1947,Lancamentos!$E:$E,$C1947,Lancamentos!$B:$B,"SAIDA_USO")</f>
        <v/>
      </c>
      <c r="I1947" s="14">
        <f>SUMIFS(Lancamentos!$G:$G,Lancamentos!$C:$C,$A1947,Lancamentos!$E:$E,$C1947,Lancamentos!$B:$B,"SAIDA_DESCARTE")</f>
        <v/>
      </c>
      <c r="J1947" s="14">
        <f>G1947-H1947-I1947</f>
        <v/>
      </c>
      <c r="K1947">
        <f>IF(A1947="","",IF(J1947&lt;=IFERROR(VLOOKUP(A1947,Produtos!$A:$E,5,FALSE),0),"ABAIXO DO MINIMO","OK"))</f>
        <v/>
      </c>
    </row>
    <row r="1948">
      <c r="B1948">
        <f>IFERROR(VLOOKUP(A1948,Produtos!A:B,2,FALSE),"")</f>
        <v/>
      </c>
      <c r="D1948" s="10">
        <f>IFERROR(INDEX(Lotes!$E:$E,MATCH(1,(Lotes!$A:$A=A1948)*(Lotes!$C:$C=C1948),0)),"")</f>
        <v/>
      </c>
      <c r="E1948" s="14">
        <f>IF(D1948="","",D1948-TODAY())</f>
        <v/>
      </c>
      <c r="F1948">
        <f>IF(D1948="","",IF(E1948&lt;0,"VENCIDO",IF(E1948&lt;=30,"VENCE EM &lt;= 30 DIAS",IF(E1948&lt;=60,"ATENCAO (31-60 DIAS)","OK"))))</f>
        <v/>
      </c>
      <c r="G1948" s="14">
        <f>SUMIFS(Lancamentos!$G:$G,Lancamentos!$C:$C,$A1948,Lancamentos!$E:$E,$C1948,Lancamentos!$B:$B,"ENTRADA")</f>
        <v/>
      </c>
      <c r="H1948" s="14">
        <f>SUMIFS(Lancamentos!$G:$G,Lancamentos!$C:$C,$A1948,Lancamentos!$E:$E,$C1948,Lancamentos!$B:$B,"SAIDA_USO")</f>
        <v/>
      </c>
      <c r="I1948" s="14">
        <f>SUMIFS(Lancamentos!$G:$G,Lancamentos!$C:$C,$A1948,Lancamentos!$E:$E,$C1948,Lancamentos!$B:$B,"SAIDA_DESCARTE")</f>
        <v/>
      </c>
      <c r="J1948" s="14">
        <f>G1948-H1948-I1948</f>
        <v/>
      </c>
      <c r="K1948">
        <f>IF(A1948="","",IF(J1948&lt;=IFERROR(VLOOKUP(A1948,Produtos!$A:$E,5,FALSE),0),"ABAIXO DO MINIMO","OK"))</f>
        <v/>
      </c>
    </row>
    <row r="1949">
      <c r="B1949">
        <f>IFERROR(VLOOKUP(A1949,Produtos!A:B,2,FALSE),"")</f>
        <v/>
      </c>
      <c r="D1949" s="10">
        <f>IFERROR(INDEX(Lotes!$E:$E,MATCH(1,(Lotes!$A:$A=A1949)*(Lotes!$C:$C=C1949),0)),"")</f>
        <v/>
      </c>
      <c r="E1949" s="14">
        <f>IF(D1949="","",D1949-TODAY())</f>
        <v/>
      </c>
      <c r="F1949">
        <f>IF(D1949="","",IF(E1949&lt;0,"VENCIDO",IF(E1949&lt;=30,"VENCE EM &lt;= 30 DIAS",IF(E1949&lt;=60,"ATENCAO (31-60 DIAS)","OK"))))</f>
        <v/>
      </c>
      <c r="G1949" s="14">
        <f>SUMIFS(Lancamentos!$G:$G,Lancamentos!$C:$C,$A1949,Lancamentos!$E:$E,$C1949,Lancamentos!$B:$B,"ENTRADA")</f>
        <v/>
      </c>
      <c r="H1949" s="14">
        <f>SUMIFS(Lancamentos!$G:$G,Lancamentos!$C:$C,$A1949,Lancamentos!$E:$E,$C1949,Lancamentos!$B:$B,"SAIDA_USO")</f>
        <v/>
      </c>
      <c r="I1949" s="14">
        <f>SUMIFS(Lancamentos!$G:$G,Lancamentos!$C:$C,$A1949,Lancamentos!$E:$E,$C1949,Lancamentos!$B:$B,"SAIDA_DESCARTE")</f>
        <v/>
      </c>
      <c r="J1949" s="14">
        <f>G1949-H1949-I1949</f>
        <v/>
      </c>
      <c r="K1949">
        <f>IF(A1949="","",IF(J1949&lt;=IFERROR(VLOOKUP(A1949,Produtos!$A:$E,5,FALSE),0),"ABAIXO DO MINIMO","OK"))</f>
        <v/>
      </c>
    </row>
    <row r="1950">
      <c r="B1950">
        <f>IFERROR(VLOOKUP(A1950,Produtos!A:B,2,FALSE),"")</f>
        <v/>
      </c>
      <c r="D1950" s="10">
        <f>IFERROR(INDEX(Lotes!$E:$E,MATCH(1,(Lotes!$A:$A=A1950)*(Lotes!$C:$C=C1950),0)),"")</f>
        <v/>
      </c>
      <c r="E1950" s="14">
        <f>IF(D1950="","",D1950-TODAY())</f>
        <v/>
      </c>
      <c r="F1950">
        <f>IF(D1950="","",IF(E1950&lt;0,"VENCIDO",IF(E1950&lt;=30,"VENCE EM &lt;= 30 DIAS",IF(E1950&lt;=60,"ATENCAO (31-60 DIAS)","OK"))))</f>
        <v/>
      </c>
      <c r="G1950" s="14">
        <f>SUMIFS(Lancamentos!$G:$G,Lancamentos!$C:$C,$A1950,Lancamentos!$E:$E,$C1950,Lancamentos!$B:$B,"ENTRADA")</f>
        <v/>
      </c>
      <c r="H1950" s="14">
        <f>SUMIFS(Lancamentos!$G:$G,Lancamentos!$C:$C,$A1950,Lancamentos!$E:$E,$C1950,Lancamentos!$B:$B,"SAIDA_USO")</f>
        <v/>
      </c>
      <c r="I1950" s="14">
        <f>SUMIFS(Lancamentos!$G:$G,Lancamentos!$C:$C,$A1950,Lancamentos!$E:$E,$C1950,Lancamentos!$B:$B,"SAIDA_DESCARTE")</f>
        <v/>
      </c>
      <c r="J1950" s="14">
        <f>G1950-H1950-I1950</f>
        <v/>
      </c>
      <c r="K1950">
        <f>IF(A1950="","",IF(J1950&lt;=IFERROR(VLOOKUP(A1950,Produtos!$A:$E,5,FALSE),0),"ABAIXO DO MINIMO","OK"))</f>
        <v/>
      </c>
    </row>
    <row r="1951">
      <c r="B1951">
        <f>IFERROR(VLOOKUP(A1951,Produtos!A:B,2,FALSE),"")</f>
        <v/>
      </c>
      <c r="D1951" s="10">
        <f>IFERROR(INDEX(Lotes!$E:$E,MATCH(1,(Lotes!$A:$A=A1951)*(Lotes!$C:$C=C1951),0)),"")</f>
        <v/>
      </c>
      <c r="E1951" s="14">
        <f>IF(D1951="","",D1951-TODAY())</f>
        <v/>
      </c>
      <c r="F1951">
        <f>IF(D1951="","",IF(E1951&lt;0,"VENCIDO",IF(E1951&lt;=30,"VENCE EM &lt;= 30 DIAS",IF(E1951&lt;=60,"ATENCAO (31-60 DIAS)","OK"))))</f>
        <v/>
      </c>
      <c r="G1951" s="14">
        <f>SUMIFS(Lancamentos!$G:$G,Lancamentos!$C:$C,$A1951,Lancamentos!$E:$E,$C1951,Lancamentos!$B:$B,"ENTRADA")</f>
        <v/>
      </c>
      <c r="H1951" s="14">
        <f>SUMIFS(Lancamentos!$G:$G,Lancamentos!$C:$C,$A1951,Lancamentos!$E:$E,$C1951,Lancamentos!$B:$B,"SAIDA_USO")</f>
        <v/>
      </c>
      <c r="I1951" s="14">
        <f>SUMIFS(Lancamentos!$G:$G,Lancamentos!$C:$C,$A1951,Lancamentos!$E:$E,$C1951,Lancamentos!$B:$B,"SAIDA_DESCARTE")</f>
        <v/>
      </c>
      <c r="J1951" s="14">
        <f>G1951-H1951-I1951</f>
        <v/>
      </c>
      <c r="K1951">
        <f>IF(A1951="","",IF(J1951&lt;=IFERROR(VLOOKUP(A1951,Produtos!$A:$E,5,FALSE),0),"ABAIXO DO MINIMO","OK"))</f>
        <v/>
      </c>
    </row>
    <row r="1952">
      <c r="B1952">
        <f>IFERROR(VLOOKUP(A1952,Produtos!A:B,2,FALSE),"")</f>
        <v/>
      </c>
      <c r="D1952" s="10">
        <f>IFERROR(INDEX(Lotes!$E:$E,MATCH(1,(Lotes!$A:$A=A1952)*(Lotes!$C:$C=C1952),0)),"")</f>
        <v/>
      </c>
      <c r="E1952" s="14">
        <f>IF(D1952="","",D1952-TODAY())</f>
        <v/>
      </c>
      <c r="F1952">
        <f>IF(D1952="","",IF(E1952&lt;0,"VENCIDO",IF(E1952&lt;=30,"VENCE EM &lt;= 30 DIAS",IF(E1952&lt;=60,"ATENCAO (31-60 DIAS)","OK"))))</f>
        <v/>
      </c>
      <c r="G1952" s="14">
        <f>SUMIFS(Lancamentos!$G:$G,Lancamentos!$C:$C,$A1952,Lancamentos!$E:$E,$C1952,Lancamentos!$B:$B,"ENTRADA")</f>
        <v/>
      </c>
      <c r="H1952" s="14">
        <f>SUMIFS(Lancamentos!$G:$G,Lancamentos!$C:$C,$A1952,Lancamentos!$E:$E,$C1952,Lancamentos!$B:$B,"SAIDA_USO")</f>
        <v/>
      </c>
      <c r="I1952" s="14">
        <f>SUMIFS(Lancamentos!$G:$G,Lancamentos!$C:$C,$A1952,Lancamentos!$E:$E,$C1952,Lancamentos!$B:$B,"SAIDA_DESCARTE")</f>
        <v/>
      </c>
      <c r="J1952" s="14">
        <f>G1952-H1952-I1952</f>
        <v/>
      </c>
      <c r="K1952">
        <f>IF(A1952="","",IF(J1952&lt;=IFERROR(VLOOKUP(A1952,Produtos!$A:$E,5,FALSE),0),"ABAIXO DO MINIMO","OK"))</f>
        <v/>
      </c>
    </row>
    <row r="1953">
      <c r="B1953">
        <f>IFERROR(VLOOKUP(A1953,Produtos!A:B,2,FALSE),"")</f>
        <v/>
      </c>
      <c r="D1953" s="10">
        <f>IFERROR(INDEX(Lotes!$E:$E,MATCH(1,(Lotes!$A:$A=A1953)*(Lotes!$C:$C=C1953),0)),"")</f>
        <v/>
      </c>
      <c r="E1953" s="14">
        <f>IF(D1953="","",D1953-TODAY())</f>
        <v/>
      </c>
      <c r="F1953">
        <f>IF(D1953="","",IF(E1953&lt;0,"VENCIDO",IF(E1953&lt;=30,"VENCE EM &lt;= 30 DIAS",IF(E1953&lt;=60,"ATENCAO (31-60 DIAS)","OK"))))</f>
        <v/>
      </c>
      <c r="G1953" s="14">
        <f>SUMIFS(Lancamentos!$G:$G,Lancamentos!$C:$C,$A1953,Lancamentos!$E:$E,$C1953,Lancamentos!$B:$B,"ENTRADA")</f>
        <v/>
      </c>
      <c r="H1953" s="14">
        <f>SUMIFS(Lancamentos!$G:$G,Lancamentos!$C:$C,$A1953,Lancamentos!$E:$E,$C1953,Lancamentos!$B:$B,"SAIDA_USO")</f>
        <v/>
      </c>
      <c r="I1953" s="14">
        <f>SUMIFS(Lancamentos!$G:$G,Lancamentos!$C:$C,$A1953,Lancamentos!$E:$E,$C1953,Lancamentos!$B:$B,"SAIDA_DESCARTE")</f>
        <v/>
      </c>
      <c r="J1953" s="14">
        <f>G1953-H1953-I1953</f>
        <v/>
      </c>
      <c r="K1953">
        <f>IF(A1953="","",IF(J1953&lt;=IFERROR(VLOOKUP(A1953,Produtos!$A:$E,5,FALSE),0),"ABAIXO DO MINIMO","OK"))</f>
        <v/>
      </c>
    </row>
    <row r="1954">
      <c r="B1954">
        <f>IFERROR(VLOOKUP(A1954,Produtos!A:B,2,FALSE),"")</f>
        <v/>
      </c>
      <c r="D1954" s="10">
        <f>IFERROR(INDEX(Lotes!$E:$E,MATCH(1,(Lotes!$A:$A=A1954)*(Lotes!$C:$C=C1954),0)),"")</f>
        <v/>
      </c>
      <c r="E1954" s="14">
        <f>IF(D1954="","",D1954-TODAY())</f>
        <v/>
      </c>
      <c r="F1954">
        <f>IF(D1954="","",IF(E1954&lt;0,"VENCIDO",IF(E1954&lt;=30,"VENCE EM &lt;= 30 DIAS",IF(E1954&lt;=60,"ATENCAO (31-60 DIAS)","OK"))))</f>
        <v/>
      </c>
      <c r="G1954" s="14">
        <f>SUMIFS(Lancamentos!$G:$G,Lancamentos!$C:$C,$A1954,Lancamentos!$E:$E,$C1954,Lancamentos!$B:$B,"ENTRADA")</f>
        <v/>
      </c>
      <c r="H1954" s="14">
        <f>SUMIFS(Lancamentos!$G:$G,Lancamentos!$C:$C,$A1954,Lancamentos!$E:$E,$C1954,Lancamentos!$B:$B,"SAIDA_USO")</f>
        <v/>
      </c>
      <c r="I1954" s="14">
        <f>SUMIFS(Lancamentos!$G:$G,Lancamentos!$C:$C,$A1954,Lancamentos!$E:$E,$C1954,Lancamentos!$B:$B,"SAIDA_DESCARTE")</f>
        <v/>
      </c>
      <c r="J1954" s="14">
        <f>G1954-H1954-I1954</f>
        <v/>
      </c>
      <c r="K1954">
        <f>IF(A1954="","",IF(J1954&lt;=IFERROR(VLOOKUP(A1954,Produtos!$A:$E,5,FALSE),0),"ABAIXO DO MINIMO","OK"))</f>
        <v/>
      </c>
    </row>
    <row r="1955">
      <c r="B1955">
        <f>IFERROR(VLOOKUP(A1955,Produtos!A:B,2,FALSE),"")</f>
        <v/>
      </c>
      <c r="D1955" s="10">
        <f>IFERROR(INDEX(Lotes!$E:$E,MATCH(1,(Lotes!$A:$A=A1955)*(Lotes!$C:$C=C1955),0)),"")</f>
        <v/>
      </c>
      <c r="E1955" s="14">
        <f>IF(D1955="","",D1955-TODAY())</f>
        <v/>
      </c>
      <c r="F1955">
        <f>IF(D1955="","",IF(E1955&lt;0,"VENCIDO",IF(E1955&lt;=30,"VENCE EM &lt;= 30 DIAS",IF(E1955&lt;=60,"ATENCAO (31-60 DIAS)","OK"))))</f>
        <v/>
      </c>
      <c r="G1955" s="14">
        <f>SUMIFS(Lancamentos!$G:$G,Lancamentos!$C:$C,$A1955,Lancamentos!$E:$E,$C1955,Lancamentos!$B:$B,"ENTRADA")</f>
        <v/>
      </c>
      <c r="H1955" s="14">
        <f>SUMIFS(Lancamentos!$G:$G,Lancamentos!$C:$C,$A1955,Lancamentos!$E:$E,$C1955,Lancamentos!$B:$B,"SAIDA_USO")</f>
        <v/>
      </c>
      <c r="I1955" s="14">
        <f>SUMIFS(Lancamentos!$G:$G,Lancamentos!$C:$C,$A1955,Lancamentos!$E:$E,$C1955,Lancamentos!$B:$B,"SAIDA_DESCARTE")</f>
        <v/>
      </c>
      <c r="J1955" s="14">
        <f>G1955-H1955-I1955</f>
        <v/>
      </c>
      <c r="K1955">
        <f>IF(A1955="","",IF(J1955&lt;=IFERROR(VLOOKUP(A1955,Produtos!$A:$E,5,FALSE),0),"ABAIXO DO MINIMO","OK"))</f>
        <v/>
      </c>
    </row>
    <row r="1956">
      <c r="B1956">
        <f>IFERROR(VLOOKUP(A1956,Produtos!A:B,2,FALSE),"")</f>
        <v/>
      </c>
      <c r="D1956" s="10">
        <f>IFERROR(INDEX(Lotes!$E:$E,MATCH(1,(Lotes!$A:$A=A1956)*(Lotes!$C:$C=C1956),0)),"")</f>
        <v/>
      </c>
      <c r="E1956" s="14">
        <f>IF(D1956="","",D1956-TODAY())</f>
        <v/>
      </c>
      <c r="F1956">
        <f>IF(D1956="","",IF(E1956&lt;0,"VENCIDO",IF(E1956&lt;=30,"VENCE EM &lt;= 30 DIAS",IF(E1956&lt;=60,"ATENCAO (31-60 DIAS)","OK"))))</f>
        <v/>
      </c>
      <c r="G1956" s="14">
        <f>SUMIFS(Lancamentos!$G:$G,Lancamentos!$C:$C,$A1956,Lancamentos!$E:$E,$C1956,Lancamentos!$B:$B,"ENTRADA")</f>
        <v/>
      </c>
      <c r="H1956" s="14">
        <f>SUMIFS(Lancamentos!$G:$G,Lancamentos!$C:$C,$A1956,Lancamentos!$E:$E,$C1956,Lancamentos!$B:$B,"SAIDA_USO")</f>
        <v/>
      </c>
      <c r="I1956" s="14">
        <f>SUMIFS(Lancamentos!$G:$G,Lancamentos!$C:$C,$A1956,Lancamentos!$E:$E,$C1956,Lancamentos!$B:$B,"SAIDA_DESCARTE")</f>
        <v/>
      </c>
      <c r="J1956" s="14">
        <f>G1956-H1956-I1956</f>
        <v/>
      </c>
      <c r="K1956">
        <f>IF(A1956="","",IF(J1956&lt;=IFERROR(VLOOKUP(A1956,Produtos!$A:$E,5,FALSE),0),"ABAIXO DO MINIMO","OK"))</f>
        <v/>
      </c>
    </row>
    <row r="1957">
      <c r="B1957">
        <f>IFERROR(VLOOKUP(A1957,Produtos!A:B,2,FALSE),"")</f>
        <v/>
      </c>
      <c r="D1957" s="10">
        <f>IFERROR(INDEX(Lotes!$E:$E,MATCH(1,(Lotes!$A:$A=A1957)*(Lotes!$C:$C=C1957),0)),"")</f>
        <v/>
      </c>
      <c r="E1957" s="14">
        <f>IF(D1957="","",D1957-TODAY())</f>
        <v/>
      </c>
      <c r="F1957">
        <f>IF(D1957="","",IF(E1957&lt;0,"VENCIDO",IF(E1957&lt;=30,"VENCE EM &lt;= 30 DIAS",IF(E1957&lt;=60,"ATENCAO (31-60 DIAS)","OK"))))</f>
        <v/>
      </c>
      <c r="G1957" s="14">
        <f>SUMIFS(Lancamentos!$G:$G,Lancamentos!$C:$C,$A1957,Lancamentos!$E:$E,$C1957,Lancamentos!$B:$B,"ENTRADA")</f>
        <v/>
      </c>
      <c r="H1957" s="14">
        <f>SUMIFS(Lancamentos!$G:$G,Lancamentos!$C:$C,$A1957,Lancamentos!$E:$E,$C1957,Lancamentos!$B:$B,"SAIDA_USO")</f>
        <v/>
      </c>
      <c r="I1957" s="14">
        <f>SUMIFS(Lancamentos!$G:$G,Lancamentos!$C:$C,$A1957,Lancamentos!$E:$E,$C1957,Lancamentos!$B:$B,"SAIDA_DESCARTE")</f>
        <v/>
      </c>
      <c r="J1957" s="14">
        <f>G1957-H1957-I1957</f>
        <v/>
      </c>
      <c r="K1957">
        <f>IF(A1957="","",IF(J1957&lt;=IFERROR(VLOOKUP(A1957,Produtos!$A:$E,5,FALSE),0),"ABAIXO DO MINIMO","OK"))</f>
        <v/>
      </c>
    </row>
    <row r="1958">
      <c r="B1958">
        <f>IFERROR(VLOOKUP(A1958,Produtos!A:B,2,FALSE),"")</f>
        <v/>
      </c>
      <c r="D1958" s="10">
        <f>IFERROR(INDEX(Lotes!$E:$E,MATCH(1,(Lotes!$A:$A=A1958)*(Lotes!$C:$C=C1958),0)),"")</f>
        <v/>
      </c>
      <c r="E1958" s="14">
        <f>IF(D1958="","",D1958-TODAY())</f>
        <v/>
      </c>
      <c r="F1958">
        <f>IF(D1958="","",IF(E1958&lt;0,"VENCIDO",IF(E1958&lt;=30,"VENCE EM &lt;= 30 DIAS",IF(E1958&lt;=60,"ATENCAO (31-60 DIAS)","OK"))))</f>
        <v/>
      </c>
      <c r="G1958" s="14">
        <f>SUMIFS(Lancamentos!$G:$G,Lancamentos!$C:$C,$A1958,Lancamentos!$E:$E,$C1958,Lancamentos!$B:$B,"ENTRADA")</f>
        <v/>
      </c>
      <c r="H1958" s="14">
        <f>SUMIFS(Lancamentos!$G:$G,Lancamentos!$C:$C,$A1958,Lancamentos!$E:$E,$C1958,Lancamentos!$B:$B,"SAIDA_USO")</f>
        <v/>
      </c>
      <c r="I1958" s="14">
        <f>SUMIFS(Lancamentos!$G:$G,Lancamentos!$C:$C,$A1958,Lancamentos!$E:$E,$C1958,Lancamentos!$B:$B,"SAIDA_DESCARTE")</f>
        <v/>
      </c>
      <c r="J1958" s="14">
        <f>G1958-H1958-I1958</f>
        <v/>
      </c>
      <c r="K1958">
        <f>IF(A1958="","",IF(J1958&lt;=IFERROR(VLOOKUP(A1958,Produtos!$A:$E,5,FALSE),0),"ABAIXO DO MINIMO","OK"))</f>
        <v/>
      </c>
    </row>
    <row r="1959">
      <c r="B1959">
        <f>IFERROR(VLOOKUP(A1959,Produtos!A:B,2,FALSE),"")</f>
        <v/>
      </c>
      <c r="D1959" s="10">
        <f>IFERROR(INDEX(Lotes!$E:$E,MATCH(1,(Lotes!$A:$A=A1959)*(Lotes!$C:$C=C1959),0)),"")</f>
        <v/>
      </c>
      <c r="E1959" s="14">
        <f>IF(D1959="","",D1959-TODAY())</f>
        <v/>
      </c>
      <c r="F1959">
        <f>IF(D1959="","",IF(E1959&lt;0,"VENCIDO",IF(E1959&lt;=30,"VENCE EM &lt;= 30 DIAS",IF(E1959&lt;=60,"ATENCAO (31-60 DIAS)","OK"))))</f>
        <v/>
      </c>
      <c r="G1959" s="14">
        <f>SUMIFS(Lancamentos!$G:$G,Lancamentos!$C:$C,$A1959,Lancamentos!$E:$E,$C1959,Lancamentos!$B:$B,"ENTRADA")</f>
        <v/>
      </c>
      <c r="H1959" s="14">
        <f>SUMIFS(Lancamentos!$G:$G,Lancamentos!$C:$C,$A1959,Lancamentos!$E:$E,$C1959,Lancamentos!$B:$B,"SAIDA_USO")</f>
        <v/>
      </c>
      <c r="I1959" s="14">
        <f>SUMIFS(Lancamentos!$G:$G,Lancamentos!$C:$C,$A1959,Lancamentos!$E:$E,$C1959,Lancamentos!$B:$B,"SAIDA_DESCARTE")</f>
        <v/>
      </c>
      <c r="J1959" s="14">
        <f>G1959-H1959-I1959</f>
        <v/>
      </c>
      <c r="K1959">
        <f>IF(A1959="","",IF(J1959&lt;=IFERROR(VLOOKUP(A1959,Produtos!$A:$E,5,FALSE),0),"ABAIXO DO MINIMO","OK"))</f>
        <v/>
      </c>
    </row>
    <row r="1960">
      <c r="B1960">
        <f>IFERROR(VLOOKUP(A1960,Produtos!A:B,2,FALSE),"")</f>
        <v/>
      </c>
      <c r="D1960" s="10">
        <f>IFERROR(INDEX(Lotes!$E:$E,MATCH(1,(Lotes!$A:$A=A1960)*(Lotes!$C:$C=C1960),0)),"")</f>
        <v/>
      </c>
      <c r="E1960" s="14">
        <f>IF(D1960="","",D1960-TODAY())</f>
        <v/>
      </c>
      <c r="F1960">
        <f>IF(D1960="","",IF(E1960&lt;0,"VENCIDO",IF(E1960&lt;=30,"VENCE EM &lt;= 30 DIAS",IF(E1960&lt;=60,"ATENCAO (31-60 DIAS)","OK"))))</f>
        <v/>
      </c>
      <c r="G1960" s="14">
        <f>SUMIFS(Lancamentos!$G:$G,Lancamentos!$C:$C,$A1960,Lancamentos!$E:$E,$C1960,Lancamentos!$B:$B,"ENTRADA")</f>
        <v/>
      </c>
      <c r="H1960" s="14">
        <f>SUMIFS(Lancamentos!$G:$G,Lancamentos!$C:$C,$A1960,Lancamentos!$E:$E,$C1960,Lancamentos!$B:$B,"SAIDA_USO")</f>
        <v/>
      </c>
      <c r="I1960" s="14">
        <f>SUMIFS(Lancamentos!$G:$G,Lancamentos!$C:$C,$A1960,Lancamentos!$E:$E,$C1960,Lancamentos!$B:$B,"SAIDA_DESCARTE")</f>
        <v/>
      </c>
      <c r="J1960" s="14">
        <f>G1960-H1960-I1960</f>
        <v/>
      </c>
      <c r="K1960">
        <f>IF(A1960="","",IF(J1960&lt;=IFERROR(VLOOKUP(A1960,Produtos!$A:$E,5,FALSE),0),"ABAIXO DO MINIMO","OK"))</f>
        <v/>
      </c>
    </row>
    <row r="1961">
      <c r="B1961">
        <f>IFERROR(VLOOKUP(A1961,Produtos!A:B,2,FALSE),"")</f>
        <v/>
      </c>
      <c r="D1961" s="10">
        <f>IFERROR(INDEX(Lotes!$E:$E,MATCH(1,(Lotes!$A:$A=A1961)*(Lotes!$C:$C=C1961),0)),"")</f>
        <v/>
      </c>
      <c r="E1961" s="14">
        <f>IF(D1961="","",D1961-TODAY())</f>
        <v/>
      </c>
      <c r="F1961">
        <f>IF(D1961="","",IF(E1961&lt;0,"VENCIDO",IF(E1961&lt;=30,"VENCE EM &lt;= 30 DIAS",IF(E1961&lt;=60,"ATENCAO (31-60 DIAS)","OK"))))</f>
        <v/>
      </c>
      <c r="G1961" s="14">
        <f>SUMIFS(Lancamentos!$G:$G,Lancamentos!$C:$C,$A1961,Lancamentos!$E:$E,$C1961,Lancamentos!$B:$B,"ENTRADA")</f>
        <v/>
      </c>
      <c r="H1961" s="14">
        <f>SUMIFS(Lancamentos!$G:$G,Lancamentos!$C:$C,$A1961,Lancamentos!$E:$E,$C1961,Lancamentos!$B:$B,"SAIDA_USO")</f>
        <v/>
      </c>
      <c r="I1961" s="14">
        <f>SUMIFS(Lancamentos!$G:$G,Lancamentos!$C:$C,$A1961,Lancamentos!$E:$E,$C1961,Lancamentos!$B:$B,"SAIDA_DESCARTE")</f>
        <v/>
      </c>
      <c r="J1961" s="14">
        <f>G1961-H1961-I1961</f>
        <v/>
      </c>
      <c r="K1961">
        <f>IF(A1961="","",IF(J1961&lt;=IFERROR(VLOOKUP(A1961,Produtos!$A:$E,5,FALSE),0),"ABAIXO DO MINIMO","OK"))</f>
        <v/>
      </c>
    </row>
    <row r="1962">
      <c r="B1962">
        <f>IFERROR(VLOOKUP(A1962,Produtos!A:B,2,FALSE),"")</f>
        <v/>
      </c>
      <c r="D1962" s="10">
        <f>IFERROR(INDEX(Lotes!$E:$E,MATCH(1,(Lotes!$A:$A=A1962)*(Lotes!$C:$C=C1962),0)),"")</f>
        <v/>
      </c>
      <c r="E1962" s="14">
        <f>IF(D1962="","",D1962-TODAY())</f>
        <v/>
      </c>
      <c r="F1962">
        <f>IF(D1962="","",IF(E1962&lt;0,"VENCIDO",IF(E1962&lt;=30,"VENCE EM &lt;= 30 DIAS",IF(E1962&lt;=60,"ATENCAO (31-60 DIAS)","OK"))))</f>
        <v/>
      </c>
      <c r="G1962" s="14">
        <f>SUMIFS(Lancamentos!$G:$G,Lancamentos!$C:$C,$A1962,Lancamentos!$E:$E,$C1962,Lancamentos!$B:$B,"ENTRADA")</f>
        <v/>
      </c>
      <c r="H1962" s="14">
        <f>SUMIFS(Lancamentos!$G:$G,Lancamentos!$C:$C,$A1962,Lancamentos!$E:$E,$C1962,Lancamentos!$B:$B,"SAIDA_USO")</f>
        <v/>
      </c>
      <c r="I1962" s="14">
        <f>SUMIFS(Lancamentos!$G:$G,Lancamentos!$C:$C,$A1962,Lancamentos!$E:$E,$C1962,Lancamentos!$B:$B,"SAIDA_DESCARTE")</f>
        <v/>
      </c>
      <c r="J1962" s="14">
        <f>G1962-H1962-I1962</f>
        <v/>
      </c>
      <c r="K1962">
        <f>IF(A1962="","",IF(J1962&lt;=IFERROR(VLOOKUP(A1962,Produtos!$A:$E,5,FALSE),0),"ABAIXO DO MINIMO","OK"))</f>
        <v/>
      </c>
    </row>
    <row r="1963">
      <c r="B1963">
        <f>IFERROR(VLOOKUP(A1963,Produtos!A:B,2,FALSE),"")</f>
        <v/>
      </c>
      <c r="D1963" s="10">
        <f>IFERROR(INDEX(Lotes!$E:$E,MATCH(1,(Lotes!$A:$A=A1963)*(Lotes!$C:$C=C1963),0)),"")</f>
        <v/>
      </c>
      <c r="E1963" s="14">
        <f>IF(D1963="","",D1963-TODAY())</f>
        <v/>
      </c>
      <c r="F1963">
        <f>IF(D1963="","",IF(E1963&lt;0,"VENCIDO",IF(E1963&lt;=30,"VENCE EM &lt;= 30 DIAS",IF(E1963&lt;=60,"ATENCAO (31-60 DIAS)","OK"))))</f>
        <v/>
      </c>
      <c r="G1963" s="14">
        <f>SUMIFS(Lancamentos!$G:$G,Lancamentos!$C:$C,$A1963,Lancamentos!$E:$E,$C1963,Lancamentos!$B:$B,"ENTRADA")</f>
        <v/>
      </c>
      <c r="H1963" s="14">
        <f>SUMIFS(Lancamentos!$G:$G,Lancamentos!$C:$C,$A1963,Lancamentos!$E:$E,$C1963,Lancamentos!$B:$B,"SAIDA_USO")</f>
        <v/>
      </c>
      <c r="I1963" s="14">
        <f>SUMIFS(Lancamentos!$G:$G,Lancamentos!$C:$C,$A1963,Lancamentos!$E:$E,$C1963,Lancamentos!$B:$B,"SAIDA_DESCARTE")</f>
        <v/>
      </c>
      <c r="J1963" s="14">
        <f>G1963-H1963-I1963</f>
        <v/>
      </c>
      <c r="K1963">
        <f>IF(A1963="","",IF(J1963&lt;=IFERROR(VLOOKUP(A1963,Produtos!$A:$E,5,FALSE),0),"ABAIXO DO MINIMO","OK"))</f>
        <v/>
      </c>
    </row>
    <row r="1964">
      <c r="B1964">
        <f>IFERROR(VLOOKUP(A1964,Produtos!A:B,2,FALSE),"")</f>
        <v/>
      </c>
      <c r="D1964" s="10">
        <f>IFERROR(INDEX(Lotes!$E:$E,MATCH(1,(Lotes!$A:$A=A1964)*(Lotes!$C:$C=C1964),0)),"")</f>
        <v/>
      </c>
      <c r="E1964" s="14">
        <f>IF(D1964="","",D1964-TODAY())</f>
        <v/>
      </c>
      <c r="F1964">
        <f>IF(D1964="","",IF(E1964&lt;0,"VENCIDO",IF(E1964&lt;=30,"VENCE EM &lt;= 30 DIAS",IF(E1964&lt;=60,"ATENCAO (31-60 DIAS)","OK"))))</f>
        <v/>
      </c>
      <c r="G1964" s="14">
        <f>SUMIFS(Lancamentos!$G:$G,Lancamentos!$C:$C,$A1964,Lancamentos!$E:$E,$C1964,Lancamentos!$B:$B,"ENTRADA")</f>
        <v/>
      </c>
      <c r="H1964" s="14">
        <f>SUMIFS(Lancamentos!$G:$G,Lancamentos!$C:$C,$A1964,Lancamentos!$E:$E,$C1964,Lancamentos!$B:$B,"SAIDA_USO")</f>
        <v/>
      </c>
      <c r="I1964" s="14">
        <f>SUMIFS(Lancamentos!$G:$G,Lancamentos!$C:$C,$A1964,Lancamentos!$E:$E,$C1964,Lancamentos!$B:$B,"SAIDA_DESCARTE")</f>
        <v/>
      </c>
      <c r="J1964" s="14">
        <f>G1964-H1964-I1964</f>
        <v/>
      </c>
      <c r="K1964">
        <f>IF(A1964="","",IF(J1964&lt;=IFERROR(VLOOKUP(A1964,Produtos!$A:$E,5,FALSE),0),"ABAIXO DO MINIMO","OK"))</f>
        <v/>
      </c>
    </row>
    <row r="1965">
      <c r="B1965">
        <f>IFERROR(VLOOKUP(A1965,Produtos!A:B,2,FALSE),"")</f>
        <v/>
      </c>
      <c r="D1965" s="10">
        <f>IFERROR(INDEX(Lotes!$E:$E,MATCH(1,(Lotes!$A:$A=A1965)*(Lotes!$C:$C=C1965),0)),"")</f>
        <v/>
      </c>
      <c r="E1965" s="14">
        <f>IF(D1965="","",D1965-TODAY())</f>
        <v/>
      </c>
      <c r="F1965">
        <f>IF(D1965="","",IF(E1965&lt;0,"VENCIDO",IF(E1965&lt;=30,"VENCE EM &lt;= 30 DIAS",IF(E1965&lt;=60,"ATENCAO (31-60 DIAS)","OK"))))</f>
        <v/>
      </c>
      <c r="G1965" s="14">
        <f>SUMIFS(Lancamentos!$G:$G,Lancamentos!$C:$C,$A1965,Lancamentos!$E:$E,$C1965,Lancamentos!$B:$B,"ENTRADA")</f>
        <v/>
      </c>
      <c r="H1965" s="14">
        <f>SUMIFS(Lancamentos!$G:$G,Lancamentos!$C:$C,$A1965,Lancamentos!$E:$E,$C1965,Lancamentos!$B:$B,"SAIDA_USO")</f>
        <v/>
      </c>
      <c r="I1965" s="14">
        <f>SUMIFS(Lancamentos!$G:$G,Lancamentos!$C:$C,$A1965,Lancamentos!$E:$E,$C1965,Lancamentos!$B:$B,"SAIDA_DESCARTE")</f>
        <v/>
      </c>
      <c r="J1965" s="14">
        <f>G1965-H1965-I1965</f>
        <v/>
      </c>
      <c r="K1965">
        <f>IF(A1965="","",IF(J1965&lt;=IFERROR(VLOOKUP(A1965,Produtos!$A:$E,5,FALSE),0),"ABAIXO DO MINIMO","OK"))</f>
        <v/>
      </c>
    </row>
    <row r="1966">
      <c r="B1966">
        <f>IFERROR(VLOOKUP(A1966,Produtos!A:B,2,FALSE),"")</f>
        <v/>
      </c>
      <c r="D1966" s="10">
        <f>IFERROR(INDEX(Lotes!$E:$E,MATCH(1,(Lotes!$A:$A=A1966)*(Lotes!$C:$C=C1966),0)),"")</f>
        <v/>
      </c>
      <c r="E1966" s="14">
        <f>IF(D1966="","",D1966-TODAY())</f>
        <v/>
      </c>
      <c r="F1966">
        <f>IF(D1966="","",IF(E1966&lt;0,"VENCIDO",IF(E1966&lt;=30,"VENCE EM &lt;= 30 DIAS",IF(E1966&lt;=60,"ATENCAO (31-60 DIAS)","OK"))))</f>
        <v/>
      </c>
      <c r="G1966" s="14">
        <f>SUMIFS(Lancamentos!$G:$G,Lancamentos!$C:$C,$A1966,Lancamentos!$E:$E,$C1966,Lancamentos!$B:$B,"ENTRADA")</f>
        <v/>
      </c>
      <c r="H1966" s="14">
        <f>SUMIFS(Lancamentos!$G:$G,Lancamentos!$C:$C,$A1966,Lancamentos!$E:$E,$C1966,Lancamentos!$B:$B,"SAIDA_USO")</f>
        <v/>
      </c>
      <c r="I1966" s="14">
        <f>SUMIFS(Lancamentos!$G:$G,Lancamentos!$C:$C,$A1966,Lancamentos!$E:$E,$C1966,Lancamentos!$B:$B,"SAIDA_DESCARTE")</f>
        <v/>
      </c>
      <c r="J1966" s="14">
        <f>G1966-H1966-I1966</f>
        <v/>
      </c>
      <c r="K1966">
        <f>IF(A1966="","",IF(J1966&lt;=IFERROR(VLOOKUP(A1966,Produtos!$A:$E,5,FALSE),0),"ABAIXO DO MINIMO","OK"))</f>
        <v/>
      </c>
    </row>
    <row r="1967">
      <c r="B1967">
        <f>IFERROR(VLOOKUP(A1967,Produtos!A:B,2,FALSE),"")</f>
        <v/>
      </c>
      <c r="D1967" s="10">
        <f>IFERROR(INDEX(Lotes!$E:$E,MATCH(1,(Lotes!$A:$A=A1967)*(Lotes!$C:$C=C1967),0)),"")</f>
        <v/>
      </c>
      <c r="E1967" s="14">
        <f>IF(D1967="","",D1967-TODAY())</f>
        <v/>
      </c>
      <c r="F1967">
        <f>IF(D1967="","",IF(E1967&lt;0,"VENCIDO",IF(E1967&lt;=30,"VENCE EM &lt;= 30 DIAS",IF(E1967&lt;=60,"ATENCAO (31-60 DIAS)","OK"))))</f>
        <v/>
      </c>
      <c r="G1967" s="14">
        <f>SUMIFS(Lancamentos!$G:$G,Lancamentos!$C:$C,$A1967,Lancamentos!$E:$E,$C1967,Lancamentos!$B:$B,"ENTRADA")</f>
        <v/>
      </c>
      <c r="H1967" s="14">
        <f>SUMIFS(Lancamentos!$G:$G,Lancamentos!$C:$C,$A1967,Lancamentos!$E:$E,$C1967,Lancamentos!$B:$B,"SAIDA_USO")</f>
        <v/>
      </c>
      <c r="I1967" s="14">
        <f>SUMIFS(Lancamentos!$G:$G,Lancamentos!$C:$C,$A1967,Lancamentos!$E:$E,$C1967,Lancamentos!$B:$B,"SAIDA_DESCARTE")</f>
        <v/>
      </c>
      <c r="J1967" s="14">
        <f>G1967-H1967-I1967</f>
        <v/>
      </c>
      <c r="K1967">
        <f>IF(A1967="","",IF(J1967&lt;=IFERROR(VLOOKUP(A1967,Produtos!$A:$E,5,FALSE),0),"ABAIXO DO MINIMO","OK"))</f>
        <v/>
      </c>
    </row>
    <row r="1968">
      <c r="B1968">
        <f>IFERROR(VLOOKUP(A1968,Produtos!A:B,2,FALSE),"")</f>
        <v/>
      </c>
      <c r="D1968" s="10">
        <f>IFERROR(INDEX(Lotes!$E:$E,MATCH(1,(Lotes!$A:$A=A1968)*(Lotes!$C:$C=C1968),0)),"")</f>
        <v/>
      </c>
      <c r="E1968" s="14">
        <f>IF(D1968="","",D1968-TODAY())</f>
        <v/>
      </c>
      <c r="F1968">
        <f>IF(D1968="","",IF(E1968&lt;0,"VENCIDO",IF(E1968&lt;=30,"VENCE EM &lt;= 30 DIAS",IF(E1968&lt;=60,"ATENCAO (31-60 DIAS)","OK"))))</f>
        <v/>
      </c>
      <c r="G1968" s="14">
        <f>SUMIFS(Lancamentos!$G:$G,Lancamentos!$C:$C,$A1968,Lancamentos!$E:$E,$C1968,Lancamentos!$B:$B,"ENTRADA")</f>
        <v/>
      </c>
      <c r="H1968" s="14">
        <f>SUMIFS(Lancamentos!$G:$G,Lancamentos!$C:$C,$A1968,Lancamentos!$E:$E,$C1968,Lancamentos!$B:$B,"SAIDA_USO")</f>
        <v/>
      </c>
      <c r="I1968" s="14">
        <f>SUMIFS(Lancamentos!$G:$G,Lancamentos!$C:$C,$A1968,Lancamentos!$E:$E,$C1968,Lancamentos!$B:$B,"SAIDA_DESCARTE")</f>
        <v/>
      </c>
      <c r="J1968" s="14">
        <f>G1968-H1968-I1968</f>
        <v/>
      </c>
      <c r="K1968">
        <f>IF(A1968="","",IF(J1968&lt;=IFERROR(VLOOKUP(A1968,Produtos!$A:$E,5,FALSE),0),"ABAIXO DO MINIMO","OK"))</f>
        <v/>
      </c>
    </row>
    <row r="1969">
      <c r="B1969">
        <f>IFERROR(VLOOKUP(A1969,Produtos!A:B,2,FALSE),"")</f>
        <v/>
      </c>
      <c r="D1969" s="10">
        <f>IFERROR(INDEX(Lotes!$E:$E,MATCH(1,(Lotes!$A:$A=A1969)*(Lotes!$C:$C=C1969),0)),"")</f>
        <v/>
      </c>
      <c r="E1969" s="14">
        <f>IF(D1969="","",D1969-TODAY())</f>
        <v/>
      </c>
      <c r="F1969">
        <f>IF(D1969="","",IF(E1969&lt;0,"VENCIDO",IF(E1969&lt;=30,"VENCE EM &lt;= 30 DIAS",IF(E1969&lt;=60,"ATENCAO (31-60 DIAS)","OK"))))</f>
        <v/>
      </c>
      <c r="G1969" s="14">
        <f>SUMIFS(Lancamentos!$G:$G,Lancamentos!$C:$C,$A1969,Lancamentos!$E:$E,$C1969,Lancamentos!$B:$B,"ENTRADA")</f>
        <v/>
      </c>
      <c r="H1969" s="14">
        <f>SUMIFS(Lancamentos!$G:$G,Lancamentos!$C:$C,$A1969,Lancamentos!$E:$E,$C1969,Lancamentos!$B:$B,"SAIDA_USO")</f>
        <v/>
      </c>
      <c r="I1969" s="14">
        <f>SUMIFS(Lancamentos!$G:$G,Lancamentos!$C:$C,$A1969,Lancamentos!$E:$E,$C1969,Lancamentos!$B:$B,"SAIDA_DESCARTE")</f>
        <v/>
      </c>
      <c r="J1969" s="14">
        <f>G1969-H1969-I1969</f>
        <v/>
      </c>
      <c r="K1969">
        <f>IF(A1969="","",IF(J1969&lt;=IFERROR(VLOOKUP(A1969,Produtos!$A:$E,5,FALSE),0),"ABAIXO DO MINIMO","OK"))</f>
        <v/>
      </c>
    </row>
    <row r="1970">
      <c r="B1970">
        <f>IFERROR(VLOOKUP(A1970,Produtos!A:B,2,FALSE),"")</f>
        <v/>
      </c>
      <c r="D1970" s="10">
        <f>IFERROR(INDEX(Lotes!$E:$E,MATCH(1,(Lotes!$A:$A=A1970)*(Lotes!$C:$C=C1970),0)),"")</f>
        <v/>
      </c>
      <c r="E1970" s="14">
        <f>IF(D1970="","",D1970-TODAY())</f>
        <v/>
      </c>
      <c r="F1970">
        <f>IF(D1970="","",IF(E1970&lt;0,"VENCIDO",IF(E1970&lt;=30,"VENCE EM &lt;= 30 DIAS",IF(E1970&lt;=60,"ATENCAO (31-60 DIAS)","OK"))))</f>
        <v/>
      </c>
      <c r="G1970" s="14">
        <f>SUMIFS(Lancamentos!$G:$G,Lancamentos!$C:$C,$A1970,Lancamentos!$E:$E,$C1970,Lancamentos!$B:$B,"ENTRADA")</f>
        <v/>
      </c>
      <c r="H1970" s="14">
        <f>SUMIFS(Lancamentos!$G:$G,Lancamentos!$C:$C,$A1970,Lancamentos!$E:$E,$C1970,Lancamentos!$B:$B,"SAIDA_USO")</f>
        <v/>
      </c>
      <c r="I1970" s="14">
        <f>SUMIFS(Lancamentos!$G:$G,Lancamentos!$C:$C,$A1970,Lancamentos!$E:$E,$C1970,Lancamentos!$B:$B,"SAIDA_DESCARTE")</f>
        <v/>
      </c>
      <c r="J1970" s="14">
        <f>G1970-H1970-I1970</f>
        <v/>
      </c>
      <c r="K1970">
        <f>IF(A1970="","",IF(J1970&lt;=IFERROR(VLOOKUP(A1970,Produtos!$A:$E,5,FALSE),0),"ABAIXO DO MINIMO","OK"))</f>
        <v/>
      </c>
    </row>
    <row r="1971">
      <c r="B1971">
        <f>IFERROR(VLOOKUP(A1971,Produtos!A:B,2,FALSE),"")</f>
        <v/>
      </c>
      <c r="D1971" s="10">
        <f>IFERROR(INDEX(Lotes!$E:$E,MATCH(1,(Lotes!$A:$A=A1971)*(Lotes!$C:$C=C1971),0)),"")</f>
        <v/>
      </c>
      <c r="E1971" s="14">
        <f>IF(D1971="","",D1971-TODAY())</f>
        <v/>
      </c>
      <c r="F1971">
        <f>IF(D1971="","",IF(E1971&lt;0,"VENCIDO",IF(E1971&lt;=30,"VENCE EM &lt;= 30 DIAS",IF(E1971&lt;=60,"ATENCAO (31-60 DIAS)","OK"))))</f>
        <v/>
      </c>
      <c r="G1971" s="14">
        <f>SUMIFS(Lancamentos!$G:$G,Lancamentos!$C:$C,$A1971,Lancamentos!$E:$E,$C1971,Lancamentos!$B:$B,"ENTRADA")</f>
        <v/>
      </c>
      <c r="H1971" s="14">
        <f>SUMIFS(Lancamentos!$G:$G,Lancamentos!$C:$C,$A1971,Lancamentos!$E:$E,$C1971,Lancamentos!$B:$B,"SAIDA_USO")</f>
        <v/>
      </c>
      <c r="I1971" s="14">
        <f>SUMIFS(Lancamentos!$G:$G,Lancamentos!$C:$C,$A1971,Lancamentos!$E:$E,$C1971,Lancamentos!$B:$B,"SAIDA_DESCARTE")</f>
        <v/>
      </c>
      <c r="J1971" s="14">
        <f>G1971-H1971-I1971</f>
        <v/>
      </c>
      <c r="K1971">
        <f>IF(A1971="","",IF(J1971&lt;=IFERROR(VLOOKUP(A1971,Produtos!$A:$E,5,FALSE),0),"ABAIXO DO MINIMO","OK"))</f>
        <v/>
      </c>
    </row>
    <row r="1972">
      <c r="B1972">
        <f>IFERROR(VLOOKUP(A1972,Produtos!A:B,2,FALSE),"")</f>
        <v/>
      </c>
      <c r="D1972" s="10">
        <f>IFERROR(INDEX(Lotes!$E:$E,MATCH(1,(Lotes!$A:$A=A1972)*(Lotes!$C:$C=C1972),0)),"")</f>
        <v/>
      </c>
      <c r="E1972" s="14">
        <f>IF(D1972="","",D1972-TODAY())</f>
        <v/>
      </c>
      <c r="F1972">
        <f>IF(D1972="","",IF(E1972&lt;0,"VENCIDO",IF(E1972&lt;=30,"VENCE EM &lt;= 30 DIAS",IF(E1972&lt;=60,"ATENCAO (31-60 DIAS)","OK"))))</f>
        <v/>
      </c>
      <c r="G1972" s="14">
        <f>SUMIFS(Lancamentos!$G:$G,Lancamentos!$C:$C,$A1972,Lancamentos!$E:$E,$C1972,Lancamentos!$B:$B,"ENTRADA")</f>
        <v/>
      </c>
      <c r="H1972" s="14">
        <f>SUMIFS(Lancamentos!$G:$G,Lancamentos!$C:$C,$A1972,Lancamentos!$E:$E,$C1972,Lancamentos!$B:$B,"SAIDA_USO")</f>
        <v/>
      </c>
      <c r="I1972" s="14">
        <f>SUMIFS(Lancamentos!$G:$G,Lancamentos!$C:$C,$A1972,Lancamentos!$E:$E,$C1972,Lancamentos!$B:$B,"SAIDA_DESCARTE")</f>
        <v/>
      </c>
      <c r="J1972" s="14">
        <f>G1972-H1972-I1972</f>
        <v/>
      </c>
      <c r="K1972">
        <f>IF(A1972="","",IF(J1972&lt;=IFERROR(VLOOKUP(A1972,Produtos!$A:$E,5,FALSE),0),"ABAIXO DO MINIMO","OK"))</f>
        <v/>
      </c>
    </row>
    <row r="1973">
      <c r="B1973">
        <f>IFERROR(VLOOKUP(A1973,Produtos!A:B,2,FALSE),"")</f>
        <v/>
      </c>
      <c r="D1973" s="10">
        <f>IFERROR(INDEX(Lotes!$E:$E,MATCH(1,(Lotes!$A:$A=A1973)*(Lotes!$C:$C=C1973),0)),"")</f>
        <v/>
      </c>
      <c r="E1973" s="14">
        <f>IF(D1973="","",D1973-TODAY())</f>
        <v/>
      </c>
      <c r="F1973">
        <f>IF(D1973="","",IF(E1973&lt;0,"VENCIDO",IF(E1973&lt;=30,"VENCE EM &lt;= 30 DIAS",IF(E1973&lt;=60,"ATENCAO (31-60 DIAS)","OK"))))</f>
        <v/>
      </c>
      <c r="G1973" s="14">
        <f>SUMIFS(Lancamentos!$G:$G,Lancamentos!$C:$C,$A1973,Lancamentos!$E:$E,$C1973,Lancamentos!$B:$B,"ENTRADA")</f>
        <v/>
      </c>
      <c r="H1973" s="14">
        <f>SUMIFS(Lancamentos!$G:$G,Lancamentos!$C:$C,$A1973,Lancamentos!$E:$E,$C1973,Lancamentos!$B:$B,"SAIDA_USO")</f>
        <v/>
      </c>
      <c r="I1973" s="14">
        <f>SUMIFS(Lancamentos!$G:$G,Lancamentos!$C:$C,$A1973,Lancamentos!$E:$E,$C1973,Lancamentos!$B:$B,"SAIDA_DESCARTE")</f>
        <v/>
      </c>
      <c r="J1973" s="14">
        <f>G1973-H1973-I1973</f>
        <v/>
      </c>
      <c r="K1973">
        <f>IF(A1973="","",IF(J1973&lt;=IFERROR(VLOOKUP(A1973,Produtos!$A:$E,5,FALSE),0),"ABAIXO DO MINIMO","OK"))</f>
        <v/>
      </c>
    </row>
    <row r="1974">
      <c r="B1974">
        <f>IFERROR(VLOOKUP(A1974,Produtos!A:B,2,FALSE),"")</f>
        <v/>
      </c>
      <c r="D1974" s="10">
        <f>IFERROR(INDEX(Lotes!$E:$E,MATCH(1,(Lotes!$A:$A=A1974)*(Lotes!$C:$C=C1974),0)),"")</f>
        <v/>
      </c>
      <c r="E1974" s="14">
        <f>IF(D1974="","",D1974-TODAY())</f>
        <v/>
      </c>
      <c r="F1974">
        <f>IF(D1974="","",IF(E1974&lt;0,"VENCIDO",IF(E1974&lt;=30,"VENCE EM &lt;= 30 DIAS",IF(E1974&lt;=60,"ATENCAO (31-60 DIAS)","OK"))))</f>
        <v/>
      </c>
      <c r="G1974" s="14">
        <f>SUMIFS(Lancamentos!$G:$G,Lancamentos!$C:$C,$A1974,Lancamentos!$E:$E,$C1974,Lancamentos!$B:$B,"ENTRADA")</f>
        <v/>
      </c>
      <c r="H1974" s="14">
        <f>SUMIFS(Lancamentos!$G:$G,Lancamentos!$C:$C,$A1974,Lancamentos!$E:$E,$C1974,Lancamentos!$B:$B,"SAIDA_USO")</f>
        <v/>
      </c>
      <c r="I1974" s="14">
        <f>SUMIFS(Lancamentos!$G:$G,Lancamentos!$C:$C,$A1974,Lancamentos!$E:$E,$C1974,Lancamentos!$B:$B,"SAIDA_DESCARTE")</f>
        <v/>
      </c>
      <c r="J1974" s="14">
        <f>G1974-H1974-I1974</f>
        <v/>
      </c>
      <c r="K1974">
        <f>IF(A1974="","",IF(J1974&lt;=IFERROR(VLOOKUP(A1974,Produtos!$A:$E,5,FALSE),0),"ABAIXO DO MINIMO","OK"))</f>
        <v/>
      </c>
    </row>
    <row r="1975">
      <c r="B1975">
        <f>IFERROR(VLOOKUP(A1975,Produtos!A:B,2,FALSE),"")</f>
        <v/>
      </c>
      <c r="D1975" s="10">
        <f>IFERROR(INDEX(Lotes!$E:$E,MATCH(1,(Lotes!$A:$A=A1975)*(Lotes!$C:$C=C1975),0)),"")</f>
        <v/>
      </c>
      <c r="E1975" s="14">
        <f>IF(D1975="","",D1975-TODAY())</f>
        <v/>
      </c>
      <c r="F1975">
        <f>IF(D1975="","",IF(E1975&lt;0,"VENCIDO",IF(E1975&lt;=30,"VENCE EM &lt;= 30 DIAS",IF(E1975&lt;=60,"ATENCAO (31-60 DIAS)","OK"))))</f>
        <v/>
      </c>
      <c r="G1975" s="14">
        <f>SUMIFS(Lancamentos!$G:$G,Lancamentos!$C:$C,$A1975,Lancamentos!$E:$E,$C1975,Lancamentos!$B:$B,"ENTRADA")</f>
        <v/>
      </c>
      <c r="H1975" s="14">
        <f>SUMIFS(Lancamentos!$G:$G,Lancamentos!$C:$C,$A1975,Lancamentos!$E:$E,$C1975,Lancamentos!$B:$B,"SAIDA_USO")</f>
        <v/>
      </c>
      <c r="I1975" s="14">
        <f>SUMIFS(Lancamentos!$G:$G,Lancamentos!$C:$C,$A1975,Lancamentos!$E:$E,$C1975,Lancamentos!$B:$B,"SAIDA_DESCARTE")</f>
        <v/>
      </c>
      <c r="J1975" s="14">
        <f>G1975-H1975-I1975</f>
        <v/>
      </c>
      <c r="K1975">
        <f>IF(A1975="","",IF(J1975&lt;=IFERROR(VLOOKUP(A1975,Produtos!$A:$E,5,FALSE),0),"ABAIXO DO MINIMO","OK"))</f>
        <v/>
      </c>
    </row>
    <row r="1976">
      <c r="B1976">
        <f>IFERROR(VLOOKUP(A1976,Produtos!A:B,2,FALSE),"")</f>
        <v/>
      </c>
      <c r="D1976" s="10">
        <f>IFERROR(INDEX(Lotes!$E:$E,MATCH(1,(Lotes!$A:$A=A1976)*(Lotes!$C:$C=C1976),0)),"")</f>
        <v/>
      </c>
      <c r="E1976" s="14">
        <f>IF(D1976="","",D1976-TODAY())</f>
        <v/>
      </c>
      <c r="F1976">
        <f>IF(D1976="","",IF(E1976&lt;0,"VENCIDO",IF(E1976&lt;=30,"VENCE EM &lt;= 30 DIAS",IF(E1976&lt;=60,"ATENCAO (31-60 DIAS)","OK"))))</f>
        <v/>
      </c>
      <c r="G1976" s="14">
        <f>SUMIFS(Lancamentos!$G:$G,Lancamentos!$C:$C,$A1976,Lancamentos!$E:$E,$C1976,Lancamentos!$B:$B,"ENTRADA")</f>
        <v/>
      </c>
      <c r="H1976" s="14">
        <f>SUMIFS(Lancamentos!$G:$G,Lancamentos!$C:$C,$A1976,Lancamentos!$E:$E,$C1976,Lancamentos!$B:$B,"SAIDA_USO")</f>
        <v/>
      </c>
      <c r="I1976" s="14">
        <f>SUMIFS(Lancamentos!$G:$G,Lancamentos!$C:$C,$A1976,Lancamentos!$E:$E,$C1976,Lancamentos!$B:$B,"SAIDA_DESCARTE")</f>
        <v/>
      </c>
      <c r="J1976" s="14">
        <f>G1976-H1976-I1976</f>
        <v/>
      </c>
      <c r="K1976">
        <f>IF(A1976="","",IF(J1976&lt;=IFERROR(VLOOKUP(A1976,Produtos!$A:$E,5,FALSE),0),"ABAIXO DO MINIMO","OK"))</f>
        <v/>
      </c>
    </row>
    <row r="1977">
      <c r="B1977">
        <f>IFERROR(VLOOKUP(A1977,Produtos!A:B,2,FALSE),"")</f>
        <v/>
      </c>
      <c r="D1977" s="10">
        <f>IFERROR(INDEX(Lotes!$E:$E,MATCH(1,(Lotes!$A:$A=A1977)*(Lotes!$C:$C=C1977),0)),"")</f>
        <v/>
      </c>
      <c r="E1977" s="14">
        <f>IF(D1977="","",D1977-TODAY())</f>
        <v/>
      </c>
      <c r="F1977">
        <f>IF(D1977="","",IF(E1977&lt;0,"VENCIDO",IF(E1977&lt;=30,"VENCE EM &lt;= 30 DIAS",IF(E1977&lt;=60,"ATENCAO (31-60 DIAS)","OK"))))</f>
        <v/>
      </c>
      <c r="G1977" s="14">
        <f>SUMIFS(Lancamentos!$G:$G,Lancamentos!$C:$C,$A1977,Lancamentos!$E:$E,$C1977,Lancamentos!$B:$B,"ENTRADA")</f>
        <v/>
      </c>
      <c r="H1977" s="14">
        <f>SUMIFS(Lancamentos!$G:$G,Lancamentos!$C:$C,$A1977,Lancamentos!$E:$E,$C1977,Lancamentos!$B:$B,"SAIDA_USO")</f>
        <v/>
      </c>
      <c r="I1977" s="14">
        <f>SUMIFS(Lancamentos!$G:$G,Lancamentos!$C:$C,$A1977,Lancamentos!$E:$E,$C1977,Lancamentos!$B:$B,"SAIDA_DESCARTE")</f>
        <v/>
      </c>
      <c r="J1977" s="14">
        <f>G1977-H1977-I1977</f>
        <v/>
      </c>
      <c r="K1977">
        <f>IF(A1977="","",IF(J1977&lt;=IFERROR(VLOOKUP(A1977,Produtos!$A:$E,5,FALSE),0),"ABAIXO DO MINIMO","OK"))</f>
        <v/>
      </c>
    </row>
    <row r="1978">
      <c r="B1978">
        <f>IFERROR(VLOOKUP(A1978,Produtos!A:B,2,FALSE),"")</f>
        <v/>
      </c>
      <c r="D1978" s="10">
        <f>IFERROR(INDEX(Lotes!$E:$E,MATCH(1,(Lotes!$A:$A=A1978)*(Lotes!$C:$C=C1978),0)),"")</f>
        <v/>
      </c>
      <c r="E1978" s="14">
        <f>IF(D1978="","",D1978-TODAY())</f>
        <v/>
      </c>
      <c r="F1978">
        <f>IF(D1978="","",IF(E1978&lt;0,"VENCIDO",IF(E1978&lt;=30,"VENCE EM &lt;= 30 DIAS",IF(E1978&lt;=60,"ATENCAO (31-60 DIAS)","OK"))))</f>
        <v/>
      </c>
      <c r="G1978" s="14">
        <f>SUMIFS(Lancamentos!$G:$G,Lancamentos!$C:$C,$A1978,Lancamentos!$E:$E,$C1978,Lancamentos!$B:$B,"ENTRADA")</f>
        <v/>
      </c>
      <c r="H1978" s="14">
        <f>SUMIFS(Lancamentos!$G:$G,Lancamentos!$C:$C,$A1978,Lancamentos!$E:$E,$C1978,Lancamentos!$B:$B,"SAIDA_USO")</f>
        <v/>
      </c>
      <c r="I1978" s="14">
        <f>SUMIFS(Lancamentos!$G:$G,Lancamentos!$C:$C,$A1978,Lancamentos!$E:$E,$C1978,Lancamentos!$B:$B,"SAIDA_DESCARTE")</f>
        <v/>
      </c>
      <c r="J1978" s="14">
        <f>G1978-H1978-I1978</f>
        <v/>
      </c>
      <c r="K1978">
        <f>IF(A1978="","",IF(J1978&lt;=IFERROR(VLOOKUP(A1978,Produtos!$A:$E,5,FALSE),0),"ABAIXO DO MINIMO","OK"))</f>
        <v/>
      </c>
    </row>
    <row r="1979">
      <c r="B1979">
        <f>IFERROR(VLOOKUP(A1979,Produtos!A:B,2,FALSE),"")</f>
        <v/>
      </c>
      <c r="D1979" s="10">
        <f>IFERROR(INDEX(Lotes!$E:$E,MATCH(1,(Lotes!$A:$A=A1979)*(Lotes!$C:$C=C1979),0)),"")</f>
        <v/>
      </c>
      <c r="E1979" s="14">
        <f>IF(D1979="","",D1979-TODAY())</f>
        <v/>
      </c>
      <c r="F1979">
        <f>IF(D1979="","",IF(E1979&lt;0,"VENCIDO",IF(E1979&lt;=30,"VENCE EM &lt;= 30 DIAS",IF(E1979&lt;=60,"ATENCAO (31-60 DIAS)","OK"))))</f>
        <v/>
      </c>
      <c r="G1979" s="14">
        <f>SUMIFS(Lancamentos!$G:$G,Lancamentos!$C:$C,$A1979,Lancamentos!$E:$E,$C1979,Lancamentos!$B:$B,"ENTRADA")</f>
        <v/>
      </c>
      <c r="H1979" s="14">
        <f>SUMIFS(Lancamentos!$G:$G,Lancamentos!$C:$C,$A1979,Lancamentos!$E:$E,$C1979,Lancamentos!$B:$B,"SAIDA_USO")</f>
        <v/>
      </c>
      <c r="I1979" s="14">
        <f>SUMIFS(Lancamentos!$G:$G,Lancamentos!$C:$C,$A1979,Lancamentos!$E:$E,$C1979,Lancamentos!$B:$B,"SAIDA_DESCARTE")</f>
        <v/>
      </c>
      <c r="J1979" s="14">
        <f>G1979-H1979-I1979</f>
        <v/>
      </c>
      <c r="K1979">
        <f>IF(A1979="","",IF(J1979&lt;=IFERROR(VLOOKUP(A1979,Produtos!$A:$E,5,FALSE),0),"ABAIXO DO MINIMO","OK"))</f>
        <v/>
      </c>
    </row>
    <row r="1980">
      <c r="B1980">
        <f>IFERROR(VLOOKUP(A1980,Produtos!A:B,2,FALSE),"")</f>
        <v/>
      </c>
      <c r="D1980" s="10">
        <f>IFERROR(INDEX(Lotes!$E:$E,MATCH(1,(Lotes!$A:$A=A1980)*(Lotes!$C:$C=C1980),0)),"")</f>
        <v/>
      </c>
      <c r="E1980" s="14">
        <f>IF(D1980="","",D1980-TODAY())</f>
        <v/>
      </c>
      <c r="F1980">
        <f>IF(D1980="","",IF(E1980&lt;0,"VENCIDO",IF(E1980&lt;=30,"VENCE EM &lt;= 30 DIAS",IF(E1980&lt;=60,"ATENCAO (31-60 DIAS)","OK"))))</f>
        <v/>
      </c>
      <c r="G1980" s="14">
        <f>SUMIFS(Lancamentos!$G:$G,Lancamentos!$C:$C,$A1980,Lancamentos!$E:$E,$C1980,Lancamentos!$B:$B,"ENTRADA")</f>
        <v/>
      </c>
      <c r="H1980" s="14">
        <f>SUMIFS(Lancamentos!$G:$G,Lancamentos!$C:$C,$A1980,Lancamentos!$E:$E,$C1980,Lancamentos!$B:$B,"SAIDA_USO")</f>
        <v/>
      </c>
      <c r="I1980" s="14">
        <f>SUMIFS(Lancamentos!$G:$G,Lancamentos!$C:$C,$A1980,Lancamentos!$E:$E,$C1980,Lancamentos!$B:$B,"SAIDA_DESCARTE")</f>
        <v/>
      </c>
      <c r="J1980" s="14">
        <f>G1980-H1980-I1980</f>
        <v/>
      </c>
      <c r="K1980">
        <f>IF(A1980="","",IF(J1980&lt;=IFERROR(VLOOKUP(A1980,Produtos!$A:$E,5,FALSE),0),"ABAIXO DO MINIMO","OK"))</f>
        <v/>
      </c>
    </row>
    <row r="1981">
      <c r="B1981">
        <f>IFERROR(VLOOKUP(A1981,Produtos!A:B,2,FALSE),"")</f>
        <v/>
      </c>
      <c r="D1981" s="10">
        <f>IFERROR(INDEX(Lotes!$E:$E,MATCH(1,(Lotes!$A:$A=A1981)*(Lotes!$C:$C=C1981),0)),"")</f>
        <v/>
      </c>
      <c r="E1981" s="14">
        <f>IF(D1981="","",D1981-TODAY())</f>
        <v/>
      </c>
      <c r="F1981">
        <f>IF(D1981="","",IF(E1981&lt;0,"VENCIDO",IF(E1981&lt;=30,"VENCE EM &lt;= 30 DIAS",IF(E1981&lt;=60,"ATENCAO (31-60 DIAS)","OK"))))</f>
        <v/>
      </c>
      <c r="G1981" s="14">
        <f>SUMIFS(Lancamentos!$G:$G,Lancamentos!$C:$C,$A1981,Lancamentos!$E:$E,$C1981,Lancamentos!$B:$B,"ENTRADA")</f>
        <v/>
      </c>
      <c r="H1981" s="14">
        <f>SUMIFS(Lancamentos!$G:$G,Lancamentos!$C:$C,$A1981,Lancamentos!$E:$E,$C1981,Lancamentos!$B:$B,"SAIDA_USO")</f>
        <v/>
      </c>
      <c r="I1981" s="14">
        <f>SUMIFS(Lancamentos!$G:$G,Lancamentos!$C:$C,$A1981,Lancamentos!$E:$E,$C1981,Lancamentos!$B:$B,"SAIDA_DESCARTE")</f>
        <v/>
      </c>
      <c r="J1981" s="14">
        <f>G1981-H1981-I1981</f>
        <v/>
      </c>
      <c r="K1981">
        <f>IF(A1981="","",IF(J1981&lt;=IFERROR(VLOOKUP(A1981,Produtos!$A:$E,5,FALSE),0),"ABAIXO DO MINIMO","OK"))</f>
        <v/>
      </c>
    </row>
    <row r="1982">
      <c r="B1982">
        <f>IFERROR(VLOOKUP(A1982,Produtos!A:B,2,FALSE),"")</f>
        <v/>
      </c>
      <c r="D1982" s="10">
        <f>IFERROR(INDEX(Lotes!$E:$E,MATCH(1,(Lotes!$A:$A=A1982)*(Lotes!$C:$C=C1982),0)),"")</f>
        <v/>
      </c>
      <c r="E1982" s="14">
        <f>IF(D1982="","",D1982-TODAY())</f>
        <v/>
      </c>
      <c r="F1982">
        <f>IF(D1982="","",IF(E1982&lt;0,"VENCIDO",IF(E1982&lt;=30,"VENCE EM &lt;= 30 DIAS",IF(E1982&lt;=60,"ATENCAO (31-60 DIAS)","OK"))))</f>
        <v/>
      </c>
      <c r="G1982" s="14">
        <f>SUMIFS(Lancamentos!$G:$G,Lancamentos!$C:$C,$A1982,Lancamentos!$E:$E,$C1982,Lancamentos!$B:$B,"ENTRADA")</f>
        <v/>
      </c>
      <c r="H1982" s="14">
        <f>SUMIFS(Lancamentos!$G:$G,Lancamentos!$C:$C,$A1982,Lancamentos!$E:$E,$C1982,Lancamentos!$B:$B,"SAIDA_USO")</f>
        <v/>
      </c>
      <c r="I1982" s="14">
        <f>SUMIFS(Lancamentos!$G:$G,Lancamentos!$C:$C,$A1982,Lancamentos!$E:$E,$C1982,Lancamentos!$B:$B,"SAIDA_DESCARTE")</f>
        <v/>
      </c>
      <c r="J1982" s="14">
        <f>G1982-H1982-I1982</f>
        <v/>
      </c>
      <c r="K1982">
        <f>IF(A1982="","",IF(J1982&lt;=IFERROR(VLOOKUP(A1982,Produtos!$A:$E,5,FALSE),0),"ABAIXO DO MINIMO","OK"))</f>
        <v/>
      </c>
    </row>
    <row r="1983">
      <c r="B1983">
        <f>IFERROR(VLOOKUP(A1983,Produtos!A:B,2,FALSE),"")</f>
        <v/>
      </c>
      <c r="D1983" s="10">
        <f>IFERROR(INDEX(Lotes!$E:$E,MATCH(1,(Lotes!$A:$A=A1983)*(Lotes!$C:$C=C1983),0)),"")</f>
        <v/>
      </c>
      <c r="E1983" s="14">
        <f>IF(D1983="","",D1983-TODAY())</f>
        <v/>
      </c>
      <c r="F1983">
        <f>IF(D1983="","",IF(E1983&lt;0,"VENCIDO",IF(E1983&lt;=30,"VENCE EM &lt;= 30 DIAS",IF(E1983&lt;=60,"ATENCAO (31-60 DIAS)","OK"))))</f>
        <v/>
      </c>
      <c r="G1983" s="14">
        <f>SUMIFS(Lancamentos!$G:$G,Lancamentos!$C:$C,$A1983,Lancamentos!$E:$E,$C1983,Lancamentos!$B:$B,"ENTRADA")</f>
        <v/>
      </c>
      <c r="H1983" s="14">
        <f>SUMIFS(Lancamentos!$G:$G,Lancamentos!$C:$C,$A1983,Lancamentos!$E:$E,$C1983,Lancamentos!$B:$B,"SAIDA_USO")</f>
        <v/>
      </c>
      <c r="I1983" s="14">
        <f>SUMIFS(Lancamentos!$G:$G,Lancamentos!$C:$C,$A1983,Lancamentos!$E:$E,$C1983,Lancamentos!$B:$B,"SAIDA_DESCARTE")</f>
        <v/>
      </c>
      <c r="J1983" s="14">
        <f>G1983-H1983-I1983</f>
        <v/>
      </c>
      <c r="K1983">
        <f>IF(A1983="","",IF(J1983&lt;=IFERROR(VLOOKUP(A1983,Produtos!$A:$E,5,FALSE),0),"ABAIXO DO MINIMO","OK"))</f>
        <v/>
      </c>
    </row>
    <row r="1984">
      <c r="B1984">
        <f>IFERROR(VLOOKUP(A1984,Produtos!A:B,2,FALSE),"")</f>
        <v/>
      </c>
      <c r="D1984" s="10">
        <f>IFERROR(INDEX(Lotes!$E:$E,MATCH(1,(Lotes!$A:$A=A1984)*(Lotes!$C:$C=C1984),0)),"")</f>
        <v/>
      </c>
      <c r="E1984" s="14">
        <f>IF(D1984="","",D1984-TODAY())</f>
        <v/>
      </c>
      <c r="F1984">
        <f>IF(D1984="","",IF(E1984&lt;0,"VENCIDO",IF(E1984&lt;=30,"VENCE EM &lt;= 30 DIAS",IF(E1984&lt;=60,"ATENCAO (31-60 DIAS)","OK"))))</f>
        <v/>
      </c>
      <c r="G1984" s="14">
        <f>SUMIFS(Lancamentos!$G:$G,Lancamentos!$C:$C,$A1984,Lancamentos!$E:$E,$C1984,Lancamentos!$B:$B,"ENTRADA")</f>
        <v/>
      </c>
      <c r="H1984" s="14">
        <f>SUMIFS(Lancamentos!$G:$G,Lancamentos!$C:$C,$A1984,Lancamentos!$E:$E,$C1984,Lancamentos!$B:$B,"SAIDA_USO")</f>
        <v/>
      </c>
      <c r="I1984" s="14">
        <f>SUMIFS(Lancamentos!$G:$G,Lancamentos!$C:$C,$A1984,Lancamentos!$E:$E,$C1984,Lancamentos!$B:$B,"SAIDA_DESCARTE")</f>
        <v/>
      </c>
      <c r="J1984" s="14">
        <f>G1984-H1984-I1984</f>
        <v/>
      </c>
      <c r="K1984">
        <f>IF(A1984="","",IF(J1984&lt;=IFERROR(VLOOKUP(A1984,Produtos!$A:$E,5,FALSE),0),"ABAIXO DO MINIMO","OK"))</f>
        <v/>
      </c>
    </row>
    <row r="1985">
      <c r="B1985">
        <f>IFERROR(VLOOKUP(A1985,Produtos!A:B,2,FALSE),"")</f>
        <v/>
      </c>
      <c r="D1985" s="10">
        <f>IFERROR(INDEX(Lotes!$E:$E,MATCH(1,(Lotes!$A:$A=A1985)*(Lotes!$C:$C=C1985),0)),"")</f>
        <v/>
      </c>
      <c r="E1985" s="14">
        <f>IF(D1985="","",D1985-TODAY())</f>
        <v/>
      </c>
      <c r="F1985">
        <f>IF(D1985="","",IF(E1985&lt;0,"VENCIDO",IF(E1985&lt;=30,"VENCE EM &lt;= 30 DIAS",IF(E1985&lt;=60,"ATENCAO (31-60 DIAS)","OK"))))</f>
        <v/>
      </c>
      <c r="G1985" s="14">
        <f>SUMIFS(Lancamentos!$G:$G,Lancamentos!$C:$C,$A1985,Lancamentos!$E:$E,$C1985,Lancamentos!$B:$B,"ENTRADA")</f>
        <v/>
      </c>
      <c r="H1985" s="14">
        <f>SUMIFS(Lancamentos!$G:$G,Lancamentos!$C:$C,$A1985,Lancamentos!$E:$E,$C1985,Lancamentos!$B:$B,"SAIDA_USO")</f>
        <v/>
      </c>
      <c r="I1985" s="14">
        <f>SUMIFS(Lancamentos!$G:$G,Lancamentos!$C:$C,$A1985,Lancamentos!$E:$E,$C1985,Lancamentos!$B:$B,"SAIDA_DESCARTE")</f>
        <v/>
      </c>
      <c r="J1985" s="14">
        <f>G1985-H1985-I1985</f>
        <v/>
      </c>
      <c r="K1985">
        <f>IF(A1985="","",IF(J1985&lt;=IFERROR(VLOOKUP(A1985,Produtos!$A:$E,5,FALSE),0),"ABAIXO DO MINIMO","OK"))</f>
        <v/>
      </c>
    </row>
    <row r="1986">
      <c r="B1986">
        <f>IFERROR(VLOOKUP(A1986,Produtos!A:B,2,FALSE),"")</f>
        <v/>
      </c>
      <c r="D1986" s="10">
        <f>IFERROR(INDEX(Lotes!$E:$E,MATCH(1,(Lotes!$A:$A=A1986)*(Lotes!$C:$C=C1986),0)),"")</f>
        <v/>
      </c>
      <c r="E1986" s="14">
        <f>IF(D1986="","",D1986-TODAY())</f>
        <v/>
      </c>
      <c r="F1986">
        <f>IF(D1986="","",IF(E1986&lt;0,"VENCIDO",IF(E1986&lt;=30,"VENCE EM &lt;= 30 DIAS",IF(E1986&lt;=60,"ATENCAO (31-60 DIAS)","OK"))))</f>
        <v/>
      </c>
      <c r="G1986" s="14">
        <f>SUMIFS(Lancamentos!$G:$G,Lancamentos!$C:$C,$A1986,Lancamentos!$E:$E,$C1986,Lancamentos!$B:$B,"ENTRADA")</f>
        <v/>
      </c>
      <c r="H1986" s="14">
        <f>SUMIFS(Lancamentos!$G:$G,Lancamentos!$C:$C,$A1986,Lancamentos!$E:$E,$C1986,Lancamentos!$B:$B,"SAIDA_USO")</f>
        <v/>
      </c>
      <c r="I1986" s="14">
        <f>SUMIFS(Lancamentos!$G:$G,Lancamentos!$C:$C,$A1986,Lancamentos!$E:$E,$C1986,Lancamentos!$B:$B,"SAIDA_DESCARTE")</f>
        <v/>
      </c>
      <c r="J1986" s="14">
        <f>G1986-H1986-I1986</f>
        <v/>
      </c>
      <c r="K1986">
        <f>IF(A1986="","",IF(J1986&lt;=IFERROR(VLOOKUP(A1986,Produtos!$A:$E,5,FALSE),0),"ABAIXO DO MINIMO","OK"))</f>
        <v/>
      </c>
    </row>
    <row r="1987">
      <c r="B1987">
        <f>IFERROR(VLOOKUP(A1987,Produtos!A:B,2,FALSE),"")</f>
        <v/>
      </c>
      <c r="D1987" s="10">
        <f>IFERROR(INDEX(Lotes!$E:$E,MATCH(1,(Lotes!$A:$A=A1987)*(Lotes!$C:$C=C1987),0)),"")</f>
        <v/>
      </c>
      <c r="E1987" s="14">
        <f>IF(D1987="","",D1987-TODAY())</f>
        <v/>
      </c>
      <c r="F1987">
        <f>IF(D1987="","",IF(E1987&lt;0,"VENCIDO",IF(E1987&lt;=30,"VENCE EM &lt;= 30 DIAS",IF(E1987&lt;=60,"ATENCAO (31-60 DIAS)","OK"))))</f>
        <v/>
      </c>
      <c r="G1987" s="14">
        <f>SUMIFS(Lancamentos!$G:$G,Lancamentos!$C:$C,$A1987,Lancamentos!$E:$E,$C1987,Lancamentos!$B:$B,"ENTRADA")</f>
        <v/>
      </c>
      <c r="H1987" s="14">
        <f>SUMIFS(Lancamentos!$G:$G,Lancamentos!$C:$C,$A1987,Lancamentos!$E:$E,$C1987,Lancamentos!$B:$B,"SAIDA_USO")</f>
        <v/>
      </c>
      <c r="I1987" s="14">
        <f>SUMIFS(Lancamentos!$G:$G,Lancamentos!$C:$C,$A1987,Lancamentos!$E:$E,$C1987,Lancamentos!$B:$B,"SAIDA_DESCARTE")</f>
        <v/>
      </c>
      <c r="J1987" s="14">
        <f>G1987-H1987-I1987</f>
        <v/>
      </c>
      <c r="K1987">
        <f>IF(A1987="","",IF(J1987&lt;=IFERROR(VLOOKUP(A1987,Produtos!$A:$E,5,FALSE),0),"ABAIXO DO MINIMO","OK"))</f>
        <v/>
      </c>
    </row>
    <row r="1988">
      <c r="B1988">
        <f>IFERROR(VLOOKUP(A1988,Produtos!A:B,2,FALSE),"")</f>
        <v/>
      </c>
      <c r="D1988" s="10">
        <f>IFERROR(INDEX(Lotes!$E:$E,MATCH(1,(Lotes!$A:$A=A1988)*(Lotes!$C:$C=C1988),0)),"")</f>
        <v/>
      </c>
      <c r="E1988" s="14">
        <f>IF(D1988="","",D1988-TODAY())</f>
        <v/>
      </c>
      <c r="F1988">
        <f>IF(D1988="","",IF(E1988&lt;0,"VENCIDO",IF(E1988&lt;=30,"VENCE EM &lt;= 30 DIAS",IF(E1988&lt;=60,"ATENCAO (31-60 DIAS)","OK"))))</f>
        <v/>
      </c>
      <c r="G1988" s="14">
        <f>SUMIFS(Lancamentos!$G:$G,Lancamentos!$C:$C,$A1988,Lancamentos!$E:$E,$C1988,Lancamentos!$B:$B,"ENTRADA")</f>
        <v/>
      </c>
      <c r="H1988" s="14">
        <f>SUMIFS(Lancamentos!$G:$G,Lancamentos!$C:$C,$A1988,Lancamentos!$E:$E,$C1988,Lancamentos!$B:$B,"SAIDA_USO")</f>
        <v/>
      </c>
      <c r="I1988" s="14">
        <f>SUMIFS(Lancamentos!$G:$G,Lancamentos!$C:$C,$A1988,Lancamentos!$E:$E,$C1988,Lancamentos!$B:$B,"SAIDA_DESCARTE")</f>
        <v/>
      </c>
      <c r="J1988" s="14">
        <f>G1988-H1988-I1988</f>
        <v/>
      </c>
      <c r="K1988">
        <f>IF(A1988="","",IF(J1988&lt;=IFERROR(VLOOKUP(A1988,Produtos!$A:$E,5,FALSE),0),"ABAIXO DO MINIMO","OK"))</f>
        <v/>
      </c>
    </row>
    <row r="1989">
      <c r="B1989">
        <f>IFERROR(VLOOKUP(A1989,Produtos!A:B,2,FALSE),"")</f>
        <v/>
      </c>
      <c r="D1989" s="10">
        <f>IFERROR(INDEX(Lotes!$E:$E,MATCH(1,(Lotes!$A:$A=A1989)*(Lotes!$C:$C=C1989),0)),"")</f>
        <v/>
      </c>
      <c r="E1989" s="14">
        <f>IF(D1989="","",D1989-TODAY())</f>
        <v/>
      </c>
      <c r="F1989">
        <f>IF(D1989="","",IF(E1989&lt;0,"VENCIDO",IF(E1989&lt;=30,"VENCE EM &lt;= 30 DIAS",IF(E1989&lt;=60,"ATENCAO (31-60 DIAS)","OK"))))</f>
        <v/>
      </c>
      <c r="G1989" s="14">
        <f>SUMIFS(Lancamentos!$G:$G,Lancamentos!$C:$C,$A1989,Lancamentos!$E:$E,$C1989,Lancamentos!$B:$B,"ENTRADA")</f>
        <v/>
      </c>
      <c r="H1989" s="14">
        <f>SUMIFS(Lancamentos!$G:$G,Lancamentos!$C:$C,$A1989,Lancamentos!$E:$E,$C1989,Lancamentos!$B:$B,"SAIDA_USO")</f>
        <v/>
      </c>
      <c r="I1989" s="14">
        <f>SUMIFS(Lancamentos!$G:$G,Lancamentos!$C:$C,$A1989,Lancamentos!$E:$E,$C1989,Lancamentos!$B:$B,"SAIDA_DESCARTE")</f>
        <v/>
      </c>
      <c r="J1989" s="14">
        <f>G1989-H1989-I1989</f>
        <v/>
      </c>
      <c r="K1989">
        <f>IF(A1989="","",IF(J1989&lt;=IFERROR(VLOOKUP(A1989,Produtos!$A:$E,5,FALSE),0),"ABAIXO DO MINIMO","OK"))</f>
        <v/>
      </c>
    </row>
    <row r="1990">
      <c r="B1990">
        <f>IFERROR(VLOOKUP(A1990,Produtos!A:B,2,FALSE),"")</f>
        <v/>
      </c>
      <c r="D1990" s="10">
        <f>IFERROR(INDEX(Lotes!$E:$E,MATCH(1,(Lotes!$A:$A=A1990)*(Lotes!$C:$C=C1990),0)),"")</f>
        <v/>
      </c>
      <c r="E1990" s="14">
        <f>IF(D1990="","",D1990-TODAY())</f>
        <v/>
      </c>
      <c r="F1990">
        <f>IF(D1990="","",IF(E1990&lt;0,"VENCIDO",IF(E1990&lt;=30,"VENCE EM &lt;= 30 DIAS",IF(E1990&lt;=60,"ATENCAO (31-60 DIAS)","OK"))))</f>
        <v/>
      </c>
      <c r="G1990" s="14">
        <f>SUMIFS(Lancamentos!$G:$G,Lancamentos!$C:$C,$A1990,Lancamentos!$E:$E,$C1990,Lancamentos!$B:$B,"ENTRADA")</f>
        <v/>
      </c>
      <c r="H1990" s="14">
        <f>SUMIFS(Lancamentos!$G:$G,Lancamentos!$C:$C,$A1990,Lancamentos!$E:$E,$C1990,Lancamentos!$B:$B,"SAIDA_USO")</f>
        <v/>
      </c>
      <c r="I1990" s="14">
        <f>SUMIFS(Lancamentos!$G:$G,Lancamentos!$C:$C,$A1990,Lancamentos!$E:$E,$C1990,Lancamentos!$B:$B,"SAIDA_DESCARTE")</f>
        <v/>
      </c>
      <c r="J1990" s="14">
        <f>G1990-H1990-I1990</f>
        <v/>
      </c>
      <c r="K1990">
        <f>IF(A1990="","",IF(J1990&lt;=IFERROR(VLOOKUP(A1990,Produtos!$A:$E,5,FALSE),0),"ABAIXO DO MINIMO","OK"))</f>
        <v/>
      </c>
    </row>
    <row r="1991">
      <c r="B1991">
        <f>IFERROR(VLOOKUP(A1991,Produtos!A:B,2,FALSE),"")</f>
        <v/>
      </c>
      <c r="D1991" s="10">
        <f>IFERROR(INDEX(Lotes!$E:$E,MATCH(1,(Lotes!$A:$A=A1991)*(Lotes!$C:$C=C1991),0)),"")</f>
        <v/>
      </c>
      <c r="E1991" s="14">
        <f>IF(D1991="","",D1991-TODAY())</f>
        <v/>
      </c>
      <c r="F1991">
        <f>IF(D1991="","",IF(E1991&lt;0,"VENCIDO",IF(E1991&lt;=30,"VENCE EM &lt;= 30 DIAS",IF(E1991&lt;=60,"ATENCAO (31-60 DIAS)","OK"))))</f>
        <v/>
      </c>
      <c r="G1991" s="14">
        <f>SUMIFS(Lancamentos!$G:$G,Lancamentos!$C:$C,$A1991,Lancamentos!$E:$E,$C1991,Lancamentos!$B:$B,"ENTRADA")</f>
        <v/>
      </c>
      <c r="H1991" s="14">
        <f>SUMIFS(Lancamentos!$G:$G,Lancamentos!$C:$C,$A1991,Lancamentos!$E:$E,$C1991,Lancamentos!$B:$B,"SAIDA_USO")</f>
        <v/>
      </c>
      <c r="I1991" s="14">
        <f>SUMIFS(Lancamentos!$G:$G,Lancamentos!$C:$C,$A1991,Lancamentos!$E:$E,$C1991,Lancamentos!$B:$B,"SAIDA_DESCARTE")</f>
        <v/>
      </c>
      <c r="J1991" s="14">
        <f>G1991-H1991-I1991</f>
        <v/>
      </c>
      <c r="K1991">
        <f>IF(A1991="","",IF(J1991&lt;=IFERROR(VLOOKUP(A1991,Produtos!$A:$E,5,FALSE),0),"ABAIXO DO MINIMO","OK"))</f>
        <v/>
      </c>
    </row>
    <row r="1992">
      <c r="B1992">
        <f>IFERROR(VLOOKUP(A1992,Produtos!A:B,2,FALSE),"")</f>
        <v/>
      </c>
      <c r="D1992" s="10">
        <f>IFERROR(INDEX(Lotes!$E:$E,MATCH(1,(Lotes!$A:$A=A1992)*(Lotes!$C:$C=C1992),0)),"")</f>
        <v/>
      </c>
      <c r="E1992" s="14">
        <f>IF(D1992="","",D1992-TODAY())</f>
        <v/>
      </c>
      <c r="F1992">
        <f>IF(D1992="","",IF(E1992&lt;0,"VENCIDO",IF(E1992&lt;=30,"VENCE EM &lt;= 30 DIAS",IF(E1992&lt;=60,"ATENCAO (31-60 DIAS)","OK"))))</f>
        <v/>
      </c>
      <c r="G1992" s="14">
        <f>SUMIFS(Lancamentos!$G:$G,Lancamentos!$C:$C,$A1992,Lancamentos!$E:$E,$C1992,Lancamentos!$B:$B,"ENTRADA")</f>
        <v/>
      </c>
      <c r="H1992" s="14">
        <f>SUMIFS(Lancamentos!$G:$G,Lancamentos!$C:$C,$A1992,Lancamentos!$E:$E,$C1992,Lancamentos!$B:$B,"SAIDA_USO")</f>
        <v/>
      </c>
      <c r="I1992" s="14">
        <f>SUMIFS(Lancamentos!$G:$G,Lancamentos!$C:$C,$A1992,Lancamentos!$E:$E,$C1992,Lancamentos!$B:$B,"SAIDA_DESCARTE")</f>
        <v/>
      </c>
      <c r="J1992" s="14">
        <f>G1992-H1992-I1992</f>
        <v/>
      </c>
      <c r="K1992">
        <f>IF(A1992="","",IF(J1992&lt;=IFERROR(VLOOKUP(A1992,Produtos!$A:$E,5,FALSE),0),"ABAIXO DO MINIMO","OK"))</f>
        <v/>
      </c>
    </row>
    <row r="1993">
      <c r="B1993">
        <f>IFERROR(VLOOKUP(A1993,Produtos!A:B,2,FALSE),"")</f>
        <v/>
      </c>
      <c r="D1993" s="10">
        <f>IFERROR(INDEX(Lotes!$E:$E,MATCH(1,(Lotes!$A:$A=A1993)*(Lotes!$C:$C=C1993),0)),"")</f>
        <v/>
      </c>
      <c r="E1993" s="14">
        <f>IF(D1993="","",D1993-TODAY())</f>
        <v/>
      </c>
      <c r="F1993">
        <f>IF(D1993="","",IF(E1993&lt;0,"VENCIDO",IF(E1993&lt;=30,"VENCE EM &lt;= 30 DIAS",IF(E1993&lt;=60,"ATENCAO (31-60 DIAS)","OK"))))</f>
        <v/>
      </c>
      <c r="G1993" s="14">
        <f>SUMIFS(Lancamentos!$G:$G,Lancamentos!$C:$C,$A1993,Lancamentos!$E:$E,$C1993,Lancamentos!$B:$B,"ENTRADA")</f>
        <v/>
      </c>
      <c r="H1993" s="14">
        <f>SUMIFS(Lancamentos!$G:$G,Lancamentos!$C:$C,$A1993,Lancamentos!$E:$E,$C1993,Lancamentos!$B:$B,"SAIDA_USO")</f>
        <v/>
      </c>
      <c r="I1993" s="14">
        <f>SUMIFS(Lancamentos!$G:$G,Lancamentos!$C:$C,$A1993,Lancamentos!$E:$E,$C1993,Lancamentos!$B:$B,"SAIDA_DESCARTE")</f>
        <v/>
      </c>
      <c r="J1993" s="14">
        <f>G1993-H1993-I1993</f>
        <v/>
      </c>
      <c r="K1993">
        <f>IF(A1993="","",IF(J1993&lt;=IFERROR(VLOOKUP(A1993,Produtos!$A:$E,5,FALSE),0),"ABAIXO DO MINIMO","OK"))</f>
        <v/>
      </c>
    </row>
    <row r="1994">
      <c r="B1994">
        <f>IFERROR(VLOOKUP(A1994,Produtos!A:B,2,FALSE),"")</f>
        <v/>
      </c>
      <c r="D1994" s="10">
        <f>IFERROR(INDEX(Lotes!$E:$E,MATCH(1,(Lotes!$A:$A=A1994)*(Lotes!$C:$C=C1994),0)),"")</f>
        <v/>
      </c>
      <c r="E1994" s="14">
        <f>IF(D1994="","",D1994-TODAY())</f>
        <v/>
      </c>
      <c r="F1994">
        <f>IF(D1994="","",IF(E1994&lt;0,"VENCIDO",IF(E1994&lt;=30,"VENCE EM &lt;= 30 DIAS",IF(E1994&lt;=60,"ATENCAO (31-60 DIAS)","OK"))))</f>
        <v/>
      </c>
      <c r="G1994" s="14">
        <f>SUMIFS(Lancamentos!$G:$G,Lancamentos!$C:$C,$A1994,Lancamentos!$E:$E,$C1994,Lancamentos!$B:$B,"ENTRADA")</f>
        <v/>
      </c>
      <c r="H1994" s="14">
        <f>SUMIFS(Lancamentos!$G:$G,Lancamentos!$C:$C,$A1994,Lancamentos!$E:$E,$C1994,Lancamentos!$B:$B,"SAIDA_USO")</f>
        <v/>
      </c>
      <c r="I1994" s="14">
        <f>SUMIFS(Lancamentos!$G:$G,Lancamentos!$C:$C,$A1994,Lancamentos!$E:$E,$C1994,Lancamentos!$B:$B,"SAIDA_DESCARTE")</f>
        <v/>
      </c>
      <c r="J1994" s="14">
        <f>G1994-H1994-I1994</f>
        <v/>
      </c>
      <c r="K1994">
        <f>IF(A1994="","",IF(J1994&lt;=IFERROR(VLOOKUP(A1994,Produtos!$A:$E,5,FALSE),0),"ABAIXO DO MINIMO","OK"))</f>
        <v/>
      </c>
    </row>
    <row r="1995">
      <c r="B1995">
        <f>IFERROR(VLOOKUP(A1995,Produtos!A:B,2,FALSE),"")</f>
        <v/>
      </c>
      <c r="D1995" s="10">
        <f>IFERROR(INDEX(Lotes!$E:$E,MATCH(1,(Lotes!$A:$A=A1995)*(Lotes!$C:$C=C1995),0)),"")</f>
        <v/>
      </c>
      <c r="E1995" s="14">
        <f>IF(D1995="","",D1995-TODAY())</f>
        <v/>
      </c>
      <c r="F1995">
        <f>IF(D1995="","",IF(E1995&lt;0,"VENCIDO",IF(E1995&lt;=30,"VENCE EM &lt;= 30 DIAS",IF(E1995&lt;=60,"ATENCAO (31-60 DIAS)","OK"))))</f>
        <v/>
      </c>
      <c r="G1995" s="14">
        <f>SUMIFS(Lancamentos!$G:$G,Lancamentos!$C:$C,$A1995,Lancamentos!$E:$E,$C1995,Lancamentos!$B:$B,"ENTRADA")</f>
        <v/>
      </c>
      <c r="H1995" s="14">
        <f>SUMIFS(Lancamentos!$G:$G,Lancamentos!$C:$C,$A1995,Lancamentos!$E:$E,$C1995,Lancamentos!$B:$B,"SAIDA_USO")</f>
        <v/>
      </c>
      <c r="I1995" s="14">
        <f>SUMIFS(Lancamentos!$G:$G,Lancamentos!$C:$C,$A1995,Lancamentos!$E:$E,$C1995,Lancamentos!$B:$B,"SAIDA_DESCARTE")</f>
        <v/>
      </c>
      <c r="J1995" s="14">
        <f>G1995-H1995-I1995</f>
        <v/>
      </c>
      <c r="K1995">
        <f>IF(A1995="","",IF(J1995&lt;=IFERROR(VLOOKUP(A1995,Produtos!$A:$E,5,FALSE),0),"ABAIXO DO MINIMO","OK"))</f>
        <v/>
      </c>
    </row>
    <row r="1996">
      <c r="B1996">
        <f>IFERROR(VLOOKUP(A1996,Produtos!A:B,2,FALSE),"")</f>
        <v/>
      </c>
      <c r="D1996" s="10">
        <f>IFERROR(INDEX(Lotes!$E:$E,MATCH(1,(Lotes!$A:$A=A1996)*(Lotes!$C:$C=C1996),0)),"")</f>
        <v/>
      </c>
      <c r="E1996" s="14">
        <f>IF(D1996="","",D1996-TODAY())</f>
        <v/>
      </c>
      <c r="F1996">
        <f>IF(D1996="","",IF(E1996&lt;0,"VENCIDO",IF(E1996&lt;=30,"VENCE EM &lt;= 30 DIAS",IF(E1996&lt;=60,"ATENCAO (31-60 DIAS)","OK"))))</f>
        <v/>
      </c>
      <c r="G1996" s="14">
        <f>SUMIFS(Lancamentos!$G:$G,Lancamentos!$C:$C,$A1996,Lancamentos!$E:$E,$C1996,Lancamentos!$B:$B,"ENTRADA")</f>
        <v/>
      </c>
      <c r="H1996" s="14">
        <f>SUMIFS(Lancamentos!$G:$G,Lancamentos!$C:$C,$A1996,Lancamentos!$E:$E,$C1996,Lancamentos!$B:$B,"SAIDA_USO")</f>
        <v/>
      </c>
      <c r="I1996" s="14">
        <f>SUMIFS(Lancamentos!$G:$G,Lancamentos!$C:$C,$A1996,Lancamentos!$E:$E,$C1996,Lancamentos!$B:$B,"SAIDA_DESCARTE")</f>
        <v/>
      </c>
      <c r="J1996" s="14">
        <f>G1996-H1996-I1996</f>
        <v/>
      </c>
      <c r="K1996">
        <f>IF(A1996="","",IF(J1996&lt;=IFERROR(VLOOKUP(A1996,Produtos!$A:$E,5,FALSE),0),"ABAIXO DO MINIMO","OK"))</f>
        <v/>
      </c>
    </row>
    <row r="1997">
      <c r="B1997">
        <f>IFERROR(VLOOKUP(A1997,Produtos!A:B,2,FALSE),"")</f>
        <v/>
      </c>
      <c r="D1997" s="10">
        <f>IFERROR(INDEX(Lotes!$E:$E,MATCH(1,(Lotes!$A:$A=A1997)*(Lotes!$C:$C=C1997),0)),"")</f>
        <v/>
      </c>
      <c r="E1997" s="14">
        <f>IF(D1997="","",D1997-TODAY())</f>
        <v/>
      </c>
      <c r="F1997">
        <f>IF(D1997="","",IF(E1997&lt;0,"VENCIDO",IF(E1997&lt;=30,"VENCE EM &lt;= 30 DIAS",IF(E1997&lt;=60,"ATENCAO (31-60 DIAS)","OK"))))</f>
        <v/>
      </c>
      <c r="G1997" s="14">
        <f>SUMIFS(Lancamentos!$G:$G,Lancamentos!$C:$C,$A1997,Lancamentos!$E:$E,$C1997,Lancamentos!$B:$B,"ENTRADA")</f>
        <v/>
      </c>
      <c r="H1997" s="14">
        <f>SUMIFS(Lancamentos!$G:$G,Lancamentos!$C:$C,$A1997,Lancamentos!$E:$E,$C1997,Lancamentos!$B:$B,"SAIDA_USO")</f>
        <v/>
      </c>
      <c r="I1997" s="14">
        <f>SUMIFS(Lancamentos!$G:$G,Lancamentos!$C:$C,$A1997,Lancamentos!$E:$E,$C1997,Lancamentos!$B:$B,"SAIDA_DESCARTE")</f>
        <v/>
      </c>
      <c r="J1997" s="14">
        <f>G1997-H1997-I1997</f>
        <v/>
      </c>
      <c r="K1997">
        <f>IF(A1997="","",IF(J1997&lt;=IFERROR(VLOOKUP(A1997,Produtos!$A:$E,5,FALSE),0),"ABAIXO DO MINIMO","OK"))</f>
        <v/>
      </c>
    </row>
    <row r="1998">
      <c r="B1998">
        <f>IFERROR(VLOOKUP(A1998,Produtos!A:B,2,FALSE),"")</f>
        <v/>
      </c>
      <c r="D1998" s="10">
        <f>IFERROR(INDEX(Lotes!$E:$E,MATCH(1,(Lotes!$A:$A=A1998)*(Lotes!$C:$C=C1998),0)),"")</f>
        <v/>
      </c>
      <c r="E1998" s="14">
        <f>IF(D1998="","",D1998-TODAY())</f>
        <v/>
      </c>
      <c r="F1998">
        <f>IF(D1998="","",IF(E1998&lt;0,"VENCIDO",IF(E1998&lt;=30,"VENCE EM &lt;= 30 DIAS",IF(E1998&lt;=60,"ATENCAO (31-60 DIAS)","OK"))))</f>
        <v/>
      </c>
      <c r="G1998" s="14">
        <f>SUMIFS(Lancamentos!$G:$G,Lancamentos!$C:$C,$A1998,Lancamentos!$E:$E,$C1998,Lancamentos!$B:$B,"ENTRADA")</f>
        <v/>
      </c>
      <c r="H1998" s="14">
        <f>SUMIFS(Lancamentos!$G:$G,Lancamentos!$C:$C,$A1998,Lancamentos!$E:$E,$C1998,Lancamentos!$B:$B,"SAIDA_USO")</f>
        <v/>
      </c>
      <c r="I1998" s="14">
        <f>SUMIFS(Lancamentos!$G:$G,Lancamentos!$C:$C,$A1998,Lancamentos!$E:$E,$C1998,Lancamentos!$B:$B,"SAIDA_DESCARTE")</f>
        <v/>
      </c>
      <c r="J1998" s="14">
        <f>G1998-H1998-I1998</f>
        <v/>
      </c>
      <c r="K1998">
        <f>IF(A1998="","",IF(J1998&lt;=IFERROR(VLOOKUP(A1998,Produtos!$A:$E,5,FALSE),0),"ABAIXO DO MINIMO","OK"))</f>
        <v/>
      </c>
    </row>
    <row r="1999">
      <c r="B1999">
        <f>IFERROR(VLOOKUP(A1999,Produtos!A:B,2,FALSE),"")</f>
        <v/>
      </c>
      <c r="D1999" s="10">
        <f>IFERROR(INDEX(Lotes!$E:$E,MATCH(1,(Lotes!$A:$A=A1999)*(Lotes!$C:$C=C1999),0)),"")</f>
        <v/>
      </c>
      <c r="E1999" s="14">
        <f>IF(D1999="","",D1999-TODAY())</f>
        <v/>
      </c>
      <c r="F1999">
        <f>IF(D1999="","",IF(E1999&lt;0,"VENCIDO",IF(E1999&lt;=30,"VENCE EM &lt;= 30 DIAS",IF(E1999&lt;=60,"ATENCAO (31-60 DIAS)","OK"))))</f>
        <v/>
      </c>
      <c r="G1999" s="14">
        <f>SUMIFS(Lancamentos!$G:$G,Lancamentos!$C:$C,$A1999,Lancamentos!$E:$E,$C1999,Lancamentos!$B:$B,"ENTRADA")</f>
        <v/>
      </c>
      <c r="H1999" s="14">
        <f>SUMIFS(Lancamentos!$G:$G,Lancamentos!$C:$C,$A1999,Lancamentos!$E:$E,$C1999,Lancamentos!$B:$B,"SAIDA_USO")</f>
        <v/>
      </c>
      <c r="I1999" s="14">
        <f>SUMIFS(Lancamentos!$G:$G,Lancamentos!$C:$C,$A1999,Lancamentos!$E:$E,$C1999,Lancamentos!$B:$B,"SAIDA_DESCARTE")</f>
        <v/>
      </c>
      <c r="J1999" s="14">
        <f>G1999-H1999-I1999</f>
        <v/>
      </c>
      <c r="K1999">
        <f>IF(A1999="","",IF(J1999&lt;=IFERROR(VLOOKUP(A1999,Produtos!$A:$E,5,FALSE),0),"ABAIXO DO MINIMO","OK"))</f>
        <v/>
      </c>
    </row>
    <row r="2000">
      <c r="B2000">
        <f>IFERROR(VLOOKUP(A2000,Produtos!A:B,2,FALSE),"")</f>
        <v/>
      </c>
      <c r="D2000" s="10">
        <f>IFERROR(INDEX(Lotes!$E:$E,MATCH(1,(Lotes!$A:$A=A2000)*(Lotes!$C:$C=C2000),0)),"")</f>
        <v/>
      </c>
      <c r="E2000" s="14">
        <f>IF(D2000="","",D2000-TODAY())</f>
        <v/>
      </c>
      <c r="F2000">
        <f>IF(D2000="","",IF(E2000&lt;0,"VENCIDO",IF(E2000&lt;=30,"VENCE EM &lt;= 30 DIAS",IF(E2000&lt;=60,"ATENCAO (31-60 DIAS)","OK"))))</f>
        <v/>
      </c>
      <c r="G2000" s="14">
        <f>SUMIFS(Lancamentos!$G:$G,Lancamentos!$C:$C,$A2000,Lancamentos!$E:$E,$C2000,Lancamentos!$B:$B,"ENTRADA")</f>
        <v/>
      </c>
      <c r="H2000" s="14">
        <f>SUMIFS(Lancamentos!$G:$G,Lancamentos!$C:$C,$A2000,Lancamentos!$E:$E,$C2000,Lancamentos!$B:$B,"SAIDA_USO")</f>
        <v/>
      </c>
      <c r="I2000" s="14">
        <f>SUMIFS(Lancamentos!$G:$G,Lancamentos!$C:$C,$A2000,Lancamentos!$E:$E,$C2000,Lancamentos!$B:$B,"SAIDA_DESCARTE")</f>
        <v/>
      </c>
      <c r="J2000" s="14">
        <f>G2000-H2000-I2000</f>
        <v/>
      </c>
      <c r="K2000">
        <f>IF(A2000="","",IF(J2000&lt;=IFERROR(VLOOKUP(A2000,Produtos!$A:$E,5,FALSE),0),"ABAIXO DO MINIMO","OK"))</f>
        <v/>
      </c>
    </row>
    <row r="2001">
      <c r="B2001">
        <f>IFERROR(VLOOKUP(A2001,Produtos!A:B,2,FALSE),"")</f>
        <v/>
      </c>
      <c r="D2001" s="10">
        <f>IFERROR(INDEX(Lotes!$E:$E,MATCH(1,(Lotes!$A:$A=A2001)*(Lotes!$C:$C=C2001),0)),"")</f>
        <v/>
      </c>
      <c r="E2001" s="14">
        <f>IF(D2001="","",D2001-TODAY())</f>
        <v/>
      </c>
      <c r="F2001">
        <f>IF(D2001="","",IF(E2001&lt;0,"VENCIDO",IF(E2001&lt;=30,"VENCE EM &lt;= 30 DIAS",IF(E2001&lt;=60,"ATENCAO (31-60 DIAS)","OK"))))</f>
        <v/>
      </c>
      <c r="G2001" s="14">
        <f>SUMIFS(Lancamentos!$G:$G,Lancamentos!$C:$C,$A2001,Lancamentos!$E:$E,$C2001,Lancamentos!$B:$B,"ENTRADA")</f>
        <v/>
      </c>
      <c r="H2001" s="14">
        <f>SUMIFS(Lancamentos!$G:$G,Lancamentos!$C:$C,$A2001,Lancamentos!$E:$E,$C2001,Lancamentos!$B:$B,"SAIDA_USO")</f>
        <v/>
      </c>
      <c r="I2001" s="14">
        <f>SUMIFS(Lancamentos!$G:$G,Lancamentos!$C:$C,$A2001,Lancamentos!$E:$E,$C2001,Lancamentos!$B:$B,"SAIDA_DESCARTE")</f>
        <v/>
      </c>
      <c r="J2001" s="14">
        <f>G2001-H2001-I2001</f>
        <v/>
      </c>
      <c r="K2001">
        <f>IF(A2001="","",IF(J2001&lt;=IFERROR(VLOOKUP(A2001,Produtos!$A:$E,5,FALSE),0),"ABAIXO DO MINIMO","OK"))</f>
        <v/>
      </c>
    </row>
    <row r="2002">
      <c r="B2002">
        <f>IFERROR(VLOOKUP(A2002,Produtos!A:B,2,FALSE),"")</f>
        <v/>
      </c>
      <c r="D2002" s="10">
        <f>IFERROR(INDEX(Lotes!$E:$E,MATCH(1,(Lotes!$A:$A=A2002)*(Lotes!$C:$C=C2002),0)),"")</f>
        <v/>
      </c>
      <c r="E2002" s="14">
        <f>IF(D2002="","",D2002-TODAY())</f>
        <v/>
      </c>
      <c r="F2002">
        <f>IF(D2002="","",IF(E2002&lt;0,"VENCIDO",IF(E2002&lt;=30,"VENCE EM &lt;= 30 DIAS",IF(E2002&lt;=60,"ATENCAO (31-60 DIAS)","OK"))))</f>
        <v/>
      </c>
      <c r="G2002" s="14">
        <f>SUMIFS(Lancamentos!$G:$G,Lancamentos!$C:$C,$A2002,Lancamentos!$E:$E,$C2002,Lancamentos!$B:$B,"ENTRADA")</f>
        <v/>
      </c>
      <c r="H2002" s="14">
        <f>SUMIFS(Lancamentos!$G:$G,Lancamentos!$C:$C,$A2002,Lancamentos!$E:$E,$C2002,Lancamentos!$B:$B,"SAIDA_USO")</f>
        <v/>
      </c>
      <c r="I2002" s="14">
        <f>SUMIFS(Lancamentos!$G:$G,Lancamentos!$C:$C,$A2002,Lancamentos!$E:$E,$C2002,Lancamentos!$B:$B,"SAIDA_DESCARTE")</f>
        <v/>
      </c>
      <c r="J2002" s="14">
        <f>G2002-H2002-I2002</f>
        <v/>
      </c>
      <c r="K2002">
        <f>IF(A2002="","",IF(J2002&lt;=IFERROR(VLOOKUP(A2002,Produtos!$A:$E,5,FALSE),0),"ABAIXO DO MINIMO","OK"))</f>
        <v/>
      </c>
    </row>
    <row r="2003">
      <c r="B2003">
        <f>IFERROR(VLOOKUP(A2003,Produtos!A:B,2,FALSE),"")</f>
        <v/>
      </c>
      <c r="D2003" s="10">
        <f>IFERROR(INDEX(Lotes!$E:$E,MATCH(1,(Lotes!$A:$A=A2003)*(Lotes!$C:$C=C2003),0)),"")</f>
        <v/>
      </c>
      <c r="E2003" s="14">
        <f>IF(D2003="","",D2003-TODAY())</f>
        <v/>
      </c>
      <c r="F2003">
        <f>IF(D2003="","",IF(E2003&lt;0,"VENCIDO",IF(E2003&lt;=30,"VENCE EM &lt;= 30 DIAS",IF(E2003&lt;=60,"ATENCAO (31-60 DIAS)","OK"))))</f>
        <v/>
      </c>
      <c r="G2003" s="14">
        <f>SUMIFS(Lancamentos!$G:$G,Lancamentos!$C:$C,$A2003,Lancamentos!$E:$E,$C2003,Lancamentos!$B:$B,"ENTRADA")</f>
        <v/>
      </c>
      <c r="H2003" s="14">
        <f>SUMIFS(Lancamentos!$G:$G,Lancamentos!$C:$C,$A2003,Lancamentos!$E:$E,$C2003,Lancamentos!$B:$B,"SAIDA_USO")</f>
        <v/>
      </c>
      <c r="I2003" s="14">
        <f>SUMIFS(Lancamentos!$G:$G,Lancamentos!$C:$C,$A2003,Lancamentos!$E:$E,$C2003,Lancamentos!$B:$B,"SAIDA_DESCARTE")</f>
        <v/>
      </c>
      <c r="J2003" s="14">
        <f>G2003-H2003-I2003</f>
        <v/>
      </c>
      <c r="K2003">
        <f>IF(A2003="","",IF(J2003&lt;=IFERROR(VLOOKUP(A2003,Produtos!$A:$E,5,FALSE),0),"ABAIXO DO MINIMO","OK"))</f>
        <v/>
      </c>
    </row>
    <row r="2004">
      <c r="B2004">
        <f>IFERROR(VLOOKUP(A2004,Produtos!A:B,2,FALSE),"")</f>
        <v/>
      </c>
      <c r="D2004" s="10">
        <f>IFERROR(INDEX(Lotes!$E:$E,MATCH(1,(Lotes!$A:$A=A2004)*(Lotes!$C:$C=C2004),0)),"")</f>
        <v/>
      </c>
      <c r="E2004" s="14">
        <f>IF(D2004="","",D2004-TODAY())</f>
        <v/>
      </c>
      <c r="F2004">
        <f>IF(D2004="","",IF(E2004&lt;0,"VENCIDO",IF(E2004&lt;=30,"VENCE EM &lt;= 30 DIAS",IF(E2004&lt;=60,"ATENCAO (31-60 DIAS)","OK"))))</f>
        <v/>
      </c>
      <c r="G2004" s="14">
        <f>SUMIFS(Lancamentos!$G:$G,Lancamentos!$C:$C,$A2004,Lancamentos!$E:$E,$C2004,Lancamentos!$B:$B,"ENTRADA")</f>
        <v/>
      </c>
      <c r="H2004" s="14">
        <f>SUMIFS(Lancamentos!$G:$G,Lancamentos!$C:$C,$A2004,Lancamentos!$E:$E,$C2004,Lancamentos!$B:$B,"SAIDA_USO")</f>
        <v/>
      </c>
      <c r="I2004" s="14">
        <f>SUMIFS(Lancamentos!$G:$G,Lancamentos!$C:$C,$A2004,Lancamentos!$E:$E,$C2004,Lancamentos!$B:$B,"SAIDA_DESCARTE")</f>
        <v/>
      </c>
      <c r="J2004" s="14">
        <f>G2004-H2004-I2004</f>
        <v/>
      </c>
      <c r="K2004">
        <f>IF(A2004="","",IF(J2004&lt;=IFERROR(VLOOKUP(A2004,Produtos!$A:$E,5,FALSE),0),"ABAIXO DO MINIMO","OK"))</f>
        <v/>
      </c>
    </row>
    <row r="2005">
      <c r="B2005">
        <f>IFERROR(VLOOKUP(A2005,Produtos!A:B,2,FALSE),"")</f>
        <v/>
      </c>
      <c r="D2005" s="10">
        <f>IFERROR(INDEX(Lotes!$E:$E,MATCH(1,(Lotes!$A:$A=A2005)*(Lotes!$C:$C=C2005),0)),"")</f>
        <v/>
      </c>
      <c r="E2005" s="14">
        <f>IF(D2005="","",D2005-TODAY())</f>
        <v/>
      </c>
      <c r="F2005">
        <f>IF(D2005="","",IF(E2005&lt;0,"VENCIDO",IF(E2005&lt;=30,"VENCE EM &lt;= 30 DIAS",IF(E2005&lt;=60,"ATENCAO (31-60 DIAS)","OK"))))</f>
        <v/>
      </c>
      <c r="G2005" s="14">
        <f>SUMIFS(Lancamentos!$G:$G,Lancamentos!$C:$C,$A2005,Lancamentos!$E:$E,$C2005,Lancamentos!$B:$B,"ENTRADA")</f>
        <v/>
      </c>
      <c r="H2005" s="14">
        <f>SUMIFS(Lancamentos!$G:$G,Lancamentos!$C:$C,$A2005,Lancamentos!$E:$E,$C2005,Lancamentos!$B:$B,"SAIDA_USO")</f>
        <v/>
      </c>
      <c r="I2005" s="14">
        <f>SUMIFS(Lancamentos!$G:$G,Lancamentos!$C:$C,$A2005,Lancamentos!$E:$E,$C2005,Lancamentos!$B:$B,"SAIDA_DESCARTE")</f>
        <v/>
      </c>
      <c r="J2005" s="14">
        <f>G2005-H2005-I2005</f>
        <v/>
      </c>
      <c r="K2005">
        <f>IF(A2005="","",IF(J2005&lt;=IFERROR(VLOOKUP(A2005,Produtos!$A:$E,5,FALSE),0),"ABAIXO DO MINIMO","OK"))</f>
        <v/>
      </c>
    </row>
    <row r="2006">
      <c r="B2006">
        <f>IFERROR(VLOOKUP(A2006,Produtos!A:B,2,FALSE),"")</f>
        <v/>
      </c>
      <c r="D2006" s="10">
        <f>IFERROR(INDEX(Lotes!$E:$E,MATCH(1,(Lotes!$A:$A=A2006)*(Lotes!$C:$C=C2006),0)),"")</f>
        <v/>
      </c>
      <c r="E2006" s="14">
        <f>IF(D2006="","",D2006-TODAY())</f>
        <v/>
      </c>
      <c r="F2006">
        <f>IF(D2006="","",IF(E2006&lt;0,"VENCIDO",IF(E2006&lt;=30,"VENCE EM &lt;= 30 DIAS",IF(E2006&lt;=60,"ATENCAO (31-60 DIAS)","OK"))))</f>
        <v/>
      </c>
      <c r="G2006" s="14">
        <f>SUMIFS(Lancamentos!$G:$G,Lancamentos!$C:$C,$A2006,Lancamentos!$E:$E,$C2006,Lancamentos!$B:$B,"ENTRADA")</f>
        <v/>
      </c>
      <c r="H2006" s="14">
        <f>SUMIFS(Lancamentos!$G:$G,Lancamentos!$C:$C,$A2006,Lancamentos!$E:$E,$C2006,Lancamentos!$B:$B,"SAIDA_USO")</f>
        <v/>
      </c>
      <c r="I2006" s="14">
        <f>SUMIFS(Lancamentos!$G:$G,Lancamentos!$C:$C,$A2006,Lancamentos!$E:$E,$C2006,Lancamentos!$B:$B,"SAIDA_DESCARTE")</f>
        <v/>
      </c>
      <c r="J2006" s="14">
        <f>G2006-H2006-I2006</f>
        <v/>
      </c>
      <c r="K2006">
        <f>IF(A2006="","",IF(J2006&lt;=IFERROR(VLOOKUP(A2006,Produtos!$A:$E,5,FALSE),0),"ABAIXO DO MINIMO","OK"))</f>
        <v/>
      </c>
    </row>
    <row r="2007">
      <c r="B2007">
        <f>IFERROR(VLOOKUP(A2007,Produtos!A:B,2,FALSE),"")</f>
        <v/>
      </c>
      <c r="D2007" s="10">
        <f>IFERROR(INDEX(Lotes!$E:$E,MATCH(1,(Lotes!$A:$A=A2007)*(Lotes!$C:$C=C2007),0)),"")</f>
        <v/>
      </c>
      <c r="E2007" s="14">
        <f>IF(D2007="","",D2007-TODAY())</f>
        <v/>
      </c>
      <c r="F2007">
        <f>IF(D2007="","",IF(E2007&lt;0,"VENCIDO",IF(E2007&lt;=30,"VENCE EM &lt;= 30 DIAS",IF(E2007&lt;=60,"ATENCAO (31-60 DIAS)","OK"))))</f>
        <v/>
      </c>
      <c r="G2007" s="14">
        <f>SUMIFS(Lancamentos!$G:$G,Lancamentos!$C:$C,$A2007,Lancamentos!$E:$E,$C2007,Lancamentos!$B:$B,"ENTRADA")</f>
        <v/>
      </c>
      <c r="H2007" s="14">
        <f>SUMIFS(Lancamentos!$G:$G,Lancamentos!$C:$C,$A2007,Lancamentos!$E:$E,$C2007,Lancamentos!$B:$B,"SAIDA_USO")</f>
        <v/>
      </c>
      <c r="I2007" s="14">
        <f>SUMIFS(Lancamentos!$G:$G,Lancamentos!$C:$C,$A2007,Lancamentos!$E:$E,$C2007,Lancamentos!$B:$B,"SAIDA_DESCARTE")</f>
        <v/>
      </c>
      <c r="J2007" s="14">
        <f>G2007-H2007-I2007</f>
        <v/>
      </c>
      <c r="K2007">
        <f>IF(A2007="","",IF(J2007&lt;=IFERROR(VLOOKUP(A2007,Produtos!$A:$E,5,FALSE),0),"ABAIXO DO MINIMO","OK"))</f>
        <v/>
      </c>
    </row>
    <row r="2008">
      <c r="B2008">
        <f>IFERROR(VLOOKUP(A2008,Produtos!A:B,2,FALSE),"")</f>
        <v/>
      </c>
      <c r="D2008" s="10">
        <f>IFERROR(INDEX(Lotes!$E:$E,MATCH(1,(Lotes!$A:$A=A2008)*(Lotes!$C:$C=C2008),0)),"")</f>
        <v/>
      </c>
      <c r="E2008" s="14">
        <f>IF(D2008="","",D2008-TODAY())</f>
        <v/>
      </c>
      <c r="F2008">
        <f>IF(D2008="","",IF(E2008&lt;0,"VENCIDO",IF(E2008&lt;=30,"VENCE EM &lt;= 30 DIAS",IF(E2008&lt;=60,"ATENCAO (31-60 DIAS)","OK"))))</f>
        <v/>
      </c>
      <c r="G2008" s="14">
        <f>SUMIFS(Lancamentos!$G:$G,Lancamentos!$C:$C,$A2008,Lancamentos!$E:$E,$C2008,Lancamentos!$B:$B,"ENTRADA")</f>
        <v/>
      </c>
      <c r="H2008" s="14">
        <f>SUMIFS(Lancamentos!$G:$G,Lancamentos!$C:$C,$A2008,Lancamentos!$E:$E,$C2008,Lancamentos!$B:$B,"SAIDA_USO")</f>
        <v/>
      </c>
      <c r="I2008" s="14">
        <f>SUMIFS(Lancamentos!$G:$G,Lancamentos!$C:$C,$A2008,Lancamentos!$E:$E,$C2008,Lancamentos!$B:$B,"SAIDA_DESCARTE")</f>
        <v/>
      </c>
      <c r="J2008" s="14">
        <f>G2008-H2008-I2008</f>
        <v/>
      </c>
      <c r="K2008">
        <f>IF(A2008="","",IF(J2008&lt;=IFERROR(VLOOKUP(A2008,Produtos!$A:$E,5,FALSE),0),"ABAIXO DO MINIMO","OK"))</f>
        <v/>
      </c>
    </row>
    <row r="2009">
      <c r="B2009">
        <f>IFERROR(VLOOKUP(A2009,Produtos!A:B,2,FALSE),"")</f>
        <v/>
      </c>
      <c r="D2009" s="10">
        <f>IFERROR(INDEX(Lotes!$E:$E,MATCH(1,(Lotes!$A:$A=A2009)*(Lotes!$C:$C=C2009),0)),"")</f>
        <v/>
      </c>
      <c r="E2009" s="14">
        <f>IF(D2009="","",D2009-TODAY())</f>
        <v/>
      </c>
      <c r="F2009">
        <f>IF(D2009="","",IF(E2009&lt;0,"VENCIDO",IF(E2009&lt;=30,"VENCE EM &lt;= 30 DIAS",IF(E2009&lt;=60,"ATENCAO (31-60 DIAS)","OK"))))</f>
        <v/>
      </c>
      <c r="G2009" s="14">
        <f>SUMIFS(Lancamentos!$G:$G,Lancamentos!$C:$C,$A2009,Lancamentos!$E:$E,$C2009,Lancamentos!$B:$B,"ENTRADA")</f>
        <v/>
      </c>
      <c r="H2009" s="14">
        <f>SUMIFS(Lancamentos!$G:$G,Lancamentos!$C:$C,$A2009,Lancamentos!$E:$E,$C2009,Lancamentos!$B:$B,"SAIDA_USO")</f>
        <v/>
      </c>
      <c r="I2009" s="14">
        <f>SUMIFS(Lancamentos!$G:$G,Lancamentos!$C:$C,$A2009,Lancamentos!$E:$E,$C2009,Lancamentos!$B:$B,"SAIDA_DESCARTE")</f>
        <v/>
      </c>
      <c r="J2009" s="14">
        <f>G2009-H2009-I2009</f>
        <v/>
      </c>
      <c r="K2009">
        <f>IF(A2009="","",IF(J2009&lt;=IFERROR(VLOOKUP(A2009,Produtos!$A:$E,5,FALSE),0),"ABAIXO DO MINIMO","OK"))</f>
        <v/>
      </c>
    </row>
    <row r="2010">
      <c r="B2010">
        <f>IFERROR(VLOOKUP(A2010,Produtos!A:B,2,FALSE),"")</f>
        <v/>
      </c>
      <c r="D2010" s="10">
        <f>IFERROR(INDEX(Lotes!$E:$E,MATCH(1,(Lotes!$A:$A=A2010)*(Lotes!$C:$C=C2010),0)),"")</f>
        <v/>
      </c>
      <c r="E2010" s="14">
        <f>IF(D2010="","",D2010-TODAY())</f>
        <v/>
      </c>
      <c r="F2010">
        <f>IF(D2010="","",IF(E2010&lt;0,"VENCIDO",IF(E2010&lt;=30,"VENCE EM &lt;= 30 DIAS",IF(E2010&lt;=60,"ATENCAO (31-60 DIAS)","OK"))))</f>
        <v/>
      </c>
      <c r="G2010" s="14">
        <f>SUMIFS(Lancamentos!$G:$G,Lancamentos!$C:$C,$A2010,Lancamentos!$E:$E,$C2010,Lancamentos!$B:$B,"ENTRADA")</f>
        <v/>
      </c>
      <c r="H2010" s="14">
        <f>SUMIFS(Lancamentos!$G:$G,Lancamentos!$C:$C,$A2010,Lancamentos!$E:$E,$C2010,Lancamentos!$B:$B,"SAIDA_USO")</f>
        <v/>
      </c>
      <c r="I2010" s="14">
        <f>SUMIFS(Lancamentos!$G:$G,Lancamentos!$C:$C,$A2010,Lancamentos!$E:$E,$C2010,Lancamentos!$B:$B,"SAIDA_DESCARTE")</f>
        <v/>
      </c>
      <c r="J2010" s="14">
        <f>G2010-H2010-I2010</f>
        <v/>
      </c>
      <c r="K2010">
        <f>IF(A2010="","",IF(J2010&lt;=IFERROR(VLOOKUP(A2010,Produtos!$A:$E,5,FALSE),0),"ABAIXO DO MINIMO","OK"))</f>
        <v/>
      </c>
    </row>
    <row r="2011">
      <c r="B2011">
        <f>IFERROR(VLOOKUP(A2011,Produtos!A:B,2,FALSE),"")</f>
        <v/>
      </c>
      <c r="D2011" s="10">
        <f>IFERROR(INDEX(Lotes!$E:$E,MATCH(1,(Lotes!$A:$A=A2011)*(Lotes!$C:$C=C2011),0)),"")</f>
        <v/>
      </c>
      <c r="E2011" s="14">
        <f>IF(D2011="","",D2011-TODAY())</f>
        <v/>
      </c>
      <c r="F2011">
        <f>IF(D2011="","",IF(E2011&lt;0,"VENCIDO",IF(E2011&lt;=30,"VENCE EM &lt;= 30 DIAS",IF(E2011&lt;=60,"ATENCAO (31-60 DIAS)","OK"))))</f>
        <v/>
      </c>
      <c r="G2011" s="14">
        <f>SUMIFS(Lancamentos!$G:$G,Lancamentos!$C:$C,$A2011,Lancamentos!$E:$E,$C2011,Lancamentos!$B:$B,"ENTRADA")</f>
        <v/>
      </c>
      <c r="H2011" s="14">
        <f>SUMIFS(Lancamentos!$G:$G,Lancamentos!$C:$C,$A2011,Lancamentos!$E:$E,$C2011,Lancamentos!$B:$B,"SAIDA_USO")</f>
        <v/>
      </c>
      <c r="I2011" s="14">
        <f>SUMIFS(Lancamentos!$G:$G,Lancamentos!$C:$C,$A2011,Lancamentos!$E:$E,$C2011,Lancamentos!$B:$B,"SAIDA_DESCARTE")</f>
        <v/>
      </c>
      <c r="J2011" s="14">
        <f>G2011-H2011-I2011</f>
        <v/>
      </c>
      <c r="K2011">
        <f>IF(A2011="","",IF(J2011&lt;=IFERROR(VLOOKUP(A2011,Produtos!$A:$E,5,FALSE),0),"ABAIXO DO MINIMO","OK"))</f>
        <v/>
      </c>
    </row>
    <row r="2012">
      <c r="B2012">
        <f>IFERROR(VLOOKUP(A2012,Produtos!A:B,2,FALSE),"")</f>
        <v/>
      </c>
      <c r="D2012" s="10">
        <f>IFERROR(INDEX(Lotes!$E:$E,MATCH(1,(Lotes!$A:$A=A2012)*(Lotes!$C:$C=C2012),0)),"")</f>
        <v/>
      </c>
      <c r="E2012" s="14">
        <f>IF(D2012="","",D2012-TODAY())</f>
        <v/>
      </c>
      <c r="F2012">
        <f>IF(D2012="","",IF(E2012&lt;0,"VENCIDO",IF(E2012&lt;=30,"VENCE EM &lt;= 30 DIAS",IF(E2012&lt;=60,"ATENCAO (31-60 DIAS)","OK"))))</f>
        <v/>
      </c>
      <c r="G2012" s="14">
        <f>SUMIFS(Lancamentos!$G:$G,Lancamentos!$C:$C,$A2012,Lancamentos!$E:$E,$C2012,Lancamentos!$B:$B,"ENTRADA")</f>
        <v/>
      </c>
      <c r="H2012" s="14">
        <f>SUMIFS(Lancamentos!$G:$G,Lancamentos!$C:$C,$A2012,Lancamentos!$E:$E,$C2012,Lancamentos!$B:$B,"SAIDA_USO")</f>
        <v/>
      </c>
      <c r="I2012" s="14">
        <f>SUMIFS(Lancamentos!$G:$G,Lancamentos!$C:$C,$A2012,Lancamentos!$E:$E,$C2012,Lancamentos!$B:$B,"SAIDA_DESCARTE")</f>
        <v/>
      </c>
      <c r="J2012" s="14">
        <f>G2012-H2012-I2012</f>
        <v/>
      </c>
      <c r="K2012">
        <f>IF(A2012="","",IF(J2012&lt;=IFERROR(VLOOKUP(A2012,Produtos!$A:$E,5,FALSE),0),"ABAIXO DO MINIMO","OK"))</f>
        <v/>
      </c>
    </row>
    <row r="2013">
      <c r="B2013">
        <f>IFERROR(VLOOKUP(A2013,Produtos!A:B,2,FALSE),"")</f>
        <v/>
      </c>
      <c r="D2013" s="10">
        <f>IFERROR(INDEX(Lotes!$E:$E,MATCH(1,(Lotes!$A:$A=A2013)*(Lotes!$C:$C=C2013),0)),"")</f>
        <v/>
      </c>
      <c r="E2013" s="14">
        <f>IF(D2013="","",D2013-TODAY())</f>
        <v/>
      </c>
      <c r="F2013">
        <f>IF(D2013="","",IF(E2013&lt;0,"VENCIDO",IF(E2013&lt;=30,"VENCE EM &lt;= 30 DIAS",IF(E2013&lt;=60,"ATENCAO (31-60 DIAS)","OK"))))</f>
        <v/>
      </c>
      <c r="G2013" s="14">
        <f>SUMIFS(Lancamentos!$G:$G,Lancamentos!$C:$C,$A2013,Lancamentos!$E:$E,$C2013,Lancamentos!$B:$B,"ENTRADA")</f>
        <v/>
      </c>
      <c r="H2013" s="14">
        <f>SUMIFS(Lancamentos!$G:$G,Lancamentos!$C:$C,$A2013,Lancamentos!$E:$E,$C2013,Lancamentos!$B:$B,"SAIDA_USO")</f>
        <v/>
      </c>
      <c r="I2013" s="14">
        <f>SUMIFS(Lancamentos!$G:$G,Lancamentos!$C:$C,$A2013,Lancamentos!$E:$E,$C2013,Lancamentos!$B:$B,"SAIDA_DESCARTE")</f>
        <v/>
      </c>
      <c r="J2013" s="14">
        <f>G2013-H2013-I2013</f>
        <v/>
      </c>
      <c r="K2013">
        <f>IF(A2013="","",IF(J2013&lt;=IFERROR(VLOOKUP(A2013,Produtos!$A:$E,5,FALSE),0),"ABAIXO DO MINIMO","OK"))</f>
        <v/>
      </c>
    </row>
    <row r="2014">
      <c r="B2014">
        <f>IFERROR(VLOOKUP(A2014,Produtos!A:B,2,FALSE),"")</f>
        <v/>
      </c>
      <c r="D2014" s="10">
        <f>IFERROR(INDEX(Lotes!$E:$E,MATCH(1,(Lotes!$A:$A=A2014)*(Lotes!$C:$C=C2014),0)),"")</f>
        <v/>
      </c>
      <c r="E2014" s="14">
        <f>IF(D2014="","",D2014-TODAY())</f>
        <v/>
      </c>
      <c r="F2014">
        <f>IF(D2014="","",IF(E2014&lt;0,"VENCIDO",IF(E2014&lt;=30,"VENCE EM &lt;= 30 DIAS",IF(E2014&lt;=60,"ATENCAO (31-60 DIAS)","OK"))))</f>
        <v/>
      </c>
      <c r="G2014" s="14">
        <f>SUMIFS(Lancamentos!$G:$G,Lancamentos!$C:$C,$A2014,Lancamentos!$E:$E,$C2014,Lancamentos!$B:$B,"ENTRADA")</f>
        <v/>
      </c>
      <c r="H2014" s="14">
        <f>SUMIFS(Lancamentos!$G:$G,Lancamentos!$C:$C,$A2014,Lancamentos!$E:$E,$C2014,Lancamentos!$B:$B,"SAIDA_USO")</f>
        <v/>
      </c>
      <c r="I2014" s="14">
        <f>SUMIFS(Lancamentos!$G:$G,Lancamentos!$C:$C,$A2014,Lancamentos!$E:$E,$C2014,Lancamentos!$B:$B,"SAIDA_DESCARTE")</f>
        <v/>
      </c>
      <c r="J2014" s="14">
        <f>G2014-H2014-I2014</f>
        <v/>
      </c>
      <c r="K2014">
        <f>IF(A2014="","",IF(J2014&lt;=IFERROR(VLOOKUP(A2014,Produtos!$A:$E,5,FALSE),0),"ABAIXO DO MINIMO","OK"))</f>
        <v/>
      </c>
    </row>
    <row r="2015">
      <c r="B2015">
        <f>IFERROR(VLOOKUP(A2015,Produtos!A:B,2,FALSE),"")</f>
        <v/>
      </c>
      <c r="D2015" s="10">
        <f>IFERROR(INDEX(Lotes!$E:$E,MATCH(1,(Lotes!$A:$A=A2015)*(Lotes!$C:$C=C2015),0)),"")</f>
        <v/>
      </c>
      <c r="E2015" s="14">
        <f>IF(D2015="","",D2015-TODAY())</f>
        <v/>
      </c>
      <c r="F2015">
        <f>IF(D2015="","",IF(E2015&lt;0,"VENCIDO",IF(E2015&lt;=30,"VENCE EM &lt;= 30 DIAS",IF(E2015&lt;=60,"ATENCAO (31-60 DIAS)","OK"))))</f>
        <v/>
      </c>
      <c r="G2015" s="14">
        <f>SUMIFS(Lancamentos!$G:$G,Lancamentos!$C:$C,$A2015,Lancamentos!$E:$E,$C2015,Lancamentos!$B:$B,"ENTRADA")</f>
        <v/>
      </c>
      <c r="H2015" s="14">
        <f>SUMIFS(Lancamentos!$G:$G,Lancamentos!$C:$C,$A2015,Lancamentos!$E:$E,$C2015,Lancamentos!$B:$B,"SAIDA_USO")</f>
        <v/>
      </c>
      <c r="I2015" s="14">
        <f>SUMIFS(Lancamentos!$G:$G,Lancamentos!$C:$C,$A2015,Lancamentos!$E:$E,$C2015,Lancamentos!$B:$B,"SAIDA_DESCARTE")</f>
        <v/>
      </c>
      <c r="J2015" s="14">
        <f>G2015-H2015-I2015</f>
        <v/>
      </c>
      <c r="K2015">
        <f>IF(A2015="","",IF(J2015&lt;=IFERROR(VLOOKUP(A2015,Produtos!$A:$E,5,FALSE),0),"ABAIXO DO MINIMO","OK"))</f>
        <v/>
      </c>
    </row>
    <row r="2016">
      <c r="B2016">
        <f>IFERROR(VLOOKUP(A2016,Produtos!A:B,2,FALSE),"")</f>
        <v/>
      </c>
      <c r="D2016" s="10">
        <f>IFERROR(INDEX(Lotes!$E:$E,MATCH(1,(Lotes!$A:$A=A2016)*(Lotes!$C:$C=C2016),0)),"")</f>
        <v/>
      </c>
      <c r="E2016" s="14">
        <f>IF(D2016="","",D2016-TODAY())</f>
        <v/>
      </c>
      <c r="F2016">
        <f>IF(D2016="","",IF(E2016&lt;0,"VENCIDO",IF(E2016&lt;=30,"VENCE EM &lt;= 30 DIAS",IF(E2016&lt;=60,"ATENCAO (31-60 DIAS)","OK"))))</f>
        <v/>
      </c>
      <c r="G2016" s="14">
        <f>SUMIFS(Lancamentos!$G:$G,Lancamentos!$C:$C,$A2016,Lancamentos!$E:$E,$C2016,Lancamentos!$B:$B,"ENTRADA")</f>
        <v/>
      </c>
      <c r="H2016" s="14">
        <f>SUMIFS(Lancamentos!$G:$G,Lancamentos!$C:$C,$A2016,Lancamentos!$E:$E,$C2016,Lancamentos!$B:$B,"SAIDA_USO")</f>
        <v/>
      </c>
      <c r="I2016" s="14">
        <f>SUMIFS(Lancamentos!$G:$G,Lancamentos!$C:$C,$A2016,Lancamentos!$E:$E,$C2016,Lancamentos!$B:$B,"SAIDA_DESCARTE")</f>
        <v/>
      </c>
      <c r="J2016" s="14">
        <f>G2016-H2016-I2016</f>
        <v/>
      </c>
      <c r="K2016">
        <f>IF(A2016="","",IF(J2016&lt;=IFERROR(VLOOKUP(A2016,Produtos!$A:$E,5,FALSE),0),"ABAIXO DO MINIMO","OK"))</f>
        <v/>
      </c>
    </row>
    <row r="2017">
      <c r="B2017">
        <f>IFERROR(VLOOKUP(A2017,Produtos!A:B,2,FALSE),"")</f>
        <v/>
      </c>
      <c r="D2017" s="10">
        <f>IFERROR(INDEX(Lotes!$E:$E,MATCH(1,(Lotes!$A:$A=A2017)*(Lotes!$C:$C=C2017),0)),"")</f>
        <v/>
      </c>
      <c r="E2017" s="14">
        <f>IF(D2017="","",D2017-TODAY())</f>
        <v/>
      </c>
      <c r="F2017">
        <f>IF(D2017="","",IF(E2017&lt;0,"VENCIDO",IF(E2017&lt;=30,"VENCE EM &lt;= 30 DIAS",IF(E2017&lt;=60,"ATENCAO (31-60 DIAS)","OK"))))</f>
        <v/>
      </c>
      <c r="G2017" s="14">
        <f>SUMIFS(Lancamentos!$G:$G,Lancamentos!$C:$C,$A2017,Lancamentos!$E:$E,$C2017,Lancamentos!$B:$B,"ENTRADA")</f>
        <v/>
      </c>
      <c r="H2017" s="14">
        <f>SUMIFS(Lancamentos!$G:$G,Lancamentos!$C:$C,$A2017,Lancamentos!$E:$E,$C2017,Lancamentos!$B:$B,"SAIDA_USO")</f>
        <v/>
      </c>
      <c r="I2017" s="14">
        <f>SUMIFS(Lancamentos!$G:$G,Lancamentos!$C:$C,$A2017,Lancamentos!$E:$E,$C2017,Lancamentos!$B:$B,"SAIDA_DESCARTE")</f>
        <v/>
      </c>
      <c r="J2017" s="14">
        <f>G2017-H2017-I2017</f>
        <v/>
      </c>
      <c r="K2017">
        <f>IF(A2017="","",IF(J2017&lt;=IFERROR(VLOOKUP(A2017,Produtos!$A:$E,5,FALSE),0),"ABAIXO DO MINIMO","OK"))</f>
        <v/>
      </c>
    </row>
    <row r="2018">
      <c r="B2018">
        <f>IFERROR(VLOOKUP(A2018,Produtos!A:B,2,FALSE),"")</f>
        <v/>
      </c>
      <c r="D2018" s="10">
        <f>IFERROR(INDEX(Lotes!$E:$E,MATCH(1,(Lotes!$A:$A=A2018)*(Lotes!$C:$C=C2018),0)),"")</f>
        <v/>
      </c>
      <c r="E2018" s="14">
        <f>IF(D2018="","",D2018-TODAY())</f>
        <v/>
      </c>
      <c r="F2018">
        <f>IF(D2018="","",IF(E2018&lt;0,"VENCIDO",IF(E2018&lt;=30,"VENCE EM &lt;= 30 DIAS",IF(E2018&lt;=60,"ATENCAO (31-60 DIAS)","OK"))))</f>
        <v/>
      </c>
      <c r="G2018" s="14">
        <f>SUMIFS(Lancamentos!$G:$G,Lancamentos!$C:$C,$A2018,Lancamentos!$E:$E,$C2018,Lancamentos!$B:$B,"ENTRADA")</f>
        <v/>
      </c>
      <c r="H2018" s="14">
        <f>SUMIFS(Lancamentos!$G:$G,Lancamentos!$C:$C,$A2018,Lancamentos!$E:$E,$C2018,Lancamentos!$B:$B,"SAIDA_USO")</f>
        <v/>
      </c>
      <c r="I2018" s="14">
        <f>SUMIFS(Lancamentos!$G:$G,Lancamentos!$C:$C,$A2018,Lancamentos!$E:$E,$C2018,Lancamentos!$B:$B,"SAIDA_DESCARTE")</f>
        <v/>
      </c>
      <c r="J2018" s="14">
        <f>G2018-H2018-I2018</f>
        <v/>
      </c>
      <c r="K2018">
        <f>IF(A2018="","",IF(J2018&lt;=IFERROR(VLOOKUP(A2018,Produtos!$A:$E,5,FALSE),0),"ABAIXO DO MINIMO","OK"))</f>
        <v/>
      </c>
    </row>
    <row r="2019">
      <c r="B2019">
        <f>IFERROR(VLOOKUP(A2019,Produtos!A:B,2,FALSE),"")</f>
        <v/>
      </c>
      <c r="D2019" s="10">
        <f>IFERROR(INDEX(Lotes!$E:$E,MATCH(1,(Lotes!$A:$A=A2019)*(Lotes!$C:$C=C2019),0)),"")</f>
        <v/>
      </c>
      <c r="E2019" s="14">
        <f>IF(D2019="","",D2019-TODAY())</f>
        <v/>
      </c>
      <c r="F2019">
        <f>IF(D2019="","",IF(E2019&lt;0,"VENCIDO",IF(E2019&lt;=30,"VENCE EM &lt;= 30 DIAS",IF(E2019&lt;=60,"ATENCAO (31-60 DIAS)","OK"))))</f>
        <v/>
      </c>
      <c r="G2019" s="14">
        <f>SUMIFS(Lancamentos!$G:$G,Lancamentos!$C:$C,$A2019,Lancamentos!$E:$E,$C2019,Lancamentos!$B:$B,"ENTRADA")</f>
        <v/>
      </c>
      <c r="H2019" s="14">
        <f>SUMIFS(Lancamentos!$G:$G,Lancamentos!$C:$C,$A2019,Lancamentos!$E:$E,$C2019,Lancamentos!$B:$B,"SAIDA_USO")</f>
        <v/>
      </c>
      <c r="I2019" s="14">
        <f>SUMIFS(Lancamentos!$G:$G,Lancamentos!$C:$C,$A2019,Lancamentos!$E:$E,$C2019,Lancamentos!$B:$B,"SAIDA_DESCARTE")</f>
        <v/>
      </c>
      <c r="J2019" s="14">
        <f>G2019-H2019-I2019</f>
        <v/>
      </c>
      <c r="K2019">
        <f>IF(A2019="","",IF(J2019&lt;=IFERROR(VLOOKUP(A2019,Produtos!$A:$E,5,FALSE),0),"ABAIXO DO MINIMO","OK"))</f>
        <v/>
      </c>
    </row>
    <row r="2020">
      <c r="B2020">
        <f>IFERROR(VLOOKUP(A2020,Produtos!A:B,2,FALSE),"")</f>
        <v/>
      </c>
      <c r="D2020" s="10">
        <f>IFERROR(INDEX(Lotes!$E:$E,MATCH(1,(Lotes!$A:$A=A2020)*(Lotes!$C:$C=C2020),0)),"")</f>
        <v/>
      </c>
      <c r="E2020" s="14">
        <f>IF(D2020="","",D2020-TODAY())</f>
        <v/>
      </c>
      <c r="F2020">
        <f>IF(D2020="","",IF(E2020&lt;0,"VENCIDO",IF(E2020&lt;=30,"VENCE EM &lt;= 30 DIAS",IF(E2020&lt;=60,"ATENCAO (31-60 DIAS)","OK"))))</f>
        <v/>
      </c>
      <c r="G2020" s="14">
        <f>SUMIFS(Lancamentos!$G:$G,Lancamentos!$C:$C,$A2020,Lancamentos!$E:$E,$C2020,Lancamentos!$B:$B,"ENTRADA")</f>
        <v/>
      </c>
      <c r="H2020" s="14">
        <f>SUMIFS(Lancamentos!$G:$G,Lancamentos!$C:$C,$A2020,Lancamentos!$E:$E,$C2020,Lancamentos!$B:$B,"SAIDA_USO")</f>
        <v/>
      </c>
      <c r="I2020" s="14">
        <f>SUMIFS(Lancamentos!$G:$G,Lancamentos!$C:$C,$A2020,Lancamentos!$E:$E,$C2020,Lancamentos!$B:$B,"SAIDA_DESCARTE")</f>
        <v/>
      </c>
      <c r="J2020" s="14">
        <f>G2020-H2020-I2020</f>
        <v/>
      </c>
      <c r="K2020">
        <f>IF(A2020="","",IF(J2020&lt;=IFERROR(VLOOKUP(A2020,Produtos!$A:$E,5,FALSE),0),"ABAIXO DO MINIMO","OK"))</f>
        <v/>
      </c>
    </row>
    <row r="2021">
      <c r="B2021">
        <f>IFERROR(VLOOKUP(A2021,Produtos!A:B,2,FALSE),"")</f>
        <v/>
      </c>
      <c r="D2021" s="10">
        <f>IFERROR(INDEX(Lotes!$E:$E,MATCH(1,(Lotes!$A:$A=A2021)*(Lotes!$C:$C=C2021),0)),"")</f>
        <v/>
      </c>
      <c r="E2021" s="14">
        <f>IF(D2021="","",D2021-TODAY())</f>
        <v/>
      </c>
      <c r="F2021">
        <f>IF(D2021="","",IF(E2021&lt;0,"VENCIDO",IF(E2021&lt;=30,"VENCE EM &lt;= 30 DIAS",IF(E2021&lt;=60,"ATENCAO (31-60 DIAS)","OK"))))</f>
        <v/>
      </c>
      <c r="G2021" s="14">
        <f>SUMIFS(Lancamentos!$G:$G,Lancamentos!$C:$C,$A2021,Lancamentos!$E:$E,$C2021,Lancamentos!$B:$B,"ENTRADA")</f>
        <v/>
      </c>
      <c r="H2021" s="14">
        <f>SUMIFS(Lancamentos!$G:$G,Lancamentos!$C:$C,$A2021,Lancamentos!$E:$E,$C2021,Lancamentos!$B:$B,"SAIDA_USO")</f>
        <v/>
      </c>
      <c r="I2021" s="14">
        <f>SUMIFS(Lancamentos!$G:$G,Lancamentos!$C:$C,$A2021,Lancamentos!$E:$E,$C2021,Lancamentos!$B:$B,"SAIDA_DESCARTE")</f>
        <v/>
      </c>
      <c r="J2021" s="14">
        <f>G2021-H2021-I2021</f>
        <v/>
      </c>
      <c r="K2021">
        <f>IF(A2021="","",IF(J2021&lt;=IFERROR(VLOOKUP(A2021,Produtos!$A:$E,5,FALSE),0),"ABAIXO DO MINIMO","OK"))</f>
        <v/>
      </c>
    </row>
    <row r="2022">
      <c r="B2022">
        <f>IFERROR(VLOOKUP(A2022,Produtos!A:B,2,FALSE),"")</f>
        <v/>
      </c>
      <c r="D2022" s="10">
        <f>IFERROR(INDEX(Lotes!$E:$E,MATCH(1,(Lotes!$A:$A=A2022)*(Lotes!$C:$C=C2022),0)),"")</f>
        <v/>
      </c>
      <c r="E2022" s="14">
        <f>IF(D2022="","",D2022-TODAY())</f>
        <v/>
      </c>
      <c r="F2022">
        <f>IF(D2022="","",IF(E2022&lt;0,"VENCIDO",IF(E2022&lt;=30,"VENCE EM &lt;= 30 DIAS",IF(E2022&lt;=60,"ATENCAO (31-60 DIAS)","OK"))))</f>
        <v/>
      </c>
      <c r="G2022" s="14">
        <f>SUMIFS(Lancamentos!$G:$G,Lancamentos!$C:$C,$A2022,Lancamentos!$E:$E,$C2022,Lancamentos!$B:$B,"ENTRADA")</f>
        <v/>
      </c>
      <c r="H2022" s="14">
        <f>SUMIFS(Lancamentos!$G:$G,Lancamentos!$C:$C,$A2022,Lancamentos!$E:$E,$C2022,Lancamentos!$B:$B,"SAIDA_USO")</f>
        <v/>
      </c>
      <c r="I2022" s="14">
        <f>SUMIFS(Lancamentos!$G:$G,Lancamentos!$C:$C,$A2022,Lancamentos!$E:$E,$C2022,Lancamentos!$B:$B,"SAIDA_DESCARTE")</f>
        <v/>
      </c>
      <c r="J2022" s="14">
        <f>G2022-H2022-I2022</f>
        <v/>
      </c>
      <c r="K2022">
        <f>IF(A2022="","",IF(J2022&lt;=IFERROR(VLOOKUP(A2022,Produtos!$A:$E,5,FALSE),0),"ABAIXO DO MINIMO","OK"))</f>
        <v/>
      </c>
    </row>
    <row r="2023">
      <c r="B2023">
        <f>IFERROR(VLOOKUP(A2023,Produtos!A:B,2,FALSE),"")</f>
        <v/>
      </c>
      <c r="D2023" s="10">
        <f>IFERROR(INDEX(Lotes!$E:$E,MATCH(1,(Lotes!$A:$A=A2023)*(Lotes!$C:$C=C2023),0)),"")</f>
        <v/>
      </c>
      <c r="E2023" s="14">
        <f>IF(D2023="","",D2023-TODAY())</f>
        <v/>
      </c>
      <c r="F2023">
        <f>IF(D2023="","",IF(E2023&lt;0,"VENCIDO",IF(E2023&lt;=30,"VENCE EM &lt;= 30 DIAS",IF(E2023&lt;=60,"ATENCAO (31-60 DIAS)","OK"))))</f>
        <v/>
      </c>
      <c r="G2023" s="14">
        <f>SUMIFS(Lancamentos!$G:$G,Lancamentos!$C:$C,$A2023,Lancamentos!$E:$E,$C2023,Lancamentos!$B:$B,"ENTRADA")</f>
        <v/>
      </c>
      <c r="H2023" s="14">
        <f>SUMIFS(Lancamentos!$G:$G,Lancamentos!$C:$C,$A2023,Lancamentos!$E:$E,$C2023,Lancamentos!$B:$B,"SAIDA_USO")</f>
        <v/>
      </c>
      <c r="I2023" s="14">
        <f>SUMIFS(Lancamentos!$G:$G,Lancamentos!$C:$C,$A2023,Lancamentos!$E:$E,$C2023,Lancamentos!$B:$B,"SAIDA_DESCARTE")</f>
        <v/>
      </c>
      <c r="J2023" s="14">
        <f>G2023-H2023-I2023</f>
        <v/>
      </c>
      <c r="K2023">
        <f>IF(A2023="","",IF(J2023&lt;=IFERROR(VLOOKUP(A2023,Produtos!$A:$E,5,FALSE),0),"ABAIXO DO MINIMO","OK"))</f>
        <v/>
      </c>
    </row>
    <row r="2024">
      <c r="B2024">
        <f>IFERROR(VLOOKUP(A2024,Produtos!A:B,2,FALSE),"")</f>
        <v/>
      </c>
      <c r="D2024" s="10">
        <f>IFERROR(INDEX(Lotes!$E:$E,MATCH(1,(Lotes!$A:$A=A2024)*(Lotes!$C:$C=C2024),0)),"")</f>
        <v/>
      </c>
      <c r="E2024" s="14">
        <f>IF(D2024="","",D2024-TODAY())</f>
        <v/>
      </c>
      <c r="F2024">
        <f>IF(D2024="","",IF(E2024&lt;0,"VENCIDO",IF(E2024&lt;=30,"VENCE EM &lt;= 30 DIAS",IF(E2024&lt;=60,"ATENCAO (31-60 DIAS)","OK"))))</f>
        <v/>
      </c>
      <c r="G2024" s="14">
        <f>SUMIFS(Lancamentos!$G:$G,Lancamentos!$C:$C,$A2024,Lancamentos!$E:$E,$C2024,Lancamentos!$B:$B,"ENTRADA")</f>
        <v/>
      </c>
      <c r="H2024" s="14">
        <f>SUMIFS(Lancamentos!$G:$G,Lancamentos!$C:$C,$A2024,Lancamentos!$E:$E,$C2024,Lancamentos!$B:$B,"SAIDA_USO")</f>
        <v/>
      </c>
      <c r="I2024" s="14">
        <f>SUMIFS(Lancamentos!$G:$G,Lancamentos!$C:$C,$A2024,Lancamentos!$E:$E,$C2024,Lancamentos!$B:$B,"SAIDA_DESCARTE")</f>
        <v/>
      </c>
      <c r="J2024" s="14">
        <f>G2024-H2024-I2024</f>
        <v/>
      </c>
      <c r="K2024">
        <f>IF(A2024="","",IF(J2024&lt;=IFERROR(VLOOKUP(A2024,Produtos!$A:$E,5,FALSE),0),"ABAIXO DO MINIMO","OK"))</f>
        <v/>
      </c>
    </row>
    <row r="2025">
      <c r="B2025">
        <f>IFERROR(VLOOKUP(A2025,Produtos!A:B,2,FALSE),"")</f>
        <v/>
      </c>
      <c r="D2025" s="10">
        <f>IFERROR(INDEX(Lotes!$E:$E,MATCH(1,(Lotes!$A:$A=A2025)*(Lotes!$C:$C=C2025),0)),"")</f>
        <v/>
      </c>
      <c r="E2025" s="14">
        <f>IF(D2025="","",D2025-TODAY())</f>
        <v/>
      </c>
      <c r="F2025">
        <f>IF(D2025="","",IF(E2025&lt;0,"VENCIDO",IF(E2025&lt;=30,"VENCE EM &lt;= 30 DIAS",IF(E2025&lt;=60,"ATENCAO (31-60 DIAS)","OK"))))</f>
        <v/>
      </c>
      <c r="G2025" s="14">
        <f>SUMIFS(Lancamentos!$G:$G,Lancamentos!$C:$C,$A2025,Lancamentos!$E:$E,$C2025,Lancamentos!$B:$B,"ENTRADA")</f>
        <v/>
      </c>
      <c r="H2025" s="14">
        <f>SUMIFS(Lancamentos!$G:$G,Lancamentos!$C:$C,$A2025,Lancamentos!$E:$E,$C2025,Lancamentos!$B:$B,"SAIDA_USO")</f>
        <v/>
      </c>
      <c r="I2025" s="14">
        <f>SUMIFS(Lancamentos!$G:$G,Lancamentos!$C:$C,$A2025,Lancamentos!$E:$E,$C2025,Lancamentos!$B:$B,"SAIDA_DESCARTE")</f>
        <v/>
      </c>
      <c r="J2025" s="14">
        <f>G2025-H2025-I2025</f>
        <v/>
      </c>
      <c r="K2025">
        <f>IF(A2025="","",IF(J2025&lt;=IFERROR(VLOOKUP(A2025,Produtos!$A:$E,5,FALSE),0),"ABAIXO DO MINIMO","OK"))</f>
        <v/>
      </c>
    </row>
    <row r="2026">
      <c r="B2026">
        <f>IFERROR(VLOOKUP(A2026,Produtos!A:B,2,FALSE),"")</f>
        <v/>
      </c>
      <c r="D2026" s="10">
        <f>IFERROR(INDEX(Lotes!$E:$E,MATCH(1,(Lotes!$A:$A=A2026)*(Lotes!$C:$C=C2026),0)),"")</f>
        <v/>
      </c>
      <c r="E2026" s="14">
        <f>IF(D2026="","",D2026-TODAY())</f>
        <v/>
      </c>
      <c r="F2026">
        <f>IF(D2026="","",IF(E2026&lt;0,"VENCIDO",IF(E2026&lt;=30,"VENCE EM &lt;= 30 DIAS",IF(E2026&lt;=60,"ATENCAO (31-60 DIAS)","OK"))))</f>
        <v/>
      </c>
      <c r="G2026" s="14">
        <f>SUMIFS(Lancamentos!$G:$G,Lancamentos!$C:$C,$A2026,Lancamentos!$E:$E,$C2026,Lancamentos!$B:$B,"ENTRADA")</f>
        <v/>
      </c>
      <c r="H2026" s="14">
        <f>SUMIFS(Lancamentos!$G:$G,Lancamentos!$C:$C,$A2026,Lancamentos!$E:$E,$C2026,Lancamentos!$B:$B,"SAIDA_USO")</f>
        <v/>
      </c>
      <c r="I2026" s="14">
        <f>SUMIFS(Lancamentos!$G:$G,Lancamentos!$C:$C,$A2026,Lancamentos!$E:$E,$C2026,Lancamentos!$B:$B,"SAIDA_DESCARTE")</f>
        <v/>
      </c>
      <c r="J2026" s="14">
        <f>G2026-H2026-I2026</f>
        <v/>
      </c>
      <c r="K2026">
        <f>IF(A2026="","",IF(J2026&lt;=IFERROR(VLOOKUP(A2026,Produtos!$A:$E,5,FALSE),0),"ABAIXO DO MINIMO","OK"))</f>
        <v/>
      </c>
    </row>
    <row r="2027">
      <c r="B2027">
        <f>IFERROR(VLOOKUP(A2027,Produtos!A:B,2,FALSE),"")</f>
        <v/>
      </c>
      <c r="D2027" s="10">
        <f>IFERROR(INDEX(Lotes!$E:$E,MATCH(1,(Lotes!$A:$A=A2027)*(Lotes!$C:$C=C2027),0)),"")</f>
        <v/>
      </c>
      <c r="E2027" s="14">
        <f>IF(D2027="","",D2027-TODAY())</f>
        <v/>
      </c>
      <c r="F2027">
        <f>IF(D2027="","",IF(E2027&lt;0,"VENCIDO",IF(E2027&lt;=30,"VENCE EM &lt;= 30 DIAS",IF(E2027&lt;=60,"ATENCAO (31-60 DIAS)","OK"))))</f>
        <v/>
      </c>
      <c r="G2027" s="14">
        <f>SUMIFS(Lancamentos!$G:$G,Lancamentos!$C:$C,$A2027,Lancamentos!$E:$E,$C2027,Lancamentos!$B:$B,"ENTRADA")</f>
        <v/>
      </c>
      <c r="H2027" s="14">
        <f>SUMIFS(Lancamentos!$G:$G,Lancamentos!$C:$C,$A2027,Lancamentos!$E:$E,$C2027,Lancamentos!$B:$B,"SAIDA_USO")</f>
        <v/>
      </c>
      <c r="I2027" s="14">
        <f>SUMIFS(Lancamentos!$G:$G,Lancamentos!$C:$C,$A2027,Lancamentos!$E:$E,$C2027,Lancamentos!$B:$B,"SAIDA_DESCARTE")</f>
        <v/>
      </c>
      <c r="J2027" s="14">
        <f>G2027-H2027-I2027</f>
        <v/>
      </c>
      <c r="K2027">
        <f>IF(A2027="","",IF(J2027&lt;=IFERROR(VLOOKUP(A2027,Produtos!$A:$E,5,FALSE),0),"ABAIXO DO MINIMO","OK"))</f>
        <v/>
      </c>
    </row>
    <row r="2028">
      <c r="B2028">
        <f>IFERROR(VLOOKUP(A2028,Produtos!A:B,2,FALSE),"")</f>
        <v/>
      </c>
      <c r="D2028" s="10">
        <f>IFERROR(INDEX(Lotes!$E:$E,MATCH(1,(Lotes!$A:$A=A2028)*(Lotes!$C:$C=C2028),0)),"")</f>
        <v/>
      </c>
      <c r="E2028" s="14">
        <f>IF(D2028="","",D2028-TODAY())</f>
        <v/>
      </c>
      <c r="F2028">
        <f>IF(D2028="","",IF(E2028&lt;0,"VENCIDO",IF(E2028&lt;=30,"VENCE EM &lt;= 30 DIAS",IF(E2028&lt;=60,"ATENCAO (31-60 DIAS)","OK"))))</f>
        <v/>
      </c>
      <c r="G2028" s="14">
        <f>SUMIFS(Lancamentos!$G:$G,Lancamentos!$C:$C,$A2028,Lancamentos!$E:$E,$C2028,Lancamentos!$B:$B,"ENTRADA")</f>
        <v/>
      </c>
      <c r="H2028" s="14">
        <f>SUMIFS(Lancamentos!$G:$G,Lancamentos!$C:$C,$A2028,Lancamentos!$E:$E,$C2028,Lancamentos!$B:$B,"SAIDA_USO")</f>
        <v/>
      </c>
      <c r="I2028" s="14">
        <f>SUMIFS(Lancamentos!$G:$G,Lancamentos!$C:$C,$A2028,Lancamentos!$E:$E,$C2028,Lancamentos!$B:$B,"SAIDA_DESCARTE")</f>
        <v/>
      </c>
      <c r="J2028" s="14">
        <f>G2028-H2028-I2028</f>
        <v/>
      </c>
      <c r="K2028">
        <f>IF(A2028="","",IF(J2028&lt;=IFERROR(VLOOKUP(A2028,Produtos!$A:$E,5,FALSE),0),"ABAIXO DO MINIMO","OK"))</f>
        <v/>
      </c>
    </row>
    <row r="2029">
      <c r="B2029">
        <f>IFERROR(VLOOKUP(A2029,Produtos!A:B,2,FALSE),"")</f>
        <v/>
      </c>
      <c r="D2029" s="10">
        <f>IFERROR(INDEX(Lotes!$E:$E,MATCH(1,(Lotes!$A:$A=A2029)*(Lotes!$C:$C=C2029),0)),"")</f>
        <v/>
      </c>
      <c r="E2029" s="14">
        <f>IF(D2029="","",D2029-TODAY())</f>
        <v/>
      </c>
      <c r="F2029">
        <f>IF(D2029="","",IF(E2029&lt;0,"VENCIDO",IF(E2029&lt;=30,"VENCE EM &lt;= 30 DIAS",IF(E2029&lt;=60,"ATENCAO (31-60 DIAS)","OK"))))</f>
        <v/>
      </c>
      <c r="G2029" s="14">
        <f>SUMIFS(Lancamentos!$G:$G,Lancamentos!$C:$C,$A2029,Lancamentos!$E:$E,$C2029,Lancamentos!$B:$B,"ENTRADA")</f>
        <v/>
      </c>
      <c r="H2029" s="14">
        <f>SUMIFS(Lancamentos!$G:$G,Lancamentos!$C:$C,$A2029,Lancamentos!$E:$E,$C2029,Lancamentos!$B:$B,"SAIDA_USO")</f>
        <v/>
      </c>
      <c r="I2029" s="14">
        <f>SUMIFS(Lancamentos!$G:$G,Lancamentos!$C:$C,$A2029,Lancamentos!$E:$E,$C2029,Lancamentos!$B:$B,"SAIDA_DESCARTE")</f>
        <v/>
      </c>
      <c r="J2029" s="14">
        <f>G2029-H2029-I2029</f>
        <v/>
      </c>
      <c r="K2029">
        <f>IF(A2029="","",IF(J2029&lt;=IFERROR(VLOOKUP(A2029,Produtos!$A:$E,5,FALSE),0),"ABAIXO DO MINIMO","OK"))</f>
        <v/>
      </c>
    </row>
    <row r="2030">
      <c r="B2030">
        <f>IFERROR(VLOOKUP(A2030,Produtos!A:B,2,FALSE),"")</f>
        <v/>
      </c>
      <c r="D2030" s="10">
        <f>IFERROR(INDEX(Lotes!$E:$E,MATCH(1,(Lotes!$A:$A=A2030)*(Lotes!$C:$C=C2030),0)),"")</f>
        <v/>
      </c>
      <c r="E2030" s="14">
        <f>IF(D2030="","",D2030-TODAY())</f>
        <v/>
      </c>
      <c r="F2030">
        <f>IF(D2030="","",IF(E2030&lt;0,"VENCIDO",IF(E2030&lt;=30,"VENCE EM &lt;= 30 DIAS",IF(E2030&lt;=60,"ATENCAO (31-60 DIAS)","OK"))))</f>
        <v/>
      </c>
      <c r="G2030" s="14">
        <f>SUMIFS(Lancamentos!$G:$G,Lancamentos!$C:$C,$A2030,Lancamentos!$E:$E,$C2030,Lancamentos!$B:$B,"ENTRADA")</f>
        <v/>
      </c>
      <c r="H2030" s="14">
        <f>SUMIFS(Lancamentos!$G:$G,Lancamentos!$C:$C,$A2030,Lancamentos!$E:$E,$C2030,Lancamentos!$B:$B,"SAIDA_USO")</f>
        <v/>
      </c>
      <c r="I2030" s="14">
        <f>SUMIFS(Lancamentos!$G:$G,Lancamentos!$C:$C,$A2030,Lancamentos!$E:$E,$C2030,Lancamentos!$B:$B,"SAIDA_DESCARTE")</f>
        <v/>
      </c>
      <c r="J2030" s="14">
        <f>G2030-H2030-I2030</f>
        <v/>
      </c>
      <c r="K2030">
        <f>IF(A2030="","",IF(J2030&lt;=IFERROR(VLOOKUP(A2030,Produtos!$A:$E,5,FALSE),0),"ABAIXO DO MINIMO","OK"))</f>
        <v/>
      </c>
    </row>
    <row r="2031">
      <c r="B2031">
        <f>IFERROR(VLOOKUP(A2031,Produtos!A:B,2,FALSE),"")</f>
        <v/>
      </c>
      <c r="D2031" s="10">
        <f>IFERROR(INDEX(Lotes!$E:$E,MATCH(1,(Lotes!$A:$A=A2031)*(Lotes!$C:$C=C2031),0)),"")</f>
        <v/>
      </c>
      <c r="E2031" s="14">
        <f>IF(D2031="","",D2031-TODAY())</f>
        <v/>
      </c>
      <c r="F2031">
        <f>IF(D2031="","",IF(E2031&lt;0,"VENCIDO",IF(E2031&lt;=30,"VENCE EM &lt;= 30 DIAS",IF(E2031&lt;=60,"ATENCAO (31-60 DIAS)","OK"))))</f>
        <v/>
      </c>
      <c r="G2031" s="14">
        <f>SUMIFS(Lancamentos!$G:$G,Lancamentos!$C:$C,$A2031,Lancamentos!$E:$E,$C2031,Lancamentos!$B:$B,"ENTRADA")</f>
        <v/>
      </c>
      <c r="H2031" s="14">
        <f>SUMIFS(Lancamentos!$G:$G,Lancamentos!$C:$C,$A2031,Lancamentos!$E:$E,$C2031,Lancamentos!$B:$B,"SAIDA_USO")</f>
        <v/>
      </c>
      <c r="I2031" s="14">
        <f>SUMIFS(Lancamentos!$G:$G,Lancamentos!$C:$C,$A2031,Lancamentos!$E:$E,$C2031,Lancamentos!$B:$B,"SAIDA_DESCARTE")</f>
        <v/>
      </c>
      <c r="J2031" s="14">
        <f>G2031-H2031-I2031</f>
        <v/>
      </c>
      <c r="K2031">
        <f>IF(A2031="","",IF(J2031&lt;=IFERROR(VLOOKUP(A2031,Produtos!$A:$E,5,FALSE),0),"ABAIXO DO MINIMO","OK"))</f>
        <v/>
      </c>
    </row>
    <row r="2032">
      <c r="B2032">
        <f>IFERROR(VLOOKUP(A2032,Produtos!A:B,2,FALSE),"")</f>
        <v/>
      </c>
      <c r="D2032" s="10">
        <f>IFERROR(INDEX(Lotes!$E:$E,MATCH(1,(Lotes!$A:$A=A2032)*(Lotes!$C:$C=C2032),0)),"")</f>
        <v/>
      </c>
      <c r="E2032" s="14">
        <f>IF(D2032="","",D2032-TODAY())</f>
        <v/>
      </c>
      <c r="F2032">
        <f>IF(D2032="","",IF(E2032&lt;0,"VENCIDO",IF(E2032&lt;=30,"VENCE EM &lt;= 30 DIAS",IF(E2032&lt;=60,"ATENCAO (31-60 DIAS)","OK"))))</f>
        <v/>
      </c>
      <c r="G2032" s="14">
        <f>SUMIFS(Lancamentos!$G:$G,Lancamentos!$C:$C,$A2032,Lancamentos!$E:$E,$C2032,Lancamentos!$B:$B,"ENTRADA")</f>
        <v/>
      </c>
      <c r="H2032" s="14">
        <f>SUMIFS(Lancamentos!$G:$G,Lancamentos!$C:$C,$A2032,Lancamentos!$E:$E,$C2032,Lancamentos!$B:$B,"SAIDA_USO")</f>
        <v/>
      </c>
      <c r="I2032" s="14">
        <f>SUMIFS(Lancamentos!$G:$G,Lancamentos!$C:$C,$A2032,Lancamentos!$E:$E,$C2032,Lancamentos!$B:$B,"SAIDA_DESCARTE")</f>
        <v/>
      </c>
      <c r="J2032" s="14">
        <f>G2032-H2032-I2032</f>
        <v/>
      </c>
      <c r="K2032">
        <f>IF(A2032="","",IF(J2032&lt;=IFERROR(VLOOKUP(A2032,Produtos!$A:$E,5,FALSE),0),"ABAIXO DO MINIMO","OK"))</f>
        <v/>
      </c>
    </row>
    <row r="2033">
      <c r="B2033">
        <f>IFERROR(VLOOKUP(A2033,Produtos!A:B,2,FALSE),"")</f>
        <v/>
      </c>
      <c r="D2033" s="10">
        <f>IFERROR(INDEX(Lotes!$E:$E,MATCH(1,(Lotes!$A:$A=A2033)*(Lotes!$C:$C=C2033),0)),"")</f>
        <v/>
      </c>
      <c r="E2033" s="14">
        <f>IF(D2033="","",D2033-TODAY())</f>
        <v/>
      </c>
      <c r="F2033">
        <f>IF(D2033="","",IF(E2033&lt;0,"VENCIDO",IF(E2033&lt;=30,"VENCE EM &lt;= 30 DIAS",IF(E2033&lt;=60,"ATENCAO (31-60 DIAS)","OK"))))</f>
        <v/>
      </c>
      <c r="G2033" s="14">
        <f>SUMIFS(Lancamentos!$G:$G,Lancamentos!$C:$C,$A2033,Lancamentos!$E:$E,$C2033,Lancamentos!$B:$B,"ENTRADA")</f>
        <v/>
      </c>
      <c r="H2033" s="14">
        <f>SUMIFS(Lancamentos!$G:$G,Lancamentos!$C:$C,$A2033,Lancamentos!$E:$E,$C2033,Lancamentos!$B:$B,"SAIDA_USO")</f>
        <v/>
      </c>
      <c r="I2033" s="14">
        <f>SUMIFS(Lancamentos!$G:$G,Lancamentos!$C:$C,$A2033,Lancamentos!$E:$E,$C2033,Lancamentos!$B:$B,"SAIDA_DESCARTE")</f>
        <v/>
      </c>
      <c r="J2033" s="14">
        <f>G2033-H2033-I2033</f>
        <v/>
      </c>
      <c r="K2033">
        <f>IF(A2033="","",IF(J2033&lt;=IFERROR(VLOOKUP(A2033,Produtos!$A:$E,5,FALSE),0),"ABAIXO DO MINIMO","OK"))</f>
        <v/>
      </c>
    </row>
    <row r="2034">
      <c r="B2034">
        <f>IFERROR(VLOOKUP(A2034,Produtos!A:B,2,FALSE),"")</f>
        <v/>
      </c>
      <c r="D2034" s="10">
        <f>IFERROR(INDEX(Lotes!$E:$E,MATCH(1,(Lotes!$A:$A=A2034)*(Lotes!$C:$C=C2034),0)),"")</f>
        <v/>
      </c>
      <c r="E2034" s="14">
        <f>IF(D2034="","",D2034-TODAY())</f>
        <v/>
      </c>
      <c r="F2034">
        <f>IF(D2034="","",IF(E2034&lt;0,"VENCIDO",IF(E2034&lt;=30,"VENCE EM &lt;= 30 DIAS",IF(E2034&lt;=60,"ATENCAO (31-60 DIAS)","OK"))))</f>
        <v/>
      </c>
      <c r="G2034" s="14">
        <f>SUMIFS(Lancamentos!$G:$G,Lancamentos!$C:$C,$A2034,Lancamentos!$E:$E,$C2034,Lancamentos!$B:$B,"ENTRADA")</f>
        <v/>
      </c>
      <c r="H2034" s="14">
        <f>SUMIFS(Lancamentos!$G:$G,Lancamentos!$C:$C,$A2034,Lancamentos!$E:$E,$C2034,Lancamentos!$B:$B,"SAIDA_USO")</f>
        <v/>
      </c>
      <c r="I2034" s="14">
        <f>SUMIFS(Lancamentos!$G:$G,Lancamentos!$C:$C,$A2034,Lancamentos!$E:$E,$C2034,Lancamentos!$B:$B,"SAIDA_DESCARTE")</f>
        <v/>
      </c>
      <c r="J2034" s="14">
        <f>G2034-H2034-I2034</f>
        <v/>
      </c>
      <c r="K2034">
        <f>IF(A2034="","",IF(J2034&lt;=IFERROR(VLOOKUP(A2034,Produtos!$A:$E,5,FALSE),0),"ABAIXO DO MINIMO","OK"))</f>
        <v/>
      </c>
    </row>
    <row r="2035">
      <c r="B2035">
        <f>IFERROR(VLOOKUP(A2035,Produtos!A:B,2,FALSE),"")</f>
        <v/>
      </c>
      <c r="D2035" s="10">
        <f>IFERROR(INDEX(Lotes!$E:$E,MATCH(1,(Lotes!$A:$A=A2035)*(Lotes!$C:$C=C2035),0)),"")</f>
        <v/>
      </c>
      <c r="E2035" s="14">
        <f>IF(D2035="","",D2035-TODAY())</f>
        <v/>
      </c>
      <c r="F2035">
        <f>IF(D2035="","",IF(E2035&lt;0,"VENCIDO",IF(E2035&lt;=30,"VENCE EM &lt;= 30 DIAS",IF(E2035&lt;=60,"ATENCAO (31-60 DIAS)","OK"))))</f>
        <v/>
      </c>
      <c r="G2035" s="14">
        <f>SUMIFS(Lancamentos!$G:$G,Lancamentos!$C:$C,$A2035,Lancamentos!$E:$E,$C2035,Lancamentos!$B:$B,"ENTRADA")</f>
        <v/>
      </c>
      <c r="H2035" s="14">
        <f>SUMIFS(Lancamentos!$G:$G,Lancamentos!$C:$C,$A2035,Lancamentos!$E:$E,$C2035,Lancamentos!$B:$B,"SAIDA_USO")</f>
        <v/>
      </c>
      <c r="I2035" s="14">
        <f>SUMIFS(Lancamentos!$G:$G,Lancamentos!$C:$C,$A2035,Lancamentos!$E:$E,$C2035,Lancamentos!$B:$B,"SAIDA_DESCARTE")</f>
        <v/>
      </c>
      <c r="J2035" s="14">
        <f>G2035-H2035-I2035</f>
        <v/>
      </c>
      <c r="K2035">
        <f>IF(A2035="","",IF(J2035&lt;=IFERROR(VLOOKUP(A2035,Produtos!$A:$E,5,FALSE),0),"ABAIXO DO MINIMO","OK"))</f>
        <v/>
      </c>
    </row>
    <row r="2036">
      <c r="B2036">
        <f>IFERROR(VLOOKUP(A2036,Produtos!A:B,2,FALSE),"")</f>
        <v/>
      </c>
      <c r="D2036" s="10">
        <f>IFERROR(INDEX(Lotes!$E:$E,MATCH(1,(Lotes!$A:$A=A2036)*(Lotes!$C:$C=C2036),0)),"")</f>
        <v/>
      </c>
      <c r="E2036" s="14">
        <f>IF(D2036="","",D2036-TODAY())</f>
        <v/>
      </c>
      <c r="F2036">
        <f>IF(D2036="","",IF(E2036&lt;0,"VENCIDO",IF(E2036&lt;=30,"VENCE EM &lt;= 30 DIAS",IF(E2036&lt;=60,"ATENCAO (31-60 DIAS)","OK"))))</f>
        <v/>
      </c>
      <c r="G2036" s="14">
        <f>SUMIFS(Lancamentos!$G:$G,Lancamentos!$C:$C,$A2036,Lancamentos!$E:$E,$C2036,Lancamentos!$B:$B,"ENTRADA")</f>
        <v/>
      </c>
      <c r="H2036" s="14">
        <f>SUMIFS(Lancamentos!$G:$G,Lancamentos!$C:$C,$A2036,Lancamentos!$E:$E,$C2036,Lancamentos!$B:$B,"SAIDA_USO")</f>
        <v/>
      </c>
      <c r="I2036" s="14">
        <f>SUMIFS(Lancamentos!$G:$G,Lancamentos!$C:$C,$A2036,Lancamentos!$E:$E,$C2036,Lancamentos!$B:$B,"SAIDA_DESCARTE")</f>
        <v/>
      </c>
      <c r="J2036" s="14">
        <f>G2036-H2036-I2036</f>
        <v/>
      </c>
      <c r="K2036">
        <f>IF(A2036="","",IF(J2036&lt;=IFERROR(VLOOKUP(A2036,Produtos!$A:$E,5,FALSE),0),"ABAIXO DO MINIMO","OK"))</f>
        <v/>
      </c>
    </row>
    <row r="2037">
      <c r="B2037">
        <f>IFERROR(VLOOKUP(A2037,Produtos!A:B,2,FALSE),"")</f>
        <v/>
      </c>
      <c r="D2037" s="10">
        <f>IFERROR(INDEX(Lotes!$E:$E,MATCH(1,(Lotes!$A:$A=A2037)*(Lotes!$C:$C=C2037),0)),"")</f>
        <v/>
      </c>
      <c r="E2037" s="14">
        <f>IF(D2037="","",D2037-TODAY())</f>
        <v/>
      </c>
      <c r="F2037">
        <f>IF(D2037="","",IF(E2037&lt;0,"VENCIDO",IF(E2037&lt;=30,"VENCE EM &lt;= 30 DIAS",IF(E2037&lt;=60,"ATENCAO (31-60 DIAS)","OK"))))</f>
        <v/>
      </c>
      <c r="G2037" s="14">
        <f>SUMIFS(Lancamentos!$G:$G,Lancamentos!$C:$C,$A2037,Lancamentos!$E:$E,$C2037,Lancamentos!$B:$B,"ENTRADA")</f>
        <v/>
      </c>
      <c r="H2037" s="14">
        <f>SUMIFS(Lancamentos!$G:$G,Lancamentos!$C:$C,$A2037,Lancamentos!$E:$E,$C2037,Lancamentos!$B:$B,"SAIDA_USO")</f>
        <v/>
      </c>
      <c r="I2037" s="14">
        <f>SUMIFS(Lancamentos!$G:$G,Lancamentos!$C:$C,$A2037,Lancamentos!$E:$E,$C2037,Lancamentos!$B:$B,"SAIDA_DESCARTE")</f>
        <v/>
      </c>
      <c r="J2037" s="14">
        <f>G2037-H2037-I2037</f>
        <v/>
      </c>
      <c r="K2037">
        <f>IF(A2037="","",IF(J2037&lt;=IFERROR(VLOOKUP(A2037,Produtos!$A:$E,5,FALSE),0),"ABAIXO DO MINIMO","OK"))</f>
        <v/>
      </c>
    </row>
    <row r="2038">
      <c r="B2038">
        <f>IFERROR(VLOOKUP(A2038,Produtos!A:B,2,FALSE),"")</f>
        <v/>
      </c>
      <c r="D2038" s="10">
        <f>IFERROR(INDEX(Lotes!$E:$E,MATCH(1,(Lotes!$A:$A=A2038)*(Lotes!$C:$C=C2038),0)),"")</f>
        <v/>
      </c>
      <c r="E2038" s="14">
        <f>IF(D2038="","",D2038-TODAY())</f>
        <v/>
      </c>
      <c r="F2038">
        <f>IF(D2038="","",IF(E2038&lt;0,"VENCIDO",IF(E2038&lt;=30,"VENCE EM &lt;= 30 DIAS",IF(E2038&lt;=60,"ATENCAO (31-60 DIAS)","OK"))))</f>
        <v/>
      </c>
      <c r="G2038" s="14">
        <f>SUMIFS(Lancamentos!$G:$G,Lancamentos!$C:$C,$A2038,Lancamentos!$E:$E,$C2038,Lancamentos!$B:$B,"ENTRADA")</f>
        <v/>
      </c>
      <c r="H2038" s="14">
        <f>SUMIFS(Lancamentos!$G:$G,Lancamentos!$C:$C,$A2038,Lancamentos!$E:$E,$C2038,Lancamentos!$B:$B,"SAIDA_USO")</f>
        <v/>
      </c>
      <c r="I2038" s="14">
        <f>SUMIFS(Lancamentos!$G:$G,Lancamentos!$C:$C,$A2038,Lancamentos!$E:$E,$C2038,Lancamentos!$B:$B,"SAIDA_DESCARTE")</f>
        <v/>
      </c>
      <c r="J2038" s="14">
        <f>G2038-H2038-I2038</f>
        <v/>
      </c>
      <c r="K2038">
        <f>IF(A2038="","",IF(J2038&lt;=IFERROR(VLOOKUP(A2038,Produtos!$A:$E,5,FALSE),0),"ABAIXO DO MINIMO","OK"))</f>
        <v/>
      </c>
    </row>
    <row r="2039">
      <c r="B2039">
        <f>IFERROR(VLOOKUP(A2039,Produtos!A:B,2,FALSE),"")</f>
        <v/>
      </c>
      <c r="D2039" s="10">
        <f>IFERROR(INDEX(Lotes!$E:$E,MATCH(1,(Lotes!$A:$A=A2039)*(Lotes!$C:$C=C2039),0)),"")</f>
        <v/>
      </c>
      <c r="E2039" s="14">
        <f>IF(D2039="","",D2039-TODAY())</f>
        <v/>
      </c>
      <c r="F2039">
        <f>IF(D2039="","",IF(E2039&lt;0,"VENCIDO",IF(E2039&lt;=30,"VENCE EM &lt;= 30 DIAS",IF(E2039&lt;=60,"ATENCAO (31-60 DIAS)","OK"))))</f>
        <v/>
      </c>
      <c r="G2039" s="14">
        <f>SUMIFS(Lancamentos!$G:$G,Lancamentos!$C:$C,$A2039,Lancamentos!$E:$E,$C2039,Lancamentos!$B:$B,"ENTRADA")</f>
        <v/>
      </c>
      <c r="H2039" s="14">
        <f>SUMIFS(Lancamentos!$G:$G,Lancamentos!$C:$C,$A2039,Lancamentos!$E:$E,$C2039,Lancamentos!$B:$B,"SAIDA_USO")</f>
        <v/>
      </c>
      <c r="I2039" s="14">
        <f>SUMIFS(Lancamentos!$G:$G,Lancamentos!$C:$C,$A2039,Lancamentos!$E:$E,$C2039,Lancamentos!$B:$B,"SAIDA_DESCARTE")</f>
        <v/>
      </c>
      <c r="J2039" s="14">
        <f>G2039-H2039-I2039</f>
        <v/>
      </c>
      <c r="K2039">
        <f>IF(A2039="","",IF(J2039&lt;=IFERROR(VLOOKUP(A2039,Produtos!$A:$E,5,FALSE),0),"ABAIXO DO MINIMO","OK"))</f>
        <v/>
      </c>
    </row>
    <row r="2040">
      <c r="B2040">
        <f>IFERROR(VLOOKUP(A2040,Produtos!A:B,2,FALSE),"")</f>
        <v/>
      </c>
      <c r="D2040" s="10">
        <f>IFERROR(INDEX(Lotes!$E:$E,MATCH(1,(Lotes!$A:$A=A2040)*(Lotes!$C:$C=C2040),0)),"")</f>
        <v/>
      </c>
      <c r="E2040" s="14">
        <f>IF(D2040="","",D2040-TODAY())</f>
        <v/>
      </c>
      <c r="F2040">
        <f>IF(D2040="","",IF(E2040&lt;0,"VENCIDO",IF(E2040&lt;=30,"VENCE EM &lt;= 30 DIAS",IF(E2040&lt;=60,"ATENCAO (31-60 DIAS)","OK"))))</f>
        <v/>
      </c>
      <c r="G2040" s="14">
        <f>SUMIFS(Lancamentos!$G:$G,Lancamentos!$C:$C,$A2040,Lancamentos!$E:$E,$C2040,Lancamentos!$B:$B,"ENTRADA")</f>
        <v/>
      </c>
      <c r="H2040" s="14">
        <f>SUMIFS(Lancamentos!$G:$G,Lancamentos!$C:$C,$A2040,Lancamentos!$E:$E,$C2040,Lancamentos!$B:$B,"SAIDA_USO")</f>
        <v/>
      </c>
      <c r="I2040" s="14">
        <f>SUMIFS(Lancamentos!$G:$G,Lancamentos!$C:$C,$A2040,Lancamentos!$E:$E,$C2040,Lancamentos!$B:$B,"SAIDA_DESCARTE")</f>
        <v/>
      </c>
      <c r="J2040" s="14">
        <f>G2040-H2040-I2040</f>
        <v/>
      </c>
      <c r="K2040">
        <f>IF(A2040="","",IF(J2040&lt;=IFERROR(VLOOKUP(A2040,Produtos!$A:$E,5,FALSE),0),"ABAIXO DO MINIMO","OK"))</f>
        <v/>
      </c>
    </row>
    <row r="2041">
      <c r="B2041">
        <f>IFERROR(VLOOKUP(A2041,Produtos!A:B,2,FALSE),"")</f>
        <v/>
      </c>
      <c r="D2041" s="10">
        <f>IFERROR(INDEX(Lotes!$E:$E,MATCH(1,(Lotes!$A:$A=A2041)*(Lotes!$C:$C=C2041),0)),"")</f>
        <v/>
      </c>
      <c r="E2041" s="14">
        <f>IF(D2041="","",D2041-TODAY())</f>
        <v/>
      </c>
      <c r="F2041">
        <f>IF(D2041="","",IF(E2041&lt;0,"VENCIDO",IF(E2041&lt;=30,"VENCE EM &lt;= 30 DIAS",IF(E2041&lt;=60,"ATENCAO (31-60 DIAS)","OK"))))</f>
        <v/>
      </c>
      <c r="G2041" s="14">
        <f>SUMIFS(Lancamentos!$G:$G,Lancamentos!$C:$C,$A2041,Lancamentos!$E:$E,$C2041,Lancamentos!$B:$B,"ENTRADA")</f>
        <v/>
      </c>
      <c r="H2041" s="14">
        <f>SUMIFS(Lancamentos!$G:$G,Lancamentos!$C:$C,$A2041,Lancamentos!$E:$E,$C2041,Lancamentos!$B:$B,"SAIDA_USO")</f>
        <v/>
      </c>
      <c r="I2041" s="14">
        <f>SUMIFS(Lancamentos!$G:$G,Lancamentos!$C:$C,$A2041,Lancamentos!$E:$E,$C2041,Lancamentos!$B:$B,"SAIDA_DESCARTE")</f>
        <v/>
      </c>
      <c r="J2041" s="14">
        <f>G2041-H2041-I2041</f>
        <v/>
      </c>
      <c r="K2041">
        <f>IF(A2041="","",IF(J2041&lt;=IFERROR(VLOOKUP(A2041,Produtos!$A:$E,5,FALSE),0),"ABAIXO DO MINIMO","OK"))</f>
        <v/>
      </c>
    </row>
    <row r="2042">
      <c r="B2042">
        <f>IFERROR(VLOOKUP(A2042,Produtos!A:B,2,FALSE),"")</f>
        <v/>
      </c>
      <c r="D2042" s="10">
        <f>IFERROR(INDEX(Lotes!$E:$E,MATCH(1,(Lotes!$A:$A=A2042)*(Lotes!$C:$C=C2042),0)),"")</f>
        <v/>
      </c>
      <c r="E2042" s="14">
        <f>IF(D2042="","",D2042-TODAY())</f>
        <v/>
      </c>
      <c r="F2042">
        <f>IF(D2042="","",IF(E2042&lt;0,"VENCIDO",IF(E2042&lt;=30,"VENCE EM &lt;= 30 DIAS",IF(E2042&lt;=60,"ATENCAO (31-60 DIAS)","OK"))))</f>
        <v/>
      </c>
      <c r="G2042" s="14">
        <f>SUMIFS(Lancamentos!$G:$G,Lancamentos!$C:$C,$A2042,Lancamentos!$E:$E,$C2042,Lancamentos!$B:$B,"ENTRADA")</f>
        <v/>
      </c>
      <c r="H2042" s="14">
        <f>SUMIFS(Lancamentos!$G:$G,Lancamentos!$C:$C,$A2042,Lancamentos!$E:$E,$C2042,Lancamentos!$B:$B,"SAIDA_USO")</f>
        <v/>
      </c>
      <c r="I2042" s="14">
        <f>SUMIFS(Lancamentos!$G:$G,Lancamentos!$C:$C,$A2042,Lancamentos!$E:$E,$C2042,Lancamentos!$B:$B,"SAIDA_DESCARTE")</f>
        <v/>
      </c>
      <c r="J2042" s="14">
        <f>G2042-H2042-I2042</f>
        <v/>
      </c>
      <c r="K2042">
        <f>IF(A2042="","",IF(J2042&lt;=IFERROR(VLOOKUP(A2042,Produtos!$A:$E,5,FALSE),0),"ABAIXO DO MINIMO","OK"))</f>
        <v/>
      </c>
    </row>
    <row r="2043">
      <c r="B2043">
        <f>IFERROR(VLOOKUP(A2043,Produtos!A:B,2,FALSE),"")</f>
        <v/>
      </c>
      <c r="D2043" s="10">
        <f>IFERROR(INDEX(Lotes!$E:$E,MATCH(1,(Lotes!$A:$A=A2043)*(Lotes!$C:$C=C2043),0)),"")</f>
        <v/>
      </c>
      <c r="E2043" s="14">
        <f>IF(D2043="","",D2043-TODAY())</f>
        <v/>
      </c>
      <c r="F2043">
        <f>IF(D2043="","",IF(E2043&lt;0,"VENCIDO",IF(E2043&lt;=30,"VENCE EM &lt;= 30 DIAS",IF(E2043&lt;=60,"ATENCAO (31-60 DIAS)","OK"))))</f>
        <v/>
      </c>
      <c r="G2043" s="14">
        <f>SUMIFS(Lancamentos!$G:$G,Lancamentos!$C:$C,$A2043,Lancamentos!$E:$E,$C2043,Lancamentos!$B:$B,"ENTRADA")</f>
        <v/>
      </c>
      <c r="H2043" s="14">
        <f>SUMIFS(Lancamentos!$G:$G,Lancamentos!$C:$C,$A2043,Lancamentos!$E:$E,$C2043,Lancamentos!$B:$B,"SAIDA_USO")</f>
        <v/>
      </c>
      <c r="I2043" s="14">
        <f>SUMIFS(Lancamentos!$G:$G,Lancamentos!$C:$C,$A2043,Lancamentos!$E:$E,$C2043,Lancamentos!$B:$B,"SAIDA_DESCARTE")</f>
        <v/>
      </c>
      <c r="J2043" s="14">
        <f>G2043-H2043-I2043</f>
        <v/>
      </c>
      <c r="K2043">
        <f>IF(A2043="","",IF(J2043&lt;=IFERROR(VLOOKUP(A2043,Produtos!$A:$E,5,FALSE),0),"ABAIXO DO MINIMO","OK"))</f>
        <v/>
      </c>
    </row>
    <row r="2044">
      <c r="B2044">
        <f>IFERROR(VLOOKUP(A2044,Produtos!A:B,2,FALSE),"")</f>
        <v/>
      </c>
      <c r="D2044" s="10">
        <f>IFERROR(INDEX(Lotes!$E:$E,MATCH(1,(Lotes!$A:$A=A2044)*(Lotes!$C:$C=C2044),0)),"")</f>
        <v/>
      </c>
      <c r="E2044" s="14">
        <f>IF(D2044="","",D2044-TODAY())</f>
        <v/>
      </c>
      <c r="F2044">
        <f>IF(D2044="","",IF(E2044&lt;0,"VENCIDO",IF(E2044&lt;=30,"VENCE EM &lt;= 30 DIAS",IF(E2044&lt;=60,"ATENCAO (31-60 DIAS)","OK"))))</f>
        <v/>
      </c>
      <c r="G2044" s="14">
        <f>SUMIFS(Lancamentos!$G:$G,Lancamentos!$C:$C,$A2044,Lancamentos!$E:$E,$C2044,Lancamentos!$B:$B,"ENTRADA")</f>
        <v/>
      </c>
      <c r="H2044" s="14">
        <f>SUMIFS(Lancamentos!$G:$G,Lancamentos!$C:$C,$A2044,Lancamentos!$E:$E,$C2044,Lancamentos!$B:$B,"SAIDA_USO")</f>
        <v/>
      </c>
      <c r="I2044" s="14">
        <f>SUMIFS(Lancamentos!$G:$G,Lancamentos!$C:$C,$A2044,Lancamentos!$E:$E,$C2044,Lancamentos!$B:$B,"SAIDA_DESCARTE")</f>
        <v/>
      </c>
      <c r="J2044" s="14">
        <f>G2044-H2044-I2044</f>
        <v/>
      </c>
      <c r="K2044">
        <f>IF(A2044="","",IF(J2044&lt;=IFERROR(VLOOKUP(A2044,Produtos!$A:$E,5,FALSE),0),"ABAIXO DO MINIMO","OK"))</f>
        <v/>
      </c>
    </row>
    <row r="2045">
      <c r="B2045">
        <f>IFERROR(VLOOKUP(A2045,Produtos!A:B,2,FALSE),"")</f>
        <v/>
      </c>
      <c r="D2045" s="10">
        <f>IFERROR(INDEX(Lotes!$E:$E,MATCH(1,(Lotes!$A:$A=A2045)*(Lotes!$C:$C=C2045),0)),"")</f>
        <v/>
      </c>
      <c r="E2045" s="14">
        <f>IF(D2045="","",D2045-TODAY())</f>
        <v/>
      </c>
      <c r="F2045">
        <f>IF(D2045="","",IF(E2045&lt;0,"VENCIDO",IF(E2045&lt;=30,"VENCE EM &lt;= 30 DIAS",IF(E2045&lt;=60,"ATENCAO (31-60 DIAS)","OK"))))</f>
        <v/>
      </c>
      <c r="G2045" s="14">
        <f>SUMIFS(Lancamentos!$G:$G,Lancamentos!$C:$C,$A2045,Lancamentos!$E:$E,$C2045,Lancamentos!$B:$B,"ENTRADA")</f>
        <v/>
      </c>
      <c r="H2045" s="14">
        <f>SUMIFS(Lancamentos!$G:$G,Lancamentos!$C:$C,$A2045,Lancamentos!$E:$E,$C2045,Lancamentos!$B:$B,"SAIDA_USO")</f>
        <v/>
      </c>
      <c r="I2045" s="14">
        <f>SUMIFS(Lancamentos!$G:$G,Lancamentos!$C:$C,$A2045,Lancamentos!$E:$E,$C2045,Lancamentos!$B:$B,"SAIDA_DESCARTE")</f>
        <v/>
      </c>
      <c r="J2045" s="14">
        <f>G2045-H2045-I2045</f>
        <v/>
      </c>
      <c r="K2045">
        <f>IF(A2045="","",IF(J2045&lt;=IFERROR(VLOOKUP(A2045,Produtos!$A:$E,5,FALSE),0),"ABAIXO DO MINIMO","OK"))</f>
        <v/>
      </c>
    </row>
    <row r="2046">
      <c r="B2046">
        <f>IFERROR(VLOOKUP(A2046,Produtos!A:B,2,FALSE),"")</f>
        <v/>
      </c>
      <c r="D2046" s="10">
        <f>IFERROR(INDEX(Lotes!$E:$E,MATCH(1,(Lotes!$A:$A=A2046)*(Lotes!$C:$C=C2046),0)),"")</f>
        <v/>
      </c>
      <c r="E2046" s="14">
        <f>IF(D2046="","",D2046-TODAY())</f>
        <v/>
      </c>
      <c r="F2046">
        <f>IF(D2046="","",IF(E2046&lt;0,"VENCIDO",IF(E2046&lt;=30,"VENCE EM &lt;= 30 DIAS",IF(E2046&lt;=60,"ATENCAO (31-60 DIAS)","OK"))))</f>
        <v/>
      </c>
      <c r="G2046" s="14">
        <f>SUMIFS(Lancamentos!$G:$G,Lancamentos!$C:$C,$A2046,Lancamentos!$E:$E,$C2046,Lancamentos!$B:$B,"ENTRADA")</f>
        <v/>
      </c>
      <c r="H2046" s="14">
        <f>SUMIFS(Lancamentos!$G:$G,Lancamentos!$C:$C,$A2046,Lancamentos!$E:$E,$C2046,Lancamentos!$B:$B,"SAIDA_USO")</f>
        <v/>
      </c>
      <c r="I2046" s="14">
        <f>SUMIFS(Lancamentos!$G:$G,Lancamentos!$C:$C,$A2046,Lancamentos!$E:$E,$C2046,Lancamentos!$B:$B,"SAIDA_DESCARTE")</f>
        <v/>
      </c>
      <c r="J2046" s="14">
        <f>G2046-H2046-I2046</f>
        <v/>
      </c>
      <c r="K2046">
        <f>IF(A2046="","",IF(J2046&lt;=IFERROR(VLOOKUP(A2046,Produtos!$A:$E,5,FALSE),0),"ABAIXO DO MINIMO","OK"))</f>
        <v/>
      </c>
    </row>
    <row r="2047">
      <c r="B2047">
        <f>IFERROR(VLOOKUP(A2047,Produtos!A:B,2,FALSE),"")</f>
        <v/>
      </c>
      <c r="D2047" s="10">
        <f>IFERROR(INDEX(Lotes!$E:$E,MATCH(1,(Lotes!$A:$A=A2047)*(Lotes!$C:$C=C2047),0)),"")</f>
        <v/>
      </c>
      <c r="E2047" s="14">
        <f>IF(D2047="","",D2047-TODAY())</f>
        <v/>
      </c>
      <c r="F2047">
        <f>IF(D2047="","",IF(E2047&lt;0,"VENCIDO",IF(E2047&lt;=30,"VENCE EM &lt;= 30 DIAS",IF(E2047&lt;=60,"ATENCAO (31-60 DIAS)","OK"))))</f>
        <v/>
      </c>
      <c r="G2047" s="14">
        <f>SUMIFS(Lancamentos!$G:$G,Lancamentos!$C:$C,$A2047,Lancamentos!$E:$E,$C2047,Lancamentos!$B:$B,"ENTRADA")</f>
        <v/>
      </c>
      <c r="H2047" s="14">
        <f>SUMIFS(Lancamentos!$G:$G,Lancamentos!$C:$C,$A2047,Lancamentos!$E:$E,$C2047,Lancamentos!$B:$B,"SAIDA_USO")</f>
        <v/>
      </c>
      <c r="I2047" s="14">
        <f>SUMIFS(Lancamentos!$G:$G,Lancamentos!$C:$C,$A2047,Lancamentos!$E:$E,$C2047,Lancamentos!$B:$B,"SAIDA_DESCARTE")</f>
        <v/>
      </c>
      <c r="J2047" s="14">
        <f>G2047-H2047-I2047</f>
        <v/>
      </c>
      <c r="K2047">
        <f>IF(A2047="","",IF(J2047&lt;=IFERROR(VLOOKUP(A2047,Produtos!$A:$E,5,FALSE),0),"ABAIXO DO MINIMO","OK"))</f>
        <v/>
      </c>
    </row>
    <row r="2048">
      <c r="B2048">
        <f>IFERROR(VLOOKUP(A2048,Produtos!A:B,2,FALSE),"")</f>
        <v/>
      </c>
      <c r="D2048" s="10">
        <f>IFERROR(INDEX(Lotes!$E:$E,MATCH(1,(Lotes!$A:$A=A2048)*(Lotes!$C:$C=C2048),0)),"")</f>
        <v/>
      </c>
      <c r="E2048" s="14">
        <f>IF(D2048="","",D2048-TODAY())</f>
        <v/>
      </c>
      <c r="F2048">
        <f>IF(D2048="","",IF(E2048&lt;0,"VENCIDO",IF(E2048&lt;=30,"VENCE EM &lt;= 30 DIAS",IF(E2048&lt;=60,"ATENCAO (31-60 DIAS)","OK"))))</f>
        <v/>
      </c>
      <c r="G2048" s="14">
        <f>SUMIFS(Lancamentos!$G:$G,Lancamentos!$C:$C,$A2048,Lancamentos!$E:$E,$C2048,Lancamentos!$B:$B,"ENTRADA")</f>
        <v/>
      </c>
      <c r="H2048" s="14">
        <f>SUMIFS(Lancamentos!$G:$G,Lancamentos!$C:$C,$A2048,Lancamentos!$E:$E,$C2048,Lancamentos!$B:$B,"SAIDA_USO")</f>
        <v/>
      </c>
      <c r="I2048" s="14">
        <f>SUMIFS(Lancamentos!$G:$G,Lancamentos!$C:$C,$A2048,Lancamentos!$E:$E,$C2048,Lancamentos!$B:$B,"SAIDA_DESCARTE")</f>
        <v/>
      </c>
      <c r="J2048" s="14">
        <f>G2048-H2048-I2048</f>
        <v/>
      </c>
      <c r="K2048">
        <f>IF(A2048="","",IF(J2048&lt;=IFERROR(VLOOKUP(A2048,Produtos!$A:$E,5,FALSE),0),"ABAIXO DO MINIMO","OK"))</f>
        <v/>
      </c>
    </row>
    <row r="2049">
      <c r="B2049">
        <f>IFERROR(VLOOKUP(A2049,Produtos!A:B,2,FALSE),"")</f>
        <v/>
      </c>
      <c r="D2049" s="10">
        <f>IFERROR(INDEX(Lotes!$E:$E,MATCH(1,(Lotes!$A:$A=A2049)*(Lotes!$C:$C=C2049),0)),"")</f>
        <v/>
      </c>
      <c r="E2049" s="14">
        <f>IF(D2049="","",D2049-TODAY())</f>
        <v/>
      </c>
      <c r="F2049">
        <f>IF(D2049="","",IF(E2049&lt;0,"VENCIDO",IF(E2049&lt;=30,"VENCE EM &lt;= 30 DIAS",IF(E2049&lt;=60,"ATENCAO (31-60 DIAS)","OK"))))</f>
        <v/>
      </c>
      <c r="G2049" s="14">
        <f>SUMIFS(Lancamentos!$G:$G,Lancamentos!$C:$C,$A2049,Lancamentos!$E:$E,$C2049,Lancamentos!$B:$B,"ENTRADA")</f>
        <v/>
      </c>
      <c r="H2049" s="14">
        <f>SUMIFS(Lancamentos!$G:$G,Lancamentos!$C:$C,$A2049,Lancamentos!$E:$E,$C2049,Lancamentos!$B:$B,"SAIDA_USO")</f>
        <v/>
      </c>
      <c r="I2049" s="14">
        <f>SUMIFS(Lancamentos!$G:$G,Lancamentos!$C:$C,$A2049,Lancamentos!$E:$E,$C2049,Lancamentos!$B:$B,"SAIDA_DESCARTE")</f>
        <v/>
      </c>
      <c r="J2049" s="14">
        <f>G2049-H2049-I2049</f>
        <v/>
      </c>
      <c r="K2049">
        <f>IF(A2049="","",IF(J2049&lt;=IFERROR(VLOOKUP(A2049,Produtos!$A:$E,5,FALSE),0),"ABAIXO DO MINIMO","OK"))</f>
        <v/>
      </c>
    </row>
    <row r="2050">
      <c r="B2050">
        <f>IFERROR(VLOOKUP(A2050,Produtos!A:B,2,FALSE),"")</f>
        <v/>
      </c>
      <c r="D2050" s="10">
        <f>IFERROR(INDEX(Lotes!$E:$E,MATCH(1,(Lotes!$A:$A=A2050)*(Lotes!$C:$C=C2050),0)),"")</f>
        <v/>
      </c>
      <c r="E2050" s="14">
        <f>IF(D2050="","",D2050-TODAY())</f>
        <v/>
      </c>
      <c r="F2050">
        <f>IF(D2050="","",IF(E2050&lt;0,"VENCIDO",IF(E2050&lt;=30,"VENCE EM &lt;= 30 DIAS",IF(E2050&lt;=60,"ATENCAO (31-60 DIAS)","OK"))))</f>
        <v/>
      </c>
      <c r="G2050" s="14">
        <f>SUMIFS(Lancamentos!$G:$G,Lancamentos!$C:$C,$A2050,Lancamentos!$E:$E,$C2050,Lancamentos!$B:$B,"ENTRADA")</f>
        <v/>
      </c>
      <c r="H2050" s="14">
        <f>SUMIFS(Lancamentos!$G:$G,Lancamentos!$C:$C,$A2050,Lancamentos!$E:$E,$C2050,Lancamentos!$B:$B,"SAIDA_USO")</f>
        <v/>
      </c>
      <c r="I2050" s="14">
        <f>SUMIFS(Lancamentos!$G:$G,Lancamentos!$C:$C,$A2050,Lancamentos!$E:$E,$C2050,Lancamentos!$B:$B,"SAIDA_DESCARTE")</f>
        <v/>
      </c>
      <c r="J2050" s="14">
        <f>G2050-H2050-I2050</f>
        <v/>
      </c>
      <c r="K2050">
        <f>IF(A2050="","",IF(J2050&lt;=IFERROR(VLOOKUP(A2050,Produtos!$A:$E,5,FALSE),0),"ABAIXO DO MINIMO","OK"))</f>
        <v/>
      </c>
    </row>
    <row r="2051">
      <c r="B2051">
        <f>IFERROR(VLOOKUP(A2051,Produtos!A:B,2,FALSE),"")</f>
        <v/>
      </c>
      <c r="D2051" s="10">
        <f>IFERROR(INDEX(Lotes!$E:$E,MATCH(1,(Lotes!$A:$A=A2051)*(Lotes!$C:$C=C2051),0)),"")</f>
        <v/>
      </c>
      <c r="E2051" s="14">
        <f>IF(D2051="","",D2051-TODAY())</f>
        <v/>
      </c>
      <c r="F2051">
        <f>IF(D2051="","",IF(E2051&lt;0,"VENCIDO",IF(E2051&lt;=30,"VENCE EM &lt;= 30 DIAS",IF(E2051&lt;=60,"ATENCAO (31-60 DIAS)","OK"))))</f>
        <v/>
      </c>
      <c r="G2051" s="14">
        <f>SUMIFS(Lancamentos!$G:$G,Lancamentos!$C:$C,$A2051,Lancamentos!$E:$E,$C2051,Lancamentos!$B:$B,"ENTRADA")</f>
        <v/>
      </c>
      <c r="H2051" s="14">
        <f>SUMIFS(Lancamentos!$G:$G,Lancamentos!$C:$C,$A2051,Lancamentos!$E:$E,$C2051,Lancamentos!$B:$B,"SAIDA_USO")</f>
        <v/>
      </c>
      <c r="I2051" s="14">
        <f>SUMIFS(Lancamentos!$G:$G,Lancamentos!$C:$C,$A2051,Lancamentos!$E:$E,$C2051,Lancamentos!$B:$B,"SAIDA_DESCARTE")</f>
        <v/>
      </c>
      <c r="J2051" s="14">
        <f>G2051-H2051-I2051</f>
        <v/>
      </c>
      <c r="K2051">
        <f>IF(A2051="","",IF(J2051&lt;=IFERROR(VLOOKUP(A2051,Produtos!$A:$E,5,FALSE),0),"ABAIXO DO MINIMO","OK"))</f>
        <v/>
      </c>
    </row>
    <row r="2052">
      <c r="B2052">
        <f>IFERROR(VLOOKUP(A2052,Produtos!A:B,2,FALSE),"")</f>
        <v/>
      </c>
      <c r="D2052" s="10">
        <f>IFERROR(INDEX(Lotes!$E:$E,MATCH(1,(Lotes!$A:$A=A2052)*(Lotes!$C:$C=C2052),0)),"")</f>
        <v/>
      </c>
      <c r="E2052" s="14">
        <f>IF(D2052="","",D2052-TODAY())</f>
        <v/>
      </c>
      <c r="F2052">
        <f>IF(D2052="","",IF(E2052&lt;0,"VENCIDO",IF(E2052&lt;=30,"VENCE EM &lt;= 30 DIAS",IF(E2052&lt;=60,"ATENCAO (31-60 DIAS)","OK"))))</f>
        <v/>
      </c>
      <c r="G2052" s="14">
        <f>SUMIFS(Lancamentos!$G:$G,Lancamentos!$C:$C,$A2052,Lancamentos!$E:$E,$C2052,Lancamentos!$B:$B,"ENTRADA")</f>
        <v/>
      </c>
      <c r="H2052" s="14">
        <f>SUMIFS(Lancamentos!$G:$G,Lancamentos!$C:$C,$A2052,Lancamentos!$E:$E,$C2052,Lancamentos!$B:$B,"SAIDA_USO")</f>
        <v/>
      </c>
      <c r="I2052" s="14">
        <f>SUMIFS(Lancamentos!$G:$G,Lancamentos!$C:$C,$A2052,Lancamentos!$E:$E,$C2052,Lancamentos!$B:$B,"SAIDA_DESCARTE")</f>
        <v/>
      </c>
      <c r="J2052" s="14">
        <f>G2052-H2052-I2052</f>
        <v/>
      </c>
      <c r="K2052">
        <f>IF(A2052="","",IF(J2052&lt;=IFERROR(VLOOKUP(A2052,Produtos!$A:$E,5,FALSE),0),"ABAIXO DO MINIMO","OK"))</f>
        <v/>
      </c>
    </row>
    <row r="2053">
      <c r="B2053">
        <f>IFERROR(VLOOKUP(A2053,Produtos!A:B,2,FALSE),"")</f>
        <v/>
      </c>
      <c r="D2053" s="10">
        <f>IFERROR(INDEX(Lotes!$E:$E,MATCH(1,(Lotes!$A:$A=A2053)*(Lotes!$C:$C=C2053),0)),"")</f>
        <v/>
      </c>
      <c r="E2053" s="14">
        <f>IF(D2053="","",D2053-TODAY())</f>
        <v/>
      </c>
      <c r="F2053">
        <f>IF(D2053="","",IF(E2053&lt;0,"VENCIDO",IF(E2053&lt;=30,"VENCE EM &lt;= 30 DIAS",IF(E2053&lt;=60,"ATENCAO (31-60 DIAS)","OK"))))</f>
        <v/>
      </c>
      <c r="G2053" s="14">
        <f>SUMIFS(Lancamentos!$G:$G,Lancamentos!$C:$C,$A2053,Lancamentos!$E:$E,$C2053,Lancamentos!$B:$B,"ENTRADA")</f>
        <v/>
      </c>
      <c r="H2053" s="14">
        <f>SUMIFS(Lancamentos!$G:$G,Lancamentos!$C:$C,$A2053,Lancamentos!$E:$E,$C2053,Lancamentos!$B:$B,"SAIDA_USO")</f>
        <v/>
      </c>
      <c r="I2053" s="14">
        <f>SUMIFS(Lancamentos!$G:$G,Lancamentos!$C:$C,$A2053,Lancamentos!$E:$E,$C2053,Lancamentos!$B:$B,"SAIDA_DESCARTE")</f>
        <v/>
      </c>
      <c r="J2053" s="14">
        <f>G2053-H2053-I2053</f>
        <v/>
      </c>
      <c r="K2053">
        <f>IF(A2053="","",IF(J2053&lt;=IFERROR(VLOOKUP(A2053,Produtos!$A:$E,5,FALSE),0),"ABAIXO DO MINIMO","OK"))</f>
        <v/>
      </c>
    </row>
    <row r="2054">
      <c r="B2054">
        <f>IFERROR(VLOOKUP(A2054,Produtos!A:B,2,FALSE),"")</f>
        <v/>
      </c>
      <c r="D2054" s="10">
        <f>IFERROR(INDEX(Lotes!$E:$E,MATCH(1,(Lotes!$A:$A=A2054)*(Lotes!$C:$C=C2054),0)),"")</f>
        <v/>
      </c>
      <c r="E2054" s="14">
        <f>IF(D2054="","",D2054-TODAY())</f>
        <v/>
      </c>
      <c r="F2054">
        <f>IF(D2054="","",IF(E2054&lt;0,"VENCIDO",IF(E2054&lt;=30,"VENCE EM &lt;= 30 DIAS",IF(E2054&lt;=60,"ATENCAO (31-60 DIAS)","OK"))))</f>
        <v/>
      </c>
      <c r="G2054" s="14">
        <f>SUMIFS(Lancamentos!$G:$G,Lancamentos!$C:$C,$A2054,Lancamentos!$E:$E,$C2054,Lancamentos!$B:$B,"ENTRADA")</f>
        <v/>
      </c>
      <c r="H2054" s="14">
        <f>SUMIFS(Lancamentos!$G:$G,Lancamentos!$C:$C,$A2054,Lancamentos!$E:$E,$C2054,Lancamentos!$B:$B,"SAIDA_USO")</f>
        <v/>
      </c>
      <c r="I2054" s="14">
        <f>SUMIFS(Lancamentos!$G:$G,Lancamentos!$C:$C,$A2054,Lancamentos!$E:$E,$C2054,Lancamentos!$B:$B,"SAIDA_DESCARTE")</f>
        <v/>
      </c>
      <c r="J2054" s="14">
        <f>G2054-H2054-I2054</f>
        <v/>
      </c>
      <c r="K2054">
        <f>IF(A2054="","",IF(J2054&lt;=IFERROR(VLOOKUP(A2054,Produtos!$A:$E,5,FALSE),0),"ABAIXO DO MINIMO","OK"))</f>
        <v/>
      </c>
    </row>
    <row r="2055">
      <c r="B2055">
        <f>IFERROR(VLOOKUP(A2055,Produtos!A:B,2,FALSE),"")</f>
        <v/>
      </c>
      <c r="D2055" s="10">
        <f>IFERROR(INDEX(Lotes!$E:$E,MATCH(1,(Lotes!$A:$A=A2055)*(Lotes!$C:$C=C2055),0)),"")</f>
        <v/>
      </c>
      <c r="E2055" s="14">
        <f>IF(D2055="","",D2055-TODAY())</f>
        <v/>
      </c>
      <c r="F2055">
        <f>IF(D2055="","",IF(E2055&lt;0,"VENCIDO",IF(E2055&lt;=30,"VENCE EM &lt;= 30 DIAS",IF(E2055&lt;=60,"ATENCAO (31-60 DIAS)","OK"))))</f>
        <v/>
      </c>
      <c r="G2055" s="14">
        <f>SUMIFS(Lancamentos!$G:$G,Lancamentos!$C:$C,$A2055,Lancamentos!$E:$E,$C2055,Lancamentos!$B:$B,"ENTRADA")</f>
        <v/>
      </c>
      <c r="H2055" s="14">
        <f>SUMIFS(Lancamentos!$G:$G,Lancamentos!$C:$C,$A2055,Lancamentos!$E:$E,$C2055,Lancamentos!$B:$B,"SAIDA_USO")</f>
        <v/>
      </c>
      <c r="I2055" s="14">
        <f>SUMIFS(Lancamentos!$G:$G,Lancamentos!$C:$C,$A2055,Lancamentos!$E:$E,$C2055,Lancamentos!$B:$B,"SAIDA_DESCARTE")</f>
        <v/>
      </c>
      <c r="J2055" s="14">
        <f>G2055-H2055-I2055</f>
        <v/>
      </c>
      <c r="K2055">
        <f>IF(A2055="","",IF(J2055&lt;=IFERROR(VLOOKUP(A2055,Produtos!$A:$E,5,FALSE),0),"ABAIXO DO MINIMO","OK"))</f>
        <v/>
      </c>
    </row>
    <row r="2056">
      <c r="B2056">
        <f>IFERROR(VLOOKUP(A2056,Produtos!A:B,2,FALSE),"")</f>
        <v/>
      </c>
      <c r="D2056" s="10">
        <f>IFERROR(INDEX(Lotes!$E:$E,MATCH(1,(Lotes!$A:$A=A2056)*(Lotes!$C:$C=C2056),0)),"")</f>
        <v/>
      </c>
      <c r="E2056" s="14">
        <f>IF(D2056="","",D2056-TODAY())</f>
        <v/>
      </c>
      <c r="F2056">
        <f>IF(D2056="","",IF(E2056&lt;0,"VENCIDO",IF(E2056&lt;=30,"VENCE EM &lt;= 30 DIAS",IF(E2056&lt;=60,"ATENCAO (31-60 DIAS)","OK"))))</f>
        <v/>
      </c>
      <c r="G2056" s="14">
        <f>SUMIFS(Lancamentos!$G:$G,Lancamentos!$C:$C,$A2056,Lancamentos!$E:$E,$C2056,Lancamentos!$B:$B,"ENTRADA")</f>
        <v/>
      </c>
      <c r="H2056" s="14">
        <f>SUMIFS(Lancamentos!$G:$G,Lancamentos!$C:$C,$A2056,Lancamentos!$E:$E,$C2056,Lancamentos!$B:$B,"SAIDA_USO")</f>
        <v/>
      </c>
      <c r="I2056" s="14">
        <f>SUMIFS(Lancamentos!$G:$G,Lancamentos!$C:$C,$A2056,Lancamentos!$E:$E,$C2056,Lancamentos!$B:$B,"SAIDA_DESCARTE")</f>
        <v/>
      </c>
      <c r="J2056" s="14">
        <f>G2056-H2056-I2056</f>
        <v/>
      </c>
      <c r="K2056">
        <f>IF(A2056="","",IF(J2056&lt;=IFERROR(VLOOKUP(A2056,Produtos!$A:$E,5,FALSE),0),"ABAIXO DO MINIMO","OK"))</f>
        <v/>
      </c>
    </row>
    <row r="2057">
      <c r="B2057">
        <f>IFERROR(VLOOKUP(A2057,Produtos!A:B,2,FALSE),"")</f>
        <v/>
      </c>
      <c r="D2057" s="10">
        <f>IFERROR(INDEX(Lotes!$E:$E,MATCH(1,(Lotes!$A:$A=A2057)*(Lotes!$C:$C=C2057),0)),"")</f>
        <v/>
      </c>
      <c r="E2057" s="14">
        <f>IF(D2057="","",D2057-TODAY())</f>
        <v/>
      </c>
      <c r="F2057">
        <f>IF(D2057="","",IF(E2057&lt;0,"VENCIDO",IF(E2057&lt;=30,"VENCE EM &lt;= 30 DIAS",IF(E2057&lt;=60,"ATENCAO (31-60 DIAS)","OK"))))</f>
        <v/>
      </c>
      <c r="G2057" s="14">
        <f>SUMIFS(Lancamentos!$G:$G,Lancamentos!$C:$C,$A2057,Lancamentos!$E:$E,$C2057,Lancamentos!$B:$B,"ENTRADA")</f>
        <v/>
      </c>
      <c r="H2057" s="14">
        <f>SUMIFS(Lancamentos!$G:$G,Lancamentos!$C:$C,$A2057,Lancamentos!$E:$E,$C2057,Lancamentos!$B:$B,"SAIDA_USO")</f>
        <v/>
      </c>
      <c r="I2057" s="14">
        <f>SUMIFS(Lancamentos!$G:$G,Lancamentos!$C:$C,$A2057,Lancamentos!$E:$E,$C2057,Lancamentos!$B:$B,"SAIDA_DESCARTE")</f>
        <v/>
      </c>
      <c r="J2057" s="14">
        <f>G2057-H2057-I2057</f>
        <v/>
      </c>
      <c r="K2057">
        <f>IF(A2057="","",IF(J2057&lt;=IFERROR(VLOOKUP(A2057,Produtos!$A:$E,5,FALSE),0),"ABAIXO DO MINIMO","OK"))</f>
        <v/>
      </c>
    </row>
    <row r="2058">
      <c r="B2058">
        <f>IFERROR(VLOOKUP(A2058,Produtos!A:B,2,FALSE),"")</f>
        <v/>
      </c>
      <c r="D2058" s="10">
        <f>IFERROR(INDEX(Lotes!$E:$E,MATCH(1,(Lotes!$A:$A=A2058)*(Lotes!$C:$C=C2058),0)),"")</f>
        <v/>
      </c>
      <c r="E2058" s="14">
        <f>IF(D2058="","",D2058-TODAY())</f>
        <v/>
      </c>
      <c r="F2058">
        <f>IF(D2058="","",IF(E2058&lt;0,"VENCIDO",IF(E2058&lt;=30,"VENCE EM &lt;= 30 DIAS",IF(E2058&lt;=60,"ATENCAO (31-60 DIAS)","OK"))))</f>
        <v/>
      </c>
      <c r="G2058" s="14">
        <f>SUMIFS(Lancamentos!$G:$G,Lancamentos!$C:$C,$A2058,Lancamentos!$E:$E,$C2058,Lancamentos!$B:$B,"ENTRADA")</f>
        <v/>
      </c>
      <c r="H2058" s="14">
        <f>SUMIFS(Lancamentos!$G:$G,Lancamentos!$C:$C,$A2058,Lancamentos!$E:$E,$C2058,Lancamentos!$B:$B,"SAIDA_USO")</f>
        <v/>
      </c>
      <c r="I2058" s="14">
        <f>SUMIFS(Lancamentos!$G:$G,Lancamentos!$C:$C,$A2058,Lancamentos!$E:$E,$C2058,Lancamentos!$B:$B,"SAIDA_DESCARTE")</f>
        <v/>
      </c>
      <c r="J2058" s="14">
        <f>G2058-H2058-I2058</f>
        <v/>
      </c>
      <c r="K2058">
        <f>IF(A2058="","",IF(J2058&lt;=IFERROR(VLOOKUP(A2058,Produtos!$A:$E,5,FALSE),0),"ABAIXO DO MINIMO","OK"))</f>
        <v/>
      </c>
    </row>
    <row r="2059">
      <c r="B2059">
        <f>IFERROR(VLOOKUP(A2059,Produtos!A:B,2,FALSE),"")</f>
        <v/>
      </c>
      <c r="D2059" s="10">
        <f>IFERROR(INDEX(Lotes!$E:$E,MATCH(1,(Lotes!$A:$A=A2059)*(Lotes!$C:$C=C2059),0)),"")</f>
        <v/>
      </c>
      <c r="E2059" s="14">
        <f>IF(D2059="","",D2059-TODAY())</f>
        <v/>
      </c>
      <c r="F2059">
        <f>IF(D2059="","",IF(E2059&lt;0,"VENCIDO",IF(E2059&lt;=30,"VENCE EM &lt;= 30 DIAS",IF(E2059&lt;=60,"ATENCAO (31-60 DIAS)","OK"))))</f>
        <v/>
      </c>
      <c r="G2059" s="14">
        <f>SUMIFS(Lancamentos!$G:$G,Lancamentos!$C:$C,$A2059,Lancamentos!$E:$E,$C2059,Lancamentos!$B:$B,"ENTRADA")</f>
        <v/>
      </c>
      <c r="H2059" s="14">
        <f>SUMIFS(Lancamentos!$G:$G,Lancamentos!$C:$C,$A2059,Lancamentos!$E:$E,$C2059,Lancamentos!$B:$B,"SAIDA_USO")</f>
        <v/>
      </c>
      <c r="I2059" s="14">
        <f>SUMIFS(Lancamentos!$G:$G,Lancamentos!$C:$C,$A2059,Lancamentos!$E:$E,$C2059,Lancamentos!$B:$B,"SAIDA_DESCARTE")</f>
        <v/>
      </c>
      <c r="J2059" s="14">
        <f>G2059-H2059-I2059</f>
        <v/>
      </c>
      <c r="K2059">
        <f>IF(A2059="","",IF(J2059&lt;=IFERROR(VLOOKUP(A2059,Produtos!$A:$E,5,FALSE),0),"ABAIXO DO MINIMO","OK"))</f>
        <v/>
      </c>
    </row>
    <row r="2060">
      <c r="B2060">
        <f>IFERROR(VLOOKUP(A2060,Produtos!A:B,2,FALSE),"")</f>
        <v/>
      </c>
      <c r="D2060" s="10">
        <f>IFERROR(INDEX(Lotes!$E:$E,MATCH(1,(Lotes!$A:$A=A2060)*(Lotes!$C:$C=C2060),0)),"")</f>
        <v/>
      </c>
      <c r="E2060" s="14">
        <f>IF(D2060="","",D2060-TODAY())</f>
        <v/>
      </c>
      <c r="F2060">
        <f>IF(D2060="","",IF(E2060&lt;0,"VENCIDO",IF(E2060&lt;=30,"VENCE EM &lt;= 30 DIAS",IF(E2060&lt;=60,"ATENCAO (31-60 DIAS)","OK"))))</f>
        <v/>
      </c>
      <c r="G2060" s="14">
        <f>SUMIFS(Lancamentos!$G:$G,Lancamentos!$C:$C,$A2060,Lancamentos!$E:$E,$C2060,Lancamentos!$B:$B,"ENTRADA")</f>
        <v/>
      </c>
      <c r="H2060" s="14">
        <f>SUMIFS(Lancamentos!$G:$G,Lancamentos!$C:$C,$A2060,Lancamentos!$E:$E,$C2060,Lancamentos!$B:$B,"SAIDA_USO")</f>
        <v/>
      </c>
      <c r="I2060" s="14">
        <f>SUMIFS(Lancamentos!$G:$G,Lancamentos!$C:$C,$A2060,Lancamentos!$E:$E,$C2060,Lancamentos!$B:$B,"SAIDA_DESCARTE")</f>
        <v/>
      </c>
      <c r="J2060" s="14">
        <f>G2060-H2060-I2060</f>
        <v/>
      </c>
      <c r="K2060">
        <f>IF(A2060="","",IF(J2060&lt;=IFERROR(VLOOKUP(A2060,Produtos!$A:$E,5,FALSE),0),"ABAIXO DO MINIMO","OK"))</f>
        <v/>
      </c>
    </row>
    <row r="2061">
      <c r="B2061">
        <f>IFERROR(VLOOKUP(A2061,Produtos!A:B,2,FALSE),"")</f>
        <v/>
      </c>
      <c r="D2061" s="10">
        <f>IFERROR(INDEX(Lotes!$E:$E,MATCH(1,(Lotes!$A:$A=A2061)*(Lotes!$C:$C=C2061),0)),"")</f>
        <v/>
      </c>
      <c r="E2061" s="14">
        <f>IF(D2061="","",D2061-TODAY())</f>
        <v/>
      </c>
      <c r="F2061">
        <f>IF(D2061="","",IF(E2061&lt;0,"VENCIDO",IF(E2061&lt;=30,"VENCE EM &lt;= 30 DIAS",IF(E2061&lt;=60,"ATENCAO (31-60 DIAS)","OK"))))</f>
        <v/>
      </c>
      <c r="G2061" s="14">
        <f>SUMIFS(Lancamentos!$G:$G,Lancamentos!$C:$C,$A2061,Lancamentos!$E:$E,$C2061,Lancamentos!$B:$B,"ENTRADA")</f>
        <v/>
      </c>
      <c r="H2061" s="14">
        <f>SUMIFS(Lancamentos!$G:$G,Lancamentos!$C:$C,$A2061,Lancamentos!$E:$E,$C2061,Lancamentos!$B:$B,"SAIDA_USO")</f>
        <v/>
      </c>
      <c r="I2061" s="14">
        <f>SUMIFS(Lancamentos!$G:$G,Lancamentos!$C:$C,$A2061,Lancamentos!$E:$E,$C2061,Lancamentos!$B:$B,"SAIDA_DESCARTE")</f>
        <v/>
      </c>
      <c r="J2061" s="14">
        <f>G2061-H2061-I2061</f>
        <v/>
      </c>
      <c r="K2061">
        <f>IF(A2061="","",IF(J2061&lt;=IFERROR(VLOOKUP(A2061,Produtos!$A:$E,5,FALSE),0),"ABAIXO DO MINIMO","OK"))</f>
        <v/>
      </c>
    </row>
    <row r="2062">
      <c r="B2062">
        <f>IFERROR(VLOOKUP(A2062,Produtos!A:B,2,FALSE),"")</f>
        <v/>
      </c>
      <c r="D2062" s="10">
        <f>IFERROR(INDEX(Lotes!$E:$E,MATCH(1,(Lotes!$A:$A=A2062)*(Lotes!$C:$C=C2062),0)),"")</f>
        <v/>
      </c>
      <c r="E2062" s="14">
        <f>IF(D2062="","",D2062-TODAY())</f>
        <v/>
      </c>
      <c r="F2062">
        <f>IF(D2062="","",IF(E2062&lt;0,"VENCIDO",IF(E2062&lt;=30,"VENCE EM &lt;= 30 DIAS",IF(E2062&lt;=60,"ATENCAO (31-60 DIAS)","OK"))))</f>
        <v/>
      </c>
      <c r="G2062" s="14">
        <f>SUMIFS(Lancamentos!$G:$G,Lancamentos!$C:$C,$A2062,Lancamentos!$E:$E,$C2062,Lancamentos!$B:$B,"ENTRADA")</f>
        <v/>
      </c>
      <c r="H2062" s="14">
        <f>SUMIFS(Lancamentos!$G:$G,Lancamentos!$C:$C,$A2062,Lancamentos!$E:$E,$C2062,Lancamentos!$B:$B,"SAIDA_USO")</f>
        <v/>
      </c>
      <c r="I2062" s="14">
        <f>SUMIFS(Lancamentos!$G:$G,Lancamentos!$C:$C,$A2062,Lancamentos!$E:$E,$C2062,Lancamentos!$B:$B,"SAIDA_DESCARTE")</f>
        <v/>
      </c>
      <c r="J2062" s="14">
        <f>G2062-H2062-I2062</f>
        <v/>
      </c>
      <c r="K2062">
        <f>IF(A2062="","",IF(J2062&lt;=IFERROR(VLOOKUP(A2062,Produtos!$A:$E,5,FALSE),0),"ABAIXO DO MINIMO","OK"))</f>
        <v/>
      </c>
    </row>
    <row r="2063">
      <c r="B2063">
        <f>IFERROR(VLOOKUP(A2063,Produtos!A:B,2,FALSE),"")</f>
        <v/>
      </c>
      <c r="D2063" s="10">
        <f>IFERROR(INDEX(Lotes!$E:$E,MATCH(1,(Lotes!$A:$A=A2063)*(Lotes!$C:$C=C2063),0)),"")</f>
        <v/>
      </c>
      <c r="E2063" s="14">
        <f>IF(D2063="","",D2063-TODAY())</f>
        <v/>
      </c>
      <c r="F2063">
        <f>IF(D2063="","",IF(E2063&lt;0,"VENCIDO",IF(E2063&lt;=30,"VENCE EM &lt;= 30 DIAS",IF(E2063&lt;=60,"ATENCAO (31-60 DIAS)","OK"))))</f>
        <v/>
      </c>
      <c r="G2063" s="14">
        <f>SUMIFS(Lancamentos!$G:$G,Lancamentos!$C:$C,$A2063,Lancamentos!$E:$E,$C2063,Lancamentos!$B:$B,"ENTRADA")</f>
        <v/>
      </c>
      <c r="H2063" s="14">
        <f>SUMIFS(Lancamentos!$G:$G,Lancamentos!$C:$C,$A2063,Lancamentos!$E:$E,$C2063,Lancamentos!$B:$B,"SAIDA_USO")</f>
        <v/>
      </c>
      <c r="I2063" s="14">
        <f>SUMIFS(Lancamentos!$G:$G,Lancamentos!$C:$C,$A2063,Lancamentos!$E:$E,$C2063,Lancamentos!$B:$B,"SAIDA_DESCARTE")</f>
        <v/>
      </c>
      <c r="J2063" s="14">
        <f>G2063-H2063-I2063</f>
        <v/>
      </c>
      <c r="K2063">
        <f>IF(A2063="","",IF(J2063&lt;=IFERROR(VLOOKUP(A2063,Produtos!$A:$E,5,FALSE),0),"ABAIXO DO MINIMO","OK"))</f>
        <v/>
      </c>
    </row>
    <row r="2064">
      <c r="B2064">
        <f>IFERROR(VLOOKUP(A2064,Produtos!A:B,2,FALSE),"")</f>
        <v/>
      </c>
      <c r="D2064" s="10">
        <f>IFERROR(INDEX(Lotes!$E:$E,MATCH(1,(Lotes!$A:$A=A2064)*(Lotes!$C:$C=C2064),0)),"")</f>
        <v/>
      </c>
      <c r="E2064" s="14">
        <f>IF(D2064="","",D2064-TODAY())</f>
        <v/>
      </c>
      <c r="F2064">
        <f>IF(D2064="","",IF(E2064&lt;0,"VENCIDO",IF(E2064&lt;=30,"VENCE EM &lt;= 30 DIAS",IF(E2064&lt;=60,"ATENCAO (31-60 DIAS)","OK"))))</f>
        <v/>
      </c>
      <c r="G2064" s="14">
        <f>SUMIFS(Lancamentos!$G:$G,Lancamentos!$C:$C,$A2064,Lancamentos!$E:$E,$C2064,Lancamentos!$B:$B,"ENTRADA")</f>
        <v/>
      </c>
      <c r="H2064" s="14">
        <f>SUMIFS(Lancamentos!$G:$G,Lancamentos!$C:$C,$A2064,Lancamentos!$E:$E,$C2064,Lancamentos!$B:$B,"SAIDA_USO")</f>
        <v/>
      </c>
      <c r="I2064" s="14">
        <f>SUMIFS(Lancamentos!$G:$G,Lancamentos!$C:$C,$A2064,Lancamentos!$E:$E,$C2064,Lancamentos!$B:$B,"SAIDA_DESCARTE")</f>
        <v/>
      </c>
      <c r="J2064" s="14">
        <f>G2064-H2064-I2064</f>
        <v/>
      </c>
      <c r="K2064">
        <f>IF(A2064="","",IF(J2064&lt;=IFERROR(VLOOKUP(A2064,Produtos!$A:$E,5,FALSE),0),"ABAIXO DO MINIMO","OK"))</f>
        <v/>
      </c>
    </row>
    <row r="2065">
      <c r="B2065">
        <f>IFERROR(VLOOKUP(A2065,Produtos!A:B,2,FALSE),"")</f>
        <v/>
      </c>
      <c r="D2065" s="10">
        <f>IFERROR(INDEX(Lotes!$E:$E,MATCH(1,(Lotes!$A:$A=A2065)*(Lotes!$C:$C=C2065),0)),"")</f>
        <v/>
      </c>
      <c r="E2065" s="14">
        <f>IF(D2065="","",D2065-TODAY())</f>
        <v/>
      </c>
      <c r="F2065">
        <f>IF(D2065="","",IF(E2065&lt;0,"VENCIDO",IF(E2065&lt;=30,"VENCE EM &lt;= 30 DIAS",IF(E2065&lt;=60,"ATENCAO (31-60 DIAS)","OK"))))</f>
        <v/>
      </c>
      <c r="G2065" s="14">
        <f>SUMIFS(Lancamentos!$G:$G,Lancamentos!$C:$C,$A2065,Lancamentos!$E:$E,$C2065,Lancamentos!$B:$B,"ENTRADA")</f>
        <v/>
      </c>
      <c r="H2065" s="14">
        <f>SUMIFS(Lancamentos!$G:$G,Lancamentos!$C:$C,$A2065,Lancamentos!$E:$E,$C2065,Lancamentos!$B:$B,"SAIDA_USO")</f>
        <v/>
      </c>
      <c r="I2065" s="14">
        <f>SUMIFS(Lancamentos!$G:$G,Lancamentos!$C:$C,$A2065,Lancamentos!$E:$E,$C2065,Lancamentos!$B:$B,"SAIDA_DESCARTE")</f>
        <v/>
      </c>
      <c r="J2065" s="14">
        <f>G2065-H2065-I2065</f>
        <v/>
      </c>
      <c r="K2065">
        <f>IF(A2065="","",IF(J2065&lt;=IFERROR(VLOOKUP(A2065,Produtos!$A:$E,5,FALSE),0),"ABAIXO DO MINIMO","OK"))</f>
        <v/>
      </c>
    </row>
    <row r="2066">
      <c r="B2066">
        <f>IFERROR(VLOOKUP(A2066,Produtos!A:B,2,FALSE),"")</f>
        <v/>
      </c>
      <c r="D2066" s="10">
        <f>IFERROR(INDEX(Lotes!$E:$E,MATCH(1,(Lotes!$A:$A=A2066)*(Lotes!$C:$C=C2066),0)),"")</f>
        <v/>
      </c>
      <c r="E2066" s="14">
        <f>IF(D2066="","",D2066-TODAY())</f>
        <v/>
      </c>
      <c r="F2066">
        <f>IF(D2066="","",IF(E2066&lt;0,"VENCIDO",IF(E2066&lt;=30,"VENCE EM &lt;= 30 DIAS",IF(E2066&lt;=60,"ATENCAO (31-60 DIAS)","OK"))))</f>
        <v/>
      </c>
      <c r="G2066" s="14">
        <f>SUMIFS(Lancamentos!$G:$G,Lancamentos!$C:$C,$A2066,Lancamentos!$E:$E,$C2066,Lancamentos!$B:$B,"ENTRADA")</f>
        <v/>
      </c>
      <c r="H2066" s="14">
        <f>SUMIFS(Lancamentos!$G:$G,Lancamentos!$C:$C,$A2066,Lancamentos!$E:$E,$C2066,Lancamentos!$B:$B,"SAIDA_USO")</f>
        <v/>
      </c>
      <c r="I2066" s="14">
        <f>SUMIFS(Lancamentos!$G:$G,Lancamentos!$C:$C,$A2066,Lancamentos!$E:$E,$C2066,Lancamentos!$B:$B,"SAIDA_DESCARTE")</f>
        <v/>
      </c>
      <c r="J2066" s="14">
        <f>G2066-H2066-I2066</f>
        <v/>
      </c>
      <c r="K2066">
        <f>IF(A2066="","",IF(J2066&lt;=IFERROR(VLOOKUP(A2066,Produtos!$A:$E,5,FALSE),0),"ABAIXO DO MINIMO","OK"))</f>
        <v/>
      </c>
    </row>
    <row r="2067">
      <c r="B2067">
        <f>IFERROR(VLOOKUP(A2067,Produtos!A:B,2,FALSE),"")</f>
        <v/>
      </c>
      <c r="D2067" s="10">
        <f>IFERROR(INDEX(Lotes!$E:$E,MATCH(1,(Lotes!$A:$A=A2067)*(Lotes!$C:$C=C2067),0)),"")</f>
        <v/>
      </c>
      <c r="E2067" s="14">
        <f>IF(D2067="","",D2067-TODAY())</f>
        <v/>
      </c>
      <c r="F2067">
        <f>IF(D2067="","",IF(E2067&lt;0,"VENCIDO",IF(E2067&lt;=30,"VENCE EM &lt;= 30 DIAS",IF(E2067&lt;=60,"ATENCAO (31-60 DIAS)","OK"))))</f>
        <v/>
      </c>
      <c r="G2067" s="14">
        <f>SUMIFS(Lancamentos!$G:$G,Lancamentos!$C:$C,$A2067,Lancamentos!$E:$E,$C2067,Lancamentos!$B:$B,"ENTRADA")</f>
        <v/>
      </c>
      <c r="H2067" s="14">
        <f>SUMIFS(Lancamentos!$G:$G,Lancamentos!$C:$C,$A2067,Lancamentos!$E:$E,$C2067,Lancamentos!$B:$B,"SAIDA_USO")</f>
        <v/>
      </c>
      <c r="I2067" s="14">
        <f>SUMIFS(Lancamentos!$G:$G,Lancamentos!$C:$C,$A2067,Lancamentos!$E:$E,$C2067,Lancamentos!$B:$B,"SAIDA_DESCARTE")</f>
        <v/>
      </c>
      <c r="J2067" s="14">
        <f>G2067-H2067-I2067</f>
        <v/>
      </c>
      <c r="K2067">
        <f>IF(A2067="","",IF(J2067&lt;=IFERROR(VLOOKUP(A2067,Produtos!$A:$E,5,FALSE),0),"ABAIXO DO MINIMO","OK"))</f>
        <v/>
      </c>
    </row>
    <row r="2068">
      <c r="B2068">
        <f>IFERROR(VLOOKUP(A2068,Produtos!A:B,2,FALSE),"")</f>
        <v/>
      </c>
      <c r="D2068" s="10">
        <f>IFERROR(INDEX(Lotes!$E:$E,MATCH(1,(Lotes!$A:$A=A2068)*(Lotes!$C:$C=C2068),0)),"")</f>
        <v/>
      </c>
      <c r="E2068" s="14">
        <f>IF(D2068="","",D2068-TODAY())</f>
        <v/>
      </c>
      <c r="F2068">
        <f>IF(D2068="","",IF(E2068&lt;0,"VENCIDO",IF(E2068&lt;=30,"VENCE EM &lt;= 30 DIAS",IF(E2068&lt;=60,"ATENCAO (31-60 DIAS)","OK"))))</f>
        <v/>
      </c>
      <c r="G2068" s="14">
        <f>SUMIFS(Lancamentos!$G:$G,Lancamentos!$C:$C,$A2068,Lancamentos!$E:$E,$C2068,Lancamentos!$B:$B,"ENTRADA")</f>
        <v/>
      </c>
      <c r="H2068" s="14">
        <f>SUMIFS(Lancamentos!$G:$G,Lancamentos!$C:$C,$A2068,Lancamentos!$E:$E,$C2068,Lancamentos!$B:$B,"SAIDA_USO")</f>
        <v/>
      </c>
      <c r="I2068" s="14">
        <f>SUMIFS(Lancamentos!$G:$G,Lancamentos!$C:$C,$A2068,Lancamentos!$E:$E,$C2068,Lancamentos!$B:$B,"SAIDA_DESCARTE")</f>
        <v/>
      </c>
      <c r="J2068" s="14">
        <f>G2068-H2068-I2068</f>
        <v/>
      </c>
      <c r="K2068">
        <f>IF(A2068="","",IF(J2068&lt;=IFERROR(VLOOKUP(A2068,Produtos!$A:$E,5,FALSE),0),"ABAIXO DO MINIMO","OK"))</f>
        <v/>
      </c>
    </row>
    <row r="2069">
      <c r="B2069">
        <f>IFERROR(VLOOKUP(A2069,Produtos!A:B,2,FALSE),"")</f>
        <v/>
      </c>
      <c r="D2069" s="10">
        <f>IFERROR(INDEX(Lotes!$E:$E,MATCH(1,(Lotes!$A:$A=A2069)*(Lotes!$C:$C=C2069),0)),"")</f>
        <v/>
      </c>
      <c r="E2069" s="14">
        <f>IF(D2069="","",D2069-TODAY())</f>
        <v/>
      </c>
      <c r="F2069">
        <f>IF(D2069="","",IF(E2069&lt;0,"VENCIDO",IF(E2069&lt;=30,"VENCE EM &lt;= 30 DIAS",IF(E2069&lt;=60,"ATENCAO (31-60 DIAS)","OK"))))</f>
        <v/>
      </c>
      <c r="G2069" s="14">
        <f>SUMIFS(Lancamentos!$G:$G,Lancamentos!$C:$C,$A2069,Lancamentos!$E:$E,$C2069,Lancamentos!$B:$B,"ENTRADA")</f>
        <v/>
      </c>
      <c r="H2069" s="14">
        <f>SUMIFS(Lancamentos!$G:$G,Lancamentos!$C:$C,$A2069,Lancamentos!$E:$E,$C2069,Lancamentos!$B:$B,"SAIDA_USO")</f>
        <v/>
      </c>
      <c r="I2069" s="14">
        <f>SUMIFS(Lancamentos!$G:$G,Lancamentos!$C:$C,$A2069,Lancamentos!$E:$E,$C2069,Lancamentos!$B:$B,"SAIDA_DESCARTE")</f>
        <v/>
      </c>
      <c r="J2069" s="14">
        <f>G2069-H2069-I2069</f>
        <v/>
      </c>
      <c r="K2069">
        <f>IF(A2069="","",IF(J2069&lt;=IFERROR(VLOOKUP(A2069,Produtos!$A:$E,5,FALSE),0),"ABAIXO DO MINIMO","OK"))</f>
        <v/>
      </c>
    </row>
    <row r="2070">
      <c r="B2070">
        <f>IFERROR(VLOOKUP(A2070,Produtos!A:B,2,FALSE),"")</f>
        <v/>
      </c>
      <c r="D2070" s="10">
        <f>IFERROR(INDEX(Lotes!$E:$E,MATCH(1,(Lotes!$A:$A=A2070)*(Lotes!$C:$C=C2070),0)),"")</f>
        <v/>
      </c>
      <c r="E2070" s="14">
        <f>IF(D2070="","",D2070-TODAY())</f>
        <v/>
      </c>
      <c r="F2070">
        <f>IF(D2070="","",IF(E2070&lt;0,"VENCIDO",IF(E2070&lt;=30,"VENCE EM &lt;= 30 DIAS",IF(E2070&lt;=60,"ATENCAO (31-60 DIAS)","OK"))))</f>
        <v/>
      </c>
      <c r="G2070" s="14">
        <f>SUMIFS(Lancamentos!$G:$G,Lancamentos!$C:$C,$A2070,Lancamentos!$E:$E,$C2070,Lancamentos!$B:$B,"ENTRADA")</f>
        <v/>
      </c>
      <c r="H2070" s="14">
        <f>SUMIFS(Lancamentos!$G:$G,Lancamentos!$C:$C,$A2070,Lancamentos!$E:$E,$C2070,Lancamentos!$B:$B,"SAIDA_USO")</f>
        <v/>
      </c>
      <c r="I2070" s="14">
        <f>SUMIFS(Lancamentos!$G:$G,Lancamentos!$C:$C,$A2070,Lancamentos!$E:$E,$C2070,Lancamentos!$B:$B,"SAIDA_DESCARTE")</f>
        <v/>
      </c>
      <c r="J2070" s="14">
        <f>G2070-H2070-I2070</f>
        <v/>
      </c>
      <c r="K2070">
        <f>IF(A2070="","",IF(J2070&lt;=IFERROR(VLOOKUP(A2070,Produtos!$A:$E,5,FALSE),0),"ABAIXO DO MINIMO","OK"))</f>
        <v/>
      </c>
    </row>
    <row r="2071">
      <c r="B2071">
        <f>IFERROR(VLOOKUP(A2071,Produtos!A:B,2,FALSE),"")</f>
        <v/>
      </c>
      <c r="D2071" s="10">
        <f>IFERROR(INDEX(Lotes!$E:$E,MATCH(1,(Lotes!$A:$A=A2071)*(Lotes!$C:$C=C2071),0)),"")</f>
        <v/>
      </c>
      <c r="E2071" s="14">
        <f>IF(D2071="","",D2071-TODAY())</f>
        <v/>
      </c>
      <c r="F2071">
        <f>IF(D2071="","",IF(E2071&lt;0,"VENCIDO",IF(E2071&lt;=30,"VENCE EM &lt;= 30 DIAS",IF(E2071&lt;=60,"ATENCAO (31-60 DIAS)","OK"))))</f>
        <v/>
      </c>
      <c r="G2071" s="14">
        <f>SUMIFS(Lancamentos!$G:$G,Lancamentos!$C:$C,$A2071,Lancamentos!$E:$E,$C2071,Lancamentos!$B:$B,"ENTRADA")</f>
        <v/>
      </c>
      <c r="H2071" s="14">
        <f>SUMIFS(Lancamentos!$G:$G,Lancamentos!$C:$C,$A2071,Lancamentos!$E:$E,$C2071,Lancamentos!$B:$B,"SAIDA_USO")</f>
        <v/>
      </c>
      <c r="I2071" s="14">
        <f>SUMIFS(Lancamentos!$G:$G,Lancamentos!$C:$C,$A2071,Lancamentos!$E:$E,$C2071,Lancamentos!$B:$B,"SAIDA_DESCARTE")</f>
        <v/>
      </c>
      <c r="J2071" s="14">
        <f>G2071-H2071-I2071</f>
        <v/>
      </c>
      <c r="K2071">
        <f>IF(A2071="","",IF(J2071&lt;=IFERROR(VLOOKUP(A2071,Produtos!$A:$E,5,FALSE),0),"ABAIXO DO MINIMO","OK"))</f>
        <v/>
      </c>
    </row>
    <row r="2072">
      <c r="B2072">
        <f>IFERROR(VLOOKUP(A2072,Produtos!A:B,2,FALSE),"")</f>
        <v/>
      </c>
      <c r="D2072" s="10">
        <f>IFERROR(INDEX(Lotes!$E:$E,MATCH(1,(Lotes!$A:$A=A2072)*(Lotes!$C:$C=C2072),0)),"")</f>
        <v/>
      </c>
      <c r="E2072" s="14">
        <f>IF(D2072="","",D2072-TODAY())</f>
        <v/>
      </c>
      <c r="F2072">
        <f>IF(D2072="","",IF(E2072&lt;0,"VENCIDO",IF(E2072&lt;=30,"VENCE EM &lt;= 30 DIAS",IF(E2072&lt;=60,"ATENCAO (31-60 DIAS)","OK"))))</f>
        <v/>
      </c>
      <c r="G2072" s="14">
        <f>SUMIFS(Lancamentos!$G:$G,Lancamentos!$C:$C,$A2072,Lancamentos!$E:$E,$C2072,Lancamentos!$B:$B,"ENTRADA")</f>
        <v/>
      </c>
      <c r="H2072" s="14">
        <f>SUMIFS(Lancamentos!$G:$G,Lancamentos!$C:$C,$A2072,Lancamentos!$E:$E,$C2072,Lancamentos!$B:$B,"SAIDA_USO")</f>
        <v/>
      </c>
      <c r="I2072" s="14">
        <f>SUMIFS(Lancamentos!$G:$G,Lancamentos!$C:$C,$A2072,Lancamentos!$E:$E,$C2072,Lancamentos!$B:$B,"SAIDA_DESCARTE")</f>
        <v/>
      </c>
      <c r="J2072" s="14">
        <f>G2072-H2072-I2072</f>
        <v/>
      </c>
      <c r="K2072">
        <f>IF(A2072="","",IF(J2072&lt;=IFERROR(VLOOKUP(A2072,Produtos!$A:$E,5,FALSE),0),"ABAIXO DO MINIMO","OK"))</f>
        <v/>
      </c>
    </row>
    <row r="2073">
      <c r="B2073">
        <f>IFERROR(VLOOKUP(A2073,Produtos!A:B,2,FALSE),"")</f>
        <v/>
      </c>
      <c r="D2073" s="10">
        <f>IFERROR(INDEX(Lotes!$E:$E,MATCH(1,(Lotes!$A:$A=A2073)*(Lotes!$C:$C=C2073),0)),"")</f>
        <v/>
      </c>
      <c r="E2073" s="14">
        <f>IF(D2073="","",D2073-TODAY())</f>
        <v/>
      </c>
      <c r="F2073">
        <f>IF(D2073="","",IF(E2073&lt;0,"VENCIDO",IF(E2073&lt;=30,"VENCE EM &lt;= 30 DIAS",IF(E2073&lt;=60,"ATENCAO (31-60 DIAS)","OK"))))</f>
        <v/>
      </c>
      <c r="G2073" s="14">
        <f>SUMIFS(Lancamentos!$G:$G,Lancamentos!$C:$C,$A2073,Lancamentos!$E:$E,$C2073,Lancamentos!$B:$B,"ENTRADA")</f>
        <v/>
      </c>
      <c r="H2073" s="14">
        <f>SUMIFS(Lancamentos!$G:$G,Lancamentos!$C:$C,$A2073,Lancamentos!$E:$E,$C2073,Lancamentos!$B:$B,"SAIDA_USO")</f>
        <v/>
      </c>
      <c r="I2073" s="14">
        <f>SUMIFS(Lancamentos!$G:$G,Lancamentos!$C:$C,$A2073,Lancamentos!$E:$E,$C2073,Lancamentos!$B:$B,"SAIDA_DESCARTE")</f>
        <v/>
      </c>
      <c r="J2073" s="14">
        <f>G2073-H2073-I2073</f>
        <v/>
      </c>
      <c r="K2073">
        <f>IF(A2073="","",IF(J2073&lt;=IFERROR(VLOOKUP(A2073,Produtos!$A:$E,5,FALSE),0),"ABAIXO DO MINIMO","OK"))</f>
        <v/>
      </c>
    </row>
    <row r="2074">
      <c r="B2074">
        <f>IFERROR(VLOOKUP(A2074,Produtos!A:B,2,FALSE),"")</f>
        <v/>
      </c>
      <c r="D2074" s="10">
        <f>IFERROR(INDEX(Lotes!$E:$E,MATCH(1,(Lotes!$A:$A=A2074)*(Lotes!$C:$C=C2074),0)),"")</f>
        <v/>
      </c>
      <c r="E2074" s="14">
        <f>IF(D2074="","",D2074-TODAY())</f>
        <v/>
      </c>
      <c r="F2074">
        <f>IF(D2074="","",IF(E2074&lt;0,"VENCIDO",IF(E2074&lt;=30,"VENCE EM &lt;= 30 DIAS",IF(E2074&lt;=60,"ATENCAO (31-60 DIAS)","OK"))))</f>
        <v/>
      </c>
      <c r="G2074" s="14">
        <f>SUMIFS(Lancamentos!$G:$G,Lancamentos!$C:$C,$A2074,Lancamentos!$E:$E,$C2074,Lancamentos!$B:$B,"ENTRADA")</f>
        <v/>
      </c>
      <c r="H2074" s="14">
        <f>SUMIFS(Lancamentos!$G:$G,Lancamentos!$C:$C,$A2074,Lancamentos!$E:$E,$C2074,Lancamentos!$B:$B,"SAIDA_USO")</f>
        <v/>
      </c>
      <c r="I2074" s="14">
        <f>SUMIFS(Lancamentos!$G:$G,Lancamentos!$C:$C,$A2074,Lancamentos!$E:$E,$C2074,Lancamentos!$B:$B,"SAIDA_DESCARTE")</f>
        <v/>
      </c>
      <c r="J2074" s="14">
        <f>G2074-H2074-I2074</f>
        <v/>
      </c>
      <c r="K2074">
        <f>IF(A2074="","",IF(J2074&lt;=IFERROR(VLOOKUP(A2074,Produtos!$A:$E,5,FALSE),0),"ABAIXO DO MINIMO","OK"))</f>
        <v/>
      </c>
    </row>
    <row r="2075">
      <c r="B2075">
        <f>IFERROR(VLOOKUP(A2075,Produtos!A:B,2,FALSE),"")</f>
        <v/>
      </c>
      <c r="D2075" s="10">
        <f>IFERROR(INDEX(Lotes!$E:$E,MATCH(1,(Lotes!$A:$A=A2075)*(Lotes!$C:$C=C2075),0)),"")</f>
        <v/>
      </c>
      <c r="E2075" s="14">
        <f>IF(D2075="","",D2075-TODAY())</f>
        <v/>
      </c>
      <c r="F2075">
        <f>IF(D2075="","",IF(E2075&lt;0,"VENCIDO",IF(E2075&lt;=30,"VENCE EM &lt;= 30 DIAS",IF(E2075&lt;=60,"ATENCAO (31-60 DIAS)","OK"))))</f>
        <v/>
      </c>
      <c r="G2075" s="14">
        <f>SUMIFS(Lancamentos!$G:$G,Lancamentos!$C:$C,$A2075,Lancamentos!$E:$E,$C2075,Lancamentos!$B:$B,"ENTRADA")</f>
        <v/>
      </c>
      <c r="H2075" s="14">
        <f>SUMIFS(Lancamentos!$G:$G,Lancamentos!$C:$C,$A2075,Lancamentos!$E:$E,$C2075,Lancamentos!$B:$B,"SAIDA_USO")</f>
        <v/>
      </c>
      <c r="I2075" s="14">
        <f>SUMIFS(Lancamentos!$G:$G,Lancamentos!$C:$C,$A2075,Lancamentos!$E:$E,$C2075,Lancamentos!$B:$B,"SAIDA_DESCARTE")</f>
        <v/>
      </c>
      <c r="J2075" s="14">
        <f>G2075-H2075-I2075</f>
        <v/>
      </c>
      <c r="K2075">
        <f>IF(A2075="","",IF(J2075&lt;=IFERROR(VLOOKUP(A2075,Produtos!$A:$E,5,FALSE),0),"ABAIXO DO MINIMO","OK"))</f>
        <v/>
      </c>
    </row>
    <row r="2076">
      <c r="B2076">
        <f>IFERROR(VLOOKUP(A2076,Produtos!A:B,2,FALSE),"")</f>
        <v/>
      </c>
      <c r="D2076" s="10">
        <f>IFERROR(INDEX(Lotes!$E:$E,MATCH(1,(Lotes!$A:$A=A2076)*(Lotes!$C:$C=C2076),0)),"")</f>
        <v/>
      </c>
      <c r="E2076" s="14">
        <f>IF(D2076="","",D2076-TODAY())</f>
        <v/>
      </c>
      <c r="F2076">
        <f>IF(D2076="","",IF(E2076&lt;0,"VENCIDO",IF(E2076&lt;=30,"VENCE EM &lt;= 30 DIAS",IF(E2076&lt;=60,"ATENCAO (31-60 DIAS)","OK"))))</f>
        <v/>
      </c>
      <c r="G2076" s="14">
        <f>SUMIFS(Lancamentos!$G:$G,Lancamentos!$C:$C,$A2076,Lancamentos!$E:$E,$C2076,Lancamentos!$B:$B,"ENTRADA")</f>
        <v/>
      </c>
      <c r="H2076" s="14">
        <f>SUMIFS(Lancamentos!$G:$G,Lancamentos!$C:$C,$A2076,Lancamentos!$E:$E,$C2076,Lancamentos!$B:$B,"SAIDA_USO")</f>
        <v/>
      </c>
      <c r="I2076" s="14">
        <f>SUMIFS(Lancamentos!$G:$G,Lancamentos!$C:$C,$A2076,Lancamentos!$E:$E,$C2076,Lancamentos!$B:$B,"SAIDA_DESCARTE")</f>
        <v/>
      </c>
      <c r="J2076" s="14">
        <f>G2076-H2076-I2076</f>
        <v/>
      </c>
      <c r="K2076">
        <f>IF(A2076="","",IF(J2076&lt;=IFERROR(VLOOKUP(A2076,Produtos!$A:$E,5,FALSE),0),"ABAIXO DO MINIMO","OK"))</f>
        <v/>
      </c>
    </row>
    <row r="2077">
      <c r="B2077">
        <f>IFERROR(VLOOKUP(A2077,Produtos!A:B,2,FALSE),"")</f>
        <v/>
      </c>
      <c r="D2077" s="10">
        <f>IFERROR(INDEX(Lotes!$E:$E,MATCH(1,(Lotes!$A:$A=A2077)*(Lotes!$C:$C=C2077),0)),"")</f>
        <v/>
      </c>
      <c r="E2077" s="14">
        <f>IF(D2077="","",D2077-TODAY())</f>
        <v/>
      </c>
      <c r="F2077">
        <f>IF(D2077="","",IF(E2077&lt;0,"VENCIDO",IF(E2077&lt;=30,"VENCE EM &lt;= 30 DIAS",IF(E2077&lt;=60,"ATENCAO (31-60 DIAS)","OK"))))</f>
        <v/>
      </c>
      <c r="G2077" s="14">
        <f>SUMIFS(Lancamentos!$G:$G,Lancamentos!$C:$C,$A2077,Lancamentos!$E:$E,$C2077,Lancamentos!$B:$B,"ENTRADA")</f>
        <v/>
      </c>
      <c r="H2077" s="14">
        <f>SUMIFS(Lancamentos!$G:$G,Lancamentos!$C:$C,$A2077,Lancamentos!$E:$E,$C2077,Lancamentos!$B:$B,"SAIDA_USO")</f>
        <v/>
      </c>
      <c r="I2077" s="14">
        <f>SUMIFS(Lancamentos!$G:$G,Lancamentos!$C:$C,$A2077,Lancamentos!$E:$E,$C2077,Lancamentos!$B:$B,"SAIDA_DESCARTE")</f>
        <v/>
      </c>
      <c r="J2077" s="14">
        <f>G2077-H2077-I2077</f>
        <v/>
      </c>
      <c r="K2077">
        <f>IF(A2077="","",IF(J2077&lt;=IFERROR(VLOOKUP(A2077,Produtos!$A:$E,5,FALSE),0),"ABAIXO DO MINIMO","OK"))</f>
        <v/>
      </c>
    </row>
    <row r="2078">
      <c r="B2078">
        <f>IFERROR(VLOOKUP(A2078,Produtos!A:B,2,FALSE),"")</f>
        <v/>
      </c>
      <c r="D2078" s="10">
        <f>IFERROR(INDEX(Lotes!$E:$E,MATCH(1,(Lotes!$A:$A=A2078)*(Lotes!$C:$C=C2078),0)),"")</f>
        <v/>
      </c>
      <c r="E2078" s="14">
        <f>IF(D2078="","",D2078-TODAY())</f>
        <v/>
      </c>
      <c r="F2078">
        <f>IF(D2078="","",IF(E2078&lt;0,"VENCIDO",IF(E2078&lt;=30,"VENCE EM &lt;= 30 DIAS",IF(E2078&lt;=60,"ATENCAO (31-60 DIAS)","OK"))))</f>
        <v/>
      </c>
      <c r="G2078" s="14">
        <f>SUMIFS(Lancamentos!$G:$G,Lancamentos!$C:$C,$A2078,Lancamentos!$E:$E,$C2078,Lancamentos!$B:$B,"ENTRADA")</f>
        <v/>
      </c>
      <c r="H2078" s="14">
        <f>SUMIFS(Lancamentos!$G:$G,Lancamentos!$C:$C,$A2078,Lancamentos!$E:$E,$C2078,Lancamentos!$B:$B,"SAIDA_USO")</f>
        <v/>
      </c>
      <c r="I2078" s="14">
        <f>SUMIFS(Lancamentos!$G:$G,Lancamentos!$C:$C,$A2078,Lancamentos!$E:$E,$C2078,Lancamentos!$B:$B,"SAIDA_DESCARTE")</f>
        <v/>
      </c>
      <c r="J2078" s="14">
        <f>G2078-H2078-I2078</f>
        <v/>
      </c>
      <c r="K2078">
        <f>IF(A2078="","",IF(J2078&lt;=IFERROR(VLOOKUP(A2078,Produtos!$A:$E,5,FALSE),0),"ABAIXO DO MINIMO","OK"))</f>
        <v/>
      </c>
    </row>
    <row r="2079">
      <c r="B2079">
        <f>IFERROR(VLOOKUP(A2079,Produtos!A:B,2,FALSE),"")</f>
        <v/>
      </c>
      <c r="D2079" s="10">
        <f>IFERROR(INDEX(Lotes!$E:$E,MATCH(1,(Lotes!$A:$A=A2079)*(Lotes!$C:$C=C2079),0)),"")</f>
        <v/>
      </c>
      <c r="E2079" s="14">
        <f>IF(D2079="","",D2079-TODAY())</f>
        <v/>
      </c>
      <c r="F2079">
        <f>IF(D2079="","",IF(E2079&lt;0,"VENCIDO",IF(E2079&lt;=30,"VENCE EM &lt;= 30 DIAS",IF(E2079&lt;=60,"ATENCAO (31-60 DIAS)","OK"))))</f>
        <v/>
      </c>
      <c r="G2079" s="14">
        <f>SUMIFS(Lancamentos!$G:$G,Lancamentos!$C:$C,$A2079,Lancamentos!$E:$E,$C2079,Lancamentos!$B:$B,"ENTRADA")</f>
        <v/>
      </c>
      <c r="H2079" s="14">
        <f>SUMIFS(Lancamentos!$G:$G,Lancamentos!$C:$C,$A2079,Lancamentos!$E:$E,$C2079,Lancamentos!$B:$B,"SAIDA_USO")</f>
        <v/>
      </c>
      <c r="I2079" s="14">
        <f>SUMIFS(Lancamentos!$G:$G,Lancamentos!$C:$C,$A2079,Lancamentos!$E:$E,$C2079,Lancamentos!$B:$B,"SAIDA_DESCARTE")</f>
        <v/>
      </c>
      <c r="J2079" s="14">
        <f>G2079-H2079-I2079</f>
        <v/>
      </c>
      <c r="K2079">
        <f>IF(A2079="","",IF(J2079&lt;=IFERROR(VLOOKUP(A2079,Produtos!$A:$E,5,FALSE),0),"ABAIXO DO MINIMO","OK"))</f>
        <v/>
      </c>
    </row>
    <row r="2080">
      <c r="B2080">
        <f>IFERROR(VLOOKUP(A2080,Produtos!A:B,2,FALSE),"")</f>
        <v/>
      </c>
      <c r="D2080" s="10">
        <f>IFERROR(INDEX(Lotes!$E:$E,MATCH(1,(Lotes!$A:$A=A2080)*(Lotes!$C:$C=C2080),0)),"")</f>
        <v/>
      </c>
      <c r="E2080" s="14">
        <f>IF(D2080="","",D2080-TODAY())</f>
        <v/>
      </c>
      <c r="F2080">
        <f>IF(D2080="","",IF(E2080&lt;0,"VENCIDO",IF(E2080&lt;=30,"VENCE EM &lt;= 30 DIAS",IF(E2080&lt;=60,"ATENCAO (31-60 DIAS)","OK"))))</f>
        <v/>
      </c>
      <c r="G2080" s="14">
        <f>SUMIFS(Lancamentos!$G:$G,Lancamentos!$C:$C,$A2080,Lancamentos!$E:$E,$C2080,Lancamentos!$B:$B,"ENTRADA")</f>
        <v/>
      </c>
      <c r="H2080" s="14">
        <f>SUMIFS(Lancamentos!$G:$G,Lancamentos!$C:$C,$A2080,Lancamentos!$E:$E,$C2080,Lancamentos!$B:$B,"SAIDA_USO")</f>
        <v/>
      </c>
      <c r="I2080" s="14">
        <f>SUMIFS(Lancamentos!$G:$G,Lancamentos!$C:$C,$A2080,Lancamentos!$E:$E,$C2080,Lancamentos!$B:$B,"SAIDA_DESCARTE")</f>
        <v/>
      </c>
      <c r="J2080" s="14">
        <f>G2080-H2080-I2080</f>
        <v/>
      </c>
      <c r="K2080">
        <f>IF(A2080="","",IF(J2080&lt;=IFERROR(VLOOKUP(A2080,Produtos!$A:$E,5,FALSE),0),"ABAIXO DO MINIMO","OK"))</f>
        <v/>
      </c>
    </row>
    <row r="2081">
      <c r="B2081">
        <f>IFERROR(VLOOKUP(A2081,Produtos!A:B,2,FALSE),"")</f>
        <v/>
      </c>
      <c r="D2081" s="10">
        <f>IFERROR(INDEX(Lotes!$E:$E,MATCH(1,(Lotes!$A:$A=A2081)*(Lotes!$C:$C=C2081),0)),"")</f>
        <v/>
      </c>
      <c r="E2081" s="14">
        <f>IF(D2081="","",D2081-TODAY())</f>
        <v/>
      </c>
      <c r="F2081">
        <f>IF(D2081="","",IF(E2081&lt;0,"VENCIDO",IF(E2081&lt;=30,"VENCE EM &lt;= 30 DIAS",IF(E2081&lt;=60,"ATENCAO (31-60 DIAS)","OK"))))</f>
        <v/>
      </c>
      <c r="G2081" s="14">
        <f>SUMIFS(Lancamentos!$G:$G,Lancamentos!$C:$C,$A2081,Lancamentos!$E:$E,$C2081,Lancamentos!$B:$B,"ENTRADA")</f>
        <v/>
      </c>
      <c r="H2081" s="14">
        <f>SUMIFS(Lancamentos!$G:$G,Lancamentos!$C:$C,$A2081,Lancamentos!$E:$E,$C2081,Lancamentos!$B:$B,"SAIDA_USO")</f>
        <v/>
      </c>
      <c r="I2081" s="14">
        <f>SUMIFS(Lancamentos!$G:$G,Lancamentos!$C:$C,$A2081,Lancamentos!$E:$E,$C2081,Lancamentos!$B:$B,"SAIDA_DESCARTE")</f>
        <v/>
      </c>
      <c r="J2081" s="14">
        <f>G2081-H2081-I2081</f>
        <v/>
      </c>
      <c r="K2081">
        <f>IF(A2081="","",IF(J2081&lt;=IFERROR(VLOOKUP(A2081,Produtos!$A:$E,5,FALSE),0),"ABAIXO DO MINIMO","OK"))</f>
        <v/>
      </c>
    </row>
    <row r="2082">
      <c r="B2082">
        <f>IFERROR(VLOOKUP(A2082,Produtos!A:B,2,FALSE),"")</f>
        <v/>
      </c>
      <c r="D2082" s="10">
        <f>IFERROR(INDEX(Lotes!$E:$E,MATCH(1,(Lotes!$A:$A=A2082)*(Lotes!$C:$C=C2082),0)),"")</f>
        <v/>
      </c>
      <c r="E2082" s="14">
        <f>IF(D2082="","",D2082-TODAY())</f>
        <v/>
      </c>
      <c r="F2082">
        <f>IF(D2082="","",IF(E2082&lt;0,"VENCIDO",IF(E2082&lt;=30,"VENCE EM &lt;= 30 DIAS",IF(E2082&lt;=60,"ATENCAO (31-60 DIAS)","OK"))))</f>
        <v/>
      </c>
      <c r="G2082" s="14">
        <f>SUMIFS(Lancamentos!$G:$G,Lancamentos!$C:$C,$A2082,Lancamentos!$E:$E,$C2082,Lancamentos!$B:$B,"ENTRADA")</f>
        <v/>
      </c>
      <c r="H2082" s="14">
        <f>SUMIFS(Lancamentos!$G:$G,Lancamentos!$C:$C,$A2082,Lancamentos!$E:$E,$C2082,Lancamentos!$B:$B,"SAIDA_USO")</f>
        <v/>
      </c>
      <c r="I2082" s="14">
        <f>SUMIFS(Lancamentos!$G:$G,Lancamentos!$C:$C,$A2082,Lancamentos!$E:$E,$C2082,Lancamentos!$B:$B,"SAIDA_DESCARTE")</f>
        <v/>
      </c>
      <c r="J2082" s="14">
        <f>G2082-H2082-I2082</f>
        <v/>
      </c>
      <c r="K2082">
        <f>IF(A2082="","",IF(J2082&lt;=IFERROR(VLOOKUP(A2082,Produtos!$A:$E,5,FALSE),0),"ABAIXO DO MINIMO","OK"))</f>
        <v/>
      </c>
    </row>
    <row r="2083">
      <c r="B2083">
        <f>IFERROR(VLOOKUP(A2083,Produtos!A:B,2,FALSE),"")</f>
        <v/>
      </c>
      <c r="D2083" s="10">
        <f>IFERROR(INDEX(Lotes!$E:$E,MATCH(1,(Lotes!$A:$A=A2083)*(Lotes!$C:$C=C2083),0)),"")</f>
        <v/>
      </c>
      <c r="E2083" s="14">
        <f>IF(D2083="","",D2083-TODAY())</f>
        <v/>
      </c>
      <c r="F2083">
        <f>IF(D2083="","",IF(E2083&lt;0,"VENCIDO",IF(E2083&lt;=30,"VENCE EM &lt;= 30 DIAS",IF(E2083&lt;=60,"ATENCAO (31-60 DIAS)","OK"))))</f>
        <v/>
      </c>
      <c r="G2083" s="14">
        <f>SUMIFS(Lancamentos!$G:$G,Lancamentos!$C:$C,$A2083,Lancamentos!$E:$E,$C2083,Lancamentos!$B:$B,"ENTRADA")</f>
        <v/>
      </c>
      <c r="H2083" s="14">
        <f>SUMIFS(Lancamentos!$G:$G,Lancamentos!$C:$C,$A2083,Lancamentos!$E:$E,$C2083,Lancamentos!$B:$B,"SAIDA_USO")</f>
        <v/>
      </c>
      <c r="I2083" s="14">
        <f>SUMIFS(Lancamentos!$G:$G,Lancamentos!$C:$C,$A2083,Lancamentos!$E:$E,$C2083,Lancamentos!$B:$B,"SAIDA_DESCARTE")</f>
        <v/>
      </c>
      <c r="J2083" s="14">
        <f>G2083-H2083-I2083</f>
        <v/>
      </c>
      <c r="K2083">
        <f>IF(A2083="","",IF(J2083&lt;=IFERROR(VLOOKUP(A2083,Produtos!$A:$E,5,FALSE),0),"ABAIXO DO MINIMO","OK"))</f>
        <v/>
      </c>
    </row>
    <row r="2084">
      <c r="B2084">
        <f>IFERROR(VLOOKUP(A2084,Produtos!A:B,2,FALSE),"")</f>
        <v/>
      </c>
      <c r="D2084" s="10">
        <f>IFERROR(INDEX(Lotes!$E:$E,MATCH(1,(Lotes!$A:$A=A2084)*(Lotes!$C:$C=C2084),0)),"")</f>
        <v/>
      </c>
      <c r="E2084" s="14">
        <f>IF(D2084="","",D2084-TODAY())</f>
        <v/>
      </c>
      <c r="F2084">
        <f>IF(D2084="","",IF(E2084&lt;0,"VENCIDO",IF(E2084&lt;=30,"VENCE EM &lt;= 30 DIAS",IF(E2084&lt;=60,"ATENCAO (31-60 DIAS)","OK"))))</f>
        <v/>
      </c>
      <c r="G2084" s="14">
        <f>SUMIFS(Lancamentos!$G:$G,Lancamentos!$C:$C,$A2084,Lancamentos!$E:$E,$C2084,Lancamentos!$B:$B,"ENTRADA")</f>
        <v/>
      </c>
      <c r="H2084" s="14">
        <f>SUMIFS(Lancamentos!$G:$G,Lancamentos!$C:$C,$A2084,Lancamentos!$E:$E,$C2084,Lancamentos!$B:$B,"SAIDA_USO")</f>
        <v/>
      </c>
      <c r="I2084" s="14">
        <f>SUMIFS(Lancamentos!$G:$G,Lancamentos!$C:$C,$A2084,Lancamentos!$E:$E,$C2084,Lancamentos!$B:$B,"SAIDA_DESCARTE")</f>
        <v/>
      </c>
      <c r="J2084" s="14">
        <f>G2084-H2084-I2084</f>
        <v/>
      </c>
      <c r="K2084">
        <f>IF(A2084="","",IF(J2084&lt;=IFERROR(VLOOKUP(A2084,Produtos!$A:$E,5,FALSE),0),"ABAIXO DO MINIMO","OK"))</f>
        <v/>
      </c>
    </row>
    <row r="2085">
      <c r="B2085">
        <f>IFERROR(VLOOKUP(A2085,Produtos!A:B,2,FALSE),"")</f>
        <v/>
      </c>
      <c r="D2085" s="10">
        <f>IFERROR(INDEX(Lotes!$E:$E,MATCH(1,(Lotes!$A:$A=A2085)*(Lotes!$C:$C=C2085),0)),"")</f>
        <v/>
      </c>
      <c r="E2085" s="14">
        <f>IF(D2085="","",D2085-TODAY())</f>
        <v/>
      </c>
      <c r="F2085">
        <f>IF(D2085="","",IF(E2085&lt;0,"VENCIDO",IF(E2085&lt;=30,"VENCE EM &lt;= 30 DIAS",IF(E2085&lt;=60,"ATENCAO (31-60 DIAS)","OK"))))</f>
        <v/>
      </c>
      <c r="G2085" s="14">
        <f>SUMIFS(Lancamentos!$G:$G,Lancamentos!$C:$C,$A2085,Lancamentos!$E:$E,$C2085,Lancamentos!$B:$B,"ENTRADA")</f>
        <v/>
      </c>
      <c r="H2085" s="14">
        <f>SUMIFS(Lancamentos!$G:$G,Lancamentos!$C:$C,$A2085,Lancamentos!$E:$E,$C2085,Lancamentos!$B:$B,"SAIDA_USO")</f>
        <v/>
      </c>
      <c r="I2085" s="14">
        <f>SUMIFS(Lancamentos!$G:$G,Lancamentos!$C:$C,$A2085,Lancamentos!$E:$E,$C2085,Lancamentos!$B:$B,"SAIDA_DESCARTE")</f>
        <v/>
      </c>
      <c r="J2085" s="14">
        <f>G2085-H2085-I2085</f>
        <v/>
      </c>
      <c r="K2085">
        <f>IF(A2085="","",IF(J2085&lt;=IFERROR(VLOOKUP(A2085,Produtos!$A:$E,5,FALSE),0),"ABAIXO DO MINIMO","OK"))</f>
        <v/>
      </c>
    </row>
    <row r="2086">
      <c r="B2086">
        <f>IFERROR(VLOOKUP(A2086,Produtos!A:B,2,FALSE),"")</f>
        <v/>
      </c>
      <c r="D2086" s="10">
        <f>IFERROR(INDEX(Lotes!$E:$E,MATCH(1,(Lotes!$A:$A=A2086)*(Lotes!$C:$C=C2086),0)),"")</f>
        <v/>
      </c>
      <c r="E2086" s="14">
        <f>IF(D2086="","",D2086-TODAY())</f>
        <v/>
      </c>
      <c r="F2086">
        <f>IF(D2086="","",IF(E2086&lt;0,"VENCIDO",IF(E2086&lt;=30,"VENCE EM &lt;= 30 DIAS",IF(E2086&lt;=60,"ATENCAO (31-60 DIAS)","OK"))))</f>
        <v/>
      </c>
      <c r="G2086" s="14">
        <f>SUMIFS(Lancamentos!$G:$G,Lancamentos!$C:$C,$A2086,Lancamentos!$E:$E,$C2086,Lancamentos!$B:$B,"ENTRADA")</f>
        <v/>
      </c>
      <c r="H2086" s="14">
        <f>SUMIFS(Lancamentos!$G:$G,Lancamentos!$C:$C,$A2086,Lancamentos!$E:$E,$C2086,Lancamentos!$B:$B,"SAIDA_USO")</f>
        <v/>
      </c>
      <c r="I2086" s="14">
        <f>SUMIFS(Lancamentos!$G:$G,Lancamentos!$C:$C,$A2086,Lancamentos!$E:$E,$C2086,Lancamentos!$B:$B,"SAIDA_DESCARTE")</f>
        <v/>
      </c>
      <c r="J2086" s="14">
        <f>G2086-H2086-I2086</f>
        <v/>
      </c>
      <c r="K2086">
        <f>IF(A2086="","",IF(J2086&lt;=IFERROR(VLOOKUP(A2086,Produtos!$A:$E,5,FALSE),0),"ABAIXO DO MINIMO","OK"))</f>
        <v/>
      </c>
    </row>
    <row r="2087">
      <c r="B2087">
        <f>IFERROR(VLOOKUP(A2087,Produtos!A:B,2,FALSE),"")</f>
        <v/>
      </c>
      <c r="D2087" s="10">
        <f>IFERROR(INDEX(Lotes!$E:$E,MATCH(1,(Lotes!$A:$A=A2087)*(Lotes!$C:$C=C2087),0)),"")</f>
        <v/>
      </c>
      <c r="E2087" s="14">
        <f>IF(D2087="","",D2087-TODAY())</f>
        <v/>
      </c>
      <c r="F2087">
        <f>IF(D2087="","",IF(E2087&lt;0,"VENCIDO",IF(E2087&lt;=30,"VENCE EM &lt;= 30 DIAS",IF(E2087&lt;=60,"ATENCAO (31-60 DIAS)","OK"))))</f>
        <v/>
      </c>
      <c r="G2087" s="14">
        <f>SUMIFS(Lancamentos!$G:$G,Lancamentos!$C:$C,$A2087,Lancamentos!$E:$E,$C2087,Lancamentos!$B:$B,"ENTRADA")</f>
        <v/>
      </c>
      <c r="H2087" s="14">
        <f>SUMIFS(Lancamentos!$G:$G,Lancamentos!$C:$C,$A2087,Lancamentos!$E:$E,$C2087,Lancamentos!$B:$B,"SAIDA_USO")</f>
        <v/>
      </c>
      <c r="I2087" s="14">
        <f>SUMIFS(Lancamentos!$G:$G,Lancamentos!$C:$C,$A2087,Lancamentos!$E:$E,$C2087,Lancamentos!$B:$B,"SAIDA_DESCARTE")</f>
        <v/>
      </c>
      <c r="J2087" s="14">
        <f>G2087-H2087-I2087</f>
        <v/>
      </c>
      <c r="K2087">
        <f>IF(A2087="","",IF(J2087&lt;=IFERROR(VLOOKUP(A2087,Produtos!$A:$E,5,FALSE),0),"ABAIXO DO MINIMO","OK"))</f>
        <v/>
      </c>
    </row>
    <row r="2088">
      <c r="B2088">
        <f>IFERROR(VLOOKUP(A2088,Produtos!A:B,2,FALSE),"")</f>
        <v/>
      </c>
      <c r="D2088" s="10">
        <f>IFERROR(INDEX(Lotes!$E:$E,MATCH(1,(Lotes!$A:$A=A2088)*(Lotes!$C:$C=C2088),0)),"")</f>
        <v/>
      </c>
      <c r="E2088" s="14">
        <f>IF(D2088="","",D2088-TODAY())</f>
        <v/>
      </c>
      <c r="F2088">
        <f>IF(D2088="","",IF(E2088&lt;0,"VENCIDO",IF(E2088&lt;=30,"VENCE EM &lt;= 30 DIAS",IF(E2088&lt;=60,"ATENCAO (31-60 DIAS)","OK"))))</f>
        <v/>
      </c>
      <c r="G2088" s="14">
        <f>SUMIFS(Lancamentos!$G:$G,Lancamentos!$C:$C,$A2088,Lancamentos!$E:$E,$C2088,Lancamentos!$B:$B,"ENTRADA")</f>
        <v/>
      </c>
      <c r="H2088" s="14">
        <f>SUMIFS(Lancamentos!$G:$G,Lancamentos!$C:$C,$A2088,Lancamentos!$E:$E,$C2088,Lancamentos!$B:$B,"SAIDA_USO")</f>
        <v/>
      </c>
      <c r="I2088" s="14">
        <f>SUMIFS(Lancamentos!$G:$G,Lancamentos!$C:$C,$A2088,Lancamentos!$E:$E,$C2088,Lancamentos!$B:$B,"SAIDA_DESCARTE")</f>
        <v/>
      </c>
      <c r="J2088" s="14">
        <f>G2088-H2088-I2088</f>
        <v/>
      </c>
      <c r="K2088">
        <f>IF(A2088="","",IF(J2088&lt;=IFERROR(VLOOKUP(A2088,Produtos!$A:$E,5,FALSE),0),"ABAIXO DO MINIMO","OK"))</f>
        <v/>
      </c>
    </row>
    <row r="2089">
      <c r="B2089">
        <f>IFERROR(VLOOKUP(A2089,Produtos!A:B,2,FALSE),"")</f>
        <v/>
      </c>
      <c r="D2089" s="10">
        <f>IFERROR(INDEX(Lotes!$E:$E,MATCH(1,(Lotes!$A:$A=A2089)*(Lotes!$C:$C=C2089),0)),"")</f>
        <v/>
      </c>
      <c r="E2089" s="14">
        <f>IF(D2089="","",D2089-TODAY())</f>
        <v/>
      </c>
      <c r="F2089">
        <f>IF(D2089="","",IF(E2089&lt;0,"VENCIDO",IF(E2089&lt;=30,"VENCE EM &lt;= 30 DIAS",IF(E2089&lt;=60,"ATENCAO (31-60 DIAS)","OK"))))</f>
        <v/>
      </c>
      <c r="G2089" s="14">
        <f>SUMIFS(Lancamentos!$G:$G,Lancamentos!$C:$C,$A2089,Lancamentos!$E:$E,$C2089,Lancamentos!$B:$B,"ENTRADA")</f>
        <v/>
      </c>
      <c r="H2089" s="14">
        <f>SUMIFS(Lancamentos!$G:$G,Lancamentos!$C:$C,$A2089,Lancamentos!$E:$E,$C2089,Lancamentos!$B:$B,"SAIDA_USO")</f>
        <v/>
      </c>
      <c r="I2089" s="14">
        <f>SUMIFS(Lancamentos!$G:$G,Lancamentos!$C:$C,$A2089,Lancamentos!$E:$E,$C2089,Lancamentos!$B:$B,"SAIDA_DESCARTE")</f>
        <v/>
      </c>
      <c r="J2089" s="14">
        <f>G2089-H2089-I2089</f>
        <v/>
      </c>
      <c r="K2089">
        <f>IF(A2089="","",IF(J2089&lt;=IFERROR(VLOOKUP(A2089,Produtos!$A:$E,5,FALSE),0),"ABAIXO DO MINIMO","OK"))</f>
        <v/>
      </c>
    </row>
    <row r="2090">
      <c r="B2090">
        <f>IFERROR(VLOOKUP(A2090,Produtos!A:B,2,FALSE),"")</f>
        <v/>
      </c>
      <c r="D2090" s="10">
        <f>IFERROR(INDEX(Lotes!$E:$E,MATCH(1,(Lotes!$A:$A=A2090)*(Lotes!$C:$C=C2090),0)),"")</f>
        <v/>
      </c>
      <c r="E2090" s="14">
        <f>IF(D2090="","",D2090-TODAY())</f>
        <v/>
      </c>
      <c r="F2090">
        <f>IF(D2090="","",IF(E2090&lt;0,"VENCIDO",IF(E2090&lt;=30,"VENCE EM &lt;= 30 DIAS",IF(E2090&lt;=60,"ATENCAO (31-60 DIAS)","OK"))))</f>
        <v/>
      </c>
      <c r="G2090" s="14">
        <f>SUMIFS(Lancamentos!$G:$G,Lancamentos!$C:$C,$A2090,Lancamentos!$E:$E,$C2090,Lancamentos!$B:$B,"ENTRADA")</f>
        <v/>
      </c>
      <c r="H2090" s="14">
        <f>SUMIFS(Lancamentos!$G:$G,Lancamentos!$C:$C,$A2090,Lancamentos!$E:$E,$C2090,Lancamentos!$B:$B,"SAIDA_USO")</f>
        <v/>
      </c>
      <c r="I2090" s="14">
        <f>SUMIFS(Lancamentos!$G:$G,Lancamentos!$C:$C,$A2090,Lancamentos!$E:$E,$C2090,Lancamentos!$B:$B,"SAIDA_DESCARTE")</f>
        <v/>
      </c>
      <c r="J2090" s="14">
        <f>G2090-H2090-I2090</f>
        <v/>
      </c>
      <c r="K2090">
        <f>IF(A2090="","",IF(J2090&lt;=IFERROR(VLOOKUP(A2090,Produtos!$A:$E,5,FALSE),0),"ABAIXO DO MINIMO","OK"))</f>
        <v/>
      </c>
    </row>
    <row r="2091">
      <c r="B2091">
        <f>IFERROR(VLOOKUP(A2091,Produtos!A:B,2,FALSE),"")</f>
        <v/>
      </c>
      <c r="D2091" s="10">
        <f>IFERROR(INDEX(Lotes!$E:$E,MATCH(1,(Lotes!$A:$A=A2091)*(Lotes!$C:$C=C2091),0)),"")</f>
        <v/>
      </c>
      <c r="E2091" s="14">
        <f>IF(D2091="","",D2091-TODAY())</f>
        <v/>
      </c>
      <c r="F2091">
        <f>IF(D2091="","",IF(E2091&lt;0,"VENCIDO",IF(E2091&lt;=30,"VENCE EM &lt;= 30 DIAS",IF(E2091&lt;=60,"ATENCAO (31-60 DIAS)","OK"))))</f>
        <v/>
      </c>
      <c r="G2091" s="14">
        <f>SUMIFS(Lancamentos!$G:$G,Lancamentos!$C:$C,$A2091,Lancamentos!$E:$E,$C2091,Lancamentos!$B:$B,"ENTRADA")</f>
        <v/>
      </c>
      <c r="H2091" s="14">
        <f>SUMIFS(Lancamentos!$G:$G,Lancamentos!$C:$C,$A2091,Lancamentos!$E:$E,$C2091,Lancamentos!$B:$B,"SAIDA_USO")</f>
        <v/>
      </c>
      <c r="I2091" s="14">
        <f>SUMIFS(Lancamentos!$G:$G,Lancamentos!$C:$C,$A2091,Lancamentos!$E:$E,$C2091,Lancamentos!$B:$B,"SAIDA_DESCARTE")</f>
        <v/>
      </c>
      <c r="J2091" s="14">
        <f>G2091-H2091-I2091</f>
        <v/>
      </c>
      <c r="K2091">
        <f>IF(A2091="","",IF(J2091&lt;=IFERROR(VLOOKUP(A2091,Produtos!$A:$E,5,FALSE),0),"ABAIXO DO MINIMO","OK"))</f>
        <v/>
      </c>
    </row>
    <row r="2092">
      <c r="B2092">
        <f>IFERROR(VLOOKUP(A2092,Produtos!A:B,2,FALSE),"")</f>
        <v/>
      </c>
      <c r="D2092" s="10">
        <f>IFERROR(INDEX(Lotes!$E:$E,MATCH(1,(Lotes!$A:$A=A2092)*(Lotes!$C:$C=C2092),0)),"")</f>
        <v/>
      </c>
      <c r="E2092" s="14">
        <f>IF(D2092="","",D2092-TODAY())</f>
        <v/>
      </c>
      <c r="F2092">
        <f>IF(D2092="","",IF(E2092&lt;0,"VENCIDO",IF(E2092&lt;=30,"VENCE EM &lt;= 30 DIAS",IF(E2092&lt;=60,"ATENCAO (31-60 DIAS)","OK"))))</f>
        <v/>
      </c>
      <c r="G2092" s="14">
        <f>SUMIFS(Lancamentos!$G:$G,Lancamentos!$C:$C,$A2092,Lancamentos!$E:$E,$C2092,Lancamentos!$B:$B,"ENTRADA")</f>
        <v/>
      </c>
      <c r="H2092" s="14">
        <f>SUMIFS(Lancamentos!$G:$G,Lancamentos!$C:$C,$A2092,Lancamentos!$E:$E,$C2092,Lancamentos!$B:$B,"SAIDA_USO")</f>
        <v/>
      </c>
      <c r="I2092" s="14">
        <f>SUMIFS(Lancamentos!$G:$G,Lancamentos!$C:$C,$A2092,Lancamentos!$E:$E,$C2092,Lancamentos!$B:$B,"SAIDA_DESCARTE")</f>
        <v/>
      </c>
      <c r="J2092" s="14">
        <f>G2092-H2092-I2092</f>
        <v/>
      </c>
      <c r="K2092">
        <f>IF(A2092="","",IF(J2092&lt;=IFERROR(VLOOKUP(A2092,Produtos!$A:$E,5,FALSE),0),"ABAIXO DO MINIMO","OK"))</f>
        <v/>
      </c>
    </row>
    <row r="2093">
      <c r="B2093">
        <f>IFERROR(VLOOKUP(A2093,Produtos!A:B,2,FALSE),"")</f>
        <v/>
      </c>
      <c r="D2093" s="10">
        <f>IFERROR(INDEX(Lotes!$E:$E,MATCH(1,(Lotes!$A:$A=A2093)*(Lotes!$C:$C=C2093),0)),"")</f>
        <v/>
      </c>
      <c r="E2093" s="14">
        <f>IF(D2093="","",D2093-TODAY())</f>
        <v/>
      </c>
      <c r="F2093">
        <f>IF(D2093="","",IF(E2093&lt;0,"VENCIDO",IF(E2093&lt;=30,"VENCE EM &lt;= 30 DIAS",IF(E2093&lt;=60,"ATENCAO (31-60 DIAS)","OK"))))</f>
        <v/>
      </c>
      <c r="G2093" s="14">
        <f>SUMIFS(Lancamentos!$G:$G,Lancamentos!$C:$C,$A2093,Lancamentos!$E:$E,$C2093,Lancamentos!$B:$B,"ENTRADA")</f>
        <v/>
      </c>
      <c r="H2093" s="14">
        <f>SUMIFS(Lancamentos!$G:$G,Lancamentos!$C:$C,$A2093,Lancamentos!$E:$E,$C2093,Lancamentos!$B:$B,"SAIDA_USO")</f>
        <v/>
      </c>
      <c r="I2093" s="14">
        <f>SUMIFS(Lancamentos!$G:$G,Lancamentos!$C:$C,$A2093,Lancamentos!$E:$E,$C2093,Lancamentos!$B:$B,"SAIDA_DESCARTE")</f>
        <v/>
      </c>
      <c r="J2093" s="14">
        <f>G2093-H2093-I2093</f>
        <v/>
      </c>
      <c r="K2093">
        <f>IF(A2093="","",IF(J2093&lt;=IFERROR(VLOOKUP(A2093,Produtos!$A:$E,5,FALSE),0),"ABAIXO DO MINIMO","OK"))</f>
        <v/>
      </c>
    </row>
    <row r="2094">
      <c r="B2094">
        <f>IFERROR(VLOOKUP(A2094,Produtos!A:B,2,FALSE),"")</f>
        <v/>
      </c>
      <c r="D2094" s="10">
        <f>IFERROR(INDEX(Lotes!$E:$E,MATCH(1,(Lotes!$A:$A=A2094)*(Lotes!$C:$C=C2094),0)),"")</f>
        <v/>
      </c>
      <c r="E2094" s="14">
        <f>IF(D2094="","",D2094-TODAY())</f>
        <v/>
      </c>
      <c r="F2094">
        <f>IF(D2094="","",IF(E2094&lt;0,"VENCIDO",IF(E2094&lt;=30,"VENCE EM &lt;= 30 DIAS",IF(E2094&lt;=60,"ATENCAO (31-60 DIAS)","OK"))))</f>
        <v/>
      </c>
      <c r="G2094" s="14">
        <f>SUMIFS(Lancamentos!$G:$G,Lancamentos!$C:$C,$A2094,Lancamentos!$E:$E,$C2094,Lancamentos!$B:$B,"ENTRADA")</f>
        <v/>
      </c>
      <c r="H2094" s="14">
        <f>SUMIFS(Lancamentos!$G:$G,Lancamentos!$C:$C,$A2094,Lancamentos!$E:$E,$C2094,Lancamentos!$B:$B,"SAIDA_USO")</f>
        <v/>
      </c>
      <c r="I2094" s="14">
        <f>SUMIFS(Lancamentos!$G:$G,Lancamentos!$C:$C,$A2094,Lancamentos!$E:$E,$C2094,Lancamentos!$B:$B,"SAIDA_DESCARTE")</f>
        <v/>
      </c>
      <c r="J2094" s="14">
        <f>G2094-H2094-I2094</f>
        <v/>
      </c>
      <c r="K2094">
        <f>IF(A2094="","",IF(J2094&lt;=IFERROR(VLOOKUP(A2094,Produtos!$A:$E,5,FALSE),0),"ABAIXO DO MINIMO","OK"))</f>
        <v/>
      </c>
    </row>
    <row r="2095">
      <c r="B2095">
        <f>IFERROR(VLOOKUP(A2095,Produtos!A:B,2,FALSE),"")</f>
        <v/>
      </c>
      <c r="D2095" s="10">
        <f>IFERROR(INDEX(Lotes!$E:$E,MATCH(1,(Lotes!$A:$A=A2095)*(Lotes!$C:$C=C2095),0)),"")</f>
        <v/>
      </c>
      <c r="E2095" s="14">
        <f>IF(D2095="","",D2095-TODAY())</f>
        <v/>
      </c>
      <c r="F2095">
        <f>IF(D2095="","",IF(E2095&lt;0,"VENCIDO",IF(E2095&lt;=30,"VENCE EM &lt;= 30 DIAS",IF(E2095&lt;=60,"ATENCAO (31-60 DIAS)","OK"))))</f>
        <v/>
      </c>
      <c r="G2095" s="14">
        <f>SUMIFS(Lancamentos!$G:$G,Lancamentos!$C:$C,$A2095,Lancamentos!$E:$E,$C2095,Lancamentos!$B:$B,"ENTRADA")</f>
        <v/>
      </c>
      <c r="H2095" s="14">
        <f>SUMIFS(Lancamentos!$G:$G,Lancamentos!$C:$C,$A2095,Lancamentos!$E:$E,$C2095,Lancamentos!$B:$B,"SAIDA_USO")</f>
        <v/>
      </c>
      <c r="I2095" s="14">
        <f>SUMIFS(Lancamentos!$G:$G,Lancamentos!$C:$C,$A2095,Lancamentos!$E:$E,$C2095,Lancamentos!$B:$B,"SAIDA_DESCARTE")</f>
        <v/>
      </c>
      <c r="J2095" s="14">
        <f>G2095-H2095-I2095</f>
        <v/>
      </c>
      <c r="K2095">
        <f>IF(A2095="","",IF(J2095&lt;=IFERROR(VLOOKUP(A2095,Produtos!$A:$E,5,FALSE),0),"ABAIXO DO MINIMO","OK"))</f>
        <v/>
      </c>
    </row>
    <row r="2096">
      <c r="B2096">
        <f>IFERROR(VLOOKUP(A2096,Produtos!A:B,2,FALSE),"")</f>
        <v/>
      </c>
      <c r="D2096" s="10">
        <f>IFERROR(INDEX(Lotes!$E:$E,MATCH(1,(Lotes!$A:$A=A2096)*(Lotes!$C:$C=C2096),0)),"")</f>
        <v/>
      </c>
      <c r="E2096" s="14">
        <f>IF(D2096="","",D2096-TODAY())</f>
        <v/>
      </c>
      <c r="F2096">
        <f>IF(D2096="","",IF(E2096&lt;0,"VENCIDO",IF(E2096&lt;=30,"VENCE EM &lt;= 30 DIAS",IF(E2096&lt;=60,"ATENCAO (31-60 DIAS)","OK"))))</f>
        <v/>
      </c>
      <c r="G2096" s="14">
        <f>SUMIFS(Lancamentos!$G:$G,Lancamentos!$C:$C,$A2096,Lancamentos!$E:$E,$C2096,Lancamentos!$B:$B,"ENTRADA")</f>
        <v/>
      </c>
      <c r="H2096" s="14">
        <f>SUMIFS(Lancamentos!$G:$G,Lancamentos!$C:$C,$A2096,Lancamentos!$E:$E,$C2096,Lancamentos!$B:$B,"SAIDA_USO")</f>
        <v/>
      </c>
      <c r="I2096" s="14">
        <f>SUMIFS(Lancamentos!$G:$G,Lancamentos!$C:$C,$A2096,Lancamentos!$E:$E,$C2096,Lancamentos!$B:$B,"SAIDA_DESCARTE")</f>
        <v/>
      </c>
      <c r="J2096" s="14">
        <f>G2096-H2096-I2096</f>
        <v/>
      </c>
      <c r="K2096">
        <f>IF(A2096="","",IF(J2096&lt;=IFERROR(VLOOKUP(A2096,Produtos!$A:$E,5,FALSE),0),"ABAIXO DO MINIMO","OK"))</f>
        <v/>
      </c>
    </row>
    <row r="2097">
      <c r="B2097">
        <f>IFERROR(VLOOKUP(A2097,Produtos!A:B,2,FALSE),"")</f>
        <v/>
      </c>
      <c r="D2097" s="10">
        <f>IFERROR(INDEX(Lotes!$E:$E,MATCH(1,(Lotes!$A:$A=A2097)*(Lotes!$C:$C=C2097),0)),"")</f>
        <v/>
      </c>
      <c r="E2097" s="14">
        <f>IF(D2097="","",D2097-TODAY())</f>
        <v/>
      </c>
      <c r="F2097">
        <f>IF(D2097="","",IF(E2097&lt;0,"VENCIDO",IF(E2097&lt;=30,"VENCE EM &lt;= 30 DIAS",IF(E2097&lt;=60,"ATENCAO (31-60 DIAS)","OK"))))</f>
        <v/>
      </c>
      <c r="G2097" s="14">
        <f>SUMIFS(Lancamentos!$G:$G,Lancamentos!$C:$C,$A2097,Lancamentos!$E:$E,$C2097,Lancamentos!$B:$B,"ENTRADA")</f>
        <v/>
      </c>
      <c r="H2097" s="14">
        <f>SUMIFS(Lancamentos!$G:$G,Lancamentos!$C:$C,$A2097,Lancamentos!$E:$E,$C2097,Lancamentos!$B:$B,"SAIDA_USO")</f>
        <v/>
      </c>
      <c r="I2097" s="14">
        <f>SUMIFS(Lancamentos!$G:$G,Lancamentos!$C:$C,$A2097,Lancamentos!$E:$E,$C2097,Lancamentos!$B:$B,"SAIDA_DESCARTE")</f>
        <v/>
      </c>
      <c r="J2097" s="14">
        <f>G2097-H2097-I2097</f>
        <v/>
      </c>
      <c r="K2097">
        <f>IF(A2097="","",IF(J2097&lt;=IFERROR(VLOOKUP(A2097,Produtos!$A:$E,5,FALSE),0),"ABAIXO DO MINIMO","OK"))</f>
        <v/>
      </c>
    </row>
    <row r="2098">
      <c r="B2098">
        <f>IFERROR(VLOOKUP(A2098,Produtos!A:B,2,FALSE),"")</f>
        <v/>
      </c>
      <c r="D2098" s="10">
        <f>IFERROR(INDEX(Lotes!$E:$E,MATCH(1,(Lotes!$A:$A=A2098)*(Lotes!$C:$C=C2098),0)),"")</f>
        <v/>
      </c>
      <c r="E2098" s="14">
        <f>IF(D2098="","",D2098-TODAY())</f>
        <v/>
      </c>
      <c r="F2098">
        <f>IF(D2098="","",IF(E2098&lt;0,"VENCIDO",IF(E2098&lt;=30,"VENCE EM &lt;= 30 DIAS",IF(E2098&lt;=60,"ATENCAO (31-60 DIAS)","OK"))))</f>
        <v/>
      </c>
      <c r="G2098" s="14">
        <f>SUMIFS(Lancamentos!$G:$G,Lancamentos!$C:$C,$A2098,Lancamentos!$E:$E,$C2098,Lancamentos!$B:$B,"ENTRADA")</f>
        <v/>
      </c>
      <c r="H2098" s="14">
        <f>SUMIFS(Lancamentos!$G:$G,Lancamentos!$C:$C,$A2098,Lancamentos!$E:$E,$C2098,Lancamentos!$B:$B,"SAIDA_USO")</f>
        <v/>
      </c>
      <c r="I2098" s="14">
        <f>SUMIFS(Lancamentos!$G:$G,Lancamentos!$C:$C,$A2098,Lancamentos!$E:$E,$C2098,Lancamentos!$B:$B,"SAIDA_DESCARTE")</f>
        <v/>
      </c>
      <c r="J2098" s="14">
        <f>G2098-H2098-I2098</f>
        <v/>
      </c>
      <c r="K2098">
        <f>IF(A2098="","",IF(J2098&lt;=IFERROR(VLOOKUP(A2098,Produtos!$A:$E,5,FALSE),0),"ABAIXO DO MINIMO","OK"))</f>
        <v/>
      </c>
    </row>
    <row r="2099">
      <c r="B2099">
        <f>IFERROR(VLOOKUP(A2099,Produtos!A:B,2,FALSE),"")</f>
        <v/>
      </c>
      <c r="D2099" s="10">
        <f>IFERROR(INDEX(Lotes!$E:$E,MATCH(1,(Lotes!$A:$A=A2099)*(Lotes!$C:$C=C2099),0)),"")</f>
        <v/>
      </c>
      <c r="E2099" s="14">
        <f>IF(D2099="","",D2099-TODAY())</f>
        <v/>
      </c>
      <c r="F2099">
        <f>IF(D2099="","",IF(E2099&lt;0,"VENCIDO",IF(E2099&lt;=30,"VENCE EM &lt;= 30 DIAS",IF(E2099&lt;=60,"ATENCAO (31-60 DIAS)","OK"))))</f>
        <v/>
      </c>
      <c r="G2099" s="14">
        <f>SUMIFS(Lancamentos!$G:$G,Lancamentos!$C:$C,$A2099,Lancamentos!$E:$E,$C2099,Lancamentos!$B:$B,"ENTRADA")</f>
        <v/>
      </c>
      <c r="H2099" s="14">
        <f>SUMIFS(Lancamentos!$G:$G,Lancamentos!$C:$C,$A2099,Lancamentos!$E:$E,$C2099,Lancamentos!$B:$B,"SAIDA_USO")</f>
        <v/>
      </c>
      <c r="I2099" s="14">
        <f>SUMIFS(Lancamentos!$G:$G,Lancamentos!$C:$C,$A2099,Lancamentos!$E:$E,$C2099,Lancamentos!$B:$B,"SAIDA_DESCARTE")</f>
        <v/>
      </c>
      <c r="J2099" s="14">
        <f>G2099-H2099-I2099</f>
        <v/>
      </c>
      <c r="K2099">
        <f>IF(A2099="","",IF(J2099&lt;=IFERROR(VLOOKUP(A2099,Produtos!$A:$E,5,FALSE),0),"ABAIXO DO MINIMO","OK"))</f>
        <v/>
      </c>
    </row>
    <row r="2100">
      <c r="B2100">
        <f>IFERROR(VLOOKUP(A2100,Produtos!A:B,2,FALSE),"")</f>
        <v/>
      </c>
      <c r="D2100" s="10">
        <f>IFERROR(INDEX(Lotes!$E:$E,MATCH(1,(Lotes!$A:$A=A2100)*(Lotes!$C:$C=C2100),0)),"")</f>
        <v/>
      </c>
      <c r="E2100" s="14">
        <f>IF(D2100="","",D2100-TODAY())</f>
        <v/>
      </c>
      <c r="F2100">
        <f>IF(D2100="","",IF(E2100&lt;0,"VENCIDO",IF(E2100&lt;=30,"VENCE EM &lt;= 30 DIAS",IF(E2100&lt;=60,"ATENCAO (31-60 DIAS)","OK"))))</f>
        <v/>
      </c>
      <c r="G2100" s="14">
        <f>SUMIFS(Lancamentos!$G:$G,Lancamentos!$C:$C,$A2100,Lancamentos!$E:$E,$C2100,Lancamentos!$B:$B,"ENTRADA")</f>
        <v/>
      </c>
      <c r="H2100" s="14">
        <f>SUMIFS(Lancamentos!$G:$G,Lancamentos!$C:$C,$A2100,Lancamentos!$E:$E,$C2100,Lancamentos!$B:$B,"SAIDA_USO")</f>
        <v/>
      </c>
      <c r="I2100" s="14">
        <f>SUMIFS(Lancamentos!$G:$G,Lancamentos!$C:$C,$A2100,Lancamentos!$E:$E,$C2100,Lancamentos!$B:$B,"SAIDA_DESCARTE")</f>
        <v/>
      </c>
      <c r="J2100" s="14">
        <f>G2100-H2100-I2100</f>
        <v/>
      </c>
      <c r="K2100">
        <f>IF(A2100="","",IF(J2100&lt;=IFERROR(VLOOKUP(A2100,Produtos!$A:$E,5,FALSE),0),"ABAIXO DO MINIMO","OK"))</f>
        <v/>
      </c>
    </row>
    <row r="2101">
      <c r="B2101">
        <f>IFERROR(VLOOKUP(A2101,Produtos!A:B,2,FALSE),"")</f>
        <v/>
      </c>
      <c r="D2101" s="10">
        <f>IFERROR(INDEX(Lotes!$E:$E,MATCH(1,(Lotes!$A:$A=A2101)*(Lotes!$C:$C=C2101),0)),"")</f>
        <v/>
      </c>
      <c r="E2101" s="14">
        <f>IF(D2101="","",D2101-TODAY())</f>
        <v/>
      </c>
      <c r="F2101">
        <f>IF(D2101="","",IF(E2101&lt;0,"VENCIDO",IF(E2101&lt;=30,"VENCE EM &lt;= 30 DIAS",IF(E2101&lt;=60,"ATENCAO (31-60 DIAS)","OK"))))</f>
        <v/>
      </c>
      <c r="G2101" s="14">
        <f>SUMIFS(Lancamentos!$G:$G,Lancamentos!$C:$C,$A2101,Lancamentos!$E:$E,$C2101,Lancamentos!$B:$B,"ENTRADA")</f>
        <v/>
      </c>
      <c r="H2101" s="14">
        <f>SUMIFS(Lancamentos!$G:$G,Lancamentos!$C:$C,$A2101,Lancamentos!$E:$E,$C2101,Lancamentos!$B:$B,"SAIDA_USO")</f>
        <v/>
      </c>
      <c r="I2101" s="14">
        <f>SUMIFS(Lancamentos!$G:$G,Lancamentos!$C:$C,$A2101,Lancamentos!$E:$E,$C2101,Lancamentos!$B:$B,"SAIDA_DESCARTE")</f>
        <v/>
      </c>
      <c r="J2101" s="14">
        <f>G2101-H2101-I2101</f>
        <v/>
      </c>
      <c r="K2101">
        <f>IF(A2101="","",IF(J2101&lt;=IFERROR(VLOOKUP(A2101,Produtos!$A:$E,5,FALSE),0),"ABAIXO DO MINIMO","OK"))</f>
        <v/>
      </c>
    </row>
    <row r="2102">
      <c r="B2102">
        <f>IFERROR(VLOOKUP(A2102,Produtos!A:B,2,FALSE),"")</f>
        <v/>
      </c>
      <c r="D2102" s="10">
        <f>IFERROR(INDEX(Lotes!$E:$E,MATCH(1,(Lotes!$A:$A=A2102)*(Lotes!$C:$C=C2102),0)),"")</f>
        <v/>
      </c>
      <c r="E2102" s="14">
        <f>IF(D2102="","",D2102-TODAY())</f>
        <v/>
      </c>
      <c r="F2102">
        <f>IF(D2102="","",IF(E2102&lt;0,"VENCIDO",IF(E2102&lt;=30,"VENCE EM &lt;= 30 DIAS",IF(E2102&lt;=60,"ATENCAO (31-60 DIAS)","OK"))))</f>
        <v/>
      </c>
      <c r="G2102" s="14">
        <f>SUMIFS(Lancamentos!$G:$G,Lancamentos!$C:$C,$A2102,Lancamentos!$E:$E,$C2102,Lancamentos!$B:$B,"ENTRADA")</f>
        <v/>
      </c>
      <c r="H2102" s="14">
        <f>SUMIFS(Lancamentos!$G:$G,Lancamentos!$C:$C,$A2102,Lancamentos!$E:$E,$C2102,Lancamentos!$B:$B,"SAIDA_USO")</f>
        <v/>
      </c>
      <c r="I2102" s="14">
        <f>SUMIFS(Lancamentos!$G:$G,Lancamentos!$C:$C,$A2102,Lancamentos!$E:$E,$C2102,Lancamentos!$B:$B,"SAIDA_DESCARTE")</f>
        <v/>
      </c>
      <c r="J2102" s="14">
        <f>G2102-H2102-I2102</f>
        <v/>
      </c>
      <c r="K2102">
        <f>IF(A2102="","",IF(J2102&lt;=IFERROR(VLOOKUP(A2102,Produtos!$A:$E,5,FALSE),0),"ABAIXO DO MINIMO","OK"))</f>
        <v/>
      </c>
    </row>
    <row r="2103">
      <c r="B2103">
        <f>IFERROR(VLOOKUP(A2103,Produtos!A:B,2,FALSE),"")</f>
        <v/>
      </c>
      <c r="D2103" s="10">
        <f>IFERROR(INDEX(Lotes!$E:$E,MATCH(1,(Lotes!$A:$A=A2103)*(Lotes!$C:$C=C2103),0)),"")</f>
        <v/>
      </c>
      <c r="E2103" s="14">
        <f>IF(D2103="","",D2103-TODAY())</f>
        <v/>
      </c>
      <c r="F2103">
        <f>IF(D2103="","",IF(E2103&lt;0,"VENCIDO",IF(E2103&lt;=30,"VENCE EM &lt;= 30 DIAS",IF(E2103&lt;=60,"ATENCAO (31-60 DIAS)","OK"))))</f>
        <v/>
      </c>
      <c r="G2103" s="14">
        <f>SUMIFS(Lancamentos!$G:$G,Lancamentos!$C:$C,$A2103,Lancamentos!$E:$E,$C2103,Lancamentos!$B:$B,"ENTRADA")</f>
        <v/>
      </c>
      <c r="H2103" s="14">
        <f>SUMIFS(Lancamentos!$G:$G,Lancamentos!$C:$C,$A2103,Lancamentos!$E:$E,$C2103,Lancamentos!$B:$B,"SAIDA_USO")</f>
        <v/>
      </c>
      <c r="I2103" s="14">
        <f>SUMIFS(Lancamentos!$G:$G,Lancamentos!$C:$C,$A2103,Lancamentos!$E:$E,$C2103,Lancamentos!$B:$B,"SAIDA_DESCARTE")</f>
        <v/>
      </c>
      <c r="J2103" s="14">
        <f>G2103-H2103-I2103</f>
        <v/>
      </c>
      <c r="K2103">
        <f>IF(A2103="","",IF(J2103&lt;=IFERROR(VLOOKUP(A2103,Produtos!$A:$E,5,FALSE),0),"ABAIXO DO MINIMO","OK"))</f>
        <v/>
      </c>
    </row>
    <row r="2104">
      <c r="B2104">
        <f>IFERROR(VLOOKUP(A2104,Produtos!A:B,2,FALSE),"")</f>
        <v/>
      </c>
      <c r="D2104" s="10">
        <f>IFERROR(INDEX(Lotes!$E:$E,MATCH(1,(Lotes!$A:$A=A2104)*(Lotes!$C:$C=C2104),0)),"")</f>
        <v/>
      </c>
      <c r="E2104" s="14">
        <f>IF(D2104="","",D2104-TODAY())</f>
        <v/>
      </c>
      <c r="F2104">
        <f>IF(D2104="","",IF(E2104&lt;0,"VENCIDO",IF(E2104&lt;=30,"VENCE EM &lt;= 30 DIAS",IF(E2104&lt;=60,"ATENCAO (31-60 DIAS)","OK"))))</f>
        <v/>
      </c>
      <c r="G2104" s="14">
        <f>SUMIFS(Lancamentos!$G:$G,Lancamentos!$C:$C,$A2104,Lancamentos!$E:$E,$C2104,Lancamentos!$B:$B,"ENTRADA")</f>
        <v/>
      </c>
      <c r="H2104" s="14">
        <f>SUMIFS(Lancamentos!$G:$G,Lancamentos!$C:$C,$A2104,Lancamentos!$E:$E,$C2104,Lancamentos!$B:$B,"SAIDA_USO")</f>
        <v/>
      </c>
      <c r="I2104" s="14">
        <f>SUMIFS(Lancamentos!$G:$G,Lancamentos!$C:$C,$A2104,Lancamentos!$E:$E,$C2104,Lancamentos!$B:$B,"SAIDA_DESCARTE")</f>
        <v/>
      </c>
      <c r="J2104" s="14">
        <f>G2104-H2104-I2104</f>
        <v/>
      </c>
      <c r="K2104">
        <f>IF(A2104="","",IF(J2104&lt;=IFERROR(VLOOKUP(A2104,Produtos!$A:$E,5,FALSE),0),"ABAIXO DO MINIMO","OK"))</f>
        <v/>
      </c>
    </row>
    <row r="2105">
      <c r="B2105">
        <f>IFERROR(VLOOKUP(A2105,Produtos!A:B,2,FALSE),"")</f>
        <v/>
      </c>
      <c r="D2105" s="10">
        <f>IFERROR(INDEX(Lotes!$E:$E,MATCH(1,(Lotes!$A:$A=A2105)*(Lotes!$C:$C=C2105),0)),"")</f>
        <v/>
      </c>
      <c r="E2105" s="14">
        <f>IF(D2105="","",D2105-TODAY())</f>
        <v/>
      </c>
      <c r="F2105">
        <f>IF(D2105="","",IF(E2105&lt;0,"VENCIDO",IF(E2105&lt;=30,"VENCE EM &lt;= 30 DIAS",IF(E2105&lt;=60,"ATENCAO (31-60 DIAS)","OK"))))</f>
        <v/>
      </c>
      <c r="G2105" s="14">
        <f>SUMIFS(Lancamentos!$G:$G,Lancamentos!$C:$C,$A2105,Lancamentos!$E:$E,$C2105,Lancamentos!$B:$B,"ENTRADA")</f>
        <v/>
      </c>
      <c r="H2105" s="14">
        <f>SUMIFS(Lancamentos!$G:$G,Lancamentos!$C:$C,$A2105,Lancamentos!$E:$E,$C2105,Lancamentos!$B:$B,"SAIDA_USO")</f>
        <v/>
      </c>
      <c r="I2105" s="14">
        <f>SUMIFS(Lancamentos!$G:$G,Lancamentos!$C:$C,$A2105,Lancamentos!$E:$E,$C2105,Lancamentos!$B:$B,"SAIDA_DESCARTE")</f>
        <v/>
      </c>
      <c r="J2105" s="14">
        <f>G2105-H2105-I2105</f>
        <v/>
      </c>
      <c r="K2105">
        <f>IF(A2105="","",IF(J2105&lt;=IFERROR(VLOOKUP(A2105,Produtos!$A:$E,5,FALSE),0),"ABAIXO DO MINIMO","OK"))</f>
        <v/>
      </c>
    </row>
    <row r="2106">
      <c r="B2106">
        <f>IFERROR(VLOOKUP(A2106,Produtos!A:B,2,FALSE),"")</f>
        <v/>
      </c>
      <c r="D2106" s="10">
        <f>IFERROR(INDEX(Lotes!$E:$E,MATCH(1,(Lotes!$A:$A=A2106)*(Lotes!$C:$C=C2106),0)),"")</f>
        <v/>
      </c>
      <c r="E2106" s="14">
        <f>IF(D2106="","",D2106-TODAY())</f>
        <v/>
      </c>
      <c r="F2106">
        <f>IF(D2106="","",IF(E2106&lt;0,"VENCIDO",IF(E2106&lt;=30,"VENCE EM &lt;= 30 DIAS",IF(E2106&lt;=60,"ATENCAO (31-60 DIAS)","OK"))))</f>
        <v/>
      </c>
      <c r="G2106" s="14">
        <f>SUMIFS(Lancamentos!$G:$G,Lancamentos!$C:$C,$A2106,Lancamentos!$E:$E,$C2106,Lancamentos!$B:$B,"ENTRADA")</f>
        <v/>
      </c>
      <c r="H2106" s="14">
        <f>SUMIFS(Lancamentos!$G:$G,Lancamentos!$C:$C,$A2106,Lancamentos!$E:$E,$C2106,Lancamentos!$B:$B,"SAIDA_USO")</f>
        <v/>
      </c>
      <c r="I2106" s="14">
        <f>SUMIFS(Lancamentos!$G:$G,Lancamentos!$C:$C,$A2106,Lancamentos!$E:$E,$C2106,Lancamentos!$B:$B,"SAIDA_DESCARTE")</f>
        <v/>
      </c>
      <c r="J2106" s="14">
        <f>G2106-H2106-I2106</f>
        <v/>
      </c>
      <c r="K2106">
        <f>IF(A2106="","",IF(J2106&lt;=IFERROR(VLOOKUP(A2106,Produtos!$A:$E,5,FALSE),0),"ABAIXO DO MINIMO","OK"))</f>
        <v/>
      </c>
    </row>
    <row r="2107">
      <c r="B2107">
        <f>IFERROR(VLOOKUP(A2107,Produtos!A:B,2,FALSE),"")</f>
        <v/>
      </c>
      <c r="D2107" s="10">
        <f>IFERROR(INDEX(Lotes!$E:$E,MATCH(1,(Lotes!$A:$A=A2107)*(Lotes!$C:$C=C2107),0)),"")</f>
        <v/>
      </c>
      <c r="E2107" s="14">
        <f>IF(D2107="","",D2107-TODAY())</f>
        <v/>
      </c>
      <c r="F2107">
        <f>IF(D2107="","",IF(E2107&lt;0,"VENCIDO",IF(E2107&lt;=30,"VENCE EM &lt;= 30 DIAS",IF(E2107&lt;=60,"ATENCAO (31-60 DIAS)","OK"))))</f>
        <v/>
      </c>
      <c r="G2107" s="14">
        <f>SUMIFS(Lancamentos!$G:$G,Lancamentos!$C:$C,$A2107,Lancamentos!$E:$E,$C2107,Lancamentos!$B:$B,"ENTRADA")</f>
        <v/>
      </c>
      <c r="H2107" s="14">
        <f>SUMIFS(Lancamentos!$G:$G,Lancamentos!$C:$C,$A2107,Lancamentos!$E:$E,$C2107,Lancamentos!$B:$B,"SAIDA_USO")</f>
        <v/>
      </c>
      <c r="I2107" s="14">
        <f>SUMIFS(Lancamentos!$G:$G,Lancamentos!$C:$C,$A2107,Lancamentos!$E:$E,$C2107,Lancamentos!$B:$B,"SAIDA_DESCARTE")</f>
        <v/>
      </c>
      <c r="J2107" s="14">
        <f>G2107-H2107-I2107</f>
        <v/>
      </c>
      <c r="K2107">
        <f>IF(A2107="","",IF(J2107&lt;=IFERROR(VLOOKUP(A2107,Produtos!$A:$E,5,FALSE),0),"ABAIXO DO MINIMO","OK"))</f>
        <v/>
      </c>
    </row>
    <row r="2108">
      <c r="B2108">
        <f>IFERROR(VLOOKUP(A2108,Produtos!A:B,2,FALSE),"")</f>
        <v/>
      </c>
      <c r="D2108" s="10">
        <f>IFERROR(INDEX(Lotes!$E:$E,MATCH(1,(Lotes!$A:$A=A2108)*(Lotes!$C:$C=C2108),0)),"")</f>
        <v/>
      </c>
      <c r="E2108" s="14">
        <f>IF(D2108="","",D2108-TODAY())</f>
        <v/>
      </c>
      <c r="F2108">
        <f>IF(D2108="","",IF(E2108&lt;0,"VENCIDO",IF(E2108&lt;=30,"VENCE EM &lt;= 30 DIAS",IF(E2108&lt;=60,"ATENCAO (31-60 DIAS)","OK"))))</f>
        <v/>
      </c>
      <c r="G2108" s="14">
        <f>SUMIFS(Lancamentos!$G:$G,Lancamentos!$C:$C,$A2108,Lancamentos!$E:$E,$C2108,Lancamentos!$B:$B,"ENTRADA")</f>
        <v/>
      </c>
      <c r="H2108" s="14">
        <f>SUMIFS(Lancamentos!$G:$G,Lancamentos!$C:$C,$A2108,Lancamentos!$E:$E,$C2108,Lancamentos!$B:$B,"SAIDA_USO")</f>
        <v/>
      </c>
      <c r="I2108" s="14">
        <f>SUMIFS(Lancamentos!$G:$G,Lancamentos!$C:$C,$A2108,Lancamentos!$E:$E,$C2108,Lancamentos!$B:$B,"SAIDA_DESCARTE")</f>
        <v/>
      </c>
      <c r="J2108" s="14">
        <f>G2108-H2108-I2108</f>
        <v/>
      </c>
      <c r="K2108">
        <f>IF(A2108="","",IF(J2108&lt;=IFERROR(VLOOKUP(A2108,Produtos!$A:$E,5,FALSE),0),"ABAIXO DO MINIMO","OK"))</f>
        <v/>
      </c>
    </row>
    <row r="2109">
      <c r="B2109">
        <f>IFERROR(VLOOKUP(A2109,Produtos!A:B,2,FALSE),"")</f>
        <v/>
      </c>
      <c r="D2109" s="10">
        <f>IFERROR(INDEX(Lotes!$E:$E,MATCH(1,(Lotes!$A:$A=A2109)*(Lotes!$C:$C=C2109),0)),"")</f>
        <v/>
      </c>
      <c r="E2109" s="14">
        <f>IF(D2109="","",D2109-TODAY())</f>
        <v/>
      </c>
      <c r="F2109">
        <f>IF(D2109="","",IF(E2109&lt;0,"VENCIDO",IF(E2109&lt;=30,"VENCE EM &lt;= 30 DIAS",IF(E2109&lt;=60,"ATENCAO (31-60 DIAS)","OK"))))</f>
        <v/>
      </c>
      <c r="G2109" s="14">
        <f>SUMIFS(Lancamentos!$G:$G,Lancamentos!$C:$C,$A2109,Lancamentos!$E:$E,$C2109,Lancamentos!$B:$B,"ENTRADA")</f>
        <v/>
      </c>
      <c r="H2109" s="14">
        <f>SUMIFS(Lancamentos!$G:$G,Lancamentos!$C:$C,$A2109,Lancamentos!$E:$E,$C2109,Lancamentos!$B:$B,"SAIDA_USO")</f>
        <v/>
      </c>
      <c r="I2109" s="14">
        <f>SUMIFS(Lancamentos!$G:$G,Lancamentos!$C:$C,$A2109,Lancamentos!$E:$E,$C2109,Lancamentos!$B:$B,"SAIDA_DESCARTE")</f>
        <v/>
      </c>
      <c r="J2109" s="14">
        <f>G2109-H2109-I2109</f>
        <v/>
      </c>
      <c r="K2109">
        <f>IF(A2109="","",IF(J2109&lt;=IFERROR(VLOOKUP(A2109,Produtos!$A:$E,5,FALSE),0),"ABAIXO DO MINIMO","OK"))</f>
        <v/>
      </c>
    </row>
    <row r="2110">
      <c r="B2110">
        <f>IFERROR(VLOOKUP(A2110,Produtos!A:B,2,FALSE),"")</f>
        <v/>
      </c>
      <c r="D2110" s="10">
        <f>IFERROR(INDEX(Lotes!$E:$E,MATCH(1,(Lotes!$A:$A=A2110)*(Lotes!$C:$C=C2110),0)),"")</f>
        <v/>
      </c>
      <c r="E2110" s="14">
        <f>IF(D2110="","",D2110-TODAY())</f>
        <v/>
      </c>
      <c r="F2110">
        <f>IF(D2110="","",IF(E2110&lt;0,"VENCIDO",IF(E2110&lt;=30,"VENCE EM &lt;= 30 DIAS",IF(E2110&lt;=60,"ATENCAO (31-60 DIAS)","OK"))))</f>
        <v/>
      </c>
      <c r="G2110" s="14">
        <f>SUMIFS(Lancamentos!$G:$G,Lancamentos!$C:$C,$A2110,Lancamentos!$E:$E,$C2110,Lancamentos!$B:$B,"ENTRADA")</f>
        <v/>
      </c>
      <c r="H2110" s="14">
        <f>SUMIFS(Lancamentos!$G:$G,Lancamentos!$C:$C,$A2110,Lancamentos!$E:$E,$C2110,Lancamentos!$B:$B,"SAIDA_USO")</f>
        <v/>
      </c>
      <c r="I2110" s="14">
        <f>SUMIFS(Lancamentos!$G:$G,Lancamentos!$C:$C,$A2110,Lancamentos!$E:$E,$C2110,Lancamentos!$B:$B,"SAIDA_DESCARTE")</f>
        <v/>
      </c>
      <c r="J2110" s="14">
        <f>G2110-H2110-I2110</f>
        <v/>
      </c>
      <c r="K2110">
        <f>IF(A2110="","",IF(J2110&lt;=IFERROR(VLOOKUP(A2110,Produtos!$A:$E,5,FALSE),0),"ABAIXO DO MINIMO","OK"))</f>
        <v/>
      </c>
    </row>
    <row r="2111">
      <c r="B2111">
        <f>IFERROR(VLOOKUP(A2111,Produtos!A:B,2,FALSE),"")</f>
        <v/>
      </c>
      <c r="D2111" s="10">
        <f>IFERROR(INDEX(Lotes!$E:$E,MATCH(1,(Lotes!$A:$A=A2111)*(Lotes!$C:$C=C2111),0)),"")</f>
        <v/>
      </c>
      <c r="E2111" s="14">
        <f>IF(D2111="","",D2111-TODAY())</f>
        <v/>
      </c>
      <c r="F2111">
        <f>IF(D2111="","",IF(E2111&lt;0,"VENCIDO",IF(E2111&lt;=30,"VENCE EM &lt;= 30 DIAS",IF(E2111&lt;=60,"ATENCAO (31-60 DIAS)","OK"))))</f>
        <v/>
      </c>
      <c r="G2111" s="14">
        <f>SUMIFS(Lancamentos!$G:$G,Lancamentos!$C:$C,$A2111,Lancamentos!$E:$E,$C2111,Lancamentos!$B:$B,"ENTRADA")</f>
        <v/>
      </c>
      <c r="H2111" s="14">
        <f>SUMIFS(Lancamentos!$G:$G,Lancamentos!$C:$C,$A2111,Lancamentos!$E:$E,$C2111,Lancamentos!$B:$B,"SAIDA_USO")</f>
        <v/>
      </c>
      <c r="I2111" s="14">
        <f>SUMIFS(Lancamentos!$G:$G,Lancamentos!$C:$C,$A2111,Lancamentos!$E:$E,$C2111,Lancamentos!$B:$B,"SAIDA_DESCARTE")</f>
        <v/>
      </c>
      <c r="J2111" s="14">
        <f>G2111-H2111-I2111</f>
        <v/>
      </c>
      <c r="K2111">
        <f>IF(A2111="","",IF(J2111&lt;=IFERROR(VLOOKUP(A2111,Produtos!$A:$E,5,FALSE),0),"ABAIXO DO MINIMO","OK"))</f>
        <v/>
      </c>
    </row>
    <row r="2112">
      <c r="B2112">
        <f>IFERROR(VLOOKUP(A2112,Produtos!A:B,2,FALSE),"")</f>
        <v/>
      </c>
      <c r="D2112" s="10">
        <f>IFERROR(INDEX(Lotes!$E:$E,MATCH(1,(Lotes!$A:$A=A2112)*(Lotes!$C:$C=C2112),0)),"")</f>
        <v/>
      </c>
      <c r="E2112" s="14">
        <f>IF(D2112="","",D2112-TODAY())</f>
        <v/>
      </c>
      <c r="F2112">
        <f>IF(D2112="","",IF(E2112&lt;0,"VENCIDO",IF(E2112&lt;=30,"VENCE EM &lt;= 30 DIAS",IF(E2112&lt;=60,"ATENCAO (31-60 DIAS)","OK"))))</f>
        <v/>
      </c>
      <c r="G2112" s="14">
        <f>SUMIFS(Lancamentos!$G:$G,Lancamentos!$C:$C,$A2112,Lancamentos!$E:$E,$C2112,Lancamentos!$B:$B,"ENTRADA")</f>
        <v/>
      </c>
      <c r="H2112" s="14">
        <f>SUMIFS(Lancamentos!$G:$G,Lancamentos!$C:$C,$A2112,Lancamentos!$E:$E,$C2112,Lancamentos!$B:$B,"SAIDA_USO")</f>
        <v/>
      </c>
      <c r="I2112" s="14">
        <f>SUMIFS(Lancamentos!$G:$G,Lancamentos!$C:$C,$A2112,Lancamentos!$E:$E,$C2112,Lancamentos!$B:$B,"SAIDA_DESCARTE")</f>
        <v/>
      </c>
      <c r="J2112" s="14">
        <f>G2112-H2112-I2112</f>
        <v/>
      </c>
      <c r="K2112">
        <f>IF(A2112="","",IF(J2112&lt;=IFERROR(VLOOKUP(A2112,Produtos!$A:$E,5,FALSE),0),"ABAIXO DO MINIMO","OK"))</f>
        <v/>
      </c>
    </row>
    <row r="2113">
      <c r="B2113">
        <f>IFERROR(VLOOKUP(A2113,Produtos!A:B,2,FALSE),"")</f>
        <v/>
      </c>
      <c r="D2113" s="10">
        <f>IFERROR(INDEX(Lotes!$E:$E,MATCH(1,(Lotes!$A:$A=A2113)*(Lotes!$C:$C=C2113),0)),"")</f>
        <v/>
      </c>
      <c r="E2113" s="14">
        <f>IF(D2113="","",D2113-TODAY())</f>
        <v/>
      </c>
      <c r="F2113">
        <f>IF(D2113="","",IF(E2113&lt;0,"VENCIDO",IF(E2113&lt;=30,"VENCE EM &lt;= 30 DIAS",IF(E2113&lt;=60,"ATENCAO (31-60 DIAS)","OK"))))</f>
        <v/>
      </c>
      <c r="G2113" s="14">
        <f>SUMIFS(Lancamentos!$G:$G,Lancamentos!$C:$C,$A2113,Lancamentos!$E:$E,$C2113,Lancamentos!$B:$B,"ENTRADA")</f>
        <v/>
      </c>
      <c r="H2113" s="14">
        <f>SUMIFS(Lancamentos!$G:$G,Lancamentos!$C:$C,$A2113,Lancamentos!$E:$E,$C2113,Lancamentos!$B:$B,"SAIDA_USO")</f>
        <v/>
      </c>
      <c r="I2113" s="14">
        <f>SUMIFS(Lancamentos!$G:$G,Lancamentos!$C:$C,$A2113,Lancamentos!$E:$E,$C2113,Lancamentos!$B:$B,"SAIDA_DESCARTE")</f>
        <v/>
      </c>
      <c r="J2113" s="14">
        <f>G2113-H2113-I2113</f>
        <v/>
      </c>
      <c r="K2113">
        <f>IF(A2113="","",IF(J2113&lt;=IFERROR(VLOOKUP(A2113,Produtos!$A:$E,5,FALSE),0),"ABAIXO DO MINIMO","OK"))</f>
        <v/>
      </c>
    </row>
    <row r="2114">
      <c r="B2114">
        <f>IFERROR(VLOOKUP(A2114,Produtos!A:B,2,FALSE),"")</f>
        <v/>
      </c>
      <c r="D2114" s="10">
        <f>IFERROR(INDEX(Lotes!$E:$E,MATCH(1,(Lotes!$A:$A=A2114)*(Lotes!$C:$C=C2114),0)),"")</f>
        <v/>
      </c>
      <c r="E2114" s="14">
        <f>IF(D2114="","",D2114-TODAY())</f>
        <v/>
      </c>
      <c r="F2114">
        <f>IF(D2114="","",IF(E2114&lt;0,"VENCIDO",IF(E2114&lt;=30,"VENCE EM &lt;= 30 DIAS",IF(E2114&lt;=60,"ATENCAO (31-60 DIAS)","OK"))))</f>
        <v/>
      </c>
      <c r="G2114" s="14">
        <f>SUMIFS(Lancamentos!$G:$G,Lancamentos!$C:$C,$A2114,Lancamentos!$E:$E,$C2114,Lancamentos!$B:$B,"ENTRADA")</f>
        <v/>
      </c>
      <c r="H2114" s="14">
        <f>SUMIFS(Lancamentos!$G:$G,Lancamentos!$C:$C,$A2114,Lancamentos!$E:$E,$C2114,Lancamentos!$B:$B,"SAIDA_USO")</f>
        <v/>
      </c>
      <c r="I2114" s="14">
        <f>SUMIFS(Lancamentos!$G:$G,Lancamentos!$C:$C,$A2114,Lancamentos!$E:$E,$C2114,Lancamentos!$B:$B,"SAIDA_DESCARTE")</f>
        <v/>
      </c>
      <c r="J2114" s="14">
        <f>G2114-H2114-I2114</f>
        <v/>
      </c>
      <c r="K2114">
        <f>IF(A2114="","",IF(J2114&lt;=IFERROR(VLOOKUP(A2114,Produtos!$A:$E,5,FALSE),0),"ABAIXO DO MINIMO","OK"))</f>
        <v/>
      </c>
    </row>
    <row r="2115">
      <c r="B2115">
        <f>IFERROR(VLOOKUP(A2115,Produtos!A:B,2,FALSE),"")</f>
        <v/>
      </c>
      <c r="D2115" s="10">
        <f>IFERROR(INDEX(Lotes!$E:$E,MATCH(1,(Lotes!$A:$A=A2115)*(Lotes!$C:$C=C2115),0)),"")</f>
        <v/>
      </c>
      <c r="E2115" s="14">
        <f>IF(D2115="","",D2115-TODAY())</f>
        <v/>
      </c>
      <c r="F2115">
        <f>IF(D2115="","",IF(E2115&lt;0,"VENCIDO",IF(E2115&lt;=30,"VENCE EM &lt;= 30 DIAS",IF(E2115&lt;=60,"ATENCAO (31-60 DIAS)","OK"))))</f>
        <v/>
      </c>
      <c r="G2115" s="14">
        <f>SUMIFS(Lancamentos!$G:$G,Lancamentos!$C:$C,$A2115,Lancamentos!$E:$E,$C2115,Lancamentos!$B:$B,"ENTRADA")</f>
        <v/>
      </c>
      <c r="H2115" s="14">
        <f>SUMIFS(Lancamentos!$G:$G,Lancamentos!$C:$C,$A2115,Lancamentos!$E:$E,$C2115,Lancamentos!$B:$B,"SAIDA_USO")</f>
        <v/>
      </c>
      <c r="I2115" s="14">
        <f>SUMIFS(Lancamentos!$G:$G,Lancamentos!$C:$C,$A2115,Lancamentos!$E:$E,$C2115,Lancamentos!$B:$B,"SAIDA_DESCARTE")</f>
        <v/>
      </c>
      <c r="J2115" s="14">
        <f>G2115-H2115-I2115</f>
        <v/>
      </c>
      <c r="K2115">
        <f>IF(A2115="","",IF(J2115&lt;=IFERROR(VLOOKUP(A2115,Produtos!$A:$E,5,FALSE),0),"ABAIXO DO MINIMO","OK"))</f>
        <v/>
      </c>
    </row>
    <row r="2116">
      <c r="B2116">
        <f>IFERROR(VLOOKUP(A2116,Produtos!A:B,2,FALSE),"")</f>
        <v/>
      </c>
      <c r="D2116" s="10">
        <f>IFERROR(INDEX(Lotes!$E:$E,MATCH(1,(Lotes!$A:$A=A2116)*(Lotes!$C:$C=C2116),0)),"")</f>
        <v/>
      </c>
      <c r="E2116" s="14">
        <f>IF(D2116="","",D2116-TODAY())</f>
        <v/>
      </c>
      <c r="F2116">
        <f>IF(D2116="","",IF(E2116&lt;0,"VENCIDO",IF(E2116&lt;=30,"VENCE EM &lt;= 30 DIAS",IF(E2116&lt;=60,"ATENCAO (31-60 DIAS)","OK"))))</f>
        <v/>
      </c>
      <c r="G2116" s="14">
        <f>SUMIFS(Lancamentos!$G:$G,Lancamentos!$C:$C,$A2116,Lancamentos!$E:$E,$C2116,Lancamentos!$B:$B,"ENTRADA")</f>
        <v/>
      </c>
      <c r="H2116" s="14">
        <f>SUMIFS(Lancamentos!$G:$G,Lancamentos!$C:$C,$A2116,Lancamentos!$E:$E,$C2116,Lancamentos!$B:$B,"SAIDA_USO")</f>
        <v/>
      </c>
      <c r="I2116" s="14">
        <f>SUMIFS(Lancamentos!$G:$G,Lancamentos!$C:$C,$A2116,Lancamentos!$E:$E,$C2116,Lancamentos!$B:$B,"SAIDA_DESCARTE")</f>
        <v/>
      </c>
      <c r="J2116" s="14">
        <f>G2116-H2116-I2116</f>
        <v/>
      </c>
      <c r="K2116">
        <f>IF(A2116="","",IF(J2116&lt;=IFERROR(VLOOKUP(A2116,Produtos!$A:$E,5,FALSE),0),"ABAIXO DO MINIMO","OK"))</f>
        <v/>
      </c>
    </row>
    <row r="2117">
      <c r="B2117">
        <f>IFERROR(VLOOKUP(A2117,Produtos!A:B,2,FALSE),"")</f>
        <v/>
      </c>
      <c r="D2117" s="10">
        <f>IFERROR(INDEX(Lotes!$E:$E,MATCH(1,(Lotes!$A:$A=A2117)*(Lotes!$C:$C=C2117),0)),"")</f>
        <v/>
      </c>
      <c r="E2117" s="14">
        <f>IF(D2117="","",D2117-TODAY())</f>
        <v/>
      </c>
      <c r="F2117">
        <f>IF(D2117="","",IF(E2117&lt;0,"VENCIDO",IF(E2117&lt;=30,"VENCE EM &lt;= 30 DIAS",IF(E2117&lt;=60,"ATENCAO (31-60 DIAS)","OK"))))</f>
        <v/>
      </c>
      <c r="G2117" s="14">
        <f>SUMIFS(Lancamentos!$G:$G,Lancamentos!$C:$C,$A2117,Lancamentos!$E:$E,$C2117,Lancamentos!$B:$B,"ENTRADA")</f>
        <v/>
      </c>
      <c r="H2117" s="14">
        <f>SUMIFS(Lancamentos!$G:$G,Lancamentos!$C:$C,$A2117,Lancamentos!$E:$E,$C2117,Lancamentos!$B:$B,"SAIDA_USO")</f>
        <v/>
      </c>
      <c r="I2117" s="14">
        <f>SUMIFS(Lancamentos!$G:$G,Lancamentos!$C:$C,$A2117,Lancamentos!$E:$E,$C2117,Lancamentos!$B:$B,"SAIDA_DESCARTE")</f>
        <v/>
      </c>
      <c r="J2117" s="14">
        <f>G2117-H2117-I2117</f>
        <v/>
      </c>
      <c r="K2117">
        <f>IF(A2117="","",IF(J2117&lt;=IFERROR(VLOOKUP(A2117,Produtos!$A:$E,5,FALSE),0),"ABAIXO DO MINIMO","OK"))</f>
        <v/>
      </c>
    </row>
    <row r="2118">
      <c r="B2118">
        <f>IFERROR(VLOOKUP(A2118,Produtos!A:B,2,FALSE),"")</f>
        <v/>
      </c>
      <c r="D2118" s="10">
        <f>IFERROR(INDEX(Lotes!$E:$E,MATCH(1,(Lotes!$A:$A=A2118)*(Lotes!$C:$C=C2118),0)),"")</f>
        <v/>
      </c>
      <c r="E2118" s="14">
        <f>IF(D2118="","",D2118-TODAY())</f>
        <v/>
      </c>
      <c r="F2118">
        <f>IF(D2118="","",IF(E2118&lt;0,"VENCIDO",IF(E2118&lt;=30,"VENCE EM &lt;= 30 DIAS",IF(E2118&lt;=60,"ATENCAO (31-60 DIAS)","OK"))))</f>
        <v/>
      </c>
      <c r="G2118" s="14">
        <f>SUMIFS(Lancamentos!$G:$G,Lancamentos!$C:$C,$A2118,Lancamentos!$E:$E,$C2118,Lancamentos!$B:$B,"ENTRADA")</f>
        <v/>
      </c>
      <c r="H2118" s="14">
        <f>SUMIFS(Lancamentos!$G:$G,Lancamentos!$C:$C,$A2118,Lancamentos!$E:$E,$C2118,Lancamentos!$B:$B,"SAIDA_USO")</f>
        <v/>
      </c>
      <c r="I2118" s="14">
        <f>SUMIFS(Lancamentos!$G:$G,Lancamentos!$C:$C,$A2118,Lancamentos!$E:$E,$C2118,Lancamentos!$B:$B,"SAIDA_DESCARTE")</f>
        <v/>
      </c>
      <c r="J2118" s="14">
        <f>G2118-H2118-I2118</f>
        <v/>
      </c>
      <c r="K2118">
        <f>IF(A2118="","",IF(J2118&lt;=IFERROR(VLOOKUP(A2118,Produtos!$A:$E,5,FALSE),0),"ABAIXO DO MINIMO","OK"))</f>
        <v/>
      </c>
    </row>
    <row r="2119">
      <c r="B2119">
        <f>IFERROR(VLOOKUP(A2119,Produtos!A:B,2,FALSE),"")</f>
        <v/>
      </c>
      <c r="D2119" s="10">
        <f>IFERROR(INDEX(Lotes!$E:$E,MATCH(1,(Lotes!$A:$A=A2119)*(Lotes!$C:$C=C2119),0)),"")</f>
        <v/>
      </c>
      <c r="E2119" s="14">
        <f>IF(D2119="","",D2119-TODAY())</f>
        <v/>
      </c>
      <c r="F2119">
        <f>IF(D2119="","",IF(E2119&lt;0,"VENCIDO",IF(E2119&lt;=30,"VENCE EM &lt;= 30 DIAS",IF(E2119&lt;=60,"ATENCAO (31-60 DIAS)","OK"))))</f>
        <v/>
      </c>
      <c r="G2119" s="14">
        <f>SUMIFS(Lancamentos!$G:$G,Lancamentos!$C:$C,$A2119,Lancamentos!$E:$E,$C2119,Lancamentos!$B:$B,"ENTRADA")</f>
        <v/>
      </c>
      <c r="H2119" s="14">
        <f>SUMIFS(Lancamentos!$G:$G,Lancamentos!$C:$C,$A2119,Lancamentos!$E:$E,$C2119,Lancamentos!$B:$B,"SAIDA_USO")</f>
        <v/>
      </c>
      <c r="I2119" s="14">
        <f>SUMIFS(Lancamentos!$G:$G,Lancamentos!$C:$C,$A2119,Lancamentos!$E:$E,$C2119,Lancamentos!$B:$B,"SAIDA_DESCARTE")</f>
        <v/>
      </c>
      <c r="J2119" s="14">
        <f>G2119-H2119-I2119</f>
        <v/>
      </c>
      <c r="K2119">
        <f>IF(A2119="","",IF(J2119&lt;=IFERROR(VLOOKUP(A2119,Produtos!$A:$E,5,FALSE),0),"ABAIXO DO MINIMO","OK"))</f>
        <v/>
      </c>
    </row>
    <row r="2120">
      <c r="B2120">
        <f>IFERROR(VLOOKUP(A2120,Produtos!A:B,2,FALSE),"")</f>
        <v/>
      </c>
      <c r="D2120" s="10">
        <f>IFERROR(INDEX(Lotes!$E:$E,MATCH(1,(Lotes!$A:$A=A2120)*(Lotes!$C:$C=C2120),0)),"")</f>
        <v/>
      </c>
      <c r="E2120" s="14">
        <f>IF(D2120="","",D2120-TODAY())</f>
        <v/>
      </c>
      <c r="F2120">
        <f>IF(D2120="","",IF(E2120&lt;0,"VENCIDO",IF(E2120&lt;=30,"VENCE EM &lt;= 30 DIAS",IF(E2120&lt;=60,"ATENCAO (31-60 DIAS)","OK"))))</f>
        <v/>
      </c>
      <c r="G2120" s="14">
        <f>SUMIFS(Lancamentos!$G:$G,Lancamentos!$C:$C,$A2120,Lancamentos!$E:$E,$C2120,Lancamentos!$B:$B,"ENTRADA")</f>
        <v/>
      </c>
      <c r="H2120" s="14">
        <f>SUMIFS(Lancamentos!$G:$G,Lancamentos!$C:$C,$A2120,Lancamentos!$E:$E,$C2120,Lancamentos!$B:$B,"SAIDA_USO")</f>
        <v/>
      </c>
      <c r="I2120" s="14">
        <f>SUMIFS(Lancamentos!$G:$G,Lancamentos!$C:$C,$A2120,Lancamentos!$E:$E,$C2120,Lancamentos!$B:$B,"SAIDA_DESCARTE")</f>
        <v/>
      </c>
      <c r="J2120" s="14">
        <f>G2120-H2120-I2120</f>
        <v/>
      </c>
      <c r="K2120">
        <f>IF(A2120="","",IF(J2120&lt;=IFERROR(VLOOKUP(A2120,Produtos!$A:$E,5,FALSE),0),"ABAIXO DO MINIMO","OK"))</f>
        <v/>
      </c>
    </row>
    <row r="2121">
      <c r="B2121">
        <f>IFERROR(VLOOKUP(A2121,Produtos!A:B,2,FALSE),"")</f>
        <v/>
      </c>
      <c r="D2121" s="10">
        <f>IFERROR(INDEX(Lotes!$E:$E,MATCH(1,(Lotes!$A:$A=A2121)*(Lotes!$C:$C=C2121),0)),"")</f>
        <v/>
      </c>
      <c r="E2121" s="14">
        <f>IF(D2121="","",D2121-TODAY())</f>
        <v/>
      </c>
      <c r="F2121">
        <f>IF(D2121="","",IF(E2121&lt;0,"VENCIDO",IF(E2121&lt;=30,"VENCE EM &lt;= 30 DIAS",IF(E2121&lt;=60,"ATENCAO (31-60 DIAS)","OK"))))</f>
        <v/>
      </c>
      <c r="G2121" s="14">
        <f>SUMIFS(Lancamentos!$G:$G,Lancamentos!$C:$C,$A2121,Lancamentos!$E:$E,$C2121,Lancamentos!$B:$B,"ENTRADA")</f>
        <v/>
      </c>
      <c r="H2121" s="14">
        <f>SUMIFS(Lancamentos!$G:$G,Lancamentos!$C:$C,$A2121,Lancamentos!$E:$E,$C2121,Lancamentos!$B:$B,"SAIDA_USO")</f>
        <v/>
      </c>
      <c r="I2121" s="14">
        <f>SUMIFS(Lancamentos!$G:$G,Lancamentos!$C:$C,$A2121,Lancamentos!$E:$E,$C2121,Lancamentos!$B:$B,"SAIDA_DESCARTE")</f>
        <v/>
      </c>
      <c r="J2121" s="14">
        <f>G2121-H2121-I2121</f>
        <v/>
      </c>
      <c r="K2121">
        <f>IF(A2121="","",IF(J2121&lt;=IFERROR(VLOOKUP(A2121,Produtos!$A:$E,5,FALSE),0),"ABAIXO DO MINIMO","OK"))</f>
        <v/>
      </c>
    </row>
    <row r="2122">
      <c r="B2122">
        <f>IFERROR(VLOOKUP(A2122,Produtos!A:B,2,FALSE),"")</f>
        <v/>
      </c>
      <c r="D2122" s="10">
        <f>IFERROR(INDEX(Lotes!$E:$E,MATCH(1,(Lotes!$A:$A=A2122)*(Lotes!$C:$C=C2122),0)),"")</f>
        <v/>
      </c>
      <c r="E2122" s="14">
        <f>IF(D2122="","",D2122-TODAY())</f>
        <v/>
      </c>
      <c r="F2122">
        <f>IF(D2122="","",IF(E2122&lt;0,"VENCIDO",IF(E2122&lt;=30,"VENCE EM &lt;= 30 DIAS",IF(E2122&lt;=60,"ATENCAO (31-60 DIAS)","OK"))))</f>
        <v/>
      </c>
      <c r="G2122" s="14">
        <f>SUMIFS(Lancamentos!$G:$G,Lancamentos!$C:$C,$A2122,Lancamentos!$E:$E,$C2122,Lancamentos!$B:$B,"ENTRADA")</f>
        <v/>
      </c>
      <c r="H2122" s="14">
        <f>SUMIFS(Lancamentos!$G:$G,Lancamentos!$C:$C,$A2122,Lancamentos!$E:$E,$C2122,Lancamentos!$B:$B,"SAIDA_USO")</f>
        <v/>
      </c>
      <c r="I2122" s="14">
        <f>SUMIFS(Lancamentos!$G:$G,Lancamentos!$C:$C,$A2122,Lancamentos!$E:$E,$C2122,Lancamentos!$B:$B,"SAIDA_DESCARTE")</f>
        <v/>
      </c>
      <c r="J2122" s="14">
        <f>G2122-H2122-I2122</f>
        <v/>
      </c>
      <c r="K2122">
        <f>IF(A2122="","",IF(J2122&lt;=IFERROR(VLOOKUP(A2122,Produtos!$A:$E,5,FALSE),0),"ABAIXO DO MINIMO","OK"))</f>
        <v/>
      </c>
    </row>
    <row r="2123">
      <c r="B2123">
        <f>IFERROR(VLOOKUP(A2123,Produtos!A:B,2,FALSE),"")</f>
        <v/>
      </c>
      <c r="D2123" s="10">
        <f>IFERROR(INDEX(Lotes!$E:$E,MATCH(1,(Lotes!$A:$A=A2123)*(Lotes!$C:$C=C2123),0)),"")</f>
        <v/>
      </c>
      <c r="E2123" s="14">
        <f>IF(D2123="","",D2123-TODAY())</f>
        <v/>
      </c>
      <c r="F2123">
        <f>IF(D2123="","",IF(E2123&lt;0,"VENCIDO",IF(E2123&lt;=30,"VENCE EM &lt;= 30 DIAS",IF(E2123&lt;=60,"ATENCAO (31-60 DIAS)","OK"))))</f>
        <v/>
      </c>
      <c r="G2123" s="14">
        <f>SUMIFS(Lancamentos!$G:$G,Lancamentos!$C:$C,$A2123,Lancamentos!$E:$E,$C2123,Lancamentos!$B:$B,"ENTRADA")</f>
        <v/>
      </c>
      <c r="H2123" s="14">
        <f>SUMIFS(Lancamentos!$G:$G,Lancamentos!$C:$C,$A2123,Lancamentos!$E:$E,$C2123,Lancamentos!$B:$B,"SAIDA_USO")</f>
        <v/>
      </c>
      <c r="I2123" s="14">
        <f>SUMIFS(Lancamentos!$G:$G,Lancamentos!$C:$C,$A2123,Lancamentos!$E:$E,$C2123,Lancamentos!$B:$B,"SAIDA_DESCARTE")</f>
        <v/>
      </c>
      <c r="J2123" s="14">
        <f>G2123-H2123-I2123</f>
        <v/>
      </c>
      <c r="K2123">
        <f>IF(A2123="","",IF(J2123&lt;=IFERROR(VLOOKUP(A2123,Produtos!$A:$E,5,FALSE),0),"ABAIXO DO MINIMO","OK"))</f>
        <v/>
      </c>
    </row>
    <row r="2124">
      <c r="B2124">
        <f>IFERROR(VLOOKUP(A2124,Produtos!A:B,2,FALSE),"")</f>
        <v/>
      </c>
      <c r="D2124" s="10">
        <f>IFERROR(INDEX(Lotes!$E:$E,MATCH(1,(Lotes!$A:$A=A2124)*(Lotes!$C:$C=C2124),0)),"")</f>
        <v/>
      </c>
      <c r="E2124" s="14">
        <f>IF(D2124="","",D2124-TODAY())</f>
        <v/>
      </c>
      <c r="F2124">
        <f>IF(D2124="","",IF(E2124&lt;0,"VENCIDO",IF(E2124&lt;=30,"VENCE EM &lt;= 30 DIAS",IF(E2124&lt;=60,"ATENCAO (31-60 DIAS)","OK"))))</f>
        <v/>
      </c>
      <c r="G2124" s="14">
        <f>SUMIFS(Lancamentos!$G:$G,Lancamentos!$C:$C,$A2124,Lancamentos!$E:$E,$C2124,Lancamentos!$B:$B,"ENTRADA")</f>
        <v/>
      </c>
      <c r="H2124" s="14">
        <f>SUMIFS(Lancamentos!$G:$G,Lancamentos!$C:$C,$A2124,Lancamentos!$E:$E,$C2124,Lancamentos!$B:$B,"SAIDA_USO")</f>
        <v/>
      </c>
      <c r="I2124" s="14">
        <f>SUMIFS(Lancamentos!$G:$G,Lancamentos!$C:$C,$A2124,Lancamentos!$E:$E,$C2124,Lancamentos!$B:$B,"SAIDA_DESCARTE")</f>
        <v/>
      </c>
      <c r="J2124" s="14">
        <f>G2124-H2124-I2124</f>
        <v/>
      </c>
      <c r="K2124">
        <f>IF(A2124="","",IF(J2124&lt;=IFERROR(VLOOKUP(A2124,Produtos!$A:$E,5,FALSE),0),"ABAIXO DO MINIMO","OK"))</f>
        <v/>
      </c>
    </row>
    <row r="2125">
      <c r="B2125">
        <f>IFERROR(VLOOKUP(A2125,Produtos!A:B,2,FALSE),"")</f>
        <v/>
      </c>
      <c r="D2125" s="10">
        <f>IFERROR(INDEX(Lotes!$E:$E,MATCH(1,(Lotes!$A:$A=A2125)*(Lotes!$C:$C=C2125),0)),"")</f>
        <v/>
      </c>
      <c r="E2125" s="14">
        <f>IF(D2125="","",D2125-TODAY())</f>
        <v/>
      </c>
      <c r="F2125">
        <f>IF(D2125="","",IF(E2125&lt;0,"VENCIDO",IF(E2125&lt;=30,"VENCE EM &lt;= 30 DIAS",IF(E2125&lt;=60,"ATENCAO (31-60 DIAS)","OK"))))</f>
        <v/>
      </c>
      <c r="G2125" s="14">
        <f>SUMIFS(Lancamentos!$G:$G,Lancamentos!$C:$C,$A2125,Lancamentos!$E:$E,$C2125,Lancamentos!$B:$B,"ENTRADA")</f>
        <v/>
      </c>
      <c r="H2125" s="14">
        <f>SUMIFS(Lancamentos!$G:$G,Lancamentos!$C:$C,$A2125,Lancamentos!$E:$E,$C2125,Lancamentos!$B:$B,"SAIDA_USO")</f>
        <v/>
      </c>
      <c r="I2125" s="14">
        <f>SUMIFS(Lancamentos!$G:$G,Lancamentos!$C:$C,$A2125,Lancamentos!$E:$E,$C2125,Lancamentos!$B:$B,"SAIDA_DESCARTE")</f>
        <v/>
      </c>
      <c r="J2125" s="14">
        <f>G2125-H2125-I2125</f>
        <v/>
      </c>
      <c r="K2125">
        <f>IF(A2125="","",IF(J2125&lt;=IFERROR(VLOOKUP(A2125,Produtos!$A:$E,5,FALSE),0),"ABAIXO DO MINIMO","OK"))</f>
        <v/>
      </c>
    </row>
    <row r="2126">
      <c r="B2126">
        <f>IFERROR(VLOOKUP(A2126,Produtos!A:B,2,FALSE),"")</f>
        <v/>
      </c>
      <c r="D2126" s="10">
        <f>IFERROR(INDEX(Lotes!$E:$E,MATCH(1,(Lotes!$A:$A=A2126)*(Lotes!$C:$C=C2126),0)),"")</f>
        <v/>
      </c>
      <c r="E2126" s="14">
        <f>IF(D2126="","",D2126-TODAY())</f>
        <v/>
      </c>
      <c r="F2126">
        <f>IF(D2126="","",IF(E2126&lt;0,"VENCIDO",IF(E2126&lt;=30,"VENCE EM &lt;= 30 DIAS",IF(E2126&lt;=60,"ATENCAO (31-60 DIAS)","OK"))))</f>
        <v/>
      </c>
      <c r="G2126" s="14">
        <f>SUMIFS(Lancamentos!$G:$G,Lancamentos!$C:$C,$A2126,Lancamentos!$E:$E,$C2126,Lancamentos!$B:$B,"ENTRADA")</f>
        <v/>
      </c>
      <c r="H2126" s="14">
        <f>SUMIFS(Lancamentos!$G:$G,Lancamentos!$C:$C,$A2126,Lancamentos!$E:$E,$C2126,Lancamentos!$B:$B,"SAIDA_USO")</f>
        <v/>
      </c>
      <c r="I2126" s="14">
        <f>SUMIFS(Lancamentos!$G:$G,Lancamentos!$C:$C,$A2126,Lancamentos!$E:$E,$C2126,Lancamentos!$B:$B,"SAIDA_DESCARTE")</f>
        <v/>
      </c>
      <c r="J2126" s="14">
        <f>G2126-H2126-I2126</f>
        <v/>
      </c>
      <c r="K2126">
        <f>IF(A2126="","",IF(J2126&lt;=IFERROR(VLOOKUP(A2126,Produtos!$A:$E,5,FALSE),0),"ABAIXO DO MINIMO","OK"))</f>
        <v/>
      </c>
    </row>
    <row r="2127">
      <c r="B2127">
        <f>IFERROR(VLOOKUP(A2127,Produtos!A:B,2,FALSE),"")</f>
        <v/>
      </c>
      <c r="D2127" s="10">
        <f>IFERROR(INDEX(Lotes!$E:$E,MATCH(1,(Lotes!$A:$A=A2127)*(Lotes!$C:$C=C2127),0)),"")</f>
        <v/>
      </c>
      <c r="E2127" s="14">
        <f>IF(D2127="","",D2127-TODAY())</f>
        <v/>
      </c>
      <c r="F2127">
        <f>IF(D2127="","",IF(E2127&lt;0,"VENCIDO",IF(E2127&lt;=30,"VENCE EM &lt;= 30 DIAS",IF(E2127&lt;=60,"ATENCAO (31-60 DIAS)","OK"))))</f>
        <v/>
      </c>
      <c r="G2127" s="14">
        <f>SUMIFS(Lancamentos!$G:$G,Lancamentos!$C:$C,$A2127,Lancamentos!$E:$E,$C2127,Lancamentos!$B:$B,"ENTRADA")</f>
        <v/>
      </c>
      <c r="H2127" s="14">
        <f>SUMIFS(Lancamentos!$G:$G,Lancamentos!$C:$C,$A2127,Lancamentos!$E:$E,$C2127,Lancamentos!$B:$B,"SAIDA_USO")</f>
        <v/>
      </c>
      <c r="I2127" s="14">
        <f>SUMIFS(Lancamentos!$G:$G,Lancamentos!$C:$C,$A2127,Lancamentos!$E:$E,$C2127,Lancamentos!$B:$B,"SAIDA_DESCARTE")</f>
        <v/>
      </c>
      <c r="J2127" s="14">
        <f>G2127-H2127-I2127</f>
        <v/>
      </c>
      <c r="K2127">
        <f>IF(A2127="","",IF(J2127&lt;=IFERROR(VLOOKUP(A2127,Produtos!$A:$E,5,FALSE),0),"ABAIXO DO MINIMO","OK"))</f>
        <v/>
      </c>
    </row>
    <row r="2128">
      <c r="B2128">
        <f>IFERROR(VLOOKUP(A2128,Produtos!A:B,2,FALSE),"")</f>
        <v/>
      </c>
      <c r="D2128" s="10">
        <f>IFERROR(INDEX(Lotes!$E:$E,MATCH(1,(Lotes!$A:$A=A2128)*(Lotes!$C:$C=C2128),0)),"")</f>
        <v/>
      </c>
      <c r="E2128" s="14">
        <f>IF(D2128="","",D2128-TODAY())</f>
        <v/>
      </c>
      <c r="F2128">
        <f>IF(D2128="","",IF(E2128&lt;0,"VENCIDO",IF(E2128&lt;=30,"VENCE EM &lt;= 30 DIAS",IF(E2128&lt;=60,"ATENCAO (31-60 DIAS)","OK"))))</f>
        <v/>
      </c>
      <c r="G2128" s="14">
        <f>SUMIFS(Lancamentos!$G:$G,Lancamentos!$C:$C,$A2128,Lancamentos!$E:$E,$C2128,Lancamentos!$B:$B,"ENTRADA")</f>
        <v/>
      </c>
      <c r="H2128" s="14">
        <f>SUMIFS(Lancamentos!$G:$G,Lancamentos!$C:$C,$A2128,Lancamentos!$E:$E,$C2128,Lancamentos!$B:$B,"SAIDA_USO")</f>
        <v/>
      </c>
      <c r="I2128" s="14">
        <f>SUMIFS(Lancamentos!$G:$G,Lancamentos!$C:$C,$A2128,Lancamentos!$E:$E,$C2128,Lancamentos!$B:$B,"SAIDA_DESCARTE")</f>
        <v/>
      </c>
      <c r="J2128" s="14">
        <f>G2128-H2128-I2128</f>
        <v/>
      </c>
      <c r="K2128">
        <f>IF(A2128="","",IF(J2128&lt;=IFERROR(VLOOKUP(A2128,Produtos!$A:$E,5,FALSE),0),"ABAIXO DO MINIMO","OK"))</f>
        <v/>
      </c>
    </row>
    <row r="2129">
      <c r="B2129">
        <f>IFERROR(VLOOKUP(A2129,Produtos!A:B,2,FALSE),"")</f>
        <v/>
      </c>
      <c r="D2129" s="10">
        <f>IFERROR(INDEX(Lotes!$E:$E,MATCH(1,(Lotes!$A:$A=A2129)*(Lotes!$C:$C=C2129),0)),"")</f>
        <v/>
      </c>
      <c r="E2129" s="14">
        <f>IF(D2129="","",D2129-TODAY())</f>
        <v/>
      </c>
      <c r="F2129">
        <f>IF(D2129="","",IF(E2129&lt;0,"VENCIDO",IF(E2129&lt;=30,"VENCE EM &lt;= 30 DIAS",IF(E2129&lt;=60,"ATENCAO (31-60 DIAS)","OK"))))</f>
        <v/>
      </c>
      <c r="G2129" s="14">
        <f>SUMIFS(Lancamentos!$G:$G,Lancamentos!$C:$C,$A2129,Lancamentos!$E:$E,$C2129,Lancamentos!$B:$B,"ENTRADA")</f>
        <v/>
      </c>
      <c r="H2129" s="14">
        <f>SUMIFS(Lancamentos!$G:$G,Lancamentos!$C:$C,$A2129,Lancamentos!$E:$E,$C2129,Lancamentos!$B:$B,"SAIDA_USO")</f>
        <v/>
      </c>
      <c r="I2129" s="14">
        <f>SUMIFS(Lancamentos!$G:$G,Lancamentos!$C:$C,$A2129,Lancamentos!$E:$E,$C2129,Lancamentos!$B:$B,"SAIDA_DESCARTE")</f>
        <v/>
      </c>
      <c r="J2129" s="14">
        <f>G2129-H2129-I2129</f>
        <v/>
      </c>
      <c r="K2129">
        <f>IF(A2129="","",IF(J2129&lt;=IFERROR(VLOOKUP(A2129,Produtos!$A:$E,5,FALSE),0),"ABAIXO DO MINIMO","OK"))</f>
        <v/>
      </c>
    </row>
    <row r="2130">
      <c r="B2130">
        <f>IFERROR(VLOOKUP(A2130,Produtos!A:B,2,FALSE),"")</f>
        <v/>
      </c>
      <c r="D2130" s="10">
        <f>IFERROR(INDEX(Lotes!$E:$E,MATCH(1,(Lotes!$A:$A=A2130)*(Lotes!$C:$C=C2130),0)),"")</f>
        <v/>
      </c>
      <c r="E2130" s="14">
        <f>IF(D2130="","",D2130-TODAY())</f>
        <v/>
      </c>
      <c r="F2130">
        <f>IF(D2130="","",IF(E2130&lt;0,"VENCIDO",IF(E2130&lt;=30,"VENCE EM &lt;= 30 DIAS",IF(E2130&lt;=60,"ATENCAO (31-60 DIAS)","OK"))))</f>
        <v/>
      </c>
      <c r="G2130" s="14">
        <f>SUMIFS(Lancamentos!$G:$G,Lancamentos!$C:$C,$A2130,Lancamentos!$E:$E,$C2130,Lancamentos!$B:$B,"ENTRADA")</f>
        <v/>
      </c>
      <c r="H2130" s="14">
        <f>SUMIFS(Lancamentos!$G:$G,Lancamentos!$C:$C,$A2130,Lancamentos!$E:$E,$C2130,Lancamentos!$B:$B,"SAIDA_USO")</f>
        <v/>
      </c>
      <c r="I2130" s="14">
        <f>SUMIFS(Lancamentos!$G:$G,Lancamentos!$C:$C,$A2130,Lancamentos!$E:$E,$C2130,Lancamentos!$B:$B,"SAIDA_DESCARTE")</f>
        <v/>
      </c>
      <c r="J2130" s="14">
        <f>G2130-H2130-I2130</f>
        <v/>
      </c>
      <c r="K2130">
        <f>IF(A2130="","",IF(J2130&lt;=IFERROR(VLOOKUP(A2130,Produtos!$A:$E,5,FALSE),0),"ABAIXO DO MINIMO","OK"))</f>
        <v/>
      </c>
    </row>
    <row r="2131">
      <c r="B2131">
        <f>IFERROR(VLOOKUP(A2131,Produtos!A:B,2,FALSE),"")</f>
        <v/>
      </c>
      <c r="D2131" s="10">
        <f>IFERROR(INDEX(Lotes!$E:$E,MATCH(1,(Lotes!$A:$A=A2131)*(Lotes!$C:$C=C2131),0)),"")</f>
        <v/>
      </c>
      <c r="E2131" s="14">
        <f>IF(D2131="","",D2131-TODAY())</f>
        <v/>
      </c>
      <c r="F2131">
        <f>IF(D2131="","",IF(E2131&lt;0,"VENCIDO",IF(E2131&lt;=30,"VENCE EM &lt;= 30 DIAS",IF(E2131&lt;=60,"ATENCAO (31-60 DIAS)","OK"))))</f>
        <v/>
      </c>
      <c r="G2131" s="14">
        <f>SUMIFS(Lancamentos!$G:$G,Lancamentos!$C:$C,$A2131,Lancamentos!$E:$E,$C2131,Lancamentos!$B:$B,"ENTRADA")</f>
        <v/>
      </c>
      <c r="H2131" s="14">
        <f>SUMIFS(Lancamentos!$G:$G,Lancamentos!$C:$C,$A2131,Lancamentos!$E:$E,$C2131,Lancamentos!$B:$B,"SAIDA_USO")</f>
        <v/>
      </c>
      <c r="I2131" s="14">
        <f>SUMIFS(Lancamentos!$G:$G,Lancamentos!$C:$C,$A2131,Lancamentos!$E:$E,$C2131,Lancamentos!$B:$B,"SAIDA_DESCARTE")</f>
        <v/>
      </c>
      <c r="J2131" s="14">
        <f>G2131-H2131-I2131</f>
        <v/>
      </c>
      <c r="K2131">
        <f>IF(A2131="","",IF(J2131&lt;=IFERROR(VLOOKUP(A2131,Produtos!$A:$E,5,FALSE),0),"ABAIXO DO MINIMO","OK"))</f>
        <v/>
      </c>
    </row>
    <row r="2132">
      <c r="B2132">
        <f>IFERROR(VLOOKUP(A2132,Produtos!A:B,2,FALSE),"")</f>
        <v/>
      </c>
      <c r="D2132" s="10">
        <f>IFERROR(INDEX(Lotes!$E:$E,MATCH(1,(Lotes!$A:$A=A2132)*(Lotes!$C:$C=C2132),0)),"")</f>
        <v/>
      </c>
      <c r="E2132" s="14">
        <f>IF(D2132="","",D2132-TODAY())</f>
        <v/>
      </c>
      <c r="F2132">
        <f>IF(D2132="","",IF(E2132&lt;0,"VENCIDO",IF(E2132&lt;=30,"VENCE EM &lt;= 30 DIAS",IF(E2132&lt;=60,"ATENCAO (31-60 DIAS)","OK"))))</f>
        <v/>
      </c>
      <c r="G2132" s="14">
        <f>SUMIFS(Lancamentos!$G:$G,Lancamentos!$C:$C,$A2132,Lancamentos!$E:$E,$C2132,Lancamentos!$B:$B,"ENTRADA")</f>
        <v/>
      </c>
      <c r="H2132" s="14">
        <f>SUMIFS(Lancamentos!$G:$G,Lancamentos!$C:$C,$A2132,Lancamentos!$E:$E,$C2132,Lancamentos!$B:$B,"SAIDA_USO")</f>
        <v/>
      </c>
      <c r="I2132" s="14">
        <f>SUMIFS(Lancamentos!$G:$G,Lancamentos!$C:$C,$A2132,Lancamentos!$E:$E,$C2132,Lancamentos!$B:$B,"SAIDA_DESCARTE")</f>
        <v/>
      </c>
      <c r="J2132" s="14">
        <f>G2132-H2132-I2132</f>
        <v/>
      </c>
      <c r="K2132">
        <f>IF(A2132="","",IF(J2132&lt;=IFERROR(VLOOKUP(A2132,Produtos!$A:$E,5,FALSE),0),"ABAIXO DO MINIMO","OK"))</f>
        <v/>
      </c>
    </row>
    <row r="2133">
      <c r="B2133">
        <f>IFERROR(VLOOKUP(A2133,Produtos!A:B,2,FALSE),"")</f>
        <v/>
      </c>
      <c r="D2133" s="10">
        <f>IFERROR(INDEX(Lotes!$E:$E,MATCH(1,(Lotes!$A:$A=A2133)*(Lotes!$C:$C=C2133),0)),"")</f>
        <v/>
      </c>
      <c r="E2133" s="14">
        <f>IF(D2133="","",D2133-TODAY())</f>
        <v/>
      </c>
      <c r="F2133">
        <f>IF(D2133="","",IF(E2133&lt;0,"VENCIDO",IF(E2133&lt;=30,"VENCE EM &lt;= 30 DIAS",IF(E2133&lt;=60,"ATENCAO (31-60 DIAS)","OK"))))</f>
        <v/>
      </c>
      <c r="G2133" s="14">
        <f>SUMIFS(Lancamentos!$G:$G,Lancamentos!$C:$C,$A2133,Lancamentos!$E:$E,$C2133,Lancamentos!$B:$B,"ENTRADA")</f>
        <v/>
      </c>
      <c r="H2133" s="14">
        <f>SUMIFS(Lancamentos!$G:$G,Lancamentos!$C:$C,$A2133,Lancamentos!$E:$E,$C2133,Lancamentos!$B:$B,"SAIDA_USO")</f>
        <v/>
      </c>
      <c r="I2133" s="14">
        <f>SUMIFS(Lancamentos!$G:$G,Lancamentos!$C:$C,$A2133,Lancamentos!$E:$E,$C2133,Lancamentos!$B:$B,"SAIDA_DESCARTE")</f>
        <v/>
      </c>
      <c r="J2133" s="14">
        <f>G2133-H2133-I2133</f>
        <v/>
      </c>
      <c r="K2133">
        <f>IF(A2133="","",IF(J2133&lt;=IFERROR(VLOOKUP(A2133,Produtos!$A:$E,5,FALSE),0),"ABAIXO DO MINIMO","OK"))</f>
        <v/>
      </c>
    </row>
    <row r="2134">
      <c r="B2134">
        <f>IFERROR(VLOOKUP(A2134,Produtos!A:B,2,FALSE),"")</f>
        <v/>
      </c>
      <c r="D2134" s="10">
        <f>IFERROR(INDEX(Lotes!$E:$E,MATCH(1,(Lotes!$A:$A=A2134)*(Lotes!$C:$C=C2134),0)),"")</f>
        <v/>
      </c>
      <c r="E2134" s="14">
        <f>IF(D2134="","",D2134-TODAY())</f>
        <v/>
      </c>
      <c r="F2134">
        <f>IF(D2134="","",IF(E2134&lt;0,"VENCIDO",IF(E2134&lt;=30,"VENCE EM &lt;= 30 DIAS",IF(E2134&lt;=60,"ATENCAO (31-60 DIAS)","OK"))))</f>
        <v/>
      </c>
      <c r="G2134" s="14">
        <f>SUMIFS(Lancamentos!$G:$G,Lancamentos!$C:$C,$A2134,Lancamentos!$E:$E,$C2134,Lancamentos!$B:$B,"ENTRADA")</f>
        <v/>
      </c>
      <c r="H2134" s="14">
        <f>SUMIFS(Lancamentos!$G:$G,Lancamentos!$C:$C,$A2134,Lancamentos!$E:$E,$C2134,Lancamentos!$B:$B,"SAIDA_USO")</f>
        <v/>
      </c>
      <c r="I2134" s="14">
        <f>SUMIFS(Lancamentos!$G:$G,Lancamentos!$C:$C,$A2134,Lancamentos!$E:$E,$C2134,Lancamentos!$B:$B,"SAIDA_DESCARTE")</f>
        <v/>
      </c>
      <c r="J2134" s="14">
        <f>G2134-H2134-I2134</f>
        <v/>
      </c>
      <c r="K2134">
        <f>IF(A2134="","",IF(J2134&lt;=IFERROR(VLOOKUP(A2134,Produtos!$A:$E,5,FALSE),0),"ABAIXO DO MINIMO","OK"))</f>
        <v/>
      </c>
    </row>
    <row r="2135">
      <c r="B2135">
        <f>IFERROR(VLOOKUP(A2135,Produtos!A:B,2,FALSE),"")</f>
        <v/>
      </c>
      <c r="D2135" s="10">
        <f>IFERROR(INDEX(Lotes!$E:$E,MATCH(1,(Lotes!$A:$A=A2135)*(Lotes!$C:$C=C2135),0)),"")</f>
        <v/>
      </c>
      <c r="E2135" s="14">
        <f>IF(D2135="","",D2135-TODAY())</f>
        <v/>
      </c>
      <c r="F2135">
        <f>IF(D2135="","",IF(E2135&lt;0,"VENCIDO",IF(E2135&lt;=30,"VENCE EM &lt;= 30 DIAS",IF(E2135&lt;=60,"ATENCAO (31-60 DIAS)","OK"))))</f>
        <v/>
      </c>
      <c r="G2135" s="14">
        <f>SUMIFS(Lancamentos!$G:$G,Lancamentos!$C:$C,$A2135,Lancamentos!$E:$E,$C2135,Lancamentos!$B:$B,"ENTRADA")</f>
        <v/>
      </c>
      <c r="H2135" s="14">
        <f>SUMIFS(Lancamentos!$G:$G,Lancamentos!$C:$C,$A2135,Lancamentos!$E:$E,$C2135,Lancamentos!$B:$B,"SAIDA_USO")</f>
        <v/>
      </c>
      <c r="I2135" s="14">
        <f>SUMIFS(Lancamentos!$G:$G,Lancamentos!$C:$C,$A2135,Lancamentos!$E:$E,$C2135,Lancamentos!$B:$B,"SAIDA_DESCARTE")</f>
        <v/>
      </c>
      <c r="J2135" s="14">
        <f>G2135-H2135-I2135</f>
        <v/>
      </c>
      <c r="K2135">
        <f>IF(A2135="","",IF(J2135&lt;=IFERROR(VLOOKUP(A2135,Produtos!$A:$E,5,FALSE),0),"ABAIXO DO MINIMO","OK"))</f>
        <v/>
      </c>
    </row>
    <row r="2136">
      <c r="B2136">
        <f>IFERROR(VLOOKUP(A2136,Produtos!A:B,2,FALSE),"")</f>
        <v/>
      </c>
      <c r="D2136" s="10">
        <f>IFERROR(INDEX(Lotes!$E:$E,MATCH(1,(Lotes!$A:$A=A2136)*(Lotes!$C:$C=C2136),0)),"")</f>
        <v/>
      </c>
      <c r="E2136" s="14">
        <f>IF(D2136="","",D2136-TODAY())</f>
        <v/>
      </c>
      <c r="F2136">
        <f>IF(D2136="","",IF(E2136&lt;0,"VENCIDO",IF(E2136&lt;=30,"VENCE EM &lt;= 30 DIAS",IF(E2136&lt;=60,"ATENCAO (31-60 DIAS)","OK"))))</f>
        <v/>
      </c>
      <c r="G2136" s="14">
        <f>SUMIFS(Lancamentos!$G:$G,Lancamentos!$C:$C,$A2136,Lancamentos!$E:$E,$C2136,Lancamentos!$B:$B,"ENTRADA")</f>
        <v/>
      </c>
      <c r="H2136" s="14">
        <f>SUMIFS(Lancamentos!$G:$G,Lancamentos!$C:$C,$A2136,Lancamentos!$E:$E,$C2136,Lancamentos!$B:$B,"SAIDA_USO")</f>
        <v/>
      </c>
      <c r="I2136" s="14">
        <f>SUMIFS(Lancamentos!$G:$G,Lancamentos!$C:$C,$A2136,Lancamentos!$E:$E,$C2136,Lancamentos!$B:$B,"SAIDA_DESCARTE")</f>
        <v/>
      </c>
      <c r="J2136" s="14">
        <f>G2136-H2136-I2136</f>
        <v/>
      </c>
      <c r="K2136">
        <f>IF(A2136="","",IF(J2136&lt;=IFERROR(VLOOKUP(A2136,Produtos!$A:$E,5,FALSE),0),"ABAIXO DO MINIMO","OK"))</f>
        <v/>
      </c>
    </row>
    <row r="2137">
      <c r="B2137">
        <f>IFERROR(VLOOKUP(A2137,Produtos!A:B,2,FALSE),"")</f>
        <v/>
      </c>
      <c r="D2137" s="10">
        <f>IFERROR(INDEX(Lotes!$E:$E,MATCH(1,(Lotes!$A:$A=A2137)*(Lotes!$C:$C=C2137),0)),"")</f>
        <v/>
      </c>
      <c r="E2137" s="14">
        <f>IF(D2137="","",D2137-TODAY())</f>
        <v/>
      </c>
      <c r="F2137">
        <f>IF(D2137="","",IF(E2137&lt;0,"VENCIDO",IF(E2137&lt;=30,"VENCE EM &lt;= 30 DIAS",IF(E2137&lt;=60,"ATENCAO (31-60 DIAS)","OK"))))</f>
        <v/>
      </c>
      <c r="G2137" s="14">
        <f>SUMIFS(Lancamentos!$G:$G,Lancamentos!$C:$C,$A2137,Lancamentos!$E:$E,$C2137,Lancamentos!$B:$B,"ENTRADA")</f>
        <v/>
      </c>
      <c r="H2137" s="14">
        <f>SUMIFS(Lancamentos!$G:$G,Lancamentos!$C:$C,$A2137,Lancamentos!$E:$E,$C2137,Lancamentos!$B:$B,"SAIDA_USO")</f>
        <v/>
      </c>
      <c r="I2137" s="14">
        <f>SUMIFS(Lancamentos!$G:$G,Lancamentos!$C:$C,$A2137,Lancamentos!$E:$E,$C2137,Lancamentos!$B:$B,"SAIDA_DESCARTE")</f>
        <v/>
      </c>
      <c r="J2137" s="14">
        <f>G2137-H2137-I2137</f>
        <v/>
      </c>
      <c r="K2137">
        <f>IF(A2137="","",IF(J2137&lt;=IFERROR(VLOOKUP(A2137,Produtos!$A:$E,5,FALSE),0),"ABAIXO DO MINIMO","OK"))</f>
        <v/>
      </c>
    </row>
    <row r="2138">
      <c r="B2138">
        <f>IFERROR(VLOOKUP(A2138,Produtos!A:B,2,FALSE),"")</f>
        <v/>
      </c>
      <c r="D2138" s="10">
        <f>IFERROR(INDEX(Lotes!$E:$E,MATCH(1,(Lotes!$A:$A=A2138)*(Lotes!$C:$C=C2138),0)),"")</f>
        <v/>
      </c>
      <c r="E2138" s="14">
        <f>IF(D2138="","",D2138-TODAY())</f>
        <v/>
      </c>
      <c r="F2138">
        <f>IF(D2138="","",IF(E2138&lt;0,"VENCIDO",IF(E2138&lt;=30,"VENCE EM &lt;= 30 DIAS",IF(E2138&lt;=60,"ATENCAO (31-60 DIAS)","OK"))))</f>
        <v/>
      </c>
      <c r="G2138" s="14">
        <f>SUMIFS(Lancamentos!$G:$G,Lancamentos!$C:$C,$A2138,Lancamentos!$E:$E,$C2138,Lancamentos!$B:$B,"ENTRADA")</f>
        <v/>
      </c>
      <c r="H2138" s="14">
        <f>SUMIFS(Lancamentos!$G:$G,Lancamentos!$C:$C,$A2138,Lancamentos!$E:$E,$C2138,Lancamentos!$B:$B,"SAIDA_USO")</f>
        <v/>
      </c>
      <c r="I2138" s="14">
        <f>SUMIFS(Lancamentos!$G:$G,Lancamentos!$C:$C,$A2138,Lancamentos!$E:$E,$C2138,Lancamentos!$B:$B,"SAIDA_DESCARTE")</f>
        <v/>
      </c>
      <c r="J2138" s="14">
        <f>G2138-H2138-I2138</f>
        <v/>
      </c>
      <c r="K2138">
        <f>IF(A2138="","",IF(J2138&lt;=IFERROR(VLOOKUP(A2138,Produtos!$A:$E,5,FALSE),0),"ABAIXO DO MINIMO","OK"))</f>
        <v/>
      </c>
    </row>
    <row r="2139">
      <c r="B2139">
        <f>IFERROR(VLOOKUP(A2139,Produtos!A:B,2,FALSE),"")</f>
        <v/>
      </c>
      <c r="D2139" s="10">
        <f>IFERROR(INDEX(Lotes!$E:$E,MATCH(1,(Lotes!$A:$A=A2139)*(Lotes!$C:$C=C2139),0)),"")</f>
        <v/>
      </c>
      <c r="E2139" s="14">
        <f>IF(D2139="","",D2139-TODAY())</f>
        <v/>
      </c>
      <c r="F2139">
        <f>IF(D2139="","",IF(E2139&lt;0,"VENCIDO",IF(E2139&lt;=30,"VENCE EM &lt;= 30 DIAS",IF(E2139&lt;=60,"ATENCAO (31-60 DIAS)","OK"))))</f>
        <v/>
      </c>
      <c r="G2139" s="14">
        <f>SUMIFS(Lancamentos!$G:$G,Lancamentos!$C:$C,$A2139,Lancamentos!$E:$E,$C2139,Lancamentos!$B:$B,"ENTRADA")</f>
        <v/>
      </c>
      <c r="H2139" s="14">
        <f>SUMIFS(Lancamentos!$G:$G,Lancamentos!$C:$C,$A2139,Lancamentos!$E:$E,$C2139,Lancamentos!$B:$B,"SAIDA_USO")</f>
        <v/>
      </c>
      <c r="I2139" s="14">
        <f>SUMIFS(Lancamentos!$G:$G,Lancamentos!$C:$C,$A2139,Lancamentos!$E:$E,$C2139,Lancamentos!$B:$B,"SAIDA_DESCARTE")</f>
        <v/>
      </c>
      <c r="J2139" s="14">
        <f>G2139-H2139-I2139</f>
        <v/>
      </c>
      <c r="K2139">
        <f>IF(A2139="","",IF(J2139&lt;=IFERROR(VLOOKUP(A2139,Produtos!$A:$E,5,FALSE),0),"ABAIXO DO MINIMO","OK"))</f>
        <v/>
      </c>
    </row>
    <row r="2140">
      <c r="B2140">
        <f>IFERROR(VLOOKUP(A2140,Produtos!A:B,2,FALSE),"")</f>
        <v/>
      </c>
      <c r="D2140" s="10">
        <f>IFERROR(INDEX(Lotes!$E:$E,MATCH(1,(Lotes!$A:$A=A2140)*(Lotes!$C:$C=C2140),0)),"")</f>
        <v/>
      </c>
      <c r="E2140" s="14">
        <f>IF(D2140="","",D2140-TODAY())</f>
        <v/>
      </c>
      <c r="F2140">
        <f>IF(D2140="","",IF(E2140&lt;0,"VENCIDO",IF(E2140&lt;=30,"VENCE EM &lt;= 30 DIAS",IF(E2140&lt;=60,"ATENCAO (31-60 DIAS)","OK"))))</f>
        <v/>
      </c>
      <c r="G2140" s="14">
        <f>SUMIFS(Lancamentos!$G:$G,Lancamentos!$C:$C,$A2140,Lancamentos!$E:$E,$C2140,Lancamentos!$B:$B,"ENTRADA")</f>
        <v/>
      </c>
      <c r="H2140" s="14">
        <f>SUMIFS(Lancamentos!$G:$G,Lancamentos!$C:$C,$A2140,Lancamentos!$E:$E,$C2140,Lancamentos!$B:$B,"SAIDA_USO")</f>
        <v/>
      </c>
      <c r="I2140" s="14">
        <f>SUMIFS(Lancamentos!$G:$G,Lancamentos!$C:$C,$A2140,Lancamentos!$E:$E,$C2140,Lancamentos!$B:$B,"SAIDA_DESCARTE")</f>
        <v/>
      </c>
      <c r="J2140" s="14">
        <f>G2140-H2140-I2140</f>
        <v/>
      </c>
      <c r="K2140">
        <f>IF(A2140="","",IF(J2140&lt;=IFERROR(VLOOKUP(A2140,Produtos!$A:$E,5,FALSE),0),"ABAIXO DO MINIMO","OK"))</f>
        <v/>
      </c>
    </row>
    <row r="2141">
      <c r="B2141">
        <f>IFERROR(VLOOKUP(A2141,Produtos!A:B,2,FALSE),"")</f>
        <v/>
      </c>
      <c r="D2141" s="10">
        <f>IFERROR(INDEX(Lotes!$E:$E,MATCH(1,(Lotes!$A:$A=A2141)*(Lotes!$C:$C=C2141),0)),"")</f>
        <v/>
      </c>
      <c r="E2141" s="14">
        <f>IF(D2141="","",D2141-TODAY())</f>
        <v/>
      </c>
      <c r="F2141">
        <f>IF(D2141="","",IF(E2141&lt;0,"VENCIDO",IF(E2141&lt;=30,"VENCE EM &lt;= 30 DIAS",IF(E2141&lt;=60,"ATENCAO (31-60 DIAS)","OK"))))</f>
        <v/>
      </c>
      <c r="G2141" s="14">
        <f>SUMIFS(Lancamentos!$G:$G,Lancamentos!$C:$C,$A2141,Lancamentos!$E:$E,$C2141,Lancamentos!$B:$B,"ENTRADA")</f>
        <v/>
      </c>
      <c r="H2141" s="14">
        <f>SUMIFS(Lancamentos!$G:$G,Lancamentos!$C:$C,$A2141,Lancamentos!$E:$E,$C2141,Lancamentos!$B:$B,"SAIDA_USO")</f>
        <v/>
      </c>
      <c r="I2141" s="14">
        <f>SUMIFS(Lancamentos!$G:$G,Lancamentos!$C:$C,$A2141,Lancamentos!$E:$E,$C2141,Lancamentos!$B:$B,"SAIDA_DESCARTE")</f>
        <v/>
      </c>
      <c r="J2141" s="14">
        <f>G2141-H2141-I2141</f>
        <v/>
      </c>
      <c r="K2141">
        <f>IF(A2141="","",IF(J2141&lt;=IFERROR(VLOOKUP(A2141,Produtos!$A:$E,5,FALSE),0),"ABAIXO DO MINIMO","OK"))</f>
        <v/>
      </c>
    </row>
    <row r="2142">
      <c r="B2142">
        <f>IFERROR(VLOOKUP(A2142,Produtos!A:B,2,FALSE),"")</f>
        <v/>
      </c>
      <c r="D2142" s="10">
        <f>IFERROR(INDEX(Lotes!$E:$E,MATCH(1,(Lotes!$A:$A=A2142)*(Lotes!$C:$C=C2142),0)),"")</f>
        <v/>
      </c>
      <c r="E2142" s="14">
        <f>IF(D2142="","",D2142-TODAY())</f>
        <v/>
      </c>
      <c r="F2142">
        <f>IF(D2142="","",IF(E2142&lt;0,"VENCIDO",IF(E2142&lt;=30,"VENCE EM &lt;= 30 DIAS",IF(E2142&lt;=60,"ATENCAO (31-60 DIAS)","OK"))))</f>
        <v/>
      </c>
      <c r="G2142" s="14">
        <f>SUMIFS(Lancamentos!$G:$G,Lancamentos!$C:$C,$A2142,Lancamentos!$E:$E,$C2142,Lancamentos!$B:$B,"ENTRADA")</f>
        <v/>
      </c>
      <c r="H2142" s="14">
        <f>SUMIFS(Lancamentos!$G:$G,Lancamentos!$C:$C,$A2142,Lancamentos!$E:$E,$C2142,Lancamentos!$B:$B,"SAIDA_USO")</f>
        <v/>
      </c>
      <c r="I2142" s="14">
        <f>SUMIFS(Lancamentos!$G:$G,Lancamentos!$C:$C,$A2142,Lancamentos!$E:$E,$C2142,Lancamentos!$B:$B,"SAIDA_DESCARTE")</f>
        <v/>
      </c>
      <c r="J2142" s="14">
        <f>G2142-H2142-I2142</f>
        <v/>
      </c>
      <c r="K2142">
        <f>IF(A2142="","",IF(J2142&lt;=IFERROR(VLOOKUP(A2142,Produtos!$A:$E,5,FALSE),0),"ABAIXO DO MINIMO","OK"))</f>
        <v/>
      </c>
    </row>
    <row r="2143">
      <c r="B2143">
        <f>IFERROR(VLOOKUP(A2143,Produtos!A:B,2,FALSE),"")</f>
        <v/>
      </c>
      <c r="D2143" s="10">
        <f>IFERROR(INDEX(Lotes!$E:$E,MATCH(1,(Lotes!$A:$A=A2143)*(Lotes!$C:$C=C2143),0)),"")</f>
        <v/>
      </c>
      <c r="E2143" s="14">
        <f>IF(D2143="","",D2143-TODAY())</f>
        <v/>
      </c>
      <c r="F2143">
        <f>IF(D2143="","",IF(E2143&lt;0,"VENCIDO",IF(E2143&lt;=30,"VENCE EM &lt;= 30 DIAS",IF(E2143&lt;=60,"ATENCAO (31-60 DIAS)","OK"))))</f>
        <v/>
      </c>
      <c r="G2143" s="14">
        <f>SUMIFS(Lancamentos!$G:$G,Lancamentos!$C:$C,$A2143,Lancamentos!$E:$E,$C2143,Lancamentos!$B:$B,"ENTRADA")</f>
        <v/>
      </c>
      <c r="H2143" s="14">
        <f>SUMIFS(Lancamentos!$G:$G,Lancamentos!$C:$C,$A2143,Lancamentos!$E:$E,$C2143,Lancamentos!$B:$B,"SAIDA_USO")</f>
        <v/>
      </c>
      <c r="I2143" s="14">
        <f>SUMIFS(Lancamentos!$G:$G,Lancamentos!$C:$C,$A2143,Lancamentos!$E:$E,$C2143,Lancamentos!$B:$B,"SAIDA_DESCARTE")</f>
        <v/>
      </c>
      <c r="J2143" s="14">
        <f>G2143-H2143-I2143</f>
        <v/>
      </c>
      <c r="K2143">
        <f>IF(A2143="","",IF(J2143&lt;=IFERROR(VLOOKUP(A2143,Produtos!$A:$E,5,FALSE),0),"ABAIXO DO MINIMO","OK"))</f>
        <v/>
      </c>
    </row>
    <row r="2144">
      <c r="B2144">
        <f>IFERROR(VLOOKUP(A2144,Produtos!A:B,2,FALSE),"")</f>
        <v/>
      </c>
      <c r="D2144" s="10">
        <f>IFERROR(INDEX(Lotes!$E:$E,MATCH(1,(Lotes!$A:$A=A2144)*(Lotes!$C:$C=C2144),0)),"")</f>
        <v/>
      </c>
      <c r="E2144" s="14">
        <f>IF(D2144="","",D2144-TODAY())</f>
        <v/>
      </c>
      <c r="F2144">
        <f>IF(D2144="","",IF(E2144&lt;0,"VENCIDO",IF(E2144&lt;=30,"VENCE EM &lt;= 30 DIAS",IF(E2144&lt;=60,"ATENCAO (31-60 DIAS)","OK"))))</f>
        <v/>
      </c>
      <c r="G2144" s="14">
        <f>SUMIFS(Lancamentos!$G:$G,Lancamentos!$C:$C,$A2144,Lancamentos!$E:$E,$C2144,Lancamentos!$B:$B,"ENTRADA")</f>
        <v/>
      </c>
      <c r="H2144" s="14">
        <f>SUMIFS(Lancamentos!$G:$G,Lancamentos!$C:$C,$A2144,Lancamentos!$E:$E,$C2144,Lancamentos!$B:$B,"SAIDA_USO")</f>
        <v/>
      </c>
      <c r="I2144" s="14">
        <f>SUMIFS(Lancamentos!$G:$G,Lancamentos!$C:$C,$A2144,Lancamentos!$E:$E,$C2144,Lancamentos!$B:$B,"SAIDA_DESCARTE")</f>
        <v/>
      </c>
      <c r="J2144" s="14">
        <f>G2144-H2144-I2144</f>
        <v/>
      </c>
      <c r="K2144">
        <f>IF(A2144="","",IF(J2144&lt;=IFERROR(VLOOKUP(A2144,Produtos!$A:$E,5,FALSE),0),"ABAIXO DO MINIMO","OK"))</f>
        <v/>
      </c>
    </row>
    <row r="2145">
      <c r="B2145">
        <f>IFERROR(VLOOKUP(A2145,Produtos!A:B,2,FALSE),"")</f>
        <v/>
      </c>
      <c r="D2145" s="10">
        <f>IFERROR(INDEX(Lotes!$E:$E,MATCH(1,(Lotes!$A:$A=A2145)*(Lotes!$C:$C=C2145),0)),"")</f>
        <v/>
      </c>
      <c r="E2145" s="14">
        <f>IF(D2145="","",D2145-TODAY())</f>
        <v/>
      </c>
      <c r="F2145">
        <f>IF(D2145="","",IF(E2145&lt;0,"VENCIDO",IF(E2145&lt;=30,"VENCE EM &lt;= 30 DIAS",IF(E2145&lt;=60,"ATENCAO (31-60 DIAS)","OK"))))</f>
        <v/>
      </c>
      <c r="G2145" s="14">
        <f>SUMIFS(Lancamentos!$G:$G,Lancamentos!$C:$C,$A2145,Lancamentos!$E:$E,$C2145,Lancamentos!$B:$B,"ENTRADA")</f>
        <v/>
      </c>
      <c r="H2145" s="14">
        <f>SUMIFS(Lancamentos!$G:$G,Lancamentos!$C:$C,$A2145,Lancamentos!$E:$E,$C2145,Lancamentos!$B:$B,"SAIDA_USO")</f>
        <v/>
      </c>
      <c r="I2145" s="14">
        <f>SUMIFS(Lancamentos!$G:$G,Lancamentos!$C:$C,$A2145,Lancamentos!$E:$E,$C2145,Lancamentos!$B:$B,"SAIDA_DESCARTE")</f>
        <v/>
      </c>
      <c r="J2145" s="14">
        <f>G2145-H2145-I2145</f>
        <v/>
      </c>
      <c r="K2145">
        <f>IF(A2145="","",IF(J2145&lt;=IFERROR(VLOOKUP(A2145,Produtos!$A:$E,5,FALSE),0),"ABAIXO DO MINIMO","OK"))</f>
        <v/>
      </c>
    </row>
    <row r="2146">
      <c r="B2146">
        <f>IFERROR(VLOOKUP(A2146,Produtos!A:B,2,FALSE),"")</f>
        <v/>
      </c>
      <c r="D2146" s="10">
        <f>IFERROR(INDEX(Lotes!$E:$E,MATCH(1,(Lotes!$A:$A=A2146)*(Lotes!$C:$C=C2146),0)),"")</f>
        <v/>
      </c>
      <c r="E2146" s="14">
        <f>IF(D2146="","",D2146-TODAY())</f>
        <v/>
      </c>
      <c r="F2146">
        <f>IF(D2146="","",IF(E2146&lt;0,"VENCIDO",IF(E2146&lt;=30,"VENCE EM &lt;= 30 DIAS",IF(E2146&lt;=60,"ATENCAO (31-60 DIAS)","OK"))))</f>
        <v/>
      </c>
      <c r="G2146" s="14">
        <f>SUMIFS(Lancamentos!$G:$G,Lancamentos!$C:$C,$A2146,Lancamentos!$E:$E,$C2146,Lancamentos!$B:$B,"ENTRADA")</f>
        <v/>
      </c>
      <c r="H2146" s="14">
        <f>SUMIFS(Lancamentos!$G:$G,Lancamentos!$C:$C,$A2146,Lancamentos!$E:$E,$C2146,Lancamentos!$B:$B,"SAIDA_USO")</f>
        <v/>
      </c>
      <c r="I2146" s="14">
        <f>SUMIFS(Lancamentos!$G:$G,Lancamentos!$C:$C,$A2146,Lancamentos!$E:$E,$C2146,Lancamentos!$B:$B,"SAIDA_DESCARTE")</f>
        <v/>
      </c>
      <c r="J2146" s="14">
        <f>G2146-H2146-I2146</f>
        <v/>
      </c>
      <c r="K2146">
        <f>IF(A2146="","",IF(J2146&lt;=IFERROR(VLOOKUP(A2146,Produtos!$A:$E,5,FALSE),0),"ABAIXO DO MINIMO","OK"))</f>
        <v/>
      </c>
    </row>
    <row r="2147">
      <c r="B2147">
        <f>IFERROR(VLOOKUP(A2147,Produtos!A:B,2,FALSE),"")</f>
        <v/>
      </c>
      <c r="D2147" s="10">
        <f>IFERROR(INDEX(Lotes!$E:$E,MATCH(1,(Lotes!$A:$A=A2147)*(Lotes!$C:$C=C2147),0)),"")</f>
        <v/>
      </c>
      <c r="E2147" s="14">
        <f>IF(D2147="","",D2147-TODAY())</f>
        <v/>
      </c>
      <c r="F2147">
        <f>IF(D2147="","",IF(E2147&lt;0,"VENCIDO",IF(E2147&lt;=30,"VENCE EM &lt;= 30 DIAS",IF(E2147&lt;=60,"ATENCAO (31-60 DIAS)","OK"))))</f>
        <v/>
      </c>
      <c r="G2147" s="14">
        <f>SUMIFS(Lancamentos!$G:$G,Lancamentos!$C:$C,$A2147,Lancamentos!$E:$E,$C2147,Lancamentos!$B:$B,"ENTRADA")</f>
        <v/>
      </c>
      <c r="H2147" s="14">
        <f>SUMIFS(Lancamentos!$G:$G,Lancamentos!$C:$C,$A2147,Lancamentos!$E:$E,$C2147,Lancamentos!$B:$B,"SAIDA_USO")</f>
        <v/>
      </c>
      <c r="I2147" s="14">
        <f>SUMIFS(Lancamentos!$G:$G,Lancamentos!$C:$C,$A2147,Lancamentos!$E:$E,$C2147,Lancamentos!$B:$B,"SAIDA_DESCARTE")</f>
        <v/>
      </c>
      <c r="J2147" s="14">
        <f>G2147-H2147-I2147</f>
        <v/>
      </c>
      <c r="K2147">
        <f>IF(A2147="","",IF(J2147&lt;=IFERROR(VLOOKUP(A2147,Produtos!$A:$E,5,FALSE),0),"ABAIXO DO MINIMO","OK"))</f>
        <v/>
      </c>
    </row>
    <row r="2148">
      <c r="B2148">
        <f>IFERROR(VLOOKUP(A2148,Produtos!A:B,2,FALSE),"")</f>
        <v/>
      </c>
      <c r="D2148" s="10">
        <f>IFERROR(INDEX(Lotes!$E:$E,MATCH(1,(Lotes!$A:$A=A2148)*(Lotes!$C:$C=C2148),0)),"")</f>
        <v/>
      </c>
      <c r="E2148" s="14">
        <f>IF(D2148="","",D2148-TODAY())</f>
        <v/>
      </c>
      <c r="F2148">
        <f>IF(D2148="","",IF(E2148&lt;0,"VENCIDO",IF(E2148&lt;=30,"VENCE EM &lt;= 30 DIAS",IF(E2148&lt;=60,"ATENCAO (31-60 DIAS)","OK"))))</f>
        <v/>
      </c>
      <c r="G2148" s="14">
        <f>SUMIFS(Lancamentos!$G:$G,Lancamentos!$C:$C,$A2148,Lancamentos!$E:$E,$C2148,Lancamentos!$B:$B,"ENTRADA")</f>
        <v/>
      </c>
      <c r="H2148" s="14">
        <f>SUMIFS(Lancamentos!$G:$G,Lancamentos!$C:$C,$A2148,Lancamentos!$E:$E,$C2148,Lancamentos!$B:$B,"SAIDA_USO")</f>
        <v/>
      </c>
      <c r="I2148" s="14">
        <f>SUMIFS(Lancamentos!$G:$G,Lancamentos!$C:$C,$A2148,Lancamentos!$E:$E,$C2148,Lancamentos!$B:$B,"SAIDA_DESCARTE")</f>
        <v/>
      </c>
      <c r="J2148" s="14">
        <f>G2148-H2148-I2148</f>
        <v/>
      </c>
      <c r="K2148">
        <f>IF(A2148="","",IF(J2148&lt;=IFERROR(VLOOKUP(A2148,Produtos!$A:$E,5,FALSE),0),"ABAIXO DO MINIMO","OK"))</f>
        <v/>
      </c>
    </row>
    <row r="2149">
      <c r="B2149">
        <f>IFERROR(VLOOKUP(A2149,Produtos!A:B,2,FALSE),"")</f>
        <v/>
      </c>
      <c r="D2149" s="10">
        <f>IFERROR(INDEX(Lotes!$E:$E,MATCH(1,(Lotes!$A:$A=A2149)*(Lotes!$C:$C=C2149),0)),"")</f>
        <v/>
      </c>
      <c r="E2149" s="14">
        <f>IF(D2149="","",D2149-TODAY())</f>
        <v/>
      </c>
      <c r="F2149">
        <f>IF(D2149="","",IF(E2149&lt;0,"VENCIDO",IF(E2149&lt;=30,"VENCE EM &lt;= 30 DIAS",IF(E2149&lt;=60,"ATENCAO (31-60 DIAS)","OK"))))</f>
        <v/>
      </c>
      <c r="G2149" s="14">
        <f>SUMIFS(Lancamentos!$G:$G,Lancamentos!$C:$C,$A2149,Lancamentos!$E:$E,$C2149,Lancamentos!$B:$B,"ENTRADA")</f>
        <v/>
      </c>
      <c r="H2149" s="14">
        <f>SUMIFS(Lancamentos!$G:$G,Lancamentos!$C:$C,$A2149,Lancamentos!$E:$E,$C2149,Lancamentos!$B:$B,"SAIDA_USO")</f>
        <v/>
      </c>
      <c r="I2149" s="14">
        <f>SUMIFS(Lancamentos!$G:$G,Lancamentos!$C:$C,$A2149,Lancamentos!$E:$E,$C2149,Lancamentos!$B:$B,"SAIDA_DESCARTE")</f>
        <v/>
      </c>
      <c r="J2149" s="14">
        <f>G2149-H2149-I2149</f>
        <v/>
      </c>
      <c r="K2149">
        <f>IF(A2149="","",IF(J2149&lt;=IFERROR(VLOOKUP(A2149,Produtos!$A:$E,5,FALSE),0),"ABAIXO DO MINIMO","OK"))</f>
        <v/>
      </c>
    </row>
    <row r="2150">
      <c r="B2150">
        <f>IFERROR(VLOOKUP(A2150,Produtos!A:B,2,FALSE),"")</f>
        <v/>
      </c>
      <c r="D2150" s="10">
        <f>IFERROR(INDEX(Lotes!$E:$E,MATCH(1,(Lotes!$A:$A=A2150)*(Lotes!$C:$C=C2150),0)),"")</f>
        <v/>
      </c>
      <c r="E2150" s="14">
        <f>IF(D2150="","",D2150-TODAY())</f>
        <v/>
      </c>
      <c r="F2150">
        <f>IF(D2150="","",IF(E2150&lt;0,"VENCIDO",IF(E2150&lt;=30,"VENCE EM &lt;= 30 DIAS",IF(E2150&lt;=60,"ATENCAO (31-60 DIAS)","OK"))))</f>
        <v/>
      </c>
      <c r="G2150" s="14">
        <f>SUMIFS(Lancamentos!$G:$G,Lancamentos!$C:$C,$A2150,Lancamentos!$E:$E,$C2150,Lancamentos!$B:$B,"ENTRADA")</f>
        <v/>
      </c>
      <c r="H2150" s="14">
        <f>SUMIFS(Lancamentos!$G:$G,Lancamentos!$C:$C,$A2150,Lancamentos!$E:$E,$C2150,Lancamentos!$B:$B,"SAIDA_USO")</f>
        <v/>
      </c>
      <c r="I2150" s="14">
        <f>SUMIFS(Lancamentos!$G:$G,Lancamentos!$C:$C,$A2150,Lancamentos!$E:$E,$C2150,Lancamentos!$B:$B,"SAIDA_DESCARTE")</f>
        <v/>
      </c>
      <c r="J2150" s="14">
        <f>G2150-H2150-I2150</f>
        <v/>
      </c>
      <c r="K2150">
        <f>IF(A2150="","",IF(J2150&lt;=IFERROR(VLOOKUP(A2150,Produtos!$A:$E,5,FALSE),0),"ABAIXO DO MINIMO","OK"))</f>
        <v/>
      </c>
    </row>
    <row r="2151">
      <c r="B2151">
        <f>IFERROR(VLOOKUP(A2151,Produtos!A:B,2,FALSE),"")</f>
        <v/>
      </c>
      <c r="D2151" s="10">
        <f>IFERROR(INDEX(Lotes!$E:$E,MATCH(1,(Lotes!$A:$A=A2151)*(Lotes!$C:$C=C2151),0)),"")</f>
        <v/>
      </c>
      <c r="E2151" s="14">
        <f>IF(D2151="","",D2151-TODAY())</f>
        <v/>
      </c>
      <c r="F2151">
        <f>IF(D2151="","",IF(E2151&lt;0,"VENCIDO",IF(E2151&lt;=30,"VENCE EM &lt;= 30 DIAS",IF(E2151&lt;=60,"ATENCAO (31-60 DIAS)","OK"))))</f>
        <v/>
      </c>
      <c r="G2151" s="14">
        <f>SUMIFS(Lancamentos!$G:$G,Lancamentos!$C:$C,$A2151,Lancamentos!$E:$E,$C2151,Lancamentos!$B:$B,"ENTRADA")</f>
        <v/>
      </c>
      <c r="H2151" s="14">
        <f>SUMIFS(Lancamentos!$G:$G,Lancamentos!$C:$C,$A2151,Lancamentos!$E:$E,$C2151,Lancamentos!$B:$B,"SAIDA_USO")</f>
        <v/>
      </c>
      <c r="I2151" s="14">
        <f>SUMIFS(Lancamentos!$G:$G,Lancamentos!$C:$C,$A2151,Lancamentos!$E:$E,$C2151,Lancamentos!$B:$B,"SAIDA_DESCARTE")</f>
        <v/>
      </c>
      <c r="J2151" s="14">
        <f>G2151-H2151-I2151</f>
        <v/>
      </c>
      <c r="K2151">
        <f>IF(A2151="","",IF(J2151&lt;=IFERROR(VLOOKUP(A2151,Produtos!$A:$E,5,FALSE),0),"ABAIXO DO MINIMO","OK"))</f>
        <v/>
      </c>
    </row>
    <row r="2152">
      <c r="B2152">
        <f>IFERROR(VLOOKUP(A2152,Produtos!A:B,2,FALSE),"")</f>
        <v/>
      </c>
      <c r="D2152" s="10">
        <f>IFERROR(INDEX(Lotes!$E:$E,MATCH(1,(Lotes!$A:$A=A2152)*(Lotes!$C:$C=C2152),0)),"")</f>
        <v/>
      </c>
      <c r="E2152" s="14">
        <f>IF(D2152="","",D2152-TODAY())</f>
        <v/>
      </c>
      <c r="F2152">
        <f>IF(D2152="","",IF(E2152&lt;0,"VENCIDO",IF(E2152&lt;=30,"VENCE EM &lt;= 30 DIAS",IF(E2152&lt;=60,"ATENCAO (31-60 DIAS)","OK"))))</f>
        <v/>
      </c>
      <c r="G2152" s="14">
        <f>SUMIFS(Lancamentos!$G:$G,Lancamentos!$C:$C,$A2152,Lancamentos!$E:$E,$C2152,Lancamentos!$B:$B,"ENTRADA")</f>
        <v/>
      </c>
      <c r="H2152" s="14">
        <f>SUMIFS(Lancamentos!$G:$G,Lancamentos!$C:$C,$A2152,Lancamentos!$E:$E,$C2152,Lancamentos!$B:$B,"SAIDA_USO")</f>
        <v/>
      </c>
      <c r="I2152" s="14">
        <f>SUMIFS(Lancamentos!$G:$G,Lancamentos!$C:$C,$A2152,Lancamentos!$E:$E,$C2152,Lancamentos!$B:$B,"SAIDA_DESCARTE")</f>
        <v/>
      </c>
      <c r="J2152" s="14">
        <f>G2152-H2152-I2152</f>
        <v/>
      </c>
      <c r="K2152">
        <f>IF(A2152="","",IF(J2152&lt;=IFERROR(VLOOKUP(A2152,Produtos!$A:$E,5,FALSE),0),"ABAIXO DO MINIMO","OK"))</f>
        <v/>
      </c>
    </row>
    <row r="2153">
      <c r="B2153">
        <f>IFERROR(VLOOKUP(A2153,Produtos!A:B,2,FALSE),"")</f>
        <v/>
      </c>
      <c r="D2153" s="10">
        <f>IFERROR(INDEX(Lotes!$E:$E,MATCH(1,(Lotes!$A:$A=A2153)*(Lotes!$C:$C=C2153),0)),"")</f>
        <v/>
      </c>
      <c r="E2153" s="14">
        <f>IF(D2153="","",D2153-TODAY())</f>
        <v/>
      </c>
      <c r="F2153">
        <f>IF(D2153="","",IF(E2153&lt;0,"VENCIDO",IF(E2153&lt;=30,"VENCE EM &lt;= 30 DIAS",IF(E2153&lt;=60,"ATENCAO (31-60 DIAS)","OK"))))</f>
        <v/>
      </c>
      <c r="G2153" s="14">
        <f>SUMIFS(Lancamentos!$G:$G,Lancamentos!$C:$C,$A2153,Lancamentos!$E:$E,$C2153,Lancamentos!$B:$B,"ENTRADA")</f>
        <v/>
      </c>
      <c r="H2153" s="14">
        <f>SUMIFS(Lancamentos!$G:$G,Lancamentos!$C:$C,$A2153,Lancamentos!$E:$E,$C2153,Lancamentos!$B:$B,"SAIDA_USO")</f>
        <v/>
      </c>
      <c r="I2153" s="14">
        <f>SUMIFS(Lancamentos!$G:$G,Lancamentos!$C:$C,$A2153,Lancamentos!$E:$E,$C2153,Lancamentos!$B:$B,"SAIDA_DESCARTE")</f>
        <v/>
      </c>
      <c r="J2153" s="14">
        <f>G2153-H2153-I2153</f>
        <v/>
      </c>
      <c r="K2153">
        <f>IF(A2153="","",IF(J2153&lt;=IFERROR(VLOOKUP(A2153,Produtos!$A:$E,5,FALSE),0),"ABAIXO DO MINIMO","OK"))</f>
        <v/>
      </c>
    </row>
    <row r="2154">
      <c r="B2154">
        <f>IFERROR(VLOOKUP(A2154,Produtos!A:B,2,FALSE),"")</f>
        <v/>
      </c>
      <c r="D2154" s="10">
        <f>IFERROR(INDEX(Lotes!$E:$E,MATCH(1,(Lotes!$A:$A=A2154)*(Lotes!$C:$C=C2154),0)),"")</f>
        <v/>
      </c>
      <c r="E2154" s="14">
        <f>IF(D2154="","",D2154-TODAY())</f>
        <v/>
      </c>
      <c r="F2154">
        <f>IF(D2154="","",IF(E2154&lt;0,"VENCIDO",IF(E2154&lt;=30,"VENCE EM &lt;= 30 DIAS",IF(E2154&lt;=60,"ATENCAO (31-60 DIAS)","OK"))))</f>
        <v/>
      </c>
      <c r="G2154" s="14">
        <f>SUMIFS(Lancamentos!$G:$G,Lancamentos!$C:$C,$A2154,Lancamentos!$E:$E,$C2154,Lancamentos!$B:$B,"ENTRADA")</f>
        <v/>
      </c>
      <c r="H2154" s="14">
        <f>SUMIFS(Lancamentos!$G:$G,Lancamentos!$C:$C,$A2154,Lancamentos!$E:$E,$C2154,Lancamentos!$B:$B,"SAIDA_USO")</f>
        <v/>
      </c>
      <c r="I2154" s="14">
        <f>SUMIFS(Lancamentos!$G:$G,Lancamentos!$C:$C,$A2154,Lancamentos!$E:$E,$C2154,Lancamentos!$B:$B,"SAIDA_DESCARTE")</f>
        <v/>
      </c>
      <c r="J2154" s="14">
        <f>G2154-H2154-I2154</f>
        <v/>
      </c>
      <c r="K2154">
        <f>IF(A2154="","",IF(J2154&lt;=IFERROR(VLOOKUP(A2154,Produtos!$A:$E,5,FALSE),0),"ABAIXO DO MINIMO","OK"))</f>
        <v/>
      </c>
    </row>
    <row r="2155">
      <c r="B2155">
        <f>IFERROR(VLOOKUP(A2155,Produtos!A:B,2,FALSE),"")</f>
        <v/>
      </c>
      <c r="D2155" s="10">
        <f>IFERROR(INDEX(Lotes!$E:$E,MATCH(1,(Lotes!$A:$A=A2155)*(Lotes!$C:$C=C2155),0)),"")</f>
        <v/>
      </c>
      <c r="E2155" s="14">
        <f>IF(D2155="","",D2155-TODAY())</f>
        <v/>
      </c>
      <c r="F2155">
        <f>IF(D2155="","",IF(E2155&lt;0,"VENCIDO",IF(E2155&lt;=30,"VENCE EM &lt;= 30 DIAS",IF(E2155&lt;=60,"ATENCAO (31-60 DIAS)","OK"))))</f>
        <v/>
      </c>
      <c r="G2155" s="14">
        <f>SUMIFS(Lancamentos!$G:$G,Lancamentos!$C:$C,$A2155,Lancamentos!$E:$E,$C2155,Lancamentos!$B:$B,"ENTRADA")</f>
        <v/>
      </c>
      <c r="H2155" s="14">
        <f>SUMIFS(Lancamentos!$G:$G,Lancamentos!$C:$C,$A2155,Lancamentos!$E:$E,$C2155,Lancamentos!$B:$B,"SAIDA_USO")</f>
        <v/>
      </c>
      <c r="I2155" s="14">
        <f>SUMIFS(Lancamentos!$G:$G,Lancamentos!$C:$C,$A2155,Lancamentos!$E:$E,$C2155,Lancamentos!$B:$B,"SAIDA_DESCARTE")</f>
        <v/>
      </c>
      <c r="J2155" s="14">
        <f>G2155-H2155-I2155</f>
        <v/>
      </c>
      <c r="K2155">
        <f>IF(A2155="","",IF(J2155&lt;=IFERROR(VLOOKUP(A2155,Produtos!$A:$E,5,FALSE),0),"ABAIXO DO MINIMO","OK"))</f>
        <v/>
      </c>
    </row>
    <row r="2156">
      <c r="B2156">
        <f>IFERROR(VLOOKUP(A2156,Produtos!A:B,2,FALSE),"")</f>
        <v/>
      </c>
      <c r="D2156" s="10">
        <f>IFERROR(INDEX(Lotes!$E:$E,MATCH(1,(Lotes!$A:$A=A2156)*(Lotes!$C:$C=C2156),0)),"")</f>
        <v/>
      </c>
      <c r="E2156" s="14">
        <f>IF(D2156="","",D2156-TODAY())</f>
        <v/>
      </c>
      <c r="F2156">
        <f>IF(D2156="","",IF(E2156&lt;0,"VENCIDO",IF(E2156&lt;=30,"VENCE EM &lt;= 30 DIAS",IF(E2156&lt;=60,"ATENCAO (31-60 DIAS)","OK"))))</f>
        <v/>
      </c>
      <c r="G2156" s="14">
        <f>SUMIFS(Lancamentos!$G:$G,Lancamentos!$C:$C,$A2156,Lancamentos!$E:$E,$C2156,Lancamentos!$B:$B,"ENTRADA")</f>
        <v/>
      </c>
      <c r="H2156" s="14">
        <f>SUMIFS(Lancamentos!$G:$G,Lancamentos!$C:$C,$A2156,Lancamentos!$E:$E,$C2156,Lancamentos!$B:$B,"SAIDA_USO")</f>
        <v/>
      </c>
      <c r="I2156" s="14">
        <f>SUMIFS(Lancamentos!$G:$G,Lancamentos!$C:$C,$A2156,Lancamentos!$E:$E,$C2156,Lancamentos!$B:$B,"SAIDA_DESCARTE")</f>
        <v/>
      </c>
      <c r="J2156" s="14">
        <f>G2156-H2156-I2156</f>
        <v/>
      </c>
      <c r="K2156">
        <f>IF(A2156="","",IF(J2156&lt;=IFERROR(VLOOKUP(A2156,Produtos!$A:$E,5,FALSE),0),"ABAIXO DO MINIMO","OK"))</f>
        <v/>
      </c>
    </row>
    <row r="2157">
      <c r="B2157">
        <f>IFERROR(VLOOKUP(A2157,Produtos!A:B,2,FALSE),"")</f>
        <v/>
      </c>
      <c r="D2157" s="10">
        <f>IFERROR(INDEX(Lotes!$E:$E,MATCH(1,(Lotes!$A:$A=A2157)*(Lotes!$C:$C=C2157),0)),"")</f>
        <v/>
      </c>
      <c r="E2157" s="14">
        <f>IF(D2157="","",D2157-TODAY())</f>
        <v/>
      </c>
      <c r="F2157">
        <f>IF(D2157="","",IF(E2157&lt;0,"VENCIDO",IF(E2157&lt;=30,"VENCE EM &lt;= 30 DIAS",IF(E2157&lt;=60,"ATENCAO (31-60 DIAS)","OK"))))</f>
        <v/>
      </c>
      <c r="G2157" s="14">
        <f>SUMIFS(Lancamentos!$G:$G,Lancamentos!$C:$C,$A2157,Lancamentos!$E:$E,$C2157,Lancamentos!$B:$B,"ENTRADA")</f>
        <v/>
      </c>
      <c r="H2157" s="14">
        <f>SUMIFS(Lancamentos!$G:$G,Lancamentos!$C:$C,$A2157,Lancamentos!$E:$E,$C2157,Lancamentos!$B:$B,"SAIDA_USO")</f>
        <v/>
      </c>
      <c r="I2157" s="14">
        <f>SUMIFS(Lancamentos!$G:$G,Lancamentos!$C:$C,$A2157,Lancamentos!$E:$E,$C2157,Lancamentos!$B:$B,"SAIDA_DESCARTE")</f>
        <v/>
      </c>
      <c r="J2157" s="14">
        <f>G2157-H2157-I2157</f>
        <v/>
      </c>
      <c r="K2157">
        <f>IF(A2157="","",IF(J2157&lt;=IFERROR(VLOOKUP(A2157,Produtos!$A:$E,5,FALSE),0),"ABAIXO DO MINIMO","OK"))</f>
        <v/>
      </c>
    </row>
    <row r="2158">
      <c r="B2158">
        <f>IFERROR(VLOOKUP(A2158,Produtos!A:B,2,FALSE),"")</f>
        <v/>
      </c>
      <c r="D2158" s="10">
        <f>IFERROR(INDEX(Lotes!$E:$E,MATCH(1,(Lotes!$A:$A=A2158)*(Lotes!$C:$C=C2158),0)),"")</f>
        <v/>
      </c>
      <c r="E2158" s="14">
        <f>IF(D2158="","",D2158-TODAY())</f>
        <v/>
      </c>
      <c r="F2158">
        <f>IF(D2158="","",IF(E2158&lt;0,"VENCIDO",IF(E2158&lt;=30,"VENCE EM &lt;= 30 DIAS",IF(E2158&lt;=60,"ATENCAO (31-60 DIAS)","OK"))))</f>
        <v/>
      </c>
      <c r="G2158" s="14">
        <f>SUMIFS(Lancamentos!$G:$G,Lancamentos!$C:$C,$A2158,Lancamentos!$E:$E,$C2158,Lancamentos!$B:$B,"ENTRADA")</f>
        <v/>
      </c>
      <c r="H2158" s="14">
        <f>SUMIFS(Lancamentos!$G:$G,Lancamentos!$C:$C,$A2158,Lancamentos!$E:$E,$C2158,Lancamentos!$B:$B,"SAIDA_USO")</f>
        <v/>
      </c>
      <c r="I2158" s="14">
        <f>SUMIFS(Lancamentos!$G:$G,Lancamentos!$C:$C,$A2158,Lancamentos!$E:$E,$C2158,Lancamentos!$B:$B,"SAIDA_DESCARTE")</f>
        <v/>
      </c>
      <c r="J2158" s="14">
        <f>G2158-H2158-I2158</f>
        <v/>
      </c>
      <c r="K2158">
        <f>IF(A2158="","",IF(J2158&lt;=IFERROR(VLOOKUP(A2158,Produtos!$A:$E,5,FALSE),0),"ABAIXO DO MINIMO","OK"))</f>
        <v/>
      </c>
    </row>
    <row r="2159">
      <c r="B2159">
        <f>IFERROR(VLOOKUP(A2159,Produtos!A:B,2,FALSE),"")</f>
        <v/>
      </c>
      <c r="D2159" s="10">
        <f>IFERROR(INDEX(Lotes!$E:$E,MATCH(1,(Lotes!$A:$A=A2159)*(Lotes!$C:$C=C2159),0)),"")</f>
        <v/>
      </c>
      <c r="E2159" s="14">
        <f>IF(D2159="","",D2159-TODAY())</f>
        <v/>
      </c>
      <c r="F2159">
        <f>IF(D2159="","",IF(E2159&lt;0,"VENCIDO",IF(E2159&lt;=30,"VENCE EM &lt;= 30 DIAS",IF(E2159&lt;=60,"ATENCAO (31-60 DIAS)","OK"))))</f>
        <v/>
      </c>
      <c r="G2159" s="14">
        <f>SUMIFS(Lancamentos!$G:$G,Lancamentos!$C:$C,$A2159,Lancamentos!$E:$E,$C2159,Lancamentos!$B:$B,"ENTRADA")</f>
        <v/>
      </c>
      <c r="H2159" s="14">
        <f>SUMIFS(Lancamentos!$G:$G,Lancamentos!$C:$C,$A2159,Lancamentos!$E:$E,$C2159,Lancamentos!$B:$B,"SAIDA_USO")</f>
        <v/>
      </c>
      <c r="I2159" s="14">
        <f>SUMIFS(Lancamentos!$G:$G,Lancamentos!$C:$C,$A2159,Lancamentos!$E:$E,$C2159,Lancamentos!$B:$B,"SAIDA_DESCARTE")</f>
        <v/>
      </c>
      <c r="J2159" s="14">
        <f>G2159-H2159-I2159</f>
        <v/>
      </c>
      <c r="K2159">
        <f>IF(A2159="","",IF(J2159&lt;=IFERROR(VLOOKUP(A2159,Produtos!$A:$E,5,FALSE),0),"ABAIXO DO MINIMO","OK"))</f>
        <v/>
      </c>
    </row>
    <row r="2160">
      <c r="B2160">
        <f>IFERROR(VLOOKUP(A2160,Produtos!A:B,2,FALSE),"")</f>
        <v/>
      </c>
      <c r="D2160" s="10">
        <f>IFERROR(INDEX(Lotes!$E:$E,MATCH(1,(Lotes!$A:$A=A2160)*(Lotes!$C:$C=C2160),0)),"")</f>
        <v/>
      </c>
      <c r="E2160" s="14">
        <f>IF(D2160="","",D2160-TODAY())</f>
        <v/>
      </c>
      <c r="F2160">
        <f>IF(D2160="","",IF(E2160&lt;0,"VENCIDO",IF(E2160&lt;=30,"VENCE EM &lt;= 30 DIAS",IF(E2160&lt;=60,"ATENCAO (31-60 DIAS)","OK"))))</f>
        <v/>
      </c>
      <c r="G2160" s="14">
        <f>SUMIFS(Lancamentos!$G:$G,Lancamentos!$C:$C,$A2160,Lancamentos!$E:$E,$C2160,Lancamentos!$B:$B,"ENTRADA")</f>
        <v/>
      </c>
      <c r="H2160" s="14">
        <f>SUMIFS(Lancamentos!$G:$G,Lancamentos!$C:$C,$A2160,Lancamentos!$E:$E,$C2160,Lancamentos!$B:$B,"SAIDA_USO")</f>
        <v/>
      </c>
      <c r="I2160" s="14">
        <f>SUMIFS(Lancamentos!$G:$G,Lancamentos!$C:$C,$A2160,Lancamentos!$E:$E,$C2160,Lancamentos!$B:$B,"SAIDA_DESCARTE")</f>
        <v/>
      </c>
      <c r="J2160" s="14">
        <f>G2160-H2160-I2160</f>
        <v/>
      </c>
      <c r="K2160">
        <f>IF(A2160="","",IF(J2160&lt;=IFERROR(VLOOKUP(A2160,Produtos!$A:$E,5,FALSE),0),"ABAIXO DO MINIMO","OK"))</f>
        <v/>
      </c>
    </row>
    <row r="2161">
      <c r="B2161">
        <f>IFERROR(VLOOKUP(A2161,Produtos!A:B,2,FALSE),"")</f>
        <v/>
      </c>
      <c r="D2161" s="10">
        <f>IFERROR(INDEX(Lotes!$E:$E,MATCH(1,(Lotes!$A:$A=A2161)*(Lotes!$C:$C=C2161),0)),"")</f>
        <v/>
      </c>
      <c r="E2161" s="14">
        <f>IF(D2161="","",D2161-TODAY())</f>
        <v/>
      </c>
      <c r="F2161">
        <f>IF(D2161="","",IF(E2161&lt;0,"VENCIDO",IF(E2161&lt;=30,"VENCE EM &lt;= 30 DIAS",IF(E2161&lt;=60,"ATENCAO (31-60 DIAS)","OK"))))</f>
        <v/>
      </c>
      <c r="G2161" s="14">
        <f>SUMIFS(Lancamentos!$G:$G,Lancamentos!$C:$C,$A2161,Lancamentos!$E:$E,$C2161,Lancamentos!$B:$B,"ENTRADA")</f>
        <v/>
      </c>
      <c r="H2161" s="14">
        <f>SUMIFS(Lancamentos!$G:$G,Lancamentos!$C:$C,$A2161,Lancamentos!$E:$E,$C2161,Lancamentos!$B:$B,"SAIDA_USO")</f>
        <v/>
      </c>
      <c r="I2161" s="14">
        <f>SUMIFS(Lancamentos!$G:$G,Lancamentos!$C:$C,$A2161,Lancamentos!$E:$E,$C2161,Lancamentos!$B:$B,"SAIDA_DESCARTE")</f>
        <v/>
      </c>
      <c r="J2161" s="14">
        <f>G2161-H2161-I2161</f>
        <v/>
      </c>
      <c r="K2161">
        <f>IF(A2161="","",IF(J2161&lt;=IFERROR(VLOOKUP(A2161,Produtos!$A:$E,5,FALSE),0),"ABAIXO DO MINIMO","OK"))</f>
        <v/>
      </c>
    </row>
    <row r="2162">
      <c r="B2162">
        <f>IFERROR(VLOOKUP(A2162,Produtos!A:B,2,FALSE),"")</f>
        <v/>
      </c>
      <c r="D2162" s="10">
        <f>IFERROR(INDEX(Lotes!$E:$E,MATCH(1,(Lotes!$A:$A=A2162)*(Lotes!$C:$C=C2162),0)),"")</f>
        <v/>
      </c>
      <c r="E2162" s="14">
        <f>IF(D2162="","",D2162-TODAY())</f>
        <v/>
      </c>
      <c r="F2162">
        <f>IF(D2162="","",IF(E2162&lt;0,"VENCIDO",IF(E2162&lt;=30,"VENCE EM &lt;= 30 DIAS",IF(E2162&lt;=60,"ATENCAO (31-60 DIAS)","OK"))))</f>
        <v/>
      </c>
      <c r="G2162" s="14">
        <f>SUMIFS(Lancamentos!$G:$G,Lancamentos!$C:$C,$A2162,Lancamentos!$E:$E,$C2162,Lancamentos!$B:$B,"ENTRADA")</f>
        <v/>
      </c>
      <c r="H2162" s="14">
        <f>SUMIFS(Lancamentos!$G:$G,Lancamentos!$C:$C,$A2162,Lancamentos!$E:$E,$C2162,Lancamentos!$B:$B,"SAIDA_USO")</f>
        <v/>
      </c>
      <c r="I2162" s="14">
        <f>SUMIFS(Lancamentos!$G:$G,Lancamentos!$C:$C,$A2162,Lancamentos!$E:$E,$C2162,Lancamentos!$B:$B,"SAIDA_DESCARTE")</f>
        <v/>
      </c>
      <c r="J2162" s="14">
        <f>G2162-H2162-I2162</f>
        <v/>
      </c>
      <c r="K2162">
        <f>IF(A2162="","",IF(J2162&lt;=IFERROR(VLOOKUP(A2162,Produtos!$A:$E,5,FALSE),0),"ABAIXO DO MINIMO","OK"))</f>
        <v/>
      </c>
    </row>
    <row r="2163">
      <c r="B2163">
        <f>IFERROR(VLOOKUP(A2163,Produtos!A:B,2,FALSE),"")</f>
        <v/>
      </c>
      <c r="D2163" s="10">
        <f>IFERROR(INDEX(Lotes!$E:$E,MATCH(1,(Lotes!$A:$A=A2163)*(Lotes!$C:$C=C2163),0)),"")</f>
        <v/>
      </c>
      <c r="E2163" s="14">
        <f>IF(D2163="","",D2163-TODAY())</f>
        <v/>
      </c>
      <c r="F2163">
        <f>IF(D2163="","",IF(E2163&lt;0,"VENCIDO",IF(E2163&lt;=30,"VENCE EM &lt;= 30 DIAS",IF(E2163&lt;=60,"ATENCAO (31-60 DIAS)","OK"))))</f>
        <v/>
      </c>
      <c r="G2163" s="14">
        <f>SUMIFS(Lancamentos!$G:$G,Lancamentos!$C:$C,$A2163,Lancamentos!$E:$E,$C2163,Lancamentos!$B:$B,"ENTRADA")</f>
        <v/>
      </c>
      <c r="H2163" s="14">
        <f>SUMIFS(Lancamentos!$G:$G,Lancamentos!$C:$C,$A2163,Lancamentos!$E:$E,$C2163,Lancamentos!$B:$B,"SAIDA_USO")</f>
        <v/>
      </c>
      <c r="I2163" s="14">
        <f>SUMIFS(Lancamentos!$G:$G,Lancamentos!$C:$C,$A2163,Lancamentos!$E:$E,$C2163,Lancamentos!$B:$B,"SAIDA_DESCARTE")</f>
        <v/>
      </c>
      <c r="J2163" s="14">
        <f>G2163-H2163-I2163</f>
        <v/>
      </c>
      <c r="K2163">
        <f>IF(A2163="","",IF(J2163&lt;=IFERROR(VLOOKUP(A2163,Produtos!$A:$E,5,FALSE),0),"ABAIXO DO MINIMO","OK"))</f>
        <v/>
      </c>
    </row>
    <row r="2164">
      <c r="B2164">
        <f>IFERROR(VLOOKUP(A2164,Produtos!A:B,2,FALSE),"")</f>
        <v/>
      </c>
      <c r="D2164" s="10">
        <f>IFERROR(INDEX(Lotes!$E:$E,MATCH(1,(Lotes!$A:$A=A2164)*(Lotes!$C:$C=C2164),0)),"")</f>
        <v/>
      </c>
      <c r="E2164" s="14">
        <f>IF(D2164="","",D2164-TODAY())</f>
        <v/>
      </c>
      <c r="F2164">
        <f>IF(D2164="","",IF(E2164&lt;0,"VENCIDO",IF(E2164&lt;=30,"VENCE EM &lt;= 30 DIAS",IF(E2164&lt;=60,"ATENCAO (31-60 DIAS)","OK"))))</f>
        <v/>
      </c>
      <c r="G2164" s="14">
        <f>SUMIFS(Lancamentos!$G:$G,Lancamentos!$C:$C,$A2164,Lancamentos!$E:$E,$C2164,Lancamentos!$B:$B,"ENTRADA")</f>
        <v/>
      </c>
      <c r="H2164" s="14">
        <f>SUMIFS(Lancamentos!$G:$G,Lancamentos!$C:$C,$A2164,Lancamentos!$E:$E,$C2164,Lancamentos!$B:$B,"SAIDA_USO")</f>
        <v/>
      </c>
      <c r="I2164" s="14">
        <f>SUMIFS(Lancamentos!$G:$G,Lancamentos!$C:$C,$A2164,Lancamentos!$E:$E,$C2164,Lancamentos!$B:$B,"SAIDA_DESCARTE")</f>
        <v/>
      </c>
      <c r="J2164" s="14">
        <f>G2164-H2164-I2164</f>
        <v/>
      </c>
      <c r="K2164">
        <f>IF(A2164="","",IF(J2164&lt;=IFERROR(VLOOKUP(A2164,Produtos!$A:$E,5,FALSE),0),"ABAIXO DO MINIMO","OK"))</f>
        <v/>
      </c>
    </row>
    <row r="2165">
      <c r="B2165">
        <f>IFERROR(VLOOKUP(A2165,Produtos!A:B,2,FALSE),"")</f>
        <v/>
      </c>
      <c r="D2165" s="10">
        <f>IFERROR(INDEX(Lotes!$E:$E,MATCH(1,(Lotes!$A:$A=A2165)*(Lotes!$C:$C=C2165),0)),"")</f>
        <v/>
      </c>
      <c r="E2165" s="14">
        <f>IF(D2165="","",D2165-TODAY())</f>
        <v/>
      </c>
      <c r="F2165">
        <f>IF(D2165="","",IF(E2165&lt;0,"VENCIDO",IF(E2165&lt;=30,"VENCE EM &lt;= 30 DIAS",IF(E2165&lt;=60,"ATENCAO (31-60 DIAS)","OK"))))</f>
        <v/>
      </c>
      <c r="G2165" s="14">
        <f>SUMIFS(Lancamentos!$G:$G,Lancamentos!$C:$C,$A2165,Lancamentos!$E:$E,$C2165,Lancamentos!$B:$B,"ENTRADA")</f>
        <v/>
      </c>
      <c r="H2165" s="14">
        <f>SUMIFS(Lancamentos!$G:$G,Lancamentos!$C:$C,$A2165,Lancamentos!$E:$E,$C2165,Lancamentos!$B:$B,"SAIDA_USO")</f>
        <v/>
      </c>
      <c r="I2165" s="14">
        <f>SUMIFS(Lancamentos!$G:$G,Lancamentos!$C:$C,$A2165,Lancamentos!$E:$E,$C2165,Lancamentos!$B:$B,"SAIDA_DESCARTE")</f>
        <v/>
      </c>
      <c r="J2165" s="14">
        <f>G2165-H2165-I2165</f>
        <v/>
      </c>
      <c r="K2165">
        <f>IF(A2165="","",IF(J2165&lt;=IFERROR(VLOOKUP(A2165,Produtos!$A:$E,5,FALSE),0),"ABAIXO DO MINIMO","OK"))</f>
        <v/>
      </c>
    </row>
    <row r="2166">
      <c r="B2166">
        <f>IFERROR(VLOOKUP(A2166,Produtos!A:B,2,FALSE),"")</f>
        <v/>
      </c>
      <c r="D2166" s="10">
        <f>IFERROR(INDEX(Lotes!$E:$E,MATCH(1,(Lotes!$A:$A=A2166)*(Lotes!$C:$C=C2166),0)),"")</f>
        <v/>
      </c>
      <c r="E2166" s="14">
        <f>IF(D2166="","",D2166-TODAY())</f>
        <v/>
      </c>
      <c r="F2166">
        <f>IF(D2166="","",IF(E2166&lt;0,"VENCIDO",IF(E2166&lt;=30,"VENCE EM &lt;= 30 DIAS",IF(E2166&lt;=60,"ATENCAO (31-60 DIAS)","OK"))))</f>
        <v/>
      </c>
      <c r="G2166" s="14">
        <f>SUMIFS(Lancamentos!$G:$G,Lancamentos!$C:$C,$A2166,Lancamentos!$E:$E,$C2166,Lancamentos!$B:$B,"ENTRADA")</f>
        <v/>
      </c>
      <c r="H2166" s="14">
        <f>SUMIFS(Lancamentos!$G:$G,Lancamentos!$C:$C,$A2166,Lancamentos!$E:$E,$C2166,Lancamentos!$B:$B,"SAIDA_USO")</f>
        <v/>
      </c>
      <c r="I2166" s="14">
        <f>SUMIFS(Lancamentos!$G:$G,Lancamentos!$C:$C,$A2166,Lancamentos!$E:$E,$C2166,Lancamentos!$B:$B,"SAIDA_DESCARTE")</f>
        <v/>
      </c>
      <c r="J2166" s="14">
        <f>G2166-H2166-I2166</f>
        <v/>
      </c>
      <c r="K2166">
        <f>IF(A2166="","",IF(J2166&lt;=IFERROR(VLOOKUP(A2166,Produtos!$A:$E,5,FALSE),0),"ABAIXO DO MINIMO","OK"))</f>
        <v/>
      </c>
    </row>
    <row r="2167">
      <c r="B2167">
        <f>IFERROR(VLOOKUP(A2167,Produtos!A:B,2,FALSE),"")</f>
        <v/>
      </c>
      <c r="D2167" s="10">
        <f>IFERROR(INDEX(Lotes!$E:$E,MATCH(1,(Lotes!$A:$A=A2167)*(Lotes!$C:$C=C2167),0)),"")</f>
        <v/>
      </c>
      <c r="E2167" s="14">
        <f>IF(D2167="","",D2167-TODAY())</f>
        <v/>
      </c>
      <c r="F2167">
        <f>IF(D2167="","",IF(E2167&lt;0,"VENCIDO",IF(E2167&lt;=30,"VENCE EM &lt;= 30 DIAS",IF(E2167&lt;=60,"ATENCAO (31-60 DIAS)","OK"))))</f>
        <v/>
      </c>
      <c r="G2167" s="14">
        <f>SUMIFS(Lancamentos!$G:$G,Lancamentos!$C:$C,$A2167,Lancamentos!$E:$E,$C2167,Lancamentos!$B:$B,"ENTRADA")</f>
        <v/>
      </c>
      <c r="H2167" s="14">
        <f>SUMIFS(Lancamentos!$G:$G,Lancamentos!$C:$C,$A2167,Lancamentos!$E:$E,$C2167,Lancamentos!$B:$B,"SAIDA_USO")</f>
        <v/>
      </c>
      <c r="I2167" s="14">
        <f>SUMIFS(Lancamentos!$G:$G,Lancamentos!$C:$C,$A2167,Lancamentos!$E:$E,$C2167,Lancamentos!$B:$B,"SAIDA_DESCARTE")</f>
        <v/>
      </c>
      <c r="J2167" s="14">
        <f>G2167-H2167-I2167</f>
        <v/>
      </c>
      <c r="K2167">
        <f>IF(A2167="","",IF(J2167&lt;=IFERROR(VLOOKUP(A2167,Produtos!$A:$E,5,FALSE),0),"ABAIXO DO MINIMO","OK"))</f>
        <v/>
      </c>
    </row>
    <row r="2168">
      <c r="B2168">
        <f>IFERROR(VLOOKUP(A2168,Produtos!A:B,2,FALSE),"")</f>
        <v/>
      </c>
      <c r="D2168" s="10">
        <f>IFERROR(INDEX(Lotes!$E:$E,MATCH(1,(Lotes!$A:$A=A2168)*(Lotes!$C:$C=C2168),0)),"")</f>
        <v/>
      </c>
      <c r="E2168" s="14">
        <f>IF(D2168="","",D2168-TODAY())</f>
        <v/>
      </c>
      <c r="F2168">
        <f>IF(D2168="","",IF(E2168&lt;0,"VENCIDO",IF(E2168&lt;=30,"VENCE EM &lt;= 30 DIAS",IF(E2168&lt;=60,"ATENCAO (31-60 DIAS)","OK"))))</f>
        <v/>
      </c>
      <c r="G2168" s="14">
        <f>SUMIFS(Lancamentos!$G:$G,Lancamentos!$C:$C,$A2168,Lancamentos!$E:$E,$C2168,Lancamentos!$B:$B,"ENTRADA")</f>
        <v/>
      </c>
      <c r="H2168" s="14">
        <f>SUMIFS(Lancamentos!$G:$G,Lancamentos!$C:$C,$A2168,Lancamentos!$E:$E,$C2168,Lancamentos!$B:$B,"SAIDA_USO")</f>
        <v/>
      </c>
      <c r="I2168" s="14">
        <f>SUMIFS(Lancamentos!$G:$G,Lancamentos!$C:$C,$A2168,Lancamentos!$E:$E,$C2168,Lancamentos!$B:$B,"SAIDA_DESCARTE")</f>
        <v/>
      </c>
      <c r="J2168" s="14">
        <f>G2168-H2168-I2168</f>
        <v/>
      </c>
      <c r="K2168">
        <f>IF(A2168="","",IF(J2168&lt;=IFERROR(VLOOKUP(A2168,Produtos!$A:$E,5,FALSE),0),"ABAIXO DO MINIMO","OK"))</f>
        <v/>
      </c>
    </row>
    <row r="2169">
      <c r="B2169">
        <f>IFERROR(VLOOKUP(A2169,Produtos!A:B,2,FALSE),"")</f>
        <v/>
      </c>
      <c r="D2169" s="10">
        <f>IFERROR(INDEX(Lotes!$E:$E,MATCH(1,(Lotes!$A:$A=A2169)*(Lotes!$C:$C=C2169),0)),"")</f>
        <v/>
      </c>
      <c r="E2169" s="14">
        <f>IF(D2169="","",D2169-TODAY())</f>
        <v/>
      </c>
      <c r="F2169">
        <f>IF(D2169="","",IF(E2169&lt;0,"VENCIDO",IF(E2169&lt;=30,"VENCE EM &lt;= 30 DIAS",IF(E2169&lt;=60,"ATENCAO (31-60 DIAS)","OK"))))</f>
        <v/>
      </c>
      <c r="G2169" s="14">
        <f>SUMIFS(Lancamentos!$G:$G,Lancamentos!$C:$C,$A2169,Lancamentos!$E:$E,$C2169,Lancamentos!$B:$B,"ENTRADA")</f>
        <v/>
      </c>
      <c r="H2169" s="14">
        <f>SUMIFS(Lancamentos!$G:$G,Lancamentos!$C:$C,$A2169,Lancamentos!$E:$E,$C2169,Lancamentos!$B:$B,"SAIDA_USO")</f>
        <v/>
      </c>
      <c r="I2169" s="14">
        <f>SUMIFS(Lancamentos!$G:$G,Lancamentos!$C:$C,$A2169,Lancamentos!$E:$E,$C2169,Lancamentos!$B:$B,"SAIDA_DESCARTE")</f>
        <v/>
      </c>
      <c r="J2169" s="14">
        <f>G2169-H2169-I2169</f>
        <v/>
      </c>
      <c r="K2169">
        <f>IF(A2169="","",IF(J2169&lt;=IFERROR(VLOOKUP(A2169,Produtos!$A:$E,5,FALSE),0),"ABAIXO DO MINIMO","OK"))</f>
        <v/>
      </c>
    </row>
    <row r="2170">
      <c r="B2170">
        <f>IFERROR(VLOOKUP(A2170,Produtos!A:B,2,FALSE),"")</f>
        <v/>
      </c>
      <c r="D2170" s="10">
        <f>IFERROR(INDEX(Lotes!$E:$E,MATCH(1,(Lotes!$A:$A=A2170)*(Lotes!$C:$C=C2170),0)),"")</f>
        <v/>
      </c>
      <c r="E2170" s="14">
        <f>IF(D2170="","",D2170-TODAY())</f>
        <v/>
      </c>
      <c r="F2170">
        <f>IF(D2170="","",IF(E2170&lt;0,"VENCIDO",IF(E2170&lt;=30,"VENCE EM &lt;= 30 DIAS",IF(E2170&lt;=60,"ATENCAO (31-60 DIAS)","OK"))))</f>
        <v/>
      </c>
      <c r="G2170" s="14">
        <f>SUMIFS(Lancamentos!$G:$G,Lancamentos!$C:$C,$A2170,Lancamentos!$E:$E,$C2170,Lancamentos!$B:$B,"ENTRADA")</f>
        <v/>
      </c>
      <c r="H2170" s="14">
        <f>SUMIFS(Lancamentos!$G:$G,Lancamentos!$C:$C,$A2170,Lancamentos!$E:$E,$C2170,Lancamentos!$B:$B,"SAIDA_USO")</f>
        <v/>
      </c>
      <c r="I2170" s="14">
        <f>SUMIFS(Lancamentos!$G:$G,Lancamentos!$C:$C,$A2170,Lancamentos!$E:$E,$C2170,Lancamentos!$B:$B,"SAIDA_DESCARTE")</f>
        <v/>
      </c>
      <c r="J2170" s="14">
        <f>G2170-H2170-I2170</f>
        <v/>
      </c>
      <c r="K2170">
        <f>IF(A2170="","",IF(J2170&lt;=IFERROR(VLOOKUP(A2170,Produtos!$A:$E,5,FALSE),0),"ABAIXO DO MINIMO","OK"))</f>
        <v/>
      </c>
    </row>
    <row r="2171">
      <c r="B2171">
        <f>IFERROR(VLOOKUP(A2171,Produtos!A:B,2,FALSE),"")</f>
        <v/>
      </c>
      <c r="D2171" s="10">
        <f>IFERROR(INDEX(Lotes!$E:$E,MATCH(1,(Lotes!$A:$A=A2171)*(Lotes!$C:$C=C2171),0)),"")</f>
        <v/>
      </c>
      <c r="E2171" s="14">
        <f>IF(D2171="","",D2171-TODAY())</f>
        <v/>
      </c>
      <c r="F2171">
        <f>IF(D2171="","",IF(E2171&lt;0,"VENCIDO",IF(E2171&lt;=30,"VENCE EM &lt;= 30 DIAS",IF(E2171&lt;=60,"ATENCAO (31-60 DIAS)","OK"))))</f>
        <v/>
      </c>
      <c r="G2171" s="14">
        <f>SUMIFS(Lancamentos!$G:$G,Lancamentos!$C:$C,$A2171,Lancamentos!$E:$E,$C2171,Lancamentos!$B:$B,"ENTRADA")</f>
        <v/>
      </c>
      <c r="H2171" s="14">
        <f>SUMIFS(Lancamentos!$G:$G,Lancamentos!$C:$C,$A2171,Lancamentos!$E:$E,$C2171,Lancamentos!$B:$B,"SAIDA_USO")</f>
        <v/>
      </c>
      <c r="I2171" s="14">
        <f>SUMIFS(Lancamentos!$G:$G,Lancamentos!$C:$C,$A2171,Lancamentos!$E:$E,$C2171,Lancamentos!$B:$B,"SAIDA_DESCARTE")</f>
        <v/>
      </c>
      <c r="J2171" s="14">
        <f>G2171-H2171-I2171</f>
        <v/>
      </c>
      <c r="K2171">
        <f>IF(A2171="","",IF(J2171&lt;=IFERROR(VLOOKUP(A2171,Produtos!$A:$E,5,FALSE),0),"ABAIXO DO MINIMO","OK"))</f>
        <v/>
      </c>
    </row>
    <row r="2172">
      <c r="B2172">
        <f>IFERROR(VLOOKUP(A2172,Produtos!A:B,2,FALSE),"")</f>
        <v/>
      </c>
      <c r="D2172" s="10">
        <f>IFERROR(INDEX(Lotes!$E:$E,MATCH(1,(Lotes!$A:$A=A2172)*(Lotes!$C:$C=C2172),0)),"")</f>
        <v/>
      </c>
      <c r="E2172" s="14">
        <f>IF(D2172="","",D2172-TODAY())</f>
        <v/>
      </c>
      <c r="F2172">
        <f>IF(D2172="","",IF(E2172&lt;0,"VENCIDO",IF(E2172&lt;=30,"VENCE EM &lt;= 30 DIAS",IF(E2172&lt;=60,"ATENCAO (31-60 DIAS)","OK"))))</f>
        <v/>
      </c>
      <c r="G2172" s="14">
        <f>SUMIFS(Lancamentos!$G:$G,Lancamentos!$C:$C,$A2172,Lancamentos!$E:$E,$C2172,Lancamentos!$B:$B,"ENTRADA")</f>
        <v/>
      </c>
      <c r="H2172" s="14">
        <f>SUMIFS(Lancamentos!$G:$G,Lancamentos!$C:$C,$A2172,Lancamentos!$E:$E,$C2172,Lancamentos!$B:$B,"SAIDA_USO")</f>
        <v/>
      </c>
      <c r="I2172" s="14">
        <f>SUMIFS(Lancamentos!$G:$G,Lancamentos!$C:$C,$A2172,Lancamentos!$E:$E,$C2172,Lancamentos!$B:$B,"SAIDA_DESCARTE")</f>
        <v/>
      </c>
      <c r="J2172" s="14">
        <f>G2172-H2172-I2172</f>
        <v/>
      </c>
      <c r="K2172">
        <f>IF(A2172="","",IF(J2172&lt;=IFERROR(VLOOKUP(A2172,Produtos!$A:$E,5,FALSE),0),"ABAIXO DO MINIMO","OK"))</f>
        <v/>
      </c>
    </row>
    <row r="2173">
      <c r="B2173">
        <f>IFERROR(VLOOKUP(A2173,Produtos!A:B,2,FALSE),"")</f>
        <v/>
      </c>
      <c r="D2173" s="10">
        <f>IFERROR(INDEX(Lotes!$E:$E,MATCH(1,(Lotes!$A:$A=A2173)*(Lotes!$C:$C=C2173),0)),"")</f>
        <v/>
      </c>
      <c r="E2173" s="14">
        <f>IF(D2173="","",D2173-TODAY())</f>
        <v/>
      </c>
      <c r="F2173">
        <f>IF(D2173="","",IF(E2173&lt;0,"VENCIDO",IF(E2173&lt;=30,"VENCE EM &lt;= 30 DIAS",IF(E2173&lt;=60,"ATENCAO (31-60 DIAS)","OK"))))</f>
        <v/>
      </c>
      <c r="G2173" s="14">
        <f>SUMIFS(Lancamentos!$G:$G,Lancamentos!$C:$C,$A2173,Lancamentos!$E:$E,$C2173,Lancamentos!$B:$B,"ENTRADA")</f>
        <v/>
      </c>
      <c r="H2173" s="14">
        <f>SUMIFS(Lancamentos!$G:$G,Lancamentos!$C:$C,$A2173,Lancamentos!$E:$E,$C2173,Lancamentos!$B:$B,"SAIDA_USO")</f>
        <v/>
      </c>
      <c r="I2173" s="14">
        <f>SUMIFS(Lancamentos!$G:$G,Lancamentos!$C:$C,$A2173,Lancamentos!$E:$E,$C2173,Lancamentos!$B:$B,"SAIDA_DESCARTE")</f>
        <v/>
      </c>
      <c r="J2173" s="14">
        <f>G2173-H2173-I2173</f>
        <v/>
      </c>
      <c r="K2173">
        <f>IF(A2173="","",IF(J2173&lt;=IFERROR(VLOOKUP(A2173,Produtos!$A:$E,5,FALSE),0),"ABAIXO DO MINIMO","OK"))</f>
        <v/>
      </c>
    </row>
    <row r="2174">
      <c r="B2174">
        <f>IFERROR(VLOOKUP(A2174,Produtos!A:B,2,FALSE),"")</f>
        <v/>
      </c>
      <c r="D2174" s="10">
        <f>IFERROR(INDEX(Lotes!$E:$E,MATCH(1,(Lotes!$A:$A=A2174)*(Lotes!$C:$C=C2174),0)),"")</f>
        <v/>
      </c>
      <c r="E2174" s="14">
        <f>IF(D2174="","",D2174-TODAY())</f>
        <v/>
      </c>
      <c r="F2174">
        <f>IF(D2174="","",IF(E2174&lt;0,"VENCIDO",IF(E2174&lt;=30,"VENCE EM &lt;= 30 DIAS",IF(E2174&lt;=60,"ATENCAO (31-60 DIAS)","OK"))))</f>
        <v/>
      </c>
      <c r="G2174" s="14">
        <f>SUMIFS(Lancamentos!$G:$G,Lancamentos!$C:$C,$A2174,Lancamentos!$E:$E,$C2174,Lancamentos!$B:$B,"ENTRADA")</f>
        <v/>
      </c>
      <c r="H2174" s="14">
        <f>SUMIFS(Lancamentos!$G:$G,Lancamentos!$C:$C,$A2174,Lancamentos!$E:$E,$C2174,Lancamentos!$B:$B,"SAIDA_USO")</f>
        <v/>
      </c>
      <c r="I2174" s="14">
        <f>SUMIFS(Lancamentos!$G:$G,Lancamentos!$C:$C,$A2174,Lancamentos!$E:$E,$C2174,Lancamentos!$B:$B,"SAIDA_DESCARTE")</f>
        <v/>
      </c>
      <c r="J2174" s="14">
        <f>G2174-H2174-I2174</f>
        <v/>
      </c>
      <c r="K2174">
        <f>IF(A2174="","",IF(J2174&lt;=IFERROR(VLOOKUP(A2174,Produtos!$A:$E,5,FALSE),0),"ABAIXO DO MINIMO","OK"))</f>
        <v/>
      </c>
    </row>
    <row r="2175">
      <c r="B2175">
        <f>IFERROR(VLOOKUP(A2175,Produtos!A:B,2,FALSE),"")</f>
        <v/>
      </c>
      <c r="D2175" s="10">
        <f>IFERROR(INDEX(Lotes!$E:$E,MATCH(1,(Lotes!$A:$A=A2175)*(Lotes!$C:$C=C2175),0)),"")</f>
        <v/>
      </c>
      <c r="E2175" s="14">
        <f>IF(D2175="","",D2175-TODAY())</f>
        <v/>
      </c>
      <c r="F2175">
        <f>IF(D2175="","",IF(E2175&lt;0,"VENCIDO",IF(E2175&lt;=30,"VENCE EM &lt;= 30 DIAS",IF(E2175&lt;=60,"ATENCAO (31-60 DIAS)","OK"))))</f>
        <v/>
      </c>
      <c r="G2175" s="14">
        <f>SUMIFS(Lancamentos!$G:$G,Lancamentos!$C:$C,$A2175,Lancamentos!$E:$E,$C2175,Lancamentos!$B:$B,"ENTRADA")</f>
        <v/>
      </c>
      <c r="H2175" s="14">
        <f>SUMIFS(Lancamentos!$G:$G,Lancamentos!$C:$C,$A2175,Lancamentos!$E:$E,$C2175,Lancamentos!$B:$B,"SAIDA_USO")</f>
        <v/>
      </c>
      <c r="I2175" s="14">
        <f>SUMIFS(Lancamentos!$G:$G,Lancamentos!$C:$C,$A2175,Lancamentos!$E:$E,$C2175,Lancamentos!$B:$B,"SAIDA_DESCARTE")</f>
        <v/>
      </c>
      <c r="J2175" s="14">
        <f>G2175-H2175-I2175</f>
        <v/>
      </c>
      <c r="K2175">
        <f>IF(A2175="","",IF(J2175&lt;=IFERROR(VLOOKUP(A2175,Produtos!$A:$E,5,FALSE),0),"ABAIXO DO MINIMO","OK"))</f>
        <v/>
      </c>
    </row>
    <row r="2176">
      <c r="B2176">
        <f>IFERROR(VLOOKUP(A2176,Produtos!A:B,2,FALSE),"")</f>
        <v/>
      </c>
      <c r="D2176" s="10">
        <f>IFERROR(INDEX(Lotes!$E:$E,MATCH(1,(Lotes!$A:$A=A2176)*(Lotes!$C:$C=C2176),0)),"")</f>
        <v/>
      </c>
      <c r="E2176" s="14">
        <f>IF(D2176="","",D2176-TODAY())</f>
        <v/>
      </c>
      <c r="F2176">
        <f>IF(D2176="","",IF(E2176&lt;0,"VENCIDO",IF(E2176&lt;=30,"VENCE EM &lt;= 30 DIAS",IF(E2176&lt;=60,"ATENCAO (31-60 DIAS)","OK"))))</f>
        <v/>
      </c>
      <c r="G2176" s="14">
        <f>SUMIFS(Lancamentos!$G:$G,Lancamentos!$C:$C,$A2176,Lancamentos!$E:$E,$C2176,Lancamentos!$B:$B,"ENTRADA")</f>
        <v/>
      </c>
      <c r="H2176" s="14">
        <f>SUMIFS(Lancamentos!$G:$G,Lancamentos!$C:$C,$A2176,Lancamentos!$E:$E,$C2176,Lancamentos!$B:$B,"SAIDA_USO")</f>
        <v/>
      </c>
      <c r="I2176" s="14">
        <f>SUMIFS(Lancamentos!$G:$G,Lancamentos!$C:$C,$A2176,Lancamentos!$E:$E,$C2176,Lancamentos!$B:$B,"SAIDA_DESCARTE")</f>
        <v/>
      </c>
      <c r="J2176" s="14">
        <f>G2176-H2176-I2176</f>
        <v/>
      </c>
      <c r="K2176">
        <f>IF(A2176="","",IF(J2176&lt;=IFERROR(VLOOKUP(A2176,Produtos!$A:$E,5,FALSE),0),"ABAIXO DO MINIMO","OK"))</f>
        <v/>
      </c>
    </row>
    <row r="2177">
      <c r="B2177">
        <f>IFERROR(VLOOKUP(A2177,Produtos!A:B,2,FALSE),"")</f>
        <v/>
      </c>
      <c r="D2177" s="10">
        <f>IFERROR(INDEX(Lotes!$E:$E,MATCH(1,(Lotes!$A:$A=A2177)*(Lotes!$C:$C=C2177),0)),"")</f>
        <v/>
      </c>
      <c r="E2177" s="14">
        <f>IF(D2177="","",D2177-TODAY())</f>
        <v/>
      </c>
      <c r="F2177">
        <f>IF(D2177="","",IF(E2177&lt;0,"VENCIDO",IF(E2177&lt;=30,"VENCE EM &lt;= 30 DIAS",IF(E2177&lt;=60,"ATENCAO (31-60 DIAS)","OK"))))</f>
        <v/>
      </c>
      <c r="G2177" s="14">
        <f>SUMIFS(Lancamentos!$G:$G,Lancamentos!$C:$C,$A2177,Lancamentos!$E:$E,$C2177,Lancamentos!$B:$B,"ENTRADA")</f>
        <v/>
      </c>
      <c r="H2177" s="14">
        <f>SUMIFS(Lancamentos!$G:$G,Lancamentos!$C:$C,$A2177,Lancamentos!$E:$E,$C2177,Lancamentos!$B:$B,"SAIDA_USO")</f>
        <v/>
      </c>
      <c r="I2177" s="14">
        <f>SUMIFS(Lancamentos!$G:$G,Lancamentos!$C:$C,$A2177,Lancamentos!$E:$E,$C2177,Lancamentos!$B:$B,"SAIDA_DESCARTE")</f>
        <v/>
      </c>
      <c r="J2177" s="14">
        <f>G2177-H2177-I2177</f>
        <v/>
      </c>
      <c r="K2177">
        <f>IF(A2177="","",IF(J2177&lt;=IFERROR(VLOOKUP(A2177,Produtos!$A:$E,5,FALSE),0),"ABAIXO DO MINIMO","OK"))</f>
        <v/>
      </c>
    </row>
    <row r="2178">
      <c r="B2178">
        <f>IFERROR(VLOOKUP(A2178,Produtos!A:B,2,FALSE),"")</f>
        <v/>
      </c>
      <c r="D2178" s="10">
        <f>IFERROR(INDEX(Lotes!$E:$E,MATCH(1,(Lotes!$A:$A=A2178)*(Lotes!$C:$C=C2178),0)),"")</f>
        <v/>
      </c>
      <c r="E2178" s="14">
        <f>IF(D2178="","",D2178-TODAY())</f>
        <v/>
      </c>
      <c r="F2178">
        <f>IF(D2178="","",IF(E2178&lt;0,"VENCIDO",IF(E2178&lt;=30,"VENCE EM &lt;= 30 DIAS",IF(E2178&lt;=60,"ATENCAO (31-60 DIAS)","OK"))))</f>
        <v/>
      </c>
      <c r="G2178" s="14">
        <f>SUMIFS(Lancamentos!$G:$G,Lancamentos!$C:$C,$A2178,Lancamentos!$E:$E,$C2178,Lancamentos!$B:$B,"ENTRADA")</f>
        <v/>
      </c>
      <c r="H2178" s="14">
        <f>SUMIFS(Lancamentos!$G:$G,Lancamentos!$C:$C,$A2178,Lancamentos!$E:$E,$C2178,Lancamentos!$B:$B,"SAIDA_USO")</f>
        <v/>
      </c>
      <c r="I2178" s="14">
        <f>SUMIFS(Lancamentos!$G:$G,Lancamentos!$C:$C,$A2178,Lancamentos!$E:$E,$C2178,Lancamentos!$B:$B,"SAIDA_DESCARTE")</f>
        <v/>
      </c>
      <c r="J2178" s="14">
        <f>G2178-H2178-I2178</f>
        <v/>
      </c>
      <c r="K2178">
        <f>IF(A2178="","",IF(J2178&lt;=IFERROR(VLOOKUP(A2178,Produtos!$A:$E,5,FALSE),0),"ABAIXO DO MINIMO","OK"))</f>
        <v/>
      </c>
    </row>
    <row r="2179">
      <c r="B2179">
        <f>IFERROR(VLOOKUP(A2179,Produtos!A:B,2,FALSE),"")</f>
        <v/>
      </c>
      <c r="D2179" s="10">
        <f>IFERROR(INDEX(Lotes!$E:$E,MATCH(1,(Lotes!$A:$A=A2179)*(Lotes!$C:$C=C2179),0)),"")</f>
        <v/>
      </c>
      <c r="E2179" s="14">
        <f>IF(D2179="","",D2179-TODAY())</f>
        <v/>
      </c>
      <c r="F2179">
        <f>IF(D2179="","",IF(E2179&lt;0,"VENCIDO",IF(E2179&lt;=30,"VENCE EM &lt;= 30 DIAS",IF(E2179&lt;=60,"ATENCAO (31-60 DIAS)","OK"))))</f>
        <v/>
      </c>
      <c r="G2179" s="14">
        <f>SUMIFS(Lancamentos!$G:$G,Lancamentos!$C:$C,$A2179,Lancamentos!$E:$E,$C2179,Lancamentos!$B:$B,"ENTRADA")</f>
        <v/>
      </c>
      <c r="H2179" s="14">
        <f>SUMIFS(Lancamentos!$G:$G,Lancamentos!$C:$C,$A2179,Lancamentos!$E:$E,$C2179,Lancamentos!$B:$B,"SAIDA_USO")</f>
        <v/>
      </c>
      <c r="I2179" s="14">
        <f>SUMIFS(Lancamentos!$G:$G,Lancamentos!$C:$C,$A2179,Lancamentos!$E:$E,$C2179,Lancamentos!$B:$B,"SAIDA_DESCARTE")</f>
        <v/>
      </c>
      <c r="J2179" s="14">
        <f>G2179-H2179-I2179</f>
        <v/>
      </c>
      <c r="K2179">
        <f>IF(A2179="","",IF(J2179&lt;=IFERROR(VLOOKUP(A2179,Produtos!$A:$E,5,FALSE),0),"ABAIXO DO MINIMO","OK"))</f>
        <v/>
      </c>
    </row>
    <row r="2180">
      <c r="B2180">
        <f>IFERROR(VLOOKUP(A2180,Produtos!A:B,2,FALSE),"")</f>
        <v/>
      </c>
      <c r="D2180" s="10">
        <f>IFERROR(INDEX(Lotes!$E:$E,MATCH(1,(Lotes!$A:$A=A2180)*(Lotes!$C:$C=C2180),0)),"")</f>
        <v/>
      </c>
      <c r="E2180" s="14">
        <f>IF(D2180="","",D2180-TODAY())</f>
        <v/>
      </c>
      <c r="F2180">
        <f>IF(D2180="","",IF(E2180&lt;0,"VENCIDO",IF(E2180&lt;=30,"VENCE EM &lt;= 30 DIAS",IF(E2180&lt;=60,"ATENCAO (31-60 DIAS)","OK"))))</f>
        <v/>
      </c>
      <c r="G2180" s="14">
        <f>SUMIFS(Lancamentos!$G:$G,Lancamentos!$C:$C,$A2180,Lancamentos!$E:$E,$C2180,Lancamentos!$B:$B,"ENTRADA")</f>
        <v/>
      </c>
      <c r="H2180" s="14">
        <f>SUMIFS(Lancamentos!$G:$G,Lancamentos!$C:$C,$A2180,Lancamentos!$E:$E,$C2180,Lancamentos!$B:$B,"SAIDA_USO")</f>
        <v/>
      </c>
      <c r="I2180" s="14">
        <f>SUMIFS(Lancamentos!$G:$G,Lancamentos!$C:$C,$A2180,Lancamentos!$E:$E,$C2180,Lancamentos!$B:$B,"SAIDA_DESCARTE")</f>
        <v/>
      </c>
      <c r="J2180" s="14">
        <f>G2180-H2180-I2180</f>
        <v/>
      </c>
      <c r="K2180">
        <f>IF(A2180="","",IF(J2180&lt;=IFERROR(VLOOKUP(A2180,Produtos!$A:$E,5,FALSE),0),"ABAIXO DO MINIMO","OK"))</f>
        <v/>
      </c>
    </row>
    <row r="2181">
      <c r="B2181">
        <f>IFERROR(VLOOKUP(A2181,Produtos!A:B,2,FALSE),"")</f>
        <v/>
      </c>
      <c r="D2181" s="10">
        <f>IFERROR(INDEX(Lotes!$E:$E,MATCH(1,(Lotes!$A:$A=A2181)*(Lotes!$C:$C=C2181),0)),"")</f>
        <v/>
      </c>
      <c r="E2181" s="14">
        <f>IF(D2181="","",D2181-TODAY())</f>
        <v/>
      </c>
      <c r="F2181">
        <f>IF(D2181="","",IF(E2181&lt;0,"VENCIDO",IF(E2181&lt;=30,"VENCE EM &lt;= 30 DIAS",IF(E2181&lt;=60,"ATENCAO (31-60 DIAS)","OK"))))</f>
        <v/>
      </c>
      <c r="G2181" s="14">
        <f>SUMIFS(Lancamentos!$G:$G,Lancamentos!$C:$C,$A2181,Lancamentos!$E:$E,$C2181,Lancamentos!$B:$B,"ENTRADA")</f>
        <v/>
      </c>
      <c r="H2181" s="14">
        <f>SUMIFS(Lancamentos!$G:$G,Lancamentos!$C:$C,$A2181,Lancamentos!$E:$E,$C2181,Lancamentos!$B:$B,"SAIDA_USO")</f>
        <v/>
      </c>
      <c r="I2181" s="14">
        <f>SUMIFS(Lancamentos!$G:$G,Lancamentos!$C:$C,$A2181,Lancamentos!$E:$E,$C2181,Lancamentos!$B:$B,"SAIDA_DESCARTE")</f>
        <v/>
      </c>
      <c r="J2181" s="14">
        <f>G2181-H2181-I2181</f>
        <v/>
      </c>
      <c r="K2181">
        <f>IF(A2181="","",IF(J2181&lt;=IFERROR(VLOOKUP(A2181,Produtos!$A:$E,5,FALSE),0),"ABAIXO DO MINIMO","OK"))</f>
        <v/>
      </c>
    </row>
    <row r="2182">
      <c r="B2182">
        <f>IFERROR(VLOOKUP(A2182,Produtos!A:B,2,FALSE),"")</f>
        <v/>
      </c>
      <c r="D2182" s="10">
        <f>IFERROR(INDEX(Lotes!$E:$E,MATCH(1,(Lotes!$A:$A=A2182)*(Lotes!$C:$C=C2182),0)),"")</f>
        <v/>
      </c>
      <c r="E2182" s="14">
        <f>IF(D2182="","",D2182-TODAY())</f>
        <v/>
      </c>
      <c r="F2182">
        <f>IF(D2182="","",IF(E2182&lt;0,"VENCIDO",IF(E2182&lt;=30,"VENCE EM &lt;= 30 DIAS",IF(E2182&lt;=60,"ATENCAO (31-60 DIAS)","OK"))))</f>
        <v/>
      </c>
      <c r="G2182" s="14">
        <f>SUMIFS(Lancamentos!$G:$G,Lancamentos!$C:$C,$A2182,Lancamentos!$E:$E,$C2182,Lancamentos!$B:$B,"ENTRADA")</f>
        <v/>
      </c>
      <c r="H2182" s="14">
        <f>SUMIFS(Lancamentos!$G:$G,Lancamentos!$C:$C,$A2182,Lancamentos!$E:$E,$C2182,Lancamentos!$B:$B,"SAIDA_USO")</f>
        <v/>
      </c>
      <c r="I2182" s="14">
        <f>SUMIFS(Lancamentos!$G:$G,Lancamentos!$C:$C,$A2182,Lancamentos!$E:$E,$C2182,Lancamentos!$B:$B,"SAIDA_DESCARTE")</f>
        <v/>
      </c>
      <c r="J2182" s="14">
        <f>G2182-H2182-I2182</f>
        <v/>
      </c>
      <c r="K2182">
        <f>IF(A2182="","",IF(J2182&lt;=IFERROR(VLOOKUP(A2182,Produtos!$A:$E,5,FALSE),0),"ABAIXO DO MINIMO","OK"))</f>
        <v/>
      </c>
    </row>
    <row r="2183">
      <c r="B2183">
        <f>IFERROR(VLOOKUP(A2183,Produtos!A:B,2,FALSE),"")</f>
        <v/>
      </c>
      <c r="D2183" s="10">
        <f>IFERROR(INDEX(Lotes!$E:$E,MATCH(1,(Lotes!$A:$A=A2183)*(Lotes!$C:$C=C2183),0)),"")</f>
        <v/>
      </c>
      <c r="E2183" s="14">
        <f>IF(D2183="","",D2183-TODAY())</f>
        <v/>
      </c>
      <c r="F2183">
        <f>IF(D2183="","",IF(E2183&lt;0,"VENCIDO",IF(E2183&lt;=30,"VENCE EM &lt;= 30 DIAS",IF(E2183&lt;=60,"ATENCAO (31-60 DIAS)","OK"))))</f>
        <v/>
      </c>
      <c r="G2183" s="14">
        <f>SUMIFS(Lancamentos!$G:$G,Lancamentos!$C:$C,$A2183,Lancamentos!$E:$E,$C2183,Lancamentos!$B:$B,"ENTRADA")</f>
        <v/>
      </c>
      <c r="H2183" s="14">
        <f>SUMIFS(Lancamentos!$G:$G,Lancamentos!$C:$C,$A2183,Lancamentos!$E:$E,$C2183,Lancamentos!$B:$B,"SAIDA_USO")</f>
        <v/>
      </c>
      <c r="I2183" s="14">
        <f>SUMIFS(Lancamentos!$G:$G,Lancamentos!$C:$C,$A2183,Lancamentos!$E:$E,$C2183,Lancamentos!$B:$B,"SAIDA_DESCARTE")</f>
        <v/>
      </c>
      <c r="J2183" s="14">
        <f>G2183-H2183-I2183</f>
        <v/>
      </c>
      <c r="K2183">
        <f>IF(A2183="","",IF(J2183&lt;=IFERROR(VLOOKUP(A2183,Produtos!$A:$E,5,FALSE),0),"ABAIXO DO MINIMO","OK"))</f>
        <v/>
      </c>
    </row>
    <row r="2184">
      <c r="B2184">
        <f>IFERROR(VLOOKUP(A2184,Produtos!A:B,2,FALSE),"")</f>
        <v/>
      </c>
      <c r="D2184" s="10">
        <f>IFERROR(INDEX(Lotes!$E:$E,MATCH(1,(Lotes!$A:$A=A2184)*(Lotes!$C:$C=C2184),0)),"")</f>
        <v/>
      </c>
      <c r="E2184" s="14">
        <f>IF(D2184="","",D2184-TODAY())</f>
        <v/>
      </c>
      <c r="F2184">
        <f>IF(D2184="","",IF(E2184&lt;0,"VENCIDO",IF(E2184&lt;=30,"VENCE EM &lt;= 30 DIAS",IF(E2184&lt;=60,"ATENCAO (31-60 DIAS)","OK"))))</f>
        <v/>
      </c>
      <c r="G2184" s="14">
        <f>SUMIFS(Lancamentos!$G:$G,Lancamentos!$C:$C,$A2184,Lancamentos!$E:$E,$C2184,Lancamentos!$B:$B,"ENTRADA")</f>
        <v/>
      </c>
      <c r="H2184" s="14">
        <f>SUMIFS(Lancamentos!$G:$G,Lancamentos!$C:$C,$A2184,Lancamentos!$E:$E,$C2184,Lancamentos!$B:$B,"SAIDA_USO")</f>
        <v/>
      </c>
      <c r="I2184" s="14">
        <f>SUMIFS(Lancamentos!$G:$G,Lancamentos!$C:$C,$A2184,Lancamentos!$E:$E,$C2184,Lancamentos!$B:$B,"SAIDA_DESCARTE")</f>
        <v/>
      </c>
      <c r="J2184" s="14">
        <f>G2184-H2184-I2184</f>
        <v/>
      </c>
      <c r="K2184">
        <f>IF(A2184="","",IF(J2184&lt;=IFERROR(VLOOKUP(A2184,Produtos!$A:$E,5,FALSE),0),"ABAIXO DO MINIMO","OK"))</f>
        <v/>
      </c>
    </row>
    <row r="2185">
      <c r="B2185">
        <f>IFERROR(VLOOKUP(A2185,Produtos!A:B,2,FALSE),"")</f>
        <v/>
      </c>
      <c r="D2185" s="10">
        <f>IFERROR(INDEX(Lotes!$E:$E,MATCH(1,(Lotes!$A:$A=A2185)*(Lotes!$C:$C=C2185),0)),"")</f>
        <v/>
      </c>
      <c r="E2185" s="14">
        <f>IF(D2185="","",D2185-TODAY())</f>
        <v/>
      </c>
      <c r="F2185">
        <f>IF(D2185="","",IF(E2185&lt;0,"VENCIDO",IF(E2185&lt;=30,"VENCE EM &lt;= 30 DIAS",IF(E2185&lt;=60,"ATENCAO (31-60 DIAS)","OK"))))</f>
        <v/>
      </c>
      <c r="G2185" s="14">
        <f>SUMIFS(Lancamentos!$G:$G,Lancamentos!$C:$C,$A2185,Lancamentos!$E:$E,$C2185,Lancamentos!$B:$B,"ENTRADA")</f>
        <v/>
      </c>
      <c r="H2185" s="14">
        <f>SUMIFS(Lancamentos!$G:$G,Lancamentos!$C:$C,$A2185,Lancamentos!$E:$E,$C2185,Lancamentos!$B:$B,"SAIDA_USO")</f>
        <v/>
      </c>
      <c r="I2185" s="14">
        <f>SUMIFS(Lancamentos!$G:$G,Lancamentos!$C:$C,$A2185,Lancamentos!$E:$E,$C2185,Lancamentos!$B:$B,"SAIDA_DESCARTE")</f>
        <v/>
      </c>
      <c r="J2185" s="14">
        <f>G2185-H2185-I2185</f>
        <v/>
      </c>
      <c r="K2185">
        <f>IF(A2185="","",IF(J2185&lt;=IFERROR(VLOOKUP(A2185,Produtos!$A:$E,5,FALSE),0),"ABAIXO DO MINIMO","OK"))</f>
        <v/>
      </c>
    </row>
    <row r="2186">
      <c r="B2186">
        <f>IFERROR(VLOOKUP(A2186,Produtos!A:B,2,FALSE),"")</f>
        <v/>
      </c>
      <c r="D2186" s="10">
        <f>IFERROR(INDEX(Lotes!$E:$E,MATCH(1,(Lotes!$A:$A=A2186)*(Lotes!$C:$C=C2186),0)),"")</f>
        <v/>
      </c>
      <c r="E2186" s="14">
        <f>IF(D2186="","",D2186-TODAY())</f>
        <v/>
      </c>
      <c r="F2186">
        <f>IF(D2186="","",IF(E2186&lt;0,"VENCIDO",IF(E2186&lt;=30,"VENCE EM &lt;= 30 DIAS",IF(E2186&lt;=60,"ATENCAO (31-60 DIAS)","OK"))))</f>
        <v/>
      </c>
      <c r="G2186" s="14">
        <f>SUMIFS(Lancamentos!$G:$G,Lancamentos!$C:$C,$A2186,Lancamentos!$E:$E,$C2186,Lancamentos!$B:$B,"ENTRADA")</f>
        <v/>
      </c>
      <c r="H2186" s="14">
        <f>SUMIFS(Lancamentos!$G:$G,Lancamentos!$C:$C,$A2186,Lancamentos!$E:$E,$C2186,Lancamentos!$B:$B,"SAIDA_USO")</f>
        <v/>
      </c>
      <c r="I2186" s="14">
        <f>SUMIFS(Lancamentos!$G:$G,Lancamentos!$C:$C,$A2186,Lancamentos!$E:$E,$C2186,Lancamentos!$B:$B,"SAIDA_DESCARTE")</f>
        <v/>
      </c>
      <c r="J2186" s="14">
        <f>G2186-H2186-I2186</f>
        <v/>
      </c>
      <c r="K2186">
        <f>IF(A2186="","",IF(J2186&lt;=IFERROR(VLOOKUP(A2186,Produtos!$A:$E,5,FALSE),0),"ABAIXO DO MINIMO","OK"))</f>
        <v/>
      </c>
    </row>
    <row r="2187">
      <c r="B2187">
        <f>IFERROR(VLOOKUP(A2187,Produtos!A:B,2,FALSE),"")</f>
        <v/>
      </c>
      <c r="D2187" s="10">
        <f>IFERROR(INDEX(Lotes!$E:$E,MATCH(1,(Lotes!$A:$A=A2187)*(Lotes!$C:$C=C2187),0)),"")</f>
        <v/>
      </c>
      <c r="E2187" s="14">
        <f>IF(D2187="","",D2187-TODAY())</f>
        <v/>
      </c>
      <c r="F2187">
        <f>IF(D2187="","",IF(E2187&lt;0,"VENCIDO",IF(E2187&lt;=30,"VENCE EM &lt;= 30 DIAS",IF(E2187&lt;=60,"ATENCAO (31-60 DIAS)","OK"))))</f>
        <v/>
      </c>
      <c r="G2187" s="14">
        <f>SUMIFS(Lancamentos!$G:$G,Lancamentos!$C:$C,$A2187,Lancamentos!$E:$E,$C2187,Lancamentos!$B:$B,"ENTRADA")</f>
        <v/>
      </c>
      <c r="H2187" s="14">
        <f>SUMIFS(Lancamentos!$G:$G,Lancamentos!$C:$C,$A2187,Lancamentos!$E:$E,$C2187,Lancamentos!$B:$B,"SAIDA_USO")</f>
        <v/>
      </c>
      <c r="I2187" s="14">
        <f>SUMIFS(Lancamentos!$G:$G,Lancamentos!$C:$C,$A2187,Lancamentos!$E:$E,$C2187,Lancamentos!$B:$B,"SAIDA_DESCARTE")</f>
        <v/>
      </c>
      <c r="J2187" s="14">
        <f>G2187-H2187-I2187</f>
        <v/>
      </c>
      <c r="K2187">
        <f>IF(A2187="","",IF(J2187&lt;=IFERROR(VLOOKUP(A2187,Produtos!$A:$E,5,FALSE),0),"ABAIXO DO MINIMO","OK"))</f>
        <v/>
      </c>
    </row>
    <row r="2188">
      <c r="B2188">
        <f>IFERROR(VLOOKUP(A2188,Produtos!A:B,2,FALSE),"")</f>
        <v/>
      </c>
      <c r="D2188" s="10">
        <f>IFERROR(INDEX(Lotes!$E:$E,MATCH(1,(Lotes!$A:$A=A2188)*(Lotes!$C:$C=C2188),0)),"")</f>
        <v/>
      </c>
      <c r="E2188" s="14">
        <f>IF(D2188="","",D2188-TODAY())</f>
        <v/>
      </c>
      <c r="F2188">
        <f>IF(D2188="","",IF(E2188&lt;0,"VENCIDO",IF(E2188&lt;=30,"VENCE EM &lt;= 30 DIAS",IF(E2188&lt;=60,"ATENCAO (31-60 DIAS)","OK"))))</f>
        <v/>
      </c>
      <c r="G2188" s="14">
        <f>SUMIFS(Lancamentos!$G:$G,Lancamentos!$C:$C,$A2188,Lancamentos!$E:$E,$C2188,Lancamentos!$B:$B,"ENTRADA")</f>
        <v/>
      </c>
      <c r="H2188" s="14">
        <f>SUMIFS(Lancamentos!$G:$G,Lancamentos!$C:$C,$A2188,Lancamentos!$E:$E,$C2188,Lancamentos!$B:$B,"SAIDA_USO")</f>
        <v/>
      </c>
      <c r="I2188" s="14">
        <f>SUMIFS(Lancamentos!$G:$G,Lancamentos!$C:$C,$A2188,Lancamentos!$E:$E,$C2188,Lancamentos!$B:$B,"SAIDA_DESCARTE")</f>
        <v/>
      </c>
      <c r="J2188" s="14">
        <f>G2188-H2188-I2188</f>
        <v/>
      </c>
      <c r="K2188">
        <f>IF(A2188="","",IF(J2188&lt;=IFERROR(VLOOKUP(A2188,Produtos!$A:$E,5,FALSE),0),"ABAIXO DO MINIMO","OK"))</f>
        <v/>
      </c>
    </row>
    <row r="2189">
      <c r="B2189">
        <f>IFERROR(VLOOKUP(A2189,Produtos!A:B,2,FALSE),"")</f>
        <v/>
      </c>
      <c r="D2189" s="10">
        <f>IFERROR(INDEX(Lotes!$E:$E,MATCH(1,(Lotes!$A:$A=A2189)*(Lotes!$C:$C=C2189),0)),"")</f>
        <v/>
      </c>
      <c r="E2189" s="14">
        <f>IF(D2189="","",D2189-TODAY())</f>
        <v/>
      </c>
      <c r="F2189">
        <f>IF(D2189="","",IF(E2189&lt;0,"VENCIDO",IF(E2189&lt;=30,"VENCE EM &lt;= 30 DIAS",IF(E2189&lt;=60,"ATENCAO (31-60 DIAS)","OK"))))</f>
        <v/>
      </c>
      <c r="G2189" s="14">
        <f>SUMIFS(Lancamentos!$G:$G,Lancamentos!$C:$C,$A2189,Lancamentos!$E:$E,$C2189,Lancamentos!$B:$B,"ENTRADA")</f>
        <v/>
      </c>
      <c r="H2189" s="14">
        <f>SUMIFS(Lancamentos!$G:$G,Lancamentos!$C:$C,$A2189,Lancamentos!$E:$E,$C2189,Lancamentos!$B:$B,"SAIDA_USO")</f>
        <v/>
      </c>
      <c r="I2189" s="14">
        <f>SUMIFS(Lancamentos!$G:$G,Lancamentos!$C:$C,$A2189,Lancamentos!$E:$E,$C2189,Lancamentos!$B:$B,"SAIDA_DESCARTE")</f>
        <v/>
      </c>
      <c r="J2189" s="14">
        <f>G2189-H2189-I2189</f>
        <v/>
      </c>
      <c r="K2189">
        <f>IF(A2189="","",IF(J2189&lt;=IFERROR(VLOOKUP(A2189,Produtos!$A:$E,5,FALSE),0),"ABAIXO DO MINIMO","OK"))</f>
        <v/>
      </c>
    </row>
    <row r="2190">
      <c r="B2190">
        <f>IFERROR(VLOOKUP(A2190,Produtos!A:B,2,FALSE),"")</f>
        <v/>
      </c>
      <c r="D2190" s="10">
        <f>IFERROR(INDEX(Lotes!$E:$E,MATCH(1,(Lotes!$A:$A=A2190)*(Lotes!$C:$C=C2190),0)),"")</f>
        <v/>
      </c>
      <c r="E2190" s="14">
        <f>IF(D2190="","",D2190-TODAY())</f>
        <v/>
      </c>
      <c r="F2190">
        <f>IF(D2190="","",IF(E2190&lt;0,"VENCIDO",IF(E2190&lt;=30,"VENCE EM &lt;= 30 DIAS",IF(E2190&lt;=60,"ATENCAO (31-60 DIAS)","OK"))))</f>
        <v/>
      </c>
      <c r="G2190" s="14">
        <f>SUMIFS(Lancamentos!$G:$G,Lancamentos!$C:$C,$A2190,Lancamentos!$E:$E,$C2190,Lancamentos!$B:$B,"ENTRADA")</f>
        <v/>
      </c>
      <c r="H2190" s="14">
        <f>SUMIFS(Lancamentos!$G:$G,Lancamentos!$C:$C,$A2190,Lancamentos!$E:$E,$C2190,Lancamentos!$B:$B,"SAIDA_USO")</f>
        <v/>
      </c>
      <c r="I2190" s="14">
        <f>SUMIFS(Lancamentos!$G:$G,Lancamentos!$C:$C,$A2190,Lancamentos!$E:$E,$C2190,Lancamentos!$B:$B,"SAIDA_DESCARTE")</f>
        <v/>
      </c>
      <c r="J2190" s="14">
        <f>G2190-H2190-I2190</f>
        <v/>
      </c>
      <c r="K2190">
        <f>IF(A2190="","",IF(J2190&lt;=IFERROR(VLOOKUP(A2190,Produtos!$A:$E,5,FALSE),0),"ABAIXO DO MINIMO","OK"))</f>
        <v/>
      </c>
    </row>
    <row r="2191">
      <c r="B2191">
        <f>IFERROR(VLOOKUP(A2191,Produtos!A:B,2,FALSE),"")</f>
        <v/>
      </c>
      <c r="D2191" s="10">
        <f>IFERROR(INDEX(Lotes!$E:$E,MATCH(1,(Lotes!$A:$A=A2191)*(Lotes!$C:$C=C2191),0)),"")</f>
        <v/>
      </c>
      <c r="E2191" s="14">
        <f>IF(D2191="","",D2191-TODAY())</f>
        <v/>
      </c>
      <c r="F2191">
        <f>IF(D2191="","",IF(E2191&lt;0,"VENCIDO",IF(E2191&lt;=30,"VENCE EM &lt;= 30 DIAS",IF(E2191&lt;=60,"ATENCAO (31-60 DIAS)","OK"))))</f>
        <v/>
      </c>
      <c r="G2191" s="14">
        <f>SUMIFS(Lancamentos!$G:$G,Lancamentos!$C:$C,$A2191,Lancamentos!$E:$E,$C2191,Lancamentos!$B:$B,"ENTRADA")</f>
        <v/>
      </c>
      <c r="H2191" s="14">
        <f>SUMIFS(Lancamentos!$G:$G,Lancamentos!$C:$C,$A2191,Lancamentos!$E:$E,$C2191,Lancamentos!$B:$B,"SAIDA_USO")</f>
        <v/>
      </c>
      <c r="I2191" s="14">
        <f>SUMIFS(Lancamentos!$G:$G,Lancamentos!$C:$C,$A2191,Lancamentos!$E:$E,$C2191,Lancamentos!$B:$B,"SAIDA_DESCARTE")</f>
        <v/>
      </c>
      <c r="J2191" s="14">
        <f>G2191-H2191-I2191</f>
        <v/>
      </c>
      <c r="K2191">
        <f>IF(A2191="","",IF(J2191&lt;=IFERROR(VLOOKUP(A2191,Produtos!$A:$E,5,FALSE),0),"ABAIXO DO MINIMO","OK"))</f>
        <v/>
      </c>
    </row>
    <row r="2192">
      <c r="B2192">
        <f>IFERROR(VLOOKUP(A2192,Produtos!A:B,2,FALSE),"")</f>
        <v/>
      </c>
      <c r="D2192" s="10">
        <f>IFERROR(INDEX(Lotes!$E:$E,MATCH(1,(Lotes!$A:$A=A2192)*(Lotes!$C:$C=C2192),0)),"")</f>
        <v/>
      </c>
      <c r="E2192" s="14">
        <f>IF(D2192="","",D2192-TODAY())</f>
        <v/>
      </c>
      <c r="F2192">
        <f>IF(D2192="","",IF(E2192&lt;0,"VENCIDO",IF(E2192&lt;=30,"VENCE EM &lt;= 30 DIAS",IF(E2192&lt;=60,"ATENCAO (31-60 DIAS)","OK"))))</f>
        <v/>
      </c>
      <c r="G2192" s="14">
        <f>SUMIFS(Lancamentos!$G:$G,Lancamentos!$C:$C,$A2192,Lancamentos!$E:$E,$C2192,Lancamentos!$B:$B,"ENTRADA")</f>
        <v/>
      </c>
      <c r="H2192" s="14">
        <f>SUMIFS(Lancamentos!$G:$G,Lancamentos!$C:$C,$A2192,Lancamentos!$E:$E,$C2192,Lancamentos!$B:$B,"SAIDA_USO")</f>
        <v/>
      </c>
      <c r="I2192" s="14">
        <f>SUMIFS(Lancamentos!$G:$G,Lancamentos!$C:$C,$A2192,Lancamentos!$E:$E,$C2192,Lancamentos!$B:$B,"SAIDA_DESCARTE")</f>
        <v/>
      </c>
      <c r="J2192" s="14">
        <f>G2192-H2192-I2192</f>
        <v/>
      </c>
      <c r="K2192">
        <f>IF(A2192="","",IF(J2192&lt;=IFERROR(VLOOKUP(A2192,Produtos!$A:$E,5,FALSE),0),"ABAIXO DO MINIMO","OK"))</f>
        <v/>
      </c>
    </row>
    <row r="2193">
      <c r="B2193">
        <f>IFERROR(VLOOKUP(A2193,Produtos!A:B,2,FALSE),"")</f>
        <v/>
      </c>
      <c r="D2193" s="10">
        <f>IFERROR(INDEX(Lotes!$E:$E,MATCH(1,(Lotes!$A:$A=A2193)*(Lotes!$C:$C=C2193),0)),"")</f>
        <v/>
      </c>
      <c r="E2193" s="14">
        <f>IF(D2193="","",D2193-TODAY())</f>
        <v/>
      </c>
      <c r="F2193">
        <f>IF(D2193="","",IF(E2193&lt;0,"VENCIDO",IF(E2193&lt;=30,"VENCE EM &lt;= 30 DIAS",IF(E2193&lt;=60,"ATENCAO (31-60 DIAS)","OK"))))</f>
        <v/>
      </c>
      <c r="G2193" s="14">
        <f>SUMIFS(Lancamentos!$G:$G,Lancamentos!$C:$C,$A2193,Lancamentos!$E:$E,$C2193,Lancamentos!$B:$B,"ENTRADA")</f>
        <v/>
      </c>
      <c r="H2193" s="14">
        <f>SUMIFS(Lancamentos!$G:$G,Lancamentos!$C:$C,$A2193,Lancamentos!$E:$E,$C2193,Lancamentos!$B:$B,"SAIDA_USO")</f>
        <v/>
      </c>
      <c r="I2193" s="14">
        <f>SUMIFS(Lancamentos!$G:$G,Lancamentos!$C:$C,$A2193,Lancamentos!$E:$E,$C2193,Lancamentos!$B:$B,"SAIDA_DESCARTE")</f>
        <v/>
      </c>
      <c r="J2193" s="14">
        <f>G2193-H2193-I2193</f>
        <v/>
      </c>
      <c r="K2193">
        <f>IF(A2193="","",IF(J2193&lt;=IFERROR(VLOOKUP(A2193,Produtos!$A:$E,5,FALSE),0),"ABAIXO DO MINIMO","OK"))</f>
        <v/>
      </c>
    </row>
    <row r="2194">
      <c r="B2194">
        <f>IFERROR(VLOOKUP(A2194,Produtos!A:B,2,FALSE),"")</f>
        <v/>
      </c>
      <c r="D2194" s="10">
        <f>IFERROR(INDEX(Lotes!$E:$E,MATCH(1,(Lotes!$A:$A=A2194)*(Lotes!$C:$C=C2194),0)),"")</f>
        <v/>
      </c>
      <c r="E2194" s="14">
        <f>IF(D2194="","",D2194-TODAY())</f>
        <v/>
      </c>
      <c r="F2194">
        <f>IF(D2194="","",IF(E2194&lt;0,"VENCIDO",IF(E2194&lt;=30,"VENCE EM &lt;= 30 DIAS",IF(E2194&lt;=60,"ATENCAO (31-60 DIAS)","OK"))))</f>
        <v/>
      </c>
      <c r="G2194" s="14">
        <f>SUMIFS(Lancamentos!$G:$G,Lancamentos!$C:$C,$A2194,Lancamentos!$E:$E,$C2194,Lancamentos!$B:$B,"ENTRADA")</f>
        <v/>
      </c>
      <c r="H2194" s="14">
        <f>SUMIFS(Lancamentos!$G:$G,Lancamentos!$C:$C,$A2194,Lancamentos!$E:$E,$C2194,Lancamentos!$B:$B,"SAIDA_USO")</f>
        <v/>
      </c>
      <c r="I2194" s="14">
        <f>SUMIFS(Lancamentos!$G:$G,Lancamentos!$C:$C,$A2194,Lancamentos!$E:$E,$C2194,Lancamentos!$B:$B,"SAIDA_DESCARTE")</f>
        <v/>
      </c>
      <c r="J2194" s="14">
        <f>G2194-H2194-I2194</f>
        <v/>
      </c>
      <c r="K2194">
        <f>IF(A2194="","",IF(J2194&lt;=IFERROR(VLOOKUP(A2194,Produtos!$A:$E,5,FALSE),0),"ABAIXO DO MINIMO","OK"))</f>
        <v/>
      </c>
    </row>
    <row r="2195">
      <c r="B2195">
        <f>IFERROR(VLOOKUP(A2195,Produtos!A:B,2,FALSE),"")</f>
        <v/>
      </c>
      <c r="D2195" s="10">
        <f>IFERROR(INDEX(Lotes!$E:$E,MATCH(1,(Lotes!$A:$A=A2195)*(Lotes!$C:$C=C2195),0)),"")</f>
        <v/>
      </c>
      <c r="E2195" s="14">
        <f>IF(D2195="","",D2195-TODAY())</f>
        <v/>
      </c>
      <c r="F2195">
        <f>IF(D2195="","",IF(E2195&lt;0,"VENCIDO",IF(E2195&lt;=30,"VENCE EM &lt;= 30 DIAS",IF(E2195&lt;=60,"ATENCAO (31-60 DIAS)","OK"))))</f>
        <v/>
      </c>
      <c r="G2195" s="14">
        <f>SUMIFS(Lancamentos!$G:$G,Lancamentos!$C:$C,$A2195,Lancamentos!$E:$E,$C2195,Lancamentos!$B:$B,"ENTRADA")</f>
        <v/>
      </c>
      <c r="H2195" s="14">
        <f>SUMIFS(Lancamentos!$G:$G,Lancamentos!$C:$C,$A2195,Lancamentos!$E:$E,$C2195,Lancamentos!$B:$B,"SAIDA_USO")</f>
        <v/>
      </c>
      <c r="I2195" s="14">
        <f>SUMIFS(Lancamentos!$G:$G,Lancamentos!$C:$C,$A2195,Lancamentos!$E:$E,$C2195,Lancamentos!$B:$B,"SAIDA_DESCARTE")</f>
        <v/>
      </c>
      <c r="J2195" s="14">
        <f>G2195-H2195-I2195</f>
        <v/>
      </c>
      <c r="K2195">
        <f>IF(A2195="","",IF(J2195&lt;=IFERROR(VLOOKUP(A2195,Produtos!$A:$E,5,FALSE),0),"ABAIXO DO MINIMO","OK"))</f>
        <v/>
      </c>
    </row>
    <row r="2196">
      <c r="B2196">
        <f>IFERROR(VLOOKUP(A2196,Produtos!A:B,2,FALSE),"")</f>
        <v/>
      </c>
      <c r="D2196" s="10">
        <f>IFERROR(INDEX(Lotes!$E:$E,MATCH(1,(Lotes!$A:$A=A2196)*(Lotes!$C:$C=C2196),0)),"")</f>
        <v/>
      </c>
      <c r="E2196" s="14">
        <f>IF(D2196="","",D2196-TODAY())</f>
        <v/>
      </c>
      <c r="F2196">
        <f>IF(D2196="","",IF(E2196&lt;0,"VENCIDO",IF(E2196&lt;=30,"VENCE EM &lt;= 30 DIAS",IF(E2196&lt;=60,"ATENCAO (31-60 DIAS)","OK"))))</f>
        <v/>
      </c>
      <c r="G2196" s="14">
        <f>SUMIFS(Lancamentos!$G:$G,Lancamentos!$C:$C,$A2196,Lancamentos!$E:$E,$C2196,Lancamentos!$B:$B,"ENTRADA")</f>
        <v/>
      </c>
      <c r="H2196" s="14">
        <f>SUMIFS(Lancamentos!$G:$G,Lancamentos!$C:$C,$A2196,Lancamentos!$E:$E,$C2196,Lancamentos!$B:$B,"SAIDA_USO")</f>
        <v/>
      </c>
      <c r="I2196" s="14">
        <f>SUMIFS(Lancamentos!$G:$G,Lancamentos!$C:$C,$A2196,Lancamentos!$E:$E,$C2196,Lancamentos!$B:$B,"SAIDA_DESCARTE")</f>
        <v/>
      </c>
      <c r="J2196" s="14">
        <f>G2196-H2196-I2196</f>
        <v/>
      </c>
      <c r="K2196">
        <f>IF(A2196="","",IF(J2196&lt;=IFERROR(VLOOKUP(A2196,Produtos!$A:$E,5,FALSE),0),"ABAIXO DO MINIMO","OK"))</f>
        <v/>
      </c>
    </row>
    <row r="2197">
      <c r="B2197">
        <f>IFERROR(VLOOKUP(A2197,Produtos!A:B,2,FALSE),"")</f>
        <v/>
      </c>
      <c r="D2197" s="10">
        <f>IFERROR(INDEX(Lotes!$E:$E,MATCH(1,(Lotes!$A:$A=A2197)*(Lotes!$C:$C=C2197),0)),"")</f>
        <v/>
      </c>
      <c r="E2197" s="14">
        <f>IF(D2197="","",D2197-TODAY())</f>
        <v/>
      </c>
      <c r="F2197">
        <f>IF(D2197="","",IF(E2197&lt;0,"VENCIDO",IF(E2197&lt;=30,"VENCE EM &lt;= 30 DIAS",IF(E2197&lt;=60,"ATENCAO (31-60 DIAS)","OK"))))</f>
        <v/>
      </c>
      <c r="G2197" s="14">
        <f>SUMIFS(Lancamentos!$G:$G,Lancamentos!$C:$C,$A2197,Lancamentos!$E:$E,$C2197,Lancamentos!$B:$B,"ENTRADA")</f>
        <v/>
      </c>
      <c r="H2197" s="14">
        <f>SUMIFS(Lancamentos!$G:$G,Lancamentos!$C:$C,$A2197,Lancamentos!$E:$E,$C2197,Lancamentos!$B:$B,"SAIDA_USO")</f>
        <v/>
      </c>
      <c r="I2197" s="14">
        <f>SUMIFS(Lancamentos!$G:$G,Lancamentos!$C:$C,$A2197,Lancamentos!$E:$E,$C2197,Lancamentos!$B:$B,"SAIDA_DESCARTE")</f>
        <v/>
      </c>
      <c r="J2197" s="14">
        <f>G2197-H2197-I2197</f>
        <v/>
      </c>
      <c r="K2197">
        <f>IF(A2197="","",IF(J2197&lt;=IFERROR(VLOOKUP(A2197,Produtos!$A:$E,5,FALSE),0),"ABAIXO DO MINIMO","OK"))</f>
        <v/>
      </c>
    </row>
    <row r="2198">
      <c r="B2198">
        <f>IFERROR(VLOOKUP(A2198,Produtos!A:B,2,FALSE),"")</f>
        <v/>
      </c>
      <c r="D2198" s="10">
        <f>IFERROR(INDEX(Lotes!$E:$E,MATCH(1,(Lotes!$A:$A=A2198)*(Lotes!$C:$C=C2198),0)),"")</f>
        <v/>
      </c>
      <c r="E2198" s="14">
        <f>IF(D2198="","",D2198-TODAY())</f>
        <v/>
      </c>
      <c r="F2198">
        <f>IF(D2198="","",IF(E2198&lt;0,"VENCIDO",IF(E2198&lt;=30,"VENCE EM &lt;= 30 DIAS",IF(E2198&lt;=60,"ATENCAO (31-60 DIAS)","OK"))))</f>
        <v/>
      </c>
      <c r="G2198" s="14">
        <f>SUMIFS(Lancamentos!$G:$G,Lancamentos!$C:$C,$A2198,Lancamentos!$E:$E,$C2198,Lancamentos!$B:$B,"ENTRADA")</f>
        <v/>
      </c>
      <c r="H2198" s="14">
        <f>SUMIFS(Lancamentos!$G:$G,Lancamentos!$C:$C,$A2198,Lancamentos!$E:$E,$C2198,Lancamentos!$B:$B,"SAIDA_USO")</f>
        <v/>
      </c>
      <c r="I2198" s="14">
        <f>SUMIFS(Lancamentos!$G:$G,Lancamentos!$C:$C,$A2198,Lancamentos!$E:$E,$C2198,Lancamentos!$B:$B,"SAIDA_DESCARTE")</f>
        <v/>
      </c>
      <c r="J2198" s="14">
        <f>G2198-H2198-I2198</f>
        <v/>
      </c>
      <c r="K2198">
        <f>IF(A2198="","",IF(J2198&lt;=IFERROR(VLOOKUP(A2198,Produtos!$A:$E,5,FALSE),0),"ABAIXO DO MINIMO","OK"))</f>
        <v/>
      </c>
    </row>
    <row r="2199">
      <c r="B2199">
        <f>IFERROR(VLOOKUP(A2199,Produtos!A:B,2,FALSE),"")</f>
        <v/>
      </c>
      <c r="D2199" s="10">
        <f>IFERROR(INDEX(Lotes!$E:$E,MATCH(1,(Lotes!$A:$A=A2199)*(Lotes!$C:$C=C2199),0)),"")</f>
        <v/>
      </c>
      <c r="E2199" s="14">
        <f>IF(D2199="","",D2199-TODAY())</f>
        <v/>
      </c>
      <c r="F2199">
        <f>IF(D2199="","",IF(E2199&lt;0,"VENCIDO",IF(E2199&lt;=30,"VENCE EM &lt;= 30 DIAS",IF(E2199&lt;=60,"ATENCAO (31-60 DIAS)","OK"))))</f>
        <v/>
      </c>
      <c r="G2199" s="14">
        <f>SUMIFS(Lancamentos!$G:$G,Lancamentos!$C:$C,$A2199,Lancamentos!$E:$E,$C2199,Lancamentos!$B:$B,"ENTRADA")</f>
        <v/>
      </c>
      <c r="H2199" s="14">
        <f>SUMIFS(Lancamentos!$G:$G,Lancamentos!$C:$C,$A2199,Lancamentos!$E:$E,$C2199,Lancamentos!$B:$B,"SAIDA_USO")</f>
        <v/>
      </c>
      <c r="I2199" s="14">
        <f>SUMIFS(Lancamentos!$G:$G,Lancamentos!$C:$C,$A2199,Lancamentos!$E:$E,$C2199,Lancamentos!$B:$B,"SAIDA_DESCARTE")</f>
        <v/>
      </c>
      <c r="J2199" s="14">
        <f>G2199-H2199-I2199</f>
        <v/>
      </c>
      <c r="K2199">
        <f>IF(A2199="","",IF(J2199&lt;=IFERROR(VLOOKUP(A2199,Produtos!$A:$E,5,FALSE),0),"ABAIXO DO MINIMO","OK"))</f>
        <v/>
      </c>
    </row>
    <row r="2200">
      <c r="B2200">
        <f>IFERROR(VLOOKUP(A2200,Produtos!A:B,2,FALSE),"")</f>
        <v/>
      </c>
      <c r="D2200" s="10">
        <f>IFERROR(INDEX(Lotes!$E:$E,MATCH(1,(Lotes!$A:$A=A2200)*(Lotes!$C:$C=C2200),0)),"")</f>
        <v/>
      </c>
      <c r="E2200" s="14">
        <f>IF(D2200="","",D2200-TODAY())</f>
        <v/>
      </c>
      <c r="F2200">
        <f>IF(D2200="","",IF(E2200&lt;0,"VENCIDO",IF(E2200&lt;=30,"VENCE EM &lt;= 30 DIAS",IF(E2200&lt;=60,"ATENCAO (31-60 DIAS)","OK"))))</f>
        <v/>
      </c>
      <c r="G2200" s="14">
        <f>SUMIFS(Lancamentos!$G:$G,Lancamentos!$C:$C,$A2200,Lancamentos!$E:$E,$C2200,Lancamentos!$B:$B,"ENTRADA")</f>
        <v/>
      </c>
      <c r="H2200" s="14">
        <f>SUMIFS(Lancamentos!$G:$G,Lancamentos!$C:$C,$A2200,Lancamentos!$E:$E,$C2200,Lancamentos!$B:$B,"SAIDA_USO")</f>
        <v/>
      </c>
      <c r="I2200" s="14">
        <f>SUMIFS(Lancamentos!$G:$G,Lancamentos!$C:$C,$A2200,Lancamentos!$E:$E,$C2200,Lancamentos!$B:$B,"SAIDA_DESCARTE")</f>
        <v/>
      </c>
      <c r="J2200" s="14">
        <f>G2200-H2200-I2200</f>
        <v/>
      </c>
      <c r="K2200">
        <f>IF(A2200="","",IF(J2200&lt;=IFERROR(VLOOKUP(A2200,Produtos!$A:$E,5,FALSE),0),"ABAIXO DO MINIMO","OK"))</f>
        <v/>
      </c>
    </row>
    <row r="2201">
      <c r="B2201">
        <f>IFERROR(VLOOKUP(A2201,Produtos!A:B,2,FALSE),"")</f>
        <v/>
      </c>
      <c r="D2201" s="10">
        <f>IFERROR(INDEX(Lotes!$E:$E,MATCH(1,(Lotes!$A:$A=A2201)*(Lotes!$C:$C=C2201),0)),"")</f>
        <v/>
      </c>
      <c r="E2201" s="14">
        <f>IF(D2201="","",D2201-TODAY())</f>
        <v/>
      </c>
      <c r="F2201">
        <f>IF(D2201="","",IF(E2201&lt;0,"VENCIDO",IF(E2201&lt;=30,"VENCE EM &lt;= 30 DIAS",IF(E2201&lt;=60,"ATENCAO (31-60 DIAS)","OK"))))</f>
        <v/>
      </c>
      <c r="G2201" s="14">
        <f>SUMIFS(Lancamentos!$G:$G,Lancamentos!$C:$C,$A2201,Lancamentos!$E:$E,$C2201,Lancamentos!$B:$B,"ENTRADA")</f>
        <v/>
      </c>
      <c r="H2201" s="14">
        <f>SUMIFS(Lancamentos!$G:$G,Lancamentos!$C:$C,$A2201,Lancamentos!$E:$E,$C2201,Lancamentos!$B:$B,"SAIDA_USO")</f>
        <v/>
      </c>
      <c r="I2201" s="14">
        <f>SUMIFS(Lancamentos!$G:$G,Lancamentos!$C:$C,$A2201,Lancamentos!$E:$E,$C2201,Lancamentos!$B:$B,"SAIDA_DESCARTE")</f>
        <v/>
      </c>
      <c r="J2201" s="14">
        <f>G2201-H2201-I2201</f>
        <v/>
      </c>
      <c r="K2201">
        <f>IF(A2201="","",IF(J2201&lt;=IFERROR(VLOOKUP(A2201,Produtos!$A:$E,5,FALSE),0),"ABAIXO DO MINIMO","OK"))</f>
        <v/>
      </c>
    </row>
    <row r="2202">
      <c r="B2202">
        <f>IFERROR(VLOOKUP(A2202,Produtos!A:B,2,FALSE),"")</f>
        <v/>
      </c>
      <c r="D2202" s="10">
        <f>IFERROR(INDEX(Lotes!$E:$E,MATCH(1,(Lotes!$A:$A=A2202)*(Lotes!$C:$C=C2202),0)),"")</f>
        <v/>
      </c>
      <c r="E2202" s="14">
        <f>IF(D2202="","",D2202-TODAY())</f>
        <v/>
      </c>
      <c r="F2202">
        <f>IF(D2202="","",IF(E2202&lt;0,"VENCIDO",IF(E2202&lt;=30,"VENCE EM &lt;= 30 DIAS",IF(E2202&lt;=60,"ATENCAO (31-60 DIAS)","OK"))))</f>
        <v/>
      </c>
      <c r="G2202" s="14">
        <f>SUMIFS(Lancamentos!$G:$G,Lancamentos!$C:$C,$A2202,Lancamentos!$E:$E,$C2202,Lancamentos!$B:$B,"ENTRADA")</f>
        <v/>
      </c>
      <c r="H2202" s="14">
        <f>SUMIFS(Lancamentos!$G:$G,Lancamentos!$C:$C,$A2202,Lancamentos!$E:$E,$C2202,Lancamentos!$B:$B,"SAIDA_USO")</f>
        <v/>
      </c>
      <c r="I2202" s="14">
        <f>SUMIFS(Lancamentos!$G:$G,Lancamentos!$C:$C,$A2202,Lancamentos!$E:$E,$C2202,Lancamentos!$B:$B,"SAIDA_DESCARTE")</f>
        <v/>
      </c>
      <c r="J2202" s="14">
        <f>G2202-H2202-I2202</f>
        <v/>
      </c>
      <c r="K2202">
        <f>IF(A2202="","",IF(J2202&lt;=IFERROR(VLOOKUP(A2202,Produtos!$A:$E,5,FALSE),0),"ABAIXO DO MINIMO","OK"))</f>
        <v/>
      </c>
    </row>
    <row r="2203">
      <c r="B2203">
        <f>IFERROR(VLOOKUP(A2203,Produtos!A:B,2,FALSE),"")</f>
        <v/>
      </c>
      <c r="D2203" s="10">
        <f>IFERROR(INDEX(Lotes!$E:$E,MATCH(1,(Lotes!$A:$A=A2203)*(Lotes!$C:$C=C2203),0)),"")</f>
        <v/>
      </c>
      <c r="E2203" s="14">
        <f>IF(D2203="","",D2203-TODAY())</f>
        <v/>
      </c>
      <c r="F2203">
        <f>IF(D2203="","",IF(E2203&lt;0,"VENCIDO",IF(E2203&lt;=30,"VENCE EM &lt;= 30 DIAS",IF(E2203&lt;=60,"ATENCAO (31-60 DIAS)","OK"))))</f>
        <v/>
      </c>
      <c r="G2203" s="14">
        <f>SUMIFS(Lancamentos!$G:$G,Lancamentos!$C:$C,$A2203,Lancamentos!$E:$E,$C2203,Lancamentos!$B:$B,"ENTRADA")</f>
        <v/>
      </c>
      <c r="H2203" s="14">
        <f>SUMIFS(Lancamentos!$G:$G,Lancamentos!$C:$C,$A2203,Lancamentos!$E:$E,$C2203,Lancamentos!$B:$B,"SAIDA_USO")</f>
        <v/>
      </c>
      <c r="I2203" s="14">
        <f>SUMIFS(Lancamentos!$G:$G,Lancamentos!$C:$C,$A2203,Lancamentos!$E:$E,$C2203,Lancamentos!$B:$B,"SAIDA_DESCARTE")</f>
        <v/>
      </c>
      <c r="J2203" s="14">
        <f>G2203-H2203-I2203</f>
        <v/>
      </c>
      <c r="K2203">
        <f>IF(A2203="","",IF(J2203&lt;=IFERROR(VLOOKUP(A2203,Produtos!$A:$E,5,FALSE),0),"ABAIXO DO MINIMO","OK"))</f>
        <v/>
      </c>
    </row>
    <row r="2204">
      <c r="B2204">
        <f>IFERROR(VLOOKUP(A2204,Produtos!A:B,2,FALSE),"")</f>
        <v/>
      </c>
      <c r="D2204" s="10">
        <f>IFERROR(INDEX(Lotes!$E:$E,MATCH(1,(Lotes!$A:$A=A2204)*(Lotes!$C:$C=C2204),0)),"")</f>
        <v/>
      </c>
      <c r="E2204" s="14">
        <f>IF(D2204="","",D2204-TODAY())</f>
        <v/>
      </c>
      <c r="F2204">
        <f>IF(D2204="","",IF(E2204&lt;0,"VENCIDO",IF(E2204&lt;=30,"VENCE EM &lt;= 30 DIAS",IF(E2204&lt;=60,"ATENCAO (31-60 DIAS)","OK"))))</f>
        <v/>
      </c>
      <c r="G2204" s="14">
        <f>SUMIFS(Lancamentos!$G:$G,Lancamentos!$C:$C,$A2204,Lancamentos!$E:$E,$C2204,Lancamentos!$B:$B,"ENTRADA")</f>
        <v/>
      </c>
      <c r="H2204" s="14">
        <f>SUMIFS(Lancamentos!$G:$G,Lancamentos!$C:$C,$A2204,Lancamentos!$E:$E,$C2204,Lancamentos!$B:$B,"SAIDA_USO")</f>
        <v/>
      </c>
      <c r="I2204" s="14">
        <f>SUMIFS(Lancamentos!$G:$G,Lancamentos!$C:$C,$A2204,Lancamentos!$E:$E,$C2204,Lancamentos!$B:$B,"SAIDA_DESCARTE")</f>
        <v/>
      </c>
      <c r="J2204" s="14">
        <f>G2204-H2204-I2204</f>
        <v/>
      </c>
      <c r="K2204">
        <f>IF(A2204="","",IF(J2204&lt;=IFERROR(VLOOKUP(A2204,Produtos!$A:$E,5,FALSE),0),"ABAIXO DO MINIMO","OK"))</f>
        <v/>
      </c>
    </row>
    <row r="2205">
      <c r="B2205">
        <f>IFERROR(VLOOKUP(A2205,Produtos!A:B,2,FALSE),"")</f>
        <v/>
      </c>
      <c r="D2205" s="10">
        <f>IFERROR(INDEX(Lotes!$E:$E,MATCH(1,(Lotes!$A:$A=A2205)*(Lotes!$C:$C=C2205),0)),"")</f>
        <v/>
      </c>
      <c r="E2205" s="14">
        <f>IF(D2205="","",D2205-TODAY())</f>
        <v/>
      </c>
      <c r="F2205">
        <f>IF(D2205="","",IF(E2205&lt;0,"VENCIDO",IF(E2205&lt;=30,"VENCE EM &lt;= 30 DIAS",IF(E2205&lt;=60,"ATENCAO (31-60 DIAS)","OK"))))</f>
        <v/>
      </c>
      <c r="G2205" s="14">
        <f>SUMIFS(Lancamentos!$G:$G,Lancamentos!$C:$C,$A2205,Lancamentos!$E:$E,$C2205,Lancamentos!$B:$B,"ENTRADA")</f>
        <v/>
      </c>
      <c r="H2205" s="14">
        <f>SUMIFS(Lancamentos!$G:$G,Lancamentos!$C:$C,$A2205,Lancamentos!$E:$E,$C2205,Lancamentos!$B:$B,"SAIDA_USO")</f>
        <v/>
      </c>
      <c r="I2205" s="14">
        <f>SUMIFS(Lancamentos!$G:$G,Lancamentos!$C:$C,$A2205,Lancamentos!$E:$E,$C2205,Lancamentos!$B:$B,"SAIDA_DESCARTE")</f>
        <v/>
      </c>
      <c r="J2205" s="14">
        <f>G2205-H2205-I2205</f>
        <v/>
      </c>
      <c r="K2205">
        <f>IF(A2205="","",IF(J2205&lt;=IFERROR(VLOOKUP(A2205,Produtos!$A:$E,5,FALSE),0),"ABAIXO DO MINIMO","OK"))</f>
        <v/>
      </c>
    </row>
    <row r="2206">
      <c r="B2206">
        <f>IFERROR(VLOOKUP(A2206,Produtos!A:B,2,FALSE),"")</f>
        <v/>
      </c>
      <c r="D2206" s="10">
        <f>IFERROR(INDEX(Lotes!$E:$E,MATCH(1,(Lotes!$A:$A=A2206)*(Lotes!$C:$C=C2206),0)),"")</f>
        <v/>
      </c>
      <c r="E2206" s="14">
        <f>IF(D2206="","",D2206-TODAY())</f>
        <v/>
      </c>
      <c r="F2206">
        <f>IF(D2206="","",IF(E2206&lt;0,"VENCIDO",IF(E2206&lt;=30,"VENCE EM &lt;= 30 DIAS",IF(E2206&lt;=60,"ATENCAO (31-60 DIAS)","OK"))))</f>
        <v/>
      </c>
      <c r="G2206" s="14">
        <f>SUMIFS(Lancamentos!$G:$G,Lancamentos!$C:$C,$A2206,Lancamentos!$E:$E,$C2206,Lancamentos!$B:$B,"ENTRADA")</f>
        <v/>
      </c>
      <c r="H2206" s="14">
        <f>SUMIFS(Lancamentos!$G:$G,Lancamentos!$C:$C,$A2206,Lancamentos!$E:$E,$C2206,Lancamentos!$B:$B,"SAIDA_USO")</f>
        <v/>
      </c>
      <c r="I2206" s="14">
        <f>SUMIFS(Lancamentos!$G:$G,Lancamentos!$C:$C,$A2206,Lancamentos!$E:$E,$C2206,Lancamentos!$B:$B,"SAIDA_DESCARTE")</f>
        <v/>
      </c>
      <c r="J2206" s="14">
        <f>G2206-H2206-I2206</f>
        <v/>
      </c>
      <c r="K2206">
        <f>IF(A2206="","",IF(J2206&lt;=IFERROR(VLOOKUP(A2206,Produtos!$A:$E,5,FALSE),0),"ABAIXO DO MINIMO","OK"))</f>
        <v/>
      </c>
    </row>
    <row r="2207">
      <c r="B2207">
        <f>IFERROR(VLOOKUP(A2207,Produtos!A:B,2,FALSE),"")</f>
        <v/>
      </c>
      <c r="D2207" s="10">
        <f>IFERROR(INDEX(Lotes!$E:$E,MATCH(1,(Lotes!$A:$A=A2207)*(Lotes!$C:$C=C2207),0)),"")</f>
        <v/>
      </c>
      <c r="E2207" s="14">
        <f>IF(D2207="","",D2207-TODAY())</f>
        <v/>
      </c>
      <c r="F2207">
        <f>IF(D2207="","",IF(E2207&lt;0,"VENCIDO",IF(E2207&lt;=30,"VENCE EM &lt;= 30 DIAS",IF(E2207&lt;=60,"ATENCAO (31-60 DIAS)","OK"))))</f>
        <v/>
      </c>
      <c r="G2207" s="14">
        <f>SUMIFS(Lancamentos!$G:$G,Lancamentos!$C:$C,$A2207,Lancamentos!$E:$E,$C2207,Lancamentos!$B:$B,"ENTRADA")</f>
        <v/>
      </c>
      <c r="H2207" s="14">
        <f>SUMIFS(Lancamentos!$G:$G,Lancamentos!$C:$C,$A2207,Lancamentos!$E:$E,$C2207,Lancamentos!$B:$B,"SAIDA_USO")</f>
        <v/>
      </c>
      <c r="I2207" s="14">
        <f>SUMIFS(Lancamentos!$G:$G,Lancamentos!$C:$C,$A2207,Lancamentos!$E:$E,$C2207,Lancamentos!$B:$B,"SAIDA_DESCARTE")</f>
        <v/>
      </c>
      <c r="J2207" s="14">
        <f>G2207-H2207-I2207</f>
        <v/>
      </c>
      <c r="K2207">
        <f>IF(A2207="","",IF(J2207&lt;=IFERROR(VLOOKUP(A2207,Produtos!$A:$E,5,FALSE),0),"ABAIXO DO MINIMO","OK"))</f>
        <v/>
      </c>
    </row>
    <row r="2208">
      <c r="B2208">
        <f>IFERROR(VLOOKUP(A2208,Produtos!A:B,2,FALSE),"")</f>
        <v/>
      </c>
      <c r="D2208" s="10">
        <f>IFERROR(INDEX(Lotes!$E:$E,MATCH(1,(Lotes!$A:$A=A2208)*(Lotes!$C:$C=C2208),0)),"")</f>
        <v/>
      </c>
      <c r="E2208" s="14">
        <f>IF(D2208="","",D2208-TODAY())</f>
        <v/>
      </c>
      <c r="F2208">
        <f>IF(D2208="","",IF(E2208&lt;0,"VENCIDO",IF(E2208&lt;=30,"VENCE EM &lt;= 30 DIAS",IF(E2208&lt;=60,"ATENCAO (31-60 DIAS)","OK"))))</f>
        <v/>
      </c>
      <c r="G2208" s="14">
        <f>SUMIFS(Lancamentos!$G:$G,Lancamentos!$C:$C,$A2208,Lancamentos!$E:$E,$C2208,Lancamentos!$B:$B,"ENTRADA")</f>
        <v/>
      </c>
      <c r="H2208" s="14">
        <f>SUMIFS(Lancamentos!$G:$G,Lancamentos!$C:$C,$A2208,Lancamentos!$E:$E,$C2208,Lancamentos!$B:$B,"SAIDA_USO")</f>
        <v/>
      </c>
      <c r="I2208" s="14">
        <f>SUMIFS(Lancamentos!$G:$G,Lancamentos!$C:$C,$A2208,Lancamentos!$E:$E,$C2208,Lancamentos!$B:$B,"SAIDA_DESCARTE")</f>
        <v/>
      </c>
      <c r="J2208" s="14">
        <f>G2208-H2208-I2208</f>
        <v/>
      </c>
      <c r="K2208">
        <f>IF(A2208="","",IF(J2208&lt;=IFERROR(VLOOKUP(A2208,Produtos!$A:$E,5,FALSE),0),"ABAIXO DO MINIMO","OK"))</f>
        <v/>
      </c>
    </row>
    <row r="2209">
      <c r="B2209">
        <f>IFERROR(VLOOKUP(A2209,Produtos!A:B,2,FALSE),"")</f>
        <v/>
      </c>
      <c r="D2209" s="10">
        <f>IFERROR(INDEX(Lotes!$E:$E,MATCH(1,(Lotes!$A:$A=A2209)*(Lotes!$C:$C=C2209),0)),"")</f>
        <v/>
      </c>
      <c r="E2209" s="14">
        <f>IF(D2209="","",D2209-TODAY())</f>
        <v/>
      </c>
      <c r="F2209">
        <f>IF(D2209="","",IF(E2209&lt;0,"VENCIDO",IF(E2209&lt;=30,"VENCE EM &lt;= 30 DIAS",IF(E2209&lt;=60,"ATENCAO (31-60 DIAS)","OK"))))</f>
        <v/>
      </c>
      <c r="G2209" s="14">
        <f>SUMIFS(Lancamentos!$G:$G,Lancamentos!$C:$C,$A2209,Lancamentos!$E:$E,$C2209,Lancamentos!$B:$B,"ENTRADA")</f>
        <v/>
      </c>
      <c r="H2209" s="14">
        <f>SUMIFS(Lancamentos!$G:$G,Lancamentos!$C:$C,$A2209,Lancamentos!$E:$E,$C2209,Lancamentos!$B:$B,"SAIDA_USO")</f>
        <v/>
      </c>
      <c r="I2209" s="14">
        <f>SUMIFS(Lancamentos!$G:$G,Lancamentos!$C:$C,$A2209,Lancamentos!$E:$E,$C2209,Lancamentos!$B:$B,"SAIDA_DESCARTE")</f>
        <v/>
      </c>
      <c r="J2209" s="14">
        <f>G2209-H2209-I2209</f>
        <v/>
      </c>
      <c r="K2209">
        <f>IF(A2209="","",IF(J2209&lt;=IFERROR(VLOOKUP(A2209,Produtos!$A:$E,5,FALSE),0),"ABAIXO DO MINIMO","OK"))</f>
        <v/>
      </c>
    </row>
    <row r="2210">
      <c r="B2210">
        <f>IFERROR(VLOOKUP(A2210,Produtos!A:B,2,FALSE),"")</f>
        <v/>
      </c>
      <c r="D2210" s="10">
        <f>IFERROR(INDEX(Lotes!$E:$E,MATCH(1,(Lotes!$A:$A=A2210)*(Lotes!$C:$C=C2210),0)),"")</f>
        <v/>
      </c>
      <c r="E2210" s="14">
        <f>IF(D2210="","",D2210-TODAY())</f>
        <v/>
      </c>
      <c r="F2210">
        <f>IF(D2210="","",IF(E2210&lt;0,"VENCIDO",IF(E2210&lt;=30,"VENCE EM &lt;= 30 DIAS",IF(E2210&lt;=60,"ATENCAO (31-60 DIAS)","OK"))))</f>
        <v/>
      </c>
      <c r="G2210" s="14">
        <f>SUMIFS(Lancamentos!$G:$G,Lancamentos!$C:$C,$A2210,Lancamentos!$E:$E,$C2210,Lancamentos!$B:$B,"ENTRADA")</f>
        <v/>
      </c>
      <c r="H2210" s="14">
        <f>SUMIFS(Lancamentos!$G:$G,Lancamentos!$C:$C,$A2210,Lancamentos!$E:$E,$C2210,Lancamentos!$B:$B,"SAIDA_USO")</f>
        <v/>
      </c>
      <c r="I2210" s="14">
        <f>SUMIFS(Lancamentos!$G:$G,Lancamentos!$C:$C,$A2210,Lancamentos!$E:$E,$C2210,Lancamentos!$B:$B,"SAIDA_DESCARTE")</f>
        <v/>
      </c>
      <c r="J2210" s="14">
        <f>G2210-H2210-I2210</f>
        <v/>
      </c>
      <c r="K2210">
        <f>IF(A2210="","",IF(J2210&lt;=IFERROR(VLOOKUP(A2210,Produtos!$A:$E,5,FALSE),0),"ABAIXO DO MINIMO","OK"))</f>
        <v/>
      </c>
    </row>
    <row r="2211">
      <c r="B2211">
        <f>IFERROR(VLOOKUP(A2211,Produtos!A:B,2,FALSE),"")</f>
        <v/>
      </c>
      <c r="D2211" s="10">
        <f>IFERROR(INDEX(Lotes!$E:$E,MATCH(1,(Lotes!$A:$A=A2211)*(Lotes!$C:$C=C2211),0)),"")</f>
        <v/>
      </c>
      <c r="E2211" s="14">
        <f>IF(D2211="","",D2211-TODAY())</f>
        <v/>
      </c>
      <c r="F2211">
        <f>IF(D2211="","",IF(E2211&lt;0,"VENCIDO",IF(E2211&lt;=30,"VENCE EM &lt;= 30 DIAS",IF(E2211&lt;=60,"ATENCAO (31-60 DIAS)","OK"))))</f>
        <v/>
      </c>
      <c r="G2211" s="14">
        <f>SUMIFS(Lancamentos!$G:$G,Lancamentos!$C:$C,$A2211,Lancamentos!$E:$E,$C2211,Lancamentos!$B:$B,"ENTRADA")</f>
        <v/>
      </c>
      <c r="H2211" s="14">
        <f>SUMIFS(Lancamentos!$G:$G,Lancamentos!$C:$C,$A2211,Lancamentos!$E:$E,$C2211,Lancamentos!$B:$B,"SAIDA_USO")</f>
        <v/>
      </c>
      <c r="I2211" s="14">
        <f>SUMIFS(Lancamentos!$G:$G,Lancamentos!$C:$C,$A2211,Lancamentos!$E:$E,$C2211,Lancamentos!$B:$B,"SAIDA_DESCARTE")</f>
        <v/>
      </c>
      <c r="J2211" s="14">
        <f>G2211-H2211-I2211</f>
        <v/>
      </c>
      <c r="K2211">
        <f>IF(A2211="","",IF(J2211&lt;=IFERROR(VLOOKUP(A2211,Produtos!$A:$E,5,FALSE),0),"ABAIXO DO MINIMO","OK"))</f>
        <v/>
      </c>
    </row>
    <row r="2212">
      <c r="B2212">
        <f>IFERROR(VLOOKUP(A2212,Produtos!A:B,2,FALSE),"")</f>
        <v/>
      </c>
      <c r="D2212" s="10">
        <f>IFERROR(INDEX(Lotes!$E:$E,MATCH(1,(Lotes!$A:$A=A2212)*(Lotes!$C:$C=C2212),0)),"")</f>
        <v/>
      </c>
      <c r="E2212" s="14">
        <f>IF(D2212="","",D2212-TODAY())</f>
        <v/>
      </c>
      <c r="F2212">
        <f>IF(D2212="","",IF(E2212&lt;0,"VENCIDO",IF(E2212&lt;=30,"VENCE EM &lt;= 30 DIAS",IF(E2212&lt;=60,"ATENCAO (31-60 DIAS)","OK"))))</f>
        <v/>
      </c>
      <c r="G2212" s="14">
        <f>SUMIFS(Lancamentos!$G:$G,Lancamentos!$C:$C,$A2212,Lancamentos!$E:$E,$C2212,Lancamentos!$B:$B,"ENTRADA")</f>
        <v/>
      </c>
      <c r="H2212" s="14">
        <f>SUMIFS(Lancamentos!$G:$G,Lancamentos!$C:$C,$A2212,Lancamentos!$E:$E,$C2212,Lancamentos!$B:$B,"SAIDA_USO")</f>
        <v/>
      </c>
      <c r="I2212" s="14">
        <f>SUMIFS(Lancamentos!$G:$G,Lancamentos!$C:$C,$A2212,Lancamentos!$E:$E,$C2212,Lancamentos!$B:$B,"SAIDA_DESCARTE")</f>
        <v/>
      </c>
      <c r="J2212" s="14">
        <f>G2212-H2212-I2212</f>
        <v/>
      </c>
      <c r="K2212">
        <f>IF(A2212="","",IF(J2212&lt;=IFERROR(VLOOKUP(A2212,Produtos!$A:$E,5,FALSE),0),"ABAIXO DO MINIMO","OK"))</f>
        <v/>
      </c>
    </row>
    <row r="2213">
      <c r="B2213">
        <f>IFERROR(VLOOKUP(A2213,Produtos!A:B,2,FALSE),"")</f>
        <v/>
      </c>
      <c r="D2213" s="10">
        <f>IFERROR(INDEX(Lotes!$E:$E,MATCH(1,(Lotes!$A:$A=A2213)*(Lotes!$C:$C=C2213),0)),"")</f>
        <v/>
      </c>
      <c r="E2213" s="14">
        <f>IF(D2213="","",D2213-TODAY())</f>
        <v/>
      </c>
      <c r="F2213">
        <f>IF(D2213="","",IF(E2213&lt;0,"VENCIDO",IF(E2213&lt;=30,"VENCE EM &lt;= 30 DIAS",IF(E2213&lt;=60,"ATENCAO (31-60 DIAS)","OK"))))</f>
        <v/>
      </c>
      <c r="G2213" s="14">
        <f>SUMIFS(Lancamentos!$G:$G,Lancamentos!$C:$C,$A2213,Lancamentos!$E:$E,$C2213,Lancamentos!$B:$B,"ENTRADA")</f>
        <v/>
      </c>
      <c r="H2213" s="14">
        <f>SUMIFS(Lancamentos!$G:$G,Lancamentos!$C:$C,$A2213,Lancamentos!$E:$E,$C2213,Lancamentos!$B:$B,"SAIDA_USO")</f>
        <v/>
      </c>
      <c r="I2213" s="14">
        <f>SUMIFS(Lancamentos!$G:$G,Lancamentos!$C:$C,$A2213,Lancamentos!$E:$E,$C2213,Lancamentos!$B:$B,"SAIDA_DESCARTE")</f>
        <v/>
      </c>
      <c r="J2213" s="14">
        <f>G2213-H2213-I2213</f>
        <v/>
      </c>
      <c r="K2213">
        <f>IF(A2213="","",IF(J2213&lt;=IFERROR(VLOOKUP(A2213,Produtos!$A:$E,5,FALSE),0),"ABAIXO DO MINIMO","OK"))</f>
        <v/>
      </c>
    </row>
    <row r="2214">
      <c r="B2214">
        <f>IFERROR(VLOOKUP(A2214,Produtos!A:B,2,FALSE),"")</f>
        <v/>
      </c>
      <c r="D2214" s="10">
        <f>IFERROR(INDEX(Lotes!$E:$E,MATCH(1,(Lotes!$A:$A=A2214)*(Lotes!$C:$C=C2214),0)),"")</f>
        <v/>
      </c>
      <c r="E2214" s="14">
        <f>IF(D2214="","",D2214-TODAY())</f>
        <v/>
      </c>
      <c r="F2214">
        <f>IF(D2214="","",IF(E2214&lt;0,"VENCIDO",IF(E2214&lt;=30,"VENCE EM &lt;= 30 DIAS",IF(E2214&lt;=60,"ATENCAO (31-60 DIAS)","OK"))))</f>
        <v/>
      </c>
      <c r="G2214" s="14">
        <f>SUMIFS(Lancamentos!$G:$G,Lancamentos!$C:$C,$A2214,Lancamentos!$E:$E,$C2214,Lancamentos!$B:$B,"ENTRADA")</f>
        <v/>
      </c>
      <c r="H2214" s="14">
        <f>SUMIFS(Lancamentos!$G:$G,Lancamentos!$C:$C,$A2214,Lancamentos!$E:$E,$C2214,Lancamentos!$B:$B,"SAIDA_USO")</f>
        <v/>
      </c>
      <c r="I2214" s="14">
        <f>SUMIFS(Lancamentos!$G:$G,Lancamentos!$C:$C,$A2214,Lancamentos!$E:$E,$C2214,Lancamentos!$B:$B,"SAIDA_DESCARTE")</f>
        <v/>
      </c>
      <c r="J2214" s="14">
        <f>G2214-H2214-I2214</f>
        <v/>
      </c>
      <c r="K2214">
        <f>IF(A2214="","",IF(J2214&lt;=IFERROR(VLOOKUP(A2214,Produtos!$A:$E,5,FALSE),0),"ABAIXO DO MINIMO","OK"))</f>
        <v/>
      </c>
    </row>
    <row r="2215">
      <c r="B2215">
        <f>IFERROR(VLOOKUP(A2215,Produtos!A:B,2,FALSE),"")</f>
        <v/>
      </c>
      <c r="D2215" s="10">
        <f>IFERROR(INDEX(Lotes!$E:$E,MATCH(1,(Lotes!$A:$A=A2215)*(Lotes!$C:$C=C2215),0)),"")</f>
        <v/>
      </c>
      <c r="E2215" s="14">
        <f>IF(D2215="","",D2215-TODAY())</f>
        <v/>
      </c>
      <c r="F2215">
        <f>IF(D2215="","",IF(E2215&lt;0,"VENCIDO",IF(E2215&lt;=30,"VENCE EM &lt;= 30 DIAS",IF(E2215&lt;=60,"ATENCAO (31-60 DIAS)","OK"))))</f>
        <v/>
      </c>
      <c r="G2215" s="14">
        <f>SUMIFS(Lancamentos!$G:$G,Lancamentos!$C:$C,$A2215,Lancamentos!$E:$E,$C2215,Lancamentos!$B:$B,"ENTRADA")</f>
        <v/>
      </c>
      <c r="H2215" s="14">
        <f>SUMIFS(Lancamentos!$G:$G,Lancamentos!$C:$C,$A2215,Lancamentos!$E:$E,$C2215,Lancamentos!$B:$B,"SAIDA_USO")</f>
        <v/>
      </c>
      <c r="I2215" s="14">
        <f>SUMIFS(Lancamentos!$G:$G,Lancamentos!$C:$C,$A2215,Lancamentos!$E:$E,$C2215,Lancamentos!$B:$B,"SAIDA_DESCARTE")</f>
        <v/>
      </c>
      <c r="J2215" s="14">
        <f>G2215-H2215-I2215</f>
        <v/>
      </c>
      <c r="K2215">
        <f>IF(A2215="","",IF(J2215&lt;=IFERROR(VLOOKUP(A2215,Produtos!$A:$E,5,FALSE),0),"ABAIXO DO MINIMO","OK"))</f>
        <v/>
      </c>
    </row>
    <row r="2216">
      <c r="B2216">
        <f>IFERROR(VLOOKUP(A2216,Produtos!A:B,2,FALSE),"")</f>
        <v/>
      </c>
      <c r="D2216" s="10">
        <f>IFERROR(INDEX(Lotes!$E:$E,MATCH(1,(Lotes!$A:$A=A2216)*(Lotes!$C:$C=C2216),0)),"")</f>
        <v/>
      </c>
      <c r="E2216" s="14">
        <f>IF(D2216="","",D2216-TODAY())</f>
        <v/>
      </c>
      <c r="F2216">
        <f>IF(D2216="","",IF(E2216&lt;0,"VENCIDO",IF(E2216&lt;=30,"VENCE EM &lt;= 30 DIAS",IF(E2216&lt;=60,"ATENCAO (31-60 DIAS)","OK"))))</f>
        <v/>
      </c>
      <c r="G2216" s="14">
        <f>SUMIFS(Lancamentos!$G:$G,Lancamentos!$C:$C,$A2216,Lancamentos!$E:$E,$C2216,Lancamentos!$B:$B,"ENTRADA")</f>
        <v/>
      </c>
      <c r="H2216" s="14">
        <f>SUMIFS(Lancamentos!$G:$G,Lancamentos!$C:$C,$A2216,Lancamentos!$E:$E,$C2216,Lancamentos!$B:$B,"SAIDA_USO")</f>
        <v/>
      </c>
      <c r="I2216" s="14">
        <f>SUMIFS(Lancamentos!$G:$G,Lancamentos!$C:$C,$A2216,Lancamentos!$E:$E,$C2216,Lancamentos!$B:$B,"SAIDA_DESCARTE")</f>
        <v/>
      </c>
      <c r="J2216" s="14">
        <f>G2216-H2216-I2216</f>
        <v/>
      </c>
      <c r="K2216">
        <f>IF(A2216="","",IF(J2216&lt;=IFERROR(VLOOKUP(A2216,Produtos!$A:$E,5,FALSE),0),"ABAIXO DO MINIMO","OK"))</f>
        <v/>
      </c>
    </row>
    <row r="2217">
      <c r="B2217">
        <f>IFERROR(VLOOKUP(A2217,Produtos!A:B,2,FALSE),"")</f>
        <v/>
      </c>
      <c r="D2217" s="10">
        <f>IFERROR(INDEX(Lotes!$E:$E,MATCH(1,(Lotes!$A:$A=A2217)*(Lotes!$C:$C=C2217),0)),"")</f>
        <v/>
      </c>
      <c r="E2217" s="14">
        <f>IF(D2217="","",D2217-TODAY())</f>
        <v/>
      </c>
      <c r="F2217">
        <f>IF(D2217="","",IF(E2217&lt;0,"VENCIDO",IF(E2217&lt;=30,"VENCE EM &lt;= 30 DIAS",IF(E2217&lt;=60,"ATENCAO (31-60 DIAS)","OK"))))</f>
        <v/>
      </c>
      <c r="G2217" s="14">
        <f>SUMIFS(Lancamentos!$G:$G,Lancamentos!$C:$C,$A2217,Lancamentos!$E:$E,$C2217,Lancamentos!$B:$B,"ENTRADA")</f>
        <v/>
      </c>
      <c r="H2217" s="14">
        <f>SUMIFS(Lancamentos!$G:$G,Lancamentos!$C:$C,$A2217,Lancamentos!$E:$E,$C2217,Lancamentos!$B:$B,"SAIDA_USO")</f>
        <v/>
      </c>
      <c r="I2217" s="14">
        <f>SUMIFS(Lancamentos!$G:$G,Lancamentos!$C:$C,$A2217,Lancamentos!$E:$E,$C2217,Lancamentos!$B:$B,"SAIDA_DESCARTE")</f>
        <v/>
      </c>
      <c r="J2217" s="14">
        <f>G2217-H2217-I2217</f>
        <v/>
      </c>
      <c r="K2217">
        <f>IF(A2217="","",IF(J2217&lt;=IFERROR(VLOOKUP(A2217,Produtos!$A:$E,5,FALSE),0),"ABAIXO DO MINIMO","OK"))</f>
        <v/>
      </c>
    </row>
    <row r="2218">
      <c r="B2218">
        <f>IFERROR(VLOOKUP(A2218,Produtos!A:B,2,FALSE),"")</f>
        <v/>
      </c>
      <c r="D2218" s="10">
        <f>IFERROR(INDEX(Lotes!$E:$E,MATCH(1,(Lotes!$A:$A=A2218)*(Lotes!$C:$C=C2218),0)),"")</f>
        <v/>
      </c>
      <c r="E2218" s="14">
        <f>IF(D2218="","",D2218-TODAY())</f>
        <v/>
      </c>
      <c r="F2218">
        <f>IF(D2218="","",IF(E2218&lt;0,"VENCIDO",IF(E2218&lt;=30,"VENCE EM &lt;= 30 DIAS",IF(E2218&lt;=60,"ATENCAO (31-60 DIAS)","OK"))))</f>
        <v/>
      </c>
      <c r="G2218" s="14">
        <f>SUMIFS(Lancamentos!$G:$G,Lancamentos!$C:$C,$A2218,Lancamentos!$E:$E,$C2218,Lancamentos!$B:$B,"ENTRADA")</f>
        <v/>
      </c>
      <c r="H2218" s="14">
        <f>SUMIFS(Lancamentos!$G:$G,Lancamentos!$C:$C,$A2218,Lancamentos!$E:$E,$C2218,Lancamentos!$B:$B,"SAIDA_USO")</f>
        <v/>
      </c>
      <c r="I2218" s="14">
        <f>SUMIFS(Lancamentos!$G:$G,Lancamentos!$C:$C,$A2218,Lancamentos!$E:$E,$C2218,Lancamentos!$B:$B,"SAIDA_DESCARTE")</f>
        <v/>
      </c>
      <c r="J2218" s="14">
        <f>G2218-H2218-I2218</f>
        <v/>
      </c>
      <c r="K2218">
        <f>IF(A2218="","",IF(J2218&lt;=IFERROR(VLOOKUP(A2218,Produtos!$A:$E,5,FALSE),0),"ABAIXO DO MINIMO","OK"))</f>
        <v/>
      </c>
    </row>
    <row r="2219">
      <c r="B2219">
        <f>IFERROR(VLOOKUP(A2219,Produtos!A:B,2,FALSE),"")</f>
        <v/>
      </c>
      <c r="D2219" s="10">
        <f>IFERROR(INDEX(Lotes!$E:$E,MATCH(1,(Lotes!$A:$A=A2219)*(Lotes!$C:$C=C2219),0)),"")</f>
        <v/>
      </c>
      <c r="E2219" s="14">
        <f>IF(D2219="","",D2219-TODAY())</f>
        <v/>
      </c>
      <c r="F2219">
        <f>IF(D2219="","",IF(E2219&lt;0,"VENCIDO",IF(E2219&lt;=30,"VENCE EM &lt;= 30 DIAS",IF(E2219&lt;=60,"ATENCAO (31-60 DIAS)","OK"))))</f>
        <v/>
      </c>
      <c r="G2219" s="14">
        <f>SUMIFS(Lancamentos!$G:$G,Lancamentos!$C:$C,$A2219,Lancamentos!$E:$E,$C2219,Lancamentos!$B:$B,"ENTRADA")</f>
        <v/>
      </c>
      <c r="H2219" s="14">
        <f>SUMIFS(Lancamentos!$G:$G,Lancamentos!$C:$C,$A2219,Lancamentos!$E:$E,$C2219,Lancamentos!$B:$B,"SAIDA_USO")</f>
        <v/>
      </c>
      <c r="I2219" s="14">
        <f>SUMIFS(Lancamentos!$G:$G,Lancamentos!$C:$C,$A2219,Lancamentos!$E:$E,$C2219,Lancamentos!$B:$B,"SAIDA_DESCARTE")</f>
        <v/>
      </c>
      <c r="J2219" s="14">
        <f>G2219-H2219-I2219</f>
        <v/>
      </c>
      <c r="K2219">
        <f>IF(A2219="","",IF(J2219&lt;=IFERROR(VLOOKUP(A2219,Produtos!$A:$E,5,FALSE),0),"ABAIXO DO MINIMO","OK"))</f>
        <v/>
      </c>
    </row>
    <row r="2220">
      <c r="B2220">
        <f>IFERROR(VLOOKUP(A2220,Produtos!A:B,2,FALSE),"")</f>
        <v/>
      </c>
      <c r="D2220" s="10">
        <f>IFERROR(INDEX(Lotes!$E:$E,MATCH(1,(Lotes!$A:$A=A2220)*(Lotes!$C:$C=C2220),0)),"")</f>
        <v/>
      </c>
      <c r="E2220" s="14">
        <f>IF(D2220="","",D2220-TODAY())</f>
        <v/>
      </c>
      <c r="F2220">
        <f>IF(D2220="","",IF(E2220&lt;0,"VENCIDO",IF(E2220&lt;=30,"VENCE EM &lt;= 30 DIAS",IF(E2220&lt;=60,"ATENCAO (31-60 DIAS)","OK"))))</f>
        <v/>
      </c>
      <c r="G2220" s="14">
        <f>SUMIFS(Lancamentos!$G:$G,Lancamentos!$C:$C,$A2220,Lancamentos!$E:$E,$C2220,Lancamentos!$B:$B,"ENTRADA")</f>
        <v/>
      </c>
      <c r="H2220" s="14">
        <f>SUMIFS(Lancamentos!$G:$G,Lancamentos!$C:$C,$A2220,Lancamentos!$E:$E,$C2220,Lancamentos!$B:$B,"SAIDA_USO")</f>
        <v/>
      </c>
      <c r="I2220" s="14">
        <f>SUMIFS(Lancamentos!$G:$G,Lancamentos!$C:$C,$A2220,Lancamentos!$E:$E,$C2220,Lancamentos!$B:$B,"SAIDA_DESCARTE")</f>
        <v/>
      </c>
      <c r="J2220" s="14">
        <f>G2220-H2220-I2220</f>
        <v/>
      </c>
      <c r="K2220">
        <f>IF(A2220="","",IF(J2220&lt;=IFERROR(VLOOKUP(A2220,Produtos!$A:$E,5,FALSE),0),"ABAIXO DO MINIMO","OK"))</f>
        <v/>
      </c>
    </row>
    <row r="2221">
      <c r="B2221">
        <f>IFERROR(VLOOKUP(A2221,Produtos!A:B,2,FALSE),"")</f>
        <v/>
      </c>
      <c r="D2221" s="10">
        <f>IFERROR(INDEX(Lotes!$E:$E,MATCH(1,(Lotes!$A:$A=A2221)*(Lotes!$C:$C=C2221),0)),"")</f>
        <v/>
      </c>
      <c r="E2221" s="14">
        <f>IF(D2221="","",D2221-TODAY())</f>
        <v/>
      </c>
      <c r="F2221">
        <f>IF(D2221="","",IF(E2221&lt;0,"VENCIDO",IF(E2221&lt;=30,"VENCE EM &lt;= 30 DIAS",IF(E2221&lt;=60,"ATENCAO (31-60 DIAS)","OK"))))</f>
        <v/>
      </c>
      <c r="G2221" s="14">
        <f>SUMIFS(Lancamentos!$G:$G,Lancamentos!$C:$C,$A2221,Lancamentos!$E:$E,$C2221,Lancamentos!$B:$B,"ENTRADA")</f>
        <v/>
      </c>
      <c r="H2221" s="14">
        <f>SUMIFS(Lancamentos!$G:$G,Lancamentos!$C:$C,$A2221,Lancamentos!$E:$E,$C2221,Lancamentos!$B:$B,"SAIDA_USO")</f>
        <v/>
      </c>
      <c r="I2221" s="14">
        <f>SUMIFS(Lancamentos!$G:$G,Lancamentos!$C:$C,$A2221,Lancamentos!$E:$E,$C2221,Lancamentos!$B:$B,"SAIDA_DESCARTE")</f>
        <v/>
      </c>
      <c r="J2221" s="14">
        <f>G2221-H2221-I2221</f>
        <v/>
      </c>
      <c r="K2221">
        <f>IF(A2221="","",IF(J2221&lt;=IFERROR(VLOOKUP(A2221,Produtos!$A:$E,5,FALSE),0),"ABAIXO DO MINIMO","OK"))</f>
        <v/>
      </c>
    </row>
    <row r="2222">
      <c r="B2222">
        <f>IFERROR(VLOOKUP(A2222,Produtos!A:B,2,FALSE),"")</f>
        <v/>
      </c>
      <c r="D2222" s="10">
        <f>IFERROR(INDEX(Lotes!$E:$E,MATCH(1,(Lotes!$A:$A=A2222)*(Lotes!$C:$C=C2222),0)),"")</f>
        <v/>
      </c>
      <c r="E2222" s="14">
        <f>IF(D2222="","",D2222-TODAY())</f>
        <v/>
      </c>
      <c r="F2222">
        <f>IF(D2222="","",IF(E2222&lt;0,"VENCIDO",IF(E2222&lt;=30,"VENCE EM &lt;= 30 DIAS",IF(E2222&lt;=60,"ATENCAO (31-60 DIAS)","OK"))))</f>
        <v/>
      </c>
      <c r="G2222" s="14">
        <f>SUMIFS(Lancamentos!$G:$G,Lancamentos!$C:$C,$A2222,Lancamentos!$E:$E,$C2222,Lancamentos!$B:$B,"ENTRADA")</f>
        <v/>
      </c>
      <c r="H2222" s="14">
        <f>SUMIFS(Lancamentos!$G:$G,Lancamentos!$C:$C,$A2222,Lancamentos!$E:$E,$C2222,Lancamentos!$B:$B,"SAIDA_USO")</f>
        <v/>
      </c>
      <c r="I2222" s="14">
        <f>SUMIFS(Lancamentos!$G:$G,Lancamentos!$C:$C,$A2222,Lancamentos!$E:$E,$C2222,Lancamentos!$B:$B,"SAIDA_DESCARTE")</f>
        <v/>
      </c>
      <c r="J2222" s="14">
        <f>G2222-H2222-I2222</f>
        <v/>
      </c>
      <c r="K2222">
        <f>IF(A2222="","",IF(J2222&lt;=IFERROR(VLOOKUP(A2222,Produtos!$A:$E,5,FALSE),0),"ABAIXO DO MINIMO","OK"))</f>
        <v/>
      </c>
    </row>
    <row r="2223">
      <c r="B2223">
        <f>IFERROR(VLOOKUP(A2223,Produtos!A:B,2,FALSE),"")</f>
        <v/>
      </c>
      <c r="D2223" s="10">
        <f>IFERROR(INDEX(Lotes!$E:$E,MATCH(1,(Lotes!$A:$A=A2223)*(Lotes!$C:$C=C2223),0)),"")</f>
        <v/>
      </c>
      <c r="E2223" s="14">
        <f>IF(D2223="","",D2223-TODAY())</f>
        <v/>
      </c>
      <c r="F2223">
        <f>IF(D2223="","",IF(E2223&lt;0,"VENCIDO",IF(E2223&lt;=30,"VENCE EM &lt;= 30 DIAS",IF(E2223&lt;=60,"ATENCAO (31-60 DIAS)","OK"))))</f>
        <v/>
      </c>
      <c r="G2223" s="14">
        <f>SUMIFS(Lancamentos!$G:$G,Lancamentos!$C:$C,$A2223,Lancamentos!$E:$E,$C2223,Lancamentos!$B:$B,"ENTRADA")</f>
        <v/>
      </c>
      <c r="H2223" s="14">
        <f>SUMIFS(Lancamentos!$G:$G,Lancamentos!$C:$C,$A2223,Lancamentos!$E:$E,$C2223,Lancamentos!$B:$B,"SAIDA_USO")</f>
        <v/>
      </c>
      <c r="I2223" s="14">
        <f>SUMIFS(Lancamentos!$G:$G,Lancamentos!$C:$C,$A2223,Lancamentos!$E:$E,$C2223,Lancamentos!$B:$B,"SAIDA_DESCARTE")</f>
        <v/>
      </c>
      <c r="J2223" s="14">
        <f>G2223-H2223-I2223</f>
        <v/>
      </c>
      <c r="K2223">
        <f>IF(A2223="","",IF(J2223&lt;=IFERROR(VLOOKUP(A2223,Produtos!$A:$E,5,FALSE),0),"ABAIXO DO MINIMO","OK"))</f>
        <v/>
      </c>
    </row>
    <row r="2224">
      <c r="B2224">
        <f>IFERROR(VLOOKUP(A2224,Produtos!A:B,2,FALSE),"")</f>
        <v/>
      </c>
      <c r="D2224" s="10">
        <f>IFERROR(INDEX(Lotes!$E:$E,MATCH(1,(Lotes!$A:$A=A2224)*(Lotes!$C:$C=C2224),0)),"")</f>
        <v/>
      </c>
      <c r="E2224" s="14">
        <f>IF(D2224="","",D2224-TODAY())</f>
        <v/>
      </c>
      <c r="F2224">
        <f>IF(D2224="","",IF(E2224&lt;0,"VENCIDO",IF(E2224&lt;=30,"VENCE EM &lt;= 30 DIAS",IF(E2224&lt;=60,"ATENCAO (31-60 DIAS)","OK"))))</f>
        <v/>
      </c>
      <c r="G2224" s="14">
        <f>SUMIFS(Lancamentos!$G:$G,Lancamentos!$C:$C,$A2224,Lancamentos!$E:$E,$C2224,Lancamentos!$B:$B,"ENTRADA")</f>
        <v/>
      </c>
      <c r="H2224" s="14">
        <f>SUMIFS(Lancamentos!$G:$G,Lancamentos!$C:$C,$A2224,Lancamentos!$E:$E,$C2224,Lancamentos!$B:$B,"SAIDA_USO")</f>
        <v/>
      </c>
      <c r="I2224" s="14">
        <f>SUMIFS(Lancamentos!$G:$G,Lancamentos!$C:$C,$A2224,Lancamentos!$E:$E,$C2224,Lancamentos!$B:$B,"SAIDA_DESCARTE")</f>
        <v/>
      </c>
      <c r="J2224" s="14">
        <f>G2224-H2224-I2224</f>
        <v/>
      </c>
      <c r="K2224">
        <f>IF(A2224="","",IF(J2224&lt;=IFERROR(VLOOKUP(A2224,Produtos!$A:$E,5,FALSE),0),"ABAIXO DO MINIMO","OK"))</f>
        <v/>
      </c>
    </row>
    <row r="2225">
      <c r="B2225">
        <f>IFERROR(VLOOKUP(A2225,Produtos!A:B,2,FALSE),"")</f>
        <v/>
      </c>
      <c r="D2225" s="10">
        <f>IFERROR(INDEX(Lotes!$E:$E,MATCH(1,(Lotes!$A:$A=A2225)*(Lotes!$C:$C=C2225),0)),"")</f>
        <v/>
      </c>
      <c r="E2225" s="14">
        <f>IF(D2225="","",D2225-TODAY())</f>
        <v/>
      </c>
      <c r="F2225">
        <f>IF(D2225="","",IF(E2225&lt;0,"VENCIDO",IF(E2225&lt;=30,"VENCE EM &lt;= 30 DIAS",IF(E2225&lt;=60,"ATENCAO (31-60 DIAS)","OK"))))</f>
        <v/>
      </c>
      <c r="G2225" s="14">
        <f>SUMIFS(Lancamentos!$G:$G,Lancamentos!$C:$C,$A2225,Lancamentos!$E:$E,$C2225,Lancamentos!$B:$B,"ENTRADA")</f>
        <v/>
      </c>
      <c r="H2225" s="14">
        <f>SUMIFS(Lancamentos!$G:$G,Lancamentos!$C:$C,$A2225,Lancamentos!$E:$E,$C2225,Lancamentos!$B:$B,"SAIDA_USO")</f>
        <v/>
      </c>
      <c r="I2225" s="14">
        <f>SUMIFS(Lancamentos!$G:$G,Lancamentos!$C:$C,$A2225,Lancamentos!$E:$E,$C2225,Lancamentos!$B:$B,"SAIDA_DESCARTE")</f>
        <v/>
      </c>
      <c r="J2225" s="14">
        <f>G2225-H2225-I2225</f>
        <v/>
      </c>
      <c r="K2225">
        <f>IF(A2225="","",IF(J2225&lt;=IFERROR(VLOOKUP(A2225,Produtos!$A:$E,5,FALSE),0),"ABAIXO DO MINIMO","OK"))</f>
        <v/>
      </c>
    </row>
    <row r="2226">
      <c r="B2226">
        <f>IFERROR(VLOOKUP(A2226,Produtos!A:B,2,FALSE),"")</f>
        <v/>
      </c>
      <c r="D2226" s="10">
        <f>IFERROR(INDEX(Lotes!$E:$E,MATCH(1,(Lotes!$A:$A=A2226)*(Lotes!$C:$C=C2226),0)),"")</f>
        <v/>
      </c>
      <c r="E2226" s="14">
        <f>IF(D2226="","",D2226-TODAY())</f>
        <v/>
      </c>
      <c r="F2226">
        <f>IF(D2226="","",IF(E2226&lt;0,"VENCIDO",IF(E2226&lt;=30,"VENCE EM &lt;= 30 DIAS",IF(E2226&lt;=60,"ATENCAO (31-60 DIAS)","OK"))))</f>
        <v/>
      </c>
      <c r="G2226" s="14">
        <f>SUMIFS(Lancamentos!$G:$G,Lancamentos!$C:$C,$A2226,Lancamentos!$E:$E,$C2226,Lancamentos!$B:$B,"ENTRADA")</f>
        <v/>
      </c>
      <c r="H2226" s="14">
        <f>SUMIFS(Lancamentos!$G:$G,Lancamentos!$C:$C,$A2226,Lancamentos!$E:$E,$C2226,Lancamentos!$B:$B,"SAIDA_USO")</f>
        <v/>
      </c>
      <c r="I2226" s="14">
        <f>SUMIFS(Lancamentos!$G:$G,Lancamentos!$C:$C,$A2226,Lancamentos!$E:$E,$C2226,Lancamentos!$B:$B,"SAIDA_DESCARTE")</f>
        <v/>
      </c>
      <c r="J2226" s="14">
        <f>G2226-H2226-I2226</f>
        <v/>
      </c>
      <c r="K2226">
        <f>IF(A2226="","",IF(J2226&lt;=IFERROR(VLOOKUP(A2226,Produtos!$A:$E,5,FALSE),0),"ABAIXO DO MINIMO","OK"))</f>
        <v/>
      </c>
    </row>
    <row r="2227">
      <c r="B2227">
        <f>IFERROR(VLOOKUP(A2227,Produtos!A:B,2,FALSE),"")</f>
        <v/>
      </c>
      <c r="D2227" s="10">
        <f>IFERROR(INDEX(Lotes!$E:$E,MATCH(1,(Lotes!$A:$A=A2227)*(Lotes!$C:$C=C2227),0)),"")</f>
        <v/>
      </c>
      <c r="E2227" s="14">
        <f>IF(D2227="","",D2227-TODAY())</f>
        <v/>
      </c>
      <c r="F2227">
        <f>IF(D2227="","",IF(E2227&lt;0,"VENCIDO",IF(E2227&lt;=30,"VENCE EM &lt;= 30 DIAS",IF(E2227&lt;=60,"ATENCAO (31-60 DIAS)","OK"))))</f>
        <v/>
      </c>
      <c r="G2227" s="14">
        <f>SUMIFS(Lancamentos!$G:$G,Lancamentos!$C:$C,$A2227,Lancamentos!$E:$E,$C2227,Lancamentos!$B:$B,"ENTRADA")</f>
        <v/>
      </c>
      <c r="H2227" s="14">
        <f>SUMIFS(Lancamentos!$G:$G,Lancamentos!$C:$C,$A2227,Lancamentos!$E:$E,$C2227,Lancamentos!$B:$B,"SAIDA_USO")</f>
        <v/>
      </c>
      <c r="I2227" s="14">
        <f>SUMIFS(Lancamentos!$G:$G,Lancamentos!$C:$C,$A2227,Lancamentos!$E:$E,$C2227,Lancamentos!$B:$B,"SAIDA_DESCARTE")</f>
        <v/>
      </c>
      <c r="J2227" s="14">
        <f>G2227-H2227-I2227</f>
        <v/>
      </c>
      <c r="K2227">
        <f>IF(A2227="","",IF(J2227&lt;=IFERROR(VLOOKUP(A2227,Produtos!$A:$E,5,FALSE),0),"ABAIXO DO MINIMO","OK"))</f>
        <v/>
      </c>
    </row>
    <row r="2228">
      <c r="B2228">
        <f>IFERROR(VLOOKUP(A2228,Produtos!A:B,2,FALSE),"")</f>
        <v/>
      </c>
      <c r="D2228" s="10">
        <f>IFERROR(INDEX(Lotes!$E:$E,MATCH(1,(Lotes!$A:$A=A2228)*(Lotes!$C:$C=C2228),0)),"")</f>
        <v/>
      </c>
      <c r="E2228" s="14">
        <f>IF(D2228="","",D2228-TODAY())</f>
        <v/>
      </c>
      <c r="F2228">
        <f>IF(D2228="","",IF(E2228&lt;0,"VENCIDO",IF(E2228&lt;=30,"VENCE EM &lt;= 30 DIAS",IF(E2228&lt;=60,"ATENCAO (31-60 DIAS)","OK"))))</f>
        <v/>
      </c>
      <c r="G2228" s="14">
        <f>SUMIFS(Lancamentos!$G:$G,Lancamentos!$C:$C,$A2228,Lancamentos!$E:$E,$C2228,Lancamentos!$B:$B,"ENTRADA")</f>
        <v/>
      </c>
      <c r="H2228" s="14">
        <f>SUMIFS(Lancamentos!$G:$G,Lancamentos!$C:$C,$A2228,Lancamentos!$E:$E,$C2228,Lancamentos!$B:$B,"SAIDA_USO")</f>
        <v/>
      </c>
      <c r="I2228" s="14">
        <f>SUMIFS(Lancamentos!$G:$G,Lancamentos!$C:$C,$A2228,Lancamentos!$E:$E,$C2228,Lancamentos!$B:$B,"SAIDA_DESCARTE")</f>
        <v/>
      </c>
      <c r="J2228" s="14">
        <f>G2228-H2228-I2228</f>
        <v/>
      </c>
      <c r="K2228">
        <f>IF(A2228="","",IF(J2228&lt;=IFERROR(VLOOKUP(A2228,Produtos!$A:$E,5,FALSE),0),"ABAIXO DO MINIMO","OK"))</f>
        <v/>
      </c>
    </row>
    <row r="2229">
      <c r="B2229">
        <f>IFERROR(VLOOKUP(A2229,Produtos!A:B,2,FALSE),"")</f>
        <v/>
      </c>
      <c r="D2229" s="10">
        <f>IFERROR(INDEX(Lotes!$E:$E,MATCH(1,(Lotes!$A:$A=A2229)*(Lotes!$C:$C=C2229),0)),"")</f>
        <v/>
      </c>
      <c r="E2229" s="14">
        <f>IF(D2229="","",D2229-TODAY())</f>
        <v/>
      </c>
      <c r="F2229">
        <f>IF(D2229="","",IF(E2229&lt;0,"VENCIDO",IF(E2229&lt;=30,"VENCE EM &lt;= 30 DIAS",IF(E2229&lt;=60,"ATENCAO (31-60 DIAS)","OK"))))</f>
        <v/>
      </c>
      <c r="G2229" s="14">
        <f>SUMIFS(Lancamentos!$G:$G,Lancamentos!$C:$C,$A2229,Lancamentos!$E:$E,$C2229,Lancamentos!$B:$B,"ENTRADA")</f>
        <v/>
      </c>
      <c r="H2229" s="14">
        <f>SUMIFS(Lancamentos!$G:$G,Lancamentos!$C:$C,$A2229,Lancamentos!$E:$E,$C2229,Lancamentos!$B:$B,"SAIDA_USO")</f>
        <v/>
      </c>
      <c r="I2229" s="14">
        <f>SUMIFS(Lancamentos!$G:$G,Lancamentos!$C:$C,$A2229,Lancamentos!$E:$E,$C2229,Lancamentos!$B:$B,"SAIDA_DESCARTE")</f>
        <v/>
      </c>
      <c r="J2229" s="14">
        <f>G2229-H2229-I2229</f>
        <v/>
      </c>
      <c r="K2229">
        <f>IF(A2229="","",IF(J2229&lt;=IFERROR(VLOOKUP(A2229,Produtos!$A:$E,5,FALSE),0),"ABAIXO DO MINIMO","OK"))</f>
        <v/>
      </c>
    </row>
    <row r="2230">
      <c r="B2230">
        <f>IFERROR(VLOOKUP(A2230,Produtos!A:B,2,FALSE),"")</f>
        <v/>
      </c>
      <c r="D2230" s="10">
        <f>IFERROR(INDEX(Lotes!$E:$E,MATCH(1,(Lotes!$A:$A=A2230)*(Lotes!$C:$C=C2230),0)),"")</f>
        <v/>
      </c>
      <c r="E2230" s="14">
        <f>IF(D2230="","",D2230-TODAY())</f>
        <v/>
      </c>
      <c r="F2230">
        <f>IF(D2230="","",IF(E2230&lt;0,"VENCIDO",IF(E2230&lt;=30,"VENCE EM &lt;= 30 DIAS",IF(E2230&lt;=60,"ATENCAO (31-60 DIAS)","OK"))))</f>
        <v/>
      </c>
      <c r="G2230" s="14">
        <f>SUMIFS(Lancamentos!$G:$G,Lancamentos!$C:$C,$A2230,Lancamentos!$E:$E,$C2230,Lancamentos!$B:$B,"ENTRADA")</f>
        <v/>
      </c>
      <c r="H2230" s="14">
        <f>SUMIFS(Lancamentos!$G:$G,Lancamentos!$C:$C,$A2230,Lancamentos!$E:$E,$C2230,Lancamentos!$B:$B,"SAIDA_USO")</f>
        <v/>
      </c>
      <c r="I2230" s="14">
        <f>SUMIFS(Lancamentos!$G:$G,Lancamentos!$C:$C,$A2230,Lancamentos!$E:$E,$C2230,Lancamentos!$B:$B,"SAIDA_DESCARTE")</f>
        <v/>
      </c>
      <c r="J2230" s="14">
        <f>G2230-H2230-I2230</f>
        <v/>
      </c>
      <c r="K2230">
        <f>IF(A2230="","",IF(J2230&lt;=IFERROR(VLOOKUP(A2230,Produtos!$A:$E,5,FALSE),0),"ABAIXO DO MINIMO","OK"))</f>
        <v/>
      </c>
    </row>
    <row r="2231">
      <c r="B2231">
        <f>IFERROR(VLOOKUP(A2231,Produtos!A:B,2,FALSE),"")</f>
        <v/>
      </c>
      <c r="D2231" s="10">
        <f>IFERROR(INDEX(Lotes!$E:$E,MATCH(1,(Lotes!$A:$A=A2231)*(Lotes!$C:$C=C2231),0)),"")</f>
        <v/>
      </c>
      <c r="E2231" s="14">
        <f>IF(D2231="","",D2231-TODAY())</f>
        <v/>
      </c>
      <c r="F2231">
        <f>IF(D2231="","",IF(E2231&lt;0,"VENCIDO",IF(E2231&lt;=30,"VENCE EM &lt;= 30 DIAS",IF(E2231&lt;=60,"ATENCAO (31-60 DIAS)","OK"))))</f>
        <v/>
      </c>
      <c r="G2231" s="14">
        <f>SUMIFS(Lancamentos!$G:$G,Lancamentos!$C:$C,$A2231,Lancamentos!$E:$E,$C2231,Lancamentos!$B:$B,"ENTRADA")</f>
        <v/>
      </c>
      <c r="H2231" s="14">
        <f>SUMIFS(Lancamentos!$G:$G,Lancamentos!$C:$C,$A2231,Lancamentos!$E:$E,$C2231,Lancamentos!$B:$B,"SAIDA_USO")</f>
        <v/>
      </c>
      <c r="I2231" s="14">
        <f>SUMIFS(Lancamentos!$G:$G,Lancamentos!$C:$C,$A2231,Lancamentos!$E:$E,$C2231,Lancamentos!$B:$B,"SAIDA_DESCARTE")</f>
        <v/>
      </c>
      <c r="J2231" s="14">
        <f>G2231-H2231-I2231</f>
        <v/>
      </c>
      <c r="K2231">
        <f>IF(A2231="","",IF(J2231&lt;=IFERROR(VLOOKUP(A2231,Produtos!$A:$E,5,FALSE),0),"ABAIXO DO MINIMO","OK"))</f>
        <v/>
      </c>
    </row>
    <row r="2232">
      <c r="B2232">
        <f>IFERROR(VLOOKUP(A2232,Produtos!A:B,2,FALSE),"")</f>
        <v/>
      </c>
      <c r="D2232" s="10">
        <f>IFERROR(INDEX(Lotes!$E:$E,MATCH(1,(Lotes!$A:$A=A2232)*(Lotes!$C:$C=C2232),0)),"")</f>
        <v/>
      </c>
      <c r="E2232" s="14">
        <f>IF(D2232="","",D2232-TODAY())</f>
        <v/>
      </c>
      <c r="F2232">
        <f>IF(D2232="","",IF(E2232&lt;0,"VENCIDO",IF(E2232&lt;=30,"VENCE EM &lt;= 30 DIAS",IF(E2232&lt;=60,"ATENCAO (31-60 DIAS)","OK"))))</f>
        <v/>
      </c>
      <c r="G2232" s="14">
        <f>SUMIFS(Lancamentos!$G:$G,Lancamentos!$C:$C,$A2232,Lancamentos!$E:$E,$C2232,Lancamentos!$B:$B,"ENTRADA")</f>
        <v/>
      </c>
      <c r="H2232" s="14">
        <f>SUMIFS(Lancamentos!$G:$G,Lancamentos!$C:$C,$A2232,Lancamentos!$E:$E,$C2232,Lancamentos!$B:$B,"SAIDA_USO")</f>
        <v/>
      </c>
      <c r="I2232" s="14">
        <f>SUMIFS(Lancamentos!$G:$G,Lancamentos!$C:$C,$A2232,Lancamentos!$E:$E,$C2232,Lancamentos!$B:$B,"SAIDA_DESCARTE")</f>
        <v/>
      </c>
      <c r="J2232" s="14">
        <f>G2232-H2232-I2232</f>
        <v/>
      </c>
      <c r="K2232">
        <f>IF(A2232="","",IF(J2232&lt;=IFERROR(VLOOKUP(A2232,Produtos!$A:$E,5,FALSE),0),"ABAIXO DO MINIMO","OK"))</f>
        <v/>
      </c>
    </row>
    <row r="2233">
      <c r="B2233">
        <f>IFERROR(VLOOKUP(A2233,Produtos!A:B,2,FALSE),"")</f>
        <v/>
      </c>
      <c r="D2233" s="10">
        <f>IFERROR(INDEX(Lotes!$E:$E,MATCH(1,(Lotes!$A:$A=A2233)*(Lotes!$C:$C=C2233),0)),"")</f>
        <v/>
      </c>
      <c r="E2233" s="14">
        <f>IF(D2233="","",D2233-TODAY())</f>
        <v/>
      </c>
      <c r="F2233">
        <f>IF(D2233="","",IF(E2233&lt;0,"VENCIDO",IF(E2233&lt;=30,"VENCE EM &lt;= 30 DIAS",IF(E2233&lt;=60,"ATENCAO (31-60 DIAS)","OK"))))</f>
        <v/>
      </c>
      <c r="G2233" s="14">
        <f>SUMIFS(Lancamentos!$G:$G,Lancamentos!$C:$C,$A2233,Lancamentos!$E:$E,$C2233,Lancamentos!$B:$B,"ENTRADA")</f>
        <v/>
      </c>
      <c r="H2233" s="14">
        <f>SUMIFS(Lancamentos!$G:$G,Lancamentos!$C:$C,$A2233,Lancamentos!$E:$E,$C2233,Lancamentos!$B:$B,"SAIDA_USO")</f>
        <v/>
      </c>
      <c r="I2233" s="14">
        <f>SUMIFS(Lancamentos!$G:$G,Lancamentos!$C:$C,$A2233,Lancamentos!$E:$E,$C2233,Lancamentos!$B:$B,"SAIDA_DESCARTE")</f>
        <v/>
      </c>
      <c r="J2233" s="14">
        <f>G2233-H2233-I2233</f>
        <v/>
      </c>
      <c r="K2233">
        <f>IF(A2233="","",IF(J2233&lt;=IFERROR(VLOOKUP(A2233,Produtos!$A:$E,5,FALSE),0),"ABAIXO DO MINIMO","OK"))</f>
        <v/>
      </c>
    </row>
    <row r="2234">
      <c r="B2234">
        <f>IFERROR(VLOOKUP(A2234,Produtos!A:B,2,FALSE),"")</f>
        <v/>
      </c>
      <c r="D2234" s="10">
        <f>IFERROR(INDEX(Lotes!$E:$E,MATCH(1,(Lotes!$A:$A=A2234)*(Lotes!$C:$C=C2234),0)),"")</f>
        <v/>
      </c>
      <c r="E2234" s="14">
        <f>IF(D2234="","",D2234-TODAY())</f>
        <v/>
      </c>
      <c r="F2234">
        <f>IF(D2234="","",IF(E2234&lt;0,"VENCIDO",IF(E2234&lt;=30,"VENCE EM &lt;= 30 DIAS",IF(E2234&lt;=60,"ATENCAO (31-60 DIAS)","OK"))))</f>
        <v/>
      </c>
      <c r="G2234" s="14">
        <f>SUMIFS(Lancamentos!$G:$G,Lancamentos!$C:$C,$A2234,Lancamentos!$E:$E,$C2234,Lancamentos!$B:$B,"ENTRADA")</f>
        <v/>
      </c>
      <c r="H2234" s="14">
        <f>SUMIFS(Lancamentos!$G:$G,Lancamentos!$C:$C,$A2234,Lancamentos!$E:$E,$C2234,Lancamentos!$B:$B,"SAIDA_USO")</f>
        <v/>
      </c>
      <c r="I2234" s="14">
        <f>SUMIFS(Lancamentos!$G:$G,Lancamentos!$C:$C,$A2234,Lancamentos!$E:$E,$C2234,Lancamentos!$B:$B,"SAIDA_DESCARTE")</f>
        <v/>
      </c>
      <c r="J2234" s="14">
        <f>G2234-H2234-I2234</f>
        <v/>
      </c>
      <c r="K2234">
        <f>IF(A2234="","",IF(J2234&lt;=IFERROR(VLOOKUP(A2234,Produtos!$A:$E,5,FALSE),0),"ABAIXO DO MINIMO","OK"))</f>
        <v/>
      </c>
    </row>
    <row r="2235">
      <c r="B2235">
        <f>IFERROR(VLOOKUP(A2235,Produtos!A:B,2,FALSE),"")</f>
        <v/>
      </c>
      <c r="D2235" s="10">
        <f>IFERROR(INDEX(Lotes!$E:$E,MATCH(1,(Lotes!$A:$A=A2235)*(Lotes!$C:$C=C2235),0)),"")</f>
        <v/>
      </c>
      <c r="E2235" s="14">
        <f>IF(D2235="","",D2235-TODAY())</f>
        <v/>
      </c>
      <c r="F2235">
        <f>IF(D2235="","",IF(E2235&lt;0,"VENCIDO",IF(E2235&lt;=30,"VENCE EM &lt;= 30 DIAS",IF(E2235&lt;=60,"ATENCAO (31-60 DIAS)","OK"))))</f>
        <v/>
      </c>
      <c r="G2235" s="14">
        <f>SUMIFS(Lancamentos!$G:$G,Lancamentos!$C:$C,$A2235,Lancamentos!$E:$E,$C2235,Lancamentos!$B:$B,"ENTRADA")</f>
        <v/>
      </c>
      <c r="H2235" s="14">
        <f>SUMIFS(Lancamentos!$G:$G,Lancamentos!$C:$C,$A2235,Lancamentos!$E:$E,$C2235,Lancamentos!$B:$B,"SAIDA_USO")</f>
        <v/>
      </c>
      <c r="I2235" s="14">
        <f>SUMIFS(Lancamentos!$G:$G,Lancamentos!$C:$C,$A2235,Lancamentos!$E:$E,$C2235,Lancamentos!$B:$B,"SAIDA_DESCARTE")</f>
        <v/>
      </c>
      <c r="J2235" s="14">
        <f>G2235-H2235-I2235</f>
        <v/>
      </c>
      <c r="K2235">
        <f>IF(A2235="","",IF(J2235&lt;=IFERROR(VLOOKUP(A2235,Produtos!$A:$E,5,FALSE),0),"ABAIXO DO MINIMO","OK"))</f>
        <v/>
      </c>
    </row>
    <row r="2236">
      <c r="B2236">
        <f>IFERROR(VLOOKUP(A2236,Produtos!A:B,2,FALSE),"")</f>
        <v/>
      </c>
      <c r="D2236" s="10">
        <f>IFERROR(INDEX(Lotes!$E:$E,MATCH(1,(Lotes!$A:$A=A2236)*(Lotes!$C:$C=C2236),0)),"")</f>
        <v/>
      </c>
      <c r="E2236" s="14">
        <f>IF(D2236="","",D2236-TODAY())</f>
        <v/>
      </c>
      <c r="F2236">
        <f>IF(D2236="","",IF(E2236&lt;0,"VENCIDO",IF(E2236&lt;=30,"VENCE EM &lt;= 30 DIAS",IF(E2236&lt;=60,"ATENCAO (31-60 DIAS)","OK"))))</f>
        <v/>
      </c>
      <c r="G2236" s="14">
        <f>SUMIFS(Lancamentos!$G:$G,Lancamentos!$C:$C,$A2236,Lancamentos!$E:$E,$C2236,Lancamentos!$B:$B,"ENTRADA")</f>
        <v/>
      </c>
      <c r="H2236" s="14">
        <f>SUMIFS(Lancamentos!$G:$G,Lancamentos!$C:$C,$A2236,Lancamentos!$E:$E,$C2236,Lancamentos!$B:$B,"SAIDA_USO")</f>
        <v/>
      </c>
      <c r="I2236" s="14">
        <f>SUMIFS(Lancamentos!$G:$G,Lancamentos!$C:$C,$A2236,Lancamentos!$E:$E,$C2236,Lancamentos!$B:$B,"SAIDA_DESCARTE")</f>
        <v/>
      </c>
      <c r="J2236" s="14">
        <f>G2236-H2236-I2236</f>
        <v/>
      </c>
      <c r="K2236">
        <f>IF(A2236="","",IF(J2236&lt;=IFERROR(VLOOKUP(A2236,Produtos!$A:$E,5,FALSE),0),"ABAIXO DO MINIMO","OK"))</f>
        <v/>
      </c>
    </row>
    <row r="2237">
      <c r="B2237">
        <f>IFERROR(VLOOKUP(A2237,Produtos!A:B,2,FALSE),"")</f>
        <v/>
      </c>
      <c r="D2237" s="10">
        <f>IFERROR(INDEX(Lotes!$E:$E,MATCH(1,(Lotes!$A:$A=A2237)*(Lotes!$C:$C=C2237),0)),"")</f>
        <v/>
      </c>
      <c r="E2237" s="14">
        <f>IF(D2237="","",D2237-TODAY())</f>
        <v/>
      </c>
      <c r="F2237">
        <f>IF(D2237="","",IF(E2237&lt;0,"VENCIDO",IF(E2237&lt;=30,"VENCE EM &lt;= 30 DIAS",IF(E2237&lt;=60,"ATENCAO (31-60 DIAS)","OK"))))</f>
        <v/>
      </c>
      <c r="G2237" s="14">
        <f>SUMIFS(Lancamentos!$G:$G,Lancamentos!$C:$C,$A2237,Lancamentos!$E:$E,$C2237,Lancamentos!$B:$B,"ENTRADA")</f>
        <v/>
      </c>
      <c r="H2237" s="14">
        <f>SUMIFS(Lancamentos!$G:$G,Lancamentos!$C:$C,$A2237,Lancamentos!$E:$E,$C2237,Lancamentos!$B:$B,"SAIDA_USO")</f>
        <v/>
      </c>
      <c r="I2237" s="14">
        <f>SUMIFS(Lancamentos!$G:$G,Lancamentos!$C:$C,$A2237,Lancamentos!$E:$E,$C2237,Lancamentos!$B:$B,"SAIDA_DESCARTE")</f>
        <v/>
      </c>
      <c r="J2237" s="14">
        <f>G2237-H2237-I2237</f>
        <v/>
      </c>
      <c r="K2237">
        <f>IF(A2237="","",IF(J2237&lt;=IFERROR(VLOOKUP(A2237,Produtos!$A:$E,5,FALSE),0),"ABAIXO DO MINIMO","OK"))</f>
        <v/>
      </c>
    </row>
    <row r="2238">
      <c r="B2238">
        <f>IFERROR(VLOOKUP(A2238,Produtos!A:B,2,FALSE),"")</f>
        <v/>
      </c>
      <c r="D2238" s="10">
        <f>IFERROR(INDEX(Lotes!$E:$E,MATCH(1,(Lotes!$A:$A=A2238)*(Lotes!$C:$C=C2238),0)),"")</f>
        <v/>
      </c>
      <c r="E2238" s="14">
        <f>IF(D2238="","",D2238-TODAY())</f>
        <v/>
      </c>
      <c r="F2238">
        <f>IF(D2238="","",IF(E2238&lt;0,"VENCIDO",IF(E2238&lt;=30,"VENCE EM &lt;= 30 DIAS",IF(E2238&lt;=60,"ATENCAO (31-60 DIAS)","OK"))))</f>
        <v/>
      </c>
      <c r="G2238" s="14">
        <f>SUMIFS(Lancamentos!$G:$G,Lancamentos!$C:$C,$A2238,Lancamentos!$E:$E,$C2238,Lancamentos!$B:$B,"ENTRADA")</f>
        <v/>
      </c>
      <c r="H2238" s="14">
        <f>SUMIFS(Lancamentos!$G:$G,Lancamentos!$C:$C,$A2238,Lancamentos!$E:$E,$C2238,Lancamentos!$B:$B,"SAIDA_USO")</f>
        <v/>
      </c>
      <c r="I2238" s="14">
        <f>SUMIFS(Lancamentos!$G:$G,Lancamentos!$C:$C,$A2238,Lancamentos!$E:$E,$C2238,Lancamentos!$B:$B,"SAIDA_DESCARTE")</f>
        <v/>
      </c>
      <c r="J2238" s="14">
        <f>G2238-H2238-I2238</f>
        <v/>
      </c>
      <c r="K2238">
        <f>IF(A2238="","",IF(J2238&lt;=IFERROR(VLOOKUP(A2238,Produtos!$A:$E,5,FALSE),0),"ABAIXO DO MINIMO","OK"))</f>
        <v/>
      </c>
    </row>
    <row r="2239">
      <c r="B2239">
        <f>IFERROR(VLOOKUP(A2239,Produtos!A:B,2,FALSE),"")</f>
        <v/>
      </c>
      <c r="D2239" s="10">
        <f>IFERROR(INDEX(Lotes!$E:$E,MATCH(1,(Lotes!$A:$A=A2239)*(Lotes!$C:$C=C2239),0)),"")</f>
        <v/>
      </c>
      <c r="E2239" s="14">
        <f>IF(D2239="","",D2239-TODAY())</f>
        <v/>
      </c>
      <c r="F2239">
        <f>IF(D2239="","",IF(E2239&lt;0,"VENCIDO",IF(E2239&lt;=30,"VENCE EM &lt;= 30 DIAS",IF(E2239&lt;=60,"ATENCAO (31-60 DIAS)","OK"))))</f>
        <v/>
      </c>
      <c r="G2239" s="14">
        <f>SUMIFS(Lancamentos!$G:$G,Lancamentos!$C:$C,$A2239,Lancamentos!$E:$E,$C2239,Lancamentos!$B:$B,"ENTRADA")</f>
        <v/>
      </c>
      <c r="H2239" s="14">
        <f>SUMIFS(Lancamentos!$G:$G,Lancamentos!$C:$C,$A2239,Lancamentos!$E:$E,$C2239,Lancamentos!$B:$B,"SAIDA_USO")</f>
        <v/>
      </c>
      <c r="I2239" s="14">
        <f>SUMIFS(Lancamentos!$G:$G,Lancamentos!$C:$C,$A2239,Lancamentos!$E:$E,$C2239,Lancamentos!$B:$B,"SAIDA_DESCARTE")</f>
        <v/>
      </c>
      <c r="J2239" s="14">
        <f>G2239-H2239-I2239</f>
        <v/>
      </c>
      <c r="K2239">
        <f>IF(A2239="","",IF(J2239&lt;=IFERROR(VLOOKUP(A2239,Produtos!$A:$E,5,FALSE),0),"ABAIXO DO MINIMO","OK"))</f>
        <v/>
      </c>
    </row>
    <row r="2240">
      <c r="B2240">
        <f>IFERROR(VLOOKUP(A2240,Produtos!A:B,2,FALSE),"")</f>
        <v/>
      </c>
      <c r="D2240" s="10">
        <f>IFERROR(INDEX(Lotes!$E:$E,MATCH(1,(Lotes!$A:$A=A2240)*(Lotes!$C:$C=C2240),0)),"")</f>
        <v/>
      </c>
      <c r="E2240" s="14">
        <f>IF(D2240="","",D2240-TODAY())</f>
        <v/>
      </c>
      <c r="F2240">
        <f>IF(D2240="","",IF(E2240&lt;0,"VENCIDO",IF(E2240&lt;=30,"VENCE EM &lt;= 30 DIAS",IF(E2240&lt;=60,"ATENCAO (31-60 DIAS)","OK"))))</f>
        <v/>
      </c>
      <c r="G2240" s="14">
        <f>SUMIFS(Lancamentos!$G:$G,Lancamentos!$C:$C,$A2240,Lancamentos!$E:$E,$C2240,Lancamentos!$B:$B,"ENTRADA")</f>
        <v/>
      </c>
      <c r="H2240" s="14">
        <f>SUMIFS(Lancamentos!$G:$G,Lancamentos!$C:$C,$A2240,Lancamentos!$E:$E,$C2240,Lancamentos!$B:$B,"SAIDA_USO")</f>
        <v/>
      </c>
      <c r="I2240" s="14">
        <f>SUMIFS(Lancamentos!$G:$G,Lancamentos!$C:$C,$A2240,Lancamentos!$E:$E,$C2240,Lancamentos!$B:$B,"SAIDA_DESCARTE")</f>
        <v/>
      </c>
      <c r="J2240" s="14">
        <f>G2240-H2240-I2240</f>
        <v/>
      </c>
      <c r="K2240">
        <f>IF(A2240="","",IF(J2240&lt;=IFERROR(VLOOKUP(A2240,Produtos!$A:$E,5,FALSE),0),"ABAIXO DO MINIMO","OK"))</f>
        <v/>
      </c>
    </row>
    <row r="2241">
      <c r="B2241">
        <f>IFERROR(VLOOKUP(A2241,Produtos!A:B,2,FALSE),"")</f>
        <v/>
      </c>
      <c r="D2241" s="10">
        <f>IFERROR(INDEX(Lotes!$E:$E,MATCH(1,(Lotes!$A:$A=A2241)*(Lotes!$C:$C=C2241),0)),"")</f>
        <v/>
      </c>
      <c r="E2241" s="14">
        <f>IF(D2241="","",D2241-TODAY())</f>
        <v/>
      </c>
      <c r="F2241">
        <f>IF(D2241="","",IF(E2241&lt;0,"VENCIDO",IF(E2241&lt;=30,"VENCE EM &lt;= 30 DIAS",IF(E2241&lt;=60,"ATENCAO (31-60 DIAS)","OK"))))</f>
        <v/>
      </c>
      <c r="G2241" s="14">
        <f>SUMIFS(Lancamentos!$G:$G,Lancamentos!$C:$C,$A2241,Lancamentos!$E:$E,$C2241,Lancamentos!$B:$B,"ENTRADA")</f>
        <v/>
      </c>
      <c r="H2241" s="14">
        <f>SUMIFS(Lancamentos!$G:$G,Lancamentos!$C:$C,$A2241,Lancamentos!$E:$E,$C2241,Lancamentos!$B:$B,"SAIDA_USO")</f>
        <v/>
      </c>
      <c r="I2241" s="14">
        <f>SUMIFS(Lancamentos!$G:$G,Lancamentos!$C:$C,$A2241,Lancamentos!$E:$E,$C2241,Lancamentos!$B:$B,"SAIDA_DESCARTE")</f>
        <v/>
      </c>
      <c r="J2241" s="14">
        <f>G2241-H2241-I2241</f>
        <v/>
      </c>
      <c r="K2241">
        <f>IF(A2241="","",IF(J2241&lt;=IFERROR(VLOOKUP(A2241,Produtos!$A:$E,5,FALSE),0),"ABAIXO DO MINIMO","OK"))</f>
        <v/>
      </c>
    </row>
    <row r="2242">
      <c r="B2242">
        <f>IFERROR(VLOOKUP(A2242,Produtos!A:B,2,FALSE),"")</f>
        <v/>
      </c>
      <c r="D2242" s="10">
        <f>IFERROR(INDEX(Lotes!$E:$E,MATCH(1,(Lotes!$A:$A=A2242)*(Lotes!$C:$C=C2242),0)),"")</f>
        <v/>
      </c>
      <c r="E2242" s="14">
        <f>IF(D2242="","",D2242-TODAY())</f>
        <v/>
      </c>
      <c r="F2242">
        <f>IF(D2242="","",IF(E2242&lt;0,"VENCIDO",IF(E2242&lt;=30,"VENCE EM &lt;= 30 DIAS",IF(E2242&lt;=60,"ATENCAO (31-60 DIAS)","OK"))))</f>
        <v/>
      </c>
      <c r="G2242" s="14">
        <f>SUMIFS(Lancamentos!$G:$G,Lancamentos!$C:$C,$A2242,Lancamentos!$E:$E,$C2242,Lancamentos!$B:$B,"ENTRADA")</f>
        <v/>
      </c>
      <c r="H2242" s="14">
        <f>SUMIFS(Lancamentos!$G:$G,Lancamentos!$C:$C,$A2242,Lancamentos!$E:$E,$C2242,Lancamentos!$B:$B,"SAIDA_USO")</f>
        <v/>
      </c>
      <c r="I2242" s="14">
        <f>SUMIFS(Lancamentos!$G:$G,Lancamentos!$C:$C,$A2242,Lancamentos!$E:$E,$C2242,Lancamentos!$B:$B,"SAIDA_DESCARTE")</f>
        <v/>
      </c>
      <c r="J2242" s="14">
        <f>G2242-H2242-I2242</f>
        <v/>
      </c>
      <c r="K2242">
        <f>IF(A2242="","",IF(J2242&lt;=IFERROR(VLOOKUP(A2242,Produtos!$A:$E,5,FALSE),0),"ABAIXO DO MINIMO","OK"))</f>
        <v/>
      </c>
    </row>
    <row r="2243">
      <c r="B2243">
        <f>IFERROR(VLOOKUP(A2243,Produtos!A:B,2,FALSE),"")</f>
        <v/>
      </c>
      <c r="D2243" s="10">
        <f>IFERROR(INDEX(Lotes!$E:$E,MATCH(1,(Lotes!$A:$A=A2243)*(Lotes!$C:$C=C2243),0)),"")</f>
        <v/>
      </c>
      <c r="E2243" s="14">
        <f>IF(D2243="","",D2243-TODAY())</f>
        <v/>
      </c>
      <c r="F2243">
        <f>IF(D2243="","",IF(E2243&lt;0,"VENCIDO",IF(E2243&lt;=30,"VENCE EM &lt;= 30 DIAS",IF(E2243&lt;=60,"ATENCAO (31-60 DIAS)","OK"))))</f>
        <v/>
      </c>
      <c r="G2243" s="14">
        <f>SUMIFS(Lancamentos!$G:$G,Lancamentos!$C:$C,$A2243,Lancamentos!$E:$E,$C2243,Lancamentos!$B:$B,"ENTRADA")</f>
        <v/>
      </c>
      <c r="H2243" s="14">
        <f>SUMIFS(Lancamentos!$G:$G,Lancamentos!$C:$C,$A2243,Lancamentos!$E:$E,$C2243,Lancamentos!$B:$B,"SAIDA_USO")</f>
        <v/>
      </c>
      <c r="I2243" s="14">
        <f>SUMIFS(Lancamentos!$G:$G,Lancamentos!$C:$C,$A2243,Lancamentos!$E:$E,$C2243,Lancamentos!$B:$B,"SAIDA_DESCARTE")</f>
        <v/>
      </c>
      <c r="J2243" s="14">
        <f>G2243-H2243-I2243</f>
        <v/>
      </c>
      <c r="K2243">
        <f>IF(A2243="","",IF(J2243&lt;=IFERROR(VLOOKUP(A2243,Produtos!$A:$E,5,FALSE),0),"ABAIXO DO MINIMO","OK"))</f>
        <v/>
      </c>
    </row>
    <row r="2244">
      <c r="B2244">
        <f>IFERROR(VLOOKUP(A2244,Produtos!A:B,2,FALSE),"")</f>
        <v/>
      </c>
      <c r="D2244" s="10">
        <f>IFERROR(INDEX(Lotes!$E:$E,MATCH(1,(Lotes!$A:$A=A2244)*(Lotes!$C:$C=C2244),0)),"")</f>
        <v/>
      </c>
      <c r="E2244" s="14">
        <f>IF(D2244="","",D2244-TODAY())</f>
        <v/>
      </c>
      <c r="F2244">
        <f>IF(D2244="","",IF(E2244&lt;0,"VENCIDO",IF(E2244&lt;=30,"VENCE EM &lt;= 30 DIAS",IF(E2244&lt;=60,"ATENCAO (31-60 DIAS)","OK"))))</f>
        <v/>
      </c>
      <c r="G2244" s="14">
        <f>SUMIFS(Lancamentos!$G:$G,Lancamentos!$C:$C,$A2244,Lancamentos!$E:$E,$C2244,Lancamentos!$B:$B,"ENTRADA")</f>
        <v/>
      </c>
      <c r="H2244" s="14">
        <f>SUMIFS(Lancamentos!$G:$G,Lancamentos!$C:$C,$A2244,Lancamentos!$E:$E,$C2244,Lancamentos!$B:$B,"SAIDA_USO")</f>
        <v/>
      </c>
      <c r="I2244" s="14">
        <f>SUMIFS(Lancamentos!$G:$G,Lancamentos!$C:$C,$A2244,Lancamentos!$E:$E,$C2244,Lancamentos!$B:$B,"SAIDA_DESCARTE")</f>
        <v/>
      </c>
      <c r="J2244" s="14">
        <f>G2244-H2244-I2244</f>
        <v/>
      </c>
      <c r="K2244">
        <f>IF(A2244="","",IF(J2244&lt;=IFERROR(VLOOKUP(A2244,Produtos!$A:$E,5,FALSE),0),"ABAIXO DO MINIMO","OK"))</f>
        <v/>
      </c>
    </row>
    <row r="2245">
      <c r="B2245">
        <f>IFERROR(VLOOKUP(A2245,Produtos!A:B,2,FALSE),"")</f>
        <v/>
      </c>
      <c r="D2245" s="10">
        <f>IFERROR(INDEX(Lotes!$E:$E,MATCH(1,(Lotes!$A:$A=A2245)*(Lotes!$C:$C=C2245),0)),"")</f>
        <v/>
      </c>
      <c r="E2245" s="14">
        <f>IF(D2245="","",D2245-TODAY())</f>
        <v/>
      </c>
      <c r="F2245">
        <f>IF(D2245="","",IF(E2245&lt;0,"VENCIDO",IF(E2245&lt;=30,"VENCE EM &lt;= 30 DIAS",IF(E2245&lt;=60,"ATENCAO (31-60 DIAS)","OK"))))</f>
        <v/>
      </c>
      <c r="G2245" s="14">
        <f>SUMIFS(Lancamentos!$G:$G,Lancamentos!$C:$C,$A2245,Lancamentos!$E:$E,$C2245,Lancamentos!$B:$B,"ENTRADA")</f>
        <v/>
      </c>
      <c r="H2245" s="14">
        <f>SUMIFS(Lancamentos!$G:$G,Lancamentos!$C:$C,$A2245,Lancamentos!$E:$E,$C2245,Lancamentos!$B:$B,"SAIDA_USO")</f>
        <v/>
      </c>
      <c r="I2245" s="14">
        <f>SUMIFS(Lancamentos!$G:$G,Lancamentos!$C:$C,$A2245,Lancamentos!$E:$E,$C2245,Lancamentos!$B:$B,"SAIDA_DESCARTE")</f>
        <v/>
      </c>
      <c r="J2245" s="14">
        <f>G2245-H2245-I2245</f>
        <v/>
      </c>
      <c r="K2245">
        <f>IF(A2245="","",IF(J2245&lt;=IFERROR(VLOOKUP(A2245,Produtos!$A:$E,5,FALSE),0),"ABAIXO DO MINIMO","OK"))</f>
        <v/>
      </c>
    </row>
    <row r="2246">
      <c r="B2246">
        <f>IFERROR(VLOOKUP(A2246,Produtos!A:B,2,FALSE),"")</f>
        <v/>
      </c>
      <c r="D2246" s="10">
        <f>IFERROR(INDEX(Lotes!$E:$E,MATCH(1,(Lotes!$A:$A=A2246)*(Lotes!$C:$C=C2246),0)),"")</f>
        <v/>
      </c>
      <c r="E2246" s="14">
        <f>IF(D2246="","",D2246-TODAY())</f>
        <v/>
      </c>
      <c r="F2246">
        <f>IF(D2246="","",IF(E2246&lt;0,"VENCIDO",IF(E2246&lt;=30,"VENCE EM &lt;= 30 DIAS",IF(E2246&lt;=60,"ATENCAO (31-60 DIAS)","OK"))))</f>
        <v/>
      </c>
      <c r="G2246" s="14">
        <f>SUMIFS(Lancamentos!$G:$G,Lancamentos!$C:$C,$A2246,Lancamentos!$E:$E,$C2246,Lancamentos!$B:$B,"ENTRADA")</f>
        <v/>
      </c>
      <c r="H2246" s="14">
        <f>SUMIFS(Lancamentos!$G:$G,Lancamentos!$C:$C,$A2246,Lancamentos!$E:$E,$C2246,Lancamentos!$B:$B,"SAIDA_USO")</f>
        <v/>
      </c>
      <c r="I2246" s="14">
        <f>SUMIFS(Lancamentos!$G:$G,Lancamentos!$C:$C,$A2246,Lancamentos!$E:$E,$C2246,Lancamentos!$B:$B,"SAIDA_DESCARTE")</f>
        <v/>
      </c>
      <c r="J2246" s="14">
        <f>G2246-H2246-I2246</f>
        <v/>
      </c>
      <c r="K2246">
        <f>IF(A2246="","",IF(J2246&lt;=IFERROR(VLOOKUP(A2246,Produtos!$A:$E,5,FALSE),0),"ABAIXO DO MINIMO","OK"))</f>
        <v/>
      </c>
    </row>
    <row r="2247">
      <c r="B2247">
        <f>IFERROR(VLOOKUP(A2247,Produtos!A:B,2,FALSE),"")</f>
        <v/>
      </c>
      <c r="D2247" s="10">
        <f>IFERROR(INDEX(Lotes!$E:$E,MATCH(1,(Lotes!$A:$A=A2247)*(Lotes!$C:$C=C2247),0)),"")</f>
        <v/>
      </c>
      <c r="E2247" s="14">
        <f>IF(D2247="","",D2247-TODAY())</f>
        <v/>
      </c>
      <c r="F2247">
        <f>IF(D2247="","",IF(E2247&lt;0,"VENCIDO",IF(E2247&lt;=30,"VENCE EM &lt;= 30 DIAS",IF(E2247&lt;=60,"ATENCAO (31-60 DIAS)","OK"))))</f>
        <v/>
      </c>
      <c r="G2247" s="14">
        <f>SUMIFS(Lancamentos!$G:$G,Lancamentos!$C:$C,$A2247,Lancamentos!$E:$E,$C2247,Lancamentos!$B:$B,"ENTRADA")</f>
        <v/>
      </c>
      <c r="H2247" s="14">
        <f>SUMIFS(Lancamentos!$G:$G,Lancamentos!$C:$C,$A2247,Lancamentos!$E:$E,$C2247,Lancamentos!$B:$B,"SAIDA_USO")</f>
        <v/>
      </c>
      <c r="I2247" s="14">
        <f>SUMIFS(Lancamentos!$G:$G,Lancamentos!$C:$C,$A2247,Lancamentos!$E:$E,$C2247,Lancamentos!$B:$B,"SAIDA_DESCARTE")</f>
        <v/>
      </c>
      <c r="J2247" s="14">
        <f>G2247-H2247-I2247</f>
        <v/>
      </c>
      <c r="K2247">
        <f>IF(A2247="","",IF(J2247&lt;=IFERROR(VLOOKUP(A2247,Produtos!$A:$E,5,FALSE),0),"ABAIXO DO MINIMO","OK"))</f>
        <v/>
      </c>
    </row>
    <row r="2248">
      <c r="B2248">
        <f>IFERROR(VLOOKUP(A2248,Produtos!A:B,2,FALSE),"")</f>
        <v/>
      </c>
      <c r="D2248" s="10">
        <f>IFERROR(INDEX(Lotes!$E:$E,MATCH(1,(Lotes!$A:$A=A2248)*(Lotes!$C:$C=C2248),0)),"")</f>
        <v/>
      </c>
      <c r="E2248" s="14">
        <f>IF(D2248="","",D2248-TODAY())</f>
        <v/>
      </c>
      <c r="F2248">
        <f>IF(D2248="","",IF(E2248&lt;0,"VENCIDO",IF(E2248&lt;=30,"VENCE EM &lt;= 30 DIAS",IF(E2248&lt;=60,"ATENCAO (31-60 DIAS)","OK"))))</f>
        <v/>
      </c>
      <c r="G2248" s="14">
        <f>SUMIFS(Lancamentos!$G:$G,Lancamentos!$C:$C,$A2248,Lancamentos!$E:$E,$C2248,Lancamentos!$B:$B,"ENTRADA")</f>
        <v/>
      </c>
      <c r="H2248" s="14">
        <f>SUMIFS(Lancamentos!$G:$G,Lancamentos!$C:$C,$A2248,Lancamentos!$E:$E,$C2248,Lancamentos!$B:$B,"SAIDA_USO")</f>
        <v/>
      </c>
      <c r="I2248" s="14">
        <f>SUMIFS(Lancamentos!$G:$G,Lancamentos!$C:$C,$A2248,Lancamentos!$E:$E,$C2248,Lancamentos!$B:$B,"SAIDA_DESCARTE")</f>
        <v/>
      </c>
      <c r="J2248" s="14">
        <f>G2248-H2248-I2248</f>
        <v/>
      </c>
      <c r="K2248">
        <f>IF(A2248="","",IF(J2248&lt;=IFERROR(VLOOKUP(A2248,Produtos!$A:$E,5,FALSE),0),"ABAIXO DO MINIMO","OK"))</f>
        <v/>
      </c>
    </row>
    <row r="2249">
      <c r="B2249">
        <f>IFERROR(VLOOKUP(A2249,Produtos!A:B,2,FALSE),"")</f>
        <v/>
      </c>
      <c r="D2249" s="10">
        <f>IFERROR(INDEX(Lotes!$E:$E,MATCH(1,(Lotes!$A:$A=A2249)*(Lotes!$C:$C=C2249),0)),"")</f>
        <v/>
      </c>
      <c r="E2249" s="14">
        <f>IF(D2249="","",D2249-TODAY())</f>
        <v/>
      </c>
      <c r="F2249">
        <f>IF(D2249="","",IF(E2249&lt;0,"VENCIDO",IF(E2249&lt;=30,"VENCE EM &lt;= 30 DIAS",IF(E2249&lt;=60,"ATENCAO (31-60 DIAS)","OK"))))</f>
        <v/>
      </c>
      <c r="G2249" s="14">
        <f>SUMIFS(Lancamentos!$G:$G,Lancamentos!$C:$C,$A2249,Lancamentos!$E:$E,$C2249,Lancamentos!$B:$B,"ENTRADA")</f>
        <v/>
      </c>
      <c r="H2249" s="14">
        <f>SUMIFS(Lancamentos!$G:$G,Lancamentos!$C:$C,$A2249,Lancamentos!$E:$E,$C2249,Lancamentos!$B:$B,"SAIDA_USO")</f>
        <v/>
      </c>
      <c r="I2249" s="14">
        <f>SUMIFS(Lancamentos!$G:$G,Lancamentos!$C:$C,$A2249,Lancamentos!$E:$E,$C2249,Lancamentos!$B:$B,"SAIDA_DESCARTE")</f>
        <v/>
      </c>
      <c r="J2249" s="14">
        <f>G2249-H2249-I2249</f>
        <v/>
      </c>
      <c r="K2249">
        <f>IF(A2249="","",IF(J2249&lt;=IFERROR(VLOOKUP(A2249,Produtos!$A:$E,5,FALSE),0),"ABAIXO DO MINIMO","OK"))</f>
        <v/>
      </c>
    </row>
    <row r="2250">
      <c r="B2250">
        <f>IFERROR(VLOOKUP(A2250,Produtos!A:B,2,FALSE),"")</f>
        <v/>
      </c>
      <c r="D2250" s="10">
        <f>IFERROR(INDEX(Lotes!$E:$E,MATCH(1,(Lotes!$A:$A=A2250)*(Lotes!$C:$C=C2250),0)),"")</f>
        <v/>
      </c>
      <c r="E2250" s="14">
        <f>IF(D2250="","",D2250-TODAY())</f>
        <v/>
      </c>
      <c r="F2250">
        <f>IF(D2250="","",IF(E2250&lt;0,"VENCIDO",IF(E2250&lt;=30,"VENCE EM &lt;= 30 DIAS",IF(E2250&lt;=60,"ATENCAO (31-60 DIAS)","OK"))))</f>
        <v/>
      </c>
      <c r="G2250" s="14">
        <f>SUMIFS(Lancamentos!$G:$G,Lancamentos!$C:$C,$A2250,Lancamentos!$E:$E,$C2250,Lancamentos!$B:$B,"ENTRADA")</f>
        <v/>
      </c>
      <c r="H2250" s="14">
        <f>SUMIFS(Lancamentos!$G:$G,Lancamentos!$C:$C,$A2250,Lancamentos!$E:$E,$C2250,Lancamentos!$B:$B,"SAIDA_USO")</f>
        <v/>
      </c>
      <c r="I2250" s="14">
        <f>SUMIFS(Lancamentos!$G:$G,Lancamentos!$C:$C,$A2250,Lancamentos!$E:$E,$C2250,Lancamentos!$B:$B,"SAIDA_DESCARTE")</f>
        <v/>
      </c>
      <c r="J2250" s="14">
        <f>G2250-H2250-I2250</f>
        <v/>
      </c>
      <c r="K2250">
        <f>IF(A2250="","",IF(J2250&lt;=IFERROR(VLOOKUP(A2250,Produtos!$A:$E,5,FALSE),0),"ABAIXO DO MINIMO","OK"))</f>
        <v/>
      </c>
    </row>
    <row r="2251">
      <c r="B2251">
        <f>IFERROR(VLOOKUP(A2251,Produtos!A:B,2,FALSE),"")</f>
        <v/>
      </c>
      <c r="D2251" s="10">
        <f>IFERROR(INDEX(Lotes!$E:$E,MATCH(1,(Lotes!$A:$A=A2251)*(Lotes!$C:$C=C2251),0)),"")</f>
        <v/>
      </c>
      <c r="E2251" s="14">
        <f>IF(D2251="","",D2251-TODAY())</f>
        <v/>
      </c>
      <c r="F2251">
        <f>IF(D2251="","",IF(E2251&lt;0,"VENCIDO",IF(E2251&lt;=30,"VENCE EM &lt;= 30 DIAS",IF(E2251&lt;=60,"ATENCAO (31-60 DIAS)","OK"))))</f>
        <v/>
      </c>
      <c r="G2251" s="14">
        <f>SUMIFS(Lancamentos!$G:$G,Lancamentos!$C:$C,$A2251,Lancamentos!$E:$E,$C2251,Lancamentos!$B:$B,"ENTRADA")</f>
        <v/>
      </c>
      <c r="H2251" s="14">
        <f>SUMIFS(Lancamentos!$G:$G,Lancamentos!$C:$C,$A2251,Lancamentos!$E:$E,$C2251,Lancamentos!$B:$B,"SAIDA_USO")</f>
        <v/>
      </c>
      <c r="I2251" s="14">
        <f>SUMIFS(Lancamentos!$G:$G,Lancamentos!$C:$C,$A2251,Lancamentos!$E:$E,$C2251,Lancamentos!$B:$B,"SAIDA_DESCARTE")</f>
        <v/>
      </c>
      <c r="J2251" s="14">
        <f>G2251-H2251-I2251</f>
        <v/>
      </c>
      <c r="K2251">
        <f>IF(A2251="","",IF(J2251&lt;=IFERROR(VLOOKUP(A2251,Produtos!$A:$E,5,FALSE),0),"ABAIXO DO MINIMO","OK"))</f>
        <v/>
      </c>
    </row>
    <row r="2252">
      <c r="B2252">
        <f>IFERROR(VLOOKUP(A2252,Produtos!A:B,2,FALSE),"")</f>
        <v/>
      </c>
      <c r="D2252" s="10">
        <f>IFERROR(INDEX(Lotes!$E:$E,MATCH(1,(Lotes!$A:$A=A2252)*(Lotes!$C:$C=C2252),0)),"")</f>
        <v/>
      </c>
      <c r="E2252" s="14">
        <f>IF(D2252="","",D2252-TODAY())</f>
        <v/>
      </c>
      <c r="F2252">
        <f>IF(D2252="","",IF(E2252&lt;0,"VENCIDO",IF(E2252&lt;=30,"VENCE EM &lt;= 30 DIAS",IF(E2252&lt;=60,"ATENCAO (31-60 DIAS)","OK"))))</f>
        <v/>
      </c>
      <c r="G2252" s="14">
        <f>SUMIFS(Lancamentos!$G:$G,Lancamentos!$C:$C,$A2252,Lancamentos!$E:$E,$C2252,Lancamentos!$B:$B,"ENTRADA")</f>
        <v/>
      </c>
      <c r="H2252" s="14">
        <f>SUMIFS(Lancamentos!$G:$G,Lancamentos!$C:$C,$A2252,Lancamentos!$E:$E,$C2252,Lancamentos!$B:$B,"SAIDA_USO")</f>
        <v/>
      </c>
      <c r="I2252" s="14">
        <f>SUMIFS(Lancamentos!$G:$G,Lancamentos!$C:$C,$A2252,Lancamentos!$E:$E,$C2252,Lancamentos!$B:$B,"SAIDA_DESCARTE")</f>
        <v/>
      </c>
      <c r="J2252" s="14">
        <f>G2252-H2252-I2252</f>
        <v/>
      </c>
      <c r="K2252">
        <f>IF(A2252="","",IF(J2252&lt;=IFERROR(VLOOKUP(A2252,Produtos!$A:$E,5,FALSE),0),"ABAIXO DO MINIMO","OK"))</f>
        <v/>
      </c>
    </row>
    <row r="2253">
      <c r="B2253">
        <f>IFERROR(VLOOKUP(A2253,Produtos!A:B,2,FALSE),"")</f>
        <v/>
      </c>
      <c r="D2253" s="10">
        <f>IFERROR(INDEX(Lotes!$E:$E,MATCH(1,(Lotes!$A:$A=A2253)*(Lotes!$C:$C=C2253),0)),"")</f>
        <v/>
      </c>
      <c r="E2253" s="14">
        <f>IF(D2253="","",D2253-TODAY())</f>
        <v/>
      </c>
      <c r="F2253">
        <f>IF(D2253="","",IF(E2253&lt;0,"VENCIDO",IF(E2253&lt;=30,"VENCE EM &lt;= 30 DIAS",IF(E2253&lt;=60,"ATENCAO (31-60 DIAS)","OK"))))</f>
        <v/>
      </c>
      <c r="G2253" s="14">
        <f>SUMIFS(Lancamentos!$G:$G,Lancamentos!$C:$C,$A2253,Lancamentos!$E:$E,$C2253,Lancamentos!$B:$B,"ENTRADA")</f>
        <v/>
      </c>
      <c r="H2253" s="14">
        <f>SUMIFS(Lancamentos!$G:$G,Lancamentos!$C:$C,$A2253,Lancamentos!$E:$E,$C2253,Lancamentos!$B:$B,"SAIDA_USO")</f>
        <v/>
      </c>
      <c r="I2253" s="14">
        <f>SUMIFS(Lancamentos!$G:$G,Lancamentos!$C:$C,$A2253,Lancamentos!$E:$E,$C2253,Lancamentos!$B:$B,"SAIDA_DESCARTE")</f>
        <v/>
      </c>
      <c r="J2253" s="14">
        <f>G2253-H2253-I2253</f>
        <v/>
      </c>
      <c r="K2253">
        <f>IF(A2253="","",IF(J2253&lt;=IFERROR(VLOOKUP(A2253,Produtos!$A:$E,5,FALSE),0),"ABAIXO DO MINIMO","OK"))</f>
        <v/>
      </c>
    </row>
    <row r="2254">
      <c r="B2254">
        <f>IFERROR(VLOOKUP(A2254,Produtos!A:B,2,FALSE),"")</f>
        <v/>
      </c>
      <c r="D2254" s="10">
        <f>IFERROR(INDEX(Lotes!$E:$E,MATCH(1,(Lotes!$A:$A=A2254)*(Lotes!$C:$C=C2254),0)),"")</f>
        <v/>
      </c>
      <c r="E2254" s="14">
        <f>IF(D2254="","",D2254-TODAY())</f>
        <v/>
      </c>
      <c r="F2254">
        <f>IF(D2254="","",IF(E2254&lt;0,"VENCIDO",IF(E2254&lt;=30,"VENCE EM &lt;= 30 DIAS",IF(E2254&lt;=60,"ATENCAO (31-60 DIAS)","OK"))))</f>
        <v/>
      </c>
      <c r="G2254" s="14">
        <f>SUMIFS(Lancamentos!$G:$G,Lancamentos!$C:$C,$A2254,Lancamentos!$E:$E,$C2254,Lancamentos!$B:$B,"ENTRADA")</f>
        <v/>
      </c>
      <c r="H2254" s="14">
        <f>SUMIFS(Lancamentos!$G:$G,Lancamentos!$C:$C,$A2254,Lancamentos!$E:$E,$C2254,Lancamentos!$B:$B,"SAIDA_USO")</f>
        <v/>
      </c>
      <c r="I2254" s="14">
        <f>SUMIFS(Lancamentos!$G:$G,Lancamentos!$C:$C,$A2254,Lancamentos!$E:$E,$C2254,Lancamentos!$B:$B,"SAIDA_DESCARTE")</f>
        <v/>
      </c>
      <c r="J2254" s="14">
        <f>G2254-H2254-I2254</f>
        <v/>
      </c>
      <c r="K2254">
        <f>IF(A2254="","",IF(J2254&lt;=IFERROR(VLOOKUP(A2254,Produtos!$A:$E,5,FALSE),0),"ABAIXO DO MINIMO","OK"))</f>
        <v/>
      </c>
    </row>
    <row r="2255">
      <c r="B2255">
        <f>IFERROR(VLOOKUP(A2255,Produtos!A:B,2,FALSE),"")</f>
        <v/>
      </c>
      <c r="D2255" s="10">
        <f>IFERROR(INDEX(Lotes!$E:$E,MATCH(1,(Lotes!$A:$A=A2255)*(Lotes!$C:$C=C2255),0)),"")</f>
        <v/>
      </c>
      <c r="E2255" s="14">
        <f>IF(D2255="","",D2255-TODAY())</f>
        <v/>
      </c>
      <c r="F2255">
        <f>IF(D2255="","",IF(E2255&lt;0,"VENCIDO",IF(E2255&lt;=30,"VENCE EM &lt;= 30 DIAS",IF(E2255&lt;=60,"ATENCAO (31-60 DIAS)","OK"))))</f>
        <v/>
      </c>
      <c r="G2255" s="14">
        <f>SUMIFS(Lancamentos!$G:$G,Lancamentos!$C:$C,$A2255,Lancamentos!$E:$E,$C2255,Lancamentos!$B:$B,"ENTRADA")</f>
        <v/>
      </c>
      <c r="H2255" s="14">
        <f>SUMIFS(Lancamentos!$G:$G,Lancamentos!$C:$C,$A2255,Lancamentos!$E:$E,$C2255,Lancamentos!$B:$B,"SAIDA_USO")</f>
        <v/>
      </c>
      <c r="I2255" s="14">
        <f>SUMIFS(Lancamentos!$G:$G,Lancamentos!$C:$C,$A2255,Lancamentos!$E:$E,$C2255,Lancamentos!$B:$B,"SAIDA_DESCARTE")</f>
        <v/>
      </c>
      <c r="J2255" s="14">
        <f>G2255-H2255-I2255</f>
        <v/>
      </c>
      <c r="K2255">
        <f>IF(A2255="","",IF(J2255&lt;=IFERROR(VLOOKUP(A2255,Produtos!$A:$E,5,FALSE),0),"ABAIXO DO MINIMO","OK"))</f>
        <v/>
      </c>
    </row>
    <row r="2256">
      <c r="B2256">
        <f>IFERROR(VLOOKUP(A2256,Produtos!A:B,2,FALSE),"")</f>
        <v/>
      </c>
      <c r="D2256" s="10">
        <f>IFERROR(INDEX(Lotes!$E:$E,MATCH(1,(Lotes!$A:$A=A2256)*(Lotes!$C:$C=C2256),0)),"")</f>
        <v/>
      </c>
      <c r="E2256" s="14">
        <f>IF(D2256="","",D2256-TODAY())</f>
        <v/>
      </c>
      <c r="F2256">
        <f>IF(D2256="","",IF(E2256&lt;0,"VENCIDO",IF(E2256&lt;=30,"VENCE EM &lt;= 30 DIAS",IF(E2256&lt;=60,"ATENCAO (31-60 DIAS)","OK"))))</f>
        <v/>
      </c>
      <c r="G2256" s="14">
        <f>SUMIFS(Lancamentos!$G:$G,Lancamentos!$C:$C,$A2256,Lancamentos!$E:$E,$C2256,Lancamentos!$B:$B,"ENTRADA")</f>
        <v/>
      </c>
      <c r="H2256" s="14">
        <f>SUMIFS(Lancamentos!$G:$G,Lancamentos!$C:$C,$A2256,Lancamentos!$E:$E,$C2256,Lancamentos!$B:$B,"SAIDA_USO")</f>
        <v/>
      </c>
      <c r="I2256" s="14">
        <f>SUMIFS(Lancamentos!$G:$G,Lancamentos!$C:$C,$A2256,Lancamentos!$E:$E,$C2256,Lancamentos!$B:$B,"SAIDA_DESCARTE")</f>
        <v/>
      </c>
      <c r="J2256" s="14">
        <f>G2256-H2256-I2256</f>
        <v/>
      </c>
      <c r="K2256">
        <f>IF(A2256="","",IF(J2256&lt;=IFERROR(VLOOKUP(A2256,Produtos!$A:$E,5,FALSE),0),"ABAIXO DO MINIMO","OK"))</f>
        <v/>
      </c>
    </row>
    <row r="2257">
      <c r="B2257">
        <f>IFERROR(VLOOKUP(A2257,Produtos!A:B,2,FALSE),"")</f>
        <v/>
      </c>
      <c r="D2257" s="10">
        <f>IFERROR(INDEX(Lotes!$E:$E,MATCH(1,(Lotes!$A:$A=A2257)*(Lotes!$C:$C=C2257),0)),"")</f>
        <v/>
      </c>
      <c r="E2257" s="14">
        <f>IF(D2257="","",D2257-TODAY())</f>
        <v/>
      </c>
      <c r="F2257">
        <f>IF(D2257="","",IF(E2257&lt;0,"VENCIDO",IF(E2257&lt;=30,"VENCE EM &lt;= 30 DIAS",IF(E2257&lt;=60,"ATENCAO (31-60 DIAS)","OK"))))</f>
        <v/>
      </c>
      <c r="G2257" s="14">
        <f>SUMIFS(Lancamentos!$G:$G,Lancamentos!$C:$C,$A2257,Lancamentos!$E:$E,$C2257,Lancamentos!$B:$B,"ENTRADA")</f>
        <v/>
      </c>
      <c r="H2257" s="14">
        <f>SUMIFS(Lancamentos!$G:$G,Lancamentos!$C:$C,$A2257,Lancamentos!$E:$E,$C2257,Lancamentos!$B:$B,"SAIDA_USO")</f>
        <v/>
      </c>
      <c r="I2257" s="14">
        <f>SUMIFS(Lancamentos!$G:$G,Lancamentos!$C:$C,$A2257,Lancamentos!$E:$E,$C2257,Lancamentos!$B:$B,"SAIDA_DESCARTE")</f>
        <v/>
      </c>
      <c r="J2257" s="14">
        <f>G2257-H2257-I2257</f>
        <v/>
      </c>
      <c r="K2257">
        <f>IF(A2257="","",IF(J2257&lt;=IFERROR(VLOOKUP(A2257,Produtos!$A:$E,5,FALSE),0),"ABAIXO DO MINIMO","OK"))</f>
        <v/>
      </c>
    </row>
    <row r="2258">
      <c r="B2258">
        <f>IFERROR(VLOOKUP(A2258,Produtos!A:B,2,FALSE),"")</f>
        <v/>
      </c>
      <c r="D2258" s="10">
        <f>IFERROR(INDEX(Lotes!$E:$E,MATCH(1,(Lotes!$A:$A=A2258)*(Lotes!$C:$C=C2258),0)),"")</f>
        <v/>
      </c>
      <c r="E2258" s="14">
        <f>IF(D2258="","",D2258-TODAY())</f>
        <v/>
      </c>
      <c r="F2258">
        <f>IF(D2258="","",IF(E2258&lt;0,"VENCIDO",IF(E2258&lt;=30,"VENCE EM &lt;= 30 DIAS",IF(E2258&lt;=60,"ATENCAO (31-60 DIAS)","OK"))))</f>
        <v/>
      </c>
      <c r="G2258" s="14">
        <f>SUMIFS(Lancamentos!$G:$G,Lancamentos!$C:$C,$A2258,Lancamentos!$E:$E,$C2258,Lancamentos!$B:$B,"ENTRADA")</f>
        <v/>
      </c>
      <c r="H2258" s="14">
        <f>SUMIFS(Lancamentos!$G:$G,Lancamentos!$C:$C,$A2258,Lancamentos!$E:$E,$C2258,Lancamentos!$B:$B,"SAIDA_USO")</f>
        <v/>
      </c>
      <c r="I2258" s="14">
        <f>SUMIFS(Lancamentos!$G:$G,Lancamentos!$C:$C,$A2258,Lancamentos!$E:$E,$C2258,Lancamentos!$B:$B,"SAIDA_DESCARTE")</f>
        <v/>
      </c>
      <c r="J2258" s="14">
        <f>G2258-H2258-I2258</f>
        <v/>
      </c>
      <c r="K2258">
        <f>IF(A2258="","",IF(J2258&lt;=IFERROR(VLOOKUP(A2258,Produtos!$A:$E,5,FALSE),0),"ABAIXO DO MINIMO","OK"))</f>
        <v/>
      </c>
    </row>
    <row r="2259">
      <c r="B2259">
        <f>IFERROR(VLOOKUP(A2259,Produtos!A:B,2,FALSE),"")</f>
        <v/>
      </c>
      <c r="D2259" s="10">
        <f>IFERROR(INDEX(Lotes!$E:$E,MATCH(1,(Lotes!$A:$A=A2259)*(Lotes!$C:$C=C2259),0)),"")</f>
        <v/>
      </c>
      <c r="E2259" s="14">
        <f>IF(D2259="","",D2259-TODAY())</f>
        <v/>
      </c>
      <c r="F2259">
        <f>IF(D2259="","",IF(E2259&lt;0,"VENCIDO",IF(E2259&lt;=30,"VENCE EM &lt;= 30 DIAS",IF(E2259&lt;=60,"ATENCAO (31-60 DIAS)","OK"))))</f>
        <v/>
      </c>
      <c r="G2259" s="14">
        <f>SUMIFS(Lancamentos!$G:$G,Lancamentos!$C:$C,$A2259,Lancamentos!$E:$E,$C2259,Lancamentos!$B:$B,"ENTRADA")</f>
        <v/>
      </c>
      <c r="H2259" s="14">
        <f>SUMIFS(Lancamentos!$G:$G,Lancamentos!$C:$C,$A2259,Lancamentos!$E:$E,$C2259,Lancamentos!$B:$B,"SAIDA_USO")</f>
        <v/>
      </c>
      <c r="I2259" s="14">
        <f>SUMIFS(Lancamentos!$G:$G,Lancamentos!$C:$C,$A2259,Lancamentos!$E:$E,$C2259,Lancamentos!$B:$B,"SAIDA_DESCARTE")</f>
        <v/>
      </c>
      <c r="J2259" s="14">
        <f>G2259-H2259-I2259</f>
        <v/>
      </c>
      <c r="K2259">
        <f>IF(A2259="","",IF(J2259&lt;=IFERROR(VLOOKUP(A2259,Produtos!$A:$E,5,FALSE),0),"ABAIXO DO MINIMO","OK"))</f>
        <v/>
      </c>
    </row>
    <row r="2260">
      <c r="B2260">
        <f>IFERROR(VLOOKUP(A2260,Produtos!A:B,2,FALSE),"")</f>
        <v/>
      </c>
      <c r="D2260" s="10">
        <f>IFERROR(INDEX(Lotes!$E:$E,MATCH(1,(Lotes!$A:$A=A2260)*(Lotes!$C:$C=C2260),0)),"")</f>
        <v/>
      </c>
      <c r="E2260" s="14">
        <f>IF(D2260="","",D2260-TODAY())</f>
        <v/>
      </c>
      <c r="F2260">
        <f>IF(D2260="","",IF(E2260&lt;0,"VENCIDO",IF(E2260&lt;=30,"VENCE EM &lt;= 30 DIAS",IF(E2260&lt;=60,"ATENCAO (31-60 DIAS)","OK"))))</f>
        <v/>
      </c>
      <c r="G2260" s="14">
        <f>SUMIFS(Lancamentos!$G:$G,Lancamentos!$C:$C,$A2260,Lancamentos!$E:$E,$C2260,Lancamentos!$B:$B,"ENTRADA")</f>
        <v/>
      </c>
      <c r="H2260" s="14">
        <f>SUMIFS(Lancamentos!$G:$G,Lancamentos!$C:$C,$A2260,Lancamentos!$E:$E,$C2260,Lancamentos!$B:$B,"SAIDA_USO")</f>
        <v/>
      </c>
      <c r="I2260" s="14">
        <f>SUMIFS(Lancamentos!$G:$G,Lancamentos!$C:$C,$A2260,Lancamentos!$E:$E,$C2260,Lancamentos!$B:$B,"SAIDA_DESCARTE")</f>
        <v/>
      </c>
      <c r="J2260" s="14">
        <f>G2260-H2260-I2260</f>
        <v/>
      </c>
      <c r="K2260">
        <f>IF(A2260="","",IF(J2260&lt;=IFERROR(VLOOKUP(A2260,Produtos!$A:$E,5,FALSE),0),"ABAIXO DO MINIMO","OK"))</f>
        <v/>
      </c>
    </row>
    <row r="2261">
      <c r="B2261">
        <f>IFERROR(VLOOKUP(A2261,Produtos!A:B,2,FALSE),"")</f>
        <v/>
      </c>
      <c r="D2261" s="10">
        <f>IFERROR(INDEX(Lotes!$E:$E,MATCH(1,(Lotes!$A:$A=A2261)*(Lotes!$C:$C=C2261),0)),"")</f>
        <v/>
      </c>
      <c r="E2261" s="14">
        <f>IF(D2261="","",D2261-TODAY())</f>
        <v/>
      </c>
      <c r="F2261">
        <f>IF(D2261="","",IF(E2261&lt;0,"VENCIDO",IF(E2261&lt;=30,"VENCE EM &lt;= 30 DIAS",IF(E2261&lt;=60,"ATENCAO (31-60 DIAS)","OK"))))</f>
        <v/>
      </c>
      <c r="G2261" s="14">
        <f>SUMIFS(Lancamentos!$G:$G,Lancamentos!$C:$C,$A2261,Lancamentos!$E:$E,$C2261,Lancamentos!$B:$B,"ENTRADA")</f>
        <v/>
      </c>
      <c r="H2261" s="14">
        <f>SUMIFS(Lancamentos!$G:$G,Lancamentos!$C:$C,$A2261,Lancamentos!$E:$E,$C2261,Lancamentos!$B:$B,"SAIDA_USO")</f>
        <v/>
      </c>
      <c r="I2261" s="14">
        <f>SUMIFS(Lancamentos!$G:$G,Lancamentos!$C:$C,$A2261,Lancamentos!$E:$E,$C2261,Lancamentos!$B:$B,"SAIDA_DESCARTE")</f>
        <v/>
      </c>
      <c r="J2261" s="14">
        <f>G2261-H2261-I2261</f>
        <v/>
      </c>
      <c r="K2261">
        <f>IF(A2261="","",IF(J2261&lt;=IFERROR(VLOOKUP(A2261,Produtos!$A:$E,5,FALSE),0),"ABAIXO DO MINIMO","OK"))</f>
        <v/>
      </c>
    </row>
    <row r="2262">
      <c r="B2262">
        <f>IFERROR(VLOOKUP(A2262,Produtos!A:B,2,FALSE),"")</f>
        <v/>
      </c>
      <c r="D2262" s="10">
        <f>IFERROR(INDEX(Lotes!$E:$E,MATCH(1,(Lotes!$A:$A=A2262)*(Lotes!$C:$C=C2262),0)),"")</f>
        <v/>
      </c>
      <c r="E2262" s="14">
        <f>IF(D2262="","",D2262-TODAY())</f>
        <v/>
      </c>
      <c r="F2262">
        <f>IF(D2262="","",IF(E2262&lt;0,"VENCIDO",IF(E2262&lt;=30,"VENCE EM &lt;= 30 DIAS",IF(E2262&lt;=60,"ATENCAO (31-60 DIAS)","OK"))))</f>
        <v/>
      </c>
      <c r="G2262" s="14">
        <f>SUMIFS(Lancamentos!$G:$G,Lancamentos!$C:$C,$A2262,Lancamentos!$E:$E,$C2262,Lancamentos!$B:$B,"ENTRADA")</f>
        <v/>
      </c>
      <c r="H2262" s="14">
        <f>SUMIFS(Lancamentos!$G:$G,Lancamentos!$C:$C,$A2262,Lancamentos!$E:$E,$C2262,Lancamentos!$B:$B,"SAIDA_USO")</f>
        <v/>
      </c>
      <c r="I2262" s="14">
        <f>SUMIFS(Lancamentos!$G:$G,Lancamentos!$C:$C,$A2262,Lancamentos!$E:$E,$C2262,Lancamentos!$B:$B,"SAIDA_DESCARTE")</f>
        <v/>
      </c>
      <c r="J2262" s="14">
        <f>G2262-H2262-I2262</f>
        <v/>
      </c>
      <c r="K2262">
        <f>IF(A2262="","",IF(J2262&lt;=IFERROR(VLOOKUP(A2262,Produtos!$A:$E,5,FALSE),0),"ABAIXO DO MINIMO","OK"))</f>
        <v/>
      </c>
    </row>
    <row r="2263">
      <c r="B2263">
        <f>IFERROR(VLOOKUP(A2263,Produtos!A:B,2,FALSE),"")</f>
        <v/>
      </c>
      <c r="D2263" s="10">
        <f>IFERROR(INDEX(Lotes!$E:$E,MATCH(1,(Lotes!$A:$A=A2263)*(Lotes!$C:$C=C2263),0)),"")</f>
        <v/>
      </c>
      <c r="E2263" s="14">
        <f>IF(D2263="","",D2263-TODAY())</f>
        <v/>
      </c>
      <c r="F2263">
        <f>IF(D2263="","",IF(E2263&lt;0,"VENCIDO",IF(E2263&lt;=30,"VENCE EM &lt;= 30 DIAS",IF(E2263&lt;=60,"ATENCAO (31-60 DIAS)","OK"))))</f>
        <v/>
      </c>
      <c r="G2263" s="14">
        <f>SUMIFS(Lancamentos!$G:$G,Lancamentos!$C:$C,$A2263,Lancamentos!$E:$E,$C2263,Lancamentos!$B:$B,"ENTRADA")</f>
        <v/>
      </c>
      <c r="H2263" s="14">
        <f>SUMIFS(Lancamentos!$G:$G,Lancamentos!$C:$C,$A2263,Lancamentos!$E:$E,$C2263,Lancamentos!$B:$B,"SAIDA_USO")</f>
        <v/>
      </c>
      <c r="I2263" s="14">
        <f>SUMIFS(Lancamentos!$G:$G,Lancamentos!$C:$C,$A2263,Lancamentos!$E:$E,$C2263,Lancamentos!$B:$B,"SAIDA_DESCARTE")</f>
        <v/>
      </c>
      <c r="J2263" s="14">
        <f>G2263-H2263-I2263</f>
        <v/>
      </c>
      <c r="K2263">
        <f>IF(A2263="","",IF(J2263&lt;=IFERROR(VLOOKUP(A2263,Produtos!$A:$E,5,FALSE),0),"ABAIXO DO MINIMO","OK"))</f>
        <v/>
      </c>
    </row>
    <row r="2264">
      <c r="B2264">
        <f>IFERROR(VLOOKUP(A2264,Produtos!A:B,2,FALSE),"")</f>
        <v/>
      </c>
      <c r="D2264" s="10">
        <f>IFERROR(INDEX(Lotes!$E:$E,MATCH(1,(Lotes!$A:$A=A2264)*(Lotes!$C:$C=C2264),0)),"")</f>
        <v/>
      </c>
      <c r="E2264" s="14">
        <f>IF(D2264="","",D2264-TODAY())</f>
        <v/>
      </c>
      <c r="F2264">
        <f>IF(D2264="","",IF(E2264&lt;0,"VENCIDO",IF(E2264&lt;=30,"VENCE EM &lt;= 30 DIAS",IF(E2264&lt;=60,"ATENCAO (31-60 DIAS)","OK"))))</f>
        <v/>
      </c>
      <c r="G2264" s="14">
        <f>SUMIFS(Lancamentos!$G:$G,Lancamentos!$C:$C,$A2264,Lancamentos!$E:$E,$C2264,Lancamentos!$B:$B,"ENTRADA")</f>
        <v/>
      </c>
      <c r="H2264" s="14">
        <f>SUMIFS(Lancamentos!$G:$G,Lancamentos!$C:$C,$A2264,Lancamentos!$E:$E,$C2264,Lancamentos!$B:$B,"SAIDA_USO")</f>
        <v/>
      </c>
      <c r="I2264" s="14">
        <f>SUMIFS(Lancamentos!$G:$G,Lancamentos!$C:$C,$A2264,Lancamentos!$E:$E,$C2264,Lancamentos!$B:$B,"SAIDA_DESCARTE")</f>
        <v/>
      </c>
      <c r="J2264" s="14">
        <f>G2264-H2264-I2264</f>
        <v/>
      </c>
      <c r="K2264">
        <f>IF(A2264="","",IF(J2264&lt;=IFERROR(VLOOKUP(A2264,Produtos!$A:$E,5,FALSE),0),"ABAIXO DO MINIMO","OK"))</f>
        <v/>
      </c>
    </row>
    <row r="2265">
      <c r="B2265">
        <f>IFERROR(VLOOKUP(A2265,Produtos!A:B,2,FALSE),"")</f>
        <v/>
      </c>
      <c r="D2265" s="10">
        <f>IFERROR(INDEX(Lotes!$E:$E,MATCH(1,(Lotes!$A:$A=A2265)*(Lotes!$C:$C=C2265),0)),"")</f>
        <v/>
      </c>
      <c r="E2265" s="14">
        <f>IF(D2265="","",D2265-TODAY())</f>
        <v/>
      </c>
      <c r="F2265">
        <f>IF(D2265="","",IF(E2265&lt;0,"VENCIDO",IF(E2265&lt;=30,"VENCE EM &lt;= 30 DIAS",IF(E2265&lt;=60,"ATENCAO (31-60 DIAS)","OK"))))</f>
        <v/>
      </c>
      <c r="G2265" s="14">
        <f>SUMIFS(Lancamentos!$G:$G,Lancamentos!$C:$C,$A2265,Lancamentos!$E:$E,$C2265,Lancamentos!$B:$B,"ENTRADA")</f>
        <v/>
      </c>
      <c r="H2265" s="14">
        <f>SUMIFS(Lancamentos!$G:$G,Lancamentos!$C:$C,$A2265,Lancamentos!$E:$E,$C2265,Lancamentos!$B:$B,"SAIDA_USO")</f>
        <v/>
      </c>
      <c r="I2265" s="14">
        <f>SUMIFS(Lancamentos!$G:$G,Lancamentos!$C:$C,$A2265,Lancamentos!$E:$E,$C2265,Lancamentos!$B:$B,"SAIDA_DESCARTE")</f>
        <v/>
      </c>
      <c r="J2265" s="14">
        <f>G2265-H2265-I2265</f>
        <v/>
      </c>
      <c r="K2265">
        <f>IF(A2265="","",IF(J2265&lt;=IFERROR(VLOOKUP(A2265,Produtos!$A:$E,5,FALSE),0),"ABAIXO DO MINIMO","OK"))</f>
        <v/>
      </c>
    </row>
    <row r="2266">
      <c r="B2266">
        <f>IFERROR(VLOOKUP(A2266,Produtos!A:B,2,FALSE),"")</f>
        <v/>
      </c>
      <c r="D2266" s="10">
        <f>IFERROR(INDEX(Lotes!$E:$E,MATCH(1,(Lotes!$A:$A=A2266)*(Lotes!$C:$C=C2266),0)),"")</f>
        <v/>
      </c>
      <c r="E2266" s="14">
        <f>IF(D2266="","",D2266-TODAY())</f>
        <v/>
      </c>
      <c r="F2266">
        <f>IF(D2266="","",IF(E2266&lt;0,"VENCIDO",IF(E2266&lt;=30,"VENCE EM &lt;= 30 DIAS",IF(E2266&lt;=60,"ATENCAO (31-60 DIAS)","OK"))))</f>
        <v/>
      </c>
      <c r="G2266" s="14">
        <f>SUMIFS(Lancamentos!$G:$G,Lancamentos!$C:$C,$A2266,Lancamentos!$E:$E,$C2266,Lancamentos!$B:$B,"ENTRADA")</f>
        <v/>
      </c>
      <c r="H2266" s="14">
        <f>SUMIFS(Lancamentos!$G:$G,Lancamentos!$C:$C,$A2266,Lancamentos!$E:$E,$C2266,Lancamentos!$B:$B,"SAIDA_USO")</f>
        <v/>
      </c>
      <c r="I2266" s="14">
        <f>SUMIFS(Lancamentos!$G:$G,Lancamentos!$C:$C,$A2266,Lancamentos!$E:$E,$C2266,Lancamentos!$B:$B,"SAIDA_DESCARTE")</f>
        <v/>
      </c>
      <c r="J2266" s="14">
        <f>G2266-H2266-I2266</f>
        <v/>
      </c>
      <c r="K2266">
        <f>IF(A2266="","",IF(J2266&lt;=IFERROR(VLOOKUP(A2266,Produtos!$A:$E,5,FALSE),0),"ABAIXO DO MINIMO","OK"))</f>
        <v/>
      </c>
    </row>
    <row r="2267">
      <c r="B2267">
        <f>IFERROR(VLOOKUP(A2267,Produtos!A:B,2,FALSE),"")</f>
        <v/>
      </c>
      <c r="D2267" s="10">
        <f>IFERROR(INDEX(Lotes!$E:$E,MATCH(1,(Lotes!$A:$A=A2267)*(Lotes!$C:$C=C2267),0)),"")</f>
        <v/>
      </c>
      <c r="E2267" s="14">
        <f>IF(D2267="","",D2267-TODAY())</f>
        <v/>
      </c>
      <c r="F2267">
        <f>IF(D2267="","",IF(E2267&lt;0,"VENCIDO",IF(E2267&lt;=30,"VENCE EM &lt;= 30 DIAS",IF(E2267&lt;=60,"ATENCAO (31-60 DIAS)","OK"))))</f>
        <v/>
      </c>
      <c r="G2267" s="14">
        <f>SUMIFS(Lancamentos!$G:$G,Lancamentos!$C:$C,$A2267,Lancamentos!$E:$E,$C2267,Lancamentos!$B:$B,"ENTRADA")</f>
        <v/>
      </c>
      <c r="H2267" s="14">
        <f>SUMIFS(Lancamentos!$G:$G,Lancamentos!$C:$C,$A2267,Lancamentos!$E:$E,$C2267,Lancamentos!$B:$B,"SAIDA_USO")</f>
        <v/>
      </c>
      <c r="I2267" s="14">
        <f>SUMIFS(Lancamentos!$G:$G,Lancamentos!$C:$C,$A2267,Lancamentos!$E:$E,$C2267,Lancamentos!$B:$B,"SAIDA_DESCARTE")</f>
        <v/>
      </c>
      <c r="J2267" s="14">
        <f>G2267-H2267-I2267</f>
        <v/>
      </c>
      <c r="K2267">
        <f>IF(A2267="","",IF(J2267&lt;=IFERROR(VLOOKUP(A2267,Produtos!$A:$E,5,FALSE),0),"ABAIXO DO MINIMO","OK"))</f>
        <v/>
      </c>
    </row>
    <row r="2268">
      <c r="B2268">
        <f>IFERROR(VLOOKUP(A2268,Produtos!A:B,2,FALSE),"")</f>
        <v/>
      </c>
      <c r="D2268" s="10">
        <f>IFERROR(INDEX(Lotes!$E:$E,MATCH(1,(Lotes!$A:$A=A2268)*(Lotes!$C:$C=C2268),0)),"")</f>
        <v/>
      </c>
      <c r="E2268" s="14">
        <f>IF(D2268="","",D2268-TODAY())</f>
        <v/>
      </c>
      <c r="F2268">
        <f>IF(D2268="","",IF(E2268&lt;0,"VENCIDO",IF(E2268&lt;=30,"VENCE EM &lt;= 30 DIAS",IF(E2268&lt;=60,"ATENCAO (31-60 DIAS)","OK"))))</f>
        <v/>
      </c>
      <c r="G2268" s="14">
        <f>SUMIFS(Lancamentos!$G:$G,Lancamentos!$C:$C,$A2268,Lancamentos!$E:$E,$C2268,Lancamentos!$B:$B,"ENTRADA")</f>
        <v/>
      </c>
      <c r="H2268" s="14">
        <f>SUMIFS(Lancamentos!$G:$G,Lancamentos!$C:$C,$A2268,Lancamentos!$E:$E,$C2268,Lancamentos!$B:$B,"SAIDA_USO")</f>
        <v/>
      </c>
      <c r="I2268" s="14">
        <f>SUMIFS(Lancamentos!$G:$G,Lancamentos!$C:$C,$A2268,Lancamentos!$E:$E,$C2268,Lancamentos!$B:$B,"SAIDA_DESCARTE")</f>
        <v/>
      </c>
      <c r="J2268" s="14">
        <f>G2268-H2268-I2268</f>
        <v/>
      </c>
      <c r="K2268">
        <f>IF(A2268="","",IF(J2268&lt;=IFERROR(VLOOKUP(A2268,Produtos!$A:$E,5,FALSE),0),"ABAIXO DO MINIMO","OK"))</f>
        <v/>
      </c>
    </row>
    <row r="2269">
      <c r="B2269">
        <f>IFERROR(VLOOKUP(A2269,Produtos!A:B,2,FALSE),"")</f>
        <v/>
      </c>
      <c r="D2269" s="10">
        <f>IFERROR(INDEX(Lotes!$E:$E,MATCH(1,(Lotes!$A:$A=A2269)*(Lotes!$C:$C=C2269),0)),"")</f>
        <v/>
      </c>
      <c r="E2269" s="14">
        <f>IF(D2269="","",D2269-TODAY())</f>
        <v/>
      </c>
      <c r="F2269">
        <f>IF(D2269="","",IF(E2269&lt;0,"VENCIDO",IF(E2269&lt;=30,"VENCE EM &lt;= 30 DIAS",IF(E2269&lt;=60,"ATENCAO (31-60 DIAS)","OK"))))</f>
        <v/>
      </c>
      <c r="G2269" s="14">
        <f>SUMIFS(Lancamentos!$G:$G,Lancamentos!$C:$C,$A2269,Lancamentos!$E:$E,$C2269,Lancamentos!$B:$B,"ENTRADA")</f>
        <v/>
      </c>
      <c r="H2269" s="14">
        <f>SUMIFS(Lancamentos!$G:$G,Lancamentos!$C:$C,$A2269,Lancamentos!$E:$E,$C2269,Lancamentos!$B:$B,"SAIDA_USO")</f>
        <v/>
      </c>
      <c r="I2269" s="14">
        <f>SUMIFS(Lancamentos!$G:$G,Lancamentos!$C:$C,$A2269,Lancamentos!$E:$E,$C2269,Lancamentos!$B:$B,"SAIDA_DESCARTE")</f>
        <v/>
      </c>
      <c r="J2269" s="14">
        <f>G2269-H2269-I2269</f>
        <v/>
      </c>
      <c r="K2269">
        <f>IF(A2269="","",IF(J2269&lt;=IFERROR(VLOOKUP(A2269,Produtos!$A:$E,5,FALSE),0),"ABAIXO DO MINIMO","OK"))</f>
        <v/>
      </c>
    </row>
    <row r="2270">
      <c r="B2270">
        <f>IFERROR(VLOOKUP(A2270,Produtos!A:B,2,FALSE),"")</f>
        <v/>
      </c>
      <c r="D2270" s="10">
        <f>IFERROR(INDEX(Lotes!$E:$E,MATCH(1,(Lotes!$A:$A=A2270)*(Lotes!$C:$C=C2270),0)),"")</f>
        <v/>
      </c>
      <c r="E2270" s="14">
        <f>IF(D2270="","",D2270-TODAY())</f>
        <v/>
      </c>
      <c r="F2270">
        <f>IF(D2270="","",IF(E2270&lt;0,"VENCIDO",IF(E2270&lt;=30,"VENCE EM &lt;= 30 DIAS",IF(E2270&lt;=60,"ATENCAO (31-60 DIAS)","OK"))))</f>
        <v/>
      </c>
      <c r="G2270" s="14">
        <f>SUMIFS(Lancamentos!$G:$G,Lancamentos!$C:$C,$A2270,Lancamentos!$E:$E,$C2270,Lancamentos!$B:$B,"ENTRADA")</f>
        <v/>
      </c>
      <c r="H2270" s="14">
        <f>SUMIFS(Lancamentos!$G:$G,Lancamentos!$C:$C,$A2270,Lancamentos!$E:$E,$C2270,Lancamentos!$B:$B,"SAIDA_USO")</f>
        <v/>
      </c>
      <c r="I2270" s="14">
        <f>SUMIFS(Lancamentos!$G:$G,Lancamentos!$C:$C,$A2270,Lancamentos!$E:$E,$C2270,Lancamentos!$B:$B,"SAIDA_DESCARTE")</f>
        <v/>
      </c>
      <c r="J2270" s="14">
        <f>G2270-H2270-I2270</f>
        <v/>
      </c>
      <c r="K2270">
        <f>IF(A2270="","",IF(J2270&lt;=IFERROR(VLOOKUP(A2270,Produtos!$A:$E,5,FALSE),0),"ABAIXO DO MINIMO","OK"))</f>
        <v/>
      </c>
    </row>
    <row r="2271">
      <c r="B2271">
        <f>IFERROR(VLOOKUP(A2271,Produtos!A:B,2,FALSE),"")</f>
        <v/>
      </c>
      <c r="D2271" s="10">
        <f>IFERROR(INDEX(Lotes!$E:$E,MATCH(1,(Lotes!$A:$A=A2271)*(Lotes!$C:$C=C2271),0)),"")</f>
        <v/>
      </c>
      <c r="E2271" s="14">
        <f>IF(D2271="","",D2271-TODAY())</f>
        <v/>
      </c>
      <c r="F2271">
        <f>IF(D2271="","",IF(E2271&lt;0,"VENCIDO",IF(E2271&lt;=30,"VENCE EM &lt;= 30 DIAS",IF(E2271&lt;=60,"ATENCAO (31-60 DIAS)","OK"))))</f>
        <v/>
      </c>
      <c r="G2271" s="14">
        <f>SUMIFS(Lancamentos!$G:$G,Lancamentos!$C:$C,$A2271,Lancamentos!$E:$E,$C2271,Lancamentos!$B:$B,"ENTRADA")</f>
        <v/>
      </c>
      <c r="H2271" s="14">
        <f>SUMIFS(Lancamentos!$G:$G,Lancamentos!$C:$C,$A2271,Lancamentos!$E:$E,$C2271,Lancamentos!$B:$B,"SAIDA_USO")</f>
        <v/>
      </c>
      <c r="I2271" s="14">
        <f>SUMIFS(Lancamentos!$G:$G,Lancamentos!$C:$C,$A2271,Lancamentos!$E:$E,$C2271,Lancamentos!$B:$B,"SAIDA_DESCARTE")</f>
        <v/>
      </c>
      <c r="J2271" s="14">
        <f>G2271-H2271-I2271</f>
        <v/>
      </c>
      <c r="K2271">
        <f>IF(A2271="","",IF(J2271&lt;=IFERROR(VLOOKUP(A2271,Produtos!$A:$E,5,FALSE),0),"ABAIXO DO MINIMO","OK"))</f>
        <v/>
      </c>
    </row>
    <row r="2272">
      <c r="B2272">
        <f>IFERROR(VLOOKUP(A2272,Produtos!A:B,2,FALSE),"")</f>
        <v/>
      </c>
      <c r="D2272" s="10">
        <f>IFERROR(INDEX(Lotes!$E:$E,MATCH(1,(Lotes!$A:$A=A2272)*(Lotes!$C:$C=C2272),0)),"")</f>
        <v/>
      </c>
      <c r="E2272" s="14">
        <f>IF(D2272="","",D2272-TODAY())</f>
        <v/>
      </c>
      <c r="F2272">
        <f>IF(D2272="","",IF(E2272&lt;0,"VENCIDO",IF(E2272&lt;=30,"VENCE EM &lt;= 30 DIAS",IF(E2272&lt;=60,"ATENCAO (31-60 DIAS)","OK"))))</f>
        <v/>
      </c>
      <c r="G2272" s="14">
        <f>SUMIFS(Lancamentos!$G:$G,Lancamentos!$C:$C,$A2272,Lancamentos!$E:$E,$C2272,Lancamentos!$B:$B,"ENTRADA")</f>
        <v/>
      </c>
      <c r="H2272" s="14">
        <f>SUMIFS(Lancamentos!$G:$G,Lancamentos!$C:$C,$A2272,Lancamentos!$E:$E,$C2272,Lancamentos!$B:$B,"SAIDA_USO")</f>
        <v/>
      </c>
      <c r="I2272" s="14">
        <f>SUMIFS(Lancamentos!$G:$G,Lancamentos!$C:$C,$A2272,Lancamentos!$E:$E,$C2272,Lancamentos!$B:$B,"SAIDA_DESCARTE")</f>
        <v/>
      </c>
      <c r="J2272" s="14">
        <f>G2272-H2272-I2272</f>
        <v/>
      </c>
      <c r="K2272">
        <f>IF(A2272="","",IF(J2272&lt;=IFERROR(VLOOKUP(A2272,Produtos!$A:$E,5,FALSE),0),"ABAIXO DO MINIMO","OK"))</f>
        <v/>
      </c>
    </row>
    <row r="2273">
      <c r="B2273">
        <f>IFERROR(VLOOKUP(A2273,Produtos!A:B,2,FALSE),"")</f>
        <v/>
      </c>
      <c r="D2273" s="10">
        <f>IFERROR(INDEX(Lotes!$E:$E,MATCH(1,(Lotes!$A:$A=A2273)*(Lotes!$C:$C=C2273),0)),"")</f>
        <v/>
      </c>
      <c r="E2273" s="14">
        <f>IF(D2273="","",D2273-TODAY())</f>
        <v/>
      </c>
      <c r="F2273">
        <f>IF(D2273="","",IF(E2273&lt;0,"VENCIDO",IF(E2273&lt;=30,"VENCE EM &lt;= 30 DIAS",IF(E2273&lt;=60,"ATENCAO (31-60 DIAS)","OK"))))</f>
        <v/>
      </c>
      <c r="G2273" s="14">
        <f>SUMIFS(Lancamentos!$G:$G,Lancamentos!$C:$C,$A2273,Lancamentos!$E:$E,$C2273,Lancamentos!$B:$B,"ENTRADA")</f>
        <v/>
      </c>
      <c r="H2273" s="14">
        <f>SUMIFS(Lancamentos!$G:$G,Lancamentos!$C:$C,$A2273,Lancamentos!$E:$E,$C2273,Lancamentos!$B:$B,"SAIDA_USO")</f>
        <v/>
      </c>
      <c r="I2273" s="14">
        <f>SUMIFS(Lancamentos!$G:$G,Lancamentos!$C:$C,$A2273,Lancamentos!$E:$E,$C2273,Lancamentos!$B:$B,"SAIDA_DESCARTE")</f>
        <v/>
      </c>
      <c r="J2273" s="14">
        <f>G2273-H2273-I2273</f>
        <v/>
      </c>
      <c r="K2273">
        <f>IF(A2273="","",IF(J2273&lt;=IFERROR(VLOOKUP(A2273,Produtos!$A:$E,5,FALSE),0),"ABAIXO DO MINIMO","OK"))</f>
        <v/>
      </c>
    </row>
    <row r="2274">
      <c r="B2274">
        <f>IFERROR(VLOOKUP(A2274,Produtos!A:B,2,FALSE),"")</f>
        <v/>
      </c>
      <c r="D2274" s="10">
        <f>IFERROR(INDEX(Lotes!$E:$E,MATCH(1,(Lotes!$A:$A=A2274)*(Lotes!$C:$C=C2274),0)),"")</f>
        <v/>
      </c>
      <c r="E2274" s="14">
        <f>IF(D2274="","",D2274-TODAY())</f>
        <v/>
      </c>
      <c r="F2274">
        <f>IF(D2274="","",IF(E2274&lt;0,"VENCIDO",IF(E2274&lt;=30,"VENCE EM &lt;= 30 DIAS",IF(E2274&lt;=60,"ATENCAO (31-60 DIAS)","OK"))))</f>
        <v/>
      </c>
      <c r="G2274" s="14">
        <f>SUMIFS(Lancamentos!$G:$G,Lancamentos!$C:$C,$A2274,Lancamentos!$E:$E,$C2274,Lancamentos!$B:$B,"ENTRADA")</f>
        <v/>
      </c>
      <c r="H2274" s="14">
        <f>SUMIFS(Lancamentos!$G:$G,Lancamentos!$C:$C,$A2274,Lancamentos!$E:$E,$C2274,Lancamentos!$B:$B,"SAIDA_USO")</f>
        <v/>
      </c>
      <c r="I2274" s="14">
        <f>SUMIFS(Lancamentos!$G:$G,Lancamentos!$C:$C,$A2274,Lancamentos!$E:$E,$C2274,Lancamentos!$B:$B,"SAIDA_DESCARTE")</f>
        <v/>
      </c>
      <c r="J2274" s="14">
        <f>G2274-H2274-I2274</f>
        <v/>
      </c>
      <c r="K2274">
        <f>IF(A2274="","",IF(J2274&lt;=IFERROR(VLOOKUP(A2274,Produtos!$A:$E,5,FALSE),0),"ABAIXO DO MINIMO","OK"))</f>
        <v/>
      </c>
    </row>
    <row r="2275">
      <c r="B2275">
        <f>IFERROR(VLOOKUP(A2275,Produtos!A:B,2,FALSE),"")</f>
        <v/>
      </c>
      <c r="D2275" s="10">
        <f>IFERROR(INDEX(Lotes!$E:$E,MATCH(1,(Lotes!$A:$A=A2275)*(Lotes!$C:$C=C2275),0)),"")</f>
        <v/>
      </c>
      <c r="E2275" s="14">
        <f>IF(D2275="","",D2275-TODAY())</f>
        <v/>
      </c>
      <c r="F2275">
        <f>IF(D2275="","",IF(E2275&lt;0,"VENCIDO",IF(E2275&lt;=30,"VENCE EM &lt;= 30 DIAS",IF(E2275&lt;=60,"ATENCAO (31-60 DIAS)","OK"))))</f>
        <v/>
      </c>
      <c r="G2275" s="14">
        <f>SUMIFS(Lancamentos!$G:$G,Lancamentos!$C:$C,$A2275,Lancamentos!$E:$E,$C2275,Lancamentos!$B:$B,"ENTRADA")</f>
        <v/>
      </c>
      <c r="H2275" s="14">
        <f>SUMIFS(Lancamentos!$G:$G,Lancamentos!$C:$C,$A2275,Lancamentos!$E:$E,$C2275,Lancamentos!$B:$B,"SAIDA_USO")</f>
        <v/>
      </c>
      <c r="I2275" s="14">
        <f>SUMIFS(Lancamentos!$G:$G,Lancamentos!$C:$C,$A2275,Lancamentos!$E:$E,$C2275,Lancamentos!$B:$B,"SAIDA_DESCARTE")</f>
        <v/>
      </c>
      <c r="J2275" s="14">
        <f>G2275-H2275-I2275</f>
        <v/>
      </c>
      <c r="K2275">
        <f>IF(A2275="","",IF(J2275&lt;=IFERROR(VLOOKUP(A2275,Produtos!$A:$E,5,FALSE),0),"ABAIXO DO MINIMO","OK"))</f>
        <v/>
      </c>
    </row>
    <row r="2276">
      <c r="B2276">
        <f>IFERROR(VLOOKUP(A2276,Produtos!A:B,2,FALSE),"")</f>
        <v/>
      </c>
      <c r="D2276" s="10">
        <f>IFERROR(INDEX(Lotes!$E:$E,MATCH(1,(Lotes!$A:$A=A2276)*(Lotes!$C:$C=C2276),0)),"")</f>
        <v/>
      </c>
      <c r="E2276" s="14">
        <f>IF(D2276="","",D2276-TODAY())</f>
        <v/>
      </c>
      <c r="F2276">
        <f>IF(D2276="","",IF(E2276&lt;0,"VENCIDO",IF(E2276&lt;=30,"VENCE EM &lt;= 30 DIAS",IF(E2276&lt;=60,"ATENCAO (31-60 DIAS)","OK"))))</f>
        <v/>
      </c>
      <c r="G2276" s="14">
        <f>SUMIFS(Lancamentos!$G:$G,Lancamentos!$C:$C,$A2276,Lancamentos!$E:$E,$C2276,Lancamentos!$B:$B,"ENTRADA")</f>
        <v/>
      </c>
      <c r="H2276" s="14">
        <f>SUMIFS(Lancamentos!$G:$G,Lancamentos!$C:$C,$A2276,Lancamentos!$E:$E,$C2276,Lancamentos!$B:$B,"SAIDA_USO")</f>
        <v/>
      </c>
      <c r="I2276" s="14">
        <f>SUMIFS(Lancamentos!$G:$G,Lancamentos!$C:$C,$A2276,Lancamentos!$E:$E,$C2276,Lancamentos!$B:$B,"SAIDA_DESCARTE")</f>
        <v/>
      </c>
      <c r="J2276" s="14">
        <f>G2276-H2276-I2276</f>
        <v/>
      </c>
      <c r="K2276">
        <f>IF(A2276="","",IF(J2276&lt;=IFERROR(VLOOKUP(A2276,Produtos!$A:$E,5,FALSE),0),"ABAIXO DO MINIMO","OK"))</f>
        <v/>
      </c>
    </row>
    <row r="2277">
      <c r="B2277">
        <f>IFERROR(VLOOKUP(A2277,Produtos!A:B,2,FALSE),"")</f>
        <v/>
      </c>
      <c r="D2277" s="10">
        <f>IFERROR(INDEX(Lotes!$E:$E,MATCH(1,(Lotes!$A:$A=A2277)*(Lotes!$C:$C=C2277),0)),"")</f>
        <v/>
      </c>
      <c r="E2277" s="14">
        <f>IF(D2277="","",D2277-TODAY())</f>
        <v/>
      </c>
      <c r="F2277">
        <f>IF(D2277="","",IF(E2277&lt;0,"VENCIDO",IF(E2277&lt;=30,"VENCE EM &lt;= 30 DIAS",IF(E2277&lt;=60,"ATENCAO (31-60 DIAS)","OK"))))</f>
        <v/>
      </c>
      <c r="G2277" s="14">
        <f>SUMIFS(Lancamentos!$G:$G,Lancamentos!$C:$C,$A2277,Lancamentos!$E:$E,$C2277,Lancamentos!$B:$B,"ENTRADA")</f>
        <v/>
      </c>
      <c r="H2277" s="14">
        <f>SUMIFS(Lancamentos!$G:$G,Lancamentos!$C:$C,$A2277,Lancamentos!$E:$E,$C2277,Lancamentos!$B:$B,"SAIDA_USO")</f>
        <v/>
      </c>
      <c r="I2277" s="14">
        <f>SUMIFS(Lancamentos!$G:$G,Lancamentos!$C:$C,$A2277,Lancamentos!$E:$E,$C2277,Lancamentos!$B:$B,"SAIDA_DESCARTE")</f>
        <v/>
      </c>
      <c r="J2277" s="14">
        <f>G2277-H2277-I2277</f>
        <v/>
      </c>
      <c r="K2277">
        <f>IF(A2277="","",IF(J2277&lt;=IFERROR(VLOOKUP(A2277,Produtos!$A:$E,5,FALSE),0),"ABAIXO DO MINIMO","OK"))</f>
        <v/>
      </c>
    </row>
    <row r="2278">
      <c r="B2278">
        <f>IFERROR(VLOOKUP(A2278,Produtos!A:B,2,FALSE),"")</f>
        <v/>
      </c>
      <c r="D2278" s="10">
        <f>IFERROR(INDEX(Lotes!$E:$E,MATCH(1,(Lotes!$A:$A=A2278)*(Lotes!$C:$C=C2278),0)),"")</f>
        <v/>
      </c>
      <c r="E2278" s="14">
        <f>IF(D2278="","",D2278-TODAY())</f>
        <v/>
      </c>
      <c r="F2278">
        <f>IF(D2278="","",IF(E2278&lt;0,"VENCIDO",IF(E2278&lt;=30,"VENCE EM &lt;= 30 DIAS",IF(E2278&lt;=60,"ATENCAO (31-60 DIAS)","OK"))))</f>
        <v/>
      </c>
      <c r="G2278" s="14">
        <f>SUMIFS(Lancamentos!$G:$G,Lancamentos!$C:$C,$A2278,Lancamentos!$E:$E,$C2278,Lancamentos!$B:$B,"ENTRADA")</f>
        <v/>
      </c>
      <c r="H2278" s="14">
        <f>SUMIFS(Lancamentos!$G:$G,Lancamentos!$C:$C,$A2278,Lancamentos!$E:$E,$C2278,Lancamentos!$B:$B,"SAIDA_USO")</f>
        <v/>
      </c>
      <c r="I2278" s="14">
        <f>SUMIFS(Lancamentos!$G:$G,Lancamentos!$C:$C,$A2278,Lancamentos!$E:$E,$C2278,Lancamentos!$B:$B,"SAIDA_DESCARTE")</f>
        <v/>
      </c>
      <c r="J2278" s="14">
        <f>G2278-H2278-I2278</f>
        <v/>
      </c>
      <c r="K2278">
        <f>IF(A2278="","",IF(J2278&lt;=IFERROR(VLOOKUP(A2278,Produtos!$A:$E,5,FALSE),0),"ABAIXO DO MINIMO","OK"))</f>
        <v/>
      </c>
    </row>
    <row r="2279">
      <c r="B2279">
        <f>IFERROR(VLOOKUP(A2279,Produtos!A:B,2,FALSE),"")</f>
        <v/>
      </c>
      <c r="D2279" s="10">
        <f>IFERROR(INDEX(Lotes!$E:$E,MATCH(1,(Lotes!$A:$A=A2279)*(Lotes!$C:$C=C2279),0)),"")</f>
        <v/>
      </c>
      <c r="E2279" s="14">
        <f>IF(D2279="","",D2279-TODAY())</f>
        <v/>
      </c>
      <c r="F2279">
        <f>IF(D2279="","",IF(E2279&lt;0,"VENCIDO",IF(E2279&lt;=30,"VENCE EM &lt;= 30 DIAS",IF(E2279&lt;=60,"ATENCAO (31-60 DIAS)","OK"))))</f>
        <v/>
      </c>
      <c r="G2279" s="14">
        <f>SUMIFS(Lancamentos!$G:$G,Lancamentos!$C:$C,$A2279,Lancamentos!$E:$E,$C2279,Lancamentos!$B:$B,"ENTRADA")</f>
        <v/>
      </c>
      <c r="H2279" s="14">
        <f>SUMIFS(Lancamentos!$G:$G,Lancamentos!$C:$C,$A2279,Lancamentos!$E:$E,$C2279,Lancamentos!$B:$B,"SAIDA_USO")</f>
        <v/>
      </c>
      <c r="I2279" s="14">
        <f>SUMIFS(Lancamentos!$G:$G,Lancamentos!$C:$C,$A2279,Lancamentos!$E:$E,$C2279,Lancamentos!$B:$B,"SAIDA_DESCARTE")</f>
        <v/>
      </c>
      <c r="J2279" s="14">
        <f>G2279-H2279-I2279</f>
        <v/>
      </c>
      <c r="K2279">
        <f>IF(A2279="","",IF(J2279&lt;=IFERROR(VLOOKUP(A2279,Produtos!$A:$E,5,FALSE),0),"ABAIXO DO MINIMO","OK"))</f>
        <v/>
      </c>
    </row>
    <row r="2280">
      <c r="B2280">
        <f>IFERROR(VLOOKUP(A2280,Produtos!A:B,2,FALSE),"")</f>
        <v/>
      </c>
      <c r="D2280" s="10">
        <f>IFERROR(INDEX(Lotes!$E:$E,MATCH(1,(Lotes!$A:$A=A2280)*(Lotes!$C:$C=C2280),0)),"")</f>
        <v/>
      </c>
      <c r="E2280" s="14">
        <f>IF(D2280="","",D2280-TODAY())</f>
        <v/>
      </c>
      <c r="F2280">
        <f>IF(D2280="","",IF(E2280&lt;0,"VENCIDO",IF(E2280&lt;=30,"VENCE EM &lt;= 30 DIAS",IF(E2280&lt;=60,"ATENCAO (31-60 DIAS)","OK"))))</f>
        <v/>
      </c>
      <c r="G2280" s="14">
        <f>SUMIFS(Lancamentos!$G:$G,Lancamentos!$C:$C,$A2280,Lancamentos!$E:$E,$C2280,Lancamentos!$B:$B,"ENTRADA")</f>
        <v/>
      </c>
      <c r="H2280" s="14">
        <f>SUMIFS(Lancamentos!$G:$G,Lancamentos!$C:$C,$A2280,Lancamentos!$E:$E,$C2280,Lancamentos!$B:$B,"SAIDA_USO")</f>
        <v/>
      </c>
      <c r="I2280" s="14">
        <f>SUMIFS(Lancamentos!$G:$G,Lancamentos!$C:$C,$A2280,Lancamentos!$E:$E,$C2280,Lancamentos!$B:$B,"SAIDA_DESCARTE")</f>
        <v/>
      </c>
      <c r="J2280" s="14">
        <f>G2280-H2280-I2280</f>
        <v/>
      </c>
      <c r="K2280">
        <f>IF(A2280="","",IF(J2280&lt;=IFERROR(VLOOKUP(A2280,Produtos!$A:$E,5,FALSE),0),"ABAIXO DO MINIMO","OK"))</f>
        <v/>
      </c>
    </row>
    <row r="2281">
      <c r="B2281">
        <f>IFERROR(VLOOKUP(A2281,Produtos!A:B,2,FALSE),"")</f>
        <v/>
      </c>
      <c r="D2281" s="10">
        <f>IFERROR(INDEX(Lotes!$E:$E,MATCH(1,(Lotes!$A:$A=A2281)*(Lotes!$C:$C=C2281),0)),"")</f>
        <v/>
      </c>
      <c r="E2281" s="14">
        <f>IF(D2281="","",D2281-TODAY())</f>
        <v/>
      </c>
      <c r="F2281">
        <f>IF(D2281="","",IF(E2281&lt;0,"VENCIDO",IF(E2281&lt;=30,"VENCE EM &lt;= 30 DIAS",IF(E2281&lt;=60,"ATENCAO (31-60 DIAS)","OK"))))</f>
        <v/>
      </c>
      <c r="G2281" s="14">
        <f>SUMIFS(Lancamentos!$G:$G,Lancamentos!$C:$C,$A2281,Lancamentos!$E:$E,$C2281,Lancamentos!$B:$B,"ENTRADA")</f>
        <v/>
      </c>
      <c r="H2281" s="14">
        <f>SUMIFS(Lancamentos!$G:$G,Lancamentos!$C:$C,$A2281,Lancamentos!$E:$E,$C2281,Lancamentos!$B:$B,"SAIDA_USO")</f>
        <v/>
      </c>
      <c r="I2281" s="14">
        <f>SUMIFS(Lancamentos!$G:$G,Lancamentos!$C:$C,$A2281,Lancamentos!$E:$E,$C2281,Lancamentos!$B:$B,"SAIDA_DESCARTE")</f>
        <v/>
      </c>
      <c r="J2281" s="14">
        <f>G2281-H2281-I2281</f>
        <v/>
      </c>
      <c r="K2281">
        <f>IF(A2281="","",IF(J2281&lt;=IFERROR(VLOOKUP(A2281,Produtos!$A:$E,5,FALSE),0),"ABAIXO DO MINIMO","OK"))</f>
        <v/>
      </c>
    </row>
    <row r="2282">
      <c r="B2282">
        <f>IFERROR(VLOOKUP(A2282,Produtos!A:B,2,FALSE),"")</f>
        <v/>
      </c>
      <c r="D2282" s="10">
        <f>IFERROR(INDEX(Lotes!$E:$E,MATCH(1,(Lotes!$A:$A=A2282)*(Lotes!$C:$C=C2282),0)),"")</f>
        <v/>
      </c>
      <c r="E2282" s="14">
        <f>IF(D2282="","",D2282-TODAY())</f>
        <v/>
      </c>
      <c r="F2282">
        <f>IF(D2282="","",IF(E2282&lt;0,"VENCIDO",IF(E2282&lt;=30,"VENCE EM &lt;= 30 DIAS",IF(E2282&lt;=60,"ATENCAO (31-60 DIAS)","OK"))))</f>
        <v/>
      </c>
      <c r="G2282" s="14">
        <f>SUMIFS(Lancamentos!$G:$G,Lancamentos!$C:$C,$A2282,Lancamentos!$E:$E,$C2282,Lancamentos!$B:$B,"ENTRADA")</f>
        <v/>
      </c>
      <c r="H2282" s="14">
        <f>SUMIFS(Lancamentos!$G:$G,Lancamentos!$C:$C,$A2282,Lancamentos!$E:$E,$C2282,Lancamentos!$B:$B,"SAIDA_USO")</f>
        <v/>
      </c>
      <c r="I2282" s="14">
        <f>SUMIFS(Lancamentos!$G:$G,Lancamentos!$C:$C,$A2282,Lancamentos!$E:$E,$C2282,Lancamentos!$B:$B,"SAIDA_DESCARTE")</f>
        <v/>
      </c>
      <c r="J2282" s="14">
        <f>G2282-H2282-I2282</f>
        <v/>
      </c>
      <c r="K2282">
        <f>IF(A2282="","",IF(J2282&lt;=IFERROR(VLOOKUP(A2282,Produtos!$A:$E,5,FALSE),0),"ABAIXO DO MINIMO","OK"))</f>
        <v/>
      </c>
    </row>
    <row r="2283">
      <c r="B2283">
        <f>IFERROR(VLOOKUP(A2283,Produtos!A:B,2,FALSE),"")</f>
        <v/>
      </c>
      <c r="D2283" s="10">
        <f>IFERROR(INDEX(Lotes!$E:$E,MATCH(1,(Lotes!$A:$A=A2283)*(Lotes!$C:$C=C2283),0)),"")</f>
        <v/>
      </c>
      <c r="E2283" s="14">
        <f>IF(D2283="","",D2283-TODAY())</f>
        <v/>
      </c>
      <c r="F2283">
        <f>IF(D2283="","",IF(E2283&lt;0,"VENCIDO",IF(E2283&lt;=30,"VENCE EM &lt;= 30 DIAS",IF(E2283&lt;=60,"ATENCAO (31-60 DIAS)","OK"))))</f>
        <v/>
      </c>
      <c r="G2283" s="14">
        <f>SUMIFS(Lancamentos!$G:$G,Lancamentos!$C:$C,$A2283,Lancamentos!$E:$E,$C2283,Lancamentos!$B:$B,"ENTRADA")</f>
        <v/>
      </c>
      <c r="H2283" s="14">
        <f>SUMIFS(Lancamentos!$G:$G,Lancamentos!$C:$C,$A2283,Lancamentos!$E:$E,$C2283,Lancamentos!$B:$B,"SAIDA_USO")</f>
        <v/>
      </c>
      <c r="I2283" s="14">
        <f>SUMIFS(Lancamentos!$G:$G,Lancamentos!$C:$C,$A2283,Lancamentos!$E:$E,$C2283,Lancamentos!$B:$B,"SAIDA_DESCARTE")</f>
        <v/>
      </c>
      <c r="J2283" s="14">
        <f>G2283-H2283-I2283</f>
        <v/>
      </c>
      <c r="K2283">
        <f>IF(A2283="","",IF(J2283&lt;=IFERROR(VLOOKUP(A2283,Produtos!$A:$E,5,FALSE),0),"ABAIXO DO MINIMO","OK"))</f>
        <v/>
      </c>
    </row>
    <row r="2284">
      <c r="B2284">
        <f>IFERROR(VLOOKUP(A2284,Produtos!A:B,2,FALSE),"")</f>
        <v/>
      </c>
      <c r="D2284" s="10">
        <f>IFERROR(INDEX(Lotes!$E:$E,MATCH(1,(Lotes!$A:$A=A2284)*(Lotes!$C:$C=C2284),0)),"")</f>
        <v/>
      </c>
      <c r="E2284" s="14">
        <f>IF(D2284="","",D2284-TODAY())</f>
        <v/>
      </c>
      <c r="F2284">
        <f>IF(D2284="","",IF(E2284&lt;0,"VENCIDO",IF(E2284&lt;=30,"VENCE EM &lt;= 30 DIAS",IF(E2284&lt;=60,"ATENCAO (31-60 DIAS)","OK"))))</f>
        <v/>
      </c>
      <c r="G2284" s="14">
        <f>SUMIFS(Lancamentos!$G:$G,Lancamentos!$C:$C,$A2284,Lancamentos!$E:$E,$C2284,Lancamentos!$B:$B,"ENTRADA")</f>
        <v/>
      </c>
      <c r="H2284" s="14">
        <f>SUMIFS(Lancamentos!$G:$G,Lancamentos!$C:$C,$A2284,Lancamentos!$E:$E,$C2284,Lancamentos!$B:$B,"SAIDA_USO")</f>
        <v/>
      </c>
      <c r="I2284" s="14">
        <f>SUMIFS(Lancamentos!$G:$G,Lancamentos!$C:$C,$A2284,Lancamentos!$E:$E,$C2284,Lancamentos!$B:$B,"SAIDA_DESCARTE")</f>
        <v/>
      </c>
      <c r="J2284" s="14">
        <f>G2284-H2284-I2284</f>
        <v/>
      </c>
      <c r="K2284">
        <f>IF(A2284="","",IF(J2284&lt;=IFERROR(VLOOKUP(A2284,Produtos!$A:$E,5,FALSE),0),"ABAIXO DO MINIMO","OK"))</f>
        <v/>
      </c>
    </row>
    <row r="2285">
      <c r="B2285">
        <f>IFERROR(VLOOKUP(A2285,Produtos!A:B,2,FALSE),"")</f>
        <v/>
      </c>
      <c r="D2285" s="10">
        <f>IFERROR(INDEX(Lotes!$E:$E,MATCH(1,(Lotes!$A:$A=A2285)*(Lotes!$C:$C=C2285),0)),"")</f>
        <v/>
      </c>
      <c r="E2285" s="14">
        <f>IF(D2285="","",D2285-TODAY())</f>
        <v/>
      </c>
      <c r="F2285">
        <f>IF(D2285="","",IF(E2285&lt;0,"VENCIDO",IF(E2285&lt;=30,"VENCE EM &lt;= 30 DIAS",IF(E2285&lt;=60,"ATENCAO (31-60 DIAS)","OK"))))</f>
        <v/>
      </c>
      <c r="G2285" s="14">
        <f>SUMIFS(Lancamentos!$G:$G,Lancamentos!$C:$C,$A2285,Lancamentos!$E:$E,$C2285,Lancamentos!$B:$B,"ENTRADA")</f>
        <v/>
      </c>
      <c r="H2285" s="14">
        <f>SUMIFS(Lancamentos!$G:$G,Lancamentos!$C:$C,$A2285,Lancamentos!$E:$E,$C2285,Lancamentos!$B:$B,"SAIDA_USO")</f>
        <v/>
      </c>
      <c r="I2285" s="14">
        <f>SUMIFS(Lancamentos!$G:$G,Lancamentos!$C:$C,$A2285,Lancamentos!$E:$E,$C2285,Lancamentos!$B:$B,"SAIDA_DESCARTE")</f>
        <v/>
      </c>
      <c r="J2285" s="14">
        <f>G2285-H2285-I2285</f>
        <v/>
      </c>
      <c r="K2285">
        <f>IF(A2285="","",IF(J2285&lt;=IFERROR(VLOOKUP(A2285,Produtos!$A:$E,5,FALSE),0),"ABAIXO DO MINIMO","OK"))</f>
        <v/>
      </c>
    </row>
    <row r="2286">
      <c r="B2286">
        <f>IFERROR(VLOOKUP(A2286,Produtos!A:B,2,FALSE),"")</f>
        <v/>
      </c>
      <c r="D2286" s="10">
        <f>IFERROR(INDEX(Lotes!$E:$E,MATCH(1,(Lotes!$A:$A=A2286)*(Lotes!$C:$C=C2286),0)),"")</f>
        <v/>
      </c>
      <c r="E2286" s="14">
        <f>IF(D2286="","",D2286-TODAY())</f>
        <v/>
      </c>
      <c r="F2286">
        <f>IF(D2286="","",IF(E2286&lt;0,"VENCIDO",IF(E2286&lt;=30,"VENCE EM &lt;= 30 DIAS",IF(E2286&lt;=60,"ATENCAO (31-60 DIAS)","OK"))))</f>
        <v/>
      </c>
      <c r="G2286" s="14">
        <f>SUMIFS(Lancamentos!$G:$G,Lancamentos!$C:$C,$A2286,Lancamentos!$E:$E,$C2286,Lancamentos!$B:$B,"ENTRADA")</f>
        <v/>
      </c>
      <c r="H2286" s="14">
        <f>SUMIFS(Lancamentos!$G:$G,Lancamentos!$C:$C,$A2286,Lancamentos!$E:$E,$C2286,Lancamentos!$B:$B,"SAIDA_USO")</f>
        <v/>
      </c>
      <c r="I2286" s="14">
        <f>SUMIFS(Lancamentos!$G:$G,Lancamentos!$C:$C,$A2286,Lancamentos!$E:$E,$C2286,Lancamentos!$B:$B,"SAIDA_DESCARTE")</f>
        <v/>
      </c>
      <c r="J2286" s="14">
        <f>G2286-H2286-I2286</f>
        <v/>
      </c>
      <c r="K2286">
        <f>IF(A2286="","",IF(J2286&lt;=IFERROR(VLOOKUP(A2286,Produtos!$A:$E,5,FALSE),0),"ABAIXO DO MINIMO","OK"))</f>
        <v/>
      </c>
    </row>
    <row r="2287">
      <c r="B2287">
        <f>IFERROR(VLOOKUP(A2287,Produtos!A:B,2,FALSE),"")</f>
        <v/>
      </c>
      <c r="D2287" s="10">
        <f>IFERROR(INDEX(Lotes!$E:$E,MATCH(1,(Lotes!$A:$A=A2287)*(Lotes!$C:$C=C2287),0)),"")</f>
        <v/>
      </c>
      <c r="E2287" s="14">
        <f>IF(D2287="","",D2287-TODAY())</f>
        <v/>
      </c>
      <c r="F2287">
        <f>IF(D2287="","",IF(E2287&lt;0,"VENCIDO",IF(E2287&lt;=30,"VENCE EM &lt;= 30 DIAS",IF(E2287&lt;=60,"ATENCAO (31-60 DIAS)","OK"))))</f>
        <v/>
      </c>
      <c r="G2287" s="14">
        <f>SUMIFS(Lancamentos!$G:$G,Lancamentos!$C:$C,$A2287,Lancamentos!$E:$E,$C2287,Lancamentos!$B:$B,"ENTRADA")</f>
        <v/>
      </c>
      <c r="H2287" s="14">
        <f>SUMIFS(Lancamentos!$G:$G,Lancamentos!$C:$C,$A2287,Lancamentos!$E:$E,$C2287,Lancamentos!$B:$B,"SAIDA_USO")</f>
        <v/>
      </c>
      <c r="I2287" s="14">
        <f>SUMIFS(Lancamentos!$G:$G,Lancamentos!$C:$C,$A2287,Lancamentos!$E:$E,$C2287,Lancamentos!$B:$B,"SAIDA_DESCARTE")</f>
        <v/>
      </c>
      <c r="J2287" s="14">
        <f>G2287-H2287-I2287</f>
        <v/>
      </c>
      <c r="K2287">
        <f>IF(A2287="","",IF(J2287&lt;=IFERROR(VLOOKUP(A2287,Produtos!$A:$E,5,FALSE),0),"ABAIXO DO MINIMO","OK"))</f>
        <v/>
      </c>
    </row>
    <row r="2288">
      <c r="B2288">
        <f>IFERROR(VLOOKUP(A2288,Produtos!A:B,2,FALSE),"")</f>
        <v/>
      </c>
      <c r="D2288" s="10">
        <f>IFERROR(INDEX(Lotes!$E:$E,MATCH(1,(Lotes!$A:$A=A2288)*(Lotes!$C:$C=C2288),0)),"")</f>
        <v/>
      </c>
      <c r="E2288" s="14">
        <f>IF(D2288="","",D2288-TODAY())</f>
        <v/>
      </c>
      <c r="F2288">
        <f>IF(D2288="","",IF(E2288&lt;0,"VENCIDO",IF(E2288&lt;=30,"VENCE EM &lt;= 30 DIAS",IF(E2288&lt;=60,"ATENCAO (31-60 DIAS)","OK"))))</f>
        <v/>
      </c>
      <c r="G2288" s="14">
        <f>SUMIFS(Lancamentos!$G:$G,Lancamentos!$C:$C,$A2288,Lancamentos!$E:$E,$C2288,Lancamentos!$B:$B,"ENTRADA")</f>
        <v/>
      </c>
      <c r="H2288" s="14">
        <f>SUMIFS(Lancamentos!$G:$G,Lancamentos!$C:$C,$A2288,Lancamentos!$E:$E,$C2288,Lancamentos!$B:$B,"SAIDA_USO")</f>
        <v/>
      </c>
      <c r="I2288" s="14">
        <f>SUMIFS(Lancamentos!$G:$G,Lancamentos!$C:$C,$A2288,Lancamentos!$E:$E,$C2288,Lancamentos!$B:$B,"SAIDA_DESCARTE")</f>
        <v/>
      </c>
      <c r="J2288" s="14">
        <f>G2288-H2288-I2288</f>
        <v/>
      </c>
      <c r="K2288">
        <f>IF(A2288="","",IF(J2288&lt;=IFERROR(VLOOKUP(A2288,Produtos!$A:$E,5,FALSE),0),"ABAIXO DO MINIMO","OK"))</f>
        <v/>
      </c>
    </row>
    <row r="2289">
      <c r="B2289">
        <f>IFERROR(VLOOKUP(A2289,Produtos!A:B,2,FALSE),"")</f>
        <v/>
      </c>
      <c r="D2289" s="10">
        <f>IFERROR(INDEX(Lotes!$E:$E,MATCH(1,(Lotes!$A:$A=A2289)*(Lotes!$C:$C=C2289),0)),"")</f>
        <v/>
      </c>
      <c r="E2289" s="14">
        <f>IF(D2289="","",D2289-TODAY())</f>
        <v/>
      </c>
      <c r="F2289">
        <f>IF(D2289="","",IF(E2289&lt;0,"VENCIDO",IF(E2289&lt;=30,"VENCE EM &lt;= 30 DIAS",IF(E2289&lt;=60,"ATENCAO (31-60 DIAS)","OK"))))</f>
        <v/>
      </c>
      <c r="G2289" s="14">
        <f>SUMIFS(Lancamentos!$G:$G,Lancamentos!$C:$C,$A2289,Lancamentos!$E:$E,$C2289,Lancamentos!$B:$B,"ENTRADA")</f>
        <v/>
      </c>
      <c r="H2289" s="14">
        <f>SUMIFS(Lancamentos!$G:$G,Lancamentos!$C:$C,$A2289,Lancamentos!$E:$E,$C2289,Lancamentos!$B:$B,"SAIDA_USO")</f>
        <v/>
      </c>
      <c r="I2289" s="14">
        <f>SUMIFS(Lancamentos!$G:$G,Lancamentos!$C:$C,$A2289,Lancamentos!$E:$E,$C2289,Lancamentos!$B:$B,"SAIDA_DESCARTE")</f>
        <v/>
      </c>
      <c r="J2289" s="14">
        <f>G2289-H2289-I2289</f>
        <v/>
      </c>
      <c r="K2289">
        <f>IF(A2289="","",IF(J2289&lt;=IFERROR(VLOOKUP(A2289,Produtos!$A:$E,5,FALSE),0),"ABAIXO DO MINIMO","OK"))</f>
        <v/>
      </c>
    </row>
    <row r="2290">
      <c r="B2290">
        <f>IFERROR(VLOOKUP(A2290,Produtos!A:B,2,FALSE),"")</f>
        <v/>
      </c>
      <c r="D2290" s="10">
        <f>IFERROR(INDEX(Lotes!$E:$E,MATCH(1,(Lotes!$A:$A=A2290)*(Lotes!$C:$C=C2290),0)),"")</f>
        <v/>
      </c>
      <c r="E2290" s="14">
        <f>IF(D2290="","",D2290-TODAY())</f>
        <v/>
      </c>
      <c r="F2290">
        <f>IF(D2290="","",IF(E2290&lt;0,"VENCIDO",IF(E2290&lt;=30,"VENCE EM &lt;= 30 DIAS",IF(E2290&lt;=60,"ATENCAO (31-60 DIAS)","OK"))))</f>
        <v/>
      </c>
      <c r="G2290" s="14">
        <f>SUMIFS(Lancamentos!$G:$G,Lancamentos!$C:$C,$A2290,Lancamentos!$E:$E,$C2290,Lancamentos!$B:$B,"ENTRADA")</f>
        <v/>
      </c>
      <c r="H2290" s="14">
        <f>SUMIFS(Lancamentos!$G:$G,Lancamentos!$C:$C,$A2290,Lancamentos!$E:$E,$C2290,Lancamentos!$B:$B,"SAIDA_USO")</f>
        <v/>
      </c>
      <c r="I2290" s="14">
        <f>SUMIFS(Lancamentos!$G:$G,Lancamentos!$C:$C,$A2290,Lancamentos!$E:$E,$C2290,Lancamentos!$B:$B,"SAIDA_DESCARTE")</f>
        <v/>
      </c>
      <c r="J2290" s="14">
        <f>G2290-H2290-I2290</f>
        <v/>
      </c>
      <c r="K2290">
        <f>IF(A2290="","",IF(J2290&lt;=IFERROR(VLOOKUP(A2290,Produtos!$A:$E,5,FALSE),0),"ABAIXO DO MINIMO","OK"))</f>
        <v/>
      </c>
    </row>
    <row r="2291">
      <c r="B2291">
        <f>IFERROR(VLOOKUP(A2291,Produtos!A:B,2,FALSE),"")</f>
        <v/>
      </c>
      <c r="D2291" s="10">
        <f>IFERROR(INDEX(Lotes!$E:$E,MATCH(1,(Lotes!$A:$A=A2291)*(Lotes!$C:$C=C2291),0)),"")</f>
        <v/>
      </c>
      <c r="E2291" s="14">
        <f>IF(D2291="","",D2291-TODAY())</f>
        <v/>
      </c>
      <c r="F2291">
        <f>IF(D2291="","",IF(E2291&lt;0,"VENCIDO",IF(E2291&lt;=30,"VENCE EM &lt;= 30 DIAS",IF(E2291&lt;=60,"ATENCAO (31-60 DIAS)","OK"))))</f>
        <v/>
      </c>
      <c r="G2291" s="14">
        <f>SUMIFS(Lancamentos!$G:$G,Lancamentos!$C:$C,$A2291,Lancamentos!$E:$E,$C2291,Lancamentos!$B:$B,"ENTRADA")</f>
        <v/>
      </c>
      <c r="H2291" s="14">
        <f>SUMIFS(Lancamentos!$G:$G,Lancamentos!$C:$C,$A2291,Lancamentos!$E:$E,$C2291,Lancamentos!$B:$B,"SAIDA_USO")</f>
        <v/>
      </c>
      <c r="I2291" s="14">
        <f>SUMIFS(Lancamentos!$G:$G,Lancamentos!$C:$C,$A2291,Lancamentos!$E:$E,$C2291,Lancamentos!$B:$B,"SAIDA_DESCARTE")</f>
        <v/>
      </c>
      <c r="J2291" s="14">
        <f>G2291-H2291-I2291</f>
        <v/>
      </c>
      <c r="K2291">
        <f>IF(A2291="","",IF(J2291&lt;=IFERROR(VLOOKUP(A2291,Produtos!$A:$E,5,FALSE),0),"ABAIXO DO MINIMO","OK"))</f>
        <v/>
      </c>
    </row>
    <row r="2292">
      <c r="B2292">
        <f>IFERROR(VLOOKUP(A2292,Produtos!A:B,2,FALSE),"")</f>
        <v/>
      </c>
      <c r="D2292" s="10">
        <f>IFERROR(INDEX(Lotes!$E:$E,MATCH(1,(Lotes!$A:$A=A2292)*(Lotes!$C:$C=C2292),0)),"")</f>
        <v/>
      </c>
      <c r="E2292" s="14">
        <f>IF(D2292="","",D2292-TODAY())</f>
        <v/>
      </c>
      <c r="F2292">
        <f>IF(D2292="","",IF(E2292&lt;0,"VENCIDO",IF(E2292&lt;=30,"VENCE EM &lt;= 30 DIAS",IF(E2292&lt;=60,"ATENCAO (31-60 DIAS)","OK"))))</f>
        <v/>
      </c>
      <c r="G2292" s="14">
        <f>SUMIFS(Lancamentos!$G:$G,Lancamentos!$C:$C,$A2292,Lancamentos!$E:$E,$C2292,Lancamentos!$B:$B,"ENTRADA")</f>
        <v/>
      </c>
      <c r="H2292" s="14">
        <f>SUMIFS(Lancamentos!$G:$G,Lancamentos!$C:$C,$A2292,Lancamentos!$E:$E,$C2292,Lancamentos!$B:$B,"SAIDA_USO")</f>
        <v/>
      </c>
      <c r="I2292" s="14">
        <f>SUMIFS(Lancamentos!$G:$G,Lancamentos!$C:$C,$A2292,Lancamentos!$E:$E,$C2292,Lancamentos!$B:$B,"SAIDA_DESCARTE")</f>
        <v/>
      </c>
      <c r="J2292" s="14">
        <f>G2292-H2292-I2292</f>
        <v/>
      </c>
      <c r="K2292">
        <f>IF(A2292="","",IF(J2292&lt;=IFERROR(VLOOKUP(A2292,Produtos!$A:$E,5,FALSE),0),"ABAIXO DO MINIMO","OK"))</f>
        <v/>
      </c>
    </row>
    <row r="2293">
      <c r="B2293">
        <f>IFERROR(VLOOKUP(A2293,Produtos!A:B,2,FALSE),"")</f>
        <v/>
      </c>
      <c r="D2293" s="10">
        <f>IFERROR(INDEX(Lotes!$E:$E,MATCH(1,(Lotes!$A:$A=A2293)*(Lotes!$C:$C=C2293),0)),"")</f>
        <v/>
      </c>
      <c r="E2293" s="14">
        <f>IF(D2293="","",D2293-TODAY())</f>
        <v/>
      </c>
      <c r="F2293">
        <f>IF(D2293="","",IF(E2293&lt;0,"VENCIDO",IF(E2293&lt;=30,"VENCE EM &lt;= 30 DIAS",IF(E2293&lt;=60,"ATENCAO (31-60 DIAS)","OK"))))</f>
        <v/>
      </c>
      <c r="G2293" s="14">
        <f>SUMIFS(Lancamentos!$G:$G,Lancamentos!$C:$C,$A2293,Lancamentos!$E:$E,$C2293,Lancamentos!$B:$B,"ENTRADA")</f>
        <v/>
      </c>
      <c r="H2293" s="14">
        <f>SUMIFS(Lancamentos!$G:$G,Lancamentos!$C:$C,$A2293,Lancamentos!$E:$E,$C2293,Lancamentos!$B:$B,"SAIDA_USO")</f>
        <v/>
      </c>
      <c r="I2293" s="14">
        <f>SUMIFS(Lancamentos!$G:$G,Lancamentos!$C:$C,$A2293,Lancamentos!$E:$E,$C2293,Lancamentos!$B:$B,"SAIDA_DESCARTE")</f>
        <v/>
      </c>
      <c r="J2293" s="14">
        <f>G2293-H2293-I2293</f>
        <v/>
      </c>
      <c r="K2293">
        <f>IF(A2293="","",IF(J2293&lt;=IFERROR(VLOOKUP(A2293,Produtos!$A:$E,5,FALSE),0),"ABAIXO DO MINIMO","OK"))</f>
        <v/>
      </c>
    </row>
    <row r="2294">
      <c r="B2294">
        <f>IFERROR(VLOOKUP(A2294,Produtos!A:B,2,FALSE),"")</f>
        <v/>
      </c>
      <c r="D2294" s="10">
        <f>IFERROR(INDEX(Lotes!$E:$E,MATCH(1,(Lotes!$A:$A=A2294)*(Lotes!$C:$C=C2294),0)),"")</f>
        <v/>
      </c>
      <c r="E2294" s="14">
        <f>IF(D2294="","",D2294-TODAY())</f>
        <v/>
      </c>
      <c r="F2294">
        <f>IF(D2294="","",IF(E2294&lt;0,"VENCIDO",IF(E2294&lt;=30,"VENCE EM &lt;= 30 DIAS",IF(E2294&lt;=60,"ATENCAO (31-60 DIAS)","OK"))))</f>
        <v/>
      </c>
      <c r="G2294" s="14">
        <f>SUMIFS(Lancamentos!$G:$G,Lancamentos!$C:$C,$A2294,Lancamentos!$E:$E,$C2294,Lancamentos!$B:$B,"ENTRADA")</f>
        <v/>
      </c>
      <c r="H2294" s="14">
        <f>SUMIFS(Lancamentos!$G:$G,Lancamentos!$C:$C,$A2294,Lancamentos!$E:$E,$C2294,Lancamentos!$B:$B,"SAIDA_USO")</f>
        <v/>
      </c>
      <c r="I2294" s="14">
        <f>SUMIFS(Lancamentos!$G:$G,Lancamentos!$C:$C,$A2294,Lancamentos!$E:$E,$C2294,Lancamentos!$B:$B,"SAIDA_DESCARTE")</f>
        <v/>
      </c>
      <c r="J2294" s="14">
        <f>G2294-H2294-I2294</f>
        <v/>
      </c>
      <c r="K2294">
        <f>IF(A2294="","",IF(J2294&lt;=IFERROR(VLOOKUP(A2294,Produtos!$A:$E,5,FALSE),0),"ABAIXO DO MINIMO","OK"))</f>
        <v/>
      </c>
    </row>
    <row r="2295">
      <c r="B2295">
        <f>IFERROR(VLOOKUP(A2295,Produtos!A:B,2,FALSE),"")</f>
        <v/>
      </c>
      <c r="D2295" s="10">
        <f>IFERROR(INDEX(Lotes!$E:$E,MATCH(1,(Lotes!$A:$A=A2295)*(Lotes!$C:$C=C2295),0)),"")</f>
        <v/>
      </c>
      <c r="E2295" s="14">
        <f>IF(D2295="","",D2295-TODAY())</f>
        <v/>
      </c>
      <c r="F2295">
        <f>IF(D2295="","",IF(E2295&lt;0,"VENCIDO",IF(E2295&lt;=30,"VENCE EM &lt;= 30 DIAS",IF(E2295&lt;=60,"ATENCAO (31-60 DIAS)","OK"))))</f>
        <v/>
      </c>
      <c r="G2295" s="14">
        <f>SUMIFS(Lancamentos!$G:$G,Lancamentos!$C:$C,$A2295,Lancamentos!$E:$E,$C2295,Lancamentos!$B:$B,"ENTRADA")</f>
        <v/>
      </c>
      <c r="H2295" s="14">
        <f>SUMIFS(Lancamentos!$G:$G,Lancamentos!$C:$C,$A2295,Lancamentos!$E:$E,$C2295,Lancamentos!$B:$B,"SAIDA_USO")</f>
        <v/>
      </c>
      <c r="I2295" s="14">
        <f>SUMIFS(Lancamentos!$G:$G,Lancamentos!$C:$C,$A2295,Lancamentos!$E:$E,$C2295,Lancamentos!$B:$B,"SAIDA_DESCARTE")</f>
        <v/>
      </c>
      <c r="J2295" s="14">
        <f>G2295-H2295-I2295</f>
        <v/>
      </c>
      <c r="K2295">
        <f>IF(A2295="","",IF(J2295&lt;=IFERROR(VLOOKUP(A2295,Produtos!$A:$E,5,FALSE),0),"ABAIXO DO MINIMO","OK"))</f>
        <v/>
      </c>
    </row>
    <row r="2296">
      <c r="B2296">
        <f>IFERROR(VLOOKUP(A2296,Produtos!A:B,2,FALSE),"")</f>
        <v/>
      </c>
      <c r="D2296" s="10">
        <f>IFERROR(INDEX(Lotes!$E:$E,MATCH(1,(Lotes!$A:$A=A2296)*(Lotes!$C:$C=C2296),0)),"")</f>
        <v/>
      </c>
      <c r="E2296" s="14">
        <f>IF(D2296="","",D2296-TODAY())</f>
        <v/>
      </c>
      <c r="F2296">
        <f>IF(D2296="","",IF(E2296&lt;0,"VENCIDO",IF(E2296&lt;=30,"VENCE EM &lt;= 30 DIAS",IF(E2296&lt;=60,"ATENCAO (31-60 DIAS)","OK"))))</f>
        <v/>
      </c>
      <c r="G2296" s="14">
        <f>SUMIFS(Lancamentos!$G:$G,Lancamentos!$C:$C,$A2296,Lancamentos!$E:$E,$C2296,Lancamentos!$B:$B,"ENTRADA")</f>
        <v/>
      </c>
      <c r="H2296" s="14">
        <f>SUMIFS(Lancamentos!$G:$G,Lancamentos!$C:$C,$A2296,Lancamentos!$E:$E,$C2296,Lancamentos!$B:$B,"SAIDA_USO")</f>
        <v/>
      </c>
      <c r="I2296" s="14">
        <f>SUMIFS(Lancamentos!$G:$G,Lancamentos!$C:$C,$A2296,Lancamentos!$E:$E,$C2296,Lancamentos!$B:$B,"SAIDA_DESCARTE")</f>
        <v/>
      </c>
      <c r="J2296" s="14">
        <f>G2296-H2296-I2296</f>
        <v/>
      </c>
      <c r="K2296">
        <f>IF(A2296="","",IF(J2296&lt;=IFERROR(VLOOKUP(A2296,Produtos!$A:$E,5,FALSE),0),"ABAIXO DO MINIMO","OK"))</f>
        <v/>
      </c>
    </row>
    <row r="2297">
      <c r="B2297">
        <f>IFERROR(VLOOKUP(A2297,Produtos!A:B,2,FALSE),"")</f>
        <v/>
      </c>
      <c r="D2297" s="10">
        <f>IFERROR(INDEX(Lotes!$E:$E,MATCH(1,(Lotes!$A:$A=A2297)*(Lotes!$C:$C=C2297),0)),"")</f>
        <v/>
      </c>
      <c r="E2297" s="14">
        <f>IF(D2297="","",D2297-TODAY())</f>
        <v/>
      </c>
      <c r="F2297">
        <f>IF(D2297="","",IF(E2297&lt;0,"VENCIDO",IF(E2297&lt;=30,"VENCE EM &lt;= 30 DIAS",IF(E2297&lt;=60,"ATENCAO (31-60 DIAS)","OK"))))</f>
        <v/>
      </c>
      <c r="G2297" s="14">
        <f>SUMIFS(Lancamentos!$G:$G,Lancamentos!$C:$C,$A2297,Lancamentos!$E:$E,$C2297,Lancamentos!$B:$B,"ENTRADA")</f>
        <v/>
      </c>
      <c r="H2297" s="14">
        <f>SUMIFS(Lancamentos!$G:$G,Lancamentos!$C:$C,$A2297,Lancamentos!$E:$E,$C2297,Lancamentos!$B:$B,"SAIDA_USO")</f>
        <v/>
      </c>
      <c r="I2297" s="14">
        <f>SUMIFS(Lancamentos!$G:$G,Lancamentos!$C:$C,$A2297,Lancamentos!$E:$E,$C2297,Lancamentos!$B:$B,"SAIDA_DESCARTE")</f>
        <v/>
      </c>
      <c r="J2297" s="14">
        <f>G2297-H2297-I2297</f>
        <v/>
      </c>
      <c r="K2297">
        <f>IF(A2297="","",IF(J2297&lt;=IFERROR(VLOOKUP(A2297,Produtos!$A:$E,5,FALSE),0),"ABAIXO DO MINIMO","OK"))</f>
        <v/>
      </c>
    </row>
    <row r="2298">
      <c r="B2298">
        <f>IFERROR(VLOOKUP(A2298,Produtos!A:B,2,FALSE),"")</f>
        <v/>
      </c>
      <c r="D2298" s="10">
        <f>IFERROR(INDEX(Lotes!$E:$E,MATCH(1,(Lotes!$A:$A=A2298)*(Lotes!$C:$C=C2298),0)),"")</f>
        <v/>
      </c>
      <c r="E2298" s="14">
        <f>IF(D2298="","",D2298-TODAY())</f>
        <v/>
      </c>
      <c r="F2298">
        <f>IF(D2298="","",IF(E2298&lt;0,"VENCIDO",IF(E2298&lt;=30,"VENCE EM &lt;= 30 DIAS",IF(E2298&lt;=60,"ATENCAO (31-60 DIAS)","OK"))))</f>
        <v/>
      </c>
      <c r="G2298" s="14">
        <f>SUMIFS(Lancamentos!$G:$G,Lancamentos!$C:$C,$A2298,Lancamentos!$E:$E,$C2298,Lancamentos!$B:$B,"ENTRADA")</f>
        <v/>
      </c>
      <c r="H2298" s="14">
        <f>SUMIFS(Lancamentos!$G:$G,Lancamentos!$C:$C,$A2298,Lancamentos!$E:$E,$C2298,Lancamentos!$B:$B,"SAIDA_USO")</f>
        <v/>
      </c>
      <c r="I2298" s="14">
        <f>SUMIFS(Lancamentos!$G:$G,Lancamentos!$C:$C,$A2298,Lancamentos!$E:$E,$C2298,Lancamentos!$B:$B,"SAIDA_DESCARTE")</f>
        <v/>
      </c>
      <c r="J2298" s="14">
        <f>G2298-H2298-I2298</f>
        <v/>
      </c>
      <c r="K2298">
        <f>IF(A2298="","",IF(J2298&lt;=IFERROR(VLOOKUP(A2298,Produtos!$A:$E,5,FALSE),0),"ABAIXO DO MINIMO","OK"))</f>
        <v/>
      </c>
    </row>
    <row r="2299">
      <c r="B2299">
        <f>IFERROR(VLOOKUP(A2299,Produtos!A:B,2,FALSE),"")</f>
        <v/>
      </c>
      <c r="D2299" s="10">
        <f>IFERROR(INDEX(Lotes!$E:$E,MATCH(1,(Lotes!$A:$A=A2299)*(Lotes!$C:$C=C2299),0)),"")</f>
        <v/>
      </c>
      <c r="E2299" s="14">
        <f>IF(D2299="","",D2299-TODAY())</f>
        <v/>
      </c>
      <c r="F2299">
        <f>IF(D2299="","",IF(E2299&lt;0,"VENCIDO",IF(E2299&lt;=30,"VENCE EM &lt;= 30 DIAS",IF(E2299&lt;=60,"ATENCAO (31-60 DIAS)","OK"))))</f>
        <v/>
      </c>
      <c r="G2299" s="14">
        <f>SUMIFS(Lancamentos!$G:$G,Lancamentos!$C:$C,$A2299,Lancamentos!$E:$E,$C2299,Lancamentos!$B:$B,"ENTRADA")</f>
        <v/>
      </c>
      <c r="H2299" s="14">
        <f>SUMIFS(Lancamentos!$G:$G,Lancamentos!$C:$C,$A2299,Lancamentos!$E:$E,$C2299,Lancamentos!$B:$B,"SAIDA_USO")</f>
        <v/>
      </c>
      <c r="I2299" s="14">
        <f>SUMIFS(Lancamentos!$G:$G,Lancamentos!$C:$C,$A2299,Lancamentos!$E:$E,$C2299,Lancamentos!$B:$B,"SAIDA_DESCARTE")</f>
        <v/>
      </c>
      <c r="J2299" s="14">
        <f>G2299-H2299-I2299</f>
        <v/>
      </c>
      <c r="K2299">
        <f>IF(A2299="","",IF(J2299&lt;=IFERROR(VLOOKUP(A2299,Produtos!$A:$E,5,FALSE),0),"ABAIXO DO MINIMO","OK"))</f>
        <v/>
      </c>
    </row>
    <row r="2300">
      <c r="B2300">
        <f>IFERROR(VLOOKUP(A2300,Produtos!A:B,2,FALSE),"")</f>
        <v/>
      </c>
      <c r="D2300" s="10">
        <f>IFERROR(INDEX(Lotes!$E:$E,MATCH(1,(Lotes!$A:$A=A2300)*(Lotes!$C:$C=C2300),0)),"")</f>
        <v/>
      </c>
      <c r="E2300" s="14">
        <f>IF(D2300="","",D2300-TODAY())</f>
        <v/>
      </c>
      <c r="F2300">
        <f>IF(D2300="","",IF(E2300&lt;0,"VENCIDO",IF(E2300&lt;=30,"VENCE EM &lt;= 30 DIAS",IF(E2300&lt;=60,"ATENCAO (31-60 DIAS)","OK"))))</f>
        <v/>
      </c>
      <c r="G2300" s="14">
        <f>SUMIFS(Lancamentos!$G:$G,Lancamentos!$C:$C,$A2300,Lancamentos!$E:$E,$C2300,Lancamentos!$B:$B,"ENTRADA")</f>
        <v/>
      </c>
      <c r="H2300" s="14">
        <f>SUMIFS(Lancamentos!$G:$G,Lancamentos!$C:$C,$A2300,Lancamentos!$E:$E,$C2300,Lancamentos!$B:$B,"SAIDA_USO")</f>
        <v/>
      </c>
      <c r="I2300" s="14">
        <f>SUMIFS(Lancamentos!$G:$G,Lancamentos!$C:$C,$A2300,Lancamentos!$E:$E,$C2300,Lancamentos!$B:$B,"SAIDA_DESCARTE")</f>
        <v/>
      </c>
      <c r="J2300" s="14">
        <f>G2300-H2300-I2300</f>
        <v/>
      </c>
      <c r="K2300">
        <f>IF(A2300="","",IF(J2300&lt;=IFERROR(VLOOKUP(A2300,Produtos!$A:$E,5,FALSE),0),"ABAIXO DO MINIMO","OK"))</f>
        <v/>
      </c>
    </row>
    <row r="2301">
      <c r="B2301">
        <f>IFERROR(VLOOKUP(A2301,Produtos!A:B,2,FALSE),"")</f>
        <v/>
      </c>
      <c r="D2301" s="10">
        <f>IFERROR(INDEX(Lotes!$E:$E,MATCH(1,(Lotes!$A:$A=A2301)*(Lotes!$C:$C=C2301),0)),"")</f>
        <v/>
      </c>
      <c r="E2301" s="14">
        <f>IF(D2301="","",D2301-TODAY())</f>
        <v/>
      </c>
      <c r="F2301">
        <f>IF(D2301="","",IF(E2301&lt;0,"VENCIDO",IF(E2301&lt;=30,"VENCE EM &lt;= 30 DIAS",IF(E2301&lt;=60,"ATENCAO (31-60 DIAS)","OK"))))</f>
        <v/>
      </c>
      <c r="G2301" s="14">
        <f>SUMIFS(Lancamentos!$G:$G,Lancamentos!$C:$C,$A2301,Lancamentos!$E:$E,$C2301,Lancamentos!$B:$B,"ENTRADA")</f>
        <v/>
      </c>
      <c r="H2301" s="14">
        <f>SUMIFS(Lancamentos!$G:$G,Lancamentos!$C:$C,$A2301,Lancamentos!$E:$E,$C2301,Lancamentos!$B:$B,"SAIDA_USO")</f>
        <v/>
      </c>
      <c r="I2301" s="14">
        <f>SUMIFS(Lancamentos!$G:$G,Lancamentos!$C:$C,$A2301,Lancamentos!$E:$E,$C2301,Lancamentos!$B:$B,"SAIDA_DESCARTE")</f>
        <v/>
      </c>
      <c r="J2301" s="14">
        <f>G2301-H2301-I2301</f>
        <v/>
      </c>
      <c r="K2301">
        <f>IF(A2301="","",IF(J2301&lt;=IFERROR(VLOOKUP(A2301,Produtos!$A:$E,5,FALSE),0),"ABAIXO DO MINIMO","OK"))</f>
        <v/>
      </c>
    </row>
    <row r="2302">
      <c r="B2302">
        <f>IFERROR(VLOOKUP(A2302,Produtos!A:B,2,FALSE),"")</f>
        <v/>
      </c>
      <c r="D2302" s="10">
        <f>IFERROR(INDEX(Lotes!$E:$E,MATCH(1,(Lotes!$A:$A=A2302)*(Lotes!$C:$C=C2302),0)),"")</f>
        <v/>
      </c>
      <c r="E2302" s="14">
        <f>IF(D2302="","",D2302-TODAY())</f>
        <v/>
      </c>
      <c r="F2302">
        <f>IF(D2302="","",IF(E2302&lt;0,"VENCIDO",IF(E2302&lt;=30,"VENCE EM &lt;= 30 DIAS",IF(E2302&lt;=60,"ATENCAO (31-60 DIAS)","OK"))))</f>
        <v/>
      </c>
      <c r="G2302" s="14">
        <f>SUMIFS(Lancamentos!$G:$G,Lancamentos!$C:$C,$A2302,Lancamentos!$E:$E,$C2302,Lancamentos!$B:$B,"ENTRADA")</f>
        <v/>
      </c>
      <c r="H2302" s="14">
        <f>SUMIFS(Lancamentos!$G:$G,Lancamentos!$C:$C,$A2302,Lancamentos!$E:$E,$C2302,Lancamentos!$B:$B,"SAIDA_USO")</f>
        <v/>
      </c>
      <c r="I2302" s="14">
        <f>SUMIFS(Lancamentos!$G:$G,Lancamentos!$C:$C,$A2302,Lancamentos!$E:$E,$C2302,Lancamentos!$B:$B,"SAIDA_DESCARTE")</f>
        <v/>
      </c>
      <c r="J2302" s="14">
        <f>G2302-H2302-I2302</f>
        <v/>
      </c>
      <c r="K2302">
        <f>IF(A2302="","",IF(J2302&lt;=IFERROR(VLOOKUP(A2302,Produtos!$A:$E,5,FALSE),0),"ABAIXO DO MINIMO","OK"))</f>
        <v/>
      </c>
    </row>
    <row r="2303">
      <c r="B2303">
        <f>IFERROR(VLOOKUP(A2303,Produtos!A:B,2,FALSE),"")</f>
        <v/>
      </c>
      <c r="D2303" s="10">
        <f>IFERROR(INDEX(Lotes!$E:$E,MATCH(1,(Lotes!$A:$A=A2303)*(Lotes!$C:$C=C2303),0)),"")</f>
        <v/>
      </c>
      <c r="E2303" s="14">
        <f>IF(D2303="","",D2303-TODAY())</f>
        <v/>
      </c>
      <c r="F2303">
        <f>IF(D2303="","",IF(E2303&lt;0,"VENCIDO",IF(E2303&lt;=30,"VENCE EM &lt;= 30 DIAS",IF(E2303&lt;=60,"ATENCAO (31-60 DIAS)","OK"))))</f>
        <v/>
      </c>
      <c r="G2303" s="14">
        <f>SUMIFS(Lancamentos!$G:$G,Lancamentos!$C:$C,$A2303,Lancamentos!$E:$E,$C2303,Lancamentos!$B:$B,"ENTRADA")</f>
        <v/>
      </c>
      <c r="H2303" s="14">
        <f>SUMIFS(Lancamentos!$G:$G,Lancamentos!$C:$C,$A2303,Lancamentos!$E:$E,$C2303,Lancamentos!$B:$B,"SAIDA_USO")</f>
        <v/>
      </c>
      <c r="I2303" s="14">
        <f>SUMIFS(Lancamentos!$G:$G,Lancamentos!$C:$C,$A2303,Lancamentos!$E:$E,$C2303,Lancamentos!$B:$B,"SAIDA_DESCARTE")</f>
        <v/>
      </c>
      <c r="J2303" s="14">
        <f>G2303-H2303-I2303</f>
        <v/>
      </c>
      <c r="K2303">
        <f>IF(A2303="","",IF(J2303&lt;=IFERROR(VLOOKUP(A2303,Produtos!$A:$E,5,FALSE),0),"ABAIXO DO MINIMO","OK"))</f>
        <v/>
      </c>
    </row>
    <row r="2304">
      <c r="B2304">
        <f>IFERROR(VLOOKUP(A2304,Produtos!A:B,2,FALSE),"")</f>
        <v/>
      </c>
      <c r="D2304" s="10">
        <f>IFERROR(INDEX(Lotes!$E:$E,MATCH(1,(Lotes!$A:$A=A2304)*(Lotes!$C:$C=C2304),0)),"")</f>
        <v/>
      </c>
      <c r="E2304" s="14">
        <f>IF(D2304="","",D2304-TODAY())</f>
        <v/>
      </c>
      <c r="F2304">
        <f>IF(D2304="","",IF(E2304&lt;0,"VENCIDO",IF(E2304&lt;=30,"VENCE EM &lt;= 30 DIAS",IF(E2304&lt;=60,"ATENCAO (31-60 DIAS)","OK"))))</f>
        <v/>
      </c>
      <c r="G2304" s="14">
        <f>SUMIFS(Lancamentos!$G:$G,Lancamentos!$C:$C,$A2304,Lancamentos!$E:$E,$C2304,Lancamentos!$B:$B,"ENTRADA")</f>
        <v/>
      </c>
      <c r="H2304" s="14">
        <f>SUMIFS(Lancamentos!$G:$G,Lancamentos!$C:$C,$A2304,Lancamentos!$E:$E,$C2304,Lancamentos!$B:$B,"SAIDA_USO")</f>
        <v/>
      </c>
      <c r="I2304" s="14">
        <f>SUMIFS(Lancamentos!$G:$G,Lancamentos!$C:$C,$A2304,Lancamentos!$E:$E,$C2304,Lancamentos!$B:$B,"SAIDA_DESCARTE")</f>
        <v/>
      </c>
      <c r="J2304" s="14">
        <f>G2304-H2304-I2304</f>
        <v/>
      </c>
      <c r="K2304">
        <f>IF(A2304="","",IF(J2304&lt;=IFERROR(VLOOKUP(A2304,Produtos!$A:$E,5,FALSE),0),"ABAIXO DO MINIMO","OK"))</f>
        <v/>
      </c>
    </row>
    <row r="2305">
      <c r="B2305">
        <f>IFERROR(VLOOKUP(A2305,Produtos!A:B,2,FALSE),"")</f>
        <v/>
      </c>
      <c r="D2305" s="10">
        <f>IFERROR(INDEX(Lotes!$E:$E,MATCH(1,(Lotes!$A:$A=A2305)*(Lotes!$C:$C=C2305),0)),"")</f>
        <v/>
      </c>
      <c r="E2305" s="14">
        <f>IF(D2305="","",D2305-TODAY())</f>
        <v/>
      </c>
      <c r="F2305">
        <f>IF(D2305="","",IF(E2305&lt;0,"VENCIDO",IF(E2305&lt;=30,"VENCE EM &lt;= 30 DIAS",IF(E2305&lt;=60,"ATENCAO (31-60 DIAS)","OK"))))</f>
        <v/>
      </c>
      <c r="G2305" s="14">
        <f>SUMIFS(Lancamentos!$G:$G,Lancamentos!$C:$C,$A2305,Lancamentos!$E:$E,$C2305,Lancamentos!$B:$B,"ENTRADA")</f>
        <v/>
      </c>
      <c r="H2305" s="14">
        <f>SUMIFS(Lancamentos!$G:$G,Lancamentos!$C:$C,$A2305,Lancamentos!$E:$E,$C2305,Lancamentos!$B:$B,"SAIDA_USO")</f>
        <v/>
      </c>
      <c r="I2305" s="14">
        <f>SUMIFS(Lancamentos!$G:$G,Lancamentos!$C:$C,$A2305,Lancamentos!$E:$E,$C2305,Lancamentos!$B:$B,"SAIDA_DESCARTE")</f>
        <v/>
      </c>
      <c r="J2305" s="14">
        <f>G2305-H2305-I2305</f>
        <v/>
      </c>
      <c r="K2305">
        <f>IF(A2305="","",IF(J2305&lt;=IFERROR(VLOOKUP(A2305,Produtos!$A:$E,5,FALSE),0),"ABAIXO DO MINIMO","OK"))</f>
        <v/>
      </c>
    </row>
    <row r="2306">
      <c r="B2306">
        <f>IFERROR(VLOOKUP(A2306,Produtos!A:B,2,FALSE),"")</f>
        <v/>
      </c>
      <c r="D2306" s="10">
        <f>IFERROR(INDEX(Lotes!$E:$E,MATCH(1,(Lotes!$A:$A=A2306)*(Lotes!$C:$C=C2306),0)),"")</f>
        <v/>
      </c>
      <c r="E2306" s="14">
        <f>IF(D2306="","",D2306-TODAY())</f>
        <v/>
      </c>
      <c r="F2306">
        <f>IF(D2306="","",IF(E2306&lt;0,"VENCIDO",IF(E2306&lt;=30,"VENCE EM &lt;= 30 DIAS",IF(E2306&lt;=60,"ATENCAO (31-60 DIAS)","OK"))))</f>
        <v/>
      </c>
      <c r="G2306" s="14">
        <f>SUMIFS(Lancamentos!$G:$G,Lancamentos!$C:$C,$A2306,Lancamentos!$E:$E,$C2306,Lancamentos!$B:$B,"ENTRADA")</f>
        <v/>
      </c>
      <c r="H2306" s="14">
        <f>SUMIFS(Lancamentos!$G:$G,Lancamentos!$C:$C,$A2306,Lancamentos!$E:$E,$C2306,Lancamentos!$B:$B,"SAIDA_USO")</f>
        <v/>
      </c>
      <c r="I2306" s="14">
        <f>SUMIFS(Lancamentos!$G:$G,Lancamentos!$C:$C,$A2306,Lancamentos!$E:$E,$C2306,Lancamentos!$B:$B,"SAIDA_DESCARTE")</f>
        <v/>
      </c>
      <c r="J2306" s="14">
        <f>G2306-H2306-I2306</f>
        <v/>
      </c>
      <c r="K2306">
        <f>IF(A2306="","",IF(J2306&lt;=IFERROR(VLOOKUP(A2306,Produtos!$A:$E,5,FALSE),0),"ABAIXO DO MINIMO","OK"))</f>
        <v/>
      </c>
    </row>
    <row r="2307">
      <c r="B2307">
        <f>IFERROR(VLOOKUP(A2307,Produtos!A:B,2,FALSE),"")</f>
        <v/>
      </c>
      <c r="D2307" s="10">
        <f>IFERROR(INDEX(Lotes!$E:$E,MATCH(1,(Lotes!$A:$A=A2307)*(Lotes!$C:$C=C2307),0)),"")</f>
        <v/>
      </c>
      <c r="E2307" s="14">
        <f>IF(D2307="","",D2307-TODAY())</f>
        <v/>
      </c>
      <c r="F2307">
        <f>IF(D2307="","",IF(E2307&lt;0,"VENCIDO",IF(E2307&lt;=30,"VENCE EM &lt;= 30 DIAS",IF(E2307&lt;=60,"ATENCAO (31-60 DIAS)","OK"))))</f>
        <v/>
      </c>
      <c r="G2307" s="14">
        <f>SUMIFS(Lancamentos!$G:$G,Lancamentos!$C:$C,$A2307,Lancamentos!$E:$E,$C2307,Lancamentos!$B:$B,"ENTRADA")</f>
        <v/>
      </c>
      <c r="H2307" s="14">
        <f>SUMIFS(Lancamentos!$G:$G,Lancamentos!$C:$C,$A2307,Lancamentos!$E:$E,$C2307,Lancamentos!$B:$B,"SAIDA_USO")</f>
        <v/>
      </c>
      <c r="I2307" s="14">
        <f>SUMIFS(Lancamentos!$G:$G,Lancamentos!$C:$C,$A2307,Lancamentos!$E:$E,$C2307,Lancamentos!$B:$B,"SAIDA_DESCARTE")</f>
        <v/>
      </c>
      <c r="J2307" s="14">
        <f>G2307-H2307-I2307</f>
        <v/>
      </c>
      <c r="K2307">
        <f>IF(A2307="","",IF(J2307&lt;=IFERROR(VLOOKUP(A2307,Produtos!$A:$E,5,FALSE),0),"ABAIXO DO MINIMO","OK"))</f>
        <v/>
      </c>
    </row>
    <row r="2308">
      <c r="B2308">
        <f>IFERROR(VLOOKUP(A2308,Produtos!A:B,2,FALSE),"")</f>
        <v/>
      </c>
      <c r="D2308" s="10">
        <f>IFERROR(INDEX(Lotes!$E:$E,MATCH(1,(Lotes!$A:$A=A2308)*(Lotes!$C:$C=C2308),0)),"")</f>
        <v/>
      </c>
      <c r="E2308" s="14">
        <f>IF(D2308="","",D2308-TODAY())</f>
        <v/>
      </c>
      <c r="F2308">
        <f>IF(D2308="","",IF(E2308&lt;0,"VENCIDO",IF(E2308&lt;=30,"VENCE EM &lt;= 30 DIAS",IF(E2308&lt;=60,"ATENCAO (31-60 DIAS)","OK"))))</f>
        <v/>
      </c>
      <c r="G2308" s="14">
        <f>SUMIFS(Lancamentos!$G:$G,Lancamentos!$C:$C,$A2308,Lancamentos!$E:$E,$C2308,Lancamentos!$B:$B,"ENTRADA")</f>
        <v/>
      </c>
      <c r="H2308" s="14">
        <f>SUMIFS(Lancamentos!$G:$G,Lancamentos!$C:$C,$A2308,Lancamentos!$E:$E,$C2308,Lancamentos!$B:$B,"SAIDA_USO")</f>
        <v/>
      </c>
      <c r="I2308" s="14">
        <f>SUMIFS(Lancamentos!$G:$G,Lancamentos!$C:$C,$A2308,Lancamentos!$E:$E,$C2308,Lancamentos!$B:$B,"SAIDA_DESCARTE")</f>
        <v/>
      </c>
      <c r="J2308" s="14">
        <f>G2308-H2308-I2308</f>
        <v/>
      </c>
      <c r="K2308">
        <f>IF(A2308="","",IF(J2308&lt;=IFERROR(VLOOKUP(A2308,Produtos!$A:$E,5,FALSE),0),"ABAIXO DO MINIMO","OK"))</f>
        <v/>
      </c>
    </row>
    <row r="2309">
      <c r="B2309">
        <f>IFERROR(VLOOKUP(A2309,Produtos!A:B,2,FALSE),"")</f>
        <v/>
      </c>
      <c r="D2309" s="10">
        <f>IFERROR(INDEX(Lotes!$E:$E,MATCH(1,(Lotes!$A:$A=A2309)*(Lotes!$C:$C=C2309),0)),"")</f>
        <v/>
      </c>
      <c r="E2309" s="14">
        <f>IF(D2309="","",D2309-TODAY())</f>
        <v/>
      </c>
      <c r="F2309">
        <f>IF(D2309="","",IF(E2309&lt;0,"VENCIDO",IF(E2309&lt;=30,"VENCE EM &lt;= 30 DIAS",IF(E2309&lt;=60,"ATENCAO (31-60 DIAS)","OK"))))</f>
        <v/>
      </c>
      <c r="G2309" s="14">
        <f>SUMIFS(Lancamentos!$G:$G,Lancamentos!$C:$C,$A2309,Lancamentos!$E:$E,$C2309,Lancamentos!$B:$B,"ENTRADA")</f>
        <v/>
      </c>
      <c r="H2309" s="14">
        <f>SUMIFS(Lancamentos!$G:$G,Lancamentos!$C:$C,$A2309,Lancamentos!$E:$E,$C2309,Lancamentos!$B:$B,"SAIDA_USO")</f>
        <v/>
      </c>
      <c r="I2309" s="14">
        <f>SUMIFS(Lancamentos!$G:$G,Lancamentos!$C:$C,$A2309,Lancamentos!$E:$E,$C2309,Lancamentos!$B:$B,"SAIDA_DESCARTE")</f>
        <v/>
      </c>
      <c r="J2309" s="14">
        <f>G2309-H2309-I2309</f>
        <v/>
      </c>
      <c r="K2309">
        <f>IF(A2309="","",IF(J2309&lt;=IFERROR(VLOOKUP(A2309,Produtos!$A:$E,5,FALSE),0),"ABAIXO DO MINIMO","OK"))</f>
        <v/>
      </c>
    </row>
    <row r="2310">
      <c r="B2310">
        <f>IFERROR(VLOOKUP(A2310,Produtos!A:B,2,FALSE),"")</f>
        <v/>
      </c>
      <c r="D2310" s="10">
        <f>IFERROR(INDEX(Lotes!$E:$E,MATCH(1,(Lotes!$A:$A=A2310)*(Lotes!$C:$C=C2310),0)),"")</f>
        <v/>
      </c>
      <c r="E2310" s="14">
        <f>IF(D2310="","",D2310-TODAY())</f>
        <v/>
      </c>
      <c r="F2310">
        <f>IF(D2310="","",IF(E2310&lt;0,"VENCIDO",IF(E2310&lt;=30,"VENCE EM &lt;= 30 DIAS",IF(E2310&lt;=60,"ATENCAO (31-60 DIAS)","OK"))))</f>
        <v/>
      </c>
      <c r="G2310" s="14">
        <f>SUMIFS(Lancamentos!$G:$G,Lancamentos!$C:$C,$A2310,Lancamentos!$E:$E,$C2310,Lancamentos!$B:$B,"ENTRADA")</f>
        <v/>
      </c>
      <c r="H2310" s="14">
        <f>SUMIFS(Lancamentos!$G:$G,Lancamentos!$C:$C,$A2310,Lancamentos!$E:$E,$C2310,Lancamentos!$B:$B,"SAIDA_USO")</f>
        <v/>
      </c>
      <c r="I2310" s="14">
        <f>SUMIFS(Lancamentos!$G:$G,Lancamentos!$C:$C,$A2310,Lancamentos!$E:$E,$C2310,Lancamentos!$B:$B,"SAIDA_DESCARTE")</f>
        <v/>
      </c>
      <c r="J2310" s="14">
        <f>G2310-H2310-I2310</f>
        <v/>
      </c>
      <c r="K2310">
        <f>IF(A2310="","",IF(J2310&lt;=IFERROR(VLOOKUP(A2310,Produtos!$A:$E,5,FALSE),0),"ABAIXO DO MINIMO","OK"))</f>
        <v/>
      </c>
    </row>
    <row r="2311">
      <c r="B2311">
        <f>IFERROR(VLOOKUP(A2311,Produtos!A:B,2,FALSE),"")</f>
        <v/>
      </c>
      <c r="D2311" s="10">
        <f>IFERROR(INDEX(Lotes!$E:$E,MATCH(1,(Lotes!$A:$A=A2311)*(Lotes!$C:$C=C2311),0)),"")</f>
        <v/>
      </c>
      <c r="E2311" s="14">
        <f>IF(D2311="","",D2311-TODAY())</f>
        <v/>
      </c>
      <c r="F2311">
        <f>IF(D2311="","",IF(E2311&lt;0,"VENCIDO",IF(E2311&lt;=30,"VENCE EM &lt;= 30 DIAS",IF(E2311&lt;=60,"ATENCAO (31-60 DIAS)","OK"))))</f>
        <v/>
      </c>
      <c r="G2311" s="14">
        <f>SUMIFS(Lancamentos!$G:$G,Lancamentos!$C:$C,$A2311,Lancamentos!$E:$E,$C2311,Lancamentos!$B:$B,"ENTRADA")</f>
        <v/>
      </c>
      <c r="H2311" s="14">
        <f>SUMIFS(Lancamentos!$G:$G,Lancamentos!$C:$C,$A2311,Lancamentos!$E:$E,$C2311,Lancamentos!$B:$B,"SAIDA_USO")</f>
        <v/>
      </c>
      <c r="I2311" s="14">
        <f>SUMIFS(Lancamentos!$G:$G,Lancamentos!$C:$C,$A2311,Lancamentos!$E:$E,$C2311,Lancamentos!$B:$B,"SAIDA_DESCARTE")</f>
        <v/>
      </c>
      <c r="J2311" s="14">
        <f>G2311-H2311-I2311</f>
        <v/>
      </c>
      <c r="K2311">
        <f>IF(A2311="","",IF(J2311&lt;=IFERROR(VLOOKUP(A2311,Produtos!$A:$E,5,FALSE),0),"ABAIXO DO MINIMO","OK"))</f>
        <v/>
      </c>
    </row>
    <row r="2312">
      <c r="B2312">
        <f>IFERROR(VLOOKUP(A2312,Produtos!A:B,2,FALSE),"")</f>
        <v/>
      </c>
      <c r="D2312" s="10">
        <f>IFERROR(INDEX(Lotes!$E:$E,MATCH(1,(Lotes!$A:$A=A2312)*(Lotes!$C:$C=C2312),0)),"")</f>
        <v/>
      </c>
      <c r="E2312" s="14">
        <f>IF(D2312="","",D2312-TODAY())</f>
        <v/>
      </c>
      <c r="F2312">
        <f>IF(D2312="","",IF(E2312&lt;0,"VENCIDO",IF(E2312&lt;=30,"VENCE EM &lt;= 30 DIAS",IF(E2312&lt;=60,"ATENCAO (31-60 DIAS)","OK"))))</f>
        <v/>
      </c>
      <c r="G2312" s="14">
        <f>SUMIFS(Lancamentos!$G:$G,Lancamentos!$C:$C,$A2312,Lancamentos!$E:$E,$C2312,Lancamentos!$B:$B,"ENTRADA")</f>
        <v/>
      </c>
      <c r="H2312" s="14">
        <f>SUMIFS(Lancamentos!$G:$G,Lancamentos!$C:$C,$A2312,Lancamentos!$E:$E,$C2312,Lancamentos!$B:$B,"SAIDA_USO")</f>
        <v/>
      </c>
      <c r="I2312" s="14">
        <f>SUMIFS(Lancamentos!$G:$G,Lancamentos!$C:$C,$A2312,Lancamentos!$E:$E,$C2312,Lancamentos!$B:$B,"SAIDA_DESCARTE")</f>
        <v/>
      </c>
      <c r="J2312" s="14">
        <f>G2312-H2312-I2312</f>
        <v/>
      </c>
      <c r="K2312">
        <f>IF(A2312="","",IF(J2312&lt;=IFERROR(VLOOKUP(A2312,Produtos!$A:$E,5,FALSE),0),"ABAIXO DO MINIMO","OK"))</f>
        <v/>
      </c>
    </row>
    <row r="2313">
      <c r="B2313">
        <f>IFERROR(VLOOKUP(A2313,Produtos!A:B,2,FALSE),"")</f>
        <v/>
      </c>
      <c r="D2313" s="10">
        <f>IFERROR(INDEX(Lotes!$E:$E,MATCH(1,(Lotes!$A:$A=A2313)*(Lotes!$C:$C=C2313),0)),"")</f>
        <v/>
      </c>
      <c r="E2313" s="14">
        <f>IF(D2313="","",D2313-TODAY())</f>
        <v/>
      </c>
      <c r="F2313">
        <f>IF(D2313="","",IF(E2313&lt;0,"VENCIDO",IF(E2313&lt;=30,"VENCE EM &lt;= 30 DIAS",IF(E2313&lt;=60,"ATENCAO (31-60 DIAS)","OK"))))</f>
        <v/>
      </c>
      <c r="G2313" s="14">
        <f>SUMIFS(Lancamentos!$G:$G,Lancamentos!$C:$C,$A2313,Lancamentos!$E:$E,$C2313,Lancamentos!$B:$B,"ENTRADA")</f>
        <v/>
      </c>
      <c r="H2313" s="14">
        <f>SUMIFS(Lancamentos!$G:$G,Lancamentos!$C:$C,$A2313,Lancamentos!$E:$E,$C2313,Lancamentos!$B:$B,"SAIDA_USO")</f>
        <v/>
      </c>
      <c r="I2313" s="14">
        <f>SUMIFS(Lancamentos!$G:$G,Lancamentos!$C:$C,$A2313,Lancamentos!$E:$E,$C2313,Lancamentos!$B:$B,"SAIDA_DESCARTE")</f>
        <v/>
      </c>
      <c r="J2313" s="14">
        <f>G2313-H2313-I2313</f>
        <v/>
      </c>
      <c r="K2313">
        <f>IF(A2313="","",IF(J2313&lt;=IFERROR(VLOOKUP(A2313,Produtos!$A:$E,5,FALSE),0),"ABAIXO DO MINIMO","OK"))</f>
        <v/>
      </c>
    </row>
    <row r="2314">
      <c r="B2314">
        <f>IFERROR(VLOOKUP(A2314,Produtos!A:B,2,FALSE),"")</f>
        <v/>
      </c>
      <c r="D2314" s="10">
        <f>IFERROR(INDEX(Lotes!$E:$E,MATCH(1,(Lotes!$A:$A=A2314)*(Lotes!$C:$C=C2314),0)),"")</f>
        <v/>
      </c>
      <c r="E2314" s="14">
        <f>IF(D2314="","",D2314-TODAY())</f>
        <v/>
      </c>
      <c r="F2314">
        <f>IF(D2314="","",IF(E2314&lt;0,"VENCIDO",IF(E2314&lt;=30,"VENCE EM &lt;= 30 DIAS",IF(E2314&lt;=60,"ATENCAO (31-60 DIAS)","OK"))))</f>
        <v/>
      </c>
      <c r="G2314" s="14">
        <f>SUMIFS(Lancamentos!$G:$G,Lancamentos!$C:$C,$A2314,Lancamentos!$E:$E,$C2314,Lancamentos!$B:$B,"ENTRADA")</f>
        <v/>
      </c>
      <c r="H2314" s="14">
        <f>SUMIFS(Lancamentos!$G:$G,Lancamentos!$C:$C,$A2314,Lancamentos!$E:$E,$C2314,Lancamentos!$B:$B,"SAIDA_USO")</f>
        <v/>
      </c>
      <c r="I2314" s="14">
        <f>SUMIFS(Lancamentos!$G:$G,Lancamentos!$C:$C,$A2314,Lancamentos!$E:$E,$C2314,Lancamentos!$B:$B,"SAIDA_DESCARTE")</f>
        <v/>
      </c>
      <c r="J2314" s="14">
        <f>G2314-H2314-I2314</f>
        <v/>
      </c>
      <c r="K2314">
        <f>IF(A2314="","",IF(J2314&lt;=IFERROR(VLOOKUP(A2314,Produtos!$A:$E,5,FALSE),0),"ABAIXO DO MINIMO","OK"))</f>
        <v/>
      </c>
    </row>
    <row r="2315">
      <c r="B2315">
        <f>IFERROR(VLOOKUP(A2315,Produtos!A:B,2,FALSE),"")</f>
        <v/>
      </c>
      <c r="D2315" s="10">
        <f>IFERROR(INDEX(Lotes!$E:$E,MATCH(1,(Lotes!$A:$A=A2315)*(Lotes!$C:$C=C2315),0)),"")</f>
        <v/>
      </c>
      <c r="E2315" s="14">
        <f>IF(D2315="","",D2315-TODAY())</f>
        <v/>
      </c>
      <c r="F2315">
        <f>IF(D2315="","",IF(E2315&lt;0,"VENCIDO",IF(E2315&lt;=30,"VENCE EM &lt;= 30 DIAS",IF(E2315&lt;=60,"ATENCAO (31-60 DIAS)","OK"))))</f>
        <v/>
      </c>
      <c r="G2315" s="14">
        <f>SUMIFS(Lancamentos!$G:$G,Lancamentos!$C:$C,$A2315,Lancamentos!$E:$E,$C2315,Lancamentos!$B:$B,"ENTRADA")</f>
        <v/>
      </c>
      <c r="H2315" s="14">
        <f>SUMIFS(Lancamentos!$G:$G,Lancamentos!$C:$C,$A2315,Lancamentos!$E:$E,$C2315,Lancamentos!$B:$B,"SAIDA_USO")</f>
        <v/>
      </c>
      <c r="I2315" s="14">
        <f>SUMIFS(Lancamentos!$G:$G,Lancamentos!$C:$C,$A2315,Lancamentos!$E:$E,$C2315,Lancamentos!$B:$B,"SAIDA_DESCARTE")</f>
        <v/>
      </c>
      <c r="J2315" s="14">
        <f>G2315-H2315-I2315</f>
        <v/>
      </c>
      <c r="K2315">
        <f>IF(A2315="","",IF(J2315&lt;=IFERROR(VLOOKUP(A2315,Produtos!$A:$E,5,FALSE),0),"ABAIXO DO MINIMO","OK"))</f>
        <v/>
      </c>
    </row>
    <row r="2316">
      <c r="B2316">
        <f>IFERROR(VLOOKUP(A2316,Produtos!A:B,2,FALSE),"")</f>
        <v/>
      </c>
      <c r="D2316" s="10">
        <f>IFERROR(INDEX(Lotes!$E:$E,MATCH(1,(Lotes!$A:$A=A2316)*(Lotes!$C:$C=C2316),0)),"")</f>
        <v/>
      </c>
      <c r="E2316" s="14">
        <f>IF(D2316="","",D2316-TODAY())</f>
        <v/>
      </c>
      <c r="F2316">
        <f>IF(D2316="","",IF(E2316&lt;0,"VENCIDO",IF(E2316&lt;=30,"VENCE EM &lt;= 30 DIAS",IF(E2316&lt;=60,"ATENCAO (31-60 DIAS)","OK"))))</f>
        <v/>
      </c>
      <c r="G2316" s="14">
        <f>SUMIFS(Lancamentos!$G:$G,Lancamentos!$C:$C,$A2316,Lancamentos!$E:$E,$C2316,Lancamentos!$B:$B,"ENTRADA")</f>
        <v/>
      </c>
      <c r="H2316" s="14">
        <f>SUMIFS(Lancamentos!$G:$G,Lancamentos!$C:$C,$A2316,Lancamentos!$E:$E,$C2316,Lancamentos!$B:$B,"SAIDA_USO")</f>
        <v/>
      </c>
      <c r="I2316" s="14">
        <f>SUMIFS(Lancamentos!$G:$G,Lancamentos!$C:$C,$A2316,Lancamentos!$E:$E,$C2316,Lancamentos!$B:$B,"SAIDA_DESCARTE")</f>
        <v/>
      </c>
      <c r="J2316" s="14">
        <f>G2316-H2316-I2316</f>
        <v/>
      </c>
      <c r="K2316">
        <f>IF(A2316="","",IF(J2316&lt;=IFERROR(VLOOKUP(A2316,Produtos!$A:$E,5,FALSE),0),"ABAIXO DO MINIMO","OK"))</f>
        <v/>
      </c>
    </row>
    <row r="2317">
      <c r="B2317">
        <f>IFERROR(VLOOKUP(A2317,Produtos!A:B,2,FALSE),"")</f>
        <v/>
      </c>
      <c r="D2317" s="10">
        <f>IFERROR(INDEX(Lotes!$E:$E,MATCH(1,(Lotes!$A:$A=A2317)*(Lotes!$C:$C=C2317),0)),"")</f>
        <v/>
      </c>
      <c r="E2317" s="14">
        <f>IF(D2317="","",D2317-TODAY())</f>
        <v/>
      </c>
      <c r="F2317">
        <f>IF(D2317="","",IF(E2317&lt;0,"VENCIDO",IF(E2317&lt;=30,"VENCE EM &lt;= 30 DIAS",IF(E2317&lt;=60,"ATENCAO (31-60 DIAS)","OK"))))</f>
        <v/>
      </c>
      <c r="G2317" s="14">
        <f>SUMIFS(Lancamentos!$G:$G,Lancamentos!$C:$C,$A2317,Lancamentos!$E:$E,$C2317,Lancamentos!$B:$B,"ENTRADA")</f>
        <v/>
      </c>
      <c r="H2317" s="14">
        <f>SUMIFS(Lancamentos!$G:$G,Lancamentos!$C:$C,$A2317,Lancamentos!$E:$E,$C2317,Lancamentos!$B:$B,"SAIDA_USO")</f>
        <v/>
      </c>
      <c r="I2317" s="14">
        <f>SUMIFS(Lancamentos!$G:$G,Lancamentos!$C:$C,$A2317,Lancamentos!$E:$E,$C2317,Lancamentos!$B:$B,"SAIDA_DESCARTE")</f>
        <v/>
      </c>
      <c r="J2317" s="14">
        <f>G2317-H2317-I2317</f>
        <v/>
      </c>
      <c r="K2317">
        <f>IF(A2317="","",IF(J2317&lt;=IFERROR(VLOOKUP(A2317,Produtos!$A:$E,5,FALSE),0),"ABAIXO DO MINIMO","OK"))</f>
        <v/>
      </c>
    </row>
    <row r="2318">
      <c r="B2318">
        <f>IFERROR(VLOOKUP(A2318,Produtos!A:B,2,FALSE),"")</f>
        <v/>
      </c>
      <c r="D2318" s="10">
        <f>IFERROR(INDEX(Lotes!$E:$E,MATCH(1,(Lotes!$A:$A=A2318)*(Lotes!$C:$C=C2318),0)),"")</f>
        <v/>
      </c>
      <c r="E2318" s="14">
        <f>IF(D2318="","",D2318-TODAY())</f>
        <v/>
      </c>
      <c r="F2318">
        <f>IF(D2318="","",IF(E2318&lt;0,"VENCIDO",IF(E2318&lt;=30,"VENCE EM &lt;= 30 DIAS",IF(E2318&lt;=60,"ATENCAO (31-60 DIAS)","OK"))))</f>
        <v/>
      </c>
      <c r="G2318" s="14">
        <f>SUMIFS(Lancamentos!$G:$G,Lancamentos!$C:$C,$A2318,Lancamentos!$E:$E,$C2318,Lancamentos!$B:$B,"ENTRADA")</f>
        <v/>
      </c>
      <c r="H2318" s="14">
        <f>SUMIFS(Lancamentos!$G:$G,Lancamentos!$C:$C,$A2318,Lancamentos!$E:$E,$C2318,Lancamentos!$B:$B,"SAIDA_USO")</f>
        <v/>
      </c>
      <c r="I2318" s="14">
        <f>SUMIFS(Lancamentos!$G:$G,Lancamentos!$C:$C,$A2318,Lancamentos!$E:$E,$C2318,Lancamentos!$B:$B,"SAIDA_DESCARTE")</f>
        <v/>
      </c>
      <c r="J2318" s="14">
        <f>G2318-H2318-I2318</f>
        <v/>
      </c>
      <c r="K2318">
        <f>IF(A2318="","",IF(J2318&lt;=IFERROR(VLOOKUP(A2318,Produtos!$A:$E,5,FALSE),0),"ABAIXO DO MINIMO","OK"))</f>
        <v/>
      </c>
    </row>
    <row r="2319">
      <c r="B2319">
        <f>IFERROR(VLOOKUP(A2319,Produtos!A:B,2,FALSE),"")</f>
        <v/>
      </c>
      <c r="D2319" s="10">
        <f>IFERROR(INDEX(Lotes!$E:$E,MATCH(1,(Lotes!$A:$A=A2319)*(Lotes!$C:$C=C2319),0)),"")</f>
        <v/>
      </c>
      <c r="E2319" s="14">
        <f>IF(D2319="","",D2319-TODAY())</f>
        <v/>
      </c>
      <c r="F2319">
        <f>IF(D2319="","",IF(E2319&lt;0,"VENCIDO",IF(E2319&lt;=30,"VENCE EM &lt;= 30 DIAS",IF(E2319&lt;=60,"ATENCAO (31-60 DIAS)","OK"))))</f>
        <v/>
      </c>
      <c r="G2319" s="14">
        <f>SUMIFS(Lancamentos!$G:$G,Lancamentos!$C:$C,$A2319,Lancamentos!$E:$E,$C2319,Lancamentos!$B:$B,"ENTRADA")</f>
        <v/>
      </c>
      <c r="H2319" s="14">
        <f>SUMIFS(Lancamentos!$G:$G,Lancamentos!$C:$C,$A2319,Lancamentos!$E:$E,$C2319,Lancamentos!$B:$B,"SAIDA_USO")</f>
        <v/>
      </c>
      <c r="I2319" s="14">
        <f>SUMIFS(Lancamentos!$G:$G,Lancamentos!$C:$C,$A2319,Lancamentos!$E:$E,$C2319,Lancamentos!$B:$B,"SAIDA_DESCARTE")</f>
        <v/>
      </c>
      <c r="J2319" s="14">
        <f>G2319-H2319-I2319</f>
        <v/>
      </c>
      <c r="K2319">
        <f>IF(A2319="","",IF(J2319&lt;=IFERROR(VLOOKUP(A2319,Produtos!$A:$E,5,FALSE),0),"ABAIXO DO MINIMO","OK"))</f>
        <v/>
      </c>
    </row>
    <row r="2320">
      <c r="B2320">
        <f>IFERROR(VLOOKUP(A2320,Produtos!A:B,2,FALSE),"")</f>
        <v/>
      </c>
      <c r="D2320" s="10">
        <f>IFERROR(INDEX(Lotes!$E:$E,MATCH(1,(Lotes!$A:$A=A2320)*(Lotes!$C:$C=C2320),0)),"")</f>
        <v/>
      </c>
      <c r="E2320" s="14">
        <f>IF(D2320="","",D2320-TODAY())</f>
        <v/>
      </c>
      <c r="F2320">
        <f>IF(D2320="","",IF(E2320&lt;0,"VENCIDO",IF(E2320&lt;=30,"VENCE EM &lt;= 30 DIAS",IF(E2320&lt;=60,"ATENCAO (31-60 DIAS)","OK"))))</f>
        <v/>
      </c>
      <c r="G2320" s="14">
        <f>SUMIFS(Lancamentos!$G:$G,Lancamentos!$C:$C,$A2320,Lancamentos!$E:$E,$C2320,Lancamentos!$B:$B,"ENTRADA")</f>
        <v/>
      </c>
      <c r="H2320" s="14">
        <f>SUMIFS(Lancamentos!$G:$G,Lancamentos!$C:$C,$A2320,Lancamentos!$E:$E,$C2320,Lancamentos!$B:$B,"SAIDA_USO")</f>
        <v/>
      </c>
      <c r="I2320" s="14">
        <f>SUMIFS(Lancamentos!$G:$G,Lancamentos!$C:$C,$A2320,Lancamentos!$E:$E,$C2320,Lancamentos!$B:$B,"SAIDA_DESCARTE")</f>
        <v/>
      </c>
      <c r="J2320" s="14">
        <f>G2320-H2320-I2320</f>
        <v/>
      </c>
      <c r="K2320">
        <f>IF(A2320="","",IF(J2320&lt;=IFERROR(VLOOKUP(A2320,Produtos!$A:$E,5,FALSE),0),"ABAIXO DO MINIMO","OK"))</f>
        <v/>
      </c>
    </row>
    <row r="2321">
      <c r="B2321">
        <f>IFERROR(VLOOKUP(A2321,Produtos!A:B,2,FALSE),"")</f>
        <v/>
      </c>
      <c r="D2321" s="10">
        <f>IFERROR(INDEX(Lotes!$E:$E,MATCH(1,(Lotes!$A:$A=A2321)*(Lotes!$C:$C=C2321),0)),"")</f>
        <v/>
      </c>
      <c r="E2321" s="14">
        <f>IF(D2321="","",D2321-TODAY())</f>
        <v/>
      </c>
      <c r="F2321">
        <f>IF(D2321="","",IF(E2321&lt;0,"VENCIDO",IF(E2321&lt;=30,"VENCE EM &lt;= 30 DIAS",IF(E2321&lt;=60,"ATENCAO (31-60 DIAS)","OK"))))</f>
        <v/>
      </c>
      <c r="G2321" s="14">
        <f>SUMIFS(Lancamentos!$G:$G,Lancamentos!$C:$C,$A2321,Lancamentos!$E:$E,$C2321,Lancamentos!$B:$B,"ENTRADA")</f>
        <v/>
      </c>
      <c r="H2321" s="14">
        <f>SUMIFS(Lancamentos!$G:$G,Lancamentos!$C:$C,$A2321,Lancamentos!$E:$E,$C2321,Lancamentos!$B:$B,"SAIDA_USO")</f>
        <v/>
      </c>
      <c r="I2321" s="14">
        <f>SUMIFS(Lancamentos!$G:$G,Lancamentos!$C:$C,$A2321,Lancamentos!$E:$E,$C2321,Lancamentos!$B:$B,"SAIDA_DESCARTE")</f>
        <v/>
      </c>
      <c r="J2321" s="14">
        <f>G2321-H2321-I2321</f>
        <v/>
      </c>
      <c r="K2321">
        <f>IF(A2321="","",IF(J2321&lt;=IFERROR(VLOOKUP(A2321,Produtos!$A:$E,5,FALSE),0),"ABAIXO DO MINIMO","OK"))</f>
        <v/>
      </c>
    </row>
    <row r="2322">
      <c r="B2322">
        <f>IFERROR(VLOOKUP(A2322,Produtos!A:B,2,FALSE),"")</f>
        <v/>
      </c>
      <c r="D2322" s="10">
        <f>IFERROR(INDEX(Lotes!$E:$E,MATCH(1,(Lotes!$A:$A=A2322)*(Lotes!$C:$C=C2322),0)),"")</f>
        <v/>
      </c>
      <c r="E2322" s="14">
        <f>IF(D2322="","",D2322-TODAY())</f>
        <v/>
      </c>
      <c r="F2322">
        <f>IF(D2322="","",IF(E2322&lt;0,"VENCIDO",IF(E2322&lt;=30,"VENCE EM &lt;= 30 DIAS",IF(E2322&lt;=60,"ATENCAO (31-60 DIAS)","OK"))))</f>
        <v/>
      </c>
      <c r="G2322" s="14">
        <f>SUMIFS(Lancamentos!$G:$G,Lancamentos!$C:$C,$A2322,Lancamentos!$E:$E,$C2322,Lancamentos!$B:$B,"ENTRADA")</f>
        <v/>
      </c>
      <c r="H2322" s="14">
        <f>SUMIFS(Lancamentos!$G:$G,Lancamentos!$C:$C,$A2322,Lancamentos!$E:$E,$C2322,Lancamentos!$B:$B,"SAIDA_USO")</f>
        <v/>
      </c>
      <c r="I2322" s="14">
        <f>SUMIFS(Lancamentos!$G:$G,Lancamentos!$C:$C,$A2322,Lancamentos!$E:$E,$C2322,Lancamentos!$B:$B,"SAIDA_DESCARTE")</f>
        <v/>
      </c>
      <c r="J2322" s="14">
        <f>G2322-H2322-I2322</f>
        <v/>
      </c>
      <c r="K2322">
        <f>IF(A2322="","",IF(J2322&lt;=IFERROR(VLOOKUP(A2322,Produtos!$A:$E,5,FALSE),0),"ABAIXO DO MINIMO","OK"))</f>
        <v/>
      </c>
    </row>
    <row r="2323">
      <c r="B2323">
        <f>IFERROR(VLOOKUP(A2323,Produtos!A:B,2,FALSE),"")</f>
        <v/>
      </c>
      <c r="D2323" s="10">
        <f>IFERROR(INDEX(Lotes!$E:$E,MATCH(1,(Lotes!$A:$A=A2323)*(Lotes!$C:$C=C2323),0)),"")</f>
        <v/>
      </c>
      <c r="E2323" s="14">
        <f>IF(D2323="","",D2323-TODAY())</f>
        <v/>
      </c>
      <c r="F2323">
        <f>IF(D2323="","",IF(E2323&lt;0,"VENCIDO",IF(E2323&lt;=30,"VENCE EM &lt;= 30 DIAS",IF(E2323&lt;=60,"ATENCAO (31-60 DIAS)","OK"))))</f>
        <v/>
      </c>
      <c r="G2323" s="14">
        <f>SUMIFS(Lancamentos!$G:$G,Lancamentos!$C:$C,$A2323,Lancamentos!$E:$E,$C2323,Lancamentos!$B:$B,"ENTRADA")</f>
        <v/>
      </c>
      <c r="H2323" s="14">
        <f>SUMIFS(Lancamentos!$G:$G,Lancamentos!$C:$C,$A2323,Lancamentos!$E:$E,$C2323,Lancamentos!$B:$B,"SAIDA_USO")</f>
        <v/>
      </c>
      <c r="I2323" s="14">
        <f>SUMIFS(Lancamentos!$G:$G,Lancamentos!$C:$C,$A2323,Lancamentos!$E:$E,$C2323,Lancamentos!$B:$B,"SAIDA_DESCARTE")</f>
        <v/>
      </c>
      <c r="J2323" s="14">
        <f>G2323-H2323-I2323</f>
        <v/>
      </c>
      <c r="K2323">
        <f>IF(A2323="","",IF(J2323&lt;=IFERROR(VLOOKUP(A2323,Produtos!$A:$E,5,FALSE),0),"ABAIXO DO MINIMO","OK"))</f>
        <v/>
      </c>
    </row>
    <row r="2324">
      <c r="B2324">
        <f>IFERROR(VLOOKUP(A2324,Produtos!A:B,2,FALSE),"")</f>
        <v/>
      </c>
      <c r="D2324" s="10">
        <f>IFERROR(INDEX(Lotes!$E:$E,MATCH(1,(Lotes!$A:$A=A2324)*(Lotes!$C:$C=C2324),0)),"")</f>
        <v/>
      </c>
      <c r="E2324" s="14">
        <f>IF(D2324="","",D2324-TODAY())</f>
        <v/>
      </c>
      <c r="F2324">
        <f>IF(D2324="","",IF(E2324&lt;0,"VENCIDO",IF(E2324&lt;=30,"VENCE EM &lt;= 30 DIAS",IF(E2324&lt;=60,"ATENCAO (31-60 DIAS)","OK"))))</f>
        <v/>
      </c>
      <c r="G2324" s="14">
        <f>SUMIFS(Lancamentos!$G:$G,Lancamentos!$C:$C,$A2324,Lancamentos!$E:$E,$C2324,Lancamentos!$B:$B,"ENTRADA")</f>
        <v/>
      </c>
      <c r="H2324" s="14">
        <f>SUMIFS(Lancamentos!$G:$G,Lancamentos!$C:$C,$A2324,Lancamentos!$E:$E,$C2324,Lancamentos!$B:$B,"SAIDA_USO")</f>
        <v/>
      </c>
      <c r="I2324" s="14">
        <f>SUMIFS(Lancamentos!$G:$G,Lancamentos!$C:$C,$A2324,Lancamentos!$E:$E,$C2324,Lancamentos!$B:$B,"SAIDA_DESCARTE")</f>
        <v/>
      </c>
      <c r="J2324" s="14">
        <f>G2324-H2324-I2324</f>
        <v/>
      </c>
      <c r="K2324">
        <f>IF(A2324="","",IF(J2324&lt;=IFERROR(VLOOKUP(A2324,Produtos!$A:$E,5,FALSE),0),"ABAIXO DO MINIMO","OK"))</f>
        <v/>
      </c>
    </row>
    <row r="2325">
      <c r="B2325">
        <f>IFERROR(VLOOKUP(A2325,Produtos!A:B,2,FALSE),"")</f>
        <v/>
      </c>
      <c r="D2325" s="10">
        <f>IFERROR(INDEX(Lotes!$E:$E,MATCH(1,(Lotes!$A:$A=A2325)*(Lotes!$C:$C=C2325),0)),"")</f>
        <v/>
      </c>
      <c r="E2325" s="14">
        <f>IF(D2325="","",D2325-TODAY())</f>
        <v/>
      </c>
      <c r="F2325">
        <f>IF(D2325="","",IF(E2325&lt;0,"VENCIDO",IF(E2325&lt;=30,"VENCE EM &lt;= 30 DIAS",IF(E2325&lt;=60,"ATENCAO (31-60 DIAS)","OK"))))</f>
        <v/>
      </c>
      <c r="G2325" s="14">
        <f>SUMIFS(Lancamentos!$G:$G,Lancamentos!$C:$C,$A2325,Lancamentos!$E:$E,$C2325,Lancamentos!$B:$B,"ENTRADA")</f>
        <v/>
      </c>
      <c r="H2325" s="14">
        <f>SUMIFS(Lancamentos!$G:$G,Lancamentos!$C:$C,$A2325,Lancamentos!$E:$E,$C2325,Lancamentos!$B:$B,"SAIDA_USO")</f>
        <v/>
      </c>
      <c r="I2325" s="14">
        <f>SUMIFS(Lancamentos!$G:$G,Lancamentos!$C:$C,$A2325,Lancamentos!$E:$E,$C2325,Lancamentos!$B:$B,"SAIDA_DESCARTE")</f>
        <v/>
      </c>
      <c r="J2325" s="14">
        <f>G2325-H2325-I2325</f>
        <v/>
      </c>
      <c r="K2325">
        <f>IF(A2325="","",IF(J2325&lt;=IFERROR(VLOOKUP(A2325,Produtos!$A:$E,5,FALSE),0),"ABAIXO DO MINIMO","OK"))</f>
        <v/>
      </c>
    </row>
    <row r="2326">
      <c r="B2326">
        <f>IFERROR(VLOOKUP(A2326,Produtos!A:B,2,FALSE),"")</f>
        <v/>
      </c>
      <c r="D2326" s="10">
        <f>IFERROR(INDEX(Lotes!$E:$E,MATCH(1,(Lotes!$A:$A=A2326)*(Lotes!$C:$C=C2326),0)),"")</f>
        <v/>
      </c>
      <c r="E2326" s="14">
        <f>IF(D2326="","",D2326-TODAY())</f>
        <v/>
      </c>
      <c r="F2326">
        <f>IF(D2326="","",IF(E2326&lt;0,"VENCIDO",IF(E2326&lt;=30,"VENCE EM &lt;= 30 DIAS",IF(E2326&lt;=60,"ATENCAO (31-60 DIAS)","OK"))))</f>
        <v/>
      </c>
      <c r="G2326" s="14">
        <f>SUMIFS(Lancamentos!$G:$G,Lancamentos!$C:$C,$A2326,Lancamentos!$E:$E,$C2326,Lancamentos!$B:$B,"ENTRADA")</f>
        <v/>
      </c>
      <c r="H2326" s="14">
        <f>SUMIFS(Lancamentos!$G:$G,Lancamentos!$C:$C,$A2326,Lancamentos!$E:$E,$C2326,Lancamentos!$B:$B,"SAIDA_USO")</f>
        <v/>
      </c>
      <c r="I2326" s="14">
        <f>SUMIFS(Lancamentos!$G:$G,Lancamentos!$C:$C,$A2326,Lancamentos!$E:$E,$C2326,Lancamentos!$B:$B,"SAIDA_DESCARTE")</f>
        <v/>
      </c>
      <c r="J2326" s="14">
        <f>G2326-H2326-I2326</f>
        <v/>
      </c>
      <c r="K2326">
        <f>IF(A2326="","",IF(J2326&lt;=IFERROR(VLOOKUP(A2326,Produtos!$A:$E,5,FALSE),0),"ABAIXO DO MINIMO","OK"))</f>
        <v/>
      </c>
    </row>
    <row r="2327">
      <c r="B2327">
        <f>IFERROR(VLOOKUP(A2327,Produtos!A:B,2,FALSE),"")</f>
        <v/>
      </c>
      <c r="D2327" s="10">
        <f>IFERROR(INDEX(Lotes!$E:$E,MATCH(1,(Lotes!$A:$A=A2327)*(Lotes!$C:$C=C2327),0)),"")</f>
        <v/>
      </c>
      <c r="E2327" s="14">
        <f>IF(D2327="","",D2327-TODAY())</f>
        <v/>
      </c>
      <c r="F2327">
        <f>IF(D2327="","",IF(E2327&lt;0,"VENCIDO",IF(E2327&lt;=30,"VENCE EM &lt;= 30 DIAS",IF(E2327&lt;=60,"ATENCAO (31-60 DIAS)","OK"))))</f>
        <v/>
      </c>
      <c r="G2327" s="14">
        <f>SUMIFS(Lancamentos!$G:$G,Lancamentos!$C:$C,$A2327,Lancamentos!$E:$E,$C2327,Lancamentos!$B:$B,"ENTRADA")</f>
        <v/>
      </c>
      <c r="H2327" s="14">
        <f>SUMIFS(Lancamentos!$G:$G,Lancamentos!$C:$C,$A2327,Lancamentos!$E:$E,$C2327,Lancamentos!$B:$B,"SAIDA_USO")</f>
        <v/>
      </c>
      <c r="I2327" s="14">
        <f>SUMIFS(Lancamentos!$G:$G,Lancamentos!$C:$C,$A2327,Lancamentos!$E:$E,$C2327,Lancamentos!$B:$B,"SAIDA_DESCARTE")</f>
        <v/>
      </c>
      <c r="J2327" s="14">
        <f>G2327-H2327-I2327</f>
        <v/>
      </c>
      <c r="K2327">
        <f>IF(A2327="","",IF(J2327&lt;=IFERROR(VLOOKUP(A2327,Produtos!$A:$E,5,FALSE),0),"ABAIXO DO MINIMO","OK"))</f>
        <v/>
      </c>
    </row>
    <row r="2328">
      <c r="B2328">
        <f>IFERROR(VLOOKUP(A2328,Produtos!A:B,2,FALSE),"")</f>
        <v/>
      </c>
      <c r="D2328" s="10">
        <f>IFERROR(INDEX(Lotes!$E:$E,MATCH(1,(Lotes!$A:$A=A2328)*(Lotes!$C:$C=C2328),0)),"")</f>
        <v/>
      </c>
      <c r="E2328" s="14">
        <f>IF(D2328="","",D2328-TODAY())</f>
        <v/>
      </c>
      <c r="F2328">
        <f>IF(D2328="","",IF(E2328&lt;0,"VENCIDO",IF(E2328&lt;=30,"VENCE EM &lt;= 30 DIAS",IF(E2328&lt;=60,"ATENCAO (31-60 DIAS)","OK"))))</f>
        <v/>
      </c>
      <c r="G2328" s="14">
        <f>SUMIFS(Lancamentos!$G:$G,Lancamentos!$C:$C,$A2328,Lancamentos!$E:$E,$C2328,Lancamentos!$B:$B,"ENTRADA")</f>
        <v/>
      </c>
      <c r="H2328" s="14">
        <f>SUMIFS(Lancamentos!$G:$G,Lancamentos!$C:$C,$A2328,Lancamentos!$E:$E,$C2328,Lancamentos!$B:$B,"SAIDA_USO")</f>
        <v/>
      </c>
      <c r="I2328" s="14">
        <f>SUMIFS(Lancamentos!$G:$G,Lancamentos!$C:$C,$A2328,Lancamentos!$E:$E,$C2328,Lancamentos!$B:$B,"SAIDA_DESCARTE")</f>
        <v/>
      </c>
      <c r="J2328" s="14">
        <f>G2328-H2328-I2328</f>
        <v/>
      </c>
      <c r="K2328">
        <f>IF(A2328="","",IF(J2328&lt;=IFERROR(VLOOKUP(A2328,Produtos!$A:$E,5,FALSE),0),"ABAIXO DO MINIMO","OK"))</f>
        <v/>
      </c>
    </row>
    <row r="2329">
      <c r="B2329">
        <f>IFERROR(VLOOKUP(A2329,Produtos!A:B,2,FALSE),"")</f>
        <v/>
      </c>
      <c r="D2329" s="10">
        <f>IFERROR(INDEX(Lotes!$E:$E,MATCH(1,(Lotes!$A:$A=A2329)*(Lotes!$C:$C=C2329),0)),"")</f>
        <v/>
      </c>
      <c r="E2329" s="14">
        <f>IF(D2329="","",D2329-TODAY())</f>
        <v/>
      </c>
      <c r="F2329">
        <f>IF(D2329="","",IF(E2329&lt;0,"VENCIDO",IF(E2329&lt;=30,"VENCE EM &lt;= 30 DIAS",IF(E2329&lt;=60,"ATENCAO (31-60 DIAS)","OK"))))</f>
        <v/>
      </c>
      <c r="G2329" s="14">
        <f>SUMIFS(Lancamentos!$G:$G,Lancamentos!$C:$C,$A2329,Lancamentos!$E:$E,$C2329,Lancamentos!$B:$B,"ENTRADA")</f>
        <v/>
      </c>
      <c r="H2329" s="14">
        <f>SUMIFS(Lancamentos!$G:$G,Lancamentos!$C:$C,$A2329,Lancamentos!$E:$E,$C2329,Lancamentos!$B:$B,"SAIDA_USO")</f>
        <v/>
      </c>
      <c r="I2329" s="14">
        <f>SUMIFS(Lancamentos!$G:$G,Lancamentos!$C:$C,$A2329,Lancamentos!$E:$E,$C2329,Lancamentos!$B:$B,"SAIDA_DESCARTE")</f>
        <v/>
      </c>
      <c r="J2329" s="14">
        <f>G2329-H2329-I2329</f>
        <v/>
      </c>
      <c r="K2329">
        <f>IF(A2329="","",IF(J2329&lt;=IFERROR(VLOOKUP(A2329,Produtos!$A:$E,5,FALSE),0),"ABAIXO DO MINIMO","OK"))</f>
        <v/>
      </c>
    </row>
    <row r="2330">
      <c r="B2330">
        <f>IFERROR(VLOOKUP(A2330,Produtos!A:B,2,FALSE),"")</f>
        <v/>
      </c>
      <c r="D2330" s="10">
        <f>IFERROR(INDEX(Lotes!$E:$E,MATCH(1,(Lotes!$A:$A=A2330)*(Lotes!$C:$C=C2330),0)),"")</f>
        <v/>
      </c>
      <c r="E2330" s="14">
        <f>IF(D2330="","",D2330-TODAY())</f>
        <v/>
      </c>
      <c r="F2330">
        <f>IF(D2330="","",IF(E2330&lt;0,"VENCIDO",IF(E2330&lt;=30,"VENCE EM &lt;= 30 DIAS",IF(E2330&lt;=60,"ATENCAO (31-60 DIAS)","OK"))))</f>
        <v/>
      </c>
      <c r="G2330" s="14">
        <f>SUMIFS(Lancamentos!$G:$G,Lancamentos!$C:$C,$A2330,Lancamentos!$E:$E,$C2330,Lancamentos!$B:$B,"ENTRADA")</f>
        <v/>
      </c>
      <c r="H2330" s="14">
        <f>SUMIFS(Lancamentos!$G:$G,Lancamentos!$C:$C,$A2330,Lancamentos!$E:$E,$C2330,Lancamentos!$B:$B,"SAIDA_USO")</f>
        <v/>
      </c>
      <c r="I2330" s="14">
        <f>SUMIFS(Lancamentos!$G:$G,Lancamentos!$C:$C,$A2330,Lancamentos!$E:$E,$C2330,Lancamentos!$B:$B,"SAIDA_DESCARTE")</f>
        <v/>
      </c>
      <c r="J2330" s="14">
        <f>G2330-H2330-I2330</f>
        <v/>
      </c>
      <c r="K2330">
        <f>IF(A2330="","",IF(J2330&lt;=IFERROR(VLOOKUP(A2330,Produtos!$A:$E,5,FALSE),0),"ABAIXO DO MINIMO","OK"))</f>
        <v/>
      </c>
    </row>
    <row r="2331">
      <c r="B2331">
        <f>IFERROR(VLOOKUP(A2331,Produtos!A:B,2,FALSE),"")</f>
        <v/>
      </c>
      <c r="D2331" s="10">
        <f>IFERROR(INDEX(Lotes!$E:$E,MATCH(1,(Lotes!$A:$A=A2331)*(Lotes!$C:$C=C2331),0)),"")</f>
        <v/>
      </c>
      <c r="E2331" s="14">
        <f>IF(D2331="","",D2331-TODAY())</f>
        <v/>
      </c>
      <c r="F2331">
        <f>IF(D2331="","",IF(E2331&lt;0,"VENCIDO",IF(E2331&lt;=30,"VENCE EM &lt;= 30 DIAS",IF(E2331&lt;=60,"ATENCAO (31-60 DIAS)","OK"))))</f>
        <v/>
      </c>
      <c r="G2331" s="14">
        <f>SUMIFS(Lancamentos!$G:$G,Lancamentos!$C:$C,$A2331,Lancamentos!$E:$E,$C2331,Lancamentos!$B:$B,"ENTRADA")</f>
        <v/>
      </c>
      <c r="H2331" s="14">
        <f>SUMIFS(Lancamentos!$G:$G,Lancamentos!$C:$C,$A2331,Lancamentos!$E:$E,$C2331,Lancamentos!$B:$B,"SAIDA_USO")</f>
        <v/>
      </c>
      <c r="I2331" s="14">
        <f>SUMIFS(Lancamentos!$G:$G,Lancamentos!$C:$C,$A2331,Lancamentos!$E:$E,$C2331,Lancamentos!$B:$B,"SAIDA_DESCARTE")</f>
        <v/>
      </c>
      <c r="J2331" s="14">
        <f>G2331-H2331-I2331</f>
        <v/>
      </c>
      <c r="K2331">
        <f>IF(A2331="","",IF(J2331&lt;=IFERROR(VLOOKUP(A2331,Produtos!$A:$E,5,FALSE),0),"ABAIXO DO MINIMO","OK"))</f>
        <v/>
      </c>
    </row>
    <row r="2332">
      <c r="B2332">
        <f>IFERROR(VLOOKUP(A2332,Produtos!A:B,2,FALSE),"")</f>
        <v/>
      </c>
      <c r="D2332" s="10">
        <f>IFERROR(INDEX(Lotes!$E:$E,MATCH(1,(Lotes!$A:$A=A2332)*(Lotes!$C:$C=C2332),0)),"")</f>
        <v/>
      </c>
      <c r="E2332" s="14">
        <f>IF(D2332="","",D2332-TODAY())</f>
        <v/>
      </c>
      <c r="F2332">
        <f>IF(D2332="","",IF(E2332&lt;0,"VENCIDO",IF(E2332&lt;=30,"VENCE EM &lt;= 30 DIAS",IF(E2332&lt;=60,"ATENCAO (31-60 DIAS)","OK"))))</f>
        <v/>
      </c>
      <c r="G2332" s="14">
        <f>SUMIFS(Lancamentos!$G:$G,Lancamentos!$C:$C,$A2332,Lancamentos!$E:$E,$C2332,Lancamentos!$B:$B,"ENTRADA")</f>
        <v/>
      </c>
      <c r="H2332" s="14">
        <f>SUMIFS(Lancamentos!$G:$G,Lancamentos!$C:$C,$A2332,Lancamentos!$E:$E,$C2332,Lancamentos!$B:$B,"SAIDA_USO")</f>
        <v/>
      </c>
      <c r="I2332" s="14">
        <f>SUMIFS(Lancamentos!$G:$G,Lancamentos!$C:$C,$A2332,Lancamentos!$E:$E,$C2332,Lancamentos!$B:$B,"SAIDA_DESCARTE")</f>
        <v/>
      </c>
      <c r="J2332" s="14">
        <f>G2332-H2332-I2332</f>
        <v/>
      </c>
      <c r="K2332">
        <f>IF(A2332="","",IF(J2332&lt;=IFERROR(VLOOKUP(A2332,Produtos!$A:$E,5,FALSE),0),"ABAIXO DO MINIMO","OK"))</f>
        <v/>
      </c>
    </row>
    <row r="2333">
      <c r="B2333">
        <f>IFERROR(VLOOKUP(A2333,Produtos!A:B,2,FALSE),"")</f>
        <v/>
      </c>
      <c r="D2333" s="10">
        <f>IFERROR(INDEX(Lotes!$E:$E,MATCH(1,(Lotes!$A:$A=A2333)*(Lotes!$C:$C=C2333),0)),"")</f>
        <v/>
      </c>
      <c r="E2333" s="14">
        <f>IF(D2333="","",D2333-TODAY())</f>
        <v/>
      </c>
      <c r="F2333">
        <f>IF(D2333="","",IF(E2333&lt;0,"VENCIDO",IF(E2333&lt;=30,"VENCE EM &lt;= 30 DIAS",IF(E2333&lt;=60,"ATENCAO (31-60 DIAS)","OK"))))</f>
        <v/>
      </c>
      <c r="G2333" s="14">
        <f>SUMIFS(Lancamentos!$G:$G,Lancamentos!$C:$C,$A2333,Lancamentos!$E:$E,$C2333,Lancamentos!$B:$B,"ENTRADA")</f>
        <v/>
      </c>
      <c r="H2333" s="14">
        <f>SUMIFS(Lancamentos!$G:$G,Lancamentos!$C:$C,$A2333,Lancamentos!$E:$E,$C2333,Lancamentos!$B:$B,"SAIDA_USO")</f>
        <v/>
      </c>
      <c r="I2333" s="14">
        <f>SUMIFS(Lancamentos!$G:$G,Lancamentos!$C:$C,$A2333,Lancamentos!$E:$E,$C2333,Lancamentos!$B:$B,"SAIDA_DESCARTE")</f>
        <v/>
      </c>
      <c r="J2333" s="14">
        <f>G2333-H2333-I2333</f>
        <v/>
      </c>
      <c r="K2333">
        <f>IF(A2333="","",IF(J2333&lt;=IFERROR(VLOOKUP(A2333,Produtos!$A:$E,5,FALSE),0),"ABAIXO DO MINIMO","OK"))</f>
        <v/>
      </c>
    </row>
    <row r="2334">
      <c r="B2334">
        <f>IFERROR(VLOOKUP(A2334,Produtos!A:B,2,FALSE),"")</f>
        <v/>
      </c>
      <c r="D2334" s="10">
        <f>IFERROR(INDEX(Lotes!$E:$E,MATCH(1,(Lotes!$A:$A=A2334)*(Lotes!$C:$C=C2334),0)),"")</f>
        <v/>
      </c>
      <c r="E2334" s="14">
        <f>IF(D2334="","",D2334-TODAY())</f>
        <v/>
      </c>
      <c r="F2334">
        <f>IF(D2334="","",IF(E2334&lt;0,"VENCIDO",IF(E2334&lt;=30,"VENCE EM &lt;= 30 DIAS",IF(E2334&lt;=60,"ATENCAO (31-60 DIAS)","OK"))))</f>
        <v/>
      </c>
      <c r="G2334" s="14">
        <f>SUMIFS(Lancamentos!$G:$G,Lancamentos!$C:$C,$A2334,Lancamentos!$E:$E,$C2334,Lancamentos!$B:$B,"ENTRADA")</f>
        <v/>
      </c>
      <c r="H2334" s="14">
        <f>SUMIFS(Lancamentos!$G:$G,Lancamentos!$C:$C,$A2334,Lancamentos!$E:$E,$C2334,Lancamentos!$B:$B,"SAIDA_USO")</f>
        <v/>
      </c>
      <c r="I2334" s="14">
        <f>SUMIFS(Lancamentos!$G:$G,Lancamentos!$C:$C,$A2334,Lancamentos!$E:$E,$C2334,Lancamentos!$B:$B,"SAIDA_DESCARTE")</f>
        <v/>
      </c>
      <c r="J2334" s="14">
        <f>G2334-H2334-I2334</f>
        <v/>
      </c>
      <c r="K2334">
        <f>IF(A2334="","",IF(J2334&lt;=IFERROR(VLOOKUP(A2334,Produtos!$A:$E,5,FALSE),0),"ABAIXO DO MINIMO","OK"))</f>
        <v/>
      </c>
    </row>
    <row r="2335">
      <c r="B2335">
        <f>IFERROR(VLOOKUP(A2335,Produtos!A:B,2,FALSE),"")</f>
        <v/>
      </c>
      <c r="D2335" s="10">
        <f>IFERROR(INDEX(Lotes!$E:$E,MATCH(1,(Lotes!$A:$A=A2335)*(Lotes!$C:$C=C2335),0)),"")</f>
        <v/>
      </c>
      <c r="E2335" s="14">
        <f>IF(D2335="","",D2335-TODAY())</f>
        <v/>
      </c>
      <c r="F2335">
        <f>IF(D2335="","",IF(E2335&lt;0,"VENCIDO",IF(E2335&lt;=30,"VENCE EM &lt;= 30 DIAS",IF(E2335&lt;=60,"ATENCAO (31-60 DIAS)","OK"))))</f>
        <v/>
      </c>
      <c r="G2335" s="14">
        <f>SUMIFS(Lancamentos!$G:$G,Lancamentos!$C:$C,$A2335,Lancamentos!$E:$E,$C2335,Lancamentos!$B:$B,"ENTRADA")</f>
        <v/>
      </c>
      <c r="H2335" s="14">
        <f>SUMIFS(Lancamentos!$G:$G,Lancamentos!$C:$C,$A2335,Lancamentos!$E:$E,$C2335,Lancamentos!$B:$B,"SAIDA_USO")</f>
        <v/>
      </c>
      <c r="I2335" s="14">
        <f>SUMIFS(Lancamentos!$G:$G,Lancamentos!$C:$C,$A2335,Lancamentos!$E:$E,$C2335,Lancamentos!$B:$B,"SAIDA_DESCARTE")</f>
        <v/>
      </c>
      <c r="J2335" s="14">
        <f>G2335-H2335-I2335</f>
        <v/>
      </c>
      <c r="K2335">
        <f>IF(A2335="","",IF(J2335&lt;=IFERROR(VLOOKUP(A2335,Produtos!$A:$E,5,FALSE),0),"ABAIXO DO MINIMO","OK"))</f>
        <v/>
      </c>
    </row>
    <row r="2336">
      <c r="B2336">
        <f>IFERROR(VLOOKUP(A2336,Produtos!A:B,2,FALSE),"")</f>
        <v/>
      </c>
      <c r="D2336" s="10">
        <f>IFERROR(INDEX(Lotes!$E:$E,MATCH(1,(Lotes!$A:$A=A2336)*(Lotes!$C:$C=C2336),0)),"")</f>
        <v/>
      </c>
      <c r="E2336" s="14">
        <f>IF(D2336="","",D2336-TODAY())</f>
        <v/>
      </c>
      <c r="F2336">
        <f>IF(D2336="","",IF(E2336&lt;0,"VENCIDO",IF(E2336&lt;=30,"VENCE EM &lt;= 30 DIAS",IF(E2336&lt;=60,"ATENCAO (31-60 DIAS)","OK"))))</f>
        <v/>
      </c>
      <c r="G2336" s="14">
        <f>SUMIFS(Lancamentos!$G:$G,Lancamentos!$C:$C,$A2336,Lancamentos!$E:$E,$C2336,Lancamentos!$B:$B,"ENTRADA")</f>
        <v/>
      </c>
      <c r="H2336" s="14">
        <f>SUMIFS(Lancamentos!$G:$G,Lancamentos!$C:$C,$A2336,Lancamentos!$E:$E,$C2336,Lancamentos!$B:$B,"SAIDA_USO")</f>
        <v/>
      </c>
      <c r="I2336" s="14">
        <f>SUMIFS(Lancamentos!$G:$G,Lancamentos!$C:$C,$A2336,Lancamentos!$E:$E,$C2336,Lancamentos!$B:$B,"SAIDA_DESCARTE")</f>
        <v/>
      </c>
      <c r="J2336" s="14">
        <f>G2336-H2336-I2336</f>
        <v/>
      </c>
      <c r="K2336">
        <f>IF(A2336="","",IF(J2336&lt;=IFERROR(VLOOKUP(A2336,Produtos!$A:$E,5,FALSE),0),"ABAIXO DO MINIMO","OK"))</f>
        <v/>
      </c>
    </row>
    <row r="2337">
      <c r="B2337">
        <f>IFERROR(VLOOKUP(A2337,Produtos!A:B,2,FALSE),"")</f>
        <v/>
      </c>
      <c r="D2337" s="10">
        <f>IFERROR(INDEX(Lotes!$E:$E,MATCH(1,(Lotes!$A:$A=A2337)*(Lotes!$C:$C=C2337),0)),"")</f>
        <v/>
      </c>
      <c r="E2337" s="14">
        <f>IF(D2337="","",D2337-TODAY())</f>
        <v/>
      </c>
      <c r="F2337">
        <f>IF(D2337="","",IF(E2337&lt;0,"VENCIDO",IF(E2337&lt;=30,"VENCE EM &lt;= 30 DIAS",IF(E2337&lt;=60,"ATENCAO (31-60 DIAS)","OK"))))</f>
        <v/>
      </c>
      <c r="G2337" s="14">
        <f>SUMIFS(Lancamentos!$G:$G,Lancamentos!$C:$C,$A2337,Lancamentos!$E:$E,$C2337,Lancamentos!$B:$B,"ENTRADA")</f>
        <v/>
      </c>
      <c r="H2337" s="14">
        <f>SUMIFS(Lancamentos!$G:$G,Lancamentos!$C:$C,$A2337,Lancamentos!$E:$E,$C2337,Lancamentos!$B:$B,"SAIDA_USO")</f>
        <v/>
      </c>
      <c r="I2337" s="14">
        <f>SUMIFS(Lancamentos!$G:$G,Lancamentos!$C:$C,$A2337,Lancamentos!$E:$E,$C2337,Lancamentos!$B:$B,"SAIDA_DESCARTE")</f>
        <v/>
      </c>
      <c r="J2337" s="14">
        <f>G2337-H2337-I2337</f>
        <v/>
      </c>
      <c r="K2337">
        <f>IF(A2337="","",IF(J2337&lt;=IFERROR(VLOOKUP(A2337,Produtos!$A:$E,5,FALSE),0),"ABAIXO DO MINIMO","OK"))</f>
        <v/>
      </c>
    </row>
    <row r="2338">
      <c r="B2338">
        <f>IFERROR(VLOOKUP(A2338,Produtos!A:B,2,FALSE),"")</f>
        <v/>
      </c>
      <c r="D2338" s="10">
        <f>IFERROR(INDEX(Lotes!$E:$E,MATCH(1,(Lotes!$A:$A=A2338)*(Lotes!$C:$C=C2338),0)),"")</f>
        <v/>
      </c>
      <c r="E2338" s="14">
        <f>IF(D2338="","",D2338-TODAY())</f>
        <v/>
      </c>
      <c r="F2338">
        <f>IF(D2338="","",IF(E2338&lt;0,"VENCIDO",IF(E2338&lt;=30,"VENCE EM &lt;= 30 DIAS",IF(E2338&lt;=60,"ATENCAO (31-60 DIAS)","OK"))))</f>
        <v/>
      </c>
      <c r="G2338" s="14">
        <f>SUMIFS(Lancamentos!$G:$G,Lancamentos!$C:$C,$A2338,Lancamentos!$E:$E,$C2338,Lancamentos!$B:$B,"ENTRADA")</f>
        <v/>
      </c>
      <c r="H2338" s="14">
        <f>SUMIFS(Lancamentos!$G:$G,Lancamentos!$C:$C,$A2338,Lancamentos!$E:$E,$C2338,Lancamentos!$B:$B,"SAIDA_USO")</f>
        <v/>
      </c>
      <c r="I2338" s="14">
        <f>SUMIFS(Lancamentos!$G:$G,Lancamentos!$C:$C,$A2338,Lancamentos!$E:$E,$C2338,Lancamentos!$B:$B,"SAIDA_DESCARTE")</f>
        <v/>
      </c>
      <c r="J2338" s="14">
        <f>G2338-H2338-I2338</f>
        <v/>
      </c>
      <c r="K2338">
        <f>IF(A2338="","",IF(J2338&lt;=IFERROR(VLOOKUP(A2338,Produtos!$A:$E,5,FALSE),0),"ABAIXO DO MINIMO","OK"))</f>
        <v/>
      </c>
    </row>
    <row r="2339">
      <c r="B2339">
        <f>IFERROR(VLOOKUP(A2339,Produtos!A:B,2,FALSE),"")</f>
        <v/>
      </c>
      <c r="D2339" s="10">
        <f>IFERROR(INDEX(Lotes!$E:$E,MATCH(1,(Lotes!$A:$A=A2339)*(Lotes!$C:$C=C2339),0)),"")</f>
        <v/>
      </c>
      <c r="E2339" s="14">
        <f>IF(D2339="","",D2339-TODAY())</f>
        <v/>
      </c>
      <c r="F2339">
        <f>IF(D2339="","",IF(E2339&lt;0,"VENCIDO",IF(E2339&lt;=30,"VENCE EM &lt;= 30 DIAS",IF(E2339&lt;=60,"ATENCAO (31-60 DIAS)","OK"))))</f>
        <v/>
      </c>
      <c r="G2339" s="14">
        <f>SUMIFS(Lancamentos!$G:$G,Lancamentos!$C:$C,$A2339,Lancamentos!$E:$E,$C2339,Lancamentos!$B:$B,"ENTRADA")</f>
        <v/>
      </c>
      <c r="H2339" s="14">
        <f>SUMIFS(Lancamentos!$G:$G,Lancamentos!$C:$C,$A2339,Lancamentos!$E:$E,$C2339,Lancamentos!$B:$B,"SAIDA_USO")</f>
        <v/>
      </c>
      <c r="I2339" s="14">
        <f>SUMIFS(Lancamentos!$G:$G,Lancamentos!$C:$C,$A2339,Lancamentos!$E:$E,$C2339,Lancamentos!$B:$B,"SAIDA_DESCARTE")</f>
        <v/>
      </c>
      <c r="J2339" s="14">
        <f>G2339-H2339-I2339</f>
        <v/>
      </c>
      <c r="K2339">
        <f>IF(A2339="","",IF(J2339&lt;=IFERROR(VLOOKUP(A2339,Produtos!$A:$E,5,FALSE),0),"ABAIXO DO MINIMO","OK"))</f>
        <v/>
      </c>
    </row>
    <row r="2340">
      <c r="B2340">
        <f>IFERROR(VLOOKUP(A2340,Produtos!A:B,2,FALSE),"")</f>
        <v/>
      </c>
      <c r="D2340" s="10">
        <f>IFERROR(INDEX(Lotes!$E:$E,MATCH(1,(Lotes!$A:$A=A2340)*(Lotes!$C:$C=C2340),0)),"")</f>
        <v/>
      </c>
      <c r="E2340" s="14">
        <f>IF(D2340="","",D2340-TODAY())</f>
        <v/>
      </c>
      <c r="F2340">
        <f>IF(D2340="","",IF(E2340&lt;0,"VENCIDO",IF(E2340&lt;=30,"VENCE EM &lt;= 30 DIAS",IF(E2340&lt;=60,"ATENCAO (31-60 DIAS)","OK"))))</f>
        <v/>
      </c>
      <c r="G2340" s="14">
        <f>SUMIFS(Lancamentos!$G:$G,Lancamentos!$C:$C,$A2340,Lancamentos!$E:$E,$C2340,Lancamentos!$B:$B,"ENTRADA")</f>
        <v/>
      </c>
      <c r="H2340" s="14">
        <f>SUMIFS(Lancamentos!$G:$G,Lancamentos!$C:$C,$A2340,Lancamentos!$E:$E,$C2340,Lancamentos!$B:$B,"SAIDA_USO")</f>
        <v/>
      </c>
      <c r="I2340" s="14">
        <f>SUMIFS(Lancamentos!$G:$G,Lancamentos!$C:$C,$A2340,Lancamentos!$E:$E,$C2340,Lancamentos!$B:$B,"SAIDA_DESCARTE")</f>
        <v/>
      </c>
      <c r="J2340" s="14">
        <f>G2340-H2340-I2340</f>
        <v/>
      </c>
      <c r="K2340">
        <f>IF(A2340="","",IF(J2340&lt;=IFERROR(VLOOKUP(A2340,Produtos!$A:$E,5,FALSE),0),"ABAIXO DO MINIMO","OK"))</f>
        <v/>
      </c>
    </row>
    <row r="2341">
      <c r="B2341">
        <f>IFERROR(VLOOKUP(A2341,Produtos!A:B,2,FALSE),"")</f>
        <v/>
      </c>
      <c r="D2341" s="10">
        <f>IFERROR(INDEX(Lotes!$E:$E,MATCH(1,(Lotes!$A:$A=A2341)*(Lotes!$C:$C=C2341),0)),"")</f>
        <v/>
      </c>
      <c r="E2341" s="14">
        <f>IF(D2341="","",D2341-TODAY())</f>
        <v/>
      </c>
      <c r="F2341">
        <f>IF(D2341="","",IF(E2341&lt;0,"VENCIDO",IF(E2341&lt;=30,"VENCE EM &lt;= 30 DIAS",IF(E2341&lt;=60,"ATENCAO (31-60 DIAS)","OK"))))</f>
        <v/>
      </c>
      <c r="G2341" s="14">
        <f>SUMIFS(Lancamentos!$G:$G,Lancamentos!$C:$C,$A2341,Lancamentos!$E:$E,$C2341,Lancamentos!$B:$B,"ENTRADA")</f>
        <v/>
      </c>
      <c r="H2341" s="14">
        <f>SUMIFS(Lancamentos!$G:$G,Lancamentos!$C:$C,$A2341,Lancamentos!$E:$E,$C2341,Lancamentos!$B:$B,"SAIDA_USO")</f>
        <v/>
      </c>
      <c r="I2341" s="14">
        <f>SUMIFS(Lancamentos!$G:$G,Lancamentos!$C:$C,$A2341,Lancamentos!$E:$E,$C2341,Lancamentos!$B:$B,"SAIDA_DESCARTE")</f>
        <v/>
      </c>
      <c r="J2341" s="14">
        <f>G2341-H2341-I2341</f>
        <v/>
      </c>
      <c r="K2341">
        <f>IF(A2341="","",IF(J2341&lt;=IFERROR(VLOOKUP(A2341,Produtos!$A:$E,5,FALSE),0),"ABAIXO DO MINIMO","OK"))</f>
        <v/>
      </c>
    </row>
    <row r="2342">
      <c r="B2342">
        <f>IFERROR(VLOOKUP(A2342,Produtos!A:B,2,FALSE),"")</f>
        <v/>
      </c>
      <c r="D2342" s="10">
        <f>IFERROR(INDEX(Lotes!$E:$E,MATCH(1,(Lotes!$A:$A=A2342)*(Lotes!$C:$C=C2342),0)),"")</f>
        <v/>
      </c>
      <c r="E2342" s="14">
        <f>IF(D2342="","",D2342-TODAY())</f>
        <v/>
      </c>
      <c r="F2342">
        <f>IF(D2342="","",IF(E2342&lt;0,"VENCIDO",IF(E2342&lt;=30,"VENCE EM &lt;= 30 DIAS",IF(E2342&lt;=60,"ATENCAO (31-60 DIAS)","OK"))))</f>
        <v/>
      </c>
      <c r="G2342" s="14">
        <f>SUMIFS(Lancamentos!$G:$G,Lancamentos!$C:$C,$A2342,Lancamentos!$E:$E,$C2342,Lancamentos!$B:$B,"ENTRADA")</f>
        <v/>
      </c>
      <c r="H2342" s="14">
        <f>SUMIFS(Lancamentos!$G:$G,Lancamentos!$C:$C,$A2342,Lancamentos!$E:$E,$C2342,Lancamentos!$B:$B,"SAIDA_USO")</f>
        <v/>
      </c>
      <c r="I2342" s="14">
        <f>SUMIFS(Lancamentos!$G:$G,Lancamentos!$C:$C,$A2342,Lancamentos!$E:$E,$C2342,Lancamentos!$B:$B,"SAIDA_DESCARTE")</f>
        <v/>
      </c>
      <c r="J2342" s="14">
        <f>G2342-H2342-I2342</f>
        <v/>
      </c>
      <c r="K2342">
        <f>IF(A2342="","",IF(J2342&lt;=IFERROR(VLOOKUP(A2342,Produtos!$A:$E,5,FALSE),0),"ABAIXO DO MINIMO","OK"))</f>
        <v/>
      </c>
    </row>
    <row r="2343">
      <c r="B2343">
        <f>IFERROR(VLOOKUP(A2343,Produtos!A:B,2,FALSE),"")</f>
        <v/>
      </c>
      <c r="D2343" s="10">
        <f>IFERROR(INDEX(Lotes!$E:$E,MATCH(1,(Lotes!$A:$A=A2343)*(Lotes!$C:$C=C2343),0)),"")</f>
        <v/>
      </c>
      <c r="E2343" s="14">
        <f>IF(D2343="","",D2343-TODAY())</f>
        <v/>
      </c>
      <c r="F2343">
        <f>IF(D2343="","",IF(E2343&lt;0,"VENCIDO",IF(E2343&lt;=30,"VENCE EM &lt;= 30 DIAS",IF(E2343&lt;=60,"ATENCAO (31-60 DIAS)","OK"))))</f>
        <v/>
      </c>
      <c r="G2343" s="14">
        <f>SUMIFS(Lancamentos!$G:$G,Lancamentos!$C:$C,$A2343,Lancamentos!$E:$E,$C2343,Lancamentos!$B:$B,"ENTRADA")</f>
        <v/>
      </c>
      <c r="H2343" s="14">
        <f>SUMIFS(Lancamentos!$G:$G,Lancamentos!$C:$C,$A2343,Lancamentos!$E:$E,$C2343,Lancamentos!$B:$B,"SAIDA_USO")</f>
        <v/>
      </c>
      <c r="I2343" s="14">
        <f>SUMIFS(Lancamentos!$G:$G,Lancamentos!$C:$C,$A2343,Lancamentos!$E:$E,$C2343,Lancamentos!$B:$B,"SAIDA_DESCARTE")</f>
        <v/>
      </c>
      <c r="J2343" s="14">
        <f>G2343-H2343-I2343</f>
        <v/>
      </c>
      <c r="K2343">
        <f>IF(A2343="","",IF(J2343&lt;=IFERROR(VLOOKUP(A2343,Produtos!$A:$E,5,FALSE),0),"ABAIXO DO MINIMO","OK"))</f>
        <v/>
      </c>
    </row>
    <row r="2344">
      <c r="B2344">
        <f>IFERROR(VLOOKUP(A2344,Produtos!A:B,2,FALSE),"")</f>
        <v/>
      </c>
      <c r="D2344" s="10">
        <f>IFERROR(INDEX(Lotes!$E:$E,MATCH(1,(Lotes!$A:$A=A2344)*(Lotes!$C:$C=C2344),0)),"")</f>
        <v/>
      </c>
      <c r="E2344" s="14">
        <f>IF(D2344="","",D2344-TODAY())</f>
        <v/>
      </c>
      <c r="F2344">
        <f>IF(D2344="","",IF(E2344&lt;0,"VENCIDO",IF(E2344&lt;=30,"VENCE EM &lt;= 30 DIAS",IF(E2344&lt;=60,"ATENCAO (31-60 DIAS)","OK"))))</f>
        <v/>
      </c>
      <c r="G2344" s="14">
        <f>SUMIFS(Lancamentos!$G:$G,Lancamentos!$C:$C,$A2344,Lancamentos!$E:$E,$C2344,Lancamentos!$B:$B,"ENTRADA")</f>
        <v/>
      </c>
      <c r="H2344" s="14">
        <f>SUMIFS(Lancamentos!$G:$G,Lancamentos!$C:$C,$A2344,Lancamentos!$E:$E,$C2344,Lancamentos!$B:$B,"SAIDA_USO")</f>
        <v/>
      </c>
      <c r="I2344" s="14">
        <f>SUMIFS(Lancamentos!$G:$G,Lancamentos!$C:$C,$A2344,Lancamentos!$E:$E,$C2344,Lancamentos!$B:$B,"SAIDA_DESCARTE")</f>
        <v/>
      </c>
      <c r="J2344" s="14">
        <f>G2344-H2344-I2344</f>
        <v/>
      </c>
      <c r="K2344">
        <f>IF(A2344="","",IF(J2344&lt;=IFERROR(VLOOKUP(A2344,Produtos!$A:$E,5,FALSE),0),"ABAIXO DO MINIMO","OK"))</f>
        <v/>
      </c>
    </row>
    <row r="2345">
      <c r="B2345">
        <f>IFERROR(VLOOKUP(A2345,Produtos!A:B,2,FALSE),"")</f>
        <v/>
      </c>
      <c r="D2345" s="10">
        <f>IFERROR(INDEX(Lotes!$E:$E,MATCH(1,(Lotes!$A:$A=A2345)*(Lotes!$C:$C=C2345),0)),"")</f>
        <v/>
      </c>
      <c r="E2345" s="14">
        <f>IF(D2345="","",D2345-TODAY())</f>
        <v/>
      </c>
      <c r="F2345">
        <f>IF(D2345="","",IF(E2345&lt;0,"VENCIDO",IF(E2345&lt;=30,"VENCE EM &lt;= 30 DIAS",IF(E2345&lt;=60,"ATENCAO (31-60 DIAS)","OK"))))</f>
        <v/>
      </c>
      <c r="G2345" s="14">
        <f>SUMIFS(Lancamentos!$G:$G,Lancamentos!$C:$C,$A2345,Lancamentos!$E:$E,$C2345,Lancamentos!$B:$B,"ENTRADA")</f>
        <v/>
      </c>
      <c r="H2345" s="14">
        <f>SUMIFS(Lancamentos!$G:$G,Lancamentos!$C:$C,$A2345,Lancamentos!$E:$E,$C2345,Lancamentos!$B:$B,"SAIDA_USO")</f>
        <v/>
      </c>
      <c r="I2345" s="14">
        <f>SUMIFS(Lancamentos!$G:$G,Lancamentos!$C:$C,$A2345,Lancamentos!$E:$E,$C2345,Lancamentos!$B:$B,"SAIDA_DESCARTE")</f>
        <v/>
      </c>
      <c r="J2345" s="14">
        <f>G2345-H2345-I2345</f>
        <v/>
      </c>
      <c r="K2345">
        <f>IF(A2345="","",IF(J2345&lt;=IFERROR(VLOOKUP(A2345,Produtos!$A:$E,5,FALSE),0),"ABAIXO DO MINIMO","OK"))</f>
        <v/>
      </c>
    </row>
    <row r="2346">
      <c r="B2346">
        <f>IFERROR(VLOOKUP(A2346,Produtos!A:B,2,FALSE),"")</f>
        <v/>
      </c>
      <c r="D2346" s="10">
        <f>IFERROR(INDEX(Lotes!$E:$E,MATCH(1,(Lotes!$A:$A=A2346)*(Lotes!$C:$C=C2346),0)),"")</f>
        <v/>
      </c>
      <c r="E2346" s="14">
        <f>IF(D2346="","",D2346-TODAY())</f>
        <v/>
      </c>
      <c r="F2346">
        <f>IF(D2346="","",IF(E2346&lt;0,"VENCIDO",IF(E2346&lt;=30,"VENCE EM &lt;= 30 DIAS",IF(E2346&lt;=60,"ATENCAO (31-60 DIAS)","OK"))))</f>
        <v/>
      </c>
      <c r="G2346" s="14">
        <f>SUMIFS(Lancamentos!$G:$G,Lancamentos!$C:$C,$A2346,Lancamentos!$E:$E,$C2346,Lancamentos!$B:$B,"ENTRADA")</f>
        <v/>
      </c>
      <c r="H2346" s="14">
        <f>SUMIFS(Lancamentos!$G:$G,Lancamentos!$C:$C,$A2346,Lancamentos!$E:$E,$C2346,Lancamentos!$B:$B,"SAIDA_USO")</f>
        <v/>
      </c>
      <c r="I2346" s="14">
        <f>SUMIFS(Lancamentos!$G:$G,Lancamentos!$C:$C,$A2346,Lancamentos!$E:$E,$C2346,Lancamentos!$B:$B,"SAIDA_DESCARTE")</f>
        <v/>
      </c>
      <c r="J2346" s="14">
        <f>G2346-H2346-I2346</f>
        <v/>
      </c>
      <c r="K2346">
        <f>IF(A2346="","",IF(J2346&lt;=IFERROR(VLOOKUP(A2346,Produtos!$A:$E,5,FALSE),0),"ABAIXO DO MINIMO","OK"))</f>
        <v/>
      </c>
    </row>
    <row r="2347">
      <c r="B2347">
        <f>IFERROR(VLOOKUP(A2347,Produtos!A:B,2,FALSE),"")</f>
        <v/>
      </c>
      <c r="D2347" s="10">
        <f>IFERROR(INDEX(Lotes!$E:$E,MATCH(1,(Lotes!$A:$A=A2347)*(Lotes!$C:$C=C2347),0)),"")</f>
        <v/>
      </c>
      <c r="E2347" s="14">
        <f>IF(D2347="","",D2347-TODAY())</f>
        <v/>
      </c>
      <c r="F2347">
        <f>IF(D2347="","",IF(E2347&lt;0,"VENCIDO",IF(E2347&lt;=30,"VENCE EM &lt;= 30 DIAS",IF(E2347&lt;=60,"ATENCAO (31-60 DIAS)","OK"))))</f>
        <v/>
      </c>
      <c r="G2347" s="14">
        <f>SUMIFS(Lancamentos!$G:$G,Lancamentos!$C:$C,$A2347,Lancamentos!$E:$E,$C2347,Lancamentos!$B:$B,"ENTRADA")</f>
        <v/>
      </c>
      <c r="H2347" s="14">
        <f>SUMIFS(Lancamentos!$G:$G,Lancamentos!$C:$C,$A2347,Lancamentos!$E:$E,$C2347,Lancamentos!$B:$B,"SAIDA_USO")</f>
        <v/>
      </c>
      <c r="I2347" s="14">
        <f>SUMIFS(Lancamentos!$G:$G,Lancamentos!$C:$C,$A2347,Lancamentos!$E:$E,$C2347,Lancamentos!$B:$B,"SAIDA_DESCARTE")</f>
        <v/>
      </c>
      <c r="J2347" s="14">
        <f>G2347-H2347-I2347</f>
        <v/>
      </c>
      <c r="K2347">
        <f>IF(A2347="","",IF(J2347&lt;=IFERROR(VLOOKUP(A2347,Produtos!$A:$E,5,FALSE),0),"ABAIXO DO MINIMO","OK"))</f>
        <v/>
      </c>
    </row>
    <row r="2348">
      <c r="B2348">
        <f>IFERROR(VLOOKUP(A2348,Produtos!A:B,2,FALSE),"")</f>
        <v/>
      </c>
      <c r="D2348" s="10">
        <f>IFERROR(INDEX(Lotes!$E:$E,MATCH(1,(Lotes!$A:$A=A2348)*(Lotes!$C:$C=C2348),0)),"")</f>
        <v/>
      </c>
      <c r="E2348" s="14">
        <f>IF(D2348="","",D2348-TODAY())</f>
        <v/>
      </c>
      <c r="F2348">
        <f>IF(D2348="","",IF(E2348&lt;0,"VENCIDO",IF(E2348&lt;=30,"VENCE EM &lt;= 30 DIAS",IF(E2348&lt;=60,"ATENCAO (31-60 DIAS)","OK"))))</f>
        <v/>
      </c>
      <c r="G2348" s="14">
        <f>SUMIFS(Lancamentos!$G:$G,Lancamentos!$C:$C,$A2348,Lancamentos!$E:$E,$C2348,Lancamentos!$B:$B,"ENTRADA")</f>
        <v/>
      </c>
      <c r="H2348" s="14">
        <f>SUMIFS(Lancamentos!$G:$G,Lancamentos!$C:$C,$A2348,Lancamentos!$E:$E,$C2348,Lancamentos!$B:$B,"SAIDA_USO")</f>
        <v/>
      </c>
      <c r="I2348" s="14">
        <f>SUMIFS(Lancamentos!$G:$G,Lancamentos!$C:$C,$A2348,Lancamentos!$E:$E,$C2348,Lancamentos!$B:$B,"SAIDA_DESCARTE")</f>
        <v/>
      </c>
      <c r="J2348" s="14">
        <f>G2348-H2348-I2348</f>
        <v/>
      </c>
      <c r="K2348">
        <f>IF(A2348="","",IF(J2348&lt;=IFERROR(VLOOKUP(A2348,Produtos!$A:$E,5,FALSE),0),"ABAIXO DO MINIMO","OK"))</f>
        <v/>
      </c>
    </row>
    <row r="2349">
      <c r="B2349">
        <f>IFERROR(VLOOKUP(A2349,Produtos!A:B,2,FALSE),"")</f>
        <v/>
      </c>
      <c r="D2349" s="10">
        <f>IFERROR(INDEX(Lotes!$E:$E,MATCH(1,(Lotes!$A:$A=A2349)*(Lotes!$C:$C=C2349),0)),"")</f>
        <v/>
      </c>
      <c r="E2349" s="14">
        <f>IF(D2349="","",D2349-TODAY())</f>
        <v/>
      </c>
      <c r="F2349">
        <f>IF(D2349="","",IF(E2349&lt;0,"VENCIDO",IF(E2349&lt;=30,"VENCE EM &lt;= 30 DIAS",IF(E2349&lt;=60,"ATENCAO (31-60 DIAS)","OK"))))</f>
        <v/>
      </c>
      <c r="G2349" s="14">
        <f>SUMIFS(Lancamentos!$G:$G,Lancamentos!$C:$C,$A2349,Lancamentos!$E:$E,$C2349,Lancamentos!$B:$B,"ENTRADA")</f>
        <v/>
      </c>
      <c r="H2349" s="14">
        <f>SUMIFS(Lancamentos!$G:$G,Lancamentos!$C:$C,$A2349,Lancamentos!$E:$E,$C2349,Lancamentos!$B:$B,"SAIDA_USO")</f>
        <v/>
      </c>
      <c r="I2349" s="14">
        <f>SUMIFS(Lancamentos!$G:$G,Lancamentos!$C:$C,$A2349,Lancamentos!$E:$E,$C2349,Lancamentos!$B:$B,"SAIDA_DESCARTE")</f>
        <v/>
      </c>
      <c r="J2349" s="14">
        <f>G2349-H2349-I2349</f>
        <v/>
      </c>
      <c r="K2349">
        <f>IF(A2349="","",IF(J2349&lt;=IFERROR(VLOOKUP(A2349,Produtos!$A:$E,5,FALSE),0),"ABAIXO DO MINIMO","OK"))</f>
        <v/>
      </c>
    </row>
    <row r="2350">
      <c r="B2350">
        <f>IFERROR(VLOOKUP(A2350,Produtos!A:B,2,FALSE),"")</f>
        <v/>
      </c>
      <c r="D2350" s="10">
        <f>IFERROR(INDEX(Lotes!$E:$E,MATCH(1,(Lotes!$A:$A=A2350)*(Lotes!$C:$C=C2350),0)),"")</f>
        <v/>
      </c>
      <c r="E2350" s="14">
        <f>IF(D2350="","",D2350-TODAY())</f>
        <v/>
      </c>
      <c r="F2350">
        <f>IF(D2350="","",IF(E2350&lt;0,"VENCIDO",IF(E2350&lt;=30,"VENCE EM &lt;= 30 DIAS",IF(E2350&lt;=60,"ATENCAO (31-60 DIAS)","OK"))))</f>
        <v/>
      </c>
      <c r="G2350" s="14">
        <f>SUMIFS(Lancamentos!$G:$G,Lancamentos!$C:$C,$A2350,Lancamentos!$E:$E,$C2350,Lancamentos!$B:$B,"ENTRADA")</f>
        <v/>
      </c>
      <c r="H2350" s="14">
        <f>SUMIFS(Lancamentos!$G:$G,Lancamentos!$C:$C,$A2350,Lancamentos!$E:$E,$C2350,Lancamentos!$B:$B,"SAIDA_USO")</f>
        <v/>
      </c>
      <c r="I2350" s="14">
        <f>SUMIFS(Lancamentos!$G:$G,Lancamentos!$C:$C,$A2350,Lancamentos!$E:$E,$C2350,Lancamentos!$B:$B,"SAIDA_DESCARTE")</f>
        <v/>
      </c>
      <c r="J2350" s="14">
        <f>G2350-H2350-I2350</f>
        <v/>
      </c>
      <c r="K2350">
        <f>IF(A2350="","",IF(J2350&lt;=IFERROR(VLOOKUP(A2350,Produtos!$A:$E,5,FALSE),0),"ABAIXO DO MINIMO","OK"))</f>
        <v/>
      </c>
    </row>
    <row r="2351">
      <c r="B2351">
        <f>IFERROR(VLOOKUP(A2351,Produtos!A:B,2,FALSE),"")</f>
        <v/>
      </c>
      <c r="D2351" s="10">
        <f>IFERROR(INDEX(Lotes!$E:$E,MATCH(1,(Lotes!$A:$A=A2351)*(Lotes!$C:$C=C2351),0)),"")</f>
        <v/>
      </c>
      <c r="E2351" s="14">
        <f>IF(D2351="","",D2351-TODAY())</f>
        <v/>
      </c>
      <c r="F2351">
        <f>IF(D2351="","",IF(E2351&lt;0,"VENCIDO",IF(E2351&lt;=30,"VENCE EM &lt;= 30 DIAS",IF(E2351&lt;=60,"ATENCAO (31-60 DIAS)","OK"))))</f>
        <v/>
      </c>
      <c r="G2351" s="14">
        <f>SUMIFS(Lancamentos!$G:$G,Lancamentos!$C:$C,$A2351,Lancamentos!$E:$E,$C2351,Lancamentos!$B:$B,"ENTRADA")</f>
        <v/>
      </c>
      <c r="H2351" s="14">
        <f>SUMIFS(Lancamentos!$G:$G,Lancamentos!$C:$C,$A2351,Lancamentos!$E:$E,$C2351,Lancamentos!$B:$B,"SAIDA_USO")</f>
        <v/>
      </c>
      <c r="I2351" s="14">
        <f>SUMIFS(Lancamentos!$G:$G,Lancamentos!$C:$C,$A2351,Lancamentos!$E:$E,$C2351,Lancamentos!$B:$B,"SAIDA_DESCARTE")</f>
        <v/>
      </c>
      <c r="J2351" s="14">
        <f>G2351-H2351-I2351</f>
        <v/>
      </c>
      <c r="K2351">
        <f>IF(A2351="","",IF(J2351&lt;=IFERROR(VLOOKUP(A2351,Produtos!$A:$E,5,FALSE),0),"ABAIXO DO MINIMO","OK"))</f>
        <v/>
      </c>
    </row>
    <row r="2352">
      <c r="B2352">
        <f>IFERROR(VLOOKUP(A2352,Produtos!A:B,2,FALSE),"")</f>
        <v/>
      </c>
      <c r="D2352" s="10">
        <f>IFERROR(INDEX(Lotes!$E:$E,MATCH(1,(Lotes!$A:$A=A2352)*(Lotes!$C:$C=C2352),0)),"")</f>
        <v/>
      </c>
      <c r="E2352" s="14">
        <f>IF(D2352="","",D2352-TODAY())</f>
        <v/>
      </c>
      <c r="F2352">
        <f>IF(D2352="","",IF(E2352&lt;0,"VENCIDO",IF(E2352&lt;=30,"VENCE EM &lt;= 30 DIAS",IF(E2352&lt;=60,"ATENCAO (31-60 DIAS)","OK"))))</f>
        <v/>
      </c>
      <c r="G2352" s="14">
        <f>SUMIFS(Lancamentos!$G:$G,Lancamentos!$C:$C,$A2352,Lancamentos!$E:$E,$C2352,Lancamentos!$B:$B,"ENTRADA")</f>
        <v/>
      </c>
      <c r="H2352" s="14">
        <f>SUMIFS(Lancamentos!$G:$G,Lancamentos!$C:$C,$A2352,Lancamentos!$E:$E,$C2352,Lancamentos!$B:$B,"SAIDA_USO")</f>
        <v/>
      </c>
      <c r="I2352" s="14">
        <f>SUMIFS(Lancamentos!$G:$G,Lancamentos!$C:$C,$A2352,Lancamentos!$E:$E,$C2352,Lancamentos!$B:$B,"SAIDA_DESCARTE")</f>
        <v/>
      </c>
      <c r="J2352" s="14">
        <f>G2352-H2352-I2352</f>
        <v/>
      </c>
      <c r="K2352">
        <f>IF(A2352="","",IF(J2352&lt;=IFERROR(VLOOKUP(A2352,Produtos!$A:$E,5,FALSE),0),"ABAIXO DO MINIMO","OK"))</f>
        <v/>
      </c>
    </row>
    <row r="2353">
      <c r="B2353">
        <f>IFERROR(VLOOKUP(A2353,Produtos!A:B,2,FALSE),"")</f>
        <v/>
      </c>
      <c r="D2353" s="10">
        <f>IFERROR(INDEX(Lotes!$E:$E,MATCH(1,(Lotes!$A:$A=A2353)*(Lotes!$C:$C=C2353),0)),"")</f>
        <v/>
      </c>
      <c r="E2353" s="14">
        <f>IF(D2353="","",D2353-TODAY())</f>
        <v/>
      </c>
      <c r="F2353">
        <f>IF(D2353="","",IF(E2353&lt;0,"VENCIDO",IF(E2353&lt;=30,"VENCE EM &lt;= 30 DIAS",IF(E2353&lt;=60,"ATENCAO (31-60 DIAS)","OK"))))</f>
        <v/>
      </c>
      <c r="G2353" s="14">
        <f>SUMIFS(Lancamentos!$G:$G,Lancamentos!$C:$C,$A2353,Lancamentos!$E:$E,$C2353,Lancamentos!$B:$B,"ENTRADA")</f>
        <v/>
      </c>
      <c r="H2353" s="14">
        <f>SUMIFS(Lancamentos!$G:$G,Lancamentos!$C:$C,$A2353,Lancamentos!$E:$E,$C2353,Lancamentos!$B:$B,"SAIDA_USO")</f>
        <v/>
      </c>
      <c r="I2353" s="14">
        <f>SUMIFS(Lancamentos!$G:$G,Lancamentos!$C:$C,$A2353,Lancamentos!$E:$E,$C2353,Lancamentos!$B:$B,"SAIDA_DESCARTE")</f>
        <v/>
      </c>
      <c r="J2353" s="14">
        <f>G2353-H2353-I2353</f>
        <v/>
      </c>
      <c r="K2353">
        <f>IF(A2353="","",IF(J2353&lt;=IFERROR(VLOOKUP(A2353,Produtos!$A:$E,5,FALSE),0),"ABAIXO DO MINIMO","OK"))</f>
        <v/>
      </c>
    </row>
    <row r="2354">
      <c r="B2354">
        <f>IFERROR(VLOOKUP(A2354,Produtos!A:B,2,FALSE),"")</f>
        <v/>
      </c>
      <c r="D2354" s="10">
        <f>IFERROR(INDEX(Lotes!$E:$E,MATCH(1,(Lotes!$A:$A=A2354)*(Lotes!$C:$C=C2354),0)),"")</f>
        <v/>
      </c>
      <c r="E2354" s="14">
        <f>IF(D2354="","",D2354-TODAY())</f>
        <v/>
      </c>
      <c r="F2354">
        <f>IF(D2354="","",IF(E2354&lt;0,"VENCIDO",IF(E2354&lt;=30,"VENCE EM &lt;= 30 DIAS",IF(E2354&lt;=60,"ATENCAO (31-60 DIAS)","OK"))))</f>
        <v/>
      </c>
      <c r="G2354" s="14">
        <f>SUMIFS(Lancamentos!$G:$G,Lancamentos!$C:$C,$A2354,Lancamentos!$E:$E,$C2354,Lancamentos!$B:$B,"ENTRADA")</f>
        <v/>
      </c>
      <c r="H2354" s="14">
        <f>SUMIFS(Lancamentos!$G:$G,Lancamentos!$C:$C,$A2354,Lancamentos!$E:$E,$C2354,Lancamentos!$B:$B,"SAIDA_USO")</f>
        <v/>
      </c>
      <c r="I2354" s="14">
        <f>SUMIFS(Lancamentos!$G:$G,Lancamentos!$C:$C,$A2354,Lancamentos!$E:$E,$C2354,Lancamentos!$B:$B,"SAIDA_DESCARTE")</f>
        <v/>
      </c>
      <c r="J2354" s="14">
        <f>G2354-H2354-I2354</f>
        <v/>
      </c>
      <c r="K2354">
        <f>IF(A2354="","",IF(J2354&lt;=IFERROR(VLOOKUP(A2354,Produtos!$A:$E,5,FALSE),0),"ABAIXO DO MINIMO","OK"))</f>
        <v/>
      </c>
    </row>
    <row r="2355">
      <c r="B2355">
        <f>IFERROR(VLOOKUP(A2355,Produtos!A:B,2,FALSE),"")</f>
        <v/>
      </c>
      <c r="D2355" s="10">
        <f>IFERROR(INDEX(Lotes!$E:$E,MATCH(1,(Lotes!$A:$A=A2355)*(Lotes!$C:$C=C2355),0)),"")</f>
        <v/>
      </c>
      <c r="E2355" s="14">
        <f>IF(D2355="","",D2355-TODAY())</f>
        <v/>
      </c>
      <c r="F2355">
        <f>IF(D2355="","",IF(E2355&lt;0,"VENCIDO",IF(E2355&lt;=30,"VENCE EM &lt;= 30 DIAS",IF(E2355&lt;=60,"ATENCAO (31-60 DIAS)","OK"))))</f>
        <v/>
      </c>
      <c r="G2355" s="14">
        <f>SUMIFS(Lancamentos!$G:$G,Lancamentos!$C:$C,$A2355,Lancamentos!$E:$E,$C2355,Lancamentos!$B:$B,"ENTRADA")</f>
        <v/>
      </c>
      <c r="H2355" s="14">
        <f>SUMIFS(Lancamentos!$G:$G,Lancamentos!$C:$C,$A2355,Lancamentos!$E:$E,$C2355,Lancamentos!$B:$B,"SAIDA_USO")</f>
        <v/>
      </c>
      <c r="I2355" s="14">
        <f>SUMIFS(Lancamentos!$G:$G,Lancamentos!$C:$C,$A2355,Lancamentos!$E:$E,$C2355,Lancamentos!$B:$B,"SAIDA_DESCARTE")</f>
        <v/>
      </c>
      <c r="J2355" s="14">
        <f>G2355-H2355-I2355</f>
        <v/>
      </c>
      <c r="K2355">
        <f>IF(A2355="","",IF(J2355&lt;=IFERROR(VLOOKUP(A2355,Produtos!$A:$E,5,FALSE),0),"ABAIXO DO MINIMO","OK"))</f>
        <v/>
      </c>
    </row>
    <row r="2356">
      <c r="B2356">
        <f>IFERROR(VLOOKUP(A2356,Produtos!A:B,2,FALSE),"")</f>
        <v/>
      </c>
      <c r="D2356" s="10">
        <f>IFERROR(INDEX(Lotes!$E:$E,MATCH(1,(Lotes!$A:$A=A2356)*(Lotes!$C:$C=C2356),0)),"")</f>
        <v/>
      </c>
      <c r="E2356" s="14">
        <f>IF(D2356="","",D2356-TODAY())</f>
        <v/>
      </c>
      <c r="F2356">
        <f>IF(D2356="","",IF(E2356&lt;0,"VENCIDO",IF(E2356&lt;=30,"VENCE EM &lt;= 30 DIAS",IF(E2356&lt;=60,"ATENCAO (31-60 DIAS)","OK"))))</f>
        <v/>
      </c>
      <c r="G2356" s="14">
        <f>SUMIFS(Lancamentos!$G:$G,Lancamentos!$C:$C,$A2356,Lancamentos!$E:$E,$C2356,Lancamentos!$B:$B,"ENTRADA")</f>
        <v/>
      </c>
      <c r="H2356" s="14">
        <f>SUMIFS(Lancamentos!$G:$G,Lancamentos!$C:$C,$A2356,Lancamentos!$E:$E,$C2356,Lancamentos!$B:$B,"SAIDA_USO")</f>
        <v/>
      </c>
      <c r="I2356" s="14">
        <f>SUMIFS(Lancamentos!$G:$G,Lancamentos!$C:$C,$A2356,Lancamentos!$E:$E,$C2356,Lancamentos!$B:$B,"SAIDA_DESCARTE")</f>
        <v/>
      </c>
      <c r="J2356" s="14">
        <f>G2356-H2356-I2356</f>
        <v/>
      </c>
      <c r="K2356">
        <f>IF(A2356="","",IF(J2356&lt;=IFERROR(VLOOKUP(A2356,Produtos!$A:$E,5,FALSE),0),"ABAIXO DO MINIMO","OK"))</f>
        <v/>
      </c>
    </row>
    <row r="2357">
      <c r="B2357">
        <f>IFERROR(VLOOKUP(A2357,Produtos!A:B,2,FALSE),"")</f>
        <v/>
      </c>
      <c r="D2357" s="10">
        <f>IFERROR(INDEX(Lotes!$E:$E,MATCH(1,(Lotes!$A:$A=A2357)*(Lotes!$C:$C=C2357),0)),"")</f>
        <v/>
      </c>
      <c r="E2357" s="14">
        <f>IF(D2357="","",D2357-TODAY())</f>
        <v/>
      </c>
      <c r="F2357">
        <f>IF(D2357="","",IF(E2357&lt;0,"VENCIDO",IF(E2357&lt;=30,"VENCE EM &lt;= 30 DIAS",IF(E2357&lt;=60,"ATENCAO (31-60 DIAS)","OK"))))</f>
        <v/>
      </c>
      <c r="G2357" s="14">
        <f>SUMIFS(Lancamentos!$G:$G,Lancamentos!$C:$C,$A2357,Lancamentos!$E:$E,$C2357,Lancamentos!$B:$B,"ENTRADA")</f>
        <v/>
      </c>
      <c r="H2357" s="14">
        <f>SUMIFS(Lancamentos!$G:$G,Lancamentos!$C:$C,$A2357,Lancamentos!$E:$E,$C2357,Lancamentos!$B:$B,"SAIDA_USO")</f>
        <v/>
      </c>
      <c r="I2357" s="14">
        <f>SUMIFS(Lancamentos!$G:$G,Lancamentos!$C:$C,$A2357,Lancamentos!$E:$E,$C2357,Lancamentos!$B:$B,"SAIDA_DESCARTE")</f>
        <v/>
      </c>
      <c r="J2357" s="14">
        <f>G2357-H2357-I2357</f>
        <v/>
      </c>
      <c r="K2357">
        <f>IF(A2357="","",IF(J2357&lt;=IFERROR(VLOOKUP(A2357,Produtos!$A:$E,5,FALSE),0),"ABAIXO DO MINIMO","OK"))</f>
        <v/>
      </c>
    </row>
    <row r="2358">
      <c r="B2358">
        <f>IFERROR(VLOOKUP(A2358,Produtos!A:B,2,FALSE),"")</f>
        <v/>
      </c>
      <c r="D2358" s="10">
        <f>IFERROR(INDEX(Lotes!$E:$E,MATCH(1,(Lotes!$A:$A=A2358)*(Lotes!$C:$C=C2358),0)),"")</f>
        <v/>
      </c>
      <c r="E2358" s="14">
        <f>IF(D2358="","",D2358-TODAY())</f>
        <v/>
      </c>
      <c r="F2358">
        <f>IF(D2358="","",IF(E2358&lt;0,"VENCIDO",IF(E2358&lt;=30,"VENCE EM &lt;= 30 DIAS",IF(E2358&lt;=60,"ATENCAO (31-60 DIAS)","OK"))))</f>
        <v/>
      </c>
      <c r="G2358" s="14">
        <f>SUMIFS(Lancamentos!$G:$G,Lancamentos!$C:$C,$A2358,Lancamentos!$E:$E,$C2358,Lancamentos!$B:$B,"ENTRADA")</f>
        <v/>
      </c>
      <c r="H2358" s="14">
        <f>SUMIFS(Lancamentos!$G:$G,Lancamentos!$C:$C,$A2358,Lancamentos!$E:$E,$C2358,Lancamentos!$B:$B,"SAIDA_USO")</f>
        <v/>
      </c>
      <c r="I2358" s="14">
        <f>SUMIFS(Lancamentos!$G:$G,Lancamentos!$C:$C,$A2358,Lancamentos!$E:$E,$C2358,Lancamentos!$B:$B,"SAIDA_DESCARTE")</f>
        <v/>
      </c>
      <c r="J2358" s="14">
        <f>G2358-H2358-I2358</f>
        <v/>
      </c>
      <c r="K2358">
        <f>IF(A2358="","",IF(J2358&lt;=IFERROR(VLOOKUP(A2358,Produtos!$A:$E,5,FALSE),0),"ABAIXO DO MINIMO","OK"))</f>
        <v/>
      </c>
    </row>
    <row r="2359">
      <c r="B2359">
        <f>IFERROR(VLOOKUP(A2359,Produtos!A:B,2,FALSE),"")</f>
        <v/>
      </c>
      <c r="D2359" s="10">
        <f>IFERROR(INDEX(Lotes!$E:$E,MATCH(1,(Lotes!$A:$A=A2359)*(Lotes!$C:$C=C2359),0)),"")</f>
        <v/>
      </c>
      <c r="E2359" s="14">
        <f>IF(D2359="","",D2359-TODAY())</f>
        <v/>
      </c>
      <c r="F2359">
        <f>IF(D2359="","",IF(E2359&lt;0,"VENCIDO",IF(E2359&lt;=30,"VENCE EM &lt;= 30 DIAS",IF(E2359&lt;=60,"ATENCAO (31-60 DIAS)","OK"))))</f>
        <v/>
      </c>
      <c r="G2359" s="14">
        <f>SUMIFS(Lancamentos!$G:$G,Lancamentos!$C:$C,$A2359,Lancamentos!$E:$E,$C2359,Lancamentos!$B:$B,"ENTRADA")</f>
        <v/>
      </c>
      <c r="H2359" s="14">
        <f>SUMIFS(Lancamentos!$G:$G,Lancamentos!$C:$C,$A2359,Lancamentos!$E:$E,$C2359,Lancamentos!$B:$B,"SAIDA_USO")</f>
        <v/>
      </c>
      <c r="I2359" s="14">
        <f>SUMIFS(Lancamentos!$G:$G,Lancamentos!$C:$C,$A2359,Lancamentos!$E:$E,$C2359,Lancamentos!$B:$B,"SAIDA_DESCARTE")</f>
        <v/>
      </c>
      <c r="J2359" s="14">
        <f>G2359-H2359-I2359</f>
        <v/>
      </c>
      <c r="K2359">
        <f>IF(A2359="","",IF(J2359&lt;=IFERROR(VLOOKUP(A2359,Produtos!$A:$E,5,FALSE),0),"ABAIXO DO MINIMO","OK"))</f>
        <v/>
      </c>
    </row>
    <row r="2360">
      <c r="B2360">
        <f>IFERROR(VLOOKUP(A2360,Produtos!A:B,2,FALSE),"")</f>
        <v/>
      </c>
      <c r="D2360" s="10">
        <f>IFERROR(INDEX(Lotes!$E:$E,MATCH(1,(Lotes!$A:$A=A2360)*(Lotes!$C:$C=C2360),0)),"")</f>
        <v/>
      </c>
      <c r="E2360" s="14">
        <f>IF(D2360="","",D2360-TODAY())</f>
        <v/>
      </c>
      <c r="F2360">
        <f>IF(D2360="","",IF(E2360&lt;0,"VENCIDO",IF(E2360&lt;=30,"VENCE EM &lt;= 30 DIAS",IF(E2360&lt;=60,"ATENCAO (31-60 DIAS)","OK"))))</f>
        <v/>
      </c>
      <c r="G2360" s="14">
        <f>SUMIFS(Lancamentos!$G:$G,Lancamentos!$C:$C,$A2360,Lancamentos!$E:$E,$C2360,Lancamentos!$B:$B,"ENTRADA")</f>
        <v/>
      </c>
      <c r="H2360" s="14">
        <f>SUMIFS(Lancamentos!$G:$G,Lancamentos!$C:$C,$A2360,Lancamentos!$E:$E,$C2360,Lancamentos!$B:$B,"SAIDA_USO")</f>
        <v/>
      </c>
      <c r="I2360" s="14">
        <f>SUMIFS(Lancamentos!$G:$G,Lancamentos!$C:$C,$A2360,Lancamentos!$E:$E,$C2360,Lancamentos!$B:$B,"SAIDA_DESCARTE")</f>
        <v/>
      </c>
      <c r="J2360" s="14">
        <f>G2360-H2360-I2360</f>
        <v/>
      </c>
      <c r="K2360">
        <f>IF(A2360="","",IF(J2360&lt;=IFERROR(VLOOKUP(A2360,Produtos!$A:$E,5,FALSE),0),"ABAIXO DO MINIMO","OK"))</f>
        <v/>
      </c>
    </row>
    <row r="2361">
      <c r="B2361">
        <f>IFERROR(VLOOKUP(A2361,Produtos!A:B,2,FALSE),"")</f>
        <v/>
      </c>
      <c r="D2361" s="10">
        <f>IFERROR(INDEX(Lotes!$E:$E,MATCH(1,(Lotes!$A:$A=A2361)*(Lotes!$C:$C=C2361),0)),"")</f>
        <v/>
      </c>
      <c r="E2361" s="14">
        <f>IF(D2361="","",D2361-TODAY())</f>
        <v/>
      </c>
      <c r="F2361">
        <f>IF(D2361="","",IF(E2361&lt;0,"VENCIDO",IF(E2361&lt;=30,"VENCE EM &lt;= 30 DIAS",IF(E2361&lt;=60,"ATENCAO (31-60 DIAS)","OK"))))</f>
        <v/>
      </c>
      <c r="G2361" s="14">
        <f>SUMIFS(Lancamentos!$G:$G,Lancamentos!$C:$C,$A2361,Lancamentos!$E:$E,$C2361,Lancamentos!$B:$B,"ENTRADA")</f>
        <v/>
      </c>
      <c r="H2361" s="14">
        <f>SUMIFS(Lancamentos!$G:$G,Lancamentos!$C:$C,$A2361,Lancamentos!$E:$E,$C2361,Lancamentos!$B:$B,"SAIDA_USO")</f>
        <v/>
      </c>
      <c r="I2361" s="14">
        <f>SUMIFS(Lancamentos!$G:$G,Lancamentos!$C:$C,$A2361,Lancamentos!$E:$E,$C2361,Lancamentos!$B:$B,"SAIDA_DESCARTE")</f>
        <v/>
      </c>
      <c r="J2361" s="14">
        <f>G2361-H2361-I2361</f>
        <v/>
      </c>
      <c r="K2361">
        <f>IF(A2361="","",IF(J2361&lt;=IFERROR(VLOOKUP(A2361,Produtos!$A:$E,5,FALSE),0),"ABAIXO DO MINIMO","OK"))</f>
        <v/>
      </c>
    </row>
    <row r="2362">
      <c r="B2362">
        <f>IFERROR(VLOOKUP(A2362,Produtos!A:B,2,FALSE),"")</f>
        <v/>
      </c>
      <c r="D2362" s="10">
        <f>IFERROR(INDEX(Lotes!$E:$E,MATCH(1,(Lotes!$A:$A=A2362)*(Lotes!$C:$C=C2362),0)),"")</f>
        <v/>
      </c>
      <c r="E2362" s="14">
        <f>IF(D2362="","",D2362-TODAY())</f>
        <v/>
      </c>
      <c r="F2362">
        <f>IF(D2362="","",IF(E2362&lt;0,"VENCIDO",IF(E2362&lt;=30,"VENCE EM &lt;= 30 DIAS",IF(E2362&lt;=60,"ATENCAO (31-60 DIAS)","OK"))))</f>
        <v/>
      </c>
      <c r="G2362" s="14">
        <f>SUMIFS(Lancamentos!$G:$G,Lancamentos!$C:$C,$A2362,Lancamentos!$E:$E,$C2362,Lancamentos!$B:$B,"ENTRADA")</f>
        <v/>
      </c>
      <c r="H2362" s="14">
        <f>SUMIFS(Lancamentos!$G:$G,Lancamentos!$C:$C,$A2362,Lancamentos!$E:$E,$C2362,Lancamentos!$B:$B,"SAIDA_USO")</f>
        <v/>
      </c>
      <c r="I2362" s="14">
        <f>SUMIFS(Lancamentos!$G:$G,Lancamentos!$C:$C,$A2362,Lancamentos!$E:$E,$C2362,Lancamentos!$B:$B,"SAIDA_DESCARTE")</f>
        <v/>
      </c>
      <c r="J2362" s="14">
        <f>G2362-H2362-I2362</f>
        <v/>
      </c>
      <c r="K2362">
        <f>IF(A2362="","",IF(J2362&lt;=IFERROR(VLOOKUP(A2362,Produtos!$A:$E,5,FALSE),0),"ABAIXO DO MINIMO","OK"))</f>
        <v/>
      </c>
    </row>
    <row r="2363">
      <c r="B2363">
        <f>IFERROR(VLOOKUP(A2363,Produtos!A:B,2,FALSE),"")</f>
        <v/>
      </c>
      <c r="D2363" s="10">
        <f>IFERROR(INDEX(Lotes!$E:$E,MATCH(1,(Lotes!$A:$A=A2363)*(Lotes!$C:$C=C2363),0)),"")</f>
        <v/>
      </c>
      <c r="E2363" s="14">
        <f>IF(D2363="","",D2363-TODAY())</f>
        <v/>
      </c>
      <c r="F2363">
        <f>IF(D2363="","",IF(E2363&lt;0,"VENCIDO",IF(E2363&lt;=30,"VENCE EM &lt;= 30 DIAS",IF(E2363&lt;=60,"ATENCAO (31-60 DIAS)","OK"))))</f>
        <v/>
      </c>
      <c r="G2363" s="14">
        <f>SUMIFS(Lancamentos!$G:$G,Lancamentos!$C:$C,$A2363,Lancamentos!$E:$E,$C2363,Lancamentos!$B:$B,"ENTRADA")</f>
        <v/>
      </c>
      <c r="H2363" s="14">
        <f>SUMIFS(Lancamentos!$G:$G,Lancamentos!$C:$C,$A2363,Lancamentos!$E:$E,$C2363,Lancamentos!$B:$B,"SAIDA_USO")</f>
        <v/>
      </c>
      <c r="I2363" s="14">
        <f>SUMIFS(Lancamentos!$G:$G,Lancamentos!$C:$C,$A2363,Lancamentos!$E:$E,$C2363,Lancamentos!$B:$B,"SAIDA_DESCARTE")</f>
        <v/>
      </c>
      <c r="J2363" s="14">
        <f>G2363-H2363-I2363</f>
        <v/>
      </c>
      <c r="K2363">
        <f>IF(A2363="","",IF(J2363&lt;=IFERROR(VLOOKUP(A2363,Produtos!$A:$E,5,FALSE),0),"ABAIXO DO MINIMO","OK"))</f>
        <v/>
      </c>
    </row>
    <row r="2364">
      <c r="B2364">
        <f>IFERROR(VLOOKUP(A2364,Produtos!A:B,2,FALSE),"")</f>
        <v/>
      </c>
      <c r="D2364" s="10">
        <f>IFERROR(INDEX(Lotes!$E:$E,MATCH(1,(Lotes!$A:$A=A2364)*(Lotes!$C:$C=C2364),0)),"")</f>
        <v/>
      </c>
      <c r="E2364" s="14">
        <f>IF(D2364="","",D2364-TODAY())</f>
        <v/>
      </c>
      <c r="F2364">
        <f>IF(D2364="","",IF(E2364&lt;0,"VENCIDO",IF(E2364&lt;=30,"VENCE EM &lt;= 30 DIAS",IF(E2364&lt;=60,"ATENCAO (31-60 DIAS)","OK"))))</f>
        <v/>
      </c>
      <c r="G2364" s="14">
        <f>SUMIFS(Lancamentos!$G:$G,Lancamentos!$C:$C,$A2364,Lancamentos!$E:$E,$C2364,Lancamentos!$B:$B,"ENTRADA")</f>
        <v/>
      </c>
      <c r="H2364" s="14">
        <f>SUMIFS(Lancamentos!$G:$G,Lancamentos!$C:$C,$A2364,Lancamentos!$E:$E,$C2364,Lancamentos!$B:$B,"SAIDA_USO")</f>
        <v/>
      </c>
      <c r="I2364" s="14">
        <f>SUMIFS(Lancamentos!$G:$G,Lancamentos!$C:$C,$A2364,Lancamentos!$E:$E,$C2364,Lancamentos!$B:$B,"SAIDA_DESCARTE")</f>
        <v/>
      </c>
      <c r="J2364" s="14">
        <f>G2364-H2364-I2364</f>
        <v/>
      </c>
      <c r="K2364">
        <f>IF(A2364="","",IF(J2364&lt;=IFERROR(VLOOKUP(A2364,Produtos!$A:$E,5,FALSE),0),"ABAIXO DO MINIMO","OK"))</f>
        <v/>
      </c>
    </row>
    <row r="2365">
      <c r="B2365">
        <f>IFERROR(VLOOKUP(A2365,Produtos!A:B,2,FALSE),"")</f>
        <v/>
      </c>
      <c r="D2365" s="10">
        <f>IFERROR(INDEX(Lotes!$E:$E,MATCH(1,(Lotes!$A:$A=A2365)*(Lotes!$C:$C=C2365),0)),"")</f>
        <v/>
      </c>
      <c r="E2365" s="14">
        <f>IF(D2365="","",D2365-TODAY())</f>
        <v/>
      </c>
      <c r="F2365">
        <f>IF(D2365="","",IF(E2365&lt;0,"VENCIDO",IF(E2365&lt;=30,"VENCE EM &lt;= 30 DIAS",IF(E2365&lt;=60,"ATENCAO (31-60 DIAS)","OK"))))</f>
        <v/>
      </c>
      <c r="G2365" s="14">
        <f>SUMIFS(Lancamentos!$G:$G,Lancamentos!$C:$C,$A2365,Lancamentos!$E:$E,$C2365,Lancamentos!$B:$B,"ENTRADA")</f>
        <v/>
      </c>
      <c r="H2365" s="14">
        <f>SUMIFS(Lancamentos!$G:$G,Lancamentos!$C:$C,$A2365,Lancamentos!$E:$E,$C2365,Lancamentos!$B:$B,"SAIDA_USO")</f>
        <v/>
      </c>
      <c r="I2365" s="14">
        <f>SUMIFS(Lancamentos!$G:$G,Lancamentos!$C:$C,$A2365,Lancamentos!$E:$E,$C2365,Lancamentos!$B:$B,"SAIDA_DESCARTE")</f>
        <v/>
      </c>
      <c r="J2365" s="14">
        <f>G2365-H2365-I2365</f>
        <v/>
      </c>
      <c r="K2365">
        <f>IF(A2365="","",IF(J2365&lt;=IFERROR(VLOOKUP(A2365,Produtos!$A:$E,5,FALSE),0),"ABAIXO DO MINIMO","OK"))</f>
        <v/>
      </c>
    </row>
    <row r="2366">
      <c r="B2366">
        <f>IFERROR(VLOOKUP(A2366,Produtos!A:B,2,FALSE),"")</f>
        <v/>
      </c>
      <c r="D2366" s="10">
        <f>IFERROR(INDEX(Lotes!$E:$E,MATCH(1,(Lotes!$A:$A=A2366)*(Lotes!$C:$C=C2366),0)),"")</f>
        <v/>
      </c>
      <c r="E2366" s="14">
        <f>IF(D2366="","",D2366-TODAY())</f>
        <v/>
      </c>
      <c r="F2366">
        <f>IF(D2366="","",IF(E2366&lt;0,"VENCIDO",IF(E2366&lt;=30,"VENCE EM &lt;= 30 DIAS",IF(E2366&lt;=60,"ATENCAO (31-60 DIAS)","OK"))))</f>
        <v/>
      </c>
      <c r="G2366" s="14">
        <f>SUMIFS(Lancamentos!$G:$G,Lancamentos!$C:$C,$A2366,Lancamentos!$E:$E,$C2366,Lancamentos!$B:$B,"ENTRADA")</f>
        <v/>
      </c>
      <c r="H2366" s="14">
        <f>SUMIFS(Lancamentos!$G:$G,Lancamentos!$C:$C,$A2366,Lancamentos!$E:$E,$C2366,Lancamentos!$B:$B,"SAIDA_USO")</f>
        <v/>
      </c>
      <c r="I2366" s="14">
        <f>SUMIFS(Lancamentos!$G:$G,Lancamentos!$C:$C,$A2366,Lancamentos!$E:$E,$C2366,Lancamentos!$B:$B,"SAIDA_DESCARTE")</f>
        <v/>
      </c>
      <c r="J2366" s="14">
        <f>G2366-H2366-I2366</f>
        <v/>
      </c>
      <c r="K2366">
        <f>IF(A2366="","",IF(J2366&lt;=IFERROR(VLOOKUP(A2366,Produtos!$A:$E,5,FALSE),0),"ABAIXO DO MINIMO","OK"))</f>
        <v/>
      </c>
    </row>
    <row r="2367">
      <c r="B2367">
        <f>IFERROR(VLOOKUP(A2367,Produtos!A:B,2,FALSE),"")</f>
        <v/>
      </c>
      <c r="D2367" s="10">
        <f>IFERROR(INDEX(Lotes!$E:$E,MATCH(1,(Lotes!$A:$A=A2367)*(Lotes!$C:$C=C2367),0)),"")</f>
        <v/>
      </c>
      <c r="E2367" s="14">
        <f>IF(D2367="","",D2367-TODAY())</f>
        <v/>
      </c>
      <c r="F2367">
        <f>IF(D2367="","",IF(E2367&lt;0,"VENCIDO",IF(E2367&lt;=30,"VENCE EM &lt;= 30 DIAS",IF(E2367&lt;=60,"ATENCAO (31-60 DIAS)","OK"))))</f>
        <v/>
      </c>
      <c r="G2367" s="14">
        <f>SUMIFS(Lancamentos!$G:$G,Lancamentos!$C:$C,$A2367,Lancamentos!$E:$E,$C2367,Lancamentos!$B:$B,"ENTRADA")</f>
        <v/>
      </c>
      <c r="H2367" s="14">
        <f>SUMIFS(Lancamentos!$G:$G,Lancamentos!$C:$C,$A2367,Lancamentos!$E:$E,$C2367,Lancamentos!$B:$B,"SAIDA_USO")</f>
        <v/>
      </c>
      <c r="I2367" s="14">
        <f>SUMIFS(Lancamentos!$G:$G,Lancamentos!$C:$C,$A2367,Lancamentos!$E:$E,$C2367,Lancamentos!$B:$B,"SAIDA_DESCARTE")</f>
        <v/>
      </c>
      <c r="J2367" s="14">
        <f>G2367-H2367-I2367</f>
        <v/>
      </c>
      <c r="K2367">
        <f>IF(A2367="","",IF(J2367&lt;=IFERROR(VLOOKUP(A2367,Produtos!$A:$E,5,FALSE),0),"ABAIXO DO MINIMO","OK"))</f>
        <v/>
      </c>
    </row>
    <row r="2368">
      <c r="B2368">
        <f>IFERROR(VLOOKUP(A2368,Produtos!A:B,2,FALSE),"")</f>
        <v/>
      </c>
      <c r="D2368" s="10">
        <f>IFERROR(INDEX(Lotes!$E:$E,MATCH(1,(Lotes!$A:$A=A2368)*(Lotes!$C:$C=C2368),0)),"")</f>
        <v/>
      </c>
      <c r="E2368" s="14">
        <f>IF(D2368="","",D2368-TODAY())</f>
        <v/>
      </c>
      <c r="F2368">
        <f>IF(D2368="","",IF(E2368&lt;0,"VENCIDO",IF(E2368&lt;=30,"VENCE EM &lt;= 30 DIAS",IF(E2368&lt;=60,"ATENCAO (31-60 DIAS)","OK"))))</f>
        <v/>
      </c>
      <c r="G2368" s="14">
        <f>SUMIFS(Lancamentos!$G:$G,Lancamentos!$C:$C,$A2368,Lancamentos!$E:$E,$C2368,Lancamentos!$B:$B,"ENTRADA")</f>
        <v/>
      </c>
      <c r="H2368" s="14">
        <f>SUMIFS(Lancamentos!$G:$G,Lancamentos!$C:$C,$A2368,Lancamentos!$E:$E,$C2368,Lancamentos!$B:$B,"SAIDA_USO")</f>
        <v/>
      </c>
      <c r="I2368" s="14">
        <f>SUMIFS(Lancamentos!$G:$G,Lancamentos!$C:$C,$A2368,Lancamentos!$E:$E,$C2368,Lancamentos!$B:$B,"SAIDA_DESCARTE")</f>
        <v/>
      </c>
      <c r="J2368" s="14">
        <f>G2368-H2368-I2368</f>
        <v/>
      </c>
      <c r="K2368">
        <f>IF(A2368="","",IF(J2368&lt;=IFERROR(VLOOKUP(A2368,Produtos!$A:$E,5,FALSE),0),"ABAIXO DO MINIMO","OK"))</f>
        <v/>
      </c>
    </row>
    <row r="2369">
      <c r="B2369">
        <f>IFERROR(VLOOKUP(A2369,Produtos!A:B,2,FALSE),"")</f>
        <v/>
      </c>
      <c r="D2369" s="10">
        <f>IFERROR(INDEX(Lotes!$E:$E,MATCH(1,(Lotes!$A:$A=A2369)*(Lotes!$C:$C=C2369),0)),"")</f>
        <v/>
      </c>
      <c r="E2369" s="14">
        <f>IF(D2369="","",D2369-TODAY())</f>
        <v/>
      </c>
      <c r="F2369">
        <f>IF(D2369="","",IF(E2369&lt;0,"VENCIDO",IF(E2369&lt;=30,"VENCE EM &lt;= 30 DIAS",IF(E2369&lt;=60,"ATENCAO (31-60 DIAS)","OK"))))</f>
        <v/>
      </c>
      <c r="G2369" s="14">
        <f>SUMIFS(Lancamentos!$G:$G,Lancamentos!$C:$C,$A2369,Lancamentos!$E:$E,$C2369,Lancamentos!$B:$B,"ENTRADA")</f>
        <v/>
      </c>
      <c r="H2369" s="14">
        <f>SUMIFS(Lancamentos!$G:$G,Lancamentos!$C:$C,$A2369,Lancamentos!$E:$E,$C2369,Lancamentos!$B:$B,"SAIDA_USO")</f>
        <v/>
      </c>
      <c r="I2369" s="14">
        <f>SUMIFS(Lancamentos!$G:$G,Lancamentos!$C:$C,$A2369,Lancamentos!$E:$E,$C2369,Lancamentos!$B:$B,"SAIDA_DESCARTE")</f>
        <v/>
      </c>
      <c r="J2369" s="14">
        <f>G2369-H2369-I2369</f>
        <v/>
      </c>
      <c r="K2369">
        <f>IF(A2369="","",IF(J2369&lt;=IFERROR(VLOOKUP(A2369,Produtos!$A:$E,5,FALSE),0),"ABAIXO DO MINIMO","OK"))</f>
        <v/>
      </c>
    </row>
    <row r="2370">
      <c r="B2370">
        <f>IFERROR(VLOOKUP(A2370,Produtos!A:B,2,FALSE),"")</f>
        <v/>
      </c>
      <c r="D2370" s="10">
        <f>IFERROR(INDEX(Lotes!$E:$E,MATCH(1,(Lotes!$A:$A=A2370)*(Lotes!$C:$C=C2370),0)),"")</f>
        <v/>
      </c>
      <c r="E2370" s="14">
        <f>IF(D2370="","",D2370-TODAY())</f>
        <v/>
      </c>
      <c r="F2370">
        <f>IF(D2370="","",IF(E2370&lt;0,"VENCIDO",IF(E2370&lt;=30,"VENCE EM &lt;= 30 DIAS",IF(E2370&lt;=60,"ATENCAO (31-60 DIAS)","OK"))))</f>
        <v/>
      </c>
      <c r="G2370" s="14">
        <f>SUMIFS(Lancamentos!$G:$G,Lancamentos!$C:$C,$A2370,Lancamentos!$E:$E,$C2370,Lancamentos!$B:$B,"ENTRADA")</f>
        <v/>
      </c>
      <c r="H2370" s="14">
        <f>SUMIFS(Lancamentos!$G:$G,Lancamentos!$C:$C,$A2370,Lancamentos!$E:$E,$C2370,Lancamentos!$B:$B,"SAIDA_USO")</f>
        <v/>
      </c>
      <c r="I2370" s="14">
        <f>SUMIFS(Lancamentos!$G:$G,Lancamentos!$C:$C,$A2370,Lancamentos!$E:$E,$C2370,Lancamentos!$B:$B,"SAIDA_DESCARTE")</f>
        <v/>
      </c>
      <c r="J2370" s="14">
        <f>G2370-H2370-I2370</f>
        <v/>
      </c>
      <c r="K2370">
        <f>IF(A2370="","",IF(J2370&lt;=IFERROR(VLOOKUP(A2370,Produtos!$A:$E,5,FALSE),0),"ABAIXO DO MINIMO","OK"))</f>
        <v/>
      </c>
    </row>
    <row r="2371">
      <c r="B2371">
        <f>IFERROR(VLOOKUP(A2371,Produtos!A:B,2,FALSE),"")</f>
        <v/>
      </c>
      <c r="D2371" s="10">
        <f>IFERROR(INDEX(Lotes!$E:$E,MATCH(1,(Lotes!$A:$A=A2371)*(Lotes!$C:$C=C2371),0)),"")</f>
        <v/>
      </c>
      <c r="E2371" s="14">
        <f>IF(D2371="","",D2371-TODAY())</f>
        <v/>
      </c>
      <c r="F2371">
        <f>IF(D2371="","",IF(E2371&lt;0,"VENCIDO",IF(E2371&lt;=30,"VENCE EM &lt;= 30 DIAS",IF(E2371&lt;=60,"ATENCAO (31-60 DIAS)","OK"))))</f>
        <v/>
      </c>
      <c r="G2371" s="14">
        <f>SUMIFS(Lancamentos!$G:$G,Lancamentos!$C:$C,$A2371,Lancamentos!$E:$E,$C2371,Lancamentos!$B:$B,"ENTRADA")</f>
        <v/>
      </c>
      <c r="H2371" s="14">
        <f>SUMIFS(Lancamentos!$G:$G,Lancamentos!$C:$C,$A2371,Lancamentos!$E:$E,$C2371,Lancamentos!$B:$B,"SAIDA_USO")</f>
        <v/>
      </c>
      <c r="I2371" s="14">
        <f>SUMIFS(Lancamentos!$G:$G,Lancamentos!$C:$C,$A2371,Lancamentos!$E:$E,$C2371,Lancamentos!$B:$B,"SAIDA_DESCARTE")</f>
        <v/>
      </c>
      <c r="J2371" s="14">
        <f>G2371-H2371-I2371</f>
        <v/>
      </c>
      <c r="K2371">
        <f>IF(A2371="","",IF(J2371&lt;=IFERROR(VLOOKUP(A2371,Produtos!$A:$E,5,FALSE),0),"ABAIXO DO MINIMO","OK"))</f>
        <v/>
      </c>
    </row>
    <row r="2372">
      <c r="B2372">
        <f>IFERROR(VLOOKUP(A2372,Produtos!A:B,2,FALSE),"")</f>
        <v/>
      </c>
      <c r="D2372" s="10">
        <f>IFERROR(INDEX(Lotes!$E:$E,MATCH(1,(Lotes!$A:$A=A2372)*(Lotes!$C:$C=C2372),0)),"")</f>
        <v/>
      </c>
      <c r="E2372" s="14">
        <f>IF(D2372="","",D2372-TODAY())</f>
        <v/>
      </c>
      <c r="F2372">
        <f>IF(D2372="","",IF(E2372&lt;0,"VENCIDO",IF(E2372&lt;=30,"VENCE EM &lt;= 30 DIAS",IF(E2372&lt;=60,"ATENCAO (31-60 DIAS)","OK"))))</f>
        <v/>
      </c>
      <c r="G2372" s="14">
        <f>SUMIFS(Lancamentos!$G:$G,Lancamentos!$C:$C,$A2372,Lancamentos!$E:$E,$C2372,Lancamentos!$B:$B,"ENTRADA")</f>
        <v/>
      </c>
      <c r="H2372" s="14">
        <f>SUMIFS(Lancamentos!$G:$G,Lancamentos!$C:$C,$A2372,Lancamentos!$E:$E,$C2372,Lancamentos!$B:$B,"SAIDA_USO")</f>
        <v/>
      </c>
      <c r="I2372" s="14">
        <f>SUMIFS(Lancamentos!$G:$G,Lancamentos!$C:$C,$A2372,Lancamentos!$E:$E,$C2372,Lancamentos!$B:$B,"SAIDA_DESCARTE")</f>
        <v/>
      </c>
      <c r="J2372" s="14">
        <f>G2372-H2372-I2372</f>
        <v/>
      </c>
      <c r="K2372">
        <f>IF(A2372="","",IF(J2372&lt;=IFERROR(VLOOKUP(A2372,Produtos!$A:$E,5,FALSE),0),"ABAIXO DO MINIMO","OK"))</f>
        <v/>
      </c>
    </row>
    <row r="2373">
      <c r="B2373">
        <f>IFERROR(VLOOKUP(A2373,Produtos!A:B,2,FALSE),"")</f>
        <v/>
      </c>
      <c r="D2373" s="10">
        <f>IFERROR(INDEX(Lotes!$E:$E,MATCH(1,(Lotes!$A:$A=A2373)*(Lotes!$C:$C=C2373),0)),"")</f>
        <v/>
      </c>
      <c r="E2373" s="14">
        <f>IF(D2373="","",D2373-TODAY())</f>
        <v/>
      </c>
      <c r="F2373">
        <f>IF(D2373="","",IF(E2373&lt;0,"VENCIDO",IF(E2373&lt;=30,"VENCE EM &lt;= 30 DIAS",IF(E2373&lt;=60,"ATENCAO (31-60 DIAS)","OK"))))</f>
        <v/>
      </c>
      <c r="G2373" s="14">
        <f>SUMIFS(Lancamentos!$G:$G,Lancamentos!$C:$C,$A2373,Lancamentos!$E:$E,$C2373,Lancamentos!$B:$B,"ENTRADA")</f>
        <v/>
      </c>
      <c r="H2373" s="14">
        <f>SUMIFS(Lancamentos!$G:$G,Lancamentos!$C:$C,$A2373,Lancamentos!$E:$E,$C2373,Lancamentos!$B:$B,"SAIDA_USO")</f>
        <v/>
      </c>
      <c r="I2373" s="14">
        <f>SUMIFS(Lancamentos!$G:$G,Lancamentos!$C:$C,$A2373,Lancamentos!$E:$E,$C2373,Lancamentos!$B:$B,"SAIDA_DESCARTE")</f>
        <v/>
      </c>
      <c r="J2373" s="14">
        <f>G2373-H2373-I2373</f>
        <v/>
      </c>
      <c r="K2373">
        <f>IF(A2373="","",IF(J2373&lt;=IFERROR(VLOOKUP(A2373,Produtos!$A:$E,5,FALSE),0),"ABAIXO DO MINIMO","OK"))</f>
        <v/>
      </c>
    </row>
    <row r="2374">
      <c r="B2374">
        <f>IFERROR(VLOOKUP(A2374,Produtos!A:B,2,FALSE),"")</f>
        <v/>
      </c>
      <c r="D2374" s="10">
        <f>IFERROR(INDEX(Lotes!$E:$E,MATCH(1,(Lotes!$A:$A=A2374)*(Lotes!$C:$C=C2374),0)),"")</f>
        <v/>
      </c>
      <c r="E2374" s="14">
        <f>IF(D2374="","",D2374-TODAY())</f>
        <v/>
      </c>
      <c r="F2374">
        <f>IF(D2374="","",IF(E2374&lt;0,"VENCIDO",IF(E2374&lt;=30,"VENCE EM &lt;= 30 DIAS",IF(E2374&lt;=60,"ATENCAO (31-60 DIAS)","OK"))))</f>
        <v/>
      </c>
      <c r="G2374" s="14">
        <f>SUMIFS(Lancamentos!$G:$G,Lancamentos!$C:$C,$A2374,Lancamentos!$E:$E,$C2374,Lancamentos!$B:$B,"ENTRADA")</f>
        <v/>
      </c>
      <c r="H2374" s="14">
        <f>SUMIFS(Lancamentos!$G:$G,Lancamentos!$C:$C,$A2374,Lancamentos!$E:$E,$C2374,Lancamentos!$B:$B,"SAIDA_USO")</f>
        <v/>
      </c>
      <c r="I2374" s="14">
        <f>SUMIFS(Lancamentos!$G:$G,Lancamentos!$C:$C,$A2374,Lancamentos!$E:$E,$C2374,Lancamentos!$B:$B,"SAIDA_DESCARTE")</f>
        <v/>
      </c>
      <c r="J2374" s="14">
        <f>G2374-H2374-I2374</f>
        <v/>
      </c>
      <c r="K2374">
        <f>IF(A2374="","",IF(J2374&lt;=IFERROR(VLOOKUP(A2374,Produtos!$A:$E,5,FALSE),0),"ABAIXO DO MINIMO","OK"))</f>
        <v/>
      </c>
    </row>
    <row r="2375">
      <c r="B2375">
        <f>IFERROR(VLOOKUP(A2375,Produtos!A:B,2,FALSE),"")</f>
        <v/>
      </c>
      <c r="D2375" s="10">
        <f>IFERROR(INDEX(Lotes!$E:$E,MATCH(1,(Lotes!$A:$A=A2375)*(Lotes!$C:$C=C2375),0)),"")</f>
        <v/>
      </c>
      <c r="E2375" s="14">
        <f>IF(D2375="","",D2375-TODAY())</f>
        <v/>
      </c>
      <c r="F2375">
        <f>IF(D2375="","",IF(E2375&lt;0,"VENCIDO",IF(E2375&lt;=30,"VENCE EM &lt;= 30 DIAS",IF(E2375&lt;=60,"ATENCAO (31-60 DIAS)","OK"))))</f>
        <v/>
      </c>
      <c r="G2375" s="14">
        <f>SUMIFS(Lancamentos!$G:$G,Lancamentos!$C:$C,$A2375,Lancamentos!$E:$E,$C2375,Lancamentos!$B:$B,"ENTRADA")</f>
        <v/>
      </c>
      <c r="H2375" s="14">
        <f>SUMIFS(Lancamentos!$G:$G,Lancamentos!$C:$C,$A2375,Lancamentos!$E:$E,$C2375,Lancamentos!$B:$B,"SAIDA_USO")</f>
        <v/>
      </c>
      <c r="I2375" s="14">
        <f>SUMIFS(Lancamentos!$G:$G,Lancamentos!$C:$C,$A2375,Lancamentos!$E:$E,$C2375,Lancamentos!$B:$B,"SAIDA_DESCARTE")</f>
        <v/>
      </c>
      <c r="J2375" s="14">
        <f>G2375-H2375-I2375</f>
        <v/>
      </c>
      <c r="K2375">
        <f>IF(A2375="","",IF(J2375&lt;=IFERROR(VLOOKUP(A2375,Produtos!$A:$E,5,FALSE),0),"ABAIXO DO MINIMO","OK"))</f>
        <v/>
      </c>
    </row>
    <row r="2376">
      <c r="B2376">
        <f>IFERROR(VLOOKUP(A2376,Produtos!A:B,2,FALSE),"")</f>
        <v/>
      </c>
      <c r="D2376" s="10">
        <f>IFERROR(INDEX(Lotes!$E:$E,MATCH(1,(Lotes!$A:$A=A2376)*(Lotes!$C:$C=C2376),0)),"")</f>
        <v/>
      </c>
      <c r="E2376" s="14">
        <f>IF(D2376="","",D2376-TODAY())</f>
        <v/>
      </c>
      <c r="F2376">
        <f>IF(D2376="","",IF(E2376&lt;0,"VENCIDO",IF(E2376&lt;=30,"VENCE EM &lt;= 30 DIAS",IF(E2376&lt;=60,"ATENCAO (31-60 DIAS)","OK"))))</f>
        <v/>
      </c>
      <c r="G2376" s="14">
        <f>SUMIFS(Lancamentos!$G:$G,Lancamentos!$C:$C,$A2376,Lancamentos!$E:$E,$C2376,Lancamentos!$B:$B,"ENTRADA")</f>
        <v/>
      </c>
      <c r="H2376" s="14">
        <f>SUMIFS(Lancamentos!$G:$G,Lancamentos!$C:$C,$A2376,Lancamentos!$E:$E,$C2376,Lancamentos!$B:$B,"SAIDA_USO")</f>
        <v/>
      </c>
      <c r="I2376" s="14">
        <f>SUMIFS(Lancamentos!$G:$G,Lancamentos!$C:$C,$A2376,Lancamentos!$E:$E,$C2376,Lancamentos!$B:$B,"SAIDA_DESCARTE")</f>
        <v/>
      </c>
      <c r="J2376" s="14">
        <f>G2376-H2376-I2376</f>
        <v/>
      </c>
      <c r="K2376">
        <f>IF(A2376="","",IF(J2376&lt;=IFERROR(VLOOKUP(A2376,Produtos!$A:$E,5,FALSE),0),"ABAIXO DO MINIMO","OK"))</f>
        <v/>
      </c>
    </row>
    <row r="2377">
      <c r="B2377">
        <f>IFERROR(VLOOKUP(A2377,Produtos!A:B,2,FALSE),"")</f>
        <v/>
      </c>
      <c r="D2377" s="10">
        <f>IFERROR(INDEX(Lotes!$E:$E,MATCH(1,(Lotes!$A:$A=A2377)*(Lotes!$C:$C=C2377),0)),"")</f>
        <v/>
      </c>
      <c r="E2377" s="14">
        <f>IF(D2377="","",D2377-TODAY())</f>
        <v/>
      </c>
      <c r="F2377">
        <f>IF(D2377="","",IF(E2377&lt;0,"VENCIDO",IF(E2377&lt;=30,"VENCE EM &lt;= 30 DIAS",IF(E2377&lt;=60,"ATENCAO (31-60 DIAS)","OK"))))</f>
        <v/>
      </c>
      <c r="G2377" s="14">
        <f>SUMIFS(Lancamentos!$G:$G,Lancamentos!$C:$C,$A2377,Lancamentos!$E:$E,$C2377,Lancamentos!$B:$B,"ENTRADA")</f>
        <v/>
      </c>
      <c r="H2377" s="14">
        <f>SUMIFS(Lancamentos!$G:$G,Lancamentos!$C:$C,$A2377,Lancamentos!$E:$E,$C2377,Lancamentos!$B:$B,"SAIDA_USO")</f>
        <v/>
      </c>
      <c r="I2377" s="14">
        <f>SUMIFS(Lancamentos!$G:$G,Lancamentos!$C:$C,$A2377,Lancamentos!$E:$E,$C2377,Lancamentos!$B:$B,"SAIDA_DESCARTE")</f>
        <v/>
      </c>
      <c r="J2377" s="14">
        <f>G2377-H2377-I2377</f>
        <v/>
      </c>
      <c r="K2377">
        <f>IF(A2377="","",IF(J2377&lt;=IFERROR(VLOOKUP(A2377,Produtos!$A:$E,5,FALSE),0),"ABAIXO DO MINIMO","OK"))</f>
        <v/>
      </c>
    </row>
    <row r="2378">
      <c r="B2378">
        <f>IFERROR(VLOOKUP(A2378,Produtos!A:B,2,FALSE),"")</f>
        <v/>
      </c>
      <c r="D2378" s="10">
        <f>IFERROR(INDEX(Lotes!$E:$E,MATCH(1,(Lotes!$A:$A=A2378)*(Lotes!$C:$C=C2378),0)),"")</f>
        <v/>
      </c>
      <c r="E2378" s="14">
        <f>IF(D2378="","",D2378-TODAY())</f>
        <v/>
      </c>
      <c r="F2378">
        <f>IF(D2378="","",IF(E2378&lt;0,"VENCIDO",IF(E2378&lt;=30,"VENCE EM &lt;= 30 DIAS",IF(E2378&lt;=60,"ATENCAO (31-60 DIAS)","OK"))))</f>
        <v/>
      </c>
      <c r="G2378" s="14">
        <f>SUMIFS(Lancamentos!$G:$G,Lancamentos!$C:$C,$A2378,Lancamentos!$E:$E,$C2378,Lancamentos!$B:$B,"ENTRADA")</f>
        <v/>
      </c>
      <c r="H2378" s="14">
        <f>SUMIFS(Lancamentos!$G:$G,Lancamentos!$C:$C,$A2378,Lancamentos!$E:$E,$C2378,Lancamentos!$B:$B,"SAIDA_USO")</f>
        <v/>
      </c>
      <c r="I2378" s="14">
        <f>SUMIFS(Lancamentos!$G:$G,Lancamentos!$C:$C,$A2378,Lancamentos!$E:$E,$C2378,Lancamentos!$B:$B,"SAIDA_DESCARTE")</f>
        <v/>
      </c>
      <c r="J2378" s="14">
        <f>G2378-H2378-I2378</f>
        <v/>
      </c>
      <c r="K2378">
        <f>IF(A2378="","",IF(J2378&lt;=IFERROR(VLOOKUP(A2378,Produtos!$A:$E,5,FALSE),0),"ABAIXO DO MINIMO","OK"))</f>
        <v/>
      </c>
    </row>
    <row r="2379">
      <c r="B2379">
        <f>IFERROR(VLOOKUP(A2379,Produtos!A:B,2,FALSE),"")</f>
        <v/>
      </c>
      <c r="D2379" s="10">
        <f>IFERROR(INDEX(Lotes!$E:$E,MATCH(1,(Lotes!$A:$A=A2379)*(Lotes!$C:$C=C2379),0)),"")</f>
        <v/>
      </c>
      <c r="E2379" s="14">
        <f>IF(D2379="","",D2379-TODAY())</f>
        <v/>
      </c>
      <c r="F2379">
        <f>IF(D2379="","",IF(E2379&lt;0,"VENCIDO",IF(E2379&lt;=30,"VENCE EM &lt;= 30 DIAS",IF(E2379&lt;=60,"ATENCAO (31-60 DIAS)","OK"))))</f>
        <v/>
      </c>
      <c r="G2379" s="14">
        <f>SUMIFS(Lancamentos!$G:$G,Lancamentos!$C:$C,$A2379,Lancamentos!$E:$E,$C2379,Lancamentos!$B:$B,"ENTRADA")</f>
        <v/>
      </c>
      <c r="H2379" s="14">
        <f>SUMIFS(Lancamentos!$G:$G,Lancamentos!$C:$C,$A2379,Lancamentos!$E:$E,$C2379,Lancamentos!$B:$B,"SAIDA_USO")</f>
        <v/>
      </c>
      <c r="I2379" s="14">
        <f>SUMIFS(Lancamentos!$G:$G,Lancamentos!$C:$C,$A2379,Lancamentos!$E:$E,$C2379,Lancamentos!$B:$B,"SAIDA_DESCARTE")</f>
        <v/>
      </c>
      <c r="J2379" s="14">
        <f>G2379-H2379-I2379</f>
        <v/>
      </c>
      <c r="K2379">
        <f>IF(A2379="","",IF(J2379&lt;=IFERROR(VLOOKUP(A2379,Produtos!$A:$E,5,FALSE),0),"ABAIXO DO MINIMO","OK"))</f>
        <v/>
      </c>
    </row>
    <row r="2380">
      <c r="B2380">
        <f>IFERROR(VLOOKUP(A2380,Produtos!A:B,2,FALSE),"")</f>
        <v/>
      </c>
      <c r="D2380" s="10">
        <f>IFERROR(INDEX(Lotes!$E:$E,MATCH(1,(Lotes!$A:$A=A2380)*(Lotes!$C:$C=C2380),0)),"")</f>
        <v/>
      </c>
      <c r="E2380" s="14">
        <f>IF(D2380="","",D2380-TODAY())</f>
        <v/>
      </c>
      <c r="F2380">
        <f>IF(D2380="","",IF(E2380&lt;0,"VENCIDO",IF(E2380&lt;=30,"VENCE EM &lt;= 30 DIAS",IF(E2380&lt;=60,"ATENCAO (31-60 DIAS)","OK"))))</f>
        <v/>
      </c>
      <c r="G2380" s="14">
        <f>SUMIFS(Lancamentos!$G:$G,Lancamentos!$C:$C,$A2380,Lancamentos!$E:$E,$C2380,Lancamentos!$B:$B,"ENTRADA")</f>
        <v/>
      </c>
      <c r="H2380" s="14">
        <f>SUMIFS(Lancamentos!$G:$G,Lancamentos!$C:$C,$A2380,Lancamentos!$E:$E,$C2380,Lancamentos!$B:$B,"SAIDA_USO")</f>
        <v/>
      </c>
      <c r="I2380" s="14">
        <f>SUMIFS(Lancamentos!$G:$G,Lancamentos!$C:$C,$A2380,Lancamentos!$E:$E,$C2380,Lancamentos!$B:$B,"SAIDA_DESCARTE")</f>
        <v/>
      </c>
      <c r="J2380" s="14">
        <f>G2380-H2380-I2380</f>
        <v/>
      </c>
      <c r="K2380">
        <f>IF(A2380="","",IF(J2380&lt;=IFERROR(VLOOKUP(A2380,Produtos!$A:$E,5,FALSE),0),"ABAIXO DO MINIMO","OK"))</f>
        <v/>
      </c>
    </row>
    <row r="2381">
      <c r="B2381">
        <f>IFERROR(VLOOKUP(A2381,Produtos!A:B,2,FALSE),"")</f>
        <v/>
      </c>
      <c r="D2381" s="10">
        <f>IFERROR(INDEX(Lotes!$E:$E,MATCH(1,(Lotes!$A:$A=A2381)*(Lotes!$C:$C=C2381),0)),"")</f>
        <v/>
      </c>
      <c r="E2381" s="14">
        <f>IF(D2381="","",D2381-TODAY())</f>
        <v/>
      </c>
      <c r="F2381">
        <f>IF(D2381="","",IF(E2381&lt;0,"VENCIDO",IF(E2381&lt;=30,"VENCE EM &lt;= 30 DIAS",IF(E2381&lt;=60,"ATENCAO (31-60 DIAS)","OK"))))</f>
        <v/>
      </c>
      <c r="G2381" s="14">
        <f>SUMIFS(Lancamentos!$G:$G,Lancamentos!$C:$C,$A2381,Lancamentos!$E:$E,$C2381,Lancamentos!$B:$B,"ENTRADA")</f>
        <v/>
      </c>
      <c r="H2381" s="14">
        <f>SUMIFS(Lancamentos!$G:$G,Lancamentos!$C:$C,$A2381,Lancamentos!$E:$E,$C2381,Lancamentos!$B:$B,"SAIDA_USO")</f>
        <v/>
      </c>
      <c r="I2381" s="14">
        <f>SUMIFS(Lancamentos!$G:$G,Lancamentos!$C:$C,$A2381,Lancamentos!$E:$E,$C2381,Lancamentos!$B:$B,"SAIDA_DESCARTE")</f>
        <v/>
      </c>
      <c r="J2381" s="14">
        <f>G2381-H2381-I2381</f>
        <v/>
      </c>
      <c r="K2381">
        <f>IF(A2381="","",IF(J2381&lt;=IFERROR(VLOOKUP(A2381,Produtos!$A:$E,5,FALSE),0),"ABAIXO DO MINIMO","OK"))</f>
        <v/>
      </c>
    </row>
    <row r="2382">
      <c r="B2382">
        <f>IFERROR(VLOOKUP(A2382,Produtos!A:B,2,FALSE),"")</f>
        <v/>
      </c>
      <c r="D2382" s="10">
        <f>IFERROR(INDEX(Lotes!$E:$E,MATCH(1,(Lotes!$A:$A=A2382)*(Lotes!$C:$C=C2382),0)),"")</f>
        <v/>
      </c>
      <c r="E2382" s="14">
        <f>IF(D2382="","",D2382-TODAY())</f>
        <v/>
      </c>
      <c r="F2382">
        <f>IF(D2382="","",IF(E2382&lt;0,"VENCIDO",IF(E2382&lt;=30,"VENCE EM &lt;= 30 DIAS",IF(E2382&lt;=60,"ATENCAO (31-60 DIAS)","OK"))))</f>
        <v/>
      </c>
      <c r="G2382" s="14">
        <f>SUMIFS(Lancamentos!$G:$G,Lancamentos!$C:$C,$A2382,Lancamentos!$E:$E,$C2382,Lancamentos!$B:$B,"ENTRADA")</f>
        <v/>
      </c>
      <c r="H2382" s="14">
        <f>SUMIFS(Lancamentos!$G:$G,Lancamentos!$C:$C,$A2382,Lancamentos!$E:$E,$C2382,Lancamentos!$B:$B,"SAIDA_USO")</f>
        <v/>
      </c>
      <c r="I2382" s="14">
        <f>SUMIFS(Lancamentos!$G:$G,Lancamentos!$C:$C,$A2382,Lancamentos!$E:$E,$C2382,Lancamentos!$B:$B,"SAIDA_DESCARTE")</f>
        <v/>
      </c>
      <c r="J2382" s="14">
        <f>G2382-H2382-I2382</f>
        <v/>
      </c>
      <c r="K2382">
        <f>IF(A2382="","",IF(J2382&lt;=IFERROR(VLOOKUP(A2382,Produtos!$A:$E,5,FALSE),0),"ABAIXO DO MINIMO","OK"))</f>
        <v/>
      </c>
    </row>
    <row r="2383">
      <c r="B2383">
        <f>IFERROR(VLOOKUP(A2383,Produtos!A:B,2,FALSE),"")</f>
        <v/>
      </c>
      <c r="D2383" s="10">
        <f>IFERROR(INDEX(Lotes!$E:$E,MATCH(1,(Lotes!$A:$A=A2383)*(Lotes!$C:$C=C2383),0)),"")</f>
        <v/>
      </c>
      <c r="E2383" s="14">
        <f>IF(D2383="","",D2383-TODAY())</f>
        <v/>
      </c>
      <c r="F2383">
        <f>IF(D2383="","",IF(E2383&lt;0,"VENCIDO",IF(E2383&lt;=30,"VENCE EM &lt;= 30 DIAS",IF(E2383&lt;=60,"ATENCAO (31-60 DIAS)","OK"))))</f>
        <v/>
      </c>
      <c r="G2383" s="14">
        <f>SUMIFS(Lancamentos!$G:$G,Lancamentos!$C:$C,$A2383,Lancamentos!$E:$E,$C2383,Lancamentos!$B:$B,"ENTRADA")</f>
        <v/>
      </c>
      <c r="H2383" s="14">
        <f>SUMIFS(Lancamentos!$G:$G,Lancamentos!$C:$C,$A2383,Lancamentos!$E:$E,$C2383,Lancamentos!$B:$B,"SAIDA_USO")</f>
        <v/>
      </c>
      <c r="I2383" s="14">
        <f>SUMIFS(Lancamentos!$G:$G,Lancamentos!$C:$C,$A2383,Lancamentos!$E:$E,$C2383,Lancamentos!$B:$B,"SAIDA_DESCARTE")</f>
        <v/>
      </c>
      <c r="J2383" s="14">
        <f>G2383-H2383-I2383</f>
        <v/>
      </c>
      <c r="K2383">
        <f>IF(A2383="","",IF(J2383&lt;=IFERROR(VLOOKUP(A2383,Produtos!$A:$E,5,FALSE),0),"ABAIXO DO MINIMO","OK"))</f>
        <v/>
      </c>
    </row>
    <row r="2384">
      <c r="B2384">
        <f>IFERROR(VLOOKUP(A2384,Produtos!A:B,2,FALSE),"")</f>
        <v/>
      </c>
      <c r="D2384" s="10">
        <f>IFERROR(INDEX(Lotes!$E:$E,MATCH(1,(Lotes!$A:$A=A2384)*(Lotes!$C:$C=C2384),0)),"")</f>
        <v/>
      </c>
      <c r="E2384" s="14">
        <f>IF(D2384="","",D2384-TODAY())</f>
        <v/>
      </c>
      <c r="F2384">
        <f>IF(D2384="","",IF(E2384&lt;0,"VENCIDO",IF(E2384&lt;=30,"VENCE EM &lt;= 30 DIAS",IF(E2384&lt;=60,"ATENCAO (31-60 DIAS)","OK"))))</f>
        <v/>
      </c>
      <c r="G2384" s="14">
        <f>SUMIFS(Lancamentos!$G:$G,Lancamentos!$C:$C,$A2384,Lancamentos!$E:$E,$C2384,Lancamentos!$B:$B,"ENTRADA")</f>
        <v/>
      </c>
      <c r="H2384" s="14">
        <f>SUMIFS(Lancamentos!$G:$G,Lancamentos!$C:$C,$A2384,Lancamentos!$E:$E,$C2384,Lancamentos!$B:$B,"SAIDA_USO")</f>
        <v/>
      </c>
      <c r="I2384" s="14">
        <f>SUMIFS(Lancamentos!$G:$G,Lancamentos!$C:$C,$A2384,Lancamentos!$E:$E,$C2384,Lancamentos!$B:$B,"SAIDA_DESCARTE")</f>
        <v/>
      </c>
      <c r="J2384" s="14">
        <f>G2384-H2384-I2384</f>
        <v/>
      </c>
      <c r="K2384">
        <f>IF(A2384="","",IF(J2384&lt;=IFERROR(VLOOKUP(A2384,Produtos!$A:$E,5,FALSE),0),"ABAIXO DO MINIMO","OK"))</f>
        <v/>
      </c>
    </row>
    <row r="2385">
      <c r="B2385">
        <f>IFERROR(VLOOKUP(A2385,Produtos!A:B,2,FALSE),"")</f>
        <v/>
      </c>
      <c r="D2385" s="10">
        <f>IFERROR(INDEX(Lotes!$E:$E,MATCH(1,(Lotes!$A:$A=A2385)*(Lotes!$C:$C=C2385),0)),"")</f>
        <v/>
      </c>
      <c r="E2385" s="14">
        <f>IF(D2385="","",D2385-TODAY())</f>
        <v/>
      </c>
      <c r="F2385">
        <f>IF(D2385="","",IF(E2385&lt;0,"VENCIDO",IF(E2385&lt;=30,"VENCE EM &lt;= 30 DIAS",IF(E2385&lt;=60,"ATENCAO (31-60 DIAS)","OK"))))</f>
        <v/>
      </c>
      <c r="G2385" s="14">
        <f>SUMIFS(Lancamentos!$G:$G,Lancamentos!$C:$C,$A2385,Lancamentos!$E:$E,$C2385,Lancamentos!$B:$B,"ENTRADA")</f>
        <v/>
      </c>
      <c r="H2385" s="14">
        <f>SUMIFS(Lancamentos!$G:$G,Lancamentos!$C:$C,$A2385,Lancamentos!$E:$E,$C2385,Lancamentos!$B:$B,"SAIDA_USO")</f>
        <v/>
      </c>
      <c r="I2385" s="14">
        <f>SUMIFS(Lancamentos!$G:$G,Lancamentos!$C:$C,$A2385,Lancamentos!$E:$E,$C2385,Lancamentos!$B:$B,"SAIDA_DESCARTE")</f>
        <v/>
      </c>
      <c r="J2385" s="14">
        <f>G2385-H2385-I2385</f>
        <v/>
      </c>
      <c r="K2385">
        <f>IF(A2385="","",IF(J2385&lt;=IFERROR(VLOOKUP(A2385,Produtos!$A:$E,5,FALSE),0),"ABAIXO DO MINIMO","OK"))</f>
        <v/>
      </c>
    </row>
    <row r="2386">
      <c r="B2386">
        <f>IFERROR(VLOOKUP(A2386,Produtos!A:B,2,FALSE),"")</f>
        <v/>
      </c>
      <c r="D2386" s="10">
        <f>IFERROR(INDEX(Lotes!$E:$E,MATCH(1,(Lotes!$A:$A=A2386)*(Lotes!$C:$C=C2386),0)),"")</f>
        <v/>
      </c>
      <c r="E2386" s="14">
        <f>IF(D2386="","",D2386-TODAY())</f>
        <v/>
      </c>
      <c r="F2386">
        <f>IF(D2386="","",IF(E2386&lt;0,"VENCIDO",IF(E2386&lt;=30,"VENCE EM &lt;= 30 DIAS",IF(E2386&lt;=60,"ATENCAO (31-60 DIAS)","OK"))))</f>
        <v/>
      </c>
      <c r="G2386" s="14">
        <f>SUMIFS(Lancamentos!$G:$G,Lancamentos!$C:$C,$A2386,Lancamentos!$E:$E,$C2386,Lancamentos!$B:$B,"ENTRADA")</f>
        <v/>
      </c>
      <c r="H2386" s="14">
        <f>SUMIFS(Lancamentos!$G:$G,Lancamentos!$C:$C,$A2386,Lancamentos!$E:$E,$C2386,Lancamentos!$B:$B,"SAIDA_USO")</f>
        <v/>
      </c>
      <c r="I2386" s="14">
        <f>SUMIFS(Lancamentos!$G:$G,Lancamentos!$C:$C,$A2386,Lancamentos!$E:$E,$C2386,Lancamentos!$B:$B,"SAIDA_DESCARTE")</f>
        <v/>
      </c>
      <c r="J2386" s="14">
        <f>G2386-H2386-I2386</f>
        <v/>
      </c>
      <c r="K2386">
        <f>IF(A2386="","",IF(J2386&lt;=IFERROR(VLOOKUP(A2386,Produtos!$A:$E,5,FALSE),0),"ABAIXO DO MINIMO","OK"))</f>
        <v/>
      </c>
    </row>
    <row r="2387">
      <c r="B2387">
        <f>IFERROR(VLOOKUP(A2387,Produtos!A:B,2,FALSE),"")</f>
        <v/>
      </c>
      <c r="D2387" s="10">
        <f>IFERROR(INDEX(Lotes!$E:$E,MATCH(1,(Lotes!$A:$A=A2387)*(Lotes!$C:$C=C2387),0)),"")</f>
        <v/>
      </c>
      <c r="E2387" s="14">
        <f>IF(D2387="","",D2387-TODAY())</f>
        <v/>
      </c>
      <c r="F2387">
        <f>IF(D2387="","",IF(E2387&lt;0,"VENCIDO",IF(E2387&lt;=30,"VENCE EM &lt;= 30 DIAS",IF(E2387&lt;=60,"ATENCAO (31-60 DIAS)","OK"))))</f>
        <v/>
      </c>
      <c r="G2387" s="14">
        <f>SUMIFS(Lancamentos!$G:$G,Lancamentos!$C:$C,$A2387,Lancamentos!$E:$E,$C2387,Lancamentos!$B:$B,"ENTRADA")</f>
        <v/>
      </c>
      <c r="H2387" s="14">
        <f>SUMIFS(Lancamentos!$G:$G,Lancamentos!$C:$C,$A2387,Lancamentos!$E:$E,$C2387,Lancamentos!$B:$B,"SAIDA_USO")</f>
        <v/>
      </c>
      <c r="I2387" s="14">
        <f>SUMIFS(Lancamentos!$G:$G,Lancamentos!$C:$C,$A2387,Lancamentos!$E:$E,$C2387,Lancamentos!$B:$B,"SAIDA_DESCARTE")</f>
        <v/>
      </c>
      <c r="J2387" s="14">
        <f>G2387-H2387-I2387</f>
        <v/>
      </c>
      <c r="K2387">
        <f>IF(A2387="","",IF(J2387&lt;=IFERROR(VLOOKUP(A2387,Produtos!$A:$E,5,FALSE),0),"ABAIXO DO MINIMO","OK"))</f>
        <v/>
      </c>
    </row>
    <row r="2388">
      <c r="B2388">
        <f>IFERROR(VLOOKUP(A2388,Produtos!A:B,2,FALSE),"")</f>
        <v/>
      </c>
      <c r="D2388" s="10">
        <f>IFERROR(INDEX(Lotes!$E:$E,MATCH(1,(Lotes!$A:$A=A2388)*(Lotes!$C:$C=C2388),0)),"")</f>
        <v/>
      </c>
      <c r="E2388" s="14">
        <f>IF(D2388="","",D2388-TODAY())</f>
        <v/>
      </c>
      <c r="F2388">
        <f>IF(D2388="","",IF(E2388&lt;0,"VENCIDO",IF(E2388&lt;=30,"VENCE EM &lt;= 30 DIAS",IF(E2388&lt;=60,"ATENCAO (31-60 DIAS)","OK"))))</f>
        <v/>
      </c>
      <c r="G2388" s="14">
        <f>SUMIFS(Lancamentos!$G:$G,Lancamentos!$C:$C,$A2388,Lancamentos!$E:$E,$C2388,Lancamentos!$B:$B,"ENTRADA")</f>
        <v/>
      </c>
      <c r="H2388" s="14">
        <f>SUMIFS(Lancamentos!$G:$G,Lancamentos!$C:$C,$A2388,Lancamentos!$E:$E,$C2388,Lancamentos!$B:$B,"SAIDA_USO")</f>
        <v/>
      </c>
      <c r="I2388" s="14">
        <f>SUMIFS(Lancamentos!$G:$G,Lancamentos!$C:$C,$A2388,Lancamentos!$E:$E,$C2388,Lancamentos!$B:$B,"SAIDA_DESCARTE")</f>
        <v/>
      </c>
      <c r="J2388" s="14">
        <f>G2388-H2388-I2388</f>
        <v/>
      </c>
      <c r="K2388">
        <f>IF(A2388="","",IF(J2388&lt;=IFERROR(VLOOKUP(A2388,Produtos!$A:$E,5,FALSE),0),"ABAIXO DO MINIMO","OK"))</f>
        <v/>
      </c>
    </row>
    <row r="2389">
      <c r="B2389">
        <f>IFERROR(VLOOKUP(A2389,Produtos!A:B,2,FALSE),"")</f>
        <v/>
      </c>
      <c r="D2389" s="10">
        <f>IFERROR(INDEX(Lotes!$E:$E,MATCH(1,(Lotes!$A:$A=A2389)*(Lotes!$C:$C=C2389),0)),"")</f>
        <v/>
      </c>
      <c r="E2389" s="14">
        <f>IF(D2389="","",D2389-TODAY())</f>
        <v/>
      </c>
      <c r="F2389">
        <f>IF(D2389="","",IF(E2389&lt;0,"VENCIDO",IF(E2389&lt;=30,"VENCE EM &lt;= 30 DIAS",IF(E2389&lt;=60,"ATENCAO (31-60 DIAS)","OK"))))</f>
        <v/>
      </c>
      <c r="G2389" s="14">
        <f>SUMIFS(Lancamentos!$G:$G,Lancamentos!$C:$C,$A2389,Lancamentos!$E:$E,$C2389,Lancamentos!$B:$B,"ENTRADA")</f>
        <v/>
      </c>
      <c r="H2389" s="14">
        <f>SUMIFS(Lancamentos!$G:$G,Lancamentos!$C:$C,$A2389,Lancamentos!$E:$E,$C2389,Lancamentos!$B:$B,"SAIDA_USO")</f>
        <v/>
      </c>
      <c r="I2389" s="14">
        <f>SUMIFS(Lancamentos!$G:$G,Lancamentos!$C:$C,$A2389,Lancamentos!$E:$E,$C2389,Lancamentos!$B:$B,"SAIDA_DESCARTE")</f>
        <v/>
      </c>
      <c r="J2389" s="14">
        <f>G2389-H2389-I2389</f>
        <v/>
      </c>
      <c r="K2389">
        <f>IF(A2389="","",IF(J2389&lt;=IFERROR(VLOOKUP(A2389,Produtos!$A:$E,5,FALSE),0),"ABAIXO DO MINIMO","OK"))</f>
        <v/>
      </c>
    </row>
    <row r="2390">
      <c r="B2390">
        <f>IFERROR(VLOOKUP(A2390,Produtos!A:B,2,FALSE),"")</f>
        <v/>
      </c>
      <c r="D2390" s="10">
        <f>IFERROR(INDEX(Lotes!$E:$E,MATCH(1,(Lotes!$A:$A=A2390)*(Lotes!$C:$C=C2390),0)),"")</f>
        <v/>
      </c>
      <c r="E2390" s="14">
        <f>IF(D2390="","",D2390-TODAY())</f>
        <v/>
      </c>
      <c r="F2390">
        <f>IF(D2390="","",IF(E2390&lt;0,"VENCIDO",IF(E2390&lt;=30,"VENCE EM &lt;= 30 DIAS",IF(E2390&lt;=60,"ATENCAO (31-60 DIAS)","OK"))))</f>
        <v/>
      </c>
      <c r="G2390" s="14">
        <f>SUMIFS(Lancamentos!$G:$G,Lancamentos!$C:$C,$A2390,Lancamentos!$E:$E,$C2390,Lancamentos!$B:$B,"ENTRADA")</f>
        <v/>
      </c>
      <c r="H2390" s="14">
        <f>SUMIFS(Lancamentos!$G:$G,Lancamentos!$C:$C,$A2390,Lancamentos!$E:$E,$C2390,Lancamentos!$B:$B,"SAIDA_USO")</f>
        <v/>
      </c>
      <c r="I2390" s="14">
        <f>SUMIFS(Lancamentos!$G:$G,Lancamentos!$C:$C,$A2390,Lancamentos!$E:$E,$C2390,Lancamentos!$B:$B,"SAIDA_DESCARTE")</f>
        <v/>
      </c>
      <c r="J2390" s="14">
        <f>G2390-H2390-I2390</f>
        <v/>
      </c>
      <c r="K2390">
        <f>IF(A2390="","",IF(J2390&lt;=IFERROR(VLOOKUP(A2390,Produtos!$A:$E,5,FALSE),0),"ABAIXO DO MINIMO","OK"))</f>
        <v/>
      </c>
    </row>
    <row r="2391">
      <c r="B2391">
        <f>IFERROR(VLOOKUP(A2391,Produtos!A:B,2,FALSE),"")</f>
        <v/>
      </c>
      <c r="D2391" s="10">
        <f>IFERROR(INDEX(Lotes!$E:$E,MATCH(1,(Lotes!$A:$A=A2391)*(Lotes!$C:$C=C2391),0)),"")</f>
        <v/>
      </c>
      <c r="E2391" s="14">
        <f>IF(D2391="","",D2391-TODAY())</f>
        <v/>
      </c>
      <c r="F2391">
        <f>IF(D2391="","",IF(E2391&lt;0,"VENCIDO",IF(E2391&lt;=30,"VENCE EM &lt;= 30 DIAS",IF(E2391&lt;=60,"ATENCAO (31-60 DIAS)","OK"))))</f>
        <v/>
      </c>
      <c r="G2391" s="14">
        <f>SUMIFS(Lancamentos!$G:$G,Lancamentos!$C:$C,$A2391,Lancamentos!$E:$E,$C2391,Lancamentos!$B:$B,"ENTRADA")</f>
        <v/>
      </c>
      <c r="H2391" s="14">
        <f>SUMIFS(Lancamentos!$G:$G,Lancamentos!$C:$C,$A2391,Lancamentos!$E:$E,$C2391,Lancamentos!$B:$B,"SAIDA_USO")</f>
        <v/>
      </c>
      <c r="I2391" s="14">
        <f>SUMIFS(Lancamentos!$G:$G,Lancamentos!$C:$C,$A2391,Lancamentos!$E:$E,$C2391,Lancamentos!$B:$B,"SAIDA_DESCARTE")</f>
        <v/>
      </c>
      <c r="J2391" s="14">
        <f>G2391-H2391-I2391</f>
        <v/>
      </c>
      <c r="K2391">
        <f>IF(A2391="","",IF(J2391&lt;=IFERROR(VLOOKUP(A2391,Produtos!$A:$E,5,FALSE),0),"ABAIXO DO MINIMO","OK"))</f>
        <v/>
      </c>
    </row>
    <row r="2392">
      <c r="B2392">
        <f>IFERROR(VLOOKUP(A2392,Produtos!A:B,2,FALSE),"")</f>
        <v/>
      </c>
      <c r="D2392" s="10">
        <f>IFERROR(INDEX(Lotes!$E:$E,MATCH(1,(Lotes!$A:$A=A2392)*(Lotes!$C:$C=C2392),0)),"")</f>
        <v/>
      </c>
      <c r="E2392" s="14">
        <f>IF(D2392="","",D2392-TODAY())</f>
        <v/>
      </c>
      <c r="F2392">
        <f>IF(D2392="","",IF(E2392&lt;0,"VENCIDO",IF(E2392&lt;=30,"VENCE EM &lt;= 30 DIAS",IF(E2392&lt;=60,"ATENCAO (31-60 DIAS)","OK"))))</f>
        <v/>
      </c>
      <c r="G2392" s="14">
        <f>SUMIFS(Lancamentos!$G:$G,Lancamentos!$C:$C,$A2392,Lancamentos!$E:$E,$C2392,Lancamentos!$B:$B,"ENTRADA")</f>
        <v/>
      </c>
      <c r="H2392" s="14">
        <f>SUMIFS(Lancamentos!$G:$G,Lancamentos!$C:$C,$A2392,Lancamentos!$E:$E,$C2392,Lancamentos!$B:$B,"SAIDA_USO")</f>
        <v/>
      </c>
      <c r="I2392" s="14">
        <f>SUMIFS(Lancamentos!$G:$G,Lancamentos!$C:$C,$A2392,Lancamentos!$E:$E,$C2392,Lancamentos!$B:$B,"SAIDA_DESCARTE")</f>
        <v/>
      </c>
      <c r="J2392" s="14">
        <f>G2392-H2392-I2392</f>
        <v/>
      </c>
      <c r="K2392">
        <f>IF(A2392="","",IF(J2392&lt;=IFERROR(VLOOKUP(A2392,Produtos!$A:$E,5,FALSE),0),"ABAIXO DO MINIMO","OK"))</f>
        <v/>
      </c>
    </row>
    <row r="2393">
      <c r="B2393">
        <f>IFERROR(VLOOKUP(A2393,Produtos!A:B,2,FALSE),"")</f>
        <v/>
      </c>
      <c r="D2393" s="10">
        <f>IFERROR(INDEX(Lotes!$E:$E,MATCH(1,(Lotes!$A:$A=A2393)*(Lotes!$C:$C=C2393),0)),"")</f>
        <v/>
      </c>
      <c r="E2393" s="14">
        <f>IF(D2393="","",D2393-TODAY())</f>
        <v/>
      </c>
      <c r="F2393">
        <f>IF(D2393="","",IF(E2393&lt;0,"VENCIDO",IF(E2393&lt;=30,"VENCE EM &lt;= 30 DIAS",IF(E2393&lt;=60,"ATENCAO (31-60 DIAS)","OK"))))</f>
        <v/>
      </c>
      <c r="G2393" s="14">
        <f>SUMIFS(Lancamentos!$G:$G,Lancamentos!$C:$C,$A2393,Lancamentos!$E:$E,$C2393,Lancamentos!$B:$B,"ENTRADA")</f>
        <v/>
      </c>
      <c r="H2393" s="14">
        <f>SUMIFS(Lancamentos!$G:$G,Lancamentos!$C:$C,$A2393,Lancamentos!$E:$E,$C2393,Lancamentos!$B:$B,"SAIDA_USO")</f>
        <v/>
      </c>
      <c r="I2393" s="14">
        <f>SUMIFS(Lancamentos!$G:$G,Lancamentos!$C:$C,$A2393,Lancamentos!$E:$E,$C2393,Lancamentos!$B:$B,"SAIDA_DESCARTE")</f>
        <v/>
      </c>
      <c r="J2393" s="14">
        <f>G2393-H2393-I2393</f>
        <v/>
      </c>
      <c r="K2393">
        <f>IF(A2393="","",IF(J2393&lt;=IFERROR(VLOOKUP(A2393,Produtos!$A:$E,5,FALSE),0),"ABAIXO DO MINIMO","OK"))</f>
        <v/>
      </c>
    </row>
    <row r="2394">
      <c r="B2394">
        <f>IFERROR(VLOOKUP(A2394,Produtos!A:B,2,FALSE),"")</f>
        <v/>
      </c>
      <c r="D2394" s="10">
        <f>IFERROR(INDEX(Lotes!$E:$E,MATCH(1,(Lotes!$A:$A=A2394)*(Lotes!$C:$C=C2394),0)),"")</f>
        <v/>
      </c>
      <c r="E2394" s="14">
        <f>IF(D2394="","",D2394-TODAY())</f>
        <v/>
      </c>
      <c r="F2394">
        <f>IF(D2394="","",IF(E2394&lt;0,"VENCIDO",IF(E2394&lt;=30,"VENCE EM &lt;= 30 DIAS",IF(E2394&lt;=60,"ATENCAO (31-60 DIAS)","OK"))))</f>
        <v/>
      </c>
      <c r="G2394" s="14">
        <f>SUMIFS(Lancamentos!$G:$G,Lancamentos!$C:$C,$A2394,Lancamentos!$E:$E,$C2394,Lancamentos!$B:$B,"ENTRADA")</f>
        <v/>
      </c>
      <c r="H2394" s="14">
        <f>SUMIFS(Lancamentos!$G:$G,Lancamentos!$C:$C,$A2394,Lancamentos!$E:$E,$C2394,Lancamentos!$B:$B,"SAIDA_USO")</f>
        <v/>
      </c>
      <c r="I2394" s="14">
        <f>SUMIFS(Lancamentos!$G:$G,Lancamentos!$C:$C,$A2394,Lancamentos!$E:$E,$C2394,Lancamentos!$B:$B,"SAIDA_DESCARTE")</f>
        <v/>
      </c>
      <c r="J2394" s="14">
        <f>G2394-H2394-I2394</f>
        <v/>
      </c>
      <c r="K2394">
        <f>IF(A2394="","",IF(J2394&lt;=IFERROR(VLOOKUP(A2394,Produtos!$A:$E,5,FALSE),0),"ABAIXO DO MINIMO","OK"))</f>
        <v/>
      </c>
    </row>
    <row r="2395">
      <c r="B2395">
        <f>IFERROR(VLOOKUP(A2395,Produtos!A:B,2,FALSE),"")</f>
        <v/>
      </c>
      <c r="D2395" s="10">
        <f>IFERROR(INDEX(Lotes!$E:$E,MATCH(1,(Lotes!$A:$A=A2395)*(Lotes!$C:$C=C2395),0)),"")</f>
        <v/>
      </c>
      <c r="E2395" s="14">
        <f>IF(D2395="","",D2395-TODAY())</f>
        <v/>
      </c>
      <c r="F2395">
        <f>IF(D2395="","",IF(E2395&lt;0,"VENCIDO",IF(E2395&lt;=30,"VENCE EM &lt;= 30 DIAS",IF(E2395&lt;=60,"ATENCAO (31-60 DIAS)","OK"))))</f>
        <v/>
      </c>
      <c r="G2395" s="14">
        <f>SUMIFS(Lancamentos!$G:$G,Lancamentos!$C:$C,$A2395,Lancamentos!$E:$E,$C2395,Lancamentos!$B:$B,"ENTRADA")</f>
        <v/>
      </c>
      <c r="H2395" s="14">
        <f>SUMIFS(Lancamentos!$G:$G,Lancamentos!$C:$C,$A2395,Lancamentos!$E:$E,$C2395,Lancamentos!$B:$B,"SAIDA_USO")</f>
        <v/>
      </c>
      <c r="I2395" s="14">
        <f>SUMIFS(Lancamentos!$G:$G,Lancamentos!$C:$C,$A2395,Lancamentos!$E:$E,$C2395,Lancamentos!$B:$B,"SAIDA_DESCARTE")</f>
        <v/>
      </c>
      <c r="J2395" s="14">
        <f>G2395-H2395-I2395</f>
        <v/>
      </c>
      <c r="K2395">
        <f>IF(A2395="","",IF(J2395&lt;=IFERROR(VLOOKUP(A2395,Produtos!$A:$E,5,FALSE),0),"ABAIXO DO MINIMO","OK"))</f>
        <v/>
      </c>
    </row>
    <row r="2396">
      <c r="B2396">
        <f>IFERROR(VLOOKUP(A2396,Produtos!A:B,2,FALSE),"")</f>
        <v/>
      </c>
      <c r="D2396" s="10">
        <f>IFERROR(INDEX(Lotes!$E:$E,MATCH(1,(Lotes!$A:$A=A2396)*(Lotes!$C:$C=C2396),0)),"")</f>
        <v/>
      </c>
      <c r="E2396" s="14">
        <f>IF(D2396="","",D2396-TODAY())</f>
        <v/>
      </c>
      <c r="F2396">
        <f>IF(D2396="","",IF(E2396&lt;0,"VENCIDO",IF(E2396&lt;=30,"VENCE EM &lt;= 30 DIAS",IF(E2396&lt;=60,"ATENCAO (31-60 DIAS)","OK"))))</f>
        <v/>
      </c>
      <c r="G2396" s="14">
        <f>SUMIFS(Lancamentos!$G:$G,Lancamentos!$C:$C,$A2396,Lancamentos!$E:$E,$C2396,Lancamentos!$B:$B,"ENTRADA")</f>
        <v/>
      </c>
      <c r="H2396" s="14">
        <f>SUMIFS(Lancamentos!$G:$G,Lancamentos!$C:$C,$A2396,Lancamentos!$E:$E,$C2396,Lancamentos!$B:$B,"SAIDA_USO")</f>
        <v/>
      </c>
      <c r="I2396" s="14">
        <f>SUMIFS(Lancamentos!$G:$G,Lancamentos!$C:$C,$A2396,Lancamentos!$E:$E,$C2396,Lancamentos!$B:$B,"SAIDA_DESCARTE")</f>
        <v/>
      </c>
      <c r="J2396" s="14">
        <f>G2396-H2396-I2396</f>
        <v/>
      </c>
      <c r="K2396">
        <f>IF(A2396="","",IF(J2396&lt;=IFERROR(VLOOKUP(A2396,Produtos!$A:$E,5,FALSE),0),"ABAIXO DO MINIMO","OK"))</f>
        <v/>
      </c>
    </row>
    <row r="2397">
      <c r="B2397">
        <f>IFERROR(VLOOKUP(A2397,Produtos!A:B,2,FALSE),"")</f>
        <v/>
      </c>
      <c r="D2397" s="10">
        <f>IFERROR(INDEX(Lotes!$E:$E,MATCH(1,(Lotes!$A:$A=A2397)*(Lotes!$C:$C=C2397),0)),"")</f>
        <v/>
      </c>
      <c r="E2397" s="14">
        <f>IF(D2397="","",D2397-TODAY())</f>
        <v/>
      </c>
      <c r="F2397">
        <f>IF(D2397="","",IF(E2397&lt;0,"VENCIDO",IF(E2397&lt;=30,"VENCE EM &lt;= 30 DIAS",IF(E2397&lt;=60,"ATENCAO (31-60 DIAS)","OK"))))</f>
        <v/>
      </c>
      <c r="G2397" s="14">
        <f>SUMIFS(Lancamentos!$G:$G,Lancamentos!$C:$C,$A2397,Lancamentos!$E:$E,$C2397,Lancamentos!$B:$B,"ENTRADA")</f>
        <v/>
      </c>
      <c r="H2397" s="14">
        <f>SUMIFS(Lancamentos!$G:$G,Lancamentos!$C:$C,$A2397,Lancamentos!$E:$E,$C2397,Lancamentos!$B:$B,"SAIDA_USO")</f>
        <v/>
      </c>
      <c r="I2397" s="14">
        <f>SUMIFS(Lancamentos!$G:$G,Lancamentos!$C:$C,$A2397,Lancamentos!$E:$E,$C2397,Lancamentos!$B:$B,"SAIDA_DESCARTE")</f>
        <v/>
      </c>
      <c r="J2397" s="14">
        <f>G2397-H2397-I2397</f>
        <v/>
      </c>
      <c r="K2397">
        <f>IF(A2397="","",IF(J2397&lt;=IFERROR(VLOOKUP(A2397,Produtos!$A:$E,5,FALSE),0),"ABAIXO DO MINIMO","OK"))</f>
        <v/>
      </c>
    </row>
    <row r="2398">
      <c r="B2398">
        <f>IFERROR(VLOOKUP(A2398,Produtos!A:B,2,FALSE),"")</f>
        <v/>
      </c>
      <c r="D2398" s="10">
        <f>IFERROR(INDEX(Lotes!$E:$E,MATCH(1,(Lotes!$A:$A=A2398)*(Lotes!$C:$C=C2398),0)),"")</f>
        <v/>
      </c>
      <c r="E2398" s="14">
        <f>IF(D2398="","",D2398-TODAY())</f>
        <v/>
      </c>
      <c r="F2398">
        <f>IF(D2398="","",IF(E2398&lt;0,"VENCIDO",IF(E2398&lt;=30,"VENCE EM &lt;= 30 DIAS",IF(E2398&lt;=60,"ATENCAO (31-60 DIAS)","OK"))))</f>
        <v/>
      </c>
      <c r="G2398" s="14">
        <f>SUMIFS(Lancamentos!$G:$G,Lancamentos!$C:$C,$A2398,Lancamentos!$E:$E,$C2398,Lancamentos!$B:$B,"ENTRADA")</f>
        <v/>
      </c>
      <c r="H2398" s="14">
        <f>SUMIFS(Lancamentos!$G:$G,Lancamentos!$C:$C,$A2398,Lancamentos!$E:$E,$C2398,Lancamentos!$B:$B,"SAIDA_USO")</f>
        <v/>
      </c>
      <c r="I2398" s="14">
        <f>SUMIFS(Lancamentos!$G:$G,Lancamentos!$C:$C,$A2398,Lancamentos!$E:$E,$C2398,Lancamentos!$B:$B,"SAIDA_DESCARTE")</f>
        <v/>
      </c>
      <c r="J2398" s="14">
        <f>G2398-H2398-I2398</f>
        <v/>
      </c>
      <c r="K2398">
        <f>IF(A2398="","",IF(J2398&lt;=IFERROR(VLOOKUP(A2398,Produtos!$A:$E,5,FALSE),0),"ABAIXO DO MINIMO","OK"))</f>
        <v/>
      </c>
    </row>
    <row r="2399">
      <c r="B2399">
        <f>IFERROR(VLOOKUP(A2399,Produtos!A:B,2,FALSE),"")</f>
        <v/>
      </c>
      <c r="D2399" s="10">
        <f>IFERROR(INDEX(Lotes!$E:$E,MATCH(1,(Lotes!$A:$A=A2399)*(Lotes!$C:$C=C2399),0)),"")</f>
        <v/>
      </c>
      <c r="E2399" s="14">
        <f>IF(D2399="","",D2399-TODAY())</f>
        <v/>
      </c>
      <c r="F2399">
        <f>IF(D2399="","",IF(E2399&lt;0,"VENCIDO",IF(E2399&lt;=30,"VENCE EM &lt;= 30 DIAS",IF(E2399&lt;=60,"ATENCAO (31-60 DIAS)","OK"))))</f>
        <v/>
      </c>
      <c r="G2399" s="14">
        <f>SUMIFS(Lancamentos!$G:$G,Lancamentos!$C:$C,$A2399,Lancamentos!$E:$E,$C2399,Lancamentos!$B:$B,"ENTRADA")</f>
        <v/>
      </c>
      <c r="H2399" s="14">
        <f>SUMIFS(Lancamentos!$G:$G,Lancamentos!$C:$C,$A2399,Lancamentos!$E:$E,$C2399,Lancamentos!$B:$B,"SAIDA_USO")</f>
        <v/>
      </c>
      <c r="I2399" s="14">
        <f>SUMIFS(Lancamentos!$G:$G,Lancamentos!$C:$C,$A2399,Lancamentos!$E:$E,$C2399,Lancamentos!$B:$B,"SAIDA_DESCARTE")</f>
        <v/>
      </c>
      <c r="J2399" s="14">
        <f>G2399-H2399-I2399</f>
        <v/>
      </c>
      <c r="K2399">
        <f>IF(A2399="","",IF(J2399&lt;=IFERROR(VLOOKUP(A2399,Produtos!$A:$E,5,FALSE),0),"ABAIXO DO MINIMO","OK"))</f>
        <v/>
      </c>
    </row>
    <row r="2400">
      <c r="B2400">
        <f>IFERROR(VLOOKUP(A2400,Produtos!A:B,2,FALSE),"")</f>
        <v/>
      </c>
      <c r="D2400" s="10">
        <f>IFERROR(INDEX(Lotes!$E:$E,MATCH(1,(Lotes!$A:$A=A2400)*(Lotes!$C:$C=C2400),0)),"")</f>
        <v/>
      </c>
      <c r="E2400" s="14">
        <f>IF(D2400="","",D2400-TODAY())</f>
        <v/>
      </c>
      <c r="F2400">
        <f>IF(D2400="","",IF(E2400&lt;0,"VENCIDO",IF(E2400&lt;=30,"VENCE EM &lt;= 30 DIAS",IF(E2400&lt;=60,"ATENCAO (31-60 DIAS)","OK"))))</f>
        <v/>
      </c>
      <c r="G2400" s="14">
        <f>SUMIFS(Lancamentos!$G:$G,Lancamentos!$C:$C,$A2400,Lancamentos!$E:$E,$C2400,Lancamentos!$B:$B,"ENTRADA")</f>
        <v/>
      </c>
      <c r="H2400" s="14">
        <f>SUMIFS(Lancamentos!$G:$G,Lancamentos!$C:$C,$A2400,Lancamentos!$E:$E,$C2400,Lancamentos!$B:$B,"SAIDA_USO")</f>
        <v/>
      </c>
      <c r="I2400" s="14">
        <f>SUMIFS(Lancamentos!$G:$G,Lancamentos!$C:$C,$A2400,Lancamentos!$E:$E,$C2400,Lancamentos!$B:$B,"SAIDA_DESCARTE")</f>
        <v/>
      </c>
      <c r="J2400" s="14">
        <f>G2400-H2400-I2400</f>
        <v/>
      </c>
      <c r="K2400">
        <f>IF(A2400="","",IF(J2400&lt;=IFERROR(VLOOKUP(A2400,Produtos!$A:$E,5,FALSE),0),"ABAIXO DO MINIMO","OK"))</f>
        <v/>
      </c>
    </row>
    <row r="2401">
      <c r="B2401">
        <f>IFERROR(VLOOKUP(A2401,Produtos!A:B,2,FALSE),"")</f>
        <v/>
      </c>
      <c r="D2401" s="10">
        <f>IFERROR(INDEX(Lotes!$E:$E,MATCH(1,(Lotes!$A:$A=A2401)*(Lotes!$C:$C=C2401),0)),"")</f>
        <v/>
      </c>
      <c r="E2401" s="14">
        <f>IF(D2401="","",D2401-TODAY())</f>
        <v/>
      </c>
      <c r="F2401">
        <f>IF(D2401="","",IF(E2401&lt;0,"VENCIDO",IF(E2401&lt;=30,"VENCE EM &lt;= 30 DIAS",IF(E2401&lt;=60,"ATENCAO (31-60 DIAS)","OK"))))</f>
        <v/>
      </c>
      <c r="G2401" s="14">
        <f>SUMIFS(Lancamentos!$G:$G,Lancamentos!$C:$C,$A2401,Lancamentos!$E:$E,$C2401,Lancamentos!$B:$B,"ENTRADA")</f>
        <v/>
      </c>
      <c r="H2401" s="14">
        <f>SUMIFS(Lancamentos!$G:$G,Lancamentos!$C:$C,$A2401,Lancamentos!$E:$E,$C2401,Lancamentos!$B:$B,"SAIDA_USO")</f>
        <v/>
      </c>
      <c r="I2401" s="14">
        <f>SUMIFS(Lancamentos!$G:$G,Lancamentos!$C:$C,$A2401,Lancamentos!$E:$E,$C2401,Lancamentos!$B:$B,"SAIDA_DESCARTE")</f>
        <v/>
      </c>
      <c r="J2401" s="14">
        <f>G2401-H2401-I2401</f>
        <v/>
      </c>
      <c r="K2401">
        <f>IF(A2401="","",IF(J2401&lt;=IFERROR(VLOOKUP(A2401,Produtos!$A:$E,5,FALSE),0),"ABAIXO DO MINIMO","OK"))</f>
        <v/>
      </c>
    </row>
    <row r="2402">
      <c r="B2402">
        <f>IFERROR(VLOOKUP(A2402,Produtos!A:B,2,FALSE),"")</f>
        <v/>
      </c>
      <c r="D2402" s="10">
        <f>IFERROR(INDEX(Lotes!$E:$E,MATCH(1,(Lotes!$A:$A=A2402)*(Lotes!$C:$C=C2402),0)),"")</f>
        <v/>
      </c>
      <c r="E2402" s="14">
        <f>IF(D2402="","",D2402-TODAY())</f>
        <v/>
      </c>
      <c r="F2402">
        <f>IF(D2402="","",IF(E2402&lt;0,"VENCIDO",IF(E2402&lt;=30,"VENCE EM &lt;= 30 DIAS",IF(E2402&lt;=60,"ATENCAO (31-60 DIAS)","OK"))))</f>
        <v/>
      </c>
      <c r="G2402" s="14">
        <f>SUMIFS(Lancamentos!$G:$G,Lancamentos!$C:$C,$A2402,Lancamentos!$E:$E,$C2402,Lancamentos!$B:$B,"ENTRADA")</f>
        <v/>
      </c>
      <c r="H2402" s="14">
        <f>SUMIFS(Lancamentos!$G:$G,Lancamentos!$C:$C,$A2402,Lancamentos!$E:$E,$C2402,Lancamentos!$B:$B,"SAIDA_USO")</f>
        <v/>
      </c>
      <c r="I2402" s="14">
        <f>SUMIFS(Lancamentos!$G:$G,Lancamentos!$C:$C,$A2402,Lancamentos!$E:$E,$C2402,Lancamentos!$B:$B,"SAIDA_DESCARTE")</f>
        <v/>
      </c>
      <c r="J2402" s="14">
        <f>G2402-H2402-I2402</f>
        <v/>
      </c>
      <c r="K2402">
        <f>IF(A2402="","",IF(J2402&lt;=IFERROR(VLOOKUP(A2402,Produtos!$A:$E,5,FALSE),0),"ABAIXO DO MINIMO","OK"))</f>
        <v/>
      </c>
    </row>
    <row r="2403">
      <c r="B2403">
        <f>IFERROR(VLOOKUP(A2403,Produtos!A:B,2,FALSE),"")</f>
        <v/>
      </c>
      <c r="D2403" s="10">
        <f>IFERROR(INDEX(Lotes!$E:$E,MATCH(1,(Lotes!$A:$A=A2403)*(Lotes!$C:$C=C2403),0)),"")</f>
        <v/>
      </c>
      <c r="E2403" s="14">
        <f>IF(D2403="","",D2403-TODAY())</f>
        <v/>
      </c>
      <c r="F2403">
        <f>IF(D2403="","",IF(E2403&lt;0,"VENCIDO",IF(E2403&lt;=30,"VENCE EM &lt;= 30 DIAS",IF(E2403&lt;=60,"ATENCAO (31-60 DIAS)","OK"))))</f>
        <v/>
      </c>
      <c r="G2403" s="14">
        <f>SUMIFS(Lancamentos!$G:$G,Lancamentos!$C:$C,$A2403,Lancamentos!$E:$E,$C2403,Lancamentos!$B:$B,"ENTRADA")</f>
        <v/>
      </c>
      <c r="H2403" s="14">
        <f>SUMIFS(Lancamentos!$G:$G,Lancamentos!$C:$C,$A2403,Lancamentos!$E:$E,$C2403,Lancamentos!$B:$B,"SAIDA_USO")</f>
        <v/>
      </c>
      <c r="I2403" s="14">
        <f>SUMIFS(Lancamentos!$G:$G,Lancamentos!$C:$C,$A2403,Lancamentos!$E:$E,$C2403,Lancamentos!$B:$B,"SAIDA_DESCARTE")</f>
        <v/>
      </c>
      <c r="J2403" s="14">
        <f>G2403-H2403-I2403</f>
        <v/>
      </c>
      <c r="K2403">
        <f>IF(A2403="","",IF(J2403&lt;=IFERROR(VLOOKUP(A2403,Produtos!$A:$E,5,FALSE),0),"ABAIXO DO MINIMO","OK"))</f>
        <v/>
      </c>
    </row>
    <row r="2404">
      <c r="B2404">
        <f>IFERROR(VLOOKUP(A2404,Produtos!A:B,2,FALSE),"")</f>
        <v/>
      </c>
      <c r="D2404" s="10">
        <f>IFERROR(INDEX(Lotes!$E:$E,MATCH(1,(Lotes!$A:$A=A2404)*(Lotes!$C:$C=C2404),0)),"")</f>
        <v/>
      </c>
      <c r="E2404" s="14">
        <f>IF(D2404="","",D2404-TODAY())</f>
        <v/>
      </c>
      <c r="F2404">
        <f>IF(D2404="","",IF(E2404&lt;0,"VENCIDO",IF(E2404&lt;=30,"VENCE EM &lt;= 30 DIAS",IF(E2404&lt;=60,"ATENCAO (31-60 DIAS)","OK"))))</f>
        <v/>
      </c>
      <c r="G2404" s="14">
        <f>SUMIFS(Lancamentos!$G:$G,Lancamentos!$C:$C,$A2404,Lancamentos!$E:$E,$C2404,Lancamentos!$B:$B,"ENTRADA")</f>
        <v/>
      </c>
      <c r="H2404" s="14">
        <f>SUMIFS(Lancamentos!$G:$G,Lancamentos!$C:$C,$A2404,Lancamentos!$E:$E,$C2404,Lancamentos!$B:$B,"SAIDA_USO")</f>
        <v/>
      </c>
      <c r="I2404" s="14">
        <f>SUMIFS(Lancamentos!$G:$G,Lancamentos!$C:$C,$A2404,Lancamentos!$E:$E,$C2404,Lancamentos!$B:$B,"SAIDA_DESCARTE")</f>
        <v/>
      </c>
      <c r="J2404" s="14">
        <f>G2404-H2404-I2404</f>
        <v/>
      </c>
      <c r="K2404">
        <f>IF(A2404="","",IF(J2404&lt;=IFERROR(VLOOKUP(A2404,Produtos!$A:$E,5,FALSE),0),"ABAIXO DO MINIMO","OK"))</f>
        <v/>
      </c>
    </row>
    <row r="2405">
      <c r="B2405">
        <f>IFERROR(VLOOKUP(A2405,Produtos!A:B,2,FALSE),"")</f>
        <v/>
      </c>
      <c r="D2405" s="10">
        <f>IFERROR(INDEX(Lotes!$E:$E,MATCH(1,(Lotes!$A:$A=A2405)*(Lotes!$C:$C=C2405),0)),"")</f>
        <v/>
      </c>
      <c r="E2405" s="14">
        <f>IF(D2405="","",D2405-TODAY())</f>
        <v/>
      </c>
      <c r="F2405">
        <f>IF(D2405="","",IF(E2405&lt;0,"VENCIDO",IF(E2405&lt;=30,"VENCE EM &lt;= 30 DIAS",IF(E2405&lt;=60,"ATENCAO (31-60 DIAS)","OK"))))</f>
        <v/>
      </c>
      <c r="G2405" s="14">
        <f>SUMIFS(Lancamentos!$G:$G,Lancamentos!$C:$C,$A2405,Lancamentos!$E:$E,$C2405,Lancamentos!$B:$B,"ENTRADA")</f>
        <v/>
      </c>
      <c r="H2405" s="14">
        <f>SUMIFS(Lancamentos!$G:$G,Lancamentos!$C:$C,$A2405,Lancamentos!$E:$E,$C2405,Lancamentos!$B:$B,"SAIDA_USO")</f>
        <v/>
      </c>
      <c r="I2405" s="14">
        <f>SUMIFS(Lancamentos!$G:$G,Lancamentos!$C:$C,$A2405,Lancamentos!$E:$E,$C2405,Lancamentos!$B:$B,"SAIDA_DESCARTE")</f>
        <v/>
      </c>
      <c r="J2405" s="14">
        <f>G2405-H2405-I2405</f>
        <v/>
      </c>
      <c r="K2405">
        <f>IF(A2405="","",IF(J2405&lt;=IFERROR(VLOOKUP(A2405,Produtos!$A:$E,5,FALSE),0),"ABAIXO DO MINIMO","OK"))</f>
        <v/>
      </c>
    </row>
    <row r="2406">
      <c r="B2406">
        <f>IFERROR(VLOOKUP(A2406,Produtos!A:B,2,FALSE),"")</f>
        <v/>
      </c>
      <c r="D2406" s="10">
        <f>IFERROR(INDEX(Lotes!$E:$E,MATCH(1,(Lotes!$A:$A=A2406)*(Lotes!$C:$C=C2406),0)),"")</f>
        <v/>
      </c>
      <c r="E2406" s="14">
        <f>IF(D2406="","",D2406-TODAY())</f>
        <v/>
      </c>
      <c r="F2406">
        <f>IF(D2406="","",IF(E2406&lt;0,"VENCIDO",IF(E2406&lt;=30,"VENCE EM &lt;= 30 DIAS",IF(E2406&lt;=60,"ATENCAO (31-60 DIAS)","OK"))))</f>
        <v/>
      </c>
      <c r="G2406" s="14">
        <f>SUMIFS(Lancamentos!$G:$G,Lancamentos!$C:$C,$A2406,Lancamentos!$E:$E,$C2406,Lancamentos!$B:$B,"ENTRADA")</f>
        <v/>
      </c>
      <c r="H2406" s="14">
        <f>SUMIFS(Lancamentos!$G:$G,Lancamentos!$C:$C,$A2406,Lancamentos!$E:$E,$C2406,Lancamentos!$B:$B,"SAIDA_USO")</f>
        <v/>
      </c>
      <c r="I2406" s="14">
        <f>SUMIFS(Lancamentos!$G:$G,Lancamentos!$C:$C,$A2406,Lancamentos!$E:$E,$C2406,Lancamentos!$B:$B,"SAIDA_DESCARTE")</f>
        <v/>
      </c>
      <c r="J2406" s="14">
        <f>G2406-H2406-I2406</f>
        <v/>
      </c>
      <c r="K2406">
        <f>IF(A2406="","",IF(J2406&lt;=IFERROR(VLOOKUP(A2406,Produtos!$A:$E,5,FALSE),0),"ABAIXO DO MINIMO","OK"))</f>
        <v/>
      </c>
    </row>
    <row r="2407">
      <c r="B2407">
        <f>IFERROR(VLOOKUP(A2407,Produtos!A:B,2,FALSE),"")</f>
        <v/>
      </c>
      <c r="D2407" s="10">
        <f>IFERROR(INDEX(Lotes!$E:$E,MATCH(1,(Lotes!$A:$A=A2407)*(Lotes!$C:$C=C2407),0)),"")</f>
        <v/>
      </c>
      <c r="E2407" s="14">
        <f>IF(D2407="","",D2407-TODAY())</f>
        <v/>
      </c>
      <c r="F2407">
        <f>IF(D2407="","",IF(E2407&lt;0,"VENCIDO",IF(E2407&lt;=30,"VENCE EM &lt;= 30 DIAS",IF(E2407&lt;=60,"ATENCAO (31-60 DIAS)","OK"))))</f>
        <v/>
      </c>
      <c r="G2407" s="14">
        <f>SUMIFS(Lancamentos!$G:$G,Lancamentos!$C:$C,$A2407,Lancamentos!$E:$E,$C2407,Lancamentos!$B:$B,"ENTRADA")</f>
        <v/>
      </c>
      <c r="H2407" s="14">
        <f>SUMIFS(Lancamentos!$G:$G,Lancamentos!$C:$C,$A2407,Lancamentos!$E:$E,$C2407,Lancamentos!$B:$B,"SAIDA_USO")</f>
        <v/>
      </c>
      <c r="I2407" s="14">
        <f>SUMIFS(Lancamentos!$G:$G,Lancamentos!$C:$C,$A2407,Lancamentos!$E:$E,$C2407,Lancamentos!$B:$B,"SAIDA_DESCARTE")</f>
        <v/>
      </c>
      <c r="J2407" s="14">
        <f>G2407-H2407-I2407</f>
        <v/>
      </c>
      <c r="K2407">
        <f>IF(A2407="","",IF(J2407&lt;=IFERROR(VLOOKUP(A2407,Produtos!$A:$E,5,FALSE),0),"ABAIXO DO MINIMO","OK"))</f>
        <v/>
      </c>
    </row>
    <row r="2408">
      <c r="B2408">
        <f>IFERROR(VLOOKUP(A2408,Produtos!A:B,2,FALSE),"")</f>
        <v/>
      </c>
      <c r="D2408" s="10">
        <f>IFERROR(INDEX(Lotes!$E:$E,MATCH(1,(Lotes!$A:$A=A2408)*(Lotes!$C:$C=C2408),0)),"")</f>
        <v/>
      </c>
      <c r="E2408" s="14">
        <f>IF(D2408="","",D2408-TODAY())</f>
        <v/>
      </c>
      <c r="F2408">
        <f>IF(D2408="","",IF(E2408&lt;0,"VENCIDO",IF(E2408&lt;=30,"VENCE EM &lt;= 30 DIAS",IF(E2408&lt;=60,"ATENCAO (31-60 DIAS)","OK"))))</f>
        <v/>
      </c>
      <c r="G2408" s="14">
        <f>SUMIFS(Lancamentos!$G:$G,Lancamentos!$C:$C,$A2408,Lancamentos!$E:$E,$C2408,Lancamentos!$B:$B,"ENTRADA")</f>
        <v/>
      </c>
      <c r="H2408" s="14">
        <f>SUMIFS(Lancamentos!$G:$G,Lancamentos!$C:$C,$A2408,Lancamentos!$E:$E,$C2408,Lancamentos!$B:$B,"SAIDA_USO")</f>
        <v/>
      </c>
      <c r="I2408" s="14">
        <f>SUMIFS(Lancamentos!$G:$G,Lancamentos!$C:$C,$A2408,Lancamentos!$E:$E,$C2408,Lancamentos!$B:$B,"SAIDA_DESCARTE")</f>
        <v/>
      </c>
      <c r="J2408" s="14">
        <f>G2408-H2408-I2408</f>
        <v/>
      </c>
      <c r="K2408">
        <f>IF(A2408="","",IF(J2408&lt;=IFERROR(VLOOKUP(A2408,Produtos!$A:$E,5,FALSE),0),"ABAIXO DO MINIMO","OK"))</f>
        <v/>
      </c>
    </row>
    <row r="2409">
      <c r="B2409">
        <f>IFERROR(VLOOKUP(A2409,Produtos!A:B,2,FALSE),"")</f>
        <v/>
      </c>
      <c r="D2409" s="10">
        <f>IFERROR(INDEX(Lotes!$E:$E,MATCH(1,(Lotes!$A:$A=A2409)*(Lotes!$C:$C=C2409),0)),"")</f>
        <v/>
      </c>
      <c r="E2409" s="14">
        <f>IF(D2409="","",D2409-TODAY())</f>
        <v/>
      </c>
      <c r="F2409">
        <f>IF(D2409="","",IF(E2409&lt;0,"VENCIDO",IF(E2409&lt;=30,"VENCE EM &lt;= 30 DIAS",IF(E2409&lt;=60,"ATENCAO (31-60 DIAS)","OK"))))</f>
        <v/>
      </c>
      <c r="G2409" s="14">
        <f>SUMIFS(Lancamentos!$G:$G,Lancamentos!$C:$C,$A2409,Lancamentos!$E:$E,$C2409,Lancamentos!$B:$B,"ENTRADA")</f>
        <v/>
      </c>
      <c r="H2409" s="14">
        <f>SUMIFS(Lancamentos!$G:$G,Lancamentos!$C:$C,$A2409,Lancamentos!$E:$E,$C2409,Lancamentos!$B:$B,"SAIDA_USO")</f>
        <v/>
      </c>
      <c r="I2409" s="14">
        <f>SUMIFS(Lancamentos!$G:$G,Lancamentos!$C:$C,$A2409,Lancamentos!$E:$E,$C2409,Lancamentos!$B:$B,"SAIDA_DESCARTE")</f>
        <v/>
      </c>
      <c r="J2409" s="14">
        <f>G2409-H2409-I2409</f>
        <v/>
      </c>
      <c r="K2409">
        <f>IF(A2409="","",IF(J2409&lt;=IFERROR(VLOOKUP(A2409,Produtos!$A:$E,5,FALSE),0),"ABAIXO DO MINIMO","OK"))</f>
        <v/>
      </c>
    </row>
    <row r="2410">
      <c r="B2410">
        <f>IFERROR(VLOOKUP(A2410,Produtos!A:B,2,FALSE),"")</f>
        <v/>
      </c>
      <c r="D2410" s="10">
        <f>IFERROR(INDEX(Lotes!$E:$E,MATCH(1,(Lotes!$A:$A=A2410)*(Lotes!$C:$C=C2410),0)),"")</f>
        <v/>
      </c>
      <c r="E2410" s="14">
        <f>IF(D2410="","",D2410-TODAY())</f>
        <v/>
      </c>
      <c r="F2410">
        <f>IF(D2410="","",IF(E2410&lt;0,"VENCIDO",IF(E2410&lt;=30,"VENCE EM &lt;= 30 DIAS",IF(E2410&lt;=60,"ATENCAO (31-60 DIAS)","OK"))))</f>
        <v/>
      </c>
      <c r="G2410" s="14">
        <f>SUMIFS(Lancamentos!$G:$G,Lancamentos!$C:$C,$A2410,Lancamentos!$E:$E,$C2410,Lancamentos!$B:$B,"ENTRADA")</f>
        <v/>
      </c>
      <c r="H2410" s="14">
        <f>SUMIFS(Lancamentos!$G:$G,Lancamentos!$C:$C,$A2410,Lancamentos!$E:$E,$C2410,Lancamentos!$B:$B,"SAIDA_USO")</f>
        <v/>
      </c>
      <c r="I2410" s="14">
        <f>SUMIFS(Lancamentos!$G:$G,Lancamentos!$C:$C,$A2410,Lancamentos!$E:$E,$C2410,Lancamentos!$B:$B,"SAIDA_DESCARTE")</f>
        <v/>
      </c>
      <c r="J2410" s="14">
        <f>G2410-H2410-I2410</f>
        <v/>
      </c>
      <c r="K2410">
        <f>IF(A2410="","",IF(J2410&lt;=IFERROR(VLOOKUP(A2410,Produtos!$A:$E,5,FALSE),0),"ABAIXO DO MINIMO","OK"))</f>
        <v/>
      </c>
    </row>
    <row r="2411">
      <c r="B2411">
        <f>IFERROR(VLOOKUP(A2411,Produtos!A:B,2,FALSE),"")</f>
        <v/>
      </c>
      <c r="D2411" s="10">
        <f>IFERROR(INDEX(Lotes!$E:$E,MATCH(1,(Lotes!$A:$A=A2411)*(Lotes!$C:$C=C2411),0)),"")</f>
        <v/>
      </c>
      <c r="E2411" s="14">
        <f>IF(D2411="","",D2411-TODAY())</f>
        <v/>
      </c>
      <c r="F2411">
        <f>IF(D2411="","",IF(E2411&lt;0,"VENCIDO",IF(E2411&lt;=30,"VENCE EM &lt;= 30 DIAS",IF(E2411&lt;=60,"ATENCAO (31-60 DIAS)","OK"))))</f>
        <v/>
      </c>
      <c r="G2411" s="14">
        <f>SUMIFS(Lancamentos!$G:$G,Lancamentos!$C:$C,$A2411,Lancamentos!$E:$E,$C2411,Lancamentos!$B:$B,"ENTRADA")</f>
        <v/>
      </c>
      <c r="H2411" s="14">
        <f>SUMIFS(Lancamentos!$G:$G,Lancamentos!$C:$C,$A2411,Lancamentos!$E:$E,$C2411,Lancamentos!$B:$B,"SAIDA_USO")</f>
        <v/>
      </c>
      <c r="I2411" s="14">
        <f>SUMIFS(Lancamentos!$G:$G,Lancamentos!$C:$C,$A2411,Lancamentos!$E:$E,$C2411,Lancamentos!$B:$B,"SAIDA_DESCARTE")</f>
        <v/>
      </c>
      <c r="J2411" s="14">
        <f>G2411-H2411-I2411</f>
        <v/>
      </c>
      <c r="K2411">
        <f>IF(A2411="","",IF(J2411&lt;=IFERROR(VLOOKUP(A2411,Produtos!$A:$E,5,FALSE),0),"ABAIXO DO MINIMO","OK"))</f>
        <v/>
      </c>
    </row>
    <row r="2412">
      <c r="B2412">
        <f>IFERROR(VLOOKUP(A2412,Produtos!A:B,2,FALSE),"")</f>
        <v/>
      </c>
      <c r="D2412" s="10">
        <f>IFERROR(INDEX(Lotes!$E:$E,MATCH(1,(Lotes!$A:$A=A2412)*(Lotes!$C:$C=C2412),0)),"")</f>
        <v/>
      </c>
      <c r="E2412" s="14">
        <f>IF(D2412="","",D2412-TODAY())</f>
        <v/>
      </c>
      <c r="F2412">
        <f>IF(D2412="","",IF(E2412&lt;0,"VENCIDO",IF(E2412&lt;=30,"VENCE EM &lt;= 30 DIAS",IF(E2412&lt;=60,"ATENCAO (31-60 DIAS)","OK"))))</f>
        <v/>
      </c>
      <c r="G2412" s="14">
        <f>SUMIFS(Lancamentos!$G:$G,Lancamentos!$C:$C,$A2412,Lancamentos!$E:$E,$C2412,Lancamentos!$B:$B,"ENTRADA")</f>
        <v/>
      </c>
      <c r="H2412" s="14">
        <f>SUMIFS(Lancamentos!$G:$G,Lancamentos!$C:$C,$A2412,Lancamentos!$E:$E,$C2412,Lancamentos!$B:$B,"SAIDA_USO")</f>
        <v/>
      </c>
      <c r="I2412" s="14">
        <f>SUMIFS(Lancamentos!$G:$G,Lancamentos!$C:$C,$A2412,Lancamentos!$E:$E,$C2412,Lancamentos!$B:$B,"SAIDA_DESCARTE")</f>
        <v/>
      </c>
      <c r="J2412" s="14">
        <f>G2412-H2412-I2412</f>
        <v/>
      </c>
      <c r="K2412">
        <f>IF(A2412="","",IF(J2412&lt;=IFERROR(VLOOKUP(A2412,Produtos!$A:$E,5,FALSE),0),"ABAIXO DO MINIMO","OK"))</f>
        <v/>
      </c>
    </row>
    <row r="2413">
      <c r="B2413">
        <f>IFERROR(VLOOKUP(A2413,Produtos!A:B,2,FALSE),"")</f>
        <v/>
      </c>
      <c r="D2413" s="10">
        <f>IFERROR(INDEX(Lotes!$E:$E,MATCH(1,(Lotes!$A:$A=A2413)*(Lotes!$C:$C=C2413),0)),"")</f>
        <v/>
      </c>
      <c r="E2413" s="14">
        <f>IF(D2413="","",D2413-TODAY())</f>
        <v/>
      </c>
      <c r="F2413">
        <f>IF(D2413="","",IF(E2413&lt;0,"VENCIDO",IF(E2413&lt;=30,"VENCE EM &lt;= 30 DIAS",IF(E2413&lt;=60,"ATENCAO (31-60 DIAS)","OK"))))</f>
        <v/>
      </c>
      <c r="G2413" s="14">
        <f>SUMIFS(Lancamentos!$G:$G,Lancamentos!$C:$C,$A2413,Lancamentos!$E:$E,$C2413,Lancamentos!$B:$B,"ENTRADA")</f>
        <v/>
      </c>
      <c r="H2413" s="14">
        <f>SUMIFS(Lancamentos!$G:$G,Lancamentos!$C:$C,$A2413,Lancamentos!$E:$E,$C2413,Lancamentos!$B:$B,"SAIDA_USO")</f>
        <v/>
      </c>
      <c r="I2413" s="14">
        <f>SUMIFS(Lancamentos!$G:$G,Lancamentos!$C:$C,$A2413,Lancamentos!$E:$E,$C2413,Lancamentos!$B:$B,"SAIDA_DESCARTE")</f>
        <v/>
      </c>
      <c r="J2413" s="14">
        <f>G2413-H2413-I2413</f>
        <v/>
      </c>
      <c r="K2413">
        <f>IF(A2413="","",IF(J2413&lt;=IFERROR(VLOOKUP(A2413,Produtos!$A:$E,5,FALSE),0),"ABAIXO DO MINIMO","OK"))</f>
        <v/>
      </c>
    </row>
    <row r="2414">
      <c r="B2414">
        <f>IFERROR(VLOOKUP(A2414,Produtos!A:B,2,FALSE),"")</f>
        <v/>
      </c>
      <c r="D2414" s="10">
        <f>IFERROR(INDEX(Lotes!$E:$E,MATCH(1,(Lotes!$A:$A=A2414)*(Lotes!$C:$C=C2414),0)),"")</f>
        <v/>
      </c>
      <c r="E2414" s="14">
        <f>IF(D2414="","",D2414-TODAY())</f>
        <v/>
      </c>
      <c r="F2414">
        <f>IF(D2414="","",IF(E2414&lt;0,"VENCIDO",IF(E2414&lt;=30,"VENCE EM &lt;= 30 DIAS",IF(E2414&lt;=60,"ATENCAO (31-60 DIAS)","OK"))))</f>
        <v/>
      </c>
      <c r="G2414" s="14">
        <f>SUMIFS(Lancamentos!$G:$G,Lancamentos!$C:$C,$A2414,Lancamentos!$E:$E,$C2414,Lancamentos!$B:$B,"ENTRADA")</f>
        <v/>
      </c>
      <c r="H2414" s="14">
        <f>SUMIFS(Lancamentos!$G:$G,Lancamentos!$C:$C,$A2414,Lancamentos!$E:$E,$C2414,Lancamentos!$B:$B,"SAIDA_USO")</f>
        <v/>
      </c>
      <c r="I2414" s="14">
        <f>SUMIFS(Lancamentos!$G:$G,Lancamentos!$C:$C,$A2414,Lancamentos!$E:$E,$C2414,Lancamentos!$B:$B,"SAIDA_DESCARTE")</f>
        <v/>
      </c>
      <c r="J2414" s="14">
        <f>G2414-H2414-I2414</f>
        <v/>
      </c>
      <c r="K2414">
        <f>IF(A2414="","",IF(J2414&lt;=IFERROR(VLOOKUP(A2414,Produtos!$A:$E,5,FALSE),0),"ABAIXO DO MINIMO","OK"))</f>
        <v/>
      </c>
    </row>
    <row r="2415">
      <c r="B2415">
        <f>IFERROR(VLOOKUP(A2415,Produtos!A:B,2,FALSE),"")</f>
        <v/>
      </c>
      <c r="D2415" s="10">
        <f>IFERROR(INDEX(Lotes!$E:$E,MATCH(1,(Lotes!$A:$A=A2415)*(Lotes!$C:$C=C2415),0)),"")</f>
        <v/>
      </c>
      <c r="E2415" s="14">
        <f>IF(D2415="","",D2415-TODAY())</f>
        <v/>
      </c>
      <c r="F2415">
        <f>IF(D2415="","",IF(E2415&lt;0,"VENCIDO",IF(E2415&lt;=30,"VENCE EM &lt;= 30 DIAS",IF(E2415&lt;=60,"ATENCAO (31-60 DIAS)","OK"))))</f>
        <v/>
      </c>
      <c r="G2415" s="14">
        <f>SUMIFS(Lancamentos!$G:$G,Lancamentos!$C:$C,$A2415,Lancamentos!$E:$E,$C2415,Lancamentos!$B:$B,"ENTRADA")</f>
        <v/>
      </c>
      <c r="H2415" s="14">
        <f>SUMIFS(Lancamentos!$G:$G,Lancamentos!$C:$C,$A2415,Lancamentos!$E:$E,$C2415,Lancamentos!$B:$B,"SAIDA_USO")</f>
        <v/>
      </c>
      <c r="I2415" s="14">
        <f>SUMIFS(Lancamentos!$G:$G,Lancamentos!$C:$C,$A2415,Lancamentos!$E:$E,$C2415,Lancamentos!$B:$B,"SAIDA_DESCARTE")</f>
        <v/>
      </c>
      <c r="J2415" s="14">
        <f>G2415-H2415-I2415</f>
        <v/>
      </c>
      <c r="K2415">
        <f>IF(A2415="","",IF(J2415&lt;=IFERROR(VLOOKUP(A2415,Produtos!$A:$E,5,FALSE),0),"ABAIXO DO MINIMO","OK"))</f>
        <v/>
      </c>
    </row>
    <row r="2416">
      <c r="B2416">
        <f>IFERROR(VLOOKUP(A2416,Produtos!A:B,2,FALSE),"")</f>
        <v/>
      </c>
      <c r="D2416" s="10">
        <f>IFERROR(INDEX(Lotes!$E:$E,MATCH(1,(Lotes!$A:$A=A2416)*(Lotes!$C:$C=C2416),0)),"")</f>
        <v/>
      </c>
      <c r="E2416" s="14">
        <f>IF(D2416="","",D2416-TODAY())</f>
        <v/>
      </c>
      <c r="F2416">
        <f>IF(D2416="","",IF(E2416&lt;0,"VENCIDO",IF(E2416&lt;=30,"VENCE EM &lt;= 30 DIAS",IF(E2416&lt;=60,"ATENCAO (31-60 DIAS)","OK"))))</f>
        <v/>
      </c>
      <c r="G2416" s="14">
        <f>SUMIFS(Lancamentos!$G:$G,Lancamentos!$C:$C,$A2416,Lancamentos!$E:$E,$C2416,Lancamentos!$B:$B,"ENTRADA")</f>
        <v/>
      </c>
      <c r="H2416" s="14">
        <f>SUMIFS(Lancamentos!$G:$G,Lancamentos!$C:$C,$A2416,Lancamentos!$E:$E,$C2416,Lancamentos!$B:$B,"SAIDA_USO")</f>
        <v/>
      </c>
      <c r="I2416" s="14">
        <f>SUMIFS(Lancamentos!$G:$G,Lancamentos!$C:$C,$A2416,Lancamentos!$E:$E,$C2416,Lancamentos!$B:$B,"SAIDA_DESCARTE")</f>
        <v/>
      </c>
      <c r="J2416" s="14">
        <f>G2416-H2416-I2416</f>
        <v/>
      </c>
      <c r="K2416">
        <f>IF(A2416="","",IF(J2416&lt;=IFERROR(VLOOKUP(A2416,Produtos!$A:$E,5,FALSE),0),"ABAIXO DO MINIMO","OK"))</f>
        <v/>
      </c>
    </row>
    <row r="2417">
      <c r="B2417">
        <f>IFERROR(VLOOKUP(A2417,Produtos!A:B,2,FALSE),"")</f>
        <v/>
      </c>
      <c r="D2417" s="10">
        <f>IFERROR(INDEX(Lotes!$E:$E,MATCH(1,(Lotes!$A:$A=A2417)*(Lotes!$C:$C=C2417),0)),"")</f>
        <v/>
      </c>
      <c r="E2417" s="14">
        <f>IF(D2417="","",D2417-TODAY())</f>
        <v/>
      </c>
      <c r="F2417">
        <f>IF(D2417="","",IF(E2417&lt;0,"VENCIDO",IF(E2417&lt;=30,"VENCE EM &lt;= 30 DIAS",IF(E2417&lt;=60,"ATENCAO (31-60 DIAS)","OK"))))</f>
        <v/>
      </c>
      <c r="G2417" s="14">
        <f>SUMIFS(Lancamentos!$G:$G,Lancamentos!$C:$C,$A2417,Lancamentos!$E:$E,$C2417,Lancamentos!$B:$B,"ENTRADA")</f>
        <v/>
      </c>
      <c r="H2417" s="14">
        <f>SUMIFS(Lancamentos!$G:$G,Lancamentos!$C:$C,$A2417,Lancamentos!$E:$E,$C2417,Lancamentos!$B:$B,"SAIDA_USO")</f>
        <v/>
      </c>
      <c r="I2417" s="14">
        <f>SUMIFS(Lancamentos!$G:$G,Lancamentos!$C:$C,$A2417,Lancamentos!$E:$E,$C2417,Lancamentos!$B:$B,"SAIDA_DESCARTE")</f>
        <v/>
      </c>
      <c r="J2417" s="14">
        <f>G2417-H2417-I2417</f>
        <v/>
      </c>
      <c r="K2417">
        <f>IF(A2417="","",IF(J2417&lt;=IFERROR(VLOOKUP(A2417,Produtos!$A:$E,5,FALSE),0),"ABAIXO DO MINIMO","OK"))</f>
        <v/>
      </c>
    </row>
    <row r="2418">
      <c r="B2418">
        <f>IFERROR(VLOOKUP(A2418,Produtos!A:B,2,FALSE),"")</f>
        <v/>
      </c>
      <c r="D2418" s="10">
        <f>IFERROR(INDEX(Lotes!$E:$E,MATCH(1,(Lotes!$A:$A=A2418)*(Lotes!$C:$C=C2418),0)),"")</f>
        <v/>
      </c>
      <c r="E2418" s="14">
        <f>IF(D2418="","",D2418-TODAY())</f>
        <v/>
      </c>
      <c r="F2418">
        <f>IF(D2418="","",IF(E2418&lt;0,"VENCIDO",IF(E2418&lt;=30,"VENCE EM &lt;= 30 DIAS",IF(E2418&lt;=60,"ATENCAO (31-60 DIAS)","OK"))))</f>
        <v/>
      </c>
      <c r="G2418" s="14">
        <f>SUMIFS(Lancamentos!$G:$G,Lancamentos!$C:$C,$A2418,Lancamentos!$E:$E,$C2418,Lancamentos!$B:$B,"ENTRADA")</f>
        <v/>
      </c>
      <c r="H2418" s="14">
        <f>SUMIFS(Lancamentos!$G:$G,Lancamentos!$C:$C,$A2418,Lancamentos!$E:$E,$C2418,Lancamentos!$B:$B,"SAIDA_USO")</f>
        <v/>
      </c>
      <c r="I2418" s="14">
        <f>SUMIFS(Lancamentos!$G:$G,Lancamentos!$C:$C,$A2418,Lancamentos!$E:$E,$C2418,Lancamentos!$B:$B,"SAIDA_DESCARTE")</f>
        <v/>
      </c>
      <c r="J2418" s="14">
        <f>G2418-H2418-I2418</f>
        <v/>
      </c>
      <c r="K2418">
        <f>IF(A2418="","",IF(J2418&lt;=IFERROR(VLOOKUP(A2418,Produtos!$A:$E,5,FALSE),0),"ABAIXO DO MINIMO","OK"))</f>
        <v/>
      </c>
    </row>
    <row r="2419">
      <c r="B2419">
        <f>IFERROR(VLOOKUP(A2419,Produtos!A:B,2,FALSE),"")</f>
        <v/>
      </c>
      <c r="D2419" s="10">
        <f>IFERROR(INDEX(Lotes!$E:$E,MATCH(1,(Lotes!$A:$A=A2419)*(Lotes!$C:$C=C2419),0)),"")</f>
        <v/>
      </c>
      <c r="E2419" s="14">
        <f>IF(D2419="","",D2419-TODAY())</f>
        <v/>
      </c>
      <c r="F2419">
        <f>IF(D2419="","",IF(E2419&lt;0,"VENCIDO",IF(E2419&lt;=30,"VENCE EM &lt;= 30 DIAS",IF(E2419&lt;=60,"ATENCAO (31-60 DIAS)","OK"))))</f>
        <v/>
      </c>
      <c r="G2419" s="14">
        <f>SUMIFS(Lancamentos!$G:$G,Lancamentos!$C:$C,$A2419,Lancamentos!$E:$E,$C2419,Lancamentos!$B:$B,"ENTRADA")</f>
        <v/>
      </c>
      <c r="H2419" s="14">
        <f>SUMIFS(Lancamentos!$G:$G,Lancamentos!$C:$C,$A2419,Lancamentos!$E:$E,$C2419,Lancamentos!$B:$B,"SAIDA_USO")</f>
        <v/>
      </c>
      <c r="I2419" s="14">
        <f>SUMIFS(Lancamentos!$G:$G,Lancamentos!$C:$C,$A2419,Lancamentos!$E:$E,$C2419,Lancamentos!$B:$B,"SAIDA_DESCARTE")</f>
        <v/>
      </c>
      <c r="J2419" s="14">
        <f>G2419-H2419-I2419</f>
        <v/>
      </c>
      <c r="K2419">
        <f>IF(A2419="","",IF(J2419&lt;=IFERROR(VLOOKUP(A2419,Produtos!$A:$E,5,FALSE),0),"ABAIXO DO MINIMO","OK"))</f>
        <v/>
      </c>
    </row>
    <row r="2420">
      <c r="B2420">
        <f>IFERROR(VLOOKUP(A2420,Produtos!A:B,2,FALSE),"")</f>
        <v/>
      </c>
      <c r="D2420" s="10">
        <f>IFERROR(INDEX(Lotes!$E:$E,MATCH(1,(Lotes!$A:$A=A2420)*(Lotes!$C:$C=C2420),0)),"")</f>
        <v/>
      </c>
      <c r="E2420" s="14">
        <f>IF(D2420="","",D2420-TODAY())</f>
        <v/>
      </c>
      <c r="F2420">
        <f>IF(D2420="","",IF(E2420&lt;0,"VENCIDO",IF(E2420&lt;=30,"VENCE EM &lt;= 30 DIAS",IF(E2420&lt;=60,"ATENCAO (31-60 DIAS)","OK"))))</f>
        <v/>
      </c>
      <c r="G2420" s="14">
        <f>SUMIFS(Lancamentos!$G:$G,Lancamentos!$C:$C,$A2420,Lancamentos!$E:$E,$C2420,Lancamentos!$B:$B,"ENTRADA")</f>
        <v/>
      </c>
      <c r="H2420" s="14">
        <f>SUMIFS(Lancamentos!$G:$G,Lancamentos!$C:$C,$A2420,Lancamentos!$E:$E,$C2420,Lancamentos!$B:$B,"SAIDA_USO")</f>
        <v/>
      </c>
      <c r="I2420" s="14">
        <f>SUMIFS(Lancamentos!$G:$G,Lancamentos!$C:$C,$A2420,Lancamentos!$E:$E,$C2420,Lancamentos!$B:$B,"SAIDA_DESCARTE")</f>
        <v/>
      </c>
      <c r="J2420" s="14">
        <f>G2420-H2420-I2420</f>
        <v/>
      </c>
      <c r="K2420">
        <f>IF(A2420="","",IF(J2420&lt;=IFERROR(VLOOKUP(A2420,Produtos!$A:$E,5,FALSE),0),"ABAIXO DO MINIMO","OK"))</f>
        <v/>
      </c>
    </row>
    <row r="2421">
      <c r="B2421">
        <f>IFERROR(VLOOKUP(A2421,Produtos!A:B,2,FALSE),"")</f>
        <v/>
      </c>
      <c r="D2421" s="10">
        <f>IFERROR(INDEX(Lotes!$E:$E,MATCH(1,(Lotes!$A:$A=A2421)*(Lotes!$C:$C=C2421),0)),"")</f>
        <v/>
      </c>
      <c r="E2421" s="14">
        <f>IF(D2421="","",D2421-TODAY())</f>
        <v/>
      </c>
      <c r="F2421">
        <f>IF(D2421="","",IF(E2421&lt;0,"VENCIDO",IF(E2421&lt;=30,"VENCE EM &lt;= 30 DIAS",IF(E2421&lt;=60,"ATENCAO (31-60 DIAS)","OK"))))</f>
        <v/>
      </c>
      <c r="G2421" s="14">
        <f>SUMIFS(Lancamentos!$G:$G,Lancamentos!$C:$C,$A2421,Lancamentos!$E:$E,$C2421,Lancamentos!$B:$B,"ENTRADA")</f>
        <v/>
      </c>
      <c r="H2421" s="14">
        <f>SUMIFS(Lancamentos!$G:$G,Lancamentos!$C:$C,$A2421,Lancamentos!$E:$E,$C2421,Lancamentos!$B:$B,"SAIDA_USO")</f>
        <v/>
      </c>
      <c r="I2421" s="14">
        <f>SUMIFS(Lancamentos!$G:$G,Lancamentos!$C:$C,$A2421,Lancamentos!$E:$E,$C2421,Lancamentos!$B:$B,"SAIDA_DESCARTE")</f>
        <v/>
      </c>
      <c r="J2421" s="14">
        <f>G2421-H2421-I2421</f>
        <v/>
      </c>
      <c r="K2421">
        <f>IF(A2421="","",IF(J2421&lt;=IFERROR(VLOOKUP(A2421,Produtos!$A:$E,5,FALSE),0),"ABAIXO DO MINIMO","OK"))</f>
        <v/>
      </c>
    </row>
    <row r="2422">
      <c r="B2422">
        <f>IFERROR(VLOOKUP(A2422,Produtos!A:B,2,FALSE),"")</f>
        <v/>
      </c>
      <c r="D2422" s="10">
        <f>IFERROR(INDEX(Lotes!$E:$E,MATCH(1,(Lotes!$A:$A=A2422)*(Lotes!$C:$C=C2422),0)),"")</f>
        <v/>
      </c>
      <c r="E2422" s="14">
        <f>IF(D2422="","",D2422-TODAY())</f>
        <v/>
      </c>
      <c r="F2422">
        <f>IF(D2422="","",IF(E2422&lt;0,"VENCIDO",IF(E2422&lt;=30,"VENCE EM &lt;= 30 DIAS",IF(E2422&lt;=60,"ATENCAO (31-60 DIAS)","OK"))))</f>
        <v/>
      </c>
      <c r="G2422" s="14">
        <f>SUMIFS(Lancamentos!$G:$G,Lancamentos!$C:$C,$A2422,Lancamentos!$E:$E,$C2422,Lancamentos!$B:$B,"ENTRADA")</f>
        <v/>
      </c>
      <c r="H2422" s="14">
        <f>SUMIFS(Lancamentos!$G:$G,Lancamentos!$C:$C,$A2422,Lancamentos!$E:$E,$C2422,Lancamentos!$B:$B,"SAIDA_USO")</f>
        <v/>
      </c>
      <c r="I2422" s="14">
        <f>SUMIFS(Lancamentos!$G:$G,Lancamentos!$C:$C,$A2422,Lancamentos!$E:$E,$C2422,Lancamentos!$B:$B,"SAIDA_DESCARTE")</f>
        <v/>
      </c>
      <c r="J2422" s="14">
        <f>G2422-H2422-I2422</f>
        <v/>
      </c>
      <c r="K2422">
        <f>IF(A2422="","",IF(J2422&lt;=IFERROR(VLOOKUP(A2422,Produtos!$A:$E,5,FALSE),0),"ABAIXO DO MINIMO","OK"))</f>
        <v/>
      </c>
    </row>
    <row r="2423">
      <c r="B2423">
        <f>IFERROR(VLOOKUP(A2423,Produtos!A:B,2,FALSE),"")</f>
        <v/>
      </c>
      <c r="D2423" s="10">
        <f>IFERROR(INDEX(Lotes!$E:$E,MATCH(1,(Lotes!$A:$A=A2423)*(Lotes!$C:$C=C2423),0)),"")</f>
        <v/>
      </c>
      <c r="E2423" s="14">
        <f>IF(D2423="","",D2423-TODAY())</f>
        <v/>
      </c>
      <c r="F2423">
        <f>IF(D2423="","",IF(E2423&lt;0,"VENCIDO",IF(E2423&lt;=30,"VENCE EM &lt;= 30 DIAS",IF(E2423&lt;=60,"ATENCAO (31-60 DIAS)","OK"))))</f>
        <v/>
      </c>
      <c r="G2423" s="14">
        <f>SUMIFS(Lancamentos!$G:$G,Lancamentos!$C:$C,$A2423,Lancamentos!$E:$E,$C2423,Lancamentos!$B:$B,"ENTRADA")</f>
        <v/>
      </c>
      <c r="H2423" s="14">
        <f>SUMIFS(Lancamentos!$G:$G,Lancamentos!$C:$C,$A2423,Lancamentos!$E:$E,$C2423,Lancamentos!$B:$B,"SAIDA_USO")</f>
        <v/>
      </c>
      <c r="I2423" s="14">
        <f>SUMIFS(Lancamentos!$G:$G,Lancamentos!$C:$C,$A2423,Lancamentos!$E:$E,$C2423,Lancamentos!$B:$B,"SAIDA_DESCARTE")</f>
        <v/>
      </c>
      <c r="J2423" s="14">
        <f>G2423-H2423-I2423</f>
        <v/>
      </c>
      <c r="K2423">
        <f>IF(A2423="","",IF(J2423&lt;=IFERROR(VLOOKUP(A2423,Produtos!$A:$E,5,FALSE),0),"ABAIXO DO MINIMO","OK"))</f>
        <v/>
      </c>
    </row>
    <row r="2424">
      <c r="B2424">
        <f>IFERROR(VLOOKUP(A2424,Produtos!A:B,2,FALSE),"")</f>
        <v/>
      </c>
      <c r="D2424" s="10">
        <f>IFERROR(INDEX(Lotes!$E:$E,MATCH(1,(Lotes!$A:$A=A2424)*(Lotes!$C:$C=C2424),0)),"")</f>
        <v/>
      </c>
      <c r="E2424" s="14">
        <f>IF(D2424="","",D2424-TODAY())</f>
        <v/>
      </c>
      <c r="F2424">
        <f>IF(D2424="","",IF(E2424&lt;0,"VENCIDO",IF(E2424&lt;=30,"VENCE EM &lt;= 30 DIAS",IF(E2424&lt;=60,"ATENCAO (31-60 DIAS)","OK"))))</f>
        <v/>
      </c>
      <c r="G2424" s="14">
        <f>SUMIFS(Lancamentos!$G:$G,Lancamentos!$C:$C,$A2424,Lancamentos!$E:$E,$C2424,Lancamentos!$B:$B,"ENTRADA")</f>
        <v/>
      </c>
      <c r="H2424" s="14">
        <f>SUMIFS(Lancamentos!$G:$G,Lancamentos!$C:$C,$A2424,Lancamentos!$E:$E,$C2424,Lancamentos!$B:$B,"SAIDA_USO")</f>
        <v/>
      </c>
      <c r="I2424" s="14">
        <f>SUMIFS(Lancamentos!$G:$G,Lancamentos!$C:$C,$A2424,Lancamentos!$E:$E,$C2424,Lancamentos!$B:$B,"SAIDA_DESCARTE")</f>
        <v/>
      </c>
      <c r="J2424" s="14">
        <f>G2424-H2424-I2424</f>
        <v/>
      </c>
      <c r="K2424">
        <f>IF(A2424="","",IF(J2424&lt;=IFERROR(VLOOKUP(A2424,Produtos!$A:$E,5,FALSE),0),"ABAIXO DO MINIMO","OK"))</f>
        <v/>
      </c>
    </row>
    <row r="2425">
      <c r="B2425">
        <f>IFERROR(VLOOKUP(A2425,Produtos!A:B,2,FALSE),"")</f>
        <v/>
      </c>
      <c r="D2425" s="10">
        <f>IFERROR(INDEX(Lotes!$E:$E,MATCH(1,(Lotes!$A:$A=A2425)*(Lotes!$C:$C=C2425),0)),"")</f>
        <v/>
      </c>
      <c r="E2425" s="14">
        <f>IF(D2425="","",D2425-TODAY())</f>
        <v/>
      </c>
      <c r="F2425">
        <f>IF(D2425="","",IF(E2425&lt;0,"VENCIDO",IF(E2425&lt;=30,"VENCE EM &lt;= 30 DIAS",IF(E2425&lt;=60,"ATENCAO (31-60 DIAS)","OK"))))</f>
        <v/>
      </c>
      <c r="G2425" s="14">
        <f>SUMIFS(Lancamentos!$G:$G,Lancamentos!$C:$C,$A2425,Lancamentos!$E:$E,$C2425,Lancamentos!$B:$B,"ENTRADA")</f>
        <v/>
      </c>
      <c r="H2425" s="14">
        <f>SUMIFS(Lancamentos!$G:$G,Lancamentos!$C:$C,$A2425,Lancamentos!$E:$E,$C2425,Lancamentos!$B:$B,"SAIDA_USO")</f>
        <v/>
      </c>
      <c r="I2425" s="14">
        <f>SUMIFS(Lancamentos!$G:$G,Lancamentos!$C:$C,$A2425,Lancamentos!$E:$E,$C2425,Lancamentos!$B:$B,"SAIDA_DESCARTE")</f>
        <v/>
      </c>
      <c r="J2425" s="14">
        <f>G2425-H2425-I2425</f>
        <v/>
      </c>
      <c r="K2425">
        <f>IF(A2425="","",IF(J2425&lt;=IFERROR(VLOOKUP(A2425,Produtos!$A:$E,5,FALSE),0),"ABAIXO DO MINIMO","OK"))</f>
        <v/>
      </c>
    </row>
    <row r="2426">
      <c r="B2426">
        <f>IFERROR(VLOOKUP(A2426,Produtos!A:B,2,FALSE),"")</f>
        <v/>
      </c>
      <c r="D2426" s="10">
        <f>IFERROR(INDEX(Lotes!$E:$E,MATCH(1,(Lotes!$A:$A=A2426)*(Lotes!$C:$C=C2426),0)),"")</f>
        <v/>
      </c>
      <c r="E2426" s="14">
        <f>IF(D2426="","",D2426-TODAY())</f>
        <v/>
      </c>
      <c r="F2426">
        <f>IF(D2426="","",IF(E2426&lt;0,"VENCIDO",IF(E2426&lt;=30,"VENCE EM &lt;= 30 DIAS",IF(E2426&lt;=60,"ATENCAO (31-60 DIAS)","OK"))))</f>
        <v/>
      </c>
      <c r="G2426" s="14">
        <f>SUMIFS(Lancamentos!$G:$G,Lancamentos!$C:$C,$A2426,Lancamentos!$E:$E,$C2426,Lancamentos!$B:$B,"ENTRADA")</f>
        <v/>
      </c>
      <c r="H2426" s="14">
        <f>SUMIFS(Lancamentos!$G:$G,Lancamentos!$C:$C,$A2426,Lancamentos!$E:$E,$C2426,Lancamentos!$B:$B,"SAIDA_USO")</f>
        <v/>
      </c>
      <c r="I2426" s="14">
        <f>SUMIFS(Lancamentos!$G:$G,Lancamentos!$C:$C,$A2426,Lancamentos!$E:$E,$C2426,Lancamentos!$B:$B,"SAIDA_DESCARTE")</f>
        <v/>
      </c>
      <c r="J2426" s="14">
        <f>G2426-H2426-I2426</f>
        <v/>
      </c>
      <c r="K2426">
        <f>IF(A2426="","",IF(J2426&lt;=IFERROR(VLOOKUP(A2426,Produtos!$A:$E,5,FALSE),0),"ABAIXO DO MINIMO","OK"))</f>
        <v/>
      </c>
    </row>
    <row r="2427">
      <c r="B2427">
        <f>IFERROR(VLOOKUP(A2427,Produtos!A:B,2,FALSE),"")</f>
        <v/>
      </c>
      <c r="D2427" s="10">
        <f>IFERROR(INDEX(Lotes!$E:$E,MATCH(1,(Lotes!$A:$A=A2427)*(Lotes!$C:$C=C2427),0)),"")</f>
        <v/>
      </c>
      <c r="E2427" s="14">
        <f>IF(D2427="","",D2427-TODAY())</f>
        <v/>
      </c>
      <c r="F2427">
        <f>IF(D2427="","",IF(E2427&lt;0,"VENCIDO",IF(E2427&lt;=30,"VENCE EM &lt;= 30 DIAS",IF(E2427&lt;=60,"ATENCAO (31-60 DIAS)","OK"))))</f>
        <v/>
      </c>
      <c r="G2427" s="14">
        <f>SUMIFS(Lancamentos!$G:$G,Lancamentos!$C:$C,$A2427,Lancamentos!$E:$E,$C2427,Lancamentos!$B:$B,"ENTRADA")</f>
        <v/>
      </c>
      <c r="H2427" s="14">
        <f>SUMIFS(Lancamentos!$G:$G,Lancamentos!$C:$C,$A2427,Lancamentos!$E:$E,$C2427,Lancamentos!$B:$B,"SAIDA_USO")</f>
        <v/>
      </c>
      <c r="I2427" s="14">
        <f>SUMIFS(Lancamentos!$G:$G,Lancamentos!$C:$C,$A2427,Lancamentos!$E:$E,$C2427,Lancamentos!$B:$B,"SAIDA_DESCARTE")</f>
        <v/>
      </c>
      <c r="J2427" s="14">
        <f>G2427-H2427-I2427</f>
        <v/>
      </c>
      <c r="K2427">
        <f>IF(A2427="","",IF(J2427&lt;=IFERROR(VLOOKUP(A2427,Produtos!$A:$E,5,FALSE),0),"ABAIXO DO MINIMO","OK"))</f>
        <v/>
      </c>
    </row>
    <row r="2428">
      <c r="B2428">
        <f>IFERROR(VLOOKUP(A2428,Produtos!A:B,2,FALSE),"")</f>
        <v/>
      </c>
      <c r="D2428" s="10">
        <f>IFERROR(INDEX(Lotes!$E:$E,MATCH(1,(Lotes!$A:$A=A2428)*(Lotes!$C:$C=C2428),0)),"")</f>
        <v/>
      </c>
      <c r="E2428" s="14">
        <f>IF(D2428="","",D2428-TODAY())</f>
        <v/>
      </c>
      <c r="F2428">
        <f>IF(D2428="","",IF(E2428&lt;0,"VENCIDO",IF(E2428&lt;=30,"VENCE EM &lt;= 30 DIAS",IF(E2428&lt;=60,"ATENCAO (31-60 DIAS)","OK"))))</f>
        <v/>
      </c>
      <c r="G2428" s="14">
        <f>SUMIFS(Lancamentos!$G:$G,Lancamentos!$C:$C,$A2428,Lancamentos!$E:$E,$C2428,Lancamentos!$B:$B,"ENTRADA")</f>
        <v/>
      </c>
      <c r="H2428" s="14">
        <f>SUMIFS(Lancamentos!$G:$G,Lancamentos!$C:$C,$A2428,Lancamentos!$E:$E,$C2428,Lancamentos!$B:$B,"SAIDA_USO")</f>
        <v/>
      </c>
      <c r="I2428" s="14">
        <f>SUMIFS(Lancamentos!$G:$G,Lancamentos!$C:$C,$A2428,Lancamentos!$E:$E,$C2428,Lancamentos!$B:$B,"SAIDA_DESCARTE")</f>
        <v/>
      </c>
      <c r="J2428" s="14">
        <f>G2428-H2428-I2428</f>
        <v/>
      </c>
      <c r="K2428">
        <f>IF(A2428="","",IF(J2428&lt;=IFERROR(VLOOKUP(A2428,Produtos!$A:$E,5,FALSE),0),"ABAIXO DO MINIMO","OK"))</f>
        <v/>
      </c>
    </row>
    <row r="2429">
      <c r="B2429">
        <f>IFERROR(VLOOKUP(A2429,Produtos!A:B,2,FALSE),"")</f>
        <v/>
      </c>
      <c r="D2429" s="10">
        <f>IFERROR(INDEX(Lotes!$E:$E,MATCH(1,(Lotes!$A:$A=A2429)*(Lotes!$C:$C=C2429),0)),"")</f>
        <v/>
      </c>
      <c r="E2429" s="14">
        <f>IF(D2429="","",D2429-TODAY())</f>
        <v/>
      </c>
      <c r="F2429">
        <f>IF(D2429="","",IF(E2429&lt;0,"VENCIDO",IF(E2429&lt;=30,"VENCE EM &lt;= 30 DIAS",IF(E2429&lt;=60,"ATENCAO (31-60 DIAS)","OK"))))</f>
        <v/>
      </c>
      <c r="G2429" s="14">
        <f>SUMIFS(Lancamentos!$G:$G,Lancamentos!$C:$C,$A2429,Lancamentos!$E:$E,$C2429,Lancamentos!$B:$B,"ENTRADA")</f>
        <v/>
      </c>
      <c r="H2429" s="14">
        <f>SUMIFS(Lancamentos!$G:$G,Lancamentos!$C:$C,$A2429,Lancamentos!$E:$E,$C2429,Lancamentos!$B:$B,"SAIDA_USO")</f>
        <v/>
      </c>
      <c r="I2429" s="14">
        <f>SUMIFS(Lancamentos!$G:$G,Lancamentos!$C:$C,$A2429,Lancamentos!$E:$E,$C2429,Lancamentos!$B:$B,"SAIDA_DESCARTE")</f>
        <v/>
      </c>
      <c r="J2429" s="14">
        <f>G2429-H2429-I2429</f>
        <v/>
      </c>
      <c r="K2429">
        <f>IF(A2429="","",IF(J2429&lt;=IFERROR(VLOOKUP(A2429,Produtos!$A:$E,5,FALSE),0),"ABAIXO DO MINIMO","OK"))</f>
        <v/>
      </c>
    </row>
    <row r="2430">
      <c r="B2430">
        <f>IFERROR(VLOOKUP(A2430,Produtos!A:B,2,FALSE),"")</f>
        <v/>
      </c>
      <c r="D2430" s="10">
        <f>IFERROR(INDEX(Lotes!$E:$E,MATCH(1,(Lotes!$A:$A=A2430)*(Lotes!$C:$C=C2430),0)),"")</f>
        <v/>
      </c>
      <c r="E2430" s="14">
        <f>IF(D2430="","",D2430-TODAY())</f>
        <v/>
      </c>
      <c r="F2430">
        <f>IF(D2430="","",IF(E2430&lt;0,"VENCIDO",IF(E2430&lt;=30,"VENCE EM &lt;= 30 DIAS",IF(E2430&lt;=60,"ATENCAO (31-60 DIAS)","OK"))))</f>
        <v/>
      </c>
      <c r="G2430" s="14">
        <f>SUMIFS(Lancamentos!$G:$G,Lancamentos!$C:$C,$A2430,Lancamentos!$E:$E,$C2430,Lancamentos!$B:$B,"ENTRADA")</f>
        <v/>
      </c>
      <c r="H2430" s="14">
        <f>SUMIFS(Lancamentos!$G:$G,Lancamentos!$C:$C,$A2430,Lancamentos!$E:$E,$C2430,Lancamentos!$B:$B,"SAIDA_USO")</f>
        <v/>
      </c>
      <c r="I2430" s="14">
        <f>SUMIFS(Lancamentos!$G:$G,Lancamentos!$C:$C,$A2430,Lancamentos!$E:$E,$C2430,Lancamentos!$B:$B,"SAIDA_DESCARTE")</f>
        <v/>
      </c>
      <c r="J2430" s="14">
        <f>G2430-H2430-I2430</f>
        <v/>
      </c>
      <c r="K2430">
        <f>IF(A2430="","",IF(J2430&lt;=IFERROR(VLOOKUP(A2430,Produtos!$A:$E,5,FALSE),0),"ABAIXO DO MINIMO","OK"))</f>
        <v/>
      </c>
    </row>
    <row r="2431">
      <c r="B2431">
        <f>IFERROR(VLOOKUP(A2431,Produtos!A:B,2,FALSE),"")</f>
        <v/>
      </c>
      <c r="D2431" s="10">
        <f>IFERROR(INDEX(Lotes!$E:$E,MATCH(1,(Lotes!$A:$A=A2431)*(Lotes!$C:$C=C2431),0)),"")</f>
        <v/>
      </c>
      <c r="E2431" s="14">
        <f>IF(D2431="","",D2431-TODAY())</f>
        <v/>
      </c>
      <c r="F2431">
        <f>IF(D2431="","",IF(E2431&lt;0,"VENCIDO",IF(E2431&lt;=30,"VENCE EM &lt;= 30 DIAS",IF(E2431&lt;=60,"ATENCAO (31-60 DIAS)","OK"))))</f>
        <v/>
      </c>
      <c r="G2431" s="14">
        <f>SUMIFS(Lancamentos!$G:$G,Lancamentos!$C:$C,$A2431,Lancamentos!$E:$E,$C2431,Lancamentos!$B:$B,"ENTRADA")</f>
        <v/>
      </c>
      <c r="H2431" s="14">
        <f>SUMIFS(Lancamentos!$G:$G,Lancamentos!$C:$C,$A2431,Lancamentos!$E:$E,$C2431,Lancamentos!$B:$B,"SAIDA_USO")</f>
        <v/>
      </c>
      <c r="I2431" s="14">
        <f>SUMIFS(Lancamentos!$G:$G,Lancamentos!$C:$C,$A2431,Lancamentos!$E:$E,$C2431,Lancamentos!$B:$B,"SAIDA_DESCARTE")</f>
        <v/>
      </c>
      <c r="J2431" s="14">
        <f>G2431-H2431-I2431</f>
        <v/>
      </c>
      <c r="K2431">
        <f>IF(A2431="","",IF(J2431&lt;=IFERROR(VLOOKUP(A2431,Produtos!$A:$E,5,FALSE),0),"ABAIXO DO MINIMO","OK"))</f>
        <v/>
      </c>
    </row>
    <row r="2432">
      <c r="B2432">
        <f>IFERROR(VLOOKUP(A2432,Produtos!A:B,2,FALSE),"")</f>
        <v/>
      </c>
      <c r="D2432" s="10">
        <f>IFERROR(INDEX(Lotes!$E:$E,MATCH(1,(Lotes!$A:$A=A2432)*(Lotes!$C:$C=C2432),0)),"")</f>
        <v/>
      </c>
      <c r="E2432" s="14">
        <f>IF(D2432="","",D2432-TODAY())</f>
        <v/>
      </c>
      <c r="F2432">
        <f>IF(D2432="","",IF(E2432&lt;0,"VENCIDO",IF(E2432&lt;=30,"VENCE EM &lt;= 30 DIAS",IF(E2432&lt;=60,"ATENCAO (31-60 DIAS)","OK"))))</f>
        <v/>
      </c>
      <c r="G2432" s="14">
        <f>SUMIFS(Lancamentos!$G:$G,Lancamentos!$C:$C,$A2432,Lancamentos!$E:$E,$C2432,Lancamentos!$B:$B,"ENTRADA")</f>
        <v/>
      </c>
      <c r="H2432" s="14">
        <f>SUMIFS(Lancamentos!$G:$G,Lancamentos!$C:$C,$A2432,Lancamentos!$E:$E,$C2432,Lancamentos!$B:$B,"SAIDA_USO")</f>
        <v/>
      </c>
      <c r="I2432" s="14">
        <f>SUMIFS(Lancamentos!$G:$G,Lancamentos!$C:$C,$A2432,Lancamentos!$E:$E,$C2432,Lancamentos!$B:$B,"SAIDA_DESCARTE")</f>
        <v/>
      </c>
      <c r="J2432" s="14">
        <f>G2432-H2432-I2432</f>
        <v/>
      </c>
      <c r="K2432">
        <f>IF(A2432="","",IF(J2432&lt;=IFERROR(VLOOKUP(A2432,Produtos!$A:$E,5,FALSE),0),"ABAIXO DO MINIMO","OK"))</f>
        <v/>
      </c>
    </row>
    <row r="2433">
      <c r="B2433">
        <f>IFERROR(VLOOKUP(A2433,Produtos!A:B,2,FALSE),"")</f>
        <v/>
      </c>
      <c r="D2433" s="10">
        <f>IFERROR(INDEX(Lotes!$E:$E,MATCH(1,(Lotes!$A:$A=A2433)*(Lotes!$C:$C=C2433),0)),"")</f>
        <v/>
      </c>
      <c r="E2433" s="14">
        <f>IF(D2433="","",D2433-TODAY())</f>
        <v/>
      </c>
      <c r="F2433">
        <f>IF(D2433="","",IF(E2433&lt;0,"VENCIDO",IF(E2433&lt;=30,"VENCE EM &lt;= 30 DIAS",IF(E2433&lt;=60,"ATENCAO (31-60 DIAS)","OK"))))</f>
        <v/>
      </c>
      <c r="G2433" s="14">
        <f>SUMIFS(Lancamentos!$G:$G,Lancamentos!$C:$C,$A2433,Lancamentos!$E:$E,$C2433,Lancamentos!$B:$B,"ENTRADA")</f>
        <v/>
      </c>
      <c r="H2433" s="14">
        <f>SUMIFS(Lancamentos!$G:$G,Lancamentos!$C:$C,$A2433,Lancamentos!$E:$E,$C2433,Lancamentos!$B:$B,"SAIDA_USO")</f>
        <v/>
      </c>
      <c r="I2433" s="14">
        <f>SUMIFS(Lancamentos!$G:$G,Lancamentos!$C:$C,$A2433,Lancamentos!$E:$E,$C2433,Lancamentos!$B:$B,"SAIDA_DESCARTE")</f>
        <v/>
      </c>
      <c r="J2433" s="14">
        <f>G2433-H2433-I2433</f>
        <v/>
      </c>
      <c r="K2433">
        <f>IF(A2433="","",IF(J2433&lt;=IFERROR(VLOOKUP(A2433,Produtos!$A:$E,5,FALSE),0),"ABAIXO DO MINIMO","OK"))</f>
        <v/>
      </c>
    </row>
    <row r="2434">
      <c r="B2434">
        <f>IFERROR(VLOOKUP(A2434,Produtos!A:B,2,FALSE),"")</f>
        <v/>
      </c>
      <c r="D2434" s="10">
        <f>IFERROR(INDEX(Lotes!$E:$E,MATCH(1,(Lotes!$A:$A=A2434)*(Lotes!$C:$C=C2434),0)),"")</f>
        <v/>
      </c>
      <c r="E2434" s="14">
        <f>IF(D2434="","",D2434-TODAY())</f>
        <v/>
      </c>
      <c r="F2434">
        <f>IF(D2434="","",IF(E2434&lt;0,"VENCIDO",IF(E2434&lt;=30,"VENCE EM &lt;= 30 DIAS",IF(E2434&lt;=60,"ATENCAO (31-60 DIAS)","OK"))))</f>
        <v/>
      </c>
      <c r="G2434" s="14">
        <f>SUMIFS(Lancamentos!$G:$G,Lancamentos!$C:$C,$A2434,Lancamentos!$E:$E,$C2434,Lancamentos!$B:$B,"ENTRADA")</f>
        <v/>
      </c>
      <c r="H2434" s="14">
        <f>SUMIFS(Lancamentos!$G:$G,Lancamentos!$C:$C,$A2434,Lancamentos!$E:$E,$C2434,Lancamentos!$B:$B,"SAIDA_USO")</f>
        <v/>
      </c>
      <c r="I2434" s="14">
        <f>SUMIFS(Lancamentos!$G:$G,Lancamentos!$C:$C,$A2434,Lancamentos!$E:$E,$C2434,Lancamentos!$B:$B,"SAIDA_DESCARTE")</f>
        <v/>
      </c>
      <c r="J2434" s="14">
        <f>G2434-H2434-I2434</f>
        <v/>
      </c>
      <c r="K2434">
        <f>IF(A2434="","",IF(J2434&lt;=IFERROR(VLOOKUP(A2434,Produtos!$A:$E,5,FALSE),0),"ABAIXO DO MINIMO","OK"))</f>
        <v/>
      </c>
    </row>
    <row r="2435">
      <c r="B2435">
        <f>IFERROR(VLOOKUP(A2435,Produtos!A:B,2,FALSE),"")</f>
        <v/>
      </c>
      <c r="D2435" s="10">
        <f>IFERROR(INDEX(Lotes!$E:$E,MATCH(1,(Lotes!$A:$A=A2435)*(Lotes!$C:$C=C2435),0)),"")</f>
        <v/>
      </c>
      <c r="E2435" s="14">
        <f>IF(D2435="","",D2435-TODAY())</f>
        <v/>
      </c>
      <c r="F2435">
        <f>IF(D2435="","",IF(E2435&lt;0,"VENCIDO",IF(E2435&lt;=30,"VENCE EM &lt;= 30 DIAS",IF(E2435&lt;=60,"ATENCAO (31-60 DIAS)","OK"))))</f>
        <v/>
      </c>
      <c r="G2435" s="14">
        <f>SUMIFS(Lancamentos!$G:$G,Lancamentos!$C:$C,$A2435,Lancamentos!$E:$E,$C2435,Lancamentos!$B:$B,"ENTRADA")</f>
        <v/>
      </c>
      <c r="H2435" s="14">
        <f>SUMIFS(Lancamentos!$G:$G,Lancamentos!$C:$C,$A2435,Lancamentos!$E:$E,$C2435,Lancamentos!$B:$B,"SAIDA_USO")</f>
        <v/>
      </c>
      <c r="I2435" s="14">
        <f>SUMIFS(Lancamentos!$G:$G,Lancamentos!$C:$C,$A2435,Lancamentos!$E:$E,$C2435,Lancamentos!$B:$B,"SAIDA_DESCARTE")</f>
        <v/>
      </c>
      <c r="J2435" s="14">
        <f>G2435-H2435-I2435</f>
        <v/>
      </c>
      <c r="K2435">
        <f>IF(A2435="","",IF(J2435&lt;=IFERROR(VLOOKUP(A2435,Produtos!$A:$E,5,FALSE),0),"ABAIXO DO MINIMO","OK"))</f>
        <v/>
      </c>
    </row>
    <row r="2436">
      <c r="B2436">
        <f>IFERROR(VLOOKUP(A2436,Produtos!A:B,2,FALSE),"")</f>
        <v/>
      </c>
      <c r="D2436" s="10">
        <f>IFERROR(INDEX(Lotes!$E:$E,MATCH(1,(Lotes!$A:$A=A2436)*(Lotes!$C:$C=C2436),0)),"")</f>
        <v/>
      </c>
      <c r="E2436" s="14">
        <f>IF(D2436="","",D2436-TODAY())</f>
        <v/>
      </c>
      <c r="F2436">
        <f>IF(D2436="","",IF(E2436&lt;0,"VENCIDO",IF(E2436&lt;=30,"VENCE EM &lt;= 30 DIAS",IF(E2436&lt;=60,"ATENCAO (31-60 DIAS)","OK"))))</f>
        <v/>
      </c>
      <c r="G2436" s="14">
        <f>SUMIFS(Lancamentos!$G:$G,Lancamentos!$C:$C,$A2436,Lancamentos!$E:$E,$C2436,Lancamentos!$B:$B,"ENTRADA")</f>
        <v/>
      </c>
      <c r="H2436" s="14">
        <f>SUMIFS(Lancamentos!$G:$G,Lancamentos!$C:$C,$A2436,Lancamentos!$E:$E,$C2436,Lancamentos!$B:$B,"SAIDA_USO")</f>
        <v/>
      </c>
      <c r="I2436" s="14">
        <f>SUMIFS(Lancamentos!$G:$G,Lancamentos!$C:$C,$A2436,Lancamentos!$E:$E,$C2436,Lancamentos!$B:$B,"SAIDA_DESCARTE")</f>
        <v/>
      </c>
      <c r="J2436" s="14">
        <f>G2436-H2436-I2436</f>
        <v/>
      </c>
      <c r="K2436">
        <f>IF(A2436="","",IF(J2436&lt;=IFERROR(VLOOKUP(A2436,Produtos!$A:$E,5,FALSE),0),"ABAIXO DO MINIMO","OK"))</f>
        <v/>
      </c>
    </row>
    <row r="2437">
      <c r="B2437">
        <f>IFERROR(VLOOKUP(A2437,Produtos!A:B,2,FALSE),"")</f>
        <v/>
      </c>
      <c r="D2437" s="10">
        <f>IFERROR(INDEX(Lotes!$E:$E,MATCH(1,(Lotes!$A:$A=A2437)*(Lotes!$C:$C=C2437),0)),"")</f>
        <v/>
      </c>
      <c r="E2437" s="14">
        <f>IF(D2437="","",D2437-TODAY())</f>
        <v/>
      </c>
      <c r="F2437">
        <f>IF(D2437="","",IF(E2437&lt;0,"VENCIDO",IF(E2437&lt;=30,"VENCE EM &lt;= 30 DIAS",IF(E2437&lt;=60,"ATENCAO (31-60 DIAS)","OK"))))</f>
        <v/>
      </c>
      <c r="G2437" s="14">
        <f>SUMIFS(Lancamentos!$G:$G,Lancamentos!$C:$C,$A2437,Lancamentos!$E:$E,$C2437,Lancamentos!$B:$B,"ENTRADA")</f>
        <v/>
      </c>
      <c r="H2437" s="14">
        <f>SUMIFS(Lancamentos!$G:$G,Lancamentos!$C:$C,$A2437,Lancamentos!$E:$E,$C2437,Lancamentos!$B:$B,"SAIDA_USO")</f>
        <v/>
      </c>
      <c r="I2437" s="14">
        <f>SUMIFS(Lancamentos!$G:$G,Lancamentos!$C:$C,$A2437,Lancamentos!$E:$E,$C2437,Lancamentos!$B:$B,"SAIDA_DESCARTE")</f>
        <v/>
      </c>
      <c r="J2437" s="14">
        <f>G2437-H2437-I2437</f>
        <v/>
      </c>
      <c r="K2437">
        <f>IF(A2437="","",IF(J2437&lt;=IFERROR(VLOOKUP(A2437,Produtos!$A:$E,5,FALSE),0),"ABAIXO DO MINIMO","OK"))</f>
        <v/>
      </c>
    </row>
    <row r="2438">
      <c r="B2438">
        <f>IFERROR(VLOOKUP(A2438,Produtos!A:B,2,FALSE),"")</f>
        <v/>
      </c>
      <c r="D2438" s="10">
        <f>IFERROR(INDEX(Lotes!$E:$E,MATCH(1,(Lotes!$A:$A=A2438)*(Lotes!$C:$C=C2438),0)),"")</f>
        <v/>
      </c>
      <c r="E2438" s="14">
        <f>IF(D2438="","",D2438-TODAY())</f>
        <v/>
      </c>
      <c r="F2438">
        <f>IF(D2438="","",IF(E2438&lt;0,"VENCIDO",IF(E2438&lt;=30,"VENCE EM &lt;= 30 DIAS",IF(E2438&lt;=60,"ATENCAO (31-60 DIAS)","OK"))))</f>
        <v/>
      </c>
      <c r="G2438" s="14">
        <f>SUMIFS(Lancamentos!$G:$G,Lancamentos!$C:$C,$A2438,Lancamentos!$E:$E,$C2438,Lancamentos!$B:$B,"ENTRADA")</f>
        <v/>
      </c>
      <c r="H2438" s="14">
        <f>SUMIFS(Lancamentos!$G:$G,Lancamentos!$C:$C,$A2438,Lancamentos!$E:$E,$C2438,Lancamentos!$B:$B,"SAIDA_USO")</f>
        <v/>
      </c>
      <c r="I2438" s="14">
        <f>SUMIFS(Lancamentos!$G:$G,Lancamentos!$C:$C,$A2438,Lancamentos!$E:$E,$C2438,Lancamentos!$B:$B,"SAIDA_DESCARTE")</f>
        <v/>
      </c>
      <c r="J2438" s="14">
        <f>G2438-H2438-I2438</f>
        <v/>
      </c>
      <c r="K2438">
        <f>IF(A2438="","",IF(J2438&lt;=IFERROR(VLOOKUP(A2438,Produtos!$A:$E,5,FALSE),0),"ABAIXO DO MINIMO","OK"))</f>
        <v/>
      </c>
    </row>
    <row r="2439">
      <c r="B2439">
        <f>IFERROR(VLOOKUP(A2439,Produtos!A:B,2,FALSE),"")</f>
        <v/>
      </c>
      <c r="D2439" s="10">
        <f>IFERROR(INDEX(Lotes!$E:$E,MATCH(1,(Lotes!$A:$A=A2439)*(Lotes!$C:$C=C2439),0)),"")</f>
        <v/>
      </c>
      <c r="E2439" s="14">
        <f>IF(D2439="","",D2439-TODAY())</f>
        <v/>
      </c>
      <c r="F2439">
        <f>IF(D2439="","",IF(E2439&lt;0,"VENCIDO",IF(E2439&lt;=30,"VENCE EM &lt;= 30 DIAS",IF(E2439&lt;=60,"ATENCAO (31-60 DIAS)","OK"))))</f>
        <v/>
      </c>
      <c r="G2439" s="14">
        <f>SUMIFS(Lancamentos!$G:$G,Lancamentos!$C:$C,$A2439,Lancamentos!$E:$E,$C2439,Lancamentos!$B:$B,"ENTRADA")</f>
        <v/>
      </c>
      <c r="H2439" s="14">
        <f>SUMIFS(Lancamentos!$G:$G,Lancamentos!$C:$C,$A2439,Lancamentos!$E:$E,$C2439,Lancamentos!$B:$B,"SAIDA_USO")</f>
        <v/>
      </c>
      <c r="I2439" s="14">
        <f>SUMIFS(Lancamentos!$G:$G,Lancamentos!$C:$C,$A2439,Lancamentos!$E:$E,$C2439,Lancamentos!$B:$B,"SAIDA_DESCARTE")</f>
        <v/>
      </c>
      <c r="J2439" s="14">
        <f>G2439-H2439-I2439</f>
        <v/>
      </c>
      <c r="K2439">
        <f>IF(A2439="","",IF(J2439&lt;=IFERROR(VLOOKUP(A2439,Produtos!$A:$E,5,FALSE),0),"ABAIXO DO MINIMO","OK"))</f>
        <v/>
      </c>
    </row>
    <row r="2440">
      <c r="B2440">
        <f>IFERROR(VLOOKUP(A2440,Produtos!A:B,2,FALSE),"")</f>
        <v/>
      </c>
      <c r="D2440" s="10">
        <f>IFERROR(INDEX(Lotes!$E:$E,MATCH(1,(Lotes!$A:$A=A2440)*(Lotes!$C:$C=C2440),0)),"")</f>
        <v/>
      </c>
      <c r="E2440" s="14">
        <f>IF(D2440="","",D2440-TODAY())</f>
        <v/>
      </c>
      <c r="F2440">
        <f>IF(D2440="","",IF(E2440&lt;0,"VENCIDO",IF(E2440&lt;=30,"VENCE EM &lt;= 30 DIAS",IF(E2440&lt;=60,"ATENCAO (31-60 DIAS)","OK"))))</f>
        <v/>
      </c>
      <c r="G2440" s="14">
        <f>SUMIFS(Lancamentos!$G:$G,Lancamentos!$C:$C,$A2440,Lancamentos!$E:$E,$C2440,Lancamentos!$B:$B,"ENTRADA")</f>
        <v/>
      </c>
      <c r="H2440" s="14">
        <f>SUMIFS(Lancamentos!$G:$G,Lancamentos!$C:$C,$A2440,Lancamentos!$E:$E,$C2440,Lancamentos!$B:$B,"SAIDA_USO")</f>
        <v/>
      </c>
      <c r="I2440" s="14">
        <f>SUMIFS(Lancamentos!$G:$G,Lancamentos!$C:$C,$A2440,Lancamentos!$E:$E,$C2440,Lancamentos!$B:$B,"SAIDA_DESCARTE")</f>
        <v/>
      </c>
      <c r="J2440" s="14">
        <f>G2440-H2440-I2440</f>
        <v/>
      </c>
      <c r="K2440">
        <f>IF(A2440="","",IF(J2440&lt;=IFERROR(VLOOKUP(A2440,Produtos!$A:$E,5,FALSE),0),"ABAIXO DO MINIMO","OK"))</f>
        <v/>
      </c>
    </row>
    <row r="2441">
      <c r="B2441">
        <f>IFERROR(VLOOKUP(A2441,Produtos!A:B,2,FALSE),"")</f>
        <v/>
      </c>
      <c r="D2441" s="10">
        <f>IFERROR(INDEX(Lotes!$E:$E,MATCH(1,(Lotes!$A:$A=A2441)*(Lotes!$C:$C=C2441),0)),"")</f>
        <v/>
      </c>
      <c r="E2441" s="14">
        <f>IF(D2441="","",D2441-TODAY())</f>
        <v/>
      </c>
      <c r="F2441">
        <f>IF(D2441="","",IF(E2441&lt;0,"VENCIDO",IF(E2441&lt;=30,"VENCE EM &lt;= 30 DIAS",IF(E2441&lt;=60,"ATENCAO (31-60 DIAS)","OK"))))</f>
        <v/>
      </c>
      <c r="G2441" s="14">
        <f>SUMIFS(Lancamentos!$G:$G,Lancamentos!$C:$C,$A2441,Lancamentos!$E:$E,$C2441,Lancamentos!$B:$B,"ENTRADA")</f>
        <v/>
      </c>
      <c r="H2441" s="14">
        <f>SUMIFS(Lancamentos!$G:$G,Lancamentos!$C:$C,$A2441,Lancamentos!$E:$E,$C2441,Lancamentos!$B:$B,"SAIDA_USO")</f>
        <v/>
      </c>
      <c r="I2441" s="14">
        <f>SUMIFS(Lancamentos!$G:$G,Lancamentos!$C:$C,$A2441,Lancamentos!$E:$E,$C2441,Lancamentos!$B:$B,"SAIDA_DESCARTE")</f>
        <v/>
      </c>
      <c r="J2441" s="14">
        <f>G2441-H2441-I2441</f>
        <v/>
      </c>
      <c r="K2441">
        <f>IF(A2441="","",IF(J2441&lt;=IFERROR(VLOOKUP(A2441,Produtos!$A:$E,5,FALSE),0),"ABAIXO DO MINIMO","OK"))</f>
        <v/>
      </c>
    </row>
    <row r="2442">
      <c r="B2442">
        <f>IFERROR(VLOOKUP(A2442,Produtos!A:B,2,FALSE),"")</f>
        <v/>
      </c>
      <c r="D2442" s="10">
        <f>IFERROR(INDEX(Lotes!$E:$E,MATCH(1,(Lotes!$A:$A=A2442)*(Lotes!$C:$C=C2442),0)),"")</f>
        <v/>
      </c>
      <c r="E2442" s="14">
        <f>IF(D2442="","",D2442-TODAY())</f>
        <v/>
      </c>
      <c r="F2442">
        <f>IF(D2442="","",IF(E2442&lt;0,"VENCIDO",IF(E2442&lt;=30,"VENCE EM &lt;= 30 DIAS",IF(E2442&lt;=60,"ATENCAO (31-60 DIAS)","OK"))))</f>
        <v/>
      </c>
      <c r="G2442" s="14">
        <f>SUMIFS(Lancamentos!$G:$G,Lancamentos!$C:$C,$A2442,Lancamentos!$E:$E,$C2442,Lancamentos!$B:$B,"ENTRADA")</f>
        <v/>
      </c>
      <c r="H2442" s="14">
        <f>SUMIFS(Lancamentos!$G:$G,Lancamentos!$C:$C,$A2442,Lancamentos!$E:$E,$C2442,Lancamentos!$B:$B,"SAIDA_USO")</f>
        <v/>
      </c>
      <c r="I2442" s="14">
        <f>SUMIFS(Lancamentos!$G:$G,Lancamentos!$C:$C,$A2442,Lancamentos!$E:$E,$C2442,Lancamentos!$B:$B,"SAIDA_DESCARTE")</f>
        <v/>
      </c>
      <c r="J2442" s="14">
        <f>G2442-H2442-I2442</f>
        <v/>
      </c>
      <c r="K2442">
        <f>IF(A2442="","",IF(J2442&lt;=IFERROR(VLOOKUP(A2442,Produtos!$A:$E,5,FALSE),0),"ABAIXO DO MINIMO","OK"))</f>
        <v/>
      </c>
    </row>
    <row r="2443">
      <c r="B2443">
        <f>IFERROR(VLOOKUP(A2443,Produtos!A:B,2,FALSE),"")</f>
        <v/>
      </c>
      <c r="D2443" s="10">
        <f>IFERROR(INDEX(Lotes!$E:$E,MATCH(1,(Lotes!$A:$A=A2443)*(Lotes!$C:$C=C2443),0)),"")</f>
        <v/>
      </c>
      <c r="E2443" s="14">
        <f>IF(D2443="","",D2443-TODAY())</f>
        <v/>
      </c>
      <c r="F2443">
        <f>IF(D2443="","",IF(E2443&lt;0,"VENCIDO",IF(E2443&lt;=30,"VENCE EM &lt;= 30 DIAS",IF(E2443&lt;=60,"ATENCAO (31-60 DIAS)","OK"))))</f>
        <v/>
      </c>
      <c r="G2443" s="14">
        <f>SUMIFS(Lancamentos!$G:$G,Lancamentos!$C:$C,$A2443,Lancamentos!$E:$E,$C2443,Lancamentos!$B:$B,"ENTRADA")</f>
        <v/>
      </c>
      <c r="H2443" s="14">
        <f>SUMIFS(Lancamentos!$G:$G,Lancamentos!$C:$C,$A2443,Lancamentos!$E:$E,$C2443,Lancamentos!$B:$B,"SAIDA_USO")</f>
        <v/>
      </c>
      <c r="I2443" s="14">
        <f>SUMIFS(Lancamentos!$G:$G,Lancamentos!$C:$C,$A2443,Lancamentos!$E:$E,$C2443,Lancamentos!$B:$B,"SAIDA_DESCARTE")</f>
        <v/>
      </c>
      <c r="J2443" s="14">
        <f>G2443-H2443-I2443</f>
        <v/>
      </c>
      <c r="K2443">
        <f>IF(A2443="","",IF(J2443&lt;=IFERROR(VLOOKUP(A2443,Produtos!$A:$E,5,FALSE),0),"ABAIXO DO MINIMO","OK"))</f>
        <v/>
      </c>
    </row>
    <row r="2444">
      <c r="B2444">
        <f>IFERROR(VLOOKUP(A2444,Produtos!A:B,2,FALSE),"")</f>
        <v/>
      </c>
      <c r="D2444" s="10">
        <f>IFERROR(INDEX(Lotes!$E:$E,MATCH(1,(Lotes!$A:$A=A2444)*(Lotes!$C:$C=C2444),0)),"")</f>
        <v/>
      </c>
      <c r="E2444" s="14">
        <f>IF(D2444="","",D2444-TODAY())</f>
        <v/>
      </c>
      <c r="F2444">
        <f>IF(D2444="","",IF(E2444&lt;0,"VENCIDO",IF(E2444&lt;=30,"VENCE EM &lt;= 30 DIAS",IF(E2444&lt;=60,"ATENCAO (31-60 DIAS)","OK"))))</f>
        <v/>
      </c>
      <c r="G2444" s="14">
        <f>SUMIFS(Lancamentos!$G:$G,Lancamentos!$C:$C,$A2444,Lancamentos!$E:$E,$C2444,Lancamentos!$B:$B,"ENTRADA")</f>
        <v/>
      </c>
      <c r="H2444" s="14">
        <f>SUMIFS(Lancamentos!$G:$G,Lancamentos!$C:$C,$A2444,Lancamentos!$E:$E,$C2444,Lancamentos!$B:$B,"SAIDA_USO")</f>
        <v/>
      </c>
      <c r="I2444" s="14">
        <f>SUMIFS(Lancamentos!$G:$G,Lancamentos!$C:$C,$A2444,Lancamentos!$E:$E,$C2444,Lancamentos!$B:$B,"SAIDA_DESCARTE")</f>
        <v/>
      </c>
      <c r="J2444" s="14">
        <f>G2444-H2444-I2444</f>
        <v/>
      </c>
      <c r="K2444">
        <f>IF(A2444="","",IF(J2444&lt;=IFERROR(VLOOKUP(A2444,Produtos!$A:$E,5,FALSE),0),"ABAIXO DO MINIMO","OK"))</f>
        <v/>
      </c>
    </row>
    <row r="2445">
      <c r="B2445">
        <f>IFERROR(VLOOKUP(A2445,Produtos!A:B,2,FALSE),"")</f>
        <v/>
      </c>
      <c r="D2445" s="10">
        <f>IFERROR(INDEX(Lotes!$E:$E,MATCH(1,(Lotes!$A:$A=A2445)*(Lotes!$C:$C=C2445),0)),"")</f>
        <v/>
      </c>
      <c r="E2445" s="14">
        <f>IF(D2445="","",D2445-TODAY())</f>
        <v/>
      </c>
      <c r="F2445">
        <f>IF(D2445="","",IF(E2445&lt;0,"VENCIDO",IF(E2445&lt;=30,"VENCE EM &lt;= 30 DIAS",IF(E2445&lt;=60,"ATENCAO (31-60 DIAS)","OK"))))</f>
        <v/>
      </c>
      <c r="G2445" s="14">
        <f>SUMIFS(Lancamentos!$G:$G,Lancamentos!$C:$C,$A2445,Lancamentos!$E:$E,$C2445,Lancamentos!$B:$B,"ENTRADA")</f>
        <v/>
      </c>
      <c r="H2445" s="14">
        <f>SUMIFS(Lancamentos!$G:$G,Lancamentos!$C:$C,$A2445,Lancamentos!$E:$E,$C2445,Lancamentos!$B:$B,"SAIDA_USO")</f>
        <v/>
      </c>
      <c r="I2445" s="14">
        <f>SUMIFS(Lancamentos!$G:$G,Lancamentos!$C:$C,$A2445,Lancamentos!$E:$E,$C2445,Lancamentos!$B:$B,"SAIDA_DESCARTE")</f>
        <v/>
      </c>
      <c r="J2445" s="14">
        <f>G2445-H2445-I2445</f>
        <v/>
      </c>
      <c r="K2445">
        <f>IF(A2445="","",IF(J2445&lt;=IFERROR(VLOOKUP(A2445,Produtos!$A:$E,5,FALSE),0),"ABAIXO DO MINIMO","OK"))</f>
        <v/>
      </c>
    </row>
    <row r="2446">
      <c r="B2446">
        <f>IFERROR(VLOOKUP(A2446,Produtos!A:B,2,FALSE),"")</f>
        <v/>
      </c>
      <c r="D2446" s="10">
        <f>IFERROR(INDEX(Lotes!$E:$E,MATCH(1,(Lotes!$A:$A=A2446)*(Lotes!$C:$C=C2446),0)),"")</f>
        <v/>
      </c>
      <c r="E2446" s="14">
        <f>IF(D2446="","",D2446-TODAY())</f>
        <v/>
      </c>
      <c r="F2446">
        <f>IF(D2446="","",IF(E2446&lt;0,"VENCIDO",IF(E2446&lt;=30,"VENCE EM &lt;= 30 DIAS",IF(E2446&lt;=60,"ATENCAO (31-60 DIAS)","OK"))))</f>
        <v/>
      </c>
      <c r="G2446" s="14">
        <f>SUMIFS(Lancamentos!$G:$G,Lancamentos!$C:$C,$A2446,Lancamentos!$E:$E,$C2446,Lancamentos!$B:$B,"ENTRADA")</f>
        <v/>
      </c>
      <c r="H2446" s="14">
        <f>SUMIFS(Lancamentos!$G:$G,Lancamentos!$C:$C,$A2446,Lancamentos!$E:$E,$C2446,Lancamentos!$B:$B,"SAIDA_USO")</f>
        <v/>
      </c>
      <c r="I2446" s="14">
        <f>SUMIFS(Lancamentos!$G:$G,Lancamentos!$C:$C,$A2446,Lancamentos!$E:$E,$C2446,Lancamentos!$B:$B,"SAIDA_DESCARTE")</f>
        <v/>
      </c>
      <c r="J2446" s="14">
        <f>G2446-H2446-I2446</f>
        <v/>
      </c>
      <c r="K2446">
        <f>IF(A2446="","",IF(J2446&lt;=IFERROR(VLOOKUP(A2446,Produtos!$A:$E,5,FALSE),0),"ABAIXO DO MINIMO","OK"))</f>
        <v/>
      </c>
    </row>
    <row r="2447">
      <c r="B2447">
        <f>IFERROR(VLOOKUP(A2447,Produtos!A:B,2,FALSE),"")</f>
        <v/>
      </c>
      <c r="D2447" s="10">
        <f>IFERROR(INDEX(Lotes!$E:$E,MATCH(1,(Lotes!$A:$A=A2447)*(Lotes!$C:$C=C2447),0)),"")</f>
        <v/>
      </c>
      <c r="E2447" s="14">
        <f>IF(D2447="","",D2447-TODAY())</f>
        <v/>
      </c>
      <c r="F2447">
        <f>IF(D2447="","",IF(E2447&lt;0,"VENCIDO",IF(E2447&lt;=30,"VENCE EM &lt;= 30 DIAS",IF(E2447&lt;=60,"ATENCAO (31-60 DIAS)","OK"))))</f>
        <v/>
      </c>
      <c r="G2447" s="14">
        <f>SUMIFS(Lancamentos!$G:$G,Lancamentos!$C:$C,$A2447,Lancamentos!$E:$E,$C2447,Lancamentos!$B:$B,"ENTRADA")</f>
        <v/>
      </c>
      <c r="H2447" s="14">
        <f>SUMIFS(Lancamentos!$G:$G,Lancamentos!$C:$C,$A2447,Lancamentos!$E:$E,$C2447,Lancamentos!$B:$B,"SAIDA_USO")</f>
        <v/>
      </c>
      <c r="I2447" s="14">
        <f>SUMIFS(Lancamentos!$G:$G,Lancamentos!$C:$C,$A2447,Lancamentos!$E:$E,$C2447,Lancamentos!$B:$B,"SAIDA_DESCARTE")</f>
        <v/>
      </c>
      <c r="J2447" s="14">
        <f>G2447-H2447-I2447</f>
        <v/>
      </c>
      <c r="K2447">
        <f>IF(A2447="","",IF(J2447&lt;=IFERROR(VLOOKUP(A2447,Produtos!$A:$E,5,FALSE),0),"ABAIXO DO MINIMO","OK"))</f>
        <v/>
      </c>
    </row>
    <row r="2448">
      <c r="B2448">
        <f>IFERROR(VLOOKUP(A2448,Produtos!A:B,2,FALSE),"")</f>
        <v/>
      </c>
      <c r="D2448" s="10">
        <f>IFERROR(INDEX(Lotes!$E:$E,MATCH(1,(Lotes!$A:$A=A2448)*(Lotes!$C:$C=C2448),0)),"")</f>
        <v/>
      </c>
      <c r="E2448" s="14">
        <f>IF(D2448="","",D2448-TODAY())</f>
        <v/>
      </c>
      <c r="F2448">
        <f>IF(D2448="","",IF(E2448&lt;0,"VENCIDO",IF(E2448&lt;=30,"VENCE EM &lt;= 30 DIAS",IF(E2448&lt;=60,"ATENCAO (31-60 DIAS)","OK"))))</f>
        <v/>
      </c>
      <c r="G2448" s="14">
        <f>SUMIFS(Lancamentos!$G:$G,Lancamentos!$C:$C,$A2448,Lancamentos!$E:$E,$C2448,Lancamentos!$B:$B,"ENTRADA")</f>
        <v/>
      </c>
      <c r="H2448" s="14">
        <f>SUMIFS(Lancamentos!$G:$G,Lancamentos!$C:$C,$A2448,Lancamentos!$E:$E,$C2448,Lancamentos!$B:$B,"SAIDA_USO")</f>
        <v/>
      </c>
      <c r="I2448" s="14">
        <f>SUMIFS(Lancamentos!$G:$G,Lancamentos!$C:$C,$A2448,Lancamentos!$E:$E,$C2448,Lancamentos!$B:$B,"SAIDA_DESCARTE")</f>
        <v/>
      </c>
      <c r="J2448" s="14">
        <f>G2448-H2448-I2448</f>
        <v/>
      </c>
      <c r="K2448">
        <f>IF(A2448="","",IF(J2448&lt;=IFERROR(VLOOKUP(A2448,Produtos!$A:$E,5,FALSE),0),"ABAIXO DO MINIMO","OK"))</f>
        <v/>
      </c>
    </row>
    <row r="2449">
      <c r="B2449">
        <f>IFERROR(VLOOKUP(A2449,Produtos!A:B,2,FALSE),"")</f>
        <v/>
      </c>
      <c r="D2449" s="10">
        <f>IFERROR(INDEX(Lotes!$E:$E,MATCH(1,(Lotes!$A:$A=A2449)*(Lotes!$C:$C=C2449),0)),"")</f>
        <v/>
      </c>
      <c r="E2449" s="14">
        <f>IF(D2449="","",D2449-TODAY())</f>
        <v/>
      </c>
      <c r="F2449">
        <f>IF(D2449="","",IF(E2449&lt;0,"VENCIDO",IF(E2449&lt;=30,"VENCE EM &lt;= 30 DIAS",IF(E2449&lt;=60,"ATENCAO (31-60 DIAS)","OK"))))</f>
        <v/>
      </c>
      <c r="G2449" s="14">
        <f>SUMIFS(Lancamentos!$G:$G,Lancamentos!$C:$C,$A2449,Lancamentos!$E:$E,$C2449,Lancamentos!$B:$B,"ENTRADA")</f>
        <v/>
      </c>
      <c r="H2449" s="14">
        <f>SUMIFS(Lancamentos!$G:$G,Lancamentos!$C:$C,$A2449,Lancamentos!$E:$E,$C2449,Lancamentos!$B:$B,"SAIDA_USO")</f>
        <v/>
      </c>
      <c r="I2449" s="14">
        <f>SUMIFS(Lancamentos!$G:$G,Lancamentos!$C:$C,$A2449,Lancamentos!$E:$E,$C2449,Lancamentos!$B:$B,"SAIDA_DESCARTE")</f>
        <v/>
      </c>
      <c r="J2449" s="14">
        <f>G2449-H2449-I2449</f>
        <v/>
      </c>
      <c r="K2449">
        <f>IF(A2449="","",IF(J2449&lt;=IFERROR(VLOOKUP(A2449,Produtos!$A:$E,5,FALSE),0),"ABAIXO DO MINIMO","OK"))</f>
        <v/>
      </c>
    </row>
    <row r="2450">
      <c r="B2450">
        <f>IFERROR(VLOOKUP(A2450,Produtos!A:B,2,FALSE),"")</f>
        <v/>
      </c>
      <c r="D2450" s="10">
        <f>IFERROR(INDEX(Lotes!$E:$E,MATCH(1,(Lotes!$A:$A=A2450)*(Lotes!$C:$C=C2450),0)),"")</f>
        <v/>
      </c>
      <c r="E2450" s="14">
        <f>IF(D2450="","",D2450-TODAY())</f>
        <v/>
      </c>
      <c r="F2450">
        <f>IF(D2450="","",IF(E2450&lt;0,"VENCIDO",IF(E2450&lt;=30,"VENCE EM &lt;= 30 DIAS",IF(E2450&lt;=60,"ATENCAO (31-60 DIAS)","OK"))))</f>
        <v/>
      </c>
      <c r="G2450" s="14">
        <f>SUMIFS(Lancamentos!$G:$G,Lancamentos!$C:$C,$A2450,Lancamentos!$E:$E,$C2450,Lancamentos!$B:$B,"ENTRADA")</f>
        <v/>
      </c>
      <c r="H2450" s="14">
        <f>SUMIFS(Lancamentos!$G:$G,Lancamentos!$C:$C,$A2450,Lancamentos!$E:$E,$C2450,Lancamentos!$B:$B,"SAIDA_USO")</f>
        <v/>
      </c>
      <c r="I2450" s="14">
        <f>SUMIFS(Lancamentos!$G:$G,Lancamentos!$C:$C,$A2450,Lancamentos!$E:$E,$C2450,Lancamentos!$B:$B,"SAIDA_DESCARTE")</f>
        <v/>
      </c>
      <c r="J2450" s="14">
        <f>G2450-H2450-I2450</f>
        <v/>
      </c>
      <c r="K2450">
        <f>IF(A2450="","",IF(J2450&lt;=IFERROR(VLOOKUP(A2450,Produtos!$A:$E,5,FALSE),0),"ABAIXO DO MINIMO","OK"))</f>
        <v/>
      </c>
    </row>
    <row r="2451">
      <c r="B2451">
        <f>IFERROR(VLOOKUP(A2451,Produtos!A:B,2,FALSE),"")</f>
        <v/>
      </c>
      <c r="D2451" s="10">
        <f>IFERROR(INDEX(Lotes!$E:$E,MATCH(1,(Lotes!$A:$A=A2451)*(Lotes!$C:$C=C2451),0)),"")</f>
        <v/>
      </c>
      <c r="E2451" s="14">
        <f>IF(D2451="","",D2451-TODAY())</f>
        <v/>
      </c>
      <c r="F2451">
        <f>IF(D2451="","",IF(E2451&lt;0,"VENCIDO",IF(E2451&lt;=30,"VENCE EM &lt;= 30 DIAS",IF(E2451&lt;=60,"ATENCAO (31-60 DIAS)","OK"))))</f>
        <v/>
      </c>
      <c r="G2451" s="14">
        <f>SUMIFS(Lancamentos!$G:$G,Lancamentos!$C:$C,$A2451,Lancamentos!$E:$E,$C2451,Lancamentos!$B:$B,"ENTRADA")</f>
        <v/>
      </c>
      <c r="H2451" s="14">
        <f>SUMIFS(Lancamentos!$G:$G,Lancamentos!$C:$C,$A2451,Lancamentos!$E:$E,$C2451,Lancamentos!$B:$B,"SAIDA_USO")</f>
        <v/>
      </c>
      <c r="I2451" s="14">
        <f>SUMIFS(Lancamentos!$G:$G,Lancamentos!$C:$C,$A2451,Lancamentos!$E:$E,$C2451,Lancamentos!$B:$B,"SAIDA_DESCARTE")</f>
        <v/>
      </c>
      <c r="J2451" s="14">
        <f>G2451-H2451-I2451</f>
        <v/>
      </c>
      <c r="K2451">
        <f>IF(A2451="","",IF(J2451&lt;=IFERROR(VLOOKUP(A2451,Produtos!$A:$E,5,FALSE),0),"ABAIXO DO MINIMO","OK"))</f>
        <v/>
      </c>
    </row>
    <row r="2452">
      <c r="B2452">
        <f>IFERROR(VLOOKUP(A2452,Produtos!A:B,2,FALSE),"")</f>
        <v/>
      </c>
      <c r="D2452" s="10">
        <f>IFERROR(INDEX(Lotes!$E:$E,MATCH(1,(Lotes!$A:$A=A2452)*(Lotes!$C:$C=C2452),0)),"")</f>
        <v/>
      </c>
      <c r="E2452" s="14">
        <f>IF(D2452="","",D2452-TODAY())</f>
        <v/>
      </c>
      <c r="F2452">
        <f>IF(D2452="","",IF(E2452&lt;0,"VENCIDO",IF(E2452&lt;=30,"VENCE EM &lt;= 30 DIAS",IF(E2452&lt;=60,"ATENCAO (31-60 DIAS)","OK"))))</f>
        <v/>
      </c>
      <c r="G2452" s="14">
        <f>SUMIFS(Lancamentos!$G:$G,Lancamentos!$C:$C,$A2452,Lancamentos!$E:$E,$C2452,Lancamentos!$B:$B,"ENTRADA")</f>
        <v/>
      </c>
      <c r="H2452" s="14">
        <f>SUMIFS(Lancamentos!$G:$G,Lancamentos!$C:$C,$A2452,Lancamentos!$E:$E,$C2452,Lancamentos!$B:$B,"SAIDA_USO")</f>
        <v/>
      </c>
      <c r="I2452" s="14">
        <f>SUMIFS(Lancamentos!$G:$G,Lancamentos!$C:$C,$A2452,Lancamentos!$E:$E,$C2452,Lancamentos!$B:$B,"SAIDA_DESCARTE")</f>
        <v/>
      </c>
      <c r="J2452" s="14">
        <f>G2452-H2452-I2452</f>
        <v/>
      </c>
      <c r="K2452">
        <f>IF(A2452="","",IF(J2452&lt;=IFERROR(VLOOKUP(A2452,Produtos!$A:$E,5,FALSE),0),"ABAIXO DO MINIMO","OK"))</f>
        <v/>
      </c>
    </row>
    <row r="2453">
      <c r="B2453">
        <f>IFERROR(VLOOKUP(A2453,Produtos!A:B,2,FALSE),"")</f>
        <v/>
      </c>
      <c r="D2453" s="10">
        <f>IFERROR(INDEX(Lotes!$E:$E,MATCH(1,(Lotes!$A:$A=A2453)*(Lotes!$C:$C=C2453),0)),"")</f>
        <v/>
      </c>
      <c r="E2453" s="14">
        <f>IF(D2453="","",D2453-TODAY())</f>
        <v/>
      </c>
      <c r="F2453">
        <f>IF(D2453="","",IF(E2453&lt;0,"VENCIDO",IF(E2453&lt;=30,"VENCE EM &lt;= 30 DIAS",IF(E2453&lt;=60,"ATENCAO (31-60 DIAS)","OK"))))</f>
        <v/>
      </c>
      <c r="G2453" s="14">
        <f>SUMIFS(Lancamentos!$G:$G,Lancamentos!$C:$C,$A2453,Lancamentos!$E:$E,$C2453,Lancamentos!$B:$B,"ENTRADA")</f>
        <v/>
      </c>
      <c r="H2453" s="14">
        <f>SUMIFS(Lancamentos!$G:$G,Lancamentos!$C:$C,$A2453,Lancamentos!$E:$E,$C2453,Lancamentos!$B:$B,"SAIDA_USO")</f>
        <v/>
      </c>
      <c r="I2453" s="14">
        <f>SUMIFS(Lancamentos!$G:$G,Lancamentos!$C:$C,$A2453,Lancamentos!$E:$E,$C2453,Lancamentos!$B:$B,"SAIDA_DESCARTE")</f>
        <v/>
      </c>
      <c r="J2453" s="14">
        <f>G2453-H2453-I2453</f>
        <v/>
      </c>
      <c r="K2453">
        <f>IF(A2453="","",IF(J2453&lt;=IFERROR(VLOOKUP(A2453,Produtos!$A:$E,5,FALSE),0),"ABAIXO DO MINIMO","OK"))</f>
        <v/>
      </c>
    </row>
    <row r="2454">
      <c r="B2454">
        <f>IFERROR(VLOOKUP(A2454,Produtos!A:B,2,FALSE),"")</f>
        <v/>
      </c>
      <c r="D2454" s="10">
        <f>IFERROR(INDEX(Lotes!$E:$E,MATCH(1,(Lotes!$A:$A=A2454)*(Lotes!$C:$C=C2454),0)),"")</f>
        <v/>
      </c>
      <c r="E2454" s="14">
        <f>IF(D2454="","",D2454-TODAY())</f>
        <v/>
      </c>
      <c r="F2454">
        <f>IF(D2454="","",IF(E2454&lt;0,"VENCIDO",IF(E2454&lt;=30,"VENCE EM &lt;= 30 DIAS",IF(E2454&lt;=60,"ATENCAO (31-60 DIAS)","OK"))))</f>
        <v/>
      </c>
      <c r="G2454" s="14">
        <f>SUMIFS(Lancamentos!$G:$G,Lancamentos!$C:$C,$A2454,Lancamentos!$E:$E,$C2454,Lancamentos!$B:$B,"ENTRADA")</f>
        <v/>
      </c>
      <c r="H2454" s="14">
        <f>SUMIFS(Lancamentos!$G:$G,Lancamentos!$C:$C,$A2454,Lancamentos!$E:$E,$C2454,Lancamentos!$B:$B,"SAIDA_USO")</f>
        <v/>
      </c>
      <c r="I2454" s="14">
        <f>SUMIFS(Lancamentos!$G:$G,Lancamentos!$C:$C,$A2454,Lancamentos!$E:$E,$C2454,Lancamentos!$B:$B,"SAIDA_DESCARTE")</f>
        <v/>
      </c>
      <c r="J2454" s="14">
        <f>G2454-H2454-I2454</f>
        <v/>
      </c>
      <c r="K2454">
        <f>IF(A2454="","",IF(J2454&lt;=IFERROR(VLOOKUP(A2454,Produtos!$A:$E,5,FALSE),0),"ABAIXO DO MINIMO","OK"))</f>
        <v/>
      </c>
    </row>
    <row r="2455">
      <c r="B2455">
        <f>IFERROR(VLOOKUP(A2455,Produtos!A:B,2,FALSE),"")</f>
        <v/>
      </c>
      <c r="D2455" s="10">
        <f>IFERROR(INDEX(Lotes!$E:$E,MATCH(1,(Lotes!$A:$A=A2455)*(Lotes!$C:$C=C2455),0)),"")</f>
        <v/>
      </c>
      <c r="E2455" s="14">
        <f>IF(D2455="","",D2455-TODAY())</f>
        <v/>
      </c>
      <c r="F2455">
        <f>IF(D2455="","",IF(E2455&lt;0,"VENCIDO",IF(E2455&lt;=30,"VENCE EM &lt;= 30 DIAS",IF(E2455&lt;=60,"ATENCAO (31-60 DIAS)","OK"))))</f>
        <v/>
      </c>
      <c r="G2455" s="14">
        <f>SUMIFS(Lancamentos!$G:$G,Lancamentos!$C:$C,$A2455,Lancamentos!$E:$E,$C2455,Lancamentos!$B:$B,"ENTRADA")</f>
        <v/>
      </c>
      <c r="H2455" s="14">
        <f>SUMIFS(Lancamentos!$G:$G,Lancamentos!$C:$C,$A2455,Lancamentos!$E:$E,$C2455,Lancamentos!$B:$B,"SAIDA_USO")</f>
        <v/>
      </c>
      <c r="I2455" s="14">
        <f>SUMIFS(Lancamentos!$G:$G,Lancamentos!$C:$C,$A2455,Lancamentos!$E:$E,$C2455,Lancamentos!$B:$B,"SAIDA_DESCARTE")</f>
        <v/>
      </c>
      <c r="J2455" s="14">
        <f>G2455-H2455-I2455</f>
        <v/>
      </c>
      <c r="K2455">
        <f>IF(A2455="","",IF(J2455&lt;=IFERROR(VLOOKUP(A2455,Produtos!$A:$E,5,FALSE),0),"ABAIXO DO MINIMO","OK"))</f>
        <v/>
      </c>
    </row>
    <row r="2456">
      <c r="B2456">
        <f>IFERROR(VLOOKUP(A2456,Produtos!A:B,2,FALSE),"")</f>
        <v/>
      </c>
      <c r="D2456" s="10">
        <f>IFERROR(INDEX(Lotes!$E:$E,MATCH(1,(Lotes!$A:$A=A2456)*(Lotes!$C:$C=C2456),0)),"")</f>
        <v/>
      </c>
      <c r="E2456" s="14">
        <f>IF(D2456="","",D2456-TODAY())</f>
        <v/>
      </c>
      <c r="F2456">
        <f>IF(D2456="","",IF(E2456&lt;0,"VENCIDO",IF(E2456&lt;=30,"VENCE EM &lt;= 30 DIAS",IF(E2456&lt;=60,"ATENCAO (31-60 DIAS)","OK"))))</f>
        <v/>
      </c>
      <c r="G2456" s="14">
        <f>SUMIFS(Lancamentos!$G:$G,Lancamentos!$C:$C,$A2456,Lancamentos!$E:$E,$C2456,Lancamentos!$B:$B,"ENTRADA")</f>
        <v/>
      </c>
      <c r="H2456" s="14">
        <f>SUMIFS(Lancamentos!$G:$G,Lancamentos!$C:$C,$A2456,Lancamentos!$E:$E,$C2456,Lancamentos!$B:$B,"SAIDA_USO")</f>
        <v/>
      </c>
      <c r="I2456" s="14">
        <f>SUMIFS(Lancamentos!$G:$G,Lancamentos!$C:$C,$A2456,Lancamentos!$E:$E,$C2456,Lancamentos!$B:$B,"SAIDA_DESCARTE")</f>
        <v/>
      </c>
      <c r="J2456" s="14">
        <f>G2456-H2456-I2456</f>
        <v/>
      </c>
      <c r="K2456">
        <f>IF(A2456="","",IF(J2456&lt;=IFERROR(VLOOKUP(A2456,Produtos!$A:$E,5,FALSE),0),"ABAIXO DO MINIMO","OK"))</f>
        <v/>
      </c>
    </row>
    <row r="2457">
      <c r="B2457">
        <f>IFERROR(VLOOKUP(A2457,Produtos!A:B,2,FALSE),"")</f>
        <v/>
      </c>
      <c r="D2457" s="10">
        <f>IFERROR(INDEX(Lotes!$E:$E,MATCH(1,(Lotes!$A:$A=A2457)*(Lotes!$C:$C=C2457),0)),"")</f>
        <v/>
      </c>
      <c r="E2457" s="14">
        <f>IF(D2457="","",D2457-TODAY())</f>
        <v/>
      </c>
      <c r="F2457">
        <f>IF(D2457="","",IF(E2457&lt;0,"VENCIDO",IF(E2457&lt;=30,"VENCE EM &lt;= 30 DIAS",IF(E2457&lt;=60,"ATENCAO (31-60 DIAS)","OK"))))</f>
        <v/>
      </c>
      <c r="G2457" s="14">
        <f>SUMIFS(Lancamentos!$G:$G,Lancamentos!$C:$C,$A2457,Lancamentos!$E:$E,$C2457,Lancamentos!$B:$B,"ENTRADA")</f>
        <v/>
      </c>
      <c r="H2457" s="14">
        <f>SUMIFS(Lancamentos!$G:$G,Lancamentos!$C:$C,$A2457,Lancamentos!$E:$E,$C2457,Lancamentos!$B:$B,"SAIDA_USO")</f>
        <v/>
      </c>
      <c r="I2457" s="14">
        <f>SUMIFS(Lancamentos!$G:$G,Lancamentos!$C:$C,$A2457,Lancamentos!$E:$E,$C2457,Lancamentos!$B:$B,"SAIDA_DESCARTE")</f>
        <v/>
      </c>
      <c r="J2457" s="14">
        <f>G2457-H2457-I2457</f>
        <v/>
      </c>
      <c r="K2457">
        <f>IF(A2457="","",IF(J2457&lt;=IFERROR(VLOOKUP(A2457,Produtos!$A:$E,5,FALSE),0),"ABAIXO DO MINIMO","OK"))</f>
        <v/>
      </c>
    </row>
    <row r="2458">
      <c r="B2458">
        <f>IFERROR(VLOOKUP(A2458,Produtos!A:B,2,FALSE),"")</f>
        <v/>
      </c>
      <c r="D2458" s="10">
        <f>IFERROR(INDEX(Lotes!$E:$E,MATCH(1,(Lotes!$A:$A=A2458)*(Lotes!$C:$C=C2458),0)),"")</f>
        <v/>
      </c>
      <c r="E2458" s="14">
        <f>IF(D2458="","",D2458-TODAY())</f>
        <v/>
      </c>
      <c r="F2458">
        <f>IF(D2458="","",IF(E2458&lt;0,"VENCIDO",IF(E2458&lt;=30,"VENCE EM &lt;= 30 DIAS",IF(E2458&lt;=60,"ATENCAO (31-60 DIAS)","OK"))))</f>
        <v/>
      </c>
      <c r="G2458" s="14">
        <f>SUMIFS(Lancamentos!$G:$G,Lancamentos!$C:$C,$A2458,Lancamentos!$E:$E,$C2458,Lancamentos!$B:$B,"ENTRADA")</f>
        <v/>
      </c>
      <c r="H2458" s="14">
        <f>SUMIFS(Lancamentos!$G:$G,Lancamentos!$C:$C,$A2458,Lancamentos!$E:$E,$C2458,Lancamentos!$B:$B,"SAIDA_USO")</f>
        <v/>
      </c>
      <c r="I2458" s="14">
        <f>SUMIFS(Lancamentos!$G:$G,Lancamentos!$C:$C,$A2458,Lancamentos!$E:$E,$C2458,Lancamentos!$B:$B,"SAIDA_DESCARTE")</f>
        <v/>
      </c>
      <c r="J2458" s="14">
        <f>G2458-H2458-I2458</f>
        <v/>
      </c>
      <c r="K2458">
        <f>IF(A2458="","",IF(J2458&lt;=IFERROR(VLOOKUP(A2458,Produtos!$A:$E,5,FALSE),0),"ABAIXO DO MINIMO","OK"))</f>
        <v/>
      </c>
    </row>
    <row r="2459">
      <c r="B2459">
        <f>IFERROR(VLOOKUP(A2459,Produtos!A:B,2,FALSE),"")</f>
        <v/>
      </c>
      <c r="D2459" s="10">
        <f>IFERROR(INDEX(Lotes!$E:$E,MATCH(1,(Lotes!$A:$A=A2459)*(Lotes!$C:$C=C2459),0)),"")</f>
        <v/>
      </c>
      <c r="E2459" s="14">
        <f>IF(D2459="","",D2459-TODAY())</f>
        <v/>
      </c>
      <c r="F2459">
        <f>IF(D2459="","",IF(E2459&lt;0,"VENCIDO",IF(E2459&lt;=30,"VENCE EM &lt;= 30 DIAS",IF(E2459&lt;=60,"ATENCAO (31-60 DIAS)","OK"))))</f>
        <v/>
      </c>
      <c r="G2459" s="14">
        <f>SUMIFS(Lancamentos!$G:$G,Lancamentos!$C:$C,$A2459,Lancamentos!$E:$E,$C2459,Lancamentos!$B:$B,"ENTRADA")</f>
        <v/>
      </c>
      <c r="H2459" s="14">
        <f>SUMIFS(Lancamentos!$G:$G,Lancamentos!$C:$C,$A2459,Lancamentos!$E:$E,$C2459,Lancamentos!$B:$B,"SAIDA_USO")</f>
        <v/>
      </c>
      <c r="I2459" s="14">
        <f>SUMIFS(Lancamentos!$G:$G,Lancamentos!$C:$C,$A2459,Lancamentos!$E:$E,$C2459,Lancamentos!$B:$B,"SAIDA_DESCARTE")</f>
        <v/>
      </c>
      <c r="J2459" s="14">
        <f>G2459-H2459-I2459</f>
        <v/>
      </c>
      <c r="K2459">
        <f>IF(A2459="","",IF(J2459&lt;=IFERROR(VLOOKUP(A2459,Produtos!$A:$E,5,FALSE),0),"ABAIXO DO MINIMO","OK"))</f>
        <v/>
      </c>
    </row>
    <row r="2460">
      <c r="B2460">
        <f>IFERROR(VLOOKUP(A2460,Produtos!A:B,2,FALSE),"")</f>
        <v/>
      </c>
      <c r="D2460" s="10">
        <f>IFERROR(INDEX(Lotes!$E:$E,MATCH(1,(Lotes!$A:$A=A2460)*(Lotes!$C:$C=C2460),0)),"")</f>
        <v/>
      </c>
      <c r="E2460" s="14">
        <f>IF(D2460="","",D2460-TODAY())</f>
        <v/>
      </c>
      <c r="F2460">
        <f>IF(D2460="","",IF(E2460&lt;0,"VENCIDO",IF(E2460&lt;=30,"VENCE EM &lt;= 30 DIAS",IF(E2460&lt;=60,"ATENCAO (31-60 DIAS)","OK"))))</f>
        <v/>
      </c>
      <c r="G2460" s="14">
        <f>SUMIFS(Lancamentos!$G:$G,Lancamentos!$C:$C,$A2460,Lancamentos!$E:$E,$C2460,Lancamentos!$B:$B,"ENTRADA")</f>
        <v/>
      </c>
      <c r="H2460" s="14">
        <f>SUMIFS(Lancamentos!$G:$G,Lancamentos!$C:$C,$A2460,Lancamentos!$E:$E,$C2460,Lancamentos!$B:$B,"SAIDA_USO")</f>
        <v/>
      </c>
      <c r="I2460" s="14">
        <f>SUMIFS(Lancamentos!$G:$G,Lancamentos!$C:$C,$A2460,Lancamentos!$E:$E,$C2460,Lancamentos!$B:$B,"SAIDA_DESCARTE")</f>
        <v/>
      </c>
      <c r="J2460" s="14">
        <f>G2460-H2460-I2460</f>
        <v/>
      </c>
      <c r="K2460">
        <f>IF(A2460="","",IF(J2460&lt;=IFERROR(VLOOKUP(A2460,Produtos!$A:$E,5,FALSE),0),"ABAIXO DO MINIMO","OK"))</f>
        <v/>
      </c>
    </row>
    <row r="2461">
      <c r="B2461">
        <f>IFERROR(VLOOKUP(A2461,Produtos!A:B,2,FALSE),"")</f>
        <v/>
      </c>
      <c r="D2461" s="10">
        <f>IFERROR(INDEX(Lotes!$E:$E,MATCH(1,(Lotes!$A:$A=A2461)*(Lotes!$C:$C=C2461),0)),"")</f>
        <v/>
      </c>
      <c r="E2461" s="14">
        <f>IF(D2461="","",D2461-TODAY())</f>
        <v/>
      </c>
      <c r="F2461">
        <f>IF(D2461="","",IF(E2461&lt;0,"VENCIDO",IF(E2461&lt;=30,"VENCE EM &lt;= 30 DIAS",IF(E2461&lt;=60,"ATENCAO (31-60 DIAS)","OK"))))</f>
        <v/>
      </c>
      <c r="G2461" s="14">
        <f>SUMIFS(Lancamentos!$G:$G,Lancamentos!$C:$C,$A2461,Lancamentos!$E:$E,$C2461,Lancamentos!$B:$B,"ENTRADA")</f>
        <v/>
      </c>
      <c r="H2461" s="14">
        <f>SUMIFS(Lancamentos!$G:$G,Lancamentos!$C:$C,$A2461,Lancamentos!$E:$E,$C2461,Lancamentos!$B:$B,"SAIDA_USO")</f>
        <v/>
      </c>
      <c r="I2461" s="14">
        <f>SUMIFS(Lancamentos!$G:$G,Lancamentos!$C:$C,$A2461,Lancamentos!$E:$E,$C2461,Lancamentos!$B:$B,"SAIDA_DESCARTE")</f>
        <v/>
      </c>
      <c r="J2461" s="14">
        <f>G2461-H2461-I2461</f>
        <v/>
      </c>
      <c r="K2461">
        <f>IF(A2461="","",IF(J2461&lt;=IFERROR(VLOOKUP(A2461,Produtos!$A:$E,5,FALSE),0),"ABAIXO DO MINIMO","OK"))</f>
        <v/>
      </c>
    </row>
    <row r="2462">
      <c r="B2462">
        <f>IFERROR(VLOOKUP(A2462,Produtos!A:B,2,FALSE),"")</f>
        <v/>
      </c>
      <c r="D2462" s="10">
        <f>IFERROR(INDEX(Lotes!$E:$E,MATCH(1,(Lotes!$A:$A=A2462)*(Lotes!$C:$C=C2462),0)),"")</f>
        <v/>
      </c>
      <c r="E2462" s="14">
        <f>IF(D2462="","",D2462-TODAY())</f>
        <v/>
      </c>
      <c r="F2462">
        <f>IF(D2462="","",IF(E2462&lt;0,"VENCIDO",IF(E2462&lt;=30,"VENCE EM &lt;= 30 DIAS",IF(E2462&lt;=60,"ATENCAO (31-60 DIAS)","OK"))))</f>
        <v/>
      </c>
      <c r="G2462" s="14">
        <f>SUMIFS(Lancamentos!$G:$G,Lancamentos!$C:$C,$A2462,Lancamentos!$E:$E,$C2462,Lancamentos!$B:$B,"ENTRADA")</f>
        <v/>
      </c>
      <c r="H2462" s="14">
        <f>SUMIFS(Lancamentos!$G:$G,Lancamentos!$C:$C,$A2462,Lancamentos!$E:$E,$C2462,Lancamentos!$B:$B,"SAIDA_USO")</f>
        <v/>
      </c>
      <c r="I2462" s="14">
        <f>SUMIFS(Lancamentos!$G:$G,Lancamentos!$C:$C,$A2462,Lancamentos!$E:$E,$C2462,Lancamentos!$B:$B,"SAIDA_DESCARTE")</f>
        <v/>
      </c>
      <c r="J2462" s="14">
        <f>G2462-H2462-I2462</f>
        <v/>
      </c>
      <c r="K2462">
        <f>IF(A2462="","",IF(J2462&lt;=IFERROR(VLOOKUP(A2462,Produtos!$A:$E,5,FALSE),0),"ABAIXO DO MINIMO","OK"))</f>
        <v/>
      </c>
    </row>
    <row r="2463">
      <c r="B2463">
        <f>IFERROR(VLOOKUP(A2463,Produtos!A:B,2,FALSE),"")</f>
        <v/>
      </c>
      <c r="D2463" s="10">
        <f>IFERROR(INDEX(Lotes!$E:$E,MATCH(1,(Lotes!$A:$A=A2463)*(Lotes!$C:$C=C2463),0)),"")</f>
        <v/>
      </c>
      <c r="E2463" s="14">
        <f>IF(D2463="","",D2463-TODAY())</f>
        <v/>
      </c>
      <c r="F2463">
        <f>IF(D2463="","",IF(E2463&lt;0,"VENCIDO",IF(E2463&lt;=30,"VENCE EM &lt;= 30 DIAS",IF(E2463&lt;=60,"ATENCAO (31-60 DIAS)","OK"))))</f>
        <v/>
      </c>
      <c r="G2463" s="14">
        <f>SUMIFS(Lancamentos!$G:$G,Lancamentos!$C:$C,$A2463,Lancamentos!$E:$E,$C2463,Lancamentos!$B:$B,"ENTRADA")</f>
        <v/>
      </c>
      <c r="H2463" s="14">
        <f>SUMIFS(Lancamentos!$G:$G,Lancamentos!$C:$C,$A2463,Lancamentos!$E:$E,$C2463,Lancamentos!$B:$B,"SAIDA_USO")</f>
        <v/>
      </c>
      <c r="I2463" s="14">
        <f>SUMIFS(Lancamentos!$G:$G,Lancamentos!$C:$C,$A2463,Lancamentos!$E:$E,$C2463,Lancamentos!$B:$B,"SAIDA_DESCARTE")</f>
        <v/>
      </c>
      <c r="J2463" s="14">
        <f>G2463-H2463-I2463</f>
        <v/>
      </c>
      <c r="K2463">
        <f>IF(A2463="","",IF(J2463&lt;=IFERROR(VLOOKUP(A2463,Produtos!$A:$E,5,FALSE),0),"ABAIXO DO MINIMO","OK"))</f>
        <v/>
      </c>
    </row>
    <row r="2464">
      <c r="B2464">
        <f>IFERROR(VLOOKUP(A2464,Produtos!A:B,2,FALSE),"")</f>
        <v/>
      </c>
      <c r="D2464" s="10">
        <f>IFERROR(INDEX(Lotes!$E:$E,MATCH(1,(Lotes!$A:$A=A2464)*(Lotes!$C:$C=C2464),0)),"")</f>
        <v/>
      </c>
      <c r="E2464" s="14">
        <f>IF(D2464="","",D2464-TODAY())</f>
        <v/>
      </c>
      <c r="F2464">
        <f>IF(D2464="","",IF(E2464&lt;0,"VENCIDO",IF(E2464&lt;=30,"VENCE EM &lt;= 30 DIAS",IF(E2464&lt;=60,"ATENCAO (31-60 DIAS)","OK"))))</f>
        <v/>
      </c>
      <c r="G2464" s="14">
        <f>SUMIFS(Lancamentos!$G:$G,Lancamentos!$C:$C,$A2464,Lancamentos!$E:$E,$C2464,Lancamentos!$B:$B,"ENTRADA")</f>
        <v/>
      </c>
      <c r="H2464" s="14">
        <f>SUMIFS(Lancamentos!$G:$G,Lancamentos!$C:$C,$A2464,Lancamentos!$E:$E,$C2464,Lancamentos!$B:$B,"SAIDA_USO")</f>
        <v/>
      </c>
      <c r="I2464" s="14">
        <f>SUMIFS(Lancamentos!$G:$G,Lancamentos!$C:$C,$A2464,Lancamentos!$E:$E,$C2464,Lancamentos!$B:$B,"SAIDA_DESCARTE")</f>
        <v/>
      </c>
      <c r="J2464" s="14">
        <f>G2464-H2464-I2464</f>
        <v/>
      </c>
      <c r="K2464">
        <f>IF(A2464="","",IF(J2464&lt;=IFERROR(VLOOKUP(A2464,Produtos!$A:$E,5,FALSE),0),"ABAIXO DO MINIMO","OK"))</f>
        <v/>
      </c>
    </row>
    <row r="2465">
      <c r="B2465">
        <f>IFERROR(VLOOKUP(A2465,Produtos!A:B,2,FALSE),"")</f>
        <v/>
      </c>
      <c r="D2465" s="10">
        <f>IFERROR(INDEX(Lotes!$E:$E,MATCH(1,(Lotes!$A:$A=A2465)*(Lotes!$C:$C=C2465),0)),"")</f>
        <v/>
      </c>
      <c r="E2465" s="14">
        <f>IF(D2465="","",D2465-TODAY())</f>
        <v/>
      </c>
      <c r="F2465">
        <f>IF(D2465="","",IF(E2465&lt;0,"VENCIDO",IF(E2465&lt;=30,"VENCE EM &lt;= 30 DIAS",IF(E2465&lt;=60,"ATENCAO (31-60 DIAS)","OK"))))</f>
        <v/>
      </c>
      <c r="G2465" s="14">
        <f>SUMIFS(Lancamentos!$G:$G,Lancamentos!$C:$C,$A2465,Lancamentos!$E:$E,$C2465,Lancamentos!$B:$B,"ENTRADA")</f>
        <v/>
      </c>
      <c r="H2465" s="14">
        <f>SUMIFS(Lancamentos!$G:$G,Lancamentos!$C:$C,$A2465,Lancamentos!$E:$E,$C2465,Lancamentos!$B:$B,"SAIDA_USO")</f>
        <v/>
      </c>
      <c r="I2465" s="14">
        <f>SUMIFS(Lancamentos!$G:$G,Lancamentos!$C:$C,$A2465,Lancamentos!$E:$E,$C2465,Lancamentos!$B:$B,"SAIDA_DESCARTE")</f>
        <v/>
      </c>
      <c r="J2465" s="14">
        <f>G2465-H2465-I2465</f>
        <v/>
      </c>
      <c r="K2465">
        <f>IF(A2465="","",IF(J2465&lt;=IFERROR(VLOOKUP(A2465,Produtos!$A:$E,5,FALSE),0),"ABAIXO DO MINIMO","OK"))</f>
        <v/>
      </c>
    </row>
    <row r="2466">
      <c r="B2466">
        <f>IFERROR(VLOOKUP(A2466,Produtos!A:B,2,FALSE),"")</f>
        <v/>
      </c>
      <c r="D2466" s="10">
        <f>IFERROR(INDEX(Lotes!$E:$E,MATCH(1,(Lotes!$A:$A=A2466)*(Lotes!$C:$C=C2466),0)),"")</f>
        <v/>
      </c>
      <c r="E2466" s="14">
        <f>IF(D2466="","",D2466-TODAY())</f>
        <v/>
      </c>
      <c r="F2466">
        <f>IF(D2466="","",IF(E2466&lt;0,"VENCIDO",IF(E2466&lt;=30,"VENCE EM &lt;= 30 DIAS",IF(E2466&lt;=60,"ATENCAO (31-60 DIAS)","OK"))))</f>
        <v/>
      </c>
      <c r="G2466" s="14">
        <f>SUMIFS(Lancamentos!$G:$G,Lancamentos!$C:$C,$A2466,Lancamentos!$E:$E,$C2466,Lancamentos!$B:$B,"ENTRADA")</f>
        <v/>
      </c>
      <c r="H2466" s="14">
        <f>SUMIFS(Lancamentos!$G:$G,Lancamentos!$C:$C,$A2466,Lancamentos!$E:$E,$C2466,Lancamentos!$B:$B,"SAIDA_USO")</f>
        <v/>
      </c>
      <c r="I2466" s="14">
        <f>SUMIFS(Lancamentos!$G:$G,Lancamentos!$C:$C,$A2466,Lancamentos!$E:$E,$C2466,Lancamentos!$B:$B,"SAIDA_DESCARTE")</f>
        <v/>
      </c>
      <c r="J2466" s="14">
        <f>G2466-H2466-I2466</f>
        <v/>
      </c>
      <c r="K2466">
        <f>IF(A2466="","",IF(J2466&lt;=IFERROR(VLOOKUP(A2466,Produtos!$A:$E,5,FALSE),0),"ABAIXO DO MINIMO","OK"))</f>
        <v/>
      </c>
    </row>
    <row r="2467">
      <c r="B2467">
        <f>IFERROR(VLOOKUP(A2467,Produtos!A:B,2,FALSE),"")</f>
        <v/>
      </c>
      <c r="D2467" s="10">
        <f>IFERROR(INDEX(Lotes!$E:$E,MATCH(1,(Lotes!$A:$A=A2467)*(Lotes!$C:$C=C2467),0)),"")</f>
        <v/>
      </c>
      <c r="E2467" s="14">
        <f>IF(D2467="","",D2467-TODAY())</f>
        <v/>
      </c>
      <c r="F2467">
        <f>IF(D2467="","",IF(E2467&lt;0,"VENCIDO",IF(E2467&lt;=30,"VENCE EM &lt;= 30 DIAS",IF(E2467&lt;=60,"ATENCAO (31-60 DIAS)","OK"))))</f>
        <v/>
      </c>
      <c r="G2467" s="14">
        <f>SUMIFS(Lancamentos!$G:$G,Lancamentos!$C:$C,$A2467,Lancamentos!$E:$E,$C2467,Lancamentos!$B:$B,"ENTRADA")</f>
        <v/>
      </c>
      <c r="H2467" s="14">
        <f>SUMIFS(Lancamentos!$G:$G,Lancamentos!$C:$C,$A2467,Lancamentos!$E:$E,$C2467,Lancamentos!$B:$B,"SAIDA_USO")</f>
        <v/>
      </c>
      <c r="I2467" s="14">
        <f>SUMIFS(Lancamentos!$G:$G,Lancamentos!$C:$C,$A2467,Lancamentos!$E:$E,$C2467,Lancamentos!$B:$B,"SAIDA_DESCARTE")</f>
        <v/>
      </c>
      <c r="J2467" s="14">
        <f>G2467-H2467-I2467</f>
        <v/>
      </c>
      <c r="K2467">
        <f>IF(A2467="","",IF(J2467&lt;=IFERROR(VLOOKUP(A2467,Produtos!$A:$E,5,FALSE),0),"ABAIXO DO MINIMO","OK"))</f>
        <v/>
      </c>
    </row>
    <row r="2468">
      <c r="B2468">
        <f>IFERROR(VLOOKUP(A2468,Produtos!A:B,2,FALSE),"")</f>
        <v/>
      </c>
      <c r="D2468" s="10">
        <f>IFERROR(INDEX(Lotes!$E:$E,MATCH(1,(Lotes!$A:$A=A2468)*(Lotes!$C:$C=C2468),0)),"")</f>
        <v/>
      </c>
      <c r="E2468" s="14">
        <f>IF(D2468="","",D2468-TODAY())</f>
        <v/>
      </c>
      <c r="F2468">
        <f>IF(D2468="","",IF(E2468&lt;0,"VENCIDO",IF(E2468&lt;=30,"VENCE EM &lt;= 30 DIAS",IF(E2468&lt;=60,"ATENCAO (31-60 DIAS)","OK"))))</f>
        <v/>
      </c>
      <c r="G2468" s="14">
        <f>SUMIFS(Lancamentos!$G:$G,Lancamentos!$C:$C,$A2468,Lancamentos!$E:$E,$C2468,Lancamentos!$B:$B,"ENTRADA")</f>
        <v/>
      </c>
      <c r="H2468" s="14">
        <f>SUMIFS(Lancamentos!$G:$G,Lancamentos!$C:$C,$A2468,Lancamentos!$E:$E,$C2468,Lancamentos!$B:$B,"SAIDA_USO")</f>
        <v/>
      </c>
      <c r="I2468" s="14">
        <f>SUMIFS(Lancamentos!$G:$G,Lancamentos!$C:$C,$A2468,Lancamentos!$E:$E,$C2468,Lancamentos!$B:$B,"SAIDA_DESCARTE")</f>
        <v/>
      </c>
      <c r="J2468" s="14">
        <f>G2468-H2468-I2468</f>
        <v/>
      </c>
      <c r="K2468">
        <f>IF(A2468="","",IF(J2468&lt;=IFERROR(VLOOKUP(A2468,Produtos!$A:$E,5,FALSE),0),"ABAIXO DO MINIMO","OK"))</f>
        <v/>
      </c>
    </row>
    <row r="2469">
      <c r="B2469">
        <f>IFERROR(VLOOKUP(A2469,Produtos!A:B,2,FALSE),"")</f>
        <v/>
      </c>
      <c r="D2469" s="10">
        <f>IFERROR(INDEX(Lotes!$E:$E,MATCH(1,(Lotes!$A:$A=A2469)*(Lotes!$C:$C=C2469),0)),"")</f>
        <v/>
      </c>
      <c r="E2469" s="14">
        <f>IF(D2469="","",D2469-TODAY())</f>
        <v/>
      </c>
      <c r="F2469">
        <f>IF(D2469="","",IF(E2469&lt;0,"VENCIDO",IF(E2469&lt;=30,"VENCE EM &lt;= 30 DIAS",IF(E2469&lt;=60,"ATENCAO (31-60 DIAS)","OK"))))</f>
        <v/>
      </c>
      <c r="G2469" s="14">
        <f>SUMIFS(Lancamentos!$G:$G,Lancamentos!$C:$C,$A2469,Lancamentos!$E:$E,$C2469,Lancamentos!$B:$B,"ENTRADA")</f>
        <v/>
      </c>
      <c r="H2469" s="14">
        <f>SUMIFS(Lancamentos!$G:$G,Lancamentos!$C:$C,$A2469,Lancamentos!$E:$E,$C2469,Lancamentos!$B:$B,"SAIDA_USO")</f>
        <v/>
      </c>
      <c r="I2469" s="14">
        <f>SUMIFS(Lancamentos!$G:$G,Lancamentos!$C:$C,$A2469,Lancamentos!$E:$E,$C2469,Lancamentos!$B:$B,"SAIDA_DESCARTE")</f>
        <v/>
      </c>
      <c r="J2469" s="14">
        <f>G2469-H2469-I2469</f>
        <v/>
      </c>
      <c r="K2469">
        <f>IF(A2469="","",IF(J2469&lt;=IFERROR(VLOOKUP(A2469,Produtos!$A:$E,5,FALSE),0),"ABAIXO DO MINIMO","OK"))</f>
        <v/>
      </c>
    </row>
    <row r="2470">
      <c r="B2470">
        <f>IFERROR(VLOOKUP(A2470,Produtos!A:B,2,FALSE),"")</f>
        <v/>
      </c>
      <c r="D2470" s="10">
        <f>IFERROR(INDEX(Lotes!$E:$E,MATCH(1,(Lotes!$A:$A=A2470)*(Lotes!$C:$C=C2470),0)),"")</f>
        <v/>
      </c>
      <c r="E2470" s="14">
        <f>IF(D2470="","",D2470-TODAY())</f>
        <v/>
      </c>
      <c r="F2470">
        <f>IF(D2470="","",IF(E2470&lt;0,"VENCIDO",IF(E2470&lt;=30,"VENCE EM &lt;= 30 DIAS",IF(E2470&lt;=60,"ATENCAO (31-60 DIAS)","OK"))))</f>
        <v/>
      </c>
      <c r="G2470" s="14">
        <f>SUMIFS(Lancamentos!$G:$G,Lancamentos!$C:$C,$A2470,Lancamentos!$E:$E,$C2470,Lancamentos!$B:$B,"ENTRADA")</f>
        <v/>
      </c>
      <c r="H2470" s="14">
        <f>SUMIFS(Lancamentos!$G:$G,Lancamentos!$C:$C,$A2470,Lancamentos!$E:$E,$C2470,Lancamentos!$B:$B,"SAIDA_USO")</f>
        <v/>
      </c>
      <c r="I2470" s="14">
        <f>SUMIFS(Lancamentos!$G:$G,Lancamentos!$C:$C,$A2470,Lancamentos!$E:$E,$C2470,Lancamentos!$B:$B,"SAIDA_DESCARTE")</f>
        <v/>
      </c>
      <c r="J2470" s="14">
        <f>G2470-H2470-I2470</f>
        <v/>
      </c>
      <c r="K2470">
        <f>IF(A2470="","",IF(J2470&lt;=IFERROR(VLOOKUP(A2470,Produtos!$A:$E,5,FALSE),0),"ABAIXO DO MINIMO","OK"))</f>
        <v/>
      </c>
    </row>
    <row r="2471">
      <c r="B2471">
        <f>IFERROR(VLOOKUP(A2471,Produtos!A:B,2,FALSE),"")</f>
        <v/>
      </c>
      <c r="D2471" s="10">
        <f>IFERROR(INDEX(Lotes!$E:$E,MATCH(1,(Lotes!$A:$A=A2471)*(Lotes!$C:$C=C2471),0)),"")</f>
        <v/>
      </c>
      <c r="E2471" s="14">
        <f>IF(D2471="","",D2471-TODAY())</f>
        <v/>
      </c>
      <c r="F2471">
        <f>IF(D2471="","",IF(E2471&lt;0,"VENCIDO",IF(E2471&lt;=30,"VENCE EM &lt;= 30 DIAS",IF(E2471&lt;=60,"ATENCAO (31-60 DIAS)","OK"))))</f>
        <v/>
      </c>
      <c r="G2471" s="14">
        <f>SUMIFS(Lancamentos!$G:$G,Lancamentos!$C:$C,$A2471,Lancamentos!$E:$E,$C2471,Lancamentos!$B:$B,"ENTRADA")</f>
        <v/>
      </c>
      <c r="H2471" s="14">
        <f>SUMIFS(Lancamentos!$G:$G,Lancamentos!$C:$C,$A2471,Lancamentos!$E:$E,$C2471,Lancamentos!$B:$B,"SAIDA_USO")</f>
        <v/>
      </c>
      <c r="I2471" s="14">
        <f>SUMIFS(Lancamentos!$G:$G,Lancamentos!$C:$C,$A2471,Lancamentos!$E:$E,$C2471,Lancamentos!$B:$B,"SAIDA_DESCARTE")</f>
        <v/>
      </c>
      <c r="J2471" s="14">
        <f>G2471-H2471-I2471</f>
        <v/>
      </c>
      <c r="K2471">
        <f>IF(A2471="","",IF(J2471&lt;=IFERROR(VLOOKUP(A2471,Produtos!$A:$E,5,FALSE),0),"ABAIXO DO MINIMO","OK"))</f>
        <v/>
      </c>
    </row>
    <row r="2472">
      <c r="B2472">
        <f>IFERROR(VLOOKUP(A2472,Produtos!A:B,2,FALSE),"")</f>
        <v/>
      </c>
      <c r="D2472" s="10">
        <f>IFERROR(INDEX(Lotes!$E:$E,MATCH(1,(Lotes!$A:$A=A2472)*(Lotes!$C:$C=C2472),0)),"")</f>
        <v/>
      </c>
      <c r="E2472" s="14">
        <f>IF(D2472="","",D2472-TODAY())</f>
        <v/>
      </c>
      <c r="F2472">
        <f>IF(D2472="","",IF(E2472&lt;0,"VENCIDO",IF(E2472&lt;=30,"VENCE EM &lt;= 30 DIAS",IF(E2472&lt;=60,"ATENCAO (31-60 DIAS)","OK"))))</f>
        <v/>
      </c>
      <c r="G2472" s="14">
        <f>SUMIFS(Lancamentos!$G:$G,Lancamentos!$C:$C,$A2472,Lancamentos!$E:$E,$C2472,Lancamentos!$B:$B,"ENTRADA")</f>
        <v/>
      </c>
      <c r="H2472" s="14">
        <f>SUMIFS(Lancamentos!$G:$G,Lancamentos!$C:$C,$A2472,Lancamentos!$E:$E,$C2472,Lancamentos!$B:$B,"SAIDA_USO")</f>
        <v/>
      </c>
      <c r="I2472" s="14">
        <f>SUMIFS(Lancamentos!$G:$G,Lancamentos!$C:$C,$A2472,Lancamentos!$E:$E,$C2472,Lancamentos!$B:$B,"SAIDA_DESCARTE")</f>
        <v/>
      </c>
      <c r="J2472" s="14">
        <f>G2472-H2472-I2472</f>
        <v/>
      </c>
      <c r="K2472">
        <f>IF(A2472="","",IF(J2472&lt;=IFERROR(VLOOKUP(A2472,Produtos!$A:$E,5,FALSE),0),"ABAIXO DO MINIMO","OK"))</f>
        <v/>
      </c>
    </row>
    <row r="2473">
      <c r="B2473">
        <f>IFERROR(VLOOKUP(A2473,Produtos!A:B,2,FALSE),"")</f>
        <v/>
      </c>
      <c r="D2473" s="10">
        <f>IFERROR(INDEX(Lotes!$E:$E,MATCH(1,(Lotes!$A:$A=A2473)*(Lotes!$C:$C=C2473),0)),"")</f>
        <v/>
      </c>
      <c r="E2473" s="14">
        <f>IF(D2473="","",D2473-TODAY())</f>
        <v/>
      </c>
      <c r="F2473">
        <f>IF(D2473="","",IF(E2473&lt;0,"VENCIDO",IF(E2473&lt;=30,"VENCE EM &lt;= 30 DIAS",IF(E2473&lt;=60,"ATENCAO (31-60 DIAS)","OK"))))</f>
        <v/>
      </c>
      <c r="G2473" s="14">
        <f>SUMIFS(Lancamentos!$G:$G,Lancamentos!$C:$C,$A2473,Lancamentos!$E:$E,$C2473,Lancamentos!$B:$B,"ENTRADA")</f>
        <v/>
      </c>
      <c r="H2473" s="14">
        <f>SUMIFS(Lancamentos!$G:$G,Lancamentos!$C:$C,$A2473,Lancamentos!$E:$E,$C2473,Lancamentos!$B:$B,"SAIDA_USO")</f>
        <v/>
      </c>
      <c r="I2473" s="14">
        <f>SUMIFS(Lancamentos!$G:$G,Lancamentos!$C:$C,$A2473,Lancamentos!$E:$E,$C2473,Lancamentos!$B:$B,"SAIDA_DESCARTE")</f>
        <v/>
      </c>
      <c r="J2473" s="14">
        <f>G2473-H2473-I2473</f>
        <v/>
      </c>
      <c r="K2473">
        <f>IF(A2473="","",IF(J2473&lt;=IFERROR(VLOOKUP(A2473,Produtos!$A:$E,5,FALSE),0),"ABAIXO DO MINIMO","OK"))</f>
        <v/>
      </c>
    </row>
    <row r="2474">
      <c r="B2474">
        <f>IFERROR(VLOOKUP(A2474,Produtos!A:B,2,FALSE),"")</f>
        <v/>
      </c>
      <c r="D2474" s="10">
        <f>IFERROR(INDEX(Lotes!$E:$E,MATCH(1,(Lotes!$A:$A=A2474)*(Lotes!$C:$C=C2474),0)),"")</f>
        <v/>
      </c>
      <c r="E2474" s="14">
        <f>IF(D2474="","",D2474-TODAY())</f>
        <v/>
      </c>
      <c r="F2474">
        <f>IF(D2474="","",IF(E2474&lt;0,"VENCIDO",IF(E2474&lt;=30,"VENCE EM &lt;= 30 DIAS",IF(E2474&lt;=60,"ATENCAO (31-60 DIAS)","OK"))))</f>
        <v/>
      </c>
      <c r="G2474" s="14">
        <f>SUMIFS(Lancamentos!$G:$G,Lancamentos!$C:$C,$A2474,Lancamentos!$E:$E,$C2474,Lancamentos!$B:$B,"ENTRADA")</f>
        <v/>
      </c>
      <c r="H2474" s="14">
        <f>SUMIFS(Lancamentos!$G:$G,Lancamentos!$C:$C,$A2474,Lancamentos!$E:$E,$C2474,Lancamentos!$B:$B,"SAIDA_USO")</f>
        <v/>
      </c>
      <c r="I2474" s="14">
        <f>SUMIFS(Lancamentos!$G:$G,Lancamentos!$C:$C,$A2474,Lancamentos!$E:$E,$C2474,Lancamentos!$B:$B,"SAIDA_DESCARTE")</f>
        <v/>
      </c>
      <c r="J2474" s="14">
        <f>G2474-H2474-I2474</f>
        <v/>
      </c>
      <c r="K2474">
        <f>IF(A2474="","",IF(J2474&lt;=IFERROR(VLOOKUP(A2474,Produtos!$A:$E,5,FALSE),0),"ABAIXO DO MINIMO","OK"))</f>
        <v/>
      </c>
    </row>
    <row r="2475">
      <c r="B2475">
        <f>IFERROR(VLOOKUP(A2475,Produtos!A:B,2,FALSE),"")</f>
        <v/>
      </c>
      <c r="D2475" s="10">
        <f>IFERROR(INDEX(Lotes!$E:$E,MATCH(1,(Lotes!$A:$A=A2475)*(Lotes!$C:$C=C2475),0)),"")</f>
        <v/>
      </c>
      <c r="E2475" s="14">
        <f>IF(D2475="","",D2475-TODAY())</f>
        <v/>
      </c>
      <c r="F2475">
        <f>IF(D2475="","",IF(E2475&lt;0,"VENCIDO",IF(E2475&lt;=30,"VENCE EM &lt;= 30 DIAS",IF(E2475&lt;=60,"ATENCAO (31-60 DIAS)","OK"))))</f>
        <v/>
      </c>
      <c r="G2475" s="14">
        <f>SUMIFS(Lancamentos!$G:$G,Lancamentos!$C:$C,$A2475,Lancamentos!$E:$E,$C2475,Lancamentos!$B:$B,"ENTRADA")</f>
        <v/>
      </c>
      <c r="H2475" s="14">
        <f>SUMIFS(Lancamentos!$G:$G,Lancamentos!$C:$C,$A2475,Lancamentos!$E:$E,$C2475,Lancamentos!$B:$B,"SAIDA_USO")</f>
        <v/>
      </c>
      <c r="I2475" s="14">
        <f>SUMIFS(Lancamentos!$G:$G,Lancamentos!$C:$C,$A2475,Lancamentos!$E:$E,$C2475,Lancamentos!$B:$B,"SAIDA_DESCARTE")</f>
        <v/>
      </c>
      <c r="J2475" s="14">
        <f>G2475-H2475-I2475</f>
        <v/>
      </c>
      <c r="K2475">
        <f>IF(A2475="","",IF(J2475&lt;=IFERROR(VLOOKUP(A2475,Produtos!$A:$E,5,FALSE),0),"ABAIXO DO MINIMO","OK"))</f>
        <v/>
      </c>
    </row>
    <row r="2476">
      <c r="B2476">
        <f>IFERROR(VLOOKUP(A2476,Produtos!A:B,2,FALSE),"")</f>
        <v/>
      </c>
      <c r="D2476" s="10">
        <f>IFERROR(INDEX(Lotes!$E:$E,MATCH(1,(Lotes!$A:$A=A2476)*(Lotes!$C:$C=C2476),0)),"")</f>
        <v/>
      </c>
      <c r="E2476" s="14">
        <f>IF(D2476="","",D2476-TODAY())</f>
        <v/>
      </c>
      <c r="F2476">
        <f>IF(D2476="","",IF(E2476&lt;0,"VENCIDO",IF(E2476&lt;=30,"VENCE EM &lt;= 30 DIAS",IF(E2476&lt;=60,"ATENCAO (31-60 DIAS)","OK"))))</f>
        <v/>
      </c>
      <c r="G2476" s="14">
        <f>SUMIFS(Lancamentos!$G:$G,Lancamentos!$C:$C,$A2476,Lancamentos!$E:$E,$C2476,Lancamentos!$B:$B,"ENTRADA")</f>
        <v/>
      </c>
      <c r="H2476" s="14">
        <f>SUMIFS(Lancamentos!$G:$G,Lancamentos!$C:$C,$A2476,Lancamentos!$E:$E,$C2476,Lancamentos!$B:$B,"SAIDA_USO")</f>
        <v/>
      </c>
      <c r="I2476" s="14">
        <f>SUMIFS(Lancamentos!$G:$G,Lancamentos!$C:$C,$A2476,Lancamentos!$E:$E,$C2476,Lancamentos!$B:$B,"SAIDA_DESCARTE")</f>
        <v/>
      </c>
      <c r="J2476" s="14">
        <f>G2476-H2476-I2476</f>
        <v/>
      </c>
      <c r="K2476">
        <f>IF(A2476="","",IF(J2476&lt;=IFERROR(VLOOKUP(A2476,Produtos!$A:$E,5,FALSE),0),"ABAIXO DO MINIMO","OK"))</f>
        <v/>
      </c>
    </row>
    <row r="2477">
      <c r="B2477">
        <f>IFERROR(VLOOKUP(A2477,Produtos!A:B,2,FALSE),"")</f>
        <v/>
      </c>
      <c r="D2477" s="10">
        <f>IFERROR(INDEX(Lotes!$E:$E,MATCH(1,(Lotes!$A:$A=A2477)*(Lotes!$C:$C=C2477),0)),"")</f>
        <v/>
      </c>
      <c r="E2477" s="14">
        <f>IF(D2477="","",D2477-TODAY())</f>
        <v/>
      </c>
      <c r="F2477">
        <f>IF(D2477="","",IF(E2477&lt;0,"VENCIDO",IF(E2477&lt;=30,"VENCE EM &lt;= 30 DIAS",IF(E2477&lt;=60,"ATENCAO (31-60 DIAS)","OK"))))</f>
        <v/>
      </c>
      <c r="G2477" s="14">
        <f>SUMIFS(Lancamentos!$G:$G,Lancamentos!$C:$C,$A2477,Lancamentos!$E:$E,$C2477,Lancamentos!$B:$B,"ENTRADA")</f>
        <v/>
      </c>
      <c r="H2477" s="14">
        <f>SUMIFS(Lancamentos!$G:$G,Lancamentos!$C:$C,$A2477,Lancamentos!$E:$E,$C2477,Lancamentos!$B:$B,"SAIDA_USO")</f>
        <v/>
      </c>
      <c r="I2477" s="14">
        <f>SUMIFS(Lancamentos!$G:$G,Lancamentos!$C:$C,$A2477,Lancamentos!$E:$E,$C2477,Lancamentos!$B:$B,"SAIDA_DESCARTE")</f>
        <v/>
      </c>
      <c r="J2477" s="14">
        <f>G2477-H2477-I2477</f>
        <v/>
      </c>
      <c r="K2477">
        <f>IF(A2477="","",IF(J2477&lt;=IFERROR(VLOOKUP(A2477,Produtos!$A:$E,5,FALSE),0),"ABAIXO DO MINIMO","OK"))</f>
        <v/>
      </c>
    </row>
    <row r="2478">
      <c r="B2478">
        <f>IFERROR(VLOOKUP(A2478,Produtos!A:B,2,FALSE),"")</f>
        <v/>
      </c>
      <c r="D2478" s="10">
        <f>IFERROR(INDEX(Lotes!$E:$E,MATCH(1,(Lotes!$A:$A=A2478)*(Lotes!$C:$C=C2478),0)),"")</f>
        <v/>
      </c>
      <c r="E2478" s="14">
        <f>IF(D2478="","",D2478-TODAY())</f>
        <v/>
      </c>
      <c r="F2478">
        <f>IF(D2478="","",IF(E2478&lt;0,"VENCIDO",IF(E2478&lt;=30,"VENCE EM &lt;= 30 DIAS",IF(E2478&lt;=60,"ATENCAO (31-60 DIAS)","OK"))))</f>
        <v/>
      </c>
      <c r="G2478" s="14">
        <f>SUMIFS(Lancamentos!$G:$G,Lancamentos!$C:$C,$A2478,Lancamentos!$E:$E,$C2478,Lancamentos!$B:$B,"ENTRADA")</f>
        <v/>
      </c>
      <c r="H2478" s="14">
        <f>SUMIFS(Lancamentos!$G:$G,Lancamentos!$C:$C,$A2478,Lancamentos!$E:$E,$C2478,Lancamentos!$B:$B,"SAIDA_USO")</f>
        <v/>
      </c>
      <c r="I2478" s="14">
        <f>SUMIFS(Lancamentos!$G:$G,Lancamentos!$C:$C,$A2478,Lancamentos!$E:$E,$C2478,Lancamentos!$B:$B,"SAIDA_DESCARTE")</f>
        <v/>
      </c>
      <c r="J2478" s="14">
        <f>G2478-H2478-I2478</f>
        <v/>
      </c>
      <c r="K2478">
        <f>IF(A2478="","",IF(J2478&lt;=IFERROR(VLOOKUP(A2478,Produtos!$A:$E,5,FALSE),0),"ABAIXO DO MINIMO","OK"))</f>
        <v/>
      </c>
    </row>
    <row r="2479">
      <c r="B2479">
        <f>IFERROR(VLOOKUP(A2479,Produtos!A:B,2,FALSE),"")</f>
        <v/>
      </c>
      <c r="D2479" s="10">
        <f>IFERROR(INDEX(Lotes!$E:$E,MATCH(1,(Lotes!$A:$A=A2479)*(Lotes!$C:$C=C2479),0)),"")</f>
        <v/>
      </c>
      <c r="E2479" s="14">
        <f>IF(D2479="","",D2479-TODAY())</f>
        <v/>
      </c>
      <c r="F2479">
        <f>IF(D2479="","",IF(E2479&lt;0,"VENCIDO",IF(E2479&lt;=30,"VENCE EM &lt;= 30 DIAS",IF(E2479&lt;=60,"ATENCAO (31-60 DIAS)","OK"))))</f>
        <v/>
      </c>
      <c r="G2479" s="14">
        <f>SUMIFS(Lancamentos!$G:$G,Lancamentos!$C:$C,$A2479,Lancamentos!$E:$E,$C2479,Lancamentos!$B:$B,"ENTRADA")</f>
        <v/>
      </c>
      <c r="H2479" s="14">
        <f>SUMIFS(Lancamentos!$G:$G,Lancamentos!$C:$C,$A2479,Lancamentos!$E:$E,$C2479,Lancamentos!$B:$B,"SAIDA_USO")</f>
        <v/>
      </c>
      <c r="I2479" s="14">
        <f>SUMIFS(Lancamentos!$G:$G,Lancamentos!$C:$C,$A2479,Lancamentos!$E:$E,$C2479,Lancamentos!$B:$B,"SAIDA_DESCARTE")</f>
        <v/>
      </c>
      <c r="J2479" s="14">
        <f>G2479-H2479-I2479</f>
        <v/>
      </c>
      <c r="K2479">
        <f>IF(A2479="","",IF(J2479&lt;=IFERROR(VLOOKUP(A2479,Produtos!$A:$E,5,FALSE),0),"ABAIXO DO MINIMO","OK"))</f>
        <v/>
      </c>
    </row>
    <row r="2480">
      <c r="B2480">
        <f>IFERROR(VLOOKUP(A2480,Produtos!A:B,2,FALSE),"")</f>
        <v/>
      </c>
      <c r="D2480" s="10">
        <f>IFERROR(INDEX(Lotes!$E:$E,MATCH(1,(Lotes!$A:$A=A2480)*(Lotes!$C:$C=C2480),0)),"")</f>
        <v/>
      </c>
      <c r="E2480" s="14">
        <f>IF(D2480="","",D2480-TODAY())</f>
        <v/>
      </c>
      <c r="F2480">
        <f>IF(D2480="","",IF(E2480&lt;0,"VENCIDO",IF(E2480&lt;=30,"VENCE EM &lt;= 30 DIAS",IF(E2480&lt;=60,"ATENCAO (31-60 DIAS)","OK"))))</f>
        <v/>
      </c>
      <c r="G2480" s="14">
        <f>SUMIFS(Lancamentos!$G:$G,Lancamentos!$C:$C,$A2480,Lancamentos!$E:$E,$C2480,Lancamentos!$B:$B,"ENTRADA")</f>
        <v/>
      </c>
      <c r="H2480" s="14">
        <f>SUMIFS(Lancamentos!$G:$G,Lancamentos!$C:$C,$A2480,Lancamentos!$E:$E,$C2480,Lancamentos!$B:$B,"SAIDA_USO")</f>
        <v/>
      </c>
      <c r="I2480" s="14">
        <f>SUMIFS(Lancamentos!$G:$G,Lancamentos!$C:$C,$A2480,Lancamentos!$E:$E,$C2480,Lancamentos!$B:$B,"SAIDA_DESCARTE")</f>
        <v/>
      </c>
      <c r="J2480" s="14">
        <f>G2480-H2480-I2480</f>
        <v/>
      </c>
      <c r="K2480">
        <f>IF(A2480="","",IF(J2480&lt;=IFERROR(VLOOKUP(A2480,Produtos!$A:$E,5,FALSE),0),"ABAIXO DO MINIMO","OK"))</f>
        <v/>
      </c>
    </row>
    <row r="2481">
      <c r="B2481">
        <f>IFERROR(VLOOKUP(A2481,Produtos!A:B,2,FALSE),"")</f>
        <v/>
      </c>
      <c r="D2481" s="10">
        <f>IFERROR(INDEX(Lotes!$E:$E,MATCH(1,(Lotes!$A:$A=A2481)*(Lotes!$C:$C=C2481),0)),"")</f>
        <v/>
      </c>
      <c r="E2481" s="14">
        <f>IF(D2481="","",D2481-TODAY())</f>
        <v/>
      </c>
      <c r="F2481">
        <f>IF(D2481="","",IF(E2481&lt;0,"VENCIDO",IF(E2481&lt;=30,"VENCE EM &lt;= 30 DIAS",IF(E2481&lt;=60,"ATENCAO (31-60 DIAS)","OK"))))</f>
        <v/>
      </c>
      <c r="G2481" s="14">
        <f>SUMIFS(Lancamentos!$G:$G,Lancamentos!$C:$C,$A2481,Lancamentos!$E:$E,$C2481,Lancamentos!$B:$B,"ENTRADA")</f>
        <v/>
      </c>
      <c r="H2481" s="14">
        <f>SUMIFS(Lancamentos!$G:$G,Lancamentos!$C:$C,$A2481,Lancamentos!$E:$E,$C2481,Lancamentos!$B:$B,"SAIDA_USO")</f>
        <v/>
      </c>
      <c r="I2481" s="14">
        <f>SUMIFS(Lancamentos!$G:$G,Lancamentos!$C:$C,$A2481,Lancamentos!$E:$E,$C2481,Lancamentos!$B:$B,"SAIDA_DESCARTE")</f>
        <v/>
      </c>
      <c r="J2481" s="14">
        <f>G2481-H2481-I2481</f>
        <v/>
      </c>
      <c r="K2481">
        <f>IF(A2481="","",IF(J2481&lt;=IFERROR(VLOOKUP(A2481,Produtos!$A:$E,5,FALSE),0),"ABAIXO DO MINIMO","OK"))</f>
        <v/>
      </c>
    </row>
    <row r="2482">
      <c r="B2482">
        <f>IFERROR(VLOOKUP(A2482,Produtos!A:B,2,FALSE),"")</f>
        <v/>
      </c>
      <c r="D2482" s="10">
        <f>IFERROR(INDEX(Lotes!$E:$E,MATCH(1,(Lotes!$A:$A=A2482)*(Lotes!$C:$C=C2482),0)),"")</f>
        <v/>
      </c>
      <c r="E2482" s="14">
        <f>IF(D2482="","",D2482-TODAY())</f>
        <v/>
      </c>
      <c r="F2482">
        <f>IF(D2482="","",IF(E2482&lt;0,"VENCIDO",IF(E2482&lt;=30,"VENCE EM &lt;= 30 DIAS",IF(E2482&lt;=60,"ATENCAO (31-60 DIAS)","OK"))))</f>
        <v/>
      </c>
      <c r="G2482" s="14">
        <f>SUMIFS(Lancamentos!$G:$G,Lancamentos!$C:$C,$A2482,Lancamentos!$E:$E,$C2482,Lancamentos!$B:$B,"ENTRADA")</f>
        <v/>
      </c>
      <c r="H2482" s="14">
        <f>SUMIFS(Lancamentos!$G:$G,Lancamentos!$C:$C,$A2482,Lancamentos!$E:$E,$C2482,Lancamentos!$B:$B,"SAIDA_USO")</f>
        <v/>
      </c>
      <c r="I2482" s="14">
        <f>SUMIFS(Lancamentos!$G:$G,Lancamentos!$C:$C,$A2482,Lancamentos!$E:$E,$C2482,Lancamentos!$B:$B,"SAIDA_DESCARTE")</f>
        <v/>
      </c>
      <c r="J2482" s="14">
        <f>G2482-H2482-I2482</f>
        <v/>
      </c>
      <c r="K2482">
        <f>IF(A2482="","",IF(J2482&lt;=IFERROR(VLOOKUP(A2482,Produtos!$A:$E,5,FALSE),0),"ABAIXO DO MINIMO","OK"))</f>
        <v/>
      </c>
    </row>
    <row r="2483">
      <c r="B2483">
        <f>IFERROR(VLOOKUP(A2483,Produtos!A:B,2,FALSE),"")</f>
        <v/>
      </c>
      <c r="D2483" s="10">
        <f>IFERROR(INDEX(Lotes!$E:$E,MATCH(1,(Lotes!$A:$A=A2483)*(Lotes!$C:$C=C2483),0)),"")</f>
        <v/>
      </c>
      <c r="E2483" s="14">
        <f>IF(D2483="","",D2483-TODAY())</f>
        <v/>
      </c>
      <c r="F2483">
        <f>IF(D2483="","",IF(E2483&lt;0,"VENCIDO",IF(E2483&lt;=30,"VENCE EM &lt;= 30 DIAS",IF(E2483&lt;=60,"ATENCAO (31-60 DIAS)","OK"))))</f>
        <v/>
      </c>
      <c r="G2483" s="14">
        <f>SUMIFS(Lancamentos!$G:$G,Lancamentos!$C:$C,$A2483,Lancamentos!$E:$E,$C2483,Lancamentos!$B:$B,"ENTRADA")</f>
        <v/>
      </c>
      <c r="H2483" s="14">
        <f>SUMIFS(Lancamentos!$G:$G,Lancamentos!$C:$C,$A2483,Lancamentos!$E:$E,$C2483,Lancamentos!$B:$B,"SAIDA_USO")</f>
        <v/>
      </c>
      <c r="I2483" s="14">
        <f>SUMIFS(Lancamentos!$G:$G,Lancamentos!$C:$C,$A2483,Lancamentos!$E:$E,$C2483,Lancamentos!$B:$B,"SAIDA_DESCARTE")</f>
        <v/>
      </c>
      <c r="J2483" s="14">
        <f>G2483-H2483-I2483</f>
        <v/>
      </c>
      <c r="K2483">
        <f>IF(A2483="","",IF(J2483&lt;=IFERROR(VLOOKUP(A2483,Produtos!$A:$E,5,FALSE),0),"ABAIXO DO MINIMO","OK"))</f>
        <v/>
      </c>
    </row>
    <row r="2484">
      <c r="B2484">
        <f>IFERROR(VLOOKUP(A2484,Produtos!A:B,2,FALSE),"")</f>
        <v/>
      </c>
      <c r="D2484" s="10">
        <f>IFERROR(INDEX(Lotes!$E:$E,MATCH(1,(Lotes!$A:$A=A2484)*(Lotes!$C:$C=C2484),0)),"")</f>
        <v/>
      </c>
      <c r="E2484" s="14">
        <f>IF(D2484="","",D2484-TODAY())</f>
        <v/>
      </c>
      <c r="F2484">
        <f>IF(D2484="","",IF(E2484&lt;0,"VENCIDO",IF(E2484&lt;=30,"VENCE EM &lt;= 30 DIAS",IF(E2484&lt;=60,"ATENCAO (31-60 DIAS)","OK"))))</f>
        <v/>
      </c>
      <c r="G2484" s="14">
        <f>SUMIFS(Lancamentos!$G:$G,Lancamentos!$C:$C,$A2484,Lancamentos!$E:$E,$C2484,Lancamentos!$B:$B,"ENTRADA")</f>
        <v/>
      </c>
      <c r="H2484" s="14">
        <f>SUMIFS(Lancamentos!$G:$G,Lancamentos!$C:$C,$A2484,Lancamentos!$E:$E,$C2484,Lancamentos!$B:$B,"SAIDA_USO")</f>
        <v/>
      </c>
      <c r="I2484" s="14">
        <f>SUMIFS(Lancamentos!$G:$G,Lancamentos!$C:$C,$A2484,Lancamentos!$E:$E,$C2484,Lancamentos!$B:$B,"SAIDA_DESCARTE")</f>
        <v/>
      </c>
      <c r="J2484" s="14">
        <f>G2484-H2484-I2484</f>
        <v/>
      </c>
      <c r="K2484">
        <f>IF(A2484="","",IF(J2484&lt;=IFERROR(VLOOKUP(A2484,Produtos!$A:$E,5,FALSE),0),"ABAIXO DO MINIMO","OK"))</f>
        <v/>
      </c>
    </row>
    <row r="2485">
      <c r="B2485">
        <f>IFERROR(VLOOKUP(A2485,Produtos!A:B,2,FALSE),"")</f>
        <v/>
      </c>
      <c r="D2485" s="10">
        <f>IFERROR(INDEX(Lotes!$E:$E,MATCH(1,(Lotes!$A:$A=A2485)*(Lotes!$C:$C=C2485),0)),"")</f>
        <v/>
      </c>
      <c r="E2485" s="14">
        <f>IF(D2485="","",D2485-TODAY())</f>
        <v/>
      </c>
      <c r="F2485">
        <f>IF(D2485="","",IF(E2485&lt;0,"VENCIDO",IF(E2485&lt;=30,"VENCE EM &lt;= 30 DIAS",IF(E2485&lt;=60,"ATENCAO (31-60 DIAS)","OK"))))</f>
        <v/>
      </c>
      <c r="G2485" s="14">
        <f>SUMIFS(Lancamentos!$G:$G,Lancamentos!$C:$C,$A2485,Lancamentos!$E:$E,$C2485,Lancamentos!$B:$B,"ENTRADA")</f>
        <v/>
      </c>
      <c r="H2485" s="14">
        <f>SUMIFS(Lancamentos!$G:$G,Lancamentos!$C:$C,$A2485,Lancamentos!$E:$E,$C2485,Lancamentos!$B:$B,"SAIDA_USO")</f>
        <v/>
      </c>
      <c r="I2485" s="14">
        <f>SUMIFS(Lancamentos!$G:$G,Lancamentos!$C:$C,$A2485,Lancamentos!$E:$E,$C2485,Lancamentos!$B:$B,"SAIDA_DESCARTE")</f>
        <v/>
      </c>
      <c r="J2485" s="14">
        <f>G2485-H2485-I2485</f>
        <v/>
      </c>
      <c r="K2485">
        <f>IF(A2485="","",IF(J2485&lt;=IFERROR(VLOOKUP(A2485,Produtos!$A:$E,5,FALSE),0),"ABAIXO DO MINIMO","OK"))</f>
        <v/>
      </c>
    </row>
    <row r="2486">
      <c r="B2486">
        <f>IFERROR(VLOOKUP(A2486,Produtos!A:B,2,FALSE),"")</f>
        <v/>
      </c>
      <c r="D2486" s="10">
        <f>IFERROR(INDEX(Lotes!$E:$E,MATCH(1,(Lotes!$A:$A=A2486)*(Lotes!$C:$C=C2486),0)),"")</f>
        <v/>
      </c>
      <c r="E2486" s="14">
        <f>IF(D2486="","",D2486-TODAY())</f>
        <v/>
      </c>
      <c r="F2486">
        <f>IF(D2486="","",IF(E2486&lt;0,"VENCIDO",IF(E2486&lt;=30,"VENCE EM &lt;= 30 DIAS",IF(E2486&lt;=60,"ATENCAO (31-60 DIAS)","OK"))))</f>
        <v/>
      </c>
      <c r="G2486" s="14">
        <f>SUMIFS(Lancamentos!$G:$G,Lancamentos!$C:$C,$A2486,Lancamentos!$E:$E,$C2486,Lancamentos!$B:$B,"ENTRADA")</f>
        <v/>
      </c>
      <c r="H2486" s="14">
        <f>SUMIFS(Lancamentos!$G:$G,Lancamentos!$C:$C,$A2486,Lancamentos!$E:$E,$C2486,Lancamentos!$B:$B,"SAIDA_USO")</f>
        <v/>
      </c>
      <c r="I2486" s="14">
        <f>SUMIFS(Lancamentos!$G:$G,Lancamentos!$C:$C,$A2486,Lancamentos!$E:$E,$C2486,Lancamentos!$B:$B,"SAIDA_DESCARTE")</f>
        <v/>
      </c>
      <c r="J2486" s="14">
        <f>G2486-H2486-I2486</f>
        <v/>
      </c>
      <c r="K2486">
        <f>IF(A2486="","",IF(J2486&lt;=IFERROR(VLOOKUP(A2486,Produtos!$A:$E,5,FALSE),0),"ABAIXO DO MINIMO","OK"))</f>
        <v/>
      </c>
    </row>
    <row r="2487">
      <c r="B2487">
        <f>IFERROR(VLOOKUP(A2487,Produtos!A:B,2,FALSE),"")</f>
        <v/>
      </c>
      <c r="D2487" s="10">
        <f>IFERROR(INDEX(Lotes!$E:$E,MATCH(1,(Lotes!$A:$A=A2487)*(Lotes!$C:$C=C2487),0)),"")</f>
        <v/>
      </c>
      <c r="E2487" s="14">
        <f>IF(D2487="","",D2487-TODAY())</f>
        <v/>
      </c>
      <c r="F2487">
        <f>IF(D2487="","",IF(E2487&lt;0,"VENCIDO",IF(E2487&lt;=30,"VENCE EM &lt;= 30 DIAS",IF(E2487&lt;=60,"ATENCAO (31-60 DIAS)","OK"))))</f>
        <v/>
      </c>
      <c r="G2487" s="14">
        <f>SUMIFS(Lancamentos!$G:$G,Lancamentos!$C:$C,$A2487,Lancamentos!$E:$E,$C2487,Lancamentos!$B:$B,"ENTRADA")</f>
        <v/>
      </c>
      <c r="H2487" s="14">
        <f>SUMIFS(Lancamentos!$G:$G,Lancamentos!$C:$C,$A2487,Lancamentos!$E:$E,$C2487,Lancamentos!$B:$B,"SAIDA_USO")</f>
        <v/>
      </c>
      <c r="I2487" s="14">
        <f>SUMIFS(Lancamentos!$G:$G,Lancamentos!$C:$C,$A2487,Lancamentos!$E:$E,$C2487,Lancamentos!$B:$B,"SAIDA_DESCARTE")</f>
        <v/>
      </c>
      <c r="J2487" s="14">
        <f>G2487-H2487-I2487</f>
        <v/>
      </c>
      <c r="K2487">
        <f>IF(A2487="","",IF(J2487&lt;=IFERROR(VLOOKUP(A2487,Produtos!$A:$E,5,FALSE),0),"ABAIXO DO MINIMO","OK"))</f>
        <v/>
      </c>
    </row>
    <row r="2488">
      <c r="B2488">
        <f>IFERROR(VLOOKUP(A2488,Produtos!A:B,2,FALSE),"")</f>
        <v/>
      </c>
      <c r="D2488" s="10">
        <f>IFERROR(INDEX(Lotes!$E:$E,MATCH(1,(Lotes!$A:$A=A2488)*(Lotes!$C:$C=C2488),0)),"")</f>
        <v/>
      </c>
      <c r="E2488" s="14">
        <f>IF(D2488="","",D2488-TODAY())</f>
        <v/>
      </c>
      <c r="F2488">
        <f>IF(D2488="","",IF(E2488&lt;0,"VENCIDO",IF(E2488&lt;=30,"VENCE EM &lt;= 30 DIAS",IF(E2488&lt;=60,"ATENCAO (31-60 DIAS)","OK"))))</f>
        <v/>
      </c>
      <c r="G2488" s="14">
        <f>SUMIFS(Lancamentos!$G:$G,Lancamentos!$C:$C,$A2488,Lancamentos!$E:$E,$C2488,Lancamentos!$B:$B,"ENTRADA")</f>
        <v/>
      </c>
      <c r="H2488" s="14">
        <f>SUMIFS(Lancamentos!$G:$G,Lancamentos!$C:$C,$A2488,Lancamentos!$E:$E,$C2488,Lancamentos!$B:$B,"SAIDA_USO")</f>
        <v/>
      </c>
      <c r="I2488" s="14">
        <f>SUMIFS(Lancamentos!$G:$G,Lancamentos!$C:$C,$A2488,Lancamentos!$E:$E,$C2488,Lancamentos!$B:$B,"SAIDA_DESCARTE")</f>
        <v/>
      </c>
      <c r="J2488" s="14">
        <f>G2488-H2488-I2488</f>
        <v/>
      </c>
      <c r="K2488">
        <f>IF(A2488="","",IF(J2488&lt;=IFERROR(VLOOKUP(A2488,Produtos!$A:$E,5,FALSE),0),"ABAIXO DO MINIMO","OK"))</f>
        <v/>
      </c>
    </row>
    <row r="2489">
      <c r="B2489">
        <f>IFERROR(VLOOKUP(A2489,Produtos!A:B,2,FALSE),"")</f>
        <v/>
      </c>
      <c r="D2489" s="10">
        <f>IFERROR(INDEX(Lotes!$E:$E,MATCH(1,(Lotes!$A:$A=A2489)*(Lotes!$C:$C=C2489),0)),"")</f>
        <v/>
      </c>
      <c r="E2489" s="14">
        <f>IF(D2489="","",D2489-TODAY())</f>
        <v/>
      </c>
      <c r="F2489">
        <f>IF(D2489="","",IF(E2489&lt;0,"VENCIDO",IF(E2489&lt;=30,"VENCE EM &lt;= 30 DIAS",IF(E2489&lt;=60,"ATENCAO (31-60 DIAS)","OK"))))</f>
        <v/>
      </c>
      <c r="G2489" s="14">
        <f>SUMIFS(Lancamentos!$G:$G,Lancamentos!$C:$C,$A2489,Lancamentos!$E:$E,$C2489,Lancamentos!$B:$B,"ENTRADA")</f>
        <v/>
      </c>
      <c r="H2489" s="14">
        <f>SUMIFS(Lancamentos!$G:$G,Lancamentos!$C:$C,$A2489,Lancamentos!$E:$E,$C2489,Lancamentos!$B:$B,"SAIDA_USO")</f>
        <v/>
      </c>
      <c r="I2489" s="14">
        <f>SUMIFS(Lancamentos!$G:$G,Lancamentos!$C:$C,$A2489,Lancamentos!$E:$E,$C2489,Lancamentos!$B:$B,"SAIDA_DESCARTE")</f>
        <v/>
      </c>
      <c r="J2489" s="14">
        <f>G2489-H2489-I2489</f>
        <v/>
      </c>
      <c r="K2489">
        <f>IF(A2489="","",IF(J2489&lt;=IFERROR(VLOOKUP(A2489,Produtos!$A:$E,5,FALSE),0),"ABAIXO DO MINIMO","OK"))</f>
        <v/>
      </c>
    </row>
    <row r="2490">
      <c r="B2490">
        <f>IFERROR(VLOOKUP(A2490,Produtos!A:B,2,FALSE),"")</f>
        <v/>
      </c>
      <c r="D2490" s="10">
        <f>IFERROR(INDEX(Lotes!$E:$E,MATCH(1,(Lotes!$A:$A=A2490)*(Lotes!$C:$C=C2490),0)),"")</f>
        <v/>
      </c>
      <c r="E2490" s="14">
        <f>IF(D2490="","",D2490-TODAY())</f>
        <v/>
      </c>
      <c r="F2490">
        <f>IF(D2490="","",IF(E2490&lt;0,"VENCIDO",IF(E2490&lt;=30,"VENCE EM &lt;= 30 DIAS",IF(E2490&lt;=60,"ATENCAO (31-60 DIAS)","OK"))))</f>
        <v/>
      </c>
      <c r="G2490" s="14">
        <f>SUMIFS(Lancamentos!$G:$G,Lancamentos!$C:$C,$A2490,Lancamentos!$E:$E,$C2490,Lancamentos!$B:$B,"ENTRADA")</f>
        <v/>
      </c>
      <c r="H2490" s="14">
        <f>SUMIFS(Lancamentos!$G:$G,Lancamentos!$C:$C,$A2490,Lancamentos!$E:$E,$C2490,Lancamentos!$B:$B,"SAIDA_USO")</f>
        <v/>
      </c>
      <c r="I2490" s="14">
        <f>SUMIFS(Lancamentos!$G:$G,Lancamentos!$C:$C,$A2490,Lancamentos!$E:$E,$C2490,Lancamentos!$B:$B,"SAIDA_DESCARTE")</f>
        <v/>
      </c>
      <c r="J2490" s="14">
        <f>G2490-H2490-I2490</f>
        <v/>
      </c>
      <c r="K2490">
        <f>IF(A2490="","",IF(J2490&lt;=IFERROR(VLOOKUP(A2490,Produtos!$A:$E,5,FALSE),0),"ABAIXO DO MINIMO","OK"))</f>
        <v/>
      </c>
    </row>
    <row r="2491">
      <c r="B2491">
        <f>IFERROR(VLOOKUP(A2491,Produtos!A:B,2,FALSE),"")</f>
        <v/>
      </c>
      <c r="D2491" s="10">
        <f>IFERROR(INDEX(Lotes!$E:$E,MATCH(1,(Lotes!$A:$A=A2491)*(Lotes!$C:$C=C2491),0)),"")</f>
        <v/>
      </c>
      <c r="E2491" s="14">
        <f>IF(D2491="","",D2491-TODAY())</f>
        <v/>
      </c>
      <c r="F2491">
        <f>IF(D2491="","",IF(E2491&lt;0,"VENCIDO",IF(E2491&lt;=30,"VENCE EM &lt;= 30 DIAS",IF(E2491&lt;=60,"ATENCAO (31-60 DIAS)","OK"))))</f>
        <v/>
      </c>
      <c r="G2491" s="14">
        <f>SUMIFS(Lancamentos!$G:$G,Lancamentos!$C:$C,$A2491,Lancamentos!$E:$E,$C2491,Lancamentos!$B:$B,"ENTRADA")</f>
        <v/>
      </c>
      <c r="H2491" s="14">
        <f>SUMIFS(Lancamentos!$G:$G,Lancamentos!$C:$C,$A2491,Lancamentos!$E:$E,$C2491,Lancamentos!$B:$B,"SAIDA_USO")</f>
        <v/>
      </c>
      <c r="I2491" s="14">
        <f>SUMIFS(Lancamentos!$G:$G,Lancamentos!$C:$C,$A2491,Lancamentos!$E:$E,$C2491,Lancamentos!$B:$B,"SAIDA_DESCARTE")</f>
        <v/>
      </c>
      <c r="J2491" s="14">
        <f>G2491-H2491-I2491</f>
        <v/>
      </c>
      <c r="K2491">
        <f>IF(A2491="","",IF(J2491&lt;=IFERROR(VLOOKUP(A2491,Produtos!$A:$E,5,FALSE),0),"ABAIXO DO MINIMO","OK"))</f>
        <v/>
      </c>
    </row>
    <row r="2492">
      <c r="B2492">
        <f>IFERROR(VLOOKUP(A2492,Produtos!A:B,2,FALSE),"")</f>
        <v/>
      </c>
      <c r="D2492" s="10">
        <f>IFERROR(INDEX(Lotes!$E:$E,MATCH(1,(Lotes!$A:$A=A2492)*(Lotes!$C:$C=C2492),0)),"")</f>
        <v/>
      </c>
      <c r="E2492" s="14">
        <f>IF(D2492="","",D2492-TODAY())</f>
        <v/>
      </c>
      <c r="F2492">
        <f>IF(D2492="","",IF(E2492&lt;0,"VENCIDO",IF(E2492&lt;=30,"VENCE EM &lt;= 30 DIAS",IF(E2492&lt;=60,"ATENCAO (31-60 DIAS)","OK"))))</f>
        <v/>
      </c>
      <c r="G2492" s="14">
        <f>SUMIFS(Lancamentos!$G:$G,Lancamentos!$C:$C,$A2492,Lancamentos!$E:$E,$C2492,Lancamentos!$B:$B,"ENTRADA")</f>
        <v/>
      </c>
      <c r="H2492" s="14">
        <f>SUMIFS(Lancamentos!$G:$G,Lancamentos!$C:$C,$A2492,Lancamentos!$E:$E,$C2492,Lancamentos!$B:$B,"SAIDA_USO")</f>
        <v/>
      </c>
      <c r="I2492" s="14">
        <f>SUMIFS(Lancamentos!$G:$G,Lancamentos!$C:$C,$A2492,Lancamentos!$E:$E,$C2492,Lancamentos!$B:$B,"SAIDA_DESCARTE")</f>
        <v/>
      </c>
      <c r="J2492" s="14">
        <f>G2492-H2492-I2492</f>
        <v/>
      </c>
      <c r="K2492">
        <f>IF(A2492="","",IF(J2492&lt;=IFERROR(VLOOKUP(A2492,Produtos!$A:$E,5,FALSE),0),"ABAIXO DO MINIMO","OK"))</f>
        <v/>
      </c>
    </row>
    <row r="2493">
      <c r="B2493">
        <f>IFERROR(VLOOKUP(A2493,Produtos!A:B,2,FALSE),"")</f>
        <v/>
      </c>
      <c r="D2493" s="10">
        <f>IFERROR(INDEX(Lotes!$E:$E,MATCH(1,(Lotes!$A:$A=A2493)*(Lotes!$C:$C=C2493),0)),"")</f>
        <v/>
      </c>
      <c r="E2493" s="14">
        <f>IF(D2493="","",D2493-TODAY())</f>
        <v/>
      </c>
      <c r="F2493">
        <f>IF(D2493="","",IF(E2493&lt;0,"VENCIDO",IF(E2493&lt;=30,"VENCE EM &lt;= 30 DIAS",IF(E2493&lt;=60,"ATENCAO (31-60 DIAS)","OK"))))</f>
        <v/>
      </c>
      <c r="G2493" s="14">
        <f>SUMIFS(Lancamentos!$G:$G,Lancamentos!$C:$C,$A2493,Lancamentos!$E:$E,$C2493,Lancamentos!$B:$B,"ENTRADA")</f>
        <v/>
      </c>
      <c r="H2493" s="14">
        <f>SUMIFS(Lancamentos!$G:$G,Lancamentos!$C:$C,$A2493,Lancamentos!$E:$E,$C2493,Lancamentos!$B:$B,"SAIDA_USO")</f>
        <v/>
      </c>
      <c r="I2493" s="14">
        <f>SUMIFS(Lancamentos!$G:$G,Lancamentos!$C:$C,$A2493,Lancamentos!$E:$E,$C2493,Lancamentos!$B:$B,"SAIDA_DESCARTE")</f>
        <v/>
      </c>
      <c r="J2493" s="14">
        <f>G2493-H2493-I2493</f>
        <v/>
      </c>
      <c r="K2493">
        <f>IF(A2493="","",IF(J2493&lt;=IFERROR(VLOOKUP(A2493,Produtos!$A:$E,5,FALSE),0),"ABAIXO DO MINIMO","OK"))</f>
        <v/>
      </c>
    </row>
    <row r="2494">
      <c r="B2494">
        <f>IFERROR(VLOOKUP(A2494,Produtos!A:B,2,FALSE),"")</f>
        <v/>
      </c>
      <c r="D2494" s="10">
        <f>IFERROR(INDEX(Lotes!$E:$E,MATCH(1,(Lotes!$A:$A=A2494)*(Lotes!$C:$C=C2494),0)),"")</f>
        <v/>
      </c>
      <c r="E2494" s="14">
        <f>IF(D2494="","",D2494-TODAY())</f>
        <v/>
      </c>
      <c r="F2494">
        <f>IF(D2494="","",IF(E2494&lt;0,"VENCIDO",IF(E2494&lt;=30,"VENCE EM &lt;= 30 DIAS",IF(E2494&lt;=60,"ATENCAO (31-60 DIAS)","OK"))))</f>
        <v/>
      </c>
      <c r="G2494" s="14">
        <f>SUMIFS(Lancamentos!$G:$G,Lancamentos!$C:$C,$A2494,Lancamentos!$E:$E,$C2494,Lancamentos!$B:$B,"ENTRADA")</f>
        <v/>
      </c>
      <c r="H2494" s="14">
        <f>SUMIFS(Lancamentos!$G:$G,Lancamentos!$C:$C,$A2494,Lancamentos!$E:$E,$C2494,Lancamentos!$B:$B,"SAIDA_USO")</f>
        <v/>
      </c>
      <c r="I2494" s="14">
        <f>SUMIFS(Lancamentos!$G:$G,Lancamentos!$C:$C,$A2494,Lancamentos!$E:$E,$C2494,Lancamentos!$B:$B,"SAIDA_DESCARTE")</f>
        <v/>
      </c>
      <c r="J2494" s="14">
        <f>G2494-H2494-I2494</f>
        <v/>
      </c>
      <c r="K2494">
        <f>IF(A2494="","",IF(J2494&lt;=IFERROR(VLOOKUP(A2494,Produtos!$A:$E,5,FALSE),0),"ABAIXO DO MINIMO","OK"))</f>
        <v/>
      </c>
    </row>
    <row r="2495">
      <c r="B2495">
        <f>IFERROR(VLOOKUP(A2495,Produtos!A:B,2,FALSE),"")</f>
        <v/>
      </c>
      <c r="D2495" s="10">
        <f>IFERROR(INDEX(Lotes!$E:$E,MATCH(1,(Lotes!$A:$A=A2495)*(Lotes!$C:$C=C2495),0)),"")</f>
        <v/>
      </c>
      <c r="E2495" s="14">
        <f>IF(D2495="","",D2495-TODAY())</f>
        <v/>
      </c>
      <c r="F2495">
        <f>IF(D2495="","",IF(E2495&lt;0,"VENCIDO",IF(E2495&lt;=30,"VENCE EM &lt;= 30 DIAS",IF(E2495&lt;=60,"ATENCAO (31-60 DIAS)","OK"))))</f>
        <v/>
      </c>
      <c r="G2495" s="14">
        <f>SUMIFS(Lancamentos!$G:$G,Lancamentos!$C:$C,$A2495,Lancamentos!$E:$E,$C2495,Lancamentos!$B:$B,"ENTRADA")</f>
        <v/>
      </c>
      <c r="H2495" s="14">
        <f>SUMIFS(Lancamentos!$G:$G,Lancamentos!$C:$C,$A2495,Lancamentos!$E:$E,$C2495,Lancamentos!$B:$B,"SAIDA_USO")</f>
        <v/>
      </c>
      <c r="I2495" s="14">
        <f>SUMIFS(Lancamentos!$G:$G,Lancamentos!$C:$C,$A2495,Lancamentos!$E:$E,$C2495,Lancamentos!$B:$B,"SAIDA_DESCARTE")</f>
        <v/>
      </c>
      <c r="J2495" s="14">
        <f>G2495-H2495-I2495</f>
        <v/>
      </c>
      <c r="K2495">
        <f>IF(A2495="","",IF(J2495&lt;=IFERROR(VLOOKUP(A2495,Produtos!$A:$E,5,FALSE),0),"ABAIXO DO MINIMO","OK"))</f>
        <v/>
      </c>
    </row>
    <row r="2496">
      <c r="B2496">
        <f>IFERROR(VLOOKUP(A2496,Produtos!A:B,2,FALSE),"")</f>
        <v/>
      </c>
      <c r="D2496" s="10">
        <f>IFERROR(INDEX(Lotes!$E:$E,MATCH(1,(Lotes!$A:$A=A2496)*(Lotes!$C:$C=C2496),0)),"")</f>
        <v/>
      </c>
      <c r="E2496" s="14">
        <f>IF(D2496="","",D2496-TODAY())</f>
        <v/>
      </c>
      <c r="F2496">
        <f>IF(D2496="","",IF(E2496&lt;0,"VENCIDO",IF(E2496&lt;=30,"VENCE EM &lt;= 30 DIAS",IF(E2496&lt;=60,"ATENCAO (31-60 DIAS)","OK"))))</f>
        <v/>
      </c>
      <c r="G2496" s="14">
        <f>SUMIFS(Lancamentos!$G:$G,Lancamentos!$C:$C,$A2496,Lancamentos!$E:$E,$C2496,Lancamentos!$B:$B,"ENTRADA")</f>
        <v/>
      </c>
      <c r="H2496" s="14">
        <f>SUMIFS(Lancamentos!$G:$G,Lancamentos!$C:$C,$A2496,Lancamentos!$E:$E,$C2496,Lancamentos!$B:$B,"SAIDA_USO")</f>
        <v/>
      </c>
      <c r="I2496" s="14">
        <f>SUMIFS(Lancamentos!$G:$G,Lancamentos!$C:$C,$A2496,Lancamentos!$E:$E,$C2496,Lancamentos!$B:$B,"SAIDA_DESCARTE")</f>
        <v/>
      </c>
      <c r="J2496" s="14">
        <f>G2496-H2496-I2496</f>
        <v/>
      </c>
      <c r="K2496">
        <f>IF(A2496="","",IF(J2496&lt;=IFERROR(VLOOKUP(A2496,Produtos!$A:$E,5,FALSE),0),"ABAIXO DO MINIMO","OK"))</f>
        <v/>
      </c>
    </row>
    <row r="2497">
      <c r="B2497">
        <f>IFERROR(VLOOKUP(A2497,Produtos!A:B,2,FALSE),"")</f>
        <v/>
      </c>
      <c r="D2497" s="10">
        <f>IFERROR(INDEX(Lotes!$E:$E,MATCH(1,(Lotes!$A:$A=A2497)*(Lotes!$C:$C=C2497),0)),"")</f>
        <v/>
      </c>
      <c r="E2497" s="14">
        <f>IF(D2497="","",D2497-TODAY())</f>
        <v/>
      </c>
      <c r="F2497">
        <f>IF(D2497="","",IF(E2497&lt;0,"VENCIDO",IF(E2497&lt;=30,"VENCE EM &lt;= 30 DIAS",IF(E2497&lt;=60,"ATENCAO (31-60 DIAS)","OK"))))</f>
        <v/>
      </c>
      <c r="G2497" s="14">
        <f>SUMIFS(Lancamentos!$G:$G,Lancamentos!$C:$C,$A2497,Lancamentos!$E:$E,$C2497,Lancamentos!$B:$B,"ENTRADA")</f>
        <v/>
      </c>
      <c r="H2497" s="14">
        <f>SUMIFS(Lancamentos!$G:$G,Lancamentos!$C:$C,$A2497,Lancamentos!$E:$E,$C2497,Lancamentos!$B:$B,"SAIDA_USO")</f>
        <v/>
      </c>
      <c r="I2497" s="14">
        <f>SUMIFS(Lancamentos!$G:$G,Lancamentos!$C:$C,$A2497,Lancamentos!$E:$E,$C2497,Lancamentos!$B:$B,"SAIDA_DESCARTE")</f>
        <v/>
      </c>
      <c r="J2497" s="14">
        <f>G2497-H2497-I2497</f>
        <v/>
      </c>
      <c r="K2497">
        <f>IF(A2497="","",IF(J2497&lt;=IFERROR(VLOOKUP(A2497,Produtos!$A:$E,5,FALSE),0),"ABAIXO DO MINIMO","OK"))</f>
        <v/>
      </c>
    </row>
    <row r="2498">
      <c r="B2498">
        <f>IFERROR(VLOOKUP(A2498,Produtos!A:B,2,FALSE),"")</f>
        <v/>
      </c>
      <c r="D2498" s="10">
        <f>IFERROR(INDEX(Lotes!$E:$E,MATCH(1,(Lotes!$A:$A=A2498)*(Lotes!$C:$C=C2498),0)),"")</f>
        <v/>
      </c>
      <c r="E2498" s="14">
        <f>IF(D2498="","",D2498-TODAY())</f>
        <v/>
      </c>
      <c r="F2498">
        <f>IF(D2498="","",IF(E2498&lt;0,"VENCIDO",IF(E2498&lt;=30,"VENCE EM &lt;= 30 DIAS",IF(E2498&lt;=60,"ATENCAO (31-60 DIAS)","OK"))))</f>
        <v/>
      </c>
      <c r="G2498" s="14">
        <f>SUMIFS(Lancamentos!$G:$G,Lancamentos!$C:$C,$A2498,Lancamentos!$E:$E,$C2498,Lancamentos!$B:$B,"ENTRADA")</f>
        <v/>
      </c>
      <c r="H2498" s="14">
        <f>SUMIFS(Lancamentos!$G:$G,Lancamentos!$C:$C,$A2498,Lancamentos!$E:$E,$C2498,Lancamentos!$B:$B,"SAIDA_USO")</f>
        <v/>
      </c>
      <c r="I2498" s="14">
        <f>SUMIFS(Lancamentos!$G:$G,Lancamentos!$C:$C,$A2498,Lancamentos!$E:$E,$C2498,Lancamentos!$B:$B,"SAIDA_DESCARTE")</f>
        <v/>
      </c>
      <c r="J2498" s="14">
        <f>G2498-H2498-I2498</f>
        <v/>
      </c>
      <c r="K2498">
        <f>IF(A2498="","",IF(J2498&lt;=IFERROR(VLOOKUP(A2498,Produtos!$A:$E,5,FALSE),0),"ABAIXO DO MINIMO","OK"))</f>
        <v/>
      </c>
    </row>
    <row r="2499">
      <c r="B2499">
        <f>IFERROR(VLOOKUP(A2499,Produtos!A:B,2,FALSE),"")</f>
        <v/>
      </c>
      <c r="D2499" s="10">
        <f>IFERROR(INDEX(Lotes!$E:$E,MATCH(1,(Lotes!$A:$A=A2499)*(Lotes!$C:$C=C2499),0)),"")</f>
        <v/>
      </c>
      <c r="E2499" s="14">
        <f>IF(D2499="","",D2499-TODAY())</f>
        <v/>
      </c>
      <c r="F2499">
        <f>IF(D2499="","",IF(E2499&lt;0,"VENCIDO",IF(E2499&lt;=30,"VENCE EM &lt;= 30 DIAS",IF(E2499&lt;=60,"ATENCAO (31-60 DIAS)","OK"))))</f>
        <v/>
      </c>
      <c r="G2499" s="14">
        <f>SUMIFS(Lancamentos!$G:$G,Lancamentos!$C:$C,$A2499,Lancamentos!$E:$E,$C2499,Lancamentos!$B:$B,"ENTRADA")</f>
        <v/>
      </c>
      <c r="H2499" s="14">
        <f>SUMIFS(Lancamentos!$G:$G,Lancamentos!$C:$C,$A2499,Lancamentos!$E:$E,$C2499,Lancamentos!$B:$B,"SAIDA_USO")</f>
        <v/>
      </c>
      <c r="I2499" s="14">
        <f>SUMIFS(Lancamentos!$G:$G,Lancamentos!$C:$C,$A2499,Lancamentos!$E:$E,$C2499,Lancamentos!$B:$B,"SAIDA_DESCARTE")</f>
        <v/>
      </c>
      <c r="J2499" s="14">
        <f>G2499-H2499-I2499</f>
        <v/>
      </c>
      <c r="K2499">
        <f>IF(A2499="","",IF(J2499&lt;=IFERROR(VLOOKUP(A2499,Produtos!$A:$E,5,FALSE),0),"ABAIXO DO MINIMO","OK"))</f>
        <v/>
      </c>
    </row>
    <row r="2500">
      <c r="B2500">
        <f>IFERROR(VLOOKUP(A2500,Produtos!A:B,2,FALSE),"")</f>
        <v/>
      </c>
      <c r="D2500" s="10">
        <f>IFERROR(INDEX(Lotes!$E:$E,MATCH(1,(Lotes!$A:$A=A2500)*(Lotes!$C:$C=C2500),0)),"")</f>
        <v/>
      </c>
      <c r="E2500" s="14">
        <f>IF(D2500="","",D2500-TODAY())</f>
        <v/>
      </c>
      <c r="F2500">
        <f>IF(D2500="","",IF(E2500&lt;0,"VENCIDO",IF(E2500&lt;=30,"VENCE EM &lt;= 30 DIAS",IF(E2500&lt;=60,"ATENCAO (31-60 DIAS)","OK"))))</f>
        <v/>
      </c>
      <c r="G2500" s="14">
        <f>SUMIFS(Lancamentos!$G:$G,Lancamentos!$C:$C,$A2500,Lancamentos!$E:$E,$C2500,Lancamentos!$B:$B,"ENTRADA")</f>
        <v/>
      </c>
      <c r="H2500" s="14">
        <f>SUMIFS(Lancamentos!$G:$G,Lancamentos!$C:$C,$A2500,Lancamentos!$E:$E,$C2500,Lancamentos!$B:$B,"SAIDA_USO")</f>
        <v/>
      </c>
      <c r="I2500" s="14">
        <f>SUMIFS(Lancamentos!$G:$G,Lancamentos!$C:$C,$A2500,Lancamentos!$E:$E,$C2500,Lancamentos!$B:$B,"SAIDA_DESCARTE")</f>
        <v/>
      </c>
      <c r="J2500" s="14">
        <f>G2500-H2500-I2500</f>
        <v/>
      </c>
      <c r="K2500">
        <f>IF(A2500="","",IF(J2500&lt;=IFERROR(VLOOKUP(A2500,Produtos!$A:$E,5,FALSE),0),"ABAIXO DO MINIMO","OK"))</f>
        <v/>
      </c>
    </row>
    <row r="2501">
      <c r="B2501">
        <f>IFERROR(VLOOKUP(A2501,Produtos!A:B,2,FALSE),"")</f>
        <v/>
      </c>
      <c r="D2501" s="10">
        <f>IFERROR(INDEX(Lotes!$E:$E,MATCH(1,(Lotes!$A:$A=A2501)*(Lotes!$C:$C=C2501),0)),"")</f>
        <v/>
      </c>
      <c r="E2501" s="14">
        <f>IF(D2501="","",D2501-TODAY())</f>
        <v/>
      </c>
      <c r="F2501">
        <f>IF(D2501="","",IF(E2501&lt;0,"VENCIDO",IF(E2501&lt;=30,"VENCE EM &lt;= 30 DIAS",IF(E2501&lt;=60,"ATENCAO (31-60 DIAS)","OK"))))</f>
        <v/>
      </c>
      <c r="G2501" s="14">
        <f>SUMIFS(Lancamentos!$G:$G,Lancamentos!$C:$C,$A2501,Lancamentos!$E:$E,$C2501,Lancamentos!$B:$B,"ENTRADA")</f>
        <v/>
      </c>
      <c r="H2501" s="14">
        <f>SUMIFS(Lancamentos!$G:$G,Lancamentos!$C:$C,$A2501,Lancamentos!$E:$E,$C2501,Lancamentos!$B:$B,"SAIDA_USO")</f>
        <v/>
      </c>
      <c r="I2501" s="14">
        <f>SUMIFS(Lancamentos!$G:$G,Lancamentos!$C:$C,$A2501,Lancamentos!$E:$E,$C2501,Lancamentos!$B:$B,"SAIDA_DESCARTE")</f>
        <v/>
      </c>
      <c r="J2501" s="14">
        <f>G2501-H2501-I2501</f>
        <v/>
      </c>
      <c r="K2501">
        <f>IF(A2501="","",IF(J2501&lt;=IFERROR(VLOOKUP(A2501,Produtos!$A:$E,5,FALSE),0),"ABAIXO DO MINIMO","OK"))</f>
        <v/>
      </c>
    </row>
    <row r="2502">
      <c r="B2502">
        <f>IFERROR(VLOOKUP(A2502,Produtos!A:B,2,FALSE),"")</f>
        <v/>
      </c>
      <c r="D2502" s="10">
        <f>IFERROR(INDEX(Lotes!$E:$E,MATCH(1,(Lotes!$A:$A=A2502)*(Lotes!$C:$C=C2502),0)),"")</f>
        <v/>
      </c>
      <c r="E2502" s="14">
        <f>IF(D2502="","",D2502-TODAY())</f>
        <v/>
      </c>
      <c r="F2502">
        <f>IF(D2502="","",IF(E2502&lt;0,"VENCIDO",IF(E2502&lt;=30,"VENCE EM &lt;= 30 DIAS",IF(E2502&lt;=60,"ATENCAO (31-60 DIAS)","OK"))))</f>
        <v/>
      </c>
      <c r="G2502" s="14">
        <f>SUMIFS(Lancamentos!$G:$G,Lancamentos!$C:$C,$A2502,Lancamentos!$E:$E,$C2502,Lancamentos!$B:$B,"ENTRADA")</f>
        <v/>
      </c>
      <c r="H2502" s="14">
        <f>SUMIFS(Lancamentos!$G:$G,Lancamentos!$C:$C,$A2502,Lancamentos!$E:$E,$C2502,Lancamentos!$B:$B,"SAIDA_USO")</f>
        <v/>
      </c>
      <c r="I2502" s="14">
        <f>SUMIFS(Lancamentos!$G:$G,Lancamentos!$C:$C,$A2502,Lancamentos!$E:$E,$C2502,Lancamentos!$B:$B,"SAIDA_DESCARTE")</f>
        <v/>
      </c>
      <c r="J2502" s="14">
        <f>G2502-H2502-I2502</f>
        <v/>
      </c>
      <c r="K2502">
        <f>IF(A2502="","",IF(J2502&lt;=IFERROR(VLOOKUP(A2502,Produtos!$A:$E,5,FALSE),0),"ABAIXO DO MINIMO","OK"))</f>
        <v/>
      </c>
    </row>
    <row r="2503">
      <c r="B2503">
        <f>IFERROR(VLOOKUP(A2503,Produtos!A:B,2,FALSE),"")</f>
        <v/>
      </c>
      <c r="D2503" s="10">
        <f>IFERROR(INDEX(Lotes!$E:$E,MATCH(1,(Lotes!$A:$A=A2503)*(Lotes!$C:$C=C2503),0)),"")</f>
        <v/>
      </c>
      <c r="E2503" s="14">
        <f>IF(D2503="","",D2503-TODAY())</f>
        <v/>
      </c>
      <c r="F2503">
        <f>IF(D2503="","",IF(E2503&lt;0,"VENCIDO",IF(E2503&lt;=30,"VENCE EM &lt;= 30 DIAS",IF(E2503&lt;=60,"ATENCAO (31-60 DIAS)","OK"))))</f>
        <v/>
      </c>
      <c r="G2503" s="14">
        <f>SUMIFS(Lancamentos!$G:$G,Lancamentos!$C:$C,$A2503,Lancamentos!$E:$E,$C2503,Lancamentos!$B:$B,"ENTRADA")</f>
        <v/>
      </c>
      <c r="H2503" s="14">
        <f>SUMIFS(Lancamentos!$G:$G,Lancamentos!$C:$C,$A2503,Lancamentos!$E:$E,$C2503,Lancamentos!$B:$B,"SAIDA_USO")</f>
        <v/>
      </c>
      <c r="I2503" s="14">
        <f>SUMIFS(Lancamentos!$G:$G,Lancamentos!$C:$C,$A2503,Lancamentos!$E:$E,$C2503,Lancamentos!$B:$B,"SAIDA_DESCARTE")</f>
        <v/>
      </c>
      <c r="J2503" s="14">
        <f>G2503-H2503-I2503</f>
        <v/>
      </c>
      <c r="K2503">
        <f>IF(A2503="","",IF(J2503&lt;=IFERROR(VLOOKUP(A2503,Produtos!$A:$E,5,FALSE),0),"ABAIXO DO MINIMO","OK"))</f>
        <v/>
      </c>
    </row>
    <row r="2504">
      <c r="B2504">
        <f>IFERROR(VLOOKUP(A2504,Produtos!A:B,2,FALSE),"")</f>
        <v/>
      </c>
      <c r="D2504" s="10">
        <f>IFERROR(INDEX(Lotes!$E:$E,MATCH(1,(Lotes!$A:$A=A2504)*(Lotes!$C:$C=C2504),0)),"")</f>
        <v/>
      </c>
      <c r="E2504" s="14">
        <f>IF(D2504="","",D2504-TODAY())</f>
        <v/>
      </c>
      <c r="F2504">
        <f>IF(D2504="","",IF(E2504&lt;0,"VENCIDO",IF(E2504&lt;=30,"VENCE EM &lt;= 30 DIAS",IF(E2504&lt;=60,"ATENCAO (31-60 DIAS)","OK"))))</f>
        <v/>
      </c>
      <c r="G2504" s="14">
        <f>SUMIFS(Lancamentos!$G:$G,Lancamentos!$C:$C,$A2504,Lancamentos!$E:$E,$C2504,Lancamentos!$B:$B,"ENTRADA")</f>
        <v/>
      </c>
      <c r="H2504" s="14">
        <f>SUMIFS(Lancamentos!$G:$G,Lancamentos!$C:$C,$A2504,Lancamentos!$E:$E,$C2504,Lancamentos!$B:$B,"SAIDA_USO")</f>
        <v/>
      </c>
      <c r="I2504" s="14">
        <f>SUMIFS(Lancamentos!$G:$G,Lancamentos!$C:$C,$A2504,Lancamentos!$E:$E,$C2504,Lancamentos!$B:$B,"SAIDA_DESCARTE")</f>
        <v/>
      </c>
      <c r="J2504" s="14">
        <f>G2504-H2504-I2504</f>
        <v/>
      </c>
      <c r="K2504">
        <f>IF(A2504="","",IF(J2504&lt;=IFERROR(VLOOKUP(A2504,Produtos!$A:$E,5,FALSE),0),"ABAIXO DO MINIMO","OK"))</f>
        <v/>
      </c>
    </row>
    <row r="2505">
      <c r="B2505">
        <f>IFERROR(VLOOKUP(A2505,Produtos!A:B,2,FALSE),"")</f>
        <v/>
      </c>
      <c r="D2505" s="10">
        <f>IFERROR(INDEX(Lotes!$E:$E,MATCH(1,(Lotes!$A:$A=A2505)*(Lotes!$C:$C=C2505),0)),"")</f>
        <v/>
      </c>
      <c r="E2505" s="14">
        <f>IF(D2505="","",D2505-TODAY())</f>
        <v/>
      </c>
      <c r="F2505">
        <f>IF(D2505="","",IF(E2505&lt;0,"VENCIDO",IF(E2505&lt;=30,"VENCE EM &lt;= 30 DIAS",IF(E2505&lt;=60,"ATENCAO (31-60 DIAS)","OK"))))</f>
        <v/>
      </c>
      <c r="G2505" s="14">
        <f>SUMIFS(Lancamentos!$G:$G,Lancamentos!$C:$C,$A2505,Lancamentos!$E:$E,$C2505,Lancamentos!$B:$B,"ENTRADA")</f>
        <v/>
      </c>
      <c r="H2505" s="14">
        <f>SUMIFS(Lancamentos!$G:$G,Lancamentos!$C:$C,$A2505,Lancamentos!$E:$E,$C2505,Lancamentos!$B:$B,"SAIDA_USO")</f>
        <v/>
      </c>
      <c r="I2505" s="14">
        <f>SUMIFS(Lancamentos!$G:$G,Lancamentos!$C:$C,$A2505,Lancamentos!$E:$E,$C2505,Lancamentos!$B:$B,"SAIDA_DESCARTE")</f>
        <v/>
      </c>
      <c r="J2505" s="14">
        <f>G2505-H2505-I2505</f>
        <v/>
      </c>
      <c r="K2505">
        <f>IF(A2505="","",IF(J2505&lt;=IFERROR(VLOOKUP(A2505,Produtos!$A:$E,5,FALSE),0),"ABAIXO DO MINIMO","OK"))</f>
        <v/>
      </c>
    </row>
    <row r="2506">
      <c r="B2506">
        <f>IFERROR(VLOOKUP(A2506,Produtos!A:B,2,FALSE),"")</f>
        <v/>
      </c>
      <c r="D2506" s="10">
        <f>IFERROR(INDEX(Lotes!$E:$E,MATCH(1,(Lotes!$A:$A=A2506)*(Lotes!$C:$C=C2506),0)),"")</f>
        <v/>
      </c>
      <c r="E2506" s="14">
        <f>IF(D2506="","",D2506-TODAY())</f>
        <v/>
      </c>
      <c r="F2506">
        <f>IF(D2506="","",IF(E2506&lt;0,"VENCIDO",IF(E2506&lt;=30,"VENCE EM &lt;= 30 DIAS",IF(E2506&lt;=60,"ATENCAO (31-60 DIAS)","OK"))))</f>
        <v/>
      </c>
      <c r="G2506" s="14">
        <f>SUMIFS(Lancamentos!$G:$G,Lancamentos!$C:$C,$A2506,Lancamentos!$E:$E,$C2506,Lancamentos!$B:$B,"ENTRADA")</f>
        <v/>
      </c>
      <c r="H2506" s="14">
        <f>SUMIFS(Lancamentos!$G:$G,Lancamentos!$C:$C,$A2506,Lancamentos!$E:$E,$C2506,Lancamentos!$B:$B,"SAIDA_USO")</f>
        <v/>
      </c>
      <c r="I2506" s="14">
        <f>SUMIFS(Lancamentos!$G:$G,Lancamentos!$C:$C,$A2506,Lancamentos!$E:$E,$C2506,Lancamentos!$B:$B,"SAIDA_DESCARTE")</f>
        <v/>
      </c>
      <c r="J2506" s="14">
        <f>G2506-H2506-I2506</f>
        <v/>
      </c>
      <c r="K2506">
        <f>IF(A2506="","",IF(J2506&lt;=IFERROR(VLOOKUP(A2506,Produtos!$A:$E,5,FALSE),0),"ABAIXO DO MINIMO","OK"))</f>
        <v/>
      </c>
    </row>
    <row r="2507">
      <c r="B2507">
        <f>IFERROR(VLOOKUP(A2507,Produtos!A:B,2,FALSE),"")</f>
        <v/>
      </c>
      <c r="D2507" s="10">
        <f>IFERROR(INDEX(Lotes!$E:$E,MATCH(1,(Lotes!$A:$A=A2507)*(Lotes!$C:$C=C2507),0)),"")</f>
        <v/>
      </c>
      <c r="E2507" s="14">
        <f>IF(D2507="","",D2507-TODAY())</f>
        <v/>
      </c>
      <c r="F2507">
        <f>IF(D2507="","",IF(E2507&lt;0,"VENCIDO",IF(E2507&lt;=30,"VENCE EM &lt;= 30 DIAS",IF(E2507&lt;=60,"ATENCAO (31-60 DIAS)","OK"))))</f>
        <v/>
      </c>
      <c r="G2507" s="14">
        <f>SUMIFS(Lancamentos!$G:$G,Lancamentos!$C:$C,$A2507,Lancamentos!$E:$E,$C2507,Lancamentos!$B:$B,"ENTRADA")</f>
        <v/>
      </c>
      <c r="H2507" s="14">
        <f>SUMIFS(Lancamentos!$G:$G,Lancamentos!$C:$C,$A2507,Lancamentos!$E:$E,$C2507,Lancamentos!$B:$B,"SAIDA_USO")</f>
        <v/>
      </c>
      <c r="I2507" s="14">
        <f>SUMIFS(Lancamentos!$G:$G,Lancamentos!$C:$C,$A2507,Lancamentos!$E:$E,$C2507,Lancamentos!$B:$B,"SAIDA_DESCARTE")</f>
        <v/>
      </c>
      <c r="J2507" s="14">
        <f>G2507-H2507-I2507</f>
        <v/>
      </c>
      <c r="K2507">
        <f>IF(A2507="","",IF(J2507&lt;=IFERROR(VLOOKUP(A2507,Produtos!$A:$E,5,FALSE),0),"ABAIXO DO MINIMO","OK"))</f>
        <v/>
      </c>
    </row>
    <row r="2508">
      <c r="B2508">
        <f>IFERROR(VLOOKUP(A2508,Produtos!A:B,2,FALSE),"")</f>
        <v/>
      </c>
      <c r="D2508" s="10">
        <f>IFERROR(INDEX(Lotes!$E:$E,MATCH(1,(Lotes!$A:$A=A2508)*(Lotes!$C:$C=C2508),0)),"")</f>
        <v/>
      </c>
      <c r="E2508" s="14">
        <f>IF(D2508="","",D2508-TODAY())</f>
        <v/>
      </c>
      <c r="F2508">
        <f>IF(D2508="","",IF(E2508&lt;0,"VENCIDO",IF(E2508&lt;=30,"VENCE EM &lt;= 30 DIAS",IF(E2508&lt;=60,"ATENCAO (31-60 DIAS)","OK"))))</f>
        <v/>
      </c>
      <c r="G2508" s="14">
        <f>SUMIFS(Lancamentos!$G:$G,Lancamentos!$C:$C,$A2508,Lancamentos!$E:$E,$C2508,Lancamentos!$B:$B,"ENTRADA")</f>
        <v/>
      </c>
      <c r="H2508" s="14">
        <f>SUMIFS(Lancamentos!$G:$G,Lancamentos!$C:$C,$A2508,Lancamentos!$E:$E,$C2508,Lancamentos!$B:$B,"SAIDA_USO")</f>
        <v/>
      </c>
      <c r="I2508" s="14">
        <f>SUMIFS(Lancamentos!$G:$G,Lancamentos!$C:$C,$A2508,Lancamentos!$E:$E,$C2508,Lancamentos!$B:$B,"SAIDA_DESCARTE")</f>
        <v/>
      </c>
      <c r="J2508" s="14">
        <f>G2508-H2508-I2508</f>
        <v/>
      </c>
      <c r="K2508">
        <f>IF(A2508="","",IF(J2508&lt;=IFERROR(VLOOKUP(A2508,Produtos!$A:$E,5,FALSE),0),"ABAIXO DO MINIMO","OK"))</f>
        <v/>
      </c>
    </row>
    <row r="2509">
      <c r="B2509">
        <f>IFERROR(VLOOKUP(A2509,Produtos!A:B,2,FALSE),"")</f>
        <v/>
      </c>
      <c r="D2509" s="10">
        <f>IFERROR(INDEX(Lotes!$E:$E,MATCH(1,(Lotes!$A:$A=A2509)*(Lotes!$C:$C=C2509),0)),"")</f>
        <v/>
      </c>
      <c r="E2509" s="14">
        <f>IF(D2509="","",D2509-TODAY())</f>
        <v/>
      </c>
      <c r="F2509">
        <f>IF(D2509="","",IF(E2509&lt;0,"VENCIDO",IF(E2509&lt;=30,"VENCE EM &lt;= 30 DIAS",IF(E2509&lt;=60,"ATENCAO (31-60 DIAS)","OK"))))</f>
        <v/>
      </c>
      <c r="G2509" s="14">
        <f>SUMIFS(Lancamentos!$G:$G,Lancamentos!$C:$C,$A2509,Lancamentos!$E:$E,$C2509,Lancamentos!$B:$B,"ENTRADA")</f>
        <v/>
      </c>
      <c r="H2509" s="14">
        <f>SUMIFS(Lancamentos!$G:$G,Lancamentos!$C:$C,$A2509,Lancamentos!$E:$E,$C2509,Lancamentos!$B:$B,"SAIDA_USO")</f>
        <v/>
      </c>
      <c r="I2509" s="14">
        <f>SUMIFS(Lancamentos!$G:$G,Lancamentos!$C:$C,$A2509,Lancamentos!$E:$E,$C2509,Lancamentos!$B:$B,"SAIDA_DESCARTE")</f>
        <v/>
      </c>
      <c r="J2509" s="14">
        <f>G2509-H2509-I2509</f>
        <v/>
      </c>
      <c r="K2509">
        <f>IF(A2509="","",IF(J2509&lt;=IFERROR(VLOOKUP(A2509,Produtos!$A:$E,5,FALSE),0),"ABAIXO DO MINIMO","OK"))</f>
        <v/>
      </c>
    </row>
    <row r="2510">
      <c r="B2510">
        <f>IFERROR(VLOOKUP(A2510,Produtos!A:B,2,FALSE),"")</f>
        <v/>
      </c>
      <c r="D2510" s="10">
        <f>IFERROR(INDEX(Lotes!$E:$E,MATCH(1,(Lotes!$A:$A=A2510)*(Lotes!$C:$C=C2510),0)),"")</f>
        <v/>
      </c>
      <c r="E2510" s="14">
        <f>IF(D2510="","",D2510-TODAY())</f>
        <v/>
      </c>
      <c r="F2510">
        <f>IF(D2510="","",IF(E2510&lt;0,"VENCIDO",IF(E2510&lt;=30,"VENCE EM &lt;= 30 DIAS",IF(E2510&lt;=60,"ATENCAO (31-60 DIAS)","OK"))))</f>
        <v/>
      </c>
      <c r="G2510" s="14">
        <f>SUMIFS(Lancamentos!$G:$G,Lancamentos!$C:$C,$A2510,Lancamentos!$E:$E,$C2510,Lancamentos!$B:$B,"ENTRADA")</f>
        <v/>
      </c>
      <c r="H2510" s="14">
        <f>SUMIFS(Lancamentos!$G:$G,Lancamentos!$C:$C,$A2510,Lancamentos!$E:$E,$C2510,Lancamentos!$B:$B,"SAIDA_USO")</f>
        <v/>
      </c>
      <c r="I2510" s="14">
        <f>SUMIFS(Lancamentos!$G:$G,Lancamentos!$C:$C,$A2510,Lancamentos!$E:$E,$C2510,Lancamentos!$B:$B,"SAIDA_DESCARTE")</f>
        <v/>
      </c>
      <c r="J2510" s="14">
        <f>G2510-H2510-I2510</f>
        <v/>
      </c>
      <c r="K2510">
        <f>IF(A2510="","",IF(J2510&lt;=IFERROR(VLOOKUP(A2510,Produtos!$A:$E,5,FALSE),0),"ABAIXO DO MINIMO","OK"))</f>
        <v/>
      </c>
    </row>
    <row r="2511">
      <c r="B2511">
        <f>IFERROR(VLOOKUP(A2511,Produtos!A:B,2,FALSE),"")</f>
        <v/>
      </c>
      <c r="D2511" s="10">
        <f>IFERROR(INDEX(Lotes!$E:$E,MATCH(1,(Lotes!$A:$A=A2511)*(Lotes!$C:$C=C2511),0)),"")</f>
        <v/>
      </c>
      <c r="E2511" s="14">
        <f>IF(D2511="","",D2511-TODAY())</f>
        <v/>
      </c>
      <c r="F2511">
        <f>IF(D2511="","",IF(E2511&lt;0,"VENCIDO",IF(E2511&lt;=30,"VENCE EM &lt;= 30 DIAS",IF(E2511&lt;=60,"ATENCAO (31-60 DIAS)","OK"))))</f>
        <v/>
      </c>
      <c r="G2511" s="14">
        <f>SUMIFS(Lancamentos!$G:$G,Lancamentos!$C:$C,$A2511,Lancamentos!$E:$E,$C2511,Lancamentos!$B:$B,"ENTRADA")</f>
        <v/>
      </c>
      <c r="H2511" s="14">
        <f>SUMIFS(Lancamentos!$G:$G,Lancamentos!$C:$C,$A2511,Lancamentos!$E:$E,$C2511,Lancamentos!$B:$B,"SAIDA_USO")</f>
        <v/>
      </c>
      <c r="I2511" s="14">
        <f>SUMIFS(Lancamentos!$G:$G,Lancamentos!$C:$C,$A2511,Lancamentos!$E:$E,$C2511,Lancamentos!$B:$B,"SAIDA_DESCARTE")</f>
        <v/>
      </c>
      <c r="J2511" s="14">
        <f>G2511-H2511-I2511</f>
        <v/>
      </c>
      <c r="K2511">
        <f>IF(A2511="","",IF(J2511&lt;=IFERROR(VLOOKUP(A2511,Produtos!$A:$E,5,FALSE),0),"ABAIXO DO MINIMO","OK"))</f>
        <v/>
      </c>
    </row>
    <row r="2512">
      <c r="B2512">
        <f>IFERROR(VLOOKUP(A2512,Produtos!A:B,2,FALSE),"")</f>
        <v/>
      </c>
      <c r="D2512" s="10">
        <f>IFERROR(INDEX(Lotes!$E:$E,MATCH(1,(Lotes!$A:$A=A2512)*(Lotes!$C:$C=C2512),0)),"")</f>
        <v/>
      </c>
      <c r="E2512" s="14">
        <f>IF(D2512="","",D2512-TODAY())</f>
        <v/>
      </c>
      <c r="F2512">
        <f>IF(D2512="","",IF(E2512&lt;0,"VENCIDO",IF(E2512&lt;=30,"VENCE EM &lt;= 30 DIAS",IF(E2512&lt;=60,"ATENCAO (31-60 DIAS)","OK"))))</f>
        <v/>
      </c>
      <c r="G2512" s="14">
        <f>SUMIFS(Lancamentos!$G:$G,Lancamentos!$C:$C,$A2512,Lancamentos!$E:$E,$C2512,Lancamentos!$B:$B,"ENTRADA")</f>
        <v/>
      </c>
      <c r="H2512" s="14">
        <f>SUMIFS(Lancamentos!$G:$G,Lancamentos!$C:$C,$A2512,Lancamentos!$E:$E,$C2512,Lancamentos!$B:$B,"SAIDA_USO")</f>
        <v/>
      </c>
      <c r="I2512" s="14">
        <f>SUMIFS(Lancamentos!$G:$G,Lancamentos!$C:$C,$A2512,Lancamentos!$E:$E,$C2512,Lancamentos!$B:$B,"SAIDA_DESCARTE")</f>
        <v/>
      </c>
      <c r="J2512" s="14">
        <f>G2512-H2512-I2512</f>
        <v/>
      </c>
      <c r="K2512">
        <f>IF(A2512="","",IF(J2512&lt;=IFERROR(VLOOKUP(A2512,Produtos!$A:$E,5,FALSE),0),"ABAIXO DO MINIMO","OK"))</f>
        <v/>
      </c>
    </row>
    <row r="2513">
      <c r="B2513">
        <f>IFERROR(VLOOKUP(A2513,Produtos!A:B,2,FALSE),"")</f>
        <v/>
      </c>
      <c r="D2513" s="10">
        <f>IFERROR(INDEX(Lotes!$E:$E,MATCH(1,(Lotes!$A:$A=A2513)*(Lotes!$C:$C=C2513),0)),"")</f>
        <v/>
      </c>
      <c r="E2513" s="14">
        <f>IF(D2513="","",D2513-TODAY())</f>
        <v/>
      </c>
      <c r="F2513">
        <f>IF(D2513="","",IF(E2513&lt;0,"VENCIDO",IF(E2513&lt;=30,"VENCE EM &lt;= 30 DIAS",IF(E2513&lt;=60,"ATENCAO (31-60 DIAS)","OK"))))</f>
        <v/>
      </c>
      <c r="G2513" s="14">
        <f>SUMIFS(Lancamentos!$G:$G,Lancamentos!$C:$C,$A2513,Lancamentos!$E:$E,$C2513,Lancamentos!$B:$B,"ENTRADA")</f>
        <v/>
      </c>
      <c r="H2513" s="14">
        <f>SUMIFS(Lancamentos!$G:$G,Lancamentos!$C:$C,$A2513,Lancamentos!$E:$E,$C2513,Lancamentos!$B:$B,"SAIDA_USO")</f>
        <v/>
      </c>
      <c r="I2513" s="14">
        <f>SUMIFS(Lancamentos!$G:$G,Lancamentos!$C:$C,$A2513,Lancamentos!$E:$E,$C2513,Lancamentos!$B:$B,"SAIDA_DESCARTE")</f>
        <v/>
      </c>
      <c r="J2513" s="14">
        <f>G2513-H2513-I2513</f>
        <v/>
      </c>
      <c r="K2513">
        <f>IF(A2513="","",IF(J2513&lt;=IFERROR(VLOOKUP(A2513,Produtos!$A:$E,5,FALSE),0),"ABAIXO DO MINIMO","OK"))</f>
        <v/>
      </c>
    </row>
    <row r="2514">
      <c r="B2514">
        <f>IFERROR(VLOOKUP(A2514,Produtos!A:B,2,FALSE),"")</f>
        <v/>
      </c>
      <c r="D2514" s="10">
        <f>IFERROR(INDEX(Lotes!$E:$E,MATCH(1,(Lotes!$A:$A=A2514)*(Lotes!$C:$C=C2514),0)),"")</f>
        <v/>
      </c>
      <c r="E2514" s="14">
        <f>IF(D2514="","",D2514-TODAY())</f>
        <v/>
      </c>
      <c r="F2514">
        <f>IF(D2514="","",IF(E2514&lt;0,"VENCIDO",IF(E2514&lt;=30,"VENCE EM &lt;= 30 DIAS",IF(E2514&lt;=60,"ATENCAO (31-60 DIAS)","OK"))))</f>
        <v/>
      </c>
      <c r="G2514" s="14">
        <f>SUMIFS(Lancamentos!$G:$G,Lancamentos!$C:$C,$A2514,Lancamentos!$E:$E,$C2514,Lancamentos!$B:$B,"ENTRADA")</f>
        <v/>
      </c>
      <c r="H2514" s="14">
        <f>SUMIFS(Lancamentos!$G:$G,Lancamentos!$C:$C,$A2514,Lancamentos!$E:$E,$C2514,Lancamentos!$B:$B,"SAIDA_USO")</f>
        <v/>
      </c>
      <c r="I2514" s="14">
        <f>SUMIFS(Lancamentos!$G:$G,Lancamentos!$C:$C,$A2514,Lancamentos!$E:$E,$C2514,Lancamentos!$B:$B,"SAIDA_DESCARTE")</f>
        <v/>
      </c>
      <c r="J2514" s="14">
        <f>G2514-H2514-I2514</f>
        <v/>
      </c>
      <c r="K2514">
        <f>IF(A2514="","",IF(J2514&lt;=IFERROR(VLOOKUP(A2514,Produtos!$A:$E,5,FALSE),0),"ABAIXO DO MINIMO","OK"))</f>
        <v/>
      </c>
    </row>
    <row r="2515">
      <c r="B2515">
        <f>IFERROR(VLOOKUP(A2515,Produtos!A:B,2,FALSE),"")</f>
        <v/>
      </c>
      <c r="D2515" s="10">
        <f>IFERROR(INDEX(Lotes!$E:$E,MATCH(1,(Lotes!$A:$A=A2515)*(Lotes!$C:$C=C2515),0)),"")</f>
        <v/>
      </c>
      <c r="E2515" s="14">
        <f>IF(D2515="","",D2515-TODAY())</f>
        <v/>
      </c>
      <c r="F2515">
        <f>IF(D2515="","",IF(E2515&lt;0,"VENCIDO",IF(E2515&lt;=30,"VENCE EM &lt;= 30 DIAS",IF(E2515&lt;=60,"ATENCAO (31-60 DIAS)","OK"))))</f>
        <v/>
      </c>
      <c r="G2515" s="14">
        <f>SUMIFS(Lancamentos!$G:$G,Lancamentos!$C:$C,$A2515,Lancamentos!$E:$E,$C2515,Lancamentos!$B:$B,"ENTRADA")</f>
        <v/>
      </c>
      <c r="H2515" s="14">
        <f>SUMIFS(Lancamentos!$G:$G,Lancamentos!$C:$C,$A2515,Lancamentos!$E:$E,$C2515,Lancamentos!$B:$B,"SAIDA_USO")</f>
        <v/>
      </c>
      <c r="I2515" s="14">
        <f>SUMIFS(Lancamentos!$G:$G,Lancamentos!$C:$C,$A2515,Lancamentos!$E:$E,$C2515,Lancamentos!$B:$B,"SAIDA_DESCARTE")</f>
        <v/>
      </c>
      <c r="J2515" s="14">
        <f>G2515-H2515-I2515</f>
        <v/>
      </c>
      <c r="K2515">
        <f>IF(A2515="","",IF(J2515&lt;=IFERROR(VLOOKUP(A2515,Produtos!$A:$E,5,FALSE),0),"ABAIXO DO MINIMO","OK"))</f>
        <v/>
      </c>
    </row>
    <row r="2516">
      <c r="B2516">
        <f>IFERROR(VLOOKUP(A2516,Produtos!A:B,2,FALSE),"")</f>
        <v/>
      </c>
      <c r="D2516" s="10">
        <f>IFERROR(INDEX(Lotes!$E:$E,MATCH(1,(Lotes!$A:$A=A2516)*(Lotes!$C:$C=C2516),0)),"")</f>
        <v/>
      </c>
      <c r="E2516" s="14">
        <f>IF(D2516="","",D2516-TODAY())</f>
        <v/>
      </c>
      <c r="F2516">
        <f>IF(D2516="","",IF(E2516&lt;0,"VENCIDO",IF(E2516&lt;=30,"VENCE EM &lt;= 30 DIAS",IF(E2516&lt;=60,"ATENCAO (31-60 DIAS)","OK"))))</f>
        <v/>
      </c>
      <c r="G2516" s="14">
        <f>SUMIFS(Lancamentos!$G:$G,Lancamentos!$C:$C,$A2516,Lancamentos!$E:$E,$C2516,Lancamentos!$B:$B,"ENTRADA")</f>
        <v/>
      </c>
      <c r="H2516" s="14">
        <f>SUMIFS(Lancamentos!$G:$G,Lancamentos!$C:$C,$A2516,Lancamentos!$E:$E,$C2516,Lancamentos!$B:$B,"SAIDA_USO")</f>
        <v/>
      </c>
      <c r="I2516" s="14">
        <f>SUMIFS(Lancamentos!$G:$G,Lancamentos!$C:$C,$A2516,Lancamentos!$E:$E,$C2516,Lancamentos!$B:$B,"SAIDA_DESCARTE")</f>
        <v/>
      </c>
      <c r="J2516" s="14">
        <f>G2516-H2516-I2516</f>
        <v/>
      </c>
      <c r="K2516">
        <f>IF(A2516="","",IF(J2516&lt;=IFERROR(VLOOKUP(A2516,Produtos!$A:$E,5,FALSE),0),"ABAIXO DO MINIMO","OK"))</f>
        <v/>
      </c>
    </row>
    <row r="2517">
      <c r="B2517">
        <f>IFERROR(VLOOKUP(A2517,Produtos!A:B,2,FALSE),"")</f>
        <v/>
      </c>
      <c r="D2517" s="10">
        <f>IFERROR(INDEX(Lotes!$E:$E,MATCH(1,(Lotes!$A:$A=A2517)*(Lotes!$C:$C=C2517),0)),"")</f>
        <v/>
      </c>
      <c r="E2517" s="14">
        <f>IF(D2517="","",D2517-TODAY())</f>
        <v/>
      </c>
      <c r="F2517">
        <f>IF(D2517="","",IF(E2517&lt;0,"VENCIDO",IF(E2517&lt;=30,"VENCE EM &lt;= 30 DIAS",IF(E2517&lt;=60,"ATENCAO (31-60 DIAS)","OK"))))</f>
        <v/>
      </c>
      <c r="G2517" s="14">
        <f>SUMIFS(Lancamentos!$G:$G,Lancamentos!$C:$C,$A2517,Lancamentos!$E:$E,$C2517,Lancamentos!$B:$B,"ENTRADA")</f>
        <v/>
      </c>
      <c r="H2517" s="14">
        <f>SUMIFS(Lancamentos!$G:$G,Lancamentos!$C:$C,$A2517,Lancamentos!$E:$E,$C2517,Lancamentos!$B:$B,"SAIDA_USO")</f>
        <v/>
      </c>
      <c r="I2517" s="14">
        <f>SUMIFS(Lancamentos!$G:$G,Lancamentos!$C:$C,$A2517,Lancamentos!$E:$E,$C2517,Lancamentos!$B:$B,"SAIDA_DESCARTE")</f>
        <v/>
      </c>
      <c r="J2517" s="14">
        <f>G2517-H2517-I2517</f>
        <v/>
      </c>
      <c r="K2517">
        <f>IF(A2517="","",IF(J2517&lt;=IFERROR(VLOOKUP(A2517,Produtos!$A:$E,5,FALSE),0),"ABAIXO DO MINIMO","OK"))</f>
        <v/>
      </c>
    </row>
    <row r="2518">
      <c r="B2518">
        <f>IFERROR(VLOOKUP(A2518,Produtos!A:B,2,FALSE),"")</f>
        <v/>
      </c>
      <c r="D2518" s="10">
        <f>IFERROR(INDEX(Lotes!$E:$E,MATCH(1,(Lotes!$A:$A=A2518)*(Lotes!$C:$C=C2518),0)),"")</f>
        <v/>
      </c>
      <c r="E2518" s="14">
        <f>IF(D2518="","",D2518-TODAY())</f>
        <v/>
      </c>
      <c r="F2518">
        <f>IF(D2518="","",IF(E2518&lt;0,"VENCIDO",IF(E2518&lt;=30,"VENCE EM &lt;= 30 DIAS",IF(E2518&lt;=60,"ATENCAO (31-60 DIAS)","OK"))))</f>
        <v/>
      </c>
      <c r="G2518" s="14">
        <f>SUMIFS(Lancamentos!$G:$G,Lancamentos!$C:$C,$A2518,Lancamentos!$E:$E,$C2518,Lancamentos!$B:$B,"ENTRADA")</f>
        <v/>
      </c>
      <c r="H2518" s="14">
        <f>SUMIFS(Lancamentos!$G:$G,Lancamentos!$C:$C,$A2518,Lancamentos!$E:$E,$C2518,Lancamentos!$B:$B,"SAIDA_USO")</f>
        <v/>
      </c>
      <c r="I2518" s="14">
        <f>SUMIFS(Lancamentos!$G:$G,Lancamentos!$C:$C,$A2518,Lancamentos!$E:$E,$C2518,Lancamentos!$B:$B,"SAIDA_DESCARTE")</f>
        <v/>
      </c>
      <c r="J2518" s="14">
        <f>G2518-H2518-I2518</f>
        <v/>
      </c>
      <c r="K2518">
        <f>IF(A2518="","",IF(J2518&lt;=IFERROR(VLOOKUP(A2518,Produtos!$A:$E,5,FALSE),0),"ABAIXO DO MINIMO","OK"))</f>
        <v/>
      </c>
    </row>
    <row r="2519">
      <c r="B2519">
        <f>IFERROR(VLOOKUP(A2519,Produtos!A:B,2,FALSE),"")</f>
        <v/>
      </c>
      <c r="D2519" s="10">
        <f>IFERROR(INDEX(Lotes!$E:$E,MATCH(1,(Lotes!$A:$A=A2519)*(Lotes!$C:$C=C2519),0)),"")</f>
        <v/>
      </c>
      <c r="E2519" s="14">
        <f>IF(D2519="","",D2519-TODAY())</f>
        <v/>
      </c>
      <c r="F2519">
        <f>IF(D2519="","",IF(E2519&lt;0,"VENCIDO",IF(E2519&lt;=30,"VENCE EM &lt;= 30 DIAS",IF(E2519&lt;=60,"ATENCAO (31-60 DIAS)","OK"))))</f>
        <v/>
      </c>
      <c r="G2519" s="14">
        <f>SUMIFS(Lancamentos!$G:$G,Lancamentos!$C:$C,$A2519,Lancamentos!$E:$E,$C2519,Lancamentos!$B:$B,"ENTRADA")</f>
        <v/>
      </c>
      <c r="H2519" s="14">
        <f>SUMIFS(Lancamentos!$G:$G,Lancamentos!$C:$C,$A2519,Lancamentos!$E:$E,$C2519,Lancamentos!$B:$B,"SAIDA_USO")</f>
        <v/>
      </c>
      <c r="I2519" s="14">
        <f>SUMIFS(Lancamentos!$G:$G,Lancamentos!$C:$C,$A2519,Lancamentos!$E:$E,$C2519,Lancamentos!$B:$B,"SAIDA_DESCARTE")</f>
        <v/>
      </c>
      <c r="J2519" s="14">
        <f>G2519-H2519-I2519</f>
        <v/>
      </c>
      <c r="K2519">
        <f>IF(A2519="","",IF(J2519&lt;=IFERROR(VLOOKUP(A2519,Produtos!$A:$E,5,FALSE),0),"ABAIXO DO MINIMO","OK"))</f>
        <v/>
      </c>
    </row>
    <row r="2520">
      <c r="B2520">
        <f>IFERROR(VLOOKUP(A2520,Produtos!A:B,2,FALSE),"")</f>
        <v/>
      </c>
      <c r="D2520" s="10">
        <f>IFERROR(INDEX(Lotes!$E:$E,MATCH(1,(Lotes!$A:$A=A2520)*(Lotes!$C:$C=C2520),0)),"")</f>
        <v/>
      </c>
      <c r="E2520" s="14">
        <f>IF(D2520="","",D2520-TODAY())</f>
        <v/>
      </c>
      <c r="F2520">
        <f>IF(D2520="","",IF(E2520&lt;0,"VENCIDO",IF(E2520&lt;=30,"VENCE EM &lt;= 30 DIAS",IF(E2520&lt;=60,"ATENCAO (31-60 DIAS)","OK"))))</f>
        <v/>
      </c>
      <c r="G2520" s="14">
        <f>SUMIFS(Lancamentos!$G:$G,Lancamentos!$C:$C,$A2520,Lancamentos!$E:$E,$C2520,Lancamentos!$B:$B,"ENTRADA")</f>
        <v/>
      </c>
      <c r="H2520" s="14">
        <f>SUMIFS(Lancamentos!$G:$G,Lancamentos!$C:$C,$A2520,Lancamentos!$E:$E,$C2520,Lancamentos!$B:$B,"SAIDA_USO")</f>
        <v/>
      </c>
      <c r="I2520" s="14">
        <f>SUMIFS(Lancamentos!$G:$G,Lancamentos!$C:$C,$A2520,Lancamentos!$E:$E,$C2520,Lancamentos!$B:$B,"SAIDA_DESCARTE")</f>
        <v/>
      </c>
      <c r="J2520" s="14">
        <f>G2520-H2520-I2520</f>
        <v/>
      </c>
      <c r="K2520">
        <f>IF(A2520="","",IF(J2520&lt;=IFERROR(VLOOKUP(A2520,Produtos!$A:$E,5,FALSE),0),"ABAIXO DO MINIMO","OK"))</f>
        <v/>
      </c>
    </row>
    <row r="2521">
      <c r="B2521">
        <f>IFERROR(VLOOKUP(A2521,Produtos!A:B,2,FALSE),"")</f>
        <v/>
      </c>
      <c r="D2521" s="10">
        <f>IFERROR(INDEX(Lotes!$E:$E,MATCH(1,(Lotes!$A:$A=A2521)*(Lotes!$C:$C=C2521),0)),"")</f>
        <v/>
      </c>
      <c r="E2521" s="14">
        <f>IF(D2521="","",D2521-TODAY())</f>
        <v/>
      </c>
      <c r="F2521">
        <f>IF(D2521="","",IF(E2521&lt;0,"VENCIDO",IF(E2521&lt;=30,"VENCE EM &lt;= 30 DIAS",IF(E2521&lt;=60,"ATENCAO (31-60 DIAS)","OK"))))</f>
        <v/>
      </c>
      <c r="G2521" s="14">
        <f>SUMIFS(Lancamentos!$G:$G,Lancamentos!$C:$C,$A2521,Lancamentos!$E:$E,$C2521,Lancamentos!$B:$B,"ENTRADA")</f>
        <v/>
      </c>
      <c r="H2521" s="14">
        <f>SUMIFS(Lancamentos!$G:$G,Lancamentos!$C:$C,$A2521,Lancamentos!$E:$E,$C2521,Lancamentos!$B:$B,"SAIDA_USO")</f>
        <v/>
      </c>
      <c r="I2521" s="14">
        <f>SUMIFS(Lancamentos!$G:$G,Lancamentos!$C:$C,$A2521,Lancamentos!$E:$E,$C2521,Lancamentos!$B:$B,"SAIDA_DESCARTE")</f>
        <v/>
      </c>
      <c r="J2521" s="14">
        <f>G2521-H2521-I2521</f>
        <v/>
      </c>
      <c r="K2521">
        <f>IF(A2521="","",IF(J2521&lt;=IFERROR(VLOOKUP(A2521,Produtos!$A:$E,5,FALSE),0),"ABAIXO DO MINIMO","OK"))</f>
        <v/>
      </c>
    </row>
    <row r="2522">
      <c r="B2522">
        <f>IFERROR(VLOOKUP(A2522,Produtos!A:B,2,FALSE),"")</f>
        <v/>
      </c>
      <c r="D2522" s="10">
        <f>IFERROR(INDEX(Lotes!$E:$E,MATCH(1,(Lotes!$A:$A=A2522)*(Lotes!$C:$C=C2522),0)),"")</f>
        <v/>
      </c>
      <c r="E2522" s="14">
        <f>IF(D2522="","",D2522-TODAY())</f>
        <v/>
      </c>
      <c r="F2522">
        <f>IF(D2522="","",IF(E2522&lt;0,"VENCIDO",IF(E2522&lt;=30,"VENCE EM &lt;= 30 DIAS",IF(E2522&lt;=60,"ATENCAO (31-60 DIAS)","OK"))))</f>
        <v/>
      </c>
      <c r="G2522" s="14">
        <f>SUMIFS(Lancamentos!$G:$G,Lancamentos!$C:$C,$A2522,Lancamentos!$E:$E,$C2522,Lancamentos!$B:$B,"ENTRADA")</f>
        <v/>
      </c>
      <c r="H2522" s="14">
        <f>SUMIFS(Lancamentos!$G:$G,Lancamentos!$C:$C,$A2522,Lancamentos!$E:$E,$C2522,Lancamentos!$B:$B,"SAIDA_USO")</f>
        <v/>
      </c>
      <c r="I2522" s="14">
        <f>SUMIFS(Lancamentos!$G:$G,Lancamentos!$C:$C,$A2522,Lancamentos!$E:$E,$C2522,Lancamentos!$B:$B,"SAIDA_DESCARTE")</f>
        <v/>
      </c>
      <c r="J2522" s="14">
        <f>G2522-H2522-I2522</f>
        <v/>
      </c>
      <c r="K2522">
        <f>IF(A2522="","",IF(J2522&lt;=IFERROR(VLOOKUP(A2522,Produtos!$A:$E,5,FALSE),0),"ABAIXO DO MINIMO","OK"))</f>
        <v/>
      </c>
    </row>
    <row r="2523">
      <c r="B2523">
        <f>IFERROR(VLOOKUP(A2523,Produtos!A:B,2,FALSE),"")</f>
        <v/>
      </c>
      <c r="D2523" s="10">
        <f>IFERROR(INDEX(Lotes!$E:$E,MATCH(1,(Lotes!$A:$A=A2523)*(Lotes!$C:$C=C2523),0)),"")</f>
        <v/>
      </c>
      <c r="E2523" s="14">
        <f>IF(D2523="","",D2523-TODAY())</f>
        <v/>
      </c>
      <c r="F2523">
        <f>IF(D2523="","",IF(E2523&lt;0,"VENCIDO",IF(E2523&lt;=30,"VENCE EM &lt;= 30 DIAS",IF(E2523&lt;=60,"ATENCAO (31-60 DIAS)","OK"))))</f>
        <v/>
      </c>
      <c r="G2523" s="14">
        <f>SUMIFS(Lancamentos!$G:$G,Lancamentos!$C:$C,$A2523,Lancamentos!$E:$E,$C2523,Lancamentos!$B:$B,"ENTRADA")</f>
        <v/>
      </c>
      <c r="H2523" s="14">
        <f>SUMIFS(Lancamentos!$G:$G,Lancamentos!$C:$C,$A2523,Lancamentos!$E:$E,$C2523,Lancamentos!$B:$B,"SAIDA_USO")</f>
        <v/>
      </c>
      <c r="I2523" s="14">
        <f>SUMIFS(Lancamentos!$G:$G,Lancamentos!$C:$C,$A2523,Lancamentos!$E:$E,$C2523,Lancamentos!$B:$B,"SAIDA_DESCARTE")</f>
        <v/>
      </c>
      <c r="J2523" s="14">
        <f>G2523-H2523-I2523</f>
        <v/>
      </c>
      <c r="K2523">
        <f>IF(A2523="","",IF(J2523&lt;=IFERROR(VLOOKUP(A2523,Produtos!$A:$E,5,FALSE),0),"ABAIXO DO MINIMO","OK"))</f>
        <v/>
      </c>
    </row>
    <row r="2524">
      <c r="B2524">
        <f>IFERROR(VLOOKUP(A2524,Produtos!A:B,2,FALSE),"")</f>
        <v/>
      </c>
      <c r="D2524" s="10">
        <f>IFERROR(INDEX(Lotes!$E:$E,MATCH(1,(Lotes!$A:$A=A2524)*(Lotes!$C:$C=C2524),0)),"")</f>
        <v/>
      </c>
      <c r="E2524" s="14">
        <f>IF(D2524="","",D2524-TODAY())</f>
        <v/>
      </c>
      <c r="F2524">
        <f>IF(D2524="","",IF(E2524&lt;0,"VENCIDO",IF(E2524&lt;=30,"VENCE EM &lt;= 30 DIAS",IF(E2524&lt;=60,"ATENCAO (31-60 DIAS)","OK"))))</f>
        <v/>
      </c>
      <c r="G2524" s="14">
        <f>SUMIFS(Lancamentos!$G:$G,Lancamentos!$C:$C,$A2524,Lancamentos!$E:$E,$C2524,Lancamentos!$B:$B,"ENTRADA")</f>
        <v/>
      </c>
      <c r="H2524" s="14">
        <f>SUMIFS(Lancamentos!$G:$G,Lancamentos!$C:$C,$A2524,Lancamentos!$E:$E,$C2524,Lancamentos!$B:$B,"SAIDA_USO")</f>
        <v/>
      </c>
      <c r="I2524" s="14">
        <f>SUMIFS(Lancamentos!$G:$G,Lancamentos!$C:$C,$A2524,Lancamentos!$E:$E,$C2524,Lancamentos!$B:$B,"SAIDA_DESCARTE")</f>
        <v/>
      </c>
      <c r="J2524" s="14">
        <f>G2524-H2524-I2524</f>
        <v/>
      </c>
      <c r="K2524">
        <f>IF(A2524="","",IF(J2524&lt;=IFERROR(VLOOKUP(A2524,Produtos!$A:$E,5,FALSE),0),"ABAIXO DO MINIMO","OK"))</f>
        <v/>
      </c>
    </row>
    <row r="2525">
      <c r="B2525">
        <f>IFERROR(VLOOKUP(A2525,Produtos!A:B,2,FALSE),"")</f>
        <v/>
      </c>
      <c r="D2525" s="10">
        <f>IFERROR(INDEX(Lotes!$E:$E,MATCH(1,(Lotes!$A:$A=A2525)*(Lotes!$C:$C=C2525),0)),"")</f>
        <v/>
      </c>
      <c r="E2525" s="14">
        <f>IF(D2525="","",D2525-TODAY())</f>
        <v/>
      </c>
      <c r="F2525">
        <f>IF(D2525="","",IF(E2525&lt;0,"VENCIDO",IF(E2525&lt;=30,"VENCE EM &lt;= 30 DIAS",IF(E2525&lt;=60,"ATENCAO (31-60 DIAS)","OK"))))</f>
        <v/>
      </c>
      <c r="G2525" s="14">
        <f>SUMIFS(Lancamentos!$G:$G,Lancamentos!$C:$C,$A2525,Lancamentos!$E:$E,$C2525,Lancamentos!$B:$B,"ENTRADA")</f>
        <v/>
      </c>
      <c r="H2525" s="14">
        <f>SUMIFS(Lancamentos!$G:$G,Lancamentos!$C:$C,$A2525,Lancamentos!$E:$E,$C2525,Lancamentos!$B:$B,"SAIDA_USO")</f>
        <v/>
      </c>
      <c r="I2525" s="14">
        <f>SUMIFS(Lancamentos!$G:$G,Lancamentos!$C:$C,$A2525,Lancamentos!$E:$E,$C2525,Lancamentos!$B:$B,"SAIDA_DESCARTE")</f>
        <v/>
      </c>
      <c r="J2525" s="14">
        <f>G2525-H2525-I2525</f>
        <v/>
      </c>
      <c r="K2525">
        <f>IF(A2525="","",IF(J2525&lt;=IFERROR(VLOOKUP(A2525,Produtos!$A:$E,5,FALSE),0),"ABAIXO DO MINIMO","OK"))</f>
        <v/>
      </c>
    </row>
    <row r="2526">
      <c r="B2526">
        <f>IFERROR(VLOOKUP(A2526,Produtos!A:B,2,FALSE),"")</f>
        <v/>
      </c>
      <c r="D2526" s="10">
        <f>IFERROR(INDEX(Lotes!$E:$E,MATCH(1,(Lotes!$A:$A=A2526)*(Lotes!$C:$C=C2526),0)),"")</f>
        <v/>
      </c>
      <c r="E2526" s="14">
        <f>IF(D2526="","",D2526-TODAY())</f>
        <v/>
      </c>
      <c r="F2526">
        <f>IF(D2526="","",IF(E2526&lt;0,"VENCIDO",IF(E2526&lt;=30,"VENCE EM &lt;= 30 DIAS",IF(E2526&lt;=60,"ATENCAO (31-60 DIAS)","OK"))))</f>
        <v/>
      </c>
      <c r="G2526" s="14">
        <f>SUMIFS(Lancamentos!$G:$G,Lancamentos!$C:$C,$A2526,Lancamentos!$E:$E,$C2526,Lancamentos!$B:$B,"ENTRADA")</f>
        <v/>
      </c>
      <c r="H2526" s="14">
        <f>SUMIFS(Lancamentos!$G:$G,Lancamentos!$C:$C,$A2526,Lancamentos!$E:$E,$C2526,Lancamentos!$B:$B,"SAIDA_USO")</f>
        <v/>
      </c>
      <c r="I2526" s="14">
        <f>SUMIFS(Lancamentos!$G:$G,Lancamentos!$C:$C,$A2526,Lancamentos!$E:$E,$C2526,Lancamentos!$B:$B,"SAIDA_DESCARTE")</f>
        <v/>
      </c>
      <c r="J2526" s="14">
        <f>G2526-H2526-I2526</f>
        <v/>
      </c>
      <c r="K2526">
        <f>IF(A2526="","",IF(J2526&lt;=IFERROR(VLOOKUP(A2526,Produtos!$A:$E,5,FALSE),0),"ABAIXO DO MINIMO","OK"))</f>
        <v/>
      </c>
    </row>
    <row r="2527">
      <c r="B2527">
        <f>IFERROR(VLOOKUP(A2527,Produtos!A:B,2,FALSE),"")</f>
        <v/>
      </c>
      <c r="D2527" s="10">
        <f>IFERROR(INDEX(Lotes!$E:$E,MATCH(1,(Lotes!$A:$A=A2527)*(Lotes!$C:$C=C2527),0)),"")</f>
        <v/>
      </c>
      <c r="E2527" s="14">
        <f>IF(D2527="","",D2527-TODAY())</f>
        <v/>
      </c>
      <c r="F2527">
        <f>IF(D2527="","",IF(E2527&lt;0,"VENCIDO",IF(E2527&lt;=30,"VENCE EM &lt;= 30 DIAS",IF(E2527&lt;=60,"ATENCAO (31-60 DIAS)","OK"))))</f>
        <v/>
      </c>
      <c r="G2527" s="14">
        <f>SUMIFS(Lancamentos!$G:$G,Lancamentos!$C:$C,$A2527,Lancamentos!$E:$E,$C2527,Lancamentos!$B:$B,"ENTRADA")</f>
        <v/>
      </c>
      <c r="H2527" s="14">
        <f>SUMIFS(Lancamentos!$G:$G,Lancamentos!$C:$C,$A2527,Lancamentos!$E:$E,$C2527,Lancamentos!$B:$B,"SAIDA_USO")</f>
        <v/>
      </c>
      <c r="I2527" s="14">
        <f>SUMIFS(Lancamentos!$G:$G,Lancamentos!$C:$C,$A2527,Lancamentos!$E:$E,$C2527,Lancamentos!$B:$B,"SAIDA_DESCARTE")</f>
        <v/>
      </c>
      <c r="J2527" s="14">
        <f>G2527-H2527-I2527</f>
        <v/>
      </c>
      <c r="K2527">
        <f>IF(A2527="","",IF(J2527&lt;=IFERROR(VLOOKUP(A2527,Produtos!$A:$E,5,FALSE),0),"ABAIXO DO MINIMO","OK"))</f>
        <v/>
      </c>
    </row>
    <row r="2528">
      <c r="B2528">
        <f>IFERROR(VLOOKUP(A2528,Produtos!A:B,2,FALSE),"")</f>
        <v/>
      </c>
      <c r="D2528" s="10">
        <f>IFERROR(INDEX(Lotes!$E:$E,MATCH(1,(Lotes!$A:$A=A2528)*(Lotes!$C:$C=C2528),0)),"")</f>
        <v/>
      </c>
      <c r="E2528" s="14">
        <f>IF(D2528="","",D2528-TODAY())</f>
        <v/>
      </c>
      <c r="F2528">
        <f>IF(D2528="","",IF(E2528&lt;0,"VENCIDO",IF(E2528&lt;=30,"VENCE EM &lt;= 30 DIAS",IF(E2528&lt;=60,"ATENCAO (31-60 DIAS)","OK"))))</f>
        <v/>
      </c>
      <c r="G2528" s="14">
        <f>SUMIFS(Lancamentos!$G:$G,Lancamentos!$C:$C,$A2528,Lancamentos!$E:$E,$C2528,Lancamentos!$B:$B,"ENTRADA")</f>
        <v/>
      </c>
      <c r="H2528" s="14">
        <f>SUMIFS(Lancamentos!$G:$G,Lancamentos!$C:$C,$A2528,Lancamentos!$E:$E,$C2528,Lancamentos!$B:$B,"SAIDA_USO")</f>
        <v/>
      </c>
      <c r="I2528" s="14">
        <f>SUMIFS(Lancamentos!$G:$G,Lancamentos!$C:$C,$A2528,Lancamentos!$E:$E,$C2528,Lancamentos!$B:$B,"SAIDA_DESCARTE")</f>
        <v/>
      </c>
      <c r="J2528" s="14">
        <f>G2528-H2528-I2528</f>
        <v/>
      </c>
      <c r="K2528">
        <f>IF(A2528="","",IF(J2528&lt;=IFERROR(VLOOKUP(A2528,Produtos!$A:$E,5,FALSE),0),"ABAIXO DO MINIMO","OK"))</f>
        <v/>
      </c>
    </row>
    <row r="2529">
      <c r="B2529">
        <f>IFERROR(VLOOKUP(A2529,Produtos!A:B,2,FALSE),"")</f>
        <v/>
      </c>
      <c r="D2529" s="10">
        <f>IFERROR(INDEX(Lotes!$E:$E,MATCH(1,(Lotes!$A:$A=A2529)*(Lotes!$C:$C=C2529),0)),"")</f>
        <v/>
      </c>
      <c r="E2529" s="14">
        <f>IF(D2529="","",D2529-TODAY())</f>
        <v/>
      </c>
      <c r="F2529">
        <f>IF(D2529="","",IF(E2529&lt;0,"VENCIDO",IF(E2529&lt;=30,"VENCE EM &lt;= 30 DIAS",IF(E2529&lt;=60,"ATENCAO (31-60 DIAS)","OK"))))</f>
        <v/>
      </c>
      <c r="G2529" s="14">
        <f>SUMIFS(Lancamentos!$G:$G,Lancamentos!$C:$C,$A2529,Lancamentos!$E:$E,$C2529,Lancamentos!$B:$B,"ENTRADA")</f>
        <v/>
      </c>
      <c r="H2529" s="14">
        <f>SUMIFS(Lancamentos!$G:$G,Lancamentos!$C:$C,$A2529,Lancamentos!$E:$E,$C2529,Lancamentos!$B:$B,"SAIDA_USO")</f>
        <v/>
      </c>
      <c r="I2529" s="14">
        <f>SUMIFS(Lancamentos!$G:$G,Lancamentos!$C:$C,$A2529,Lancamentos!$E:$E,$C2529,Lancamentos!$B:$B,"SAIDA_DESCARTE")</f>
        <v/>
      </c>
      <c r="J2529" s="14">
        <f>G2529-H2529-I2529</f>
        <v/>
      </c>
      <c r="K2529">
        <f>IF(A2529="","",IF(J2529&lt;=IFERROR(VLOOKUP(A2529,Produtos!$A:$E,5,FALSE),0),"ABAIXO DO MINIMO","OK"))</f>
        <v/>
      </c>
    </row>
    <row r="2530">
      <c r="B2530">
        <f>IFERROR(VLOOKUP(A2530,Produtos!A:B,2,FALSE),"")</f>
        <v/>
      </c>
      <c r="D2530" s="10">
        <f>IFERROR(INDEX(Lotes!$E:$E,MATCH(1,(Lotes!$A:$A=A2530)*(Lotes!$C:$C=C2530),0)),"")</f>
        <v/>
      </c>
      <c r="E2530" s="14">
        <f>IF(D2530="","",D2530-TODAY())</f>
        <v/>
      </c>
      <c r="F2530">
        <f>IF(D2530="","",IF(E2530&lt;0,"VENCIDO",IF(E2530&lt;=30,"VENCE EM &lt;= 30 DIAS",IF(E2530&lt;=60,"ATENCAO (31-60 DIAS)","OK"))))</f>
        <v/>
      </c>
      <c r="G2530" s="14">
        <f>SUMIFS(Lancamentos!$G:$G,Lancamentos!$C:$C,$A2530,Lancamentos!$E:$E,$C2530,Lancamentos!$B:$B,"ENTRADA")</f>
        <v/>
      </c>
      <c r="H2530" s="14">
        <f>SUMIFS(Lancamentos!$G:$G,Lancamentos!$C:$C,$A2530,Lancamentos!$E:$E,$C2530,Lancamentos!$B:$B,"SAIDA_USO")</f>
        <v/>
      </c>
      <c r="I2530" s="14">
        <f>SUMIFS(Lancamentos!$G:$G,Lancamentos!$C:$C,$A2530,Lancamentos!$E:$E,$C2530,Lancamentos!$B:$B,"SAIDA_DESCARTE")</f>
        <v/>
      </c>
      <c r="J2530" s="14">
        <f>G2530-H2530-I2530</f>
        <v/>
      </c>
      <c r="K2530">
        <f>IF(A2530="","",IF(J2530&lt;=IFERROR(VLOOKUP(A2530,Produtos!$A:$E,5,FALSE),0),"ABAIXO DO MINIMO","OK"))</f>
        <v/>
      </c>
    </row>
    <row r="2531">
      <c r="B2531">
        <f>IFERROR(VLOOKUP(A2531,Produtos!A:B,2,FALSE),"")</f>
        <v/>
      </c>
      <c r="D2531" s="10">
        <f>IFERROR(INDEX(Lotes!$E:$E,MATCH(1,(Lotes!$A:$A=A2531)*(Lotes!$C:$C=C2531),0)),"")</f>
        <v/>
      </c>
      <c r="E2531" s="14">
        <f>IF(D2531="","",D2531-TODAY())</f>
        <v/>
      </c>
      <c r="F2531">
        <f>IF(D2531="","",IF(E2531&lt;0,"VENCIDO",IF(E2531&lt;=30,"VENCE EM &lt;= 30 DIAS",IF(E2531&lt;=60,"ATENCAO (31-60 DIAS)","OK"))))</f>
        <v/>
      </c>
      <c r="G2531" s="14">
        <f>SUMIFS(Lancamentos!$G:$G,Lancamentos!$C:$C,$A2531,Lancamentos!$E:$E,$C2531,Lancamentos!$B:$B,"ENTRADA")</f>
        <v/>
      </c>
      <c r="H2531" s="14">
        <f>SUMIFS(Lancamentos!$G:$G,Lancamentos!$C:$C,$A2531,Lancamentos!$E:$E,$C2531,Lancamentos!$B:$B,"SAIDA_USO")</f>
        <v/>
      </c>
      <c r="I2531" s="14">
        <f>SUMIFS(Lancamentos!$G:$G,Lancamentos!$C:$C,$A2531,Lancamentos!$E:$E,$C2531,Lancamentos!$B:$B,"SAIDA_DESCARTE")</f>
        <v/>
      </c>
      <c r="J2531" s="14">
        <f>G2531-H2531-I2531</f>
        <v/>
      </c>
      <c r="K2531">
        <f>IF(A2531="","",IF(J2531&lt;=IFERROR(VLOOKUP(A2531,Produtos!$A:$E,5,FALSE),0),"ABAIXO DO MINIMO","OK"))</f>
        <v/>
      </c>
    </row>
    <row r="2532">
      <c r="B2532">
        <f>IFERROR(VLOOKUP(A2532,Produtos!A:B,2,FALSE),"")</f>
        <v/>
      </c>
      <c r="D2532" s="10">
        <f>IFERROR(INDEX(Lotes!$E:$E,MATCH(1,(Lotes!$A:$A=A2532)*(Lotes!$C:$C=C2532),0)),"")</f>
        <v/>
      </c>
      <c r="E2532" s="14">
        <f>IF(D2532="","",D2532-TODAY())</f>
        <v/>
      </c>
      <c r="F2532">
        <f>IF(D2532="","",IF(E2532&lt;0,"VENCIDO",IF(E2532&lt;=30,"VENCE EM &lt;= 30 DIAS",IF(E2532&lt;=60,"ATENCAO (31-60 DIAS)","OK"))))</f>
        <v/>
      </c>
      <c r="G2532" s="14">
        <f>SUMIFS(Lancamentos!$G:$G,Lancamentos!$C:$C,$A2532,Lancamentos!$E:$E,$C2532,Lancamentos!$B:$B,"ENTRADA")</f>
        <v/>
      </c>
      <c r="H2532" s="14">
        <f>SUMIFS(Lancamentos!$G:$G,Lancamentos!$C:$C,$A2532,Lancamentos!$E:$E,$C2532,Lancamentos!$B:$B,"SAIDA_USO")</f>
        <v/>
      </c>
      <c r="I2532" s="14">
        <f>SUMIFS(Lancamentos!$G:$G,Lancamentos!$C:$C,$A2532,Lancamentos!$E:$E,$C2532,Lancamentos!$B:$B,"SAIDA_DESCARTE")</f>
        <v/>
      </c>
      <c r="J2532" s="14">
        <f>G2532-H2532-I2532</f>
        <v/>
      </c>
      <c r="K2532">
        <f>IF(A2532="","",IF(J2532&lt;=IFERROR(VLOOKUP(A2532,Produtos!$A:$E,5,FALSE),0),"ABAIXO DO MINIMO","OK"))</f>
        <v/>
      </c>
    </row>
    <row r="2533">
      <c r="B2533">
        <f>IFERROR(VLOOKUP(A2533,Produtos!A:B,2,FALSE),"")</f>
        <v/>
      </c>
      <c r="D2533" s="10">
        <f>IFERROR(INDEX(Lotes!$E:$E,MATCH(1,(Lotes!$A:$A=A2533)*(Lotes!$C:$C=C2533),0)),"")</f>
        <v/>
      </c>
      <c r="E2533" s="14">
        <f>IF(D2533="","",D2533-TODAY())</f>
        <v/>
      </c>
      <c r="F2533">
        <f>IF(D2533="","",IF(E2533&lt;0,"VENCIDO",IF(E2533&lt;=30,"VENCE EM &lt;= 30 DIAS",IF(E2533&lt;=60,"ATENCAO (31-60 DIAS)","OK"))))</f>
        <v/>
      </c>
      <c r="G2533" s="14">
        <f>SUMIFS(Lancamentos!$G:$G,Lancamentos!$C:$C,$A2533,Lancamentos!$E:$E,$C2533,Lancamentos!$B:$B,"ENTRADA")</f>
        <v/>
      </c>
      <c r="H2533" s="14">
        <f>SUMIFS(Lancamentos!$G:$G,Lancamentos!$C:$C,$A2533,Lancamentos!$E:$E,$C2533,Lancamentos!$B:$B,"SAIDA_USO")</f>
        <v/>
      </c>
      <c r="I2533" s="14">
        <f>SUMIFS(Lancamentos!$G:$G,Lancamentos!$C:$C,$A2533,Lancamentos!$E:$E,$C2533,Lancamentos!$B:$B,"SAIDA_DESCARTE")</f>
        <v/>
      </c>
      <c r="J2533" s="14">
        <f>G2533-H2533-I2533</f>
        <v/>
      </c>
      <c r="K2533">
        <f>IF(A2533="","",IF(J2533&lt;=IFERROR(VLOOKUP(A2533,Produtos!$A:$E,5,FALSE),0),"ABAIXO DO MINIMO","OK"))</f>
        <v/>
      </c>
    </row>
    <row r="2534">
      <c r="B2534">
        <f>IFERROR(VLOOKUP(A2534,Produtos!A:B,2,FALSE),"")</f>
        <v/>
      </c>
      <c r="D2534" s="10">
        <f>IFERROR(INDEX(Lotes!$E:$E,MATCH(1,(Lotes!$A:$A=A2534)*(Lotes!$C:$C=C2534),0)),"")</f>
        <v/>
      </c>
      <c r="E2534" s="14">
        <f>IF(D2534="","",D2534-TODAY())</f>
        <v/>
      </c>
      <c r="F2534">
        <f>IF(D2534="","",IF(E2534&lt;0,"VENCIDO",IF(E2534&lt;=30,"VENCE EM &lt;= 30 DIAS",IF(E2534&lt;=60,"ATENCAO (31-60 DIAS)","OK"))))</f>
        <v/>
      </c>
      <c r="G2534" s="14">
        <f>SUMIFS(Lancamentos!$G:$G,Lancamentos!$C:$C,$A2534,Lancamentos!$E:$E,$C2534,Lancamentos!$B:$B,"ENTRADA")</f>
        <v/>
      </c>
      <c r="H2534" s="14">
        <f>SUMIFS(Lancamentos!$G:$G,Lancamentos!$C:$C,$A2534,Lancamentos!$E:$E,$C2534,Lancamentos!$B:$B,"SAIDA_USO")</f>
        <v/>
      </c>
      <c r="I2534" s="14">
        <f>SUMIFS(Lancamentos!$G:$G,Lancamentos!$C:$C,$A2534,Lancamentos!$E:$E,$C2534,Lancamentos!$B:$B,"SAIDA_DESCARTE")</f>
        <v/>
      </c>
      <c r="J2534" s="14">
        <f>G2534-H2534-I2534</f>
        <v/>
      </c>
      <c r="K2534">
        <f>IF(A2534="","",IF(J2534&lt;=IFERROR(VLOOKUP(A2534,Produtos!$A:$E,5,FALSE),0),"ABAIXO DO MINIMO","OK"))</f>
        <v/>
      </c>
    </row>
    <row r="2535">
      <c r="B2535">
        <f>IFERROR(VLOOKUP(A2535,Produtos!A:B,2,FALSE),"")</f>
        <v/>
      </c>
      <c r="D2535" s="10">
        <f>IFERROR(INDEX(Lotes!$E:$E,MATCH(1,(Lotes!$A:$A=A2535)*(Lotes!$C:$C=C2535),0)),"")</f>
        <v/>
      </c>
      <c r="E2535" s="14">
        <f>IF(D2535="","",D2535-TODAY())</f>
        <v/>
      </c>
      <c r="F2535">
        <f>IF(D2535="","",IF(E2535&lt;0,"VENCIDO",IF(E2535&lt;=30,"VENCE EM &lt;= 30 DIAS",IF(E2535&lt;=60,"ATENCAO (31-60 DIAS)","OK"))))</f>
        <v/>
      </c>
      <c r="G2535" s="14">
        <f>SUMIFS(Lancamentos!$G:$G,Lancamentos!$C:$C,$A2535,Lancamentos!$E:$E,$C2535,Lancamentos!$B:$B,"ENTRADA")</f>
        <v/>
      </c>
      <c r="H2535" s="14">
        <f>SUMIFS(Lancamentos!$G:$G,Lancamentos!$C:$C,$A2535,Lancamentos!$E:$E,$C2535,Lancamentos!$B:$B,"SAIDA_USO")</f>
        <v/>
      </c>
      <c r="I2535" s="14">
        <f>SUMIFS(Lancamentos!$G:$G,Lancamentos!$C:$C,$A2535,Lancamentos!$E:$E,$C2535,Lancamentos!$B:$B,"SAIDA_DESCARTE")</f>
        <v/>
      </c>
      <c r="J2535" s="14">
        <f>G2535-H2535-I2535</f>
        <v/>
      </c>
      <c r="K2535">
        <f>IF(A2535="","",IF(J2535&lt;=IFERROR(VLOOKUP(A2535,Produtos!$A:$E,5,FALSE),0),"ABAIXO DO MINIMO","OK"))</f>
        <v/>
      </c>
    </row>
    <row r="2536">
      <c r="B2536">
        <f>IFERROR(VLOOKUP(A2536,Produtos!A:B,2,FALSE),"")</f>
        <v/>
      </c>
      <c r="D2536" s="10">
        <f>IFERROR(INDEX(Lotes!$E:$E,MATCH(1,(Lotes!$A:$A=A2536)*(Lotes!$C:$C=C2536),0)),"")</f>
        <v/>
      </c>
      <c r="E2536" s="14">
        <f>IF(D2536="","",D2536-TODAY())</f>
        <v/>
      </c>
      <c r="F2536">
        <f>IF(D2536="","",IF(E2536&lt;0,"VENCIDO",IF(E2536&lt;=30,"VENCE EM &lt;= 30 DIAS",IF(E2536&lt;=60,"ATENCAO (31-60 DIAS)","OK"))))</f>
        <v/>
      </c>
      <c r="G2536" s="14">
        <f>SUMIFS(Lancamentos!$G:$G,Lancamentos!$C:$C,$A2536,Lancamentos!$E:$E,$C2536,Lancamentos!$B:$B,"ENTRADA")</f>
        <v/>
      </c>
      <c r="H2536" s="14">
        <f>SUMIFS(Lancamentos!$G:$G,Lancamentos!$C:$C,$A2536,Lancamentos!$E:$E,$C2536,Lancamentos!$B:$B,"SAIDA_USO")</f>
        <v/>
      </c>
      <c r="I2536" s="14">
        <f>SUMIFS(Lancamentos!$G:$G,Lancamentos!$C:$C,$A2536,Lancamentos!$E:$E,$C2536,Lancamentos!$B:$B,"SAIDA_DESCARTE")</f>
        <v/>
      </c>
      <c r="J2536" s="14">
        <f>G2536-H2536-I2536</f>
        <v/>
      </c>
      <c r="K2536">
        <f>IF(A2536="","",IF(J2536&lt;=IFERROR(VLOOKUP(A2536,Produtos!$A:$E,5,FALSE),0),"ABAIXO DO MINIMO","OK"))</f>
        <v/>
      </c>
    </row>
    <row r="2537">
      <c r="B2537">
        <f>IFERROR(VLOOKUP(A2537,Produtos!A:B,2,FALSE),"")</f>
        <v/>
      </c>
      <c r="D2537" s="10">
        <f>IFERROR(INDEX(Lotes!$E:$E,MATCH(1,(Lotes!$A:$A=A2537)*(Lotes!$C:$C=C2537),0)),"")</f>
        <v/>
      </c>
      <c r="E2537" s="14">
        <f>IF(D2537="","",D2537-TODAY())</f>
        <v/>
      </c>
      <c r="F2537">
        <f>IF(D2537="","",IF(E2537&lt;0,"VENCIDO",IF(E2537&lt;=30,"VENCE EM &lt;= 30 DIAS",IF(E2537&lt;=60,"ATENCAO (31-60 DIAS)","OK"))))</f>
        <v/>
      </c>
      <c r="G2537" s="14">
        <f>SUMIFS(Lancamentos!$G:$G,Lancamentos!$C:$C,$A2537,Lancamentos!$E:$E,$C2537,Lancamentos!$B:$B,"ENTRADA")</f>
        <v/>
      </c>
      <c r="H2537" s="14">
        <f>SUMIFS(Lancamentos!$G:$G,Lancamentos!$C:$C,$A2537,Lancamentos!$E:$E,$C2537,Lancamentos!$B:$B,"SAIDA_USO")</f>
        <v/>
      </c>
      <c r="I2537" s="14">
        <f>SUMIFS(Lancamentos!$G:$G,Lancamentos!$C:$C,$A2537,Lancamentos!$E:$E,$C2537,Lancamentos!$B:$B,"SAIDA_DESCARTE")</f>
        <v/>
      </c>
      <c r="J2537" s="14">
        <f>G2537-H2537-I2537</f>
        <v/>
      </c>
      <c r="K2537">
        <f>IF(A2537="","",IF(J2537&lt;=IFERROR(VLOOKUP(A2537,Produtos!$A:$E,5,FALSE),0),"ABAIXO DO MINIMO","OK"))</f>
        <v/>
      </c>
    </row>
    <row r="2538">
      <c r="B2538">
        <f>IFERROR(VLOOKUP(A2538,Produtos!A:B,2,FALSE),"")</f>
        <v/>
      </c>
      <c r="D2538" s="10">
        <f>IFERROR(INDEX(Lotes!$E:$E,MATCH(1,(Lotes!$A:$A=A2538)*(Lotes!$C:$C=C2538),0)),"")</f>
        <v/>
      </c>
      <c r="E2538" s="14">
        <f>IF(D2538="","",D2538-TODAY())</f>
        <v/>
      </c>
      <c r="F2538">
        <f>IF(D2538="","",IF(E2538&lt;0,"VENCIDO",IF(E2538&lt;=30,"VENCE EM &lt;= 30 DIAS",IF(E2538&lt;=60,"ATENCAO (31-60 DIAS)","OK"))))</f>
        <v/>
      </c>
      <c r="G2538" s="14">
        <f>SUMIFS(Lancamentos!$G:$G,Lancamentos!$C:$C,$A2538,Lancamentos!$E:$E,$C2538,Lancamentos!$B:$B,"ENTRADA")</f>
        <v/>
      </c>
      <c r="H2538" s="14">
        <f>SUMIFS(Lancamentos!$G:$G,Lancamentos!$C:$C,$A2538,Lancamentos!$E:$E,$C2538,Lancamentos!$B:$B,"SAIDA_USO")</f>
        <v/>
      </c>
      <c r="I2538" s="14">
        <f>SUMIFS(Lancamentos!$G:$G,Lancamentos!$C:$C,$A2538,Lancamentos!$E:$E,$C2538,Lancamentos!$B:$B,"SAIDA_DESCARTE")</f>
        <v/>
      </c>
      <c r="J2538" s="14">
        <f>G2538-H2538-I2538</f>
        <v/>
      </c>
      <c r="K2538">
        <f>IF(A2538="","",IF(J2538&lt;=IFERROR(VLOOKUP(A2538,Produtos!$A:$E,5,FALSE),0),"ABAIXO DO MINIMO","OK"))</f>
        <v/>
      </c>
    </row>
    <row r="2539">
      <c r="B2539">
        <f>IFERROR(VLOOKUP(A2539,Produtos!A:B,2,FALSE),"")</f>
        <v/>
      </c>
      <c r="D2539" s="10">
        <f>IFERROR(INDEX(Lotes!$E:$E,MATCH(1,(Lotes!$A:$A=A2539)*(Lotes!$C:$C=C2539),0)),"")</f>
        <v/>
      </c>
      <c r="E2539" s="14">
        <f>IF(D2539="","",D2539-TODAY())</f>
        <v/>
      </c>
      <c r="F2539">
        <f>IF(D2539="","",IF(E2539&lt;0,"VENCIDO",IF(E2539&lt;=30,"VENCE EM &lt;= 30 DIAS",IF(E2539&lt;=60,"ATENCAO (31-60 DIAS)","OK"))))</f>
        <v/>
      </c>
      <c r="G2539" s="14">
        <f>SUMIFS(Lancamentos!$G:$G,Lancamentos!$C:$C,$A2539,Lancamentos!$E:$E,$C2539,Lancamentos!$B:$B,"ENTRADA")</f>
        <v/>
      </c>
      <c r="H2539" s="14">
        <f>SUMIFS(Lancamentos!$G:$G,Lancamentos!$C:$C,$A2539,Lancamentos!$E:$E,$C2539,Lancamentos!$B:$B,"SAIDA_USO")</f>
        <v/>
      </c>
      <c r="I2539" s="14">
        <f>SUMIFS(Lancamentos!$G:$G,Lancamentos!$C:$C,$A2539,Lancamentos!$E:$E,$C2539,Lancamentos!$B:$B,"SAIDA_DESCARTE")</f>
        <v/>
      </c>
      <c r="J2539" s="14">
        <f>G2539-H2539-I2539</f>
        <v/>
      </c>
      <c r="K2539">
        <f>IF(A2539="","",IF(J2539&lt;=IFERROR(VLOOKUP(A2539,Produtos!$A:$E,5,FALSE),0),"ABAIXO DO MINIMO","OK"))</f>
        <v/>
      </c>
    </row>
    <row r="2540">
      <c r="B2540">
        <f>IFERROR(VLOOKUP(A2540,Produtos!A:B,2,FALSE),"")</f>
        <v/>
      </c>
      <c r="D2540" s="10">
        <f>IFERROR(INDEX(Lotes!$E:$E,MATCH(1,(Lotes!$A:$A=A2540)*(Lotes!$C:$C=C2540),0)),"")</f>
        <v/>
      </c>
      <c r="E2540" s="14">
        <f>IF(D2540="","",D2540-TODAY())</f>
        <v/>
      </c>
      <c r="F2540">
        <f>IF(D2540="","",IF(E2540&lt;0,"VENCIDO",IF(E2540&lt;=30,"VENCE EM &lt;= 30 DIAS",IF(E2540&lt;=60,"ATENCAO (31-60 DIAS)","OK"))))</f>
        <v/>
      </c>
      <c r="G2540" s="14">
        <f>SUMIFS(Lancamentos!$G:$G,Lancamentos!$C:$C,$A2540,Lancamentos!$E:$E,$C2540,Lancamentos!$B:$B,"ENTRADA")</f>
        <v/>
      </c>
      <c r="H2540" s="14">
        <f>SUMIFS(Lancamentos!$G:$G,Lancamentos!$C:$C,$A2540,Lancamentos!$E:$E,$C2540,Lancamentos!$B:$B,"SAIDA_USO")</f>
        <v/>
      </c>
      <c r="I2540" s="14">
        <f>SUMIFS(Lancamentos!$G:$G,Lancamentos!$C:$C,$A2540,Lancamentos!$E:$E,$C2540,Lancamentos!$B:$B,"SAIDA_DESCARTE")</f>
        <v/>
      </c>
      <c r="J2540" s="14">
        <f>G2540-H2540-I2540</f>
        <v/>
      </c>
      <c r="K2540">
        <f>IF(A2540="","",IF(J2540&lt;=IFERROR(VLOOKUP(A2540,Produtos!$A:$E,5,FALSE),0),"ABAIXO DO MINIMO","OK"))</f>
        <v/>
      </c>
    </row>
    <row r="2541">
      <c r="B2541">
        <f>IFERROR(VLOOKUP(A2541,Produtos!A:B,2,FALSE),"")</f>
        <v/>
      </c>
      <c r="D2541" s="10">
        <f>IFERROR(INDEX(Lotes!$E:$E,MATCH(1,(Lotes!$A:$A=A2541)*(Lotes!$C:$C=C2541),0)),"")</f>
        <v/>
      </c>
      <c r="E2541" s="14">
        <f>IF(D2541="","",D2541-TODAY())</f>
        <v/>
      </c>
      <c r="F2541">
        <f>IF(D2541="","",IF(E2541&lt;0,"VENCIDO",IF(E2541&lt;=30,"VENCE EM &lt;= 30 DIAS",IF(E2541&lt;=60,"ATENCAO (31-60 DIAS)","OK"))))</f>
        <v/>
      </c>
      <c r="G2541" s="14">
        <f>SUMIFS(Lancamentos!$G:$G,Lancamentos!$C:$C,$A2541,Lancamentos!$E:$E,$C2541,Lancamentos!$B:$B,"ENTRADA")</f>
        <v/>
      </c>
      <c r="H2541" s="14">
        <f>SUMIFS(Lancamentos!$G:$G,Lancamentos!$C:$C,$A2541,Lancamentos!$E:$E,$C2541,Lancamentos!$B:$B,"SAIDA_USO")</f>
        <v/>
      </c>
      <c r="I2541" s="14">
        <f>SUMIFS(Lancamentos!$G:$G,Lancamentos!$C:$C,$A2541,Lancamentos!$E:$E,$C2541,Lancamentos!$B:$B,"SAIDA_DESCARTE")</f>
        <v/>
      </c>
      <c r="J2541" s="14">
        <f>G2541-H2541-I2541</f>
        <v/>
      </c>
      <c r="K2541">
        <f>IF(A2541="","",IF(J2541&lt;=IFERROR(VLOOKUP(A2541,Produtos!$A:$E,5,FALSE),0),"ABAIXO DO MINIMO","OK"))</f>
        <v/>
      </c>
    </row>
    <row r="2542">
      <c r="B2542">
        <f>IFERROR(VLOOKUP(A2542,Produtos!A:B,2,FALSE),"")</f>
        <v/>
      </c>
      <c r="D2542" s="10">
        <f>IFERROR(INDEX(Lotes!$E:$E,MATCH(1,(Lotes!$A:$A=A2542)*(Lotes!$C:$C=C2542),0)),"")</f>
        <v/>
      </c>
      <c r="E2542" s="14">
        <f>IF(D2542="","",D2542-TODAY())</f>
        <v/>
      </c>
      <c r="F2542">
        <f>IF(D2542="","",IF(E2542&lt;0,"VENCIDO",IF(E2542&lt;=30,"VENCE EM &lt;= 30 DIAS",IF(E2542&lt;=60,"ATENCAO (31-60 DIAS)","OK"))))</f>
        <v/>
      </c>
      <c r="G2542" s="14">
        <f>SUMIFS(Lancamentos!$G:$G,Lancamentos!$C:$C,$A2542,Lancamentos!$E:$E,$C2542,Lancamentos!$B:$B,"ENTRADA")</f>
        <v/>
      </c>
      <c r="H2542" s="14">
        <f>SUMIFS(Lancamentos!$G:$G,Lancamentos!$C:$C,$A2542,Lancamentos!$E:$E,$C2542,Lancamentos!$B:$B,"SAIDA_USO")</f>
        <v/>
      </c>
      <c r="I2542" s="14">
        <f>SUMIFS(Lancamentos!$G:$G,Lancamentos!$C:$C,$A2542,Lancamentos!$E:$E,$C2542,Lancamentos!$B:$B,"SAIDA_DESCARTE")</f>
        <v/>
      </c>
      <c r="J2542" s="14">
        <f>G2542-H2542-I2542</f>
        <v/>
      </c>
      <c r="K2542">
        <f>IF(A2542="","",IF(J2542&lt;=IFERROR(VLOOKUP(A2542,Produtos!$A:$E,5,FALSE),0),"ABAIXO DO MINIMO","OK"))</f>
        <v/>
      </c>
    </row>
    <row r="2543">
      <c r="B2543">
        <f>IFERROR(VLOOKUP(A2543,Produtos!A:B,2,FALSE),"")</f>
        <v/>
      </c>
      <c r="D2543" s="10">
        <f>IFERROR(INDEX(Lotes!$E:$E,MATCH(1,(Lotes!$A:$A=A2543)*(Lotes!$C:$C=C2543),0)),"")</f>
        <v/>
      </c>
      <c r="E2543" s="14">
        <f>IF(D2543="","",D2543-TODAY())</f>
        <v/>
      </c>
      <c r="F2543">
        <f>IF(D2543="","",IF(E2543&lt;0,"VENCIDO",IF(E2543&lt;=30,"VENCE EM &lt;= 30 DIAS",IF(E2543&lt;=60,"ATENCAO (31-60 DIAS)","OK"))))</f>
        <v/>
      </c>
      <c r="G2543" s="14">
        <f>SUMIFS(Lancamentos!$G:$G,Lancamentos!$C:$C,$A2543,Lancamentos!$E:$E,$C2543,Lancamentos!$B:$B,"ENTRADA")</f>
        <v/>
      </c>
      <c r="H2543" s="14">
        <f>SUMIFS(Lancamentos!$G:$G,Lancamentos!$C:$C,$A2543,Lancamentos!$E:$E,$C2543,Lancamentos!$B:$B,"SAIDA_USO")</f>
        <v/>
      </c>
      <c r="I2543" s="14">
        <f>SUMIFS(Lancamentos!$G:$G,Lancamentos!$C:$C,$A2543,Lancamentos!$E:$E,$C2543,Lancamentos!$B:$B,"SAIDA_DESCARTE")</f>
        <v/>
      </c>
      <c r="J2543" s="14">
        <f>G2543-H2543-I2543</f>
        <v/>
      </c>
      <c r="K2543">
        <f>IF(A2543="","",IF(J2543&lt;=IFERROR(VLOOKUP(A2543,Produtos!$A:$E,5,FALSE),0),"ABAIXO DO MINIMO","OK"))</f>
        <v/>
      </c>
    </row>
    <row r="2544">
      <c r="B2544">
        <f>IFERROR(VLOOKUP(A2544,Produtos!A:B,2,FALSE),"")</f>
        <v/>
      </c>
      <c r="D2544" s="10">
        <f>IFERROR(INDEX(Lotes!$E:$E,MATCH(1,(Lotes!$A:$A=A2544)*(Lotes!$C:$C=C2544),0)),"")</f>
        <v/>
      </c>
      <c r="E2544" s="14">
        <f>IF(D2544="","",D2544-TODAY())</f>
        <v/>
      </c>
      <c r="F2544">
        <f>IF(D2544="","",IF(E2544&lt;0,"VENCIDO",IF(E2544&lt;=30,"VENCE EM &lt;= 30 DIAS",IF(E2544&lt;=60,"ATENCAO (31-60 DIAS)","OK"))))</f>
        <v/>
      </c>
      <c r="G2544" s="14">
        <f>SUMIFS(Lancamentos!$G:$G,Lancamentos!$C:$C,$A2544,Lancamentos!$E:$E,$C2544,Lancamentos!$B:$B,"ENTRADA")</f>
        <v/>
      </c>
      <c r="H2544" s="14">
        <f>SUMIFS(Lancamentos!$G:$G,Lancamentos!$C:$C,$A2544,Lancamentos!$E:$E,$C2544,Lancamentos!$B:$B,"SAIDA_USO")</f>
        <v/>
      </c>
      <c r="I2544" s="14">
        <f>SUMIFS(Lancamentos!$G:$G,Lancamentos!$C:$C,$A2544,Lancamentos!$E:$E,$C2544,Lancamentos!$B:$B,"SAIDA_DESCARTE")</f>
        <v/>
      </c>
      <c r="J2544" s="14">
        <f>G2544-H2544-I2544</f>
        <v/>
      </c>
      <c r="K2544">
        <f>IF(A2544="","",IF(J2544&lt;=IFERROR(VLOOKUP(A2544,Produtos!$A:$E,5,FALSE),0),"ABAIXO DO MINIMO","OK"))</f>
        <v/>
      </c>
    </row>
    <row r="2545">
      <c r="B2545">
        <f>IFERROR(VLOOKUP(A2545,Produtos!A:B,2,FALSE),"")</f>
        <v/>
      </c>
      <c r="D2545" s="10">
        <f>IFERROR(INDEX(Lotes!$E:$E,MATCH(1,(Lotes!$A:$A=A2545)*(Lotes!$C:$C=C2545),0)),"")</f>
        <v/>
      </c>
      <c r="E2545" s="14">
        <f>IF(D2545="","",D2545-TODAY())</f>
        <v/>
      </c>
      <c r="F2545">
        <f>IF(D2545="","",IF(E2545&lt;0,"VENCIDO",IF(E2545&lt;=30,"VENCE EM &lt;= 30 DIAS",IF(E2545&lt;=60,"ATENCAO (31-60 DIAS)","OK"))))</f>
        <v/>
      </c>
      <c r="G2545" s="14">
        <f>SUMIFS(Lancamentos!$G:$G,Lancamentos!$C:$C,$A2545,Lancamentos!$E:$E,$C2545,Lancamentos!$B:$B,"ENTRADA")</f>
        <v/>
      </c>
      <c r="H2545" s="14">
        <f>SUMIFS(Lancamentos!$G:$G,Lancamentos!$C:$C,$A2545,Lancamentos!$E:$E,$C2545,Lancamentos!$B:$B,"SAIDA_USO")</f>
        <v/>
      </c>
      <c r="I2545" s="14">
        <f>SUMIFS(Lancamentos!$G:$G,Lancamentos!$C:$C,$A2545,Lancamentos!$E:$E,$C2545,Lancamentos!$B:$B,"SAIDA_DESCARTE")</f>
        <v/>
      </c>
      <c r="J2545" s="14">
        <f>G2545-H2545-I2545</f>
        <v/>
      </c>
      <c r="K2545">
        <f>IF(A2545="","",IF(J2545&lt;=IFERROR(VLOOKUP(A2545,Produtos!$A:$E,5,FALSE),0),"ABAIXO DO MINIMO","OK"))</f>
        <v/>
      </c>
    </row>
    <row r="2546">
      <c r="B2546">
        <f>IFERROR(VLOOKUP(A2546,Produtos!A:B,2,FALSE),"")</f>
        <v/>
      </c>
      <c r="D2546" s="10">
        <f>IFERROR(INDEX(Lotes!$E:$E,MATCH(1,(Lotes!$A:$A=A2546)*(Lotes!$C:$C=C2546),0)),"")</f>
        <v/>
      </c>
      <c r="E2546" s="14">
        <f>IF(D2546="","",D2546-TODAY())</f>
        <v/>
      </c>
      <c r="F2546">
        <f>IF(D2546="","",IF(E2546&lt;0,"VENCIDO",IF(E2546&lt;=30,"VENCE EM &lt;= 30 DIAS",IF(E2546&lt;=60,"ATENCAO (31-60 DIAS)","OK"))))</f>
        <v/>
      </c>
      <c r="G2546" s="14">
        <f>SUMIFS(Lancamentos!$G:$G,Lancamentos!$C:$C,$A2546,Lancamentos!$E:$E,$C2546,Lancamentos!$B:$B,"ENTRADA")</f>
        <v/>
      </c>
      <c r="H2546" s="14">
        <f>SUMIFS(Lancamentos!$G:$G,Lancamentos!$C:$C,$A2546,Lancamentos!$E:$E,$C2546,Lancamentos!$B:$B,"SAIDA_USO")</f>
        <v/>
      </c>
      <c r="I2546" s="14">
        <f>SUMIFS(Lancamentos!$G:$G,Lancamentos!$C:$C,$A2546,Lancamentos!$E:$E,$C2546,Lancamentos!$B:$B,"SAIDA_DESCARTE")</f>
        <v/>
      </c>
      <c r="J2546" s="14">
        <f>G2546-H2546-I2546</f>
        <v/>
      </c>
      <c r="K2546">
        <f>IF(A2546="","",IF(J2546&lt;=IFERROR(VLOOKUP(A2546,Produtos!$A:$E,5,FALSE),0),"ABAIXO DO MINIMO","OK"))</f>
        <v/>
      </c>
    </row>
    <row r="2547">
      <c r="B2547">
        <f>IFERROR(VLOOKUP(A2547,Produtos!A:B,2,FALSE),"")</f>
        <v/>
      </c>
      <c r="D2547" s="10">
        <f>IFERROR(INDEX(Lotes!$E:$E,MATCH(1,(Lotes!$A:$A=A2547)*(Lotes!$C:$C=C2547),0)),"")</f>
        <v/>
      </c>
      <c r="E2547" s="14">
        <f>IF(D2547="","",D2547-TODAY())</f>
        <v/>
      </c>
      <c r="F2547">
        <f>IF(D2547="","",IF(E2547&lt;0,"VENCIDO",IF(E2547&lt;=30,"VENCE EM &lt;= 30 DIAS",IF(E2547&lt;=60,"ATENCAO (31-60 DIAS)","OK"))))</f>
        <v/>
      </c>
      <c r="G2547" s="14">
        <f>SUMIFS(Lancamentos!$G:$G,Lancamentos!$C:$C,$A2547,Lancamentos!$E:$E,$C2547,Lancamentos!$B:$B,"ENTRADA")</f>
        <v/>
      </c>
      <c r="H2547" s="14">
        <f>SUMIFS(Lancamentos!$G:$G,Lancamentos!$C:$C,$A2547,Lancamentos!$E:$E,$C2547,Lancamentos!$B:$B,"SAIDA_USO")</f>
        <v/>
      </c>
      <c r="I2547" s="14">
        <f>SUMIFS(Lancamentos!$G:$G,Lancamentos!$C:$C,$A2547,Lancamentos!$E:$E,$C2547,Lancamentos!$B:$B,"SAIDA_DESCARTE")</f>
        <v/>
      </c>
      <c r="J2547" s="14">
        <f>G2547-H2547-I2547</f>
        <v/>
      </c>
      <c r="K2547">
        <f>IF(A2547="","",IF(J2547&lt;=IFERROR(VLOOKUP(A2547,Produtos!$A:$E,5,FALSE),0),"ABAIXO DO MINIMO","OK"))</f>
        <v/>
      </c>
    </row>
    <row r="2548">
      <c r="B2548">
        <f>IFERROR(VLOOKUP(A2548,Produtos!A:B,2,FALSE),"")</f>
        <v/>
      </c>
      <c r="D2548" s="10">
        <f>IFERROR(INDEX(Lotes!$E:$E,MATCH(1,(Lotes!$A:$A=A2548)*(Lotes!$C:$C=C2548),0)),"")</f>
        <v/>
      </c>
      <c r="E2548" s="14">
        <f>IF(D2548="","",D2548-TODAY())</f>
        <v/>
      </c>
      <c r="F2548">
        <f>IF(D2548="","",IF(E2548&lt;0,"VENCIDO",IF(E2548&lt;=30,"VENCE EM &lt;= 30 DIAS",IF(E2548&lt;=60,"ATENCAO (31-60 DIAS)","OK"))))</f>
        <v/>
      </c>
      <c r="G2548" s="14">
        <f>SUMIFS(Lancamentos!$G:$G,Lancamentos!$C:$C,$A2548,Lancamentos!$E:$E,$C2548,Lancamentos!$B:$B,"ENTRADA")</f>
        <v/>
      </c>
      <c r="H2548" s="14">
        <f>SUMIFS(Lancamentos!$G:$G,Lancamentos!$C:$C,$A2548,Lancamentos!$E:$E,$C2548,Lancamentos!$B:$B,"SAIDA_USO")</f>
        <v/>
      </c>
      <c r="I2548" s="14">
        <f>SUMIFS(Lancamentos!$G:$G,Lancamentos!$C:$C,$A2548,Lancamentos!$E:$E,$C2548,Lancamentos!$B:$B,"SAIDA_DESCARTE")</f>
        <v/>
      </c>
      <c r="J2548" s="14">
        <f>G2548-H2548-I2548</f>
        <v/>
      </c>
      <c r="K2548">
        <f>IF(A2548="","",IF(J2548&lt;=IFERROR(VLOOKUP(A2548,Produtos!$A:$E,5,FALSE),0),"ABAIXO DO MINIMO","OK"))</f>
        <v/>
      </c>
    </row>
    <row r="2549">
      <c r="B2549">
        <f>IFERROR(VLOOKUP(A2549,Produtos!A:B,2,FALSE),"")</f>
        <v/>
      </c>
      <c r="D2549" s="10">
        <f>IFERROR(INDEX(Lotes!$E:$E,MATCH(1,(Lotes!$A:$A=A2549)*(Lotes!$C:$C=C2549),0)),"")</f>
        <v/>
      </c>
      <c r="E2549" s="14">
        <f>IF(D2549="","",D2549-TODAY())</f>
        <v/>
      </c>
      <c r="F2549">
        <f>IF(D2549="","",IF(E2549&lt;0,"VENCIDO",IF(E2549&lt;=30,"VENCE EM &lt;= 30 DIAS",IF(E2549&lt;=60,"ATENCAO (31-60 DIAS)","OK"))))</f>
        <v/>
      </c>
      <c r="G2549" s="14">
        <f>SUMIFS(Lancamentos!$G:$G,Lancamentos!$C:$C,$A2549,Lancamentos!$E:$E,$C2549,Lancamentos!$B:$B,"ENTRADA")</f>
        <v/>
      </c>
      <c r="H2549" s="14">
        <f>SUMIFS(Lancamentos!$G:$G,Lancamentos!$C:$C,$A2549,Lancamentos!$E:$E,$C2549,Lancamentos!$B:$B,"SAIDA_USO")</f>
        <v/>
      </c>
      <c r="I2549" s="14">
        <f>SUMIFS(Lancamentos!$G:$G,Lancamentos!$C:$C,$A2549,Lancamentos!$E:$E,$C2549,Lancamentos!$B:$B,"SAIDA_DESCARTE")</f>
        <v/>
      </c>
      <c r="J2549" s="14">
        <f>G2549-H2549-I2549</f>
        <v/>
      </c>
      <c r="K2549">
        <f>IF(A2549="","",IF(J2549&lt;=IFERROR(VLOOKUP(A2549,Produtos!$A:$E,5,FALSE),0),"ABAIXO DO MINIMO","OK"))</f>
        <v/>
      </c>
    </row>
    <row r="2550">
      <c r="B2550">
        <f>IFERROR(VLOOKUP(A2550,Produtos!A:B,2,FALSE),"")</f>
        <v/>
      </c>
      <c r="D2550" s="10">
        <f>IFERROR(INDEX(Lotes!$E:$E,MATCH(1,(Lotes!$A:$A=A2550)*(Lotes!$C:$C=C2550),0)),"")</f>
        <v/>
      </c>
      <c r="E2550" s="14">
        <f>IF(D2550="","",D2550-TODAY())</f>
        <v/>
      </c>
      <c r="F2550">
        <f>IF(D2550="","",IF(E2550&lt;0,"VENCIDO",IF(E2550&lt;=30,"VENCE EM &lt;= 30 DIAS",IF(E2550&lt;=60,"ATENCAO (31-60 DIAS)","OK"))))</f>
        <v/>
      </c>
      <c r="G2550" s="14">
        <f>SUMIFS(Lancamentos!$G:$G,Lancamentos!$C:$C,$A2550,Lancamentos!$E:$E,$C2550,Lancamentos!$B:$B,"ENTRADA")</f>
        <v/>
      </c>
      <c r="H2550" s="14">
        <f>SUMIFS(Lancamentos!$G:$G,Lancamentos!$C:$C,$A2550,Lancamentos!$E:$E,$C2550,Lancamentos!$B:$B,"SAIDA_USO")</f>
        <v/>
      </c>
      <c r="I2550" s="14">
        <f>SUMIFS(Lancamentos!$G:$G,Lancamentos!$C:$C,$A2550,Lancamentos!$E:$E,$C2550,Lancamentos!$B:$B,"SAIDA_DESCARTE")</f>
        <v/>
      </c>
      <c r="J2550" s="14">
        <f>G2550-H2550-I2550</f>
        <v/>
      </c>
      <c r="K2550">
        <f>IF(A2550="","",IF(J2550&lt;=IFERROR(VLOOKUP(A2550,Produtos!$A:$E,5,FALSE),0),"ABAIXO DO MINIMO","OK"))</f>
        <v/>
      </c>
    </row>
    <row r="2551">
      <c r="B2551">
        <f>IFERROR(VLOOKUP(A2551,Produtos!A:B,2,FALSE),"")</f>
        <v/>
      </c>
      <c r="D2551" s="10">
        <f>IFERROR(INDEX(Lotes!$E:$E,MATCH(1,(Lotes!$A:$A=A2551)*(Lotes!$C:$C=C2551),0)),"")</f>
        <v/>
      </c>
      <c r="E2551" s="14">
        <f>IF(D2551="","",D2551-TODAY())</f>
        <v/>
      </c>
      <c r="F2551">
        <f>IF(D2551="","",IF(E2551&lt;0,"VENCIDO",IF(E2551&lt;=30,"VENCE EM &lt;= 30 DIAS",IF(E2551&lt;=60,"ATENCAO (31-60 DIAS)","OK"))))</f>
        <v/>
      </c>
      <c r="G2551" s="14">
        <f>SUMIFS(Lancamentos!$G:$G,Lancamentos!$C:$C,$A2551,Lancamentos!$E:$E,$C2551,Lancamentos!$B:$B,"ENTRADA")</f>
        <v/>
      </c>
      <c r="H2551" s="14">
        <f>SUMIFS(Lancamentos!$G:$G,Lancamentos!$C:$C,$A2551,Lancamentos!$E:$E,$C2551,Lancamentos!$B:$B,"SAIDA_USO")</f>
        <v/>
      </c>
      <c r="I2551" s="14">
        <f>SUMIFS(Lancamentos!$G:$G,Lancamentos!$C:$C,$A2551,Lancamentos!$E:$E,$C2551,Lancamentos!$B:$B,"SAIDA_DESCARTE")</f>
        <v/>
      </c>
      <c r="J2551" s="14">
        <f>G2551-H2551-I2551</f>
        <v/>
      </c>
      <c r="K2551">
        <f>IF(A2551="","",IF(J2551&lt;=IFERROR(VLOOKUP(A2551,Produtos!$A:$E,5,FALSE),0),"ABAIXO DO MINIMO","OK"))</f>
        <v/>
      </c>
    </row>
    <row r="2552">
      <c r="B2552">
        <f>IFERROR(VLOOKUP(A2552,Produtos!A:B,2,FALSE),"")</f>
        <v/>
      </c>
      <c r="D2552" s="10">
        <f>IFERROR(INDEX(Lotes!$E:$E,MATCH(1,(Lotes!$A:$A=A2552)*(Lotes!$C:$C=C2552),0)),"")</f>
        <v/>
      </c>
      <c r="E2552" s="14">
        <f>IF(D2552="","",D2552-TODAY())</f>
        <v/>
      </c>
      <c r="F2552">
        <f>IF(D2552="","",IF(E2552&lt;0,"VENCIDO",IF(E2552&lt;=30,"VENCE EM &lt;= 30 DIAS",IF(E2552&lt;=60,"ATENCAO (31-60 DIAS)","OK"))))</f>
        <v/>
      </c>
      <c r="G2552" s="14">
        <f>SUMIFS(Lancamentos!$G:$G,Lancamentos!$C:$C,$A2552,Lancamentos!$E:$E,$C2552,Lancamentos!$B:$B,"ENTRADA")</f>
        <v/>
      </c>
      <c r="H2552" s="14">
        <f>SUMIFS(Lancamentos!$G:$G,Lancamentos!$C:$C,$A2552,Lancamentos!$E:$E,$C2552,Lancamentos!$B:$B,"SAIDA_USO")</f>
        <v/>
      </c>
      <c r="I2552" s="14">
        <f>SUMIFS(Lancamentos!$G:$G,Lancamentos!$C:$C,$A2552,Lancamentos!$E:$E,$C2552,Lancamentos!$B:$B,"SAIDA_DESCARTE")</f>
        <v/>
      </c>
      <c r="J2552" s="14">
        <f>G2552-H2552-I2552</f>
        <v/>
      </c>
      <c r="K2552">
        <f>IF(A2552="","",IF(J2552&lt;=IFERROR(VLOOKUP(A2552,Produtos!$A:$E,5,FALSE),0),"ABAIXO DO MINIMO","OK"))</f>
        <v/>
      </c>
    </row>
    <row r="2553">
      <c r="B2553">
        <f>IFERROR(VLOOKUP(A2553,Produtos!A:B,2,FALSE),"")</f>
        <v/>
      </c>
      <c r="D2553" s="10">
        <f>IFERROR(INDEX(Lotes!$E:$E,MATCH(1,(Lotes!$A:$A=A2553)*(Lotes!$C:$C=C2553),0)),"")</f>
        <v/>
      </c>
      <c r="E2553" s="14">
        <f>IF(D2553="","",D2553-TODAY())</f>
        <v/>
      </c>
      <c r="F2553">
        <f>IF(D2553="","",IF(E2553&lt;0,"VENCIDO",IF(E2553&lt;=30,"VENCE EM &lt;= 30 DIAS",IF(E2553&lt;=60,"ATENCAO (31-60 DIAS)","OK"))))</f>
        <v/>
      </c>
      <c r="G2553" s="14">
        <f>SUMIFS(Lancamentos!$G:$G,Lancamentos!$C:$C,$A2553,Lancamentos!$E:$E,$C2553,Lancamentos!$B:$B,"ENTRADA")</f>
        <v/>
      </c>
      <c r="H2553" s="14">
        <f>SUMIFS(Lancamentos!$G:$G,Lancamentos!$C:$C,$A2553,Lancamentos!$E:$E,$C2553,Lancamentos!$B:$B,"SAIDA_USO")</f>
        <v/>
      </c>
      <c r="I2553" s="14">
        <f>SUMIFS(Lancamentos!$G:$G,Lancamentos!$C:$C,$A2553,Lancamentos!$E:$E,$C2553,Lancamentos!$B:$B,"SAIDA_DESCARTE")</f>
        <v/>
      </c>
      <c r="J2553" s="14">
        <f>G2553-H2553-I2553</f>
        <v/>
      </c>
      <c r="K2553">
        <f>IF(A2553="","",IF(J2553&lt;=IFERROR(VLOOKUP(A2553,Produtos!$A:$E,5,FALSE),0),"ABAIXO DO MINIMO","OK"))</f>
        <v/>
      </c>
    </row>
    <row r="2554">
      <c r="B2554">
        <f>IFERROR(VLOOKUP(A2554,Produtos!A:B,2,FALSE),"")</f>
        <v/>
      </c>
      <c r="D2554" s="10">
        <f>IFERROR(INDEX(Lotes!$E:$E,MATCH(1,(Lotes!$A:$A=A2554)*(Lotes!$C:$C=C2554),0)),"")</f>
        <v/>
      </c>
      <c r="E2554" s="14">
        <f>IF(D2554="","",D2554-TODAY())</f>
        <v/>
      </c>
      <c r="F2554">
        <f>IF(D2554="","",IF(E2554&lt;0,"VENCIDO",IF(E2554&lt;=30,"VENCE EM &lt;= 30 DIAS",IF(E2554&lt;=60,"ATENCAO (31-60 DIAS)","OK"))))</f>
        <v/>
      </c>
      <c r="G2554" s="14">
        <f>SUMIFS(Lancamentos!$G:$G,Lancamentos!$C:$C,$A2554,Lancamentos!$E:$E,$C2554,Lancamentos!$B:$B,"ENTRADA")</f>
        <v/>
      </c>
      <c r="H2554" s="14">
        <f>SUMIFS(Lancamentos!$G:$G,Lancamentos!$C:$C,$A2554,Lancamentos!$E:$E,$C2554,Lancamentos!$B:$B,"SAIDA_USO")</f>
        <v/>
      </c>
      <c r="I2554" s="14">
        <f>SUMIFS(Lancamentos!$G:$G,Lancamentos!$C:$C,$A2554,Lancamentos!$E:$E,$C2554,Lancamentos!$B:$B,"SAIDA_DESCARTE")</f>
        <v/>
      </c>
      <c r="J2554" s="14">
        <f>G2554-H2554-I2554</f>
        <v/>
      </c>
      <c r="K2554">
        <f>IF(A2554="","",IF(J2554&lt;=IFERROR(VLOOKUP(A2554,Produtos!$A:$E,5,FALSE),0),"ABAIXO DO MINIMO","OK"))</f>
        <v/>
      </c>
    </row>
    <row r="2555">
      <c r="B2555">
        <f>IFERROR(VLOOKUP(A2555,Produtos!A:B,2,FALSE),"")</f>
        <v/>
      </c>
      <c r="D2555" s="10">
        <f>IFERROR(INDEX(Lotes!$E:$E,MATCH(1,(Lotes!$A:$A=A2555)*(Lotes!$C:$C=C2555),0)),"")</f>
        <v/>
      </c>
      <c r="E2555" s="14">
        <f>IF(D2555="","",D2555-TODAY())</f>
        <v/>
      </c>
      <c r="F2555">
        <f>IF(D2555="","",IF(E2555&lt;0,"VENCIDO",IF(E2555&lt;=30,"VENCE EM &lt;= 30 DIAS",IF(E2555&lt;=60,"ATENCAO (31-60 DIAS)","OK"))))</f>
        <v/>
      </c>
      <c r="G2555" s="14">
        <f>SUMIFS(Lancamentos!$G:$G,Lancamentos!$C:$C,$A2555,Lancamentos!$E:$E,$C2555,Lancamentos!$B:$B,"ENTRADA")</f>
        <v/>
      </c>
      <c r="H2555" s="14">
        <f>SUMIFS(Lancamentos!$G:$G,Lancamentos!$C:$C,$A2555,Lancamentos!$E:$E,$C2555,Lancamentos!$B:$B,"SAIDA_USO")</f>
        <v/>
      </c>
      <c r="I2555" s="14">
        <f>SUMIFS(Lancamentos!$G:$G,Lancamentos!$C:$C,$A2555,Lancamentos!$E:$E,$C2555,Lancamentos!$B:$B,"SAIDA_DESCARTE")</f>
        <v/>
      </c>
      <c r="J2555" s="14">
        <f>G2555-H2555-I2555</f>
        <v/>
      </c>
      <c r="K2555">
        <f>IF(A2555="","",IF(J2555&lt;=IFERROR(VLOOKUP(A2555,Produtos!$A:$E,5,FALSE),0),"ABAIXO DO MINIMO","OK"))</f>
        <v/>
      </c>
    </row>
    <row r="2556">
      <c r="B2556">
        <f>IFERROR(VLOOKUP(A2556,Produtos!A:B,2,FALSE),"")</f>
        <v/>
      </c>
      <c r="D2556" s="10">
        <f>IFERROR(INDEX(Lotes!$E:$E,MATCH(1,(Lotes!$A:$A=A2556)*(Lotes!$C:$C=C2556),0)),"")</f>
        <v/>
      </c>
      <c r="E2556" s="14">
        <f>IF(D2556="","",D2556-TODAY())</f>
        <v/>
      </c>
      <c r="F2556">
        <f>IF(D2556="","",IF(E2556&lt;0,"VENCIDO",IF(E2556&lt;=30,"VENCE EM &lt;= 30 DIAS",IF(E2556&lt;=60,"ATENCAO (31-60 DIAS)","OK"))))</f>
        <v/>
      </c>
      <c r="G2556" s="14">
        <f>SUMIFS(Lancamentos!$G:$G,Lancamentos!$C:$C,$A2556,Lancamentos!$E:$E,$C2556,Lancamentos!$B:$B,"ENTRADA")</f>
        <v/>
      </c>
      <c r="H2556" s="14">
        <f>SUMIFS(Lancamentos!$G:$G,Lancamentos!$C:$C,$A2556,Lancamentos!$E:$E,$C2556,Lancamentos!$B:$B,"SAIDA_USO")</f>
        <v/>
      </c>
      <c r="I2556" s="14">
        <f>SUMIFS(Lancamentos!$G:$G,Lancamentos!$C:$C,$A2556,Lancamentos!$E:$E,$C2556,Lancamentos!$B:$B,"SAIDA_DESCARTE")</f>
        <v/>
      </c>
      <c r="J2556" s="14">
        <f>G2556-H2556-I2556</f>
        <v/>
      </c>
      <c r="K2556">
        <f>IF(A2556="","",IF(J2556&lt;=IFERROR(VLOOKUP(A2556,Produtos!$A:$E,5,FALSE),0),"ABAIXO DO MINIMO","OK"))</f>
        <v/>
      </c>
    </row>
    <row r="2557">
      <c r="B2557">
        <f>IFERROR(VLOOKUP(A2557,Produtos!A:B,2,FALSE),"")</f>
        <v/>
      </c>
      <c r="D2557" s="10">
        <f>IFERROR(INDEX(Lotes!$E:$E,MATCH(1,(Lotes!$A:$A=A2557)*(Lotes!$C:$C=C2557),0)),"")</f>
        <v/>
      </c>
      <c r="E2557" s="14">
        <f>IF(D2557="","",D2557-TODAY())</f>
        <v/>
      </c>
      <c r="F2557">
        <f>IF(D2557="","",IF(E2557&lt;0,"VENCIDO",IF(E2557&lt;=30,"VENCE EM &lt;= 30 DIAS",IF(E2557&lt;=60,"ATENCAO (31-60 DIAS)","OK"))))</f>
        <v/>
      </c>
      <c r="G2557" s="14">
        <f>SUMIFS(Lancamentos!$G:$G,Lancamentos!$C:$C,$A2557,Lancamentos!$E:$E,$C2557,Lancamentos!$B:$B,"ENTRADA")</f>
        <v/>
      </c>
      <c r="H2557" s="14">
        <f>SUMIFS(Lancamentos!$G:$G,Lancamentos!$C:$C,$A2557,Lancamentos!$E:$E,$C2557,Lancamentos!$B:$B,"SAIDA_USO")</f>
        <v/>
      </c>
      <c r="I2557" s="14">
        <f>SUMIFS(Lancamentos!$G:$G,Lancamentos!$C:$C,$A2557,Lancamentos!$E:$E,$C2557,Lancamentos!$B:$B,"SAIDA_DESCARTE")</f>
        <v/>
      </c>
      <c r="J2557" s="14">
        <f>G2557-H2557-I2557</f>
        <v/>
      </c>
      <c r="K2557">
        <f>IF(A2557="","",IF(J2557&lt;=IFERROR(VLOOKUP(A2557,Produtos!$A:$E,5,FALSE),0),"ABAIXO DO MINIMO","OK"))</f>
        <v/>
      </c>
    </row>
    <row r="2558">
      <c r="B2558">
        <f>IFERROR(VLOOKUP(A2558,Produtos!A:B,2,FALSE),"")</f>
        <v/>
      </c>
      <c r="D2558" s="10">
        <f>IFERROR(INDEX(Lotes!$E:$E,MATCH(1,(Lotes!$A:$A=A2558)*(Lotes!$C:$C=C2558),0)),"")</f>
        <v/>
      </c>
      <c r="E2558" s="14">
        <f>IF(D2558="","",D2558-TODAY())</f>
        <v/>
      </c>
      <c r="F2558">
        <f>IF(D2558="","",IF(E2558&lt;0,"VENCIDO",IF(E2558&lt;=30,"VENCE EM &lt;= 30 DIAS",IF(E2558&lt;=60,"ATENCAO (31-60 DIAS)","OK"))))</f>
        <v/>
      </c>
      <c r="G2558" s="14">
        <f>SUMIFS(Lancamentos!$G:$G,Lancamentos!$C:$C,$A2558,Lancamentos!$E:$E,$C2558,Lancamentos!$B:$B,"ENTRADA")</f>
        <v/>
      </c>
      <c r="H2558" s="14">
        <f>SUMIFS(Lancamentos!$G:$G,Lancamentos!$C:$C,$A2558,Lancamentos!$E:$E,$C2558,Lancamentos!$B:$B,"SAIDA_USO")</f>
        <v/>
      </c>
      <c r="I2558" s="14">
        <f>SUMIFS(Lancamentos!$G:$G,Lancamentos!$C:$C,$A2558,Lancamentos!$E:$E,$C2558,Lancamentos!$B:$B,"SAIDA_DESCARTE")</f>
        <v/>
      </c>
      <c r="J2558" s="14">
        <f>G2558-H2558-I2558</f>
        <v/>
      </c>
      <c r="K2558">
        <f>IF(A2558="","",IF(J2558&lt;=IFERROR(VLOOKUP(A2558,Produtos!$A:$E,5,FALSE),0),"ABAIXO DO MINIMO","OK"))</f>
        <v/>
      </c>
    </row>
    <row r="2559">
      <c r="B2559">
        <f>IFERROR(VLOOKUP(A2559,Produtos!A:B,2,FALSE),"")</f>
        <v/>
      </c>
      <c r="D2559" s="10">
        <f>IFERROR(INDEX(Lotes!$E:$E,MATCH(1,(Lotes!$A:$A=A2559)*(Lotes!$C:$C=C2559),0)),"")</f>
        <v/>
      </c>
      <c r="E2559" s="14">
        <f>IF(D2559="","",D2559-TODAY())</f>
        <v/>
      </c>
      <c r="F2559">
        <f>IF(D2559="","",IF(E2559&lt;0,"VENCIDO",IF(E2559&lt;=30,"VENCE EM &lt;= 30 DIAS",IF(E2559&lt;=60,"ATENCAO (31-60 DIAS)","OK"))))</f>
        <v/>
      </c>
      <c r="G2559" s="14">
        <f>SUMIFS(Lancamentos!$G:$G,Lancamentos!$C:$C,$A2559,Lancamentos!$E:$E,$C2559,Lancamentos!$B:$B,"ENTRADA")</f>
        <v/>
      </c>
      <c r="H2559" s="14">
        <f>SUMIFS(Lancamentos!$G:$G,Lancamentos!$C:$C,$A2559,Lancamentos!$E:$E,$C2559,Lancamentos!$B:$B,"SAIDA_USO")</f>
        <v/>
      </c>
      <c r="I2559" s="14">
        <f>SUMIFS(Lancamentos!$G:$G,Lancamentos!$C:$C,$A2559,Lancamentos!$E:$E,$C2559,Lancamentos!$B:$B,"SAIDA_DESCARTE")</f>
        <v/>
      </c>
      <c r="J2559" s="14">
        <f>G2559-H2559-I2559</f>
        <v/>
      </c>
      <c r="K2559">
        <f>IF(A2559="","",IF(J2559&lt;=IFERROR(VLOOKUP(A2559,Produtos!$A:$E,5,FALSE),0),"ABAIXO DO MINIMO","OK"))</f>
        <v/>
      </c>
    </row>
    <row r="2560">
      <c r="B2560">
        <f>IFERROR(VLOOKUP(A2560,Produtos!A:B,2,FALSE),"")</f>
        <v/>
      </c>
      <c r="D2560" s="10">
        <f>IFERROR(INDEX(Lotes!$E:$E,MATCH(1,(Lotes!$A:$A=A2560)*(Lotes!$C:$C=C2560),0)),"")</f>
        <v/>
      </c>
      <c r="E2560" s="14">
        <f>IF(D2560="","",D2560-TODAY())</f>
        <v/>
      </c>
      <c r="F2560">
        <f>IF(D2560="","",IF(E2560&lt;0,"VENCIDO",IF(E2560&lt;=30,"VENCE EM &lt;= 30 DIAS",IF(E2560&lt;=60,"ATENCAO (31-60 DIAS)","OK"))))</f>
        <v/>
      </c>
      <c r="G2560" s="14">
        <f>SUMIFS(Lancamentos!$G:$G,Lancamentos!$C:$C,$A2560,Lancamentos!$E:$E,$C2560,Lancamentos!$B:$B,"ENTRADA")</f>
        <v/>
      </c>
      <c r="H2560" s="14">
        <f>SUMIFS(Lancamentos!$G:$G,Lancamentos!$C:$C,$A2560,Lancamentos!$E:$E,$C2560,Lancamentos!$B:$B,"SAIDA_USO")</f>
        <v/>
      </c>
      <c r="I2560" s="14">
        <f>SUMIFS(Lancamentos!$G:$G,Lancamentos!$C:$C,$A2560,Lancamentos!$E:$E,$C2560,Lancamentos!$B:$B,"SAIDA_DESCARTE")</f>
        <v/>
      </c>
      <c r="J2560" s="14">
        <f>G2560-H2560-I2560</f>
        <v/>
      </c>
      <c r="K2560">
        <f>IF(A2560="","",IF(J2560&lt;=IFERROR(VLOOKUP(A2560,Produtos!$A:$E,5,FALSE),0),"ABAIXO DO MINIMO","OK"))</f>
        <v/>
      </c>
    </row>
    <row r="2561">
      <c r="B2561">
        <f>IFERROR(VLOOKUP(A2561,Produtos!A:B,2,FALSE),"")</f>
        <v/>
      </c>
      <c r="D2561" s="10">
        <f>IFERROR(INDEX(Lotes!$E:$E,MATCH(1,(Lotes!$A:$A=A2561)*(Lotes!$C:$C=C2561),0)),"")</f>
        <v/>
      </c>
      <c r="E2561" s="14">
        <f>IF(D2561="","",D2561-TODAY())</f>
        <v/>
      </c>
      <c r="F2561">
        <f>IF(D2561="","",IF(E2561&lt;0,"VENCIDO",IF(E2561&lt;=30,"VENCE EM &lt;= 30 DIAS",IF(E2561&lt;=60,"ATENCAO (31-60 DIAS)","OK"))))</f>
        <v/>
      </c>
      <c r="G2561" s="14">
        <f>SUMIFS(Lancamentos!$G:$G,Lancamentos!$C:$C,$A2561,Lancamentos!$E:$E,$C2561,Lancamentos!$B:$B,"ENTRADA")</f>
        <v/>
      </c>
      <c r="H2561" s="14">
        <f>SUMIFS(Lancamentos!$G:$G,Lancamentos!$C:$C,$A2561,Lancamentos!$E:$E,$C2561,Lancamentos!$B:$B,"SAIDA_USO")</f>
        <v/>
      </c>
      <c r="I2561" s="14">
        <f>SUMIFS(Lancamentos!$G:$G,Lancamentos!$C:$C,$A2561,Lancamentos!$E:$E,$C2561,Lancamentos!$B:$B,"SAIDA_DESCARTE")</f>
        <v/>
      </c>
      <c r="J2561" s="14">
        <f>G2561-H2561-I2561</f>
        <v/>
      </c>
      <c r="K2561">
        <f>IF(A2561="","",IF(J2561&lt;=IFERROR(VLOOKUP(A2561,Produtos!$A:$E,5,FALSE),0),"ABAIXO DO MINIMO","OK"))</f>
        <v/>
      </c>
    </row>
    <row r="2562">
      <c r="B2562">
        <f>IFERROR(VLOOKUP(A2562,Produtos!A:B,2,FALSE),"")</f>
        <v/>
      </c>
      <c r="D2562" s="10">
        <f>IFERROR(INDEX(Lotes!$E:$E,MATCH(1,(Lotes!$A:$A=A2562)*(Lotes!$C:$C=C2562),0)),"")</f>
        <v/>
      </c>
      <c r="E2562" s="14">
        <f>IF(D2562="","",D2562-TODAY())</f>
        <v/>
      </c>
      <c r="F2562">
        <f>IF(D2562="","",IF(E2562&lt;0,"VENCIDO",IF(E2562&lt;=30,"VENCE EM &lt;= 30 DIAS",IF(E2562&lt;=60,"ATENCAO (31-60 DIAS)","OK"))))</f>
        <v/>
      </c>
      <c r="G2562" s="14">
        <f>SUMIFS(Lancamentos!$G:$G,Lancamentos!$C:$C,$A2562,Lancamentos!$E:$E,$C2562,Lancamentos!$B:$B,"ENTRADA")</f>
        <v/>
      </c>
      <c r="H2562" s="14">
        <f>SUMIFS(Lancamentos!$G:$G,Lancamentos!$C:$C,$A2562,Lancamentos!$E:$E,$C2562,Lancamentos!$B:$B,"SAIDA_USO")</f>
        <v/>
      </c>
      <c r="I2562" s="14">
        <f>SUMIFS(Lancamentos!$G:$G,Lancamentos!$C:$C,$A2562,Lancamentos!$E:$E,$C2562,Lancamentos!$B:$B,"SAIDA_DESCARTE")</f>
        <v/>
      </c>
      <c r="J2562" s="14">
        <f>G2562-H2562-I2562</f>
        <v/>
      </c>
      <c r="K2562">
        <f>IF(A2562="","",IF(J2562&lt;=IFERROR(VLOOKUP(A2562,Produtos!$A:$E,5,FALSE),0),"ABAIXO DO MINIMO","OK"))</f>
        <v/>
      </c>
    </row>
    <row r="2563">
      <c r="B2563">
        <f>IFERROR(VLOOKUP(A2563,Produtos!A:B,2,FALSE),"")</f>
        <v/>
      </c>
      <c r="D2563" s="10">
        <f>IFERROR(INDEX(Lotes!$E:$E,MATCH(1,(Lotes!$A:$A=A2563)*(Lotes!$C:$C=C2563),0)),"")</f>
        <v/>
      </c>
      <c r="E2563" s="14">
        <f>IF(D2563="","",D2563-TODAY())</f>
        <v/>
      </c>
      <c r="F2563">
        <f>IF(D2563="","",IF(E2563&lt;0,"VENCIDO",IF(E2563&lt;=30,"VENCE EM &lt;= 30 DIAS",IF(E2563&lt;=60,"ATENCAO (31-60 DIAS)","OK"))))</f>
        <v/>
      </c>
      <c r="G2563" s="14">
        <f>SUMIFS(Lancamentos!$G:$G,Lancamentos!$C:$C,$A2563,Lancamentos!$E:$E,$C2563,Lancamentos!$B:$B,"ENTRADA")</f>
        <v/>
      </c>
      <c r="H2563" s="14">
        <f>SUMIFS(Lancamentos!$G:$G,Lancamentos!$C:$C,$A2563,Lancamentos!$E:$E,$C2563,Lancamentos!$B:$B,"SAIDA_USO")</f>
        <v/>
      </c>
      <c r="I2563" s="14">
        <f>SUMIFS(Lancamentos!$G:$G,Lancamentos!$C:$C,$A2563,Lancamentos!$E:$E,$C2563,Lancamentos!$B:$B,"SAIDA_DESCARTE")</f>
        <v/>
      </c>
      <c r="J2563" s="14">
        <f>G2563-H2563-I2563</f>
        <v/>
      </c>
      <c r="K2563">
        <f>IF(A2563="","",IF(J2563&lt;=IFERROR(VLOOKUP(A2563,Produtos!$A:$E,5,FALSE),0),"ABAIXO DO MINIMO","OK"))</f>
        <v/>
      </c>
    </row>
    <row r="2564">
      <c r="B2564">
        <f>IFERROR(VLOOKUP(A2564,Produtos!A:B,2,FALSE),"")</f>
        <v/>
      </c>
      <c r="D2564" s="10">
        <f>IFERROR(INDEX(Lotes!$E:$E,MATCH(1,(Lotes!$A:$A=A2564)*(Lotes!$C:$C=C2564),0)),"")</f>
        <v/>
      </c>
      <c r="E2564" s="14">
        <f>IF(D2564="","",D2564-TODAY())</f>
        <v/>
      </c>
      <c r="F2564">
        <f>IF(D2564="","",IF(E2564&lt;0,"VENCIDO",IF(E2564&lt;=30,"VENCE EM &lt;= 30 DIAS",IF(E2564&lt;=60,"ATENCAO (31-60 DIAS)","OK"))))</f>
        <v/>
      </c>
      <c r="G2564" s="14">
        <f>SUMIFS(Lancamentos!$G:$G,Lancamentos!$C:$C,$A2564,Lancamentos!$E:$E,$C2564,Lancamentos!$B:$B,"ENTRADA")</f>
        <v/>
      </c>
      <c r="H2564" s="14">
        <f>SUMIFS(Lancamentos!$G:$G,Lancamentos!$C:$C,$A2564,Lancamentos!$E:$E,$C2564,Lancamentos!$B:$B,"SAIDA_USO")</f>
        <v/>
      </c>
      <c r="I2564" s="14">
        <f>SUMIFS(Lancamentos!$G:$G,Lancamentos!$C:$C,$A2564,Lancamentos!$E:$E,$C2564,Lancamentos!$B:$B,"SAIDA_DESCARTE")</f>
        <v/>
      </c>
      <c r="J2564" s="14">
        <f>G2564-H2564-I2564</f>
        <v/>
      </c>
      <c r="K2564">
        <f>IF(A2564="","",IF(J2564&lt;=IFERROR(VLOOKUP(A2564,Produtos!$A:$E,5,FALSE),0),"ABAIXO DO MINIMO","OK"))</f>
        <v/>
      </c>
    </row>
    <row r="2565">
      <c r="B2565">
        <f>IFERROR(VLOOKUP(A2565,Produtos!A:B,2,FALSE),"")</f>
        <v/>
      </c>
      <c r="D2565" s="10">
        <f>IFERROR(INDEX(Lotes!$E:$E,MATCH(1,(Lotes!$A:$A=A2565)*(Lotes!$C:$C=C2565),0)),"")</f>
        <v/>
      </c>
      <c r="E2565" s="14">
        <f>IF(D2565="","",D2565-TODAY())</f>
        <v/>
      </c>
      <c r="F2565">
        <f>IF(D2565="","",IF(E2565&lt;0,"VENCIDO",IF(E2565&lt;=30,"VENCE EM &lt;= 30 DIAS",IF(E2565&lt;=60,"ATENCAO (31-60 DIAS)","OK"))))</f>
        <v/>
      </c>
      <c r="G2565" s="14">
        <f>SUMIFS(Lancamentos!$G:$G,Lancamentos!$C:$C,$A2565,Lancamentos!$E:$E,$C2565,Lancamentos!$B:$B,"ENTRADA")</f>
        <v/>
      </c>
      <c r="H2565" s="14">
        <f>SUMIFS(Lancamentos!$G:$G,Lancamentos!$C:$C,$A2565,Lancamentos!$E:$E,$C2565,Lancamentos!$B:$B,"SAIDA_USO")</f>
        <v/>
      </c>
      <c r="I2565" s="14">
        <f>SUMIFS(Lancamentos!$G:$G,Lancamentos!$C:$C,$A2565,Lancamentos!$E:$E,$C2565,Lancamentos!$B:$B,"SAIDA_DESCARTE")</f>
        <v/>
      </c>
      <c r="J2565" s="14">
        <f>G2565-H2565-I2565</f>
        <v/>
      </c>
      <c r="K2565">
        <f>IF(A2565="","",IF(J2565&lt;=IFERROR(VLOOKUP(A2565,Produtos!$A:$E,5,FALSE),0),"ABAIXO DO MINIMO","OK"))</f>
        <v/>
      </c>
    </row>
    <row r="2566">
      <c r="B2566">
        <f>IFERROR(VLOOKUP(A2566,Produtos!A:B,2,FALSE),"")</f>
        <v/>
      </c>
      <c r="D2566" s="10">
        <f>IFERROR(INDEX(Lotes!$E:$E,MATCH(1,(Lotes!$A:$A=A2566)*(Lotes!$C:$C=C2566),0)),"")</f>
        <v/>
      </c>
      <c r="E2566" s="14">
        <f>IF(D2566="","",D2566-TODAY())</f>
        <v/>
      </c>
      <c r="F2566">
        <f>IF(D2566="","",IF(E2566&lt;0,"VENCIDO",IF(E2566&lt;=30,"VENCE EM &lt;= 30 DIAS",IF(E2566&lt;=60,"ATENCAO (31-60 DIAS)","OK"))))</f>
        <v/>
      </c>
      <c r="G2566" s="14">
        <f>SUMIFS(Lancamentos!$G:$G,Lancamentos!$C:$C,$A2566,Lancamentos!$E:$E,$C2566,Lancamentos!$B:$B,"ENTRADA")</f>
        <v/>
      </c>
      <c r="H2566" s="14">
        <f>SUMIFS(Lancamentos!$G:$G,Lancamentos!$C:$C,$A2566,Lancamentos!$E:$E,$C2566,Lancamentos!$B:$B,"SAIDA_USO")</f>
        <v/>
      </c>
      <c r="I2566" s="14">
        <f>SUMIFS(Lancamentos!$G:$G,Lancamentos!$C:$C,$A2566,Lancamentos!$E:$E,$C2566,Lancamentos!$B:$B,"SAIDA_DESCARTE")</f>
        <v/>
      </c>
      <c r="J2566" s="14">
        <f>G2566-H2566-I2566</f>
        <v/>
      </c>
      <c r="K2566">
        <f>IF(A2566="","",IF(J2566&lt;=IFERROR(VLOOKUP(A2566,Produtos!$A:$E,5,FALSE),0),"ABAIXO DO MINIMO","OK"))</f>
        <v/>
      </c>
    </row>
    <row r="2567">
      <c r="B2567">
        <f>IFERROR(VLOOKUP(A2567,Produtos!A:B,2,FALSE),"")</f>
        <v/>
      </c>
      <c r="D2567" s="10">
        <f>IFERROR(INDEX(Lotes!$E:$E,MATCH(1,(Lotes!$A:$A=A2567)*(Lotes!$C:$C=C2567),0)),"")</f>
        <v/>
      </c>
      <c r="E2567" s="14">
        <f>IF(D2567="","",D2567-TODAY())</f>
        <v/>
      </c>
      <c r="F2567">
        <f>IF(D2567="","",IF(E2567&lt;0,"VENCIDO",IF(E2567&lt;=30,"VENCE EM &lt;= 30 DIAS",IF(E2567&lt;=60,"ATENCAO (31-60 DIAS)","OK"))))</f>
        <v/>
      </c>
      <c r="G2567" s="14">
        <f>SUMIFS(Lancamentos!$G:$G,Lancamentos!$C:$C,$A2567,Lancamentos!$E:$E,$C2567,Lancamentos!$B:$B,"ENTRADA")</f>
        <v/>
      </c>
      <c r="H2567" s="14">
        <f>SUMIFS(Lancamentos!$G:$G,Lancamentos!$C:$C,$A2567,Lancamentos!$E:$E,$C2567,Lancamentos!$B:$B,"SAIDA_USO")</f>
        <v/>
      </c>
      <c r="I2567" s="14">
        <f>SUMIFS(Lancamentos!$G:$G,Lancamentos!$C:$C,$A2567,Lancamentos!$E:$E,$C2567,Lancamentos!$B:$B,"SAIDA_DESCARTE")</f>
        <v/>
      </c>
      <c r="J2567" s="14">
        <f>G2567-H2567-I2567</f>
        <v/>
      </c>
      <c r="K2567">
        <f>IF(A2567="","",IF(J2567&lt;=IFERROR(VLOOKUP(A2567,Produtos!$A:$E,5,FALSE),0),"ABAIXO DO MINIMO","OK"))</f>
        <v/>
      </c>
    </row>
    <row r="2568">
      <c r="B2568">
        <f>IFERROR(VLOOKUP(A2568,Produtos!A:B,2,FALSE),"")</f>
        <v/>
      </c>
      <c r="D2568" s="10">
        <f>IFERROR(INDEX(Lotes!$E:$E,MATCH(1,(Lotes!$A:$A=A2568)*(Lotes!$C:$C=C2568),0)),"")</f>
        <v/>
      </c>
      <c r="E2568" s="14">
        <f>IF(D2568="","",D2568-TODAY())</f>
        <v/>
      </c>
      <c r="F2568">
        <f>IF(D2568="","",IF(E2568&lt;0,"VENCIDO",IF(E2568&lt;=30,"VENCE EM &lt;= 30 DIAS",IF(E2568&lt;=60,"ATENCAO (31-60 DIAS)","OK"))))</f>
        <v/>
      </c>
      <c r="G2568" s="14">
        <f>SUMIFS(Lancamentos!$G:$G,Lancamentos!$C:$C,$A2568,Lancamentos!$E:$E,$C2568,Lancamentos!$B:$B,"ENTRADA")</f>
        <v/>
      </c>
      <c r="H2568" s="14">
        <f>SUMIFS(Lancamentos!$G:$G,Lancamentos!$C:$C,$A2568,Lancamentos!$E:$E,$C2568,Lancamentos!$B:$B,"SAIDA_USO")</f>
        <v/>
      </c>
      <c r="I2568" s="14">
        <f>SUMIFS(Lancamentos!$G:$G,Lancamentos!$C:$C,$A2568,Lancamentos!$E:$E,$C2568,Lancamentos!$B:$B,"SAIDA_DESCARTE")</f>
        <v/>
      </c>
      <c r="J2568" s="14">
        <f>G2568-H2568-I2568</f>
        <v/>
      </c>
      <c r="K2568">
        <f>IF(A2568="","",IF(J2568&lt;=IFERROR(VLOOKUP(A2568,Produtos!$A:$E,5,FALSE),0),"ABAIXO DO MINIMO","OK"))</f>
        <v/>
      </c>
    </row>
    <row r="2569">
      <c r="B2569">
        <f>IFERROR(VLOOKUP(A2569,Produtos!A:B,2,FALSE),"")</f>
        <v/>
      </c>
      <c r="D2569" s="10">
        <f>IFERROR(INDEX(Lotes!$E:$E,MATCH(1,(Lotes!$A:$A=A2569)*(Lotes!$C:$C=C2569),0)),"")</f>
        <v/>
      </c>
      <c r="E2569" s="14">
        <f>IF(D2569="","",D2569-TODAY())</f>
        <v/>
      </c>
      <c r="F2569">
        <f>IF(D2569="","",IF(E2569&lt;0,"VENCIDO",IF(E2569&lt;=30,"VENCE EM &lt;= 30 DIAS",IF(E2569&lt;=60,"ATENCAO (31-60 DIAS)","OK"))))</f>
        <v/>
      </c>
      <c r="G2569" s="14">
        <f>SUMIFS(Lancamentos!$G:$G,Lancamentos!$C:$C,$A2569,Lancamentos!$E:$E,$C2569,Lancamentos!$B:$B,"ENTRADA")</f>
        <v/>
      </c>
      <c r="H2569" s="14">
        <f>SUMIFS(Lancamentos!$G:$G,Lancamentos!$C:$C,$A2569,Lancamentos!$E:$E,$C2569,Lancamentos!$B:$B,"SAIDA_USO")</f>
        <v/>
      </c>
      <c r="I2569" s="14">
        <f>SUMIFS(Lancamentos!$G:$G,Lancamentos!$C:$C,$A2569,Lancamentos!$E:$E,$C2569,Lancamentos!$B:$B,"SAIDA_DESCARTE")</f>
        <v/>
      </c>
      <c r="J2569" s="14">
        <f>G2569-H2569-I2569</f>
        <v/>
      </c>
      <c r="K2569">
        <f>IF(A2569="","",IF(J2569&lt;=IFERROR(VLOOKUP(A2569,Produtos!$A:$E,5,FALSE),0),"ABAIXO DO MINIMO","OK"))</f>
        <v/>
      </c>
    </row>
    <row r="2570">
      <c r="B2570">
        <f>IFERROR(VLOOKUP(A2570,Produtos!A:B,2,FALSE),"")</f>
        <v/>
      </c>
      <c r="D2570" s="10">
        <f>IFERROR(INDEX(Lotes!$E:$E,MATCH(1,(Lotes!$A:$A=A2570)*(Lotes!$C:$C=C2570),0)),"")</f>
        <v/>
      </c>
      <c r="E2570" s="14">
        <f>IF(D2570="","",D2570-TODAY())</f>
        <v/>
      </c>
      <c r="F2570">
        <f>IF(D2570="","",IF(E2570&lt;0,"VENCIDO",IF(E2570&lt;=30,"VENCE EM &lt;= 30 DIAS",IF(E2570&lt;=60,"ATENCAO (31-60 DIAS)","OK"))))</f>
        <v/>
      </c>
      <c r="G2570" s="14">
        <f>SUMIFS(Lancamentos!$G:$G,Lancamentos!$C:$C,$A2570,Lancamentos!$E:$E,$C2570,Lancamentos!$B:$B,"ENTRADA")</f>
        <v/>
      </c>
      <c r="H2570" s="14">
        <f>SUMIFS(Lancamentos!$G:$G,Lancamentos!$C:$C,$A2570,Lancamentos!$E:$E,$C2570,Lancamentos!$B:$B,"SAIDA_USO")</f>
        <v/>
      </c>
      <c r="I2570" s="14">
        <f>SUMIFS(Lancamentos!$G:$G,Lancamentos!$C:$C,$A2570,Lancamentos!$E:$E,$C2570,Lancamentos!$B:$B,"SAIDA_DESCARTE")</f>
        <v/>
      </c>
      <c r="J2570" s="14">
        <f>G2570-H2570-I2570</f>
        <v/>
      </c>
      <c r="K2570">
        <f>IF(A2570="","",IF(J2570&lt;=IFERROR(VLOOKUP(A2570,Produtos!$A:$E,5,FALSE),0),"ABAIXO DO MINIMO","OK"))</f>
        <v/>
      </c>
    </row>
    <row r="2571">
      <c r="B2571">
        <f>IFERROR(VLOOKUP(A2571,Produtos!A:B,2,FALSE),"")</f>
        <v/>
      </c>
      <c r="D2571" s="10">
        <f>IFERROR(INDEX(Lotes!$E:$E,MATCH(1,(Lotes!$A:$A=A2571)*(Lotes!$C:$C=C2571),0)),"")</f>
        <v/>
      </c>
      <c r="E2571" s="14">
        <f>IF(D2571="","",D2571-TODAY())</f>
        <v/>
      </c>
      <c r="F2571">
        <f>IF(D2571="","",IF(E2571&lt;0,"VENCIDO",IF(E2571&lt;=30,"VENCE EM &lt;= 30 DIAS",IF(E2571&lt;=60,"ATENCAO (31-60 DIAS)","OK"))))</f>
        <v/>
      </c>
      <c r="G2571" s="14">
        <f>SUMIFS(Lancamentos!$G:$G,Lancamentos!$C:$C,$A2571,Lancamentos!$E:$E,$C2571,Lancamentos!$B:$B,"ENTRADA")</f>
        <v/>
      </c>
      <c r="H2571" s="14">
        <f>SUMIFS(Lancamentos!$G:$G,Lancamentos!$C:$C,$A2571,Lancamentos!$E:$E,$C2571,Lancamentos!$B:$B,"SAIDA_USO")</f>
        <v/>
      </c>
      <c r="I2571" s="14">
        <f>SUMIFS(Lancamentos!$G:$G,Lancamentos!$C:$C,$A2571,Lancamentos!$E:$E,$C2571,Lancamentos!$B:$B,"SAIDA_DESCARTE")</f>
        <v/>
      </c>
      <c r="J2571" s="14">
        <f>G2571-H2571-I2571</f>
        <v/>
      </c>
      <c r="K2571">
        <f>IF(A2571="","",IF(J2571&lt;=IFERROR(VLOOKUP(A2571,Produtos!$A:$E,5,FALSE),0),"ABAIXO DO MINIMO","OK"))</f>
        <v/>
      </c>
    </row>
    <row r="2572">
      <c r="B2572">
        <f>IFERROR(VLOOKUP(A2572,Produtos!A:B,2,FALSE),"")</f>
        <v/>
      </c>
      <c r="D2572" s="10">
        <f>IFERROR(INDEX(Lotes!$E:$E,MATCH(1,(Lotes!$A:$A=A2572)*(Lotes!$C:$C=C2572),0)),"")</f>
        <v/>
      </c>
      <c r="E2572" s="14">
        <f>IF(D2572="","",D2572-TODAY())</f>
        <v/>
      </c>
      <c r="F2572">
        <f>IF(D2572="","",IF(E2572&lt;0,"VENCIDO",IF(E2572&lt;=30,"VENCE EM &lt;= 30 DIAS",IF(E2572&lt;=60,"ATENCAO (31-60 DIAS)","OK"))))</f>
        <v/>
      </c>
      <c r="G2572" s="14">
        <f>SUMIFS(Lancamentos!$G:$G,Lancamentos!$C:$C,$A2572,Lancamentos!$E:$E,$C2572,Lancamentos!$B:$B,"ENTRADA")</f>
        <v/>
      </c>
      <c r="H2572" s="14">
        <f>SUMIFS(Lancamentos!$G:$G,Lancamentos!$C:$C,$A2572,Lancamentos!$E:$E,$C2572,Lancamentos!$B:$B,"SAIDA_USO")</f>
        <v/>
      </c>
      <c r="I2572" s="14">
        <f>SUMIFS(Lancamentos!$G:$G,Lancamentos!$C:$C,$A2572,Lancamentos!$E:$E,$C2572,Lancamentos!$B:$B,"SAIDA_DESCARTE")</f>
        <v/>
      </c>
      <c r="J2572" s="14">
        <f>G2572-H2572-I2572</f>
        <v/>
      </c>
      <c r="K2572">
        <f>IF(A2572="","",IF(J2572&lt;=IFERROR(VLOOKUP(A2572,Produtos!$A:$E,5,FALSE),0),"ABAIXO DO MINIMO","OK"))</f>
        <v/>
      </c>
    </row>
    <row r="2573">
      <c r="B2573">
        <f>IFERROR(VLOOKUP(A2573,Produtos!A:B,2,FALSE),"")</f>
        <v/>
      </c>
      <c r="D2573" s="10">
        <f>IFERROR(INDEX(Lotes!$E:$E,MATCH(1,(Lotes!$A:$A=A2573)*(Lotes!$C:$C=C2573),0)),"")</f>
        <v/>
      </c>
      <c r="E2573" s="14">
        <f>IF(D2573="","",D2573-TODAY())</f>
        <v/>
      </c>
      <c r="F2573">
        <f>IF(D2573="","",IF(E2573&lt;0,"VENCIDO",IF(E2573&lt;=30,"VENCE EM &lt;= 30 DIAS",IF(E2573&lt;=60,"ATENCAO (31-60 DIAS)","OK"))))</f>
        <v/>
      </c>
      <c r="G2573" s="14">
        <f>SUMIFS(Lancamentos!$G:$G,Lancamentos!$C:$C,$A2573,Lancamentos!$E:$E,$C2573,Lancamentos!$B:$B,"ENTRADA")</f>
        <v/>
      </c>
      <c r="H2573" s="14">
        <f>SUMIFS(Lancamentos!$G:$G,Lancamentos!$C:$C,$A2573,Lancamentos!$E:$E,$C2573,Lancamentos!$B:$B,"SAIDA_USO")</f>
        <v/>
      </c>
      <c r="I2573" s="14">
        <f>SUMIFS(Lancamentos!$G:$G,Lancamentos!$C:$C,$A2573,Lancamentos!$E:$E,$C2573,Lancamentos!$B:$B,"SAIDA_DESCARTE")</f>
        <v/>
      </c>
      <c r="J2573" s="14">
        <f>G2573-H2573-I2573</f>
        <v/>
      </c>
      <c r="K2573">
        <f>IF(A2573="","",IF(J2573&lt;=IFERROR(VLOOKUP(A2573,Produtos!$A:$E,5,FALSE),0),"ABAIXO DO MINIMO","OK"))</f>
        <v/>
      </c>
    </row>
    <row r="2574">
      <c r="B2574">
        <f>IFERROR(VLOOKUP(A2574,Produtos!A:B,2,FALSE),"")</f>
        <v/>
      </c>
      <c r="D2574" s="10">
        <f>IFERROR(INDEX(Lotes!$E:$E,MATCH(1,(Lotes!$A:$A=A2574)*(Lotes!$C:$C=C2574),0)),"")</f>
        <v/>
      </c>
      <c r="E2574" s="14">
        <f>IF(D2574="","",D2574-TODAY())</f>
        <v/>
      </c>
      <c r="F2574">
        <f>IF(D2574="","",IF(E2574&lt;0,"VENCIDO",IF(E2574&lt;=30,"VENCE EM &lt;= 30 DIAS",IF(E2574&lt;=60,"ATENCAO (31-60 DIAS)","OK"))))</f>
        <v/>
      </c>
      <c r="G2574" s="14">
        <f>SUMIFS(Lancamentos!$G:$G,Lancamentos!$C:$C,$A2574,Lancamentos!$E:$E,$C2574,Lancamentos!$B:$B,"ENTRADA")</f>
        <v/>
      </c>
      <c r="H2574" s="14">
        <f>SUMIFS(Lancamentos!$G:$G,Lancamentos!$C:$C,$A2574,Lancamentos!$E:$E,$C2574,Lancamentos!$B:$B,"SAIDA_USO")</f>
        <v/>
      </c>
      <c r="I2574" s="14">
        <f>SUMIFS(Lancamentos!$G:$G,Lancamentos!$C:$C,$A2574,Lancamentos!$E:$E,$C2574,Lancamentos!$B:$B,"SAIDA_DESCARTE")</f>
        <v/>
      </c>
      <c r="J2574" s="14">
        <f>G2574-H2574-I2574</f>
        <v/>
      </c>
      <c r="K2574">
        <f>IF(A2574="","",IF(J2574&lt;=IFERROR(VLOOKUP(A2574,Produtos!$A:$E,5,FALSE),0),"ABAIXO DO MINIMO","OK"))</f>
        <v/>
      </c>
    </row>
    <row r="2575">
      <c r="B2575">
        <f>IFERROR(VLOOKUP(A2575,Produtos!A:B,2,FALSE),"")</f>
        <v/>
      </c>
      <c r="D2575" s="10">
        <f>IFERROR(INDEX(Lotes!$E:$E,MATCH(1,(Lotes!$A:$A=A2575)*(Lotes!$C:$C=C2575),0)),"")</f>
        <v/>
      </c>
      <c r="E2575" s="14">
        <f>IF(D2575="","",D2575-TODAY())</f>
        <v/>
      </c>
      <c r="F2575">
        <f>IF(D2575="","",IF(E2575&lt;0,"VENCIDO",IF(E2575&lt;=30,"VENCE EM &lt;= 30 DIAS",IF(E2575&lt;=60,"ATENCAO (31-60 DIAS)","OK"))))</f>
        <v/>
      </c>
      <c r="G2575" s="14">
        <f>SUMIFS(Lancamentos!$G:$G,Lancamentos!$C:$C,$A2575,Lancamentos!$E:$E,$C2575,Lancamentos!$B:$B,"ENTRADA")</f>
        <v/>
      </c>
      <c r="H2575" s="14">
        <f>SUMIFS(Lancamentos!$G:$G,Lancamentos!$C:$C,$A2575,Lancamentos!$E:$E,$C2575,Lancamentos!$B:$B,"SAIDA_USO")</f>
        <v/>
      </c>
      <c r="I2575" s="14">
        <f>SUMIFS(Lancamentos!$G:$G,Lancamentos!$C:$C,$A2575,Lancamentos!$E:$E,$C2575,Lancamentos!$B:$B,"SAIDA_DESCARTE")</f>
        <v/>
      </c>
      <c r="J2575" s="14">
        <f>G2575-H2575-I2575</f>
        <v/>
      </c>
      <c r="K2575">
        <f>IF(A2575="","",IF(J2575&lt;=IFERROR(VLOOKUP(A2575,Produtos!$A:$E,5,FALSE),0),"ABAIXO DO MINIMO","OK"))</f>
        <v/>
      </c>
    </row>
    <row r="2576">
      <c r="B2576">
        <f>IFERROR(VLOOKUP(A2576,Produtos!A:B,2,FALSE),"")</f>
        <v/>
      </c>
      <c r="D2576" s="10">
        <f>IFERROR(INDEX(Lotes!$E:$E,MATCH(1,(Lotes!$A:$A=A2576)*(Lotes!$C:$C=C2576),0)),"")</f>
        <v/>
      </c>
      <c r="E2576" s="14">
        <f>IF(D2576="","",D2576-TODAY())</f>
        <v/>
      </c>
      <c r="F2576">
        <f>IF(D2576="","",IF(E2576&lt;0,"VENCIDO",IF(E2576&lt;=30,"VENCE EM &lt;= 30 DIAS",IF(E2576&lt;=60,"ATENCAO (31-60 DIAS)","OK"))))</f>
        <v/>
      </c>
      <c r="G2576" s="14">
        <f>SUMIFS(Lancamentos!$G:$G,Lancamentos!$C:$C,$A2576,Lancamentos!$E:$E,$C2576,Lancamentos!$B:$B,"ENTRADA")</f>
        <v/>
      </c>
      <c r="H2576" s="14">
        <f>SUMIFS(Lancamentos!$G:$G,Lancamentos!$C:$C,$A2576,Lancamentos!$E:$E,$C2576,Lancamentos!$B:$B,"SAIDA_USO")</f>
        <v/>
      </c>
      <c r="I2576" s="14">
        <f>SUMIFS(Lancamentos!$G:$G,Lancamentos!$C:$C,$A2576,Lancamentos!$E:$E,$C2576,Lancamentos!$B:$B,"SAIDA_DESCARTE")</f>
        <v/>
      </c>
      <c r="J2576" s="14">
        <f>G2576-H2576-I2576</f>
        <v/>
      </c>
      <c r="K2576">
        <f>IF(A2576="","",IF(J2576&lt;=IFERROR(VLOOKUP(A2576,Produtos!$A:$E,5,FALSE),0),"ABAIXO DO MINIMO","OK"))</f>
        <v/>
      </c>
    </row>
    <row r="2577">
      <c r="B2577">
        <f>IFERROR(VLOOKUP(A2577,Produtos!A:B,2,FALSE),"")</f>
        <v/>
      </c>
      <c r="D2577" s="10">
        <f>IFERROR(INDEX(Lotes!$E:$E,MATCH(1,(Lotes!$A:$A=A2577)*(Lotes!$C:$C=C2577),0)),"")</f>
        <v/>
      </c>
      <c r="E2577" s="14">
        <f>IF(D2577="","",D2577-TODAY())</f>
        <v/>
      </c>
      <c r="F2577">
        <f>IF(D2577="","",IF(E2577&lt;0,"VENCIDO",IF(E2577&lt;=30,"VENCE EM &lt;= 30 DIAS",IF(E2577&lt;=60,"ATENCAO (31-60 DIAS)","OK"))))</f>
        <v/>
      </c>
      <c r="G2577" s="14">
        <f>SUMIFS(Lancamentos!$G:$G,Lancamentos!$C:$C,$A2577,Lancamentos!$E:$E,$C2577,Lancamentos!$B:$B,"ENTRADA")</f>
        <v/>
      </c>
      <c r="H2577" s="14">
        <f>SUMIFS(Lancamentos!$G:$G,Lancamentos!$C:$C,$A2577,Lancamentos!$E:$E,$C2577,Lancamentos!$B:$B,"SAIDA_USO")</f>
        <v/>
      </c>
      <c r="I2577" s="14">
        <f>SUMIFS(Lancamentos!$G:$G,Lancamentos!$C:$C,$A2577,Lancamentos!$E:$E,$C2577,Lancamentos!$B:$B,"SAIDA_DESCARTE")</f>
        <v/>
      </c>
      <c r="J2577" s="14">
        <f>G2577-H2577-I2577</f>
        <v/>
      </c>
      <c r="K2577">
        <f>IF(A2577="","",IF(J2577&lt;=IFERROR(VLOOKUP(A2577,Produtos!$A:$E,5,FALSE),0),"ABAIXO DO MINIMO","OK"))</f>
        <v/>
      </c>
    </row>
    <row r="2578">
      <c r="B2578">
        <f>IFERROR(VLOOKUP(A2578,Produtos!A:B,2,FALSE),"")</f>
        <v/>
      </c>
      <c r="D2578" s="10">
        <f>IFERROR(INDEX(Lotes!$E:$E,MATCH(1,(Lotes!$A:$A=A2578)*(Lotes!$C:$C=C2578),0)),"")</f>
        <v/>
      </c>
      <c r="E2578" s="14">
        <f>IF(D2578="","",D2578-TODAY())</f>
        <v/>
      </c>
      <c r="F2578">
        <f>IF(D2578="","",IF(E2578&lt;0,"VENCIDO",IF(E2578&lt;=30,"VENCE EM &lt;= 30 DIAS",IF(E2578&lt;=60,"ATENCAO (31-60 DIAS)","OK"))))</f>
        <v/>
      </c>
      <c r="G2578" s="14">
        <f>SUMIFS(Lancamentos!$G:$G,Lancamentos!$C:$C,$A2578,Lancamentos!$E:$E,$C2578,Lancamentos!$B:$B,"ENTRADA")</f>
        <v/>
      </c>
      <c r="H2578" s="14">
        <f>SUMIFS(Lancamentos!$G:$G,Lancamentos!$C:$C,$A2578,Lancamentos!$E:$E,$C2578,Lancamentos!$B:$B,"SAIDA_USO")</f>
        <v/>
      </c>
      <c r="I2578" s="14">
        <f>SUMIFS(Lancamentos!$G:$G,Lancamentos!$C:$C,$A2578,Lancamentos!$E:$E,$C2578,Lancamentos!$B:$B,"SAIDA_DESCARTE")</f>
        <v/>
      </c>
      <c r="J2578" s="14">
        <f>G2578-H2578-I2578</f>
        <v/>
      </c>
      <c r="K2578">
        <f>IF(A2578="","",IF(J2578&lt;=IFERROR(VLOOKUP(A2578,Produtos!$A:$E,5,FALSE),0),"ABAIXO DO MINIMO","OK"))</f>
        <v/>
      </c>
    </row>
    <row r="2579">
      <c r="B2579">
        <f>IFERROR(VLOOKUP(A2579,Produtos!A:B,2,FALSE),"")</f>
        <v/>
      </c>
      <c r="D2579" s="10">
        <f>IFERROR(INDEX(Lotes!$E:$E,MATCH(1,(Lotes!$A:$A=A2579)*(Lotes!$C:$C=C2579),0)),"")</f>
        <v/>
      </c>
      <c r="E2579" s="14">
        <f>IF(D2579="","",D2579-TODAY())</f>
        <v/>
      </c>
      <c r="F2579">
        <f>IF(D2579="","",IF(E2579&lt;0,"VENCIDO",IF(E2579&lt;=30,"VENCE EM &lt;= 30 DIAS",IF(E2579&lt;=60,"ATENCAO (31-60 DIAS)","OK"))))</f>
        <v/>
      </c>
      <c r="G2579" s="14">
        <f>SUMIFS(Lancamentos!$G:$G,Lancamentos!$C:$C,$A2579,Lancamentos!$E:$E,$C2579,Lancamentos!$B:$B,"ENTRADA")</f>
        <v/>
      </c>
      <c r="H2579" s="14">
        <f>SUMIFS(Lancamentos!$G:$G,Lancamentos!$C:$C,$A2579,Lancamentos!$E:$E,$C2579,Lancamentos!$B:$B,"SAIDA_USO")</f>
        <v/>
      </c>
      <c r="I2579" s="14">
        <f>SUMIFS(Lancamentos!$G:$G,Lancamentos!$C:$C,$A2579,Lancamentos!$E:$E,$C2579,Lancamentos!$B:$B,"SAIDA_DESCARTE")</f>
        <v/>
      </c>
      <c r="J2579" s="14">
        <f>G2579-H2579-I2579</f>
        <v/>
      </c>
      <c r="K2579">
        <f>IF(A2579="","",IF(J2579&lt;=IFERROR(VLOOKUP(A2579,Produtos!$A:$E,5,FALSE),0),"ABAIXO DO MINIMO","OK"))</f>
        <v/>
      </c>
    </row>
    <row r="2580">
      <c r="B2580">
        <f>IFERROR(VLOOKUP(A2580,Produtos!A:B,2,FALSE),"")</f>
        <v/>
      </c>
      <c r="D2580" s="10">
        <f>IFERROR(INDEX(Lotes!$E:$E,MATCH(1,(Lotes!$A:$A=A2580)*(Lotes!$C:$C=C2580),0)),"")</f>
        <v/>
      </c>
      <c r="E2580" s="14">
        <f>IF(D2580="","",D2580-TODAY())</f>
        <v/>
      </c>
      <c r="F2580">
        <f>IF(D2580="","",IF(E2580&lt;0,"VENCIDO",IF(E2580&lt;=30,"VENCE EM &lt;= 30 DIAS",IF(E2580&lt;=60,"ATENCAO (31-60 DIAS)","OK"))))</f>
        <v/>
      </c>
      <c r="G2580" s="14">
        <f>SUMIFS(Lancamentos!$G:$G,Lancamentos!$C:$C,$A2580,Lancamentos!$E:$E,$C2580,Lancamentos!$B:$B,"ENTRADA")</f>
        <v/>
      </c>
      <c r="H2580" s="14">
        <f>SUMIFS(Lancamentos!$G:$G,Lancamentos!$C:$C,$A2580,Lancamentos!$E:$E,$C2580,Lancamentos!$B:$B,"SAIDA_USO")</f>
        <v/>
      </c>
      <c r="I2580" s="14">
        <f>SUMIFS(Lancamentos!$G:$G,Lancamentos!$C:$C,$A2580,Lancamentos!$E:$E,$C2580,Lancamentos!$B:$B,"SAIDA_DESCARTE")</f>
        <v/>
      </c>
      <c r="J2580" s="14">
        <f>G2580-H2580-I2580</f>
        <v/>
      </c>
      <c r="K2580">
        <f>IF(A2580="","",IF(J2580&lt;=IFERROR(VLOOKUP(A2580,Produtos!$A:$E,5,FALSE),0),"ABAIXO DO MINIMO","OK"))</f>
        <v/>
      </c>
    </row>
    <row r="2581">
      <c r="B2581">
        <f>IFERROR(VLOOKUP(A2581,Produtos!A:B,2,FALSE),"")</f>
        <v/>
      </c>
      <c r="D2581" s="10">
        <f>IFERROR(INDEX(Lotes!$E:$E,MATCH(1,(Lotes!$A:$A=A2581)*(Lotes!$C:$C=C2581),0)),"")</f>
        <v/>
      </c>
      <c r="E2581" s="14">
        <f>IF(D2581="","",D2581-TODAY())</f>
        <v/>
      </c>
      <c r="F2581">
        <f>IF(D2581="","",IF(E2581&lt;0,"VENCIDO",IF(E2581&lt;=30,"VENCE EM &lt;= 30 DIAS",IF(E2581&lt;=60,"ATENCAO (31-60 DIAS)","OK"))))</f>
        <v/>
      </c>
      <c r="G2581" s="14">
        <f>SUMIFS(Lancamentos!$G:$G,Lancamentos!$C:$C,$A2581,Lancamentos!$E:$E,$C2581,Lancamentos!$B:$B,"ENTRADA")</f>
        <v/>
      </c>
      <c r="H2581" s="14">
        <f>SUMIFS(Lancamentos!$G:$G,Lancamentos!$C:$C,$A2581,Lancamentos!$E:$E,$C2581,Lancamentos!$B:$B,"SAIDA_USO")</f>
        <v/>
      </c>
      <c r="I2581" s="14">
        <f>SUMIFS(Lancamentos!$G:$G,Lancamentos!$C:$C,$A2581,Lancamentos!$E:$E,$C2581,Lancamentos!$B:$B,"SAIDA_DESCARTE")</f>
        <v/>
      </c>
      <c r="J2581" s="14">
        <f>G2581-H2581-I2581</f>
        <v/>
      </c>
      <c r="K2581">
        <f>IF(A2581="","",IF(J2581&lt;=IFERROR(VLOOKUP(A2581,Produtos!$A:$E,5,FALSE),0),"ABAIXO DO MINIMO","OK"))</f>
        <v/>
      </c>
    </row>
    <row r="2582">
      <c r="B2582">
        <f>IFERROR(VLOOKUP(A2582,Produtos!A:B,2,FALSE),"")</f>
        <v/>
      </c>
      <c r="D2582" s="10">
        <f>IFERROR(INDEX(Lotes!$E:$E,MATCH(1,(Lotes!$A:$A=A2582)*(Lotes!$C:$C=C2582),0)),"")</f>
        <v/>
      </c>
      <c r="E2582" s="14">
        <f>IF(D2582="","",D2582-TODAY())</f>
        <v/>
      </c>
      <c r="F2582">
        <f>IF(D2582="","",IF(E2582&lt;0,"VENCIDO",IF(E2582&lt;=30,"VENCE EM &lt;= 30 DIAS",IF(E2582&lt;=60,"ATENCAO (31-60 DIAS)","OK"))))</f>
        <v/>
      </c>
      <c r="G2582" s="14">
        <f>SUMIFS(Lancamentos!$G:$G,Lancamentos!$C:$C,$A2582,Lancamentos!$E:$E,$C2582,Lancamentos!$B:$B,"ENTRADA")</f>
        <v/>
      </c>
      <c r="H2582" s="14">
        <f>SUMIFS(Lancamentos!$G:$G,Lancamentos!$C:$C,$A2582,Lancamentos!$E:$E,$C2582,Lancamentos!$B:$B,"SAIDA_USO")</f>
        <v/>
      </c>
      <c r="I2582" s="14">
        <f>SUMIFS(Lancamentos!$G:$G,Lancamentos!$C:$C,$A2582,Lancamentos!$E:$E,$C2582,Lancamentos!$B:$B,"SAIDA_DESCARTE")</f>
        <v/>
      </c>
      <c r="J2582" s="14">
        <f>G2582-H2582-I2582</f>
        <v/>
      </c>
      <c r="K2582">
        <f>IF(A2582="","",IF(J2582&lt;=IFERROR(VLOOKUP(A2582,Produtos!$A:$E,5,FALSE),0),"ABAIXO DO MINIMO","OK"))</f>
        <v/>
      </c>
    </row>
    <row r="2583">
      <c r="B2583">
        <f>IFERROR(VLOOKUP(A2583,Produtos!A:B,2,FALSE),"")</f>
        <v/>
      </c>
      <c r="D2583" s="10">
        <f>IFERROR(INDEX(Lotes!$E:$E,MATCH(1,(Lotes!$A:$A=A2583)*(Lotes!$C:$C=C2583),0)),"")</f>
        <v/>
      </c>
      <c r="E2583" s="14">
        <f>IF(D2583="","",D2583-TODAY())</f>
        <v/>
      </c>
      <c r="F2583">
        <f>IF(D2583="","",IF(E2583&lt;0,"VENCIDO",IF(E2583&lt;=30,"VENCE EM &lt;= 30 DIAS",IF(E2583&lt;=60,"ATENCAO (31-60 DIAS)","OK"))))</f>
        <v/>
      </c>
      <c r="G2583" s="14">
        <f>SUMIFS(Lancamentos!$G:$G,Lancamentos!$C:$C,$A2583,Lancamentos!$E:$E,$C2583,Lancamentos!$B:$B,"ENTRADA")</f>
        <v/>
      </c>
      <c r="H2583" s="14">
        <f>SUMIFS(Lancamentos!$G:$G,Lancamentos!$C:$C,$A2583,Lancamentos!$E:$E,$C2583,Lancamentos!$B:$B,"SAIDA_USO")</f>
        <v/>
      </c>
      <c r="I2583" s="14">
        <f>SUMIFS(Lancamentos!$G:$G,Lancamentos!$C:$C,$A2583,Lancamentos!$E:$E,$C2583,Lancamentos!$B:$B,"SAIDA_DESCARTE")</f>
        <v/>
      </c>
      <c r="J2583" s="14">
        <f>G2583-H2583-I2583</f>
        <v/>
      </c>
      <c r="K2583">
        <f>IF(A2583="","",IF(J2583&lt;=IFERROR(VLOOKUP(A2583,Produtos!$A:$E,5,FALSE),0),"ABAIXO DO MINIMO","OK"))</f>
        <v/>
      </c>
    </row>
    <row r="2584">
      <c r="B2584">
        <f>IFERROR(VLOOKUP(A2584,Produtos!A:B,2,FALSE),"")</f>
        <v/>
      </c>
      <c r="D2584" s="10">
        <f>IFERROR(INDEX(Lotes!$E:$E,MATCH(1,(Lotes!$A:$A=A2584)*(Lotes!$C:$C=C2584),0)),"")</f>
        <v/>
      </c>
      <c r="E2584" s="14">
        <f>IF(D2584="","",D2584-TODAY())</f>
        <v/>
      </c>
      <c r="F2584">
        <f>IF(D2584="","",IF(E2584&lt;0,"VENCIDO",IF(E2584&lt;=30,"VENCE EM &lt;= 30 DIAS",IF(E2584&lt;=60,"ATENCAO (31-60 DIAS)","OK"))))</f>
        <v/>
      </c>
      <c r="G2584" s="14">
        <f>SUMIFS(Lancamentos!$G:$G,Lancamentos!$C:$C,$A2584,Lancamentos!$E:$E,$C2584,Lancamentos!$B:$B,"ENTRADA")</f>
        <v/>
      </c>
      <c r="H2584" s="14">
        <f>SUMIFS(Lancamentos!$G:$G,Lancamentos!$C:$C,$A2584,Lancamentos!$E:$E,$C2584,Lancamentos!$B:$B,"SAIDA_USO")</f>
        <v/>
      </c>
      <c r="I2584" s="14">
        <f>SUMIFS(Lancamentos!$G:$G,Lancamentos!$C:$C,$A2584,Lancamentos!$E:$E,$C2584,Lancamentos!$B:$B,"SAIDA_DESCARTE")</f>
        <v/>
      </c>
      <c r="J2584" s="14">
        <f>G2584-H2584-I2584</f>
        <v/>
      </c>
      <c r="K2584">
        <f>IF(A2584="","",IF(J2584&lt;=IFERROR(VLOOKUP(A2584,Produtos!$A:$E,5,FALSE),0),"ABAIXO DO MINIMO","OK"))</f>
        <v/>
      </c>
    </row>
    <row r="2585">
      <c r="B2585">
        <f>IFERROR(VLOOKUP(A2585,Produtos!A:B,2,FALSE),"")</f>
        <v/>
      </c>
      <c r="D2585" s="10">
        <f>IFERROR(INDEX(Lotes!$E:$E,MATCH(1,(Lotes!$A:$A=A2585)*(Lotes!$C:$C=C2585),0)),"")</f>
        <v/>
      </c>
      <c r="E2585" s="14">
        <f>IF(D2585="","",D2585-TODAY())</f>
        <v/>
      </c>
      <c r="F2585">
        <f>IF(D2585="","",IF(E2585&lt;0,"VENCIDO",IF(E2585&lt;=30,"VENCE EM &lt;= 30 DIAS",IF(E2585&lt;=60,"ATENCAO (31-60 DIAS)","OK"))))</f>
        <v/>
      </c>
      <c r="G2585" s="14">
        <f>SUMIFS(Lancamentos!$G:$G,Lancamentos!$C:$C,$A2585,Lancamentos!$E:$E,$C2585,Lancamentos!$B:$B,"ENTRADA")</f>
        <v/>
      </c>
      <c r="H2585" s="14">
        <f>SUMIFS(Lancamentos!$G:$G,Lancamentos!$C:$C,$A2585,Lancamentos!$E:$E,$C2585,Lancamentos!$B:$B,"SAIDA_USO")</f>
        <v/>
      </c>
      <c r="I2585" s="14">
        <f>SUMIFS(Lancamentos!$G:$G,Lancamentos!$C:$C,$A2585,Lancamentos!$E:$E,$C2585,Lancamentos!$B:$B,"SAIDA_DESCARTE")</f>
        <v/>
      </c>
      <c r="J2585" s="14">
        <f>G2585-H2585-I2585</f>
        <v/>
      </c>
      <c r="K2585">
        <f>IF(A2585="","",IF(J2585&lt;=IFERROR(VLOOKUP(A2585,Produtos!$A:$E,5,FALSE),0),"ABAIXO DO MINIMO","OK"))</f>
        <v/>
      </c>
    </row>
    <row r="2586">
      <c r="B2586">
        <f>IFERROR(VLOOKUP(A2586,Produtos!A:B,2,FALSE),"")</f>
        <v/>
      </c>
      <c r="D2586" s="10">
        <f>IFERROR(INDEX(Lotes!$E:$E,MATCH(1,(Lotes!$A:$A=A2586)*(Lotes!$C:$C=C2586),0)),"")</f>
        <v/>
      </c>
      <c r="E2586" s="14">
        <f>IF(D2586="","",D2586-TODAY())</f>
        <v/>
      </c>
      <c r="F2586">
        <f>IF(D2586="","",IF(E2586&lt;0,"VENCIDO",IF(E2586&lt;=30,"VENCE EM &lt;= 30 DIAS",IF(E2586&lt;=60,"ATENCAO (31-60 DIAS)","OK"))))</f>
        <v/>
      </c>
      <c r="G2586" s="14">
        <f>SUMIFS(Lancamentos!$G:$G,Lancamentos!$C:$C,$A2586,Lancamentos!$E:$E,$C2586,Lancamentos!$B:$B,"ENTRADA")</f>
        <v/>
      </c>
      <c r="H2586" s="14">
        <f>SUMIFS(Lancamentos!$G:$G,Lancamentos!$C:$C,$A2586,Lancamentos!$E:$E,$C2586,Lancamentos!$B:$B,"SAIDA_USO")</f>
        <v/>
      </c>
      <c r="I2586" s="14">
        <f>SUMIFS(Lancamentos!$G:$G,Lancamentos!$C:$C,$A2586,Lancamentos!$E:$E,$C2586,Lancamentos!$B:$B,"SAIDA_DESCARTE")</f>
        <v/>
      </c>
      <c r="J2586" s="14">
        <f>G2586-H2586-I2586</f>
        <v/>
      </c>
      <c r="K2586">
        <f>IF(A2586="","",IF(J2586&lt;=IFERROR(VLOOKUP(A2586,Produtos!$A:$E,5,FALSE),0),"ABAIXO DO MINIMO","OK"))</f>
        <v/>
      </c>
    </row>
    <row r="2587">
      <c r="B2587">
        <f>IFERROR(VLOOKUP(A2587,Produtos!A:B,2,FALSE),"")</f>
        <v/>
      </c>
      <c r="D2587" s="10">
        <f>IFERROR(INDEX(Lotes!$E:$E,MATCH(1,(Lotes!$A:$A=A2587)*(Lotes!$C:$C=C2587),0)),"")</f>
        <v/>
      </c>
      <c r="E2587" s="14">
        <f>IF(D2587="","",D2587-TODAY())</f>
        <v/>
      </c>
      <c r="F2587">
        <f>IF(D2587="","",IF(E2587&lt;0,"VENCIDO",IF(E2587&lt;=30,"VENCE EM &lt;= 30 DIAS",IF(E2587&lt;=60,"ATENCAO (31-60 DIAS)","OK"))))</f>
        <v/>
      </c>
      <c r="G2587" s="14">
        <f>SUMIFS(Lancamentos!$G:$G,Lancamentos!$C:$C,$A2587,Lancamentos!$E:$E,$C2587,Lancamentos!$B:$B,"ENTRADA")</f>
        <v/>
      </c>
      <c r="H2587" s="14">
        <f>SUMIFS(Lancamentos!$G:$G,Lancamentos!$C:$C,$A2587,Lancamentos!$E:$E,$C2587,Lancamentos!$B:$B,"SAIDA_USO")</f>
        <v/>
      </c>
      <c r="I2587" s="14">
        <f>SUMIFS(Lancamentos!$G:$G,Lancamentos!$C:$C,$A2587,Lancamentos!$E:$E,$C2587,Lancamentos!$B:$B,"SAIDA_DESCARTE")</f>
        <v/>
      </c>
      <c r="J2587" s="14">
        <f>G2587-H2587-I2587</f>
        <v/>
      </c>
      <c r="K2587">
        <f>IF(A2587="","",IF(J2587&lt;=IFERROR(VLOOKUP(A2587,Produtos!$A:$E,5,FALSE),0),"ABAIXO DO MINIMO","OK"))</f>
        <v/>
      </c>
    </row>
    <row r="2588">
      <c r="B2588">
        <f>IFERROR(VLOOKUP(A2588,Produtos!A:B,2,FALSE),"")</f>
        <v/>
      </c>
      <c r="D2588" s="10">
        <f>IFERROR(INDEX(Lotes!$E:$E,MATCH(1,(Lotes!$A:$A=A2588)*(Lotes!$C:$C=C2588),0)),"")</f>
        <v/>
      </c>
      <c r="E2588" s="14">
        <f>IF(D2588="","",D2588-TODAY())</f>
        <v/>
      </c>
      <c r="F2588">
        <f>IF(D2588="","",IF(E2588&lt;0,"VENCIDO",IF(E2588&lt;=30,"VENCE EM &lt;= 30 DIAS",IF(E2588&lt;=60,"ATENCAO (31-60 DIAS)","OK"))))</f>
        <v/>
      </c>
      <c r="G2588" s="14">
        <f>SUMIFS(Lancamentos!$G:$G,Lancamentos!$C:$C,$A2588,Lancamentos!$E:$E,$C2588,Lancamentos!$B:$B,"ENTRADA")</f>
        <v/>
      </c>
      <c r="H2588" s="14">
        <f>SUMIFS(Lancamentos!$G:$G,Lancamentos!$C:$C,$A2588,Lancamentos!$E:$E,$C2588,Lancamentos!$B:$B,"SAIDA_USO")</f>
        <v/>
      </c>
      <c r="I2588" s="14">
        <f>SUMIFS(Lancamentos!$G:$G,Lancamentos!$C:$C,$A2588,Lancamentos!$E:$E,$C2588,Lancamentos!$B:$B,"SAIDA_DESCARTE")</f>
        <v/>
      </c>
      <c r="J2588" s="14">
        <f>G2588-H2588-I2588</f>
        <v/>
      </c>
      <c r="K2588">
        <f>IF(A2588="","",IF(J2588&lt;=IFERROR(VLOOKUP(A2588,Produtos!$A:$E,5,FALSE),0),"ABAIXO DO MINIMO","OK"))</f>
        <v/>
      </c>
    </row>
    <row r="2589">
      <c r="B2589">
        <f>IFERROR(VLOOKUP(A2589,Produtos!A:B,2,FALSE),"")</f>
        <v/>
      </c>
      <c r="D2589" s="10">
        <f>IFERROR(INDEX(Lotes!$E:$E,MATCH(1,(Lotes!$A:$A=A2589)*(Lotes!$C:$C=C2589),0)),"")</f>
        <v/>
      </c>
      <c r="E2589" s="14">
        <f>IF(D2589="","",D2589-TODAY())</f>
        <v/>
      </c>
      <c r="F2589">
        <f>IF(D2589="","",IF(E2589&lt;0,"VENCIDO",IF(E2589&lt;=30,"VENCE EM &lt;= 30 DIAS",IF(E2589&lt;=60,"ATENCAO (31-60 DIAS)","OK"))))</f>
        <v/>
      </c>
      <c r="G2589" s="14">
        <f>SUMIFS(Lancamentos!$G:$G,Lancamentos!$C:$C,$A2589,Lancamentos!$E:$E,$C2589,Lancamentos!$B:$B,"ENTRADA")</f>
        <v/>
      </c>
      <c r="H2589" s="14">
        <f>SUMIFS(Lancamentos!$G:$G,Lancamentos!$C:$C,$A2589,Lancamentos!$E:$E,$C2589,Lancamentos!$B:$B,"SAIDA_USO")</f>
        <v/>
      </c>
      <c r="I2589" s="14">
        <f>SUMIFS(Lancamentos!$G:$G,Lancamentos!$C:$C,$A2589,Lancamentos!$E:$E,$C2589,Lancamentos!$B:$B,"SAIDA_DESCARTE")</f>
        <v/>
      </c>
      <c r="J2589" s="14">
        <f>G2589-H2589-I2589</f>
        <v/>
      </c>
      <c r="K2589">
        <f>IF(A2589="","",IF(J2589&lt;=IFERROR(VLOOKUP(A2589,Produtos!$A:$E,5,FALSE),0),"ABAIXO DO MINIMO","OK"))</f>
        <v/>
      </c>
    </row>
    <row r="2590">
      <c r="B2590">
        <f>IFERROR(VLOOKUP(A2590,Produtos!A:B,2,FALSE),"")</f>
        <v/>
      </c>
      <c r="D2590" s="10">
        <f>IFERROR(INDEX(Lotes!$E:$E,MATCH(1,(Lotes!$A:$A=A2590)*(Lotes!$C:$C=C2590),0)),"")</f>
        <v/>
      </c>
      <c r="E2590" s="14">
        <f>IF(D2590="","",D2590-TODAY())</f>
        <v/>
      </c>
      <c r="F2590">
        <f>IF(D2590="","",IF(E2590&lt;0,"VENCIDO",IF(E2590&lt;=30,"VENCE EM &lt;= 30 DIAS",IF(E2590&lt;=60,"ATENCAO (31-60 DIAS)","OK"))))</f>
        <v/>
      </c>
      <c r="G2590" s="14">
        <f>SUMIFS(Lancamentos!$G:$G,Lancamentos!$C:$C,$A2590,Lancamentos!$E:$E,$C2590,Lancamentos!$B:$B,"ENTRADA")</f>
        <v/>
      </c>
      <c r="H2590" s="14">
        <f>SUMIFS(Lancamentos!$G:$G,Lancamentos!$C:$C,$A2590,Lancamentos!$E:$E,$C2590,Lancamentos!$B:$B,"SAIDA_USO")</f>
        <v/>
      </c>
      <c r="I2590" s="14">
        <f>SUMIFS(Lancamentos!$G:$G,Lancamentos!$C:$C,$A2590,Lancamentos!$E:$E,$C2590,Lancamentos!$B:$B,"SAIDA_DESCARTE")</f>
        <v/>
      </c>
      <c r="J2590" s="14">
        <f>G2590-H2590-I2590</f>
        <v/>
      </c>
      <c r="K2590">
        <f>IF(A2590="","",IF(J2590&lt;=IFERROR(VLOOKUP(A2590,Produtos!$A:$E,5,FALSE),0),"ABAIXO DO MINIMO","OK"))</f>
        <v/>
      </c>
    </row>
    <row r="2591">
      <c r="B2591">
        <f>IFERROR(VLOOKUP(A2591,Produtos!A:B,2,FALSE),"")</f>
        <v/>
      </c>
      <c r="D2591" s="10">
        <f>IFERROR(INDEX(Lotes!$E:$E,MATCH(1,(Lotes!$A:$A=A2591)*(Lotes!$C:$C=C2591),0)),"")</f>
        <v/>
      </c>
      <c r="E2591" s="14">
        <f>IF(D2591="","",D2591-TODAY())</f>
        <v/>
      </c>
      <c r="F2591">
        <f>IF(D2591="","",IF(E2591&lt;0,"VENCIDO",IF(E2591&lt;=30,"VENCE EM &lt;= 30 DIAS",IF(E2591&lt;=60,"ATENCAO (31-60 DIAS)","OK"))))</f>
        <v/>
      </c>
      <c r="G2591" s="14">
        <f>SUMIFS(Lancamentos!$G:$G,Lancamentos!$C:$C,$A2591,Lancamentos!$E:$E,$C2591,Lancamentos!$B:$B,"ENTRADA")</f>
        <v/>
      </c>
      <c r="H2591" s="14">
        <f>SUMIFS(Lancamentos!$G:$G,Lancamentos!$C:$C,$A2591,Lancamentos!$E:$E,$C2591,Lancamentos!$B:$B,"SAIDA_USO")</f>
        <v/>
      </c>
      <c r="I2591" s="14">
        <f>SUMIFS(Lancamentos!$G:$G,Lancamentos!$C:$C,$A2591,Lancamentos!$E:$E,$C2591,Lancamentos!$B:$B,"SAIDA_DESCARTE")</f>
        <v/>
      </c>
      <c r="J2591" s="14">
        <f>G2591-H2591-I2591</f>
        <v/>
      </c>
      <c r="K2591">
        <f>IF(A2591="","",IF(J2591&lt;=IFERROR(VLOOKUP(A2591,Produtos!$A:$E,5,FALSE),0),"ABAIXO DO MINIMO","OK"))</f>
        <v/>
      </c>
    </row>
    <row r="2592">
      <c r="B2592">
        <f>IFERROR(VLOOKUP(A2592,Produtos!A:B,2,FALSE),"")</f>
        <v/>
      </c>
      <c r="D2592" s="10">
        <f>IFERROR(INDEX(Lotes!$E:$E,MATCH(1,(Lotes!$A:$A=A2592)*(Lotes!$C:$C=C2592),0)),"")</f>
        <v/>
      </c>
      <c r="E2592" s="14">
        <f>IF(D2592="","",D2592-TODAY())</f>
        <v/>
      </c>
      <c r="F2592">
        <f>IF(D2592="","",IF(E2592&lt;0,"VENCIDO",IF(E2592&lt;=30,"VENCE EM &lt;= 30 DIAS",IF(E2592&lt;=60,"ATENCAO (31-60 DIAS)","OK"))))</f>
        <v/>
      </c>
      <c r="G2592" s="14">
        <f>SUMIFS(Lancamentos!$G:$G,Lancamentos!$C:$C,$A2592,Lancamentos!$E:$E,$C2592,Lancamentos!$B:$B,"ENTRADA")</f>
        <v/>
      </c>
      <c r="H2592" s="14">
        <f>SUMIFS(Lancamentos!$G:$G,Lancamentos!$C:$C,$A2592,Lancamentos!$E:$E,$C2592,Lancamentos!$B:$B,"SAIDA_USO")</f>
        <v/>
      </c>
      <c r="I2592" s="14">
        <f>SUMIFS(Lancamentos!$G:$G,Lancamentos!$C:$C,$A2592,Lancamentos!$E:$E,$C2592,Lancamentos!$B:$B,"SAIDA_DESCARTE")</f>
        <v/>
      </c>
      <c r="J2592" s="14">
        <f>G2592-H2592-I2592</f>
        <v/>
      </c>
      <c r="K2592">
        <f>IF(A2592="","",IF(J2592&lt;=IFERROR(VLOOKUP(A2592,Produtos!$A:$E,5,FALSE),0),"ABAIXO DO MINIMO","OK"))</f>
        <v/>
      </c>
    </row>
    <row r="2593">
      <c r="B2593">
        <f>IFERROR(VLOOKUP(A2593,Produtos!A:B,2,FALSE),"")</f>
        <v/>
      </c>
      <c r="D2593" s="10">
        <f>IFERROR(INDEX(Lotes!$E:$E,MATCH(1,(Lotes!$A:$A=A2593)*(Lotes!$C:$C=C2593),0)),"")</f>
        <v/>
      </c>
      <c r="E2593" s="14">
        <f>IF(D2593="","",D2593-TODAY())</f>
        <v/>
      </c>
      <c r="F2593">
        <f>IF(D2593="","",IF(E2593&lt;0,"VENCIDO",IF(E2593&lt;=30,"VENCE EM &lt;= 30 DIAS",IF(E2593&lt;=60,"ATENCAO (31-60 DIAS)","OK"))))</f>
        <v/>
      </c>
      <c r="G2593" s="14">
        <f>SUMIFS(Lancamentos!$G:$G,Lancamentos!$C:$C,$A2593,Lancamentos!$E:$E,$C2593,Lancamentos!$B:$B,"ENTRADA")</f>
        <v/>
      </c>
      <c r="H2593" s="14">
        <f>SUMIFS(Lancamentos!$G:$G,Lancamentos!$C:$C,$A2593,Lancamentos!$E:$E,$C2593,Lancamentos!$B:$B,"SAIDA_USO")</f>
        <v/>
      </c>
      <c r="I2593" s="14">
        <f>SUMIFS(Lancamentos!$G:$G,Lancamentos!$C:$C,$A2593,Lancamentos!$E:$E,$C2593,Lancamentos!$B:$B,"SAIDA_DESCARTE")</f>
        <v/>
      </c>
      <c r="J2593" s="14">
        <f>G2593-H2593-I2593</f>
        <v/>
      </c>
      <c r="K2593">
        <f>IF(A2593="","",IF(J2593&lt;=IFERROR(VLOOKUP(A2593,Produtos!$A:$E,5,FALSE),0),"ABAIXO DO MINIMO","OK"))</f>
        <v/>
      </c>
    </row>
    <row r="2594">
      <c r="B2594">
        <f>IFERROR(VLOOKUP(A2594,Produtos!A:B,2,FALSE),"")</f>
        <v/>
      </c>
      <c r="D2594" s="10">
        <f>IFERROR(INDEX(Lotes!$E:$E,MATCH(1,(Lotes!$A:$A=A2594)*(Lotes!$C:$C=C2594),0)),"")</f>
        <v/>
      </c>
      <c r="E2594" s="14">
        <f>IF(D2594="","",D2594-TODAY())</f>
        <v/>
      </c>
      <c r="F2594">
        <f>IF(D2594="","",IF(E2594&lt;0,"VENCIDO",IF(E2594&lt;=30,"VENCE EM &lt;= 30 DIAS",IF(E2594&lt;=60,"ATENCAO (31-60 DIAS)","OK"))))</f>
        <v/>
      </c>
      <c r="G2594" s="14">
        <f>SUMIFS(Lancamentos!$G:$G,Lancamentos!$C:$C,$A2594,Lancamentos!$E:$E,$C2594,Lancamentos!$B:$B,"ENTRADA")</f>
        <v/>
      </c>
      <c r="H2594" s="14">
        <f>SUMIFS(Lancamentos!$G:$G,Lancamentos!$C:$C,$A2594,Lancamentos!$E:$E,$C2594,Lancamentos!$B:$B,"SAIDA_USO")</f>
        <v/>
      </c>
      <c r="I2594" s="14">
        <f>SUMIFS(Lancamentos!$G:$G,Lancamentos!$C:$C,$A2594,Lancamentos!$E:$E,$C2594,Lancamentos!$B:$B,"SAIDA_DESCARTE")</f>
        <v/>
      </c>
      <c r="J2594" s="14">
        <f>G2594-H2594-I2594</f>
        <v/>
      </c>
      <c r="K2594">
        <f>IF(A2594="","",IF(J2594&lt;=IFERROR(VLOOKUP(A2594,Produtos!$A:$E,5,FALSE),0),"ABAIXO DO MINIMO","OK"))</f>
        <v/>
      </c>
    </row>
    <row r="2595">
      <c r="B2595">
        <f>IFERROR(VLOOKUP(A2595,Produtos!A:B,2,FALSE),"")</f>
        <v/>
      </c>
      <c r="D2595" s="10">
        <f>IFERROR(INDEX(Lotes!$E:$E,MATCH(1,(Lotes!$A:$A=A2595)*(Lotes!$C:$C=C2595),0)),"")</f>
        <v/>
      </c>
      <c r="E2595" s="14">
        <f>IF(D2595="","",D2595-TODAY())</f>
        <v/>
      </c>
      <c r="F2595">
        <f>IF(D2595="","",IF(E2595&lt;0,"VENCIDO",IF(E2595&lt;=30,"VENCE EM &lt;= 30 DIAS",IF(E2595&lt;=60,"ATENCAO (31-60 DIAS)","OK"))))</f>
        <v/>
      </c>
      <c r="G2595" s="14">
        <f>SUMIFS(Lancamentos!$G:$G,Lancamentos!$C:$C,$A2595,Lancamentos!$E:$E,$C2595,Lancamentos!$B:$B,"ENTRADA")</f>
        <v/>
      </c>
      <c r="H2595" s="14">
        <f>SUMIFS(Lancamentos!$G:$G,Lancamentos!$C:$C,$A2595,Lancamentos!$E:$E,$C2595,Lancamentos!$B:$B,"SAIDA_USO")</f>
        <v/>
      </c>
      <c r="I2595" s="14">
        <f>SUMIFS(Lancamentos!$G:$G,Lancamentos!$C:$C,$A2595,Lancamentos!$E:$E,$C2595,Lancamentos!$B:$B,"SAIDA_DESCARTE")</f>
        <v/>
      </c>
      <c r="J2595" s="14">
        <f>G2595-H2595-I2595</f>
        <v/>
      </c>
      <c r="K2595">
        <f>IF(A2595="","",IF(J2595&lt;=IFERROR(VLOOKUP(A2595,Produtos!$A:$E,5,FALSE),0),"ABAIXO DO MINIMO","OK"))</f>
        <v/>
      </c>
    </row>
    <row r="2596">
      <c r="B2596">
        <f>IFERROR(VLOOKUP(A2596,Produtos!A:B,2,FALSE),"")</f>
        <v/>
      </c>
      <c r="D2596" s="10">
        <f>IFERROR(INDEX(Lotes!$E:$E,MATCH(1,(Lotes!$A:$A=A2596)*(Lotes!$C:$C=C2596),0)),"")</f>
        <v/>
      </c>
      <c r="E2596" s="14">
        <f>IF(D2596="","",D2596-TODAY())</f>
        <v/>
      </c>
      <c r="F2596">
        <f>IF(D2596="","",IF(E2596&lt;0,"VENCIDO",IF(E2596&lt;=30,"VENCE EM &lt;= 30 DIAS",IF(E2596&lt;=60,"ATENCAO (31-60 DIAS)","OK"))))</f>
        <v/>
      </c>
      <c r="G2596" s="14">
        <f>SUMIFS(Lancamentos!$G:$G,Lancamentos!$C:$C,$A2596,Lancamentos!$E:$E,$C2596,Lancamentos!$B:$B,"ENTRADA")</f>
        <v/>
      </c>
      <c r="H2596" s="14">
        <f>SUMIFS(Lancamentos!$G:$G,Lancamentos!$C:$C,$A2596,Lancamentos!$E:$E,$C2596,Lancamentos!$B:$B,"SAIDA_USO")</f>
        <v/>
      </c>
      <c r="I2596" s="14">
        <f>SUMIFS(Lancamentos!$G:$G,Lancamentos!$C:$C,$A2596,Lancamentos!$E:$E,$C2596,Lancamentos!$B:$B,"SAIDA_DESCARTE")</f>
        <v/>
      </c>
      <c r="J2596" s="14">
        <f>G2596-H2596-I2596</f>
        <v/>
      </c>
      <c r="K2596">
        <f>IF(A2596="","",IF(J2596&lt;=IFERROR(VLOOKUP(A2596,Produtos!$A:$E,5,FALSE),0),"ABAIXO DO MINIMO","OK"))</f>
        <v/>
      </c>
    </row>
    <row r="2597">
      <c r="B2597">
        <f>IFERROR(VLOOKUP(A2597,Produtos!A:B,2,FALSE),"")</f>
        <v/>
      </c>
      <c r="D2597" s="10">
        <f>IFERROR(INDEX(Lotes!$E:$E,MATCH(1,(Lotes!$A:$A=A2597)*(Lotes!$C:$C=C2597),0)),"")</f>
        <v/>
      </c>
      <c r="E2597" s="14">
        <f>IF(D2597="","",D2597-TODAY())</f>
        <v/>
      </c>
      <c r="F2597">
        <f>IF(D2597="","",IF(E2597&lt;0,"VENCIDO",IF(E2597&lt;=30,"VENCE EM &lt;= 30 DIAS",IF(E2597&lt;=60,"ATENCAO (31-60 DIAS)","OK"))))</f>
        <v/>
      </c>
      <c r="G2597" s="14">
        <f>SUMIFS(Lancamentos!$G:$G,Lancamentos!$C:$C,$A2597,Lancamentos!$E:$E,$C2597,Lancamentos!$B:$B,"ENTRADA")</f>
        <v/>
      </c>
      <c r="H2597" s="14">
        <f>SUMIFS(Lancamentos!$G:$G,Lancamentos!$C:$C,$A2597,Lancamentos!$E:$E,$C2597,Lancamentos!$B:$B,"SAIDA_USO")</f>
        <v/>
      </c>
      <c r="I2597" s="14">
        <f>SUMIFS(Lancamentos!$G:$G,Lancamentos!$C:$C,$A2597,Lancamentos!$E:$E,$C2597,Lancamentos!$B:$B,"SAIDA_DESCARTE")</f>
        <v/>
      </c>
      <c r="J2597" s="14">
        <f>G2597-H2597-I2597</f>
        <v/>
      </c>
      <c r="K2597">
        <f>IF(A2597="","",IF(J2597&lt;=IFERROR(VLOOKUP(A2597,Produtos!$A:$E,5,FALSE),0),"ABAIXO DO MINIMO","OK"))</f>
        <v/>
      </c>
    </row>
    <row r="2598">
      <c r="B2598">
        <f>IFERROR(VLOOKUP(A2598,Produtos!A:B,2,FALSE),"")</f>
        <v/>
      </c>
      <c r="D2598" s="10">
        <f>IFERROR(INDEX(Lotes!$E:$E,MATCH(1,(Lotes!$A:$A=A2598)*(Lotes!$C:$C=C2598),0)),"")</f>
        <v/>
      </c>
      <c r="E2598" s="14">
        <f>IF(D2598="","",D2598-TODAY())</f>
        <v/>
      </c>
      <c r="F2598">
        <f>IF(D2598="","",IF(E2598&lt;0,"VENCIDO",IF(E2598&lt;=30,"VENCE EM &lt;= 30 DIAS",IF(E2598&lt;=60,"ATENCAO (31-60 DIAS)","OK"))))</f>
        <v/>
      </c>
      <c r="G2598" s="14">
        <f>SUMIFS(Lancamentos!$G:$G,Lancamentos!$C:$C,$A2598,Lancamentos!$E:$E,$C2598,Lancamentos!$B:$B,"ENTRADA")</f>
        <v/>
      </c>
      <c r="H2598" s="14">
        <f>SUMIFS(Lancamentos!$G:$G,Lancamentos!$C:$C,$A2598,Lancamentos!$E:$E,$C2598,Lancamentos!$B:$B,"SAIDA_USO")</f>
        <v/>
      </c>
      <c r="I2598" s="14">
        <f>SUMIFS(Lancamentos!$G:$G,Lancamentos!$C:$C,$A2598,Lancamentos!$E:$E,$C2598,Lancamentos!$B:$B,"SAIDA_DESCARTE")</f>
        <v/>
      </c>
      <c r="J2598" s="14">
        <f>G2598-H2598-I2598</f>
        <v/>
      </c>
      <c r="K2598">
        <f>IF(A2598="","",IF(J2598&lt;=IFERROR(VLOOKUP(A2598,Produtos!$A:$E,5,FALSE),0),"ABAIXO DO MINIMO","OK"))</f>
        <v/>
      </c>
    </row>
    <row r="2599">
      <c r="B2599">
        <f>IFERROR(VLOOKUP(A2599,Produtos!A:B,2,FALSE),"")</f>
        <v/>
      </c>
      <c r="D2599" s="10">
        <f>IFERROR(INDEX(Lotes!$E:$E,MATCH(1,(Lotes!$A:$A=A2599)*(Lotes!$C:$C=C2599),0)),"")</f>
        <v/>
      </c>
      <c r="E2599" s="14">
        <f>IF(D2599="","",D2599-TODAY())</f>
        <v/>
      </c>
      <c r="F2599">
        <f>IF(D2599="","",IF(E2599&lt;0,"VENCIDO",IF(E2599&lt;=30,"VENCE EM &lt;= 30 DIAS",IF(E2599&lt;=60,"ATENCAO (31-60 DIAS)","OK"))))</f>
        <v/>
      </c>
      <c r="G2599" s="14">
        <f>SUMIFS(Lancamentos!$G:$G,Lancamentos!$C:$C,$A2599,Lancamentos!$E:$E,$C2599,Lancamentos!$B:$B,"ENTRADA")</f>
        <v/>
      </c>
      <c r="H2599" s="14">
        <f>SUMIFS(Lancamentos!$G:$G,Lancamentos!$C:$C,$A2599,Lancamentos!$E:$E,$C2599,Lancamentos!$B:$B,"SAIDA_USO")</f>
        <v/>
      </c>
      <c r="I2599" s="14">
        <f>SUMIFS(Lancamentos!$G:$G,Lancamentos!$C:$C,$A2599,Lancamentos!$E:$E,$C2599,Lancamentos!$B:$B,"SAIDA_DESCARTE")</f>
        <v/>
      </c>
      <c r="J2599" s="14">
        <f>G2599-H2599-I2599</f>
        <v/>
      </c>
      <c r="K2599">
        <f>IF(A2599="","",IF(J2599&lt;=IFERROR(VLOOKUP(A2599,Produtos!$A:$E,5,FALSE),0),"ABAIXO DO MINIMO","OK"))</f>
        <v/>
      </c>
    </row>
    <row r="2600">
      <c r="B2600">
        <f>IFERROR(VLOOKUP(A2600,Produtos!A:B,2,FALSE),"")</f>
        <v/>
      </c>
      <c r="D2600" s="10">
        <f>IFERROR(INDEX(Lotes!$E:$E,MATCH(1,(Lotes!$A:$A=A2600)*(Lotes!$C:$C=C2600),0)),"")</f>
        <v/>
      </c>
      <c r="E2600" s="14">
        <f>IF(D2600="","",D2600-TODAY())</f>
        <v/>
      </c>
      <c r="F2600">
        <f>IF(D2600="","",IF(E2600&lt;0,"VENCIDO",IF(E2600&lt;=30,"VENCE EM &lt;= 30 DIAS",IF(E2600&lt;=60,"ATENCAO (31-60 DIAS)","OK"))))</f>
        <v/>
      </c>
      <c r="G2600" s="14">
        <f>SUMIFS(Lancamentos!$G:$G,Lancamentos!$C:$C,$A2600,Lancamentos!$E:$E,$C2600,Lancamentos!$B:$B,"ENTRADA")</f>
        <v/>
      </c>
      <c r="H2600" s="14">
        <f>SUMIFS(Lancamentos!$G:$G,Lancamentos!$C:$C,$A2600,Lancamentos!$E:$E,$C2600,Lancamentos!$B:$B,"SAIDA_USO")</f>
        <v/>
      </c>
      <c r="I2600" s="14">
        <f>SUMIFS(Lancamentos!$G:$G,Lancamentos!$C:$C,$A2600,Lancamentos!$E:$E,$C2600,Lancamentos!$B:$B,"SAIDA_DESCARTE")</f>
        <v/>
      </c>
      <c r="J2600" s="14">
        <f>G2600-H2600-I2600</f>
        <v/>
      </c>
      <c r="K2600">
        <f>IF(A2600="","",IF(J2600&lt;=IFERROR(VLOOKUP(A2600,Produtos!$A:$E,5,FALSE),0),"ABAIXO DO MINIMO","OK"))</f>
        <v/>
      </c>
    </row>
    <row r="2601">
      <c r="B2601">
        <f>IFERROR(VLOOKUP(A2601,Produtos!A:B,2,FALSE),"")</f>
        <v/>
      </c>
      <c r="D2601" s="10">
        <f>IFERROR(INDEX(Lotes!$E:$E,MATCH(1,(Lotes!$A:$A=A2601)*(Lotes!$C:$C=C2601),0)),"")</f>
        <v/>
      </c>
      <c r="E2601" s="14">
        <f>IF(D2601="","",D2601-TODAY())</f>
        <v/>
      </c>
      <c r="F2601">
        <f>IF(D2601="","",IF(E2601&lt;0,"VENCIDO",IF(E2601&lt;=30,"VENCE EM &lt;= 30 DIAS",IF(E2601&lt;=60,"ATENCAO (31-60 DIAS)","OK"))))</f>
        <v/>
      </c>
      <c r="G2601" s="14">
        <f>SUMIFS(Lancamentos!$G:$G,Lancamentos!$C:$C,$A2601,Lancamentos!$E:$E,$C2601,Lancamentos!$B:$B,"ENTRADA")</f>
        <v/>
      </c>
      <c r="H2601" s="14">
        <f>SUMIFS(Lancamentos!$G:$G,Lancamentos!$C:$C,$A2601,Lancamentos!$E:$E,$C2601,Lancamentos!$B:$B,"SAIDA_USO")</f>
        <v/>
      </c>
      <c r="I2601" s="14">
        <f>SUMIFS(Lancamentos!$G:$G,Lancamentos!$C:$C,$A2601,Lancamentos!$E:$E,$C2601,Lancamentos!$B:$B,"SAIDA_DESCARTE")</f>
        <v/>
      </c>
      <c r="J2601" s="14">
        <f>G2601-H2601-I2601</f>
        <v/>
      </c>
      <c r="K2601">
        <f>IF(A2601="","",IF(J2601&lt;=IFERROR(VLOOKUP(A2601,Produtos!$A:$E,5,FALSE),0),"ABAIXO DO MINIMO","OK"))</f>
        <v/>
      </c>
    </row>
    <row r="2602">
      <c r="B2602">
        <f>IFERROR(VLOOKUP(A2602,Produtos!A:B,2,FALSE),"")</f>
        <v/>
      </c>
      <c r="D2602" s="10">
        <f>IFERROR(INDEX(Lotes!$E:$E,MATCH(1,(Lotes!$A:$A=A2602)*(Lotes!$C:$C=C2602),0)),"")</f>
        <v/>
      </c>
      <c r="E2602" s="14">
        <f>IF(D2602="","",D2602-TODAY())</f>
        <v/>
      </c>
      <c r="F2602">
        <f>IF(D2602="","",IF(E2602&lt;0,"VENCIDO",IF(E2602&lt;=30,"VENCE EM &lt;= 30 DIAS",IF(E2602&lt;=60,"ATENCAO (31-60 DIAS)","OK"))))</f>
        <v/>
      </c>
      <c r="G2602" s="14">
        <f>SUMIFS(Lancamentos!$G:$G,Lancamentos!$C:$C,$A2602,Lancamentos!$E:$E,$C2602,Lancamentos!$B:$B,"ENTRADA")</f>
        <v/>
      </c>
      <c r="H2602" s="14">
        <f>SUMIFS(Lancamentos!$G:$G,Lancamentos!$C:$C,$A2602,Lancamentos!$E:$E,$C2602,Lancamentos!$B:$B,"SAIDA_USO")</f>
        <v/>
      </c>
      <c r="I2602" s="14">
        <f>SUMIFS(Lancamentos!$G:$G,Lancamentos!$C:$C,$A2602,Lancamentos!$E:$E,$C2602,Lancamentos!$B:$B,"SAIDA_DESCARTE")</f>
        <v/>
      </c>
      <c r="J2602" s="14">
        <f>G2602-H2602-I2602</f>
        <v/>
      </c>
      <c r="K2602">
        <f>IF(A2602="","",IF(J2602&lt;=IFERROR(VLOOKUP(A2602,Produtos!$A:$E,5,FALSE),0),"ABAIXO DO MINIMO","OK"))</f>
        <v/>
      </c>
    </row>
    <row r="2603">
      <c r="B2603">
        <f>IFERROR(VLOOKUP(A2603,Produtos!A:B,2,FALSE),"")</f>
        <v/>
      </c>
      <c r="D2603" s="10">
        <f>IFERROR(INDEX(Lotes!$E:$E,MATCH(1,(Lotes!$A:$A=A2603)*(Lotes!$C:$C=C2603),0)),"")</f>
        <v/>
      </c>
      <c r="E2603" s="14">
        <f>IF(D2603="","",D2603-TODAY())</f>
        <v/>
      </c>
      <c r="F2603">
        <f>IF(D2603="","",IF(E2603&lt;0,"VENCIDO",IF(E2603&lt;=30,"VENCE EM &lt;= 30 DIAS",IF(E2603&lt;=60,"ATENCAO (31-60 DIAS)","OK"))))</f>
        <v/>
      </c>
      <c r="G2603" s="14">
        <f>SUMIFS(Lancamentos!$G:$G,Lancamentos!$C:$C,$A2603,Lancamentos!$E:$E,$C2603,Lancamentos!$B:$B,"ENTRADA")</f>
        <v/>
      </c>
      <c r="H2603" s="14">
        <f>SUMIFS(Lancamentos!$G:$G,Lancamentos!$C:$C,$A2603,Lancamentos!$E:$E,$C2603,Lancamentos!$B:$B,"SAIDA_USO")</f>
        <v/>
      </c>
      <c r="I2603" s="14">
        <f>SUMIFS(Lancamentos!$G:$G,Lancamentos!$C:$C,$A2603,Lancamentos!$E:$E,$C2603,Lancamentos!$B:$B,"SAIDA_DESCARTE")</f>
        <v/>
      </c>
      <c r="J2603" s="14">
        <f>G2603-H2603-I2603</f>
        <v/>
      </c>
      <c r="K2603">
        <f>IF(A2603="","",IF(J2603&lt;=IFERROR(VLOOKUP(A2603,Produtos!$A:$E,5,FALSE),0),"ABAIXO DO MINIMO","OK"))</f>
        <v/>
      </c>
    </row>
    <row r="2604">
      <c r="B2604">
        <f>IFERROR(VLOOKUP(A2604,Produtos!A:B,2,FALSE),"")</f>
        <v/>
      </c>
      <c r="D2604" s="10">
        <f>IFERROR(INDEX(Lotes!$E:$E,MATCH(1,(Lotes!$A:$A=A2604)*(Lotes!$C:$C=C2604),0)),"")</f>
        <v/>
      </c>
      <c r="E2604" s="14">
        <f>IF(D2604="","",D2604-TODAY())</f>
        <v/>
      </c>
      <c r="F2604">
        <f>IF(D2604="","",IF(E2604&lt;0,"VENCIDO",IF(E2604&lt;=30,"VENCE EM &lt;= 30 DIAS",IF(E2604&lt;=60,"ATENCAO (31-60 DIAS)","OK"))))</f>
        <v/>
      </c>
      <c r="G2604" s="14">
        <f>SUMIFS(Lancamentos!$G:$G,Lancamentos!$C:$C,$A2604,Lancamentos!$E:$E,$C2604,Lancamentos!$B:$B,"ENTRADA")</f>
        <v/>
      </c>
      <c r="H2604" s="14">
        <f>SUMIFS(Lancamentos!$G:$G,Lancamentos!$C:$C,$A2604,Lancamentos!$E:$E,$C2604,Lancamentos!$B:$B,"SAIDA_USO")</f>
        <v/>
      </c>
      <c r="I2604" s="14">
        <f>SUMIFS(Lancamentos!$G:$G,Lancamentos!$C:$C,$A2604,Lancamentos!$E:$E,$C2604,Lancamentos!$B:$B,"SAIDA_DESCARTE")</f>
        <v/>
      </c>
      <c r="J2604" s="14">
        <f>G2604-H2604-I2604</f>
        <v/>
      </c>
      <c r="K2604">
        <f>IF(A2604="","",IF(J2604&lt;=IFERROR(VLOOKUP(A2604,Produtos!$A:$E,5,FALSE),0),"ABAIXO DO MINIMO","OK"))</f>
        <v/>
      </c>
    </row>
    <row r="2605">
      <c r="B2605">
        <f>IFERROR(VLOOKUP(A2605,Produtos!A:B,2,FALSE),"")</f>
        <v/>
      </c>
      <c r="D2605" s="10">
        <f>IFERROR(INDEX(Lotes!$E:$E,MATCH(1,(Lotes!$A:$A=A2605)*(Lotes!$C:$C=C2605),0)),"")</f>
        <v/>
      </c>
      <c r="E2605" s="14">
        <f>IF(D2605="","",D2605-TODAY())</f>
        <v/>
      </c>
      <c r="F2605">
        <f>IF(D2605="","",IF(E2605&lt;0,"VENCIDO",IF(E2605&lt;=30,"VENCE EM &lt;= 30 DIAS",IF(E2605&lt;=60,"ATENCAO (31-60 DIAS)","OK"))))</f>
        <v/>
      </c>
      <c r="G2605" s="14">
        <f>SUMIFS(Lancamentos!$G:$G,Lancamentos!$C:$C,$A2605,Lancamentos!$E:$E,$C2605,Lancamentos!$B:$B,"ENTRADA")</f>
        <v/>
      </c>
      <c r="H2605" s="14">
        <f>SUMIFS(Lancamentos!$G:$G,Lancamentos!$C:$C,$A2605,Lancamentos!$E:$E,$C2605,Lancamentos!$B:$B,"SAIDA_USO")</f>
        <v/>
      </c>
      <c r="I2605" s="14">
        <f>SUMIFS(Lancamentos!$G:$G,Lancamentos!$C:$C,$A2605,Lancamentos!$E:$E,$C2605,Lancamentos!$B:$B,"SAIDA_DESCARTE")</f>
        <v/>
      </c>
      <c r="J2605" s="14">
        <f>G2605-H2605-I2605</f>
        <v/>
      </c>
      <c r="K2605">
        <f>IF(A2605="","",IF(J2605&lt;=IFERROR(VLOOKUP(A2605,Produtos!$A:$E,5,FALSE),0),"ABAIXO DO MINIMO","OK"))</f>
        <v/>
      </c>
    </row>
    <row r="2606">
      <c r="B2606">
        <f>IFERROR(VLOOKUP(A2606,Produtos!A:B,2,FALSE),"")</f>
        <v/>
      </c>
      <c r="D2606" s="10">
        <f>IFERROR(INDEX(Lotes!$E:$E,MATCH(1,(Lotes!$A:$A=A2606)*(Lotes!$C:$C=C2606),0)),"")</f>
        <v/>
      </c>
      <c r="E2606" s="14">
        <f>IF(D2606="","",D2606-TODAY())</f>
        <v/>
      </c>
      <c r="F2606">
        <f>IF(D2606="","",IF(E2606&lt;0,"VENCIDO",IF(E2606&lt;=30,"VENCE EM &lt;= 30 DIAS",IF(E2606&lt;=60,"ATENCAO (31-60 DIAS)","OK"))))</f>
        <v/>
      </c>
      <c r="G2606" s="14">
        <f>SUMIFS(Lancamentos!$G:$G,Lancamentos!$C:$C,$A2606,Lancamentos!$E:$E,$C2606,Lancamentos!$B:$B,"ENTRADA")</f>
        <v/>
      </c>
      <c r="H2606" s="14">
        <f>SUMIFS(Lancamentos!$G:$G,Lancamentos!$C:$C,$A2606,Lancamentos!$E:$E,$C2606,Lancamentos!$B:$B,"SAIDA_USO")</f>
        <v/>
      </c>
      <c r="I2606" s="14">
        <f>SUMIFS(Lancamentos!$G:$G,Lancamentos!$C:$C,$A2606,Lancamentos!$E:$E,$C2606,Lancamentos!$B:$B,"SAIDA_DESCARTE")</f>
        <v/>
      </c>
      <c r="J2606" s="14">
        <f>G2606-H2606-I2606</f>
        <v/>
      </c>
      <c r="K2606">
        <f>IF(A2606="","",IF(J2606&lt;=IFERROR(VLOOKUP(A2606,Produtos!$A:$E,5,FALSE),0),"ABAIXO DO MINIMO","OK"))</f>
        <v/>
      </c>
    </row>
    <row r="2607">
      <c r="B2607">
        <f>IFERROR(VLOOKUP(A2607,Produtos!A:B,2,FALSE),"")</f>
        <v/>
      </c>
      <c r="D2607" s="10">
        <f>IFERROR(INDEX(Lotes!$E:$E,MATCH(1,(Lotes!$A:$A=A2607)*(Lotes!$C:$C=C2607),0)),"")</f>
        <v/>
      </c>
      <c r="E2607" s="14">
        <f>IF(D2607="","",D2607-TODAY())</f>
        <v/>
      </c>
      <c r="F2607">
        <f>IF(D2607="","",IF(E2607&lt;0,"VENCIDO",IF(E2607&lt;=30,"VENCE EM &lt;= 30 DIAS",IF(E2607&lt;=60,"ATENCAO (31-60 DIAS)","OK"))))</f>
        <v/>
      </c>
      <c r="G2607" s="14">
        <f>SUMIFS(Lancamentos!$G:$G,Lancamentos!$C:$C,$A2607,Lancamentos!$E:$E,$C2607,Lancamentos!$B:$B,"ENTRADA")</f>
        <v/>
      </c>
      <c r="H2607" s="14">
        <f>SUMIFS(Lancamentos!$G:$G,Lancamentos!$C:$C,$A2607,Lancamentos!$E:$E,$C2607,Lancamentos!$B:$B,"SAIDA_USO")</f>
        <v/>
      </c>
      <c r="I2607" s="14">
        <f>SUMIFS(Lancamentos!$G:$G,Lancamentos!$C:$C,$A2607,Lancamentos!$E:$E,$C2607,Lancamentos!$B:$B,"SAIDA_DESCARTE")</f>
        <v/>
      </c>
      <c r="J2607" s="14">
        <f>G2607-H2607-I2607</f>
        <v/>
      </c>
      <c r="K2607">
        <f>IF(A2607="","",IF(J2607&lt;=IFERROR(VLOOKUP(A2607,Produtos!$A:$E,5,FALSE),0),"ABAIXO DO MINIMO","OK"))</f>
        <v/>
      </c>
    </row>
    <row r="2608">
      <c r="B2608">
        <f>IFERROR(VLOOKUP(A2608,Produtos!A:B,2,FALSE),"")</f>
        <v/>
      </c>
      <c r="D2608" s="10">
        <f>IFERROR(INDEX(Lotes!$E:$E,MATCH(1,(Lotes!$A:$A=A2608)*(Lotes!$C:$C=C2608),0)),"")</f>
        <v/>
      </c>
      <c r="E2608" s="14">
        <f>IF(D2608="","",D2608-TODAY())</f>
        <v/>
      </c>
      <c r="F2608">
        <f>IF(D2608="","",IF(E2608&lt;0,"VENCIDO",IF(E2608&lt;=30,"VENCE EM &lt;= 30 DIAS",IF(E2608&lt;=60,"ATENCAO (31-60 DIAS)","OK"))))</f>
        <v/>
      </c>
      <c r="G2608" s="14">
        <f>SUMIFS(Lancamentos!$G:$G,Lancamentos!$C:$C,$A2608,Lancamentos!$E:$E,$C2608,Lancamentos!$B:$B,"ENTRADA")</f>
        <v/>
      </c>
      <c r="H2608" s="14">
        <f>SUMIFS(Lancamentos!$G:$G,Lancamentos!$C:$C,$A2608,Lancamentos!$E:$E,$C2608,Lancamentos!$B:$B,"SAIDA_USO")</f>
        <v/>
      </c>
      <c r="I2608" s="14">
        <f>SUMIFS(Lancamentos!$G:$G,Lancamentos!$C:$C,$A2608,Lancamentos!$E:$E,$C2608,Lancamentos!$B:$B,"SAIDA_DESCARTE")</f>
        <v/>
      </c>
      <c r="J2608" s="14">
        <f>G2608-H2608-I2608</f>
        <v/>
      </c>
      <c r="K2608">
        <f>IF(A2608="","",IF(J2608&lt;=IFERROR(VLOOKUP(A2608,Produtos!$A:$E,5,FALSE),0),"ABAIXO DO MINIMO","OK"))</f>
        <v/>
      </c>
    </row>
    <row r="2609">
      <c r="B2609">
        <f>IFERROR(VLOOKUP(A2609,Produtos!A:B,2,FALSE),"")</f>
        <v/>
      </c>
      <c r="D2609" s="10">
        <f>IFERROR(INDEX(Lotes!$E:$E,MATCH(1,(Lotes!$A:$A=A2609)*(Lotes!$C:$C=C2609),0)),"")</f>
        <v/>
      </c>
      <c r="E2609" s="14">
        <f>IF(D2609="","",D2609-TODAY())</f>
        <v/>
      </c>
      <c r="F2609">
        <f>IF(D2609="","",IF(E2609&lt;0,"VENCIDO",IF(E2609&lt;=30,"VENCE EM &lt;= 30 DIAS",IF(E2609&lt;=60,"ATENCAO (31-60 DIAS)","OK"))))</f>
        <v/>
      </c>
      <c r="G2609" s="14">
        <f>SUMIFS(Lancamentos!$G:$G,Lancamentos!$C:$C,$A2609,Lancamentos!$E:$E,$C2609,Lancamentos!$B:$B,"ENTRADA")</f>
        <v/>
      </c>
      <c r="H2609" s="14">
        <f>SUMIFS(Lancamentos!$G:$G,Lancamentos!$C:$C,$A2609,Lancamentos!$E:$E,$C2609,Lancamentos!$B:$B,"SAIDA_USO")</f>
        <v/>
      </c>
      <c r="I2609" s="14">
        <f>SUMIFS(Lancamentos!$G:$G,Lancamentos!$C:$C,$A2609,Lancamentos!$E:$E,$C2609,Lancamentos!$B:$B,"SAIDA_DESCARTE")</f>
        <v/>
      </c>
      <c r="J2609" s="14">
        <f>G2609-H2609-I2609</f>
        <v/>
      </c>
      <c r="K2609">
        <f>IF(A2609="","",IF(J2609&lt;=IFERROR(VLOOKUP(A2609,Produtos!$A:$E,5,FALSE),0),"ABAIXO DO MINIMO","OK"))</f>
        <v/>
      </c>
    </row>
    <row r="2610">
      <c r="B2610">
        <f>IFERROR(VLOOKUP(A2610,Produtos!A:B,2,FALSE),"")</f>
        <v/>
      </c>
      <c r="D2610" s="10">
        <f>IFERROR(INDEX(Lotes!$E:$E,MATCH(1,(Lotes!$A:$A=A2610)*(Lotes!$C:$C=C2610),0)),"")</f>
        <v/>
      </c>
      <c r="E2610" s="14">
        <f>IF(D2610="","",D2610-TODAY())</f>
        <v/>
      </c>
      <c r="F2610">
        <f>IF(D2610="","",IF(E2610&lt;0,"VENCIDO",IF(E2610&lt;=30,"VENCE EM &lt;= 30 DIAS",IF(E2610&lt;=60,"ATENCAO (31-60 DIAS)","OK"))))</f>
        <v/>
      </c>
      <c r="G2610" s="14">
        <f>SUMIFS(Lancamentos!$G:$G,Lancamentos!$C:$C,$A2610,Lancamentos!$E:$E,$C2610,Lancamentos!$B:$B,"ENTRADA")</f>
        <v/>
      </c>
      <c r="H2610" s="14">
        <f>SUMIFS(Lancamentos!$G:$G,Lancamentos!$C:$C,$A2610,Lancamentos!$E:$E,$C2610,Lancamentos!$B:$B,"SAIDA_USO")</f>
        <v/>
      </c>
      <c r="I2610" s="14">
        <f>SUMIFS(Lancamentos!$G:$G,Lancamentos!$C:$C,$A2610,Lancamentos!$E:$E,$C2610,Lancamentos!$B:$B,"SAIDA_DESCARTE")</f>
        <v/>
      </c>
      <c r="J2610" s="14">
        <f>G2610-H2610-I2610</f>
        <v/>
      </c>
      <c r="K2610">
        <f>IF(A2610="","",IF(J2610&lt;=IFERROR(VLOOKUP(A2610,Produtos!$A:$E,5,FALSE),0),"ABAIXO DO MINIMO","OK"))</f>
        <v/>
      </c>
    </row>
    <row r="2611">
      <c r="B2611">
        <f>IFERROR(VLOOKUP(A2611,Produtos!A:B,2,FALSE),"")</f>
        <v/>
      </c>
      <c r="D2611" s="10">
        <f>IFERROR(INDEX(Lotes!$E:$E,MATCH(1,(Lotes!$A:$A=A2611)*(Lotes!$C:$C=C2611),0)),"")</f>
        <v/>
      </c>
      <c r="E2611" s="14">
        <f>IF(D2611="","",D2611-TODAY())</f>
        <v/>
      </c>
      <c r="F2611">
        <f>IF(D2611="","",IF(E2611&lt;0,"VENCIDO",IF(E2611&lt;=30,"VENCE EM &lt;= 30 DIAS",IF(E2611&lt;=60,"ATENCAO (31-60 DIAS)","OK"))))</f>
        <v/>
      </c>
      <c r="G2611" s="14">
        <f>SUMIFS(Lancamentos!$G:$G,Lancamentos!$C:$C,$A2611,Lancamentos!$E:$E,$C2611,Lancamentos!$B:$B,"ENTRADA")</f>
        <v/>
      </c>
      <c r="H2611" s="14">
        <f>SUMIFS(Lancamentos!$G:$G,Lancamentos!$C:$C,$A2611,Lancamentos!$E:$E,$C2611,Lancamentos!$B:$B,"SAIDA_USO")</f>
        <v/>
      </c>
      <c r="I2611" s="14">
        <f>SUMIFS(Lancamentos!$G:$G,Lancamentos!$C:$C,$A2611,Lancamentos!$E:$E,$C2611,Lancamentos!$B:$B,"SAIDA_DESCARTE")</f>
        <v/>
      </c>
      <c r="J2611" s="14">
        <f>G2611-H2611-I2611</f>
        <v/>
      </c>
      <c r="K2611">
        <f>IF(A2611="","",IF(J2611&lt;=IFERROR(VLOOKUP(A2611,Produtos!$A:$E,5,FALSE),0),"ABAIXO DO MINIMO","OK"))</f>
        <v/>
      </c>
    </row>
    <row r="2612">
      <c r="B2612">
        <f>IFERROR(VLOOKUP(A2612,Produtos!A:B,2,FALSE),"")</f>
        <v/>
      </c>
      <c r="D2612" s="10">
        <f>IFERROR(INDEX(Lotes!$E:$E,MATCH(1,(Lotes!$A:$A=A2612)*(Lotes!$C:$C=C2612),0)),"")</f>
        <v/>
      </c>
      <c r="E2612" s="14">
        <f>IF(D2612="","",D2612-TODAY())</f>
        <v/>
      </c>
      <c r="F2612">
        <f>IF(D2612="","",IF(E2612&lt;0,"VENCIDO",IF(E2612&lt;=30,"VENCE EM &lt;= 30 DIAS",IF(E2612&lt;=60,"ATENCAO (31-60 DIAS)","OK"))))</f>
        <v/>
      </c>
      <c r="G2612" s="14">
        <f>SUMIFS(Lancamentos!$G:$G,Lancamentos!$C:$C,$A2612,Lancamentos!$E:$E,$C2612,Lancamentos!$B:$B,"ENTRADA")</f>
        <v/>
      </c>
      <c r="H2612" s="14">
        <f>SUMIFS(Lancamentos!$G:$G,Lancamentos!$C:$C,$A2612,Lancamentos!$E:$E,$C2612,Lancamentos!$B:$B,"SAIDA_USO")</f>
        <v/>
      </c>
      <c r="I2612" s="14">
        <f>SUMIFS(Lancamentos!$G:$G,Lancamentos!$C:$C,$A2612,Lancamentos!$E:$E,$C2612,Lancamentos!$B:$B,"SAIDA_DESCARTE")</f>
        <v/>
      </c>
      <c r="J2612" s="14">
        <f>G2612-H2612-I2612</f>
        <v/>
      </c>
      <c r="K2612">
        <f>IF(A2612="","",IF(J2612&lt;=IFERROR(VLOOKUP(A2612,Produtos!$A:$E,5,FALSE),0),"ABAIXO DO MINIMO","OK"))</f>
        <v/>
      </c>
    </row>
    <row r="2613">
      <c r="B2613">
        <f>IFERROR(VLOOKUP(A2613,Produtos!A:B,2,FALSE),"")</f>
        <v/>
      </c>
      <c r="D2613" s="10">
        <f>IFERROR(INDEX(Lotes!$E:$E,MATCH(1,(Lotes!$A:$A=A2613)*(Lotes!$C:$C=C2613),0)),"")</f>
        <v/>
      </c>
      <c r="E2613" s="14">
        <f>IF(D2613="","",D2613-TODAY())</f>
        <v/>
      </c>
      <c r="F2613">
        <f>IF(D2613="","",IF(E2613&lt;0,"VENCIDO",IF(E2613&lt;=30,"VENCE EM &lt;= 30 DIAS",IF(E2613&lt;=60,"ATENCAO (31-60 DIAS)","OK"))))</f>
        <v/>
      </c>
      <c r="G2613" s="14">
        <f>SUMIFS(Lancamentos!$G:$G,Lancamentos!$C:$C,$A2613,Lancamentos!$E:$E,$C2613,Lancamentos!$B:$B,"ENTRADA")</f>
        <v/>
      </c>
      <c r="H2613" s="14">
        <f>SUMIFS(Lancamentos!$G:$G,Lancamentos!$C:$C,$A2613,Lancamentos!$E:$E,$C2613,Lancamentos!$B:$B,"SAIDA_USO")</f>
        <v/>
      </c>
      <c r="I2613" s="14">
        <f>SUMIFS(Lancamentos!$G:$G,Lancamentos!$C:$C,$A2613,Lancamentos!$E:$E,$C2613,Lancamentos!$B:$B,"SAIDA_DESCARTE")</f>
        <v/>
      </c>
      <c r="J2613" s="14">
        <f>G2613-H2613-I2613</f>
        <v/>
      </c>
      <c r="K2613">
        <f>IF(A2613="","",IF(J2613&lt;=IFERROR(VLOOKUP(A2613,Produtos!$A:$E,5,FALSE),0),"ABAIXO DO MINIMO","OK"))</f>
        <v/>
      </c>
    </row>
    <row r="2614">
      <c r="B2614">
        <f>IFERROR(VLOOKUP(A2614,Produtos!A:B,2,FALSE),"")</f>
        <v/>
      </c>
      <c r="D2614" s="10">
        <f>IFERROR(INDEX(Lotes!$E:$E,MATCH(1,(Lotes!$A:$A=A2614)*(Lotes!$C:$C=C2614),0)),"")</f>
        <v/>
      </c>
      <c r="E2614" s="14">
        <f>IF(D2614="","",D2614-TODAY())</f>
        <v/>
      </c>
      <c r="F2614">
        <f>IF(D2614="","",IF(E2614&lt;0,"VENCIDO",IF(E2614&lt;=30,"VENCE EM &lt;= 30 DIAS",IF(E2614&lt;=60,"ATENCAO (31-60 DIAS)","OK"))))</f>
        <v/>
      </c>
      <c r="G2614" s="14">
        <f>SUMIFS(Lancamentos!$G:$G,Lancamentos!$C:$C,$A2614,Lancamentos!$E:$E,$C2614,Lancamentos!$B:$B,"ENTRADA")</f>
        <v/>
      </c>
      <c r="H2614" s="14">
        <f>SUMIFS(Lancamentos!$G:$G,Lancamentos!$C:$C,$A2614,Lancamentos!$E:$E,$C2614,Lancamentos!$B:$B,"SAIDA_USO")</f>
        <v/>
      </c>
      <c r="I2614" s="14">
        <f>SUMIFS(Lancamentos!$G:$G,Lancamentos!$C:$C,$A2614,Lancamentos!$E:$E,$C2614,Lancamentos!$B:$B,"SAIDA_DESCARTE")</f>
        <v/>
      </c>
      <c r="J2614" s="14">
        <f>G2614-H2614-I2614</f>
        <v/>
      </c>
      <c r="K2614">
        <f>IF(A2614="","",IF(J2614&lt;=IFERROR(VLOOKUP(A2614,Produtos!$A:$E,5,FALSE),0),"ABAIXO DO MINIMO","OK"))</f>
        <v/>
      </c>
    </row>
    <row r="2615">
      <c r="B2615">
        <f>IFERROR(VLOOKUP(A2615,Produtos!A:B,2,FALSE),"")</f>
        <v/>
      </c>
      <c r="D2615" s="10">
        <f>IFERROR(INDEX(Lotes!$E:$E,MATCH(1,(Lotes!$A:$A=A2615)*(Lotes!$C:$C=C2615),0)),"")</f>
        <v/>
      </c>
      <c r="E2615" s="14">
        <f>IF(D2615="","",D2615-TODAY())</f>
        <v/>
      </c>
      <c r="F2615">
        <f>IF(D2615="","",IF(E2615&lt;0,"VENCIDO",IF(E2615&lt;=30,"VENCE EM &lt;= 30 DIAS",IF(E2615&lt;=60,"ATENCAO (31-60 DIAS)","OK"))))</f>
        <v/>
      </c>
      <c r="G2615" s="14">
        <f>SUMIFS(Lancamentos!$G:$G,Lancamentos!$C:$C,$A2615,Lancamentos!$E:$E,$C2615,Lancamentos!$B:$B,"ENTRADA")</f>
        <v/>
      </c>
      <c r="H2615" s="14">
        <f>SUMIFS(Lancamentos!$G:$G,Lancamentos!$C:$C,$A2615,Lancamentos!$E:$E,$C2615,Lancamentos!$B:$B,"SAIDA_USO")</f>
        <v/>
      </c>
      <c r="I2615" s="14">
        <f>SUMIFS(Lancamentos!$G:$G,Lancamentos!$C:$C,$A2615,Lancamentos!$E:$E,$C2615,Lancamentos!$B:$B,"SAIDA_DESCARTE")</f>
        <v/>
      </c>
      <c r="J2615" s="14">
        <f>G2615-H2615-I2615</f>
        <v/>
      </c>
      <c r="K2615">
        <f>IF(A2615="","",IF(J2615&lt;=IFERROR(VLOOKUP(A2615,Produtos!$A:$E,5,FALSE),0),"ABAIXO DO MINIMO","OK"))</f>
        <v/>
      </c>
    </row>
    <row r="2616">
      <c r="B2616">
        <f>IFERROR(VLOOKUP(A2616,Produtos!A:B,2,FALSE),"")</f>
        <v/>
      </c>
      <c r="D2616" s="10">
        <f>IFERROR(INDEX(Lotes!$E:$E,MATCH(1,(Lotes!$A:$A=A2616)*(Lotes!$C:$C=C2616),0)),"")</f>
        <v/>
      </c>
      <c r="E2616" s="14">
        <f>IF(D2616="","",D2616-TODAY())</f>
        <v/>
      </c>
      <c r="F2616">
        <f>IF(D2616="","",IF(E2616&lt;0,"VENCIDO",IF(E2616&lt;=30,"VENCE EM &lt;= 30 DIAS",IF(E2616&lt;=60,"ATENCAO (31-60 DIAS)","OK"))))</f>
        <v/>
      </c>
      <c r="G2616" s="14">
        <f>SUMIFS(Lancamentos!$G:$G,Lancamentos!$C:$C,$A2616,Lancamentos!$E:$E,$C2616,Lancamentos!$B:$B,"ENTRADA")</f>
        <v/>
      </c>
      <c r="H2616" s="14">
        <f>SUMIFS(Lancamentos!$G:$G,Lancamentos!$C:$C,$A2616,Lancamentos!$E:$E,$C2616,Lancamentos!$B:$B,"SAIDA_USO")</f>
        <v/>
      </c>
      <c r="I2616" s="14">
        <f>SUMIFS(Lancamentos!$G:$G,Lancamentos!$C:$C,$A2616,Lancamentos!$E:$E,$C2616,Lancamentos!$B:$B,"SAIDA_DESCARTE")</f>
        <v/>
      </c>
      <c r="J2616" s="14">
        <f>G2616-H2616-I2616</f>
        <v/>
      </c>
      <c r="K2616">
        <f>IF(A2616="","",IF(J2616&lt;=IFERROR(VLOOKUP(A2616,Produtos!$A:$E,5,FALSE),0),"ABAIXO DO MINIMO","OK"))</f>
        <v/>
      </c>
    </row>
    <row r="2617">
      <c r="B2617">
        <f>IFERROR(VLOOKUP(A2617,Produtos!A:B,2,FALSE),"")</f>
        <v/>
      </c>
      <c r="D2617" s="10">
        <f>IFERROR(INDEX(Lotes!$E:$E,MATCH(1,(Lotes!$A:$A=A2617)*(Lotes!$C:$C=C2617),0)),"")</f>
        <v/>
      </c>
      <c r="E2617" s="14">
        <f>IF(D2617="","",D2617-TODAY())</f>
        <v/>
      </c>
      <c r="F2617">
        <f>IF(D2617="","",IF(E2617&lt;0,"VENCIDO",IF(E2617&lt;=30,"VENCE EM &lt;= 30 DIAS",IF(E2617&lt;=60,"ATENCAO (31-60 DIAS)","OK"))))</f>
        <v/>
      </c>
      <c r="G2617" s="14">
        <f>SUMIFS(Lancamentos!$G:$G,Lancamentos!$C:$C,$A2617,Lancamentos!$E:$E,$C2617,Lancamentos!$B:$B,"ENTRADA")</f>
        <v/>
      </c>
      <c r="H2617" s="14">
        <f>SUMIFS(Lancamentos!$G:$G,Lancamentos!$C:$C,$A2617,Lancamentos!$E:$E,$C2617,Lancamentos!$B:$B,"SAIDA_USO")</f>
        <v/>
      </c>
      <c r="I2617" s="14">
        <f>SUMIFS(Lancamentos!$G:$G,Lancamentos!$C:$C,$A2617,Lancamentos!$E:$E,$C2617,Lancamentos!$B:$B,"SAIDA_DESCARTE")</f>
        <v/>
      </c>
      <c r="J2617" s="14">
        <f>G2617-H2617-I2617</f>
        <v/>
      </c>
      <c r="K2617">
        <f>IF(A2617="","",IF(J2617&lt;=IFERROR(VLOOKUP(A2617,Produtos!$A:$E,5,FALSE),0),"ABAIXO DO MINIMO","OK"))</f>
        <v/>
      </c>
    </row>
    <row r="2618">
      <c r="B2618">
        <f>IFERROR(VLOOKUP(A2618,Produtos!A:B,2,FALSE),"")</f>
        <v/>
      </c>
      <c r="D2618" s="10">
        <f>IFERROR(INDEX(Lotes!$E:$E,MATCH(1,(Lotes!$A:$A=A2618)*(Lotes!$C:$C=C2618),0)),"")</f>
        <v/>
      </c>
      <c r="E2618" s="14">
        <f>IF(D2618="","",D2618-TODAY())</f>
        <v/>
      </c>
      <c r="F2618">
        <f>IF(D2618="","",IF(E2618&lt;0,"VENCIDO",IF(E2618&lt;=30,"VENCE EM &lt;= 30 DIAS",IF(E2618&lt;=60,"ATENCAO (31-60 DIAS)","OK"))))</f>
        <v/>
      </c>
      <c r="G2618" s="14">
        <f>SUMIFS(Lancamentos!$G:$G,Lancamentos!$C:$C,$A2618,Lancamentos!$E:$E,$C2618,Lancamentos!$B:$B,"ENTRADA")</f>
        <v/>
      </c>
      <c r="H2618" s="14">
        <f>SUMIFS(Lancamentos!$G:$G,Lancamentos!$C:$C,$A2618,Lancamentos!$E:$E,$C2618,Lancamentos!$B:$B,"SAIDA_USO")</f>
        <v/>
      </c>
      <c r="I2618" s="14">
        <f>SUMIFS(Lancamentos!$G:$G,Lancamentos!$C:$C,$A2618,Lancamentos!$E:$E,$C2618,Lancamentos!$B:$B,"SAIDA_DESCARTE")</f>
        <v/>
      </c>
      <c r="J2618" s="14">
        <f>G2618-H2618-I2618</f>
        <v/>
      </c>
      <c r="K2618">
        <f>IF(A2618="","",IF(J2618&lt;=IFERROR(VLOOKUP(A2618,Produtos!$A:$E,5,FALSE),0),"ABAIXO DO MINIMO","OK"))</f>
        <v/>
      </c>
    </row>
    <row r="2619">
      <c r="B2619">
        <f>IFERROR(VLOOKUP(A2619,Produtos!A:B,2,FALSE),"")</f>
        <v/>
      </c>
      <c r="D2619" s="10">
        <f>IFERROR(INDEX(Lotes!$E:$E,MATCH(1,(Lotes!$A:$A=A2619)*(Lotes!$C:$C=C2619),0)),"")</f>
        <v/>
      </c>
      <c r="E2619" s="14">
        <f>IF(D2619="","",D2619-TODAY())</f>
        <v/>
      </c>
      <c r="F2619">
        <f>IF(D2619="","",IF(E2619&lt;0,"VENCIDO",IF(E2619&lt;=30,"VENCE EM &lt;= 30 DIAS",IF(E2619&lt;=60,"ATENCAO (31-60 DIAS)","OK"))))</f>
        <v/>
      </c>
      <c r="G2619" s="14">
        <f>SUMIFS(Lancamentos!$G:$G,Lancamentos!$C:$C,$A2619,Lancamentos!$E:$E,$C2619,Lancamentos!$B:$B,"ENTRADA")</f>
        <v/>
      </c>
      <c r="H2619" s="14">
        <f>SUMIFS(Lancamentos!$G:$G,Lancamentos!$C:$C,$A2619,Lancamentos!$E:$E,$C2619,Lancamentos!$B:$B,"SAIDA_USO")</f>
        <v/>
      </c>
      <c r="I2619" s="14">
        <f>SUMIFS(Lancamentos!$G:$G,Lancamentos!$C:$C,$A2619,Lancamentos!$E:$E,$C2619,Lancamentos!$B:$B,"SAIDA_DESCARTE")</f>
        <v/>
      </c>
      <c r="J2619" s="14">
        <f>G2619-H2619-I2619</f>
        <v/>
      </c>
      <c r="K2619">
        <f>IF(A2619="","",IF(J2619&lt;=IFERROR(VLOOKUP(A2619,Produtos!$A:$E,5,FALSE),0),"ABAIXO DO MINIMO","OK"))</f>
        <v/>
      </c>
    </row>
    <row r="2620">
      <c r="B2620">
        <f>IFERROR(VLOOKUP(A2620,Produtos!A:B,2,FALSE),"")</f>
        <v/>
      </c>
      <c r="D2620" s="10">
        <f>IFERROR(INDEX(Lotes!$E:$E,MATCH(1,(Lotes!$A:$A=A2620)*(Lotes!$C:$C=C2620),0)),"")</f>
        <v/>
      </c>
      <c r="E2620" s="14">
        <f>IF(D2620="","",D2620-TODAY())</f>
        <v/>
      </c>
      <c r="F2620">
        <f>IF(D2620="","",IF(E2620&lt;0,"VENCIDO",IF(E2620&lt;=30,"VENCE EM &lt;= 30 DIAS",IF(E2620&lt;=60,"ATENCAO (31-60 DIAS)","OK"))))</f>
        <v/>
      </c>
      <c r="G2620" s="14">
        <f>SUMIFS(Lancamentos!$G:$G,Lancamentos!$C:$C,$A2620,Lancamentos!$E:$E,$C2620,Lancamentos!$B:$B,"ENTRADA")</f>
        <v/>
      </c>
      <c r="H2620" s="14">
        <f>SUMIFS(Lancamentos!$G:$G,Lancamentos!$C:$C,$A2620,Lancamentos!$E:$E,$C2620,Lancamentos!$B:$B,"SAIDA_USO")</f>
        <v/>
      </c>
      <c r="I2620" s="14">
        <f>SUMIFS(Lancamentos!$G:$G,Lancamentos!$C:$C,$A2620,Lancamentos!$E:$E,$C2620,Lancamentos!$B:$B,"SAIDA_DESCARTE")</f>
        <v/>
      </c>
      <c r="J2620" s="14">
        <f>G2620-H2620-I2620</f>
        <v/>
      </c>
      <c r="K2620">
        <f>IF(A2620="","",IF(J2620&lt;=IFERROR(VLOOKUP(A2620,Produtos!$A:$E,5,FALSE),0),"ABAIXO DO MINIMO","OK"))</f>
        <v/>
      </c>
    </row>
    <row r="2621">
      <c r="B2621">
        <f>IFERROR(VLOOKUP(A2621,Produtos!A:B,2,FALSE),"")</f>
        <v/>
      </c>
      <c r="D2621" s="10">
        <f>IFERROR(INDEX(Lotes!$E:$E,MATCH(1,(Lotes!$A:$A=A2621)*(Lotes!$C:$C=C2621),0)),"")</f>
        <v/>
      </c>
      <c r="E2621" s="14">
        <f>IF(D2621="","",D2621-TODAY())</f>
        <v/>
      </c>
      <c r="F2621">
        <f>IF(D2621="","",IF(E2621&lt;0,"VENCIDO",IF(E2621&lt;=30,"VENCE EM &lt;= 30 DIAS",IF(E2621&lt;=60,"ATENCAO (31-60 DIAS)","OK"))))</f>
        <v/>
      </c>
      <c r="G2621" s="14">
        <f>SUMIFS(Lancamentos!$G:$G,Lancamentos!$C:$C,$A2621,Lancamentos!$E:$E,$C2621,Lancamentos!$B:$B,"ENTRADA")</f>
        <v/>
      </c>
      <c r="H2621" s="14">
        <f>SUMIFS(Lancamentos!$G:$G,Lancamentos!$C:$C,$A2621,Lancamentos!$E:$E,$C2621,Lancamentos!$B:$B,"SAIDA_USO")</f>
        <v/>
      </c>
      <c r="I2621" s="14">
        <f>SUMIFS(Lancamentos!$G:$G,Lancamentos!$C:$C,$A2621,Lancamentos!$E:$E,$C2621,Lancamentos!$B:$B,"SAIDA_DESCARTE")</f>
        <v/>
      </c>
      <c r="J2621" s="14">
        <f>G2621-H2621-I2621</f>
        <v/>
      </c>
      <c r="K2621">
        <f>IF(A2621="","",IF(J2621&lt;=IFERROR(VLOOKUP(A2621,Produtos!$A:$E,5,FALSE),0),"ABAIXO DO MINIMO","OK"))</f>
        <v/>
      </c>
    </row>
    <row r="2622">
      <c r="B2622">
        <f>IFERROR(VLOOKUP(A2622,Produtos!A:B,2,FALSE),"")</f>
        <v/>
      </c>
      <c r="D2622" s="10">
        <f>IFERROR(INDEX(Lotes!$E:$E,MATCH(1,(Lotes!$A:$A=A2622)*(Lotes!$C:$C=C2622),0)),"")</f>
        <v/>
      </c>
      <c r="E2622" s="14">
        <f>IF(D2622="","",D2622-TODAY())</f>
        <v/>
      </c>
      <c r="F2622">
        <f>IF(D2622="","",IF(E2622&lt;0,"VENCIDO",IF(E2622&lt;=30,"VENCE EM &lt;= 30 DIAS",IF(E2622&lt;=60,"ATENCAO (31-60 DIAS)","OK"))))</f>
        <v/>
      </c>
      <c r="G2622" s="14">
        <f>SUMIFS(Lancamentos!$G:$G,Lancamentos!$C:$C,$A2622,Lancamentos!$E:$E,$C2622,Lancamentos!$B:$B,"ENTRADA")</f>
        <v/>
      </c>
      <c r="H2622" s="14">
        <f>SUMIFS(Lancamentos!$G:$G,Lancamentos!$C:$C,$A2622,Lancamentos!$E:$E,$C2622,Lancamentos!$B:$B,"SAIDA_USO")</f>
        <v/>
      </c>
      <c r="I2622" s="14">
        <f>SUMIFS(Lancamentos!$G:$G,Lancamentos!$C:$C,$A2622,Lancamentos!$E:$E,$C2622,Lancamentos!$B:$B,"SAIDA_DESCARTE")</f>
        <v/>
      </c>
      <c r="J2622" s="14">
        <f>G2622-H2622-I2622</f>
        <v/>
      </c>
      <c r="K2622">
        <f>IF(A2622="","",IF(J2622&lt;=IFERROR(VLOOKUP(A2622,Produtos!$A:$E,5,FALSE),0),"ABAIXO DO MINIMO","OK"))</f>
        <v/>
      </c>
    </row>
    <row r="2623">
      <c r="B2623">
        <f>IFERROR(VLOOKUP(A2623,Produtos!A:B,2,FALSE),"")</f>
        <v/>
      </c>
      <c r="D2623" s="10">
        <f>IFERROR(INDEX(Lotes!$E:$E,MATCH(1,(Lotes!$A:$A=A2623)*(Lotes!$C:$C=C2623),0)),"")</f>
        <v/>
      </c>
      <c r="E2623" s="14">
        <f>IF(D2623="","",D2623-TODAY())</f>
        <v/>
      </c>
      <c r="F2623">
        <f>IF(D2623="","",IF(E2623&lt;0,"VENCIDO",IF(E2623&lt;=30,"VENCE EM &lt;= 30 DIAS",IF(E2623&lt;=60,"ATENCAO (31-60 DIAS)","OK"))))</f>
        <v/>
      </c>
      <c r="G2623" s="14">
        <f>SUMIFS(Lancamentos!$G:$G,Lancamentos!$C:$C,$A2623,Lancamentos!$E:$E,$C2623,Lancamentos!$B:$B,"ENTRADA")</f>
        <v/>
      </c>
      <c r="H2623" s="14">
        <f>SUMIFS(Lancamentos!$G:$G,Lancamentos!$C:$C,$A2623,Lancamentos!$E:$E,$C2623,Lancamentos!$B:$B,"SAIDA_USO")</f>
        <v/>
      </c>
      <c r="I2623" s="14">
        <f>SUMIFS(Lancamentos!$G:$G,Lancamentos!$C:$C,$A2623,Lancamentos!$E:$E,$C2623,Lancamentos!$B:$B,"SAIDA_DESCARTE")</f>
        <v/>
      </c>
      <c r="J2623" s="14">
        <f>G2623-H2623-I2623</f>
        <v/>
      </c>
      <c r="K2623">
        <f>IF(A2623="","",IF(J2623&lt;=IFERROR(VLOOKUP(A2623,Produtos!$A:$E,5,FALSE),0),"ABAIXO DO MINIMO","OK"))</f>
        <v/>
      </c>
    </row>
    <row r="2624">
      <c r="B2624">
        <f>IFERROR(VLOOKUP(A2624,Produtos!A:B,2,FALSE),"")</f>
        <v/>
      </c>
      <c r="D2624" s="10">
        <f>IFERROR(INDEX(Lotes!$E:$E,MATCH(1,(Lotes!$A:$A=A2624)*(Lotes!$C:$C=C2624),0)),"")</f>
        <v/>
      </c>
      <c r="E2624" s="14">
        <f>IF(D2624="","",D2624-TODAY())</f>
        <v/>
      </c>
      <c r="F2624">
        <f>IF(D2624="","",IF(E2624&lt;0,"VENCIDO",IF(E2624&lt;=30,"VENCE EM &lt;= 30 DIAS",IF(E2624&lt;=60,"ATENCAO (31-60 DIAS)","OK"))))</f>
        <v/>
      </c>
      <c r="G2624" s="14">
        <f>SUMIFS(Lancamentos!$G:$G,Lancamentos!$C:$C,$A2624,Lancamentos!$E:$E,$C2624,Lancamentos!$B:$B,"ENTRADA")</f>
        <v/>
      </c>
      <c r="H2624" s="14">
        <f>SUMIFS(Lancamentos!$G:$G,Lancamentos!$C:$C,$A2624,Lancamentos!$E:$E,$C2624,Lancamentos!$B:$B,"SAIDA_USO")</f>
        <v/>
      </c>
      <c r="I2624" s="14">
        <f>SUMIFS(Lancamentos!$G:$G,Lancamentos!$C:$C,$A2624,Lancamentos!$E:$E,$C2624,Lancamentos!$B:$B,"SAIDA_DESCARTE")</f>
        <v/>
      </c>
      <c r="J2624" s="14">
        <f>G2624-H2624-I2624</f>
        <v/>
      </c>
      <c r="K2624">
        <f>IF(A2624="","",IF(J2624&lt;=IFERROR(VLOOKUP(A2624,Produtos!$A:$E,5,FALSE),0),"ABAIXO DO MINIMO","OK"))</f>
        <v/>
      </c>
    </row>
    <row r="2625">
      <c r="B2625">
        <f>IFERROR(VLOOKUP(A2625,Produtos!A:B,2,FALSE),"")</f>
        <v/>
      </c>
      <c r="D2625" s="10">
        <f>IFERROR(INDEX(Lotes!$E:$E,MATCH(1,(Lotes!$A:$A=A2625)*(Lotes!$C:$C=C2625),0)),"")</f>
        <v/>
      </c>
      <c r="E2625" s="14">
        <f>IF(D2625="","",D2625-TODAY())</f>
        <v/>
      </c>
      <c r="F2625">
        <f>IF(D2625="","",IF(E2625&lt;0,"VENCIDO",IF(E2625&lt;=30,"VENCE EM &lt;= 30 DIAS",IF(E2625&lt;=60,"ATENCAO (31-60 DIAS)","OK"))))</f>
        <v/>
      </c>
      <c r="G2625" s="14">
        <f>SUMIFS(Lancamentos!$G:$G,Lancamentos!$C:$C,$A2625,Lancamentos!$E:$E,$C2625,Lancamentos!$B:$B,"ENTRADA")</f>
        <v/>
      </c>
      <c r="H2625" s="14">
        <f>SUMIFS(Lancamentos!$G:$G,Lancamentos!$C:$C,$A2625,Lancamentos!$E:$E,$C2625,Lancamentos!$B:$B,"SAIDA_USO")</f>
        <v/>
      </c>
      <c r="I2625" s="14">
        <f>SUMIFS(Lancamentos!$G:$G,Lancamentos!$C:$C,$A2625,Lancamentos!$E:$E,$C2625,Lancamentos!$B:$B,"SAIDA_DESCARTE")</f>
        <v/>
      </c>
      <c r="J2625" s="14">
        <f>G2625-H2625-I2625</f>
        <v/>
      </c>
      <c r="K2625">
        <f>IF(A2625="","",IF(J2625&lt;=IFERROR(VLOOKUP(A2625,Produtos!$A:$E,5,FALSE),0),"ABAIXO DO MINIMO","OK"))</f>
        <v/>
      </c>
    </row>
    <row r="2626">
      <c r="B2626">
        <f>IFERROR(VLOOKUP(A2626,Produtos!A:B,2,FALSE),"")</f>
        <v/>
      </c>
      <c r="D2626" s="10">
        <f>IFERROR(INDEX(Lotes!$E:$E,MATCH(1,(Lotes!$A:$A=A2626)*(Lotes!$C:$C=C2626),0)),"")</f>
        <v/>
      </c>
      <c r="E2626" s="14">
        <f>IF(D2626="","",D2626-TODAY())</f>
        <v/>
      </c>
      <c r="F2626">
        <f>IF(D2626="","",IF(E2626&lt;0,"VENCIDO",IF(E2626&lt;=30,"VENCE EM &lt;= 30 DIAS",IF(E2626&lt;=60,"ATENCAO (31-60 DIAS)","OK"))))</f>
        <v/>
      </c>
      <c r="G2626" s="14">
        <f>SUMIFS(Lancamentos!$G:$G,Lancamentos!$C:$C,$A2626,Lancamentos!$E:$E,$C2626,Lancamentos!$B:$B,"ENTRADA")</f>
        <v/>
      </c>
      <c r="H2626" s="14">
        <f>SUMIFS(Lancamentos!$G:$G,Lancamentos!$C:$C,$A2626,Lancamentos!$E:$E,$C2626,Lancamentos!$B:$B,"SAIDA_USO")</f>
        <v/>
      </c>
      <c r="I2626" s="14">
        <f>SUMIFS(Lancamentos!$G:$G,Lancamentos!$C:$C,$A2626,Lancamentos!$E:$E,$C2626,Lancamentos!$B:$B,"SAIDA_DESCARTE")</f>
        <v/>
      </c>
      <c r="J2626" s="14">
        <f>G2626-H2626-I2626</f>
        <v/>
      </c>
      <c r="K2626">
        <f>IF(A2626="","",IF(J2626&lt;=IFERROR(VLOOKUP(A2626,Produtos!$A:$E,5,FALSE),0),"ABAIXO DO MINIMO","OK"))</f>
        <v/>
      </c>
    </row>
    <row r="2627">
      <c r="B2627">
        <f>IFERROR(VLOOKUP(A2627,Produtos!A:B,2,FALSE),"")</f>
        <v/>
      </c>
      <c r="D2627" s="10">
        <f>IFERROR(INDEX(Lotes!$E:$E,MATCH(1,(Lotes!$A:$A=A2627)*(Lotes!$C:$C=C2627),0)),"")</f>
        <v/>
      </c>
      <c r="E2627" s="14">
        <f>IF(D2627="","",D2627-TODAY())</f>
        <v/>
      </c>
      <c r="F2627">
        <f>IF(D2627="","",IF(E2627&lt;0,"VENCIDO",IF(E2627&lt;=30,"VENCE EM &lt;= 30 DIAS",IF(E2627&lt;=60,"ATENCAO (31-60 DIAS)","OK"))))</f>
        <v/>
      </c>
      <c r="G2627" s="14">
        <f>SUMIFS(Lancamentos!$G:$G,Lancamentos!$C:$C,$A2627,Lancamentos!$E:$E,$C2627,Lancamentos!$B:$B,"ENTRADA")</f>
        <v/>
      </c>
      <c r="H2627" s="14">
        <f>SUMIFS(Lancamentos!$G:$G,Lancamentos!$C:$C,$A2627,Lancamentos!$E:$E,$C2627,Lancamentos!$B:$B,"SAIDA_USO")</f>
        <v/>
      </c>
      <c r="I2627" s="14">
        <f>SUMIFS(Lancamentos!$G:$G,Lancamentos!$C:$C,$A2627,Lancamentos!$E:$E,$C2627,Lancamentos!$B:$B,"SAIDA_DESCARTE")</f>
        <v/>
      </c>
      <c r="J2627" s="14">
        <f>G2627-H2627-I2627</f>
        <v/>
      </c>
      <c r="K2627">
        <f>IF(A2627="","",IF(J2627&lt;=IFERROR(VLOOKUP(A2627,Produtos!$A:$E,5,FALSE),0),"ABAIXO DO MINIMO","OK"))</f>
        <v/>
      </c>
    </row>
    <row r="2628">
      <c r="B2628">
        <f>IFERROR(VLOOKUP(A2628,Produtos!A:B,2,FALSE),"")</f>
        <v/>
      </c>
      <c r="D2628" s="10">
        <f>IFERROR(INDEX(Lotes!$E:$E,MATCH(1,(Lotes!$A:$A=A2628)*(Lotes!$C:$C=C2628),0)),"")</f>
        <v/>
      </c>
      <c r="E2628" s="14">
        <f>IF(D2628="","",D2628-TODAY())</f>
        <v/>
      </c>
      <c r="F2628">
        <f>IF(D2628="","",IF(E2628&lt;0,"VENCIDO",IF(E2628&lt;=30,"VENCE EM &lt;= 30 DIAS",IF(E2628&lt;=60,"ATENCAO (31-60 DIAS)","OK"))))</f>
        <v/>
      </c>
      <c r="G2628" s="14">
        <f>SUMIFS(Lancamentos!$G:$G,Lancamentos!$C:$C,$A2628,Lancamentos!$E:$E,$C2628,Lancamentos!$B:$B,"ENTRADA")</f>
        <v/>
      </c>
      <c r="H2628" s="14">
        <f>SUMIFS(Lancamentos!$G:$G,Lancamentos!$C:$C,$A2628,Lancamentos!$E:$E,$C2628,Lancamentos!$B:$B,"SAIDA_USO")</f>
        <v/>
      </c>
      <c r="I2628" s="14">
        <f>SUMIFS(Lancamentos!$G:$G,Lancamentos!$C:$C,$A2628,Lancamentos!$E:$E,$C2628,Lancamentos!$B:$B,"SAIDA_DESCARTE")</f>
        <v/>
      </c>
      <c r="J2628" s="14">
        <f>G2628-H2628-I2628</f>
        <v/>
      </c>
      <c r="K2628">
        <f>IF(A2628="","",IF(J2628&lt;=IFERROR(VLOOKUP(A2628,Produtos!$A:$E,5,FALSE),0),"ABAIXO DO MINIMO","OK"))</f>
        <v/>
      </c>
    </row>
    <row r="2629">
      <c r="B2629">
        <f>IFERROR(VLOOKUP(A2629,Produtos!A:B,2,FALSE),"")</f>
        <v/>
      </c>
      <c r="D2629" s="10">
        <f>IFERROR(INDEX(Lotes!$E:$E,MATCH(1,(Lotes!$A:$A=A2629)*(Lotes!$C:$C=C2629),0)),"")</f>
        <v/>
      </c>
      <c r="E2629" s="14">
        <f>IF(D2629="","",D2629-TODAY())</f>
        <v/>
      </c>
      <c r="F2629">
        <f>IF(D2629="","",IF(E2629&lt;0,"VENCIDO",IF(E2629&lt;=30,"VENCE EM &lt;= 30 DIAS",IF(E2629&lt;=60,"ATENCAO (31-60 DIAS)","OK"))))</f>
        <v/>
      </c>
      <c r="G2629" s="14">
        <f>SUMIFS(Lancamentos!$G:$G,Lancamentos!$C:$C,$A2629,Lancamentos!$E:$E,$C2629,Lancamentos!$B:$B,"ENTRADA")</f>
        <v/>
      </c>
      <c r="H2629" s="14">
        <f>SUMIFS(Lancamentos!$G:$G,Lancamentos!$C:$C,$A2629,Lancamentos!$E:$E,$C2629,Lancamentos!$B:$B,"SAIDA_USO")</f>
        <v/>
      </c>
      <c r="I2629" s="14">
        <f>SUMIFS(Lancamentos!$G:$G,Lancamentos!$C:$C,$A2629,Lancamentos!$E:$E,$C2629,Lancamentos!$B:$B,"SAIDA_DESCARTE")</f>
        <v/>
      </c>
      <c r="J2629" s="14">
        <f>G2629-H2629-I2629</f>
        <v/>
      </c>
      <c r="K2629">
        <f>IF(A2629="","",IF(J2629&lt;=IFERROR(VLOOKUP(A2629,Produtos!$A:$E,5,FALSE),0),"ABAIXO DO MINIMO","OK"))</f>
        <v/>
      </c>
    </row>
    <row r="2630">
      <c r="B2630">
        <f>IFERROR(VLOOKUP(A2630,Produtos!A:B,2,FALSE),"")</f>
        <v/>
      </c>
      <c r="D2630" s="10">
        <f>IFERROR(INDEX(Lotes!$E:$E,MATCH(1,(Lotes!$A:$A=A2630)*(Lotes!$C:$C=C2630),0)),"")</f>
        <v/>
      </c>
      <c r="E2630" s="14">
        <f>IF(D2630="","",D2630-TODAY())</f>
        <v/>
      </c>
      <c r="F2630">
        <f>IF(D2630="","",IF(E2630&lt;0,"VENCIDO",IF(E2630&lt;=30,"VENCE EM &lt;= 30 DIAS",IF(E2630&lt;=60,"ATENCAO (31-60 DIAS)","OK"))))</f>
        <v/>
      </c>
      <c r="G2630" s="14">
        <f>SUMIFS(Lancamentos!$G:$G,Lancamentos!$C:$C,$A2630,Lancamentos!$E:$E,$C2630,Lancamentos!$B:$B,"ENTRADA")</f>
        <v/>
      </c>
      <c r="H2630" s="14">
        <f>SUMIFS(Lancamentos!$G:$G,Lancamentos!$C:$C,$A2630,Lancamentos!$E:$E,$C2630,Lancamentos!$B:$B,"SAIDA_USO")</f>
        <v/>
      </c>
      <c r="I2630" s="14">
        <f>SUMIFS(Lancamentos!$G:$G,Lancamentos!$C:$C,$A2630,Lancamentos!$E:$E,$C2630,Lancamentos!$B:$B,"SAIDA_DESCARTE")</f>
        <v/>
      </c>
      <c r="J2630" s="14">
        <f>G2630-H2630-I2630</f>
        <v/>
      </c>
      <c r="K2630">
        <f>IF(A2630="","",IF(J2630&lt;=IFERROR(VLOOKUP(A2630,Produtos!$A:$E,5,FALSE),0),"ABAIXO DO MINIMO","OK"))</f>
        <v/>
      </c>
    </row>
    <row r="2631">
      <c r="B2631">
        <f>IFERROR(VLOOKUP(A2631,Produtos!A:B,2,FALSE),"")</f>
        <v/>
      </c>
      <c r="D2631" s="10">
        <f>IFERROR(INDEX(Lotes!$E:$E,MATCH(1,(Lotes!$A:$A=A2631)*(Lotes!$C:$C=C2631),0)),"")</f>
        <v/>
      </c>
      <c r="E2631" s="14">
        <f>IF(D2631="","",D2631-TODAY())</f>
        <v/>
      </c>
      <c r="F2631">
        <f>IF(D2631="","",IF(E2631&lt;0,"VENCIDO",IF(E2631&lt;=30,"VENCE EM &lt;= 30 DIAS",IF(E2631&lt;=60,"ATENCAO (31-60 DIAS)","OK"))))</f>
        <v/>
      </c>
      <c r="G2631" s="14">
        <f>SUMIFS(Lancamentos!$G:$G,Lancamentos!$C:$C,$A2631,Lancamentos!$E:$E,$C2631,Lancamentos!$B:$B,"ENTRADA")</f>
        <v/>
      </c>
      <c r="H2631" s="14">
        <f>SUMIFS(Lancamentos!$G:$G,Lancamentos!$C:$C,$A2631,Lancamentos!$E:$E,$C2631,Lancamentos!$B:$B,"SAIDA_USO")</f>
        <v/>
      </c>
      <c r="I2631" s="14">
        <f>SUMIFS(Lancamentos!$G:$G,Lancamentos!$C:$C,$A2631,Lancamentos!$E:$E,$C2631,Lancamentos!$B:$B,"SAIDA_DESCARTE")</f>
        <v/>
      </c>
      <c r="J2631" s="14">
        <f>G2631-H2631-I2631</f>
        <v/>
      </c>
      <c r="K2631">
        <f>IF(A2631="","",IF(J2631&lt;=IFERROR(VLOOKUP(A2631,Produtos!$A:$E,5,FALSE),0),"ABAIXO DO MINIMO","OK"))</f>
        <v/>
      </c>
    </row>
    <row r="2632">
      <c r="B2632">
        <f>IFERROR(VLOOKUP(A2632,Produtos!A:B,2,FALSE),"")</f>
        <v/>
      </c>
      <c r="D2632" s="10">
        <f>IFERROR(INDEX(Lotes!$E:$E,MATCH(1,(Lotes!$A:$A=A2632)*(Lotes!$C:$C=C2632),0)),"")</f>
        <v/>
      </c>
      <c r="E2632" s="14">
        <f>IF(D2632="","",D2632-TODAY())</f>
        <v/>
      </c>
      <c r="F2632">
        <f>IF(D2632="","",IF(E2632&lt;0,"VENCIDO",IF(E2632&lt;=30,"VENCE EM &lt;= 30 DIAS",IF(E2632&lt;=60,"ATENCAO (31-60 DIAS)","OK"))))</f>
        <v/>
      </c>
      <c r="G2632" s="14">
        <f>SUMIFS(Lancamentos!$G:$G,Lancamentos!$C:$C,$A2632,Lancamentos!$E:$E,$C2632,Lancamentos!$B:$B,"ENTRADA")</f>
        <v/>
      </c>
      <c r="H2632" s="14">
        <f>SUMIFS(Lancamentos!$G:$G,Lancamentos!$C:$C,$A2632,Lancamentos!$E:$E,$C2632,Lancamentos!$B:$B,"SAIDA_USO")</f>
        <v/>
      </c>
      <c r="I2632" s="14">
        <f>SUMIFS(Lancamentos!$G:$G,Lancamentos!$C:$C,$A2632,Lancamentos!$E:$E,$C2632,Lancamentos!$B:$B,"SAIDA_DESCARTE")</f>
        <v/>
      </c>
      <c r="J2632" s="14">
        <f>G2632-H2632-I2632</f>
        <v/>
      </c>
      <c r="K2632">
        <f>IF(A2632="","",IF(J2632&lt;=IFERROR(VLOOKUP(A2632,Produtos!$A:$E,5,FALSE),0),"ABAIXO DO MINIMO","OK"))</f>
        <v/>
      </c>
    </row>
    <row r="2633">
      <c r="B2633">
        <f>IFERROR(VLOOKUP(A2633,Produtos!A:B,2,FALSE),"")</f>
        <v/>
      </c>
      <c r="D2633" s="10">
        <f>IFERROR(INDEX(Lotes!$E:$E,MATCH(1,(Lotes!$A:$A=A2633)*(Lotes!$C:$C=C2633),0)),"")</f>
        <v/>
      </c>
      <c r="E2633" s="14">
        <f>IF(D2633="","",D2633-TODAY())</f>
        <v/>
      </c>
      <c r="F2633">
        <f>IF(D2633="","",IF(E2633&lt;0,"VENCIDO",IF(E2633&lt;=30,"VENCE EM &lt;= 30 DIAS",IF(E2633&lt;=60,"ATENCAO (31-60 DIAS)","OK"))))</f>
        <v/>
      </c>
      <c r="G2633" s="14">
        <f>SUMIFS(Lancamentos!$G:$G,Lancamentos!$C:$C,$A2633,Lancamentos!$E:$E,$C2633,Lancamentos!$B:$B,"ENTRADA")</f>
        <v/>
      </c>
      <c r="H2633" s="14">
        <f>SUMIFS(Lancamentos!$G:$G,Lancamentos!$C:$C,$A2633,Lancamentos!$E:$E,$C2633,Lancamentos!$B:$B,"SAIDA_USO")</f>
        <v/>
      </c>
      <c r="I2633" s="14">
        <f>SUMIFS(Lancamentos!$G:$G,Lancamentos!$C:$C,$A2633,Lancamentos!$E:$E,$C2633,Lancamentos!$B:$B,"SAIDA_DESCARTE")</f>
        <v/>
      </c>
      <c r="J2633" s="14">
        <f>G2633-H2633-I2633</f>
        <v/>
      </c>
      <c r="K2633">
        <f>IF(A2633="","",IF(J2633&lt;=IFERROR(VLOOKUP(A2633,Produtos!$A:$E,5,FALSE),0),"ABAIXO DO MINIMO","OK"))</f>
        <v/>
      </c>
    </row>
    <row r="2634">
      <c r="B2634">
        <f>IFERROR(VLOOKUP(A2634,Produtos!A:B,2,FALSE),"")</f>
        <v/>
      </c>
      <c r="D2634" s="10">
        <f>IFERROR(INDEX(Lotes!$E:$E,MATCH(1,(Lotes!$A:$A=A2634)*(Lotes!$C:$C=C2634),0)),"")</f>
        <v/>
      </c>
      <c r="E2634" s="14">
        <f>IF(D2634="","",D2634-TODAY())</f>
        <v/>
      </c>
      <c r="F2634">
        <f>IF(D2634="","",IF(E2634&lt;0,"VENCIDO",IF(E2634&lt;=30,"VENCE EM &lt;= 30 DIAS",IF(E2634&lt;=60,"ATENCAO (31-60 DIAS)","OK"))))</f>
        <v/>
      </c>
      <c r="G2634" s="14">
        <f>SUMIFS(Lancamentos!$G:$G,Lancamentos!$C:$C,$A2634,Lancamentos!$E:$E,$C2634,Lancamentos!$B:$B,"ENTRADA")</f>
        <v/>
      </c>
      <c r="H2634" s="14">
        <f>SUMIFS(Lancamentos!$G:$G,Lancamentos!$C:$C,$A2634,Lancamentos!$E:$E,$C2634,Lancamentos!$B:$B,"SAIDA_USO")</f>
        <v/>
      </c>
      <c r="I2634" s="14">
        <f>SUMIFS(Lancamentos!$G:$G,Lancamentos!$C:$C,$A2634,Lancamentos!$E:$E,$C2634,Lancamentos!$B:$B,"SAIDA_DESCARTE")</f>
        <v/>
      </c>
      <c r="J2634" s="14">
        <f>G2634-H2634-I2634</f>
        <v/>
      </c>
      <c r="K2634">
        <f>IF(A2634="","",IF(J2634&lt;=IFERROR(VLOOKUP(A2634,Produtos!$A:$E,5,FALSE),0),"ABAIXO DO MINIMO","OK"))</f>
        <v/>
      </c>
    </row>
    <row r="2635">
      <c r="B2635">
        <f>IFERROR(VLOOKUP(A2635,Produtos!A:B,2,FALSE),"")</f>
        <v/>
      </c>
      <c r="D2635" s="10">
        <f>IFERROR(INDEX(Lotes!$E:$E,MATCH(1,(Lotes!$A:$A=A2635)*(Lotes!$C:$C=C2635),0)),"")</f>
        <v/>
      </c>
      <c r="E2635" s="14">
        <f>IF(D2635="","",D2635-TODAY())</f>
        <v/>
      </c>
      <c r="F2635">
        <f>IF(D2635="","",IF(E2635&lt;0,"VENCIDO",IF(E2635&lt;=30,"VENCE EM &lt;= 30 DIAS",IF(E2635&lt;=60,"ATENCAO (31-60 DIAS)","OK"))))</f>
        <v/>
      </c>
      <c r="G2635" s="14">
        <f>SUMIFS(Lancamentos!$G:$G,Lancamentos!$C:$C,$A2635,Lancamentos!$E:$E,$C2635,Lancamentos!$B:$B,"ENTRADA")</f>
        <v/>
      </c>
      <c r="H2635" s="14">
        <f>SUMIFS(Lancamentos!$G:$G,Lancamentos!$C:$C,$A2635,Lancamentos!$E:$E,$C2635,Lancamentos!$B:$B,"SAIDA_USO")</f>
        <v/>
      </c>
      <c r="I2635" s="14">
        <f>SUMIFS(Lancamentos!$G:$G,Lancamentos!$C:$C,$A2635,Lancamentos!$E:$E,$C2635,Lancamentos!$B:$B,"SAIDA_DESCARTE")</f>
        <v/>
      </c>
      <c r="J2635" s="14">
        <f>G2635-H2635-I2635</f>
        <v/>
      </c>
      <c r="K2635">
        <f>IF(A2635="","",IF(J2635&lt;=IFERROR(VLOOKUP(A2635,Produtos!$A:$E,5,FALSE),0),"ABAIXO DO MINIMO","OK"))</f>
        <v/>
      </c>
    </row>
    <row r="2636">
      <c r="B2636">
        <f>IFERROR(VLOOKUP(A2636,Produtos!A:B,2,FALSE),"")</f>
        <v/>
      </c>
      <c r="D2636" s="10">
        <f>IFERROR(INDEX(Lotes!$E:$E,MATCH(1,(Lotes!$A:$A=A2636)*(Lotes!$C:$C=C2636),0)),"")</f>
        <v/>
      </c>
      <c r="E2636" s="14">
        <f>IF(D2636="","",D2636-TODAY())</f>
        <v/>
      </c>
      <c r="F2636">
        <f>IF(D2636="","",IF(E2636&lt;0,"VENCIDO",IF(E2636&lt;=30,"VENCE EM &lt;= 30 DIAS",IF(E2636&lt;=60,"ATENCAO (31-60 DIAS)","OK"))))</f>
        <v/>
      </c>
      <c r="G2636" s="14">
        <f>SUMIFS(Lancamentos!$G:$G,Lancamentos!$C:$C,$A2636,Lancamentos!$E:$E,$C2636,Lancamentos!$B:$B,"ENTRADA")</f>
        <v/>
      </c>
      <c r="H2636" s="14">
        <f>SUMIFS(Lancamentos!$G:$G,Lancamentos!$C:$C,$A2636,Lancamentos!$E:$E,$C2636,Lancamentos!$B:$B,"SAIDA_USO")</f>
        <v/>
      </c>
      <c r="I2636" s="14">
        <f>SUMIFS(Lancamentos!$G:$G,Lancamentos!$C:$C,$A2636,Lancamentos!$E:$E,$C2636,Lancamentos!$B:$B,"SAIDA_DESCARTE")</f>
        <v/>
      </c>
      <c r="J2636" s="14">
        <f>G2636-H2636-I2636</f>
        <v/>
      </c>
      <c r="K2636">
        <f>IF(A2636="","",IF(J2636&lt;=IFERROR(VLOOKUP(A2636,Produtos!$A:$E,5,FALSE),0),"ABAIXO DO MINIMO","OK"))</f>
        <v/>
      </c>
    </row>
    <row r="2637">
      <c r="B2637">
        <f>IFERROR(VLOOKUP(A2637,Produtos!A:B,2,FALSE),"")</f>
        <v/>
      </c>
      <c r="D2637" s="10">
        <f>IFERROR(INDEX(Lotes!$E:$E,MATCH(1,(Lotes!$A:$A=A2637)*(Lotes!$C:$C=C2637),0)),"")</f>
        <v/>
      </c>
      <c r="E2637" s="14">
        <f>IF(D2637="","",D2637-TODAY())</f>
        <v/>
      </c>
      <c r="F2637">
        <f>IF(D2637="","",IF(E2637&lt;0,"VENCIDO",IF(E2637&lt;=30,"VENCE EM &lt;= 30 DIAS",IF(E2637&lt;=60,"ATENCAO (31-60 DIAS)","OK"))))</f>
        <v/>
      </c>
      <c r="G2637" s="14">
        <f>SUMIFS(Lancamentos!$G:$G,Lancamentos!$C:$C,$A2637,Lancamentos!$E:$E,$C2637,Lancamentos!$B:$B,"ENTRADA")</f>
        <v/>
      </c>
      <c r="H2637" s="14">
        <f>SUMIFS(Lancamentos!$G:$G,Lancamentos!$C:$C,$A2637,Lancamentos!$E:$E,$C2637,Lancamentos!$B:$B,"SAIDA_USO")</f>
        <v/>
      </c>
      <c r="I2637" s="14">
        <f>SUMIFS(Lancamentos!$G:$G,Lancamentos!$C:$C,$A2637,Lancamentos!$E:$E,$C2637,Lancamentos!$B:$B,"SAIDA_DESCARTE")</f>
        <v/>
      </c>
      <c r="J2637" s="14">
        <f>G2637-H2637-I2637</f>
        <v/>
      </c>
      <c r="K2637">
        <f>IF(A2637="","",IF(J2637&lt;=IFERROR(VLOOKUP(A2637,Produtos!$A:$E,5,FALSE),0),"ABAIXO DO MINIMO","OK"))</f>
        <v/>
      </c>
    </row>
    <row r="2638">
      <c r="B2638">
        <f>IFERROR(VLOOKUP(A2638,Produtos!A:B,2,FALSE),"")</f>
        <v/>
      </c>
      <c r="D2638" s="10">
        <f>IFERROR(INDEX(Lotes!$E:$E,MATCH(1,(Lotes!$A:$A=A2638)*(Lotes!$C:$C=C2638),0)),"")</f>
        <v/>
      </c>
      <c r="E2638" s="14">
        <f>IF(D2638="","",D2638-TODAY())</f>
        <v/>
      </c>
      <c r="F2638">
        <f>IF(D2638="","",IF(E2638&lt;0,"VENCIDO",IF(E2638&lt;=30,"VENCE EM &lt;= 30 DIAS",IF(E2638&lt;=60,"ATENCAO (31-60 DIAS)","OK"))))</f>
        <v/>
      </c>
      <c r="G2638" s="14">
        <f>SUMIFS(Lancamentos!$G:$G,Lancamentos!$C:$C,$A2638,Lancamentos!$E:$E,$C2638,Lancamentos!$B:$B,"ENTRADA")</f>
        <v/>
      </c>
      <c r="H2638" s="14">
        <f>SUMIFS(Lancamentos!$G:$G,Lancamentos!$C:$C,$A2638,Lancamentos!$E:$E,$C2638,Lancamentos!$B:$B,"SAIDA_USO")</f>
        <v/>
      </c>
      <c r="I2638" s="14">
        <f>SUMIFS(Lancamentos!$G:$G,Lancamentos!$C:$C,$A2638,Lancamentos!$E:$E,$C2638,Lancamentos!$B:$B,"SAIDA_DESCARTE")</f>
        <v/>
      </c>
      <c r="J2638" s="14">
        <f>G2638-H2638-I2638</f>
        <v/>
      </c>
      <c r="K2638">
        <f>IF(A2638="","",IF(J2638&lt;=IFERROR(VLOOKUP(A2638,Produtos!$A:$E,5,FALSE),0),"ABAIXO DO MINIMO","OK"))</f>
        <v/>
      </c>
    </row>
    <row r="2639">
      <c r="B2639">
        <f>IFERROR(VLOOKUP(A2639,Produtos!A:B,2,FALSE),"")</f>
        <v/>
      </c>
      <c r="D2639" s="10">
        <f>IFERROR(INDEX(Lotes!$E:$E,MATCH(1,(Lotes!$A:$A=A2639)*(Lotes!$C:$C=C2639),0)),"")</f>
        <v/>
      </c>
      <c r="E2639" s="14">
        <f>IF(D2639="","",D2639-TODAY())</f>
        <v/>
      </c>
      <c r="F2639">
        <f>IF(D2639="","",IF(E2639&lt;0,"VENCIDO",IF(E2639&lt;=30,"VENCE EM &lt;= 30 DIAS",IF(E2639&lt;=60,"ATENCAO (31-60 DIAS)","OK"))))</f>
        <v/>
      </c>
      <c r="G2639" s="14">
        <f>SUMIFS(Lancamentos!$G:$G,Lancamentos!$C:$C,$A2639,Lancamentos!$E:$E,$C2639,Lancamentos!$B:$B,"ENTRADA")</f>
        <v/>
      </c>
      <c r="H2639" s="14">
        <f>SUMIFS(Lancamentos!$G:$G,Lancamentos!$C:$C,$A2639,Lancamentos!$E:$E,$C2639,Lancamentos!$B:$B,"SAIDA_USO")</f>
        <v/>
      </c>
      <c r="I2639" s="14">
        <f>SUMIFS(Lancamentos!$G:$G,Lancamentos!$C:$C,$A2639,Lancamentos!$E:$E,$C2639,Lancamentos!$B:$B,"SAIDA_DESCARTE")</f>
        <v/>
      </c>
      <c r="J2639" s="14">
        <f>G2639-H2639-I2639</f>
        <v/>
      </c>
      <c r="K2639">
        <f>IF(A2639="","",IF(J2639&lt;=IFERROR(VLOOKUP(A2639,Produtos!$A:$E,5,FALSE),0),"ABAIXO DO MINIMO","OK"))</f>
        <v/>
      </c>
    </row>
    <row r="2640">
      <c r="B2640">
        <f>IFERROR(VLOOKUP(A2640,Produtos!A:B,2,FALSE),"")</f>
        <v/>
      </c>
      <c r="D2640" s="10">
        <f>IFERROR(INDEX(Lotes!$E:$E,MATCH(1,(Lotes!$A:$A=A2640)*(Lotes!$C:$C=C2640),0)),"")</f>
        <v/>
      </c>
      <c r="E2640" s="14">
        <f>IF(D2640="","",D2640-TODAY())</f>
        <v/>
      </c>
      <c r="F2640">
        <f>IF(D2640="","",IF(E2640&lt;0,"VENCIDO",IF(E2640&lt;=30,"VENCE EM &lt;= 30 DIAS",IF(E2640&lt;=60,"ATENCAO (31-60 DIAS)","OK"))))</f>
        <v/>
      </c>
      <c r="G2640" s="14">
        <f>SUMIFS(Lancamentos!$G:$G,Lancamentos!$C:$C,$A2640,Lancamentos!$E:$E,$C2640,Lancamentos!$B:$B,"ENTRADA")</f>
        <v/>
      </c>
      <c r="H2640" s="14">
        <f>SUMIFS(Lancamentos!$G:$G,Lancamentos!$C:$C,$A2640,Lancamentos!$E:$E,$C2640,Lancamentos!$B:$B,"SAIDA_USO")</f>
        <v/>
      </c>
      <c r="I2640" s="14">
        <f>SUMIFS(Lancamentos!$G:$G,Lancamentos!$C:$C,$A2640,Lancamentos!$E:$E,$C2640,Lancamentos!$B:$B,"SAIDA_DESCARTE")</f>
        <v/>
      </c>
      <c r="J2640" s="14">
        <f>G2640-H2640-I2640</f>
        <v/>
      </c>
      <c r="K2640">
        <f>IF(A2640="","",IF(J2640&lt;=IFERROR(VLOOKUP(A2640,Produtos!$A:$E,5,FALSE),0),"ABAIXO DO MINIMO","OK"))</f>
        <v/>
      </c>
    </row>
    <row r="2641">
      <c r="B2641">
        <f>IFERROR(VLOOKUP(A2641,Produtos!A:B,2,FALSE),"")</f>
        <v/>
      </c>
      <c r="D2641" s="10">
        <f>IFERROR(INDEX(Lotes!$E:$E,MATCH(1,(Lotes!$A:$A=A2641)*(Lotes!$C:$C=C2641),0)),"")</f>
        <v/>
      </c>
      <c r="E2641" s="14">
        <f>IF(D2641="","",D2641-TODAY())</f>
        <v/>
      </c>
      <c r="F2641">
        <f>IF(D2641="","",IF(E2641&lt;0,"VENCIDO",IF(E2641&lt;=30,"VENCE EM &lt;= 30 DIAS",IF(E2641&lt;=60,"ATENCAO (31-60 DIAS)","OK"))))</f>
        <v/>
      </c>
      <c r="G2641" s="14">
        <f>SUMIFS(Lancamentos!$G:$G,Lancamentos!$C:$C,$A2641,Lancamentos!$E:$E,$C2641,Lancamentos!$B:$B,"ENTRADA")</f>
        <v/>
      </c>
      <c r="H2641" s="14">
        <f>SUMIFS(Lancamentos!$G:$G,Lancamentos!$C:$C,$A2641,Lancamentos!$E:$E,$C2641,Lancamentos!$B:$B,"SAIDA_USO")</f>
        <v/>
      </c>
      <c r="I2641" s="14">
        <f>SUMIFS(Lancamentos!$G:$G,Lancamentos!$C:$C,$A2641,Lancamentos!$E:$E,$C2641,Lancamentos!$B:$B,"SAIDA_DESCARTE")</f>
        <v/>
      </c>
      <c r="J2641" s="14">
        <f>G2641-H2641-I2641</f>
        <v/>
      </c>
      <c r="K2641">
        <f>IF(A2641="","",IF(J2641&lt;=IFERROR(VLOOKUP(A2641,Produtos!$A:$E,5,FALSE),0),"ABAIXO DO MINIMO","OK"))</f>
        <v/>
      </c>
    </row>
    <row r="2642">
      <c r="B2642">
        <f>IFERROR(VLOOKUP(A2642,Produtos!A:B,2,FALSE),"")</f>
        <v/>
      </c>
      <c r="D2642" s="10">
        <f>IFERROR(INDEX(Lotes!$E:$E,MATCH(1,(Lotes!$A:$A=A2642)*(Lotes!$C:$C=C2642),0)),"")</f>
        <v/>
      </c>
      <c r="E2642" s="14">
        <f>IF(D2642="","",D2642-TODAY())</f>
        <v/>
      </c>
      <c r="F2642">
        <f>IF(D2642="","",IF(E2642&lt;0,"VENCIDO",IF(E2642&lt;=30,"VENCE EM &lt;= 30 DIAS",IF(E2642&lt;=60,"ATENCAO (31-60 DIAS)","OK"))))</f>
        <v/>
      </c>
      <c r="G2642" s="14">
        <f>SUMIFS(Lancamentos!$G:$G,Lancamentos!$C:$C,$A2642,Lancamentos!$E:$E,$C2642,Lancamentos!$B:$B,"ENTRADA")</f>
        <v/>
      </c>
      <c r="H2642" s="14">
        <f>SUMIFS(Lancamentos!$G:$G,Lancamentos!$C:$C,$A2642,Lancamentos!$E:$E,$C2642,Lancamentos!$B:$B,"SAIDA_USO")</f>
        <v/>
      </c>
      <c r="I2642" s="14">
        <f>SUMIFS(Lancamentos!$G:$G,Lancamentos!$C:$C,$A2642,Lancamentos!$E:$E,$C2642,Lancamentos!$B:$B,"SAIDA_DESCARTE")</f>
        <v/>
      </c>
      <c r="J2642" s="14">
        <f>G2642-H2642-I2642</f>
        <v/>
      </c>
      <c r="K2642">
        <f>IF(A2642="","",IF(J2642&lt;=IFERROR(VLOOKUP(A2642,Produtos!$A:$E,5,FALSE),0),"ABAIXO DO MINIMO","OK"))</f>
        <v/>
      </c>
    </row>
    <row r="2643">
      <c r="B2643">
        <f>IFERROR(VLOOKUP(A2643,Produtos!A:B,2,FALSE),"")</f>
        <v/>
      </c>
      <c r="D2643" s="10">
        <f>IFERROR(INDEX(Lotes!$E:$E,MATCH(1,(Lotes!$A:$A=A2643)*(Lotes!$C:$C=C2643),0)),"")</f>
        <v/>
      </c>
      <c r="E2643" s="14">
        <f>IF(D2643="","",D2643-TODAY())</f>
        <v/>
      </c>
      <c r="F2643">
        <f>IF(D2643="","",IF(E2643&lt;0,"VENCIDO",IF(E2643&lt;=30,"VENCE EM &lt;= 30 DIAS",IF(E2643&lt;=60,"ATENCAO (31-60 DIAS)","OK"))))</f>
        <v/>
      </c>
      <c r="G2643" s="14">
        <f>SUMIFS(Lancamentos!$G:$G,Lancamentos!$C:$C,$A2643,Lancamentos!$E:$E,$C2643,Lancamentos!$B:$B,"ENTRADA")</f>
        <v/>
      </c>
      <c r="H2643" s="14">
        <f>SUMIFS(Lancamentos!$G:$G,Lancamentos!$C:$C,$A2643,Lancamentos!$E:$E,$C2643,Lancamentos!$B:$B,"SAIDA_USO")</f>
        <v/>
      </c>
      <c r="I2643" s="14">
        <f>SUMIFS(Lancamentos!$G:$G,Lancamentos!$C:$C,$A2643,Lancamentos!$E:$E,$C2643,Lancamentos!$B:$B,"SAIDA_DESCARTE")</f>
        <v/>
      </c>
      <c r="J2643" s="14">
        <f>G2643-H2643-I2643</f>
        <v/>
      </c>
      <c r="K2643">
        <f>IF(A2643="","",IF(J2643&lt;=IFERROR(VLOOKUP(A2643,Produtos!$A:$E,5,FALSE),0),"ABAIXO DO MINIMO","OK"))</f>
        <v/>
      </c>
    </row>
    <row r="2644">
      <c r="B2644">
        <f>IFERROR(VLOOKUP(A2644,Produtos!A:B,2,FALSE),"")</f>
        <v/>
      </c>
      <c r="D2644" s="10">
        <f>IFERROR(INDEX(Lotes!$E:$E,MATCH(1,(Lotes!$A:$A=A2644)*(Lotes!$C:$C=C2644),0)),"")</f>
        <v/>
      </c>
      <c r="E2644" s="14">
        <f>IF(D2644="","",D2644-TODAY())</f>
        <v/>
      </c>
      <c r="F2644">
        <f>IF(D2644="","",IF(E2644&lt;0,"VENCIDO",IF(E2644&lt;=30,"VENCE EM &lt;= 30 DIAS",IF(E2644&lt;=60,"ATENCAO (31-60 DIAS)","OK"))))</f>
        <v/>
      </c>
      <c r="G2644" s="14">
        <f>SUMIFS(Lancamentos!$G:$G,Lancamentos!$C:$C,$A2644,Lancamentos!$E:$E,$C2644,Lancamentos!$B:$B,"ENTRADA")</f>
        <v/>
      </c>
      <c r="H2644" s="14">
        <f>SUMIFS(Lancamentos!$G:$G,Lancamentos!$C:$C,$A2644,Lancamentos!$E:$E,$C2644,Lancamentos!$B:$B,"SAIDA_USO")</f>
        <v/>
      </c>
      <c r="I2644" s="14">
        <f>SUMIFS(Lancamentos!$G:$G,Lancamentos!$C:$C,$A2644,Lancamentos!$E:$E,$C2644,Lancamentos!$B:$B,"SAIDA_DESCARTE")</f>
        <v/>
      </c>
      <c r="J2644" s="14">
        <f>G2644-H2644-I2644</f>
        <v/>
      </c>
      <c r="K2644">
        <f>IF(A2644="","",IF(J2644&lt;=IFERROR(VLOOKUP(A2644,Produtos!$A:$E,5,FALSE),0),"ABAIXO DO MINIMO","OK"))</f>
        <v/>
      </c>
    </row>
    <row r="2645">
      <c r="B2645">
        <f>IFERROR(VLOOKUP(A2645,Produtos!A:B,2,FALSE),"")</f>
        <v/>
      </c>
      <c r="D2645" s="10">
        <f>IFERROR(INDEX(Lotes!$E:$E,MATCH(1,(Lotes!$A:$A=A2645)*(Lotes!$C:$C=C2645),0)),"")</f>
        <v/>
      </c>
      <c r="E2645" s="14">
        <f>IF(D2645="","",D2645-TODAY())</f>
        <v/>
      </c>
      <c r="F2645">
        <f>IF(D2645="","",IF(E2645&lt;0,"VENCIDO",IF(E2645&lt;=30,"VENCE EM &lt;= 30 DIAS",IF(E2645&lt;=60,"ATENCAO (31-60 DIAS)","OK"))))</f>
        <v/>
      </c>
      <c r="G2645" s="14">
        <f>SUMIFS(Lancamentos!$G:$G,Lancamentos!$C:$C,$A2645,Lancamentos!$E:$E,$C2645,Lancamentos!$B:$B,"ENTRADA")</f>
        <v/>
      </c>
      <c r="H2645" s="14">
        <f>SUMIFS(Lancamentos!$G:$G,Lancamentos!$C:$C,$A2645,Lancamentos!$E:$E,$C2645,Lancamentos!$B:$B,"SAIDA_USO")</f>
        <v/>
      </c>
      <c r="I2645" s="14">
        <f>SUMIFS(Lancamentos!$G:$G,Lancamentos!$C:$C,$A2645,Lancamentos!$E:$E,$C2645,Lancamentos!$B:$B,"SAIDA_DESCARTE")</f>
        <v/>
      </c>
      <c r="J2645" s="14">
        <f>G2645-H2645-I2645</f>
        <v/>
      </c>
      <c r="K2645">
        <f>IF(A2645="","",IF(J2645&lt;=IFERROR(VLOOKUP(A2645,Produtos!$A:$E,5,FALSE),0),"ABAIXO DO MINIMO","OK"))</f>
        <v/>
      </c>
    </row>
    <row r="2646">
      <c r="B2646">
        <f>IFERROR(VLOOKUP(A2646,Produtos!A:B,2,FALSE),"")</f>
        <v/>
      </c>
      <c r="D2646" s="10">
        <f>IFERROR(INDEX(Lotes!$E:$E,MATCH(1,(Lotes!$A:$A=A2646)*(Lotes!$C:$C=C2646),0)),"")</f>
        <v/>
      </c>
      <c r="E2646" s="14">
        <f>IF(D2646="","",D2646-TODAY())</f>
        <v/>
      </c>
      <c r="F2646">
        <f>IF(D2646="","",IF(E2646&lt;0,"VENCIDO",IF(E2646&lt;=30,"VENCE EM &lt;= 30 DIAS",IF(E2646&lt;=60,"ATENCAO (31-60 DIAS)","OK"))))</f>
        <v/>
      </c>
      <c r="G2646" s="14">
        <f>SUMIFS(Lancamentos!$G:$G,Lancamentos!$C:$C,$A2646,Lancamentos!$E:$E,$C2646,Lancamentos!$B:$B,"ENTRADA")</f>
        <v/>
      </c>
      <c r="H2646" s="14">
        <f>SUMIFS(Lancamentos!$G:$G,Lancamentos!$C:$C,$A2646,Lancamentos!$E:$E,$C2646,Lancamentos!$B:$B,"SAIDA_USO")</f>
        <v/>
      </c>
      <c r="I2646" s="14">
        <f>SUMIFS(Lancamentos!$G:$G,Lancamentos!$C:$C,$A2646,Lancamentos!$E:$E,$C2646,Lancamentos!$B:$B,"SAIDA_DESCARTE")</f>
        <v/>
      </c>
      <c r="J2646" s="14">
        <f>G2646-H2646-I2646</f>
        <v/>
      </c>
      <c r="K2646">
        <f>IF(A2646="","",IF(J2646&lt;=IFERROR(VLOOKUP(A2646,Produtos!$A:$E,5,FALSE),0),"ABAIXO DO MINIMO","OK"))</f>
        <v/>
      </c>
    </row>
    <row r="2647">
      <c r="B2647">
        <f>IFERROR(VLOOKUP(A2647,Produtos!A:B,2,FALSE),"")</f>
        <v/>
      </c>
      <c r="D2647" s="10">
        <f>IFERROR(INDEX(Lotes!$E:$E,MATCH(1,(Lotes!$A:$A=A2647)*(Lotes!$C:$C=C2647),0)),"")</f>
        <v/>
      </c>
      <c r="E2647" s="14">
        <f>IF(D2647="","",D2647-TODAY())</f>
        <v/>
      </c>
      <c r="F2647">
        <f>IF(D2647="","",IF(E2647&lt;0,"VENCIDO",IF(E2647&lt;=30,"VENCE EM &lt;= 30 DIAS",IF(E2647&lt;=60,"ATENCAO (31-60 DIAS)","OK"))))</f>
        <v/>
      </c>
      <c r="G2647" s="14">
        <f>SUMIFS(Lancamentos!$G:$G,Lancamentos!$C:$C,$A2647,Lancamentos!$E:$E,$C2647,Lancamentos!$B:$B,"ENTRADA")</f>
        <v/>
      </c>
      <c r="H2647" s="14">
        <f>SUMIFS(Lancamentos!$G:$G,Lancamentos!$C:$C,$A2647,Lancamentos!$E:$E,$C2647,Lancamentos!$B:$B,"SAIDA_USO")</f>
        <v/>
      </c>
      <c r="I2647" s="14">
        <f>SUMIFS(Lancamentos!$G:$G,Lancamentos!$C:$C,$A2647,Lancamentos!$E:$E,$C2647,Lancamentos!$B:$B,"SAIDA_DESCARTE")</f>
        <v/>
      </c>
      <c r="J2647" s="14">
        <f>G2647-H2647-I2647</f>
        <v/>
      </c>
      <c r="K2647">
        <f>IF(A2647="","",IF(J2647&lt;=IFERROR(VLOOKUP(A2647,Produtos!$A:$E,5,FALSE),0),"ABAIXO DO MINIMO","OK"))</f>
        <v/>
      </c>
    </row>
    <row r="2648">
      <c r="B2648">
        <f>IFERROR(VLOOKUP(A2648,Produtos!A:B,2,FALSE),"")</f>
        <v/>
      </c>
      <c r="D2648" s="10">
        <f>IFERROR(INDEX(Lotes!$E:$E,MATCH(1,(Lotes!$A:$A=A2648)*(Lotes!$C:$C=C2648),0)),"")</f>
        <v/>
      </c>
      <c r="E2648" s="14">
        <f>IF(D2648="","",D2648-TODAY())</f>
        <v/>
      </c>
      <c r="F2648">
        <f>IF(D2648="","",IF(E2648&lt;0,"VENCIDO",IF(E2648&lt;=30,"VENCE EM &lt;= 30 DIAS",IF(E2648&lt;=60,"ATENCAO (31-60 DIAS)","OK"))))</f>
        <v/>
      </c>
      <c r="G2648" s="14">
        <f>SUMIFS(Lancamentos!$G:$G,Lancamentos!$C:$C,$A2648,Lancamentos!$E:$E,$C2648,Lancamentos!$B:$B,"ENTRADA")</f>
        <v/>
      </c>
      <c r="H2648" s="14">
        <f>SUMIFS(Lancamentos!$G:$G,Lancamentos!$C:$C,$A2648,Lancamentos!$E:$E,$C2648,Lancamentos!$B:$B,"SAIDA_USO")</f>
        <v/>
      </c>
      <c r="I2648" s="14">
        <f>SUMIFS(Lancamentos!$G:$G,Lancamentos!$C:$C,$A2648,Lancamentos!$E:$E,$C2648,Lancamentos!$B:$B,"SAIDA_DESCARTE")</f>
        <v/>
      </c>
      <c r="J2648" s="14">
        <f>G2648-H2648-I2648</f>
        <v/>
      </c>
      <c r="K2648">
        <f>IF(A2648="","",IF(J2648&lt;=IFERROR(VLOOKUP(A2648,Produtos!$A:$E,5,FALSE),0),"ABAIXO DO MINIMO","OK"))</f>
        <v/>
      </c>
    </row>
    <row r="2649">
      <c r="B2649">
        <f>IFERROR(VLOOKUP(A2649,Produtos!A:B,2,FALSE),"")</f>
        <v/>
      </c>
      <c r="D2649" s="10">
        <f>IFERROR(INDEX(Lotes!$E:$E,MATCH(1,(Lotes!$A:$A=A2649)*(Lotes!$C:$C=C2649),0)),"")</f>
        <v/>
      </c>
      <c r="E2649" s="14">
        <f>IF(D2649="","",D2649-TODAY())</f>
        <v/>
      </c>
      <c r="F2649">
        <f>IF(D2649="","",IF(E2649&lt;0,"VENCIDO",IF(E2649&lt;=30,"VENCE EM &lt;= 30 DIAS",IF(E2649&lt;=60,"ATENCAO (31-60 DIAS)","OK"))))</f>
        <v/>
      </c>
      <c r="G2649" s="14">
        <f>SUMIFS(Lancamentos!$G:$G,Lancamentos!$C:$C,$A2649,Lancamentos!$E:$E,$C2649,Lancamentos!$B:$B,"ENTRADA")</f>
        <v/>
      </c>
      <c r="H2649" s="14">
        <f>SUMIFS(Lancamentos!$G:$G,Lancamentos!$C:$C,$A2649,Lancamentos!$E:$E,$C2649,Lancamentos!$B:$B,"SAIDA_USO")</f>
        <v/>
      </c>
      <c r="I2649" s="14">
        <f>SUMIFS(Lancamentos!$G:$G,Lancamentos!$C:$C,$A2649,Lancamentos!$E:$E,$C2649,Lancamentos!$B:$B,"SAIDA_DESCARTE")</f>
        <v/>
      </c>
      <c r="J2649" s="14">
        <f>G2649-H2649-I2649</f>
        <v/>
      </c>
      <c r="K2649">
        <f>IF(A2649="","",IF(J2649&lt;=IFERROR(VLOOKUP(A2649,Produtos!$A:$E,5,FALSE),0),"ABAIXO DO MINIMO","OK"))</f>
        <v/>
      </c>
    </row>
    <row r="2650">
      <c r="B2650">
        <f>IFERROR(VLOOKUP(A2650,Produtos!A:B,2,FALSE),"")</f>
        <v/>
      </c>
      <c r="D2650" s="10">
        <f>IFERROR(INDEX(Lotes!$E:$E,MATCH(1,(Lotes!$A:$A=A2650)*(Lotes!$C:$C=C2650),0)),"")</f>
        <v/>
      </c>
      <c r="E2650" s="14">
        <f>IF(D2650="","",D2650-TODAY())</f>
        <v/>
      </c>
      <c r="F2650">
        <f>IF(D2650="","",IF(E2650&lt;0,"VENCIDO",IF(E2650&lt;=30,"VENCE EM &lt;= 30 DIAS",IF(E2650&lt;=60,"ATENCAO (31-60 DIAS)","OK"))))</f>
        <v/>
      </c>
      <c r="G2650" s="14">
        <f>SUMIFS(Lancamentos!$G:$G,Lancamentos!$C:$C,$A2650,Lancamentos!$E:$E,$C2650,Lancamentos!$B:$B,"ENTRADA")</f>
        <v/>
      </c>
      <c r="H2650" s="14">
        <f>SUMIFS(Lancamentos!$G:$G,Lancamentos!$C:$C,$A2650,Lancamentos!$E:$E,$C2650,Lancamentos!$B:$B,"SAIDA_USO")</f>
        <v/>
      </c>
      <c r="I2650" s="14">
        <f>SUMIFS(Lancamentos!$G:$G,Lancamentos!$C:$C,$A2650,Lancamentos!$E:$E,$C2650,Lancamentos!$B:$B,"SAIDA_DESCARTE")</f>
        <v/>
      </c>
      <c r="J2650" s="14">
        <f>G2650-H2650-I2650</f>
        <v/>
      </c>
      <c r="K2650">
        <f>IF(A2650="","",IF(J2650&lt;=IFERROR(VLOOKUP(A2650,Produtos!$A:$E,5,FALSE),0),"ABAIXO DO MINIMO","OK"))</f>
        <v/>
      </c>
    </row>
    <row r="2651">
      <c r="B2651">
        <f>IFERROR(VLOOKUP(A2651,Produtos!A:B,2,FALSE),"")</f>
        <v/>
      </c>
      <c r="D2651" s="10">
        <f>IFERROR(INDEX(Lotes!$E:$E,MATCH(1,(Lotes!$A:$A=A2651)*(Lotes!$C:$C=C2651),0)),"")</f>
        <v/>
      </c>
      <c r="E2651" s="14">
        <f>IF(D2651="","",D2651-TODAY())</f>
        <v/>
      </c>
      <c r="F2651">
        <f>IF(D2651="","",IF(E2651&lt;0,"VENCIDO",IF(E2651&lt;=30,"VENCE EM &lt;= 30 DIAS",IF(E2651&lt;=60,"ATENCAO (31-60 DIAS)","OK"))))</f>
        <v/>
      </c>
      <c r="G2651" s="14">
        <f>SUMIFS(Lancamentos!$G:$G,Lancamentos!$C:$C,$A2651,Lancamentos!$E:$E,$C2651,Lancamentos!$B:$B,"ENTRADA")</f>
        <v/>
      </c>
      <c r="H2651" s="14">
        <f>SUMIFS(Lancamentos!$G:$G,Lancamentos!$C:$C,$A2651,Lancamentos!$E:$E,$C2651,Lancamentos!$B:$B,"SAIDA_USO")</f>
        <v/>
      </c>
      <c r="I2651" s="14">
        <f>SUMIFS(Lancamentos!$G:$G,Lancamentos!$C:$C,$A2651,Lancamentos!$E:$E,$C2651,Lancamentos!$B:$B,"SAIDA_DESCARTE")</f>
        <v/>
      </c>
      <c r="J2651" s="14">
        <f>G2651-H2651-I2651</f>
        <v/>
      </c>
      <c r="K2651">
        <f>IF(A2651="","",IF(J2651&lt;=IFERROR(VLOOKUP(A2651,Produtos!$A:$E,5,FALSE),0),"ABAIXO DO MINIMO","OK"))</f>
        <v/>
      </c>
    </row>
    <row r="2652">
      <c r="B2652">
        <f>IFERROR(VLOOKUP(A2652,Produtos!A:B,2,FALSE),"")</f>
        <v/>
      </c>
      <c r="D2652" s="10">
        <f>IFERROR(INDEX(Lotes!$E:$E,MATCH(1,(Lotes!$A:$A=A2652)*(Lotes!$C:$C=C2652),0)),"")</f>
        <v/>
      </c>
      <c r="E2652" s="14">
        <f>IF(D2652="","",D2652-TODAY())</f>
        <v/>
      </c>
      <c r="F2652">
        <f>IF(D2652="","",IF(E2652&lt;0,"VENCIDO",IF(E2652&lt;=30,"VENCE EM &lt;= 30 DIAS",IF(E2652&lt;=60,"ATENCAO (31-60 DIAS)","OK"))))</f>
        <v/>
      </c>
      <c r="G2652" s="14">
        <f>SUMIFS(Lancamentos!$G:$G,Lancamentos!$C:$C,$A2652,Lancamentos!$E:$E,$C2652,Lancamentos!$B:$B,"ENTRADA")</f>
        <v/>
      </c>
      <c r="H2652" s="14">
        <f>SUMIFS(Lancamentos!$G:$G,Lancamentos!$C:$C,$A2652,Lancamentos!$E:$E,$C2652,Lancamentos!$B:$B,"SAIDA_USO")</f>
        <v/>
      </c>
      <c r="I2652" s="14">
        <f>SUMIFS(Lancamentos!$G:$G,Lancamentos!$C:$C,$A2652,Lancamentos!$E:$E,$C2652,Lancamentos!$B:$B,"SAIDA_DESCARTE")</f>
        <v/>
      </c>
      <c r="J2652" s="14">
        <f>G2652-H2652-I2652</f>
        <v/>
      </c>
      <c r="K2652">
        <f>IF(A2652="","",IF(J2652&lt;=IFERROR(VLOOKUP(A2652,Produtos!$A:$E,5,FALSE),0),"ABAIXO DO MINIMO","OK"))</f>
        <v/>
      </c>
    </row>
    <row r="2653">
      <c r="B2653">
        <f>IFERROR(VLOOKUP(A2653,Produtos!A:B,2,FALSE),"")</f>
        <v/>
      </c>
      <c r="D2653" s="10">
        <f>IFERROR(INDEX(Lotes!$E:$E,MATCH(1,(Lotes!$A:$A=A2653)*(Lotes!$C:$C=C2653),0)),"")</f>
        <v/>
      </c>
      <c r="E2653" s="14">
        <f>IF(D2653="","",D2653-TODAY())</f>
        <v/>
      </c>
      <c r="F2653">
        <f>IF(D2653="","",IF(E2653&lt;0,"VENCIDO",IF(E2653&lt;=30,"VENCE EM &lt;= 30 DIAS",IF(E2653&lt;=60,"ATENCAO (31-60 DIAS)","OK"))))</f>
        <v/>
      </c>
      <c r="G2653" s="14">
        <f>SUMIFS(Lancamentos!$G:$G,Lancamentos!$C:$C,$A2653,Lancamentos!$E:$E,$C2653,Lancamentos!$B:$B,"ENTRADA")</f>
        <v/>
      </c>
      <c r="H2653" s="14">
        <f>SUMIFS(Lancamentos!$G:$G,Lancamentos!$C:$C,$A2653,Lancamentos!$E:$E,$C2653,Lancamentos!$B:$B,"SAIDA_USO")</f>
        <v/>
      </c>
      <c r="I2653" s="14">
        <f>SUMIFS(Lancamentos!$G:$G,Lancamentos!$C:$C,$A2653,Lancamentos!$E:$E,$C2653,Lancamentos!$B:$B,"SAIDA_DESCARTE")</f>
        <v/>
      </c>
      <c r="J2653" s="14">
        <f>G2653-H2653-I2653</f>
        <v/>
      </c>
      <c r="K2653">
        <f>IF(A2653="","",IF(J2653&lt;=IFERROR(VLOOKUP(A2653,Produtos!$A:$E,5,FALSE),0),"ABAIXO DO MINIMO","OK"))</f>
        <v/>
      </c>
    </row>
    <row r="2654">
      <c r="B2654">
        <f>IFERROR(VLOOKUP(A2654,Produtos!A:B,2,FALSE),"")</f>
        <v/>
      </c>
      <c r="D2654" s="10">
        <f>IFERROR(INDEX(Lotes!$E:$E,MATCH(1,(Lotes!$A:$A=A2654)*(Lotes!$C:$C=C2654),0)),"")</f>
        <v/>
      </c>
      <c r="E2654" s="14">
        <f>IF(D2654="","",D2654-TODAY())</f>
        <v/>
      </c>
      <c r="F2654">
        <f>IF(D2654="","",IF(E2654&lt;0,"VENCIDO",IF(E2654&lt;=30,"VENCE EM &lt;= 30 DIAS",IF(E2654&lt;=60,"ATENCAO (31-60 DIAS)","OK"))))</f>
        <v/>
      </c>
      <c r="G2654" s="14">
        <f>SUMIFS(Lancamentos!$G:$G,Lancamentos!$C:$C,$A2654,Lancamentos!$E:$E,$C2654,Lancamentos!$B:$B,"ENTRADA")</f>
        <v/>
      </c>
      <c r="H2654" s="14">
        <f>SUMIFS(Lancamentos!$G:$G,Lancamentos!$C:$C,$A2654,Lancamentos!$E:$E,$C2654,Lancamentos!$B:$B,"SAIDA_USO")</f>
        <v/>
      </c>
      <c r="I2654" s="14">
        <f>SUMIFS(Lancamentos!$G:$G,Lancamentos!$C:$C,$A2654,Lancamentos!$E:$E,$C2654,Lancamentos!$B:$B,"SAIDA_DESCARTE")</f>
        <v/>
      </c>
      <c r="J2654" s="14">
        <f>G2654-H2654-I2654</f>
        <v/>
      </c>
      <c r="K2654">
        <f>IF(A2654="","",IF(J2654&lt;=IFERROR(VLOOKUP(A2654,Produtos!$A:$E,5,FALSE),0),"ABAIXO DO MINIMO","OK"))</f>
        <v/>
      </c>
    </row>
    <row r="2655">
      <c r="B2655">
        <f>IFERROR(VLOOKUP(A2655,Produtos!A:B,2,FALSE),"")</f>
        <v/>
      </c>
      <c r="D2655" s="10">
        <f>IFERROR(INDEX(Lotes!$E:$E,MATCH(1,(Lotes!$A:$A=A2655)*(Lotes!$C:$C=C2655),0)),"")</f>
        <v/>
      </c>
      <c r="E2655" s="14">
        <f>IF(D2655="","",D2655-TODAY())</f>
        <v/>
      </c>
      <c r="F2655">
        <f>IF(D2655="","",IF(E2655&lt;0,"VENCIDO",IF(E2655&lt;=30,"VENCE EM &lt;= 30 DIAS",IF(E2655&lt;=60,"ATENCAO (31-60 DIAS)","OK"))))</f>
        <v/>
      </c>
      <c r="G2655" s="14">
        <f>SUMIFS(Lancamentos!$G:$G,Lancamentos!$C:$C,$A2655,Lancamentos!$E:$E,$C2655,Lancamentos!$B:$B,"ENTRADA")</f>
        <v/>
      </c>
      <c r="H2655" s="14">
        <f>SUMIFS(Lancamentos!$G:$G,Lancamentos!$C:$C,$A2655,Lancamentos!$E:$E,$C2655,Lancamentos!$B:$B,"SAIDA_USO")</f>
        <v/>
      </c>
      <c r="I2655" s="14">
        <f>SUMIFS(Lancamentos!$G:$G,Lancamentos!$C:$C,$A2655,Lancamentos!$E:$E,$C2655,Lancamentos!$B:$B,"SAIDA_DESCARTE")</f>
        <v/>
      </c>
      <c r="J2655" s="14">
        <f>G2655-H2655-I2655</f>
        <v/>
      </c>
      <c r="K2655">
        <f>IF(A2655="","",IF(J2655&lt;=IFERROR(VLOOKUP(A2655,Produtos!$A:$E,5,FALSE),0),"ABAIXO DO MINIMO","OK"))</f>
        <v/>
      </c>
    </row>
    <row r="2656">
      <c r="B2656">
        <f>IFERROR(VLOOKUP(A2656,Produtos!A:B,2,FALSE),"")</f>
        <v/>
      </c>
      <c r="D2656" s="10">
        <f>IFERROR(INDEX(Lotes!$E:$E,MATCH(1,(Lotes!$A:$A=A2656)*(Lotes!$C:$C=C2656),0)),"")</f>
        <v/>
      </c>
      <c r="E2656" s="14">
        <f>IF(D2656="","",D2656-TODAY())</f>
        <v/>
      </c>
      <c r="F2656">
        <f>IF(D2656="","",IF(E2656&lt;0,"VENCIDO",IF(E2656&lt;=30,"VENCE EM &lt;= 30 DIAS",IF(E2656&lt;=60,"ATENCAO (31-60 DIAS)","OK"))))</f>
        <v/>
      </c>
      <c r="G2656" s="14">
        <f>SUMIFS(Lancamentos!$G:$G,Lancamentos!$C:$C,$A2656,Lancamentos!$E:$E,$C2656,Lancamentos!$B:$B,"ENTRADA")</f>
        <v/>
      </c>
      <c r="H2656" s="14">
        <f>SUMIFS(Lancamentos!$G:$G,Lancamentos!$C:$C,$A2656,Lancamentos!$E:$E,$C2656,Lancamentos!$B:$B,"SAIDA_USO")</f>
        <v/>
      </c>
      <c r="I2656" s="14">
        <f>SUMIFS(Lancamentos!$G:$G,Lancamentos!$C:$C,$A2656,Lancamentos!$E:$E,$C2656,Lancamentos!$B:$B,"SAIDA_DESCARTE")</f>
        <v/>
      </c>
      <c r="J2656" s="14">
        <f>G2656-H2656-I2656</f>
        <v/>
      </c>
      <c r="K2656">
        <f>IF(A2656="","",IF(J2656&lt;=IFERROR(VLOOKUP(A2656,Produtos!$A:$E,5,FALSE),0),"ABAIXO DO MINIMO","OK"))</f>
        <v/>
      </c>
    </row>
    <row r="2657">
      <c r="B2657">
        <f>IFERROR(VLOOKUP(A2657,Produtos!A:B,2,FALSE),"")</f>
        <v/>
      </c>
      <c r="D2657" s="10">
        <f>IFERROR(INDEX(Lotes!$E:$E,MATCH(1,(Lotes!$A:$A=A2657)*(Lotes!$C:$C=C2657),0)),"")</f>
        <v/>
      </c>
      <c r="E2657" s="14">
        <f>IF(D2657="","",D2657-TODAY())</f>
        <v/>
      </c>
      <c r="F2657">
        <f>IF(D2657="","",IF(E2657&lt;0,"VENCIDO",IF(E2657&lt;=30,"VENCE EM &lt;= 30 DIAS",IF(E2657&lt;=60,"ATENCAO (31-60 DIAS)","OK"))))</f>
        <v/>
      </c>
      <c r="G2657" s="14">
        <f>SUMIFS(Lancamentos!$G:$G,Lancamentos!$C:$C,$A2657,Lancamentos!$E:$E,$C2657,Lancamentos!$B:$B,"ENTRADA")</f>
        <v/>
      </c>
      <c r="H2657" s="14">
        <f>SUMIFS(Lancamentos!$G:$G,Lancamentos!$C:$C,$A2657,Lancamentos!$E:$E,$C2657,Lancamentos!$B:$B,"SAIDA_USO")</f>
        <v/>
      </c>
      <c r="I2657" s="14">
        <f>SUMIFS(Lancamentos!$G:$G,Lancamentos!$C:$C,$A2657,Lancamentos!$E:$E,$C2657,Lancamentos!$B:$B,"SAIDA_DESCARTE")</f>
        <v/>
      </c>
      <c r="J2657" s="14">
        <f>G2657-H2657-I2657</f>
        <v/>
      </c>
      <c r="K2657">
        <f>IF(A2657="","",IF(J2657&lt;=IFERROR(VLOOKUP(A2657,Produtos!$A:$E,5,FALSE),0),"ABAIXO DO MINIMO","OK"))</f>
        <v/>
      </c>
    </row>
    <row r="2658">
      <c r="B2658">
        <f>IFERROR(VLOOKUP(A2658,Produtos!A:B,2,FALSE),"")</f>
        <v/>
      </c>
      <c r="D2658" s="10">
        <f>IFERROR(INDEX(Lotes!$E:$E,MATCH(1,(Lotes!$A:$A=A2658)*(Lotes!$C:$C=C2658),0)),"")</f>
        <v/>
      </c>
      <c r="E2658" s="14">
        <f>IF(D2658="","",D2658-TODAY())</f>
        <v/>
      </c>
      <c r="F2658">
        <f>IF(D2658="","",IF(E2658&lt;0,"VENCIDO",IF(E2658&lt;=30,"VENCE EM &lt;= 30 DIAS",IF(E2658&lt;=60,"ATENCAO (31-60 DIAS)","OK"))))</f>
        <v/>
      </c>
      <c r="G2658" s="14">
        <f>SUMIFS(Lancamentos!$G:$G,Lancamentos!$C:$C,$A2658,Lancamentos!$E:$E,$C2658,Lancamentos!$B:$B,"ENTRADA")</f>
        <v/>
      </c>
      <c r="H2658" s="14">
        <f>SUMIFS(Lancamentos!$G:$G,Lancamentos!$C:$C,$A2658,Lancamentos!$E:$E,$C2658,Lancamentos!$B:$B,"SAIDA_USO")</f>
        <v/>
      </c>
      <c r="I2658" s="14">
        <f>SUMIFS(Lancamentos!$G:$G,Lancamentos!$C:$C,$A2658,Lancamentos!$E:$E,$C2658,Lancamentos!$B:$B,"SAIDA_DESCARTE")</f>
        <v/>
      </c>
      <c r="J2658" s="14">
        <f>G2658-H2658-I2658</f>
        <v/>
      </c>
      <c r="K2658">
        <f>IF(A2658="","",IF(J2658&lt;=IFERROR(VLOOKUP(A2658,Produtos!$A:$E,5,FALSE),0),"ABAIXO DO MINIMO","OK"))</f>
        <v/>
      </c>
    </row>
    <row r="2659">
      <c r="B2659">
        <f>IFERROR(VLOOKUP(A2659,Produtos!A:B,2,FALSE),"")</f>
        <v/>
      </c>
      <c r="D2659" s="10">
        <f>IFERROR(INDEX(Lotes!$E:$E,MATCH(1,(Lotes!$A:$A=A2659)*(Lotes!$C:$C=C2659),0)),"")</f>
        <v/>
      </c>
      <c r="E2659" s="14">
        <f>IF(D2659="","",D2659-TODAY())</f>
        <v/>
      </c>
      <c r="F2659">
        <f>IF(D2659="","",IF(E2659&lt;0,"VENCIDO",IF(E2659&lt;=30,"VENCE EM &lt;= 30 DIAS",IF(E2659&lt;=60,"ATENCAO (31-60 DIAS)","OK"))))</f>
        <v/>
      </c>
      <c r="G2659" s="14">
        <f>SUMIFS(Lancamentos!$G:$G,Lancamentos!$C:$C,$A2659,Lancamentos!$E:$E,$C2659,Lancamentos!$B:$B,"ENTRADA")</f>
        <v/>
      </c>
      <c r="H2659" s="14">
        <f>SUMIFS(Lancamentos!$G:$G,Lancamentos!$C:$C,$A2659,Lancamentos!$E:$E,$C2659,Lancamentos!$B:$B,"SAIDA_USO")</f>
        <v/>
      </c>
      <c r="I2659" s="14">
        <f>SUMIFS(Lancamentos!$G:$G,Lancamentos!$C:$C,$A2659,Lancamentos!$E:$E,$C2659,Lancamentos!$B:$B,"SAIDA_DESCARTE")</f>
        <v/>
      </c>
      <c r="J2659" s="14">
        <f>G2659-H2659-I2659</f>
        <v/>
      </c>
      <c r="K2659">
        <f>IF(A2659="","",IF(J2659&lt;=IFERROR(VLOOKUP(A2659,Produtos!$A:$E,5,FALSE),0),"ABAIXO DO MINIMO","OK"))</f>
        <v/>
      </c>
    </row>
    <row r="2660">
      <c r="B2660">
        <f>IFERROR(VLOOKUP(A2660,Produtos!A:B,2,FALSE),"")</f>
        <v/>
      </c>
      <c r="D2660" s="10">
        <f>IFERROR(INDEX(Lotes!$E:$E,MATCH(1,(Lotes!$A:$A=A2660)*(Lotes!$C:$C=C2660),0)),"")</f>
        <v/>
      </c>
      <c r="E2660" s="14">
        <f>IF(D2660="","",D2660-TODAY())</f>
        <v/>
      </c>
      <c r="F2660">
        <f>IF(D2660="","",IF(E2660&lt;0,"VENCIDO",IF(E2660&lt;=30,"VENCE EM &lt;= 30 DIAS",IF(E2660&lt;=60,"ATENCAO (31-60 DIAS)","OK"))))</f>
        <v/>
      </c>
      <c r="G2660" s="14">
        <f>SUMIFS(Lancamentos!$G:$G,Lancamentos!$C:$C,$A2660,Lancamentos!$E:$E,$C2660,Lancamentos!$B:$B,"ENTRADA")</f>
        <v/>
      </c>
      <c r="H2660" s="14">
        <f>SUMIFS(Lancamentos!$G:$G,Lancamentos!$C:$C,$A2660,Lancamentos!$E:$E,$C2660,Lancamentos!$B:$B,"SAIDA_USO")</f>
        <v/>
      </c>
      <c r="I2660" s="14">
        <f>SUMIFS(Lancamentos!$G:$G,Lancamentos!$C:$C,$A2660,Lancamentos!$E:$E,$C2660,Lancamentos!$B:$B,"SAIDA_DESCARTE")</f>
        <v/>
      </c>
      <c r="J2660" s="14">
        <f>G2660-H2660-I2660</f>
        <v/>
      </c>
      <c r="K2660">
        <f>IF(A2660="","",IF(J2660&lt;=IFERROR(VLOOKUP(A2660,Produtos!$A:$E,5,FALSE),0),"ABAIXO DO MINIMO","OK"))</f>
        <v/>
      </c>
    </row>
    <row r="2661">
      <c r="B2661">
        <f>IFERROR(VLOOKUP(A2661,Produtos!A:B,2,FALSE),"")</f>
        <v/>
      </c>
      <c r="D2661" s="10">
        <f>IFERROR(INDEX(Lotes!$E:$E,MATCH(1,(Lotes!$A:$A=A2661)*(Lotes!$C:$C=C2661),0)),"")</f>
        <v/>
      </c>
      <c r="E2661" s="14">
        <f>IF(D2661="","",D2661-TODAY())</f>
        <v/>
      </c>
      <c r="F2661">
        <f>IF(D2661="","",IF(E2661&lt;0,"VENCIDO",IF(E2661&lt;=30,"VENCE EM &lt;= 30 DIAS",IF(E2661&lt;=60,"ATENCAO (31-60 DIAS)","OK"))))</f>
        <v/>
      </c>
      <c r="G2661" s="14">
        <f>SUMIFS(Lancamentos!$G:$G,Lancamentos!$C:$C,$A2661,Lancamentos!$E:$E,$C2661,Lancamentos!$B:$B,"ENTRADA")</f>
        <v/>
      </c>
      <c r="H2661" s="14">
        <f>SUMIFS(Lancamentos!$G:$G,Lancamentos!$C:$C,$A2661,Lancamentos!$E:$E,$C2661,Lancamentos!$B:$B,"SAIDA_USO")</f>
        <v/>
      </c>
      <c r="I2661" s="14">
        <f>SUMIFS(Lancamentos!$G:$G,Lancamentos!$C:$C,$A2661,Lancamentos!$E:$E,$C2661,Lancamentos!$B:$B,"SAIDA_DESCARTE")</f>
        <v/>
      </c>
      <c r="J2661" s="14">
        <f>G2661-H2661-I2661</f>
        <v/>
      </c>
      <c r="K2661">
        <f>IF(A2661="","",IF(J2661&lt;=IFERROR(VLOOKUP(A2661,Produtos!$A:$E,5,FALSE),0),"ABAIXO DO MINIMO","OK"))</f>
        <v/>
      </c>
    </row>
    <row r="2662">
      <c r="B2662">
        <f>IFERROR(VLOOKUP(A2662,Produtos!A:B,2,FALSE),"")</f>
        <v/>
      </c>
      <c r="D2662" s="10">
        <f>IFERROR(INDEX(Lotes!$E:$E,MATCH(1,(Lotes!$A:$A=A2662)*(Lotes!$C:$C=C2662),0)),"")</f>
        <v/>
      </c>
      <c r="E2662" s="14">
        <f>IF(D2662="","",D2662-TODAY())</f>
        <v/>
      </c>
      <c r="F2662">
        <f>IF(D2662="","",IF(E2662&lt;0,"VENCIDO",IF(E2662&lt;=30,"VENCE EM &lt;= 30 DIAS",IF(E2662&lt;=60,"ATENCAO (31-60 DIAS)","OK"))))</f>
        <v/>
      </c>
      <c r="G2662" s="14">
        <f>SUMIFS(Lancamentos!$G:$G,Lancamentos!$C:$C,$A2662,Lancamentos!$E:$E,$C2662,Lancamentos!$B:$B,"ENTRADA")</f>
        <v/>
      </c>
      <c r="H2662" s="14">
        <f>SUMIFS(Lancamentos!$G:$G,Lancamentos!$C:$C,$A2662,Lancamentos!$E:$E,$C2662,Lancamentos!$B:$B,"SAIDA_USO")</f>
        <v/>
      </c>
      <c r="I2662" s="14">
        <f>SUMIFS(Lancamentos!$G:$G,Lancamentos!$C:$C,$A2662,Lancamentos!$E:$E,$C2662,Lancamentos!$B:$B,"SAIDA_DESCARTE")</f>
        <v/>
      </c>
      <c r="J2662" s="14">
        <f>G2662-H2662-I2662</f>
        <v/>
      </c>
      <c r="K2662">
        <f>IF(A2662="","",IF(J2662&lt;=IFERROR(VLOOKUP(A2662,Produtos!$A:$E,5,FALSE),0),"ABAIXO DO MINIMO","OK"))</f>
        <v/>
      </c>
    </row>
    <row r="2663">
      <c r="B2663">
        <f>IFERROR(VLOOKUP(A2663,Produtos!A:B,2,FALSE),"")</f>
        <v/>
      </c>
      <c r="D2663" s="10">
        <f>IFERROR(INDEX(Lotes!$E:$E,MATCH(1,(Lotes!$A:$A=A2663)*(Lotes!$C:$C=C2663),0)),"")</f>
        <v/>
      </c>
      <c r="E2663" s="14">
        <f>IF(D2663="","",D2663-TODAY())</f>
        <v/>
      </c>
      <c r="F2663">
        <f>IF(D2663="","",IF(E2663&lt;0,"VENCIDO",IF(E2663&lt;=30,"VENCE EM &lt;= 30 DIAS",IF(E2663&lt;=60,"ATENCAO (31-60 DIAS)","OK"))))</f>
        <v/>
      </c>
      <c r="G2663" s="14">
        <f>SUMIFS(Lancamentos!$G:$G,Lancamentos!$C:$C,$A2663,Lancamentos!$E:$E,$C2663,Lancamentos!$B:$B,"ENTRADA")</f>
        <v/>
      </c>
      <c r="H2663" s="14">
        <f>SUMIFS(Lancamentos!$G:$G,Lancamentos!$C:$C,$A2663,Lancamentos!$E:$E,$C2663,Lancamentos!$B:$B,"SAIDA_USO")</f>
        <v/>
      </c>
      <c r="I2663" s="14">
        <f>SUMIFS(Lancamentos!$G:$G,Lancamentos!$C:$C,$A2663,Lancamentos!$E:$E,$C2663,Lancamentos!$B:$B,"SAIDA_DESCARTE")</f>
        <v/>
      </c>
      <c r="J2663" s="14">
        <f>G2663-H2663-I2663</f>
        <v/>
      </c>
      <c r="K2663">
        <f>IF(A2663="","",IF(J2663&lt;=IFERROR(VLOOKUP(A2663,Produtos!$A:$E,5,FALSE),0),"ABAIXO DO MINIMO","OK"))</f>
        <v/>
      </c>
    </row>
    <row r="2664">
      <c r="B2664">
        <f>IFERROR(VLOOKUP(A2664,Produtos!A:B,2,FALSE),"")</f>
        <v/>
      </c>
      <c r="D2664" s="10">
        <f>IFERROR(INDEX(Lotes!$E:$E,MATCH(1,(Lotes!$A:$A=A2664)*(Lotes!$C:$C=C2664),0)),"")</f>
        <v/>
      </c>
      <c r="E2664" s="14">
        <f>IF(D2664="","",D2664-TODAY())</f>
        <v/>
      </c>
      <c r="F2664">
        <f>IF(D2664="","",IF(E2664&lt;0,"VENCIDO",IF(E2664&lt;=30,"VENCE EM &lt;= 30 DIAS",IF(E2664&lt;=60,"ATENCAO (31-60 DIAS)","OK"))))</f>
        <v/>
      </c>
      <c r="G2664" s="14">
        <f>SUMIFS(Lancamentos!$G:$G,Lancamentos!$C:$C,$A2664,Lancamentos!$E:$E,$C2664,Lancamentos!$B:$B,"ENTRADA")</f>
        <v/>
      </c>
      <c r="H2664" s="14">
        <f>SUMIFS(Lancamentos!$G:$G,Lancamentos!$C:$C,$A2664,Lancamentos!$E:$E,$C2664,Lancamentos!$B:$B,"SAIDA_USO")</f>
        <v/>
      </c>
      <c r="I2664" s="14">
        <f>SUMIFS(Lancamentos!$G:$G,Lancamentos!$C:$C,$A2664,Lancamentos!$E:$E,$C2664,Lancamentos!$B:$B,"SAIDA_DESCARTE")</f>
        <v/>
      </c>
      <c r="J2664" s="14">
        <f>G2664-H2664-I2664</f>
        <v/>
      </c>
      <c r="K2664">
        <f>IF(A2664="","",IF(J2664&lt;=IFERROR(VLOOKUP(A2664,Produtos!$A:$E,5,FALSE),0),"ABAIXO DO MINIMO","OK"))</f>
        <v/>
      </c>
    </row>
    <row r="2665">
      <c r="B2665">
        <f>IFERROR(VLOOKUP(A2665,Produtos!A:B,2,FALSE),"")</f>
        <v/>
      </c>
      <c r="D2665" s="10">
        <f>IFERROR(INDEX(Lotes!$E:$E,MATCH(1,(Lotes!$A:$A=A2665)*(Lotes!$C:$C=C2665),0)),"")</f>
        <v/>
      </c>
      <c r="E2665" s="14">
        <f>IF(D2665="","",D2665-TODAY())</f>
        <v/>
      </c>
      <c r="F2665">
        <f>IF(D2665="","",IF(E2665&lt;0,"VENCIDO",IF(E2665&lt;=30,"VENCE EM &lt;= 30 DIAS",IF(E2665&lt;=60,"ATENCAO (31-60 DIAS)","OK"))))</f>
        <v/>
      </c>
      <c r="G2665" s="14">
        <f>SUMIFS(Lancamentos!$G:$G,Lancamentos!$C:$C,$A2665,Lancamentos!$E:$E,$C2665,Lancamentos!$B:$B,"ENTRADA")</f>
        <v/>
      </c>
      <c r="H2665" s="14">
        <f>SUMIFS(Lancamentos!$G:$G,Lancamentos!$C:$C,$A2665,Lancamentos!$E:$E,$C2665,Lancamentos!$B:$B,"SAIDA_USO")</f>
        <v/>
      </c>
      <c r="I2665" s="14">
        <f>SUMIFS(Lancamentos!$G:$G,Lancamentos!$C:$C,$A2665,Lancamentos!$E:$E,$C2665,Lancamentos!$B:$B,"SAIDA_DESCARTE")</f>
        <v/>
      </c>
      <c r="J2665" s="14">
        <f>G2665-H2665-I2665</f>
        <v/>
      </c>
      <c r="K2665">
        <f>IF(A2665="","",IF(J2665&lt;=IFERROR(VLOOKUP(A2665,Produtos!$A:$E,5,FALSE),0),"ABAIXO DO MINIMO","OK"))</f>
        <v/>
      </c>
    </row>
    <row r="2666">
      <c r="B2666">
        <f>IFERROR(VLOOKUP(A2666,Produtos!A:B,2,FALSE),"")</f>
        <v/>
      </c>
      <c r="D2666" s="10">
        <f>IFERROR(INDEX(Lotes!$E:$E,MATCH(1,(Lotes!$A:$A=A2666)*(Lotes!$C:$C=C2666),0)),"")</f>
        <v/>
      </c>
      <c r="E2666" s="14">
        <f>IF(D2666="","",D2666-TODAY())</f>
        <v/>
      </c>
      <c r="F2666">
        <f>IF(D2666="","",IF(E2666&lt;0,"VENCIDO",IF(E2666&lt;=30,"VENCE EM &lt;= 30 DIAS",IF(E2666&lt;=60,"ATENCAO (31-60 DIAS)","OK"))))</f>
        <v/>
      </c>
      <c r="G2666" s="14">
        <f>SUMIFS(Lancamentos!$G:$G,Lancamentos!$C:$C,$A2666,Lancamentos!$E:$E,$C2666,Lancamentos!$B:$B,"ENTRADA")</f>
        <v/>
      </c>
      <c r="H2666" s="14">
        <f>SUMIFS(Lancamentos!$G:$G,Lancamentos!$C:$C,$A2666,Lancamentos!$E:$E,$C2666,Lancamentos!$B:$B,"SAIDA_USO")</f>
        <v/>
      </c>
      <c r="I2666" s="14">
        <f>SUMIFS(Lancamentos!$G:$G,Lancamentos!$C:$C,$A2666,Lancamentos!$E:$E,$C2666,Lancamentos!$B:$B,"SAIDA_DESCARTE")</f>
        <v/>
      </c>
      <c r="J2666" s="14">
        <f>G2666-H2666-I2666</f>
        <v/>
      </c>
      <c r="K2666">
        <f>IF(A2666="","",IF(J2666&lt;=IFERROR(VLOOKUP(A2666,Produtos!$A:$E,5,FALSE),0),"ABAIXO DO MINIMO","OK"))</f>
        <v/>
      </c>
    </row>
    <row r="2667">
      <c r="B2667">
        <f>IFERROR(VLOOKUP(A2667,Produtos!A:B,2,FALSE),"")</f>
        <v/>
      </c>
      <c r="D2667" s="10">
        <f>IFERROR(INDEX(Lotes!$E:$E,MATCH(1,(Lotes!$A:$A=A2667)*(Lotes!$C:$C=C2667),0)),"")</f>
        <v/>
      </c>
      <c r="E2667" s="14">
        <f>IF(D2667="","",D2667-TODAY())</f>
        <v/>
      </c>
      <c r="F2667">
        <f>IF(D2667="","",IF(E2667&lt;0,"VENCIDO",IF(E2667&lt;=30,"VENCE EM &lt;= 30 DIAS",IF(E2667&lt;=60,"ATENCAO (31-60 DIAS)","OK"))))</f>
        <v/>
      </c>
      <c r="G2667" s="14">
        <f>SUMIFS(Lancamentos!$G:$G,Lancamentos!$C:$C,$A2667,Lancamentos!$E:$E,$C2667,Lancamentos!$B:$B,"ENTRADA")</f>
        <v/>
      </c>
      <c r="H2667" s="14">
        <f>SUMIFS(Lancamentos!$G:$G,Lancamentos!$C:$C,$A2667,Lancamentos!$E:$E,$C2667,Lancamentos!$B:$B,"SAIDA_USO")</f>
        <v/>
      </c>
      <c r="I2667" s="14">
        <f>SUMIFS(Lancamentos!$G:$G,Lancamentos!$C:$C,$A2667,Lancamentos!$E:$E,$C2667,Lancamentos!$B:$B,"SAIDA_DESCARTE")</f>
        <v/>
      </c>
      <c r="J2667" s="14">
        <f>G2667-H2667-I2667</f>
        <v/>
      </c>
      <c r="K2667">
        <f>IF(A2667="","",IF(J2667&lt;=IFERROR(VLOOKUP(A2667,Produtos!$A:$E,5,FALSE),0),"ABAIXO DO MINIMO","OK"))</f>
        <v/>
      </c>
    </row>
    <row r="2668">
      <c r="B2668">
        <f>IFERROR(VLOOKUP(A2668,Produtos!A:B,2,FALSE),"")</f>
        <v/>
      </c>
      <c r="D2668" s="10">
        <f>IFERROR(INDEX(Lotes!$E:$E,MATCH(1,(Lotes!$A:$A=A2668)*(Lotes!$C:$C=C2668),0)),"")</f>
        <v/>
      </c>
      <c r="E2668" s="14">
        <f>IF(D2668="","",D2668-TODAY())</f>
        <v/>
      </c>
      <c r="F2668">
        <f>IF(D2668="","",IF(E2668&lt;0,"VENCIDO",IF(E2668&lt;=30,"VENCE EM &lt;= 30 DIAS",IF(E2668&lt;=60,"ATENCAO (31-60 DIAS)","OK"))))</f>
        <v/>
      </c>
      <c r="G2668" s="14">
        <f>SUMIFS(Lancamentos!$G:$G,Lancamentos!$C:$C,$A2668,Lancamentos!$E:$E,$C2668,Lancamentos!$B:$B,"ENTRADA")</f>
        <v/>
      </c>
      <c r="H2668" s="14">
        <f>SUMIFS(Lancamentos!$G:$G,Lancamentos!$C:$C,$A2668,Lancamentos!$E:$E,$C2668,Lancamentos!$B:$B,"SAIDA_USO")</f>
        <v/>
      </c>
      <c r="I2668" s="14">
        <f>SUMIFS(Lancamentos!$G:$G,Lancamentos!$C:$C,$A2668,Lancamentos!$E:$E,$C2668,Lancamentos!$B:$B,"SAIDA_DESCARTE")</f>
        <v/>
      </c>
      <c r="J2668" s="14">
        <f>G2668-H2668-I2668</f>
        <v/>
      </c>
      <c r="K2668">
        <f>IF(A2668="","",IF(J2668&lt;=IFERROR(VLOOKUP(A2668,Produtos!$A:$E,5,FALSE),0),"ABAIXO DO MINIMO","OK"))</f>
        <v/>
      </c>
    </row>
    <row r="2669">
      <c r="B2669">
        <f>IFERROR(VLOOKUP(A2669,Produtos!A:B,2,FALSE),"")</f>
        <v/>
      </c>
      <c r="D2669" s="10">
        <f>IFERROR(INDEX(Lotes!$E:$E,MATCH(1,(Lotes!$A:$A=A2669)*(Lotes!$C:$C=C2669),0)),"")</f>
        <v/>
      </c>
      <c r="E2669" s="14">
        <f>IF(D2669="","",D2669-TODAY())</f>
        <v/>
      </c>
      <c r="F2669">
        <f>IF(D2669="","",IF(E2669&lt;0,"VENCIDO",IF(E2669&lt;=30,"VENCE EM &lt;= 30 DIAS",IF(E2669&lt;=60,"ATENCAO (31-60 DIAS)","OK"))))</f>
        <v/>
      </c>
      <c r="G2669" s="14">
        <f>SUMIFS(Lancamentos!$G:$G,Lancamentos!$C:$C,$A2669,Lancamentos!$E:$E,$C2669,Lancamentos!$B:$B,"ENTRADA")</f>
        <v/>
      </c>
      <c r="H2669" s="14">
        <f>SUMIFS(Lancamentos!$G:$G,Lancamentos!$C:$C,$A2669,Lancamentos!$E:$E,$C2669,Lancamentos!$B:$B,"SAIDA_USO")</f>
        <v/>
      </c>
      <c r="I2669" s="14">
        <f>SUMIFS(Lancamentos!$G:$G,Lancamentos!$C:$C,$A2669,Lancamentos!$E:$E,$C2669,Lancamentos!$B:$B,"SAIDA_DESCARTE")</f>
        <v/>
      </c>
      <c r="J2669" s="14">
        <f>G2669-H2669-I2669</f>
        <v/>
      </c>
      <c r="K2669">
        <f>IF(A2669="","",IF(J2669&lt;=IFERROR(VLOOKUP(A2669,Produtos!$A:$E,5,FALSE),0),"ABAIXO DO MINIMO","OK"))</f>
        <v/>
      </c>
    </row>
    <row r="2670">
      <c r="B2670">
        <f>IFERROR(VLOOKUP(A2670,Produtos!A:B,2,FALSE),"")</f>
        <v/>
      </c>
      <c r="D2670" s="10">
        <f>IFERROR(INDEX(Lotes!$E:$E,MATCH(1,(Lotes!$A:$A=A2670)*(Lotes!$C:$C=C2670),0)),"")</f>
        <v/>
      </c>
      <c r="E2670" s="14">
        <f>IF(D2670="","",D2670-TODAY())</f>
        <v/>
      </c>
      <c r="F2670">
        <f>IF(D2670="","",IF(E2670&lt;0,"VENCIDO",IF(E2670&lt;=30,"VENCE EM &lt;= 30 DIAS",IF(E2670&lt;=60,"ATENCAO (31-60 DIAS)","OK"))))</f>
        <v/>
      </c>
      <c r="G2670" s="14">
        <f>SUMIFS(Lancamentos!$G:$G,Lancamentos!$C:$C,$A2670,Lancamentos!$E:$E,$C2670,Lancamentos!$B:$B,"ENTRADA")</f>
        <v/>
      </c>
      <c r="H2670" s="14">
        <f>SUMIFS(Lancamentos!$G:$G,Lancamentos!$C:$C,$A2670,Lancamentos!$E:$E,$C2670,Lancamentos!$B:$B,"SAIDA_USO")</f>
        <v/>
      </c>
      <c r="I2670" s="14">
        <f>SUMIFS(Lancamentos!$G:$G,Lancamentos!$C:$C,$A2670,Lancamentos!$E:$E,$C2670,Lancamentos!$B:$B,"SAIDA_DESCARTE")</f>
        <v/>
      </c>
      <c r="J2670" s="14">
        <f>G2670-H2670-I2670</f>
        <v/>
      </c>
      <c r="K2670">
        <f>IF(A2670="","",IF(J2670&lt;=IFERROR(VLOOKUP(A2670,Produtos!$A:$E,5,FALSE),0),"ABAIXO DO MINIMO","OK"))</f>
        <v/>
      </c>
    </row>
    <row r="2671">
      <c r="B2671">
        <f>IFERROR(VLOOKUP(A2671,Produtos!A:B,2,FALSE),"")</f>
        <v/>
      </c>
      <c r="D2671" s="10">
        <f>IFERROR(INDEX(Lotes!$E:$E,MATCH(1,(Lotes!$A:$A=A2671)*(Lotes!$C:$C=C2671),0)),"")</f>
        <v/>
      </c>
      <c r="E2671" s="14">
        <f>IF(D2671="","",D2671-TODAY())</f>
        <v/>
      </c>
      <c r="F2671">
        <f>IF(D2671="","",IF(E2671&lt;0,"VENCIDO",IF(E2671&lt;=30,"VENCE EM &lt;= 30 DIAS",IF(E2671&lt;=60,"ATENCAO (31-60 DIAS)","OK"))))</f>
        <v/>
      </c>
      <c r="G2671" s="14">
        <f>SUMIFS(Lancamentos!$G:$G,Lancamentos!$C:$C,$A2671,Lancamentos!$E:$E,$C2671,Lancamentos!$B:$B,"ENTRADA")</f>
        <v/>
      </c>
      <c r="H2671" s="14">
        <f>SUMIFS(Lancamentos!$G:$G,Lancamentos!$C:$C,$A2671,Lancamentos!$E:$E,$C2671,Lancamentos!$B:$B,"SAIDA_USO")</f>
        <v/>
      </c>
      <c r="I2671" s="14">
        <f>SUMIFS(Lancamentos!$G:$G,Lancamentos!$C:$C,$A2671,Lancamentos!$E:$E,$C2671,Lancamentos!$B:$B,"SAIDA_DESCARTE")</f>
        <v/>
      </c>
      <c r="J2671" s="14">
        <f>G2671-H2671-I2671</f>
        <v/>
      </c>
      <c r="K2671">
        <f>IF(A2671="","",IF(J2671&lt;=IFERROR(VLOOKUP(A2671,Produtos!$A:$E,5,FALSE),0),"ABAIXO DO MINIMO","OK"))</f>
        <v/>
      </c>
    </row>
    <row r="2672">
      <c r="B2672">
        <f>IFERROR(VLOOKUP(A2672,Produtos!A:B,2,FALSE),"")</f>
        <v/>
      </c>
      <c r="D2672" s="10">
        <f>IFERROR(INDEX(Lotes!$E:$E,MATCH(1,(Lotes!$A:$A=A2672)*(Lotes!$C:$C=C2672),0)),"")</f>
        <v/>
      </c>
      <c r="E2672" s="14">
        <f>IF(D2672="","",D2672-TODAY())</f>
        <v/>
      </c>
      <c r="F2672">
        <f>IF(D2672="","",IF(E2672&lt;0,"VENCIDO",IF(E2672&lt;=30,"VENCE EM &lt;= 30 DIAS",IF(E2672&lt;=60,"ATENCAO (31-60 DIAS)","OK"))))</f>
        <v/>
      </c>
      <c r="G2672" s="14">
        <f>SUMIFS(Lancamentos!$G:$G,Lancamentos!$C:$C,$A2672,Lancamentos!$E:$E,$C2672,Lancamentos!$B:$B,"ENTRADA")</f>
        <v/>
      </c>
      <c r="H2672" s="14">
        <f>SUMIFS(Lancamentos!$G:$G,Lancamentos!$C:$C,$A2672,Lancamentos!$E:$E,$C2672,Lancamentos!$B:$B,"SAIDA_USO")</f>
        <v/>
      </c>
      <c r="I2672" s="14">
        <f>SUMIFS(Lancamentos!$G:$G,Lancamentos!$C:$C,$A2672,Lancamentos!$E:$E,$C2672,Lancamentos!$B:$B,"SAIDA_DESCARTE")</f>
        <v/>
      </c>
      <c r="J2672" s="14">
        <f>G2672-H2672-I2672</f>
        <v/>
      </c>
      <c r="K2672">
        <f>IF(A2672="","",IF(J2672&lt;=IFERROR(VLOOKUP(A2672,Produtos!$A:$E,5,FALSE),0),"ABAIXO DO MINIMO","OK"))</f>
        <v/>
      </c>
    </row>
    <row r="2673">
      <c r="B2673">
        <f>IFERROR(VLOOKUP(A2673,Produtos!A:B,2,FALSE),"")</f>
        <v/>
      </c>
      <c r="D2673" s="10">
        <f>IFERROR(INDEX(Lotes!$E:$E,MATCH(1,(Lotes!$A:$A=A2673)*(Lotes!$C:$C=C2673),0)),"")</f>
        <v/>
      </c>
      <c r="E2673" s="14">
        <f>IF(D2673="","",D2673-TODAY())</f>
        <v/>
      </c>
      <c r="F2673">
        <f>IF(D2673="","",IF(E2673&lt;0,"VENCIDO",IF(E2673&lt;=30,"VENCE EM &lt;= 30 DIAS",IF(E2673&lt;=60,"ATENCAO (31-60 DIAS)","OK"))))</f>
        <v/>
      </c>
      <c r="G2673" s="14">
        <f>SUMIFS(Lancamentos!$G:$G,Lancamentos!$C:$C,$A2673,Lancamentos!$E:$E,$C2673,Lancamentos!$B:$B,"ENTRADA")</f>
        <v/>
      </c>
      <c r="H2673" s="14">
        <f>SUMIFS(Lancamentos!$G:$G,Lancamentos!$C:$C,$A2673,Lancamentos!$E:$E,$C2673,Lancamentos!$B:$B,"SAIDA_USO")</f>
        <v/>
      </c>
      <c r="I2673" s="14">
        <f>SUMIFS(Lancamentos!$G:$G,Lancamentos!$C:$C,$A2673,Lancamentos!$E:$E,$C2673,Lancamentos!$B:$B,"SAIDA_DESCARTE")</f>
        <v/>
      </c>
      <c r="J2673" s="14">
        <f>G2673-H2673-I2673</f>
        <v/>
      </c>
      <c r="K2673">
        <f>IF(A2673="","",IF(J2673&lt;=IFERROR(VLOOKUP(A2673,Produtos!$A:$E,5,FALSE),0),"ABAIXO DO MINIMO","OK"))</f>
        <v/>
      </c>
    </row>
    <row r="2674">
      <c r="B2674">
        <f>IFERROR(VLOOKUP(A2674,Produtos!A:B,2,FALSE),"")</f>
        <v/>
      </c>
      <c r="D2674" s="10">
        <f>IFERROR(INDEX(Lotes!$E:$E,MATCH(1,(Lotes!$A:$A=A2674)*(Lotes!$C:$C=C2674),0)),"")</f>
        <v/>
      </c>
      <c r="E2674" s="14">
        <f>IF(D2674="","",D2674-TODAY())</f>
        <v/>
      </c>
      <c r="F2674">
        <f>IF(D2674="","",IF(E2674&lt;0,"VENCIDO",IF(E2674&lt;=30,"VENCE EM &lt;= 30 DIAS",IF(E2674&lt;=60,"ATENCAO (31-60 DIAS)","OK"))))</f>
        <v/>
      </c>
      <c r="G2674" s="14">
        <f>SUMIFS(Lancamentos!$G:$G,Lancamentos!$C:$C,$A2674,Lancamentos!$E:$E,$C2674,Lancamentos!$B:$B,"ENTRADA")</f>
        <v/>
      </c>
      <c r="H2674" s="14">
        <f>SUMIFS(Lancamentos!$G:$G,Lancamentos!$C:$C,$A2674,Lancamentos!$E:$E,$C2674,Lancamentos!$B:$B,"SAIDA_USO")</f>
        <v/>
      </c>
      <c r="I2674" s="14">
        <f>SUMIFS(Lancamentos!$G:$G,Lancamentos!$C:$C,$A2674,Lancamentos!$E:$E,$C2674,Lancamentos!$B:$B,"SAIDA_DESCARTE")</f>
        <v/>
      </c>
      <c r="J2674" s="14">
        <f>G2674-H2674-I2674</f>
        <v/>
      </c>
      <c r="K2674">
        <f>IF(A2674="","",IF(J2674&lt;=IFERROR(VLOOKUP(A2674,Produtos!$A:$E,5,FALSE),0),"ABAIXO DO MINIMO","OK"))</f>
        <v/>
      </c>
    </row>
    <row r="2675">
      <c r="B2675">
        <f>IFERROR(VLOOKUP(A2675,Produtos!A:B,2,FALSE),"")</f>
        <v/>
      </c>
      <c r="D2675" s="10">
        <f>IFERROR(INDEX(Lotes!$E:$E,MATCH(1,(Lotes!$A:$A=A2675)*(Lotes!$C:$C=C2675),0)),"")</f>
        <v/>
      </c>
      <c r="E2675" s="14">
        <f>IF(D2675="","",D2675-TODAY())</f>
        <v/>
      </c>
      <c r="F2675">
        <f>IF(D2675="","",IF(E2675&lt;0,"VENCIDO",IF(E2675&lt;=30,"VENCE EM &lt;= 30 DIAS",IF(E2675&lt;=60,"ATENCAO (31-60 DIAS)","OK"))))</f>
        <v/>
      </c>
      <c r="G2675" s="14">
        <f>SUMIFS(Lancamentos!$G:$G,Lancamentos!$C:$C,$A2675,Lancamentos!$E:$E,$C2675,Lancamentos!$B:$B,"ENTRADA")</f>
        <v/>
      </c>
      <c r="H2675" s="14">
        <f>SUMIFS(Lancamentos!$G:$G,Lancamentos!$C:$C,$A2675,Lancamentos!$E:$E,$C2675,Lancamentos!$B:$B,"SAIDA_USO")</f>
        <v/>
      </c>
      <c r="I2675" s="14">
        <f>SUMIFS(Lancamentos!$G:$G,Lancamentos!$C:$C,$A2675,Lancamentos!$E:$E,$C2675,Lancamentos!$B:$B,"SAIDA_DESCARTE")</f>
        <v/>
      </c>
      <c r="J2675" s="14">
        <f>G2675-H2675-I2675</f>
        <v/>
      </c>
      <c r="K2675">
        <f>IF(A2675="","",IF(J2675&lt;=IFERROR(VLOOKUP(A2675,Produtos!$A:$E,5,FALSE),0),"ABAIXO DO MINIMO","OK"))</f>
        <v/>
      </c>
    </row>
    <row r="2676">
      <c r="B2676">
        <f>IFERROR(VLOOKUP(A2676,Produtos!A:B,2,FALSE),"")</f>
        <v/>
      </c>
      <c r="D2676" s="10">
        <f>IFERROR(INDEX(Lotes!$E:$E,MATCH(1,(Lotes!$A:$A=A2676)*(Lotes!$C:$C=C2676),0)),"")</f>
        <v/>
      </c>
      <c r="E2676" s="14">
        <f>IF(D2676="","",D2676-TODAY())</f>
        <v/>
      </c>
      <c r="F2676">
        <f>IF(D2676="","",IF(E2676&lt;0,"VENCIDO",IF(E2676&lt;=30,"VENCE EM &lt;= 30 DIAS",IF(E2676&lt;=60,"ATENCAO (31-60 DIAS)","OK"))))</f>
        <v/>
      </c>
      <c r="G2676" s="14">
        <f>SUMIFS(Lancamentos!$G:$G,Lancamentos!$C:$C,$A2676,Lancamentos!$E:$E,$C2676,Lancamentos!$B:$B,"ENTRADA")</f>
        <v/>
      </c>
      <c r="H2676" s="14">
        <f>SUMIFS(Lancamentos!$G:$G,Lancamentos!$C:$C,$A2676,Lancamentos!$E:$E,$C2676,Lancamentos!$B:$B,"SAIDA_USO")</f>
        <v/>
      </c>
      <c r="I2676" s="14">
        <f>SUMIFS(Lancamentos!$G:$G,Lancamentos!$C:$C,$A2676,Lancamentos!$E:$E,$C2676,Lancamentos!$B:$B,"SAIDA_DESCARTE")</f>
        <v/>
      </c>
      <c r="J2676" s="14">
        <f>G2676-H2676-I2676</f>
        <v/>
      </c>
      <c r="K2676">
        <f>IF(A2676="","",IF(J2676&lt;=IFERROR(VLOOKUP(A2676,Produtos!$A:$E,5,FALSE),0),"ABAIXO DO MINIMO","OK"))</f>
        <v/>
      </c>
    </row>
    <row r="2677">
      <c r="B2677">
        <f>IFERROR(VLOOKUP(A2677,Produtos!A:B,2,FALSE),"")</f>
        <v/>
      </c>
      <c r="D2677" s="10">
        <f>IFERROR(INDEX(Lotes!$E:$E,MATCH(1,(Lotes!$A:$A=A2677)*(Lotes!$C:$C=C2677),0)),"")</f>
        <v/>
      </c>
      <c r="E2677" s="14">
        <f>IF(D2677="","",D2677-TODAY())</f>
        <v/>
      </c>
      <c r="F2677">
        <f>IF(D2677="","",IF(E2677&lt;0,"VENCIDO",IF(E2677&lt;=30,"VENCE EM &lt;= 30 DIAS",IF(E2677&lt;=60,"ATENCAO (31-60 DIAS)","OK"))))</f>
        <v/>
      </c>
      <c r="G2677" s="14">
        <f>SUMIFS(Lancamentos!$G:$G,Lancamentos!$C:$C,$A2677,Lancamentos!$E:$E,$C2677,Lancamentos!$B:$B,"ENTRADA")</f>
        <v/>
      </c>
      <c r="H2677" s="14">
        <f>SUMIFS(Lancamentos!$G:$G,Lancamentos!$C:$C,$A2677,Lancamentos!$E:$E,$C2677,Lancamentos!$B:$B,"SAIDA_USO")</f>
        <v/>
      </c>
      <c r="I2677" s="14">
        <f>SUMIFS(Lancamentos!$G:$G,Lancamentos!$C:$C,$A2677,Lancamentos!$E:$E,$C2677,Lancamentos!$B:$B,"SAIDA_DESCARTE")</f>
        <v/>
      </c>
      <c r="J2677" s="14">
        <f>G2677-H2677-I2677</f>
        <v/>
      </c>
      <c r="K2677">
        <f>IF(A2677="","",IF(J2677&lt;=IFERROR(VLOOKUP(A2677,Produtos!$A:$E,5,FALSE),0),"ABAIXO DO MINIMO","OK"))</f>
        <v/>
      </c>
    </row>
    <row r="2678">
      <c r="B2678">
        <f>IFERROR(VLOOKUP(A2678,Produtos!A:B,2,FALSE),"")</f>
        <v/>
      </c>
      <c r="D2678" s="10">
        <f>IFERROR(INDEX(Lotes!$E:$E,MATCH(1,(Lotes!$A:$A=A2678)*(Lotes!$C:$C=C2678),0)),"")</f>
        <v/>
      </c>
      <c r="E2678" s="14">
        <f>IF(D2678="","",D2678-TODAY())</f>
        <v/>
      </c>
      <c r="F2678">
        <f>IF(D2678="","",IF(E2678&lt;0,"VENCIDO",IF(E2678&lt;=30,"VENCE EM &lt;= 30 DIAS",IF(E2678&lt;=60,"ATENCAO (31-60 DIAS)","OK"))))</f>
        <v/>
      </c>
      <c r="G2678" s="14">
        <f>SUMIFS(Lancamentos!$G:$G,Lancamentos!$C:$C,$A2678,Lancamentos!$E:$E,$C2678,Lancamentos!$B:$B,"ENTRADA")</f>
        <v/>
      </c>
      <c r="H2678" s="14">
        <f>SUMIFS(Lancamentos!$G:$G,Lancamentos!$C:$C,$A2678,Lancamentos!$E:$E,$C2678,Lancamentos!$B:$B,"SAIDA_USO")</f>
        <v/>
      </c>
      <c r="I2678" s="14">
        <f>SUMIFS(Lancamentos!$G:$G,Lancamentos!$C:$C,$A2678,Lancamentos!$E:$E,$C2678,Lancamentos!$B:$B,"SAIDA_DESCARTE")</f>
        <v/>
      </c>
      <c r="J2678" s="14">
        <f>G2678-H2678-I2678</f>
        <v/>
      </c>
      <c r="K2678">
        <f>IF(A2678="","",IF(J2678&lt;=IFERROR(VLOOKUP(A2678,Produtos!$A:$E,5,FALSE),0),"ABAIXO DO MINIMO","OK"))</f>
        <v/>
      </c>
    </row>
    <row r="2679">
      <c r="B2679">
        <f>IFERROR(VLOOKUP(A2679,Produtos!A:B,2,FALSE),"")</f>
        <v/>
      </c>
      <c r="D2679" s="10">
        <f>IFERROR(INDEX(Lotes!$E:$E,MATCH(1,(Lotes!$A:$A=A2679)*(Lotes!$C:$C=C2679),0)),"")</f>
        <v/>
      </c>
      <c r="E2679" s="14">
        <f>IF(D2679="","",D2679-TODAY())</f>
        <v/>
      </c>
      <c r="F2679">
        <f>IF(D2679="","",IF(E2679&lt;0,"VENCIDO",IF(E2679&lt;=30,"VENCE EM &lt;= 30 DIAS",IF(E2679&lt;=60,"ATENCAO (31-60 DIAS)","OK"))))</f>
        <v/>
      </c>
      <c r="G2679" s="14">
        <f>SUMIFS(Lancamentos!$G:$G,Lancamentos!$C:$C,$A2679,Lancamentos!$E:$E,$C2679,Lancamentos!$B:$B,"ENTRADA")</f>
        <v/>
      </c>
      <c r="H2679" s="14">
        <f>SUMIFS(Lancamentos!$G:$G,Lancamentos!$C:$C,$A2679,Lancamentos!$E:$E,$C2679,Lancamentos!$B:$B,"SAIDA_USO")</f>
        <v/>
      </c>
      <c r="I2679" s="14">
        <f>SUMIFS(Lancamentos!$G:$G,Lancamentos!$C:$C,$A2679,Lancamentos!$E:$E,$C2679,Lancamentos!$B:$B,"SAIDA_DESCARTE")</f>
        <v/>
      </c>
      <c r="J2679" s="14">
        <f>G2679-H2679-I2679</f>
        <v/>
      </c>
      <c r="K2679">
        <f>IF(A2679="","",IF(J2679&lt;=IFERROR(VLOOKUP(A2679,Produtos!$A:$E,5,FALSE),0),"ABAIXO DO MINIMO","OK"))</f>
        <v/>
      </c>
    </row>
    <row r="2680">
      <c r="B2680">
        <f>IFERROR(VLOOKUP(A2680,Produtos!A:B,2,FALSE),"")</f>
        <v/>
      </c>
      <c r="D2680" s="10">
        <f>IFERROR(INDEX(Lotes!$E:$E,MATCH(1,(Lotes!$A:$A=A2680)*(Lotes!$C:$C=C2680),0)),"")</f>
        <v/>
      </c>
      <c r="E2680" s="14">
        <f>IF(D2680="","",D2680-TODAY())</f>
        <v/>
      </c>
      <c r="F2680">
        <f>IF(D2680="","",IF(E2680&lt;0,"VENCIDO",IF(E2680&lt;=30,"VENCE EM &lt;= 30 DIAS",IF(E2680&lt;=60,"ATENCAO (31-60 DIAS)","OK"))))</f>
        <v/>
      </c>
      <c r="G2680" s="14">
        <f>SUMIFS(Lancamentos!$G:$G,Lancamentos!$C:$C,$A2680,Lancamentos!$E:$E,$C2680,Lancamentos!$B:$B,"ENTRADA")</f>
        <v/>
      </c>
      <c r="H2680" s="14">
        <f>SUMIFS(Lancamentos!$G:$G,Lancamentos!$C:$C,$A2680,Lancamentos!$E:$E,$C2680,Lancamentos!$B:$B,"SAIDA_USO")</f>
        <v/>
      </c>
      <c r="I2680" s="14">
        <f>SUMIFS(Lancamentos!$G:$G,Lancamentos!$C:$C,$A2680,Lancamentos!$E:$E,$C2680,Lancamentos!$B:$B,"SAIDA_DESCARTE")</f>
        <v/>
      </c>
      <c r="J2680" s="14">
        <f>G2680-H2680-I2680</f>
        <v/>
      </c>
      <c r="K2680">
        <f>IF(A2680="","",IF(J2680&lt;=IFERROR(VLOOKUP(A2680,Produtos!$A:$E,5,FALSE),0),"ABAIXO DO MINIMO","OK"))</f>
        <v/>
      </c>
    </row>
    <row r="2681">
      <c r="B2681">
        <f>IFERROR(VLOOKUP(A2681,Produtos!A:B,2,FALSE),"")</f>
        <v/>
      </c>
      <c r="D2681" s="10">
        <f>IFERROR(INDEX(Lotes!$E:$E,MATCH(1,(Lotes!$A:$A=A2681)*(Lotes!$C:$C=C2681),0)),"")</f>
        <v/>
      </c>
      <c r="E2681" s="14">
        <f>IF(D2681="","",D2681-TODAY())</f>
        <v/>
      </c>
      <c r="F2681">
        <f>IF(D2681="","",IF(E2681&lt;0,"VENCIDO",IF(E2681&lt;=30,"VENCE EM &lt;= 30 DIAS",IF(E2681&lt;=60,"ATENCAO (31-60 DIAS)","OK"))))</f>
        <v/>
      </c>
      <c r="G2681" s="14">
        <f>SUMIFS(Lancamentos!$G:$G,Lancamentos!$C:$C,$A2681,Lancamentos!$E:$E,$C2681,Lancamentos!$B:$B,"ENTRADA")</f>
        <v/>
      </c>
      <c r="H2681" s="14">
        <f>SUMIFS(Lancamentos!$G:$G,Lancamentos!$C:$C,$A2681,Lancamentos!$E:$E,$C2681,Lancamentos!$B:$B,"SAIDA_USO")</f>
        <v/>
      </c>
      <c r="I2681" s="14">
        <f>SUMIFS(Lancamentos!$G:$G,Lancamentos!$C:$C,$A2681,Lancamentos!$E:$E,$C2681,Lancamentos!$B:$B,"SAIDA_DESCARTE")</f>
        <v/>
      </c>
      <c r="J2681" s="14">
        <f>G2681-H2681-I2681</f>
        <v/>
      </c>
      <c r="K2681">
        <f>IF(A2681="","",IF(J2681&lt;=IFERROR(VLOOKUP(A2681,Produtos!$A:$E,5,FALSE),0),"ABAIXO DO MINIMO","OK"))</f>
        <v/>
      </c>
    </row>
    <row r="2682">
      <c r="B2682">
        <f>IFERROR(VLOOKUP(A2682,Produtos!A:B,2,FALSE),"")</f>
        <v/>
      </c>
      <c r="D2682" s="10">
        <f>IFERROR(INDEX(Lotes!$E:$E,MATCH(1,(Lotes!$A:$A=A2682)*(Lotes!$C:$C=C2682),0)),"")</f>
        <v/>
      </c>
      <c r="E2682" s="14">
        <f>IF(D2682="","",D2682-TODAY())</f>
        <v/>
      </c>
      <c r="F2682">
        <f>IF(D2682="","",IF(E2682&lt;0,"VENCIDO",IF(E2682&lt;=30,"VENCE EM &lt;= 30 DIAS",IF(E2682&lt;=60,"ATENCAO (31-60 DIAS)","OK"))))</f>
        <v/>
      </c>
      <c r="G2682" s="14">
        <f>SUMIFS(Lancamentos!$G:$G,Lancamentos!$C:$C,$A2682,Lancamentos!$E:$E,$C2682,Lancamentos!$B:$B,"ENTRADA")</f>
        <v/>
      </c>
      <c r="H2682" s="14">
        <f>SUMIFS(Lancamentos!$G:$G,Lancamentos!$C:$C,$A2682,Lancamentos!$E:$E,$C2682,Lancamentos!$B:$B,"SAIDA_USO")</f>
        <v/>
      </c>
      <c r="I2682" s="14">
        <f>SUMIFS(Lancamentos!$G:$G,Lancamentos!$C:$C,$A2682,Lancamentos!$E:$E,$C2682,Lancamentos!$B:$B,"SAIDA_DESCARTE")</f>
        <v/>
      </c>
      <c r="J2682" s="14">
        <f>G2682-H2682-I2682</f>
        <v/>
      </c>
      <c r="K2682">
        <f>IF(A2682="","",IF(J2682&lt;=IFERROR(VLOOKUP(A2682,Produtos!$A:$E,5,FALSE),0),"ABAIXO DO MINIMO","OK"))</f>
        <v/>
      </c>
    </row>
    <row r="2683">
      <c r="B2683">
        <f>IFERROR(VLOOKUP(A2683,Produtos!A:B,2,FALSE),"")</f>
        <v/>
      </c>
      <c r="D2683" s="10">
        <f>IFERROR(INDEX(Lotes!$E:$E,MATCH(1,(Lotes!$A:$A=A2683)*(Lotes!$C:$C=C2683),0)),"")</f>
        <v/>
      </c>
      <c r="E2683" s="14">
        <f>IF(D2683="","",D2683-TODAY())</f>
        <v/>
      </c>
      <c r="F2683">
        <f>IF(D2683="","",IF(E2683&lt;0,"VENCIDO",IF(E2683&lt;=30,"VENCE EM &lt;= 30 DIAS",IF(E2683&lt;=60,"ATENCAO (31-60 DIAS)","OK"))))</f>
        <v/>
      </c>
      <c r="G2683" s="14">
        <f>SUMIFS(Lancamentos!$G:$G,Lancamentos!$C:$C,$A2683,Lancamentos!$E:$E,$C2683,Lancamentos!$B:$B,"ENTRADA")</f>
        <v/>
      </c>
      <c r="H2683" s="14">
        <f>SUMIFS(Lancamentos!$G:$G,Lancamentos!$C:$C,$A2683,Lancamentos!$E:$E,$C2683,Lancamentos!$B:$B,"SAIDA_USO")</f>
        <v/>
      </c>
      <c r="I2683" s="14">
        <f>SUMIFS(Lancamentos!$G:$G,Lancamentos!$C:$C,$A2683,Lancamentos!$E:$E,$C2683,Lancamentos!$B:$B,"SAIDA_DESCARTE")</f>
        <v/>
      </c>
      <c r="J2683" s="14">
        <f>G2683-H2683-I2683</f>
        <v/>
      </c>
      <c r="K2683">
        <f>IF(A2683="","",IF(J2683&lt;=IFERROR(VLOOKUP(A2683,Produtos!$A:$E,5,FALSE),0),"ABAIXO DO MINIMO","OK"))</f>
        <v/>
      </c>
    </row>
    <row r="2684">
      <c r="B2684">
        <f>IFERROR(VLOOKUP(A2684,Produtos!A:B,2,FALSE),"")</f>
        <v/>
      </c>
      <c r="D2684" s="10">
        <f>IFERROR(INDEX(Lotes!$E:$E,MATCH(1,(Lotes!$A:$A=A2684)*(Lotes!$C:$C=C2684),0)),"")</f>
        <v/>
      </c>
      <c r="E2684" s="14">
        <f>IF(D2684="","",D2684-TODAY())</f>
        <v/>
      </c>
      <c r="F2684">
        <f>IF(D2684="","",IF(E2684&lt;0,"VENCIDO",IF(E2684&lt;=30,"VENCE EM &lt;= 30 DIAS",IF(E2684&lt;=60,"ATENCAO (31-60 DIAS)","OK"))))</f>
        <v/>
      </c>
      <c r="G2684" s="14">
        <f>SUMIFS(Lancamentos!$G:$G,Lancamentos!$C:$C,$A2684,Lancamentos!$E:$E,$C2684,Lancamentos!$B:$B,"ENTRADA")</f>
        <v/>
      </c>
      <c r="H2684" s="14">
        <f>SUMIFS(Lancamentos!$G:$G,Lancamentos!$C:$C,$A2684,Lancamentos!$E:$E,$C2684,Lancamentos!$B:$B,"SAIDA_USO")</f>
        <v/>
      </c>
      <c r="I2684" s="14">
        <f>SUMIFS(Lancamentos!$G:$G,Lancamentos!$C:$C,$A2684,Lancamentos!$E:$E,$C2684,Lancamentos!$B:$B,"SAIDA_DESCARTE")</f>
        <v/>
      </c>
      <c r="J2684" s="14">
        <f>G2684-H2684-I2684</f>
        <v/>
      </c>
      <c r="K2684">
        <f>IF(A2684="","",IF(J2684&lt;=IFERROR(VLOOKUP(A2684,Produtos!$A:$E,5,FALSE),0),"ABAIXO DO MINIMO","OK"))</f>
        <v/>
      </c>
    </row>
    <row r="2685">
      <c r="B2685">
        <f>IFERROR(VLOOKUP(A2685,Produtos!A:B,2,FALSE),"")</f>
        <v/>
      </c>
      <c r="D2685" s="10">
        <f>IFERROR(INDEX(Lotes!$E:$E,MATCH(1,(Lotes!$A:$A=A2685)*(Lotes!$C:$C=C2685),0)),"")</f>
        <v/>
      </c>
      <c r="E2685" s="14">
        <f>IF(D2685="","",D2685-TODAY())</f>
        <v/>
      </c>
      <c r="F2685">
        <f>IF(D2685="","",IF(E2685&lt;0,"VENCIDO",IF(E2685&lt;=30,"VENCE EM &lt;= 30 DIAS",IF(E2685&lt;=60,"ATENCAO (31-60 DIAS)","OK"))))</f>
        <v/>
      </c>
      <c r="G2685" s="14">
        <f>SUMIFS(Lancamentos!$G:$G,Lancamentos!$C:$C,$A2685,Lancamentos!$E:$E,$C2685,Lancamentos!$B:$B,"ENTRADA")</f>
        <v/>
      </c>
      <c r="H2685" s="14">
        <f>SUMIFS(Lancamentos!$G:$G,Lancamentos!$C:$C,$A2685,Lancamentos!$E:$E,$C2685,Lancamentos!$B:$B,"SAIDA_USO")</f>
        <v/>
      </c>
      <c r="I2685" s="14">
        <f>SUMIFS(Lancamentos!$G:$G,Lancamentos!$C:$C,$A2685,Lancamentos!$E:$E,$C2685,Lancamentos!$B:$B,"SAIDA_DESCARTE")</f>
        <v/>
      </c>
      <c r="J2685" s="14">
        <f>G2685-H2685-I2685</f>
        <v/>
      </c>
      <c r="K2685">
        <f>IF(A2685="","",IF(J2685&lt;=IFERROR(VLOOKUP(A2685,Produtos!$A:$E,5,FALSE),0),"ABAIXO DO MINIMO","OK"))</f>
        <v/>
      </c>
    </row>
    <row r="2686">
      <c r="B2686">
        <f>IFERROR(VLOOKUP(A2686,Produtos!A:B,2,FALSE),"")</f>
        <v/>
      </c>
      <c r="D2686" s="10">
        <f>IFERROR(INDEX(Lotes!$E:$E,MATCH(1,(Lotes!$A:$A=A2686)*(Lotes!$C:$C=C2686),0)),"")</f>
        <v/>
      </c>
      <c r="E2686" s="14">
        <f>IF(D2686="","",D2686-TODAY())</f>
        <v/>
      </c>
      <c r="F2686">
        <f>IF(D2686="","",IF(E2686&lt;0,"VENCIDO",IF(E2686&lt;=30,"VENCE EM &lt;= 30 DIAS",IF(E2686&lt;=60,"ATENCAO (31-60 DIAS)","OK"))))</f>
        <v/>
      </c>
      <c r="G2686" s="14">
        <f>SUMIFS(Lancamentos!$G:$G,Lancamentos!$C:$C,$A2686,Lancamentos!$E:$E,$C2686,Lancamentos!$B:$B,"ENTRADA")</f>
        <v/>
      </c>
      <c r="H2686" s="14">
        <f>SUMIFS(Lancamentos!$G:$G,Lancamentos!$C:$C,$A2686,Lancamentos!$E:$E,$C2686,Lancamentos!$B:$B,"SAIDA_USO")</f>
        <v/>
      </c>
      <c r="I2686" s="14">
        <f>SUMIFS(Lancamentos!$G:$G,Lancamentos!$C:$C,$A2686,Lancamentos!$E:$E,$C2686,Lancamentos!$B:$B,"SAIDA_DESCARTE")</f>
        <v/>
      </c>
      <c r="J2686" s="14">
        <f>G2686-H2686-I2686</f>
        <v/>
      </c>
      <c r="K2686">
        <f>IF(A2686="","",IF(J2686&lt;=IFERROR(VLOOKUP(A2686,Produtos!$A:$E,5,FALSE),0),"ABAIXO DO MINIMO","OK"))</f>
        <v/>
      </c>
    </row>
    <row r="2687">
      <c r="B2687">
        <f>IFERROR(VLOOKUP(A2687,Produtos!A:B,2,FALSE),"")</f>
        <v/>
      </c>
      <c r="D2687" s="10">
        <f>IFERROR(INDEX(Lotes!$E:$E,MATCH(1,(Lotes!$A:$A=A2687)*(Lotes!$C:$C=C2687),0)),"")</f>
        <v/>
      </c>
      <c r="E2687" s="14">
        <f>IF(D2687="","",D2687-TODAY())</f>
        <v/>
      </c>
      <c r="F2687">
        <f>IF(D2687="","",IF(E2687&lt;0,"VENCIDO",IF(E2687&lt;=30,"VENCE EM &lt;= 30 DIAS",IF(E2687&lt;=60,"ATENCAO (31-60 DIAS)","OK"))))</f>
        <v/>
      </c>
      <c r="G2687" s="14">
        <f>SUMIFS(Lancamentos!$G:$G,Lancamentos!$C:$C,$A2687,Lancamentos!$E:$E,$C2687,Lancamentos!$B:$B,"ENTRADA")</f>
        <v/>
      </c>
      <c r="H2687" s="14">
        <f>SUMIFS(Lancamentos!$G:$G,Lancamentos!$C:$C,$A2687,Lancamentos!$E:$E,$C2687,Lancamentos!$B:$B,"SAIDA_USO")</f>
        <v/>
      </c>
      <c r="I2687" s="14">
        <f>SUMIFS(Lancamentos!$G:$G,Lancamentos!$C:$C,$A2687,Lancamentos!$E:$E,$C2687,Lancamentos!$B:$B,"SAIDA_DESCARTE")</f>
        <v/>
      </c>
      <c r="J2687" s="14">
        <f>G2687-H2687-I2687</f>
        <v/>
      </c>
      <c r="K2687">
        <f>IF(A2687="","",IF(J2687&lt;=IFERROR(VLOOKUP(A2687,Produtos!$A:$E,5,FALSE),0),"ABAIXO DO MINIMO","OK"))</f>
        <v/>
      </c>
    </row>
    <row r="2688">
      <c r="B2688">
        <f>IFERROR(VLOOKUP(A2688,Produtos!A:B,2,FALSE),"")</f>
        <v/>
      </c>
      <c r="D2688" s="10">
        <f>IFERROR(INDEX(Lotes!$E:$E,MATCH(1,(Lotes!$A:$A=A2688)*(Lotes!$C:$C=C2688),0)),"")</f>
        <v/>
      </c>
      <c r="E2688" s="14">
        <f>IF(D2688="","",D2688-TODAY())</f>
        <v/>
      </c>
      <c r="F2688">
        <f>IF(D2688="","",IF(E2688&lt;0,"VENCIDO",IF(E2688&lt;=30,"VENCE EM &lt;= 30 DIAS",IF(E2688&lt;=60,"ATENCAO (31-60 DIAS)","OK"))))</f>
        <v/>
      </c>
      <c r="G2688" s="14">
        <f>SUMIFS(Lancamentos!$G:$G,Lancamentos!$C:$C,$A2688,Lancamentos!$E:$E,$C2688,Lancamentos!$B:$B,"ENTRADA")</f>
        <v/>
      </c>
      <c r="H2688" s="14">
        <f>SUMIFS(Lancamentos!$G:$G,Lancamentos!$C:$C,$A2688,Lancamentos!$E:$E,$C2688,Lancamentos!$B:$B,"SAIDA_USO")</f>
        <v/>
      </c>
      <c r="I2688" s="14">
        <f>SUMIFS(Lancamentos!$G:$G,Lancamentos!$C:$C,$A2688,Lancamentos!$E:$E,$C2688,Lancamentos!$B:$B,"SAIDA_DESCARTE")</f>
        <v/>
      </c>
      <c r="J2688" s="14">
        <f>G2688-H2688-I2688</f>
        <v/>
      </c>
      <c r="K2688">
        <f>IF(A2688="","",IF(J2688&lt;=IFERROR(VLOOKUP(A2688,Produtos!$A:$E,5,FALSE),0),"ABAIXO DO MINIMO","OK"))</f>
        <v/>
      </c>
    </row>
    <row r="2689">
      <c r="B2689">
        <f>IFERROR(VLOOKUP(A2689,Produtos!A:B,2,FALSE),"")</f>
        <v/>
      </c>
      <c r="D2689" s="10">
        <f>IFERROR(INDEX(Lotes!$E:$E,MATCH(1,(Lotes!$A:$A=A2689)*(Lotes!$C:$C=C2689),0)),"")</f>
        <v/>
      </c>
      <c r="E2689" s="14">
        <f>IF(D2689="","",D2689-TODAY())</f>
        <v/>
      </c>
      <c r="F2689">
        <f>IF(D2689="","",IF(E2689&lt;0,"VENCIDO",IF(E2689&lt;=30,"VENCE EM &lt;= 30 DIAS",IF(E2689&lt;=60,"ATENCAO (31-60 DIAS)","OK"))))</f>
        <v/>
      </c>
      <c r="G2689" s="14">
        <f>SUMIFS(Lancamentos!$G:$G,Lancamentos!$C:$C,$A2689,Lancamentos!$E:$E,$C2689,Lancamentos!$B:$B,"ENTRADA")</f>
        <v/>
      </c>
      <c r="H2689" s="14">
        <f>SUMIFS(Lancamentos!$G:$G,Lancamentos!$C:$C,$A2689,Lancamentos!$E:$E,$C2689,Lancamentos!$B:$B,"SAIDA_USO")</f>
        <v/>
      </c>
      <c r="I2689" s="14">
        <f>SUMIFS(Lancamentos!$G:$G,Lancamentos!$C:$C,$A2689,Lancamentos!$E:$E,$C2689,Lancamentos!$B:$B,"SAIDA_DESCARTE")</f>
        <v/>
      </c>
      <c r="J2689" s="14">
        <f>G2689-H2689-I2689</f>
        <v/>
      </c>
      <c r="K2689">
        <f>IF(A2689="","",IF(J2689&lt;=IFERROR(VLOOKUP(A2689,Produtos!$A:$E,5,FALSE),0),"ABAIXO DO MINIMO","OK"))</f>
        <v/>
      </c>
    </row>
    <row r="2690">
      <c r="B2690">
        <f>IFERROR(VLOOKUP(A2690,Produtos!A:B,2,FALSE),"")</f>
        <v/>
      </c>
      <c r="D2690" s="10">
        <f>IFERROR(INDEX(Lotes!$E:$E,MATCH(1,(Lotes!$A:$A=A2690)*(Lotes!$C:$C=C2690),0)),"")</f>
        <v/>
      </c>
      <c r="E2690" s="14">
        <f>IF(D2690="","",D2690-TODAY())</f>
        <v/>
      </c>
      <c r="F2690">
        <f>IF(D2690="","",IF(E2690&lt;0,"VENCIDO",IF(E2690&lt;=30,"VENCE EM &lt;= 30 DIAS",IF(E2690&lt;=60,"ATENCAO (31-60 DIAS)","OK"))))</f>
        <v/>
      </c>
      <c r="G2690" s="14">
        <f>SUMIFS(Lancamentos!$G:$G,Lancamentos!$C:$C,$A2690,Lancamentos!$E:$E,$C2690,Lancamentos!$B:$B,"ENTRADA")</f>
        <v/>
      </c>
      <c r="H2690" s="14">
        <f>SUMIFS(Lancamentos!$G:$G,Lancamentos!$C:$C,$A2690,Lancamentos!$E:$E,$C2690,Lancamentos!$B:$B,"SAIDA_USO")</f>
        <v/>
      </c>
      <c r="I2690" s="14">
        <f>SUMIFS(Lancamentos!$G:$G,Lancamentos!$C:$C,$A2690,Lancamentos!$E:$E,$C2690,Lancamentos!$B:$B,"SAIDA_DESCARTE")</f>
        <v/>
      </c>
      <c r="J2690" s="14">
        <f>G2690-H2690-I2690</f>
        <v/>
      </c>
      <c r="K2690">
        <f>IF(A2690="","",IF(J2690&lt;=IFERROR(VLOOKUP(A2690,Produtos!$A:$E,5,FALSE),0),"ABAIXO DO MINIMO","OK"))</f>
        <v/>
      </c>
    </row>
    <row r="2691">
      <c r="B2691">
        <f>IFERROR(VLOOKUP(A2691,Produtos!A:B,2,FALSE),"")</f>
        <v/>
      </c>
      <c r="D2691" s="10">
        <f>IFERROR(INDEX(Lotes!$E:$E,MATCH(1,(Lotes!$A:$A=A2691)*(Lotes!$C:$C=C2691),0)),"")</f>
        <v/>
      </c>
      <c r="E2691" s="14">
        <f>IF(D2691="","",D2691-TODAY())</f>
        <v/>
      </c>
      <c r="F2691">
        <f>IF(D2691="","",IF(E2691&lt;0,"VENCIDO",IF(E2691&lt;=30,"VENCE EM &lt;= 30 DIAS",IF(E2691&lt;=60,"ATENCAO (31-60 DIAS)","OK"))))</f>
        <v/>
      </c>
      <c r="G2691" s="14">
        <f>SUMIFS(Lancamentos!$G:$G,Lancamentos!$C:$C,$A2691,Lancamentos!$E:$E,$C2691,Lancamentos!$B:$B,"ENTRADA")</f>
        <v/>
      </c>
      <c r="H2691" s="14">
        <f>SUMIFS(Lancamentos!$G:$G,Lancamentos!$C:$C,$A2691,Lancamentos!$E:$E,$C2691,Lancamentos!$B:$B,"SAIDA_USO")</f>
        <v/>
      </c>
      <c r="I2691" s="14">
        <f>SUMIFS(Lancamentos!$G:$G,Lancamentos!$C:$C,$A2691,Lancamentos!$E:$E,$C2691,Lancamentos!$B:$B,"SAIDA_DESCARTE")</f>
        <v/>
      </c>
      <c r="J2691" s="14">
        <f>G2691-H2691-I2691</f>
        <v/>
      </c>
      <c r="K2691">
        <f>IF(A2691="","",IF(J2691&lt;=IFERROR(VLOOKUP(A2691,Produtos!$A:$E,5,FALSE),0),"ABAIXO DO MINIMO","OK"))</f>
        <v/>
      </c>
    </row>
    <row r="2692">
      <c r="B2692">
        <f>IFERROR(VLOOKUP(A2692,Produtos!A:B,2,FALSE),"")</f>
        <v/>
      </c>
      <c r="D2692" s="10">
        <f>IFERROR(INDEX(Lotes!$E:$E,MATCH(1,(Lotes!$A:$A=A2692)*(Lotes!$C:$C=C2692),0)),"")</f>
        <v/>
      </c>
      <c r="E2692" s="14">
        <f>IF(D2692="","",D2692-TODAY())</f>
        <v/>
      </c>
      <c r="F2692">
        <f>IF(D2692="","",IF(E2692&lt;0,"VENCIDO",IF(E2692&lt;=30,"VENCE EM &lt;= 30 DIAS",IF(E2692&lt;=60,"ATENCAO (31-60 DIAS)","OK"))))</f>
        <v/>
      </c>
      <c r="G2692" s="14">
        <f>SUMIFS(Lancamentos!$G:$G,Lancamentos!$C:$C,$A2692,Lancamentos!$E:$E,$C2692,Lancamentos!$B:$B,"ENTRADA")</f>
        <v/>
      </c>
      <c r="H2692" s="14">
        <f>SUMIFS(Lancamentos!$G:$G,Lancamentos!$C:$C,$A2692,Lancamentos!$E:$E,$C2692,Lancamentos!$B:$B,"SAIDA_USO")</f>
        <v/>
      </c>
      <c r="I2692" s="14">
        <f>SUMIFS(Lancamentos!$G:$G,Lancamentos!$C:$C,$A2692,Lancamentos!$E:$E,$C2692,Lancamentos!$B:$B,"SAIDA_DESCARTE")</f>
        <v/>
      </c>
      <c r="J2692" s="14">
        <f>G2692-H2692-I2692</f>
        <v/>
      </c>
      <c r="K2692">
        <f>IF(A2692="","",IF(J2692&lt;=IFERROR(VLOOKUP(A2692,Produtos!$A:$E,5,FALSE),0),"ABAIXO DO MINIMO","OK"))</f>
        <v/>
      </c>
    </row>
    <row r="2693">
      <c r="B2693">
        <f>IFERROR(VLOOKUP(A2693,Produtos!A:B,2,FALSE),"")</f>
        <v/>
      </c>
      <c r="D2693" s="10">
        <f>IFERROR(INDEX(Lotes!$E:$E,MATCH(1,(Lotes!$A:$A=A2693)*(Lotes!$C:$C=C2693),0)),"")</f>
        <v/>
      </c>
      <c r="E2693" s="14">
        <f>IF(D2693="","",D2693-TODAY())</f>
        <v/>
      </c>
      <c r="F2693">
        <f>IF(D2693="","",IF(E2693&lt;0,"VENCIDO",IF(E2693&lt;=30,"VENCE EM &lt;= 30 DIAS",IF(E2693&lt;=60,"ATENCAO (31-60 DIAS)","OK"))))</f>
        <v/>
      </c>
      <c r="G2693" s="14">
        <f>SUMIFS(Lancamentos!$G:$G,Lancamentos!$C:$C,$A2693,Lancamentos!$E:$E,$C2693,Lancamentos!$B:$B,"ENTRADA")</f>
        <v/>
      </c>
      <c r="H2693" s="14">
        <f>SUMIFS(Lancamentos!$G:$G,Lancamentos!$C:$C,$A2693,Lancamentos!$E:$E,$C2693,Lancamentos!$B:$B,"SAIDA_USO")</f>
        <v/>
      </c>
      <c r="I2693" s="14">
        <f>SUMIFS(Lancamentos!$G:$G,Lancamentos!$C:$C,$A2693,Lancamentos!$E:$E,$C2693,Lancamentos!$B:$B,"SAIDA_DESCARTE")</f>
        <v/>
      </c>
      <c r="J2693" s="14">
        <f>G2693-H2693-I2693</f>
        <v/>
      </c>
      <c r="K2693">
        <f>IF(A2693="","",IF(J2693&lt;=IFERROR(VLOOKUP(A2693,Produtos!$A:$E,5,FALSE),0),"ABAIXO DO MINIMO","OK"))</f>
        <v/>
      </c>
    </row>
    <row r="2694">
      <c r="B2694">
        <f>IFERROR(VLOOKUP(A2694,Produtos!A:B,2,FALSE),"")</f>
        <v/>
      </c>
      <c r="D2694" s="10">
        <f>IFERROR(INDEX(Lotes!$E:$E,MATCH(1,(Lotes!$A:$A=A2694)*(Lotes!$C:$C=C2694),0)),"")</f>
        <v/>
      </c>
      <c r="E2694" s="14">
        <f>IF(D2694="","",D2694-TODAY())</f>
        <v/>
      </c>
      <c r="F2694">
        <f>IF(D2694="","",IF(E2694&lt;0,"VENCIDO",IF(E2694&lt;=30,"VENCE EM &lt;= 30 DIAS",IF(E2694&lt;=60,"ATENCAO (31-60 DIAS)","OK"))))</f>
        <v/>
      </c>
      <c r="G2694" s="14">
        <f>SUMIFS(Lancamentos!$G:$G,Lancamentos!$C:$C,$A2694,Lancamentos!$E:$E,$C2694,Lancamentos!$B:$B,"ENTRADA")</f>
        <v/>
      </c>
      <c r="H2694" s="14">
        <f>SUMIFS(Lancamentos!$G:$G,Lancamentos!$C:$C,$A2694,Lancamentos!$E:$E,$C2694,Lancamentos!$B:$B,"SAIDA_USO")</f>
        <v/>
      </c>
      <c r="I2694" s="14">
        <f>SUMIFS(Lancamentos!$G:$G,Lancamentos!$C:$C,$A2694,Lancamentos!$E:$E,$C2694,Lancamentos!$B:$B,"SAIDA_DESCARTE")</f>
        <v/>
      </c>
      <c r="J2694" s="14">
        <f>G2694-H2694-I2694</f>
        <v/>
      </c>
      <c r="K2694">
        <f>IF(A2694="","",IF(J2694&lt;=IFERROR(VLOOKUP(A2694,Produtos!$A:$E,5,FALSE),0),"ABAIXO DO MINIMO","OK"))</f>
        <v/>
      </c>
    </row>
    <row r="2695">
      <c r="B2695">
        <f>IFERROR(VLOOKUP(A2695,Produtos!A:B,2,FALSE),"")</f>
        <v/>
      </c>
      <c r="D2695" s="10">
        <f>IFERROR(INDEX(Lotes!$E:$E,MATCH(1,(Lotes!$A:$A=A2695)*(Lotes!$C:$C=C2695),0)),"")</f>
        <v/>
      </c>
      <c r="E2695" s="14">
        <f>IF(D2695="","",D2695-TODAY())</f>
        <v/>
      </c>
      <c r="F2695">
        <f>IF(D2695="","",IF(E2695&lt;0,"VENCIDO",IF(E2695&lt;=30,"VENCE EM &lt;= 30 DIAS",IF(E2695&lt;=60,"ATENCAO (31-60 DIAS)","OK"))))</f>
        <v/>
      </c>
      <c r="G2695" s="14">
        <f>SUMIFS(Lancamentos!$G:$G,Lancamentos!$C:$C,$A2695,Lancamentos!$E:$E,$C2695,Lancamentos!$B:$B,"ENTRADA")</f>
        <v/>
      </c>
      <c r="H2695" s="14">
        <f>SUMIFS(Lancamentos!$G:$G,Lancamentos!$C:$C,$A2695,Lancamentos!$E:$E,$C2695,Lancamentos!$B:$B,"SAIDA_USO")</f>
        <v/>
      </c>
      <c r="I2695" s="14">
        <f>SUMIFS(Lancamentos!$G:$G,Lancamentos!$C:$C,$A2695,Lancamentos!$E:$E,$C2695,Lancamentos!$B:$B,"SAIDA_DESCARTE")</f>
        <v/>
      </c>
      <c r="J2695" s="14">
        <f>G2695-H2695-I2695</f>
        <v/>
      </c>
      <c r="K2695">
        <f>IF(A2695="","",IF(J2695&lt;=IFERROR(VLOOKUP(A2695,Produtos!$A:$E,5,FALSE),0),"ABAIXO DO MINIMO","OK"))</f>
        <v/>
      </c>
    </row>
    <row r="2696">
      <c r="B2696">
        <f>IFERROR(VLOOKUP(A2696,Produtos!A:B,2,FALSE),"")</f>
        <v/>
      </c>
      <c r="D2696" s="10">
        <f>IFERROR(INDEX(Lotes!$E:$E,MATCH(1,(Lotes!$A:$A=A2696)*(Lotes!$C:$C=C2696),0)),"")</f>
        <v/>
      </c>
      <c r="E2696" s="14">
        <f>IF(D2696="","",D2696-TODAY())</f>
        <v/>
      </c>
      <c r="F2696">
        <f>IF(D2696="","",IF(E2696&lt;0,"VENCIDO",IF(E2696&lt;=30,"VENCE EM &lt;= 30 DIAS",IF(E2696&lt;=60,"ATENCAO (31-60 DIAS)","OK"))))</f>
        <v/>
      </c>
      <c r="G2696" s="14">
        <f>SUMIFS(Lancamentos!$G:$G,Lancamentos!$C:$C,$A2696,Lancamentos!$E:$E,$C2696,Lancamentos!$B:$B,"ENTRADA")</f>
        <v/>
      </c>
      <c r="H2696" s="14">
        <f>SUMIFS(Lancamentos!$G:$G,Lancamentos!$C:$C,$A2696,Lancamentos!$E:$E,$C2696,Lancamentos!$B:$B,"SAIDA_USO")</f>
        <v/>
      </c>
      <c r="I2696" s="14">
        <f>SUMIFS(Lancamentos!$G:$G,Lancamentos!$C:$C,$A2696,Lancamentos!$E:$E,$C2696,Lancamentos!$B:$B,"SAIDA_DESCARTE")</f>
        <v/>
      </c>
      <c r="J2696" s="14">
        <f>G2696-H2696-I2696</f>
        <v/>
      </c>
      <c r="K2696">
        <f>IF(A2696="","",IF(J2696&lt;=IFERROR(VLOOKUP(A2696,Produtos!$A:$E,5,FALSE),0),"ABAIXO DO MINIMO","OK"))</f>
        <v/>
      </c>
    </row>
    <row r="2697">
      <c r="B2697">
        <f>IFERROR(VLOOKUP(A2697,Produtos!A:B,2,FALSE),"")</f>
        <v/>
      </c>
      <c r="D2697" s="10">
        <f>IFERROR(INDEX(Lotes!$E:$E,MATCH(1,(Lotes!$A:$A=A2697)*(Lotes!$C:$C=C2697),0)),"")</f>
        <v/>
      </c>
      <c r="E2697" s="14">
        <f>IF(D2697="","",D2697-TODAY())</f>
        <v/>
      </c>
      <c r="F2697">
        <f>IF(D2697="","",IF(E2697&lt;0,"VENCIDO",IF(E2697&lt;=30,"VENCE EM &lt;= 30 DIAS",IF(E2697&lt;=60,"ATENCAO (31-60 DIAS)","OK"))))</f>
        <v/>
      </c>
      <c r="G2697" s="14">
        <f>SUMIFS(Lancamentos!$G:$G,Lancamentos!$C:$C,$A2697,Lancamentos!$E:$E,$C2697,Lancamentos!$B:$B,"ENTRADA")</f>
        <v/>
      </c>
      <c r="H2697" s="14">
        <f>SUMIFS(Lancamentos!$G:$G,Lancamentos!$C:$C,$A2697,Lancamentos!$E:$E,$C2697,Lancamentos!$B:$B,"SAIDA_USO")</f>
        <v/>
      </c>
      <c r="I2697" s="14">
        <f>SUMIFS(Lancamentos!$G:$G,Lancamentos!$C:$C,$A2697,Lancamentos!$E:$E,$C2697,Lancamentos!$B:$B,"SAIDA_DESCARTE")</f>
        <v/>
      </c>
      <c r="J2697" s="14">
        <f>G2697-H2697-I2697</f>
        <v/>
      </c>
      <c r="K2697">
        <f>IF(A2697="","",IF(J2697&lt;=IFERROR(VLOOKUP(A2697,Produtos!$A:$E,5,FALSE),0),"ABAIXO DO MINIMO","OK"))</f>
        <v/>
      </c>
    </row>
    <row r="2698">
      <c r="B2698">
        <f>IFERROR(VLOOKUP(A2698,Produtos!A:B,2,FALSE),"")</f>
        <v/>
      </c>
      <c r="D2698" s="10">
        <f>IFERROR(INDEX(Lotes!$E:$E,MATCH(1,(Lotes!$A:$A=A2698)*(Lotes!$C:$C=C2698),0)),"")</f>
        <v/>
      </c>
      <c r="E2698" s="14">
        <f>IF(D2698="","",D2698-TODAY())</f>
        <v/>
      </c>
      <c r="F2698">
        <f>IF(D2698="","",IF(E2698&lt;0,"VENCIDO",IF(E2698&lt;=30,"VENCE EM &lt;= 30 DIAS",IF(E2698&lt;=60,"ATENCAO (31-60 DIAS)","OK"))))</f>
        <v/>
      </c>
      <c r="G2698" s="14">
        <f>SUMIFS(Lancamentos!$G:$G,Lancamentos!$C:$C,$A2698,Lancamentos!$E:$E,$C2698,Lancamentos!$B:$B,"ENTRADA")</f>
        <v/>
      </c>
      <c r="H2698" s="14">
        <f>SUMIFS(Lancamentos!$G:$G,Lancamentos!$C:$C,$A2698,Lancamentos!$E:$E,$C2698,Lancamentos!$B:$B,"SAIDA_USO")</f>
        <v/>
      </c>
      <c r="I2698" s="14">
        <f>SUMIFS(Lancamentos!$G:$G,Lancamentos!$C:$C,$A2698,Lancamentos!$E:$E,$C2698,Lancamentos!$B:$B,"SAIDA_DESCARTE")</f>
        <v/>
      </c>
      <c r="J2698" s="14">
        <f>G2698-H2698-I2698</f>
        <v/>
      </c>
      <c r="K2698">
        <f>IF(A2698="","",IF(J2698&lt;=IFERROR(VLOOKUP(A2698,Produtos!$A:$E,5,FALSE),0),"ABAIXO DO MINIMO","OK"))</f>
        <v/>
      </c>
    </row>
    <row r="2699">
      <c r="B2699">
        <f>IFERROR(VLOOKUP(A2699,Produtos!A:B,2,FALSE),"")</f>
        <v/>
      </c>
      <c r="D2699" s="10">
        <f>IFERROR(INDEX(Lotes!$E:$E,MATCH(1,(Lotes!$A:$A=A2699)*(Lotes!$C:$C=C2699),0)),"")</f>
        <v/>
      </c>
      <c r="E2699" s="14">
        <f>IF(D2699="","",D2699-TODAY())</f>
        <v/>
      </c>
      <c r="F2699">
        <f>IF(D2699="","",IF(E2699&lt;0,"VENCIDO",IF(E2699&lt;=30,"VENCE EM &lt;= 30 DIAS",IF(E2699&lt;=60,"ATENCAO (31-60 DIAS)","OK"))))</f>
        <v/>
      </c>
      <c r="G2699" s="14">
        <f>SUMIFS(Lancamentos!$G:$G,Lancamentos!$C:$C,$A2699,Lancamentos!$E:$E,$C2699,Lancamentos!$B:$B,"ENTRADA")</f>
        <v/>
      </c>
      <c r="H2699" s="14">
        <f>SUMIFS(Lancamentos!$G:$G,Lancamentos!$C:$C,$A2699,Lancamentos!$E:$E,$C2699,Lancamentos!$B:$B,"SAIDA_USO")</f>
        <v/>
      </c>
      <c r="I2699" s="14">
        <f>SUMIFS(Lancamentos!$G:$G,Lancamentos!$C:$C,$A2699,Lancamentos!$E:$E,$C2699,Lancamentos!$B:$B,"SAIDA_DESCARTE")</f>
        <v/>
      </c>
      <c r="J2699" s="14">
        <f>G2699-H2699-I2699</f>
        <v/>
      </c>
      <c r="K2699">
        <f>IF(A2699="","",IF(J2699&lt;=IFERROR(VLOOKUP(A2699,Produtos!$A:$E,5,FALSE),0),"ABAIXO DO MINIMO","OK"))</f>
        <v/>
      </c>
    </row>
    <row r="2700">
      <c r="B2700">
        <f>IFERROR(VLOOKUP(A2700,Produtos!A:B,2,FALSE),"")</f>
        <v/>
      </c>
      <c r="D2700" s="10">
        <f>IFERROR(INDEX(Lotes!$E:$E,MATCH(1,(Lotes!$A:$A=A2700)*(Lotes!$C:$C=C2700),0)),"")</f>
        <v/>
      </c>
      <c r="E2700" s="14">
        <f>IF(D2700="","",D2700-TODAY())</f>
        <v/>
      </c>
      <c r="F2700">
        <f>IF(D2700="","",IF(E2700&lt;0,"VENCIDO",IF(E2700&lt;=30,"VENCE EM &lt;= 30 DIAS",IF(E2700&lt;=60,"ATENCAO (31-60 DIAS)","OK"))))</f>
        <v/>
      </c>
      <c r="G2700" s="14">
        <f>SUMIFS(Lancamentos!$G:$G,Lancamentos!$C:$C,$A2700,Lancamentos!$E:$E,$C2700,Lancamentos!$B:$B,"ENTRADA")</f>
        <v/>
      </c>
      <c r="H2700" s="14">
        <f>SUMIFS(Lancamentos!$G:$G,Lancamentos!$C:$C,$A2700,Lancamentos!$E:$E,$C2700,Lancamentos!$B:$B,"SAIDA_USO")</f>
        <v/>
      </c>
      <c r="I2700" s="14">
        <f>SUMIFS(Lancamentos!$G:$G,Lancamentos!$C:$C,$A2700,Lancamentos!$E:$E,$C2700,Lancamentos!$B:$B,"SAIDA_DESCARTE")</f>
        <v/>
      </c>
      <c r="J2700" s="14">
        <f>G2700-H2700-I2700</f>
        <v/>
      </c>
      <c r="K2700">
        <f>IF(A2700="","",IF(J2700&lt;=IFERROR(VLOOKUP(A2700,Produtos!$A:$E,5,FALSE),0),"ABAIXO DO MINIMO","OK"))</f>
        <v/>
      </c>
    </row>
    <row r="2701">
      <c r="B2701">
        <f>IFERROR(VLOOKUP(A2701,Produtos!A:B,2,FALSE),"")</f>
        <v/>
      </c>
      <c r="D2701" s="10">
        <f>IFERROR(INDEX(Lotes!$E:$E,MATCH(1,(Lotes!$A:$A=A2701)*(Lotes!$C:$C=C2701),0)),"")</f>
        <v/>
      </c>
      <c r="E2701" s="14">
        <f>IF(D2701="","",D2701-TODAY())</f>
        <v/>
      </c>
      <c r="F2701">
        <f>IF(D2701="","",IF(E2701&lt;0,"VENCIDO",IF(E2701&lt;=30,"VENCE EM &lt;= 30 DIAS",IF(E2701&lt;=60,"ATENCAO (31-60 DIAS)","OK"))))</f>
        <v/>
      </c>
      <c r="G2701" s="14">
        <f>SUMIFS(Lancamentos!$G:$G,Lancamentos!$C:$C,$A2701,Lancamentos!$E:$E,$C2701,Lancamentos!$B:$B,"ENTRADA")</f>
        <v/>
      </c>
      <c r="H2701" s="14">
        <f>SUMIFS(Lancamentos!$G:$G,Lancamentos!$C:$C,$A2701,Lancamentos!$E:$E,$C2701,Lancamentos!$B:$B,"SAIDA_USO")</f>
        <v/>
      </c>
      <c r="I2701" s="14">
        <f>SUMIFS(Lancamentos!$G:$G,Lancamentos!$C:$C,$A2701,Lancamentos!$E:$E,$C2701,Lancamentos!$B:$B,"SAIDA_DESCARTE")</f>
        <v/>
      </c>
      <c r="J2701" s="14">
        <f>G2701-H2701-I2701</f>
        <v/>
      </c>
      <c r="K2701">
        <f>IF(A2701="","",IF(J2701&lt;=IFERROR(VLOOKUP(A2701,Produtos!$A:$E,5,FALSE),0),"ABAIXO DO MINIMO","OK"))</f>
        <v/>
      </c>
    </row>
    <row r="2702">
      <c r="B2702">
        <f>IFERROR(VLOOKUP(A2702,Produtos!A:B,2,FALSE),"")</f>
        <v/>
      </c>
      <c r="D2702" s="10">
        <f>IFERROR(INDEX(Lotes!$E:$E,MATCH(1,(Lotes!$A:$A=A2702)*(Lotes!$C:$C=C2702),0)),"")</f>
        <v/>
      </c>
      <c r="E2702" s="14">
        <f>IF(D2702="","",D2702-TODAY())</f>
        <v/>
      </c>
      <c r="F2702">
        <f>IF(D2702="","",IF(E2702&lt;0,"VENCIDO",IF(E2702&lt;=30,"VENCE EM &lt;= 30 DIAS",IF(E2702&lt;=60,"ATENCAO (31-60 DIAS)","OK"))))</f>
        <v/>
      </c>
      <c r="G2702" s="14">
        <f>SUMIFS(Lancamentos!$G:$G,Lancamentos!$C:$C,$A2702,Lancamentos!$E:$E,$C2702,Lancamentos!$B:$B,"ENTRADA")</f>
        <v/>
      </c>
      <c r="H2702" s="14">
        <f>SUMIFS(Lancamentos!$G:$G,Lancamentos!$C:$C,$A2702,Lancamentos!$E:$E,$C2702,Lancamentos!$B:$B,"SAIDA_USO")</f>
        <v/>
      </c>
      <c r="I2702" s="14">
        <f>SUMIFS(Lancamentos!$G:$G,Lancamentos!$C:$C,$A2702,Lancamentos!$E:$E,$C2702,Lancamentos!$B:$B,"SAIDA_DESCARTE")</f>
        <v/>
      </c>
      <c r="J2702" s="14">
        <f>G2702-H2702-I2702</f>
        <v/>
      </c>
      <c r="K2702">
        <f>IF(A2702="","",IF(J2702&lt;=IFERROR(VLOOKUP(A2702,Produtos!$A:$E,5,FALSE),0),"ABAIXO DO MINIMO","OK"))</f>
        <v/>
      </c>
    </row>
    <row r="2703">
      <c r="B2703">
        <f>IFERROR(VLOOKUP(A2703,Produtos!A:B,2,FALSE),"")</f>
        <v/>
      </c>
      <c r="D2703" s="10">
        <f>IFERROR(INDEX(Lotes!$E:$E,MATCH(1,(Lotes!$A:$A=A2703)*(Lotes!$C:$C=C2703),0)),"")</f>
        <v/>
      </c>
      <c r="E2703" s="14">
        <f>IF(D2703="","",D2703-TODAY())</f>
        <v/>
      </c>
      <c r="F2703">
        <f>IF(D2703="","",IF(E2703&lt;0,"VENCIDO",IF(E2703&lt;=30,"VENCE EM &lt;= 30 DIAS",IF(E2703&lt;=60,"ATENCAO (31-60 DIAS)","OK"))))</f>
        <v/>
      </c>
      <c r="G2703" s="14">
        <f>SUMIFS(Lancamentos!$G:$G,Lancamentos!$C:$C,$A2703,Lancamentos!$E:$E,$C2703,Lancamentos!$B:$B,"ENTRADA")</f>
        <v/>
      </c>
      <c r="H2703" s="14">
        <f>SUMIFS(Lancamentos!$G:$G,Lancamentos!$C:$C,$A2703,Lancamentos!$E:$E,$C2703,Lancamentos!$B:$B,"SAIDA_USO")</f>
        <v/>
      </c>
      <c r="I2703" s="14">
        <f>SUMIFS(Lancamentos!$G:$G,Lancamentos!$C:$C,$A2703,Lancamentos!$E:$E,$C2703,Lancamentos!$B:$B,"SAIDA_DESCARTE")</f>
        <v/>
      </c>
      <c r="J2703" s="14">
        <f>G2703-H2703-I2703</f>
        <v/>
      </c>
      <c r="K2703">
        <f>IF(A2703="","",IF(J2703&lt;=IFERROR(VLOOKUP(A2703,Produtos!$A:$E,5,FALSE),0),"ABAIXO DO MINIMO","OK"))</f>
        <v/>
      </c>
    </row>
    <row r="2704">
      <c r="B2704">
        <f>IFERROR(VLOOKUP(A2704,Produtos!A:B,2,FALSE),"")</f>
        <v/>
      </c>
      <c r="D2704" s="10">
        <f>IFERROR(INDEX(Lotes!$E:$E,MATCH(1,(Lotes!$A:$A=A2704)*(Lotes!$C:$C=C2704),0)),"")</f>
        <v/>
      </c>
      <c r="E2704" s="14">
        <f>IF(D2704="","",D2704-TODAY())</f>
        <v/>
      </c>
      <c r="F2704">
        <f>IF(D2704="","",IF(E2704&lt;0,"VENCIDO",IF(E2704&lt;=30,"VENCE EM &lt;= 30 DIAS",IF(E2704&lt;=60,"ATENCAO (31-60 DIAS)","OK"))))</f>
        <v/>
      </c>
      <c r="G2704" s="14">
        <f>SUMIFS(Lancamentos!$G:$G,Lancamentos!$C:$C,$A2704,Lancamentos!$E:$E,$C2704,Lancamentos!$B:$B,"ENTRADA")</f>
        <v/>
      </c>
      <c r="H2704" s="14">
        <f>SUMIFS(Lancamentos!$G:$G,Lancamentos!$C:$C,$A2704,Lancamentos!$E:$E,$C2704,Lancamentos!$B:$B,"SAIDA_USO")</f>
        <v/>
      </c>
      <c r="I2704" s="14">
        <f>SUMIFS(Lancamentos!$G:$G,Lancamentos!$C:$C,$A2704,Lancamentos!$E:$E,$C2704,Lancamentos!$B:$B,"SAIDA_DESCARTE")</f>
        <v/>
      </c>
      <c r="J2704" s="14">
        <f>G2704-H2704-I2704</f>
        <v/>
      </c>
      <c r="K2704">
        <f>IF(A2704="","",IF(J2704&lt;=IFERROR(VLOOKUP(A2704,Produtos!$A:$E,5,FALSE),0),"ABAIXO DO MINIMO","OK"))</f>
        <v/>
      </c>
    </row>
    <row r="2705">
      <c r="B2705">
        <f>IFERROR(VLOOKUP(A2705,Produtos!A:B,2,FALSE),"")</f>
        <v/>
      </c>
      <c r="D2705" s="10">
        <f>IFERROR(INDEX(Lotes!$E:$E,MATCH(1,(Lotes!$A:$A=A2705)*(Lotes!$C:$C=C2705),0)),"")</f>
        <v/>
      </c>
      <c r="E2705" s="14">
        <f>IF(D2705="","",D2705-TODAY())</f>
        <v/>
      </c>
      <c r="F2705">
        <f>IF(D2705="","",IF(E2705&lt;0,"VENCIDO",IF(E2705&lt;=30,"VENCE EM &lt;= 30 DIAS",IF(E2705&lt;=60,"ATENCAO (31-60 DIAS)","OK"))))</f>
        <v/>
      </c>
      <c r="G2705" s="14">
        <f>SUMIFS(Lancamentos!$G:$G,Lancamentos!$C:$C,$A2705,Lancamentos!$E:$E,$C2705,Lancamentos!$B:$B,"ENTRADA")</f>
        <v/>
      </c>
      <c r="H2705" s="14">
        <f>SUMIFS(Lancamentos!$G:$G,Lancamentos!$C:$C,$A2705,Lancamentos!$E:$E,$C2705,Lancamentos!$B:$B,"SAIDA_USO")</f>
        <v/>
      </c>
      <c r="I2705" s="14">
        <f>SUMIFS(Lancamentos!$G:$G,Lancamentos!$C:$C,$A2705,Lancamentos!$E:$E,$C2705,Lancamentos!$B:$B,"SAIDA_DESCARTE")</f>
        <v/>
      </c>
      <c r="J2705" s="14">
        <f>G2705-H2705-I2705</f>
        <v/>
      </c>
      <c r="K2705">
        <f>IF(A2705="","",IF(J2705&lt;=IFERROR(VLOOKUP(A2705,Produtos!$A:$E,5,FALSE),0),"ABAIXO DO MINIMO","OK"))</f>
        <v/>
      </c>
    </row>
    <row r="2706">
      <c r="B2706">
        <f>IFERROR(VLOOKUP(A2706,Produtos!A:B,2,FALSE),"")</f>
        <v/>
      </c>
      <c r="D2706" s="10">
        <f>IFERROR(INDEX(Lotes!$E:$E,MATCH(1,(Lotes!$A:$A=A2706)*(Lotes!$C:$C=C2706),0)),"")</f>
        <v/>
      </c>
      <c r="E2706" s="14">
        <f>IF(D2706="","",D2706-TODAY())</f>
        <v/>
      </c>
      <c r="F2706">
        <f>IF(D2706="","",IF(E2706&lt;0,"VENCIDO",IF(E2706&lt;=30,"VENCE EM &lt;= 30 DIAS",IF(E2706&lt;=60,"ATENCAO (31-60 DIAS)","OK"))))</f>
        <v/>
      </c>
      <c r="G2706" s="14">
        <f>SUMIFS(Lancamentos!$G:$G,Lancamentos!$C:$C,$A2706,Lancamentos!$E:$E,$C2706,Lancamentos!$B:$B,"ENTRADA")</f>
        <v/>
      </c>
      <c r="H2706" s="14">
        <f>SUMIFS(Lancamentos!$G:$G,Lancamentos!$C:$C,$A2706,Lancamentos!$E:$E,$C2706,Lancamentos!$B:$B,"SAIDA_USO")</f>
        <v/>
      </c>
      <c r="I2706" s="14">
        <f>SUMIFS(Lancamentos!$G:$G,Lancamentos!$C:$C,$A2706,Lancamentos!$E:$E,$C2706,Lancamentos!$B:$B,"SAIDA_DESCARTE")</f>
        <v/>
      </c>
      <c r="J2706" s="14">
        <f>G2706-H2706-I2706</f>
        <v/>
      </c>
      <c r="K2706">
        <f>IF(A2706="","",IF(J2706&lt;=IFERROR(VLOOKUP(A2706,Produtos!$A:$E,5,FALSE),0),"ABAIXO DO MINIMO","OK"))</f>
        <v/>
      </c>
    </row>
    <row r="2707">
      <c r="B2707">
        <f>IFERROR(VLOOKUP(A2707,Produtos!A:B,2,FALSE),"")</f>
        <v/>
      </c>
      <c r="D2707" s="10">
        <f>IFERROR(INDEX(Lotes!$E:$E,MATCH(1,(Lotes!$A:$A=A2707)*(Lotes!$C:$C=C2707),0)),"")</f>
        <v/>
      </c>
      <c r="E2707" s="14">
        <f>IF(D2707="","",D2707-TODAY())</f>
        <v/>
      </c>
      <c r="F2707">
        <f>IF(D2707="","",IF(E2707&lt;0,"VENCIDO",IF(E2707&lt;=30,"VENCE EM &lt;= 30 DIAS",IF(E2707&lt;=60,"ATENCAO (31-60 DIAS)","OK"))))</f>
        <v/>
      </c>
      <c r="G2707" s="14">
        <f>SUMIFS(Lancamentos!$G:$G,Lancamentos!$C:$C,$A2707,Lancamentos!$E:$E,$C2707,Lancamentos!$B:$B,"ENTRADA")</f>
        <v/>
      </c>
      <c r="H2707" s="14">
        <f>SUMIFS(Lancamentos!$G:$G,Lancamentos!$C:$C,$A2707,Lancamentos!$E:$E,$C2707,Lancamentos!$B:$B,"SAIDA_USO")</f>
        <v/>
      </c>
      <c r="I2707" s="14">
        <f>SUMIFS(Lancamentos!$G:$G,Lancamentos!$C:$C,$A2707,Lancamentos!$E:$E,$C2707,Lancamentos!$B:$B,"SAIDA_DESCARTE")</f>
        <v/>
      </c>
      <c r="J2707" s="14">
        <f>G2707-H2707-I2707</f>
        <v/>
      </c>
      <c r="K2707">
        <f>IF(A2707="","",IF(J2707&lt;=IFERROR(VLOOKUP(A2707,Produtos!$A:$E,5,FALSE),0),"ABAIXO DO MINIMO","OK"))</f>
        <v/>
      </c>
    </row>
    <row r="2708">
      <c r="B2708">
        <f>IFERROR(VLOOKUP(A2708,Produtos!A:B,2,FALSE),"")</f>
        <v/>
      </c>
      <c r="D2708" s="10">
        <f>IFERROR(INDEX(Lotes!$E:$E,MATCH(1,(Lotes!$A:$A=A2708)*(Lotes!$C:$C=C2708),0)),"")</f>
        <v/>
      </c>
      <c r="E2708" s="14">
        <f>IF(D2708="","",D2708-TODAY())</f>
        <v/>
      </c>
      <c r="F2708">
        <f>IF(D2708="","",IF(E2708&lt;0,"VENCIDO",IF(E2708&lt;=30,"VENCE EM &lt;= 30 DIAS",IF(E2708&lt;=60,"ATENCAO (31-60 DIAS)","OK"))))</f>
        <v/>
      </c>
      <c r="G2708" s="14">
        <f>SUMIFS(Lancamentos!$G:$G,Lancamentos!$C:$C,$A2708,Lancamentos!$E:$E,$C2708,Lancamentos!$B:$B,"ENTRADA")</f>
        <v/>
      </c>
      <c r="H2708" s="14">
        <f>SUMIFS(Lancamentos!$G:$G,Lancamentos!$C:$C,$A2708,Lancamentos!$E:$E,$C2708,Lancamentos!$B:$B,"SAIDA_USO")</f>
        <v/>
      </c>
      <c r="I2708" s="14">
        <f>SUMIFS(Lancamentos!$G:$G,Lancamentos!$C:$C,$A2708,Lancamentos!$E:$E,$C2708,Lancamentos!$B:$B,"SAIDA_DESCARTE")</f>
        <v/>
      </c>
      <c r="J2708" s="14">
        <f>G2708-H2708-I2708</f>
        <v/>
      </c>
      <c r="K2708">
        <f>IF(A2708="","",IF(J2708&lt;=IFERROR(VLOOKUP(A2708,Produtos!$A:$E,5,FALSE),0),"ABAIXO DO MINIMO","OK"))</f>
        <v/>
      </c>
    </row>
    <row r="2709">
      <c r="B2709">
        <f>IFERROR(VLOOKUP(A2709,Produtos!A:B,2,FALSE),"")</f>
        <v/>
      </c>
      <c r="D2709" s="10">
        <f>IFERROR(INDEX(Lotes!$E:$E,MATCH(1,(Lotes!$A:$A=A2709)*(Lotes!$C:$C=C2709),0)),"")</f>
        <v/>
      </c>
      <c r="E2709" s="14">
        <f>IF(D2709="","",D2709-TODAY())</f>
        <v/>
      </c>
      <c r="F2709">
        <f>IF(D2709="","",IF(E2709&lt;0,"VENCIDO",IF(E2709&lt;=30,"VENCE EM &lt;= 30 DIAS",IF(E2709&lt;=60,"ATENCAO (31-60 DIAS)","OK"))))</f>
        <v/>
      </c>
      <c r="G2709" s="14">
        <f>SUMIFS(Lancamentos!$G:$G,Lancamentos!$C:$C,$A2709,Lancamentos!$E:$E,$C2709,Lancamentos!$B:$B,"ENTRADA")</f>
        <v/>
      </c>
      <c r="H2709" s="14">
        <f>SUMIFS(Lancamentos!$G:$G,Lancamentos!$C:$C,$A2709,Lancamentos!$E:$E,$C2709,Lancamentos!$B:$B,"SAIDA_USO")</f>
        <v/>
      </c>
      <c r="I2709" s="14">
        <f>SUMIFS(Lancamentos!$G:$G,Lancamentos!$C:$C,$A2709,Lancamentos!$E:$E,$C2709,Lancamentos!$B:$B,"SAIDA_DESCARTE")</f>
        <v/>
      </c>
      <c r="J2709" s="14">
        <f>G2709-H2709-I2709</f>
        <v/>
      </c>
      <c r="K2709">
        <f>IF(A2709="","",IF(J2709&lt;=IFERROR(VLOOKUP(A2709,Produtos!$A:$E,5,FALSE),0),"ABAIXO DO MINIMO","OK"))</f>
        <v/>
      </c>
    </row>
    <row r="2710">
      <c r="B2710">
        <f>IFERROR(VLOOKUP(A2710,Produtos!A:B,2,FALSE),"")</f>
        <v/>
      </c>
      <c r="D2710" s="10">
        <f>IFERROR(INDEX(Lotes!$E:$E,MATCH(1,(Lotes!$A:$A=A2710)*(Lotes!$C:$C=C2710),0)),"")</f>
        <v/>
      </c>
      <c r="E2710" s="14">
        <f>IF(D2710="","",D2710-TODAY())</f>
        <v/>
      </c>
      <c r="F2710">
        <f>IF(D2710="","",IF(E2710&lt;0,"VENCIDO",IF(E2710&lt;=30,"VENCE EM &lt;= 30 DIAS",IF(E2710&lt;=60,"ATENCAO (31-60 DIAS)","OK"))))</f>
        <v/>
      </c>
      <c r="G2710" s="14">
        <f>SUMIFS(Lancamentos!$G:$G,Lancamentos!$C:$C,$A2710,Lancamentos!$E:$E,$C2710,Lancamentos!$B:$B,"ENTRADA")</f>
        <v/>
      </c>
      <c r="H2710" s="14">
        <f>SUMIFS(Lancamentos!$G:$G,Lancamentos!$C:$C,$A2710,Lancamentos!$E:$E,$C2710,Lancamentos!$B:$B,"SAIDA_USO")</f>
        <v/>
      </c>
      <c r="I2710" s="14">
        <f>SUMIFS(Lancamentos!$G:$G,Lancamentos!$C:$C,$A2710,Lancamentos!$E:$E,$C2710,Lancamentos!$B:$B,"SAIDA_DESCARTE")</f>
        <v/>
      </c>
      <c r="J2710" s="14">
        <f>G2710-H2710-I2710</f>
        <v/>
      </c>
      <c r="K2710">
        <f>IF(A2710="","",IF(J2710&lt;=IFERROR(VLOOKUP(A2710,Produtos!$A:$E,5,FALSE),0),"ABAIXO DO MINIMO","OK"))</f>
        <v/>
      </c>
    </row>
    <row r="2711">
      <c r="B2711">
        <f>IFERROR(VLOOKUP(A2711,Produtos!A:B,2,FALSE),"")</f>
        <v/>
      </c>
      <c r="D2711" s="10">
        <f>IFERROR(INDEX(Lotes!$E:$E,MATCH(1,(Lotes!$A:$A=A2711)*(Lotes!$C:$C=C2711),0)),"")</f>
        <v/>
      </c>
      <c r="E2711" s="14">
        <f>IF(D2711="","",D2711-TODAY())</f>
        <v/>
      </c>
      <c r="F2711">
        <f>IF(D2711="","",IF(E2711&lt;0,"VENCIDO",IF(E2711&lt;=30,"VENCE EM &lt;= 30 DIAS",IF(E2711&lt;=60,"ATENCAO (31-60 DIAS)","OK"))))</f>
        <v/>
      </c>
      <c r="G2711" s="14">
        <f>SUMIFS(Lancamentos!$G:$G,Lancamentos!$C:$C,$A2711,Lancamentos!$E:$E,$C2711,Lancamentos!$B:$B,"ENTRADA")</f>
        <v/>
      </c>
      <c r="H2711" s="14">
        <f>SUMIFS(Lancamentos!$G:$G,Lancamentos!$C:$C,$A2711,Lancamentos!$E:$E,$C2711,Lancamentos!$B:$B,"SAIDA_USO")</f>
        <v/>
      </c>
      <c r="I2711" s="14">
        <f>SUMIFS(Lancamentos!$G:$G,Lancamentos!$C:$C,$A2711,Lancamentos!$E:$E,$C2711,Lancamentos!$B:$B,"SAIDA_DESCARTE")</f>
        <v/>
      </c>
      <c r="J2711" s="14">
        <f>G2711-H2711-I2711</f>
        <v/>
      </c>
      <c r="K2711">
        <f>IF(A2711="","",IF(J2711&lt;=IFERROR(VLOOKUP(A2711,Produtos!$A:$E,5,FALSE),0),"ABAIXO DO MINIMO","OK"))</f>
        <v/>
      </c>
    </row>
    <row r="2712">
      <c r="B2712">
        <f>IFERROR(VLOOKUP(A2712,Produtos!A:B,2,FALSE),"")</f>
        <v/>
      </c>
      <c r="D2712" s="10">
        <f>IFERROR(INDEX(Lotes!$E:$E,MATCH(1,(Lotes!$A:$A=A2712)*(Lotes!$C:$C=C2712),0)),"")</f>
        <v/>
      </c>
      <c r="E2712" s="14">
        <f>IF(D2712="","",D2712-TODAY())</f>
        <v/>
      </c>
      <c r="F2712">
        <f>IF(D2712="","",IF(E2712&lt;0,"VENCIDO",IF(E2712&lt;=30,"VENCE EM &lt;= 30 DIAS",IF(E2712&lt;=60,"ATENCAO (31-60 DIAS)","OK"))))</f>
        <v/>
      </c>
      <c r="G2712" s="14">
        <f>SUMIFS(Lancamentos!$G:$G,Lancamentos!$C:$C,$A2712,Lancamentos!$E:$E,$C2712,Lancamentos!$B:$B,"ENTRADA")</f>
        <v/>
      </c>
      <c r="H2712" s="14">
        <f>SUMIFS(Lancamentos!$G:$G,Lancamentos!$C:$C,$A2712,Lancamentos!$E:$E,$C2712,Lancamentos!$B:$B,"SAIDA_USO")</f>
        <v/>
      </c>
      <c r="I2712" s="14">
        <f>SUMIFS(Lancamentos!$G:$G,Lancamentos!$C:$C,$A2712,Lancamentos!$E:$E,$C2712,Lancamentos!$B:$B,"SAIDA_DESCARTE")</f>
        <v/>
      </c>
      <c r="J2712" s="14">
        <f>G2712-H2712-I2712</f>
        <v/>
      </c>
      <c r="K2712">
        <f>IF(A2712="","",IF(J2712&lt;=IFERROR(VLOOKUP(A2712,Produtos!$A:$E,5,FALSE),0),"ABAIXO DO MINIMO","OK"))</f>
        <v/>
      </c>
    </row>
    <row r="2713">
      <c r="B2713">
        <f>IFERROR(VLOOKUP(A2713,Produtos!A:B,2,FALSE),"")</f>
        <v/>
      </c>
      <c r="D2713" s="10">
        <f>IFERROR(INDEX(Lotes!$E:$E,MATCH(1,(Lotes!$A:$A=A2713)*(Lotes!$C:$C=C2713),0)),"")</f>
        <v/>
      </c>
      <c r="E2713" s="14">
        <f>IF(D2713="","",D2713-TODAY())</f>
        <v/>
      </c>
      <c r="F2713">
        <f>IF(D2713="","",IF(E2713&lt;0,"VENCIDO",IF(E2713&lt;=30,"VENCE EM &lt;= 30 DIAS",IF(E2713&lt;=60,"ATENCAO (31-60 DIAS)","OK"))))</f>
        <v/>
      </c>
      <c r="G2713" s="14">
        <f>SUMIFS(Lancamentos!$G:$G,Lancamentos!$C:$C,$A2713,Lancamentos!$E:$E,$C2713,Lancamentos!$B:$B,"ENTRADA")</f>
        <v/>
      </c>
      <c r="H2713" s="14">
        <f>SUMIFS(Lancamentos!$G:$G,Lancamentos!$C:$C,$A2713,Lancamentos!$E:$E,$C2713,Lancamentos!$B:$B,"SAIDA_USO")</f>
        <v/>
      </c>
      <c r="I2713" s="14">
        <f>SUMIFS(Lancamentos!$G:$G,Lancamentos!$C:$C,$A2713,Lancamentos!$E:$E,$C2713,Lancamentos!$B:$B,"SAIDA_DESCARTE")</f>
        <v/>
      </c>
      <c r="J2713" s="14">
        <f>G2713-H2713-I2713</f>
        <v/>
      </c>
      <c r="K2713">
        <f>IF(A2713="","",IF(J2713&lt;=IFERROR(VLOOKUP(A2713,Produtos!$A:$E,5,FALSE),0),"ABAIXO DO MINIMO","OK"))</f>
        <v/>
      </c>
    </row>
    <row r="2714">
      <c r="B2714">
        <f>IFERROR(VLOOKUP(A2714,Produtos!A:B,2,FALSE),"")</f>
        <v/>
      </c>
      <c r="D2714" s="10">
        <f>IFERROR(INDEX(Lotes!$E:$E,MATCH(1,(Lotes!$A:$A=A2714)*(Lotes!$C:$C=C2714),0)),"")</f>
        <v/>
      </c>
      <c r="E2714" s="14">
        <f>IF(D2714="","",D2714-TODAY())</f>
        <v/>
      </c>
      <c r="F2714">
        <f>IF(D2714="","",IF(E2714&lt;0,"VENCIDO",IF(E2714&lt;=30,"VENCE EM &lt;= 30 DIAS",IF(E2714&lt;=60,"ATENCAO (31-60 DIAS)","OK"))))</f>
        <v/>
      </c>
      <c r="G2714" s="14">
        <f>SUMIFS(Lancamentos!$G:$G,Lancamentos!$C:$C,$A2714,Lancamentos!$E:$E,$C2714,Lancamentos!$B:$B,"ENTRADA")</f>
        <v/>
      </c>
      <c r="H2714" s="14">
        <f>SUMIFS(Lancamentos!$G:$G,Lancamentos!$C:$C,$A2714,Lancamentos!$E:$E,$C2714,Lancamentos!$B:$B,"SAIDA_USO")</f>
        <v/>
      </c>
      <c r="I2714" s="14">
        <f>SUMIFS(Lancamentos!$G:$G,Lancamentos!$C:$C,$A2714,Lancamentos!$E:$E,$C2714,Lancamentos!$B:$B,"SAIDA_DESCARTE")</f>
        <v/>
      </c>
      <c r="J2714" s="14">
        <f>G2714-H2714-I2714</f>
        <v/>
      </c>
      <c r="K2714">
        <f>IF(A2714="","",IF(J2714&lt;=IFERROR(VLOOKUP(A2714,Produtos!$A:$E,5,FALSE),0),"ABAIXO DO MINIMO","OK"))</f>
        <v/>
      </c>
    </row>
    <row r="2715">
      <c r="B2715">
        <f>IFERROR(VLOOKUP(A2715,Produtos!A:B,2,FALSE),"")</f>
        <v/>
      </c>
      <c r="D2715" s="10">
        <f>IFERROR(INDEX(Lotes!$E:$E,MATCH(1,(Lotes!$A:$A=A2715)*(Lotes!$C:$C=C2715),0)),"")</f>
        <v/>
      </c>
      <c r="E2715" s="14">
        <f>IF(D2715="","",D2715-TODAY())</f>
        <v/>
      </c>
      <c r="F2715">
        <f>IF(D2715="","",IF(E2715&lt;0,"VENCIDO",IF(E2715&lt;=30,"VENCE EM &lt;= 30 DIAS",IF(E2715&lt;=60,"ATENCAO (31-60 DIAS)","OK"))))</f>
        <v/>
      </c>
      <c r="G2715" s="14">
        <f>SUMIFS(Lancamentos!$G:$G,Lancamentos!$C:$C,$A2715,Lancamentos!$E:$E,$C2715,Lancamentos!$B:$B,"ENTRADA")</f>
        <v/>
      </c>
      <c r="H2715" s="14">
        <f>SUMIFS(Lancamentos!$G:$G,Lancamentos!$C:$C,$A2715,Lancamentos!$E:$E,$C2715,Lancamentos!$B:$B,"SAIDA_USO")</f>
        <v/>
      </c>
      <c r="I2715" s="14">
        <f>SUMIFS(Lancamentos!$G:$G,Lancamentos!$C:$C,$A2715,Lancamentos!$E:$E,$C2715,Lancamentos!$B:$B,"SAIDA_DESCARTE")</f>
        <v/>
      </c>
      <c r="J2715" s="14">
        <f>G2715-H2715-I2715</f>
        <v/>
      </c>
      <c r="K2715">
        <f>IF(A2715="","",IF(J2715&lt;=IFERROR(VLOOKUP(A2715,Produtos!$A:$E,5,FALSE),0),"ABAIXO DO MINIMO","OK"))</f>
        <v/>
      </c>
    </row>
    <row r="2716">
      <c r="B2716">
        <f>IFERROR(VLOOKUP(A2716,Produtos!A:B,2,FALSE),"")</f>
        <v/>
      </c>
      <c r="D2716" s="10">
        <f>IFERROR(INDEX(Lotes!$E:$E,MATCH(1,(Lotes!$A:$A=A2716)*(Lotes!$C:$C=C2716),0)),"")</f>
        <v/>
      </c>
      <c r="E2716" s="14">
        <f>IF(D2716="","",D2716-TODAY())</f>
        <v/>
      </c>
      <c r="F2716">
        <f>IF(D2716="","",IF(E2716&lt;0,"VENCIDO",IF(E2716&lt;=30,"VENCE EM &lt;= 30 DIAS",IF(E2716&lt;=60,"ATENCAO (31-60 DIAS)","OK"))))</f>
        <v/>
      </c>
      <c r="G2716" s="14">
        <f>SUMIFS(Lancamentos!$G:$G,Lancamentos!$C:$C,$A2716,Lancamentos!$E:$E,$C2716,Lancamentos!$B:$B,"ENTRADA")</f>
        <v/>
      </c>
      <c r="H2716" s="14">
        <f>SUMIFS(Lancamentos!$G:$G,Lancamentos!$C:$C,$A2716,Lancamentos!$E:$E,$C2716,Lancamentos!$B:$B,"SAIDA_USO")</f>
        <v/>
      </c>
      <c r="I2716" s="14">
        <f>SUMIFS(Lancamentos!$G:$G,Lancamentos!$C:$C,$A2716,Lancamentos!$E:$E,$C2716,Lancamentos!$B:$B,"SAIDA_DESCARTE")</f>
        <v/>
      </c>
      <c r="J2716" s="14">
        <f>G2716-H2716-I2716</f>
        <v/>
      </c>
      <c r="K2716">
        <f>IF(A2716="","",IF(J2716&lt;=IFERROR(VLOOKUP(A2716,Produtos!$A:$E,5,FALSE),0),"ABAIXO DO MINIMO","OK"))</f>
        <v/>
      </c>
    </row>
    <row r="2717">
      <c r="B2717">
        <f>IFERROR(VLOOKUP(A2717,Produtos!A:B,2,FALSE),"")</f>
        <v/>
      </c>
      <c r="D2717" s="10">
        <f>IFERROR(INDEX(Lotes!$E:$E,MATCH(1,(Lotes!$A:$A=A2717)*(Lotes!$C:$C=C2717),0)),"")</f>
        <v/>
      </c>
      <c r="E2717" s="14">
        <f>IF(D2717="","",D2717-TODAY())</f>
        <v/>
      </c>
      <c r="F2717">
        <f>IF(D2717="","",IF(E2717&lt;0,"VENCIDO",IF(E2717&lt;=30,"VENCE EM &lt;= 30 DIAS",IF(E2717&lt;=60,"ATENCAO (31-60 DIAS)","OK"))))</f>
        <v/>
      </c>
      <c r="G2717" s="14">
        <f>SUMIFS(Lancamentos!$G:$G,Lancamentos!$C:$C,$A2717,Lancamentos!$E:$E,$C2717,Lancamentos!$B:$B,"ENTRADA")</f>
        <v/>
      </c>
      <c r="H2717" s="14">
        <f>SUMIFS(Lancamentos!$G:$G,Lancamentos!$C:$C,$A2717,Lancamentos!$E:$E,$C2717,Lancamentos!$B:$B,"SAIDA_USO")</f>
        <v/>
      </c>
      <c r="I2717" s="14">
        <f>SUMIFS(Lancamentos!$G:$G,Lancamentos!$C:$C,$A2717,Lancamentos!$E:$E,$C2717,Lancamentos!$B:$B,"SAIDA_DESCARTE")</f>
        <v/>
      </c>
      <c r="J2717" s="14">
        <f>G2717-H2717-I2717</f>
        <v/>
      </c>
      <c r="K2717">
        <f>IF(A2717="","",IF(J2717&lt;=IFERROR(VLOOKUP(A2717,Produtos!$A:$E,5,FALSE),0),"ABAIXO DO MINIMO","OK"))</f>
        <v/>
      </c>
    </row>
    <row r="2718">
      <c r="B2718">
        <f>IFERROR(VLOOKUP(A2718,Produtos!A:B,2,FALSE),"")</f>
        <v/>
      </c>
      <c r="D2718" s="10">
        <f>IFERROR(INDEX(Lotes!$E:$E,MATCH(1,(Lotes!$A:$A=A2718)*(Lotes!$C:$C=C2718),0)),"")</f>
        <v/>
      </c>
      <c r="E2718" s="14">
        <f>IF(D2718="","",D2718-TODAY())</f>
        <v/>
      </c>
      <c r="F2718">
        <f>IF(D2718="","",IF(E2718&lt;0,"VENCIDO",IF(E2718&lt;=30,"VENCE EM &lt;= 30 DIAS",IF(E2718&lt;=60,"ATENCAO (31-60 DIAS)","OK"))))</f>
        <v/>
      </c>
      <c r="G2718" s="14">
        <f>SUMIFS(Lancamentos!$G:$G,Lancamentos!$C:$C,$A2718,Lancamentos!$E:$E,$C2718,Lancamentos!$B:$B,"ENTRADA")</f>
        <v/>
      </c>
      <c r="H2718" s="14">
        <f>SUMIFS(Lancamentos!$G:$G,Lancamentos!$C:$C,$A2718,Lancamentos!$E:$E,$C2718,Lancamentos!$B:$B,"SAIDA_USO")</f>
        <v/>
      </c>
      <c r="I2718" s="14">
        <f>SUMIFS(Lancamentos!$G:$G,Lancamentos!$C:$C,$A2718,Lancamentos!$E:$E,$C2718,Lancamentos!$B:$B,"SAIDA_DESCARTE")</f>
        <v/>
      </c>
      <c r="J2718" s="14">
        <f>G2718-H2718-I2718</f>
        <v/>
      </c>
      <c r="K2718">
        <f>IF(A2718="","",IF(J2718&lt;=IFERROR(VLOOKUP(A2718,Produtos!$A:$E,5,FALSE),0),"ABAIXO DO MINIMO","OK"))</f>
        <v/>
      </c>
    </row>
    <row r="2719">
      <c r="B2719">
        <f>IFERROR(VLOOKUP(A2719,Produtos!A:B,2,FALSE),"")</f>
        <v/>
      </c>
      <c r="D2719" s="10">
        <f>IFERROR(INDEX(Lotes!$E:$E,MATCH(1,(Lotes!$A:$A=A2719)*(Lotes!$C:$C=C2719),0)),"")</f>
        <v/>
      </c>
      <c r="E2719" s="14">
        <f>IF(D2719="","",D2719-TODAY())</f>
        <v/>
      </c>
      <c r="F2719">
        <f>IF(D2719="","",IF(E2719&lt;0,"VENCIDO",IF(E2719&lt;=30,"VENCE EM &lt;= 30 DIAS",IF(E2719&lt;=60,"ATENCAO (31-60 DIAS)","OK"))))</f>
        <v/>
      </c>
      <c r="G2719" s="14">
        <f>SUMIFS(Lancamentos!$G:$G,Lancamentos!$C:$C,$A2719,Lancamentos!$E:$E,$C2719,Lancamentos!$B:$B,"ENTRADA")</f>
        <v/>
      </c>
      <c r="H2719" s="14">
        <f>SUMIFS(Lancamentos!$G:$G,Lancamentos!$C:$C,$A2719,Lancamentos!$E:$E,$C2719,Lancamentos!$B:$B,"SAIDA_USO")</f>
        <v/>
      </c>
      <c r="I2719" s="14">
        <f>SUMIFS(Lancamentos!$G:$G,Lancamentos!$C:$C,$A2719,Lancamentos!$E:$E,$C2719,Lancamentos!$B:$B,"SAIDA_DESCARTE")</f>
        <v/>
      </c>
      <c r="J2719" s="14">
        <f>G2719-H2719-I2719</f>
        <v/>
      </c>
      <c r="K2719">
        <f>IF(A2719="","",IF(J2719&lt;=IFERROR(VLOOKUP(A2719,Produtos!$A:$E,5,FALSE),0),"ABAIXO DO MINIMO","OK"))</f>
        <v/>
      </c>
    </row>
    <row r="2720">
      <c r="B2720">
        <f>IFERROR(VLOOKUP(A2720,Produtos!A:B,2,FALSE),"")</f>
        <v/>
      </c>
      <c r="D2720" s="10">
        <f>IFERROR(INDEX(Lotes!$E:$E,MATCH(1,(Lotes!$A:$A=A2720)*(Lotes!$C:$C=C2720),0)),"")</f>
        <v/>
      </c>
      <c r="E2720" s="14">
        <f>IF(D2720="","",D2720-TODAY())</f>
        <v/>
      </c>
      <c r="F2720">
        <f>IF(D2720="","",IF(E2720&lt;0,"VENCIDO",IF(E2720&lt;=30,"VENCE EM &lt;= 30 DIAS",IF(E2720&lt;=60,"ATENCAO (31-60 DIAS)","OK"))))</f>
        <v/>
      </c>
      <c r="G2720" s="14">
        <f>SUMIFS(Lancamentos!$G:$G,Lancamentos!$C:$C,$A2720,Lancamentos!$E:$E,$C2720,Lancamentos!$B:$B,"ENTRADA")</f>
        <v/>
      </c>
      <c r="H2720" s="14">
        <f>SUMIFS(Lancamentos!$G:$G,Lancamentos!$C:$C,$A2720,Lancamentos!$E:$E,$C2720,Lancamentos!$B:$B,"SAIDA_USO")</f>
        <v/>
      </c>
      <c r="I2720" s="14">
        <f>SUMIFS(Lancamentos!$G:$G,Lancamentos!$C:$C,$A2720,Lancamentos!$E:$E,$C2720,Lancamentos!$B:$B,"SAIDA_DESCARTE")</f>
        <v/>
      </c>
      <c r="J2720" s="14">
        <f>G2720-H2720-I2720</f>
        <v/>
      </c>
      <c r="K2720">
        <f>IF(A2720="","",IF(J2720&lt;=IFERROR(VLOOKUP(A2720,Produtos!$A:$E,5,FALSE),0),"ABAIXO DO MINIMO","OK"))</f>
        <v/>
      </c>
    </row>
    <row r="2721">
      <c r="B2721">
        <f>IFERROR(VLOOKUP(A2721,Produtos!A:B,2,FALSE),"")</f>
        <v/>
      </c>
      <c r="D2721" s="10">
        <f>IFERROR(INDEX(Lotes!$E:$E,MATCH(1,(Lotes!$A:$A=A2721)*(Lotes!$C:$C=C2721),0)),"")</f>
        <v/>
      </c>
      <c r="E2721" s="14">
        <f>IF(D2721="","",D2721-TODAY())</f>
        <v/>
      </c>
      <c r="F2721">
        <f>IF(D2721="","",IF(E2721&lt;0,"VENCIDO",IF(E2721&lt;=30,"VENCE EM &lt;= 30 DIAS",IF(E2721&lt;=60,"ATENCAO (31-60 DIAS)","OK"))))</f>
        <v/>
      </c>
      <c r="G2721" s="14">
        <f>SUMIFS(Lancamentos!$G:$G,Lancamentos!$C:$C,$A2721,Lancamentos!$E:$E,$C2721,Lancamentos!$B:$B,"ENTRADA")</f>
        <v/>
      </c>
      <c r="H2721" s="14">
        <f>SUMIFS(Lancamentos!$G:$G,Lancamentos!$C:$C,$A2721,Lancamentos!$E:$E,$C2721,Lancamentos!$B:$B,"SAIDA_USO")</f>
        <v/>
      </c>
      <c r="I2721" s="14">
        <f>SUMIFS(Lancamentos!$G:$G,Lancamentos!$C:$C,$A2721,Lancamentos!$E:$E,$C2721,Lancamentos!$B:$B,"SAIDA_DESCARTE")</f>
        <v/>
      </c>
      <c r="J2721" s="14">
        <f>G2721-H2721-I2721</f>
        <v/>
      </c>
      <c r="K2721">
        <f>IF(A2721="","",IF(J2721&lt;=IFERROR(VLOOKUP(A2721,Produtos!$A:$E,5,FALSE),0),"ABAIXO DO MINIMO","OK"))</f>
        <v/>
      </c>
    </row>
    <row r="2722">
      <c r="B2722">
        <f>IFERROR(VLOOKUP(A2722,Produtos!A:B,2,FALSE),"")</f>
        <v/>
      </c>
      <c r="D2722" s="10">
        <f>IFERROR(INDEX(Lotes!$E:$E,MATCH(1,(Lotes!$A:$A=A2722)*(Lotes!$C:$C=C2722),0)),"")</f>
        <v/>
      </c>
      <c r="E2722" s="14">
        <f>IF(D2722="","",D2722-TODAY())</f>
        <v/>
      </c>
      <c r="F2722">
        <f>IF(D2722="","",IF(E2722&lt;0,"VENCIDO",IF(E2722&lt;=30,"VENCE EM &lt;= 30 DIAS",IF(E2722&lt;=60,"ATENCAO (31-60 DIAS)","OK"))))</f>
        <v/>
      </c>
      <c r="G2722" s="14">
        <f>SUMIFS(Lancamentos!$G:$G,Lancamentos!$C:$C,$A2722,Lancamentos!$E:$E,$C2722,Lancamentos!$B:$B,"ENTRADA")</f>
        <v/>
      </c>
      <c r="H2722" s="14">
        <f>SUMIFS(Lancamentos!$G:$G,Lancamentos!$C:$C,$A2722,Lancamentos!$E:$E,$C2722,Lancamentos!$B:$B,"SAIDA_USO")</f>
        <v/>
      </c>
      <c r="I2722" s="14">
        <f>SUMIFS(Lancamentos!$G:$G,Lancamentos!$C:$C,$A2722,Lancamentos!$E:$E,$C2722,Lancamentos!$B:$B,"SAIDA_DESCARTE")</f>
        <v/>
      </c>
      <c r="J2722" s="14">
        <f>G2722-H2722-I2722</f>
        <v/>
      </c>
      <c r="K2722">
        <f>IF(A2722="","",IF(J2722&lt;=IFERROR(VLOOKUP(A2722,Produtos!$A:$E,5,FALSE),0),"ABAIXO DO MINIMO","OK"))</f>
        <v/>
      </c>
    </row>
    <row r="2723">
      <c r="B2723">
        <f>IFERROR(VLOOKUP(A2723,Produtos!A:B,2,FALSE),"")</f>
        <v/>
      </c>
      <c r="D2723" s="10">
        <f>IFERROR(INDEX(Lotes!$E:$E,MATCH(1,(Lotes!$A:$A=A2723)*(Lotes!$C:$C=C2723),0)),"")</f>
        <v/>
      </c>
      <c r="E2723" s="14">
        <f>IF(D2723="","",D2723-TODAY())</f>
        <v/>
      </c>
      <c r="F2723">
        <f>IF(D2723="","",IF(E2723&lt;0,"VENCIDO",IF(E2723&lt;=30,"VENCE EM &lt;= 30 DIAS",IF(E2723&lt;=60,"ATENCAO (31-60 DIAS)","OK"))))</f>
        <v/>
      </c>
      <c r="G2723" s="14">
        <f>SUMIFS(Lancamentos!$G:$G,Lancamentos!$C:$C,$A2723,Lancamentos!$E:$E,$C2723,Lancamentos!$B:$B,"ENTRADA")</f>
        <v/>
      </c>
      <c r="H2723" s="14">
        <f>SUMIFS(Lancamentos!$G:$G,Lancamentos!$C:$C,$A2723,Lancamentos!$E:$E,$C2723,Lancamentos!$B:$B,"SAIDA_USO")</f>
        <v/>
      </c>
      <c r="I2723" s="14">
        <f>SUMIFS(Lancamentos!$G:$G,Lancamentos!$C:$C,$A2723,Lancamentos!$E:$E,$C2723,Lancamentos!$B:$B,"SAIDA_DESCARTE")</f>
        <v/>
      </c>
      <c r="J2723" s="14">
        <f>G2723-H2723-I2723</f>
        <v/>
      </c>
      <c r="K2723">
        <f>IF(A2723="","",IF(J2723&lt;=IFERROR(VLOOKUP(A2723,Produtos!$A:$E,5,FALSE),0),"ABAIXO DO MINIMO","OK"))</f>
        <v/>
      </c>
    </row>
    <row r="2724">
      <c r="B2724">
        <f>IFERROR(VLOOKUP(A2724,Produtos!A:B,2,FALSE),"")</f>
        <v/>
      </c>
      <c r="D2724" s="10">
        <f>IFERROR(INDEX(Lotes!$E:$E,MATCH(1,(Lotes!$A:$A=A2724)*(Lotes!$C:$C=C2724),0)),"")</f>
        <v/>
      </c>
      <c r="E2724" s="14">
        <f>IF(D2724="","",D2724-TODAY())</f>
        <v/>
      </c>
      <c r="F2724">
        <f>IF(D2724="","",IF(E2724&lt;0,"VENCIDO",IF(E2724&lt;=30,"VENCE EM &lt;= 30 DIAS",IF(E2724&lt;=60,"ATENCAO (31-60 DIAS)","OK"))))</f>
        <v/>
      </c>
      <c r="G2724" s="14">
        <f>SUMIFS(Lancamentos!$G:$G,Lancamentos!$C:$C,$A2724,Lancamentos!$E:$E,$C2724,Lancamentos!$B:$B,"ENTRADA")</f>
        <v/>
      </c>
      <c r="H2724" s="14">
        <f>SUMIFS(Lancamentos!$G:$G,Lancamentos!$C:$C,$A2724,Lancamentos!$E:$E,$C2724,Lancamentos!$B:$B,"SAIDA_USO")</f>
        <v/>
      </c>
      <c r="I2724" s="14">
        <f>SUMIFS(Lancamentos!$G:$G,Lancamentos!$C:$C,$A2724,Lancamentos!$E:$E,$C2724,Lancamentos!$B:$B,"SAIDA_DESCARTE")</f>
        <v/>
      </c>
      <c r="J2724" s="14">
        <f>G2724-H2724-I2724</f>
        <v/>
      </c>
      <c r="K2724">
        <f>IF(A2724="","",IF(J2724&lt;=IFERROR(VLOOKUP(A2724,Produtos!$A:$E,5,FALSE),0),"ABAIXO DO MINIMO","OK"))</f>
        <v/>
      </c>
    </row>
    <row r="2725">
      <c r="B2725">
        <f>IFERROR(VLOOKUP(A2725,Produtos!A:B,2,FALSE),"")</f>
        <v/>
      </c>
      <c r="D2725" s="10">
        <f>IFERROR(INDEX(Lotes!$E:$E,MATCH(1,(Lotes!$A:$A=A2725)*(Lotes!$C:$C=C2725),0)),"")</f>
        <v/>
      </c>
      <c r="E2725" s="14">
        <f>IF(D2725="","",D2725-TODAY())</f>
        <v/>
      </c>
      <c r="F2725">
        <f>IF(D2725="","",IF(E2725&lt;0,"VENCIDO",IF(E2725&lt;=30,"VENCE EM &lt;= 30 DIAS",IF(E2725&lt;=60,"ATENCAO (31-60 DIAS)","OK"))))</f>
        <v/>
      </c>
      <c r="G2725" s="14">
        <f>SUMIFS(Lancamentos!$G:$G,Lancamentos!$C:$C,$A2725,Lancamentos!$E:$E,$C2725,Lancamentos!$B:$B,"ENTRADA")</f>
        <v/>
      </c>
      <c r="H2725" s="14">
        <f>SUMIFS(Lancamentos!$G:$G,Lancamentos!$C:$C,$A2725,Lancamentos!$E:$E,$C2725,Lancamentos!$B:$B,"SAIDA_USO")</f>
        <v/>
      </c>
      <c r="I2725" s="14">
        <f>SUMIFS(Lancamentos!$G:$G,Lancamentos!$C:$C,$A2725,Lancamentos!$E:$E,$C2725,Lancamentos!$B:$B,"SAIDA_DESCARTE")</f>
        <v/>
      </c>
      <c r="J2725" s="14">
        <f>G2725-H2725-I2725</f>
        <v/>
      </c>
      <c r="K2725">
        <f>IF(A2725="","",IF(J2725&lt;=IFERROR(VLOOKUP(A2725,Produtos!$A:$E,5,FALSE),0),"ABAIXO DO MINIMO","OK"))</f>
        <v/>
      </c>
    </row>
    <row r="2726">
      <c r="B2726">
        <f>IFERROR(VLOOKUP(A2726,Produtos!A:B,2,FALSE),"")</f>
        <v/>
      </c>
      <c r="D2726" s="10">
        <f>IFERROR(INDEX(Lotes!$E:$E,MATCH(1,(Lotes!$A:$A=A2726)*(Lotes!$C:$C=C2726),0)),"")</f>
        <v/>
      </c>
      <c r="E2726" s="14">
        <f>IF(D2726="","",D2726-TODAY())</f>
        <v/>
      </c>
      <c r="F2726">
        <f>IF(D2726="","",IF(E2726&lt;0,"VENCIDO",IF(E2726&lt;=30,"VENCE EM &lt;= 30 DIAS",IF(E2726&lt;=60,"ATENCAO (31-60 DIAS)","OK"))))</f>
        <v/>
      </c>
      <c r="G2726" s="14">
        <f>SUMIFS(Lancamentos!$G:$G,Lancamentos!$C:$C,$A2726,Lancamentos!$E:$E,$C2726,Lancamentos!$B:$B,"ENTRADA")</f>
        <v/>
      </c>
      <c r="H2726" s="14">
        <f>SUMIFS(Lancamentos!$G:$G,Lancamentos!$C:$C,$A2726,Lancamentos!$E:$E,$C2726,Lancamentos!$B:$B,"SAIDA_USO")</f>
        <v/>
      </c>
      <c r="I2726" s="14">
        <f>SUMIFS(Lancamentos!$G:$G,Lancamentos!$C:$C,$A2726,Lancamentos!$E:$E,$C2726,Lancamentos!$B:$B,"SAIDA_DESCARTE")</f>
        <v/>
      </c>
      <c r="J2726" s="14">
        <f>G2726-H2726-I2726</f>
        <v/>
      </c>
      <c r="K2726">
        <f>IF(A2726="","",IF(J2726&lt;=IFERROR(VLOOKUP(A2726,Produtos!$A:$E,5,FALSE),0),"ABAIXO DO MINIMO","OK"))</f>
        <v/>
      </c>
    </row>
    <row r="2727">
      <c r="B2727">
        <f>IFERROR(VLOOKUP(A2727,Produtos!A:B,2,FALSE),"")</f>
        <v/>
      </c>
      <c r="D2727" s="10">
        <f>IFERROR(INDEX(Lotes!$E:$E,MATCH(1,(Lotes!$A:$A=A2727)*(Lotes!$C:$C=C2727),0)),"")</f>
        <v/>
      </c>
      <c r="E2727" s="14">
        <f>IF(D2727="","",D2727-TODAY())</f>
        <v/>
      </c>
      <c r="F2727">
        <f>IF(D2727="","",IF(E2727&lt;0,"VENCIDO",IF(E2727&lt;=30,"VENCE EM &lt;= 30 DIAS",IF(E2727&lt;=60,"ATENCAO (31-60 DIAS)","OK"))))</f>
        <v/>
      </c>
      <c r="G2727" s="14">
        <f>SUMIFS(Lancamentos!$G:$G,Lancamentos!$C:$C,$A2727,Lancamentos!$E:$E,$C2727,Lancamentos!$B:$B,"ENTRADA")</f>
        <v/>
      </c>
      <c r="H2727" s="14">
        <f>SUMIFS(Lancamentos!$G:$G,Lancamentos!$C:$C,$A2727,Lancamentos!$E:$E,$C2727,Lancamentos!$B:$B,"SAIDA_USO")</f>
        <v/>
      </c>
      <c r="I2727" s="14">
        <f>SUMIFS(Lancamentos!$G:$G,Lancamentos!$C:$C,$A2727,Lancamentos!$E:$E,$C2727,Lancamentos!$B:$B,"SAIDA_DESCARTE")</f>
        <v/>
      </c>
      <c r="J2727" s="14">
        <f>G2727-H2727-I2727</f>
        <v/>
      </c>
      <c r="K2727">
        <f>IF(A2727="","",IF(J2727&lt;=IFERROR(VLOOKUP(A2727,Produtos!$A:$E,5,FALSE),0),"ABAIXO DO MINIMO","OK"))</f>
        <v/>
      </c>
    </row>
    <row r="2728">
      <c r="B2728">
        <f>IFERROR(VLOOKUP(A2728,Produtos!A:B,2,FALSE),"")</f>
        <v/>
      </c>
      <c r="D2728" s="10">
        <f>IFERROR(INDEX(Lotes!$E:$E,MATCH(1,(Lotes!$A:$A=A2728)*(Lotes!$C:$C=C2728),0)),"")</f>
        <v/>
      </c>
      <c r="E2728" s="14">
        <f>IF(D2728="","",D2728-TODAY())</f>
        <v/>
      </c>
      <c r="F2728">
        <f>IF(D2728="","",IF(E2728&lt;0,"VENCIDO",IF(E2728&lt;=30,"VENCE EM &lt;= 30 DIAS",IF(E2728&lt;=60,"ATENCAO (31-60 DIAS)","OK"))))</f>
        <v/>
      </c>
      <c r="G2728" s="14">
        <f>SUMIFS(Lancamentos!$G:$G,Lancamentos!$C:$C,$A2728,Lancamentos!$E:$E,$C2728,Lancamentos!$B:$B,"ENTRADA")</f>
        <v/>
      </c>
      <c r="H2728" s="14">
        <f>SUMIFS(Lancamentos!$G:$G,Lancamentos!$C:$C,$A2728,Lancamentos!$E:$E,$C2728,Lancamentos!$B:$B,"SAIDA_USO")</f>
        <v/>
      </c>
      <c r="I2728" s="14">
        <f>SUMIFS(Lancamentos!$G:$G,Lancamentos!$C:$C,$A2728,Lancamentos!$E:$E,$C2728,Lancamentos!$B:$B,"SAIDA_DESCARTE")</f>
        <v/>
      </c>
      <c r="J2728" s="14">
        <f>G2728-H2728-I2728</f>
        <v/>
      </c>
      <c r="K2728">
        <f>IF(A2728="","",IF(J2728&lt;=IFERROR(VLOOKUP(A2728,Produtos!$A:$E,5,FALSE),0),"ABAIXO DO MINIMO","OK"))</f>
        <v/>
      </c>
    </row>
    <row r="2729">
      <c r="B2729">
        <f>IFERROR(VLOOKUP(A2729,Produtos!A:B,2,FALSE),"")</f>
        <v/>
      </c>
      <c r="D2729" s="10">
        <f>IFERROR(INDEX(Lotes!$E:$E,MATCH(1,(Lotes!$A:$A=A2729)*(Lotes!$C:$C=C2729),0)),"")</f>
        <v/>
      </c>
      <c r="E2729" s="14">
        <f>IF(D2729="","",D2729-TODAY())</f>
        <v/>
      </c>
      <c r="F2729">
        <f>IF(D2729="","",IF(E2729&lt;0,"VENCIDO",IF(E2729&lt;=30,"VENCE EM &lt;= 30 DIAS",IF(E2729&lt;=60,"ATENCAO (31-60 DIAS)","OK"))))</f>
        <v/>
      </c>
      <c r="G2729" s="14">
        <f>SUMIFS(Lancamentos!$G:$G,Lancamentos!$C:$C,$A2729,Lancamentos!$E:$E,$C2729,Lancamentos!$B:$B,"ENTRADA")</f>
        <v/>
      </c>
      <c r="H2729" s="14">
        <f>SUMIFS(Lancamentos!$G:$G,Lancamentos!$C:$C,$A2729,Lancamentos!$E:$E,$C2729,Lancamentos!$B:$B,"SAIDA_USO")</f>
        <v/>
      </c>
      <c r="I2729" s="14">
        <f>SUMIFS(Lancamentos!$G:$G,Lancamentos!$C:$C,$A2729,Lancamentos!$E:$E,$C2729,Lancamentos!$B:$B,"SAIDA_DESCARTE")</f>
        <v/>
      </c>
      <c r="J2729" s="14">
        <f>G2729-H2729-I2729</f>
        <v/>
      </c>
      <c r="K2729">
        <f>IF(A2729="","",IF(J2729&lt;=IFERROR(VLOOKUP(A2729,Produtos!$A:$E,5,FALSE),0),"ABAIXO DO MINIMO","OK"))</f>
        <v/>
      </c>
    </row>
    <row r="2730">
      <c r="B2730">
        <f>IFERROR(VLOOKUP(A2730,Produtos!A:B,2,FALSE),"")</f>
        <v/>
      </c>
      <c r="D2730" s="10">
        <f>IFERROR(INDEX(Lotes!$E:$E,MATCH(1,(Lotes!$A:$A=A2730)*(Lotes!$C:$C=C2730),0)),"")</f>
        <v/>
      </c>
      <c r="E2730" s="14">
        <f>IF(D2730="","",D2730-TODAY())</f>
        <v/>
      </c>
      <c r="F2730">
        <f>IF(D2730="","",IF(E2730&lt;0,"VENCIDO",IF(E2730&lt;=30,"VENCE EM &lt;= 30 DIAS",IF(E2730&lt;=60,"ATENCAO (31-60 DIAS)","OK"))))</f>
        <v/>
      </c>
      <c r="G2730" s="14">
        <f>SUMIFS(Lancamentos!$G:$G,Lancamentos!$C:$C,$A2730,Lancamentos!$E:$E,$C2730,Lancamentos!$B:$B,"ENTRADA")</f>
        <v/>
      </c>
      <c r="H2730" s="14">
        <f>SUMIFS(Lancamentos!$G:$G,Lancamentos!$C:$C,$A2730,Lancamentos!$E:$E,$C2730,Lancamentos!$B:$B,"SAIDA_USO")</f>
        <v/>
      </c>
      <c r="I2730" s="14">
        <f>SUMIFS(Lancamentos!$G:$G,Lancamentos!$C:$C,$A2730,Lancamentos!$E:$E,$C2730,Lancamentos!$B:$B,"SAIDA_DESCARTE")</f>
        <v/>
      </c>
      <c r="J2730" s="14">
        <f>G2730-H2730-I2730</f>
        <v/>
      </c>
      <c r="K2730">
        <f>IF(A2730="","",IF(J2730&lt;=IFERROR(VLOOKUP(A2730,Produtos!$A:$E,5,FALSE),0),"ABAIXO DO MINIMO","OK"))</f>
        <v/>
      </c>
    </row>
    <row r="2731">
      <c r="B2731">
        <f>IFERROR(VLOOKUP(A2731,Produtos!A:B,2,FALSE),"")</f>
        <v/>
      </c>
      <c r="D2731" s="10">
        <f>IFERROR(INDEX(Lotes!$E:$E,MATCH(1,(Lotes!$A:$A=A2731)*(Lotes!$C:$C=C2731),0)),"")</f>
        <v/>
      </c>
      <c r="E2731" s="14">
        <f>IF(D2731="","",D2731-TODAY())</f>
        <v/>
      </c>
      <c r="F2731">
        <f>IF(D2731="","",IF(E2731&lt;0,"VENCIDO",IF(E2731&lt;=30,"VENCE EM &lt;= 30 DIAS",IF(E2731&lt;=60,"ATENCAO (31-60 DIAS)","OK"))))</f>
        <v/>
      </c>
      <c r="G2731" s="14">
        <f>SUMIFS(Lancamentos!$G:$G,Lancamentos!$C:$C,$A2731,Lancamentos!$E:$E,$C2731,Lancamentos!$B:$B,"ENTRADA")</f>
        <v/>
      </c>
      <c r="H2731" s="14">
        <f>SUMIFS(Lancamentos!$G:$G,Lancamentos!$C:$C,$A2731,Lancamentos!$E:$E,$C2731,Lancamentos!$B:$B,"SAIDA_USO")</f>
        <v/>
      </c>
      <c r="I2731" s="14">
        <f>SUMIFS(Lancamentos!$G:$G,Lancamentos!$C:$C,$A2731,Lancamentos!$E:$E,$C2731,Lancamentos!$B:$B,"SAIDA_DESCARTE")</f>
        <v/>
      </c>
      <c r="J2731" s="14">
        <f>G2731-H2731-I2731</f>
        <v/>
      </c>
      <c r="K2731">
        <f>IF(A2731="","",IF(J2731&lt;=IFERROR(VLOOKUP(A2731,Produtos!$A:$E,5,FALSE),0),"ABAIXO DO MINIMO","OK"))</f>
        <v/>
      </c>
    </row>
    <row r="2732">
      <c r="B2732">
        <f>IFERROR(VLOOKUP(A2732,Produtos!A:B,2,FALSE),"")</f>
        <v/>
      </c>
      <c r="D2732" s="10">
        <f>IFERROR(INDEX(Lotes!$E:$E,MATCH(1,(Lotes!$A:$A=A2732)*(Lotes!$C:$C=C2732),0)),"")</f>
        <v/>
      </c>
      <c r="E2732" s="14">
        <f>IF(D2732="","",D2732-TODAY())</f>
        <v/>
      </c>
      <c r="F2732">
        <f>IF(D2732="","",IF(E2732&lt;0,"VENCIDO",IF(E2732&lt;=30,"VENCE EM &lt;= 30 DIAS",IF(E2732&lt;=60,"ATENCAO (31-60 DIAS)","OK"))))</f>
        <v/>
      </c>
      <c r="G2732" s="14">
        <f>SUMIFS(Lancamentos!$G:$G,Lancamentos!$C:$C,$A2732,Lancamentos!$E:$E,$C2732,Lancamentos!$B:$B,"ENTRADA")</f>
        <v/>
      </c>
      <c r="H2732" s="14">
        <f>SUMIFS(Lancamentos!$G:$G,Lancamentos!$C:$C,$A2732,Lancamentos!$E:$E,$C2732,Lancamentos!$B:$B,"SAIDA_USO")</f>
        <v/>
      </c>
      <c r="I2732" s="14">
        <f>SUMIFS(Lancamentos!$G:$G,Lancamentos!$C:$C,$A2732,Lancamentos!$E:$E,$C2732,Lancamentos!$B:$B,"SAIDA_DESCARTE")</f>
        <v/>
      </c>
      <c r="J2732" s="14">
        <f>G2732-H2732-I2732</f>
        <v/>
      </c>
      <c r="K2732">
        <f>IF(A2732="","",IF(J2732&lt;=IFERROR(VLOOKUP(A2732,Produtos!$A:$E,5,FALSE),0),"ABAIXO DO MINIMO","OK"))</f>
        <v/>
      </c>
    </row>
    <row r="2733">
      <c r="B2733">
        <f>IFERROR(VLOOKUP(A2733,Produtos!A:B,2,FALSE),"")</f>
        <v/>
      </c>
      <c r="D2733" s="10">
        <f>IFERROR(INDEX(Lotes!$E:$E,MATCH(1,(Lotes!$A:$A=A2733)*(Lotes!$C:$C=C2733),0)),"")</f>
        <v/>
      </c>
      <c r="E2733" s="14">
        <f>IF(D2733="","",D2733-TODAY())</f>
        <v/>
      </c>
      <c r="F2733">
        <f>IF(D2733="","",IF(E2733&lt;0,"VENCIDO",IF(E2733&lt;=30,"VENCE EM &lt;= 30 DIAS",IF(E2733&lt;=60,"ATENCAO (31-60 DIAS)","OK"))))</f>
        <v/>
      </c>
      <c r="G2733" s="14">
        <f>SUMIFS(Lancamentos!$G:$G,Lancamentos!$C:$C,$A2733,Lancamentos!$E:$E,$C2733,Lancamentos!$B:$B,"ENTRADA")</f>
        <v/>
      </c>
      <c r="H2733" s="14">
        <f>SUMIFS(Lancamentos!$G:$G,Lancamentos!$C:$C,$A2733,Lancamentos!$E:$E,$C2733,Lancamentos!$B:$B,"SAIDA_USO")</f>
        <v/>
      </c>
      <c r="I2733" s="14">
        <f>SUMIFS(Lancamentos!$G:$G,Lancamentos!$C:$C,$A2733,Lancamentos!$E:$E,$C2733,Lancamentos!$B:$B,"SAIDA_DESCARTE")</f>
        <v/>
      </c>
      <c r="J2733" s="14">
        <f>G2733-H2733-I2733</f>
        <v/>
      </c>
      <c r="K2733">
        <f>IF(A2733="","",IF(J2733&lt;=IFERROR(VLOOKUP(A2733,Produtos!$A:$E,5,FALSE),0),"ABAIXO DO MINIMO","OK"))</f>
        <v/>
      </c>
    </row>
    <row r="2734">
      <c r="B2734">
        <f>IFERROR(VLOOKUP(A2734,Produtos!A:B,2,FALSE),"")</f>
        <v/>
      </c>
      <c r="D2734" s="10">
        <f>IFERROR(INDEX(Lotes!$E:$E,MATCH(1,(Lotes!$A:$A=A2734)*(Lotes!$C:$C=C2734),0)),"")</f>
        <v/>
      </c>
      <c r="E2734" s="14">
        <f>IF(D2734="","",D2734-TODAY())</f>
        <v/>
      </c>
      <c r="F2734">
        <f>IF(D2734="","",IF(E2734&lt;0,"VENCIDO",IF(E2734&lt;=30,"VENCE EM &lt;= 30 DIAS",IF(E2734&lt;=60,"ATENCAO (31-60 DIAS)","OK"))))</f>
        <v/>
      </c>
      <c r="G2734" s="14">
        <f>SUMIFS(Lancamentos!$G:$G,Lancamentos!$C:$C,$A2734,Lancamentos!$E:$E,$C2734,Lancamentos!$B:$B,"ENTRADA")</f>
        <v/>
      </c>
      <c r="H2734" s="14">
        <f>SUMIFS(Lancamentos!$G:$G,Lancamentos!$C:$C,$A2734,Lancamentos!$E:$E,$C2734,Lancamentos!$B:$B,"SAIDA_USO")</f>
        <v/>
      </c>
      <c r="I2734" s="14">
        <f>SUMIFS(Lancamentos!$G:$G,Lancamentos!$C:$C,$A2734,Lancamentos!$E:$E,$C2734,Lancamentos!$B:$B,"SAIDA_DESCARTE")</f>
        <v/>
      </c>
      <c r="J2734" s="14">
        <f>G2734-H2734-I2734</f>
        <v/>
      </c>
      <c r="K2734">
        <f>IF(A2734="","",IF(J2734&lt;=IFERROR(VLOOKUP(A2734,Produtos!$A:$E,5,FALSE),0),"ABAIXO DO MINIMO","OK"))</f>
        <v/>
      </c>
    </row>
    <row r="2735">
      <c r="B2735">
        <f>IFERROR(VLOOKUP(A2735,Produtos!A:B,2,FALSE),"")</f>
        <v/>
      </c>
      <c r="D2735" s="10">
        <f>IFERROR(INDEX(Lotes!$E:$E,MATCH(1,(Lotes!$A:$A=A2735)*(Lotes!$C:$C=C2735),0)),"")</f>
        <v/>
      </c>
      <c r="E2735" s="14">
        <f>IF(D2735="","",D2735-TODAY())</f>
        <v/>
      </c>
      <c r="F2735">
        <f>IF(D2735="","",IF(E2735&lt;0,"VENCIDO",IF(E2735&lt;=30,"VENCE EM &lt;= 30 DIAS",IF(E2735&lt;=60,"ATENCAO (31-60 DIAS)","OK"))))</f>
        <v/>
      </c>
      <c r="G2735" s="14">
        <f>SUMIFS(Lancamentos!$G:$G,Lancamentos!$C:$C,$A2735,Lancamentos!$E:$E,$C2735,Lancamentos!$B:$B,"ENTRADA")</f>
        <v/>
      </c>
      <c r="H2735" s="14">
        <f>SUMIFS(Lancamentos!$G:$G,Lancamentos!$C:$C,$A2735,Lancamentos!$E:$E,$C2735,Lancamentos!$B:$B,"SAIDA_USO")</f>
        <v/>
      </c>
      <c r="I2735" s="14">
        <f>SUMIFS(Lancamentos!$G:$G,Lancamentos!$C:$C,$A2735,Lancamentos!$E:$E,$C2735,Lancamentos!$B:$B,"SAIDA_DESCARTE")</f>
        <v/>
      </c>
      <c r="J2735" s="14">
        <f>G2735-H2735-I2735</f>
        <v/>
      </c>
      <c r="K2735">
        <f>IF(A2735="","",IF(J2735&lt;=IFERROR(VLOOKUP(A2735,Produtos!$A:$E,5,FALSE),0),"ABAIXO DO MINIMO","OK"))</f>
        <v/>
      </c>
    </row>
    <row r="2736">
      <c r="B2736">
        <f>IFERROR(VLOOKUP(A2736,Produtos!A:B,2,FALSE),"")</f>
        <v/>
      </c>
      <c r="D2736" s="10">
        <f>IFERROR(INDEX(Lotes!$E:$E,MATCH(1,(Lotes!$A:$A=A2736)*(Lotes!$C:$C=C2736),0)),"")</f>
        <v/>
      </c>
      <c r="E2736" s="14">
        <f>IF(D2736="","",D2736-TODAY())</f>
        <v/>
      </c>
      <c r="F2736">
        <f>IF(D2736="","",IF(E2736&lt;0,"VENCIDO",IF(E2736&lt;=30,"VENCE EM &lt;= 30 DIAS",IF(E2736&lt;=60,"ATENCAO (31-60 DIAS)","OK"))))</f>
        <v/>
      </c>
      <c r="G2736" s="14">
        <f>SUMIFS(Lancamentos!$G:$G,Lancamentos!$C:$C,$A2736,Lancamentos!$E:$E,$C2736,Lancamentos!$B:$B,"ENTRADA")</f>
        <v/>
      </c>
      <c r="H2736" s="14">
        <f>SUMIFS(Lancamentos!$G:$G,Lancamentos!$C:$C,$A2736,Lancamentos!$E:$E,$C2736,Lancamentos!$B:$B,"SAIDA_USO")</f>
        <v/>
      </c>
      <c r="I2736" s="14">
        <f>SUMIFS(Lancamentos!$G:$G,Lancamentos!$C:$C,$A2736,Lancamentos!$E:$E,$C2736,Lancamentos!$B:$B,"SAIDA_DESCARTE")</f>
        <v/>
      </c>
      <c r="J2736" s="14">
        <f>G2736-H2736-I2736</f>
        <v/>
      </c>
      <c r="K2736">
        <f>IF(A2736="","",IF(J2736&lt;=IFERROR(VLOOKUP(A2736,Produtos!$A:$E,5,FALSE),0),"ABAIXO DO MINIMO","OK"))</f>
        <v/>
      </c>
    </row>
    <row r="2737">
      <c r="B2737">
        <f>IFERROR(VLOOKUP(A2737,Produtos!A:B,2,FALSE),"")</f>
        <v/>
      </c>
      <c r="D2737" s="10">
        <f>IFERROR(INDEX(Lotes!$E:$E,MATCH(1,(Lotes!$A:$A=A2737)*(Lotes!$C:$C=C2737),0)),"")</f>
        <v/>
      </c>
      <c r="E2737" s="14">
        <f>IF(D2737="","",D2737-TODAY())</f>
        <v/>
      </c>
      <c r="F2737">
        <f>IF(D2737="","",IF(E2737&lt;0,"VENCIDO",IF(E2737&lt;=30,"VENCE EM &lt;= 30 DIAS",IF(E2737&lt;=60,"ATENCAO (31-60 DIAS)","OK"))))</f>
        <v/>
      </c>
      <c r="G2737" s="14">
        <f>SUMIFS(Lancamentos!$G:$G,Lancamentos!$C:$C,$A2737,Lancamentos!$E:$E,$C2737,Lancamentos!$B:$B,"ENTRADA")</f>
        <v/>
      </c>
      <c r="H2737" s="14">
        <f>SUMIFS(Lancamentos!$G:$G,Lancamentos!$C:$C,$A2737,Lancamentos!$E:$E,$C2737,Lancamentos!$B:$B,"SAIDA_USO")</f>
        <v/>
      </c>
      <c r="I2737" s="14">
        <f>SUMIFS(Lancamentos!$G:$G,Lancamentos!$C:$C,$A2737,Lancamentos!$E:$E,$C2737,Lancamentos!$B:$B,"SAIDA_DESCARTE")</f>
        <v/>
      </c>
      <c r="J2737" s="14">
        <f>G2737-H2737-I2737</f>
        <v/>
      </c>
      <c r="K2737">
        <f>IF(A2737="","",IF(J2737&lt;=IFERROR(VLOOKUP(A2737,Produtos!$A:$E,5,FALSE),0),"ABAIXO DO MINIMO","OK"))</f>
        <v/>
      </c>
    </row>
    <row r="2738">
      <c r="B2738">
        <f>IFERROR(VLOOKUP(A2738,Produtos!A:B,2,FALSE),"")</f>
        <v/>
      </c>
      <c r="D2738" s="10">
        <f>IFERROR(INDEX(Lotes!$E:$E,MATCH(1,(Lotes!$A:$A=A2738)*(Lotes!$C:$C=C2738),0)),"")</f>
        <v/>
      </c>
      <c r="E2738" s="14">
        <f>IF(D2738="","",D2738-TODAY())</f>
        <v/>
      </c>
      <c r="F2738">
        <f>IF(D2738="","",IF(E2738&lt;0,"VENCIDO",IF(E2738&lt;=30,"VENCE EM &lt;= 30 DIAS",IF(E2738&lt;=60,"ATENCAO (31-60 DIAS)","OK"))))</f>
        <v/>
      </c>
      <c r="G2738" s="14">
        <f>SUMIFS(Lancamentos!$G:$G,Lancamentos!$C:$C,$A2738,Lancamentos!$E:$E,$C2738,Lancamentos!$B:$B,"ENTRADA")</f>
        <v/>
      </c>
      <c r="H2738" s="14">
        <f>SUMIFS(Lancamentos!$G:$G,Lancamentos!$C:$C,$A2738,Lancamentos!$E:$E,$C2738,Lancamentos!$B:$B,"SAIDA_USO")</f>
        <v/>
      </c>
      <c r="I2738" s="14">
        <f>SUMIFS(Lancamentos!$G:$G,Lancamentos!$C:$C,$A2738,Lancamentos!$E:$E,$C2738,Lancamentos!$B:$B,"SAIDA_DESCARTE")</f>
        <v/>
      </c>
      <c r="J2738" s="14">
        <f>G2738-H2738-I2738</f>
        <v/>
      </c>
      <c r="K2738">
        <f>IF(A2738="","",IF(J2738&lt;=IFERROR(VLOOKUP(A2738,Produtos!$A:$E,5,FALSE),0),"ABAIXO DO MINIMO","OK"))</f>
        <v/>
      </c>
    </row>
    <row r="2739">
      <c r="B2739">
        <f>IFERROR(VLOOKUP(A2739,Produtos!A:B,2,FALSE),"")</f>
        <v/>
      </c>
      <c r="D2739" s="10">
        <f>IFERROR(INDEX(Lotes!$E:$E,MATCH(1,(Lotes!$A:$A=A2739)*(Lotes!$C:$C=C2739),0)),"")</f>
        <v/>
      </c>
      <c r="E2739" s="14">
        <f>IF(D2739="","",D2739-TODAY())</f>
        <v/>
      </c>
      <c r="F2739">
        <f>IF(D2739="","",IF(E2739&lt;0,"VENCIDO",IF(E2739&lt;=30,"VENCE EM &lt;= 30 DIAS",IF(E2739&lt;=60,"ATENCAO (31-60 DIAS)","OK"))))</f>
        <v/>
      </c>
      <c r="G2739" s="14">
        <f>SUMIFS(Lancamentos!$G:$G,Lancamentos!$C:$C,$A2739,Lancamentos!$E:$E,$C2739,Lancamentos!$B:$B,"ENTRADA")</f>
        <v/>
      </c>
      <c r="H2739" s="14">
        <f>SUMIFS(Lancamentos!$G:$G,Lancamentos!$C:$C,$A2739,Lancamentos!$E:$E,$C2739,Lancamentos!$B:$B,"SAIDA_USO")</f>
        <v/>
      </c>
      <c r="I2739" s="14">
        <f>SUMIFS(Lancamentos!$G:$G,Lancamentos!$C:$C,$A2739,Lancamentos!$E:$E,$C2739,Lancamentos!$B:$B,"SAIDA_DESCARTE")</f>
        <v/>
      </c>
      <c r="J2739" s="14">
        <f>G2739-H2739-I2739</f>
        <v/>
      </c>
      <c r="K2739">
        <f>IF(A2739="","",IF(J2739&lt;=IFERROR(VLOOKUP(A2739,Produtos!$A:$E,5,FALSE),0),"ABAIXO DO MINIMO","OK"))</f>
        <v/>
      </c>
    </row>
    <row r="2740">
      <c r="B2740">
        <f>IFERROR(VLOOKUP(A2740,Produtos!A:B,2,FALSE),"")</f>
        <v/>
      </c>
      <c r="D2740" s="10">
        <f>IFERROR(INDEX(Lotes!$E:$E,MATCH(1,(Lotes!$A:$A=A2740)*(Lotes!$C:$C=C2740),0)),"")</f>
        <v/>
      </c>
      <c r="E2740" s="14">
        <f>IF(D2740="","",D2740-TODAY())</f>
        <v/>
      </c>
      <c r="F2740">
        <f>IF(D2740="","",IF(E2740&lt;0,"VENCIDO",IF(E2740&lt;=30,"VENCE EM &lt;= 30 DIAS",IF(E2740&lt;=60,"ATENCAO (31-60 DIAS)","OK"))))</f>
        <v/>
      </c>
      <c r="G2740" s="14">
        <f>SUMIFS(Lancamentos!$G:$G,Lancamentos!$C:$C,$A2740,Lancamentos!$E:$E,$C2740,Lancamentos!$B:$B,"ENTRADA")</f>
        <v/>
      </c>
      <c r="H2740" s="14">
        <f>SUMIFS(Lancamentos!$G:$G,Lancamentos!$C:$C,$A2740,Lancamentos!$E:$E,$C2740,Lancamentos!$B:$B,"SAIDA_USO")</f>
        <v/>
      </c>
      <c r="I2740" s="14">
        <f>SUMIFS(Lancamentos!$G:$G,Lancamentos!$C:$C,$A2740,Lancamentos!$E:$E,$C2740,Lancamentos!$B:$B,"SAIDA_DESCARTE")</f>
        <v/>
      </c>
      <c r="J2740" s="14">
        <f>G2740-H2740-I2740</f>
        <v/>
      </c>
      <c r="K2740">
        <f>IF(A2740="","",IF(J2740&lt;=IFERROR(VLOOKUP(A2740,Produtos!$A:$E,5,FALSE),0),"ABAIXO DO MINIMO","OK"))</f>
        <v/>
      </c>
    </row>
    <row r="2741">
      <c r="B2741">
        <f>IFERROR(VLOOKUP(A2741,Produtos!A:B,2,FALSE),"")</f>
        <v/>
      </c>
      <c r="D2741" s="10">
        <f>IFERROR(INDEX(Lotes!$E:$E,MATCH(1,(Lotes!$A:$A=A2741)*(Lotes!$C:$C=C2741),0)),"")</f>
        <v/>
      </c>
      <c r="E2741" s="14">
        <f>IF(D2741="","",D2741-TODAY())</f>
        <v/>
      </c>
      <c r="F2741">
        <f>IF(D2741="","",IF(E2741&lt;0,"VENCIDO",IF(E2741&lt;=30,"VENCE EM &lt;= 30 DIAS",IF(E2741&lt;=60,"ATENCAO (31-60 DIAS)","OK"))))</f>
        <v/>
      </c>
      <c r="G2741" s="14">
        <f>SUMIFS(Lancamentos!$G:$G,Lancamentos!$C:$C,$A2741,Lancamentos!$E:$E,$C2741,Lancamentos!$B:$B,"ENTRADA")</f>
        <v/>
      </c>
      <c r="H2741" s="14">
        <f>SUMIFS(Lancamentos!$G:$G,Lancamentos!$C:$C,$A2741,Lancamentos!$E:$E,$C2741,Lancamentos!$B:$B,"SAIDA_USO")</f>
        <v/>
      </c>
      <c r="I2741" s="14">
        <f>SUMIFS(Lancamentos!$G:$G,Lancamentos!$C:$C,$A2741,Lancamentos!$E:$E,$C2741,Lancamentos!$B:$B,"SAIDA_DESCARTE")</f>
        <v/>
      </c>
      <c r="J2741" s="14">
        <f>G2741-H2741-I2741</f>
        <v/>
      </c>
      <c r="K2741">
        <f>IF(A2741="","",IF(J2741&lt;=IFERROR(VLOOKUP(A2741,Produtos!$A:$E,5,FALSE),0),"ABAIXO DO MINIMO","OK"))</f>
        <v/>
      </c>
    </row>
    <row r="2742">
      <c r="B2742">
        <f>IFERROR(VLOOKUP(A2742,Produtos!A:B,2,FALSE),"")</f>
        <v/>
      </c>
      <c r="D2742" s="10">
        <f>IFERROR(INDEX(Lotes!$E:$E,MATCH(1,(Lotes!$A:$A=A2742)*(Lotes!$C:$C=C2742),0)),"")</f>
        <v/>
      </c>
      <c r="E2742" s="14">
        <f>IF(D2742="","",D2742-TODAY())</f>
        <v/>
      </c>
      <c r="F2742">
        <f>IF(D2742="","",IF(E2742&lt;0,"VENCIDO",IF(E2742&lt;=30,"VENCE EM &lt;= 30 DIAS",IF(E2742&lt;=60,"ATENCAO (31-60 DIAS)","OK"))))</f>
        <v/>
      </c>
      <c r="G2742" s="14">
        <f>SUMIFS(Lancamentos!$G:$G,Lancamentos!$C:$C,$A2742,Lancamentos!$E:$E,$C2742,Lancamentos!$B:$B,"ENTRADA")</f>
        <v/>
      </c>
      <c r="H2742" s="14">
        <f>SUMIFS(Lancamentos!$G:$G,Lancamentos!$C:$C,$A2742,Lancamentos!$E:$E,$C2742,Lancamentos!$B:$B,"SAIDA_USO")</f>
        <v/>
      </c>
      <c r="I2742" s="14">
        <f>SUMIFS(Lancamentos!$G:$G,Lancamentos!$C:$C,$A2742,Lancamentos!$E:$E,$C2742,Lancamentos!$B:$B,"SAIDA_DESCARTE")</f>
        <v/>
      </c>
      <c r="J2742" s="14">
        <f>G2742-H2742-I2742</f>
        <v/>
      </c>
      <c r="K2742">
        <f>IF(A2742="","",IF(J2742&lt;=IFERROR(VLOOKUP(A2742,Produtos!$A:$E,5,FALSE),0),"ABAIXO DO MINIMO","OK"))</f>
        <v/>
      </c>
    </row>
    <row r="2743">
      <c r="B2743">
        <f>IFERROR(VLOOKUP(A2743,Produtos!A:B,2,FALSE),"")</f>
        <v/>
      </c>
      <c r="D2743" s="10">
        <f>IFERROR(INDEX(Lotes!$E:$E,MATCH(1,(Lotes!$A:$A=A2743)*(Lotes!$C:$C=C2743),0)),"")</f>
        <v/>
      </c>
      <c r="E2743" s="14">
        <f>IF(D2743="","",D2743-TODAY())</f>
        <v/>
      </c>
      <c r="F2743">
        <f>IF(D2743="","",IF(E2743&lt;0,"VENCIDO",IF(E2743&lt;=30,"VENCE EM &lt;= 30 DIAS",IF(E2743&lt;=60,"ATENCAO (31-60 DIAS)","OK"))))</f>
        <v/>
      </c>
      <c r="G2743" s="14">
        <f>SUMIFS(Lancamentos!$G:$G,Lancamentos!$C:$C,$A2743,Lancamentos!$E:$E,$C2743,Lancamentos!$B:$B,"ENTRADA")</f>
        <v/>
      </c>
      <c r="H2743" s="14">
        <f>SUMIFS(Lancamentos!$G:$G,Lancamentos!$C:$C,$A2743,Lancamentos!$E:$E,$C2743,Lancamentos!$B:$B,"SAIDA_USO")</f>
        <v/>
      </c>
      <c r="I2743" s="14">
        <f>SUMIFS(Lancamentos!$G:$G,Lancamentos!$C:$C,$A2743,Lancamentos!$E:$E,$C2743,Lancamentos!$B:$B,"SAIDA_DESCARTE")</f>
        <v/>
      </c>
      <c r="J2743" s="14">
        <f>G2743-H2743-I2743</f>
        <v/>
      </c>
      <c r="K2743">
        <f>IF(A2743="","",IF(J2743&lt;=IFERROR(VLOOKUP(A2743,Produtos!$A:$E,5,FALSE),0),"ABAIXO DO MINIMO","OK"))</f>
        <v/>
      </c>
    </row>
    <row r="2744">
      <c r="B2744">
        <f>IFERROR(VLOOKUP(A2744,Produtos!A:B,2,FALSE),"")</f>
        <v/>
      </c>
      <c r="D2744" s="10">
        <f>IFERROR(INDEX(Lotes!$E:$E,MATCH(1,(Lotes!$A:$A=A2744)*(Lotes!$C:$C=C2744),0)),"")</f>
        <v/>
      </c>
      <c r="E2744" s="14">
        <f>IF(D2744="","",D2744-TODAY())</f>
        <v/>
      </c>
      <c r="F2744">
        <f>IF(D2744="","",IF(E2744&lt;0,"VENCIDO",IF(E2744&lt;=30,"VENCE EM &lt;= 30 DIAS",IF(E2744&lt;=60,"ATENCAO (31-60 DIAS)","OK"))))</f>
        <v/>
      </c>
      <c r="G2744" s="14">
        <f>SUMIFS(Lancamentos!$G:$G,Lancamentos!$C:$C,$A2744,Lancamentos!$E:$E,$C2744,Lancamentos!$B:$B,"ENTRADA")</f>
        <v/>
      </c>
      <c r="H2744" s="14">
        <f>SUMIFS(Lancamentos!$G:$G,Lancamentos!$C:$C,$A2744,Lancamentos!$E:$E,$C2744,Lancamentos!$B:$B,"SAIDA_USO")</f>
        <v/>
      </c>
      <c r="I2744" s="14">
        <f>SUMIFS(Lancamentos!$G:$G,Lancamentos!$C:$C,$A2744,Lancamentos!$E:$E,$C2744,Lancamentos!$B:$B,"SAIDA_DESCARTE")</f>
        <v/>
      </c>
      <c r="J2744" s="14">
        <f>G2744-H2744-I2744</f>
        <v/>
      </c>
      <c r="K2744">
        <f>IF(A2744="","",IF(J2744&lt;=IFERROR(VLOOKUP(A2744,Produtos!$A:$E,5,FALSE),0),"ABAIXO DO MINIMO","OK"))</f>
        <v/>
      </c>
    </row>
    <row r="2745">
      <c r="B2745">
        <f>IFERROR(VLOOKUP(A2745,Produtos!A:B,2,FALSE),"")</f>
        <v/>
      </c>
      <c r="D2745" s="10">
        <f>IFERROR(INDEX(Lotes!$E:$E,MATCH(1,(Lotes!$A:$A=A2745)*(Lotes!$C:$C=C2745),0)),"")</f>
        <v/>
      </c>
      <c r="E2745" s="14">
        <f>IF(D2745="","",D2745-TODAY())</f>
        <v/>
      </c>
      <c r="F2745">
        <f>IF(D2745="","",IF(E2745&lt;0,"VENCIDO",IF(E2745&lt;=30,"VENCE EM &lt;= 30 DIAS",IF(E2745&lt;=60,"ATENCAO (31-60 DIAS)","OK"))))</f>
        <v/>
      </c>
      <c r="G2745" s="14">
        <f>SUMIFS(Lancamentos!$G:$G,Lancamentos!$C:$C,$A2745,Lancamentos!$E:$E,$C2745,Lancamentos!$B:$B,"ENTRADA")</f>
        <v/>
      </c>
      <c r="H2745" s="14">
        <f>SUMIFS(Lancamentos!$G:$G,Lancamentos!$C:$C,$A2745,Lancamentos!$E:$E,$C2745,Lancamentos!$B:$B,"SAIDA_USO")</f>
        <v/>
      </c>
      <c r="I2745" s="14">
        <f>SUMIFS(Lancamentos!$G:$G,Lancamentos!$C:$C,$A2745,Lancamentos!$E:$E,$C2745,Lancamentos!$B:$B,"SAIDA_DESCARTE")</f>
        <v/>
      </c>
      <c r="J2745" s="14">
        <f>G2745-H2745-I2745</f>
        <v/>
      </c>
      <c r="K2745">
        <f>IF(A2745="","",IF(J2745&lt;=IFERROR(VLOOKUP(A2745,Produtos!$A:$E,5,FALSE),0),"ABAIXO DO MINIMO","OK"))</f>
        <v/>
      </c>
    </row>
    <row r="2746">
      <c r="B2746">
        <f>IFERROR(VLOOKUP(A2746,Produtos!A:B,2,FALSE),"")</f>
        <v/>
      </c>
      <c r="D2746" s="10">
        <f>IFERROR(INDEX(Lotes!$E:$E,MATCH(1,(Lotes!$A:$A=A2746)*(Lotes!$C:$C=C2746),0)),"")</f>
        <v/>
      </c>
      <c r="E2746" s="14">
        <f>IF(D2746="","",D2746-TODAY())</f>
        <v/>
      </c>
      <c r="F2746">
        <f>IF(D2746="","",IF(E2746&lt;0,"VENCIDO",IF(E2746&lt;=30,"VENCE EM &lt;= 30 DIAS",IF(E2746&lt;=60,"ATENCAO (31-60 DIAS)","OK"))))</f>
        <v/>
      </c>
      <c r="G2746" s="14">
        <f>SUMIFS(Lancamentos!$G:$G,Lancamentos!$C:$C,$A2746,Lancamentos!$E:$E,$C2746,Lancamentos!$B:$B,"ENTRADA")</f>
        <v/>
      </c>
      <c r="H2746" s="14">
        <f>SUMIFS(Lancamentos!$G:$G,Lancamentos!$C:$C,$A2746,Lancamentos!$E:$E,$C2746,Lancamentos!$B:$B,"SAIDA_USO")</f>
        <v/>
      </c>
      <c r="I2746" s="14">
        <f>SUMIFS(Lancamentos!$G:$G,Lancamentos!$C:$C,$A2746,Lancamentos!$E:$E,$C2746,Lancamentos!$B:$B,"SAIDA_DESCARTE")</f>
        <v/>
      </c>
      <c r="J2746" s="14">
        <f>G2746-H2746-I2746</f>
        <v/>
      </c>
      <c r="K2746">
        <f>IF(A2746="","",IF(J2746&lt;=IFERROR(VLOOKUP(A2746,Produtos!$A:$E,5,FALSE),0),"ABAIXO DO MINIMO","OK"))</f>
        <v/>
      </c>
    </row>
    <row r="2747">
      <c r="B2747">
        <f>IFERROR(VLOOKUP(A2747,Produtos!A:B,2,FALSE),"")</f>
        <v/>
      </c>
      <c r="D2747" s="10">
        <f>IFERROR(INDEX(Lotes!$E:$E,MATCH(1,(Lotes!$A:$A=A2747)*(Lotes!$C:$C=C2747),0)),"")</f>
        <v/>
      </c>
      <c r="E2747" s="14">
        <f>IF(D2747="","",D2747-TODAY())</f>
        <v/>
      </c>
      <c r="F2747">
        <f>IF(D2747="","",IF(E2747&lt;0,"VENCIDO",IF(E2747&lt;=30,"VENCE EM &lt;= 30 DIAS",IF(E2747&lt;=60,"ATENCAO (31-60 DIAS)","OK"))))</f>
        <v/>
      </c>
      <c r="G2747" s="14">
        <f>SUMIFS(Lancamentos!$G:$G,Lancamentos!$C:$C,$A2747,Lancamentos!$E:$E,$C2747,Lancamentos!$B:$B,"ENTRADA")</f>
        <v/>
      </c>
      <c r="H2747" s="14">
        <f>SUMIFS(Lancamentos!$G:$G,Lancamentos!$C:$C,$A2747,Lancamentos!$E:$E,$C2747,Lancamentos!$B:$B,"SAIDA_USO")</f>
        <v/>
      </c>
      <c r="I2747" s="14">
        <f>SUMIFS(Lancamentos!$G:$G,Lancamentos!$C:$C,$A2747,Lancamentos!$E:$E,$C2747,Lancamentos!$B:$B,"SAIDA_DESCARTE")</f>
        <v/>
      </c>
      <c r="J2747" s="14">
        <f>G2747-H2747-I2747</f>
        <v/>
      </c>
      <c r="K2747">
        <f>IF(A2747="","",IF(J2747&lt;=IFERROR(VLOOKUP(A2747,Produtos!$A:$E,5,FALSE),0),"ABAIXO DO MINIMO","OK"))</f>
        <v/>
      </c>
    </row>
    <row r="2748">
      <c r="B2748">
        <f>IFERROR(VLOOKUP(A2748,Produtos!A:B,2,FALSE),"")</f>
        <v/>
      </c>
      <c r="D2748" s="10">
        <f>IFERROR(INDEX(Lotes!$E:$E,MATCH(1,(Lotes!$A:$A=A2748)*(Lotes!$C:$C=C2748),0)),"")</f>
        <v/>
      </c>
      <c r="E2748" s="14">
        <f>IF(D2748="","",D2748-TODAY())</f>
        <v/>
      </c>
      <c r="F2748">
        <f>IF(D2748="","",IF(E2748&lt;0,"VENCIDO",IF(E2748&lt;=30,"VENCE EM &lt;= 30 DIAS",IF(E2748&lt;=60,"ATENCAO (31-60 DIAS)","OK"))))</f>
        <v/>
      </c>
      <c r="G2748" s="14">
        <f>SUMIFS(Lancamentos!$G:$G,Lancamentos!$C:$C,$A2748,Lancamentos!$E:$E,$C2748,Lancamentos!$B:$B,"ENTRADA")</f>
        <v/>
      </c>
      <c r="H2748" s="14">
        <f>SUMIFS(Lancamentos!$G:$G,Lancamentos!$C:$C,$A2748,Lancamentos!$E:$E,$C2748,Lancamentos!$B:$B,"SAIDA_USO")</f>
        <v/>
      </c>
      <c r="I2748" s="14">
        <f>SUMIFS(Lancamentos!$G:$G,Lancamentos!$C:$C,$A2748,Lancamentos!$E:$E,$C2748,Lancamentos!$B:$B,"SAIDA_DESCARTE")</f>
        <v/>
      </c>
      <c r="J2748" s="14">
        <f>G2748-H2748-I2748</f>
        <v/>
      </c>
      <c r="K2748">
        <f>IF(A2748="","",IF(J2748&lt;=IFERROR(VLOOKUP(A2748,Produtos!$A:$E,5,FALSE),0),"ABAIXO DO MINIMO","OK"))</f>
        <v/>
      </c>
    </row>
    <row r="2749">
      <c r="B2749">
        <f>IFERROR(VLOOKUP(A2749,Produtos!A:B,2,FALSE),"")</f>
        <v/>
      </c>
      <c r="D2749" s="10">
        <f>IFERROR(INDEX(Lotes!$E:$E,MATCH(1,(Lotes!$A:$A=A2749)*(Lotes!$C:$C=C2749),0)),"")</f>
        <v/>
      </c>
      <c r="E2749" s="14">
        <f>IF(D2749="","",D2749-TODAY())</f>
        <v/>
      </c>
      <c r="F2749">
        <f>IF(D2749="","",IF(E2749&lt;0,"VENCIDO",IF(E2749&lt;=30,"VENCE EM &lt;= 30 DIAS",IF(E2749&lt;=60,"ATENCAO (31-60 DIAS)","OK"))))</f>
        <v/>
      </c>
      <c r="G2749" s="14">
        <f>SUMIFS(Lancamentos!$G:$G,Lancamentos!$C:$C,$A2749,Lancamentos!$E:$E,$C2749,Lancamentos!$B:$B,"ENTRADA")</f>
        <v/>
      </c>
      <c r="H2749" s="14">
        <f>SUMIFS(Lancamentos!$G:$G,Lancamentos!$C:$C,$A2749,Lancamentos!$E:$E,$C2749,Lancamentos!$B:$B,"SAIDA_USO")</f>
        <v/>
      </c>
      <c r="I2749" s="14">
        <f>SUMIFS(Lancamentos!$G:$G,Lancamentos!$C:$C,$A2749,Lancamentos!$E:$E,$C2749,Lancamentos!$B:$B,"SAIDA_DESCARTE")</f>
        <v/>
      </c>
      <c r="J2749" s="14">
        <f>G2749-H2749-I2749</f>
        <v/>
      </c>
      <c r="K2749">
        <f>IF(A2749="","",IF(J2749&lt;=IFERROR(VLOOKUP(A2749,Produtos!$A:$E,5,FALSE),0),"ABAIXO DO MINIMO","OK"))</f>
        <v/>
      </c>
    </row>
    <row r="2750">
      <c r="B2750">
        <f>IFERROR(VLOOKUP(A2750,Produtos!A:B,2,FALSE),"")</f>
        <v/>
      </c>
      <c r="D2750" s="10">
        <f>IFERROR(INDEX(Lotes!$E:$E,MATCH(1,(Lotes!$A:$A=A2750)*(Lotes!$C:$C=C2750),0)),"")</f>
        <v/>
      </c>
      <c r="E2750" s="14">
        <f>IF(D2750="","",D2750-TODAY())</f>
        <v/>
      </c>
      <c r="F2750">
        <f>IF(D2750="","",IF(E2750&lt;0,"VENCIDO",IF(E2750&lt;=30,"VENCE EM &lt;= 30 DIAS",IF(E2750&lt;=60,"ATENCAO (31-60 DIAS)","OK"))))</f>
        <v/>
      </c>
      <c r="G2750" s="14">
        <f>SUMIFS(Lancamentos!$G:$G,Lancamentos!$C:$C,$A2750,Lancamentos!$E:$E,$C2750,Lancamentos!$B:$B,"ENTRADA")</f>
        <v/>
      </c>
      <c r="H2750" s="14">
        <f>SUMIFS(Lancamentos!$G:$G,Lancamentos!$C:$C,$A2750,Lancamentos!$E:$E,$C2750,Lancamentos!$B:$B,"SAIDA_USO")</f>
        <v/>
      </c>
      <c r="I2750" s="14">
        <f>SUMIFS(Lancamentos!$G:$G,Lancamentos!$C:$C,$A2750,Lancamentos!$E:$E,$C2750,Lancamentos!$B:$B,"SAIDA_DESCARTE")</f>
        <v/>
      </c>
      <c r="J2750" s="14">
        <f>G2750-H2750-I2750</f>
        <v/>
      </c>
      <c r="K2750">
        <f>IF(A2750="","",IF(J2750&lt;=IFERROR(VLOOKUP(A2750,Produtos!$A:$E,5,FALSE),0),"ABAIXO DO MINIMO","OK"))</f>
        <v/>
      </c>
    </row>
    <row r="2751">
      <c r="B2751">
        <f>IFERROR(VLOOKUP(A2751,Produtos!A:B,2,FALSE),"")</f>
        <v/>
      </c>
      <c r="D2751" s="10">
        <f>IFERROR(INDEX(Lotes!$E:$E,MATCH(1,(Lotes!$A:$A=A2751)*(Lotes!$C:$C=C2751),0)),"")</f>
        <v/>
      </c>
      <c r="E2751" s="14">
        <f>IF(D2751="","",D2751-TODAY())</f>
        <v/>
      </c>
      <c r="F2751">
        <f>IF(D2751="","",IF(E2751&lt;0,"VENCIDO",IF(E2751&lt;=30,"VENCE EM &lt;= 30 DIAS",IF(E2751&lt;=60,"ATENCAO (31-60 DIAS)","OK"))))</f>
        <v/>
      </c>
      <c r="G2751" s="14">
        <f>SUMIFS(Lancamentos!$G:$G,Lancamentos!$C:$C,$A2751,Lancamentos!$E:$E,$C2751,Lancamentos!$B:$B,"ENTRADA")</f>
        <v/>
      </c>
      <c r="H2751" s="14">
        <f>SUMIFS(Lancamentos!$G:$G,Lancamentos!$C:$C,$A2751,Lancamentos!$E:$E,$C2751,Lancamentos!$B:$B,"SAIDA_USO")</f>
        <v/>
      </c>
      <c r="I2751" s="14">
        <f>SUMIFS(Lancamentos!$G:$G,Lancamentos!$C:$C,$A2751,Lancamentos!$E:$E,$C2751,Lancamentos!$B:$B,"SAIDA_DESCARTE")</f>
        <v/>
      </c>
      <c r="J2751" s="14">
        <f>G2751-H2751-I2751</f>
        <v/>
      </c>
      <c r="K2751">
        <f>IF(A2751="","",IF(J2751&lt;=IFERROR(VLOOKUP(A2751,Produtos!$A:$E,5,FALSE),0),"ABAIXO DO MINIMO","OK"))</f>
        <v/>
      </c>
    </row>
    <row r="2752">
      <c r="B2752">
        <f>IFERROR(VLOOKUP(A2752,Produtos!A:B,2,FALSE),"")</f>
        <v/>
      </c>
      <c r="D2752" s="10">
        <f>IFERROR(INDEX(Lotes!$E:$E,MATCH(1,(Lotes!$A:$A=A2752)*(Lotes!$C:$C=C2752),0)),"")</f>
        <v/>
      </c>
      <c r="E2752" s="14">
        <f>IF(D2752="","",D2752-TODAY())</f>
        <v/>
      </c>
      <c r="F2752">
        <f>IF(D2752="","",IF(E2752&lt;0,"VENCIDO",IF(E2752&lt;=30,"VENCE EM &lt;= 30 DIAS",IF(E2752&lt;=60,"ATENCAO (31-60 DIAS)","OK"))))</f>
        <v/>
      </c>
      <c r="G2752" s="14">
        <f>SUMIFS(Lancamentos!$G:$G,Lancamentos!$C:$C,$A2752,Lancamentos!$E:$E,$C2752,Lancamentos!$B:$B,"ENTRADA")</f>
        <v/>
      </c>
      <c r="H2752" s="14">
        <f>SUMIFS(Lancamentos!$G:$G,Lancamentos!$C:$C,$A2752,Lancamentos!$E:$E,$C2752,Lancamentos!$B:$B,"SAIDA_USO")</f>
        <v/>
      </c>
      <c r="I2752" s="14">
        <f>SUMIFS(Lancamentos!$G:$G,Lancamentos!$C:$C,$A2752,Lancamentos!$E:$E,$C2752,Lancamentos!$B:$B,"SAIDA_DESCARTE")</f>
        <v/>
      </c>
      <c r="J2752" s="14">
        <f>G2752-H2752-I2752</f>
        <v/>
      </c>
      <c r="K2752">
        <f>IF(A2752="","",IF(J2752&lt;=IFERROR(VLOOKUP(A2752,Produtos!$A:$E,5,FALSE),0),"ABAIXO DO MINIMO","OK"))</f>
        <v/>
      </c>
    </row>
    <row r="2753">
      <c r="B2753">
        <f>IFERROR(VLOOKUP(A2753,Produtos!A:B,2,FALSE),"")</f>
        <v/>
      </c>
      <c r="D2753" s="10">
        <f>IFERROR(INDEX(Lotes!$E:$E,MATCH(1,(Lotes!$A:$A=A2753)*(Lotes!$C:$C=C2753),0)),"")</f>
        <v/>
      </c>
      <c r="E2753" s="14">
        <f>IF(D2753="","",D2753-TODAY())</f>
        <v/>
      </c>
      <c r="F2753">
        <f>IF(D2753="","",IF(E2753&lt;0,"VENCIDO",IF(E2753&lt;=30,"VENCE EM &lt;= 30 DIAS",IF(E2753&lt;=60,"ATENCAO (31-60 DIAS)","OK"))))</f>
        <v/>
      </c>
      <c r="G2753" s="14">
        <f>SUMIFS(Lancamentos!$G:$G,Lancamentos!$C:$C,$A2753,Lancamentos!$E:$E,$C2753,Lancamentos!$B:$B,"ENTRADA")</f>
        <v/>
      </c>
      <c r="H2753" s="14">
        <f>SUMIFS(Lancamentos!$G:$G,Lancamentos!$C:$C,$A2753,Lancamentos!$E:$E,$C2753,Lancamentos!$B:$B,"SAIDA_USO")</f>
        <v/>
      </c>
      <c r="I2753" s="14">
        <f>SUMIFS(Lancamentos!$G:$G,Lancamentos!$C:$C,$A2753,Lancamentos!$E:$E,$C2753,Lancamentos!$B:$B,"SAIDA_DESCARTE")</f>
        <v/>
      </c>
      <c r="J2753" s="14">
        <f>G2753-H2753-I2753</f>
        <v/>
      </c>
      <c r="K2753">
        <f>IF(A2753="","",IF(J2753&lt;=IFERROR(VLOOKUP(A2753,Produtos!$A:$E,5,FALSE),0),"ABAIXO DO MINIMO","OK"))</f>
        <v/>
      </c>
    </row>
    <row r="2754">
      <c r="B2754">
        <f>IFERROR(VLOOKUP(A2754,Produtos!A:B,2,FALSE),"")</f>
        <v/>
      </c>
      <c r="D2754" s="10">
        <f>IFERROR(INDEX(Lotes!$E:$E,MATCH(1,(Lotes!$A:$A=A2754)*(Lotes!$C:$C=C2754),0)),"")</f>
        <v/>
      </c>
      <c r="E2754" s="14">
        <f>IF(D2754="","",D2754-TODAY())</f>
        <v/>
      </c>
      <c r="F2754">
        <f>IF(D2754="","",IF(E2754&lt;0,"VENCIDO",IF(E2754&lt;=30,"VENCE EM &lt;= 30 DIAS",IF(E2754&lt;=60,"ATENCAO (31-60 DIAS)","OK"))))</f>
        <v/>
      </c>
      <c r="G2754" s="14">
        <f>SUMIFS(Lancamentos!$G:$G,Lancamentos!$C:$C,$A2754,Lancamentos!$E:$E,$C2754,Lancamentos!$B:$B,"ENTRADA")</f>
        <v/>
      </c>
      <c r="H2754" s="14">
        <f>SUMIFS(Lancamentos!$G:$G,Lancamentos!$C:$C,$A2754,Lancamentos!$E:$E,$C2754,Lancamentos!$B:$B,"SAIDA_USO")</f>
        <v/>
      </c>
      <c r="I2754" s="14">
        <f>SUMIFS(Lancamentos!$G:$G,Lancamentos!$C:$C,$A2754,Lancamentos!$E:$E,$C2754,Lancamentos!$B:$B,"SAIDA_DESCARTE")</f>
        <v/>
      </c>
      <c r="J2754" s="14">
        <f>G2754-H2754-I2754</f>
        <v/>
      </c>
      <c r="K2754">
        <f>IF(A2754="","",IF(J2754&lt;=IFERROR(VLOOKUP(A2754,Produtos!$A:$E,5,FALSE),0),"ABAIXO DO MINIMO","OK"))</f>
        <v/>
      </c>
    </row>
    <row r="2755">
      <c r="B2755">
        <f>IFERROR(VLOOKUP(A2755,Produtos!A:B,2,FALSE),"")</f>
        <v/>
      </c>
      <c r="D2755" s="10">
        <f>IFERROR(INDEX(Lotes!$E:$E,MATCH(1,(Lotes!$A:$A=A2755)*(Lotes!$C:$C=C2755),0)),"")</f>
        <v/>
      </c>
      <c r="E2755" s="14">
        <f>IF(D2755="","",D2755-TODAY())</f>
        <v/>
      </c>
      <c r="F2755">
        <f>IF(D2755="","",IF(E2755&lt;0,"VENCIDO",IF(E2755&lt;=30,"VENCE EM &lt;= 30 DIAS",IF(E2755&lt;=60,"ATENCAO (31-60 DIAS)","OK"))))</f>
        <v/>
      </c>
      <c r="G2755" s="14">
        <f>SUMIFS(Lancamentos!$G:$G,Lancamentos!$C:$C,$A2755,Lancamentos!$E:$E,$C2755,Lancamentos!$B:$B,"ENTRADA")</f>
        <v/>
      </c>
      <c r="H2755" s="14">
        <f>SUMIFS(Lancamentos!$G:$G,Lancamentos!$C:$C,$A2755,Lancamentos!$E:$E,$C2755,Lancamentos!$B:$B,"SAIDA_USO")</f>
        <v/>
      </c>
      <c r="I2755" s="14">
        <f>SUMIFS(Lancamentos!$G:$G,Lancamentos!$C:$C,$A2755,Lancamentos!$E:$E,$C2755,Lancamentos!$B:$B,"SAIDA_DESCARTE")</f>
        <v/>
      </c>
      <c r="J2755" s="14">
        <f>G2755-H2755-I2755</f>
        <v/>
      </c>
      <c r="K2755">
        <f>IF(A2755="","",IF(J2755&lt;=IFERROR(VLOOKUP(A2755,Produtos!$A:$E,5,FALSE),0),"ABAIXO DO MINIMO","OK"))</f>
        <v/>
      </c>
    </row>
    <row r="2756">
      <c r="B2756">
        <f>IFERROR(VLOOKUP(A2756,Produtos!A:B,2,FALSE),"")</f>
        <v/>
      </c>
      <c r="D2756" s="10">
        <f>IFERROR(INDEX(Lotes!$E:$E,MATCH(1,(Lotes!$A:$A=A2756)*(Lotes!$C:$C=C2756),0)),"")</f>
        <v/>
      </c>
      <c r="E2756" s="14">
        <f>IF(D2756="","",D2756-TODAY())</f>
        <v/>
      </c>
      <c r="F2756">
        <f>IF(D2756="","",IF(E2756&lt;0,"VENCIDO",IF(E2756&lt;=30,"VENCE EM &lt;= 30 DIAS",IF(E2756&lt;=60,"ATENCAO (31-60 DIAS)","OK"))))</f>
        <v/>
      </c>
      <c r="G2756" s="14">
        <f>SUMIFS(Lancamentos!$G:$G,Lancamentos!$C:$C,$A2756,Lancamentos!$E:$E,$C2756,Lancamentos!$B:$B,"ENTRADA")</f>
        <v/>
      </c>
      <c r="H2756" s="14">
        <f>SUMIFS(Lancamentos!$G:$G,Lancamentos!$C:$C,$A2756,Lancamentos!$E:$E,$C2756,Lancamentos!$B:$B,"SAIDA_USO")</f>
        <v/>
      </c>
      <c r="I2756" s="14">
        <f>SUMIFS(Lancamentos!$G:$G,Lancamentos!$C:$C,$A2756,Lancamentos!$E:$E,$C2756,Lancamentos!$B:$B,"SAIDA_DESCARTE")</f>
        <v/>
      </c>
      <c r="J2756" s="14">
        <f>G2756-H2756-I2756</f>
        <v/>
      </c>
      <c r="K2756">
        <f>IF(A2756="","",IF(J2756&lt;=IFERROR(VLOOKUP(A2756,Produtos!$A:$E,5,FALSE),0),"ABAIXO DO MINIMO","OK"))</f>
        <v/>
      </c>
    </row>
    <row r="2757">
      <c r="B2757">
        <f>IFERROR(VLOOKUP(A2757,Produtos!A:B,2,FALSE),"")</f>
        <v/>
      </c>
      <c r="D2757" s="10">
        <f>IFERROR(INDEX(Lotes!$E:$E,MATCH(1,(Lotes!$A:$A=A2757)*(Lotes!$C:$C=C2757),0)),"")</f>
        <v/>
      </c>
      <c r="E2757" s="14">
        <f>IF(D2757="","",D2757-TODAY())</f>
        <v/>
      </c>
      <c r="F2757">
        <f>IF(D2757="","",IF(E2757&lt;0,"VENCIDO",IF(E2757&lt;=30,"VENCE EM &lt;= 30 DIAS",IF(E2757&lt;=60,"ATENCAO (31-60 DIAS)","OK"))))</f>
        <v/>
      </c>
      <c r="G2757" s="14">
        <f>SUMIFS(Lancamentos!$G:$G,Lancamentos!$C:$C,$A2757,Lancamentos!$E:$E,$C2757,Lancamentos!$B:$B,"ENTRADA")</f>
        <v/>
      </c>
      <c r="H2757" s="14">
        <f>SUMIFS(Lancamentos!$G:$G,Lancamentos!$C:$C,$A2757,Lancamentos!$E:$E,$C2757,Lancamentos!$B:$B,"SAIDA_USO")</f>
        <v/>
      </c>
      <c r="I2757" s="14">
        <f>SUMIFS(Lancamentos!$G:$G,Lancamentos!$C:$C,$A2757,Lancamentos!$E:$E,$C2757,Lancamentos!$B:$B,"SAIDA_DESCARTE")</f>
        <v/>
      </c>
      <c r="J2757" s="14">
        <f>G2757-H2757-I2757</f>
        <v/>
      </c>
      <c r="K2757">
        <f>IF(A2757="","",IF(J2757&lt;=IFERROR(VLOOKUP(A2757,Produtos!$A:$E,5,FALSE),0),"ABAIXO DO MINIMO","OK"))</f>
        <v/>
      </c>
    </row>
    <row r="2758">
      <c r="B2758">
        <f>IFERROR(VLOOKUP(A2758,Produtos!A:B,2,FALSE),"")</f>
        <v/>
      </c>
      <c r="D2758" s="10">
        <f>IFERROR(INDEX(Lotes!$E:$E,MATCH(1,(Lotes!$A:$A=A2758)*(Lotes!$C:$C=C2758),0)),"")</f>
        <v/>
      </c>
      <c r="E2758" s="14">
        <f>IF(D2758="","",D2758-TODAY())</f>
        <v/>
      </c>
      <c r="F2758">
        <f>IF(D2758="","",IF(E2758&lt;0,"VENCIDO",IF(E2758&lt;=30,"VENCE EM &lt;= 30 DIAS",IF(E2758&lt;=60,"ATENCAO (31-60 DIAS)","OK"))))</f>
        <v/>
      </c>
      <c r="G2758" s="14">
        <f>SUMIFS(Lancamentos!$G:$G,Lancamentos!$C:$C,$A2758,Lancamentos!$E:$E,$C2758,Lancamentos!$B:$B,"ENTRADA")</f>
        <v/>
      </c>
      <c r="H2758" s="14">
        <f>SUMIFS(Lancamentos!$G:$G,Lancamentos!$C:$C,$A2758,Lancamentos!$E:$E,$C2758,Lancamentos!$B:$B,"SAIDA_USO")</f>
        <v/>
      </c>
      <c r="I2758" s="14">
        <f>SUMIFS(Lancamentos!$G:$G,Lancamentos!$C:$C,$A2758,Lancamentos!$E:$E,$C2758,Lancamentos!$B:$B,"SAIDA_DESCARTE")</f>
        <v/>
      </c>
      <c r="J2758" s="14">
        <f>G2758-H2758-I2758</f>
        <v/>
      </c>
      <c r="K2758">
        <f>IF(A2758="","",IF(J2758&lt;=IFERROR(VLOOKUP(A2758,Produtos!$A:$E,5,FALSE),0),"ABAIXO DO MINIMO","OK"))</f>
        <v/>
      </c>
    </row>
    <row r="2759">
      <c r="B2759">
        <f>IFERROR(VLOOKUP(A2759,Produtos!A:B,2,FALSE),"")</f>
        <v/>
      </c>
      <c r="D2759" s="10">
        <f>IFERROR(INDEX(Lotes!$E:$E,MATCH(1,(Lotes!$A:$A=A2759)*(Lotes!$C:$C=C2759),0)),"")</f>
        <v/>
      </c>
      <c r="E2759" s="14">
        <f>IF(D2759="","",D2759-TODAY())</f>
        <v/>
      </c>
      <c r="F2759">
        <f>IF(D2759="","",IF(E2759&lt;0,"VENCIDO",IF(E2759&lt;=30,"VENCE EM &lt;= 30 DIAS",IF(E2759&lt;=60,"ATENCAO (31-60 DIAS)","OK"))))</f>
        <v/>
      </c>
      <c r="G2759" s="14">
        <f>SUMIFS(Lancamentos!$G:$G,Lancamentos!$C:$C,$A2759,Lancamentos!$E:$E,$C2759,Lancamentos!$B:$B,"ENTRADA")</f>
        <v/>
      </c>
      <c r="H2759" s="14">
        <f>SUMIFS(Lancamentos!$G:$G,Lancamentos!$C:$C,$A2759,Lancamentos!$E:$E,$C2759,Lancamentos!$B:$B,"SAIDA_USO")</f>
        <v/>
      </c>
      <c r="I2759" s="14">
        <f>SUMIFS(Lancamentos!$G:$G,Lancamentos!$C:$C,$A2759,Lancamentos!$E:$E,$C2759,Lancamentos!$B:$B,"SAIDA_DESCARTE")</f>
        <v/>
      </c>
      <c r="J2759" s="14">
        <f>G2759-H2759-I2759</f>
        <v/>
      </c>
      <c r="K2759">
        <f>IF(A2759="","",IF(J2759&lt;=IFERROR(VLOOKUP(A2759,Produtos!$A:$E,5,FALSE),0),"ABAIXO DO MINIMO","OK"))</f>
        <v/>
      </c>
    </row>
    <row r="2760">
      <c r="B2760">
        <f>IFERROR(VLOOKUP(A2760,Produtos!A:B,2,FALSE),"")</f>
        <v/>
      </c>
      <c r="D2760" s="10">
        <f>IFERROR(INDEX(Lotes!$E:$E,MATCH(1,(Lotes!$A:$A=A2760)*(Lotes!$C:$C=C2760),0)),"")</f>
        <v/>
      </c>
      <c r="E2760" s="14">
        <f>IF(D2760="","",D2760-TODAY())</f>
        <v/>
      </c>
      <c r="F2760">
        <f>IF(D2760="","",IF(E2760&lt;0,"VENCIDO",IF(E2760&lt;=30,"VENCE EM &lt;= 30 DIAS",IF(E2760&lt;=60,"ATENCAO (31-60 DIAS)","OK"))))</f>
        <v/>
      </c>
      <c r="G2760" s="14">
        <f>SUMIFS(Lancamentos!$G:$G,Lancamentos!$C:$C,$A2760,Lancamentos!$E:$E,$C2760,Lancamentos!$B:$B,"ENTRADA")</f>
        <v/>
      </c>
      <c r="H2760" s="14">
        <f>SUMIFS(Lancamentos!$G:$G,Lancamentos!$C:$C,$A2760,Lancamentos!$E:$E,$C2760,Lancamentos!$B:$B,"SAIDA_USO")</f>
        <v/>
      </c>
      <c r="I2760" s="14">
        <f>SUMIFS(Lancamentos!$G:$G,Lancamentos!$C:$C,$A2760,Lancamentos!$E:$E,$C2760,Lancamentos!$B:$B,"SAIDA_DESCARTE")</f>
        <v/>
      </c>
      <c r="J2760" s="14">
        <f>G2760-H2760-I2760</f>
        <v/>
      </c>
      <c r="K2760">
        <f>IF(A2760="","",IF(J2760&lt;=IFERROR(VLOOKUP(A2760,Produtos!$A:$E,5,FALSE),0),"ABAIXO DO MINIMO","OK"))</f>
        <v/>
      </c>
    </row>
    <row r="2761">
      <c r="B2761">
        <f>IFERROR(VLOOKUP(A2761,Produtos!A:B,2,FALSE),"")</f>
        <v/>
      </c>
      <c r="D2761" s="10">
        <f>IFERROR(INDEX(Lotes!$E:$E,MATCH(1,(Lotes!$A:$A=A2761)*(Lotes!$C:$C=C2761),0)),"")</f>
        <v/>
      </c>
      <c r="E2761" s="14">
        <f>IF(D2761="","",D2761-TODAY())</f>
        <v/>
      </c>
      <c r="F2761">
        <f>IF(D2761="","",IF(E2761&lt;0,"VENCIDO",IF(E2761&lt;=30,"VENCE EM &lt;= 30 DIAS",IF(E2761&lt;=60,"ATENCAO (31-60 DIAS)","OK"))))</f>
        <v/>
      </c>
      <c r="G2761" s="14">
        <f>SUMIFS(Lancamentos!$G:$G,Lancamentos!$C:$C,$A2761,Lancamentos!$E:$E,$C2761,Lancamentos!$B:$B,"ENTRADA")</f>
        <v/>
      </c>
      <c r="H2761" s="14">
        <f>SUMIFS(Lancamentos!$G:$G,Lancamentos!$C:$C,$A2761,Lancamentos!$E:$E,$C2761,Lancamentos!$B:$B,"SAIDA_USO")</f>
        <v/>
      </c>
      <c r="I2761" s="14">
        <f>SUMIFS(Lancamentos!$G:$G,Lancamentos!$C:$C,$A2761,Lancamentos!$E:$E,$C2761,Lancamentos!$B:$B,"SAIDA_DESCARTE")</f>
        <v/>
      </c>
      <c r="J2761" s="14">
        <f>G2761-H2761-I2761</f>
        <v/>
      </c>
      <c r="K2761">
        <f>IF(A2761="","",IF(J2761&lt;=IFERROR(VLOOKUP(A2761,Produtos!$A:$E,5,FALSE),0),"ABAIXO DO MINIMO","OK"))</f>
        <v/>
      </c>
    </row>
    <row r="2762">
      <c r="B2762">
        <f>IFERROR(VLOOKUP(A2762,Produtos!A:B,2,FALSE),"")</f>
        <v/>
      </c>
      <c r="D2762" s="10">
        <f>IFERROR(INDEX(Lotes!$E:$E,MATCH(1,(Lotes!$A:$A=A2762)*(Lotes!$C:$C=C2762),0)),"")</f>
        <v/>
      </c>
      <c r="E2762" s="14">
        <f>IF(D2762="","",D2762-TODAY())</f>
        <v/>
      </c>
      <c r="F2762">
        <f>IF(D2762="","",IF(E2762&lt;0,"VENCIDO",IF(E2762&lt;=30,"VENCE EM &lt;= 30 DIAS",IF(E2762&lt;=60,"ATENCAO (31-60 DIAS)","OK"))))</f>
        <v/>
      </c>
      <c r="G2762" s="14">
        <f>SUMIFS(Lancamentos!$G:$G,Lancamentos!$C:$C,$A2762,Lancamentos!$E:$E,$C2762,Lancamentos!$B:$B,"ENTRADA")</f>
        <v/>
      </c>
      <c r="H2762" s="14">
        <f>SUMIFS(Lancamentos!$G:$G,Lancamentos!$C:$C,$A2762,Lancamentos!$E:$E,$C2762,Lancamentos!$B:$B,"SAIDA_USO")</f>
        <v/>
      </c>
      <c r="I2762" s="14">
        <f>SUMIFS(Lancamentos!$G:$G,Lancamentos!$C:$C,$A2762,Lancamentos!$E:$E,$C2762,Lancamentos!$B:$B,"SAIDA_DESCARTE")</f>
        <v/>
      </c>
      <c r="J2762" s="14">
        <f>G2762-H2762-I2762</f>
        <v/>
      </c>
      <c r="K2762">
        <f>IF(A2762="","",IF(J2762&lt;=IFERROR(VLOOKUP(A2762,Produtos!$A:$E,5,FALSE),0),"ABAIXO DO MINIMO","OK"))</f>
        <v/>
      </c>
    </row>
    <row r="2763">
      <c r="B2763">
        <f>IFERROR(VLOOKUP(A2763,Produtos!A:B,2,FALSE),"")</f>
        <v/>
      </c>
      <c r="D2763" s="10">
        <f>IFERROR(INDEX(Lotes!$E:$E,MATCH(1,(Lotes!$A:$A=A2763)*(Lotes!$C:$C=C2763),0)),"")</f>
        <v/>
      </c>
      <c r="E2763" s="14">
        <f>IF(D2763="","",D2763-TODAY())</f>
        <v/>
      </c>
      <c r="F2763">
        <f>IF(D2763="","",IF(E2763&lt;0,"VENCIDO",IF(E2763&lt;=30,"VENCE EM &lt;= 30 DIAS",IF(E2763&lt;=60,"ATENCAO (31-60 DIAS)","OK"))))</f>
        <v/>
      </c>
      <c r="G2763" s="14">
        <f>SUMIFS(Lancamentos!$G:$G,Lancamentos!$C:$C,$A2763,Lancamentos!$E:$E,$C2763,Lancamentos!$B:$B,"ENTRADA")</f>
        <v/>
      </c>
      <c r="H2763" s="14">
        <f>SUMIFS(Lancamentos!$G:$G,Lancamentos!$C:$C,$A2763,Lancamentos!$E:$E,$C2763,Lancamentos!$B:$B,"SAIDA_USO")</f>
        <v/>
      </c>
      <c r="I2763" s="14">
        <f>SUMIFS(Lancamentos!$G:$G,Lancamentos!$C:$C,$A2763,Lancamentos!$E:$E,$C2763,Lancamentos!$B:$B,"SAIDA_DESCARTE")</f>
        <v/>
      </c>
      <c r="J2763" s="14">
        <f>G2763-H2763-I2763</f>
        <v/>
      </c>
      <c r="K2763">
        <f>IF(A2763="","",IF(J2763&lt;=IFERROR(VLOOKUP(A2763,Produtos!$A:$E,5,FALSE),0),"ABAIXO DO MINIMO","OK"))</f>
        <v/>
      </c>
    </row>
    <row r="2764">
      <c r="B2764">
        <f>IFERROR(VLOOKUP(A2764,Produtos!A:B,2,FALSE),"")</f>
        <v/>
      </c>
      <c r="D2764" s="10">
        <f>IFERROR(INDEX(Lotes!$E:$E,MATCH(1,(Lotes!$A:$A=A2764)*(Lotes!$C:$C=C2764),0)),"")</f>
        <v/>
      </c>
      <c r="E2764" s="14">
        <f>IF(D2764="","",D2764-TODAY())</f>
        <v/>
      </c>
      <c r="F2764">
        <f>IF(D2764="","",IF(E2764&lt;0,"VENCIDO",IF(E2764&lt;=30,"VENCE EM &lt;= 30 DIAS",IF(E2764&lt;=60,"ATENCAO (31-60 DIAS)","OK"))))</f>
        <v/>
      </c>
      <c r="G2764" s="14">
        <f>SUMIFS(Lancamentos!$G:$G,Lancamentos!$C:$C,$A2764,Lancamentos!$E:$E,$C2764,Lancamentos!$B:$B,"ENTRADA")</f>
        <v/>
      </c>
      <c r="H2764" s="14">
        <f>SUMIFS(Lancamentos!$G:$G,Lancamentos!$C:$C,$A2764,Lancamentos!$E:$E,$C2764,Lancamentos!$B:$B,"SAIDA_USO")</f>
        <v/>
      </c>
      <c r="I2764" s="14">
        <f>SUMIFS(Lancamentos!$G:$G,Lancamentos!$C:$C,$A2764,Lancamentos!$E:$E,$C2764,Lancamentos!$B:$B,"SAIDA_DESCARTE")</f>
        <v/>
      </c>
      <c r="J2764" s="14">
        <f>G2764-H2764-I2764</f>
        <v/>
      </c>
      <c r="K2764">
        <f>IF(A2764="","",IF(J2764&lt;=IFERROR(VLOOKUP(A2764,Produtos!$A:$E,5,FALSE),0),"ABAIXO DO MINIMO","OK"))</f>
        <v/>
      </c>
    </row>
    <row r="2765">
      <c r="B2765">
        <f>IFERROR(VLOOKUP(A2765,Produtos!A:B,2,FALSE),"")</f>
        <v/>
      </c>
      <c r="D2765" s="10">
        <f>IFERROR(INDEX(Lotes!$E:$E,MATCH(1,(Lotes!$A:$A=A2765)*(Lotes!$C:$C=C2765),0)),"")</f>
        <v/>
      </c>
      <c r="E2765" s="14">
        <f>IF(D2765="","",D2765-TODAY())</f>
        <v/>
      </c>
      <c r="F2765">
        <f>IF(D2765="","",IF(E2765&lt;0,"VENCIDO",IF(E2765&lt;=30,"VENCE EM &lt;= 30 DIAS",IF(E2765&lt;=60,"ATENCAO (31-60 DIAS)","OK"))))</f>
        <v/>
      </c>
      <c r="G2765" s="14">
        <f>SUMIFS(Lancamentos!$G:$G,Lancamentos!$C:$C,$A2765,Lancamentos!$E:$E,$C2765,Lancamentos!$B:$B,"ENTRADA")</f>
        <v/>
      </c>
      <c r="H2765" s="14">
        <f>SUMIFS(Lancamentos!$G:$G,Lancamentos!$C:$C,$A2765,Lancamentos!$E:$E,$C2765,Lancamentos!$B:$B,"SAIDA_USO")</f>
        <v/>
      </c>
      <c r="I2765" s="14">
        <f>SUMIFS(Lancamentos!$G:$G,Lancamentos!$C:$C,$A2765,Lancamentos!$E:$E,$C2765,Lancamentos!$B:$B,"SAIDA_DESCARTE")</f>
        <v/>
      </c>
      <c r="J2765" s="14">
        <f>G2765-H2765-I2765</f>
        <v/>
      </c>
      <c r="K2765">
        <f>IF(A2765="","",IF(J2765&lt;=IFERROR(VLOOKUP(A2765,Produtos!$A:$E,5,FALSE),0),"ABAIXO DO MINIMO","OK"))</f>
        <v/>
      </c>
    </row>
    <row r="2766">
      <c r="B2766">
        <f>IFERROR(VLOOKUP(A2766,Produtos!A:B,2,FALSE),"")</f>
        <v/>
      </c>
      <c r="D2766" s="10">
        <f>IFERROR(INDEX(Lotes!$E:$E,MATCH(1,(Lotes!$A:$A=A2766)*(Lotes!$C:$C=C2766),0)),"")</f>
        <v/>
      </c>
      <c r="E2766" s="14">
        <f>IF(D2766="","",D2766-TODAY())</f>
        <v/>
      </c>
      <c r="F2766">
        <f>IF(D2766="","",IF(E2766&lt;0,"VENCIDO",IF(E2766&lt;=30,"VENCE EM &lt;= 30 DIAS",IF(E2766&lt;=60,"ATENCAO (31-60 DIAS)","OK"))))</f>
        <v/>
      </c>
      <c r="G2766" s="14">
        <f>SUMIFS(Lancamentos!$G:$G,Lancamentos!$C:$C,$A2766,Lancamentos!$E:$E,$C2766,Lancamentos!$B:$B,"ENTRADA")</f>
        <v/>
      </c>
      <c r="H2766" s="14">
        <f>SUMIFS(Lancamentos!$G:$G,Lancamentos!$C:$C,$A2766,Lancamentos!$E:$E,$C2766,Lancamentos!$B:$B,"SAIDA_USO")</f>
        <v/>
      </c>
      <c r="I2766" s="14">
        <f>SUMIFS(Lancamentos!$G:$G,Lancamentos!$C:$C,$A2766,Lancamentos!$E:$E,$C2766,Lancamentos!$B:$B,"SAIDA_DESCARTE")</f>
        <v/>
      </c>
      <c r="J2766" s="14">
        <f>G2766-H2766-I2766</f>
        <v/>
      </c>
      <c r="K2766">
        <f>IF(A2766="","",IF(J2766&lt;=IFERROR(VLOOKUP(A2766,Produtos!$A:$E,5,FALSE),0),"ABAIXO DO MINIMO","OK"))</f>
        <v/>
      </c>
    </row>
    <row r="2767">
      <c r="B2767">
        <f>IFERROR(VLOOKUP(A2767,Produtos!A:B,2,FALSE),"")</f>
        <v/>
      </c>
      <c r="D2767" s="10">
        <f>IFERROR(INDEX(Lotes!$E:$E,MATCH(1,(Lotes!$A:$A=A2767)*(Lotes!$C:$C=C2767),0)),"")</f>
        <v/>
      </c>
      <c r="E2767" s="14">
        <f>IF(D2767="","",D2767-TODAY())</f>
        <v/>
      </c>
      <c r="F2767">
        <f>IF(D2767="","",IF(E2767&lt;0,"VENCIDO",IF(E2767&lt;=30,"VENCE EM &lt;= 30 DIAS",IF(E2767&lt;=60,"ATENCAO (31-60 DIAS)","OK"))))</f>
        <v/>
      </c>
      <c r="G2767" s="14">
        <f>SUMIFS(Lancamentos!$G:$G,Lancamentos!$C:$C,$A2767,Lancamentos!$E:$E,$C2767,Lancamentos!$B:$B,"ENTRADA")</f>
        <v/>
      </c>
      <c r="H2767" s="14">
        <f>SUMIFS(Lancamentos!$G:$G,Lancamentos!$C:$C,$A2767,Lancamentos!$E:$E,$C2767,Lancamentos!$B:$B,"SAIDA_USO")</f>
        <v/>
      </c>
      <c r="I2767" s="14">
        <f>SUMIFS(Lancamentos!$G:$G,Lancamentos!$C:$C,$A2767,Lancamentos!$E:$E,$C2767,Lancamentos!$B:$B,"SAIDA_DESCARTE")</f>
        <v/>
      </c>
      <c r="J2767" s="14">
        <f>G2767-H2767-I2767</f>
        <v/>
      </c>
      <c r="K2767">
        <f>IF(A2767="","",IF(J2767&lt;=IFERROR(VLOOKUP(A2767,Produtos!$A:$E,5,FALSE),0),"ABAIXO DO MINIMO","OK"))</f>
        <v/>
      </c>
    </row>
    <row r="2768">
      <c r="B2768">
        <f>IFERROR(VLOOKUP(A2768,Produtos!A:B,2,FALSE),"")</f>
        <v/>
      </c>
      <c r="D2768" s="10">
        <f>IFERROR(INDEX(Lotes!$E:$E,MATCH(1,(Lotes!$A:$A=A2768)*(Lotes!$C:$C=C2768),0)),"")</f>
        <v/>
      </c>
      <c r="E2768" s="14">
        <f>IF(D2768="","",D2768-TODAY())</f>
        <v/>
      </c>
      <c r="F2768">
        <f>IF(D2768="","",IF(E2768&lt;0,"VENCIDO",IF(E2768&lt;=30,"VENCE EM &lt;= 30 DIAS",IF(E2768&lt;=60,"ATENCAO (31-60 DIAS)","OK"))))</f>
        <v/>
      </c>
      <c r="G2768" s="14">
        <f>SUMIFS(Lancamentos!$G:$G,Lancamentos!$C:$C,$A2768,Lancamentos!$E:$E,$C2768,Lancamentos!$B:$B,"ENTRADA")</f>
        <v/>
      </c>
      <c r="H2768" s="14">
        <f>SUMIFS(Lancamentos!$G:$G,Lancamentos!$C:$C,$A2768,Lancamentos!$E:$E,$C2768,Lancamentos!$B:$B,"SAIDA_USO")</f>
        <v/>
      </c>
      <c r="I2768" s="14">
        <f>SUMIFS(Lancamentos!$G:$G,Lancamentos!$C:$C,$A2768,Lancamentos!$E:$E,$C2768,Lancamentos!$B:$B,"SAIDA_DESCARTE")</f>
        <v/>
      </c>
      <c r="J2768" s="14">
        <f>G2768-H2768-I2768</f>
        <v/>
      </c>
      <c r="K2768">
        <f>IF(A2768="","",IF(J2768&lt;=IFERROR(VLOOKUP(A2768,Produtos!$A:$E,5,FALSE),0),"ABAIXO DO MINIMO","OK"))</f>
        <v/>
      </c>
    </row>
    <row r="2769">
      <c r="B2769">
        <f>IFERROR(VLOOKUP(A2769,Produtos!A:B,2,FALSE),"")</f>
        <v/>
      </c>
      <c r="D2769" s="10">
        <f>IFERROR(INDEX(Lotes!$E:$E,MATCH(1,(Lotes!$A:$A=A2769)*(Lotes!$C:$C=C2769),0)),"")</f>
        <v/>
      </c>
      <c r="E2769" s="14">
        <f>IF(D2769="","",D2769-TODAY())</f>
        <v/>
      </c>
      <c r="F2769">
        <f>IF(D2769="","",IF(E2769&lt;0,"VENCIDO",IF(E2769&lt;=30,"VENCE EM &lt;= 30 DIAS",IF(E2769&lt;=60,"ATENCAO (31-60 DIAS)","OK"))))</f>
        <v/>
      </c>
      <c r="G2769" s="14">
        <f>SUMIFS(Lancamentos!$G:$G,Lancamentos!$C:$C,$A2769,Lancamentos!$E:$E,$C2769,Lancamentos!$B:$B,"ENTRADA")</f>
        <v/>
      </c>
      <c r="H2769" s="14">
        <f>SUMIFS(Lancamentos!$G:$G,Lancamentos!$C:$C,$A2769,Lancamentos!$E:$E,$C2769,Lancamentos!$B:$B,"SAIDA_USO")</f>
        <v/>
      </c>
      <c r="I2769" s="14">
        <f>SUMIFS(Lancamentos!$G:$G,Lancamentos!$C:$C,$A2769,Lancamentos!$E:$E,$C2769,Lancamentos!$B:$B,"SAIDA_DESCARTE")</f>
        <v/>
      </c>
      <c r="J2769" s="14">
        <f>G2769-H2769-I2769</f>
        <v/>
      </c>
      <c r="K2769">
        <f>IF(A2769="","",IF(J2769&lt;=IFERROR(VLOOKUP(A2769,Produtos!$A:$E,5,FALSE),0),"ABAIXO DO MINIMO","OK"))</f>
        <v/>
      </c>
    </row>
    <row r="2770">
      <c r="B2770">
        <f>IFERROR(VLOOKUP(A2770,Produtos!A:B,2,FALSE),"")</f>
        <v/>
      </c>
      <c r="D2770" s="10">
        <f>IFERROR(INDEX(Lotes!$E:$E,MATCH(1,(Lotes!$A:$A=A2770)*(Lotes!$C:$C=C2770),0)),"")</f>
        <v/>
      </c>
      <c r="E2770" s="14">
        <f>IF(D2770="","",D2770-TODAY())</f>
        <v/>
      </c>
      <c r="F2770">
        <f>IF(D2770="","",IF(E2770&lt;0,"VENCIDO",IF(E2770&lt;=30,"VENCE EM &lt;= 30 DIAS",IF(E2770&lt;=60,"ATENCAO (31-60 DIAS)","OK"))))</f>
        <v/>
      </c>
      <c r="G2770" s="14">
        <f>SUMIFS(Lancamentos!$G:$G,Lancamentos!$C:$C,$A2770,Lancamentos!$E:$E,$C2770,Lancamentos!$B:$B,"ENTRADA")</f>
        <v/>
      </c>
      <c r="H2770" s="14">
        <f>SUMIFS(Lancamentos!$G:$G,Lancamentos!$C:$C,$A2770,Lancamentos!$E:$E,$C2770,Lancamentos!$B:$B,"SAIDA_USO")</f>
        <v/>
      </c>
      <c r="I2770" s="14">
        <f>SUMIFS(Lancamentos!$G:$G,Lancamentos!$C:$C,$A2770,Lancamentos!$E:$E,$C2770,Lancamentos!$B:$B,"SAIDA_DESCARTE")</f>
        <v/>
      </c>
      <c r="J2770" s="14">
        <f>G2770-H2770-I2770</f>
        <v/>
      </c>
      <c r="K2770">
        <f>IF(A2770="","",IF(J2770&lt;=IFERROR(VLOOKUP(A2770,Produtos!$A:$E,5,FALSE),0),"ABAIXO DO MINIMO","OK"))</f>
        <v/>
      </c>
    </row>
    <row r="2771">
      <c r="B2771">
        <f>IFERROR(VLOOKUP(A2771,Produtos!A:B,2,FALSE),"")</f>
        <v/>
      </c>
      <c r="D2771" s="10">
        <f>IFERROR(INDEX(Lotes!$E:$E,MATCH(1,(Lotes!$A:$A=A2771)*(Lotes!$C:$C=C2771),0)),"")</f>
        <v/>
      </c>
      <c r="E2771" s="14">
        <f>IF(D2771="","",D2771-TODAY())</f>
        <v/>
      </c>
      <c r="F2771">
        <f>IF(D2771="","",IF(E2771&lt;0,"VENCIDO",IF(E2771&lt;=30,"VENCE EM &lt;= 30 DIAS",IF(E2771&lt;=60,"ATENCAO (31-60 DIAS)","OK"))))</f>
        <v/>
      </c>
      <c r="G2771" s="14">
        <f>SUMIFS(Lancamentos!$G:$G,Lancamentos!$C:$C,$A2771,Lancamentos!$E:$E,$C2771,Lancamentos!$B:$B,"ENTRADA")</f>
        <v/>
      </c>
      <c r="H2771" s="14">
        <f>SUMIFS(Lancamentos!$G:$G,Lancamentos!$C:$C,$A2771,Lancamentos!$E:$E,$C2771,Lancamentos!$B:$B,"SAIDA_USO")</f>
        <v/>
      </c>
      <c r="I2771" s="14">
        <f>SUMIFS(Lancamentos!$G:$G,Lancamentos!$C:$C,$A2771,Lancamentos!$E:$E,$C2771,Lancamentos!$B:$B,"SAIDA_DESCARTE")</f>
        <v/>
      </c>
      <c r="J2771" s="14">
        <f>G2771-H2771-I2771</f>
        <v/>
      </c>
      <c r="K2771">
        <f>IF(A2771="","",IF(J2771&lt;=IFERROR(VLOOKUP(A2771,Produtos!$A:$E,5,FALSE),0),"ABAIXO DO MINIMO","OK"))</f>
        <v/>
      </c>
    </row>
    <row r="2772">
      <c r="B2772">
        <f>IFERROR(VLOOKUP(A2772,Produtos!A:B,2,FALSE),"")</f>
        <v/>
      </c>
      <c r="D2772" s="10">
        <f>IFERROR(INDEX(Lotes!$E:$E,MATCH(1,(Lotes!$A:$A=A2772)*(Lotes!$C:$C=C2772),0)),"")</f>
        <v/>
      </c>
      <c r="E2772" s="14">
        <f>IF(D2772="","",D2772-TODAY())</f>
        <v/>
      </c>
      <c r="F2772">
        <f>IF(D2772="","",IF(E2772&lt;0,"VENCIDO",IF(E2772&lt;=30,"VENCE EM &lt;= 30 DIAS",IF(E2772&lt;=60,"ATENCAO (31-60 DIAS)","OK"))))</f>
        <v/>
      </c>
      <c r="G2772" s="14">
        <f>SUMIFS(Lancamentos!$G:$G,Lancamentos!$C:$C,$A2772,Lancamentos!$E:$E,$C2772,Lancamentos!$B:$B,"ENTRADA")</f>
        <v/>
      </c>
      <c r="H2772" s="14">
        <f>SUMIFS(Lancamentos!$G:$G,Lancamentos!$C:$C,$A2772,Lancamentos!$E:$E,$C2772,Lancamentos!$B:$B,"SAIDA_USO")</f>
        <v/>
      </c>
      <c r="I2772" s="14">
        <f>SUMIFS(Lancamentos!$G:$G,Lancamentos!$C:$C,$A2772,Lancamentos!$E:$E,$C2772,Lancamentos!$B:$B,"SAIDA_DESCARTE")</f>
        <v/>
      </c>
      <c r="J2772" s="14">
        <f>G2772-H2772-I2772</f>
        <v/>
      </c>
      <c r="K2772">
        <f>IF(A2772="","",IF(J2772&lt;=IFERROR(VLOOKUP(A2772,Produtos!$A:$E,5,FALSE),0),"ABAIXO DO MINIMO","OK"))</f>
        <v/>
      </c>
    </row>
    <row r="2773">
      <c r="B2773">
        <f>IFERROR(VLOOKUP(A2773,Produtos!A:B,2,FALSE),"")</f>
        <v/>
      </c>
      <c r="D2773" s="10">
        <f>IFERROR(INDEX(Lotes!$E:$E,MATCH(1,(Lotes!$A:$A=A2773)*(Lotes!$C:$C=C2773),0)),"")</f>
        <v/>
      </c>
      <c r="E2773" s="14">
        <f>IF(D2773="","",D2773-TODAY())</f>
        <v/>
      </c>
      <c r="F2773">
        <f>IF(D2773="","",IF(E2773&lt;0,"VENCIDO",IF(E2773&lt;=30,"VENCE EM &lt;= 30 DIAS",IF(E2773&lt;=60,"ATENCAO (31-60 DIAS)","OK"))))</f>
        <v/>
      </c>
      <c r="G2773" s="14">
        <f>SUMIFS(Lancamentos!$G:$G,Lancamentos!$C:$C,$A2773,Lancamentos!$E:$E,$C2773,Lancamentos!$B:$B,"ENTRADA")</f>
        <v/>
      </c>
      <c r="H2773" s="14">
        <f>SUMIFS(Lancamentos!$G:$G,Lancamentos!$C:$C,$A2773,Lancamentos!$E:$E,$C2773,Lancamentos!$B:$B,"SAIDA_USO")</f>
        <v/>
      </c>
      <c r="I2773" s="14">
        <f>SUMIFS(Lancamentos!$G:$G,Lancamentos!$C:$C,$A2773,Lancamentos!$E:$E,$C2773,Lancamentos!$B:$B,"SAIDA_DESCARTE")</f>
        <v/>
      </c>
      <c r="J2773" s="14">
        <f>G2773-H2773-I2773</f>
        <v/>
      </c>
      <c r="K2773">
        <f>IF(A2773="","",IF(J2773&lt;=IFERROR(VLOOKUP(A2773,Produtos!$A:$E,5,FALSE),0),"ABAIXO DO MINIMO","OK"))</f>
        <v/>
      </c>
    </row>
    <row r="2774">
      <c r="B2774">
        <f>IFERROR(VLOOKUP(A2774,Produtos!A:B,2,FALSE),"")</f>
        <v/>
      </c>
      <c r="D2774" s="10">
        <f>IFERROR(INDEX(Lotes!$E:$E,MATCH(1,(Lotes!$A:$A=A2774)*(Lotes!$C:$C=C2774),0)),"")</f>
        <v/>
      </c>
      <c r="E2774" s="14">
        <f>IF(D2774="","",D2774-TODAY())</f>
        <v/>
      </c>
      <c r="F2774">
        <f>IF(D2774="","",IF(E2774&lt;0,"VENCIDO",IF(E2774&lt;=30,"VENCE EM &lt;= 30 DIAS",IF(E2774&lt;=60,"ATENCAO (31-60 DIAS)","OK"))))</f>
        <v/>
      </c>
      <c r="G2774" s="14">
        <f>SUMIFS(Lancamentos!$G:$G,Lancamentos!$C:$C,$A2774,Lancamentos!$E:$E,$C2774,Lancamentos!$B:$B,"ENTRADA")</f>
        <v/>
      </c>
      <c r="H2774" s="14">
        <f>SUMIFS(Lancamentos!$G:$G,Lancamentos!$C:$C,$A2774,Lancamentos!$E:$E,$C2774,Lancamentos!$B:$B,"SAIDA_USO")</f>
        <v/>
      </c>
      <c r="I2774" s="14">
        <f>SUMIFS(Lancamentos!$G:$G,Lancamentos!$C:$C,$A2774,Lancamentos!$E:$E,$C2774,Lancamentos!$B:$B,"SAIDA_DESCARTE")</f>
        <v/>
      </c>
      <c r="J2774" s="14">
        <f>G2774-H2774-I2774</f>
        <v/>
      </c>
      <c r="K2774">
        <f>IF(A2774="","",IF(J2774&lt;=IFERROR(VLOOKUP(A2774,Produtos!$A:$E,5,FALSE),0),"ABAIXO DO MINIMO","OK"))</f>
        <v/>
      </c>
    </row>
    <row r="2775">
      <c r="B2775">
        <f>IFERROR(VLOOKUP(A2775,Produtos!A:B,2,FALSE),"")</f>
        <v/>
      </c>
      <c r="D2775" s="10">
        <f>IFERROR(INDEX(Lotes!$E:$E,MATCH(1,(Lotes!$A:$A=A2775)*(Lotes!$C:$C=C2775),0)),"")</f>
        <v/>
      </c>
      <c r="E2775" s="14">
        <f>IF(D2775="","",D2775-TODAY())</f>
        <v/>
      </c>
      <c r="F2775">
        <f>IF(D2775="","",IF(E2775&lt;0,"VENCIDO",IF(E2775&lt;=30,"VENCE EM &lt;= 30 DIAS",IF(E2775&lt;=60,"ATENCAO (31-60 DIAS)","OK"))))</f>
        <v/>
      </c>
      <c r="G2775" s="14">
        <f>SUMIFS(Lancamentos!$G:$G,Lancamentos!$C:$C,$A2775,Lancamentos!$E:$E,$C2775,Lancamentos!$B:$B,"ENTRADA")</f>
        <v/>
      </c>
      <c r="H2775" s="14">
        <f>SUMIFS(Lancamentos!$G:$G,Lancamentos!$C:$C,$A2775,Lancamentos!$E:$E,$C2775,Lancamentos!$B:$B,"SAIDA_USO")</f>
        <v/>
      </c>
      <c r="I2775" s="14">
        <f>SUMIFS(Lancamentos!$G:$G,Lancamentos!$C:$C,$A2775,Lancamentos!$E:$E,$C2775,Lancamentos!$B:$B,"SAIDA_DESCARTE")</f>
        <v/>
      </c>
      <c r="J2775" s="14">
        <f>G2775-H2775-I2775</f>
        <v/>
      </c>
      <c r="K2775">
        <f>IF(A2775="","",IF(J2775&lt;=IFERROR(VLOOKUP(A2775,Produtos!$A:$E,5,FALSE),0),"ABAIXO DO MINIMO","OK"))</f>
        <v/>
      </c>
    </row>
    <row r="2776">
      <c r="B2776">
        <f>IFERROR(VLOOKUP(A2776,Produtos!A:B,2,FALSE),"")</f>
        <v/>
      </c>
      <c r="D2776" s="10">
        <f>IFERROR(INDEX(Lotes!$E:$E,MATCH(1,(Lotes!$A:$A=A2776)*(Lotes!$C:$C=C2776),0)),"")</f>
        <v/>
      </c>
      <c r="E2776" s="14">
        <f>IF(D2776="","",D2776-TODAY())</f>
        <v/>
      </c>
      <c r="F2776">
        <f>IF(D2776="","",IF(E2776&lt;0,"VENCIDO",IF(E2776&lt;=30,"VENCE EM &lt;= 30 DIAS",IF(E2776&lt;=60,"ATENCAO (31-60 DIAS)","OK"))))</f>
        <v/>
      </c>
      <c r="G2776" s="14">
        <f>SUMIFS(Lancamentos!$G:$G,Lancamentos!$C:$C,$A2776,Lancamentos!$E:$E,$C2776,Lancamentos!$B:$B,"ENTRADA")</f>
        <v/>
      </c>
      <c r="H2776" s="14">
        <f>SUMIFS(Lancamentos!$G:$G,Lancamentos!$C:$C,$A2776,Lancamentos!$E:$E,$C2776,Lancamentos!$B:$B,"SAIDA_USO")</f>
        <v/>
      </c>
      <c r="I2776" s="14">
        <f>SUMIFS(Lancamentos!$G:$G,Lancamentos!$C:$C,$A2776,Lancamentos!$E:$E,$C2776,Lancamentos!$B:$B,"SAIDA_DESCARTE")</f>
        <v/>
      </c>
      <c r="J2776" s="14">
        <f>G2776-H2776-I2776</f>
        <v/>
      </c>
      <c r="K2776">
        <f>IF(A2776="","",IF(J2776&lt;=IFERROR(VLOOKUP(A2776,Produtos!$A:$E,5,FALSE),0),"ABAIXO DO MINIMO","OK"))</f>
        <v/>
      </c>
    </row>
    <row r="2777">
      <c r="B2777">
        <f>IFERROR(VLOOKUP(A2777,Produtos!A:B,2,FALSE),"")</f>
        <v/>
      </c>
      <c r="D2777" s="10">
        <f>IFERROR(INDEX(Lotes!$E:$E,MATCH(1,(Lotes!$A:$A=A2777)*(Lotes!$C:$C=C2777),0)),"")</f>
        <v/>
      </c>
      <c r="E2777" s="14">
        <f>IF(D2777="","",D2777-TODAY())</f>
        <v/>
      </c>
      <c r="F2777">
        <f>IF(D2777="","",IF(E2777&lt;0,"VENCIDO",IF(E2777&lt;=30,"VENCE EM &lt;= 30 DIAS",IF(E2777&lt;=60,"ATENCAO (31-60 DIAS)","OK"))))</f>
        <v/>
      </c>
      <c r="G2777" s="14">
        <f>SUMIFS(Lancamentos!$G:$G,Lancamentos!$C:$C,$A2777,Lancamentos!$E:$E,$C2777,Lancamentos!$B:$B,"ENTRADA")</f>
        <v/>
      </c>
      <c r="H2777" s="14">
        <f>SUMIFS(Lancamentos!$G:$G,Lancamentos!$C:$C,$A2777,Lancamentos!$E:$E,$C2777,Lancamentos!$B:$B,"SAIDA_USO")</f>
        <v/>
      </c>
      <c r="I2777" s="14">
        <f>SUMIFS(Lancamentos!$G:$G,Lancamentos!$C:$C,$A2777,Lancamentos!$E:$E,$C2777,Lancamentos!$B:$B,"SAIDA_DESCARTE")</f>
        <v/>
      </c>
      <c r="J2777" s="14">
        <f>G2777-H2777-I2777</f>
        <v/>
      </c>
      <c r="K2777">
        <f>IF(A2777="","",IF(J2777&lt;=IFERROR(VLOOKUP(A2777,Produtos!$A:$E,5,FALSE),0),"ABAIXO DO MINIMO","OK"))</f>
        <v/>
      </c>
    </row>
    <row r="2778">
      <c r="B2778">
        <f>IFERROR(VLOOKUP(A2778,Produtos!A:B,2,FALSE),"")</f>
        <v/>
      </c>
      <c r="D2778" s="10">
        <f>IFERROR(INDEX(Lotes!$E:$E,MATCH(1,(Lotes!$A:$A=A2778)*(Lotes!$C:$C=C2778),0)),"")</f>
        <v/>
      </c>
      <c r="E2778" s="14">
        <f>IF(D2778="","",D2778-TODAY())</f>
        <v/>
      </c>
      <c r="F2778">
        <f>IF(D2778="","",IF(E2778&lt;0,"VENCIDO",IF(E2778&lt;=30,"VENCE EM &lt;= 30 DIAS",IF(E2778&lt;=60,"ATENCAO (31-60 DIAS)","OK"))))</f>
        <v/>
      </c>
      <c r="G2778" s="14">
        <f>SUMIFS(Lancamentos!$G:$G,Lancamentos!$C:$C,$A2778,Lancamentos!$E:$E,$C2778,Lancamentos!$B:$B,"ENTRADA")</f>
        <v/>
      </c>
      <c r="H2778" s="14">
        <f>SUMIFS(Lancamentos!$G:$G,Lancamentos!$C:$C,$A2778,Lancamentos!$E:$E,$C2778,Lancamentos!$B:$B,"SAIDA_USO")</f>
        <v/>
      </c>
      <c r="I2778" s="14">
        <f>SUMIFS(Lancamentos!$G:$G,Lancamentos!$C:$C,$A2778,Lancamentos!$E:$E,$C2778,Lancamentos!$B:$B,"SAIDA_DESCARTE")</f>
        <v/>
      </c>
      <c r="J2778" s="14">
        <f>G2778-H2778-I2778</f>
        <v/>
      </c>
      <c r="K2778">
        <f>IF(A2778="","",IF(J2778&lt;=IFERROR(VLOOKUP(A2778,Produtos!$A:$E,5,FALSE),0),"ABAIXO DO MINIMO","OK"))</f>
        <v/>
      </c>
    </row>
    <row r="2779">
      <c r="B2779">
        <f>IFERROR(VLOOKUP(A2779,Produtos!A:B,2,FALSE),"")</f>
        <v/>
      </c>
      <c r="D2779" s="10">
        <f>IFERROR(INDEX(Lotes!$E:$E,MATCH(1,(Lotes!$A:$A=A2779)*(Lotes!$C:$C=C2779),0)),"")</f>
        <v/>
      </c>
      <c r="E2779" s="14">
        <f>IF(D2779="","",D2779-TODAY())</f>
        <v/>
      </c>
      <c r="F2779">
        <f>IF(D2779="","",IF(E2779&lt;0,"VENCIDO",IF(E2779&lt;=30,"VENCE EM &lt;= 30 DIAS",IF(E2779&lt;=60,"ATENCAO (31-60 DIAS)","OK"))))</f>
        <v/>
      </c>
      <c r="G2779" s="14">
        <f>SUMIFS(Lancamentos!$G:$G,Lancamentos!$C:$C,$A2779,Lancamentos!$E:$E,$C2779,Lancamentos!$B:$B,"ENTRADA")</f>
        <v/>
      </c>
      <c r="H2779" s="14">
        <f>SUMIFS(Lancamentos!$G:$G,Lancamentos!$C:$C,$A2779,Lancamentos!$E:$E,$C2779,Lancamentos!$B:$B,"SAIDA_USO")</f>
        <v/>
      </c>
      <c r="I2779" s="14">
        <f>SUMIFS(Lancamentos!$G:$G,Lancamentos!$C:$C,$A2779,Lancamentos!$E:$E,$C2779,Lancamentos!$B:$B,"SAIDA_DESCARTE")</f>
        <v/>
      </c>
      <c r="J2779" s="14">
        <f>G2779-H2779-I2779</f>
        <v/>
      </c>
      <c r="K2779">
        <f>IF(A2779="","",IF(J2779&lt;=IFERROR(VLOOKUP(A2779,Produtos!$A:$E,5,FALSE),0),"ABAIXO DO MINIMO","OK"))</f>
        <v/>
      </c>
    </row>
    <row r="2780">
      <c r="B2780">
        <f>IFERROR(VLOOKUP(A2780,Produtos!A:B,2,FALSE),"")</f>
        <v/>
      </c>
      <c r="D2780" s="10">
        <f>IFERROR(INDEX(Lotes!$E:$E,MATCH(1,(Lotes!$A:$A=A2780)*(Lotes!$C:$C=C2780),0)),"")</f>
        <v/>
      </c>
      <c r="E2780" s="14">
        <f>IF(D2780="","",D2780-TODAY())</f>
        <v/>
      </c>
      <c r="F2780">
        <f>IF(D2780="","",IF(E2780&lt;0,"VENCIDO",IF(E2780&lt;=30,"VENCE EM &lt;= 30 DIAS",IF(E2780&lt;=60,"ATENCAO (31-60 DIAS)","OK"))))</f>
        <v/>
      </c>
      <c r="G2780" s="14">
        <f>SUMIFS(Lancamentos!$G:$G,Lancamentos!$C:$C,$A2780,Lancamentos!$E:$E,$C2780,Lancamentos!$B:$B,"ENTRADA")</f>
        <v/>
      </c>
      <c r="H2780" s="14">
        <f>SUMIFS(Lancamentos!$G:$G,Lancamentos!$C:$C,$A2780,Lancamentos!$E:$E,$C2780,Lancamentos!$B:$B,"SAIDA_USO")</f>
        <v/>
      </c>
      <c r="I2780" s="14">
        <f>SUMIFS(Lancamentos!$G:$G,Lancamentos!$C:$C,$A2780,Lancamentos!$E:$E,$C2780,Lancamentos!$B:$B,"SAIDA_DESCARTE")</f>
        <v/>
      </c>
      <c r="J2780" s="14">
        <f>G2780-H2780-I2780</f>
        <v/>
      </c>
      <c r="K2780">
        <f>IF(A2780="","",IF(J2780&lt;=IFERROR(VLOOKUP(A2780,Produtos!$A:$E,5,FALSE),0),"ABAIXO DO MINIMO","OK"))</f>
        <v/>
      </c>
    </row>
    <row r="2781">
      <c r="B2781">
        <f>IFERROR(VLOOKUP(A2781,Produtos!A:B,2,FALSE),"")</f>
        <v/>
      </c>
      <c r="D2781" s="10">
        <f>IFERROR(INDEX(Lotes!$E:$E,MATCH(1,(Lotes!$A:$A=A2781)*(Lotes!$C:$C=C2781),0)),"")</f>
        <v/>
      </c>
      <c r="E2781" s="14">
        <f>IF(D2781="","",D2781-TODAY())</f>
        <v/>
      </c>
      <c r="F2781">
        <f>IF(D2781="","",IF(E2781&lt;0,"VENCIDO",IF(E2781&lt;=30,"VENCE EM &lt;= 30 DIAS",IF(E2781&lt;=60,"ATENCAO (31-60 DIAS)","OK"))))</f>
        <v/>
      </c>
      <c r="G2781" s="14">
        <f>SUMIFS(Lancamentos!$G:$G,Lancamentos!$C:$C,$A2781,Lancamentos!$E:$E,$C2781,Lancamentos!$B:$B,"ENTRADA")</f>
        <v/>
      </c>
      <c r="H2781" s="14">
        <f>SUMIFS(Lancamentos!$G:$G,Lancamentos!$C:$C,$A2781,Lancamentos!$E:$E,$C2781,Lancamentos!$B:$B,"SAIDA_USO")</f>
        <v/>
      </c>
      <c r="I2781" s="14">
        <f>SUMIFS(Lancamentos!$G:$G,Lancamentos!$C:$C,$A2781,Lancamentos!$E:$E,$C2781,Lancamentos!$B:$B,"SAIDA_DESCARTE")</f>
        <v/>
      </c>
      <c r="J2781" s="14">
        <f>G2781-H2781-I2781</f>
        <v/>
      </c>
      <c r="K2781">
        <f>IF(A2781="","",IF(J2781&lt;=IFERROR(VLOOKUP(A2781,Produtos!$A:$E,5,FALSE),0),"ABAIXO DO MINIMO","OK"))</f>
        <v/>
      </c>
    </row>
    <row r="2782">
      <c r="B2782">
        <f>IFERROR(VLOOKUP(A2782,Produtos!A:B,2,FALSE),"")</f>
        <v/>
      </c>
      <c r="D2782" s="10">
        <f>IFERROR(INDEX(Lotes!$E:$E,MATCH(1,(Lotes!$A:$A=A2782)*(Lotes!$C:$C=C2782),0)),"")</f>
        <v/>
      </c>
      <c r="E2782" s="14">
        <f>IF(D2782="","",D2782-TODAY())</f>
        <v/>
      </c>
      <c r="F2782">
        <f>IF(D2782="","",IF(E2782&lt;0,"VENCIDO",IF(E2782&lt;=30,"VENCE EM &lt;= 30 DIAS",IF(E2782&lt;=60,"ATENCAO (31-60 DIAS)","OK"))))</f>
        <v/>
      </c>
      <c r="G2782" s="14">
        <f>SUMIFS(Lancamentos!$G:$G,Lancamentos!$C:$C,$A2782,Lancamentos!$E:$E,$C2782,Lancamentos!$B:$B,"ENTRADA")</f>
        <v/>
      </c>
      <c r="H2782" s="14">
        <f>SUMIFS(Lancamentos!$G:$G,Lancamentos!$C:$C,$A2782,Lancamentos!$E:$E,$C2782,Lancamentos!$B:$B,"SAIDA_USO")</f>
        <v/>
      </c>
      <c r="I2782" s="14">
        <f>SUMIFS(Lancamentos!$G:$G,Lancamentos!$C:$C,$A2782,Lancamentos!$E:$E,$C2782,Lancamentos!$B:$B,"SAIDA_DESCARTE")</f>
        <v/>
      </c>
      <c r="J2782" s="14">
        <f>G2782-H2782-I2782</f>
        <v/>
      </c>
      <c r="K2782">
        <f>IF(A2782="","",IF(J2782&lt;=IFERROR(VLOOKUP(A2782,Produtos!$A:$E,5,FALSE),0),"ABAIXO DO MINIMO","OK"))</f>
        <v/>
      </c>
    </row>
    <row r="2783">
      <c r="B2783">
        <f>IFERROR(VLOOKUP(A2783,Produtos!A:B,2,FALSE),"")</f>
        <v/>
      </c>
      <c r="D2783" s="10">
        <f>IFERROR(INDEX(Lotes!$E:$E,MATCH(1,(Lotes!$A:$A=A2783)*(Lotes!$C:$C=C2783),0)),"")</f>
        <v/>
      </c>
      <c r="E2783" s="14">
        <f>IF(D2783="","",D2783-TODAY())</f>
        <v/>
      </c>
      <c r="F2783">
        <f>IF(D2783="","",IF(E2783&lt;0,"VENCIDO",IF(E2783&lt;=30,"VENCE EM &lt;= 30 DIAS",IF(E2783&lt;=60,"ATENCAO (31-60 DIAS)","OK"))))</f>
        <v/>
      </c>
      <c r="G2783" s="14">
        <f>SUMIFS(Lancamentos!$G:$G,Lancamentos!$C:$C,$A2783,Lancamentos!$E:$E,$C2783,Lancamentos!$B:$B,"ENTRADA")</f>
        <v/>
      </c>
      <c r="H2783" s="14">
        <f>SUMIFS(Lancamentos!$G:$G,Lancamentos!$C:$C,$A2783,Lancamentos!$E:$E,$C2783,Lancamentos!$B:$B,"SAIDA_USO")</f>
        <v/>
      </c>
      <c r="I2783" s="14">
        <f>SUMIFS(Lancamentos!$G:$G,Lancamentos!$C:$C,$A2783,Lancamentos!$E:$E,$C2783,Lancamentos!$B:$B,"SAIDA_DESCARTE")</f>
        <v/>
      </c>
      <c r="J2783" s="14">
        <f>G2783-H2783-I2783</f>
        <v/>
      </c>
      <c r="K2783">
        <f>IF(A2783="","",IF(J2783&lt;=IFERROR(VLOOKUP(A2783,Produtos!$A:$E,5,FALSE),0),"ABAIXO DO MINIMO","OK"))</f>
        <v/>
      </c>
    </row>
    <row r="2784">
      <c r="B2784">
        <f>IFERROR(VLOOKUP(A2784,Produtos!A:B,2,FALSE),"")</f>
        <v/>
      </c>
      <c r="D2784" s="10">
        <f>IFERROR(INDEX(Lotes!$E:$E,MATCH(1,(Lotes!$A:$A=A2784)*(Lotes!$C:$C=C2784),0)),"")</f>
        <v/>
      </c>
      <c r="E2784" s="14">
        <f>IF(D2784="","",D2784-TODAY())</f>
        <v/>
      </c>
      <c r="F2784">
        <f>IF(D2784="","",IF(E2784&lt;0,"VENCIDO",IF(E2784&lt;=30,"VENCE EM &lt;= 30 DIAS",IF(E2784&lt;=60,"ATENCAO (31-60 DIAS)","OK"))))</f>
        <v/>
      </c>
      <c r="G2784" s="14">
        <f>SUMIFS(Lancamentos!$G:$G,Lancamentos!$C:$C,$A2784,Lancamentos!$E:$E,$C2784,Lancamentos!$B:$B,"ENTRADA")</f>
        <v/>
      </c>
      <c r="H2784" s="14">
        <f>SUMIFS(Lancamentos!$G:$G,Lancamentos!$C:$C,$A2784,Lancamentos!$E:$E,$C2784,Lancamentos!$B:$B,"SAIDA_USO")</f>
        <v/>
      </c>
      <c r="I2784" s="14">
        <f>SUMIFS(Lancamentos!$G:$G,Lancamentos!$C:$C,$A2784,Lancamentos!$E:$E,$C2784,Lancamentos!$B:$B,"SAIDA_DESCARTE")</f>
        <v/>
      </c>
      <c r="J2784" s="14">
        <f>G2784-H2784-I2784</f>
        <v/>
      </c>
      <c r="K2784">
        <f>IF(A2784="","",IF(J2784&lt;=IFERROR(VLOOKUP(A2784,Produtos!$A:$E,5,FALSE),0),"ABAIXO DO MINIMO","OK"))</f>
        <v/>
      </c>
    </row>
    <row r="2785">
      <c r="B2785">
        <f>IFERROR(VLOOKUP(A2785,Produtos!A:B,2,FALSE),"")</f>
        <v/>
      </c>
      <c r="D2785" s="10">
        <f>IFERROR(INDEX(Lotes!$E:$E,MATCH(1,(Lotes!$A:$A=A2785)*(Lotes!$C:$C=C2785),0)),"")</f>
        <v/>
      </c>
      <c r="E2785" s="14">
        <f>IF(D2785="","",D2785-TODAY())</f>
        <v/>
      </c>
      <c r="F2785">
        <f>IF(D2785="","",IF(E2785&lt;0,"VENCIDO",IF(E2785&lt;=30,"VENCE EM &lt;= 30 DIAS",IF(E2785&lt;=60,"ATENCAO (31-60 DIAS)","OK"))))</f>
        <v/>
      </c>
      <c r="G2785" s="14">
        <f>SUMIFS(Lancamentos!$G:$G,Lancamentos!$C:$C,$A2785,Lancamentos!$E:$E,$C2785,Lancamentos!$B:$B,"ENTRADA")</f>
        <v/>
      </c>
      <c r="H2785" s="14">
        <f>SUMIFS(Lancamentos!$G:$G,Lancamentos!$C:$C,$A2785,Lancamentos!$E:$E,$C2785,Lancamentos!$B:$B,"SAIDA_USO")</f>
        <v/>
      </c>
      <c r="I2785" s="14">
        <f>SUMIFS(Lancamentos!$G:$G,Lancamentos!$C:$C,$A2785,Lancamentos!$E:$E,$C2785,Lancamentos!$B:$B,"SAIDA_DESCARTE")</f>
        <v/>
      </c>
      <c r="J2785" s="14">
        <f>G2785-H2785-I2785</f>
        <v/>
      </c>
      <c r="K2785">
        <f>IF(A2785="","",IF(J2785&lt;=IFERROR(VLOOKUP(A2785,Produtos!$A:$E,5,FALSE),0),"ABAIXO DO MINIMO","OK"))</f>
        <v/>
      </c>
    </row>
    <row r="2786">
      <c r="B2786">
        <f>IFERROR(VLOOKUP(A2786,Produtos!A:B,2,FALSE),"")</f>
        <v/>
      </c>
      <c r="D2786" s="10">
        <f>IFERROR(INDEX(Lotes!$E:$E,MATCH(1,(Lotes!$A:$A=A2786)*(Lotes!$C:$C=C2786),0)),"")</f>
        <v/>
      </c>
      <c r="E2786" s="14">
        <f>IF(D2786="","",D2786-TODAY())</f>
        <v/>
      </c>
      <c r="F2786">
        <f>IF(D2786="","",IF(E2786&lt;0,"VENCIDO",IF(E2786&lt;=30,"VENCE EM &lt;= 30 DIAS",IF(E2786&lt;=60,"ATENCAO (31-60 DIAS)","OK"))))</f>
        <v/>
      </c>
      <c r="G2786" s="14">
        <f>SUMIFS(Lancamentos!$G:$G,Lancamentos!$C:$C,$A2786,Lancamentos!$E:$E,$C2786,Lancamentos!$B:$B,"ENTRADA")</f>
        <v/>
      </c>
      <c r="H2786" s="14">
        <f>SUMIFS(Lancamentos!$G:$G,Lancamentos!$C:$C,$A2786,Lancamentos!$E:$E,$C2786,Lancamentos!$B:$B,"SAIDA_USO")</f>
        <v/>
      </c>
      <c r="I2786" s="14">
        <f>SUMIFS(Lancamentos!$G:$G,Lancamentos!$C:$C,$A2786,Lancamentos!$E:$E,$C2786,Lancamentos!$B:$B,"SAIDA_DESCARTE")</f>
        <v/>
      </c>
      <c r="J2786" s="14">
        <f>G2786-H2786-I2786</f>
        <v/>
      </c>
      <c r="K2786">
        <f>IF(A2786="","",IF(J2786&lt;=IFERROR(VLOOKUP(A2786,Produtos!$A:$E,5,FALSE),0),"ABAIXO DO MINIMO","OK"))</f>
        <v/>
      </c>
    </row>
    <row r="2787">
      <c r="B2787">
        <f>IFERROR(VLOOKUP(A2787,Produtos!A:B,2,FALSE),"")</f>
        <v/>
      </c>
      <c r="D2787" s="10">
        <f>IFERROR(INDEX(Lotes!$E:$E,MATCH(1,(Lotes!$A:$A=A2787)*(Lotes!$C:$C=C2787),0)),"")</f>
        <v/>
      </c>
      <c r="E2787" s="14">
        <f>IF(D2787="","",D2787-TODAY())</f>
        <v/>
      </c>
      <c r="F2787">
        <f>IF(D2787="","",IF(E2787&lt;0,"VENCIDO",IF(E2787&lt;=30,"VENCE EM &lt;= 30 DIAS",IF(E2787&lt;=60,"ATENCAO (31-60 DIAS)","OK"))))</f>
        <v/>
      </c>
      <c r="G2787" s="14">
        <f>SUMIFS(Lancamentos!$G:$G,Lancamentos!$C:$C,$A2787,Lancamentos!$E:$E,$C2787,Lancamentos!$B:$B,"ENTRADA")</f>
        <v/>
      </c>
      <c r="H2787" s="14">
        <f>SUMIFS(Lancamentos!$G:$G,Lancamentos!$C:$C,$A2787,Lancamentos!$E:$E,$C2787,Lancamentos!$B:$B,"SAIDA_USO")</f>
        <v/>
      </c>
      <c r="I2787" s="14">
        <f>SUMIFS(Lancamentos!$G:$G,Lancamentos!$C:$C,$A2787,Lancamentos!$E:$E,$C2787,Lancamentos!$B:$B,"SAIDA_DESCARTE")</f>
        <v/>
      </c>
      <c r="J2787" s="14">
        <f>G2787-H2787-I2787</f>
        <v/>
      </c>
      <c r="K2787">
        <f>IF(A2787="","",IF(J2787&lt;=IFERROR(VLOOKUP(A2787,Produtos!$A:$E,5,FALSE),0),"ABAIXO DO MINIMO","OK"))</f>
        <v/>
      </c>
    </row>
    <row r="2788">
      <c r="B2788">
        <f>IFERROR(VLOOKUP(A2788,Produtos!A:B,2,FALSE),"")</f>
        <v/>
      </c>
      <c r="D2788" s="10">
        <f>IFERROR(INDEX(Lotes!$E:$E,MATCH(1,(Lotes!$A:$A=A2788)*(Lotes!$C:$C=C2788),0)),"")</f>
        <v/>
      </c>
      <c r="E2788" s="14">
        <f>IF(D2788="","",D2788-TODAY())</f>
        <v/>
      </c>
      <c r="F2788">
        <f>IF(D2788="","",IF(E2788&lt;0,"VENCIDO",IF(E2788&lt;=30,"VENCE EM &lt;= 30 DIAS",IF(E2788&lt;=60,"ATENCAO (31-60 DIAS)","OK"))))</f>
        <v/>
      </c>
      <c r="G2788" s="14">
        <f>SUMIFS(Lancamentos!$G:$G,Lancamentos!$C:$C,$A2788,Lancamentos!$E:$E,$C2788,Lancamentos!$B:$B,"ENTRADA")</f>
        <v/>
      </c>
      <c r="H2788" s="14">
        <f>SUMIFS(Lancamentos!$G:$G,Lancamentos!$C:$C,$A2788,Lancamentos!$E:$E,$C2788,Lancamentos!$B:$B,"SAIDA_USO")</f>
        <v/>
      </c>
      <c r="I2788" s="14">
        <f>SUMIFS(Lancamentos!$G:$G,Lancamentos!$C:$C,$A2788,Lancamentos!$E:$E,$C2788,Lancamentos!$B:$B,"SAIDA_DESCARTE")</f>
        <v/>
      </c>
      <c r="J2788" s="14">
        <f>G2788-H2788-I2788</f>
        <v/>
      </c>
      <c r="K2788">
        <f>IF(A2788="","",IF(J2788&lt;=IFERROR(VLOOKUP(A2788,Produtos!$A:$E,5,FALSE),0),"ABAIXO DO MINIMO","OK"))</f>
        <v/>
      </c>
    </row>
    <row r="2789">
      <c r="B2789">
        <f>IFERROR(VLOOKUP(A2789,Produtos!A:B,2,FALSE),"")</f>
        <v/>
      </c>
      <c r="D2789" s="10">
        <f>IFERROR(INDEX(Lotes!$E:$E,MATCH(1,(Lotes!$A:$A=A2789)*(Lotes!$C:$C=C2789),0)),"")</f>
        <v/>
      </c>
      <c r="E2789" s="14">
        <f>IF(D2789="","",D2789-TODAY())</f>
        <v/>
      </c>
      <c r="F2789">
        <f>IF(D2789="","",IF(E2789&lt;0,"VENCIDO",IF(E2789&lt;=30,"VENCE EM &lt;= 30 DIAS",IF(E2789&lt;=60,"ATENCAO (31-60 DIAS)","OK"))))</f>
        <v/>
      </c>
      <c r="G2789" s="14">
        <f>SUMIFS(Lancamentos!$G:$G,Lancamentos!$C:$C,$A2789,Lancamentos!$E:$E,$C2789,Lancamentos!$B:$B,"ENTRADA")</f>
        <v/>
      </c>
      <c r="H2789" s="14">
        <f>SUMIFS(Lancamentos!$G:$G,Lancamentos!$C:$C,$A2789,Lancamentos!$E:$E,$C2789,Lancamentos!$B:$B,"SAIDA_USO")</f>
        <v/>
      </c>
      <c r="I2789" s="14">
        <f>SUMIFS(Lancamentos!$G:$G,Lancamentos!$C:$C,$A2789,Lancamentos!$E:$E,$C2789,Lancamentos!$B:$B,"SAIDA_DESCARTE")</f>
        <v/>
      </c>
      <c r="J2789" s="14">
        <f>G2789-H2789-I2789</f>
        <v/>
      </c>
      <c r="K2789">
        <f>IF(A2789="","",IF(J2789&lt;=IFERROR(VLOOKUP(A2789,Produtos!$A:$E,5,FALSE),0),"ABAIXO DO MINIMO","OK"))</f>
        <v/>
      </c>
    </row>
    <row r="2790">
      <c r="B2790">
        <f>IFERROR(VLOOKUP(A2790,Produtos!A:B,2,FALSE),"")</f>
        <v/>
      </c>
      <c r="D2790" s="10">
        <f>IFERROR(INDEX(Lotes!$E:$E,MATCH(1,(Lotes!$A:$A=A2790)*(Lotes!$C:$C=C2790),0)),"")</f>
        <v/>
      </c>
      <c r="E2790" s="14">
        <f>IF(D2790="","",D2790-TODAY())</f>
        <v/>
      </c>
      <c r="F2790">
        <f>IF(D2790="","",IF(E2790&lt;0,"VENCIDO",IF(E2790&lt;=30,"VENCE EM &lt;= 30 DIAS",IF(E2790&lt;=60,"ATENCAO (31-60 DIAS)","OK"))))</f>
        <v/>
      </c>
      <c r="G2790" s="14">
        <f>SUMIFS(Lancamentos!$G:$G,Lancamentos!$C:$C,$A2790,Lancamentos!$E:$E,$C2790,Lancamentos!$B:$B,"ENTRADA")</f>
        <v/>
      </c>
      <c r="H2790" s="14">
        <f>SUMIFS(Lancamentos!$G:$G,Lancamentos!$C:$C,$A2790,Lancamentos!$E:$E,$C2790,Lancamentos!$B:$B,"SAIDA_USO")</f>
        <v/>
      </c>
      <c r="I2790" s="14">
        <f>SUMIFS(Lancamentos!$G:$G,Lancamentos!$C:$C,$A2790,Lancamentos!$E:$E,$C2790,Lancamentos!$B:$B,"SAIDA_DESCARTE")</f>
        <v/>
      </c>
      <c r="J2790" s="14">
        <f>G2790-H2790-I2790</f>
        <v/>
      </c>
      <c r="K2790">
        <f>IF(A2790="","",IF(J2790&lt;=IFERROR(VLOOKUP(A2790,Produtos!$A:$E,5,FALSE),0),"ABAIXO DO MINIMO","OK"))</f>
        <v/>
      </c>
    </row>
    <row r="2791">
      <c r="B2791">
        <f>IFERROR(VLOOKUP(A2791,Produtos!A:B,2,FALSE),"")</f>
        <v/>
      </c>
      <c r="D2791" s="10">
        <f>IFERROR(INDEX(Lotes!$E:$E,MATCH(1,(Lotes!$A:$A=A2791)*(Lotes!$C:$C=C2791),0)),"")</f>
        <v/>
      </c>
      <c r="E2791" s="14">
        <f>IF(D2791="","",D2791-TODAY())</f>
        <v/>
      </c>
      <c r="F2791">
        <f>IF(D2791="","",IF(E2791&lt;0,"VENCIDO",IF(E2791&lt;=30,"VENCE EM &lt;= 30 DIAS",IF(E2791&lt;=60,"ATENCAO (31-60 DIAS)","OK"))))</f>
        <v/>
      </c>
      <c r="G2791" s="14">
        <f>SUMIFS(Lancamentos!$G:$G,Lancamentos!$C:$C,$A2791,Lancamentos!$E:$E,$C2791,Lancamentos!$B:$B,"ENTRADA")</f>
        <v/>
      </c>
      <c r="H2791" s="14">
        <f>SUMIFS(Lancamentos!$G:$G,Lancamentos!$C:$C,$A2791,Lancamentos!$E:$E,$C2791,Lancamentos!$B:$B,"SAIDA_USO")</f>
        <v/>
      </c>
      <c r="I2791" s="14">
        <f>SUMIFS(Lancamentos!$G:$G,Lancamentos!$C:$C,$A2791,Lancamentos!$E:$E,$C2791,Lancamentos!$B:$B,"SAIDA_DESCARTE")</f>
        <v/>
      </c>
      <c r="J2791" s="14">
        <f>G2791-H2791-I2791</f>
        <v/>
      </c>
      <c r="K2791">
        <f>IF(A2791="","",IF(J2791&lt;=IFERROR(VLOOKUP(A2791,Produtos!$A:$E,5,FALSE),0),"ABAIXO DO MINIMO","OK"))</f>
        <v/>
      </c>
    </row>
    <row r="2792">
      <c r="B2792">
        <f>IFERROR(VLOOKUP(A2792,Produtos!A:B,2,FALSE),"")</f>
        <v/>
      </c>
      <c r="D2792" s="10">
        <f>IFERROR(INDEX(Lotes!$E:$E,MATCH(1,(Lotes!$A:$A=A2792)*(Lotes!$C:$C=C2792),0)),"")</f>
        <v/>
      </c>
      <c r="E2792" s="14">
        <f>IF(D2792="","",D2792-TODAY())</f>
        <v/>
      </c>
      <c r="F2792">
        <f>IF(D2792="","",IF(E2792&lt;0,"VENCIDO",IF(E2792&lt;=30,"VENCE EM &lt;= 30 DIAS",IF(E2792&lt;=60,"ATENCAO (31-60 DIAS)","OK"))))</f>
        <v/>
      </c>
      <c r="G2792" s="14">
        <f>SUMIFS(Lancamentos!$G:$G,Lancamentos!$C:$C,$A2792,Lancamentos!$E:$E,$C2792,Lancamentos!$B:$B,"ENTRADA")</f>
        <v/>
      </c>
      <c r="H2792" s="14">
        <f>SUMIFS(Lancamentos!$G:$G,Lancamentos!$C:$C,$A2792,Lancamentos!$E:$E,$C2792,Lancamentos!$B:$B,"SAIDA_USO")</f>
        <v/>
      </c>
      <c r="I2792" s="14">
        <f>SUMIFS(Lancamentos!$G:$G,Lancamentos!$C:$C,$A2792,Lancamentos!$E:$E,$C2792,Lancamentos!$B:$B,"SAIDA_DESCARTE")</f>
        <v/>
      </c>
      <c r="J2792" s="14">
        <f>G2792-H2792-I2792</f>
        <v/>
      </c>
      <c r="K2792">
        <f>IF(A2792="","",IF(J2792&lt;=IFERROR(VLOOKUP(A2792,Produtos!$A:$E,5,FALSE),0),"ABAIXO DO MINIMO","OK"))</f>
        <v/>
      </c>
    </row>
    <row r="2793">
      <c r="B2793">
        <f>IFERROR(VLOOKUP(A2793,Produtos!A:B,2,FALSE),"")</f>
        <v/>
      </c>
      <c r="D2793" s="10">
        <f>IFERROR(INDEX(Lotes!$E:$E,MATCH(1,(Lotes!$A:$A=A2793)*(Lotes!$C:$C=C2793),0)),"")</f>
        <v/>
      </c>
      <c r="E2793" s="14">
        <f>IF(D2793="","",D2793-TODAY())</f>
        <v/>
      </c>
      <c r="F2793">
        <f>IF(D2793="","",IF(E2793&lt;0,"VENCIDO",IF(E2793&lt;=30,"VENCE EM &lt;= 30 DIAS",IF(E2793&lt;=60,"ATENCAO (31-60 DIAS)","OK"))))</f>
        <v/>
      </c>
      <c r="G2793" s="14">
        <f>SUMIFS(Lancamentos!$G:$G,Lancamentos!$C:$C,$A2793,Lancamentos!$E:$E,$C2793,Lancamentos!$B:$B,"ENTRADA")</f>
        <v/>
      </c>
      <c r="H2793" s="14">
        <f>SUMIFS(Lancamentos!$G:$G,Lancamentos!$C:$C,$A2793,Lancamentos!$E:$E,$C2793,Lancamentos!$B:$B,"SAIDA_USO")</f>
        <v/>
      </c>
      <c r="I2793" s="14">
        <f>SUMIFS(Lancamentos!$G:$G,Lancamentos!$C:$C,$A2793,Lancamentos!$E:$E,$C2793,Lancamentos!$B:$B,"SAIDA_DESCARTE")</f>
        <v/>
      </c>
      <c r="J2793" s="14">
        <f>G2793-H2793-I2793</f>
        <v/>
      </c>
      <c r="K2793">
        <f>IF(A2793="","",IF(J2793&lt;=IFERROR(VLOOKUP(A2793,Produtos!$A:$E,5,FALSE),0),"ABAIXO DO MINIMO","OK"))</f>
        <v/>
      </c>
    </row>
    <row r="2794">
      <c r="B2794">
        <f>IFERROR(VLOOKUP(A2794,Produtos!A:B,2,FALSE),"")</f>
        <v/>
      </c>
      <c r="D2794" s="10">
        <f>IFERROR(INDEX(Lotes!$E:$E,MATCH(1,(Lotes!$A:$A=A2794)*(Lotes!$C:$C=C2794),0)),"")</f>
        <v/>
      </c>
      <c r="E2794" s="14">
        <f>IF(D2794="","",D2794-TODAY())</f>
        <v/>
      </c>
      <c r="F2794">
        <f>IF(D2794="","",IF(E2794&lt;0,"VENCIDO",IF(E2794&lt;=30,"VENCE EM &lt;= 30 DIAS",IF(E2794&lt;=60,"ATENCAO (31-60 DIAS)","OK"))))</f>
        <v/>
      </c>
      <c r="G2794" s="14">
        <f>SUMIFS(Lancamentos!$G:$G,Lancamentos!$C:$C,$A2794,Lancamentos!$E:$E,$C2794,Lancamentos!$B:$B,"ENTRADA")</f>
        <v/>
      </c>
      <c r="H2794" s="14">
        <f>SUMIFS(Lancamentos!$G:$G,Lancamentos!$C:$C,$A2794,Lancamentos!$E:$E,$C2794,Lancamentos!$B:$B,"SAIDA_USO")</f>
        <v/>
      </c>
      <c r="I2794" s="14">
        <f>SUMIFS(Lancamentos!$G:$G,Lancamentos!$C:$C,$A2794,Lancamentos!$E:$E,$C2794,Lancamentos!$B:$B,"SAIDA_DESCARTE")</f>
        <v/>
      </c>
      <c r="J2794" s="14">
        <f>G2794-H2794-I2794</f>
        <v/>
      </c>
      <c r="K2794">
        <f>IF(A2794="","",IF(J2794&lt;=IFERROR(VLOOKUP(A2794,Produtos!$A:$E,5,FALSE),0),"ABAIXO DO MINIMO","OK"))</f>
        <v/>
      </c>
    </row>
    <row r="2795">
      <c r="B2795">
        <f>IFERROR(VLOOKUP(A2795,Produtos!A:B,2,FALSE),"")</f>
        <v/>
      </c>
      <c r="D2795" s="10">
        <f>IFERROR(INDEX(Lotes!$E:$E,MATCH(1,(Lotes!$A:$A=A2795)*(Lotes!$C:$C=C2795),0)),"")</f>
        <v/>
      </c>
      <c r="E2795" s="14">
        <f>IF(D2795="","",D2795-TODAY())</f>
        <v/>
      </c>
      <c r="F2795">
        <f>IF(D2795="","",IF(E2795&lt;0,"VENCIDO",IF(E2795&lt;=30,"VENCE EM &lt;= 30 DIAS",IF(E2795&lt;=60,"ATENCAO (31-60 DIAS)","OK"))))</f>
        <v/>
      </c>
      <c r="G2795" s="14">
        <f>SUMIFS(Lancamentos!$G:$G,Lancamentos!$C:$C,$A2795,Lancamentos!$E:$E,$C2795,Lancamentos!$B:$B,"ENTRADA")</f>
        <v/>
      </c>
      <c r="H2795" s="14">
        <f>SUMIFS(Lancamentos!$G:$G,Lancamentos!$C:$C,$A2795,Lancamentos!$E:$E,$C2795,Lancamentos!$B:$B,"SAIDA_USO")</f>
        <v/>
      </c>
      <c r="I2795" s="14">
        <f>SUMIFS(Lancamentos!$G:$G,Lancamentos!$C:$C,$A2795,Lancamentos!$E:$E,$C2795,Lancamentos!$B:$B,"SAIDA_DESCARTE")</f>
        <v/>
      </c>
      <c r="J2795" s="14">
        <f>G2795-H2795-I2795</f>
        <v/>
      </c>
      <c r="K2795">
        <f>IF(A2795="","",IF(J2795&lt;=IFERROR(VLOOKUP(A2795,Produtos!$A:$E,5,FALSE),0),"ABAIXO DO MINIMO","OK"))</f>
        <v/>
      </c>
    </row>
    <row r="2796">
      <c r="B2796">
        <f>IFERROR(VLOOKUP(A2796,Produtos!A:B,2,FALSE),"")</f>
        <v/>
      </c>
      <c r="D2796" s="10">
        <f>IFERROR(INDEX(Lotes!$E:$E,MATCH(1,(Lotes!$A:$A=A2796)*(Lotes!$C:$C=C2796),0)),"")</f>
        <v/>
      </c>
      <c r="E2796" s="14">
        <f>IF(D2796="","",D2796-TODAY())</f>
        <v/>
      </c>
      <c r="F2796">
        <f>IF(D2796="","",IF(E2796&lt;0,"VENCIDO",IF(E2796&lt;=30,"VENCE EM &lt;= 30 DIAS",IF(E2796&lt;=60,"ATENCAO (31-60 DIAS)","OK"))))</f>
        <v/>
      </c>
      <c r="G2796" s="14">
        <f>SUMIFS(Lancamentos!$G:$G,Lancamentos!$C:$C,$A2796,Lancamentos!$E:$E,$C2796,Lancamentos!$B:$B,"ENTRADA")</f>
        <v/>
      </c>
      <c r="H2796" s="14">
        <f>SUMIFS(Lancamentos!$G:$G,Lancamentos!$C:$C,$A2796,Lancamentos!$E:$E,$C2796,Lancamentos!$B:$B,"SAIDA_USO")</f>
        <v/>
      </c>
      <c r="I2796" s="14">
        <f>SUMIFS(Lancamentos!$G:$G,Lancamentos!$C:$C,$A2796,Lancamentos!$E:$E,$C2796,Lancamentos!$B:$B,"SAIDA_DESCARTE")</f>
        <v/>
      </c>
      <c r="J2796" s="14">
        <f>G2796-H2796-I2796</f>
        <v/>
      </c>
      <c r="K2796">
        <f>IF(A2796="","",IF(J2796&lt;=IFERROR(VLOOKUP(A2796,Produtos!$A:$E,5,FALSE),0),"ABAIXO DO MINIMO","OK"))</f>
        <v/>
      </c>
    </row>
    <row r="2797">
      <c r="B2797">
        <f>IFERROR(VLOOKUP(A2797,Produtos!A:B,2,FALSE),"")</f>
        <v/>
      </c>
      <c r="D2797" s="10">
        <f>IFERROR(INDEX(Lotes!$E:$E,MATCH(1,(Lotes!$A:$A=A2797)*(Lotes!$C:$C=C2797),0)),"")</f>
        <v/>
      </c>
      <c r="E2797" s="14">
        <f>IF(D2797="","",D2797-TODAY())</f>
        <v/>
      </c>
      <c r="F2797">
        <f>IF(D2797="","",IF(E2797&lt;0,"VENCIDO",IF(E2797&lt;=30,"VENCE EM &lt;= 30 DIAS",IF(E2797&lt;=60,"ATENCAO (31-60 DIAS)","OK"))))</f>
        <v/>
      </c>
      <c r="G2797" s="14">
        <f>SUMIFS(Lancamentos!$G:$G,Lancamentos!$C:$C,$A2797,Lancamentos!$E:$E,$C2797,Lancamentos!$B:$B,"ENTRADA")</f>
        <v/>
      </c>
      <c r="H2797" s="14">
        <f>SUMIFS(Lancamentos!$G:$G,Lancamentos!$C:$C,$A2797,Lancamentos!$E:$E,$C2797,Lancamentos!$B:$B,"SAIDA_USO")</f>
        <v/>
      </c>
      <c r="I2797" s="14">
        <f>SUMIFS(Lancamentos!$G:$G,Lancamentos!$C:$C,$A2797,Lancamentos!$E:$E,$C2797,Lancamentos!$B:$B,"SAIDA_DESCARTE")</f>
        <v/>
      </c>
      <c r="J2797" s="14">
        <f>G2797-H2797-I2797</f>
        <v/>
      </c>
      <c r="K2797">
        <f>IF(A2797="","",IF(J2797&lt;=IFERROR(VLOOKUP(A2797,Produtos!$A:$E,5,FALSE),0),"ABAIXO DO MINIMO","OK"))</f>
        <v/>
      </c>
    </row>
    <row r="2798">
      <c r="B2798">
        <f>IFERROR(VLOOKUP(A2798,Produtos!A:B,2,FALSE),"")</f>
        <v/>
      </c>
      <c r="D2798" s="10">
        <f>IFERROR(INDEX(Lotes!$E:$E,MATCH(1,(Lotes!$A:$A=A2798)*(Lotes!$C:$C=C2798),0)),"")</f>
        <v/>
      </c>
      <c r="E2798" s="14">
        <f>IF(D2798="","",D2798-TODAY())</f>
        <v/>
      </c>
      <c r="F2798">
        <f>IF(D2798="","",IF(E2798&lt;0,"VENCIDO",IF(E2798&lt;=30,"VENCE EM &lt;= 30 DIAS",IF(E2798&lt;=60,"ATENCAO (31-60 DIAS)","OK"))))</f>
        <v/>
      </c>
      <c r="G2798" s="14">
        <f>SUMIFS(Lancamentos!$G:$G,Lancamentos!$C:$C,$A2798,Lancamentos!$E:$E,$C2798,Lancamentos!$B:$B,"ENTRADA")</f>
        <v/>
      </c>
      <c r="H2798" s="14">
        <f>SUMIFS(Lancamentos!$G:$G,Lancamentos!$C:$C,$A2798,Lancamentos!$E:$E,$C2798,Lancamentos!$B:$B,"SAIDA_USO")</f>
        <v/>
      </c>
      <c r="I2798" s="14">
        <f>SUMIFS(Lancamentos!$G:$G,Lancamentos!$C:$C,$A2798,Lancamentos!$E:$E,$C2798,Lancamentos!$B:$B,"SAIDA_DESCARTE")</f>
        <v/>
      </c>
      <c r="J2798" s="14">
        <f>G2798-H2798-I2798</f>
        <v/>
      </c>
      <c r="K2798">
        <f>IF(A2798="","",IF(J2798&lt;=IFERROR(VLOOKUP(A2798,Produtos!$A:$E,5,FALSE),0),"ABAIXO DO MINIMO","OK"))</f>
        <v/>
      </c>
    </row>
    <row r="2799">
      <c r="B2799">
        <f>IFERROR(VLOOKUP(A2799,Produtos!A:B,2,FALSE),"")</f>
        <v/>
      </c>
      <c r="D2799" s="10">
        <f>IFERROR(INDEX(Lotes!$E:$E,MATCH(1,(Lotes!$A:$A=A2799)*(Lotes!$C:$C=C2799),0)),"")</f>
        <v/>
      </c>
      <c r="E2799" s="14">
        <f>IF(D2799="","",D2799-TODAY())</f>
        <v/>
      </c>
      <c r="F2799">
        <f>IF(D2799="","",IF(E2799&lt;0,"VENCIDO",IF(E2799&lt;=30,"VENCE EM &lt;= 30 DIAS",IF(E2799&lt;=60,"ATENCAO (31-60 DIAS)","OK"))))</f>
        <v/>
      </c>
      <c r="G2799" s="14">
        <f>SUMIFS(Lancamentos!$G:$G,Lancamentos!$C:$C,$A2799,Lancamentos!$E:$E,$C2799,Lancamentos!$B:$B,"ENTRADA")</f>
        <v/>
      </c>
      <c r="H2799" s="14">
        <f>SUMIFS(Lancamentos!$G:$G,Lancamentos!$C:$C,$A2799,Lancamentos!$E:$E,$C2799,Lancamentos!$B:$B,"SAIDA_USO")</f>
        <v/>
      </c>
      <c r="I2799" s="14">
        <f>SUMIFS(Lancamentos!$G:$G,Lancamentos!$C:$C,$A2799,Lancamentos!$E:$E,$C2799,Lancamentos!$B:$B,"SAIDA_DESCARTE")</f>
        <v/>
      </c>
      <c r="J2799" s="14">
        <f>G2799-H2799-I2799</f>
        <v/>
      </c>
      <c r="K2799">
        <f>IF(A2799="","",IF(J2799&lt;=IFERROR(VLOOKUP(A2799,Produtos!$A:$E,5,FALSE),0),"ABAIXO DO MINIMO","OK"))</f>
        <v/>
      </c>
    </row>
    <row r="2800">
      <c r="B2800">
        <f>IFERROR(VLOOKUP(A2800,Produtos!A:B,2,FALSE),"")</f>
        <v/>
      </c>
      <c r="D2800" s="10">
        <f>IFERROR(INDEX(Lotes!$E:$E,MATCH(1,(Lotes!$A:$A=A2800)*(Lotes!$C:$C=C2800),0)),"")</f>
        <v/>
      </c>
      <c r="E2800" s="14">
        <f>IF(D2800="","",D2800-TODAY())</f>
        <v/>
      </c>
      <c r="F2800">
        <f>IF(D2800="","",IF(E2800&lt;0,"VENCIDO",IF(E2800&lt;=30,"VENCE EM &lt;= 30 DIAS",IF(E2800&lt;=60,"ATENCAO (31-60 DIAS)","OK"))))</f>
        <v/>
      </c>
      <c r="G2800" s="14">
        <f>SUMIFS(Lancamentos!$G:$G,Lancamentos!$C:$C,$A2800,Lancamentos!$E:$E,$C2800,Lancamentos!$B:$B,"ENTRADA")</f>
        <v/>
      </c>
      <c r="H2800" s="14">
        <f>SUMIFS(Lancamentos!$G:$G,Lancamentos!$C:$C,$A2800,Lancamentos!$E:$E,$C2800,Lancamentos!$B:$B,"SAIDA_USO")</f>
        <v/>
      </c>
      <c r="I2800" s="14">
        <f>SUMIFS(Lancamentos!$G:$G,Lancamentos!$C:$C,$A2800,Lancamentos!$E:$E,$C2800,Lancamentos!$B:$B,"SAIDA_DESCARTE")</f>
        <v/>
      </c>
      <c r="J2800" s="14">
        <f>G2800-H2800-I2800</f>
        <v/>
      </c>
      <c r="K2800">
        <f>IF(A2800="","",IF(J2800&lt;=IFERROR(VLOOKUP(A2800,Produtos!$A:$E,5,FALSE),0),"ABAIXO DO MINIMO","OK"))</f>
        <v/>
      </c>
    </row>
    <row r="2801">
      <c r="B2801">
        <f>IFERROR(VLOOKUP(A2801,Produtos!A:B,2,FALSE),"")</f>
        <v/>
      </c>
      <c r="D2801" s="10">
        <f>IFERROR(INDEX(Lotes!$E:$E,MATCH(1,(Lotes!$A:$A=A2801)*(Lotes!$C:$C=C2801),0)),"")</f>
        <v/>
      </c>
      <c r="E2801" s="14">
        <f>IF(D2801="","",D2801-TODAY())</f>
        <v/>
      </c>
      <c r="F2801">
        <f>IF(D2801="","",IF(E2801&lt;0,"VENCIDO",IF(E2801&lt;=30,"VENCE EM &lt;= 30 DIAS",IF(E2801&lt;=60,"ATENCAO (31-60 DIAS)","OK"))))</f>
        <v/>
      </c>
      <c r="G2801" s="14">
        <f>SUMIFS(Lancamentos!$G:$G,Lancamentos!$C:$C,$A2801,Lancamentos!$E:$E,$C2801,Lancamentos!$B:$B,"ENTRADA")</f>
        <v/>
      </c>
      <c r="H2801" s="14">
        <f>SUMIFS(Lancamentos!$G:$G,Lancamentos!$C:$C,$A2801,Lancamentos!$E:$E,$C2801,Lancamentos!$B:$B,"SAIDA_USO")</f>
        <v/>
      </c>
      <c r="I2801" s="14">
        <f>SUMIFS(Lancamentos!$G:$G,Lancamentos!$C:$C,$A2801,Lancamentos!$E:$E,$C2801,Lancamentos!$B:$B,"SAIDA_DESCARTE")</f>
        <v/>
      </c>
      <c r="J2801" s="14">
        <f>G2801-H2801-I2801</f>
        <v/>
      </c>
      <c r="K2801">
        <f>IF(A2801="","",IF(J2801&lt;=IFERROR(VLOOKUP(A2801,Produtos!$A:$E,5,FALSE),0),"ABAIXO DO MINIMO","OK"))</f>
        <v/>
      </c>
    </row>
    <row r="2802">
      <c r="B2802">
        <f>IFERROR(VLOOKUP(A2802,Produtos!A:B,2,FALSE),"")</f>
        <v/>
      </c>
      <c r="D2802" s="10">
        <f>IFERROR(INDEX(Lotes!$E:$E,MATCH(1,(Lotes!$A:$A=A2802)*(Lotes!$C:$C=C2802),0)),"")</f>
        <v/>
      </c>
      <c r="E2802" s="14">
        <f>IF(D2802="","",D2802-TODAY())</f>
        <v/>
      </c>
      <c r="F2802">
        <f>IF(D2802="","",IF(E2802&lt;0,"VENCIDO",IF(E2802&lt;=30,"VENCE EM &lt;= 30 DIAS",IF(E2802&lt;=60,"ATENCAO (31-60 DIAS)","OK"))))</f>
        <v/>
      </c>
      <c r="G2802" s="14">
        <f>SUMIFS(Lancamentos!$G:$G,Lancamentos!$C:$C,$A2802,Lancamentos!$E:$E,$C2802,Lancamentos!$B:$B,"ENTRADA")</f>
        <v/>
      </c>
      <c r="H2802" s="14">
        <f>SUMIFS(Lancamentos!$G:$G,Lancamentos!$C:$C,$A2802,Lancamentos!$E:$E,$C2802,Lancamentos!$B:$B,"SAIDA_USO")</f>
        <v/>
      </c>
      <c r="I2802" s="14">
        <f>SUMIFS(Lancamentos!$G:$G,Lancamentos!$C:$C,$A2802,Lancamentos!$E:$E,$C2802,Lancamentos!$B:$B,"SAIDA_DESCARTE")</f>
        <v/>
      </c>
      <c r="J2802" s="14">
        <f>G2802-H2802-I2802</f>
        <v/>
      </c>
      <c r="K2802">
        <f>IF(A2802="","",IF(J2802&lt;=IFERROR(VLOOKUP(A2802,Produtos!$A:$E,5,FALSE),0),"ABAIXO DO MINIMO","OK"))</f>
        <v/>
      </c>
    </row>
    <row r="2803">
      <c r="B2803">
        <f>IFERROR(VLOOKUP(A2803,Produtos!A:B,2,FALSE),"")</f>
        <v/>
      </c>
      <c r="D2803" s="10">
        <f>IFERROR(INDEX(Lotes!$E:$E,MATCH(1,(Lotes!$A:$A=A2803)*(Lotes!$C:$C=C2803),0)),"")</f>
        <v/>
      </c>
      <c r="E2803" s="14">
        <f>IF(D2803="","",D2803-TODAY())</f>
        <v/>
      </c>
      <c r="F2803">
        <f>IF(D2803="","",IF(E2803&lt;0,"VENCIDO",IF(E2803&lt;=30,"VENCE EM &lt;= 30 DIAS",IF(E2803&lt;=60,"ATENCAO (31-60 DIAS)","OK"))))</f>
        <v/>
      </c>
      <c r="G2803" s="14">
        <f>SUMIFS(Lancamentos!$G:$G,Lancamentos!$C:$C,$A2803,Lancamentos!$E:$E,$C2803,Lancamentos!$B:$B,"ENTRADA")</f>
        <v/>
      </c>
      <c r="H2803" s="14">
        <f>SUMIFS(Lancamentos!$G:$G,Lancamentos!$C:$C,$A2803,Lancamentos!$E:$E,$C2803,Lancamentos!$B:$B,"SAIDA_USO")</f>
        <v/>
      </c>
      <c r="I2803" s="14">
        <f>SUMIFS(Lancamentos!$G:$G,Lancamentos!$C:$C,$A2803,Lancamentos!$E:$E,$C2803,Lancamentos!$B:$B,"SAIDA_DESCARTE")</f>
        <v/>
      </c>
      <c r="J2803" s="14">
        <f>G2803-H2803-I2803</f>
        <v/>
      </c>
      <c r="K2803">
        <f>IF(A2803="","",IF(J2803&lt;=IFERROR(VLOOKUP(A2803,Produtos!$A:$E,5,FALSE),0),"ABAIXO DO MINIMO","OK"))</f>
        <v/>
      </c>
    </row>
    <row r="2804">
      <c r="B2804">
        <f>IFERROR(VLOOKUP(A2804,Produtos!A:B,2,FALSE),"")</f>
        <v/>
      </c>
      <c r="D2804" s="10">
        <f>IFERROR(INDEX(Lotes!$E:$E,MATCH(1,(Lotes!$A:$A=A2804)*(Lotes!$C:$C=C2804),0)),"")</f>
        <v/>
      </c>
      <c r="E2804" s="14">
        <f>IF(D2804="","",D2804-TODAY())</f>
        <v/>
      </c>
      <c r="F2804">
        <f>IF(D2804="","",IF(E2804&lt;0,"VENCIDO",IF(E2804&lt;=30,"VENCE EM &lt;= 30 DIAS",IF(E2804&lt;=60,"ATENCAO (31-60 DIAS)","OK"))))</f>
        <v/>
      </c>
      <c r="G2804" s="14">
        <f>SUMIFS(Lancamentos!$G:$G,Lancamentos!$C:$C,$A2804,Lancamentos!$E:$E,$C2804,Lancamentos!$B:$B,"ENTRADA")</f>
        <v/>
      </c>
      <c r="H2804" s="14">
        <f>SUMIFS(Lancamentos!$G:$G,Lancamentos!$C:$C,$A2804,Lancamentos!$E:$E,$C2804,Lancamentos!$B:$B,"SAIDA_USO")</f>
        <v/>
      </c>
      <c r="I2804" s="14">
        <f>SUMIFS(Lancamentos!$G:$G,Lancamentos!$C:$C,$A2804,Lancamentos!$E:$E,$C2804,Lancamentos!$B:$B,"SAIDA_DESCARTE")</f>
        <v/>
      </c>
      <c r="J2804" s="14">
        <f>G2804-H2804-I2804</f>
        <v/>
      </c>
      <c r="K2804">
        <f>IF(A2804="","",IF(J2804&lt;=IFERROR(VLOOKUP(A2804,Produtos!$A:$E,5,FALSE),0),"ABAIXO DO MINIMO","OK"))</f>
        <v/>
      </c>
    </row>
    <row r="2805">
      <c r="B2805">
        <f>IFERROR(VLOOKUP(A2805,Produtos!A:B,2,FALSE),"")</f>
        <v/>
      </c>
      <c r="D2805" s="10">
        <f>IFERROR(INDEX(Lotes!$E:$E,MATCH(1,(Lotes!$A:$A=A2805)*(Lotes!$C:$C=C2805),0)),"")</f>
        <v/>
      </c>
      <c r="E2805" s="14">
        <f>IF(D2805="","",D2805-TODAY())</f>
        <v/>
      </c>
      <c r="F2805">
        <f>IF(D2805="","",IF(E2805&lt;0,"VENCIDO",IF(E2805&lt;=30,"VENCE EM &lt;= 30 DIAS",IF(E2805&lt;=60,"ATENCAO (31-60 DIAS)","OK"))))</f>
        <v/>
      </c>
      <c r="G2805" s="14">
        <f>SUMIFS(Lancamentos!$G:$G,Lancamentos!$C:$C,$A2805,Lancamentos!$E:$E,$C2805,Lancamentos!$B:$B,"ENTRADA")</f>
        <v/>
      </c>
      <c r="H2805" s="14">
        <f>SUMIFS(Lancamentos!$G:$G,Lancamentos!$C:$C,$A2805,Lancamentos!$E:$E,$C2805,Lancamentos!$B:$B,"SAIDA_USO")</f>
        <v/>
      </c>
      <c r="I2805" s="14">
        <f>SUMIFS(Lancamentos!$G:$G,Lancamentos!$C:$C,$A2805,Lancamentos!$E:$E,$C2805,Lancamentos!$B:$B,"SAIDA_DESCARTE")</f>
        <v/>
      </c>
      <c r="J2805" s="14">
        <f>G2805-H2805-I2805</f>
        <v/>
      </c>
      <c r="K2805">
        <f>IF(A2805="","",IF(J2805&lt;=IFERROR(VLOOKUP(A2805,Produtos!$A:$E,5,FALSE),0),"ABAIXO DO MINIMO","OK"))</f>
        <v/>
      </c>
    </row>
    <row r="2806">
      <c r="B2806">
        <f>IFERROR(VLOOKUP(A2806,Produtos!A:B,2,FALSE),"")</f>
        <v/>
      </c>
      <c r="D2806" s="10">
        <f>IFERROR(INDEX(Lotes!$E:$E,MATCH(1,(Lotes!$A:$A=A2806)*(Lotes!$C:$C=C2806),0)),"")</f>
        <v/>
      </c>
      <c r="E2806" s="14">
        <f>IF(D2806="","",D2806-TODAY())</f>
        <v/>
      </c>
      <c r="F2806">
        <f>IF(D2806="","",IF(E2806&lt;0,"VENCIDO",IF(E2806&lt;=30,"VENCE EM &lt;= 30 DIAS",IF(E2806&lt;=60,"ATENCAO (31-60 DIAS)","OK"))))</f>
        <v/>
      </c>
      <c r="G2806" s="14">
        <f>SUMIFS(Lancamentos!$G:$G,Lancamentos!$C:$C,$A2806,Lancamentos!$E:$E,$C2806,Lancamentos!$B:$B,"ENTRADA")</f>
        <v/>
      </c>
      <c r="H2806" s="14">
        <f>SUMIFS(Lancamentos!$G:$G,Lancamentos!$C:$C,$A2806,Lancamentos!$E:$E,$C2806,Lancamentos!$B:$B,"SAIDA_USO")</f>
        <v/>
      </c>
      <c r="I2806" s="14">
        <f>SUMIFS(Lancamentos!$G:$G,Lancamentos!$C:$C,$A2806,Lancamentos!$E:$E,$C2806,Lancamentos!$B:$B,"SAIDA_DESCARTE")</f>
        <v/>
      </c>
      <c r="J2806" s="14">
        <f>G2806-H2806-I2806</f>
        <v/>
      </c>
      <c r="K2806">
        <f>IF(A2806="","",IF(J2806&lt;=IFERROR(VLOOKUP(A2806,Produtos!$A:$E,5,FALSE),0),"ABAIXO DO MINIMO","OK"))</f>
        <v/>
      </c>
    </row>
    <row r="2807">
      <c r="B2807">
        <f>IFERROR(VLOOKUP(A2807,Produtos!A:B,2,FALSE),"")</f>
        <v/>
      </c>
      <c r="D2807" s="10">
        <f>IFERROR(INDEX(Lotes!$E:$E,MATCH(1,(Lotes!$A:$A=A2807)*(Lotes!$C:$C=C2807),0)),"")</f>
        <v/>
      </c>
      <c r="E2807" s="14">
        <f>IF(D2807="","",D2807-TODAY())</f>
        <v/>
      </c>
      <c r="F2807">
        <f>IF(D2807="","",IF(E2807&lt;0,"VENCIDO",IF(E2807&lt;=30,"VENCE EM &lt;= 30 DIAS",IF(E2807&lt;=60,"ATENCAO (31-60 DIAS)","OK"))))</f>
        <v/>
      </c>
      <c r="G2807" s="14">
        <f>SUMIFS(Lancamentos!$G:$G,Lancamentos!$C:$C,$A2807,Lancamentos!$E:$E,$C2807,Lancamentos!$B:$B,"ENTRADA")</f>
        <v/>
      </c>
      <c r="H2807" s="14">
        <f>SUMIFS(Lancamentos!$G:$G,Lancamentos!$C:$C,$A2807,Lancamentos!$E:$E,$C2807,Lancamentos!$B:$B,"SAIDA_USO")</f>
        <v/>
      </c>
      <c r="I2807" s="14">
        <f>SUMIFS(Lancamentos!$G:$G,Lancamentos!$C:$C,$A2807,Lancamentos!$E:$E,$C2807,Lancamentos!$B:$B,"SAIDA_DESCARTE")</f>
        <v/>
      </c>
      <c r="J2807" s="14">
        <f>G2807-H2807-I2807</f>
        <v/>
      </c>
      <c r="K2807">
        <f>IF(A2807="","",IF(J2807&lt;=IFERROR(VLOOKUP(A2807,Produtos!$A:$E,5,FALSE),0),"ABAIXO DO MINIMO","OK"))</f>
        <v/>
      </c>
    </row>
    <row r="2808">
      <c r="B2808">
        <f>IFERROR(VLOOKUP(A2808,Produtos!A:B,2,FALSE),"")</f>
        <v/>
      </c>
      <c r="D2808" s="10">
        <f>IFERROR(INDEX(Lotes!$E:$E,MATCH(1,(Lotes!$A:$A=A2808)*(Lotes!$C:$C=C2808),0)),"")</f>
        <v/>
      </c>
      <c r="E2808" s="14">
        <f>IF(D2808="","",D2808-TODAY())</f>
        <v/>
      </c>
      <c r="F2808">
        <f>IF(D2808="","",IF(E2808&lt;0,"VENCIDO",IF(E2808&lt;=30,"VENCE EM &lt;= 30 DIAS",IF(E2808&lt;=60,"ATENCAO (31-60 DIAS)","OK"))))</f>
        <v/>
      </c>
      <c r="G2808" s="14">
        <f>SUMIFS(Lancamentos!$G:$G,Lancamentos!$C:$C,$A2808,Lancamentos!$E:$E,$C2808,Lancamentos!$B:$B,"ENTRADA")</f>
        <v/>
      </c>
      <c r="H2808" s="14">
        <f>SUMIFS(Lancamentos!$G:$G,Lancamentos!$C:$C,$A2808,Lancamentos!$E:$E,$C2808,Lancamentos!$B:$B,"SAIDA_USO")</f>
        <v/>
      </c>
      <c r="I2808" s="14">
        <f>SUMIFS(Lancamentos!$G:$G,Lancamentos!$C:$C,$A2808,Lancamentos!$E:$E,$C2808,Lancamentos!$B:$B,"SAIDA_DESCARTE")</f>
        <v/>
      </c>
      <c r="J2808" s="14">
        <f>G2808-H2808-I2808</f>
        <v/>
      </c>
      <c r="K2808">
        <f>IF(A2808="","",IF(J2808&lt;=IFERROR(VLOOKUP(A2808,Produtos!$A:$E,5,FALSE),0),"ABAIXO DO MINIMO","OK"))</f>
        <v/>
      </c>
    </row>
    <row r="2809">
      <c r="B2809">
        <f>IFERROR(VLOOKUP(A2809,Produtos!A:B,2,FALSE),"")</f>
        <v/>
      </c>
      <c r="D2809" s="10">
        <f>IFERROR(INDEX(Lotes!$E:$E,MATCH(1,(Lotes!$A:$A=A2809)*(Lotes!$C:$C=C2809),0)),"")</f>
        <v/>
      </c>
      <c r="E2809" s="14">
        <f>IF(D2809="","",D2809-TODAY())</f>
        <v/>
      </c>
      <c r="F2809">
        <f>IF(D2809="","",IF(E2809&lt;0,"VENCIDO",IF(E2809&lt;=30,"VENCE EM &lt;= 30 DIAS",IF(E2809&lt;=60,"ATENCAO (31-60 DIAS)","OK"))))</f>
        <v/>
      </c>
      <c r="G2809" s="14">
        <f>SUMIFS(Lancamentos!$G:$G,Lancamentos!$C:$C,$A2809,Lancamentos!$E:$E,$C2809,Lancamentos!$B:$B,"ENTRADA")</f>
        <v/>
      </c>
      <c r="H2809" s="14">
        <f>SUMIFS(Lancamentos!$G:$G,Lancamentos!$C:$C,$A2809,Lancamentos!$E:$E,$C2809,Lancamentos!$B:$B,"SAIDA_USO")</f>
        <v/>
      </c>
      <c r="I2809" s="14">
        <f>SUMIFS(Lancamentos!$G:$G,Lancamentos!$C:$C,$A2809,Lancamentos!$E:$E,$C2809,Lancamentos!$B:$B,"SAIDA_DESCARTE")</f>
        <v/>
      </c>
      <c r="J2809" s="14">
        <f>G2809-H2809-I2809</f>
        <v/>
      </c>
      <c r="K2809">
        <f>IF(A2809="","",IF(J2809&lt;=IFERROR(VLOOKUP(A2809,Produtos!$A:$E,5,FALSE),0),"ABAIXO DO MINIMO","OK"))</f>
        <v/>
      </c>
    </row>
    <row r="2810">
      <c r="B2810">
        <f>IFERROR(VLOOKUP(A2810,Produtos!A:B,2,FALSE),"")</f>
        <v/>
      </c>
      <c r="D2810" s="10">
        <f>IFERROR(INDEX(Lotes!$E:$E,MATCH(1,(Lotes!$A:$A=A2810)*(Lotes!$C:$C=C2810),0)),"")</f>
        <v/>
      </c>
      <c r="E2810" s="14">
        <f>IF(D2810="","",D2810-TODAY())</f>
        <v/>
      </c>
      <c r="F2810">
        <f>IF(D2810="","",IF(E2810&lt;0,"VENCIDO",IF(E2810&lt;=30,"VENCE EM &lt;= 30 DIAS",IF(E2810&lt;=60,"ATENCAO (31-60 DIAS)","OK"))))</f>
        <v/>
      </c>
      <c r="G2810" s="14">
        <f>SUMIFS(Lancamentos!$G:$G,Lancamentos!$C:$C,$A2810,Lancamentos!$E:$E,$C2810,Lancamentos!$B:$B,"ENTRADA")</f>
        <v/>
      </c>
      <c r="H2810" s="14">
        <f>SUMIFS(Lancamentos!$G:$G,Lancamentos!$C:$C,$A2810,Lancamentos!$E:$E,$C2810,Lancamentos!$B:$B,"SAIDA_USO")</f>
        <v/>
      </c>
      <c r="I2810" s="14">
        <f>SUMIFS(Lancamentos!$G:$G,Lancamentos!$C:$C,$A2810,Lancamentos!$E:$E,$C2810,Lancamentos!$B:$B,"SAIDA_DESCARTE")</f>
        <v/>
      </c>
      <c r="J2810" s="14">
        <f>G2810-H2810-I2810</f>
        <v/>
      </c>
      <c r="K2810">
        <f>IF(A2810="","",IF(J2810&lt;=IFERROR(VLOOKUP(A2810,Produtos!$A:$E,5,FALSE),0),"ABAIXO DO MINIMO","OK"))</f>
        <v/>
      </c>
    </row>
    <row r="2811">
      <c r="B2811">
        <f>IFERROR(VLOOKUP(A2811,Produtos!A:B,2,FALSE),"")</f>
        <v/>
      </c>
      <c r="D2811" s="10">
        <f>IFERROR(INDEX(Lotes!$E:$E,MATCH(1,(Lotes!$A:$A=A2811)*(Lotes!$C:$C=C2811),0)),"")</f>
        <v/>
      </c>
      <c r="E2811" s="14">
        <f>IF(D2811="","",D2811-TODAY())</f>
        <v/>
      </c>
      <c r="F2811">
        <f>IF(D2811="","",IF(E2811&lt;0,"VENCIDO",IF(E2811&lt;=30,"VENCE EM &lt;= 30 DIAS",IF(E2811&lt;=60,"ATENCAO (31-60 DIAS)","OK"))))</f>
        <v/>
      </c>
      <c r="G2811" s="14">
        <f>SUMIFS(Lancamentos!$G:$G,Lancamentos!$C:$C,$A2811,Lancamentos!$E:$E,$C2811,Lancamentos!$B:$B,"ENTRADA")</f>
        <v/>
      </c>
      <c r="H2811" s="14">
        <f>SUMIFS(Lancamentos!$G:$G,Lancamentos!$C:$C,$A2811,Lancamentos!$E:$E,$C2811,Lancamentos!$B:$B,"SAIDA_USO")</f>
        <v/>
      </c>
      <c r="I2811" s="14">
        <f>SUMIFS(Lancamentos!$G:$G,Lancamentos!$C:$C,$A2811,Lancamentos!$E:$E,$C2811,Lancamentos!$B:$B,"SAIDA_DESCARTE")</f>
        <v/>
      </c>
      <c r="J2811" s="14">
        <f>G2811-H2811-I2811</f>
        <v/>
      </c>
      <c r="K2811">
        <f>IF(A2811="","",IF(J2811&lt;=IFERROR(VLOOKUP(A2811,Produtos!$A:$E,5,FALSE),0),"ABAIXO DO MINIMO","OK"))</f>
        <v/>
      </c>
    </row>
    <row r="2812">
      <c r="B2812">
        <f>IFERROR(VLOOKUP(A2812,Produtos!A:B,2,FALSE),"")</f>
        <v/>
      </c>
      <c r="D2812" s="10">
        <f>IFERROR(INDEX(Lotes!$E:$E,MATCH(1,(Lotes!$A:$A=A2812)*(Lotes!$C:$C=C2812),0)),"")</f>
        <v/>
      </c>
      <c r="E2812" s="14">
        <f>IF(D2812="","",D2812-TODAY())</f>
        <v/>
      </c>
      <c r="F2812">
        <f>IF(D2812="","",IF(E2812&lt;0,"VENCIDO",IF(E2812&lt;=30,"VENCE EM &lt;= 30 DIAS",IF(E2812&lt;=60,"ATENCAO (31-60 DIAS)","OK"))))</f>
        <v/>
      </c>
      <c r="G2812" s="14">
        <f>SUMIFS(Lancamentos!$G:$G,Lancamentos!$C:$C,$A2812,Lancamentos!$E:$E,$C2812,Lancamentos!$B:$B,"ENTRADA")</f>
        <v/>
      </c>
      <c r="H2812" s="14">
        <f>SUMIFS(Lancamentos!$G:$G,Lancamentos!$C:$C,$A2812,Lancamentos!$E:$E,$C2812,Lancamentos!$B:$B,"SAIDA_USO")</f>
        <v/>
      </c>
      <c r="I2812" s="14">
        <f>SUMIFS(Lancamentos!$G:$G,Lancamentos!$C:$C,$A2812,Lancamentos!$E:$E,$C2812,Lancamentos!$B:$B,"SAIDA_DESCARTE")</f>
        <v/>
      </c>
      <c r="J2812" s="14">
        <f>G2812-H2812-I2812</f>
        <v/>
      </c>
      <c r="K2812">
        <f>IF(A2812="","",IF(J2812&lt;=IFERROR(VLOOKUP(A2812,Produtos!$A:$E,5,FALSE),0),"ABAIXO DO MINIMO","OK"))</f>
        <v/>
      </c>
    </row>
    <row r="2813">
      <c r="B2813">
        <f>IFERROR(VLOOKUP(A2813,Produtos!A:B,2,FALSE),"")</f>
        <v/>
      </c>
      <c r="D2813" s="10">
        <f>IFERROR(INDEX(Lotes!$E:$E,MATCH(1,(Lotes!$A:$A=A2813)*(Lotes!$C:$C=C2813),0)),"")</f>
        <v/>
      </c>
      <c r="E2813" s="14">
        <f>IF(D2813="","",D2813-TODAY())</f>
        <v/>
      </c>
      <c r="F2813">
        <f>IF(D2813="","",IF(E2813&lt;0,"VENCIDO",IF(E2813&lt;=30,"VENCE EM &lt;= 30 DIAS",IF(E2813&lt;=60,"ATENCAO (31-60 DIAS)","OK"))))</f>
        <v/>
      </c>
      <c r="G2813" s="14">
        <f>SUMIFS(Lancamentos!$G:$G,Lancamentos!$C:$C,$A2813,Lancamentos!$E:$E,$C2813,Lancamentos!$B:$B,"ENTRADA")</f>
        <v/>
      </c>
      <c r="H2813" s="14">
        <f>SUMIFS(Lancamentos!$G:$G,Lancamentos!$C:$C,$A2813,Lancamentos!$E:$E,$C2813,Lancamentos!$B:$B,"SAIDA_USO")</f>
        <v/>
      </c>
      <c r="I2813" s="14">
        <f>SUMIFS(Lancamentos!$G:$G,Lancamentos!$C:$C,$A2813,Lancamentos!$E:$E,$C2813,Lancamentos!$B:$B,"SAIDA_DESCARTE")</f>
        <v/>
      </c>
      <c r="J2813" s="14">
        <f>G2813-H2813-I2813</f>
        <v/>
      </c>
      <c r="K2813">
        <f>IF(A2813="","",IF(J2813&lt;=IFERROR(VLOOKUP(A2813,Produtos!$A:$E,5,FALSE),0),"ABAIXO DO MINIMO","OK"))</f>
        <v/>
      </c>
    </row>
    <row r="2814">
      <c r="B2814">
        <f>IFERROR(VLOOKUP(A2814,Produtos!A:B,2,FALSE),"")</f>
        <v/>
      </c>
      <c r="D2814" s="10">
        <f>IFERROR(INDEX(Lotes!$E:$E,MATCH(1,(Lotes!$A:$A=A2814)*(Lotes!$C:$C=C2814),0)),"")</f>
        <v/>
      </c>
      <c r="E2814" s="14">
        <f>IF(D2814="","",D2814-TODAY())</f>
        <v/>
      </c>
      <c r="F2814">
        <f>IF(D2814="","",IF(E2814&lt;0,"VENCIDO",IF(E2814&lt;=30,"VENCE EM &lt;= 30 DIAS",IF(E2814&lt;=60,"ATENCAO (31-60 DIAS)","OK"))))</f>
        <v/>
      </c>
      <c r="G2814" s="14">
        <f>SUMIFS(Lancamentos!$G:$G,Lancamentos!$C:$C,$A2814,Lancamentos!$E:$E,$C2814,Lancamentos!$B:$B,"ENTRADA")</f>
        <v/>
      </c>
      <c r="H2814" s="14">
        <f>SUMIFS(Lancamentos!$G:$G,Lancamentos!$C:$C,$A2814,Lancamentos!$E:$E,$C2814,Lancamentos!$B:$B,"SAIDA_USO")</f>
        <v/>
      </c>
      <c r="I2814" s="14">
        <f>SUMIFS(Lancamentos!$G:$G,Lancamentos!$C:$C,$A2814,Lancamentos!$E:$E,$C2814,Lancamentos!$B:$B,"SAIDA_DESCARTE")</f>
        <v/>
      </c>
      <c r="J2814" s="14">
        <f>G2814-H2814-I2814</f>
        <v/>
      </c>
      <c r="K2814">
        <f>IF(A2814="","",IF(J2814&lt;=IFERROR(VLOOKUP(A2814,Produtos!$A:$E,5,FALSE),0),"ABAIXO DO MINIMO","OK"))</f>
        <v/>
      </c>
    </row>
    <row r="2815">
      <c r="B2815">
        <f>IFERROR(VLOOKUP(A2815,Produtos!A:B,2,FALSE),"")</f>
        <v/>
      </c>
      <c r="D2815" s="10">
        <f>IFERROR(INDEX(Lotes!$E:$E,MATCH(1,(Lotes!$A:$A=A2815)*(Lotes!$C:$C=C2815),0)),"")</f>
        <v/>
      </c>
      <c r="E2815" s="14">
        <f>IF(D2815="","",D2815-TODAY())</f>
        <v/>
      </c>
      <c r="F2815">
        <f>IF(D2815="","",IF(E2815&lt;0,"VENCIDO",IF(E2815&lt;=30,"VENCE EM &lt;= 30 DIAS",IF(E2815&lt;=60,"ATENCAO (31-60 DIAS)","OK"))))</f>
        <v/>
      </c>
      <c r="G2815" s="14">
        <f>SUMIFS(Lancamentos!$G:$G,Lancamentos!$C:$C,$A2815,Lancamentos!$E:$E,$C2815,Lancamentos!$B:$B,"ENTRADA")</f>
        <v/>
      </c>
      <c r="H2815" s="14">
        <f>SUMIFS(Lancamentos!$G:$G,Lancamentos!$C:$C,$A2815,Lancamentos!$E:$E,$C2815,Lancamentos!$B:$B,"SAIDA_USO")</f>
        <v/>
      </c>
      <c r="I2815" s="14">
        <f>SUMIFS(Lancamentos!$G:$G,Lancamentos!$C:$C,$A2815,Lancamentos!$E:$E,$C2815,Lancamentos!$B:$B,"SAIDA_DESCARTE")</f>
        <v/>
      </c>
      <c r="J2815" s="14">
        <f>G2815-H2815-I2815</f>
        <v/>
      </c>
      <c r="K2815">
        <f>IF(A2815="","",IF(J2815&lt;=IFERROR(VLOOKUP(A2815,Produtos!$A:$E,5,FALSE),0),"ABAIXO DO MINIMO","OK"))</f>
        <v/>
      </c>
    </row>
    <row r="2816">
      <c r="B2816">
        <f>IFERROR(VLOOKUP(A2816,Produtos!A:B,2,FALSE),"")</f>
        <v/>
      </c>
      <c r="D2816" s="10">
        <f>IFERROR(INDEX(Lotes!$E:$E,MATCH(1,(Lotes!$A:$A=A2816)*(Lotes!$C:$C=C2816),0)),"")</f>
        <v/>
      </c>
      <c r="E2816" s="14">
        <f>IF(D2816="","",D2816-TODAY())</f>
        <v/>
      </c>
      <c r="F2816">
        <f>IF(D2816="","",IF(E2816&lt;0,"VENCIDO",IF(E2816&lt;=30,"VENCE EM &lt;= 30 DIAS",IF(E2816&lt;=60,"ATENCAO (31-60 DIAS)","OK"))))</f>
        <v/>
      </c>
      <c r="G2816" s="14">
        <f>SUMIFS(Lancamentos!$G:$G,Lancamentos!$C:$C,$A2816,Lancamentos!$E:$E,$C2816,Lancamentos!$B:$B,"ENTRADA")</f>
        <v/>
      </c>
      <c r="H2816" s="14">
        <f>SUMIFS(Lancamentos!$G:$G,Lancamentos!$C:$C,$A2816,Lancamentos!$E:$E,$C2816,Lancamentos!$B:$B,"SAIDA_USO")</f>
        <v/>
      </c>
      <c r="I2816" s="14">
        <f>SUMIFS(Lancamentos!$G:$G,Lancamentos!$C:$C,$A2816,Lancamentos!$E:$E,$C2816,Lancamentos!$B:$B,"SAIDA_DESCARTE")</f>
        <v/>
      </c>
      <c r="J2816" s="14">
        <f>G2816-H2816-I2816</f>
        <v/>
      </c>
      <c r="K2816">
        <f>IF(A2816="","",IF(J2816&lt;=IFERROR(VLOOKUP(A2816,Produtos!$A:$E,5,FALSE),0),"ABAIXO DO MINIMO","OK"))</f>
        <v/>
      </c>
    </row>
    <row r="2817">
      <c r="B2817">
        <f>IFERROR(VLOOKUP(A2817,Produtos!A:B,2,FALSE),"")</f>
        <v/>
      </c>
      <c r="D2817" s="10">
        <f>IFERROR(INDEX(Lotes!$E:$E,MATCH(1,(Lotes!$A:$A=A2817)*(Lotes!$C:$C=C2817),0)),"")</f>
        <v/>
      </c>
      <c r="E2817" s="14">
        <f>IF(D2817="","",D2817-TODAY())</f>
        <v/>
      </c>
      <c r="F2817">
        <f>IF(D2817="","",IF(E2817&lt;0,"VENCIDO",IF(E2817&lt;=30,"VENCE EM &lt;= 30 DIAS",IF(E2817&lt;=60,"ATENCAO (31-60 DIAS)","OK"))))</f>
        <v/>
      </c>
      <c r="G2817" s="14">
        <f>SUMIFS(Lancamentos!$G:$G,Lancamentos!$C:$C,$A2817,Lancamentos!$E:$E,$C2817,Lancamentos!$B:$B,"ENTRADA")</f>
        <v/>
      </c>
      <c r="H2817" s="14">
        <f>SUMIFS(Lancamentos!$G:$G,Lancamentos!$C:$C,$A2817,Lancamentos!$E:$E,$C2817,Lancamentos!$B:$B,"SAIDA_USO")</f>
        <v/>
      </c>
      <c r="I2817" s="14">
        <f>SUMIFS(Lancamentos!$G:$G,Lancamentos!$C:$C,$A2817,Lancamentos!$E:$E,$C2817,Lancamentos!$B:$B,"SAIDA_DESCARTE")</f>
        <v/>
      </c>
      <c r="J2817" s="14">
        <f>G2817-H2817-I2817</f>
        <v/>
      </c>
      <c r="K2817">
        <f>IF(A2817="","",IF(J2817&lt;=IFERROR(VLOOKUP(A2817,Produtos!$A:$E,5,FALSE),0),"ABAIXO DO MINIMO","OK"))</f>
        <v/>
      </c>
    </row>
    <row r="2818">
      <c r="B2818">
        <f>IFERROR(VLOOKUP(A2818,Produtos!A:B,2,FALSE),"")</f>
        <v/>
      </c>
      <c r="D2818" s="10">
        <f>IFERROR(INDEX(Lotes!$E:$E,MATCH(1,(Lotes!$A:$A=A2818)*(Lotes!$C:$C=C2818),0)),"")</f>
        <v/>
      </c>
      <c r="E2818" s="14">
        <f>IF(D2818="","",D2818-TODAY())</f>
        <v/>
      </c>
      <c r="F2818">
        <f>IF(D2818="","",IF(E2818&lt;0,"VENCIDO",IF(E2818&lt;=30,"VENCE EM &lt;= 30 DIAS",IF(E2818&lt;=60,"ATENCAO (31-60 DIAS)","OK"))))</f>
        <v/>
      </c>
      <c r="G2818" s="14">
        <f>SUMIFS(Lancamentos!$G:$G,Lancamentos!$C:$C,$A2818,Lancamentos!$E:$E,$C2818,Lancamentos!$B:$B,"ENTRADA")</f>
        <v/>
      </c>
      <c r="H2818" s="14">
        <f>SUMIFS(Lancamentos!$G:$G,Lancamentos!$C:$C,$A2818,Lancamentos!$E:$E,$C2818,Lancamentos!$B:$B,"SAIDA_USO")</f>
        <v/>
      </c>
      <c r="I2818" s="14">
        <f>SUMIFS(Lancamentos!$G:$G,Lancamentos!$C:$C,$A2818,Lancamentos!$E:$E,$C2818,Lancamentos!$B:$B,"SAIDA_DESCARTE")</f>
        <v/>
      </c>
      <c r="J2818" s="14">
        <f>G2818-H2818-I2818</f>
        <v/>
      </c>
      <c r="K2818">
        <f>IF(A2818="","",IF(J2818&lt;=IFERROR(VLOOKUP(A2818,Produtos!$A:$E,5,FALSE),0),"ABAIXO DO MINIMO","OK"))</f>
        <v/>
      </c>
    </row>
    <row r="2819">
      <c r="B2819">
        <f>IFERROR(VLOOKUP(A2819,Produtos!A:B,2,FALSE),"")</f>
        <v/>
      </c>
      <c r="D2819" s="10">
        <f>IFERROR(INDEX(Lotes!$E:$E,MATCH(1,(Lotes!$A:$A=A2819)*(Lotes!$C:$C=C2819),0)),"")</f>
        <v/>
      </c>
      <c r="E2819" s="14">
        <f>IF(D2819="","",D2819-TODAY())</f>
        <v/>
      </c>
      <c r="F2819">
        <f>IF(D2819="","",IF(E2819&lt;0,"VENCIDO",IF(E2819&lt;=30,"VENCE EM &lt;= 30 DIAS",IF(E2819&lt;=60,"ATENCAO (31-60 DIAS)","OK"))))</f>
        <v/>
      </c>
      <c r="G2819" s="14">
        <f>SUMIFS(Lancamentos!$G:$G,Lancamentos!$C:$C,$A2819,Lancamentos!$E:$E,$C2819,Lancamentos!$B:$B,"ENTRADA")</f>
        <v/>
      </c>
      <c r="H2819" s="14">
        <f>SUMIFS(Lancamentos!$G:$G,Lancamentos!$C:$C,$A2819,Lancamentos!$E:$E,$C2819,Lancamentos!$B:$B,"SAIDA_USO")</f>
        <v/>
      </c>
      <c r="I2819" s="14">
        <f>SUMIFS(Lancamentos!$G:$G,Lancamentos!$C:$C,$A2819,Lancamentos!$E:$E,$C2819,Lancamentos!$B:$B,"SAIDA_DESCARTE")</f>
        <v/>
      </c>
      <c r="J2819" s="14">
        <f>G2819-H2819-I2819</f>
        <v/>
      </c>
      <c r="K2819">
        <f>IF(A2819="","",IF(J2819&lt;=IFERROR(VLOOKUP(A2819,Produtos!$A:$E,5,FALSE),0),"ABAIXO DO MINIMO","OK"))</f>
        <v/>
      </c>
    </row>
    <row r="2820">
      <c r="B2820">
        <f>IFERROR(VLOOKUP(A2820,Produtos!A:B,2,FALSE),"")</f>
        <v/>
      </c>
      <c r="D2820" s="10">
        <f>IFERROR(INDEX(Lotes!$E:$E,MATCH(1,(Lotes!$A:$A=A2820)*(Lotes!$C:$C=C2820),0)),"")</f>
        <v/>
      </c>
      <c r="E2820" s="14">
        <f>IF(D2820="","",D2820-TODAY())</f>
        <v/>
      </c>
      <c r="F2820">
        <f>IF(D2820="","",IF(E2820&lt;0,"VENCIDO",IF(E2820&lt;=30,"VENCE EM &lt;= 30 DIAS",IF(E2820&lt;=60,"ATENCAO (31-60 DIAS)","OK"))))</f>
        <v/>
      </c>
      <c r="G2820" s="14">
        <f>SUMIFS(Lancamentos!$G:$G,Lancamentos!$C:$C,$A2820,Lancamentos!$E:$E,$C2820,Lancamentos!$B:$B,"ENTRADA")</f>
        <v/>
      </c>
      <c r="H2820" s="14">
        <f>SUMIFS(Lancamentos!$G:$G,Lancamentos!$C:$C,$A2820,Lancamentos!$E:$E,$C2820,Lancamentos!$B:$B,"SAIDA_USO")</f>
        <v/>
      </c>
      <c r="I2820" s="14">
        <f>SUMIFS(Lancamentos!$G:$G,Lancamentos!$C:$C,$A2820,Lancamentos!$E:$E,$C2820,Lancamentos!$B:$B,"SAIDA_DESCARTE")</f>
        <v/>
      </c>
      <c r="J2820" s="14">
        <f>G2820-H2820-I2820</f>
        <v/>
      </c>
      <c r="K2820">
        <f>IF(A2820="","",IF(J2820&lt;=IFERROR(VLOOKUP(A2820,Produtos!$A:$E,5,FALSE),0),"ABAIXO DO MINIMO","OK"))</f>
        <v/>
      </c>
    </row>
    <row r="2821">
      <c r="B2821">
        <f>IFERROR(VLOOKUP(A2821,Produtos!A:B,2,FALSE),"")</f>
        <v/>
      </c>
      <c r="D2821" s="10">
        <f>IFERROR(INDEX(Lotes!$E:$E,MATCH(1,(Lotes!$A:$A=A2821)*(Lotes!$C:$C=C2821),0)),"")</f>
        <v/>
      </c>
      <c r="E2821" s="14">
        <f>IF(D2821="","",D2821-TODAY())</f>
        <v/>
      </c>
      <c r="F2821">
        <f>IF(D2821="","",IF(E2821&lt;0,"VENCIDO",IF(E2821&lt;=30,"VENCE EM &lt;= 30 DIAS",IF(E2821&lt;=60,"ATENCAO (31-60 DIAS)","OK"))))</f>
        <v/>
      </c>
      <c r="G2821" s="14">
        <f>SUMIFS(Lancamentos!$G:$G,Lancamentos!$C:$C,$A2821,Lancamentos!$E:$E,$C2821,Lancamentos!$B:$B,"ENTRADA")</f>
        <v/>
      </c>
      <c r="H2821" s="14">
        <f>SUMIFS(Lancamentos!$G:$G,Lancamentos!$C:$C,$A2821,Lancamentos!$E:$E,$C2821,Lancamentos!$B:$B,"SAIDA_USO")</f>
        <v/>
      </c>
      <c r="I2821" s="14">
        <f>SUMIFS(Lancamentos!$G:$G,Lancamentos!$C:$C,$A2821,Lancamentos!$E:$E,$C2821,Lancamentos!$B:$B,"SAIDA_DESCARTE")</f>
        <v/>
      </c>
      <c r="J2821" s="14">
        <f>G2821-H2821-I2821</f>
        <v/>
      </c>
      <c r="K2821">
        <f>IF(A2821="","",IF(J2821&lt;=IFERROR(VLOOKUP(A2821,Produtos!$A:$E,5,FALSE),0),"ABAIXO DO MINIMO","OK"))</f>
        <v/>
      </c>
    </row>
    <row r="2822">
      <c r="B2822">
        <f>IFERROR(VLOOKUP(A2822,Produtos!A:B,2,FALSE),"")</f>
        <v/>
      </c>
      <c r="D2822" s="10">
        <f>IFERROR(INDEX(Lotes!$E:$E,MATCH(1,(Lotes!$A:$A=A2822)*(Lotes!$C:$C=C2822),0)),"")</f>
        <v/>
      </c>
      <c r="E2822" s="14">
        <f>IF(D2822="","",D2822-TODAY())</f>
        <v/>
      </c>
      <c r="F2822">
        <f>IF(D2822="","",IF(E2822&lt;0,"VENCIDO",IF(E2822&lt;=30,"VENCE EM &lt;= 30 DIAS",IF(E2822&lt;=60,"ATENCAO (31-60 DIAS)","OK"))))</f>
        <v/>
      </c>
      <c r="G2822" s="14">
        <f>SUMIFS(Lancamentos!$G:$G,Lancamentos!$C:$C,$A2822,Lancamentos!$E:$E,$C2822,Lancamentos!$B:$B,"ENTRADA")</f>
        <v/>
      </c>
      <c r="H2822" s="14">
        <f>SUMIFS(Lancamentos!$G:$G,Lancamentos!$C:$C,$A2822,Lancamentos!$E:$E,$C2822,Lancamentos!$B:$B,"SAIDA_USO")</f>
        <v/>
      </c>
      <c r="I2822" s="14">
        <f>SUMIFS(Lancamentos!$G:$G,Lancamentos!$C:$C,$A2822,Lancamentos!$E:$E,$C2822,Lancamentos!$B:$B,"SAIDA_DESCARTE")</f>
        <v/>
      </c>
      <c r="J2822" s="14">
        <f>G2822-H2822-I2822</f>
        <v/>
      </c>
      <c r="K2822">
        <f>IF(A2822="","",IF(J2822&lt;=IFERROR(VLOOKUP(A2822,Produtos!$A:$E,5,FALSE),0),"ABAIXO DO MINIMO","OK"))</f>
        <v/>
      </c>
    </row>
    <row r="2823">
      <c r="B2823">
        <f>IFERROR(VLOOKUP(A2823,Produtos!A:B,2,FALSE),"")</f>
        <v/>
      </c>
      <c r="D2823" s="10">
        <f>IFERROR(INDEX(Lotes!$E:$E,MATCH(1,(Lotes!$A:$A=A2823)*(Lotes!$C:$C=C2823),0)),"")</f>
        <v/>
      </c>
      <c r="E2823" s="14">
        <f>IF(D2823="","",D2823-TODAY())</f>
        <v/>
      </c>
      <c r="F2823">
        <f>IF(D2823="","",IF(E2823&lt;0,"VENCIDO",IF(E2823&lt;=30,"VENCE EM &lt;= 30 DIAS",IF(E2823&lt;=60,"ATENCAO (31-60 DIAS)","OK"))))</f>
        <v/>
      </c>
      <c r="G2823" s="14">
        <f>SUMIFS(Lancamentos!$G:$G,Lancamentos!$C:$C,$A2823,Lancamentos!$E:$E,$C2823,Lancamentos!$B:$B,"ENTRADA")</f>
        <v/>
      </c>
      <c r="H2823" s="14">
        <f>SUMIFS(Lancamentos!$G:$G,Lancamentos!$C:$C,$A2823,Lancamentos!$E:$E,$C2823,Lancamentos!$B:$B,"SAIDA_USO")</f>
        <v/>
      </c>
      <c r="I2823" s="14">
        <f>SUMIFS(Lancamentos!$G:$G,Lancamentos!$C:$C,$A2823,Lancamentos!$E:$E,$C2823,Lancamentos!$B:$B,"SAIDA_DESCARTE")</f>
        <v/>
      </c>
      <c r="J2823" s="14">
        <f>G2823-H2823-I2823</f>
        <v/>
      </c>
      <c r="K2823">
        <f>IF(A2823="","",IF(J2823&lt;=IFERROR(VLOOKUP(A2823,Produtos!$A:$E,5,FALSE),0),"ABAIXO DO MINIMO","OK"))</f>
        <v/>
      </c>
    </row>
    <row r="2824">
      <c r="B2824">
        <f>IFERROR(VLOOKUP(A2824,Produtos!A:B,2,FALSE),"")</f>
        <v/>
      </c>
      <c r="D2824" s="10">
        <f>IFERROR(INDEX(Lotes!$E:$E,MATCH(1,(Lotes!$A:$A=A2824)*(Lotes!$C:$C=C2824),0)),"")</f>
        <v/>
      </c>
      <c r="E2824" s="14">
        <f>IF(D2824="","",D2824-TODAY())</f>
        <v/>
      </c>
      <c r="F2824">
        <f>IF(D2824="","",IF(E2824&lt;0,"VENCIDO",IF(E2824&lt;=30,"VENCE EM &lt;= 30 DIAS",IF(E2824&lt;=60,"ATENCAO (31-60 DIAS)","OK"))))</f>
        <v/>
      </c>
      <c r="G2824" s="14">
        <f>SUMIFS(Lancamentos!$G:$G,Lancamentos!$C:$C,$A2824,Lancamentos!$E:$E,$C2824,Lancamentos!$B:$B,"ENTRADA")</f>
        <v/>
      </c>
      <c r="H2824" s="14">
        <f>SUMIFS(Lancamentos!$G:$G,Lancamentos!$C:$C,$A2824,Lancamentos!$E:$E,$C2824,Lancamentos!$B:$B,"SAIDA_USO")</f>
        <v/>
      </c>
      <c r="I2824" s="14">
        <f>SUMIFS(Lancamentos!$G:$G,Lancamentos!$C:$C,$A2824,Lancamentos!$E:$E,$C2824,Lancamentos!$B:$B,"SAIDA_DESCARTE")</f>
        <v/>
      </c>
      <c r="J2824" s="14">
        <f>G2824-H2824-I2824</f>
        <v/>
      </c>
      <c r="K2824">
        <f>IF(A2824="","",IF(J2824&lt;=IFERROR(VLOOKUP(A2824,Produtos!$A:$E,5,FALSE),0),"ABAIXO DO MINIMO","OK"))</f>
        <v/>
      </c>
    </row>
    <row r="2825">
      <c r="B2825">
        <f>IFERROR(VLOOKUP(A2825,Produtos!A:B,2,FALSE),"")</f>
        <v/>
      </c>
      <c r="D2825" s="10">
        <f>IFERROR(INDEX(Lotes!$E:$E,MATCH(1,(Lotes!$A:$A=A2825)*(Lotes!$C:$C=C2825),0)),"")</f>
        <v/>
      </c>
      <c r="E2825" s="14">
        <f>IF(D2825="","",D2825-TODAY())</f>
        <v/>
      </c>
      <c r="F2825">
        <f>IF(D2825="","",IF(E2825&lt;0,"VENCIDO",IF(E2825&lt;=30,"VENCE EM &lt;= 30 DIAS",IF(E2825&lt;=60,"ATENCAO (31-60 DIAS)","OK"))))</f>
        <v/>
      </c>
      <c r="G2825" s="14">
        <f>SUMIFS(Lancamentos!$G:$G,Lancamentos!$C:$C,$A2825,Lancamentos!$E:$E,$C2825,Lancamentos!$B:$B,"ENTRADA")</f>
        <v/>
      </c>
      <c r="H2825" s="14">
        <f>SUMIFS(Lancamentos!$G:$G,Lancamentos!$C:$C,$A2825,Lancamentos!$E:$E,$C2825,Lancamentos!$B:$B,"SAIDA_USO")</f>
        <v/>
      </c>
      <c r="I2825" s="14">
        <f>SUMIFS(Lancamentos!$G:$G,Lancamentos!$C:$C,$A2825,Lancamentos!$E:$E,$C2825,Lancamentos!$B:$B,"SAIDA_DESCARTE")</f>
        <v/>
      </c>
      <c r="J2825" s="14">
        <f>G2825-H2825-I2825</f>
        <v/>
      </c>
      <c r="K2825">
        <f>IF(A2825="","",IF(J2825&lt;=IFERROR(VLOOKUP(A2825,Produtos!$A:$E,5,FALSE),0),"ABAIXO DO MINIMO","OK"))</f>
        <v/>
      </c>
    </row>
    <row r="2826">
      <c r="B2826">
        <f>IFERROR(VLOOKUP(A2826,Produtos!A:B,2,FALSE),"")</f>
        <v/>
      </c>
      <c r="D2826" s="10">
        <f>IFERROR(INDEX(Lotes!$E:$E,MATCH(1,(Lotes!$A:$A=A2826)*(Lotes!$C:$C=C2826),0)),"")</f>
        <v/>
      </c>
      <c r="E2826" s="14">
        <f>IF(D2826="","",D2826-TODAY())</f>
        <v/>
      </c>
      <c r="F2826">
        <f>IF(D2826="","",IF(E2826&lt;0,"VENCIDO",IF(E2826&lt;=30,"VENCE EM &lt;= 30 DIAS",IF(E2826&lt;=60,"ATENCAO (31-60 DIAS)","OK"))))</f>
        <v/>
      </c>
      <c r="G2826" s="14">
        <f>SUMIFS(Lancamentos!$G:$G,Lancamentos!$C:$C,$A2826,Lancamentos!$E:$E,$C2826,Lancamentos!$B:$B,"ENTRADA")</f>
        <v/>
      </c>
      <c r="H2826" s="14">
        <f>SUMIFS(Lancamentos!$G:$G,Lancamentos!$C:$C,$A2826,Lancamentos!$E:$E,$C2826,Lancamentos!$B:$B,"SAIDA_USO")</f>
        <v/>
      </c>
      <c r="I2826" s="14">
        <f>SUMIFS(Lancamentos!$G:$G,Lancamentos!$C:$C,$A2826,Lancamentos!$E:$E,$C2826,Lancamentos!$B:$B,"SAIDA_DESCARTE")</f>
        <v/>
      </c>
      <c r="J2826" s="14">
        <f>G2826-H2826-I2826</f>
        <v/>
      </c>
      <c r="K2826">
        <f>IF(A2826="","",IF(J2826&lt;=IFERROR(VLOOKUP(A2826,Produtos!$A:$E,5,FALSE),0),"ABAIXO DO MINIMO","OK"))</f>
        <v/>
      </c>
    </row>
    <row r="2827">
      <c r="B2827">
        <f>IFERROR(VLOOKUP(A2827,Produtos!A:B,2,FALSE),"")</f>
        <v/>
      </c>
      <c r="D2827" s="10">
        <f>IFERROR(INDEX(Lotes!$E:$E,MATCH(1,(Lotes!$A:$A=A2827)*(Lotes!$C:$C=C2827),0)),"")</f>
        <v/>
      </c>
      <c r="E2827" s="14">
        <f>IF(D2827="","",D2827-TODAY())</f>
        <v/>
      </c>
      <c r="F2827">
        <f>IF(D2827="","",IF(E2827&lt;0,"VENCIDO",IF(E2827&lt;=30,"VENCE EM &lt;= 30 DIAS",IF(E2827&lt;=60,"ATENCAO (31-60 DIAS)","OK"))))</f>
        <v/>
      </c>
      <c r="G2827" s="14">
        <f>SUMIFS(Lancamentos!$G:$G,Lancamentos!$C:$C,$A2827,Lancamentos!$E:$E,$C2827,Lancamentos!$B:$B,"ENTRADA")</f>
        <v/>
      </c>
      <c r="H2827" s="14">
        <f>SUMIFS(Lancamentos!$G:$G,Lancamentos!$C:$C,$A2827,Lancamentos!$E:$E,$C2827,Lancamentos!$B:$B,"SAIDA_USO")</f>
        <v/>
      </c>
      <c r="I2827" s="14">
        <f>SUMIFS(Lancamentos!$G:$G,Lancamentos!$C:$C,$A2827,Lancamentos!$E:$E,$C2827,Lancamentos!$B:$B,"SAIDA_DESCARTE")</f>
        <v/>
      </c>
      <c r="J2827" s="14">
        <f>G2827-H2827-I2827</f>
        <v/>
      </c>
      <c r="K2827">
        <f>IF(A2827="","",IF(J2827&lt;=IFERROR(VLOOKUP(A2827,Produtos!$A:$E,5,FALSE),0),"ABAIXO DO MINIMO","OK"))</f>
        <v/>
      </c>
    </row>
    <row r="2828">
      <c r="B2828">
        <f>IFERROR(VLOOKUP(A2828,Produtos!A:B,2,FALSE),"")</f>
        <v/>
      </c>
      <c r="D2828" s="10">
        <f>IFERROR(INDEX(Lotes!$E:$E,MATCH(1,(Lotes!$A:$A=A2828)*(Lotes!$C:$C=C2828),0)),"")</f>
        <v/>
      </c>
      <c r="E2828" s="14">
        <f>IF(D2828="","",D2828-TODAY())</f>
        <v/>
      </c>
      <c r="F2828">
        <f>IF(D2828="","",IF(E2828&lt;0,"VENCIDO",IF(E2828&lt;=30,"VENCE EM &lt;= 30 DIAS",IF(E2828&lt;=60,"ATENCAO (31-60 DIAS)","OK"))))</f>
        <v/>
      </c>
      <c r="G2828" s="14">
        <f>SUMIFS(Lancamentos!$G:$G,Lancamentos!$C:$C,$A2828,Lancamentos!$E:$E,$C2828,Lancamentos!$B:$B,"ENTRADA")</f>
        <v/>
      </c>
      <c r="H2828" s="14">
        <f>SUMIFS(Lancamentos!$G:$G,Lancamentos!$C:$C,$A2828,Lancamentos!$E:$E,$C2828,Lancamentos!$B:$B,"SAIDA_USO")</f>
        <v/>
      </c>
      <c r="I2828" s="14">
        <f>SUMIFS(Lancamentos!$G:$G,Lancamentos!$C:$C,$A2828,Lancamentos!$E:$E,$C2828,Lancamentos!$B:$B,"SAIDA_DESCARTE")</f>
        <v/>
      </c>
      <c r="J2828" s="14">
        <f>G2828-H2828-I2828</f>
        <v/>
      </c>
      <c r="K2828">
        <f>IF(A2828="","",IF(J2828&lt;=IFERROR(VLOOKUP(A2828,Produtos!$A:$E,5,FALSE),0),"ABAIXO DO MINIMO","OK"))</f>
        <v/>
      </c>
    </row>
    <row r="2829">
      <c r="B2829">
        <f>IFERROR(VLOOKUP(A2829,Produtos!A:B,2,FALSE),"")</f>
        <v/>
      </c>
      <c r="D2829" s="10">
        <f>IFERROR(INDEX(Lotes!$E:$E,MATCH(1,(Lotes!$A:$A=A2829)*(Lotes!$C:$C=C2829),0)),"")</f>
        <v/>
      </c>
      <c r="E2829" s="14">
        <f>IF(D2829="","",D2829-TODAY())</f>
        <v/>
      </c>
      <c r="F2829">
        <f>IF(D2829="","",IF(E2829&lt;0,"VENCIDO",IF(E2829&lt;=30,"VENCE EM &lt;= 30 DIAS",IF(E2829&lt;=60,"ATENCAO (31-60 DIAS)","OK"))))</f>
        <v/>
      </c>
      <c r="G2829" s="14">
        <f>SUMIFS(Lancamentos!$G:$G,Lancamentos!$C:$C,$A2829,Lancamentos!$E:$E,$C2829,Lancamentos!$B:$B,"ENTRADA")</f>
        <v/>
      </c>
      <c r="H2829" s="14">
        <f>SUMIFS(Lancamentos!$G:$G,Lancamentos!$C:$C,$A2829,Lancamentos!$E:$E,$C2829,Lancamentos!$B:$B,"SAIDA_USO")</f>
        <v/>
      </c>
      <c r="I2829" s="14">
        <f>SUMIFS(Lancamentos!$G:$G,Lancamentos!$C:$C,$A2829,Lancamentos!$E:$E,$C2829,Lancamentos!$B:$B,"SAIDA_DESCARTE")</f>
        <v/>
      </c>
      <c r="J2829" s="14">
        <f>G2829-H2829-I2829</f>
        <v/>
      </c>
      <c r="K2829">
        <f>IF(A2829="","",IF(J2829&lt;=IFERROR(VLOOKUP(A2829,Produtos!$A:$E,5,FALSE),0),"ABAIXO DO MINIMO","OK"))</f>
        <v/>
      </c>
    </row>
    <row r="2830">
      <c r="B2830">
        <f>IFERROR(VLOOKUP(A2830,Produtos!A:B,2,FALSE),"")</f>
        <v/>
      </c>
      <c r="D2830" s="10">
        <f>IFERROR(INDEX(Lotes!$E:$E,MATCH(1,(Lotes!$A:$A=A2830)*(Lotes!$C:$C=C2830),0)),"")</f>
        <v/>
      </c>
      <c r="E2830" s="14">
        <f>IF(D2830="","",D2830-TODAY())</f>
        <v/>
      </c>
      <c r="F2830">
        <f>IF(D2830="","",IF(E2830&lt;0,"VENCIDO",IF(E2830&lt;=30,"VENCE EM &lt;= 30 DIAS",IF(E2830&lt;=60,"ATENCAO (31-60 DIAS)","OK"))))</f>
        <v/>
      </c>
      <c r="G2830" s="14">
        <f>SUMIFS(Lancamentos!$G:$G,Lancamentos!$C:$C,$A2830,Lancamentos!$E:$E,$C2830,Lancamentos!$B:$B,"ENTRADA")</f>
        <v/>
      </c>
      <c r="H2830" s="14">
        <f>SUMIFS(Lancamentos!$G:$G,Lancamentos!$C:$C,$A2830,Lancamentos!$E:$E,$C2830,Lancamentos!$B:$B,"SAIDA_USO")</f>
        <v/>
      </c>
      <c r="I2830" s="14">
        <f>SUMIFS(Lancamentos!$G:$G,Lancamentos!$C:$C,$A2830,Lancamentos!$E:$E,$C2830,Lancamentos!$B:$B,"SAIDA_DESCARTE")</f>
        <v/>
      </c>
      <c r="J2830" s="14">
        <f>G2830-H2830-I2830</f>
        <v/>
      </c>
      <c r="K2830">
        <f>IF(A2830="","",IF(J2830&lt;=IFERROR(VLOOKUP(A2830,Produtos!$A:$E,5,FALSE),0),"ABAIXO DO MINIMO","OK"))</f>
        <v/>
      </c>
    </row>
    <row r="2831">
      <c r="B2831">
        <f>IFERROR(VLOOKUP(A2831,Produtos!A:B,2,FALSE),"")</f>
        <v/>
      </c>
      <c r="D2831" s="10">
        <f>IFERROR(INDEX(Lotes!$E:$E,MATCH(1,(Lotes!$A:$A=A2831)*(Lotes!$C:$C=C2831),0)),"")</f>
        <v/>
      </c>
      <c r="E2831" s="14">
        <f>IF(D2831="","",D2831-TODAY())</f>
        <v/>
      </c>
      <c r="F2831">
        <f>IF(D2831="","",IF(E2831&lt;0,"VENCIDO",IF(E2831&lt;=30,"VENCE EM &lt;= 30 DIAS",IF(E2831&lt;=60,"ATENCAO (31-60 DIAS)","OK"))))</f>
        <v/>
      </c>
      <c r="G2831" s="14">
        <f>SUMIFS(Lancamentos!$G:$G,Lancamentos!$C:$C,$A2831,Lancamentos!$E:$E,$C2831,Lancamentos!$B:$B,"ENTRADA")</f>
        <v/>
      </c>
      <c r="H2831" s="14">
        <f>SUMIFS(Lancamentos!$G:$G,Lancamentos!$C:$C,$A2831,Lancamentos!$E:$E,$C2831,Lancamentos!$B:$B,"SAIDA_USO")</f>
        <v/>
      </c>
      <c r="I2831" s="14">
        <f>SUMIFS(Lancamentos!$G:$G,Lancamentos!$C:$C,$A2831,Lancamentos!$E:$E,$C2831,Lancamentos!$B:$B,"SAIDA_DESCARTE")</f>
        <v/>
      </c>
      <c r="J2831" s="14">
        <f>G2831-H2831-I2831</f>
        <v/>
      </c>
      <c r="K2831">
        <f>IF(A2831="","",IF(J2831&lt;=IFERROR(VLOOKUP(A2831,Produtos!$A:$E,5,FALSE),0),"ABAIXO DO MINIMO","OK"))</f>
        <v/>
      </c>
    </row>
    <row r="2832">
      <c r="B2832">
        <f>IFERROR(VLOOKUP(A2832,Produtos!A:B,2,FALSE),"")</f>
        <v/>
      </c>
      <c r="D2832" s="10">
        <f>IFERROR(INDEX(Lotes!$E:$E,MATCH(1,(Lotes!$A:$A=A2832)*(Lotes!$C:$C=C2832),0)),"")</f>
        <v/>
      </c>
      <c r="E2832" s="14">
        <f>IF(D2832="","",D2832-TODAY())</f>
        <v/>
      </c>
      <c r="F2832">
        <f>IF(D2832="","",IF(E2832&lt;0,"VENCIDO",IF(E2832&lt;=30,"VENCE EM &lt;= 30 DIAS",IF(E2832&lt;=60,"ATENCAO (31-60 DIAS)","OK"))))</f>
        <v/>
      </c>
      <c r="G2832" s="14">
        <f>SUMIFS(Lancamentos!$G:$G,Lancamentos!$C:$C,$A2832,Lancamentos!$E:$E,$C2832,Lancamentos!$B:$B,"ENTRADA")</f>
        <v/>
      </c>
      <c r="H2832" s="14">
        <f>SUMIFS(Lancamentos!$G:$G,Lancamentos!$C:$C,$A2832,Lancamentos!$E:$E,$C2832,Lancamentos!$B:$B,"SAIDA_USO")</f>
        <v/>
      </c>
      <c r="I2832" s="14">
        <f>SUMIFS(Lancamentos!$G:$G,Lancamentos!$C:$C,$A2832,Lancamentos!$E:$E,$C2832,Lancamentos!$B:$B,"SAIDA_DESCARTE")</f>
        <v/>
      </c>
      <c r="J2832" s="14">
        <f>G2832-H2832-I2832</f>
        <v/>
      </c>
      <c r="K2832">
        <f>IF(A2832="","",IF(J2832&lt;=IFERROR(VLOOKUP(A2832,Produtos!$A:$E,5,FALSE),0),"ABAIXO DO MINIMO","OK"))</f>
        <v/>
      </c>
    </row>
    <row r="2833">
      <c r="B2833">
        <f>IFERROR(VLOOKUP(A2833,Produtos!A:B,2,FALSE),"")</f>
        <v/>
      </c>
      <c r="D2833" s="10">
        <f>IFERROR(INDEX(Lotes!$E:$E,MATCH(1,(Lotes!$A:$A=A2833)*(Lotes!$C:$C=C2833),0)),"")</f>
        <v/>
      </c>
      <c r="E2833" s="14">
        <f>IF(D2833="","",D2833-TODAY())</f>
        <v/>
      </c>
      <c r="F2833">
        <f>IF(D2833="","",IF(E2833&lt;0,"VENCIDO",IF(E2833&lt;=30,"VENCE EM &lt;= 30 DIAS",IF(E2833&lt;=60,"ATENCAO (31-60 DIAS)","OK"))))</f>
        <v/>
      </c>
      <c r="G2833" s="14">
        <f>SUMIFS(Lancamentos!$G:$G,Lancamentos!$C:$C,$A2833,Lancamentos!$E:$E,$C2833,Lancamentos!$B:$B,"ENTRADA")</f>
        <v/>
      </c>
      <c r="H2833" s="14">
        <f>SUMIFS(Lancamentos!$G:$G,Lancamentos!$C:$C,$A2833,Lancamentos!$E:$E,$C2833,Lancamentos!$B:$B,"SAIDA_USO")</f>
        <v/>
      </c>
      <c r="I2833" s="14">
        <f>SUMIFS(Lancamentos!$G:$G,Lancamentos!$C:$C,$A2833,Lancamentos!$E:$E,$C2833,Lancamentos!$B:$B,"SAIDA_DESCARTE")</f>
        <v/>
      </c>
      <c r="J2833" s="14">
        <f>G2833-H2833-I2833</f>
        <v/>
      </c>
      <c r="K2833">
        <f>IF(A2833="","",IF(J2833&lt;=IFERROR(VLOOKUP(A2833,Produtos!$A:$E,5,FALSE),0),"ABAIXO DO MINIMO","OK"))</f>
        <v/>
      </c>
    </row>
    <row r="2834">
      <c r="B2834">
        <f>IFERROR(VLOOKUP(A2834,Produtos!A:B,2,FALSE),"")</f>
        <v/>
      </c>
      <c r="D2834" s="10">
        <f>IFERROR(INDEX(Lotes!$E:$E,MATCH(1,(Lotes!$A:$A=A2834)*(Lotes!$C:$C=C2834),0)),"")</f>
        <v/>
      </c>
      <c r="E2834" s="14">
        <f>IF(D2834="","",D2834-TODAY())</f>
        <v/>
      </c>
      <c r="F2834">
        <f>IF(D2834="","",IF(E2834&lt;0,"VENCIDO",IF(E2834&lt;=30,"VENCE EM &lt;= 30 DIAS",IF(E2834&lt;=60,"ATENCAO (31-60 DIAS)","OK"))))</f>
        <v/>
      </c>
      <c r="G2834" s="14">
        <f>SUMIFS(Lancamentos!$G:$G,Lancamentos!$C:$C,$A2834,Lancamentos!$E:$E,$C2834,Lancamentos!$B:$B,"ENTRADA")</f>
        <v/>
      </c>
      <c r="H2834" s="14">
        <f>SUMIFS(Lancamentos!$G:$G,Lancamentos!$C:$C,$A2834,Lancamentos!$E:$E,$C2834,Lancamentos!$B:$B,"SAIDA_USO")</f>
        <v/>
      </c>
      <c r="I2834" s="14">
        <f>SUMIFS(Lancamentos!$G:$G,Lancamentos!$C:$C,$A2834,Lancamentos!$E:$E,$C2834,Lancamentos!$B:$B,"SAIDA_DESCARTE")</f>
        <v/>
      </c>
      <c r="J2834" s="14">
        <f>G2834-H2834-I2834</f>
        <v/>
      </c>
      <c r="K2834">
        <f>IF(A2834="","",IF(J2834&lt;=IFERROR(VLOOKUP(A2834,Produtos!$A:$E,5,FALSE),0),"ABAIXO DO MINIMO","OK"))</f>
        <v/>
      </c>
    </row>
    <row r="2835">
      <c r="B2835">
        <f>IFERROR(VLOOKUP(A2835,Produtos!A:B,2,FALSE),"")</f>
        <v/>
      </c>
      <c r="D2835" s="10">
        <f>IFERROR(INDEX(Lotes!$E:$E,MATCH(1,(Lotes!$A:$A=A2835)*(Lotes!$C:$C=C2835),0)),"")</f>
        <v/>
      </c>
      <c r="E2835" s="14">
        <f>IF(D2835="","",D2835-TODAY())</f>
        <v/>
      </c>
      <c r="F2835">
        <f>IF(D2835="","",IF(E2835&lt;0,"VENCIDO",IF(E2835&lt;=30,"VENCE EM &lt;= 30 DIAS",IF(E2835&lt;=60,"ATENCAO (31-60 DIAS)","OK"))))</f>
        <v/>
      </c>
      <c r="G2835" s="14">
        <f>SUMIFS(Lancamentos!$G:$G,Lancamentos!$C:$C,$A2835,Lancamentos!$E:$E,$C2835,Lancamentos!$B:$B,"ENTRADA")</f>
        <v/>
      </c>
      <c r="H2835" s="14">
        <f>SUMIFS(Lancamentos!$G:$G,Lancamentos!$C:$C,$A2835,Lancamentos!$E:$E,$C2835,Lancamentos!$B:$B,"SAIDA_USO")</f>
        <v/>
      </c>
      <c r="I2835" s="14">
        <f>SUMIFS(Lancamentos!$G:$G,Lancamentos!$C:$C,$A2835,Lancamentos!$E:$E,$C2835,Lancamentos!$B:$B,"SAIDA_DESCARTE")</f>
        <v/>
      </c>
      <c r="J2835" s="14">
        <f>G2835-H2835-I2835</f>
        <v/>
      </c>
      <c r="K2835">
        <f>IF(A2835="","",IF(J2835&lt;=IFERROR(VLOOKUP(A2835,Produtos!$A:$E,5,FALSE),0),"ABAIXO DO MINIMO","OK"))</f>
        <v/>
      </c>
    </row>
    <row r="2836">
      <c r="B2836">
        <f>IFERROR(VLOOKUP(A2836,Produtos!A:B,2,FALSE),"")</f>
        <v/>
      </c>
      <c r="D2836" s="10">
        <f>IFERROR(INDEX(Lotes!$E:$E,MATCH(1,(Lotes!$A:$A=A2836)*(Lotes!$C:$C=C2836),0)),"")</f>
        <v/>
      </c>
      <c r="E2836" s="14">
        <f>IF(D2836="","",D2836-TODAY())</f>
        <v/>
      </c>
      <c r="F2836">
        <f>IF(D2836="","",IF(E2836&lt;0,"VENCIDO",IF(E2836&lt;=30,"VENCE EM &lt;= 30 DIAS",IF(E2836&lt;=60,"ATENCAO (31-60 DIAS)","OK"))))</f>
        <v/>
      </c>
      <c r="G2836" s="14">
        <f>SUMIFS(Lancamentos!$G:$G,Lancamentos!$C:$C,$A2836,Lancamentos!$E:$E,$C2836,Lancamentos!$B:$B,"ENTRADA")</f>
        <v/>
      </c>
      <c r="H2836" s="14">
        <f>SUMIFS(Lancamentos!$G:$G,Lancamentos!$C:$C,$A2836,Lancamentos!$E:$E,$C2836,Lancamentos!$B:$B,"SAIDA_USO")</f>
        <v/>
      </c>
      <c r="I2836" s="14">
        <f>SUMIFS(Lancamentos!$G:$G,Lancamentos!$C:$C,$A2836,Lancamentos!$E:$E,$C2836,Lancamentos!$B:$B,"SAIDA_DESCARTE")</f>
        <v/>
      </c>
      <c r="J2836" s="14">
        <f>G2836-H2836-I2836</f>
        <v/>
      </c>
      <c r="K2836">
        <f>IF(A2836="","",IF(J2836&lt;=IFERROR(VLOOKUP(A2836,Produtos!$A:$E,5,FALSE),0),"ABAIXO DO MINIMO","OK"))</f>
        <v/>
      </c>
    </row>
    <row r="2837">
      <c r="B2837">
        <f>IFERROR(VLOOKUP(A2837,Produtos!A:B,2,FALSE),"")</f>
        <v/>
      </c>
      <c r="D2837" s="10">
        <f>IFERROR(INDEX(Lotes!$E:$E,MATCH(1,(Lotes!$A:$A=A2837)*(Lotes!$C:$C=C2837),0)),"")</f>
        <v/>
      </c>
      <c r="E2837" s="14">
        <f>IF(D2837="","",D2837-TODAY())</f>
        <v/>
      </c>
      <c r="F2837">
        <f>IF(D2837="","",IF(E2837&lt;0,"VENCIDO",IF(E2837&lt;=30,"VENCE EM &lt;= 30 DIAS",IF(E2837&lt;=60,"ATENCAO (31-60 DIAS)","OK"))))</f>
        <v/>
      </c>
      <c r="G2837" s="14">
        <f>SUMIFS(Lancamentos!$G:$G,Lancamentos!$C:$C,$A2837,Lancamentos!$E:$E,$C2837,Lancamentos!$B:$B,"ENTRADA")</f>
        <v/>
      </c>
      <c r="H2837" s="14">
        <f>SUMIFS(Lancamentos!$G:$G,Lancamentos!$C:$C,$A2837,Lancamentos!$E:$E,$C2837,Lancamentos!$B:$B,"SAIDA_USO")</f>
        <v/>
      </c>
      <c r="I2837" s="14">
        <f>SUMIFS(Lancamentos!$G:$G,Lancamentos!$C:$C,$A2837,Lancamentos!$E:$E,$C2837,Lancamentos!$B:$B,"SAIDA_DESCARTE")</f>
        <v/>
      </c>
      <c r="J2837" s="14">
        <f>G2837-H2837-I2837</f>
        <v/>
      </c>
      <c r="K2837">
        <f>IF(A2837="","",IF(J2837&lt;=IFERROR(VLOOKUP(A2837,Produtos!$A:$E,5,FALSE),0),"ABAIXO DO MINIMO","OK"))</f>
        <v/>
      </c>
    </row>
    <row r="2838">
      <c r="B2838">
        <f>IFERROR(VLOOKUP(A2838,Produtos!A:B,2,FALSE),"")</f>
        <v/>
      </c>
      <c r="D2838" s="10">
        <f>IFERROR(INDEX(Lotes!$E:$E,MATCH(1,(Lotes!$A:$A=A2838)*(Lotes!$C:$C=C2838),0)),"")</f>
        <v/>
      </c>
      <c r="E2838" s="14">
        <f>IF(D2838="","",D2838-TODAY())</f>
        <v/>
      </c>
      <c r="F2838">
        <f>IF(D2838="","",IF(E2838&lt;0,"VENCIDO",IF(E2838&lt;=30,"VENCE EM &lt;= 30 DIAS",IF(E2838&lt;=60,"ATENCAO (31-60 DIAS)","OK"))))</f>
        <v/>
      </c>
      <c r="G2838" s="14">
        <f>SUMIFS(Lancamentos!$G:$G,Lancamentos!$C:$C,$A2838,Lancamentos!$E:$E,$C2838,Lancamentos!$B:$B,"ENTRADA")</f>
        <v/>
      </c>
      <c r="H2838" s="14">
        <f>SUMIFS(Lancamentos!$G:$G,Lancamentos!$C:$C,$A2838,Lancamentos!$E:$E,$C2838,Lancamentos!$B:$B,"SAIDA_USO")</f>
        <v/>
      </c>
      <c r="I2838" s="14">
        <f>SUMIFS(Lancamentos!$G:$G,Lancamentos!$C:$C,$A2838,Lancamentos!$E:$E,$C2838,Lancamentos!$B:$B,"SAIDA_DESCARTE")</f>
        <v/>
      </c>
      <c r="J2838" s="14">
        <f>G2838-H2838-I2838</f>
        <v/>
      </c>
      <c r="K2838">
        <f>IF(A2838="","",IF(J2838&lt;=IFERROR(VLOOKUP(A2838,Produtos!$A:$E,5,FALSE),0),"ABAIXO DO MINIMO","OK"))</f>
        <v/>
      </c>
    </row>
    <row r="2839">
      <c r="B2839">
        <f>IFERROR(VLOOKUP(A2839,Produtos!A:B,2,FALSE),"")</f>
        <v/>
      </c>
      <c r="D2839" s="10">
        <f>IFERROR(INDEX(Lotes!$E:$E,MATCH(1,(Lotes!$A:$A=A2839)*(Lotes!$C:$C=C2839),0)),"")</f>
        <v/>
      </c>
      <c r="E2839" s="14">
        <f>IF(D2839="","",D2839-TODAY())</f>
        <v/>
      </c>
      <c r="F2839">
        <f>IF(D2839="","",IF(E2839&lt;0,"VENCIDO",IF(E2839&lt;=30,"VENCE EM &lt;= 30 DIAS",IF(E2839&lt;=60,"ATENCAO (31-60 DIAS)","OK"))))</f>
        <v/>
      </c>
      <c r="G2839" s="14">
        <f>SUMIFS(Lancamentos!$G:$G,Lancamentos!$C:$C,$A2839,Lancamentos!$E:$E,$C2839,Lancamentos!$B:$B,"ENTRADA")</f>
        <v/>
      </c>
      <c r="H2839" s="14">
        <f>SUMIFS(Lancamentos!$G:$G,Lancamentos!$C:$C,$A2839,Lancamentos!$E:$E,$C2839,Lancamentos!$B:$B,"SAIDA_USO")</f>
        <v/>
      </c>
      <c r="I2839" s="14">
        <f>SUMIFS(Lancamentos!$G:$G,Lancamentos!$C:$C,$A2839,Lancamentos!$E:$E,$C2839,Lancamentos!$B:$B,"SAIDA_DESCARTE")</f>
        <v/>
      </c>
      <c r="J2839" s="14">
        <f>G2839-H2839-I2839</f>
        <v/>
      </c>
      <c r="K2839">
        <f>IF(A2839="","",IF(J2839&lt;=IFERROR(VLOOKUP(A2839,Produtos!$A:$E,5,FALSE),0),"ABAIXO DO MINIMO","OK"))</f>
        <v/>
      </c>
    </row>
    <row r="2840">
      <c r="B2840">
        <f>IFERROR(VLOOKUP(A2840,Produtos!A:B,2,FALSE),"")</f>
        <v/>
      </c>
      <c r="D2840" s="10">
        <f>IFERROR(INDEX(Lotes!$E:$E,MATCH(1,(Lotes!$A:$A=A2840)*(Lotes!$C:$C=C2840),0)),"")</f>
        <v/>
      </c>
      <c r="E2840" s="14">
        <f>IF(D2840="","",D2840-TODAY())</f>
        <v/>
      </c>
      <c r="F2840">
        <f>IF(D2840="","",IF(E2840&lt;0,"VENCIDO",IF(E2840&lt;=30,"VENCE EM &lt;= 30 DIAS",IF(E2840&lt;=60,"ATENCAO (31-60 DIAS)","OK"))))</f>
        <v/>
      </c>
      <c r="G2840" s="14">
        <f>SUMIFS(Lancamentos!$G:$G,Lancamentos!$C:$C,$A2840,Lancamentos!$E:$E,$C2840,Lancamentos!$B:$B,"ENTRADA")</f>
        <v/>
      </c>
      <c r="H2840" s="14">
        <f>SUMIFS(Lancamentos!$G:$G,Lancamentos!$C:$C,$A2840,Lancamentos!$E:$E,$C2840,Lancamentos!$B:$B,"SAIDA_USO")</f>
        <v/>
      </c>
      <c r="I2840" s="14">
        <f>SUMIFS(Lancamentos!$G:$G,Lancamentos!$C:$C,$A2840,Lancamentos!$E:$E,$C2840,Lancamentos!$B:$B,"SAIDA_DESCARTE")</f>
        <v/>
      </c>
      <c r="J2840" s="14">
        <f>G2840-H2840-I2840</f>
        <v/>
      </c>
      <c r="K2840">
        <f>IF(A2840="","",IF(J2840&lt;=IFERROR(VLOOKUP(A2840,Produtos!$A:$E,5,FALSE),0),"ABAIXO DO MINIMO","OK"))</f>
        <v/>
      </c>
    </row>
    <row r="2841">
      <c r="B2841">
        <f>IFERROR(VLOOKUP(A2841,Produtos!A:B,2,FALSE),"")</f>
        <v/>
      </c>
      <c r="D2841" s="10">
        <f>IFERROR(INDEX(Lotes!$E:$E,MATCH(1,(Lotes!$A:$A=A2841)*(Lotes!$C:$C=C2841),0)),"")</f>
        <v/>
      </c>
      <c r="E2841" s="14">
        <f>IF(D2841="","",D2841-TODAY())</f>
        <v/>
      </c>
      <c r="F2841">
        <f>IF(D2841="","",IF(E2841&lt;0,"VENCIDO",IF(E2841&lt;=30,"VENCE EM &lt;= 30 DIAS",IF(E2841&lt;=60,"ATENCAO (31-60 DIAS)","OK"))))</f>
        <v/>
      </c>
      <c r="G2841" s="14">
        <f>SUMIFS(Lancamentos!$G:$G,Lancamentos!$C:$C,$A2841,Lancamentos!$E:$E,$C2841,Lancamentos!$B:$B,"ENTRADA")</f>
        <v/>
      </c>
      <c r="H2841" s="14">
        <f>SUMIFS(Lancamentos!$G:$G,Lancamentos!$C:$C,$A2841,Lancamentos!$E:$E,$C2841,Lancamentos!$B:$B,"SAIDA_USO")</f>
        <v/>
      </c>
      <c r="I2841" s="14">
        <f>SUMIFS(Lancamentos!$G:$G,Lancamentos!$C:$C,$A2841,Lancamentos!$E:$E,$C2841,Lancamentos!$B:$B,"SAIDA_DESCARTE")</f>
        <v/>
      </c>
      <c r="J2841" s="14">
        <f>G2841-H2841-I2841</f>
        <v/>
      </c>
      <c r="K2841">
        <f>IF(A2841="","",IF(J2841&lt;=IFERROR(VLOOKUP(A2841,Produtos!$A:$E,5,FALSE),0),"ABAIXO DO MINIMO","OK"))</f>
        <v/>
      </c>
    </row>
    <row r="2842">
      <c r="B2842">
        <f>IFERROR(VLOOKUP(A2842,Produtos!A:B,2,FALSE),"")</f>
        <v/>
      </c>
      <c r="D2842" s="10">
        <f>IFERROR(INDEX(Lotes!$E:$E,MATCH(1,(Lotes!$A:$A=A2842)*(Lotes!$C:$C=C2842),0)),"")</f>
        <v/>
      </c>
      <c r="E2842" s="14">
        <f>IF(D2842="","",D2842-TODAY())</f>
        <v/>
      </c>
      <c r="F2842">
        <f>IF(D2842="","",IF(E2842&lt;0,"VENCIDO",IF(E2842&lt;=30,"VENCE EM &lt;= 30 DIAS",IF(E2842&lt;=60,"ATENCAO (31-60 DIAS)","OK"))))</f>
        <v/>
      </c>
      <c r="G2842" s="14">
        <f>SUMIFS(Lancamentos!$G:$G,Lancamentos!$C:$C,$A2842,Lancamentos!$E:$E,$C2842,Lancamentos!$B:$B,"ENTRADA")</f>
        <v/>
      </c>
      <c r="H2842" s="14">
        <f>SUMIFS(Lancamentos!$G:$G,Lancamentos!$C:$C,$A2842,Lancamentos!$E:$E,$C2842,Lancamentos!$B:$B,"SAIDA_USO")</f>
        <v/>
      </c>
      <c r="I2842" s="14">
        <f>SUMIFS(Lancamentos!$G:$G,Lancamentos!$C:$C,$A2842,Lancamentos!$E:$E,$C2842,Lancamentos!$B:$B,"SAIDA_DESCARTE")</f>
        <v/>
      </c>
      <c r="J2842" s="14">
        <f>G2842-H2842-I2842</f>
        <v/>
      </c>
      <c r="K2842">
        <f>IF(A2842="","",IF(J2842&lt;=IFERROR(VLOOKUP(A2842,Produtos!$A:$E,5,FALSE),0),"ABAIXO DO MINIMO","OK"))</f>
        <v/>
      </c>
    </row>
    <row r="2843">
      <c r="B2843">
        <f>IFERROR(VLOOKUP(A2843,Produtos!A:B,2,FALSE),"")</f>
        <v/>
      </c>
      <c r="D2843" s="10">
        <f>IFERROR(INDEX(Lotes!$E:$E,MATCH(1,(Lotes!$A:$A=A2843)*(Lotes!$C:$C=C2843),0)),"")</f>
        <v/>
      </c>
      <c r="E2843" s="14">
        <f>IF(D2843="","",D2843-TODAY())</f>
        <v/>
      </c>
      <c r="F2843">
        <f>IF(D2843="","",IF(E2843&lt;0,"VENCIDO",IF(E2843&lt;=30,"VENCE EM &lt;= 30 DIAS",IF(E2843&lt;=60,"ATENCAO (31-60 DIAS)","OK"))))</f>
        <v/>
      </c>
      <c r="G2843" s="14">
        <f>SUMIFS(Lancamentos!$G:$G,Lancamentos!$C:$C,$A2843,Lancamentos!$E:$E,$C2843,Lancamentos!$B:$B,"ENTRADA")</f>
        <v/>
      </c>
      <c r="H2843" s="14">
        <f>SUMIFS(Lancamentos!$G:$G,Lancamentos!$C:$C,$A2843,Lancamentos!$E:$E,$C2843,Lancamentos!$B:$B,"SAIDA_USO")</f>
        <v/>
      </c>
      <c r="I2843" s="14">
        <f>SUMIFS(Lancamentos!$G:$G,Lancamentos!$C:$C,$A2843,Lancamentos!$E:$E,$C2843,Lancamentos!$B:$B,"SAIDA_DESCARTE")</f>
        <v/>
      </c>
      <c r="J2843" s="14">
        <f>G2843-H2843-I2843</f>
        <v/>
      </c>
      <c r="K2843">
        <f>IF(A2843="","",IF(J2843&lt;=IFERROR(VLOOKUP(A2843,Produtos!$A:$E,5,FALSE),0),"ABAIXO DO MINIMO","OK"))</f>
        <v/>
      </c>
    </row>
    <row r="2844">
      <c r="B2844">
        <f>IFERROR(VLOOKUP(A2844,Produtos!A:B,2,FALSE),"")</f>
        <v/>
      </c>
      <c r="D2844" s="10">
        <f>IFERROR(INDEX(Lotes!$E:$E,MATCH(1,(Lotes!$A:$A=A2844)*(Lotes!$C:$C=C2844),0)),"")</f>
        <v/>
      </c>
      <c r="E2844" s="14">
        <f>IF(D2844="","",D2844-TODAY())</f>
        <v/>
      </c>
      <c r="F2844">
        <f>IF(D2844="","",IF(E2844&lt;0,"VENCIDO",IF(E2844&lt;=30,"VENCE EM &lt;= 30 DIAS",IF(E2844&lt;=60,"ATENCAO (31-60 DIAS)","OK"))))</f>
        <v/>
      </c>
      <c r="G2844" s="14">
        <f>SUMIFS(Lancamentos!$G:$G,Lancamentos!$C:$C,$A2844,Lancamentos!$E:$E,$C2844,Lancamentos!$B:$B,"ENTRADA")</f>
        <v/>
      </c>
      <c r="H2844" s="14">
        <f>SUMIFS(Lancamentos!$G:$G,Lancamentos!$C:$C,$A2844,Lancamentos!$E:$E,$C2844,Lancamentos!$B:$B,"SAIDA_USO")</f>
        <v/>
      </c>
      <c r="I2844" s="14">
        <f>SUMIFS(Lancamentos!$G:$G,Lancamentos!$C:$C,$A2844,Lancamentos!$E:$E,$C2844,Lancamentos!$B:$B,"SAIDA_DESCARTE")</f>
        <v/>
      </c>
      <c r="J2844" s="14">
        <f>G2844-H2844-I2844</f>
        <v/>
      </c>
      <c r="K2844">
        <f>IF(A2844="","",IF(J2844&lt;=IFERROR(VLOOKUP(A2844,Produtos!$A:$E,5,FALSE),0),"ABAIXO DO MINIMO","OK"))</f>
        <v/>
      </c>
    </row>
    <row r="2845">
      <c r="B2845">
        <f>IFERROR(VLOOKUP(A2845,Produtos!A:B,2,FALSE),"")</f>
        <v/>
      </c>
      <c r="D2845" s="10">
        <f>IFERROR(INDEX(Lotes!$E:$E,MATCH(1,(Lotes!$A:$A=A2845)*(Lotes!$C:$C=C2845),0)),"")</f>
        <v/>
      </c>
      <c r="E2845" s="14">
        <f>IF(D2845="","",D2845-TODAY())</f>
        <v/>
      </c>
      <c r="F2845">
        <f>IF(D2845="","",IF(E2845&lt;0,"VENCIDO",IF(E2845&lt;=30,"VENCE EM &lt;= 30 DIAS",IF(E2845&lt;=60,"ATENCAO (31-60 DIAS)","OK"))))</f>
        <v/>
      </c>
      <c r="G2845" s="14">
        <f>SUMIFS(Lancamentos!$G:$G,Lancamentos!$C:$C,$A2845,Lancamentos!$E:$E,$C2845,Lancamentos!$B:$B,"ENTRADA")</f>
        <v/>
      </c>
      <c r="H2845" s="14">
        <f>SUMIFS(Lancamentos!$G:$G,Lancamentos!$C:$C,$A2845,Lancamentos!$E:$E,$C2845,Lancamentos!$B:$B,"SAIDA_USO")</f>
        <v/>
      </c>
      <c r="I2845" s="14">
        <f>SUMIFS(Lancamentos!$G:$G,Lancamentos!$C:$C,$A2845,Lancamentos!$E:$E,$C2845,Lancamentos!$B:$B,"SAIDA_DESCARTE")</f>
        <v/>
      </c>
      <c r="J2845" s="14">
        <f>G2845-H2845-I2845</f>
        <v/>
      </c>
      <c r="K2845">
        <f>IF(A2845="","",IF(J2845&lt;=IFERROR(VLOOKUP(A2845,Produtos!$A:$E,5,FALSE),0),"ABAIXO DO MINIMO","OK"))</f>
        <v/>
      </c>
    </row>
    <row r="2846">
      <c r="B2846">
        <f>IFERROR(VLOOKUP(A2846,Produtos!A:B,2,FALSE),"")</f>
        <v/>
      </c>
      <c r="D2846" s="10">
        <f>IFERROR(INDEX(Lotes!$E:$E,MATCH(1,(Lotes!$A:$A=A2846)*(Lotes!$C:$C=C2846),0)),"")</f>
        <v/>
      </c>
      <c r="E2846" s="14">
        <f>IF(D2846="","",D2846-TODAY())</f>
        <v/>
      </c>
      <c r="F2846">
        <f>IF(D2846="","",IF(E2846&lt;0,"VENCIDO",IF(E2846&lt;=30,"VENCE EM &lt;= 30 DIAS",IF(E2846&lt;=60,"ATENCAO (31-60 DIAS)","OK"))))</f>
        <v/>
      </c>
      <c r="G2846" s="14">
        <f>SUMIFS(Lancamentos!$G:$G,Lancamentos!$C:$C,$A2846,Lancamentos!$E:$E,$C2846,Lancamentos!$B:$B,"ENTRADA")</f>
        <v/>
      </c>
      <c r="H2846" s="14">
        <f>SUMIFS(Lancamentos!$G:$G,Lancamentos!$C:$C,$A2846,Lancamentos!$E:$E,$C2846,Lancamentos!$B:$B,"SAIDA_USO")</f>
        <v/>
      </c>
      <c r="I2846" s="14">
        <f>SUMIFS(Lancamentos!$G:$G,Lancamentos!$C:$C,$A2846,Lancamentos!$E:$E,$C2846,Lancamentos!$B:$B,"SAIDA_DESCARTE")</f>
        <v/>
      </c>
      <c r="J2846" s="14">
        <f>G2846-H2846-I2846</f>
        <v/>
      </c>
      <c r="K2846">
        <f>IF(A2846="","",IF(J2846&lt;=IFERROR(VLOOKUP(A2846,Produtos!$A:$E,5,FALSE),0),"ABAIXO DO MINIMO","OK"))</f>
        <v/>
      </c>
    </row>
    <row r="2847">
      <c r="B2847">
        <f>IFERROR(VLOOKUP(A2847,Produtos!A:B,2,FALSE),"")</f>
        <v/>
      </c>
      <c r="D2847" s="10">
        <f>IFERROR(INDEX(Lotes!$E:$E,MATCH(1,(Lotes!$A:$A=A2847)*(Lotes!$C:$C=C2847),0)),"")</f>
        <v/>
      </c>
      <c r="E2847" s="14">
        <f>IF(D2847="","",D2847-TODAY())</f>
        <v/>
      </c>
      <c r="F2847">
        <f>IF(D2847="","",IF(E2847&lt;0,"VENCIDO",IF(E2847&lt;=30,"VENCE EM &lt;= 30 DIAS",IF(E2847&lt;=60,"ATENCAO (31-60 DIAS)","OK"))))</f>
        <v/>
      </c>
      <c r="G2847" s="14">
        <f>SUMIFS(Lancamentos!$G:$G,Lancamentos!$C:$C,$A2847,Lancamentos!$E:$E,$C2847,Lancamentos!$B:$B,"ENTRADA")</f>
        <v/>
      </c>
      <c r="H2847" s="14">
        <f>SUMIFS(Lancamentos!$G:$G,Lancamentos!$C:$C,$A2847,Lancamentos!$E:$E,$C2847,Lancamentos!$B:$B,"SAIDA_USO")</f>
        <v/>
      </c>
      <c r="I2847" s="14">
        <f>SUMIFS(Lancamentos!$G:$G,Lancamentos!$C:$C,$A2847,Lancamentos!$E:$E,$C2847,Lancamentos!$B:$B,"SAIDA_DESCARTE")</f>
        <v/>
      </c>
      <c r="J2847" s="14">
        <f>G2847-H2847-I2847</f>
        <v/>
      </c>
      <c r="K2847">
        <f>IF(A2847="","",IF(J2847&lt;=IFERROR(VLOOKUP(A2847,Produtos!$A:$E,5,FALSE),0),"ABAIXO DO MINIMO","OK"))</f>
        <v/>
      </c>
    </row>
    <row r="2848">
      <c r="B2848">
        <f>IFERROR(VLOOKUP(A2848,Produtos!A:B,2,FALSE),"")</f>
        <v/>
      </c>
      <c r="D2848" s="10">
        <f>IFERROR(INDEX(Lotes!$E:$E,MATCH(1,(Lotes!$A:$A=A2848)*(Lotes!$C:$C=C2848),0)),"")</f>
        <v/>
      </c>
      <c r="E2848" s="14">
        <f>IF(D2848="","",D2848-TODAY())</f>
        <v/>
      </c>
      <c r="F2848">
        <f>IF(D2848="","",IF(E2848&lt;0,"VENCIDO",IF(E2848&lt;=30,"VENCE EM &lt;= 30 DIAS",IF(E2848&lt;=60,"ATENCAO (31-60 DIAS)","OK"))))</f>
        <v/>
      </c>
      <c r="G2848" s="14">
        <f>SUMIFS(Lancamentos!$G:$G,Lancamentos!$C:$C,$A2848,Lancamentos!$E:$E,$C2848,Lancamentos!$B:$B,"ENTRADA")</f>
        <v/>
      </c>
      <c r="H2848" s="14">
        <f>SUMIFS(Lancamentos!$G:$G,Lancamentos!$C:$C,$A2848,Lancamentos!$E:$E,$C2848,Lancamentos!$B:$B,"SAIDA_USO")</f>
        <v/>
      </c>
      <c r="I2848" s="14">
        <f>SUMIFS(Lancamentos!$G:$G,Lancamentos!$C:$C,$A2848,Lancamentos!$E:$E,$C2848,Lancamentos!$B:$B,"SAIDA_DESCARTE")</f>
        <v/>
      </c>
      <c r="J2848" s="14">
        <f>G2848-H2848-I2848</f>
        <v/>
      </c>
      <c r="K2848">
        <f>IF(A2848="","",IF(J2848&lt;=IFERROR(VLOOKUP(A2848,Produtos!$A:$E,5,FALSE),0),"ABAIXO DO MINIMO","OK"))</f>
        <v/>
      </c>
    </row>
    <row r="2849">
      <c r="B2849">
        <f>IFERROR(VLOOKUP(A2849,Produtos!A:B,2,FALSE),"")</f>
        <v/>
      </c>
      <c r="D2849" s="10">
        <f>IFERROR(INDEX(Lotes!$E:$E,MATCH(1,(Lotes!$A:$A=A2849)*(Lotes!$C:$C=C2849),0)),"")</f>
        <v/>
      </c>
      <c r="E2849" s="14">
        <f>IF(D2849="","",D2849-TODAY())</f>
        <v/>
      </c>
      <c r="F2849">
        <f>IF(D2849="","",IF(E2849&lt;0,"VENCIDO",IF(E2849&lt;=30,"VENCE EM &lt;= 30 DIAS",IF(E2849&lt;=60,"ATENCAO (31-60 DIAS)","OK"))))</f>
        <v/>
      </c>
      <c r="G2849" s="14">
        <f>SUMIFS(Lancamentos!$G:$G,Lancamentos!$C:$C,$A2849,Lancamentos!$E:$E,$C2849,Lancamentos!$B:$B,"ENTRADA")</f>
        <v/>
      </c>
      <c r="H2849" s="14">
        <f>SUMIFS(Lancamentos!$G:$G,Lancamentos!$C:$C,$A2849,Lancamentos!$E:$E,$C2849,Lancamentos!$B:$B,"SAIDA_USO")</f>
        <v/>
      </c>
      <c r="I2849" s="14">
        <f>SUMIFS(Lancamentos!$G:$G,Lancamentos!$C:$C,$A2849,Lancamentos!$E:$E,$C2849,Lancamentos!$B:$B,"SAIDA_DESCARTE")</f>
        <v/>
      </c>
      <c r="J2849" s="14">
        <f>G2849-H2849-I2849</f>
        <v/>
      </c>
      <c r="K2849">
        <f>IF(A2849="","",IF(J2849&lt;=IFERROR(VLOOKUP(A2849,Produtos!$A:$E,5,FALSE),0),"ABAIXO DO MINIMO","OK"))</f>
        <v/>
      </c>
    </row>
    <row r="2850">
      <c r="B2850">
        <f>IFERROR(VLOOKUP(A2850,Produtos!A:B,2,FALSE),"")</f>
        <v/>
      </c>
      <c r="D2850" s="10">
        <f>IFERROR(INDEX(Lotes!$E:$E,MATCH(1,(Lotes!$A:$A=A2850)*(Lotes!$C:$C=C2850),0)),"")</f>
        <v/>
      </c>
      <c r="E2850" s="14">
        <f>IF(D2850="","",D2850-TODAY())</f>
        <v/>
      </c>
      <c r="F2850">
        <f>IF(D2850="","",IF(E2850&lt;0,"VENCIDO",IF(E2850&lt;=30,"VENCE EM &lt;= 30 DIAS",IF(E2850&lt;=60,"ATENCAO (31-60 DIAS)","OK"))))</f>
        <v/>
      </c>
      <c r="G2850" s="14">
        <f>SUMIFS(Lancamentos!$G:$G,Lancamentos!$C:$C,$A2850,Lancamentos!$E:$E,$C2850,Lancamentos!$B:$B,"ENTRADA")</f>
        <v/>
      </c>
      <c r="H2850" s="14">
        <f>SUMIFS(Lancamentos!$G:$G,Lancamentos!$C:$C,$A2850,Lancamentos!$E:$E,$C2850,Lancamentos!$B:$B,"SAIDA_USO")</f>
        <v/>
      </c>
      <c r="I2850" s="14">
        <f>SUMIFS(Lancamentos!$G:$G,Lancamentos!$C:$C,$A2850,Lancamentos!$E:$E,$C2850,Lancamentos!$B:$B,"SAIDA_DESCARTE")</f>
        <v/>
      </c>
      <c r="J2850" s="14">
        <f>G2850-H2850-I2850</f>
        <v/>
      </c>
      <c r="K2850">
        <f>IF(A2850="","",IF(J2850&lt;=IFERROR(VLOOKUP(A2850,Produtos!$A:$E,5,FALSE),0),"ABAIXO DO MINIMO","OK"))</f>
        <v/>
      </c>
    </row>
    <row r="2851">
      <c r="B2851">
        <f>IFERROR(VLOOKUP(A2851,Produtos!A:B,2,FALSE),"")</f>
        <v/>
      </c>
      <c r="D2851" s="10">
        <f>IFERROR(INDEX(Lotes!$E:$E,MATCH(1,(Lotes!$A:$A=A2851)*(Lotes!$C:$C=C2851),0)),"")</f>
        <v/>
      </c>
      <c r="E2851" s="14">
        <f>IF(D2851="","",D2851-TODAY())</f>
        <v/>
      </c>
      <c r="F2851">
        <f>IF(D2851="","",IF(E2851&lt;0,"VENCIDO",IF(E2851&lt;=30,"VENCE EM &lt;= 30 DIAS",IF(E2851&lt;=60,"ATENCAO (31-60 DIAS)","OK"))))</f>
        <v/>
      </c>
      <c r="G2851" s="14">
        <f>SUMIFS(Lancamentos!$G:$G,Lancamentos!$C:$C,$A2851,Lancamentos!$E:$E,$C2851,Lancamentos!$B:$B,"ENTRADA")</f>
        <v/>
      </c>
      <c r="H2851" s="14">
        <f>SUMIFS(Lancamentos!$G:$G,Lancamentos!$C:$C,$A2851,Lancamentos!$E:$E,$C2851,Lancamentos!$B:$B,"SAIDA_USO")</f>
        <v/>
      </c>
      <c r="I2851" s="14">
        <f>SUMIFS(Lancamentos!$G:$G,Lancamentos!$C:$C,$A2851,Lancamentos!$E:$E,$C2851,Lancamentos!$B:$B,"SAIDA_DESCARTE")</f>
        <v/>
      </c>
      <c r="J2851" s="14">
        <f>G2851-H2851-I2851</f>
        <v/>
      </c>
      <c r="K2851">
        <f>IF(A2851="","",IF(J2851&lt;=IFERROR(VLOOKUP(A2851,Produtos!$A:$E,5,FALSE),0),"ABAIXO DO MINIMO","OK"))</f>
        <v/>
      </c>
    </row>
    <row r="2852">
      <c r="B2852">
        <f>IFERROR(VLOOKUP(A2852,Produtos!A:B,2,FALSE),"")</f>
        <v/>
      </c>
      <c r="D2852" s="10">
        <f>IFERROR(INDEX(Lotes!$E:$E,MATCH(1,(Lotes!$A:$A=A2852)*(Lotes!$C:$C=C2852),0)),"")</f>
        <v/>
      </c>
      <c r="E2852" s="14">
        <f>IF(D2852="","",D2852-TODAY())</f>
        <v/>
      </c>
      <c r="F2852">
        <f>IF(D2852="","",IF(E2852&lt;0,"VENCIDO",IF(E2852&lt;=30,"VENCE EM &lt;= 30 DIAS",IF(E2852&lt;=60,"ATENCAO (31-60 DIAS)","OK"))))</f>
        <v/>
      </c>
      <c r="G2852" s="14">
        <f>SUMIFS(Lancamentos!$G:$G,Lancamentos!$C:$C,$A2852,Lancamentos!$E:$E,$C2852,Lancamentos!$B:$B,"ENTRADA")</f>
        <v/>
      </c>
      <c r="H2852" s="14">
        <f>SUMIFS(Lancamentos!$G:$G,Lancamentos!$C:$C,$A2852,Lancamentos!$E:$E,$C2852,Lancamentos!$B:$B,"SAIDA_USO")</f>
        <v/>
      </c>
      <c r="I2852" s="14">
        <f>SUMIFS(Lancamentos!$G:$G,Lancamentos!$C:$C,$A2852,Lancamentos!$E:$E,$C2852,Lancamentos!$B:$B,"SAIDA_DESCARTE")</f>
        <v/>
      </c>
      <c r="J2852" s="14">
        <f>G2852-H2852-I2852</f>
        <v/>
      </c>
      <c r="K2852">
        <f>IF(A2852="","",IF(J2852&lt;=IFERROR(VLOOKUP(A2852,Produtos!$A:$E,5,FALSE),0),"ABAIXO DO MINIMO","OK"))</f>
        <v/>
      </c>
    </row>
    <row r="2853">
      <c r="B2853">
        <f>IFERROR(VLOOKUP(A2853,Produtos!A:B,2,FALSE),"")</f>
        <v/>
      </c>
      <c r="D2853" s="10">
        <f>IFERROR(INDEX(Lotes!$E:$E,MATCH(1,(Lotes!$A:$A=A2853)*(Lotes!$C:$C=C2853),0)),"")</f>
        <v/>
      </c>
      <c r="E2853" s="14">
        <f>IF(D2853="","",D2853-TODAY())</f>
        <v/>
      </c>
      <c r="F2853">
        <f>IF(D2853="","",IF(E2853&lt;0,"VENCIDO",IF(E2853&lt;=30,"VENCE EM &lt;= 30 DIAS",IF(E2853&lt;=60,"ATENCAO (31-60 DIAS)","OK"))))</f>
        <v/>
      </c>
      <c r="G2853" s="14">
        <f>SUMIFS(Lancamentos!$G:$G,Lancamentos!$C:$C,$A2853,Lancamentos!$E:$E,$C2853,Lancamentos!$B:$B,"ENTRADA")</f>
        <v/>
      </c>
      <c r="H2853" s="14">
        <f>SUMIFS(Lancamentos!$G:$G,Lancamentos!$C:$C,$A2853,Lancamentos!$E:$E,$C2853,Lancamentos!$B:$B,"SAIDA_USO")</f>
        <v/>
      </c>
      <c r="I2853" s="14">
        <f>SUMIFS(Lancamentos!$G:$G,Lancamentos!$C:$C,$A2853,Lancamentos!$E:$E,$C2853,Lancamentos!$B:$B,"SAIDA_DESCARTE")</f>
        <v/>
      </c>
      <c r="J2853" s="14">
        <f>G2853-H2853-I2853</f>
        <v/>
      </c>
      <c r="K2853">
        <f>IF(A2853="","",IF(J2853&lt;=IFERROR(VLOOKUP(A2853,Produtos!$A:$E,5,FALSE),0),"ABAIXO DO MINIMO","OK"))</f>
        <v/>
      </c>
    </row>
    <row r="2854">
      <c r="B2854">
        <f>IFERROR(VLOOKUP(A2854,Produtos!A:B,2,FALSE),"")</f>
        <v/>
      </c>
      <c r="D2854" s="10">
        <f>IFERROR(INDEX(Lotes!$E:$E,MATCH(1,(Lotes!$A:$A=A2854)*(Lotes!$C:$C=C2854),0)),"")</f>
        <v/>
      </c>
      <c r="E2854" s="14">
        <f>IF(D2854="","",D2854-TODAY())</f>
        <v/>
      </c>
      <c r="F2854">
        <f>IF(D2854="","",IF(E2854&lt;0,"VENCIDO",IF(E2854&lt;=30,"VENCE EM &lt;= 30 DIAS",IF(E2854&lt;=60,"ATENCAO (31-60 DIAS)","OK"))))</f>
        <v/>
      </c>
      <c r="G2854" s="14">
        <f>SUMIFS(Lancamentos!$G:$G,Lancamentos!$C:$C,$A2854,Lancamentos!$E:$E,$C2854,Lancamentos!$B:$B,"ENTRADA")</f>
        <v/>
      </c>
      <c r="H2854" s="14">
        <f>SUMIFS(Lancamentos!$G:$G,Lancamentos!$C:$C,$A2854,Lancamentos!$E:$E,$C2854,Lancamentos!$B:$B,"SAIDA_USO")</f>
        <v/>
      </c>
      <c r="I2854" s="14">
        <f>SUMIFS(Lancamentos!$G:$G,Lancamentos!$C:$C,$A2854,Lancamentos!$E:$E,$C2854,Lancamentos!$B:$B,"SAIDA_DESCARTE")</f>
        <v/>
      </c>
      <c r="J2854" s="14">
        <f>G2854-H2854-I2854</f>
        <v/>
      </c>
      <c r="K2854">
        <f>IF(A2854="","",IF(J2854&lt;=IFERROR(VLOOKUP(A2854,Produtos!$A:$E,5,FALSE),0),"ABAIXO DO MINIMO","OK"))</f>
        <v/>
      </c>
    </row>
    <row r="2855">
      <c r="B2855">
        <f>IFERROR(VLOOKUP(A2855,Produtos!A:B,2,FALSE),"")</f>
        <v/>
      </c>
      <c r="D2855" s="10">
        <f>IFERROR(INDEX(Lotes!$E:$E,MATCH(1,(Lotes!$A:$A=A2855)*(Lotes!$C:$C=C2855),0)),"")</f>
        <v/>
      </c>
      <c r="E2855" s="14">
        <f>IF(D2855="","",D2855-TODAY())</f>
        <v/>
      </c>
      <c r="F2855">
        <f>IF(D2855="","",IF(E2855&lt;0,"VENCIDO",IF(E2855&lt;=30,"VENCE EM &lt;= 30 DIAS",IF(E2855&lt;=60,"ATENCAO (31-60 DIAS)","OK"))))</f>
        <v/>
      </c>
      <c r="G2855" s="14">
        <f>SUMIFS(Lancamentos!$G:$G,Lancamentos!$C:$C,$A2855,Lancamentos!$E:$E,$C2855,Lancamentos!$B:$B,"ENTRADA")</f>
        <v/>
      </c>
      <c r="H2855" s="14">
        <f>SUMIFS(Lancamentos!$G:$G,Lancamentos!$C:$C,$A2855,Lancamentos!$E:$E,$C2855,Lancamentos!$B:$B,"SAIDA_USO")</f>
        <v/>
      </c>
      <c r="I2855" s="14">
        <f>SUMIFS(Lancamentos!$G:$G,Lancamentos!$C:$C,$A2855,Lancamentos!$E:$E,$C2855,Lancamentos!$B:$B,"SAIDA_DESCARTE")</f>
        <v/>
      </c>
      <c r="J2855" s="14">
        <f>G2855-H2855-I2855</f>
        <v/>
      </c>
      <c r="K2855">
        <f>IF(A2855="","",IF(J2855&lt;=IFERROR(VLOOKUP(A2855,Produtos!$A:$E,5,FALSE),0),"ABAIXO DO MINIMO","OK"))</f>
        <v/>
      </c>
    </row>
    <row r="2856">
      <c r="B2856">
        <f>IFERROR(VLOOKUP(A2856,Produtos!A:B,2,FALSE),"")</f>
        <v/>
      </c>
      <c r="D2856" s="10">
        <f>IFERROR(INDEX(Lotes!$E:$E,MATCH(1,(Lotes!$A:$A=A2856)*(Lotes!$C:$C=C2856),0)),"")</f>
        <v/>
      </c>
      <c r="E2856" s="14">
        <f>IF(D2856="","",D2856-TODAY())</f>
        <v/>
      </c>
      <c r="F2856">
        <f>IF(D2856="","",IF(E2856&lt;0,"VENCIDO",IF(E2856&lt;=30,"VENCE EM &lt;= 30 DIAS",IF(E2856&lt;=60,"ATENCAO (31-60 DIAS)","OK"))))</f>
        <v/>
      </c>
      <c r="G2856" s="14">
        <f>SUMIFS(Lancamentos!$G:$G,Lancamentos!$C:$C,$A2856,Lancamentos!$E:$E,$C2856,Lancamentos!$B:$B,"ENTRADA")</f>
        <v/>
      </c>
      <c r="H2856" s="14">
        <f>SUMIFS(Lancamentos!$G:$G,Lancamentos!$C:$C,$A2856,Lancamentos!$E:$E,$C2856,Lancamentos!$B:$B,"SAIDA_USO")</f>
        <v/>
      </c>
      <c r="I2856" s="14">
        <f>SUMIFS(Lancamentos!$G:$G,Lancamentos!$C:$C,$A2856,Lancamentos!$E:$E,$C2856,Lancamentos!$B:$B,"SAIDA_DESCARTE")</f>
        <v/>
      </c>
      <c r="J2856" s="14">
        <f>G2856-H2856-I2856</f>
        <v/>
      </c>
      <c r="K2856">
        <f>IF(A2856="","",IF(J2856&lt;=IFERROR(VLOOKUP(A2856,Produtos!$A:$E,5,FALSE),0),"ABAIXO DO MINIMO","OK"))</f>
        <v/>
      </c>
    </row>
    <row r="2857">
      <c r="B2857">
        <f>IFERROR(VLOOKUP(A2857,Produtos!A:B,2,FALSE),"")</f>
        <v/>
      </c>
      <c r="D2857" s="10">
        <f>IFERROR(INDEX(Lotes!$E:$E,MATCH(1,(Lotes!$A:$A=A2857)*(Lotes!$C:$C=C2857),0)),"")</f>
        <v/>
      </c>
      <c r="E2857" s="14">
        <f>IF(D2857="","",D2857-TODAY())</f>
        <v/>
      </c>
      <c r="F2857">
        <f>IF(D2857="","",IF(E2857&lt;0,"VENCIDO",IF(E2857&lt;=30,"VENCE EM &lt;= 30 DIAS",IF(E2857&lt;=60,"ATENCAO (31-60 DIAS)","OK"))))</f>
        <v/>
      </c>
      <c r="G2857" s="14">
        <f>SUMIFS(Lancamentos!$G:$G,Lancamentos!$C:$C,$A2857,Lancamentos!$E:$E,$C2857,Lancamentos!$B:$B,"ENTRADA")</f>
        <v/>
      </c>
      <c r="H2857" s="14">
        <f>SUMIFS(Lancamentos!$G:$G,Lancamentos!$C:$C,$A2857,Lancamentos!$E:$E,$C2857,Lancamentos!$B:$B,"SAIDA_USO")</f>
        <v/>
      </c>
      <c r="I2857" s="14">
        <f>SUMIFS(Lancamentos!$G:$G,Lancamentos!$C:$C,$A2857,Lancamentos!$E:$E,$C2857,Lancamentos!$B:$B,"SAIDA_DESCARTE")</f>
        <v/>
      </c>
      <c r="J2857" s="14">
        <f>G2857-H2857-I2857</f>
        <v/>
      </c>
      <c r="K2857">
        <f>IF(A2857="","",IF(J2857&lt;=IFERROR(VLOOKUP(A2857,Produtos!$A:$E,5,FALSE),0),"ABAIXO DO MINIMO","OK"))</f>
        <v/>
      </c>
    </row>
    <row r="2858">
      <c r="B2858">
        <f>IFERROR(VLOOKUP(A2858,Produtos!A:B,2,FALSE),"")</f>
        <v/>
      </c>
      <c r="D2858" s="10">
        <f>IFERROR(INDEX(Lotes!$E:$E,MATCH(1,(Lotes!$A:$A=A2858)*(Lotes!$C:$C=C2858),0)),"")</f>
        <v/>
      </c>
      <c r="E2858" s="14">
        <f>IF(D2858="","",D2858-TODAY())</f>
        <v/>
      </c>
      <c r="F2858">
        <f>IF(D2858="","",IF(E2858&lt;0,"VENCIDO",IF(E2858&lt;=30,"VENCE EM &lt;= 30 DIAS",IF(E2858&lt;=60,"ATENCAO (31-60 DIAS)","OK"))))</f>
        <v/>
      </c>
      <c r="G2858" s="14">
        <f>SUMIFS(Lancamentos!$G:$G,Lancamentos!$C:$C,$A2858,Lancamentos!$E:$E,$C2858,Lancamentos!$B:$B,"ENTRADA")</f>
        <v/>
      </c>
      <c r="H2858" s="14">
        <f>SUMIFS(Lancamentos!$G:$G,Lancamentos!$C:$C,$A2858,Lancamentos!$E:$E,$C2858,Lancamentos!$B:$B,"SAIDA_USO")</f>
        <v/>
      </c>
      <c r="I2858" s="14">
        <f>SUMIFS(Lancamentos!$G:$G,Lancamentos!$C:$C,$A2858,Lancamentos!$E:$E,$C2858,Lancamentos!$B:$B,"SAIDA_DESCARTE")</f>
        <v/>
      </c>
      <c r="J2858" s="14">
        <f>G2858-H2858-I2858</f>
        <v/>
      </c>
      <c r="K2858">
        <f>IF(A2858="","",IF(J2858&lt;=IFERROR(VLOOKUP(A2858,Produtos!$A:$E,5,FALSE),0),"ABAIXO DO MINIMO","OK"))</f>
        <v/>
      </c>
    </row>
    <row r="2859">
      <c r="B2859">
        <f>IFERROR(VLOOKUP(A2859,Produtos!A:B,2,FALSE),"")</f>
        <v/>
      </c>
      <c r="D2859" s="10">
        <f>IFERROR(INDEX(Lotes!$E:$E,MATCH(1,(Lotes!$A:$A=A2859)*(Lotes!$C:$C=C2859),0)),"")</f>
        <v/>
      </c>
      <c r="E2859" s="14">
        <f>IF(D2859="","",D2859-TODAY())</f>
        <v/>
      </c>
      <c r="F2859">
        <f>IF(D2859="","",IF(E2859&lt;0,"VENCIDO",IF(E2859&lt;=30,"VENCE EM &lt;= 30 DIAS",IF(E2859&lt;=60,"ATENCAO (31-60 DIAS)","OK"))))</f>
        <v/>
      </c>
      <c r="G2859" s="14">
        <f>SUMIFS(Lancamentos!$G:$G,Lancamentos!$C:$C,$A2859,Lancamentos!$E:$E,$C2859,Lancamentos!$B:$B,"ENTRADA")</f>
        <v/>
      </c>
      <c r="H2859" s="14">
        <f>SUMIFS(Lancamentos!$G:$G,Lancamentos!$C:$C,$A2859,Lancamentos!$E:$E,$C2859,Lancamentos!$B:$B,"SAIDA_USO")</f>
        <v/>
      </c>
      <c r="I2859" s="14">
        <f>SUMIFS(Lancamentos!$G:$G,Lancamentos!$C:$C,$A2859,Lancamentos!$E:$E,$C2859,Lancamentos!$B:$B,"SAIDA_DESCARTE")</f>
        <v/>
      </c>
      <c r="J2859" s="14">
        <f>G2859-H2859-I2859</f>
        <v/>
      </c>
      <c r="K2859">
        <f>IF(A2859="","",IF(J2859&lt;=IFERROR(VLOOKUP(A2859,Produtos!$A:$E,5,FALSE),0),"ABAIXO DO MINIMO","OK"))</f>
        <v/>
      </c>
    </row>
    <row r="2860">
      <c r="B2860">
        <f>IFERROR(VLOOKUP(A2860,Produtos!A:B,2,FALSE),"")</f>
        <v/>
      </c>
      <c r="D2860" s="10">
        <f>IFERROR(INDEX(Lotes!$E:$E,MATCH(1,(Lotes!$A:$A=A2860)*(Lotes!$C:$C=C2860),0)),"")</f>
        <v/>
      </c>
      <c r="E2860" s="14">
        <f>IF(D2860="","",D2860-TODAY())</f>
        <v/>
      </c>
      <c r="F2860">
        <f>IF(D2860="","",IF(E2860&lt;0,"VENCIDO",IF(E2860&lt;=30,"VENCE EM &lt;= 30 DIAS",IF(E2860&lt;=60,"ATENCAO (31-60 DIAS)","OK"))))</f>
        <v/>
      </c>
      <c r="G2860" s="14">
        <f>SUMIFS(Lancamentos!$G:$G,Lancamentos!$C:$C,$A2860,Lancamentos!$E:$E,$C2860,Lancamentos!$B:$B,"ENTRADA")</f>
        <v/>
      </c>
      <c r="H2860" s="14">
        <f>SUMIFS(Lancamentos!$G:$G,Lancamentos!$C:$C,$A2860,Lancamentos!$E:$E,$C2860,Lancamentos!$B:$B,"SAIDA_USO")</f>
        <v/>
      </c>
      <c r="I2860" s="14">
        <f>SUMIFS(Lancamentos!$G:$G,Lancamentos!$C:$C,$A2860,Lancamentos!$E:$E,$C2860,Lancamentos!$B:$B,"SAIDA_DESCARTE")</f>
        <v/>
      </c>
      <c r="J2860" s="14">
        <f>G2860-H2860-I2860</f>
        <v/>
      </c>
      <c r="K2860">
        <f>IF(A2860="","",IF(J2860&lt;=IFERROR(VLOOKUP(A2860,Produtos!$A:$E,5,FALSE),0),"ABAIXO DO MINIMO","OK"))</f>
        <v/>
      </c>
    </row>
    <row r="2861">
      <c r="B2861">
        <f>IFERROR(VLOOKUP(A2861,Produtos!A:B,2,FALSE),"")</f>
        <v/>
      </c>
      <c r="D2861" s="10">
        <f>IFERROR(INDEX(Lotes!$E:$E,MATCH(1,(Lotes!$A:$A=A2861)*(Lotes!$C:$C=C2861),0)),"")</f>
        <v/>
      </c>
      <c r="E2861" s="14">
        <f>IF(D2861="","",D2861-TODAY())</f>
        <v/>
      </c>
      <c r="F2861">
        <f>IF(D2861="","",IF(E2861&lt;0,"VENCIDO",IF(E2861&lt;=30,"VENCE EM &lt;= 30 DIAS",IF(E2861&lt;=60,"ATENCAO (31-60 DIAS)","OK"))))</f>
        <v/>
      </c>
      <c r="G2861" s="14">
        <f>SUMIFS(Lancamentos!$G:$G,Lancamentos!$C:$C,$A2861,Lancamentos!$E:$E,$C2861,Lancamentos!$B:$B,"ENTRADA")</f>
        <v/>
      </c>
      <c r="H2861" s="14">
        <f>SUMIFS(Lancamentos!$G:$G,Lancamentos!$C:$C,$A2861,Lancamentos!$E:$E,$C2861,Lancamentos!$B:$B,"SAIDA_USO")</f>
        <v/>
      </c>
      <c r="I2861" s="14">
        <f>SUMIFS(Lancamentos!$G:$G,Lancamentos!$C:$C,$A2861,Lancamentos!$E:$E,$C2861,Lancamentos!$B:$B,"SAIDA_DESCARTE")</f>
        <v/>
      </c>
      <c r="J2861" s="14">
        <f>G2861-H2861-I2861</f>
        <v/>
      </c>
      <c r="K2861">
        <f>IF(A2861="","",IF(J2861&lt;=IFERROR(VLOOKUP(A2861,Produtos!$A:$E,5,FALSE),0),"ABAIXO DO MINIMO","OK"))</f>
        <v/>
      </c>
    </row>
    <row r="2862">
      <c r="B2862">
        <f>IFERROR(VLOOKUP(A2862,Produtos!A:B,2,FALSE),"")</f>
        <v/>
      </c>
      <c r="D2862" s="10">
        <f>IFERROR(INDEX(Lotes!$E:$E,MATCH(1,(Lotes!$A:$A=A2862)*(Lotes!$C:$C=C2862),0)),"")</f>
        <v/>
      </c>
      <c r="E2862" s="14">
        <f>IF(D2862="","",D2862-TODAY())</f>
        <v/>
      </c>
      <c r="F2862">
        <f>IF(D2862="","",IF(E2862&lt;0,"VENCIDO",IF(E2862&lt;=30,"VENCE EM &lt;= 30 DIAS",IF(E2862&lt;=60,"ATENCAO (31-60 DIAS)","OK"))))</f>
        <v/>
      </c>
      <c r="G2862" s="14">
        <f>SUMIFS(Lancamentos!$G:$G,Lancamentos!$C:$C,$A2862,Lancamentos!$E:$E,$C2862,Lancamentos!$B:$B,"ENTRADA")</f>
        <v/>
      </c>
      <c r="H2862" s="14">
        <f>SUMIFS(Lancamentos!$G:$G,Lancamentos!$C:$C,$A2862,Lancamentos!$E:$E,$C2862,Lancamentos!$B:$B,"SAIDA_USO")</f>
        <v/>
      </c>
      <c r="I2862" s="14">
        <f>SUMIFS(Lancamentos!$G:$G,Lancamentos!$C:$C,$A2862,Lancamentos!$E:$E,$C2862,Lancamentos!$B:$B,"SAIDA_DESCARTE")</f>
        <v/>
      </c>
      <c r="J2862" s="14">
        <f>G2862-H2862-I2862</f>
        <v/>
      </c>
      <c r="K2862">
        <f>IF(A2862="","",IF(J2862&lt;=IFERROR(VLOOKUP(A2862,Produtos!$A:$E,5,FALSE),0),"ABAIXO DO MINIMO","OK"))</f>
        <v/>
      </c>
    </row>
    <row r="2863">
      <c r="B2863">
        <f>IFERROR(VLOOKUP(A2863,Produtos!A:B,2,FALSE),"")</f>
        <v/>
      </c>
      <c r="D2863" s="10">
        <f>IFERROR(INDEX(Lotes!$E:$E,MATCH(1,(Lotes!$A:$A=A2863)*(Lotes!$C:$C=C2863),0)),"")</f>
        <v/>
      </c>
      <c r="E2863" s="14">
        <f>IF(D2863="","",D2863-TODAY())</f>
        <v/>
      </c>
      <c r="F2863">
        <f>IF(D2863="","",IF(E2863&lt;0,"VENCIDO",IF(E2863&lt;=30,"VENCE EM &lt;= 30 DIAS",IF(E2863&lt;=60,"ATENCAO (31-60 DIAS)","OK"))))</f>
        <v/>
      </c>
      <c r="G2863" s="14">
        <f>SUMIFS(Lancamentos!$G:$G,Lancamentos!$C:$C,$A2863,Lancamentos!$E:$E,$C2863,Lancamentos!$B:$B,"ENTRADA")</f>
        <v/>
      </c>
      <c r="H2863" s="14">
        <f>SUMIFS(Lancamentos!$G:$G,Lancamentos!$C:$C,$A2863,Lancamentos!$E:$E,$C2863,Lancamentos!$B:$B,"SAIDA_USO")</f>
        <v/>
      </c>
      <c r="I2863" s="14">
        <f>SUMIFS(Lancamentos!$G:$G,Lancamentos!$C:$C,$A2863,Lancamentos!$E:$E,$C2863,Lancamentos!$B:$B,"SAIDA_DESCARTE")</f>
        <v/>
      </c>
      <c r="J2863" s="14">
        <f>G2863-H2863-I2863</f>
        <v/>
      </c>
      <c r="K2863">
        <f>IF(A2863="","",IF(J2863&lt;=IFERROR(VLOOKUP(A2863,Produtos!$A:$E,5,FALSE),0),"ABAIXO DO MINIMO","OK"))</f>
        <v/>
      </c>
    </row>
    <row r="2864">
      <c r="B2864">
        <f>IFERROR(VLOOKUP(A2864,Produtos!A:B,2,FALSE),"")</f>
        <v/>
      </c>
      <c r="D2864" s="10">
        <f>IFERROR(INDEX(Lotes!$E:$E,MATCH(1,(Lotes!$A:$A=A2864)*(Lotes!$C:$C=C2864),0)),"")</f>
        <v/>
      </c>
      <c r="E2864" s="14">
        <f>IF(D2864="","",D2864-TODAY())</f>
        <v/>
      </c>
      <c r="F2864">
        <f>IF(D2864="","",IF(E2864&lt;0,"VENCIDO",IF(E2864&lt;=30,"VENCE EM &lt;= 30 DIAS",IF(E2864&lt;=60,"ATENCAO (31-60 DIAS)","OK"))))</f>
        <v/>
      </c>
      <c r="G2864" s="14">
        <f>SUMIFS(Lancamentos!$G:$G,Lancamentos!$C:$C,$A2864,Lancamentos!$E:$E,$C2864,Lancamentos!$B:$B,"ENTRADA")</f>
        <v/>
      </c>
      <c r="H2864" s="14">
        <f>SUMIFS(Lancamentos!$G:$G,Lancamentos!$C:$C,$A2864,Lancamentos!$E:$E,$C2864,Lancamentos!$B:$B,"SAIDA_USO")</f>
        <v/>
      </c>
      <c r="I2864" s="14">
        <f>SUMIFS(Lancamentos!$G:$G,Lancamentos!$C:$C,$A2864,Lancamentos!$E:$E,$C2864,Lancamentos!$B:$B,"SAIDA_DESCARTE")</f>
        <v/>
      </c>
      <c r="J2864" s="14">
        <f>G2864-H2864-I2864</f>
        <v/>
      </c>
      <c r="K2864">
        <f>IF(A2864="","",IF(J2864&lt;=IFERROR(VLOOKUP(A2864,Produtos!$A:$E,5,FALSE),0),"ABAIXO DO MINIMO","OK"))</f>
        <v/>
      </c>
    </row>
    <row r="2865">
      <c r="B2865">
        <f>IFERROR(VLOOKUP(A2865,Produtos!A:B,2,FALSE),"")</f>
        <v/>
      </c>
      <c r="D2865" s="10">
        <f>IFERROR(INDEX(Lotes!$E:$E,MATCH(1,(Lotes!$A:$A=A2865)*(Lotes!$C:$C=C2865),0)),"")</f>
        <v/>
      </c>
      <c r="E2865" s="14">
        <f>IF(D2865="","",D2865-TODAY())</f>
        <v/>
      </c>
      <c r="F2865">
        <f>IF(D2865="","",IF(E2865&lt;0,"VENCIDO",IF(E2865&lt;=30,"VENCE EM &lt;= 30 DIAS",IF(E2865&lt;=60,"ATENCAO (31-60 DIAS)","OK"))))</f>
        <v/>
      </c>
      <c r="G2865" s="14">
        <f>SUMIFS(Lancamentos!$G:$G,Lancamentos!$C:$C,$A2865,Lancamentos!$E:$E,$C2865,Lancamentos!$B:$B,"ENTRADA")</f>
        <v/>
      </c>
      <c r="H2865" s="14">
        <f>SUMIFS(Lancamentos!$G:$G,Lancamentos!$C:$C,$A2865,Lancamentos!$E:$E,$C2865,Lancamentos!$B:$B,"SAIDA_USO")</f>
        <v/>
      </c>
      <c r="I2865" s="14">
        <f>SUMIFS(Lancamentos!$G:$G,Lancamentos!$C:$C,$A2865,Lancamentos!$E:$E,$C2865,Lancamentos!$B:$B,"SAIDA_DESCARTE")</f>
        <v/>
      </c>
      <c r="J2865" s="14">
        <f>G2865-H2865-I2865</f>
        <v/>
      </c>
      <c r="K2865">
        <f>IF(A2865="","",IF(J2865&lt;=IFERROR(VLOOKUP(A2865,Produtos!$A:$E,5,FALSE),0),"ABAIXO DO MINIMO","OK"))</f>
        <v/>
      </c>
    </row>
    <row r="2866">
      <c r="B2866">
        <f>IFERROR(VLOOKUP(A2866,Produtos!A:B,2,FALSE),"")</f>
        <v/>
      </c>
      <c r="D2866" s="10">
        <f>IFERROR(INDEX(Lotes!$E:$E,MATCH(1,(Lotes!$A:$A=A2866)*(Lotes!$C:$C=C2866),0)),"")</f>
        <v/>
      </c>
      <c r="E2866" s="14">
        <f>IF(D2866="","",D2866-TODAY())</f>
        <v/>
      </c>
      <c r="F2866">
        <f>IF(D2866="","",IF(E2866&lt;0,"VENCIDO",IF(E2866&lt;=30,"VENCE EM &lt;= 30 DIAS",IF(E2866&lt;=60,"ATENCAO (31-60 DIAS)","OK"))))</f>
        <v/>
      </c>
      <c r="G2866" s="14">
        <f>SUMIFS(Lancamentos!$G:$G,Lancamentos!$C:$C,$A2866,Lancamentos!$E:$E,$C2866,Lancamentos!$B:$B,"ENTRADA")</f>
        <v/>
      </c>
      <c r="H2866" s="14">
        <f>SUMIFS(Lancamentos!$G:$G,Lancamentos!$C:$C,$A2866,Lancamentos!$E:$E,$C2866,Lancamentos!$B:$B,"SAIDA_USO")</f>
        <v/>
      </c>
      <c r="I2866" s="14">
        <f>SUMIFS(Lancamentos!$G:$G,Lancamentos!$C:$C,$A2866,Lancamentos!$E:$E,$C2866,Lancamentos!$B:$B,"SAIDA_DESCARTE")</f>
        <v/>
      </c>
      <c r="J2866" s="14">
        <f>G2866-H2866-I2866</f>
        <v/>
      </c>
      <c r="K2866">
        <f>IF(A2866="","",IF(J2866&lt;=IFERROR(VLOOKUP(A2866,Produtos!$A:$E,5,FALSE),0),"ABAIXO DO MINIMO","OK"))</f>
        <v/>
      </c>
    </row>
    <row r="2867">
      <c r="B2867">
        <f>IFERROR(VLOOKUP(A2867,Produtos!A:B,2,FALSE),"")</f>
        <v/>
      </c>
      <c r="D2867" s="10">
        <f>IFERROR(INDEX(Lotes!$E:$E,MATCH(1,(Lotes!$A:$A=A2867)*(Lotes!$C:$C=C2867),0)),"")</f>
        <v/>
      </c>
      <c r="E2867" s="14">
        <f>IF(D2867="","",D2867-TODAY())</f>
        <v/>
      </c>
      <c r="F2867">
        <f>IF(D2867="","",IF(E2867&lt;0,"VENCIDO",IF(E2867&lt;=30,"VENCE EM &lt;= 30 DIAS",IF(E2867&lt;=60,"ATENCAO (31-60 DIAS)","OK"))))</f>
        <v/>
      </c>
      <c r="G2867" s="14">
        <f>SUMIFS(Lancamentos!$G:$G,Lancamentos!$C:$C,$A2867,Lancamentos!$E:$E,$C2867,Lancamentos!$B:$B,"ENTRADA")</f>
        <v/>
      </c>
      <c r="H2867" s="14">
        <f>SUMIFS(Lancamentos!$G:$G,Lancamentos!$C:$C,$A2867,Lancamentos!$E:$E,$C2867,Lancamentos!$B:$B,"SAIDA_USO")</f>
        <v/>
      </c>
      <c r="I2867" s="14">
        <f>SUMIFS(Lancamentos!$G:$G,Lancamentos!$C:$C,$A2867,Lancamentos!$E:$E,$C2867,Lancamentos!$B:$B,"SAIDA_DESCARTE")</f>
        <v/>
      </c>
      <c r="J2867" s="14">
        <f>G2867-H2867-I2867</f>
        <v/>
      </c>
      <c r="K2867">
        <f>IF(A2867="","",IF(J2867&lt;=IFERROR(VLOOKUP(A2867,Produtos!$A:$E,5,FALSE),0),"ABAIXO DO MINIMO","OK"))</f>
        <v/>
      </c>
    </row>
    <row r="2868">
      <c r="B2868">
        <f>IFERROR(VLOOKUP(A2868,Produtos!A:B,2,FALSE),"")</f>
        <v/>
      </c>
      <c r="D2868" s="10">
        <f>IFERROR(INDEX(Lotes!$E:$E,MATCH(1,(Lotes!$A:$A=A2868)*(Lotes!$C:$C=C2868),0)),"")</f>
        <v/>
      </c>
      <c r="E2868" s="14">
        <f>IF(D2868="","",D2868-TODAY())</f>
        <v/>
      </c>
      <c r="F2868">
        <f>IF(D2868="","",IF(E2868&lt;0,"VENCIDO",IF(E2868&lt;=30,"VENCE EM &lt;= 30 DIAS",IF(E2868&lt;=60,"ATENCAO (31-60 DIAS)","OK"))))</f>
        <v/>
      </c>
      <c r="G2868" s="14">
        <f>SUMIFS(Lancamentos!$G:$G,Lancamentos!$C:$C,$A2868,Lancamentos!$E:$E,$C2868,Lancamentos!$B:$B,"ENTRADA")</f>
        <v/>
      </c>
      <c r="H2868" s="14">
        <f>SUMIFS(Lancamentos!$G:$G,Lancamentos!$C:$C,$A2868,Lancamentos!$E:$E,$C2868,Lancamentos!$B:$B,"SAIDA_USO")</f>
        <v/>
      </c>
      <c r="I2868" s="14">
        <f>SUMIFS(Lancamentos!$G:$G,Lancamentos!$C:$C,$A2868,Lancamentos!$E:$E,$C2868,Lancamentos!$B:$B,"SAIDA_DESCARTE")</f>
        <v/>
      </c>
      <c r="J2868" s="14">
        <f>G2868-H2868-I2868</f>
        <v/>
      </c>
      <c r="K2868">
        <f>IF(A2868="","",IF(J2868&lt;=IFERROR(VLOOKUP(A2868,Produtos!$A:$E,5,FALSE),0),"ABAIXO DO MINIMO","OK"))</f>
        <v/>
      </c>
    </row>
    <row r="2869">
      <c r="B2869">
        <f>IFERROR(VLOOKUP(A2869,Produtos!A:B,2,FALSE),"")</f>
        <v/>
      </c>
      <c r="D2869" s="10">
        <f>IFERROR(INDEX(Lotes!$E:$E,MATCH(1,(Lotes!$A:$A=A2869)*(Lotes!$C:$C=C2869),0)),"")</f>
        <v/>
      </c>
      <c r="E2869" s="14">
        <f>IF(D2869="","",D2869-TODAY())</f>
        <v/>
      </c>
      <c r="F2869">
        <f>IF(D2869="","",IF(E2869&lt;0,"VENCIDO",IF(E2869&lt;=30,"VENCE EM &lt;= 30 DIAS",IF(E2869&lt;=60,"ATENCAO (31-60 DIAS)","OK"))))</f>
        <v/>
      </c>
      <c r="G2869" s="14">
        <f>SUMIFS(Lancamentos!$G:$G,Lancamentos!$C:$C,$A2869,Lancamentos!$E:$E,$C2869,Lancamentos!$B:$B,"ENTRADA")</f>
        <v/>
      </c>
      <c r="H2869" s="14">
        <f>SUMIFS(Lancamentos!$G:$G,Lancamentos!$C:$C,$A2869,Lancamentos!$E:$E,$C2869,Lancamentos!$B:$B,"SAIDA_USO")</f>
        <v/>
      </c>
      <c r="I2869" s="14">
        <f>SUMIFS(Lancamentos!$G:$G,Lancamentos!$C:$C,$A2869,Lancamentos!$E:$E,$C2869,Lancamentos!$B:$B,"SAIDA_DESCARTE")</f>
        <v/>
      </c>
      <c r="J2869" s="14">
        <f>G2869-H2869-I2869</f>
        <v/>
      </c>
      <c r="K2869">
        <f>IF(A2869="","",IF(J2869&lt;=IFERROR(VLOOKUP(A2869,Produtos!$A:$E,5,FALSE),0),"ABAIXO DO MINIMO","OK"))</f>
        <v/>
      </c>
    </row>
    <row r="2870">
      <c r="B2870">
        <f>IFERROR(VLOOKUP(A2870,Produtos!A:B,2,FALSE),"")</f>
        <v/>
      </c>
      <c r="D2870" s="10">
        <f>IFERROR(INDEX(Lotes!$E:$E,MATCH(1,(Lotes!$A:$A=A2870)*(Lotes!$C:$C=C2870),0)),"")</f>
        <v/>
      </c>
      <c r="E2870" s="14">
        <f>IF(D2870="","",D2870-TODAY())</f>
        <v/>
      </c>
      <c r="F2870">
        <f>IF(D2870="","",IF(E2870&lt;0,"VENCIDO",IF(E2870&lt;=30,"VENCE EM &lt;= 30 DIAS",IF(E2870&lt;=60,"ATENCAO (31-60 DIAS)","OK"))))</f>
        <v/>
      </c>
      <c r="G2870" s="14">
        <f>SUMIFS(Lancamentos!$G:$G,Lancamentos!$C:$C,$A2870,Lancamentos!$E:$E,$C2870,Lancamentos!$B:$B,"ENTRADA")</f>
        <v/>
      </c>
      <c r="H2870" s="14">
        <f>SUMIFS(Lancamentos!$G:$G,Lancamentos!$C:$C,$A2870,Lancamentos!$E:$E,$C2870,Lancamentos!$B:$B,"SAIDA_USO")</f>
        <v/>
      </c>
      <c r="I2870" s="14">
        <f>SUMIFS(Lancamentos!$G:$G,Lancamentos!$C:$C,$A2870,Lancamentos!$E:$E,$C2870,Lancamentos!$B:$B,"SAIDA_DESCARTE")</f>
        <v/>
      </c>
      <c r="J2870" s="14">
        <f>G2870-H2870-I2870</f>
        <v/>
      </c>
      <c r="K2870">
        <f>IF(A2870="","",IF(J2870&lt;=IFERROR(VLOOKUP(A2870,Produtos!$A:$E,5,FALSE),0),"ABAIXO DO MINIMO","OK"))</f>
        <v/>
      </c>
    </row>
    <row r="2871">
      <c r="B2871">
        <f>IFERROR(VLOOKUP(A2871,Produtos!A:B,2,FALSE),"")</f>
        <v/>
      </c>
      <c r="D2871" s="10">
        <f>IFERROR(INDEX(Lotes!$E:$E,MATCH(1,(Lotes!$A:$A=A2871)*(Lotes!$C:$C=C2871),0)),"")</f>
        <v/>
      </c>
      <c r="E2871" s="14">
        <f>IF(D2871="","",D2871-TODAY())</f>
        <v/>
      </c>
      <c r="F2871">
        <f>IF(D2871="","",IF(E2871&lt;0,"VENCIDO",IF(E2871&lt;=30,"VENCE EM &lt;= 30 DIAS",IF(E2871&lt;=60,"ATENCAO (31-60 DIAS)","OK"))))</f>
        <v/>
      </c>
      <c r="G2871" s="14">
        <f>SUMIFS(Lancamentos!$G:$G,Lancamentos!$C:$C,$A2871,Lancamentos!$E:$E,$C2871,Lancamentos!$B:$B,"ENTRADA")</f>
        <v/>
      </c>
      <c r="H2871" s="14">
        <f>SUMIFS(Lancamentos!$G:$G,Lancamentos!$C:$C,$A2871,Lancamentos!$E:$E,$C2871,Lancamentos!$B:$B,"SAIDA_USO")</f>
        <v/>
      </c>
      <c r="I2871" s="14">
        <f>SUMIFS(Lancamentos!$G:$G,Lancamentos!$C:$C,$A2871,Lancamentos!$E:$E,$C2871,Lancamentos!$B:$B,"SAIDA_DESCARTE")</f>
        <v/>
      </c>
      <c r="J2871" s="14">
        <f>G2871-H2871-I2871</f>
        <v/>
      </c>
      <c r="K2871">
        <f>IF(A2871="","",IF(J2871&lt;=IFERROR(VLOOKUP(A2871,Produtos!$A:$E,5,FALSE),0),"ABAIXO DO MINIMO","OK"))</f>
        <v/>
      </c>
    </row>
    <row r="2872">
      <c r="B2872">
        <f>IFERROR(VLOOKUP(A2872,Produtos!A:B,2,FALSE),"")</f>
        <v/>
      </c>
      <c r="D2872" s="10">
        <f>IFERROR(INDEX(Lotes!$E:$E,MATCH(1,(Lotes!$A:$A=A2872)*(Lotes!$C:$C=C2872),0)),"")</f>
        <v/>
      </c>
      <c r="E2872" s="14">
        <f>IF(D2872="","",D2872-TODAY())</f>
        <v/>
      </c>
      <c r="F2872">
        <f>IF(D2872="","",IF(E2872&lt;0,"VENCIDO",IF(E2872&lt;=30,"VENCE EM &lt;= 30 DIAS",IF(E2872&lt;=60,"ATENCAO (31-60 DIAS)","OK"))))</f>
        <v/>
      </c>
      <c r="G2872" s="14">
        <f>SUMIFS(Lancamentos!$G:$G,Lancamentos!$C:$C,$A2872,Lancamentos!$E:$E,$C2872,Lancamentos!$B:$B,"ENTRADA")</f>
        <v/>
      </c>
      <c r="H2872" s="14">
        <f>SUMIFS(Lancamentos!$G:$G,Lancamentos!$C:$C,$A2872,Lancamentos!$E:$E,$C2872,Lancamentos!$B:$B,"SAIDA_USO")</f>
        <v/>
      </c>
      <c r="I2872" s="14">
        <f>SUMIFS(Lancamentos!$G:$G,Lancamentos!$C:$C,$A2872,Lancamentos!$E:$E,$C2872,Lancamentos!$B:$B,"SAIDA_DESCARTE")</f>
        <v/>
      </c>
      <c r="J2872" s="14">
        <f>G2872-H2872-I2872</f>
        <v/>
      </c>
      <c r="K2872">
        <f>IF(A2872="","",IF(J2872&lt;=IFERROR(VLOOKUP(A2872,Produtos!$A:$E,5,FALSE),0),"ABAIXO DO MINIMO","OK"))</f>
        <v/>
      </c>
    </row>
    <row r="2873">
      <c r="B2873">
        <f>IFERROR(VLOOKUP(A2873,Produtos!A:B,2,FALSE),"")</f>
        <v/>
      </c>
      <c r="D2873" s="10">
        <f>IFERROR(INDEX(Lotes!$E:$E,MATCH(1,(Lotes!$A:$A=A2873)*(Lotes!$C:$C=C2873),0)),"")</f>
        <v/>
      </c>
      <c r="E2873" s="14">
        <f>IF(D2873="","",D2873-TODAY())</f>
        <v/>
      </c>
      <c r="F2873">
        <f>IF(D2873="","",IF(E2873&lt;0,"VENCIDO",IF(E2873&lt;=30,"VENCE EM &lt;= 30 DIAS",IF(E2873&lt;=60,"ATENCAO (31-60 DIAS)","OK"))))</f>
        <v/>
      </c>
      <c r="G2873" s="14">
        <f>SUMIFS(Lancamentos!$G:$G,Lancamentos!$C:$C,$A2873,Lancamentos!$E:$E,$C2873,Lancamentos!$B:$B,"ENTRADA")</f>
        <v/>
      </c>
      <c r="H2873" s="14">
        <f>SUMIFS(Lancamentos!$G:$G,Lancamentos!$C:$C,$A2873,Lancamentos!$E:$E,$C2873,Lancamentos!$B:$B,"SAIDA_USO")</f>
        <v/>
      </c>
      <c r="I2873" s="14">
        <f>SUMIFS(Lancamentos!$G:$G,Lancamentos!$C:$C,$A2873,Lancamentos!$E:$E,$C2873,Lancamentos!$B:$B,"SAIDA_DESCARTE")</f>
        <v/>
      </c>
      <c r="J2873" s="14">
        <f>G2873-H2873-I2873</f>
        <v/>
      </c>
      <c r="K2873">
        <f>IF(A2873="","",IF(J2873&lt;=IFERROR(VLOOKUP(A2873,Produtos!$A:$E,5,FALSE),0),"ABAIXO DO MINIMO","OK"))</f>
        <v/>
      </c>
    </row>
    <row r="2874">
      <c r="B2874">
        <f>IFERROR(VLOOKUP(A2874,Produtos!A:B,2,FALSE),"")</f>
        <v/>
      </c>
      <c r="D2874" s="10">
        <f>IFERROR(INDEX(Lotes!$E:$E,MATCH(1,(Lotes!$A:$A=A2874)*(Lotes!$C:$C=C2874),0)),"")</f>
        <v/>
      </c>
      <c r="E2874" s="14">
        <f>IF(D2874="","",D2874-TODAY())</f>
        <v/>
      </c>
      <c r="F2874">
        <f>IF(D2874="","",IF(E2874&lt;0,"VENCIDO",IF(E2874&lt;=30,"VENCE EM &lt;= 30 DIAS",IF(E2874&lt;=60,"ATENCAO (31-60 DIAS)","OK"))))</f>
        <v/>
      </c>
      <c r="G2874" s="14">
        <f>SUMIFS(Lancamentos!$G:$G,Lancamentos!$C:$C,$A2874,Lancamentos!$E:$E,$C2874,Lancamentos!$B:$B,"ENTRADA")</f>
        <v/>
      </c>
      <c r="H2874" s="14">
        <f>SUMIFS(Lancamentos!$G:$G,Lancamentos!$C:$C,$A2874,Lancamentos!$E:$E,$C2874,Lancamentos!$B:$B,"SAIDA_USO")</f>
        <v/>
      </c>
      <c r="I2874" s="14">
        <f>SUMIFS(Lancamentos!$G:$G,Lancamentos!$C:$C,$A2874,Lancamentos!$E:$E,$C2874,Lancamentos!$B:$B,"SAIDA_DESCARTE")</f>
        <v/>
      </c>
      <c r="J2874" s="14">
        <f>G2874-H2874-I2874</f>
        <v/>
      </c>
      <c r="K2874">
        <f>IF(A2874="","",IF(J2874&lt;=IFERROR(VLOOKUP(A2874,Produtos!$A:$E,5,FALSE),0),"ABAIXO DO MINIMO","OK"))</f>
        <v/>
      </c>
    </row>
    <row r="2875">
      <c r="B2875">
        <f>IFERROR(VLOOKUP(A2875,Produtos!A:B,2,FALSE),"")</f>
        <v/>
      </c>
      <c r="D2875" s="10">
        <f>IFERROR(INDEX(Lotes!$E:$E,MATCH(1,(Lotes!$A:$A=A2875)*(Lotes!$C:$C=C2875),0)),"")</f>
        <v/>
      </c>
      <c r="E2875" s="14">
        <f>IF(D2875="","",D2875-TODAY())</f>
        <v/>
      </c>
      <c r="F2875">
        <f>IF(D2875="","",IF(E2875&lt;0,"VENCIDO",IF(E2875&lt;=30,"VENCE EM &lt;= 30 DIAS",IF(E2875&lt;=60,"ATENCAO (31-60 DIAS)","OK"))))</f>
        <v/>
      </c>
      <c r="G2875" s="14">
        <f>SUMIFS(Lancamentos!$G:$G,Lancamentos!$C:$C,$A2875,Lancamentos!$E:$E,$C2875,Lancamentos!$B:$B,"ENTRADA")</f>
        <v/>
      </c>
      <c r="H2875" s="14">
        <f>SUMIFS(Lancamentos!$G:$G,Lancamentos!$C:$C,$A2875,Lancamentos!$E:$E,$C2875,Lancamentos!$B:$B,"SAIDA_USO")</f>
        <v/>
      </c>
      <c r="I2875" s="14">
        <f>SUMIFS(Lancamentos!$G:$G,Lancamentos!$C:$C,$A2875,Lancamentos!$E:$E,$C2875,Lancamentos!$B:$B,"SAIDA_DESCARTE")</f>
        <v/>
      </c>
      <c r="J2875" s="14">
        <f>G2875-H2875-I2875</f>
        <v/>
      </c>
      <c r="K2875">
        <f>IF(A2875="","",IF(J2875&lt;=IFERROR(VLOOKUP(A2875,Produtos!$A:$E,5,FALSE),0),"ABAIXO DO MINIMO","OK"))</f>
        <v/>
      </c>
    </row>
    <row r="2876">
      <c r="B2876">
        <f>IFERROR(VLOOKUP(A2876,Produtos!A:B,2,FALSE),"")</f>
        <v/>
      </c>
      <c r="D2876" s="10">
        <f>IFERROR(INDEX(Lotes!$E:$E,MATCH(1,(Lotes!$A:$A=A2876)*(Lotes!$C:$C=C2876),0)),"")</f>
        <v/>
      </c>
      <c r="E2876" s="14">
        <f>IF(D2876="","",D2876-TODAY())</f>
        <v/>
      </c>
      <c r="F2876">
        <f>IF(D2876="","",IF(E2876&lt;0,"VENCIDO",IF(E2876&lt;=30,"VENCE EM &lt;= 30 DIAS",IF(E2876&lt;=60,"ATENCAO (31-60 DIAS)","OK"))))</f>
        <v/>
      </c>
      <c r="G2876" s="14">
        <f>SUMIFS(Lancamentos!$G:$G,Lancamentos!$C:$C,$A2876,Lancamentos!$E:$E,$C2876,Lancamentos!$B:$B,"ENTRADA")</f>
        <v/>
      </c>
      <c r="H2876" s="14">
        <f>SUMIFS(Lancamentos!$G:$G,Lancamentos!$C:$C,$A2876,Lancamentos!$E:$E,$C2876,Lancamentos!$B:$B,"SAIDA_USO")</f>
        <v/>
      </c>
      <c r="I2876" s="14">
        <f>SUMIFS(Lancamentos!$G:$G,Lancamentos!$C:$C,$A2876,Lancamentos!$E:$E,$C2876,Lancamentos!$B:$B,"SAIDA_DESCARTE")</f>
        <v/>
      </c>
      <c r="J2876" s="14">
        <f>G2876-H2876-I2876</f>
        <v/>
      </c>
      <c r="K2876">
        <f>IF(A2876="","",IF(J2876&lt;=IFERROR(VLOOKUP(A2876,Produtos!$A:$E,5,FALSE),0),"ABAIXO DO MINIMO","OK"))</f>
        <v/>
      </c>
    </row>
    <row r="2877">
      <c r="B2877">
        <f>IFERROR(VLOOKUP(A2877,Produtos!A:B,2,FALSE),"")</f>
        <v/>
      </c>
      <c r="D2877" s="10">
        <f>IFERROR(INDEX(Lotes!$E:$E,MATCH(1,(Lotes!$A:$A=A2877)*(Lotes!$C:$C=C2877),0)),"")</f>
        <v/>
      </c>
      <c r="E2877" s="14">
        <f>IF(D2877="","",D2877-TODAY())</f>
        <v/>
      </c>
      <c r="F2877">
        <f>IF(D2877="","",IF(E2877&lt;0,"VENCIDO",IF(E2877&lt;=30,"VENCE EM &lt;= 30 DIAS",IF(E2877&lt;=60,"ATENCAO (31-60 DIAS)","OK"))))</f>
        <v/>
      </c>
      <c r="G2877" s="14">
        <f>SUMIFS(Lancamentos!$G:$G,Lancamentos!$C:$C,$A2877,Lancamentos!$E:$E,$C2877,Lancamentos!$B:$B,"ENTRADA")</f>
        <v/>
      </c>
      <c r="H2877" s="14">
        <f>SUMIFS(Lancamentos!$G:$G,Lancamentos!$C:$C,$A2877,Lancamentos!$E:$E,$C2877,Lancamentos!$B:$B,"SAIDA_USO")</f>
        <v/>
      </c>
      <c r="I2877" s="14">
        <f>SUMIFS(Lancamentos!$G:$G,Lancamentos!$C:$C,$A2877,Lancamentos!$E:$E,$C2877,Lancamentos!$B:$B,"SAIDA_DESCARTE")</f>
        <v/>
      </c>
      <c r="J2877" s="14">
        <f>G2877-H2877-I2877</f>
        <v/>
      </c>
      <c r="K2877">
        <f>IF(A2877="","",IF(J2877&lt;=IFERROR(VLOOKUP(A2877,Produtos!$A:$E,5,FALSE),0),"ABAIXO DO MINIMO","OK"))</f>
        <v/>
      </c>
    </row>
    <row r="2878">
      <c r="B2878">
        <f>IFERROR(VLOOKUP(A2878,Produtos!A:B,2,FALSE),"")</f>
        <v/>
      </c>
      <c r="D2878" s="10">
        <f>IFERROR(INDEX(Lotes!$E:$E,MATCH(1,(Lotes!$A:$A=A2878)*(Lotes!$C:$C=C2878),0)),"")</f>
        <v/>
      </c>
      <c r="E2878" s="14">
        <f>IF(D2878="","",D2878-TODAY())</f>
        <v/>
      </c>
      <c r="F2878">
        <f>IF(D2878="","",IF(E2878&lt;0,"VENCIDO",IF(E2878&lt;=30,"VENCE EM &lt;= 30 DIAS",IF(E2878&lt;=60,"ATENCAO (31-60 DIAS)","OK"))))</f>
        <v/>
      </c>
      <c r="G2878" s="14">
        <f>SUMIFS(Lancamentos!$G:$G,Lancamentos!$C:$C,$A2878,Lancamentos!$E:$E,$C2878,Lancamentos!$B:$B,"ENTRADA")</f>
        <v/>
      </c>
      <c r="H2878" s="14">
        <f>SUMIFS(Lancamentos!$G:$G,Lancamentos!$C:$C,$A2878,Lancamentos!$E:$E,$C2878,Lancamentos!$B:$B,"SAIDA_USO")</f>
        <v/>
      </c>
      <c r="I2878" s="14">
        <f>SUMIFS(Lancamentos!$G:$G,Lancamentos!$C:$C,$A2878,Lancamentos!$E:$E,$C2878,Lancamentos!$B:$B,"SAIDA_DESCARTE")</f>
        <v/>
      </c>
      <c r="J2878" s="14">
        <f>G2878-H2878-I2878</f>
        <v/>
      </c>
      <c r="K2878">
        <f>IF(A2878="","",IF(J2878&lt;=IFERROR(VLOOKUP(A2878,Produtos!$A:$E,5,FALSE),0),"ABAIXO DO MINIMO","OK"))</f>
        <v/>
      </c>
    </row>
    <row r="2879">
      <c r="B2879">
        <f>IFERROR(VLOOKUP(A2879,Produtos!A:B,2,FALSE),"")</f>
        <v/>
      </c>
      <c r="D2879" s="10">
        <f>IFERROR(INDEX(Lotes!$E:$E,MATCH(1,(Lotes!$A:$A=A2879)*(Lotes!$C:$C=C2879),0)),"")</f>
        <v/>
      </c>
      <c r="E2879" s="14">
        <f>IF(D2879="","",D2879-TODAY())</f>
        <v/>
      </c>
      <c r="F2879">
        <f>IF(D2879="","",IF(E2879&lt;0,"VENCIDO",IF(E2879&lt;=30,"VENCE EM &lt;= 30 DIAS",IF(E2879&lt;=60,"ATENCAO (31-60 DIAS)","OK"))))</f>
        <v/>
      </c>
      <c r="G2879" s="14">
        <f>SUMIFS(Lancamentos!$G:$G,Lancamentos!$C:$C,$A2879,Lancamentos!$E:$E,$C2879,Lancamentos!$B:$B,"ENTRADA")</f>
        <v/>
      </c>
      <c r="H2879" s="14">
        <f>SUMIFS(Lancamentos!$G:$G,Lancamentos!$C:$C,$A2879,Lancamentos!$E:$E,$C2879,Lancamentos!$B:$B,"SAIDA_USO")</f>
        <v/>
      </c>
      <c r="I2879" s="14">
        <f>SUMIFS(Lancamentos!$G:$G,Lancamentos!$C:$C,$A2879,Lancamentos!$E:$E,$C2879,Lancamentos!$B:$B,"SAIDA_DESCARTE")</f>
        <v/>
      </c>
      <c r="J2879" s="14">
        <f>G2879-H2879-I2879</f>
        <v/>
      </c>
      <c r="K2879">
        <f>IF(A2879="","",IF(J2879&lt;=IFERROR(VLOOKUP(A2879,Produtos!$A:$E,5,FALSE),0),"ABAIXO DO MINIMO","OK"))</f>
        <v/>
      </c>
    </row>
    <row r="2880">
      <c r="B2880">
        <f>IFERROR(VLOOKUP(A2880,Produtos!A:B,2,FALSE),"")</f>
        <v/>
      </c>
      <c r="D2880" s="10">
        <f>IFERROR(INDEX(Lotes!$E:$E,MATCH(1,(Lotes!$A:$A=A2880)*(Lotes!$C:$C=C2880),0)),"")</f>
        <v/>
      </c>
      <c r="E2880" s="14">
        <f>IF(D2880="","",D2880-TODAY())</f>
        <v/>
      </c>
      <c r="F2880">
        <f>IF(D2880="","",IF(E2880&lt;0,"VENCIDO",IF(E2880&lt;=30,"VENCE EM &lt;= 30 DIAS",IF(E2880&lt;=60,"ATENCAO (31-60 DIAS)","OK"))))</f>
        <v/>
      </c>
      <c r="G2880" s="14">
        <f>SUMIFS(Lancamentos!$G:$G,Lancamentos!$C:$C,$A2880,Lancamentos!$E:$E,$C2880,Lancamentos!$B:$B,"ENTRADA")</f>
        <v/>
      </c>
      <c r="H2880" s="14">
        <f>SUMIFS(Lancamentos!$G:$G,Lancamentos!$C:$C,$A2880,Lancamentos!$E:$E,$C2880,Lancamentos!$B:$B,"SAIDA_USO")</f>
        <v/>
      </c>
      <c r="I2880" s="14">
        <f>SUMIFS(Lancamentos!$G:$G,Lancamentos!$C:$C,$A2880,Lancamentos!$E:$E,$C2880,Lancamentos!$B:$B,"SAIDA_DESCARTE")</f>
        <v/>
      </c>
      <c r="J2880" s="14">
        <f>G2880-H2880-I2880</f>
        <v/>
      </c>
      <c r="K2880">
        <f>IF(A2880="","",IF(J2880&lt;=IFERROR(VLOOKUP(A2880,Produtos!$A:$E,5,FALSE),0),"ABAIXO DO MINIMO","OK"))</f>
        <v/>
      </c>
    </row>
    <row r="2881">
      <c r="B2881">
        <f>IFERROR(VLOOKUP(A2881,Produtos!A:B,2,FALSE),"")</f>
        <v/>
      </c>
      <c r="D2881" s="10">
        <f>IFERROR(INDEX(Lotes!$E:$E,MATCH(1,(Lotes!$A:$A=A2881)*(Lotes!$C:$C=C2881),0)),"")</f>
        <v/>
      </c>
      <c r="E2881" s="14">
        <f>IF(D2881="","",D2881-TODAY())</f>
        <v/>
      </c>
      <c r="F2881">
        <f>IF(D2881="","",IF(E2881&lt;0,"VENCIDO",IF(E2881&lt;=30,"VENCE EM &lt;= 30 DIAS",IF(E2881&lt;=60,"ATENCAO (31-60 DIAS)","OK"))))</f>
        <v/>
      </c>
      <c r="G2881" s="14">
        <f>SUMIFS(Lancamentos!$G:$G,Lancamentos!$C:$C,$A2881,Lancamentos!$E:$E,$C2881,Lancamentos!$B:$B,"ENTRADA")</f>
        <v/>
      </c>
      <c r="H2881" s="14">
        <f>SUMIFS(Lancamentos!$G:$G,Lancamentos!$C:$C,$A2881,Lancamentos!$E:$E,$C2881,Lancamentos!$B:$B,"SAIDA_USO")</f>
        <v/>
      </c>
      <c r="I2881" s="14">
        <f>SUMIFS(Lancamentos!$G:$G,Lancamentos!$C:$C,$A2881,Lancamentos!$E:$E,$C2881,Lancamentos!$B:$B,"SAIDA_DESCARTE")</f>
        <v/>
      </c>
      <c r="J2881" s="14">
        <f>G2881-H2881-I2881</f>
        <v/>
      </c>
      <c r="K2881">
        <f>IF(A2881="","",IF(J2881&lt;=IFERROR(VLOOKUP(A2881,Produtos!$A:$E,5,FALSE),0),"ABAIXO DO MINIMO","OK"))</f>
        <v/>
      </c>
    </row>
    <row r="2882">
      <c r="B2882">
        <f>IFERROR(VLOOKUP(A2882,Produtos!A:B,2,FALSE),"")</f>
        <v/>
      </c>
      <c r="D2882" s="10">
        <f>IFERROR(INDEX(Lotes!$E:$E,MATCH(1,(Lotes!$A:$A=A2882)*(Lotes!$C:$C=C2882),0)),"")</f>
        <v/>
      </c>
      <c r="E2882" s="14">
        <f>IF(D2882="","",D2882-TODAY())</f>
        <v/>
      </c>
      <c r="F2882">
        <f>IF(D2882="","",IF(E2882&lt;0,"VENCIDO",IF(E2882&lt;=30,"VENCE EM &lt;= 30 DIAS",IF(E2882&lt;=60,"ATENCAO (31-60 DIAS)","OK"))))</f>
        <v/>
      </c>
      <c r="G2882" s="14">
        <f>SUMIFS(Lancamentos!$G:$G,Lancamentos!$C:$C,$A2882,Lancamentos!$E:$E,$C2882,Lancamentos!$B:$B,"ENTRADA")</f>
        <v/>
      </c>
      <c r="H2882" s="14">
        <f>SUMIFS(Lancamentos!$G:$G,Lancamentos!$C:$C,$A2882,Lancamentos!$E:$E,$C2882,Lancamentos!$B:$B,"SAIDA_USO")</f>
        <v/>
      </c>
      <c r="I2882" s="14">
        <f>SUMIFS(Lancamentos!$G:$G,Lancamentos!$C:$C,$A2882,Lancamentos!$E:$E,$C2882,Lancamentos!$B:$B,"SAIDA_DESCARTE")</f>
        <v/>
      </c>
      <c r="J2882" s="14">
        <f>G2882-H2882-I2882</f>
        <v/>
      </c>
      <c r="K2882">
        <f>IF(A2882="","",IF(J2882&lt;=IFERROR(VLOOKUP(A2882,Produtos!$A:$E,5,FALSE),0),"ABAIXO DO MINIMO","OK"))</f>
        <v/>
      </c>
    </row>
    <row r="2883">
      <c r="B2883">
        <f>IFERROR(VLOOKUP(A2883,Produtos!A:B,2,FALSE),"")</f>
        <v/>
      </c>
      <c r="D2883" s="10">
        <f>IFERROR(INDEX(Lotes!$E:$E,MATCH(1,(Lotes!$A:$A=A2883)*(Lotes!$C:$C=C2883),0)),"")</f>
        <v/>
      </c>
      <c r="E2883" s="14">
        <f>IF(D2883="","",D2883-TODAY())</f>
        <v/>
      </c>
      <c r="F2883">
        <f>IF(D2883="","",IF(E2883&lt;0,"VENCIDO",IF(E2883&lt;=30,"VENCE EM &lt;= 30 DIAS",IF(E2883&lt;=60,"ATENCAO (31-60 DIAS)","OK"))))</f>
        <v/>
      </c>
      <c r="G2883" s="14">
        <f>SUMIFS(Lancamentos!$G:$G,Lancamentos!$C:$C,$A2883,Lancamentos!$E:$E,$C2883,Lancamentos!$B:$B,"ENTRADA")</f>
        <v/>
      </c>
      <c r="H2883" s="14">
        <f>SUMIFS(Lancamentos!$G:$G,Lancamentos!$C:$C,$A2883,Lancamentos!$E:$E,$C2883,Lancamentos!$B:$B,"SAIDA_USO")</f>
        <v/>
      </c>
      <c r="I2883" s="14">
        <f>SUMIFS(Lancamentos!$G:$G,Lancamentos!$C:$C,$A2883,Lancamentos!$E:$E,$C2883,Lancamentos!$B:$B,"SAIDA_DESCARTE")</f>
        <v/>
      </c>
      <c r="J2883" s="14">
        <f>G2883-H2883-I2883</f>
        <v/>
      </c>
      <c r="K2883">
        <f>IF(A2883="","",IF(J2883&lt;=IFERROR(VLOOKUP(A2883,Produtos!$A:$E,5,FALSE),0),"ABAIXO DO MINIMO","OK"))</f>
        <v/>
      </c>
    </row>
    <row r="2884">
      <c r="B2884">
        <f>IFERROR(VLOOKUP(A2884,Produtos!A:B,2,FALSE),"")</f>
        <v/>
      </c>
      <c r="D2884" s="10">
        <f>IFERROR(INDEX(Lotes!$E:$E,MATCH(1,(Lotes!$A:$A=A2884)*(Lotes!$C:$C=C2884),0)),"")</f>
        <v/>
      </c>
      <c r="E2884" s="14">
        <f>IF(D2884="","",D2884-TODAY())</f>
        <v/>
      </c>
      <c r="F2884">
        <f>IF(D2884="","",IF(E2884&lt;0,"VENCIDO",IF(E2884&lt;=30,"VENCE EM &lt;= 30 DIAS",IF(E2884&lt;=60,"ATENCAO (31-60 DIAS)","OK"))))</f>
        <v/>
      </c>
      <c r="G2884" s="14">
        <f>SUMIFS(Lancamentos!$G:$G,Lancamentos!$C:$C,$A2884,Lancamentos!$E:$E,$C2884,Lancamentos!$B:$B,"ENTRADA")</f>
        <v/>
      </c>
      <c r="H2884" s="14">
        <f>SUMIFS(Lancamentos!$G:$G,Lancamentos!$C:$C,$A2884,Lancamentos!$E:$E,$C2884,Lancamentos!$B:$B,"SAIDA_USO")</f>
        <v/>
      </c>
      <c r="I2884" s="14">
        <f>SUMIFS(Lancamentos!$G:$G,Lancamentos!$C:$C,$A2884,Lancamentos!$E:$E,$C2884,Lancamentos!$B:$B,"SAIDA_DESCARTE")</f>
        <v/>
      </c>
      <c r="J2884" s="14">
        <f>G2884-H2884-I2884</f>
        <v/>
      </c>
      <c r="K2884">
        <f>IF(A2884="","",IF(J2884&lt;=IFERROR(VLOOKUP(A2884,Produtos!$A:$E,5,FALSE),0),"ABAIXO DO MINIMO","OK"))</f>
        <v/>
      </c>
    </row>
    <row r="2885">
      <c r="B2885">
        <f>IFERROR(VLOOKUP(A2885,Produtos!A:B,2,FALSE),"")</f>
        <v/>
      </c>
      <c r="D2885" s="10">
        <f>IFERROR(INDEX(Lotes!$E:$E,MATCH(1,(Lotes!$A:$A=A2885)*(Lotes!$C:$C=C2885),0)),"")</f>
        <v/>
      </c>
      <c r="E2885" s="14">
        <f>IF(D2885="","",D2885-TODAY())</f>
        <v/>
      </c>
      <c r="F2885">
        <f>IF(D2885="","",IF(E2885&lt;0,"VENCIDO",IF(E2885&lt;=30,"VENCE EM &lt;= 30 DIAS",IF(E2885&lt;=60,"ATENCAO (31-60 DIAS)","OK"))))</f>
        <v/>
      </c>
      <c r="G2885" s="14">
        <f>SUMIFS(Lancamentos!$G:$G,Lancamentos!$C:$C,$A2885,Lancamentos!$E:$E,$C2885,Lancamentos!$B:$B,"ENTRADA")</f>
        <v/>
      </c>
      <c r="H2885" s="14">
        <f>SUMIFS(Lancamentos!$G:$G,Lancamentos!$C:$C,$A2885,Lancamentos!$E:$E,$C2885,Lancamentos!$B:$B,"SAIDA_USO")</f>
        <v/>
      </c>
      <c r="I2885" s="14">
        <f>SUMIFS(Lancamentos!$G:$G,Lancamentos!$C:$C,$A2885,Lancamentos!$E:$E,$C2885,Lancamentos!$B:$B,"SAIDA_DESCARTE")</f>
        <v/>
      </c>
      <c r="J2885" s="14">
        <f>G2885-H2885-I2885</f>
        <v/>
      </c>
      <c r="K2885">
        <f>IF(A2885="","",IF(J2885&lt;=IFERROR(VLOOKUP(A2885,Produtos!$A:$E,5,FALSE),0),"ABAIXO DO MINIMO","OK"))</f>
        <v/>
      </c>
    </row>
    <row r="2886">
      <c r="B2886">
        <f>IFERROR(VLOOKUP(A2886,Produtos!A:B,2,FALSE),"")</f>
        <v/>
      </c>
      <c r="D2886" s="10">
        <f>IFERROR(INDEX(Lotes!$E:$E,MATCH(1,(Lotes!$A:$A=A2886)*(Lotes!$C:$C=C2886),0)),"")</f>
        <v/>
      </c>
      <c r="E2886" s="14">
        <f>IF(D2886="","",D2886-TODAY())</f>
        <v/>
      </c>
      <c r="F2886">
        <f>IF(D2886="","",IF(E2886&lt;0,"VENCIDO",IF(E2886&lt;=30,"VENCE EM &lt;= 30 DIAS",IF(E2886&lt;=60,"ATENCAO (31-60 DIAS)","OK"))))</f>
        <v/>
      </c>
      <c r="G2886" s="14">
        <f>SUMIFS(Lancamentos!$G:$G,Lancamentos!$C:$C,$A2886,Lancamentos!$E:$E,$C2886,Lancamentos!$B:$B,"ENTRADA")</f>
        <v/>
      </c>
      <c r="H2886" s="14">
        <f>SUMIFS(Lancamentos!$G:$G,Lancamentos!$C:$C,$A2886,Lancamentos!$E:$E,$C2886,Lancamentos!$B:$B,"SAIDA_USO")</f>
        <v/>
      </c>
      <c r="I2886" s="14">
        <f>SUMIFS(Lancamentos!$G:$G,Lancamentos!$C:$C,$A2886,Lancamentos!$E:$E,$C2886,Lancamentos!$B:$B,"SAIDA_DESCARTE")</f>
        <v/>
      </c>
      <c r="J2886" s="14">
        <f>G2886-H2886-I2886</f>
        <v/>
      </c>
      <c r="K2886">
        <f>IF(A2886="","",IF(J2886&lt;=IFERROR(VLOOKUP(A2886,Produtos!$A:$E,5,FALSE),0),"ABAIXO DO MINIMO","OK"))</f>
        <v/>
      </c>
    </row>
    <row r="2887">
      <c r="B2887">
        <f>IFERROR(VLOOKUP(A2887,Produtos!A:B,2,FALSE),"")</f>
        <v/>
      </c>
      <c r="D2887" s="10">
        <f>IFERROR(INDEX(Lotes!$E:$E,MATCH(1,(Lotes!$A:$A=A2887)*(Lotes!$C:$C=C2887),0)),"")</f>
        <v/>
      </c>
      <c r="E2887" s="14">
        <f>IF(D2887="","",D2887-TODAY())</f>
        <v/>
      </c>
      <c r="F2887">
        <f>IF(D2887="","",IF(E2887&lt;0,"VENCIDO",IF(E2887&lt;=30,"VENCE EM &lt;= 30 DIAS",IF(E2887&lt;=60,"ATENCAO (31-60 DIAS)","OK"))))</f>
        <v/>
      </c>
      <c r="G2887" s="14">
        <f>SUMIFS(Lancamentos!$G:$G,Lancamentos!$C:$C,$A2887,Lancamentos!$E:$E,$C2887,Lancamentos!$B:$B,"ENTRADA")</f>
        <v/>
      </c>
      <c r="H2887" s="14">
        <f>SUMIFS(Lancamentos!$G:$G,Lancamentos!$C:$C,$A2887,Lancamentos!$E:$E,$C2887,Lancamentos!$B:$B,"SAIDA_USO")</f>
        <v/>
      </c>
      <c r="I2887" s="14">
        <f>SUMIFS(Lancamentos!$G:$G,Lancamentos!$C:$C,$A2887,Lancamentos!$E:$E,$C2887,Lancamentos!$B:$B,"SAIDA_DESCARTE")</f>
        <v/>
      </c>
      <c r="J2887" s="14">
        <f>G2887-H2887-I2887</f>
        <v/>
      </c>
      <c r="K2887">
        <f>IF(A2887="","",IF(J2887&lt;=IFERROR(VLOOKUP(A2887,Produtos!$A:$E,5,FALSE),0),"ABAIXO DO MINIMO","OK"))</f>
        <v/>
      </c>
    </row>
    <row r="2888">
      <c r="B2888">
        <f>IFERROR(VLOOKUP(A2888,Produtos!A:B,2,FALSE),"")</f>
        <v/>
      </c>
      <c r="D2888" s="10">
        <f>IFERROR(INDEX(Lotes!$E:$E,MATCH(1,(Lotes!$A:$A=A2888)*(Lotes!$C:$C=C2888),0)),"")</f>
        <v/>
      </c>
      <c r="E2888" s="14">
        <f>IF(D2888="","",D2888-TODAY())</f>
        <v/>
      </c>
      <c r="F2888">
        <f>IF(D2888="","",IF(E2888&lt;0,"VENCIDO",IF(E2888&lt;=30,"VENCE EM &lt;= 30 DIAS",IF(E2888&lt;=60,"ATENCAO (31-60 DIAS)","OK"))))</f>
        <v/>
      </c>
      <c r="G2888" s="14">
        <f>SUMIFS(Lancamentos!$G:$G,Lancamentos!$C:$C,$A2888,Lancamentos!$E:$E,$C2888,Lancamentos!$B:$B,"ENTRADA")</f>
        <v/>
      </c>
      <c r="H2888" s="14">
        <f>SUMIFS(Lancamentos!$G:$G,Lancamentos!$C:$C,$A2888,Lancamentos!$E:$E,$C2888,Lancamentos!$B:$B,"SAIDA_USO")</f>
        <v/>
      </c>
      <c r="I2888" s="14">
        <f>SUMIFS(Lancamentos!$G:$G,Lancamentos!$C:$C,$A2888,Lancamentos!$E:$E,$C2888,Lancamentos!$B:$B,"SAIDA_DESCARTE")</f>
        <v/>
      </c>
      <c r="J2888" s="14">
        <f>G2888-H2888-I2888</f>
        <v/>
      </c>
      <c r="K2888">
        <f>IF(A2888="","",IF(J2888&lt;=IFERROR(VLOOKUP(A2888,Produtos!$A:$E,5,FALSE),0),"ABAIXO DO MINIMO","OK"))</f>
        <v/>
      </c>
    </row>
    <row r="2889">
      <c r="B2889">
        <f>IFERROR(VLOOKUP(A2889,Produtos!A:B,2,FALSE),"")</f>
        <v/>
      </c>
      <c r="D2889" s="10">
        <f>IFERROR(INDEX(Lotes!$E:$E,MATCH(1,(Lotes!$A:$A=A2889)*(Lotes!$C:$C=C2889),0)),"")</f>
        <v/>
      </c>
      <c r="E2889" s="14">
        <f>IF(D2889="","",D2889-TODAY())</f>
        <v/>
      </c>
      <c r="F2889">
        <f>IF(D2889="","",IF(E2889&lt;0,"VENCIDO",IF(E2889&lt;=30,"VENCE EM &lt;= 30 DIAS",IF(E2889&lt;=60,"ATENCAO (31-60 DIAS)","OK"))))</f>
        <v/>
      </c>
      <c r="G2889" s="14">
        <f>SUMIFS(Lancamentos!$G:$G,Lancamentos!$C:$C,$A2889,Lancamentos!$E:$E,$C2889,Lancamentos!$B:$B,"ENTRADA")</f>
        <v/>
      </c>
      <c r="H2889" s="14">
        <f>SUMIFS(Lancamentos!$G:$G,Lancamentos!$C:$C,$A2889,Lancamentos!$E:$E,$C2889,Lancamentos!$B:$B,"SAIDA_USO")</f>
        <v/>
      </c>
      <c r="I2889" s="14">
        <f>SUMIFS(Lancamentos!$G:$G,Lancamentos!$C:$C,$A2889,Lancamentos!$E:$E,$C2889,Lancamentos!$B:$B,"SAIDA_DESCARTE")</f>
        <v/>
      </c>
      <c r="J2889" s="14">
        <f>G2889-H2889-I2889</f>
        <v/>
      </c>
      <c r="K2889">
        <f>IF(A2889="","",IF(J2889&lt;=IFERROR(VLOOKUP(A2889,Produtos!$A:$E,5,FALSE),0),"ABAIXO DO MINIMO","OK"))</f>
        <v/>
      </c>
    </row>
    <row r="2890">
      <c r="B2890">
        <f>IFERROR(VLOOKUP(A2890,Produtos!A:B,2,FALSE),"")</f>
        <v/>
      </c>
      <c r="D2890" s="10">
        <f>IFERROR(INDEX(Lotes!$E:$E,MATCH(1,(Lotes!$A:$A=A2890)*(Lotes!$C:$C=C2890),0)),"")</f>
        <v/>
      </c>
      <c r="E2890" s="14">
        <f>IF(D2890="","",D2890-TODAY())</f>
        <v/>
      </c>
      <c r="F2890">
        <f>IF(D2890="","",IF(E2890&lt;0,"VENCIDO",IF(E2890&lt;=30,"VENCE EM &lt;= 30 DIAS",IF(E2890&lt;=60,"ATENCAO (31-60 DIAS)","OK"))))</f>
        <v/>
      </c>
      <c r="G2890" s="14">
        <f>SUMIFS(Lancamentos!$G:$G,Lancamentos!$C:$C,$A2890,Lancamentos!$E:$E,$C2890,Lancamentos!$B:$B,"ENTRADA")</f>
        <v/>
      </c>
      <c r="H2890" s="14">
        <f>SUMIFS(Lancamentos!$G:$G,Lancamentos!$C:$C,$A2890,Lancamentos!$E:$E,$C2890,Lancamentos!$B:$B,"SAIDA_USO")</f>
        <v/>
      </c>
      <c r="I2890" s="14">
        <f>SUMIFS(Lancamentos!$G:$G,Lancamentos!$C:$C,$A2890,Lancamentos!$E:$E,$C2890,Lancamentos!$B:$B,"SAIDA_DESCARTE")</f>
        <v/>
      </c>
      <c r="J2890" s="14">
        <f>G2890-H2890-I2890</f>
        <v/>
      </c>
      <c r="K2890">
        <f>IF(A2890="","",IF(J2890&lt;=IFERROR(VLOOKUP(A2890,Produtos!$A:$E,5,FALSE),0),"ABAIXO DO MINIMO","OK"))</f>
        <v/>
      </c>
    </row>
    <row r="2891">
      <c r="B2891">
        <f>IFERROR(VLOOKUP(A2891,Produtos!A:B,2,FALSE),"")</f>
        <v/>
      </c>
      <c r="D2891" s="10">
        <f>IFERROR(INDEX(Lotes!$E:$E,MATCH(1,(Lotes!$A:$A=A2891)*(Lotes!$C:$C=C2891),0)),"")</f>
        <v/>
      </c>
      <c r="E2891" s="14">
        <f>IF(D2891="","",D2891-TODAY())</f>
        <v/>
      </c>
      <c r="F2891">
        <f>IF(D2891="","",IF(E2891&lt;0,"VENCIDO",IF(E2891&lt;=30,"VENCE EM &lt;= 30 DIAS",IF(E2891&lt;=60,"ATENCAO (31-60 DIAS)","OK"))))</f>
        <v/>
      </c>
      <c r="G2891" s="14">
        <f>SUMIFS(Lancamentos!$G:$G,Lancamentos!$C:$C,$A2891,Lancamentos!$E:$E,$C2891,Lancamentos!$B:$B,"ENTRADA")</f>
        <v/>
      </c>
      <c r="H2891" s="14">
        <f>SUMIFS(Lancamentos!$G:$G,Lancamentos!$C:$C,$A2891,Lancamentos!$E:$E,$C2891,Lancamentos!$B:$B,"SAIDA_USO")</f>
        <v/>
      </c>
      <c r="I2891" s="14">
        <f>SUMIFS(Lancamentos!$G:$G,Lancamentos!$C:$C,$A2891,Lancamentos!$E:$E,$C2891,Lancamentos!$B:$B,"SAIDA_DESCARTE")</f>
        <v/>
      </c>
      <c r="J2891" s="14">
        <f>G2891-H2891-I2891</f>
        <v/>
      </c>
      <c r="K2891">
        <f>IF(A2891="","",IF(J2891&lt;=IFERROR(VLOOKUP(A2891,Produtos!$A:$E,5,FALSE),0),"ABAIXO DO MINIMO","OK"))</f>
        <v/>
      </c>
    </row>
    <row r="2892">
      <c r="B2892">
        <f>IFERROR(VLOOKUP(A2892,Produtos!A:B,2,FALSE),"")</f>
        <v/>
      </c>
      <c r="D2892" s="10">
        <f>IFERROR(INDEX(Lotes!$E:$E,MATCH(1,(Lotes!$A:$A=A2892)*(Lotes!$C:$C=C2892),0)),"")</f>
        <v/>
      </c>
      <c r="E2892" s="14">
        <f>IF(D2892="","",D2892-TODAY())</f>
        <v/>
      </c>
      <c r="F2892">
        <f>IF(D2892="","",IF(E2892&lt;0,"VENCIDO",IF(E2892&lt;=30,"VENCE EM &lt;= 30 DIAS",IF(E2892&lt;=60,"ATENCAO (31-60 DIAS)","OK"))))</f>
        <v/>
      </c>
      <c r="G2892" s="14">
        <f>SUMIFS(Lancamentos!$G:$G,Lancamentos!$C:$C,$A2892,Lancamentos!$E:$E,$C2892,Lancamentos!$B:$B,"ENTRADA")</f>
        <v/>
      </c>
      <c r="H2892" s="14">
        <f>SUMIFS(Lancamentos!$G:$G,Lancamentos!$C:$C,$A2892,Lancamentos!$E:$E,$C2892,Lancamentos!$B:$B,"SAIDA_USO")</f>
        <v/>
      </c>
      <c r="I2892" s="14">
        <f>SUMIFS(Lancamentos!$G:$G,Lancamentos!$C:$C,$A2892,Lancamentos!$E:$E,$C2892,Lancamentos!$B:$B,"SAIDA_DESCARTE")</f>
        <v/>
      </c>
      <c r="J2892" s="14">
        <f>G2892-H2892-I2892</f>
        <v/>
      </c>
      <c r="K2892">
        <f>IF(A2892="","",IF(J2892&lt;=IFERROR(VLOOKUP(A2892,Produtos!$A:$E,5,FALSE),0),"ABAIXO DO MINIMO","OK"))</f>
        <v/>
      </c>
    </row>
    <row r="2893">
      <c r="B2893">
        <f>IFERROR(VLOOKUP(A2893,Produtos!A:B,2,FALSE),"")</f>
        <v/>
      </c>
      <c r="D2893" s="10">
        <f>IFERROR(INDEX(Lotes!$E:$E,MATCH(1,(Lotes!$A:$A=A2893)*(Lotes!$C:$C=C2893),0)),"")</f>
        <v/>
      </c>
      <c r="E2893" s="14">
        <f>IF(D2893="","",D2893-TODAY())</f>
        <v/>
      </c>
      <c r="F2893">
        <f>IF(D2893="","",IF(E2893&lt;0,"VENCIDO",IF(E2893&lt;=30,"VENCE EM &lt;= 30 DIAS",IF(E2893&lt;=60,"ATENCAO (31-60 DIAS)","OK"))))</f>
        <v/>
      </c>
      <c r="G2893" s="14">
        <f>SUMIFS(Lancamentos!$G:$G,Lancamentos!$C:$C,$A2893,Lancamentos!$E:$E,$C2893,Lancamentos!$B:$B,"ENTRADA")</f>
        <v/>
      </c>
      <c r="H2893" s="14">
        <f>SUMIFS(Lancamentos!$G:$G,Lancamentos!$C:$C,$A2893,Lancamentos!$E:$E,$C2893,Lancamentos!$B:$B,"SAIDA_USO")</f>
        <v/>
      </c>
      <c r="I2893" s="14">
        <f>SUMIFS(Lancamentos!$G:$G,Lancamentos!$C:$C,$A2893,Lancamentos!$E:$E,$C2893,Lancamentos!$B:$B,"SAIDA_DESCARTE")</f>
        <v/>
      </c>
      <c r="J2893" s="14">
        <f>G2893-H2893-I2893</f>
        <v/>
      </c>
      <c r="K2893">
        <f>IF(A2893="","",IF(J2893&lt;=IFERROR(VLOOKUP(A2893,Produtos!$A:$E,5,FALSE),0),"ABAIXO DO MINIMO","OK"))</f>
        <v/>
      </c>
    </row>
    <row r="2894">
      <c r="B2894">
        <f>IFERROR(VLOOKUP(A2894,Produtos!A:B,2,FALSE),"")</f>
        <v/>
      </c>
      <c r="D2894" s="10">
        <f>IFERROR(INDEX(Lotes!$E:$E,MATCH(1,(Lotes!$A:$A=A2894)*(Lotes!$C:$C=C2894),0)),"")</f>
        <v/>
      </c>
      <c r="E2894" s="14">
        <f>IF(D2894="","",D2894-TODAY())</f>
        <v/>
      </c>
      <c r="F2894">
        <f>IF(D2894="","",IF(E2894&lt;0,"VENCIDO",IF(E2894&lt;=30,"VENCE EM &lt;= 30 DIAS",IF(E2894&lt;=60,"ATENCAO (31-60 DIAS)","OK"))))</f>
        <v/>
      </c>
      <c r="G2894" s="14">
        <f>SUMIFS(Lancamentos!$G:$G,Lancamentos!$C:$C,$A2894,Lancamentos!$E:$E,$C2894,Lancamentos!$B:$B,"ENTRADA")</f>
        <v/>
      </c>
      <c r="H2894" s="14">
        <f>SUMIFS(Lancamentos!$G:$G,Lancamentos!$C:$C,$A2894,Lancamentos!$E:$E,$C2894,Lancamentos!$B:$B,"SAIDA_USO")</f>
        <v/>
      </c>
      <c r="I2894" s="14">
        <f>SUMIFS(Lancamentos!$G:$G,Lancamentos!$C:$C,$A2894,Lancamentos!$E:$E,$C2894,Lancamentos!$B:$B,"SAIDA_DESCARTE")</f>
        <v/>
      </c>
      <c r="J2894" s="14">
        <f>G2894-H2894-I2894</f>
        <v/>
      </c>
      <c r="K2894">
        <f>IF(A2894="","",IF(J2894&lt;=IFERROR(VLOOKUP(A2894,Produtos!$A:$E,5,FALSE),0),"ABAIXO DO MINIMO","OK"))</f>
        <v/>
      </c>
    </row>
    <row r="2895">
      <c r="B2895">
        <f>IFERROR(VLOOKUP(A2895,Produtos!A:B,2,FALSE),"")</f>
        <v/>
      </c>
      <c r="D2895" s="10">
        <f>IFERROR(INDEX(Lotes!$E:$E,MATCH(1,(Lotes!$A:$A=A2895)*(Lotes!$C:$C=C2895),0)),"")</f>
        <v/>
      </c>
      <c r="E2895" s="14">
        <f>IF(D2895="","",D2895-TODAY())</f>
        <v/>
      </c>
      <c r="F2895">
        <f>IF(D2895="","",IF(E2895&lt;0,"VENCIDO",IF(E2895&lt;=30,"VENCE EM &lt;= 30 DIAS",IF(E2895&lt;=60,"ATENCAO (31-60 DIAS)","OK"))))</f>
        <v/>
      </c>
      <c r="G2895" s="14">
        <f>SUMIFS(Lancamentos!$G:$G,Lancamentos!$C:$C,$A2895,Lancamentos!$E:$E,$C2895,Lancamentos!$B:$B,"ENTRADA")</f>
        <v/>
      </c>
      <c r="H2895" s="14">
        <f>SUMIFS(Lancamentos!$G:$G,Lancamentos!$C:$C,$A2895,Lancamentos!$E:$E,$C2895,Lancamentos!$B:$B,"SAIDA_USO")</f>
        <v/>
      </c>
      <c r="I2895" s="14">
        <f>SUMIFS(Lancamentos!$G:$G,Lancamentos!$C:$C,$A2895,Lancamentos!$E:$E,$C2895,Lancamentos!$B:$B,"SAIDA_DESCARTE")</f>
        <v/>
      </c>
      <c r="J2895" s="14">
        <f>G2895-H2895-I2895</f>
        <v/>
      </c>
      <c r="K2895">
        <f>IF(A2895="","",IF(J2895&lt;=IFERROR(VLOOKUP(A2895,Produtos!$A:$E,5,FALSE),0),"ABAIXO DO MINIMO","OK"))</f>
        <v/>
      </c>
    </row>
    <row r="2896">
      <c r="B2896">
        <f>IFERROR(VLOOKUP(A2896,Produtos!A:B,2,FALSE),"")</f>
        <v/>
      </c>
      <c r="D2896" s="10">
        <f>IFERROR(INDEX(Lotes!$E:$E,MATCH(1,(Lotes!$A:$A=A2896)*(Lotes!$C:$C=C2896),0)),"")</f>
        <v/>
      </c>
      <c r="E2896" s="14">
        <f>IF(D2896="","",D2896-TODAY())</f>
        <v/>
      </c>
      <c r="F2896">
        <f>IF(D2896="","",IF(E2896&lt;0,"VENCIDO",IF(E2896&lt;=30,"VENCE EM &lt;= 30 DIAS",IF(E2896&lt;=60,"ATENCAO (31-60 DIAS)","OK"))))</f>
        <v/>
      </c>
      <c r="G2896" s="14">
        <f>SUMIFS(Lancamentos!$G:$G,Lancamentos!$C:$C,$A2896,Lancamentos!$E:$E,$C2896,Lancamentos!$B:$B,"ENTRADA")</f>
        <v/>
      </c>
      <c r="H2896" s="14">
        <f>SUMIFS(Lancamentos!$G:$G,Lancamentos!$C:$C,$A2896,Lancamentos!$E:$E,$C2896,Lancamentos!$B:$B,"SAIDA_USO")</f>
        <v/>
      </c>
      <c r="I2896" s="14">
        <f>SUMIFS(Lancamentos!$G:$G,Lancamentos!$C:$C,$A2896,Lancamentos!$E:$E,$C2896,Lancamentos!$B:$B,"SAIDA_DESCARTE")</f>
        <v/>
      </c>
      <c r="J2896" s="14">
        <f>G2896-H2896-I2896</f>
        <v/>
      </c>
      <c r="K2896">
        <f>IF(A2896="","",IF(J2896&lt;=IFERROR(VLOOKUP(A2896,Produtos!$A:$E,5,FALSE),0),"ABAIXO DO MINIMO","OK"))</f>
        <v/>
      </c>
    </row>
    <row r="2897">
      <c r="B2897">
        <f>IFERROR(VLOOKUP(A2897,Produtos!A:B,2,FALSE),"")</f>
        <v/>
      </c>
      <c r="D2897" s="10">
        <f>IFERROR(INDEX(Lotes!$E:$E,MATCH(1,(Lotes!$A:$A=A2897)*(Lotes!$C:$C=C2897),0)),"")</f>
        <v/>
      </c>
      <c r="E2897" s="14">
        <f>IF(D2897="","",D2897-TODAY())</f>
        <v/>
      </c>
      <c r="F2897">
        <f>IF(D2897="","",IF(E2897&lt;0,"VENCIDO",IF(E2897&lt;=30,"VENCE EM &lt;= 30 DIAS",IF(E2897&lt;=60,"ATENCAO (31-60 DIAS)","OK"))))</f>
        <v/>
      </c>
      <c r="G2897" s="14">
        <f>SUMIFS(Lancamentos!$G:$G,Lancamentos!$C:$C,$A2897,Lancamentos!$E:$E,$C2897,Lancamentos!$B:$B,"ENTRADA")</f>
        <v/>
      </c>
      <c r="H2897" s="14">
        <f>SUMIFS(Lancamentos!$G:$G,Lancamentos!$C:$C,$A2897,Lancamentos!$E:$E,$C2897,Lancamentos!$B:$B,"SAIDA_USO")</f>
        <v/>
      </c>
      <c r="I2897" s="14">
        <f>SUMIFS(Lancamentos!$G:$G,Lancamentos!$C:$C,$A2897,Lancamentos!$E:$E,$C2897,Lancamentos!$B:$B,"SAIDA_DESCARTE")</f>
        <v/>
      </c>
      <c r="J2897" s="14">
        <f>G2897-H2897-I2897</f>
        <v/>
      </c>
      <c r="K2897">
        <f>IF(A2897="","",IF(J2897&lt;=IFERROR(VLOOKUP(A2897,Produtos!$A:$E,5,FALSE),0),"ABAIXO DO MINIMO","OK"))</f>
        <v/>
      </c>
    </row>
    <row r="2898">
      <c r="B2898">
        <f>IFERROR(VLOOKUP(A2898,Produtos!A:B,2,FALSE),"")</f>
        <v/>
      </c>
      <c r="D2898" s="10">
        <f>IFERROR(INDEX(Lotes!$E:$E,MATCH(1,(Lotes!$A:$A=A2898)*(Lotes!$C:$C=C2898),0)),"")</f>
        <v/>
      </c>
      <c r="E2898" s="14">
        <f>IF(D2898="","",D2898-TODAY())</f>
        <v/>
      </c>
      <c r="F2898">
        <f>IF(D2898="","",IF(E2898&lt;0,"VENCIDO",IF(E2898&lt;=30,"VENCE EM &lt;= 30 DIAS",IF(E2898&lt;=60,"ATENCAO (31-60 DIAS)","OK"))))</f>
        <v/>
      </c>
      <c r="G2898" s="14">
        <f>SUMIFS(Lancamentos!$G:$G,Lancamentos!$C:$C,$A2898,Lancamentos!$E:$E,$C2898,Lancamentos!$B:$B,"ENTRADA")</f>
        <v/>
      </c>
      <c r="H2898" s="14">
        <f>SUMIFS(Lancamentos!$G:$G,Lancamentos!$C:$C,$A2898,Lancamentos!$E:$E,$C2898,Lancamentos!$B:$B,"SAIDA_USO")</f>
        <v/>
      </c>
      <c r="I2898" s="14">
        <f>SUMIFS(Lancamentos!$G:$G,Lancamentos!$C:$C,$A2898,Lancamentos!$E:$E,$C2898,Lancamentos!$B:$B,"SAIDA_DESCARTE")</f>
        <v/>
      </c>
      <c r="J2898" s="14">
        <f>G2898-H2898-I2898</f>
        <v/>
      </c>
      <c r="K2898">
        <f>IF(A2898="","",IF(J2898&lt;=IFERROR(VLOOKUP(A2898,Produtos!$A:$E,5,FALSE),0),"ABAIXO DO MINIMO","OK"))</f>
        <v/>
      </c>
    </row>
    <row r="2899">
      <c r="B2899">
        <f>IFERROR(VLOOKUP(A2899,Produtos!A:B,2,FALSE),"")</f>
        <v/>
      </c>
      <c r="D2899" s="10">
        <f>IFERROR(INDEX(Lotes!$E:$E,MATCH(1,(Lotes!$A:$A=A2899)*(Lotes!$C:$C=C2899),0)),"")</f>
        <v/>
      </c>
      <c r="E2899" s="14">
        <f>IF(D2899="","",D2899-TODAY())</f>
        <v/>
      </c>
      <c r="F2899">
        <f>IF(D2899="","",IF(E2899&lt;0,"VENCIDO",IF(E2899&lt;=30,"VENCE EM &lt;= 30 DIAS",IF(E2899&lt;=60,"ATENCAO (31-60 DIAS)","OK"))))</f>
        <v/>
      </c>
      <c r="G2899" s="14">
        <f>SUMIFS(Lancamentos!$G:$G,Lancamentos!$C:$C,$A2899,Lancamentos!$E:$E,$C2899,Lancamentos!$B:$B,"ENTRADA")</f>
        <v/>
      </c>
      <c r="H2899" s="14">
        <f>SUMIFS(Lancamentos!$G:$G,Lancamentos!$C:$C,$A2899,Lancamentos!$E:$E,$C2899,Lancamentos!$B:$B,"SAIDA_USO")</f>
        <v/>
      </c>
      <c r="I2899" s="14">
        <f>SUMIFS(Lancamentos!$G:$G,Lancamentos!$C:$C,$A2899,Lancamentos!$E:$E,$C2899,Lancamentos!$B:$B,"SAIDA_DESCARTE")</f>
        <v/>
      </c>
      <c r="J2899" s="14">
        <f>G2899-H2899-I2899</f>
        <v/>
      </c>
      <c r="K2899">
        <f>IF(A2899="","",IF(J2899&lt;=IFERROR(VLOOKUP(A2899,Produtos!$A:$E,5,FALSE),0),"ABAIXO DO MINIMO","OK"))</f>
        <v/>
      </c>
    </row>
    <row r="2900">
      <c r="B2900">
        <f>IFERROR(VLOOKUP(A2900,Produtos!A:B,2,FALSE),"")</f>
        <v/>
      </c>
      <c r="D2900" s="10">
        <f>IFERROR(INDEX(Lotes!$E:$E,MATCH(1,(Lotes!$A:$A=A2900)*(Lotes!$C:$C=C2900),0)),"")</f>
        <v/>
      </c>
      <c r="E2900" s="14">
        <f>IF(D2900="","",D2900-TODAY())</f>
        <v/>
      </c>
      <c r="F2900">
        <f>IF(D2900="","",IF(E2900&lt;0,"VENCIDO",IF(E2900&lt;=30,"VENCE EM &lt;= 30 DIAS",IF(E2900&lt;=60,"ATENCAO (31-60 DIAS)","OK"))))</f>
        <v/>
      </c>
      <c r="G2900" s="14">
        <f>SUMIFS(Lancamentos!$G:$G,Lancamentos!$C:$C,$A2900,Lancamentos!$E:$E,$C2900,Lancamentos!$B:$B,"ENTRADA")</f>
        <v/>
      </c>
      <c r="H2900" s="14">
        <f>SUMIFS(Lancamentos!$G:$G,Lancamentos!$C:$C,$A2900,Lancamentos!$E:$E,$C2900,Lancamentos!$B:$B,"SAIDA_USO")</f>
        <v/>
      </c>
      <c r="I2900" s="14">
        <f>SUMIFS(Lancamentos!$G:$G,Lancamentos!$C:$C,$A2900,Lancamentos!$E:$E,$C2900,Lancamentos!$B:$B,"SAIDA_DESCARTE")</f>
        <v/>
      </c>
      <c r="J2900" s="14">
        <f>G2900-H2900-I2900</f>
        <v/>
      </c>
      <c r="K2900">
        <f>IF(A2900="","",IF(J2900&lt;=IFERROR(VLOOKUP(A2900,Produtos!$A:$E,5,FALSE),0),"ABAIXO DO MINIMO","OK"))</f>
        <v/>
      </c>
    </row>
    <row r="2901">
      <c r="B2901">
        <f>IFERROR(VLOOKUP(A2901,Produtos!A:B,2,FALSE),"")</f>
        <v/>
      </c>
      <c r="D2901" s="10">
        <f>IFERROR(INDEX(Lotes!$E:$E,MATCH(1,(Lotes!$A:$A=A2901)*(Lotes!$C:$C=C2901),0)),"")</f>
        <v/>
      </c>
      <c r="E2901" s="14">
        <f>IF(D2901="","",D2901-TODAY())</f>
        <v/>
      </c>
      <c r="F2901">
        <f>IF(D2901="","",IF(E2901&lt;0,"VENCIDO",IF(E2901&lt;=30,"VENCE EM &lt;= 30 DIAS",IF(E2901&lt;=60,"ATENCAO (31-60 DIAS)","OK"))))</f>
        <v/>
      </c>
      <c r="G2901" s="14">
        <f>SUMIFS(Lancamentos!$G:$G,Lancamentos!$C:$C,$A2901,Lancamentos!$E:$E,$C2901,Lancamentos!$B:$B,"ENTRADA")</f>
        <v/>
      </c>
      <c r="H2901" s="14">
        <f>SUMIFS(Lancamentos!$G:$G,Lancamentos!$C:$C,$A2901,Lancamentos!$E:$E,$C2901,Lancamentos!$B:$B,"SAIDA_USO")</f>
        <v/>
      </c>
      <c r="I2901" s="14">
        <f>SUMIFS(Lancamentos!$G:$G,Lancamentos!$C:$C,$A2901,Lancamentos!$E:$E,$C2901,Lancamentos!$B:$B,"SAIDA_DESCARTE")</f>
        <v/>
      </c>
      <c r="J2901" s="14">
        <f>G2901-H2901-I2901</f>
        <v/>
      </c>
      <c r="K2901">
        <f>IF(A2901="","",IF(J2901&lt;=IFERROR(VLOOKUP(A2901,Produtos!$A:$E,5,FALSE),0),"ABAIXO DO MINIMO","OK"))</f>
        <v/>
      </c>
    </row>
    <row r="2902">
      <c r="B2902">
        <f>IFERROR(VLOOKUP(A2902,Produtos!A:B,2,FALSE),"")</f>
        <v/>
      </c>
      <c r="D2902" s="10">
        <f>IFERROR(INDEX(Lotes!$E:$E,MATCH(1,(Lotes!$A:$A=A2902)*(Lotes!$C:$C=C2902),0)),"")</f>
        <v/>
      </c>
      <c r="E2902" s="14">
        <f>IF(D2902="","",D2902-TODAY())</f>
        <v/>
      </c>
      <c r="F2902">
        <f>IF(D2902="","",IF(E2902&lt;0,"VENCIDO",IF(E2902&lt;=30,"VENCE EM &lt;= 30 DIAS",IF(E2902&lt;=60,"ATENCAO (31-60 DIAS)","OK"))))</f>
        <v/>
      </c>
      <c r="G2902" s="14">
        <f>SUMIFS(Lancamentos!$G:$G,Lancamentos!$C:$C,$A2902,Lancamentos!$E:$E,$C2902,Lancamentos!$B:$B,"ENTRADA")</f>
        <v/>
      </c>
      <c r="H2902" s="14">
        <f>SUMIFS(Lancamentos!$G:$G,Lancamentos!$C:$C,$A2902,Lancamentos!$E:$E,$C2902,Lancamentos!$B:$B,"SAIDA_USO")</f>
        <v/>
      </c>
      <c r="I2902" s="14">
        <f>SUMIFS(Lancamentos!$G:$G,Lancamentos!$C:$C,$A2902,Lancamentos!$E:$E,$C2902,Lancamentos!$B:$B,"SAIDA_DESCARTE")</f>
        <v/>
      </c>
      <c r="J2902" s="14">
        <f>G2902-H2902-I2902</f>
        <v/>
      </c>
      <c r="K2902">
        <f>IF(A2902="","",IF(J2902&lt;=IFERROR(VLOOKUP(A2902,Produtos!$A:$E,5,FALSE),0),"ABAIXO DO MINIMO","OK"))</f>
        <v/>
      </c>
    </row>
    <row r="2903">
      <c r="B2903">
        <f>IFERROR(VLOOKUP(A2903,Produtos!A:B,2,FALSE),"")</f>
        <v/>
      </c>
      <c r="D2903" s="10">
        <f>IFERROR(INDEX(Lotes!$E:$E,MATCH(1,(Lotes!$A:$A=A2903)*(Lotes!$C:$C=C2903),0)),"")</f>
        <v/>
      </c>
      <c r="E2903" s="14">
        <f>IF(D2903="","",D2903-TODAY())</f>
        <v/>
      </c>
      <c r="F2903">
        <f>IF(D2903="","",IF(E2903&lt;0,"VENCIDO",IF(E2903&lt;=30,"VENCE EM &lt;= 30 DIAS",IF(E2903&lt;=60,"ATENCAO (31-60 DIAS)","OK"))))</f>
        <v/>
      </c>
      <c r="G2903" s="14">
        <f>SUMIFS(Lancamentos!$G:$G,Lancamentos!$C:$C,$A2903,Lancamentos!$E:$E,$C2903,Lancamentos!$B:$B,"ENTRADA")</f>
        <v/>
      </c>
      <c r="H2903" s="14">
        <f>SUMIFS(Lancamentos!$G:$G,Lancamentos!$C:$C,$A2903,Lancamentos!$E:$E,$C2903,Lancamentos!$B:$B,"SAIDA_USO")</f>
        <v/>
      </c>
      <c r="I2903" s="14">
        <f>SUMIFS(Lancamentos!$G:$G,Lancamentos!$C:$C,$A2903,Lancamentos!$E:$E,$C2903,Lancamentos!$B:$B,"SAIDA_DESCARTE")</f>
        <v/>
      </c>
      <c r="J2903" s="14">
        <f>G2903-H2903-I2903</f>
        <v/>
      </c>
      <c r="K2903">
        <f>IF(A2903="","",IF(J2903&lt;=IFERROR(VLOOKUP(A2903,Produtos!$A:$E,5,FALSE),0),"ABAIXO DO MINIMO","OK"))</f>
        <v/>
      </c>
    </row>
    <row r="2904">
      <c r="B2904">
        <f>IFERROR(VLOOKUP(A2904,Produtos!A:B,2,FALSE),"")</f>
        <v/>
      </c>
      <c r="D2904" s="10">
        <f>IFERROR(INDEX(Lotes!$E:$E,MATCH(1,(Lotes!$A:$A=A2904)*(Lotes!$C:$C=C2904),0)),"")</f>
        <v/>
      </c>
      <c r="E2904" s="14">
        <f>IF(D2904="","",D2904-TODAY())</f>
        <v/>
      </c>
      <c r="F2904">
        <f>IF(D2904="","",IF(E2904&lt;0,"VENCIDO",IF(E2904&lt;=30,"VENCE EM &lt;= 30 DIAS",IF(E2904&lt;=60,"ATENCAO (31-60 DIAS)","OK"))))</f>
        <v/>
      </c>
      <c r="G2904" s="14">
        <f>SUMIFS(Lancamentos!$G:$G,Lancamentos!$C:$C,$A2904,Lancamentos!$E:$E,$C2904,Lancamentos!$B:$B,"ENTRADA")</f>
        <v/>
      </c>
      <c r="H2904" s="14">
        <f>SUMIFS(Lancamentos!$G:$G,Lancamentos!$C:$C,$A2904,Lancamentos!$E:$E,$C2904,Lancamentos!$B:$B,"SAIDA_USO")</f>
        <v/>
      </c>
      <c r="I2904" s="14">
        <f>SUMIFS(Lancamentos!$G:$G,Lancamentos!$C:$C,$A2904,Lancamentos!$E:$E,$C2904,Lancamentos!$B:$B,"SAIDA_DESCARTE")</f>
        <v/>
      </c>
      <c r="J2904" s="14">
        <f>G2904-H2904-I2904</f>
        <v/>
      </c>
      <c r="K2904">
        <f>IF(A2904="","",IF(J2904&lt;=IFERROR(VLOOKUP(A2904,Produtos!$A:$E,5,FALSE),0),"ABAIXO DO MINIMO","OK"))</f>
        <v/>
      </c>
    </row>
    <row r="2905">
      <c r="B2905">
        <f>IFERROR(VLOOKUP(A2905,Produtos!A:B,2,FALSE),"")</f>
        <v/>
      </c>
      <c r="D2905" s="10">
        <f>IFERROR(INDEX(Lotes!$E:$E,MATCH(1,(Lotes!$A:$A=A2905)*(Lotes!$C:$C=C2905),0)),"")</f>
        <v/>
      </c>
      <c r="E2905" s="14">
        <f>IF(D2905="","",D2905-TODAY())</f>
        <v/>
      </c>
      <c r="F2905">
        <f>IF(D2905="","",IF(E2905&lt;0,"VENCIDO",IF(E2905&lt;=30,"VENCE EM &lt;= 30 DIAS",IF(E2905&lt;=60,"ATENCAO (31-60 DIAS)","OK"))))</f>
        <v/>
      </c>
      <c r="G2905" s="14">
        <f>SUMIFS(Lancamentos!$G:$G,Lancamentos!$C:$C,$A2905,Lancamentos!$E:$E,$C2905,Lancamentos!$B:$B,"ENTRADA")</f>
        <v/>
      </c>
      <c r="H2905" s="14">
        <f>SUMIFS(Lancamentos!$G:$G,Lancamentos!$C:$C,$A2905,Lancamentos!$E:$E,$C2905,Lancamentos!$B:$B,"SAIDA_USO")</f>
        <v/>
      </c>
      <c r="I2905" s="14">
        <f>SUMIFS(Lancamentos!$G:$G,Lancamentos!$C:$C,$A2905,Lancamentos!$E:$E,$C2905,Lancamentos!$B:$B,"SAIDA_DESCARTE")</f>
        <v/>
      </c>
      <c r="J2905" s="14">
        <f>G2905-H2905-I2905</f>
        <v/>
      </c>
      <c r="K2905">
        <f>IF(A2905="","",IF(J2905&lt;=IFERROR(VLOOKUP(A2905,Produtos!$A:$E,5,FALSE),0),"ABAIXO DO MINIMO","OK"))</f>
        <v/>
      </c>
    </row>
    <row r="2906">
      <c r="B2906">
        <f>IFERROR(VLOOKUP(A2906,Produtos!A:B,2,FALSE),"")</f>
        <v/>
      </c>
      <c r="D2906" s="10">
        <f>IFERROR(INDEX(Lotes!$E:$E,MATCH(1,(Lotes!$A:$A=A2906)*(Lotes!$C:$C=C2906),0)),"")</f>
        <v/>
      </c>
      <c r="E2906" s="14">
        <f>IF(D2906="","",D2906-TODAY())</f>
        <v/>
      </c>
      <c r="F2906">
        <f>IF(D2906="","",IF(E2906&lt;0,"VENCIDO",IF(E2906&lt;=30,"VENCE EM &lt;= 30 DIAS",IF(E2906&lt;=60,"ATENCAO (31-60 DIAS)","OK"))))</f>
        <v/>
      </c>
      <c r="G2906" s="14">
        <f>SUMIFS(Lancamentos!$G:$G,Lancamentos!$C:$C,$A2906,Lancamentos!$E:$E,$C2906,Lancamentos!$B:$B,"ENTRADA")</f>
        <v/>
      </c>
      <c r="H2906" s="14">
        <f>SUMIFS(Lancamentos!$G:$G,Lancamentos!$C:$C,$A2906,Lancamentos!$E:$E,$C2906,Lancamentos!$B:$B,"SAIDA_USO")</f>
        <v/>
      </c>
      <c r="I2906" s="14">
        <f>SUMIFS(Lancamentos!$G:$G,Lancamentos!$C:$C,$A2906,Lancamentos!$E:$E,$C2906,Lancamentos!$B:$B,"SAIDA_DESCARTE")</f>
        <v/>
      </c>
      <c r="J2906" s="14">
        <f>G2906-H2906-I2906</f>
        <v/>
      </c>
      <c r="K2906">
        <f>IF(A2906="","",IF(J2906&lt;=IFERROR(VLOOKUP(A2906,Produtos!$A:$E,5,FALSE),0),"ABAIXO DO MINIMO","OK"))</f>
        <v/>
      </c>
    </row>
    <row r="2907">
      <c r="B2907">
        <f>IFERROR(VLOOKUP(A2907,Produtos!A:B,2,FALSE),"")</f>
        <v/>
      </c>
      <c r="D2907" s="10">
        <f>IFERROR(INDEX(Lotes!$E:$E,MATCH(1,(Lotes!$A:$A=A2907)*(Lotes!$C:$C=C2907),0)),"")</f>
        <v/>
      </c>
      <c r="E2907" s="14">
        <f>IF(D2907="","",D2907-TODAY())</f>
        <v/>
      </c>
      <c r="F2907">
        <f>IF(D2907="","",IF(E2907&lt;0,"VENCIDO",IF(E2907&lt;=30,"VENCE EM &lt;= 30 DIAS",IF(E2907&lt;=60,"ATENCAO (31-60 DIAS)","OK"))))</f>
        <v/>
      </c>
      <c r="G2907" s="14">
        <f>SUMIFS(Lancamentos!$G:$G,Lancamentos!$C:$C,$A2907,Lancamentos!$E:$E,$C2907,Lancamentos!$B:$B,"ENTRADA")</f>
        <v/>
      </c>
      <c r="H2907" s="14">
        <f>SUMIFS(Lancamentos!$G:$G,Lancamentos!$C:$C,$A2907,Lancamentos!$E:$E,$C2907,Lancamentos!$B:$B,"SAIDA_USO")</f>
        <v/>
      </c>
      <c r="I2907" s="14">
        <f>SUMIFS(Lancamentos!$G:$G,Lancamentos!$C:$C,$A2907,Lancamentos!$E:$E,$C2907,Lancamentos!$B:$B,"SAIDA_DESCARTE")</f>
        <v/>
      </c>
      <c r="J2907" s="14">
        <f>G2907-H2907-I2907</f>
        <v/>
      </c>
      <c r="K2907">
        <f>IF(A2907="","",IF(J2907&lt;=IFERROR(VLOOKUP(A2907,Produtos!$A:$E,5,FALSE),0),"ABAIXO DO MINIMO","OK"))</f>
        <v/>
      </c>
    </row>
    <row r="2908">
      <c r="B2908">
        <f>IFERROR(VLOOKUP(A2908,Produtos!A:B,2,FALSE),"")</f>
        <v/>
      </c>
      <c r="D2908" s="10">
        <f>IFERROR(INDEX(Lotes!$E:$E,MATCH(1,(Lotes!$A:$A=A2908)*(Lotes!$C:$C=C2908),0)),"")</f>
        <v/>
      </c>
      <c r="E2908" s="14">
        <f>IF(D2908="","",D2908-TODAY())</f>
        <v/>
      </c>
      <c r="F2908">
        <f>IF(D2908="","",IF(E2908&lt;0,"VENCIDO",IF(E2908&lt;=30,"VENCE EM &lt;= 30 DIAS",IF(E2908&lt;=60,"ATENCAO (31-60 DIAS)","OK"))))</f>
        <v/>
      </c>
      <c r="G2908" s="14">
        <f>SUMIFS(Lancamentos!$G:$G,Lancamentos!$C:$C,$A2908,Lancamentos!$E:$E,$C2908,Lancamentos!$B:$B,"ENTRADA")</f>
        <v/>
      </c>
      <c r="H2908" s="14">
        <f>SUMIFS(Lancamentos!$G:$G,Lancamentos!$C:$C,$A2908,Lancamentos!$E:$E,$C2908,Lancamentos!$B:$B,"SAIDA_USO")</f>
        <v/>
      </c>
      <c r="I2908" s="14">
        <f>SUMIFS(Lancamentos!$G:$G,Lancamentos!$C:$C,$A2908,Lancamentos!$E:$E,$C2908,Lancamentos!$B:$B,"SAIDA_DESCARTE")</f>
        <v/>
      </c>
      <c r="J2908" s="14">
        <f>G2908-H2908-I2908</f>
        <v/>
      </c>
      <c r="K2908">
        <f>IF(A2908="","",IF(J2908&lt;=IFERROR(VLOOKUP(A2908,Produtos!$A:$E,5,FALSE),0),"ABAIXO DO MINIMO","OK"))</f>
        <v/>
      </c>
    </row>
    <row r="2909">
      <c r="B2909">
        <f>IFERROR(VLOOKUP(A2909,Produtos!A:B,2,FALSE),"")</f>
        <v/>
      </c>
      <c r="D2909" s="10">
        <f>IFERROR(INDEX(Lotes!$E:$E,MATCH(1,(Lotes!$A:$A=A2909)*(Lotes!$C:$C=C2909),0)),"")</f>
        <v/>
      </c>
      <c r="E2909" s="14">
        <f>IF(D2909="","",D2909-TODAY())</f>
        <v/>
      </c>
      <c r="F2909">
        <f>IF(D2909="","",IF(E2909&lt;0,"VENCIDO",IF(E2909&lt;=30,"VENCE EM &lt;= 30 DIAS",IF(E2909&lt;=60,"ATENCAO (31-60 DIAS)","OK"))))</f>
        <v/>
      </c>
      <c r="G2909" s="14">
        <f>SUMIFS(Lancamentos!$G:$G,Lancamentos!$C:$C,$A2909,Lancamentos!$E:$E,$C2909,Lancamentos!$B:$B,"ENTRADA")</f>
        <v/>
      </c>
      <c r="H2909" s="14">
        <f>SUMIFS(Lancamentos!$G:$G,Lancamentos!$C:$C,$A2909,Lancamentos!$E:$E,$C2909,Lancamentos!$B:$B,"SAIDA_USO")</f>
        <v/>
      </c>
      <c r="I2909" s="14">
        <f>SUMIFS(Lancamentos!$G:$G,Lancamentos!$C:$C,$A2909,Lancamentos!$E:$E,$C2909,Lancamentos!$B:$B,"SAIDA_DESCARTE")</f>
        <v/>
      </c>
      <c r="J2909" s="14">
        <f>G2909-H2909-I2909</f>
        <v/>
      </c>
      <c r="K2909">
        <f>IF(A2909="","",IF(J2909&lt;=IFERROR(VLOOKUP(A2909,Produtos!$A:$E,5,FALSE),0),"ABAIXO DO MINIMO","OK"))</f>
        <v/>
      </c>
    </row>
    <row r="2910">
      <c r="B2910">
        <f>IFERROR(VLOOKUP(A2910,Produtos!A:B,2,FALSE),"")</f>
        <v/>
      </c>
      <c r="D2910" s="10">
        <f>IFERROR(INDEX(Lotes!$E:$E,MATCH(1,(Lotes!$A:$A=A2910)*(Lotes!$C:$C=C2910),0)),"")</f>
        <v/>
      </c>
      <c r="E2910" s="14">
        <f>IF(D2910="","",D2910-TODAY())</f>
        <v/>
      </c>
      <c r="F2910">
        <f>IF(D2910="","",IF(E2910&lt;0,"VENCIDO",IF(E2910&lt;=30,"VENCE EM &lt;= 30 DIAS",IF(E2910&lt;=60,"ATENCAO (31-60 DIAS)","OK"))))</f>
        <v/>
      </c>
      <c r="G2910" s="14">
        <f>SUMIFS(Lancamentos!$G:$G,Lancamentos!$C:$C,$A2910,Lancamentos!$E:$E,$C2910,Lancamentos!$B:$B,"ENTRADA")</f>
        <v/>
      </c>
      <c r="H2910" s="14">
        <f>SUMIFS(Lancamentos!$G:$G,Lancamentos!$C:$C,$A2910,Lancamentos!$E:$E,$C2910,Lancamentos!$B:$B,"SAIDA_USO")</f>
        <v/>
      </c>
      <c r="I2910" s="14">
        <f>SUMIFS(Lancamentos!$G:$G,Lancamentos!$C:$C,$A2910,Lancamentos!$E:$E,$C2910,Lancamentos!$B:$B,"SAIDA_DESCARTE")</f>
        <v/>
      </c>
      <c r="J2910" s="14">
        <f>G2910-H2910-I2910</f>
        <v/>
      </c>
      <c r="K2910">
        <f>IF(A2910="","",IF(J2910&lt;=IFERROR(VLOOKUP(A2910,Produtos!$A:$E,5,FALSE),0),"ABAIXO DO MINIMO","OK"))</f>
        <v/>
      </c>
    </row>
    <row r="2911">
      <c r="B2911">
        <f>IFERROR(VLOOKUP(A2911,Produtos!A:B,2,FALSE),"")</f>
        <v/>
      </c>
      <c r="D2911" s="10">
        <f>IFERROR(INDEX(Lotes!$E:$E,MATCH(1,(Lotes!$A:$A=A2911)*(Lotes!$C:$C=C2911),0)),"")</f>
        <v/>
      </c>
      <c r="E2911" s="14">
        <f>IF(D2911="","",D2911-TODAY())</f>
        <v/>
      </c>
      <c r="F2911">
        <f>IF(D2911="","",IF(E2911&lt;0,"VENCIDO",IF(E2911&lt;=30,"VENCE EM &lt;= 30 DIAS",IF(E2911&lt;=60,"ATENCAO (31-60 DIAS)","OK"))))</f>
        <v/>
      </c>
      <c r="G2911" s="14">
        <f>SUMIFS(Lancamentos!$G:$G,Lancamentos!$C:$C,$A2911,Lancamentos!$E:$E,$C2911,Lancamentos!$B:$B,"ENTRADA")</f>
        <v/>
      </c>
      <c r="H2911" s="14">
        <f>SUMIFS(Lancamentos!$G:$G,Lancamentos!$C:$C,$A2911,Lancamentos!$E:$E,$C2911,Lancamentos!$B:$B,"SAIDA_USO")</f>
        <v/>
      </c>
      <c r="I2911" s="14">
        <f>SUMIFS(Lancamentos!$G:$G,Lancamentos!$C:$C,$A2911,Lancamentos!$E:$E,$C2911,Lancamentos!$B:$B,"SAIDA_DESCARTE")</f>
        <v/>
      </c>
      <c r="J2911" s="14">
        <f>G2911-H2911-I2911</f>
        <v/>
      </c>
      <c r="K2911">
        <f>IF(A2911="","",IF(J2911&lt;=IFERROR(VLOOKUP(A2911,Produtos!$A:$E,5,FALSE),0),"ABAIXO DO MINIMO","OK"))</f>
        <v/>
      </c>
    </row>
    <row r="2912">
      <c r="B2912">
        <f>IFERROR(VLOOKUP(A2912,Produtos!A:B,2,FALSE),"")</f>
        <v/>
      </c>
      <c r="D2912" s="10">
        <f>IFERROR(INDEX(Lotes!$E:$E,MATCH(1,(Lotes!$A:$A=A2912)*(Lotes!$C:$C=C2912),0)),"")</f>
        <v/>
      </c>
      <c r="E2912" s="14">
        <f>IF(D2912="","",D2912-TODAY())</f>
        <v/>
      </c>
      <c r="F2912">
        <f>IF(D2912="","",IF(E2912&lt;0,"VENCIDO",IF(E2912&lt;=30,"VENCE EM &lt;= 30 DIAS",IF(E2912&lt;=60,"ATENCAO (31-60 DIAS)","OK"))))</f>
        <v/>
      </c>
      <c r="G2912" s="14">
        <f>SUMIFS(Lancamentos!$G:$G,Lancamentos!$C:$C,$A2912,Lancamentos!$E:$E,$C2912,Lancamentos!$B:$B,"ENTRADA")</f>
        <v/>
      </c>
      <c r="H2912" s="14">
        <f>SUMIFS(Lancamentos!$G:$G,Lancamentos!$C:$C,$A2912,Lancamentos!$E:$E,$C2912,Lancamentos!$B:$B,"SAIDA_USO")</f>
        <v/>
      </c>
      <c r="I2912" s="14">
        <f>SUMIFS(Lancamentos!$G:$G,Lancamentos!$C:$C,$A2912,Lancamentos!$E:$E,$C2912,Lancamentos!$B:$B,"SAIDA_DESCARTE")</f>
        <v/>
      </c>
      <c r="J2912" s="14">
        <f>G2912-H2912-I2912</f>
        <v/>
      </c>
      <c r="K2912">
        <f>IF(A2912="","",IF(J2912&lt;=IFERROR(VLOOKUP(A2912,Produtos!$A:$E,5,FALSE),0),"ABAIXO DO MINIMO","OK"))</f>
        <v/>
      </c>
    </row>
    <row r="2913">
      <c r="B2913">
        <f>IFERROR(VLOOKUP(A2913,Produtos!A:B,2,FALSE),"")</f>
        <v/>
      </c>
      <c r="D2913" s="10">
        <f>IFERROR(INDEX(Lotes!$E:$E,MATCH(1,(Lotes!$A:$A=A2913)*(Lotes!$C:$C=C2913),0)),"")</f>
        <v/>
      </c>
      <c r="E2913" s="14">
        <f>IF(D2913="","",D2913-TODAY())</f>
        <v/>
      </c>
      <c r="F2913">
        <f>IF(D2913="","",IF(E2913&lt;0,"VENCIDO",IF(E2913&lt;=30,"VENCE EM &lt;= 30 DIAS",IF(E2913&lt;=60,"ATENCAO (31-60 DIAS)","OK"))))</f>
        <v/>
      </c>
      <c r="G2913" s="14">
        <f>SUMIFS(Lancamentos!$G:$G,Lancamentos!$C:$C,$A2913,Lancamentos!$E:$E,$C2913,Lancamentos!$B:$B,"ENTRADA")</f>
        <v/>
      </c>
      <c r="H2913" s="14">
        <f>SUMIFS(Lancamentos!$G:$G,Lancamentos!$C:$C,$A2913,Lancamentos!$E:$E,$C2913,Lancamentos!$B:$B,"SAIDA_USO")</f>
        <v/>
      </c>
      <c r="I2913" s="14">
        <f>SUMIFS(Lancamentos!$G:$G,Lancamentos!$C:$C,$A2913,Lancamentos!$E:$E,$C2913,Lancamentos!$B:$B,"SAIDA_DESCARTE")</f>
        <v/>
      </c>
      <c r="J2913" s="14">
        <f>G2913-H2913-I2913</f>
        <v/>
      </c>
      <c r="K2913">
        <f>IF(A2913="","",IF(J2913&lt;=IFERROR(VLOOKUP(A2913,Produtos!$A:$E,5,FALSE),0),"ABAIXO DO MINIMO","OK"))</f>
        <v/>
      </c>
    </row>
    <row r="2914">
      <c r="B2914">
        <f>IFERROR(VLOOKUP(A2914,Produtos!A:B,2,FALSE),"")</f>
        <v/>
      </c>
      <c r="D2914" s="10">
        <f>IFERROR(INDEX(Lotes!$E:$E,MATCH(1,(Lotes!$A:$A=A2914)*(Lotes!$C:$C=C2914),0)),"")</f>
        <v/>
      </c>
      <c r="E2914" s="14">
        <f>IF(D2914="","",D2914-TODAY())</f>
        <v/>
      </c>
      <c r="F2914">
        <f>IF(D2914="","",IF(E2914&lt;0,"VENCIDO",IF(E2914&lt;=30,"VENCE EM &lt;= 30 DIAS",IF(E2914&lt;=60,"ATENCAO (31-60 DIAS)","OK"))))</f>
        <v/>
      </c>
      <c r="G2914" s="14">
        <f>SUMIFS(Lancamentos!$G:$G,Lancamentos!$C:$C,$A2914,Lancamentos!$E:$E,$C2914,Lancamentos!$B:$B,"ENTRADA")</f>
        <v/>
      </c>
      <c r="H2914" s="14">
        <f>SUMIFS(Lancamentos!$G:$G,Lancamentos!$C:$C,$A2914,Lancamentos!$E:$E,$C2914,Lancamentos!$B:$B,"SAIDA_USO")</f>
        <v/>
      </c>
      <c r="I2914" s="14">
        <f>SUMIFS(Lancamentos!$G:$G,Lancamentos!$C:$C,$A2914,Lancamentos!$E:$E,$C2914,Lancamentos!$B:$B,"SAIDA_DESCARTE")</f>
        <v/>
      </c>
      <c r="J2914" s="14">
        <f>G2914-H2914-I2914</f>
        <v/>
      </c>
      <c r="K2914">
        <f>IF(A2914="","",IF(J2914&lt;=IFERROR(VLOOKUP(A2914,Produtos!$A:$E,5,FALSE),0),"ABAIXO DO MINIMO","OK"))</f>
        <v/>
      </c>
    </row>
    <row r="2915">
      <c r="B2915">
        <f>IFERROR(VLOOKUP(A2915,Produtos!A:B,2,FALSE),"")</f>
        <v/>
      </c>
      <c r="D2915" s="10">
        <f>IFERROR(INDEX(Lotes!$E:$E,MATCH(1,(Lotes!$A:$A=A2915)*(Lotes!$C:$C=C2915),0)),"")</f>
        <v/>
      </c>
      <c r="E2915" s="14">
        <f>IF(D2915="","",D2915-TODAY())</f>
        <v/>
      </c>
      <c r="F2915">
        <f>IF(D2915="","",IF(E2915&lt;0,"VENCIDO",IF(E2915&lt;=30,"VENCE EM &lt;= 30 DIAS",IF(E2915&lt;=60,"ATENCAO (31-60 DIAS)","OK"))))</f>
        <v/>
      </c>
      <c r="G2915" s="14">
        <f>SUMIFS(Lancamentos!$G:$G,Lancamentos!$C:$C,$A2915,Lancamentos!$E:$E,$C2915,Lancamentos!$B:$B,"ENTRADA")</f>
        <v/>
      </c>
      <c r="H2915" s="14">
        <f>SUMIFS(Lancamentos!$G:$G,Lancamentos!$C:$C,$A2915,Lancamentos!$E:$E,$C2915,Lancamentos!$B:$B,"SAIDA_USO")</f>
        <v/>
      </c>
      <c r="I2915" s="14">
        <f>SUMIFS(Lancamentos!$G:$G,Lancamentos!$C:$C,$A2915,Lancamentos!$E:$E,$C2915,Lancamentos!$B:$B,"SAIDA_DESCARTE")</f>
        <v/>
      </c>
      <c r="J2915" s="14">
        <f>G2915-H2915-I2915</f>
        <v/>
      </c>
      <c r="K2915">
        <f>IF(A2915="","",IF(J2915&lt;=IFERROR(VLOOKUP(A2915,Produtos!$A:$E,5,FALSE),0),"ABAIXO DO MINIMO","OK"))</f>
        <v/>
      </c>
    </row>
    <row r="2916">
      <c r="B2916">
        <f>IFERROR(VLOOKUP(A2916,Produtos!A:B,2,FALSE),"")</f>
        <v/>
      </c>
      <c r="D2916" s="10">
        <f>IFERROR(INDEX(Lotes!$E:$E,MATCH(1,(Lotes!$A:$A=A2916)*(Lotes!$C:$C=C2916),0)),"")</f>
        <v/>
      </c>
      <c r="E2916" s="14">
        <f>IF(D2916="","",D2916-TODAY())</f>
        <v/>
      </c>
      <c r="F2916">
        <f>IF(D2916="","",IF(E2916&lt;0,"VENCIDO",IF(E2916&lt;=30,"VENCE EM &lt;= 30 DIAS",IF(E2916&lt;=60,"ATENCAO (31-60 DIAS)","OK"))))</f>
        <v/>
      </c>
      <c r="G2916" s="14">
        <f>SUMIFS(Lancamentos!$G:$G,Lancamentos!$C:$C,$A2916,Lancamentos!$E:$E,$C2916,Lancamentos!$B:$B,"ENTRADA")</f>
        <v/>
      </c>
      <c r="H2916" s="14">
        <f>SUMIFS(Lancamentos!$G:$G,Lancamentos!$C:$C,$A2916,Lancamentos!$E:$E,$C2916,Lancamentos!$B:$B,"SAIDA_USO")</f>
        <v/>
      </c>
      <c r="I2916" s="14">
        <f>SUMIFS(Lancamentos!$G:$G,Lancamentos!$C:$C,$A2916,Lancamentos!$E:$E,$C2916,Lancamentos!$B:$B,"SAIDA_DESCARTE")</f>
        <v/>
      </c>
      <c r="J2916" s="14">
        <f>G2916-H2916-I2916</f>
        <v/>
      </c>
      <c r="K2916">
        <f>IF(A2916="","",IF(J2916&lt;=IFERROR(VLOOKUP(A2916,Produtos!$A:$E,5,FALSE),0),"ABAIXO DO MINIMO","OK"))</f>
        <v/>
      </c>
    </row>
    <row r="2917">
      <c r="B2917">
        <f>IFERROR(VLOOKUP(A2917,Produtos!A:B,2,FALSE),"")</f>
        <v/>
      </c>
      <c r="D2917" s="10">
        <f>IFERROR(INDEX(Lotes!$E:$E,MATCH(1,(Lotes!$A:$A=A2917)*(Lotes!$C:$C=C2917),0)),"")</f>
        <v/>
      </c>
      <c r="E2917" s="14">
        <f>IF(D2917="","",D2917-TODAY())</f>
        <v/>
      </c>
      <c r="F2917">
        <f>IF(D2917="","",IF(E2917&lt;0,"VENCIDO",IF(E2917&lt;=30,"VENCE EM &lt;= 30 DIAS",IF(E2917&lt;=60,"ATENCAO (31-60 DIAS)","OK"))))</f>
        <v/>
      </c>
      <c r="G2917" s="14">
        <f>SUMIFS(Lancamentos!$G:$G,Lancamentos!$C:$C,$A2917,Lancamentos!$E:$E,$C2917,Lancamentos!$B:$B,"ENTRADA")</f>
        <v/>
      </c>
      <c r="H2917" s="14">
        <f>SUMIFS(Lancamentos!$G:$G,Lancamentos!$C:$C,$A2917,Lancamentos!$E:$E,$C2917,Lancamentos!$B:$B,"SAIDA_USO")</f>
        <v/>
      </c>
      <c r="I2917" s="14">
        <f>SUMIFS(Lancamentos!$G:$G,Lancamentos!$C:$C,$A2917,Lancamentos!$E:$E,$C2917,Lancamentos!$B:$B,"SAIDA_DESCARTE")</f>
        <v/>
      </c>
      <c r="J2917" s="14">
        <f>G2917-H2917-I2917</f>
        <v/>
      </c>
      <c r="K2917">
        <f>IF(A2917="","",IF(J2917&lt;=IFERROR(VLOOKUP(A2917,Produtos!$A:$E,5,FALSE),0),"ABAIXO DO MINIMO","OK"))</f>
        <v/>
      </c>
    </row>
    <row r="2918">
      <c r="B2918">
        <f>IFERROR(VLOOKUP(A2918,Produtos!A:B,2,FALSE),"")</f>
        <v/>
      </c>
      <c r="D2918" s="10">
        <f>IFERROR(INDEX(Lotes!$E:$E,MATCH(1,(Lotes!$A:$A=A2918)*(Lotes!$C:$C=C2918),0)),"")</f>
        <v/>
      </c>
      <c r="E2918" s="14">
        <f>IF(D2918="","",D2918-TODAY())</f>
        <v/>
      </c>
      <c r="F2918">
        <f>IF(D2918="","",IF(E2918&lt;0,"VENCIDO",IF(E2918&lt;=30,"VENCE EM &lt;= 30 DIAS",IF(E2918&lt;=60,"ATENCAO (31-60 DIAS)","OK"))))</f>
        <v/>
      </c>
      <c r="G2918" s="14">
        <f>SUMIFS(Lancamentos!$G:$G,Lancamentos!$C:$C,$A2918,Lancamentos!$E:$E,$C2918,Lancamentos!$B:$B,"ENTRADA")</f>
        <v/>
      </c>
      <c r="H2918" s="14">
        <f>SUMIFS(Lancamentos!$G:$G,Lancamentos!$C:$C,$A2918,Lancamentos!$E:$E,$C2918,Lancamentos!$B:$B,"SAIDA_USO")</f>
        <v/>
      </c>
      <c r="I2918" s="14">
        <f>SUMIFS(Lancamentos!$G:$G,Lancamentos!$C:$C,$A2918,Lancamentos!$E:$E,$C2918,Lancamentos!$B:$B,"SAIDA_DESCARTE")</f>
        <v/>
      </c>
      <c r="J2918" s="14">
        <f>G2918-H2918-I2918</f>
        <v/>
      </c>
      <c r="K2918">
        <f>IF(A2918="","",IF(J2918&lt;=IFERROR(VLOOKUP(A2918,Produtos!$A:$E,5,FALSE),0),"ABAIXO DO MINIMO","OK"))</f>
        <v/>
      </c>
    </row>
    <row r="2919">
      <c r="B2919">
        <f>IFERROR(VLOOKUP(A2919,Produtos!A:B,2,FALSE),"")</f>
        <v/>
      </c>
      <c r="D2919" s="10">
        <f>IFERROR(INDEX(Lotes!$E:$E,MATCH(1,(Lotes!$A:$A=A2919)*(Lotes!$C:$C=C2919),0)),"")</f>
        <v/>
      </c>
      <c r="E2919" s="14">
        <f>IF(D2919="","",D2919-TODAY())</f>
        <v/>
      </c>
      <c r="F2919">
        <f>IF(D2919="","",IF(E2919&lt;0,"VENCIDO",IF(E2919&lt;=30,"VENCE EM &lt;= 30 DIAS",IF(E2919&lt;=60,"ATENCAO (31-60 DIAS)","OK"))))</f>
        <v/>
      </c>
      <c r="G2919" s="14">
        <f>SUMIFS(Lancamentos!$G:$G,Lancamentos!$C:$C,$A2919,Lancamentos!$E:$E,$C2919,Lancamentos!$B:$B,"ENTRADA")</f>
        <v/>
      </c>
      <c r="H2919" s="14">
        <f>SUMIFS(Lancamentos!$G:$G,Lancamentos!$C:$C,$A2919,Lancamentos!$E:$E,$C2919,Lancamentos!$B:$B,"SAIDA_USO")</f>
        <v/>
      </c>
      <c r="I2919" s="14">
        <f>SUMIFS(Lancamentos!$G:$G,Lancamentos!$C:$C,$A2919,Lancamentos!$E:$E,$C2919,Lancamentos!$B:$B,"SAIDA_DESCARTE")</f>
        <v/>
      </c>
      <c r="J2919" s="14">
        <f>G2919-H2919-I2919</f>
        <v/>
      </c>
      <c r="K2919">
        <f>IF(A2919="","",IF(J2919&lt;=IFERROR(VLOOKUP(A2919,Produtos!$A:$E,5,FALSE),0),"ABAIXO DO MINIMO","OK"))</f>
        <v/>
      </c>
    </row>
    <row r="2920">
      <c r="B2920">
        <f>IFERROR(VLOOKUP(A2920,Produtos!A:B,2,FALSE),"")</f>
        <v/>
      </c>
      <c r="D2920" s="10">
        <f>IFERROR(INDEX(Lotes!$E:$E,MATCH(1,(Lotes!$A:$A=A2920)*(Lotes!$C:$C=C2920),0)),"")</f>
        <v/>
      </c>
      <c r="E2920" s="14">
        <f>IF(D2920="","",D2920-TODAY())</f>
        <v/>
      </c>
      <c r="F2920">
        <f>IF(D2920="","",IF(E2920&lt;0,"VENCIDO",IF(E2920&lt;=30,"VENCE EM &lt;= 30 DIAS",IF(E2920&lt;=60,"ATENCAO (31-60 DIAS)","OK"))))</f>
        <v/>
      </c>
      <c r="G2920" s="14">
        <f>SUMIFS(Lancamentos!$G:$G,Lancamentos!$C:$C,$A2920,Lancamentos!$E:$E,$C2920,Lancamentos!$B:$B,"ENTRADA")</f>
        <v/>
      </c>
      <c r="H2920" s="14">
        <f>SUMIFS(Lancamentos!$G:$G,Lancamentos!$C:$C,$A2920,Lancamentos!$E:$E,$C2920,Lancamentos!$B:$B,"SAIDA_USO")</f>
        <v/>
      </c>
      <c r="I2920" s="14">
        <f>SUMIFS(Lancamentos!$G:$G,Lancamentos!$C:$C,$A2920,Lancamentos!$E:$E,$C2920,Lancamentos!$B:$B,"SAIDA_DESCARTE")</f>
        <v/>
      </c>
      <c r="J2920" s="14">
        <f>G2920-H2920-I2920</f>
        <v/>
      </c>
      <c r="K2920">
        <f>IF(A2920="","",IF(J2920&lt;=IFERROR(VLOOKUP(A2920,Produtos!$A:$E,5,FALSE),0),"ABAIXO DO MINIMO","OK"))</f>
        <v/>
      </c>
    </row>
    <row r="2921">
      <c r="B2921">
        <f>IFERROR(VLOOKUP(A2921,Produtos!A:B,2,FALSE),"")</f>
        <v/>
      </c>
      <c r="D2921" s="10">
        <f>IFERROR(INDEX(Lotes!$E:$E,MATCH(1,(Lotes!$A:$A=A2921)*(Lotes!$C:$C=C2921),0)),"")</f>
        <v/>
      </c>
      <c r="E2921" s="14">
        <f>IF(D2921="","",D2921-TODAY())</f>
        <v/>
      </c>
      <c r="F2921">
        <f>IF(D2921="","",IF(E2921&lt;0,"VENCIDO",IF(E2921&lt;=30,"VENCE EM &lt;= 30 DIAS",IF(E2921&lt;=60,"ATENCAO (31-60 DIAS)","OK"))))</f>
        <v/>
      </c>
      <c r="G2921" s="14">
        <f>SUMIFS(Lancamentos!$G:$G,Lancamentos!$C:$C,$A2921,Lancamentos!$E:$E,$C2921,Lancamentos!$B:$B,"ENTRADA")</f>
        <v/>
      </c>
      <c r="H2921" s="14">
        <f>SUMIFS(Lancamentos!$G:$G,Lancamentos!$C:$C,$A2921,Lancamentos!$E:$E,$C2921,Lancamentos!$B:$B,"SAIDA_USO")</f>
        <v/>
      </c>
      <c r="I2921" s="14">
        <f>SUMIFS(Lancamentos!$G:$G,Lancamentos!$C:$C,$A2921,Lancamentos!$E:$E,$C2921,Lancamentos!$B:$B,"SAIDA_DESCARTE")</f>
        <v/>
      </c>
      <c r="J2921" s="14">
        <f>G2921-H2921-I2921</f>
        <v/>
      </c>
      <c r="K2921">
        <f>IF(A2921="","",IF(J2921&lt;=IFERROR(VLOOKUP(A2921,Produtos!$A:$E,5,FALSE),0),"ABAIXO DO MINIMO","OK"))</f>
        <v/>
      </c>
    </row>
    <row r="2922">
      <c r="B2922">
        <f>IFERROR(VLOOKUP(A2922,Produtos!A:B,2,FALSE),"")</f>
        <v/>
      </c>
      <c r="D2922" s="10">
        <f>IFERROR(INDEX(Lotes!$E:$E,MATCH(1,(Lotes!$A:$A=A2922)*(Lotes!$C:$C=C2922),0)),"")</f>
        <v/>
      </c>
      <c r="E2922" s="14">
        <f>IF(D2922="","",D2922-TODAY())</f>
        <v/>
      </c>
      <c r="F2922">
        <f>IF(D2922="","",IF(E2922&lt;0,"VENCIDO",IF(E2922&lt;=30,"VENCE EM &lt;= 30 DIAS",IF(E2922&lt;=60,"ATENCAO (31-60 DIAS)","OK"))))</f>
        <v/>
      </c>
      <c r="G2922" s="14">
        <f>SUMIFS(Lancamentos!$G:$G,Lancamentos!$C:$C,$A2922,Lancamentos!$E:$E,$C2922,Lancamentos!$B:$B,"ENTRADA")</f>
        <v/>
      </c>
      <c r="H2922" s="14">
        <f>SUMIFS(Lancamentos!$G:$G,Lancamentos!$C:$C,$A2922,Lancamentos!$E:$E,$C2922,Lancamentos!$B:$B,"SAIDA_USO")</f>
        <v/>
      </c>
      <c r="I2922" s="14">
        <f>SUMIFS(Lancamentos!$G:$G,Lancamentos!$C:$C,$A2922,Lancamentos!$E:$E,$C2922,Lancamentos!$B:$B,"SAIDA_DESCARTE")</f>
        <v/>
      </c>
      <c r="J2922" s="14">
        <f>G2922-H2922-I2922</f>
        <v/>
      </c>
      <c r="K2922">
        <f>IF(A2922="","",IF(J2922&lt;=IFERROR(VLOOKUP(A2922,Produtos!$A:$E,5,FALSE),0),"ABAIXO DO MINIMO","OK"))</f>
        <v/>
      </c>
    </row>
    <row r="2923">
      <c r="B2923">
        <f>IFERROR(VLOOKUP(A2923,Produtos!A:B,2,FALSE),"")</f>
        <v/>
      </c>
      <c r="D2923" s="10">
        <f>IFERROR(INDEX(Lotes!$E:$E,MATCH(1,(Lotes!$A:$A=A2923)*(Lotes!$C:$C=C2923),0)),"")</f>
        <v/>
      </c>
      <c r="E2923" s="14">
        <f>IF(D2923="","",D2923-TODAY())</f>
        <v/>
      </c>
      <c r="F2923">
        <f>IF(D2923="","",IF(E2923&lt;0,"VENCIDO",IF(E2923&lt;=30,"VENCE EM &lt;= 30 DIAS",IF(E2923&lt;=60,"ATENCAO (31-60 DIAS)","OK"))))</f>
        <v/>
      </c>
      <c r="G2923" s="14">
        <f>SUMIFS(Lancamentos!$G:$G,Lancamentos!$C:$C,$A2923,Lancamentos!$E:$E,$C2923,Lancamentos!$B:$B,"ENTRADA")</f>
        <v/>
      </c>
      <c r="H2923" s="14">
        <f>SUMIFS(Lancamentos!$G:$G,Lancamentos!$C:$C,$A2923,Lancamentos!$E:$E,$C2923,Lancamentos!$B:$B,"SAIDA_USO")</f>
        <v/>
      </c>
      <c r="I2923" s="14">
        <f>SUMIFS(Lancamentos!$G:$G,Lancamentos!$C:$C,$A2923,Lancamentos!$E:$E,$C2923,Lancamentos!$B:$B,"SAIDA_DESCARTE")</f>
        <v/>
      </c>
      <c r="J2923" s="14">
        <f>G2923-H2923-I2923</f>
        <v/>
      </c>
      <c r="K2923">
        <f>IF(A2923="","",IF(J2923&lt;=IFERROR(VLOOKUP(A2923,Produtos!$A:$E,5,FALSE),0),"ABAIXO DO MINIMO","OK"))</f>
        <v/>
      </c>
    </row>
    <row r="2924">
      <c r="B2924">
        <f>IFERROR(VLOOKUP(A2924,Produtos!A:B,2,FALSE),"")</f>
        <v/>
      </c>
      <c r="D2924" s="10">
        <f>IFERROR(INDEX(Lotes!$E:$E,MATCH(1,(Lotes!$A:$A=A2924)*(Lotes!$C:$C=C2924),0)),"")</f>
        <v/>
      </c>
      <c r="E2924" s="14">
        <f>IF(D2924="","",D2924-TODAY())</f>
        <v/>
      </c>
      <c r="F2924">
        <f>IF(D2924="","",IF(E2924&lt;0,"VENCIDO",IF(E2924&lt;=30,"VENCE EM &lt;= 30 DIAS",IF(E2924&lt;=60,"ATENCAO (31-60 DIAS)","OK"))))</f>
        <v/>
      </c>
      <c r="G2924" s="14">
        <f>SUMIFS(Lancamentos!$G:$G,Lancamentos!$C:$C,$A2924,Lancamentos!$E:$E,$C2924,Lancamentos!$B:$B,"ENTRADA")</f>
        <v/>
      </c>
      <c r="H2924" s="14">
        <f>SUMIFS(Lancamentos!$G:$G,Lancamentos!$C:$C,$A2924,Lancamentos!$E:$E,$C2924,Lancamentos!$B:$B,"SAIDA_USO")</f>
        <v/>
      </c>
      <c r="I2924" s="14">
        <f>SUMIFS(Lancamentos!$G:$G,Lancamentos!$C:$C,$A2924,Lancamentos!$E:$E,$C2924,Lancamentos!$B:$B,"SAIDA_DESCARTE")</f>
        <v/>
      </c>
      <c r="J2924" s="14">
        <f>G2924-H2924-I2924</f>
        <v/>
      </c>
      <c r="K2924">
        <f>IF(A2924="","",IF(J2924&lt;=IFERROR(VLOOKUP(A2924,Produtos!$A:$E,5,FALSE),0),"ABAIXO DO MINIMO","OK"))</f>
        <v/>
      </c>
    </row>
    <row r="2925">
      <c r="B2925">
        <f>IFERROR(VLOOKUP(A2925,Produtos!A:B,2,FALSE),"")</f>
        <v/>
      </c>
      <c r="D2925" s="10">
        <f>IFERROR(INDEX(Lotes!$E:$E,MATCH(1,(Lotes!$A:$A=A2925)*(Lotes!$C:$C=C2925),0)),"")</f>
        <v/>
      </c>
      <c r="E2925" s="14">
        <f>IF(D2925="","",D2925-TODAY())</f>
        <v/>
      </c>
      <c r="F2925">
        <f>IF(D2925="","",IF(E2925&lt;0,"VENCIDO",IF(E2925&lt;=30,"VENCE EM &lt;= 30 DIAS",IF(E2925&lt;=60,"ATENCAO (31-60 DIAS)","OK"))))</f>
        <v/>
      </c>
      <c r="G2925" s="14">
        <f>SUMIFS(Lancamentos!$G:$G,Lancamentos!$C:$C,$A2925,Lancamentos!$E:$E,$C2925,Lancamentos!$B:$B,"ENTRADA")</f>
        <v/>
      </c>
      <c r="H2925" s="14">
        <f>SUMIFS(Lancamentos!$G:$G,Lancamentos!$C:$C,$A2925,Lancamentos!$E:$E,$C2925,Lancamentos!$B:$B,"SAIDA_USO")</f>
        <v/>
      </c>
      <c r="I2925" s="14">
        <f>SUMIFS(Lancamentos!$G:$G,Lancamentos!$C:$C,$A2925,Lancamentos!$E:$E,$C2925,Lancamentos!$B:$B,"SAIDA_DESCARTE")</f>
        <v/>
      </c>
      <c r="J2925" s="14">
        <f>G2925-H2925-I2925</f>
        <v/>
      </c>
      <c r="K2925">
        <f>IF(A2925="","",IF(J2925&lt;=IFERROR(VLOOKUP(A2925,Produtos!$A:$E,5,FALSE),0),"ABAIXO DO MINIMO","OK"))</f>
        <v/>
      </c>
    </row>
    <row r="2926">
      <c r="B2926">
        <f>IFERROR(VLOOKUP(A2926,Produtos!A:B,2,FALSE),"")</f>
        <v/>
      </c>
      <c r="D2926" s="10">
        <f>IFERROR(INDEX(Lotes!$E:$E,MATCH(1,(Lotes!$A:$A=A2926)*(Lotes!$C:$C=C2926),0)),"")</f>
        <v/>
      </c>
      <c r="E2926" s="14">
        <f>IF(D2926="","",D2926-TODAY())</f>
        <v/>
      </c>
      <c r="F2926">
        <f>IF(D2926="","",IF(E2926&lt;0,"VENCIDO",IF(E2926&lt;=30,"VENCE EM &lt;= 30 DIAS",IF(E2926&lt;=60,"ATENCAO (31-60 DIAS)","OK"))))</f>
        <v/>
      </c>
      <c r="G2926" s="14">
        <f>SUMIFS(Lancamentos!$G:$G,Lancamentos!$C:$C,$A2926,Lancamentos!$E:$E,$C2926,Lancamentos!$B:$B,"ENTRADA")</f>
        <v/>
      </c>
      <c r="H2926" s="14">
        <f>SUMIFS(Lancamentos!$G:$G,Lancamentos!$C:$C,$A2926,Lancamentos!$E:$E,$C2926,Lancamentos!$B:$B,"SAIDA_USO")</f>
        <v/>
      </c>
      <c r="I2926" s="14">
        <f>SUMIFS(Lancamentos!$G:$G,Lancamentos!$C:$C,$A2926,Lancamentos!$E:$E,$C2926,Lancamentos!$B:$B,"SAIDA_DESCARTE")</f>
        <v/>
      </c>
      <c r="J2926" s="14">
        <f>G2926-H2926-I2926</f>
        <v/>
      </c>
      <c r="K2926">
        <f>IF(A2926="","",IF(J2926&lt;=IFERROR(VLOOKUP(A2926,Produtos!$A:$E,5,FALSE),0),"ABAIXO DO MINIMO","OK"))</f>
        <v/>
      </c>
    </row>
    <row r="2927">
      <c r="B2927">
        <f>IFERROR(VLOOKUP(A2927,Produtos!A:B,2,FALSE),"")</f>
        <v/>
      </c>
      <c r="D2927" s="10">
        <f>IFERROR(INDEX(Lotes!$E:$E,MATCH(1,(Lotes!$A:$A=A2927)*(Lotes!$C:$C=C2927),0)),"")</f>
        <v/>
      </c>
      <c r="E2927" s="14">
        <f>IF(D2927="","",D2927-TODAY())</f>
        <v/>
      </c>
      <c r="F2927">
        <f>IF(D2927="","",IF(E2927&lt;0,"VENCIDO",IF(E2927&lt;=30,"VENCE EM &lt;= 30 DIAS",IF(E2927&lt;=60,"ATENCAO (31-60 DIAS)","OK"))))</f>
        <v/>
      </c>
      <c r="G2927" s="14">
        <f>SUMIFS(Lancamentos!$G:$G,Lancamentos!$C:$C,$A2927,Lancamentos!$E:$E,$C2927,Lancamentos!$B:$B,"ENTRADA")</f>
        <v/>
      </c>
      <c r="H2927" s="14">
        <f>SUMIFS(Lancamentos!$G:$G,Lancamentos!$C:$C,$A2927,Lancamentos!$E:$E,$C2927,Lancamentos!$B:$B,"SAIDA_USO")</f>
        <v/>
      </c>
      <c r="I2927" s="14">
        <f>SUMIFS(Lancamentos!$G:$G,Lancamentos!$C:$C,$A2927,Lancamentos!$E:$E,$C2927,Lancamentos!$B:$B,"SAIDA_DESCARTE")</f>
        <v/>
      </c>
      <c r="J2927" s="14">
        <f>G2927-H2927-I2927</f>
        <v/>
      </c>
      <c r="K2927">
        <f>IF(A2927="","",IF(J2927&lt;=IFERROR(VLOOKUP(A2927,Produtos!$A:$E,5,FALSE),0),"ABAIXO DO MINIMO","OK"))</f>
        <v/>
      </c>
    </row>
    <row r="2928">
      <c r="B2928">
        <f>IFERROR(VLOOKUP(A2928,Produtos!A:B,2,FALSE),"")</f>
        <v/>
      </c>
      <c r="D2928" s="10">
        <f>IFERROR(INDEX(Lotes!$E:$E,MATCH(1,(Lotes!$A:$A=A2928)*(Lotes!$C:$C=C2928),0)),"")</f>
        <v/>
      </c>
      <c r="E2928" s="14">
        <f>IF(D2928="","",D2928-TODAY())</f>
        <v/>
      </c>
      <c r="F2928">
        <f>IF(D2928="","",IF(E2928&lt;0,"VENCIDO",IF(E2928&lt;=30,"VENCE EM &lt;= 30 DIAS",IF(E2928&lt;=60,"ATENCAO (31-60 DIAS)","OK"))))</f>
        <v/>
      </c>
      <c r="G2928" s="14">
        <f>SUMIFS(Lancamentos!$G:$G,Lancamentos!$C:$C,$A2928,Lancamentos!$E:$E,$C2928,Lancamentos!$B:$B,"ENTRADA")</f>
        <v/>
      </c>
      <c r="H2928" s="14">
        <f>SUMIFS(Lancamentos!$G:$G,Lancamentos!$C:$C,$A2928,Lancamentos!$E:$E,$C2928,Lancamentos!$B:$B,"SAIDA_USO")</f>
        <v/>
      </c>
      <c r="I2928" s="14">
        <f>SUMIFS(Lancamentos!$G:$G,Lancamentos!$C:$C,$A2928,Lancamentos!$E:$E,$C2928,Lancamentos!$B:$B,"SAIDA_DESCARTE")</f>
        <v/>
      </c>
      <c r="J2928" s="14">
        <f>G2928-H2928-I2928</f>
        <v/>
      </c>
      <c r="K2928">
        <f>IF(A2928="","",IF(J2928&lt;=IFERROR(VLOOKUP(A2928,Produtos!$A:$E,5,FALSE),0),"ABAIXO DO MINIMO","OK"))</f>
        <v/>
      </c>
    </row>
    <row r="2929">
      <c r="B2929">
        <f>IFERROR(VLOOKUP(A2929,Produtos!A:B,2,FALSE),"")</f>
        <v/>
      </c>
      <c r="D2929" s="10">
        <f>IFERROR(INDEX(Lotes!$E:$E,MATCH(1,(Lotes!$A:$A=A2929)*(Lotes!$C:$C=C2929),0)),"")</f>
        <v/>
      </c>
      <c r="E2929" s="14">
        <f>IF(D2929="","",D2929-TODAY())</f>
        <v/>
      </c>
      <c r="F2929">
        <f>IF(D2929="","",IF(E2929&lt;0,"VENCIDO",IF(E2929&lt;=30,"VENCE EM &lt;= 30 DIAS",IF(E2929&lt;=60,"ATENCAO (31-60 DIAS)","OK"))))</f>
        <v/>
      </c>
      <c r="G2929" s="14">
        <f>SUMIFS(Lancamentos!$G:$G,Lancamentos!$C:$C,$A2929,Lancamentos!$E:$E,$C2929,Lancamentos!$B:$B,"ENTRADA")</f>
        <v/>
      </c>
      <c r="H2929" s="14">
        <f>SUMIFS(Lancamentos!$G:$G,Lancamentos!$C:$C,$A2929,Lancamentos!$E:$E,$C2929,Lancamentos!$B:$B,"SAIDA_USO")</f>
        <v/>
      </c>
      <c r="I2929" s="14">
        <f>SUMIFS(Lancamentos!$G:$G,Lancamentos!$C:$C,$A2929,Lancamentos!$E:$E,$C2929,Lancamentos!$B:$B,"SAIDA_DESCARTE")</f>
        <v/>
      </c>
      <c r="J2929" s="14">
        <f>G2929-H2929-I2929</f>
        <v/>
      </c>
      <c r="K2929">
        <f>IF(A2929="","",IF(J2929&lt;=IFERROR(VLOOKUP(A2929,Produtos!$A:$E,5,FALSE),0),"ABAIXO DO MINIMO","OK"))</f>
        <v/>
      </c>
    </row>
    <row r="2930">
      <c r="B2930">
        <f>IFERROR(VLOOKUP(A2930,Produtos!A:B,2,FALSE),"")</f>
        <v/>
      </c>
      <c r="D2930" s="10">
        <f>IFERROR(INDEX(Lotes!$E:$E,MATCH(1,(Lotes!$A:$A=A2930)*(Lotes!$C:$C=C2930),0)),"")</f>
        <v/>
      </c>
      <c r="E2930" s="14">
        <f>IF(D2930="","",D2930-TODAY())</f>
        <v/>
      </c>
      <c r="F2930">
        <f>IF(D2930="","",IF(E2930&lt;0,"VENCIDO",IF(E2930&lt;=30,"VENCE EM &lt;= 30 DIAS",IF(E2930&lt;=60,"ATENCAO (31-60 DIAS)","OK"))))</f>
        <v/>
      </c>
      <c r="G2930" s="14">
        <f>SUMIFS(Lancamentos!$G:$G,Lancamentos!$C:$C,$A2930,Lancamentos!$E:$E,$C2930,Lancamentos!$B:$B,"ENTRADA")</f>
        <v/>
      </c>
      <c r="H2930" s="14">
        <f>SUMIFS(Lancamentos!$G:$G,Lancamentos!$C:$C,$A2930,Lancamentos!$E:$E,$C2930,Lancamentos!$B:$B,"SAIDA_USO")</f>
        <v/>
      </c>
      <c r="I2930" s="14">
        <f>SUMIFS(Lancamentos!$G:$G,Lancamentos!$C:$C,$A2930,Lancamentos!$E:$E,$C2930,Lancamentos!$B:$B,"SAIDA_DESCARTE")</f>
        <v/>
      </c>
      <c r="J2930" s="14">
        <f>G2930-H2930-I2930</f>
        <v/>
      </c>
      <c r="K2930">
        <f>IF(A2930="","",IF(J2930&lt;=IFERROR(VLOOKUP(A2930,Produtos!$A:$E,5,FALSE),0),"ABAIXO DO MINIMO","OK"))</f>
        <v/>
      </c>
    </row>
    <row r="2931">
      <c r="B2931">
        <f>IFERROR(VLOOKUP(A2931,Produtos!A:B,2,FALSE),"")</f>
        <v/>
      </c>
      <c r="D2931" s="10">
        <f>IFERROR(INDEX(Lotes!$E:$E,MATCH(1,(Lotes!$A:$A=A2931)*(Lotes!$C:$C=C2931),0)),"")</f>
        <v/>
      </c>
      <c r="E2931" s="14">
        <f>IF(D2931="","",D2931-TODAY())</f>
        <v/>
      </c>
      <c r="F2931">
        <f>IF(D2931="","",IF(E2931&lt;0,"VENCIDO",IF(E2931&lt;=30,"VENCE EM &lt;= 30 DIAS",IF(E2931&lt;=60,"ATENCAO (31-60 DIAS)","OK"))))</f>
        <v/>
      </c>
      <c r="G2931" s="14">
        <f>SUMIFS(Lancamentos!$G:$G,Lancamentos!$C:$C,$A2931,Lancamentos!$E:$E,$C2931,Lancamentos!$B:$B,"ENTRADA")</f>
        <v/>
      </c>
      <c r="H2931" s="14">
        <f>SUMIFS(Lancamentos!$G:$G,Lancamentos!$C:$C,$A2931,Lancamentos!$E:$E,$C2931,Lancamentos!$B:$B,"SAIDA_USO")</f>
        <v/>
      </c>
      <c r="I2931" s="14">
        <f>SUMIFS(Lancamentos!$G:$G,Lancamentos!$C:$C,$A2931,Lancamentos!$E:$E,$C2931,Lancamentos!$B:$B,"SAIDA_DESCARTE")</f>
        <v/>
      </c>
      <c r="J2931" s="14">
        <f>G2931-H2931-I2931</f>
        <v/>
      </c>
      <c r="K2931">
        <f>IF(A2931="","",IF(J2931&lt;=IFERROR(VLOOKUP(A2931,Produtos!$A:$E,5,FALSE),0),"ABAIXO DO MINIMO","OK"))</f>
        <v/>
      </c>
    </row>
    <row r="2932">
      <c r="B2932">
        <f>IFERROR(VLOOKUP(A2932,Produtos!A:B,2,FALSE),"")</f>
        <v/>
      </c>
      <c r="D2932" s="10">
        <f>IFERROR(INDEX(Lotes!$E:$E,MATCH(1,(Lotes!$A:$A=A2932)*(Lotes!$C:$C=C2932),0)),"")</f>
        <v/>
      </c>
      <c r="E2932" s="14">
        <f>IF(D2932="","",D2932-TODAY())</f>
        <v/>
      </c>
      <c r="F2932">
        <f>IF(D2932="","",IF(E2932&lt;0,"VENCIDO",IF(E2932&lt;=30,"VENCE EM &lt;= 30 DIAS",IF(E2932&lt;=60,"ATENCAO (31-60 DIAS)","OK"))))</f>
        <v/>
      </c>
      <c r="G2932" s="14">
        <f>SUMIFS(Lancamentos!$G:$G,Lancamentos!$C:$C,$A2932,Lancamentos!$E:$E,$C2932,Lancamentos!$B:$B,"ENTRADA")</f>
        <v/>
      </c>
      <c r="H2932" s="14">
        <f>SUMIFS(Lancamentos!$G:$G,Lancamentos!$C:$C,$A2932,Lancamentos!$E:$E,$C2932,Lancamentos!$B:$B,"SAIDA_USO")</f>
        <v/>
      </c>
      <c r="I2932" s="14">
        <f>SUMIFS(Lancamentos!$G:$G,Lancamentos!$C:$C,$A2932,Lancamentos!$E:$E,$C2932,Lancamentos!$B:$B,"SAIDA_DESCARTE")</f>
        <v/>
      </c>
      <c r="J2932" s="14">
        <f>G2932-H2932-I2932</f>
        <v/>
      </c>
      <c r="K2932">
        <f>IF(A2932="","",IF(J2932&lt;=IFERROR(VLOOKUP(A2932,Produtos!$A:$E,5,FALSE),0),"ABAIXO DO MINIMO","OK"))</f>
        <v/>
      </c>
    </row>
    <row r="2933">
      <c r="B2933">
        <f>IFERROR(VLOOKUP(A2933,Produtos!A:B,2,FALSE),"")</f>
        <v/>
      </c>
      <c r="D2933" s="10">
        <f>IFERROR(INDEX(Lotes!$E:$E,MATCH(1,(Lotes!$A:$A=A2933)*(Lotes!$C:$C=C2933),0)),"")</f>
        <v/>
      </c>
      <c r="E2933" s="14">
        <f>IF(D2933="","",D2933-TODAY())</f>
        <v/>
      </c>
      <c r="F2933">
        <f>IF(D2933="","",IF(E2933&lt;0,"VENCIDO",IF(E2933&lt;=30,"VENCE EM &lt;= 30 DIAS",IF(E2933&lt;=60,"ATENCAO (31-60 DIAS)","OK"))))</f>
        <v/>
      </c>
      <c r="G2933" s="14">
        <f>SUMIFS(Lancamentos!$G:$G,Lancamentos!$C:$C,$A2933,Lancamentos!$E:$E,$C2933,Lancamentos!$B:$B,"ENTRADA")</f>
        <v/>
      </c>
      <c r="H2933" s="14">
        <f>SUMIFS(Lancamentos!$G:$G,Lancamentos!$C:$C,$A2933,Lancamentos!$E:$E,$C2933,Lancamentos!$B:$B,"SAIDA_USO")</f>
        <v/>
      </c>
      <c r="I2933" s="14">
        <f>SUMIFS(Lancamentos!$G:$G,Lancamentos!$C:$C,$A2933,Lancamentos!$E:$E,$C2933,Lancamentos!$B:$B,"SAIDA_DESCARTE")</f>
        <v/>
      </c>
      <c r="J2933" s="14">
        <f>G2933-H2933-I2933</f>
        <v/>
      </c>
      <c r="K2933">
        <f>IF(A2933="","",IF(J2933&lt;=IFERROR(VLOOKUP(A2933,Produtos!$A:$E,5,FALSE),0),"ABAIXO DO MINIMO","OK"))</f>
        <v/>
      </c>
    </row>
    <row r="2934">
      <c r="B2934">
        <f>IFERROR(VLOOKUP(A2934,Produtos!A:B,2,FALSE),"")</f>
        <v/>
      </c>
      <c r="D2934" s="10">
        <f>IFERROR(INDEX(Lotes!$E:$E,MATCH(1,(Lotes!$A:$A=A2934)*(Lotes!$C:$C=C2934),0)),"")</f>
        <v/>
      </c>
      <c r="E2934" s="14">
        <f>IF(D2934="","",D2934-TODAY())</f>
        <v/>
      </c>
      <c r="F2934">
        <f>IF(D2934="","",IF(E2934&lt;0,"VENCIDO",IF(E2934&lt;=30,"VENCE EM &lt;= 30 DIAS",IF(E2934&lt;=60,"ATENCAO (31-60 DIAS)","OK"))))</f>
        <v/>
      </c>
      <c r="G2934" s="14">
        <f>SUMIFS(Lancamentos!$G:$G,Lancamentos!$C:$C,$A2934,Lancamentos!$E:$E,$C2934,Lancamentos!$B:$B,"ENTRADA")</f>
        <v/>
      </c>
      <c r="H2934" s="14">
        <f>SUMIFS(Lancamentos!$G:$G,Lancamentos!$C:$C,$A2934,Lancamentos!$E:$E,$C2934,Lancamentos!$B:$B,"SAIDA_USO")</f>
        <v/>
      </c>
      <c r="I2934" s="14">
        <f>SUMIFS(Lancamentos!$G:$G,Lancamentos!$C:$C,$A2934,Lancamentos!$E:$E,$C2934,Lancamentos!$B:$B,"SAIDA_DESCARTE")</f>
        <v/>
      </c>
      <c r="J2934" s="14">
        <f>G2934-H2934-I2934</f>
        <v/>
      </c>
      <c r="K2934">
        <f>IF(A2934="","",IF(J2934&lt;=IFERROR(VLOOKUP(A2934,Produtos!$A:$E,5,FALSE),0),"ABAIXO DO MINIMO","OK"))</f>
        <v/>
      </c>
    </row>
    <row r="2935">
      <c r="B2935">
        <f>IFERROR(VLOOKUP(A2935,Produtos!A:B,2,FALSE),"")</f>
        <v/>
      </c>
      <c r="D2935" s="10">
        <f>IFERROR(INDEX(Lotes!$E:$E,MATCH(1,(Lotes!$A:$A=A2935)*(Lotes!$C:$C=C2935),0)),"")</f>
        <v/>
      </c>
      <c r="E2935" s="14">
        <f>IF(D2935="","",D2935-TODAY())</f>
        <v/>
      </c>
      <c r="F2935">
        <f>IF(D2935="","",IF(E2935&lt;0,"VENCIDO",IF(E2935&lt;=30,"VENCE EM &lt;= 30 DIAS",IF(E2935&lt;=60,"ATENCAO (31-60 DIAS)","OK"))))</f>
        <v/>
      </c>
      <c r="G2935" s="14">
        <f>SUMIFS(Lancamentos!$G:$G,Lancamentos!$C:$C,$A2935,Lancamentos!$E:$E,$C2935,Lancamentos!$B:$B,"ENTRADA")</f>
        <v/>
      </c>
      <c r="H2935" s="14">
        <f>SUMIFS(Lancamentos!$G:$G,Lancamentos!$C:$C,$A2935,Lancamentos!$E:$E,$C2935,Lancamentos!$B:$B,"SAIDA_USO")</f>
        <v/>
      </c>
      <c r="I2935" s="14">
        <f>SUMIFS(Lancamentos!$G:$G,Lancamentos!$C:$C,$A2935,Lancamentos!$E:$E,$C2935,Lancamentos!$B:$B,"SAIDA_DESCARTE")</f>
        <v/>
      </c>
      <c r="J2935" s="14">
        <f>G2935-H2935-I2935</f>
        <v/>
      </c>
      <c r="K2935">
        <f>IF(A2935="","",IF(J2935&lt;=IFERROR(VLOOKUP(A2935,Produtos!$A:$E,5,FALSE),0),"ABAIXO DO MINIMO","OK"))</f>
        <v/>
      </c>
    </row>
    <row r="2936">
      <c r="B2936">
        <f>IFERROR(VLOOKUP(A2936,Produtos!A:B,2,FALSE),"")</f>
        <v/>
      </c>
      <c r="D2936" s="10">
        <f>IFERROR(INDEX(Lotes!$E:$E,MATCH(1,(Lotes!$A:$A=A2936)*(Lotes!$C:$C=C2936),0)),"")</f>
        <v/>
      </c>
      <c r="E2936" s="14">
        <f>IF(D2936="","",D2936-TODAY())</f>
        <v/>
      </c>
      <c r="F2936">
        <f>IF(D2936="","",IF(E2936&lt;0,"VENCIDO",IF(E2936&lt;=30,"VENCE EM &lt;= 30 DIAS",IF(E2936&lt;=60,"ATENCAO (31-60 DIAS)","OK"))))</f>
        <v/>
      </c>
      <c r="G2936" s="14">
        <f>SUMIFS(Lancamentos!$G:$G,Lancamentos!$C:$C,$A2936,Lancamentos!$E:$E,$C2936,Lancamentos!$B:$B,"ENTRADA")</f>
        <v/>
      </c>
      <c r="H2936" s="14">
        <f>SUMIFS(Lancamentos!$G:$G,Lancamentos!$C:$C,$A2936,Lancamentos!$E:$E,$C2936,Lancamentos!$B:$B,"SAIDA_USO")</f>
        <v/>
      </c>
      <c r="I2936" s="14">
        <f>SUMIFS(Lancamentos!$G:$G,Lancamentos!$C:$C,$A2936,Lancamentos!$E:$E,$C2936,Lancamentos!$B:$B,"SAIDA_DESCARTE")</f>
        <v/>
      </c>
      <c r="J2936" s="14">
        <f>G2936-H2936-I2936</f>
        <v/>
      </c>
      <c r="K2936">
        <f>IF(A2936="","",IF(J2936&lt;=IFERROR(VLOOKUP(A2936,Produtos!$A:$E,5,FALSE),0),"ABAIXO DO MINIMO","OK"))</f>
        <v/>
      </c>
    </row>
    <row r="2937">
      <c r="B2937">
        <f>IFERROR(VLOOKUP(A2937,Produtos!A:B,2,FALSE),"")</f>
        <v/>
      </c>
      <c r="D2937" s="10">
        <f>IFERROR(INDEX(Lotes!$E:$E,MATCH(1,(Lotes!$A:$A=A2937)*(Lotes!$C:$C=C2937),0)),"")</f>
        <v/>
      </c>
      <c r="E2937" s="14">
        <f>IF(D2937="","",D2937-TODAY())</f>
        <v/>
      </c>
      <c r="F2937">
        <f>IF(D2937="","",IF(E2937&lt;0,"VENCIDO",IF(E2937&lt;=30,"VENCE EM &lt;= 30 DIAS",IF(E2937&lt;=60,"ATENCAO (31-60 DIAS)","OK"))))</f>
        <v/>
      </c>
      <c r="G2937" s="14">
        <f>SUMIFS(Lancamentos!$G:$G,Lancamentos!$C:$C,$A2937,Lancamentos!$E:$E,$C2937,Lancamentos!$B:$B,"ENTRADA")</f>
        <v/>
      </c>
      <c r="H2937" s="14">
        <f>SUMIFS(Lancamentos!$G:$G,Lancamentos!$C:$C,$A2937,Lancamentos!$E:$E,$C2937,Lancamentos!$B:$B,"SAIDA_USO")</f>
        <v/>
      </c>
      <c r="I2937" s="14">
        <f>SUMIFS(Lancamentos!$G:$G,Lancamentos!$C:$C,$A2937,Lancamentos!$E:$E,$C2937,Lancamentos!$B:$B,"SAIDA_DESCARTE")</f>
        <v/>
      </c>
      <c r="J2937" s="14">
        <f>G2937-H2937-I2937</f>
        <v/>
      </c>
      <c r="K2937">
        <f>IF(A2937="","",IF(J2937&lt;=IFERROR(VLOOKUP(A2937,Produtos!$A:$E,5,FALSE),0),"ABAIXO DO MINIMO","OK"))</f>
        <v/>
      </c>
    </row>
    <row r="2938">
      <c r="B2938">
        <f>IFERROR(VLOOKUP(A2938,Produtos!A:B,2,FALSE),"")</f>
        <v/>
      </c>
      <c r="D2938" s="10">
        <f>IFERROR(INDEX(Lotes!$E:$E,MATCH(1,(Lotes!$A:$A=A2938)*(Lotes!$C:$C=C2938),0)),"")</f>
        <v/>
      </c>
      <c r="E2938" s="14">
        <f>IF(D2938="","",D2938-TODAY())</f>
        <v/>
      </c>
      <c r="F2938">
        <f>IF(D2938="","",IF(E2938&lt;0,"VENCIDO",IF(E2938&lt;=30,"VENCE EM &lt;= 30 DIAS",IF(E2938&lt;=60,"ATENCAO (31-60 DIAS)","OK"))))</f>
        <v/>
      </c>
      <c r="G2938" s="14">
        <f>SUMIFS(Lancamentos!$G:$G,Lancamentos!$C:$C,$A2938,Lancamentos!$E:$E,$C2938,Lancamentos!$B:$B,"ENTRADA")</f>
        <v/>
      </c>
      <c r="H2938" s="14">
        <f>SUMIFS(Lancamentos!$G:$G,Lancamentos!$C:$C,$A2938,Lancamentos!$E:$E,$C2938,Lancamentos!$B:$B,"SAIDA_USO")</f>
        <v/>
      </c>
      <c r="I2938" s="14">
        <f>SUMIFS(Lancamentos!$G:$G,Lancamentos!$C:$C,$A2938,Lancamentos!$E:$E,$C2938,Lancamentos!$B:$B,"SAIDA_DESCARTE")</f>
        <v/>
      </c>
      <c r="J2938" s="14">
        <f>G2938-H2938-I2938</f>
        <v/>
      </c>
      <c r="K2938">
        <f>IF(A2938="","",IF(J2938&lt;=IFERROR(VLOOKUP(A2938,Produtos!$A:$E,5,FALSE),0),"ABAIXO DO MINIMO","OK"))</f>
        <v/>
      </c>
    </row>
    <row r="2939">
      <c r="B2939">
        <f>IFERROR(VLOOKUP(A2939,Produtos!A:B,2,FALSE),"")</f>
        <v/>
      </c>
      <c r="D2939" s="10">
        <f>IFERROR(INDEX(Lotes!$E:$E,MATCH(1,(Lotes!$A:$A=A2939)*(Lotes!$C:$C=C2939),0)),"")</f>
        <v/>
      </c>
      <c r="E2939" s="14">
        <f>IF(D2939="","",D2939-TODAY())</f>
        <v/>
      </c>
      <c r="F2939">
        <f>IF(D2939="","",IF(E2939&lt;0,"VENCIDO",IF(E2939&lt;=30,"VENCE EM &lt;= 30 DIAS",IF(E2939&lt;=60,"ATENCAO (31-60 DIAS)","OK"))))</f>
        <v/>
      </c>
      <c r="G2939" s="14">
        <f>SUMIFS(Lancamentos!$G:$G,Lancamentos!$C:$C,$A2939,Lancamentos!$E:$E,$C2939,Lancamentos!$B:$B,"ENTRADA")</f>
        <v/>
      </c>
      <c r="H2939" s="14">
        <f>SUMIFS(Lancamentos!$G:$G,Lancamentos!$C:$C,$A2939,Lancamentos!$E:$E,$C2939,Lancamentos!$B:$B,"SAIDA_USO")</f>
        <v/>
      </c>
      <c r="I2939" s="14">
        <f>SUMIFS(Lancamentos!$G:$G,Lancamentos!$C:$C,$A2939,Lancamentos!$E:$E,$C2939,Lancamentos!$B:$B,"SAIDA_DESCARTE")</f>
        <v/>
      </c>
      <c r="J2939" s="14">
        <f>G2939-H2939-I2939</f>
        <v/>
      </c>
      <c r="K2939">
        <f>IF(A2939="","",IF(J2939&lt;=IFERROR(VLOOKUP(A2939,Produtos!$A:$E,5,FALSE),0),"ABAIXO DO MINIMO","OK"))</f>
        <v/>
      </c>
    </row>
    <row r="2940">
      <c r="B2940">
        <f>IFERROR(VLOOKUP(A2940,Produtos!A:B,2,FALSE),"")</f>
        <v/>
      </c>
      <c r="D2940" s="10">
        <f>IFERROR(INDEX(Lotes!$E:$E,MATCH(1,(Lotes!$A:$A=A2940)*(Lotes!$C:$C=C2940),0)),"")</f>
        <v/>
      </c>
      <c r="E2940" s="14">
        <f>IF(D2940="","",D2940-TODAY())</f>
        <v/>
      </c>
      <c r="F2940">
        <f>IF(D2940="","",IF(E2940&lt;0,"VENCIDO",IF(E2940&lt;=30,"VENCE EM &lt;= 30 DIAS",IF(E2940&lt;=60,"ATENCAO (31-60 DIAS)","OK"))))</f>
        <v/>
      </c>
      <c r="G2940" s="14">
        <f>SUMIFS(Lancamentos!$G:$G,Lancamentos!$C:$C,$A2940,Lancamentos!$E:$E,$C2940,Lancamentos!$B:$B,"ENTRADA")</f>
        <v/>
      </c>
      <c r="H2940" s="14">
        <f>SUMIFS(Lancamentos!$G:$G,Lancamentos!$C:$C,$A2940,Lancamentos!$E:$E,$C2940,Lancamentos!$B:$B,"SAIDA_USO")</f>
        <v/>
      </c>
      <c r="I2940" s="14">
        <f>SUMIFS(Lancamentos!$G:$G,Lancamentos!$C:$C,$A2940,Lancamentos!$E:$E,$C2940,Lancamentos!$B:$B,"SAIDA_DESCARTE")</f>
        <v/>
      </c>
      <c r="J2940" s="14">
        <f>G2940-H2940-I2940</f>
        <v/>
      </c>
      <c r="K2940">
        <f>IF(A2940="","",IF(J2940&lt;=IFERROR(VLOOKUP(A2940,Produtos!$A:$E,5,FALSE),0),"ABAIXO DO MINIMO","OK"))</f>
        <v/>
      </c>
    </row>
    <row r="2941">
      <c r="B2941">
        <f>IFERROR(VLOOKUP(A2941,Produtos!A:B,2,FALSE),"")</f>
        <v/>
      </c>
      <c r="D2941" s="10">
        <f>IFERROR(INDEX(Lotes!$E:$E,MATCH(1,(Lotes!$A:$A=A2941)*(Lotes!$C:$C=C2941),0)),"")</f>
        <v/>
      </c>
      <c r="E2941" s="14">
        <f>IF(D2941="","",D2941-TODAY())</f>
        <v/>
      </c>
      <c r="F2941">
        <f>IF(D2941="","",IF(E2941&lt;0,"VENCIDO",IF(E2941&lt;=30,"VENCE EM &lt;= 30 DIAS",IF(E2941&lt;=60,"ATENCAO (31-60 DIAS)","OK"))))</f>
        <v/>
      </c>
      <c r="G2941" s="14">
        <f>SUMIFS(Lancamentos!$G:$G,Lancamentos!$C:$C,$A2941,Lancamentos!$E:$E,$C2941,Lancamentos!$B:$B,"ENTRADA")</f>
        <v/>
      </c>
      <c r="H2941" s="14">
        <f>SUMIFS(Lancamentos!$G:$G,Lancamentos!$C:$C,$A2941,Lancamentos!$E:$E,$C2941,Lancamentos!$B:$B,"SAIDA_USO")</f>
        <v/>
      </c>
      <c r="I2941" s="14">
        <f>SUMIFS(Lancamentos!$G:$G,Lancamentos!$C:$C,$A2941,Lancamentos!$E:$E,$C2941,Lancamentos!$B:$B,"SAIDA_DESCARTE")</f>
        <v/>
      </c>
      <c r="J2941" s="14">
        <f>G2941-H2941-I2941</f>
        <v/>
      </c>
      <c r="K2941">
        <f>IF(A2941="","",IF(J2941&lt;=IFERROR(VLOOKUP(A2941,Produtos!$A:$E,5,FALSE),0),"ABAIXO DO MINIMO","OK"))</f>
        <v/>
      </c>
    </row>
    <row r="2942">
      <c r="B2942">
        <f>IFERROR(VLOOKUP(A2942,Produtos!A:B,2,FALSE),"")</f>
        <v/>
      </c>
      <c r="D2942" s="10">
        <f>IFERROR(INDEX(Lotes!$E:$E,MATCH(1,(Lotes!$A:$A=A2942)*(Lotes!$C:$C=C2942),0)),"")</f>
        <v/>
      </c>
      <c r="E2942" s="14">
        <f>IF(D2942="","",D2942-TODAY())</f>
        <v/>
      </c>
      <c r="F2942">
        <f>IF(D2942="","",IF(E2942&lt;0,"VENCIDO",IF(E2942&lt;=30,"VENCE EM &lt;= 30 DIAS",IF(E2942&lt;=60,"ATENCAO (31-60 DIAS)","OK"))))</f>
        <v/>
      </c>
      <c r="G2942" s="14">
        <f>SUMIFS(Lancamentos!$G:$G,Lancamentos!$C:$C,$A2942,Lancamentos!$E:$E,$C2942,Lancamentos!$B:$B,"ENTRADA")</f>
        <v/>
      </c>
      <c r="H2942" s="14">
        <f>SUMIFS(Lancamentos!$G:$G,Lancamentos!$C:$C,$A2942,Lancamentos!$E:$E,$C2942,Lancamentos!$B:$B,"SAIDA_USO")</f>
        <v/>
      </c>
      <c r="I2942" s="14">
        <f>SUMIFS(Lancamentos!$G:$G,Lancamentos!$C:$C,$A2942,Lancamentos!$E:$E,$C2942,Lancamentos!$B:$B,"SAIDA_DESCARTE")</f>
        <v/>
      </c>
      <c r="J2942" s="14">
        <f>G2942-H2942-I2942</f>
        <v/>
      </c>
      <c r="K2942">
        <f>IF(A2942="","",IF(J2942&lt;=IFERROR(VLOOKUP(A2942,Produtos!$A:$E,5,FALSE),0),"ABAIXO DO MINIMO","OK"))</f>
        <v/>
      </c>
    </row>
    <row r="2943">
      <c r="B2943">
        <f>IFERROR(VLOOKUP(A2943,Produtos!A:B,2,FALSE),"")</f>
        <v/>
      </c>
      <c r="D2943" s="10">
        <f>IFERROR(INDEX(Lotes!$E:$E,MATCH(1,(Lotes!$A:$A=A2943)*(Lotes!$C:$C=C2943),0)),"")</f>
        <v/>
      </c>
      <c r="E2943" s="14">
        <f>IF(D2943="","",D2943-TODAY())</f>
        <v/>
      </c>
      <c r="F2943">
        <f>IF(D2943="","",IF(E2943&lt;0,"VENCIDO",IF(E2943&lt;=30,"VENCE EM &lt;= 30 DIAS",IF(E2943&lt;=60,"ATENCAO (31-60 DIAS)","OK"))))</f>
        <v/>
      </c>
      <c r="G2943" s="14">
        <f>SUMIFS(Lancamentos!$G:$G,Lancamentos!$C:$C,$A2943,Lancamentos!$E:$E,$C2943,Lancamentos!$B:$B,"ENTRADA")</f>
        <v/>
      </c>
      <c r="H2943" s="14">
        <f>SUMIFS(Lancamentos!$G:$G,Lancamentos!$C:$C,$A2943,Lancamentos!$E:$E,$C2943,Lancamentos!$B:$B,"SAIDA_USO")</f>
        <v/>
      </c>
      <c r="I2943" s="14">
        <f>SUMIFS(Lancamentos!$G:$G,Lancamentos!$C:$C,$A2943,Lancamentos!$E:$E,$C2943,Lancamentos!$B:$B,"SAIDA_DESCARTE")</f>
        <v/>
      </c>
      <c r="J2943" s="14">
        <f>G2943-H2943-I2943</f>
        <v/>
      </c>
      <c r="K2943">
        <f>IF(A2943="","",IF(J2943&lt;=IFERROR(VLOOKUP(A2943,Produtos!$A:$E,5,FALSE),0),"ABAIXO DO MINIMO","OK"))</f>
        <v/>
      </c>
    </row>
    <row r="2944">
      <c r="B2944">
        <f>IFERROR(VLOOKUP(A2944,Produtos!A:B,2,FALSE),"")</f>
        <v/>
      </c>
      <c r="D2944" s="10">
        <f>IFERROR(INDEX(Lotes!$E:$E,MATCH(1,(Lotes!$A:$A=A2944)*(Lotes!$C:$C=C2944),0)),"")</f>
        <v/>
      </c>
      <c r="E2944" s="14">
        <f>IF(D2944="","",D2944-TODAY())</f>
        <v/>
      </c>
      <c r="F2944">
        <f>IF(D2944="","",IF(E2944&lt;0,"VENCIDO",IF(E2944&lt;=30,"VENCE EM &lt;= 30 DIAS",IF(E2944&lt;=60,"ATENCAO (31-60 DIAS)","OK"))))</f>
        <v/>
      </c>
      <c r="G2944" s="14">
        <f>SUMIFS(Lancamentos!$G:$G,Lancamentos!$C:$C,$A2944,Lancamentos!$E:$E,$C2944,Lancamentos!$B:$B,"ENTRADA")</f>
        <v/>
      </c>
      <c r="H2944" s="14">
        <f>SUMIFS(Lancamentos!$G:$G,Lancamentos!$C:$C,$A2944,Lancamentos!$E:$E,$C2944,Lancamentos!$B:$B,"SAIDA_USO")</f>
        <v/>
      </c>
      <c r="I2944" s="14">
        <f>SUMIFS(Lancamentos!$G:$G,Lancamentos!$C:$C,$A2944,Lancamentos!$E:$E,$C2944,Lancamentos!$B:$B,"SAIDA_DESCARTE")</f>
        <v/>
      </c>
      <c r="J2944" s="14">
        <f>G2944-H2944-I2944</f>
        <v/>
      </c>
      <c r="K2944">
        <f>IF(A2944="","",IF(J2944&lt;=IFERROR(VLOOKUP(A2944,Produtos!$A:$E,5,FALSE),0),"ABAIXO DO MINIMO","OK"))</f>
        <v/>
      </c>
    </row>
    <row r="2945">
      <c r="B2945">
        <f>IFERROR(VLOOKUP(A2945,Produtos!A:B,2,FALSE),"")</f>
        <v/>
      </c>
      <c r="D2945" s="10">
        <f>IFERROR(INDEX(Lotes!$E:$E,MATCH(1,(Lotes!$A:$A=A2945)*(Lotes!$C:$C=C2945),0)),"")</f>
        <v/>
      </c>
      <c r="E2945" s="14">
        <f>IF(D2945="","",D2945-TODAY())</f>
        <v/>
      </c>
      <c r="F2945">
        <f>IF(D2945="","",IF(E2945&lt;0,"VENCIDO",IF(E2945&lt;=30,"VENCE EM &lt;= 30 DIAS",IF(E2945&lt;=60,"ATENCAO (31-60 DIAS)","OK"))))</f>
        <v/>
      </c>
      <c r="G2945" s="14">
        <f>SUMIFS(Lancamentos!$G:$G,Lancamentos!$C:$C,$A2945,Lancamentos!$E:$E,$C2945,Lancamentos!$B:$B,"ENTRADA")</f>
        <v/>
      </c>
      <c r="H2945" s="14">
        <f>SUMIFS(Lancamentos!$G:$G,Lancamentos!$C:$C,$A2945,Lancamentos!$E:$E,$C2945,Lancamentos!$B:$B,"SAIDA_USO")</f>
        <v/>
      </c>
      <c r="I2945" s="14">
        <f>SUMIFS(Lancamentos!$G:$G,Lancamentos!$C:$C,$A2945,Lancamentos!$E:$E,$C2945,Lancamentos!$B:$B,"SAIDA_DESCARTE")</f>
        <v/>
      </c>
      <c r="J2945" s="14">
        <f>G2945-H2945-I2945</f>
        <v/>
      </c>
      <c r="K2945">
        <f>IF(A2945="","",IF(J2945&lt;=IFERROR(VLOOKUP(A2945,Produtos!$A:$E,5,FALSE),0),"ABAIXO DO MINIMO","OK"))</f>
        <v/>
      </c>
    </row>
    <row r="2946">
      <c r="B2946">
        <f>IFERROR(VLOOKUP(A2946,Produtos!A:B,2,FALSE),"")</f>
        <v/>
      </c>
      <c r="D2946" s="10">
        <f>IFERROR(INDEX(Lotes!$E:$E,MATCH(1,(Lotes!$A:$A=A2946)*(Lotes!$C:$C=C2946),0)),"")</f>
        <v/>
      </c>
      <c r="E2946" s="14">
        <f>IF(D2946="","",D2946-TODAY())</f>
        <v/>
      </c>
      <c r="F2946">
        <f>IF(D2946="","",IF(E2946&lt;0,"VENCIDO",IF(E2946&lt;=30,"VENCE EM &lt;= 30 DIAS",IF(E2946&lt;=60,"ATENCAO (31-60 DIAS)","OK"))))</f>
        <v/>
      </c>
      <c r="G2946" s="14">
        <f>SUMIFS(Lancamentos!$G:$G,Lancamentos!$C:$C,$A2946,Lancamentos!$E:$E,$C2946,Lancamentos!$B:$B,"ENTRADA")</f>
        <v/>
      </c>
      <c r="H2946" s="14">
        <f>SUMIFS(Lancamentos!$G:$G,Lancamentos!$C:$C,$A2946,Lancamentos!$E:$E,$C2946,Lancamentos!$B:$B,"SAIDA_USO")</f>
        <v/>
      </c>
      <c r="I2946" s="14">
        <f>SUMIFS(Lancamentos!$G:$G,Lancamentos!$C:$C,$A2946,Lancamentos!$E:$E,$C2946,Lancamentos!$B:$B,"SAIDA_DESCARTE")</f>
        <v/>
      </c>
      <c r="J2946" s="14">
        <f>G2946-H2946-I2946</f>
        <v/>
      </c>
      <c r="K2946">
        <f>IF(A2946="","",IF(J2946&lt;=IFERROR(VLOOKUP(A2946,Produtos!$A:$E,5,FALSE),0),"ABAIXO DO MINIMO","OK"))</f>
        <v/>
      </c>
    </row>
    <row r="2947">
      <c r="B2947">
        <f>IFERROR(VLOOKUP(A2947,Produtos!A:B,2,FALSE),"")</f>
        <v/>
      </c>
      <c r="D2947" s="10">
        <f>IFERROR(INDEX(Lotes!$E:$E,MATCH(1,(Lotes!$A:$A=A2947)*(Lotes!$C:$C=C2947),0)),"")</f>
        <v/>
      </c>
      <c r="E2947" s="14">
        <f>IF(D2947="","",D2947-TODAY())</f>
        <v/>
      </c>
      <c r="F2947">
        <f>IF(D2947="","",IF(E2947&lt;0,"VENCIDO",IF(E2947&lt;=30,"VENCE EM &lt;= 30 DIAS",IF(E2947&lt;=60,"ATENCAO (31-60 DIAS)","OK"))))</f>
        <v/>
      </c>
      <c r="G2947" s="14">
        <f>SUMIFS(Lancamentos!$G:$G,Lancamentos!$C:$C,$A2947,Lancamentos!$E:$E,$C2947,Lancamentos!$B:$B,"ENTRADA")</f>
        <v/>
      </c>
      <c r="H2947" s="14">
        <f>SUMIFS(Lancamentos!$G:$G,Lancamentos!$C:$C,$A2947,Lancamentos!$E:$E,$C2947,Lancamentos!$B:$B,"SAIDA_USO")</f>
        <v/>
      </c>
      <c r="I2947" s="14">
        <f>SUMIFS(Lancamentos!$G:$G,Lancamentos!$C:$C,$A2947,Lancamentos!$E:$E,$C2947,Lancamentos!$B:$B,"SAIDA_DESCARTE")</f>
        <v/>
      </c>
      <c r="J2947" s="14">
        <f>G2947-H2947-I2947</f>
        <v/>
      </c>
      <c r="K2947">
        <f>IF(A2947="","",IF(J2947&lt;=IFERROR(VLOOKUP(A2947,Produtos!$A:$E,5,FALSE),0),"ABAIXO DO MINIMO","OK"))</f>
        <v/>
      </c>
    </row>
    <row r="2948">
      <c r="B2948">
        <f>IFERROR(VLOOKUP(A2948,Produtos!A:B,2,FALSE),"")</f>
        <v/>
      </c>
      <c r="D2948" s="10">
        <f>IFERROR(INDEX(Lotes!$E:$E,MATCH(1,(Lotes!$A:$A=A2948)*(Lotes!$C:$C=C2948),0)),"")</f>
        <v/>
      </c>
      <c r="E2948" s="14">
        <f>IF(D2948="","",D2948-TODAY())</f>
        <v/>
      </c>
      <c r="F2948">
        <f>IF(D2948="","",IF(E2948&lt;0,"VENCIDO",IF(E2948&lt;=30,"VENCE EM &lt;= 30 DIAS",IF(E2948&lt;=60,"ATENCAO (31-60 DIAS)","OK"))))</f>
        <v/>
      </c>
      <c r="G2948" s="14">
        <f>SUMIFS(Lancamentos!$G:$G,Lancamentos!$C:$C,$A2948,Lancamentos!$E:$E,$C2948,Lancamentos!$B:$B,"ENTRADA")</f>
        <v/>
      </c>
      <c r="H2948" s="14">
        <f>SUMIFS(Lancamentos!$G:$G,Lancamentos!$C:$C,$A2948,Lancamentos!$E:$E,$C2948,Lancamentos!$B:$B,"SAIDA_USO")</f>
        <v/>
      </c>
      <c r="I2948" s="14">
        <f>SUMIFS(Lancamentos!$G:$G,Lancamentos!$C:$C,$A2948,Lancamentos!$E:$E,$C2948,Lancamentos!$B:$B,"SAIDA_DESCARTE")</f>
        <v/>
      </c>
      <c r="J2948" s="14">
        <f>G2948-H2948-I2948</f>
        <v/>
      </c>
      <c r="K2948">
        <f>IF(A2948="","",IF(J2948&lt;=IFERROR(VLOOKUP(A2948,Produtos!$A:$E,5,FALSE),0),"ABAIXO DO MINIMO","OK"))</f>
        <v/>
      </c>
    </row>
    <row r="2949">
      <c r="B2949">
        <f>IFERROR(VLOOKUP(A2949,Produtos!A:B,2,FALSE),"")</f>
        <v/>
      </c>
      <c r="D2949" s="10">
        <f>IFERROR(INDEX(Lotes!$E:$E,MATCH(1,(Lotes!$A:$A=A2949)*(Lotes!$C:$C=C2949),0)),"")</f>
        <v/>
      </c>
      <c r="E2949" s="14">
        <f>IF(D2949="","",D2949-TODAY())</f>
        <v/>
      </c>
      <c r="F2949">
        <f>IF(D2949="","",IF(E2949&lt;0,"VENCIDO",IF(E2949&lt;=30,"VENCE EM &lt;= 30 DIAS",IF(E2949&lt;=60,"ATENCAO (31-60 DIAS)","OK"))))</f>
        <v/>
      </c>
      <c r="G2949" s="14">
        <f>SUMIFS(Lancamentos!$G:$G,Lancamentos!$C:$C,$A2949,Lancamentos!$E:$E,$C2949,Lancamentos!$B:$B,"ENTRADA")</f>
        <v/>
      </c>
      <c r="H2949" s="14">
        <f>SUMIFS(Lancamentos!$G:$G,Lancamentos!$C:$C,$A2949,Lancamentos!$E:$E,$C2949,Lancamentos!$B:$B,"SAIDA_USO")</f>
        <v/>
      </c>
      <c r="I2949" s="14">
        <f>SUMIFS(Lancamentos!$G:$G,Lancamentos!$C:$C,$A2949,Lancamentos!$E:$E,$C2949,Lancamentos!$B:$B,"SAIDA_DESCARTE")</f>
        <v/>
      </c>
      <c r="J2949" s="14">
        <f>G2949-H2949-I2949</f>
        <v/>
      </c>
      <c r="K2949">
        <f>IF(A2949="","",IF(J2949&lt;=IFERROR(VLOOKUP(A2949,Produtos!$A:$E,5,FALSE),0),"ABAIXO DO MINIMO","OK"))</f>
        <v/>
      </c>
    </row>
    <row r="2950">
      <c r="B2950">
        <f>IFERROR(VLOOKUP(A2950,Produtos!A:B,2,FALSE),"")</f>
        <v/>
      </c>
      <c r="D2950" s="10">
        <f>IFERROR(INDEX(Lotes!$E:$E,MATCH(1,(Lotes!$A:$A=A2950)*(Lotes!$C:$C=C2950),0)),"")</f>
        <v/>
      </c>
      <c r="E2950" s="14">
        <f>IF(D2950="","",D2950-TODAY())</f>
        <v/>
      </c>
      <c r="F2950">
        <f>IF(D2950="","",IF(E2950&lt;0,"VENCIDO",IF(E2950&lt;=30,"VENCE EM &lt;= 30 DIAS",IF(E2950&lt;=60,"ATENCAO (31-60 DIAS)","OK"))))</f>
        <v/>
      </c>
      <c r="G2950" s="14">
        <f>SUMIFS(Lancamentos!$G:$G,Lancamentos!$C:$C,$A2950,Lancamentos!$E:$E,$C2950,Lancamentos!$B:$B,"ENTRADA")</f>
        <v/>
      </c>
      <c r="H2950" s="14">
        <f>SUMIFS(Lancamentos!$G:$G,Lancamentos!$C:$C,$A2950,Lancamentos!$E:$E,$C2950,Lancamentos!$B:$B,"SAIDA_USO")</f>
        <v/>
      </c>
      <c r="I2950" s="14">
        <f>SUMIFS(Lancamentos!$G:$G,Lancamentos!$C:$C,$A2950,Lancamentos!$E:$E,$C2950,Lancamentos!$B:$B,"SAIDA_DESCARTE")</f>
        <v/>
      </c>
      <c r="J2950" s="14">
        <f>G2950-H2950-I2950</f>
        <v/>
      </c>
      <c r="K2950">
        <f>IF(A2950="","",IF(J2950&lt;=IFERROR(VLOOKUP(A2950,Produtos!$A:$E,5,FALSE),0),"ABAIXO DO MINIMO","OK"))</f>
        <v/>
      </c>
    </row>
    <row r="2951">
      <c r="B2951">
        <f>IFERROR(VLOOKUP(A2951,Produtos!A:B,2,FALSE),"")</f>
        <v/>
      </c>
      <c r="D2951" s="10">
        <f>IFERROR(INDEX(Lotes!$E:$E,MATCH(1,(Lotes!$A:$A=A2951)*(Lotes!$C:$C=C2951),0)),"")</f>
        <v/>
      </c>
      <c r="E2951" s="14">
        <f>IF(D2951="","",D2951-TODAY())</f>
        <v/>
      </c>
      <c r="F2951">
        <f>IF(D2951="","",IF(E2951&lt;0,"VENCIDO",IF(E2951&lt;=30,"VENCE EM &lt;= 30 DIAS",IF(E2951&lt;=60,"ATENCAO (31-60 DIAS)","OK"))))</f>
        <v/>
      </c>
      <c r="G2951" s="14">
        <f>SUMIFS(Lancamentos!$G:$G,Lancamentos!$C:$C,$A2951,Lancamentos!$E:$E,$C2951,Lancamentos!$B:$B,"ENTRADA")</f>
        <v/>
      </c>
      <c r="H2951" s="14">
        <f>SUMIFS(Lancamentos!$G:$G,Lancamentos!$C:$C,$A2951,Lancamentos!$E:$E,$C2951,Lancamentos!$B:$B,"SAIDA_USO")</f>
        <v/>
      </c>
      <c r="I2951" s="14">
        <f>SUMIFS(Lancamentos!$G:$G,Lancamentos!$C:$C,$A2951,Lancamentos!$E:$E,$C2951,Lancamentos!$B:$B,"SAIDA_DESCARTE")</f>
        <v/>
      </c>
      <c r="J2951" s="14">
        <f>G2951-H2951-I2951</f>
        <v/>
      </c>
      <c r="K2951">
        <f>IF(A2951="","",IF(J2951&lt;=IFERROR(VLOOKUP(A2951,Produtos!$A:$E,5,FALSE),0),"ABAIXO DO MINIMO","OK"))</f>
        <v/>
      </c>
    </row>
    <row r="2952">
      <c r="B2952">
        <f>IFERROR(VLOOKUP(A2952,Produtos!A:B,2,FALSE),"")</f>
        <v/>
      </c>
      <c r="D2952" s="10">
        <f>IFERROR(INDEX(Lotes!$E:$E,MATCH(1,(Lotes!$A:$A=A2952)*(Lotes!$C:$C=C2952),0)),"")</f>
        <v/>
      </c>
      <c r="E2952" s="14">
        <f>IF(D2952="","",D2952-TODAY())</f>
        <v/>
      </c>
      <c r="F2952">
        <f>IF(D2952="","",IF(E2952&lt;0,"VENCIDO",IF(E2952&lt;=30,"VENCE EM &lt;= 30 DIAS",IF(E2952&lt;=60,"ATENCAO (31-60 DIAS)","OK"))))</f>
        <v/>
      </c>
      <c r="G2952" s="14">
        <f>SUMIFS(Lancamentos!$G:$G,Lancamentos!$C:$C,$A2952,Lancamentos!$E:$E,$C2952,Lancamentos!$B:$B,"ENTRADA")</f>
        <v/>
      </c>
      <c r="H2952" s="14">
        <f>SUMIFS(Lancamentos!$G:$G,Lancamentos!$C:$C,$A2952,Lancamentos!$E:$E,$C2952,Lancamentos!$B:$B,"SAIDA_USO")</f>
        <v/>
      </c>
      <c r="I2952" s="14">
        <f>SUMIFS(Lancamentos!$G:$G,Lancamentos!$C:$C,$A2952,Lancamentos!$E:$E,$C2952,Lancamentos!$B:$B,"SAIDA_DESCARTE")</f>
        <v/>
      </c>
      <c r="J2952" s="14">
        <f>G2952-H2952-I2952</f>
        <v/>
      </c>
      <c r="K2952">
        <f>IF(A2952="","",IF(J2952&lt;=IFERROR(VLOOKUP(A2952,Produtos!$A:$E,5,FALSE),0),"ABAIXO DO MINIMO","OK"))</f>
        <v/>
      </c>
    </row>
    <row r="2953">
      <c r="B2953">
        <f>IFERROR(VLOOKUP(A2953,Produtos!A:B,2,FALSE),"")</f>
        <v/>
      </c>
      <c r="D2953" s="10">
        <f>IFERROR(INDEX(Lotes!$E:$E,MATCH(1,(Lotes!$A:$A=A2953)*(Lotes!$C:$C=C2953),0)),"")</f>
        <v/>
      </c>
      <c r="E2953" s="14">
        <f>IF(D2953="","",D2953-TODAY())</f>
        <v/>
      </c>
      <c r="F2953">
        <f>IF(D2953="","",IF(E2953&lt;0,"VENCIDO",IF(E2953&lt;=30,"VENCE EM &lt;= 30 DIAS",IF(E2953&lt;=60,"ATENCAO (31-60 DIAS)","OK"))))</f>
        <v/>
      </c>
      <c r="G2953" s="14">
        <f>SUMIFS(Lancamentos!$G:$G,Lancamentos!$C:$C,$A2953,Lancamentos!$E:$E,$C2953,Lancamentos!$B:$B,"ENTRADA")</f>
        <v/>
      </c>
      <c r="H2953" s="14">
        <f>SUMIFS(Lancamentos!$G:$G,Lancamentos!$C:$C,$A2953,Lancamentos!$E:$E,$C2953,Lancamentos!$B:$B,"SAIDA_USO")</f>
        <v/>
      </c>
      <c r="I2953" s="14">
        <f>SUMIFS(Lancamentos!$G:$G,Lancamentos!$C:$C,$A2953,Lancamentos!$E:$E,$C2953,Lancamentos!$B:$B,"SAIDA_DESCARTE")</f>
        <v/>
      </c>
      <c r="J2953" s="14">
        <f>G2953-H2953-I2953</f>
        <v/>
      </c>
      <c r="K2953">
        <f>IF(A2953="","",IF(J2953&lt;=IFERROR(VLOOKUP(A2953,Produtos!$A:$E,5,FALSE),0),"ABAIXO DO MINIMO","OK"))</f>
        <v/>
      </c>
    </row>
    <row r="2954">
      <c r="B2954">
        <f>IFERROR(VLOOKUP(A2954,Produtos!A:B,2,FALSE),"")</f>
        <v/>
      </c>
      <c r="D2954" s="10">
        <f>IFERROR(INDEX(Lotes!$E:$E,MATCH(1,(Lotes!$A:$A=A2954)*(Lotes!$C:$C=C2954),0)),"")</f>
        <v/>
      </c>
      <c r="E2954" s="14">
        <f>IF(D2954="","",D2954-TODAY())</f>
        <v/>
      </c>
      <c r="F2954">
        <f>IF(D2954="","",IF(E2954&lt;0,"VENCIDO",IF(E2954&lt;=30,"VENCE EM &lt;= 30 DIAS",IF(E2954&lt;=60,"ATENCAO (31-60 DIAS)","OK"))))</f>
        <v/>
      </c>
      <c r="G2954" s="14">
        <f>SUMIFS(Lancamentos!$G:$G,Lancamentos!$C:$C,$A2954,Lancamentos!$E:$E,$C2954,Lancamentos!$B:$B,"ENTRADA")</f>
        <v/>
      </c>
      <c r="H2954" s="14">
        <f>SUMIFS(Lancamentos!$G:$G,Lancamentos!$C:$C,$A2954,Lancamentos!$E:$E,$C2954,Lancamentos!$B:$B,"SAIDA_USO")</f>
        <v/>
      </c>
      <c r="I2954" s="14">
        <f>SUMIFS(Lancamentos!$G:$G,Lancamentos!$C:$C,$A2954,Lancamentos!$E:$E,$C2954,Lancamentos!$B:$B,"SAIDA_DESCARTE")</f>
        <v/>
      </c>
      <c r="J2954" s="14">
        <f>G2954-H2954-I2954</f>
        <v/>
      </c>
      <c r="K2954">
        <f>IF(A2954="","",IF(J2954&lt;=IFERROR(VLOOKUP(A2954,Produtos!$A:$E,5,FALSE),0),"ABAIXO DO MINIMO","OK"))</f>
        <v/>
      </c>
    </row>
    <row r="2955">
      <c r="B2955">
        <f>IFERROR(VLOOKUP(A2955,Produtos!A:B,2,FALSE),"")</f>
        <v/>
      </c>
      <c r="D2955" s="10">
        <f>IFERROR(INDEX(Lotes!$E:$E,MATCH(1,(Lotes!$A:$A=A2955)*(Lotes!$C:$C=C2955),0)),"")</f>
        <v/>
      </c>
      <c r="E2955" s="14">
        <f>IF(D2955="","",D2955-TODAY())</f>
        <v/>
      </c>
      <c r="F2955">
        <f>IF(D2955="","",IF(E2955&lt;0,"VENCIDO",IF(E2955&lt;=30,"VENCE EM &lt;= 30 DIAS",IF(E2955&lt;=60,"ATENCAO (31-60 DIAS)","OK"))))</f>
        <v/>
      </c>
      <c r="G2955" s="14">
        <f>SUMIFS(Lancamentos!$G:$G,Lancamentos!$C:$C,$A2955,Lancamentos!$E:$E,$C2955,Lancamentos!$B:$B,"ENTRADA")</f>
        <v/>
      </c>
      <c r="H2955" s="14">
        <f>SUMIFS(Lancamentos!$G:$G,Lancamentos!$C:$C,$A2955,Lancamentos!$E:$E,$C2955,Lancamentos!$B:$B,"SAIDA_USO")</f>
        <v/>
      </c>
      <c r="I2955" s="14">
        <f>SUMIFS(Lancamentos!$G:$G,Lancamentos!$C:$C,$A2955,Lancamentos!$E:$E,$C2955,Lancamentos!$B:$B,"SAIDA_DESCARTE")</f>
        <v/>
      </c>
      <c r="J2955" s="14">
        <f>G2955-H2955-I2955</f>
        <v/>
      </c>
      <c r="K2955">
        <f>IF(A2955="","",IF(J2955&lt;=IFERROR(VLOOKUP(A2955,Produtos!$A:$E,5,FALSE),0),"ABAIXO DO MINIMO","OK"))</f>
        <v/>
      </c>
    </row>
    <row r="2956">
      <c r="B2956">
        <f>IFERROR(VLOOKUP(A2956,Produtos!A:B,2,FALSE),"")</f>
        <v/>
      </c>
      <c r="D2956" s="10">
        <f>IFERROR(INDEX(Lotes!$E:$E,MATCH(1,(Lotes!$A:$A=A2956)*(Lotes!$C:$C=C2956),0)),"")</f>
        <v/>
      </c>
      <c r="E2956" s="14">
        <f>IF(D2956="","",D2956-TODAY())</f>
        <v/>
      </c>
      <c r="F2956">
        <f>IF(D2956="","",IF(E2956&lt;0,"VENCIDO",IF(E2956&lt;=30,"VENCE EM &lt;= 30 DIAS",IF(E2956&lt;=60,"ATENCAO (31-60 DIAS)","OK"))))</f>
        <v/>
      </c>
      <c r="G2956" s="14">
        <f>SUMIFS(Lancamentos!$G:$G,Lancamentos!$C:$C,$A2956,Lancamentos!$E:$E,$C2956,Lancamentos!$B:$B,"ENTRADA")</f>
        <v/>
      </c>
      <c r="H2956" s="14">
        <f>SUMIFS(Lancamentos!$G:$G,Lancamentos!$C:$C,$A2956,Lancamentos!$E:$E,$C2956,Lancamentos!$B:$B,"SAIDA_USO")</f>
        <v/>
      </c>
      <c r="I2956" s="14">
        <f>SUMIFS(Lancamentos!$G:$G,Lancamentos!$C:$C,$A2956,Lancamentos!$E:$E,$C2956,Lancamentos!$B:$B,"SAIDA_DESCARTE")</f>
        <v/>
      </c>
      <c r="J2956" s="14">
        <f>G2956-H2956-I2956</f>
        <v/>
      </c>
      <c r="K2956">
        <f>IF(A2956="","",IF(J2956&lt;=IFERROR(VLOOKUP(A2956,Produtos!$A:$E,5,FALSE),0),"ABAIXO DO MINIMO","OK"))</f>
        <v/>
      </c>
    </row>
    <row r="2957">
      <c r="B2957">
        <f>IFERROR(VLOOKUP(A2957,Produtos!A:B,2,FALSE),"")</f>
        <v/>
      </c>
      <c r="D2957" s="10">
        <f>IFERROR(INDEX(Lotes!$E:$E,MATCH(1,(Lotes!$A:$A=A2957)*(Lotes!$C:$C=C2957),0)),"")</f>
        <v/>
      </c>
      <c r="E2957" s="14">
        <f>IF(D2957="","",D2957-TODAY())</f>
        <v/>
      </c>
      <c r="F2957">
        <f>IF(D2957="","",IF(E2957&lt;0,"VENCIDO",IF(E2957&lt;=30,"VENCE EM &lt;= 30 DIAS",IF(E2957&lt;=60,"ATENCAO (31-60 DIAS)","OK"))))</f>
        <v/>
      </c>
      <c r="G2957" s="14">
        <f>SUMIFS(Lancamentos!$G:$G,Lancamentos!$C:$C,$A2957,Lancamentos!$E:$E,$C2957,Lancamentos!$B:$B,"ENTRADA")</f>
        <v/>
      </c>
      <c r="H2957" s="14">
        <f>SUMIFS(Lancamentos!$G:$G,Lancamentos!$C:$C,$A2957,Lancamentos!$E:$E,$C2957,Lancamentos!$B:$B,"SAIDA_USO")</f>
        <v/>
      </c>
      <c r="I2957" s="14">
        <f>SUMIFS(Lancamentos!$G:$G,Lancamentos!$C:$C,$A2957,Lancamentos!$E:$E,$C2957,Lancamentos!$B:$B,"SAIDA_DESCARTE")</f>
        <v/>
      </c>
      <c r="J2957" s="14">
        <f>G2957-H2957-I2957</f>
        <v/>
      </c>
      <c r="K2957">
        <f>IF(A2957="","",IF(J2957&lt;=IFERROR(VLOOKUP(A2957,Produtos!$A:$E,5,FALSE),0),"ABAIXO DO MINIMO","OK"))</f>
        <v/>
      </c>
    </row>
    <row r="2958">
      <c r="B2958">
        <f>IFERROR(VLOOKUP(A2958,Produtos!A:B,2,FALSE),"")</f>
        <v/>
      </c>
      <c r="D2958" s="10">
        <f>IFERROR(INDEX(Lotes!$E:$E,MATCH(1,(Lotes!$A:$A=A2958)*(Lotes!$C:$C=C2958),0)),"")</f>
        <v/>
      </c>
      <c r="E2958" s="14">
        <f>IF(D2958="","",D2958-TODAY())</f>
        <v/>
      </c>
      <c r="F2958">
        <f>IF(D2958="","",IF(E2958&lt;0,"VENCIDO",IF(E2958&lt;=30,"VENCE EM &lt;= 30 DIAS",IF(E2958&lt;=60,"ATENCAO (31-60 DIAS)","OK"))))</f>
        <v/>
      </c>
      <c r="G2958" s="14">
        <f>SUMIFS(Lancamentos!$G:$G,Lancamentos!$C:$C,$A2958,Lancamentos!$E:$E,$C2958,Lancamentos!$B:$B,"ENTRADA")</f>
        <v/>
      </c>
      <c r="H2958" s="14">
        <f>SUMIFS(Lancamentos!$G:$G,Lancamentos!$C:$C,$A2958,Lancamentos!$E:$E,$C2958,Lancamentos!$B:$B,"SAIDA_USO")</f>
        <v/>
      </c>
      <c r="I2958" s="14">
        <f>SUMIFS(Lancamentos!$G:$G,Lancamentos!$C:$C,$A2958,Lancamentos!$E:$E,$C2958,Lancamentos!$B:$B,"SAIDA_DESCARTE")</f>
        <v/>
      </c>
      <c r="J2958" s="14">
        <f>G2958-H2958-I2958</f>
        <v/>
      </c>
      <c r="K2958">
        <f>IF(A2958="","",IF(J2958&lt;=IFERROR(VLOOKUP(A2958,Produtos!$A:$E,5,FALSE),0),"ABAIXO DO MINIMO","OK"))</f>
        <v/>
      </c>
    </row>
    <row r="2959">
      <c r="B2959">
        <f>IFERROR(VLOOKUP(A2959,Produtos!A:B,2,FALSE),"")</f>
        <v/>
      </c>
      <c r="D2959" s="10">
        <f>IFERROR(INDEX(Lotes!$E:$E,MATCH(1,(Lotes!$A:$A=A2959)*(Lotes!$C:$C=C2959),0)),"")</f>
        <v/>
      </c>
      <c r="E2959" s="14">
        <f>IF(D2959="","",D2959-TODAY())</f>
        <v/>
      </c>
      <c r="F2959">
        <f>IF(D2959="","",IF(E2959&lt;0,"VENCIDO",IF(E2959&lt;=30,"VENCE EM &lt;= 30 DIAS",IF(E2959&lt;=60,"ATENCAO (31-60 DIAS)","OK"))))</f>
        <v/>
      </c>
      <c r="G2959" s="14">
        <f>SUMIFS(Lancamentos!$G:$G,Lancamentos!$C:$C,$A2959,Lancamentos!$E:$E,$C2959,Lancamentos!$B:$B,"ENTRADA")</f>
        <v/>
      </c>
      <c r="H2959" s="14">
        <f>SUMIFS(Lancamentos!$G:$G,Lancamentos!$C:$C,$A2959,Lancamentos!$E:$E,$C2959,Lancamentos!$B:$B,"SAIDA_USO")</f>
        <v/>
      </c>
      <c r="I2959" s="14">
        <f>SUMIFS(Lancamentos!$G:$G,Lancamentos!$C:$C,$A2959,Lancamentos!$E:$E,$C2959,Lancamentos!$B:$B,"SAIDA_DESCARTE")</f>
        <v/>
      </c>
      <c r="J2959" s="14">
        <f>G2959-H2959-I2959</f>
        <v/>
      </c>
      <c r="K2959">
        <f>IF(A2959="","",IF(J2959&lt;=IFERROR(VLOOKUP(A2959,Produtos!$A:$E,5,FALSE),0),"ABAIXO DO MINIMO","OK"))</f>
        <v/>
      </c>
    </row>
    <row r="2960">
      <c r="B2960">
        <f>IFERROR(VLOOKUP(A2960,Produtos!A:B,2,FALSE),"")</f>
        <v/>
      </c>
      <c r="D2960" s="10">
        <f>IFERROR(INDEX(Lotes!$E:$E,MATCH(1,(Lotes!$A:$A=A2960)*(Lotes!$C:$C=C2960),0)),"")</f>
        <v/>
      </c>
      <c r="E2960" s="14">
        <f>IF(D2960="","",D2960-TODAY())</f>
        <v/>
      </c>
      <c r="F2960">
        <f>IF(D2960="","",IF(E2960&lt;0,"VENCIDO",IF(E2960&lt;=30,"VENCE EM &lt;= 30 DIAS",IF(E2960&lt;=60,"ATENCAO (31-60 DIAS)","OK"))))</f>
        <v/>
      </c>
      <c r="G2960" s="14">
        <f>SUMIFS(Lancamentos!$G:$G,Lancamentos!$C:$C,$A2960,Lancamentos!$E:$E,$C2960,Lancamentos!$B:$B,"ENTRADA")</f>
        <v/>
      </c>
      <c r="H2960" s="14">
        <f>SUMIFS(Lancamentos!$G:$G,Lancamentos!$C:$C,$A2960,Lancamentos!$E:$E,$C2960,Lancamentos!$B:$B,"SAIDA_USO")</f>
        <v/>
      </c>
      <c r="I2960" s="14">
        <f>SUMIFS(Lancamentos!$G:$G,Lancamentos!$C:$C,$A2960,Lancamentos!$E:$E,$C2960,Lancamentos!$B:$B,"SAIDA_DESCARTE")</f>
        <v/>
      </c>
      <c r="J2960" s="14">
        <f>G2960-H2960-I2960</f>
        <v/>
      </c>
      <c r="K2960">
        <f>IF(A2960="","",IF(J2960&lt;=IFERROR(VLOOKUP(A2960,Produtos!$A:$E,5,FALSE),0),"ABAIXO DO MINIMO","OK"))</f>
        <v/>
      </c>
    </row>
    <row r="2961">
      <c r="B2961">
        <f>IFERROR(VLOOKUP(A2961,Produtos!A:B,2,FALSE),"")</f>
        <v/>
      </c>
      <c r="D2961" s="10">
        <f>IFERROR(INDEX(Lotes!$E:$E,MATCH(1,(Lotes!$A:$A=A2961)*(Lotes!$C:$C=C2961),0)),"")</f>
        <v/>
      </c>
      <c r="E2961" s="14">
        <f>IF(D2961="","",D2961-TODAY())</f>
        <v/>
      </c>
      <c r="F2961">
        <f>IF(D2961="","",IF(E2961&lt;0,"VENCIDO",IF(E2961&lt;=30,"VENCE EM &lt;= 30 DIAS",IF(E2961&lt;=60,"ATENCAO (31-60 DIAS)","OK"))))</f>
        <v/>
      </c>
      <c r="G2961" s="14">
        <f>SUMIFS(Lancamentos!$G:$G,Lancamentos!$C:$C,$A2961,Lancamentos!$E:$E,$C2961,Lancamentos!$B:$B,"ENTRADA")</f>
        <v/>
      </c>
      <c r="H2961" s="14">
        <f>SUMIFS(Lancamentos!$G:$G,Lancamentos!$C:$C,$A2961,Lancamentos!$E:$E,$C2961,Lancamentos!$B:$B,"SAIDA_USO")</f>
        <v/>
      </c>
      <c r="I2961" s="14">
        <f>SUMIFS(Lancamentos!$G:$G,Lancamentos!$C:$C,$A2961,Lancamentos!$E:$E,$C2961,Lancamentos!$B:$B,"SAIDA_DESCARTE")</f>
        <v/>
      </c>
      <c r="J2961" s="14">
        <f>G2961-H2961-I2961</f>
        <v/>
      </c>
      <c r="K2961">
        <f>IF(A2961="","",IF(J2961&lt;=IFERROR(VLOOKUP(A2961,Produtos!$A:$E,5,FALSE),0),"ABAIXO DO MINIMO","OK"))</f>
        <v/>
      </c>
    </row>
    <row r="2962">
      <c r="B2962">
        <f>IFERROR(VLOOKUP(A2962,Produtos!A:B,2,FALSE),"")</f>
        <v/>
      </c>
      <c r="D2962" s="10">
        <f>IFERROR(INDEX(Lotes!$E:$E,MATCH(1,(Lotes!$A:$A=A2962)*(Lotes!$C:$C=C2962),0)),"")</f>
        <v/>
      </c>
      <c r="E2962" s="14">
        <f>IF(D2962="","",D2962-TODAY())</f>
        <v/>
      </c>
      <c r="F2962">
        <f>IF(D2962="","",IF(E2962&lt;0,"VENCIDO",IF(E2962&lt;=30,"VENCE EM &lt;= 30 DIAS",IF(E2962&lt;=60,"ATENCAO (31-60 DIAS)","OK"))))</f>
        <v/>
      </c>
      <c r="G2962" s="14">
        <f>SUMIFS(Lancamentos!$G:$G,Lancamentos!$C:$C,$A2962,Lancamentos!$E:$E,$C2962,Lancamentos!$B:$B,"ENTRADA")</f>
        <v/>
      </c>
      <c r="H2962" s="14">
        <f>SUMIFS(Lancamentos!$G:$G,Lancamentos!$C:$C,$A2962,Lancamentos!$E:$E,$C2962,Lancamentos!$B:$B,"SAIDA_USO")</f>
        <v/>
      </c>
      <c r="I2962" s="14">
        <f>SUMIFS(Lancamentos!$G:$G,Lancamentos!$C:$C,$A2962,Lancamentos!$E:$E,$C2962,Lancamentos!$B:$B,"SAIDA_DESCARTE")</f>
        <v/>
      </c>
      <c r="J2962" s="14">
        <f>G2962-H2962-I2962</f>
        <v/>
      </c>
      <c r="K2962">
        <f>IF(A2962="","",IF(J2962&lt;=IFERROR(VLOOKUP(A2962,Produtos!$A:$E,5,FALSE),0),"ABAIXO DO MINIMO","OK"))</f>
        <v/>
      </c>
    </row>
    <row r="2963">
      <c r="B2963">
        <f>IFERROR(VLOOKUP(A2963,Produtos!A:B,2,FALSE),"")</f>
        <v/>
      </c>
      <c r="D2963" s="10">
        <f>IFERROR(INDEX(Lotes!$E:$E,MATCH(1,(Lotes!$A:$A=A2963)*(Lotes!$C:$C=C2963),0)),"")</f>
        <v/>
      </c>
      <c r="E2963" s="14">
        <f>IF(D2963="","",D2963-TODAY())</f>
        <v/>
      </c>
      <c r="F2963">
        <f>IF(D2963="","",IF(E2963&lt;0,"VENCIDO",IF(E2963&lt;=30,"VENCE EM &lt;= 30 DIAS",IF(E2963&lt;=60,"ATENCAO (31-60 DIAS)","OK"))))</f>
        <v/>
      </c>
      <c r="G2963" s="14">
        <f>SUMIFS(Lancamentos!$G:$G,Lancamentos!$C:$C,$A2963,Lancamentos!$E:$E,$C2963,Lancamentos!$B:$B,"ENTRADA")</f>
        <v/>
      </c>
      <c r="H2963" s="14">
        <f>SUMIFS(Lancamentos!$G:$G,Lancamentos!$C:$C,$A2963,Lancamentos!$E:$E,$C2963,Lancamentos!$B:$B,"SAIDA_USO")</f>
        <v/>
      </c>
      <c r="I2963" s="14">
        <f>SUMIFS(Lancamentos!$G:$G,Lancamentos!$C:$C,$A2963,Lancamentos!$E:$E,$C2963,Lancamentos!$B:$B,"SAIDA_DESCARTE")</f>
        <v/>
      </c>
      <c r="J2963" s="14">
        <f>G2963-H2963-I2963</f>
        <v/>
      </c>
      <c r="K2963">
        <f>IF(A2963="","",IF(J2963&lt;=IFERROR(VLOOKUP(A2963,Produtos!$A:$E,5,FALSE),0),"ABAIXO DO MINIMO","OK"))</f>
        <v/>
      </c>
    </row>
    <row r="2964">
      <c r="B2964">
        <f>IFERROR(VLOOKUP(A2964,Produtos!A:B,2,FALSE),"")</f>
        <v/>
      </c>
      <c r="D2964" s="10">
        <f>IFERROR(INDEX(Lotes!$E:$E,MATCH(1,(Lotes!$A:$A=A2964)*(Lotes!$C:$C=C2964),0)),"")</f>
        <v/>
      </c>
      <c r="E2964" s="14">
        <f>IF(D2964="","",D2964-TODAY())</f>
        <v/>
      </c>
      <c r="F2964">
        <f>IF(D2964="","",IF(E2964&lt;0,"VENCIDO",IF(E2964&lt;=30,"VENCE EM &lt;= 30 DIAS",IF(E2964&lt;=60,"ATENCAO (31-60 DIAS)","OK"))))</f>
        <v/>
      </c>
      <c r="G2964" s="14">
        <f>SUMIFS(Lancamentos!$G:$G,Lancamentos!$C:$C,$A2964,Lancamentos!$E:$E,$C2964,Lancamentos!$B:$B,"ENTRADA")</f>
        <v/>
      </c>
      <c r="H2964" s="14">
        <f>SUMIFS(Lancamentos!$G:$G,Lancamentos!$C:$C,$A2964,Lancamentos!$E:$E,$C2964,Lancamentos!$B:$B,"SAIDA_USO")</f>
        <v/>
      </c>
      <c r="I2964" s="14">
        <f>SUMIFS(Lancamentos!$G:$G,Lancamentos!$C:$C,$A2964,Lancamentos!$E:$E,$C2964,Lancamentos!$B:$B,"SAIDA_DESCARTE")</f>
        <v/>
      </c>
      <c r="J2964" s="14">
        <f>G2964-H2964-I2964</f>
        <v/>
      </c>
      <c r="K2964">
        <f>IF(A2964="","",IF(J2964&lt;=IFERROR(VLOOKUP(A2964,Produtos!$A:$E,5,FALSE),0),"ABAIXO DO MINIMO","OK"))</f>
        <v/>
      </c>
    </row>
    <row r="2965">
      <c r="B2965">
        <f>IFERROR(VLOOKUP(A2965,Produtos!A:B,2,FALSE),"")</f>
        <v/>
      </c>
      <c r="D2965" s="10">
        <f>IFERROR(INDEX(Lotes!$E:$E,MATCH(1,(Lotes!$A:$A=A2965)*(Lotes!$C:$C=C2965),0)),"")</f>
        <v/>
      </c>
      <c r="E2965" s="14">
        <f>IF(D2965="","",D2965-TODAY())</f>
        <v/>
      </c>
      <c r="F2965">
        <f>IF(D2965="","",IF(E2965&lt;0,"VENCIDO",IF(E2965&lt;=30,"VENCE EM &lt;= 30 DIAS",IF(E2965&lt;=60,"ATENCAO (31-60 DIAS)","OK"))))</f>
        <v/>
      </c>
      <c r="G2965" s="14">
        <f>SUMIFS(Lancamentos!$G:$G,Lancamentos!$C:$C,$A2965,Lancamentos!$E:$E,$C2965,Lancamentos!$B:$B,"ENTRADA")</f>
        <v/>
      </c>
      <c r="H2965" s="14">
        <f>SUMIFS(Lancamentos!$G:$G,Lancamentos!$C:$C,$A2965,Lancamentos!$E:$E,$C2965,Lancamentos!$B:$B,"SAIDA_USO")</f>
        <v/>
      </c>
      <c r="I2965" s="14">
        <f>SUMIFS(Lancamentos!$G:$G,Lancamentos!$C:$C,$A2965,Lancamentos!$E:$E,$C2965,Lancamentos!$B:$B,"SAIDA_DESCARTE")</f>
        <v/>
      </c>
      <c r="J2965" s="14">
        <f>G2965-H2965-I2965</f>
        <v/>
      </c>
      <c r="K2965">
        <f>IF(A2965="","",IF(J2965&lt;=IFERROR(VLOOKUP(A2965,Produtos!$A:$E,5,FALSE),0),"ABAIXO DO MINIMO","OK"))</f>
        <v/>
      </c>
    </row>
    <row r="2966">
      <c r="B2966">
        <f>IFERROR(VLOOKUP(A2966,Produtos!A:B,2,FALSE),"")</f>
        <v/>
      </c>
      <c r="D2966" s="10">
        <f>IFERROR(INDEX(Lotes!$E:$E,MATCH(1,(Lotes!$A:$A=A2966)*(Lotes!$C:$C=C2966),0)),"")</f>
        <v/>
      </c>
      <c r="E2966" s="14">
        <f>IF(D2966="","",D2966-TODAY())</f>
        <v/>
      </c>
      <c r="F2966">
        <f>IF(D2966="","",IF(E2966&lt;0,"VENCIDO",IF(E2966&lt;=30,"VENCE EM &lt;= 30 DIAS",IF(E2966&lt;=60,"ATENCAO (31-60 DIAS)","OK"))))</f>
        <v/>
      </c>
      <c r="G2966" s="14">
        <f>SUMIFS(Lancamentos!$G:$G,Lancamentos!$C:$C,$A2966,Lancamentos!$E:$E,$C2966,Lancamentos!$B:$B,"ENTRADA")</f>
        <v/>
      </c>
      <c r="H2966" s="14">
        <f>SUMIFS(Lancamentos!$G:$G,Lancamentos!$C:$C,$A2966,Lancamentos!$E:$E,$C2966,Lancamentos!$B:$B,"SAIDA_USO")</f>
        <v/>
      </c>
      <c r="I2966" s="14">
        <f>SUMIFS(Lancamentos!$G:$G,Lancamentos!$C:$C,$A2966,Lancamentos!$E:$E,$C2966,Lancamentos!$B:$B,"SAIDA_DESCARTE")</f>
        <v/>
      </c>
      <c r="J2966" s="14">
        <f>G2966-H2966-I2966</f>
        <v/>
      </c>
      <c r="K2966">
        <f>IF(A2966="","",IF(J2966&lt;=IFERROR(VLOOKUP(A2966,Produtos!$A:$E,5,FALSE),0),"ABAIXO DO MINIMO","OK"))</f>
        <v/>
      </c>
    </row>
    <row r="2967">
      <c r="B2967">
        <f>IFERROR(VLOOKUP(A2967,Produtos!A:B,2,FALSE),"")</f>
        <v/>
      </c>
      <c r="D2967" s="10">
        <f>IFERROR(INDEX(Lotes!$E:$E,MATCH(1,(Lotes!$A:$A=A2967)*(Lotes!$C:$C=C2967),0)),"")</f>
        <v/>
      </c>
      <c r="E2967" s="14">
        <f>IF(D2967="","",D2967-TODAY())</f>
        <v/>
      </c>
      <c r="F2967">
        <f>IF(D2967="","",IF(E2967&lt;0,"VENCIDO",IF(E2967&lt;=30,"VENCE EM &lt;= 30 DIAS",IF(E2967&lt;=60,"ATENCAO (31-60 DIAS)","OK"))))</f>
        <v/>
      </c>
      <c r="G2967" s="14">
        <f>SUMIFS(Lancamentos!$G:$G,Lancamentos!$C:$C,$A2967,Lancamentos!$E:$E,$C2967,Lancamentos!$B:$B,"ENTRADA")</f>
        <v/>
      </c>
      <c r="H2967" s="14">
        <f>SUMIFS(Lancamentos!$G:$G,Lancamentos!$C:$C,$A2967,Lancamentos!$E:$E,$C2967,Lancamentos!$B:$B,"SAIDA_USO")</f>
        <v/>
      </c>
      <c r="I2967" s="14">
        <f>SUMIFS(Lancamentos!$G:$G,Lancamentos!$C:$C,$A2967,Lancamentos!$E:$E,$C2967,Lancamentos!$B:$B,"SAIDA_DESCARTE")</f>
        <v/>
      </c>
      <c r="J2967" s="14">
        <f>G2967-H2967-I2967</f>
        <v/>
      </c>
      <c r="K2967">
        <f>IF(A2967="","",IF(J2967&lt;=IFERROR(VLOOKUP(A2967,Produtos!$A:$E,5,FALSE),0),"ABAIXO DO MINIMO","OK"))</f>
        <v/>
      </c>
    </row>
    <row r="2968">
      <c r="B2968">
        <f>IFERROR(VLOOKUP(A2968,Produtos!A:B,2,FALSE),"")</f>
        <v/>
      </c>
      <c r="D2968" s="10">
        <f>IFERROR(INDEX(Lotes!$E:$E,MATCH(1,(Lotes!$A:$A=A2968)*(Lotes!$C:$C=C2968),0)),"")</f>
        <v/>
      </c>
      <c r="E2968" s="14">
        <f>IF(D2968="","",D2968-TODAY())</f>
        <v/>
      </c>
      <c r="F2968">
        <f>IF(D2968="","",IF(E2968&lt;0,"VENCIDO",IF(E2968&lt;=30,"VENCE EM &lt;= 30 DIAS",IF(E2968&lt;=60,"ATENCAO (31-60 DIAS)","OK"))))</f>
        <v/>
      </c>
      <c r="G2968" s="14">
        <f>SUMIFS(Lancamentos!$G:$G,Lancamentos!$C:$C,$A2968,Lancamentos!$E:$E,$C2968,Lancamentos!$B:$B,"ENTRADA")</f>
        <v/>
      </c>
      <c r="H2968" s="14">
        <f>SUMIFS(Lancamentos!$G:$G,Lancamentos!$C:$C,$A2968,Lancamentos!$E:$E,$C2968,Lancamentos!$B:$B,"SAIDA_USO")</f>
        <v/>
      </c>
      <c r="I2968" s="14">
        <f>SUMIFS(Lancamentos!$G:$G,Lancamentos!$C:$C,$A2968,Lancamentos!$E:$E,$C2968,Lancamentos!$B:$B,"SAIDA_DESCARTE")</f>
        <v/>
      </c>
      <c r="J2968" s="14">
        <f>G2968-H2968-I2968</f>
        <v/>
      </c>
      <c r="K2968">
        <f>IF(A2968="","",IF(J2968&lt;=IFERROR(VLOOKUP(A2968,Produtos!$A:$E,5,FALSE),0),"ABAIXO DO MINIMO","OK"))</f>
        <v/>
      </c>
    </row>
    <row r="2969">
      <c r="B2969">
        <f>IFERROR(VLOOKUP(A2969,Produtos!A:B,2,FALSE),"")</f>
        <v/>
      </c>
      <c r="D2969" s="10">
        <f>IFERROR(INDEX(Lotes!$E:$E,MATCH(1,(Lotes!$A:$A=A2969)*(Lotes!$C:$C=C2969),0)),"")</f>
        <v/>
      </c>
      <c r="E2969" s="14">
        <f>IF(D2969="","",D2969-TODAY())</f>
        <v/>
      </c>
      <c r="F2969">
        <f>IF(D2969="","",IF(E2969&lt;0,"VENCIDO",IF(E2969&lt;=30,"VENCE EM &lt;= 30 DIAS",IF(E2969&lt;=60,"ATENCAO (31-60 DIAS)","OK"))))</f>
        <v/>
      </c>
      <c r="G2969" s="14">
        <f>SUMIFS(Lancamentos!$G:$G,Lancamentos!$C:$C,$A2969,Lancamentos!$E:$E,$C2969,Lancamentos!$B:$B,"ENTRADA")</f>
        <v/>
      </c>
      <c r="H2969" s="14">
        <f>SUMIFS(Lancamentos!$G:$G,Lancamentos!$C:$C,$A2969,Lancamentos!$E:$E,$C2969,Lancamentos!$B:$B,"SAIDA_USO")</f>
        <v/>
      </c>
      <c r="I2969" s="14">
        <f>SUMIFS(Lancamentos!$G:$G,Lancamentos!$C:$C,$A2969,Lancamentos!$E:$E,$C2969,Lancamentos!$B:$B,"SAIDA_DESCARTE")</f>
        <v/>
      </c>
      <c r="J2969" s="14">
        <f>G2969-H2969-I2969</f>
        <v/>
      </c>
      <c r="K2969">
        <f>IF(A2969="","",IF(J2969&lt;=IFERROR(VLOOKUP(A2969,Produtos!$A:$E,5,FALSE),0),"ABAIXO DO MINIMO","OK"))</f>
        <v/>
      </c>
    </row>
    <row r="2970">
      <c r="B2970">
        <f>IFERROR(VLOOKUP(A2970,Produtos!A:B,2,FALSE),"")</f>
        <v/>
      </c>
      <c r="D2970" s="10">
        <f>IFERROR(INDEX(Lotes!$E:$E,MATCH(1,(Lotes!$A:$A=A2970)*(Lotes!$C:$C=C2970),0)),"")</f>
        <v/>
      </c>
      <c r="E2970" s="14">
        <f>IF(D2970="","",D2970-TODAY())</f>
        <v/>
      </c>
      <c r="F2970">
        <f>IF(D2970="","",IF(E2970&lt;0,"VENCIDO",IF(E2970&lt;=30,"VENCE EM &lt;= 30 DIAS",IF(E2970&lt;=60,"ATENCAO (31-60 DIAS)","OK"))))</f>
        <v/>
      </c>
      <c r="G2970" s="14">
        <f>SUMIFS(Lancamentos!$G:$G,Lancamentos!$C:$C,$A2970,Lancamentos!$E:$E,$C2970,Lancamentos!$B:$B,"ENTRADA")</f>
        <v/>
      </c>
      <c r="H2970" s="14">
        <f>SUMIFS(Lancamentos!$G:$G,Lancamentos!$C:$C,$A2970,Lancamentos!$E:$E,$C2970,Lancamentos!$B:$B,"SAIDA_USO")</f>
        <v/>
      </c>
      <c r="I2970" s="14">
        <f>SUMIFS(Lancamentos!$G:$G,Lancamentos!$C:$C,$A2970,Lancamentos!$E:$E,$C2970,Lancamentos!$B:$B,"SAIDA_DESCARTE")</f>
        <v/>
      </c>
      <c r="J2970" s="14">
        <f>G2970-H2970-I2970</f>
        <v/>
      </c>
      <c r="K2970">
        <f>IF(A2970="","",IF(J2970&lt;=IFERROR(VLOOKUP(A2970,Produtos!$A:$E,5,FALSE),0),"ABAIXO DO MINIMO","OK"))</f>
        <v/>
      </c>
    </row>
    <row r="2971">
      <c r="B2971">
        <f>IFERROR(VLOOKUP(A2971,Produtos!A:B,2,FALSE),"")</f>
        <v/>
      </c>
      <c r="D2971" s="10">
        <f>IFERROR(INDEX(Lotes!$E:$E,MATCH(1,(Lotes!$A:$A=A2971)*(Lotes!$C:$C=C2971),0)),"")</f>
        <v/>
      </c>
      <c r="E2971" s="14">
        <f>IF(D2971="","",D2971-TODAY())</f>
        <v/>
      </c>
      <c r="F2971">
        <f>IF(D2971="","",IF(E2971&lt;0,"VENCIDO",IF(E2971&lt;=30,"VENCE EM &lt;= 30 DIAS",IF(E2971&lt;=60,"ATENCAO (31-60 DIAS)","OK"))))</f>
        <v/>
      </c>
      <c r="G2971" s="14">
        <f>SUMIFS(Lancamentos!$G:$G,Lancamentos!$C:$C,$A2971,Lancamentos!$E:$E,$C2971,Lancamentos!$B:$B,"ENTRADA")</f>
        <v/>
      </c>
      <c r="H2971" s="14">
        <f>SUMIFS(Lancamentos!$G:$G,Lancamentos!$C:$C,$A2971,Lancamentos!$E:$E,$C2971,Lancamentos!$B:$B,"SAIDA_USO")</f>
        <v/>
      </c>
      <c r="I2971" s="14">
        <f>SUMIFS(Lancamentos!$G:$G,Lancamentos!$C:$C,$A2971,Lancamentos!$E:$E,$C2971,Lancamentos!$B:$B,"SAIDA_DESCARTE")</f>
        <v/>
      </c>
      <c r="J2971" s="14">
        <f>G2971-H2971-I2971</f>
        <v/>
      </c>
      <c r="K2971">
        <f>IF(A2971="","",IF(J2971&lt;=IFERROR(VLOOKUP(A2971,Produtos!$A:$E,5,FALSE),0),"ABAIXO DO MINIMO","OK"))</f>
        <v/>
      </c>
    </row>
    <row r="2972">
      <c r="B2972">
        <f>IFERROR(VLOOKUP(A2972,Produtos!A:B,2,FALSE),"")</f>
        <v/>
      </c>
      <c r="D2972" s="10">
        <f>IFERROR(INDEX(Lotes!$E:$E,MATCH(1,(Lotes!$A:$A=A2972)*(Lotes!$C:$C=C2972),0)),"")</f>
        <v/>
      </c>
      <c r="E2972" s="14">
        <f>IF(D2972="","",D2972-TODAY())</f>
        <v/>
      </c>
      <c r="F2972">
        <f>IF(D2972="","",IF(E2972&lt;0,"VENCIDO",IF(E2972&lt;=30,"VENCE EM &lt;= 30 DIAS",IF(E2972&lt;=60,"ATENCAO (31-60 DIAS)","OK"))))</f>
        <v/>
      </c>
      <c r="G2972" s="14">
        <f>SUMIFS(Lancamentos!$G:$G,Lancamentos!$C:$C,$A2972,Lancamentos!$E:$E,$C2972,Lancamentos!$B:$B,"ENTRADA")</f>
        <v/>
      </c>
      <c r="H2972" s="14">
        <f>SUMIFS(Lancamentos!$G:$G,Lancamentos!$C:$C,$A2972,Lancamentos!$E:$E,$C2972,Lancamentos!$B:$B,"SAIDA_USO")</f>
        <v/>
      </c>
      <c r="I2972" s="14">
        <f>SUMIFS(Lancamentos!$G:$G,Lancamentos!$C:$C,$A2972,Lancamentos!$E:$E,$C2972,Lancamentos!$B:$B,"SAIDA_DESCARTE")</f>
        <v/>
      </c>
      <c r="J2972" s="14">
        <f>G2972-H2972-I2972</f>
        <v/>
      </c>
      <c r="K2972">
        <f>IF(A2972="","",IF(J2972&lt;=IFERROR(VLOOKUP(A2972,Produtos!$A:$E,5,FALSE),0),"ABAIXO DO MINIMO","OK"))</f>
        <v/>
      </c>
    </row>
    <row r="2973">
      <c r="B2973">
        <f>IFERROR(VLOOKUP(A2973,Produtos!A:B,2,FALSE),"")</f>
        <v/>
      </c>
      <c r="D2973" s="10">
        <f>IFERROR(INDEX(Lotes!$E:$E,MATCH(1,(Lotes!$A:$A=A2973)*(Lotes!$C:$C=C2973),0)),"")</f>
        <v/>
      </c>
      <c r="E2973" s="14">
        <f>IF(D2973="","",D2973-TODAY())</f>
        <v/>
      </c>
      <c r="F2973">
        <f>IF(D2973="","",IF(E2973&lt;0,"VENCIDO",IF(E2973&lt;=30,"VENCE EM &lt;= 30 DIAS",IF(E2973&lt;=60,"ATENCAO (31-60 DIAS)","OK"))))</f>
        <v/>
      </c>
      <c r="G2973" s="14">
        <f>SUMIFS(Lancamentos!$G:$G,Lancamentos!$C:$C,$A2973,Lancamentos!$E:$E,$C2973,Lancamentos!$B:$B,"ENTRADA")</f>
        <v/>
      </c>
      <c r="H2973" s="14">
        <f>SUMIFS(Lancamentos!$G:$G,Lancamentos!$C:$C,$A2973,Lancamentos!$E:$E,$C2973,Lancamentos!$B:$B,"SAIDA_USO")</f>
        <v/>
      </c>
      <c r="I2973" s="14">
        <f>SUMIFS(Lancamentos!$G:$G,Lancamentos!$C:$C,$A2973,Lancamentos!$E:$E,$C2973,Lancamentos!$B:$B,"SAIDA_DESCARTE")</f>
        <v/>
      </c>
      <c r="J2973" s="14">
        <f>G2973-H2973-I2973</f>
        <v/>
      </c>
      <c r="K2973">
        <f>IF(A2973="","",IF(J2973&lt;=IFERROR(VLOOKUP(A2973,Produtos!$A:$E,5,FALSE),0),"ABAIXO DO MINIMO","OK"))</f>
        <v/>
      </c>
    </row>
    <row r="2974">
      <c r="B2974">
        <f>IFERROR(VLOOKUP(A2974,Produtos!A:B,2,FALSE),"")</f>
        <v/>
      </c>
      <c r="D2974" s="10">
        <f>IFERROR(INDEX(Lotes!$E:$E,MATCH(1,(Lotes!$A:$A=A2974)*(Lotes!$C:$C=C2974),0)),"")</f>
        <v/>
      </c>
      <c r="E2974" s="14">
        <f>IF(D2974="","",D2974-TODAY())</f>
        <v/>
      </c>
      <c r="F2974">
        <f>IF(D2974="","",IF(E2974&lt;0,"VENCIDO",IF(E2974&lt;=30,"VENCE EM &lt;= 30 DIAS",IF(E2974&lt;=60,"ATENCAO (31-60 DIAS)","OK"))))</f>
        <v/>
      </c>
      <c r="G2974" s="14">
        <f>SUMIFS(Lancamentos!$G:$G,Lancamentos!$C:$C,$A2974,Lancamentos!$E:$E,$C2974,Lancamentos!$B:$B,"ENTRADA")</f>
        <v/>
      </c>
      <c r="H2974" s="14">
        <f>SUMIFS(Lancamentos!$G:$G,Lancamentos!$C:$C,$A2974,Lancamentos!$E:$E,$C2974,Lancamentos!$B:$B,"SAIDA_USO")</f>
        <v/>
      </c>
      <c r="I2974" s="14">
        <f>SUMIFS(Lancamentos!$G:$G,Lancamentos!$C:$C,$A2974,Lancamentos!$E:$E,$C2974,Lancamentos!$B:$B,"SAIDA_DESCARTE")</f>
        <v/>
      </c>
      <c r="J2974" s="14">
        <f>G2974-H2974-I2974</f>
        <v/>
      </c>
      <c r="K2974">
        <f>IF(A2974="","",IF(J2974&lt;=IFERROR(VLOOKUP(A2974,Produtos!$A:$E,5,FALSE),0),"ABAIXO DO MINIMO","OK"))</f>
        <v/>
      </c>
    </row>
    <row r="2975">
      <c r="B2975">
        <f>IFERROR(VLOOKUP(A2975,Produtos!A:B,2,FALSE),"")</f>
        <v/>
      </c>
      <c r="D2975" s="10">
        <f>IFERROR(INDEX(Lotes!$E:$E,MATCH(1,(Lotes!$A:$A=A2975)*(Lotes!$C:$C=C2975),0)),"")</f>
        <v/>
      </c>
      <c r="E2975" s="14">
        <f>IF(D2975="","",D2975-TODAY())</f>
        <v/>
      </c>
      <c r="F2975">
        <f>IF(D2975="","",IF(E2975&lt;0,"VENCIDO",IF(E2975&lt;=30,"VENCE EM &lt;= 30 DIAS",IF(E2975&lt;=60,"ATENCAO (31-60 DIAS)","OK"))))</f>
        <v/>
      </c>
      <c r="G2975" s="14">
        <f>SUMIFS(Lancamentos!$G:$G,Lancamentos!$C:$C,$A2975,Lancamentos!$E:$E,$C2975,Lancamentos!$B:$B,"ENTRADA")</f>
        <v/>
      </c>
      <c r="H2975" s="14">
        <f>SUMIFS(Lancamentos!$G:$G,Lancamentos!$C:$C,$A2975,Lancamentos!$E:$E,$C2975,Lancamentos!$B:$B,"SAIDA_USO")</f>
        <v/>
      </c>
      <c r="I2975" s="14">
        <f>SUMIFS(Lancamentos!$G:$G,Lancamentos!$C:$C,$A2975,Lancamentos!$E:$E,$C2975,Lancamentos!$B:$B,"SAIDA_DESCARTE")</f>
        <v/>
      </c>
      <c r="J2975" s="14">
        <f>G2975-H2975-I2975</f>
        <v/>
      </c>
      <c r="K2975">
        <f>IF(A2975="","",IF(J2975&lt;=IFERROR(VLOOKUP(A2975,Produtos!$A:$E,5,FALSE),0),"ABAIXO DO MINIMO","OK"))</f>
        <v/>
      </c>
    </row>
    <row r="2976">
      <c r="B2976">
        <f>IFERROR(VLOOKUP(A2976,Produtos!A:B,2,FALSE),"")</f>
        <v/>
      </c>
      <c r="D2976" s="10">
        <f>IFERROR(INDEX(Lotes!$E:$E,MATCH(1,(Lotes!$A:$A=A2976)*(Lotes!$C:$C=C2976),0)),"")</f>
        <v/>
      </c>
      <c r="E2976" s="14">
        <f>IF(D2976="","",D2976-TODAY())</f>
        <v/>
      </c>
      <c r="F2976">
        <f>IF(D2976="","",IF(E2976&lt;0,"VENCIDO",IF(E2976&lt;=30,"VENCE EM &lt;= 30 DIAS",IF(E2976&lt;=60,"ATENCAO (31-60 DIAS)","OK"))))</f>
        <v/>
      </c>
      <c r="G2976" s="14">
        <f>SUMIFS(Lancamentos!$G:$G,Lancamentos!$C:$C,$A2976,Lancamentos!$E:$E,$C2976,Lancamentos!$B:$B,"ENTRADA")</f>
        <v/>
      </c>
      <c r="H2976" s="14">
        <f>SUMIFS(Lancamentos!$G:$G,Lancamentos!$C:$C,$A2976,Lancamentos!$E:$E,$C2976,Lancamentos!$B:$B,"SAIDA_USO")</f>
        <v/>
      </c>
      <c r="I2976" s="14">
        <f>SUMIFS(Lancamentos!$G:$G,Lancamentos!$C:$C,$A2976,Lancamentos!$E:$E,$C2976,Lancamentos!$B:$B,"SAIDA_DESCARTE")</f>
        <v/>
      </c>
      <c r="J2976" s="14">
        <f>G2976-H2976-I2976</f>
        <v/>
      </c>
      <c r="K2976">
        <f>IF(A2976="","",IF(J2976&lt;=IFERROR(VLOOKUP(A2976,Produtos!$A:$E,5,FALSE),0),"ABAIXO DO MINIMO","OK"))</f>
        <v/>
      </c>
    </row>
    <row r="2977">
      <c r="B2977">
        <f>IFERROR(VLOOKUP(A2977,Produtos!A:B,2,FALSE),"")</f>
        <v/>
      </c>
      <c r="D2977" s="10">
        <f>IFERROR(INDEX(Lotes!$E:$E,MATCH(1,(Lotes!$A:$A=A2977)*(Lotes!$C:$C=C2977),0)),"")</f>
        <v/>
      </c>
      <c r="E2977" s="14">
        <f>IF(D2977="","",D2977-TODAY())</f>
        <v/>
      </c>
      <c r="F2977">
        <f>IF(D2977="","",IF(E2977&lt;0,"VENCIDO",IF(E2977&lt;=30,"VENCE EM &lt;= 30 DIAS",IF(E2977&lt;=60,"ATENCAO (31-60 DIAS)","OK"))))</f>
        <v/>
      </c>
      <c r="G2977" s="14">
        <f>SUMIFS(Lancamentos!$G:$G,Lancamentos!$C:$C,$A2977,Lancamentos!$E:$E,$C2977,Lancamentos!$B:$B,"ENTRADA")</f>
        <v/>
      </c>
      <c r="H2977" s="14">
        <f>SUMIFS(Lancamentos!$G:$G,Lancamentos!$C:$C,$A2977,Lancamentos!$E:$E,$C2977,Lancamentos!$B:$B,"SAIDA_USO")</f>
        <v/>
      </c>
      <c r="I2977" s="14">
        <f>SUMIFS(Lancamentos!$G:$G,Lancamentos!$C:$C,$A2977,Lancamentos!$E:$E,$C2977,Lancamentos!$B:$B,"SAIDA_DESCARTE")</f>
        <v/>
      </c>
      <c r="J2977" s="14">
        <f>G2977-H2977-I2977</f>
        <v/>
      </c>
      <c r="K2977">
        <f>IF(A2977="","",IF(J2977&lt;=IFERROR(VLOOKUP(A2977,Produtos!$A:$E,5,FALSE),0),"ABAIXO DO MINIMO","OK"))</f>
        <v/>
      </c>
    </row>
    <row r="2978">
      <c r="B2978">
        <f>IFERROR(VLOOKUP(A2978,Produtos!A:B,2,FALSE),"")</f>
        <v/>
      </c>
      <c r="D2978" s="10">
        <f>IFERROR(INDEX(Lotes!$E:$E,MATCH(1,(Lotes!$A:$A=A2978)*(Lotes!$C:$C=C2978),0)),"")</f>
        <v/>
      </c>
      <c r="E2978" s="14">
        <f>IF(D2978="","",D2978-TODAY())</f>
        <v/>
      </c>
      <c r="F2978">
        <f>IF(D2978="","",IF(E2978&lt;0,"VENCIDO",IF(E2978&lt;=30,"VENCE EM &lt;= 30 DIAS",IF(E2978&lt;=60,"ATENCAO (31-60 DIAS)","OK"))))</f>
        <v/>
      </c>
      <c r="G2978" s="14">
        <f>SUMIFS(Lancamentos!$G:$G,Lancamentos!$C:$C,$A2978,Lancamentos!$E:$E,$C2978,Lancamentos!$B:$B,"ENTRADA")</f>
        <v/>
      </c>
      <c r="H2978" s="14">
        <f>SUMIFS(Lancamentos!$G:$G,Lancamentos!$C:$C,$A2978,Lancamentos!$E:$E,$C2978,Lancamentos!$B:$B,"SAIDA_USO")</f>
        <v/>
      </c>
      <c r="I2978" s="14">
        <f>SUMIFS(Lancamentos!$G:$G,Lancamentos!$C:$C,$A2978,Lancamentos!$E:$E,$C2978,Lancamentos!$B:$B,"SAIDA_DESCARTE")</f>
        <v/>
      </c>
      <c r="J2978" s="14">
        <f>G2978-H2978-I2978</f>
        <v/>
      </c>
      <c r="K2978">
        <f>IF(A2978="","",IF(J2978&lt;=IFERROR(VLOOKUP(A2978,Produtos!$A:$E,5,FALSE),0),"ABAIXO DO MINIMO","OK"))</f>
        <v/>
      </c>
    </row>
    <row r="2979">
      <c r="B2979">
        <f>IFERROR(VLOOKUP(A2979,Produtos!A:B,2,FALSE),"")</f>
        <v/>
      </c>
      <c r="D2979" s="10">
        <f>IFERROR(INDEX(Lotes!$E:$E,MATCH(1,(Lotes!$A:$A=A2979)*(Lotes!$C:$C=C2979),0)),"")</f>
        <v/>
      </c>
      <c r="E2979" s="14">
        <f>IF(D2979="","",D2979-TODAY())</f>
        <v/>
      </c>
      <c r="F2979">
        <f>IF(D2979="","",IF(E2979&lt;0,"VENCIDO",IF(E2979&lt;=30,"VENCE EM &lt;= 30 DIAS",IF(E2979&lt;=60,"ATENCAO (31-60 DIAS)","OK"))))</f>
        <v/>
      </c>
      <c r="G2979" s="14">
        <f>SUMIFS(Lancamentos!$G:$G,Lancamentos!$C:$C,$A2979,Lancamentos!$E:$E,$C2979,Lancamentos!$B:$B,"ENTRADA")</f>
        <v/>
      </c>
      <c r="H2979" s="14">
        <f>SUMIFS(Lancamentos!$G:$G,Lancamentos!$C:$C,$A2979,Lancamentos!$E:$E,$C2979,Lancamentos!$B:$B,"SAIDA_USO")</f>
        <v/>
      </c>
      <c r="I2979" s="14">
        <f>SUMIFS(Lancamentos!$G:$G,Lancamentos!$C:$C,$A2979,Lancamentos!$E:$E,$C2979,Lancamentos!$B:$B,"SAIDA_DESCARTE")</f>
        <v/>
      </c>
      <c r="J2979" s="14">
        <f>G2979-H2979-I2979</f>
        <v/>
      </c>
      <c r="K2979">
        <f>IF(A2979="","",IF(J2979&lt;=IFERROR(VLOOKUP(A2979,Produtos!$A:$E,5,FALSE),0),"ABAIXO DO MINIMO","OK"))</f>
        <v/>
      </c>
    </row>
    <row r="2980">
      <c r="B2980">
        <f>IFERROR(VLOOKUP(A2980,Produtos!A:B,2,FALSE),"")</f>
        <v/>
      </c>
      <c r="D2980" s="10">
        <f>IFERROR(INDEX(Lotes!$E:$E,MATCH(1,(Lotes!$A:$A=A2980)*(Lotes!$C:$C=C2980),0)),"")</f>
        <v/>
      </c>
      <c r="E2980" s="14">
        <f>IF(D2980="","",D2980-TODAY())</f>
        <v/>
      </c>
      <c r="F2980">
        <f>IF(D2980="","",IF(E2980&lt;0,"VENCIDO",IF(E2980&lt;=30,"VENCE EM &lt;= 30 DIAS",IF(E2980&lt;=60,"ATENCAO (31-60 DIAS)","OK"))))</f>
        <v/>
      </c>
      <c r="G2980" s="14">
        <f>SUMIFS(Lancamentos!$G:$G,Lancamentos!$C:$C,$A2980,Lancamentos!$E:$E,$C2980,Lancamentos!$B:$B,"ENTRADA")</f>
        <v/>
      </c>
      <c r="H2980" s="14">
        <f>SUMIFS(Lancamentos!$G:$G,Lancamentos!$C:$C,$A2980,Lancamentos!$E:$E,$C2980,Lancamentos!$B:$B,"SAIDA_USO")</f>
        <v/>
      </c>
      <c r="I2980" s="14">
        <f>SUMIFS(Lancamentos!$G:$G,Lancamentos!$C:$C,$A2980,Lancamentos!$E:$E,$C2980,Lancamentos!$B:$B,"SAIDA_DESCARTE")</f>
        <v/>
      </c>
      <c r="J2980" s="14">
        <f>G2980-H2980-I2980</f>
        <v/>
      </c>
      <c r="K2980">
        <f>IF(A2980="","",IF(J2980&lt;=IFERROR(VLOOKUP(A2980,Produtos!$A:$E,5,FALSE),0),"ABAIXO DO MINIMO","OK"))</f>
        <v/>
      </c>
    </row>
    <row r="2981">
      <c r="B2981">
        <f>IFERROR(VLOOKUP(A2981,Produtos!A:B,2,FALSE),"")</f>
        <v/>
      </c>
      <c r="D2981" s="10">
        <f>IFERROR(INDEX(Lotes!$E:$E,MATCH(1,(Lotes!$A:$A=A2981)*(Lotes!$C:$C=C2981),0)),"")</f>
        <v/>
      </c>
      <c r="E2981" s="14">
        <f>IF(D2981="","",D2981-TODAY())</f>
        <v/>
      </c>
      <c r="F2981">
        <f>IF(D2981="","",IF(E2981&lt;0,"VENCIDO",IF(E2981&lt;=30,"VENCE EM &lt;= 30 DIAS",IF(E2981&lt;=60,"ATENCAO (31-60 DIAS)","OK"))))</f>
        <v/>
      </c>
      <c r="G2981" s="14">
        <f>SUMIFS(Lancamentos!$G:$G,Lancamentos!$C:$C,$A2981,Lancamentos!$E:$E,$C2981,Lancamentos!$B:$B,"ENTRADA")</f>
        <v/>
      </c>
      <c r="H2981" s="14">
        <f>SUMIFS(Lancamentos!$G:$G,Lancamentos!$C:$C,$A2981,Lancamentos!$E:$E,$C2981,Lancamentos!$B:$B,"SAIDA_USO")</f>
        <v/>
      </c>
      <c r="I2981" s="14">
        <f>SUMIFS(Lancamentos!$G:$G,Lancamentos!$C:$C,$A2981,Lancamentos!$E:$E,$C2981,Lancamentos!$B:$B,"SAIDA_DESCARTE")</f>
        <v/>
      </c>
      <c r="J2981" s="14">
        <f>G2981-H2981-I2981</f>
        <v/>
      </c>
      <c r="K2981">
        <f>IF(A2981="","",IF(J2981&lt;=IFERROR(VLOOKUP(A2981,Produtos!$A:$E,5,FALSE),0),"ABAIXO DO MINIMO","OK"))</f>
        <v/>
      </c>
    </row>
    <row r="2982">
      <c r="B2982">
        <f>IFERROR(VLOOKUP(A2982,Produtos!A:B,2,FALSE),"")</f>
        <v/>
      </c>
      <c r="D2982" s="10">
        <f>IFERROR(INDEX(Lotes!$E:$E,MATCH(1,(Lotes!$A:$A=A2982)*(Lotes!$C:$C=C2982),0)),"")</f>
        <v/>
      </c>
      <c r="E2982" s="14">
        <f>IF(D2982="","",D2982-TODAY())</f>
        <v/>
      </c>
      <c r="F2982">
        <f>IF(D2982="","",IF(E2982&lt;0,"VENCIDO",IF(E2982&lt;=30,"VENCE EM &lt;= 30 DIAS",IF(E2982&lt;=60,"ATENCAO (31-60 DIAS)","OK"))))</f>
        <v/>
      </c>
      <c r="G2982" s="14">
        <f>SUMIFS(Lancamentos!$G:$G,Lancamentos!$C:$C,$A2982,Lancamentos!$E:$E,$C2982,Lancamentos!$B:$B,"ENTRADA")</f>
        <v/>
      </c>
      <c r="H2982" s="14">
        <f>SUMIFS(Lancamentos!$G:$G,Lancamentos!$C:$C,$A2982,Lancamentos!$E:$E,$C2982,Lancamentos!$B:$B,"SAIDA_USO")</f>
        <v/>
      </c>
      <c r="I2982" s="14">
        <f>SUMIFS(Lancamentos!$G:$G,Lancamentos!$C:$C,$A2982,Lancamentos!$E:$E,$C2982,Lancamentos!$B:$B,"SAIDA_DESCARTE")</f>
        <v/>
      </c>
      <c r="J2982" s="14">
        <f>G2982-H2982-I2982</f>
        <v/>
      </c>
      <c r="K2982">
        <f>IF(A2982="","",IF(J2982&lt;=IFERROR(VLOOKUP(A2982,Produtos!$A:$E,5,FALSE),0),"ABAIXO DO MINIMO","OK"))</f>
        <v/>
      </c>
    </row>
    <row r="2983">
      <c r="B2983">
        <f>IFERROR(VLOOKUP(A2983,Produtos!A:B,2,FALSE),"")</f>
        <v/>
      </c>
      <c r="D2983" s="10">
        <f>IFERROR(INDEX(Lotes!$E:$E,MATCH(1,(Lotes!$A:$A=A2983)*(Lotes!$C:$C=C2983),0)),"")</f>
        <v/>
      </c>
      <c r="E2983" s="14">
        <f>IF(D2983="","",D2983-TODAY())</f>
        <v/>
      </c>
      <c r="F2983">
        <f>IF(D2983="","",IF(E2983&lt;0,"VENCIDO",IF(E2983&lt;=30,"VENCE EM &lt;= 30 DIAS",IF(E2983&lt;=60,"ATENCAO (31-60 DIAS)","OK"))))</f>
        <v/>
      </c>
      <c r="G2983" s="14">
        <f>SUMIFS(Lancamentos!$G:$G,Lancamentos!$C:$C,$A2983,Lancamentos!$E:$E,$C2983,Lancamentos!$B:$B,"ENTRADA")</f>
        <v/>
      </c>
      <c r="H2983" s="14">
        <f>SUMIFS(Lancamentos!$G:$G,Lancamentos!$C:$C,$A2983,Lancamentos!$E:$E,$C2983,Lancamentos!$B:$B,"SAIDA_USO")</f>
        <v/>
      </c>
      <c r="I2983" s="14">
        <f>SUMIFS(Lancamentos!$G:$G,Lancamentos!$C:$C,$A2983,Lancamentos!$E:$E,$C2983,Lancamentos!$B:$B,"SAIDA_DESCARTE")</f>
        <v/>
      </c>
      <c r="J2983" s="14">
        <f>G2983-H2983-I2983</f>
        <v/>
      </c>
      <c r="K2983">
        <f>IF(A2983="","",IF(J2983&lt;=IFERROR(VLOOKUP(A2983,Produtos!$A:$E,5,FALSE),0),"ABAIXO DO MINIMO","OK"))</f>
        <v/>
      </c>
    </row>
    <row r="2984">
      <c r="B2984">
        <f>IFERROR(VLOOKUP(A2984,Produtos!A:B,2,FALSE),"")</f>
        <v/>
      </c>
      <c r="D2984" s="10">
        <f>IFERROR(INDEX(Lotes!$E:$E,MATCH(1,(Lotes!$A:$A=A2984)*(Lotes!$C:$C=C2984),0)),"")</f>
        <v/>
      </c>
      <c r="E2984" s="14">
        <f>IF(D2984="","",D2984-TODAY())</f>
        <v/>
      </c>
      <c r="F2984">
        <f>IF(D2984="","",IF(E2984&lt;0,"VENCIDO",IF(E2984&lt;=30,"VENCE EM &lt;= 30 DIAS",IF(E2984&lt;=60,"ATENCAO (31-60 DIAS)","OK"))))</f>
        <v/>
      </c>
      <c r="G2984" s="14">
        <f>SUMIFS(Lancamentos!$G:$G,Lancamentos!$C:$C,$A2984,Lancamentos!$E:$E,$C2984,Lancamentos!$B:$B,"ENTRADA")</f>
        <v/>
      </c>
      <c r="H2984" s="14">
        <f>SUMIFS(Lancamentos!$G:$G,Lancamentos!$C:$C,$A2984,Lancamentos!$E:$E,$C2984,Lancamentos!$B:$B,"SAIDA_USO")</f>
        <v/>
      </c>
      <c r="I2984" s="14">
        <f>SUMIFS(Lancamentos!$G:$G,Lancamentos!$C:$C,$A2984,Lancamentos!$E:$E,$C2984,Lancamentos!$B:$B,"SAIDA_DESCARTE")</f>
        <v/>
      </c>
      <c r="J2984" s="14">
        <f>G2984-H2984-I2984</f>
        <v/>
      </c>
      <c r="K2984">
        <f>IF(A2984="","",IF(J2984&lt;=IFERROR(VLOOKUP(A2984,Produtos!$A:$E,5,FALSE),0),"ABAIXO DO MINIMO","OK"))</f>
        <v/>
      </c>
    </row>
    <row r="2985">
      <c r="B2985">
        <f>IFERROR(VLOOKUP(A2985,Produtos!A:B,2,FALSE),"")</f>
        <v/>
      </c>
      <c r="D2985" s="10">
        <f>IFERROR(INDEX(Lotes!$E:$E,MATCH(1,(Lotes!$A:$A=A2985)*(Lotes!$C:$C=C2985),0)),"")</f>
        <v/>
      </c>
      <c r="E2985" s="14">
        <f>IF(D2985="","",D2985-TODAY())</f>
        <v/>
      </c>
      <c r="F2985">
        <f>IF(D2985="","",IF(E2985&lt;0,"VENCIDO",IF(E2985&lt;=30,"VENCE EM &lt;= 30 DIAS",IF(E2985&lt;=60,"ATENCAO (31-60 DIAS)","OK"))))</f>
        <v/>
      </c>
      <c r="G2985" s="14">
        <f>SUMIFS(Lancamentos!$G:$G,Lancamentos!$C:$C,$A2985,Lancamentos!$E:$E,$C2985,Lancamentos!$B:$B,"ENTRADA")</f>
        <v/>
      </c>
      <c r="H2985" s="14">
        <f>SUMIFS(Lancamentos!$G:$G,Lancamentos!$C:$C,$A2985,Lancamentos!$E:$E,$C2985,Lancamentos!$B:$B,"SAIDA_USO")</f>
        <v/>
      </c>
      <c r="I2985" s="14">
        <f>SUMIFS(Lancamentos!$G:$G,Lancamentos!$C:$C,$A2985,Lancamentos!$E:$E,$C2985,Lancamentos!$B:$B,"SAIDA_DESCARTE")</f>
        <v/>
      </c>
      <c r="J2985" s="14">
        <f>G2985-H2985-I2985</f>
        <v/>
      </c>
      <c r="K2985">
        <f>IF(A2985="","",IF(J2985&lt;=IFERROR(VLOOKUP(A2985,Produtos!$A:$E,5,FALSE),0),"ABAIXO DO MINIMO","OK"))</f>
        <v/>
      </c>
    </row>
    <row r="2986">
      <c r="B2986">
        <f>IFERROR(VLOOKUP(A2986,Produtos!A:B,2,FALSE),"")</f>
        <v/>
      </c>
      <c r="D2986" s="10">
        <f>IFERROR(INDEX(Lotes!$E:$E,MATCH(1,(Lotes!$A:$A=A2986)*(Lotes!$C:$C=C2986),0)),"")</f>
        <v/>
      </c>
      <c r="E2986" s="14">
        <f>IF(D2986="","",D2986-TODAY())</f>
        <v/>
      </c>
      <c r="F2986">
        <f>IF(D2986="","",IF(E2986&lt;0,"VENCIDO",IF(E2986&lt;=30,"VENCE EM &lt;= 30 DIAS",IF(E2986&lt;=60,"ATENCAO (31-60 DIAS)","OK"))))</f>
        <v/>
      </c>
      <c r="G2986" s="14">
        <f>SUMIFS(Lancamentos!$G:$G,Lancamentos!$C:$C,$A2986,Lancamentos!$E:$E,$C2986,Lancamentos!$B:$B,"ENTRADA")</f>
        <v/>
      </c>
      <c r="H2986" s="14">
        <f>SUMIFS(Lancamentos!$G:$G,Lancamentos!$C:$C,$A2986,Lancamentos!$E:$E,$C2986,Lancamentos!$B:$B,"SAIDA_USO")</f>
        <v/>
      </c>
      <c r="I2986" s="14">
        <f>SUMIFS(Lancamentos!$G:$G,Lancamentos!$C:$C,$A2986,Lancamentos!$E:$E,$C2986,Lancamentos!$B:$B,"SAIDA_DESCARTE")</f>
        <v/>
      </c>
      <c r="J2986" s="14">
        <f>G2986-H2986-I2986</f>
        <v/>
      </c>
      <c r="K2986">
        <f>IF(A2986="","",IF(J2986&lt;=IFERROR(VLOOKUP(A2986,Produtos!$A:$E,5,FALSE),0),"ABAIXO DO MINIMO","OK"))</f>
        <v/>
      </c>
    </row>
    <row r="2987">
      <c r="B2987">
        <f>IFERROR(VLOOKUP(A2987,Produtos!A:B,2,FALSE),"")</f>
        <v/>
      </c>
      <c r="D2987" s="10">
        <f>IFERROR(INDEX(Lotes!$E:$E,MATCH(1,(Lotes!$A:$A=A2987)*(Lotes!$C:$C=C2987),0)),"")</f>
        <v/>
      </c>
      <c r="E2987" s="14">
        <f>IF(D2987="","",D2987-TODAY())</f>
        <v/>
      </c>
      <c r="F2987">
        <f>IF(D2987="","",IF(E2987&lt;0,"VENCIDO",IF(E2987&lt;=30,"VENCE EM &lt;= 30 DIAS",IF(E2987&lt;=60,"ATENCAO (31-60 DIAS)","OK"))))</f>
        <v/>
      </c>
      <c r="G2987" s="14">
        <f>SUMIFS(Lancamentos!$G:$G,Lancamentos!$C:$C,$A2987,Lancamentos!$E:$E,$C2987,Lancamentos!$B:$B,"ENTRADA")</f>
        <v/>
      </c>
      <c r="H2987" s="14">
        <f>SUMIFS(Lancamentos!$G:$G,Lancamentos!$C:$C,$A2987,Lancamentos!$E:$E,$C2987,Lancamentos!$B:$B,"SAIDA_USO")</f>
        <v/>
      </c>
      <c r="I2987" s="14">
        <f>SUMIFS(Lancamentos!$G:$G,Lancamentos!$C:$C,$A2987,Lancamentos!$E:$E,$C2987,Lancamentos!$B:$B,"SAIDA_DESCARTE")</f>
        <v/>
      </c>
      <c r="J2987" s="14">
        <f>G2987-H2987-I2987</f>
        <v/>
      </c>
      <c r="K2987">
        <f>IF(A2987="","",IF(J2987&lt;=IFERROR(VLOOKUP(A2987,Produtos!$A:$E,5,FALSE),0),"ABAIXO DO MINIMO","OK"))</f>
        <v/>
      </c>
    </row>
    <row r="2988">
      <c r="B2988">
        <f>IFERROR(VLOOKUP(A2988,Produtos!A:B,2,FALSE),"")</f>
        <v/>
      </c>
      <c r="D2988" s="10">
        <f>IFERROR(INDEX(Lotes!$E:$E,MATCH(1,(Lotes!$A:$A=A2988)*(Lotes!$C:$C=C2988),0)),"")</f>
        <v/>
      </c>
      <c r="E2988" s="14">
        <f>IF(D2988="","",D2988-TODAY())</f>
        <v/>
      </c>
      <c r="F2988">
        <f>IF(D2988="","",IF(E2988&lt;0,"VENCIDO",IF(E2988&lt;=30,"VENCE EM &lt;= 30 DIAS",IF(E2988&lt;=60,"ATENCAO (31-60 DIAS)","OK"))))</f>
        <v/>
      </c>
      <c r="G2988" s="14">
        <f>SUMIFS(Lancamentos!$G:$G,Lancamentos!$C:$C,$A2988,Lancamentos!$E:$E,$C2988,Lancamentos!$B:$B,"ENTRADA")</f>
        <v/>
      </c>
      <c r="H2988" s="14">
        <f>SUMIFS(Lancamentos!$G:$G,Lancamentos!$C:$C,$A2988,Lancamentos!$E:$E,$C2988,Lancamentos!$B:$B,"SAIDA_USO")</f>
        <v/>
      </c>
      <c r="I2988" s="14">
        <f>SUMIFS(Lancamentos!$G:$G,Lancamentos!$C:$C,$A2988,Lancamentos!$E:$E,$C2988,Lancamentos!$B:$B,"SAIDA_DESCARTE")</f>
        <v/>
      </c>
      <c r="J2988" s="14">
        <f>G2988-H2988-I2988</f>
        <v/>
      </c>
      <c r="K2988">
        <f>IF(A2988="","",IF(J2988&lt;=IFERROR(VLOOKUP(A2988,Produtos!$A:$E,5,FALSE),0),"ABAIXO DO MINIMO","OK"))</f>
        <v/>
      </c>
    </row>
    <row r="2989">
      <c r="B2989">
        <f>IFERROR(VLOOKUP(A2989,Produtos!A:B,2,FALSE),"")</f>
        <v/>
      </c>
      <c r="D2989" s="10">
        <f>IFERROR(INDEX(Lotes!$E:$E,MATCH(1,(Lotes!$A:$A=A2989)*(Lotes!$C:$C=C2989),0)),"")</f>
        <v/>
      </c>
      <c r="E2989" s="14">
        <f>IF(D2989="","",D2989-TODAY())</f>
        <v/>
      </c>
      <c r="F2989">
        <f>IF(D2989="","",IF(E2989&lt;0,"VENCIDO",IF(E2989&lt;=30,"VENCE EM &lt;= 30 DIAS",IF(E2989&lt;=60,"ATENCAO (31-60 DIAS)","OK"))))</f>
        <v/>
      </c>
      <c r="G2989" s="14">
        <f>SUMIFS(Lancamentos!$G:$G,Lancamentos!$C:$C,$A2989,Lancamentos!$E:$E,$C2989,Lancamentos!$B:$B,"ENTRADA")</f>
        <v/>
      </c>
      <c r="H2989" s="14">
        <f>SUMIFS(Lancamentos!$G:$G,Lancamentos!$C:$C,$A2989,Lancamentos!$E:$E,$C2989,Lancamentos!$B:$B,"SAIDA_USO")</f>
        <v/>
      </c>
      <c r="I2989" s="14">
        <f>SUMIFS(Lancamentos!$G:$G,Lancamentos!$C:$C,$A2989,Lancamentos!$E:$E,$C2989,Lancamentos!$B:$B,"SAIDA_DESCARTE")</f>
        <v/>
      </c>
      <c r="J2989" s="14">
        <f>G2989-H2989-I2989</f>
        <v/>
      </c>
      <c r="K2989">
        <f>IF(A2989="","",IF(J2989&lt;=IFERROR(VLOOKUP(A2989,Produtos!$A:$E,5,FALSE),0),"ABAIXO DO MINIMO","OK"))</f>
        <v/>
      </c>
    </row>
    <row r="2990">
      <c r="B2990">
        <f>IFERROR(VLOOKUP(A2990,Produtos!A:B,2,FALSE),"")</f>
        <v/>
      </c>
      <c r="D2990" s="10">
        <f>IFERROR(INDEX(Lotes!$E:$E,MATCH(1,(Lotes!$A:$A=A2990)*(Lotes!$C:$C=C2990),0)),"")</f>
        <v/>
      </c>
      <c r="E2990" s="14">
        <f>IF(D2990="","",D2990-TODAY())</f>
        <v/>
      </c>
      <c r="F2990">
        <f>IF(D2990="","",IF(E2990&lt;0,"VENCIDO",IF(E2990&lt;=30,"VENCE EM &lt;= 30 DIAS",IF(E2990&lt;=60,"ATENCAO (31-60 DIAS)","OK"))))</f>
        <v/>
      </c>
      <c r="G2990" s="14">
        <f>SUMIFS(Lancamentos!$G:$G,Lancamentos!$C:$C,$A2990,Lancamentos!$E:$E,$C2990,Lancamentos!$B:$B,"ENTRADA")</f>
        <v/>
      </c>
      <c r="H2990" s="14">
        <f>SUMIFS(Lancamentos!$G:$G,Lancamentos!$C:$C,$A2990,Lancamentos!$E:$E,$C2990,Lancamentos!$B:$B,"SAIDA_USO")</f>
        <v/>
      </c>
      <c r="I2990" s="14">
        <f>SUMIFS(Lancamentos!$G:$G,Lancamentos!$C:$C,$A2990,Lancamentos!$E:$E,$C2990,Lancamentos!$B:$B,"SAIDA_DESCARTE")</f>
        <v/>
      </c>
      <c r="J2990" s="14">
        <f>G2990-H2990-I2990</f>
        <v/>
      </c>
      <c r="K2990">
        <f>IF(A2990="","",IF(J2990&lt;=IFERROR(VLOOKUP(A2990,Produtos!$A:$E,5,FALSE),0),"ABAIXO DO MINIMO","OK"))</f>
        <v/>
      </c>
    </row>
    <row r="2991">
      <c r="B2991">
        <f>IFERROR(VLOOKUP(A2991,Produtos!A:B,2,FALSE),"")</f>
        <v/>
      </c>
      <c r="D2991" s="10">
        <f>IFERROR(INDEX(Lotes!$E:$E,MATCH(1,(Lotes!$A:$A=A2991)*(Lotes!$C:$C=C2991),0)),"")</f>
        <v/>
      </c>
      <c r="E2991" s="14">
        <f>IF(D2991="","",D2991-TODAY())</f>
        <v/>
      </c>
      <c r="F2991">
        <f>IF(D2991="","",IF(E2991&lt;0,"VENCIDO",IF(E2991&lt;=30,"VENCE EM &lt;= 30 DIAS",IF(E2991&lt;=60,"ATENCAO (31-60 DIAS)","OK"))))</f>
        <v/>
      </c>
      <c r="G2991" s="14">
        <f>SUMIFS(Lancamentos!$G:$G,Lancamentos!$C:$C,$A2991,Lancamentos!$E:$E,$C2991,Lancamentos!$B:$B,"ENTRADA")</f>
        <v/>
      </c>
      <c r="H2991" s="14">
        <f>SUMIFS(Lancamentos!$G:$G,Lancamentos!$C:$C,$A2991,Lancamentos!$E:$E,$C2991,Lancamentos!$B:$B,"SAIDA_USO")</f>
        <v/>
      </c>
      <c r="I2991" s="14">
        <f>SUMIFS(Lancamentos!$G:$G,Lancamentos!$C:$C,$A2991,Lancamentos!$E:$E,$C2991,Lancamentos!$B:$B,"SAIDA_DESCARTE")</f>
        <v/>
      </c>
      <c r="J2991" s="14">
        <f>G2991-H2991-I2991</f>
        <v/>
      </c>
      <c r="K2991">
        <f>IF(A2991="","",IF(J2991&lt;=IFERROR(VLOOKUP(A2991,Produtos!$A:$E,5,FALSE),0),"ABAIXO DO MINIMO","OK"))</f>
        <v/>
      </c>
    </row>
    <row r="2992">
      <c r="B2992">
        <f>IFERROR(VLOOKUP(A2992,Produtos!A:B,2,FALSE),"")</f>
        <v/>
      </c>
      <c r="D2992" s="10">
        <f>IFERROR(INDEX(Lotes!$E:$E,MATCH(1,(Lotes!$A:$A=A2992)*(Lotes!$C:$C=C2992),0)),"")</f>
        <v/>
      </c>
      <c r="E2992" s="14">
        <f>IF(D2992="","",D2992-TODAY())</f>
        <v/>
      </c>
      <c r="F2992">
        <f>IF(D2992="","",IF(E2992&lt;0,"VENCIDO",IF(E2992&lt;=30,"VENCE EM &lt;= 30 DIAS",IF(E2992&lt;=60,"ATENCAO (31-60 DIAS)","OK"))))</f>
        <v/>
      </c>
      <c r="G2992" s="14">
        <f>SUMIFS(Lancamentos!$G:$G,Lancamentos!$C:$C,$A2992,Lancamentos!$E:$E,$C2992,Lancamentos!$B:$B,"ENTRADA")</f>
        <v/>
      </c>
      <c r="H2992" s="14">
        <f>SUMIFS(Lancamentos!$G:$G,Lancamentos!$C:$C,$A2992,Lancamentos!$E:$E,$C2992,Lancamentos!$B:$B,"SAIDA_USO")</f>
        <v/>
      </c>
      <c r="I2992" s="14">
        <f>SUMIFS(Lancamentos!$G:$G,Lancamentos!$C:$C,$A2992,Lancamentos!$E:$E,$C2992,Lancamentos!$B:$B,"SAIDA_DESCARTE")</f>
        <v/>
      </c>
      <c r="J2992" s="14">
        <f>G2992-H2992-I2992</f>
        <v/>
      </c>
      <c r="K2992">
        <f>IF(A2992="","",IF(J2992&lt;=IFERROR(VLOOKUP(A2992,Produtos!$A:$E,5,FALSE),0),"ABAIXO DO MINIMO","OK"))</f>
        <v/>
      </c>
    </row>
    <row r="2993">
      <c r="B2993">
        <f>IFERROR(VLOOKUP(A2993,Produtos!A:B,2,FALSE),"")</f>
        <v/>
      </c>
      <c r="D2993" s="10">
        <f>IFERROR(INDEX(Lotes!$E:$E,MATCH(1,(Lotes!$A:$A=A2993)*(Lotes!$C:$C=C2993),0)),"")</f>
        <v/>
      </c>
      <c r="E2993" s="14">
        <f>IF(D2993="","",D2993-TODAY())</f>
        <v/>
      </c>
      <c r="F2993">
        <f>IF(D2993="","",IF(E2993&lt;0,"VENCIDO",IF(E2993&lt;=30,"VENCE EM &lt;= 30 DIAS",IF(E2993&lt;=60,"ATENCAO (31-60 DIAS)","OK"))))</f>
        <v/>
      </c>
      <c r="G2993" s="14">
        <f>SUMIFS(Lancamentos!$G:$G,Lancamentos!$C:$C,$A2993,Lancamentos!$E:$E,$C2993,Lancamentos!$B:$B,"ENTRADA")</f>
        <v/>
      </c>
      <c r="H2993" s="14">
        <f>SUMIFS(Lancamentos!$G:$G,Lancamentos!$C:$C,$A2993,Lancamentos!$E:$E,$C2993,Lancamentos!$B:$B,"SAIDA_USO")</f>
        <v/>
      </c>
      <c r="I2993" s="14">
        <f>SUMIFS(Lancamentos!$G:$G,Lancamentos!$C:$C,$A2993,Lancamentos!$E:$E,$C2993,Lancamentos!$B:$B,"SAIDA_DESCARTE")</f>
        <v/>
      </c>
      <c r="J2993" s="14">
        <f>G2993-H2993-I2993</f>
        <v/>
      </c>
      <c r="K2993">
        <f>IF(A2993="","",IF(J2993&lt;=IFERROR(VLOOKUP(A2993,Produtos!$A:$E,5,FALSE),0),"ABAIXO DO MINIMO","OK"))</f>
        <v/>
      </c>
    </row>
    <row r="2994">
      <c r="B2994">
        <f>IFERROR(VLOOKUP(A2994,Produtos!A:B,2,FALSE),"")</f>
        <v/>
      </c>
      <c r="D2994" s="10">
        <f>IFERROR(INDEX(Lotes!$E:$E,MATCH(1,(Lotes!$A:$A=A2994)*(Lotes!$C:$C=C2994),0)),"")</f>
        <v/>
      </c>
      <c r="E2994" s="14">
        <f>IF(D2994="","",D2994-TODAY())</f>
        <v/>
      </c>
      <c r="F2994">
        <f>IF(D2994="","",IF(E2994&lt;0,"VENCIDO",IF(E2994&lt;=30,"VENCE EM &lt;= 30 DIAS",IF(E2994&lt;=60,"ATENCAO (31-60 DIAS)","OK"))))</f>
        <v/>
      </c>
      <c r="G2994" s="14">
        <f>SUMIFS(Lancamentos!$G:$G,Lancamentos!$C:$C,$A2994,Lancamentos!$E:$E,$C2994,Lancamentos!$B:$B,"ENTRADA")</f>
        <v/>
      </c>
      <c r="H2994" s="14">
        <f>SUMIFS(Lancamentos!$G:$G,Lancamentos!$C:$C,$A2994,Lancamentos!$E:$E,$C2994,Lancamentos!$B:$B,"SAIDA_USO")</f>
        <v/>
      </c>
      <c r="I2994" s="14">
        <f>SUMIFS(Lancamentos!$G:$G,Lancamentos!$C:$C,$A2994,Lancamentos!$E:$E,$C2994,Lancamentos!$B:$B,"SAIDA_DESCARTE")</f>
        <v/>
      </c>
      <c r="J2994" s="14">
        <f>G2994-H2994-I2994</f>
        <v/>
      </c>
      <c r="K2994">
        <f>IF(A2994="","",IF(J2994&lt;=IFERROR(VLOOKUP(A2994,Produtos!$A:$E,5,FALSE),0),"ABAIXO DO MINIMO","OK"))</f>
        <v/>
      </c>
    </row>
    <row r="2995">
      <c r="B2995">
        <f>IFERROR(VLOOKUP(A2995,Produtos!A:B,2,FALSE),"")</f>
        <v/>
      </c>
      <c r="D2995" s="10">
        <f>IFERROR(INDEX(Lotes!$E:$E,MATCH(1,(Lotes!$A:$A=A2995)*(Lotes!$C:$C=C2995),0)),"")</f>
        <v/>
      </c>
      <c r="E2995" s="14">
        <f>IF(D2995="","",D2995-TODAY())</f>
        <v/>
      </c>
      <c r="F2995">
        <f>IF(D2995="","",IF(E2995&lt;0,"VENCIDO",IF(E2995&lt;=30,"VENCE EM &lt;= 30 DIAS",IF(E2995&lt;=60,"ATENCAO (31-60 DIAS)","OK"))))</f>
        <v/>
      </c>
      <c r="G2995" s="14">
        <f>SUMIFS(Lancamentos!$G:$G,Lancamentos!$C:$C,$A2995,Lancamentos!$E:$E,$C2995,Lancamentos!$B:$B,"ENTRADA")</f>
        <v/>
      </c>
      <c r="H2995" s="14">
        <f>SUMIFS(Lancamentos!$G:$G,Lancamentos!$C:$C,$A2995,Lancamentos!$E:$E,$C2995,Lancamentos!$B:$B,"SAIDA_USO")</f>
        <v/>
      </c>
      <c r="I2995" s="14">
        <f>SUMIFS(Lancamentos!$G:$G,Lancamentos!$C:$C,$A2995,Lancamentos!$E:$E,$C2995,Lancamentos!$B:$B,"SAIDA_DESCARTE")</f>
        <v/>
      </c>
      <c r="J2995" s="14">
        <f>G2995-H2995-I2995</f>
        <v/>
      </c>
      <c r="K2995">
        <f>IF(A2995="","",IF(J2995&lt;=IFERROR(VLOOKUP(A2995,Produtos!$A:$E,5,FALSE),0),"ABAIXO DO MINIMO","OK"))</f>
        <v/>
      </c>
    </row>
    <row r="2996">
      <c r="B2996">
        <f>IFERROR(VLOOKUP(A2996,Produtos!A:B,2,FALSE),"")</f>
        <v/>
      </c>
      <c r="D2996" s="10">
        <f>IFERROR(INDEX(Lotes!$E:$E,MATCH(1,(Lotes!$A:$A=A2996)*(Lotes!$C:$C=C2996),0)),"")</f>
        <v/>
      </c>
      <c r="E2996" s="14">
        <f>IF(D2996="","",D2996-TODAY())</f>
        <v/>
      </c>
      <c r="F2996">
        <f>IF(D2996="","",IF(E2996&lt;0,"VENCIDO",IF(E2996&lt;=30,"VENCE EM &lt;= 30 DIAS",IF(E2996&lt;=60,"ATENCAO (31-60 DIAS)","OK"))))</f>
        <v/>
      </c>
      <c r="G2996" s="14">
        <f>SUMIFS(Lancamentos!$G:$G,Lancamentos!$C:$C,$A2996,Lancamentos!$E:$E,$C2996,Lancamentos!$B:$B,"ENTRADA")</f>
        <v/>
      </c>
      <c r="H2996" s="14">
        <f>SUMIFS(Lancamentos!$G:$G,Lancamentos!$C:$C,$A2996,Lancamentos!$E:$E,$C2996,Lancamentos!$B:$B,"SAIDA_USO")</f>
        <v/>
      </c>
      <c r="I2996" s="14">
        <f>SUMIFS(Lancamentos!$G:$G,Lancamentos!$C:$C,$A2996,Lancamentos!$E:$E,$C2996,Lancamentos!$B:$B,"SAIDA_DESCARTE")</f>
        <v/>
      </c>
      <c r="J2996" s="14">
        <f>G2996-H2996-I2996</f>
        <v/>
      </c>
      <c r="K2996">
        <f>IF(A2996="","",IF(J2996&lt;=IFERROR(VLOOKUP(A2996,Produtos!$A:$E,5,FALSE),0),"ABAIXO DO MINIMO","OK"))</f>
        <v/>
      </c>
    </row>
    <row r="2997">
      <c r="B2997">
        <f>IFERROR(VLOOKUP(A2997,Produtos!A:B,2,FALSE),"")</f>
        <v/>
      </c>
      <c r="D2997" s="10">
        <f>IFERROR(INDEX(Lotes!$E:$E,MATCH(1,(Lotes!$A:$A=A2997)*(Lotes!$C:$C=C2997),0)),"")</f>
        <v/>
      </c>
      <c r="E2997" s="14">
        <f>IF(D2997="","",D2997-TODAY())</f>
        <v/>
      </c>
      <c r="F2997">
        <f>IF(D2997="","",IF(E2997&lt;0,"VENCIDO",IF(E2997&lt;=30,"VENCE EM &lt;= 30 DIAS",IF(E2997&lt;=60,"ATENCAO (31-60 DIAS)","OK"))))</f>
        <v/>
      </c>
      <c r="G2997" s="14">
        <f>SUMIFS(Lancamentos!$G:$G,Lancamentos!$C:$C,$A2997,Lancamentos!$E:$E,$C2997,Lancamentos!$B:$B,"ENTRADA")</f>
        <v/>
      </c>
      <c r="H2997" s="14">
        <f>SUMIFS(Lancamentos!$G:$G,Lancamentos!$C:$C,$A2997,Lancamentos!$E:$E,$C2997,Lancamentos!$B:$B,"SAIDA_USO")</f>
        <v/>
      </c>
      <c r="I2997" s="14">
        <f>SUMIFS(Lancamentos!$G:$G,Lancamentos!$C:$C,$A2997,Lancamentos!$E:$E,$C2997,Lancamentos!$B:$B,"SAIDA_DESCARTE")</f>
        <v/>
      </c>
      <c r="J2997" s="14">
        <f>G2997-H2997-I2997</f>
        <v/>
      </c>
      <c r="K2997">
        <f>IF(A2997="","",IF(J2997&lt;=IFERROR(VLOOKUP(A2997,Produtos!$A:$E,5,FALSE),0),"ABAIXO DO MINIMO","OK"))</f>
        <v/>
      </c>
    </row>
    <row r="2998">
      <c r="B2998">
        <f>IFERROR(VLOOKUP(A2998,Produtos!A:B,2,FALSE),"")</f>
        <v/>
      </c>
      <c r="D2998" s="10">
        <f>IFERROR(INDEX(Lotes!$E:$E,MATCH(1,(Lotes!$A:$A=A2998)*(Lotes!$C:$C=C2998),0)),"")</f>
        <v/>
      </c>
      <c r="E2998" s="14">
        <f>IF(D2998="","",D2998-TODAY())</f>
        <v/>
      </c>
      <c r="F2998">
        <f>IF(D2998="","",IF(E2998&lt;0,"VENCIDO",IF(E2998&lt;=30,"VENCE EM &lt;= 30 DIAS",IF(E2998&lt;=60,"ATENCAO (31-60 DIAS)","OK"))))</f>
        <v/>
      </c>
      <c r="G2998" s="14">
        <f>SUMIFS(Lancamentos!$G:$G,Lancamentos!$C:$C,$A2998,Lancamentos!$E:$E,$C2998,Lancamentos!$B:$B,"ENTRADA")</f>
        <v/>
      </c>
      <c r="H2998" s="14">
        <f>SUMIFS(Lancamentos!$G:$G,Lancamentos!$C:$C,$A2998,Lancamentos!$E:$E,$C2998,Lancamentos!$B:$B,"SAIDA_USO")</f>
        <v/>
      </c>
      <c r="I2998" s="14">
        <f>SUMIFS(Lancamentos!$G:$G,Lancamentos!$C:$C,$A2998,Lancamentos!$E:$E,$C2998,Lancamentos!$B:$B,"SAIDA_DESCARTE")</f>
        <v/>
      </c>
      <c r="J2998" s="14">
        <f>G2998-H2998-I2998</f>
        <v/>
      </c>
      <c r="K2998">
        <f>IF(A2998="","",IF(J2998&lt;=IFERROR(VLOOKUP(A2998,Produtos!$A:$E,5,FALSE),0),"ABAIXO DO MINIMO","OK"))</f>
        <v/>
      </c>
    </row>
    <row r="2999">
      <c r="B2999">
        <f>IFERROR(VLOOKUP(A2999,Produtos!A:B,2,FALSE),"")</f>
        <v/>
      </c>
      <c r="D2999" s="10">
        <f>IFERROR(INDEX(Lotes!$E:$E,MATCH(1,(Lotes!$A:$A=A2999)*(Lotes!$C:$C=C2999),0)),"")</f>
        <v/>
      </c>
      <c r="E2999" s="14">
        <f>IF(D2999="","",D2999-TODAY())</f>
        <v/>
      </c>
      <c r="F2999">
        <f>IF(D2999="","",IF(E2999&lt;0,"VENCIDO",IF(E2999&lt;=30,"VENCE EM &lt;= 30 DIAS",IF(E2999&lt;=60,"ATENCAO (31-60 DIAS)","OK"))))</f>
        <v/>
      </c>
      <c r="G2999" s="14">
        <f>SUMIFS(Lancamentos!$G:$G,Lancamentos!$C:$C,$A2999,Lancamentos!$E:$E,$C2999,Lancamentos!$B:$B,"ENTRADA")</f>
        <v/>
      </c>
      <c r="H2999" s="14">
        <f>SUMIFS(Lancamentos!$G:$G,Lancamentos!$C:$C,$A2999,Lancamentos!$E:$E,$C2999,Lancamentos!$B:$B,"SAIDA_USO")</f>
        <v/>
      </c>
      <c r="I2999" s="14">
        <f>SUMIFS(Lancamentos!$G:$G,Lancamentos!$C:$C,$A2999,Lancamentos!$E:$E,$C2999,Lancamentos!$B:$B,"SAIDA_DESCARTE")</f>
        <v/>
      </c>
      <c r="J2999" s="14">
        <f>G2999-H2999-I2999</f>
        <v/>
      </c>
      <c r="K2999">
        <f>IF(A2999="","",IF(J2999&lt;=IFERROR(VLOOKUP(A2999,Produtos!$A:$E,5,FALSE),0),"ABAIXO DO MINIMO","OK"))</f>
        <v/>
      </c>
    </row>
    <row r="3000">
      <c r="B3000">
        <f>IFERROR(VLOOKUP(A3000,Produtos!A:B,2,FALSE),"")</f>
        <v/>
      </c>
      <c r="D3000" s="10">
        <f>IFERROR(INDEX(Lotes!$E:$E,MATCH(1,(Lotes!$A:$A=A3000)*(Lotes!$C:$C=C3000),0)),"")</f>
        <v/>
      </c>
      <c r="E3000" s="14">
        <f>IF(D3000="","",D3000-TODAY())</f>
        <v/>
      </c>
      <c r="F3000">
        <f>IF(D3000="","",IF(E3000&lt;0,"VENCIDO",IF(E3000&lt;=30,"VENCE EM &lt;= 30 DIAS",IF(E3000&lt;=60,"ATENCAO (31-60 DIAS)","OK"))))</f>
        <v/>
      </c>
      <c r="G3000" s="14">
        <f>SUMIFS(Lancamentos!$G:$G,Lancamentos!$C:$C,$A3000,Lancamentos!$E:$E,$C3000,Lancamentos!$B:$B,"ENTRADA")</f>
        <v/>
      </c>
      <c r="H3000" s="14">
        <f>SUMIFS(Lancamentos!$G:$G,Lancamentos!$C:$C,$A3000,Lancamentos!$E:$E,$C3000,Lancamentos!$B:$B,"SAIDA_USO")</f>
        <v/>
      </c>
      <c r="I3000" s="14">
        <f>SUMIFS(Lancamentos!$G:$G,Lancamentos!$C:$C,$A3000,Lancamentos!$E:$E,$C3000,Lancamentos!$B:$B,"SAIDA_DESCARTE")</f>
        <v/>
      </c>
      <c r="J3000" s="14">
        <f>G3000-H3000-I3000</f>
        <v/>
      </c>
      <c r="K3000">
        <f>IF(A3000="","",IF(J3000&lt;=IFERROR(VLOOKUP(A3000,Produtos!$A:$E,5,FALSE),0),"ABAIXO DO MINIMO","OK"))</f>
        <v/>
      </c>
    </row>
    <row r="3001">
      <c r="B3001">
        <f>IFERROR(VLOOKUP(A3001,Produtos!A:B,2,FALSE),"")</f>
        <v/>
      </c>
      <c r="D3001" s="10">
        <f>IFERROR(INDEX(Lotes!$E:$E,MATCH(1,(Lotes!$A:$A=A3001)*(Lotes!$C:$C=C3001),0)),"")</f>
        <v/>
      </c>
      <c r="E3001" s="14">
        <f>IF(D3001="","",D3001-TODAY())</f>
        <v/>
      </c>
      <c r="F3001">
        <f>IF(D3001="","",IF(E3001&lt;0,"VENCIDO",IF(E3001&lt;=30,"VENCE EM &lt;= 30 DIAS",IF(E3001&lt;=60,"ATENCAO (31-60 DIAS)","OK"))))</f>
        <v/>
      </c>
      <c r="G3001" s="14">
        <f>SUMIFS(Lancamentos!$G:$G,Lancamentos!$C:$C,$A3001,Lancamentos!$E:$E,$C3001,Lancamentos!$B:$B,"ENTRADA")</f>
        <v/>
      </c>
      <c r="H3001" s="14">
        <f>SUMIFS(Lancamentos!$G:$G,Lancamentos!$C:$C,$A3001,Lancamentos!$E:$E,$C3001,Lancamentos!$B:$B,"SAIDA_USO")</f>
        <v/>
      </c>
      <c r="I3001" s="14">
        <f>SUMIFS(Lancamentos!$G:$G,Lancamentos!$C:$C,$A3001,Lancamentos!$E:$E,$C3001,Lancamentos!$B:$B,"SAIDA_DESCARTE")</f>
        <v/>
      </c>
      <c r="J3001" s="14">
        <f>G3001-H3001-I3001</f>
        <v/>
      </c>
      <c r="K3001">
        <f>IF(A3001="","",IF(J3001&lt;=IFERROR(VLOOKUP(A3001,Produtos!$A:$E,5,FALSE),0),"ABAIXO DO MINIMO","OK"))</f>
        <v/>
      </c>
    </row>
    <row r="3002">
      <c r="B3002">
        <f>IFERROR(VLOOKUP(A3002,Produtos!A:B,2,FALSE),"")</f>
        <v/>
      </c>
      <c r="D3002" s="10">
        <f>IFERROR(INDEX(Lotes!$E:$E,MATCH(1,(Lotes!$A:$A=A3002)*(Lotes!$C:$C=C3002),0)),"")</f>
        <v/>
      </c>
      <c r="E3002" s="14">
        <f>IF(D3002="","",D3002-TODAY())</f>
        <v/>
      </c>
      <c r="F3002">
        <f>IF(D3002="","",IF(E3002&lt;0,"VENCIDO",IF(E3002&lt;=30,"VENCE EM &lt;= 30 DIAS",IF(E3002&lt;=60,"ATENCAO (31-60 DIAS)","OK"))))</f>
        <v/>
      </c>
      <c r="G3002" s="14">
        <f>SUMIFS(Lancamentos!$G:$G,Lancamentos!$C:$C,$A3002,Lancamentos!$E:$E,$C3002,Lancamentos!$B:$B,"ENTRADA")</f>
        <v/>
      </c>
      <c r="H3002" s="14">
        <f>SUMIFS(Lancamentos!$G:$G,Lancamentos!$C:$C,$A3002,Lancamentos!$E:$E,$C3002,Lancamentos!$B:$B,"SAIDA_USO")</f>
        <v/>
      </c>
      <c r="I3002" s="14">
        <f>SUMIFS(Lancamentos!$G:$G,Lancamentos!$C:$C,$A3002,Lancamentos!$E:$E,$C3002,Lancamentos!$B:$B,"SAIDA_DESCARTE")</f>
        <v/>
      </c>
      <c r="J3002" s="14">
        <f>G3002-H3002-I3002</f>
        <v/>
      </c>
      <c r="K3002">
        <f>IF(A3002="","",IF(J3002&lt;=IFERROR(VLOOKUP(A3002,Produtos!$A:$E,5,FALSE),0),"ABAIXO DO MINIMO","OK"))</f>
        <v/>
      </c>
    </row>
    <row r="3003">
      <c r="B3003">
        <f>IFERROR(VLOOKUP(A3003,Produtos!A:B,2,FALSE),"")</f>
        <v/>
      </c>
      <c r="D3003" s="10">
        <f>IFERROR(INDEX(Lotes!$E:$E,MATCH(1,(Lotes!$A:$A=A3003)*(Lotes!$C:$C=C3003),0)),"")</f>
        <v/>
      </c>
      <c r="E3003" s="14">
        <f>IF(D3003="","",D3003-TODAY())</f>
        <v/>
      </c>
      <c r="F3003">
        <f>IF(D3003="","",IF(E3003&lt;0,"VENCIDO",IF(E3003&lt;=30,"VENCE EM &lt;= 30 DIAS",IF(E3003&lt;=60,"ATENCAO (31-60 DIAS)","OK"))))</f>
        <v/>
      </c>
      <c r="G3003" s="14">
        <f>SUMIFS(Lancamentos!$G:$G,Lancamentos!$C:$C,$A3003,Lancamentos!$E:$E,$C3003,Lancamentos!$B:$B,"ENTRADA")</f>
        <v/>
      </c>
      <c r="H3003" s="14">
        <f>SUMIFS(Lancamentos!$G:$G,Lancamentos!$C:$C,$A3003,Lancamentos!$E:$E,$C3003,Lancamentos!$B:$B,"SAIDA_USO")</f>
        <v/>
      </c>
      <c r="I3003" s="14">
        <f>SUMIFS(Lancamentos!$G:$G,Lancamentos!$C:$C,$A3003,Lancamentos!$E:$E,$C3003,Lancamentos!$B:$B,"SAIDA_DESCARTE")</f>
        <v/>
      </c>
      <c r="J3003" s="14">
        <f>G3003-H3003-I3003</f>
        <v/>
      </c>
      <c r="K3003">
        <f>IF(A3003="","",IF(J3003&lt;=IFERROR(VLOOKUP(A3003,Produtos!$A:$E,5,FALSE),0),"ABAIXO DO MINIMO","OK"))</f>
        <v/>
      </c>
    </row>
    <row r="3004">
      <c r="B3004">
        <f>IFERROR(VLOOKUP(A3004,Produtos!A:B,2,FALSE),"")</f>
        <v/>
      </c>
      <c r="D3004" s="10">
        <f>IFERROR(INDEX(Lotes!$E:$E,MATCH(1,(Lotes!$A:$A=A3004)*(Lotes!$C:$C=C3004),0)),"")</f>
        <v/>
      </c>
      <c r="E3004" s="14">
        <f>IF(D3004="","",D3004-TODAY())</f>
        <v/>
      </c>
      <c r="F3004">
        <f>IF(D3004="","",IF(E3004&lt;0,"VENCIDO",IF(E3004&lt;=30,"VENCE EM &lt;= 30 DIAS",IF(E3004&lt;=60,"ATENCAO (31-60 DIAS)","OK"))))</f>
        <v/>
      </c>
      <c r="G3004" s="14">
        <f>SUMIFS(Lancamentos!$G:$G,Lancamentos!$C:$C,$A3004,Lancamentos!$E:$E,$C3004,Lancamentos!$B:$B,"ENTRADA")</f>
        <v/>
      </c>
      <c r="H3004" s="14">
        <f>SUMIFS(Lancamentos!$G:$G,Lancamentos!$C:$C,$A3004,Lancamentos!$E:$E,$C3004,Lancamentos!$B:$B,"SAIDA_USO")</f>
        <v/>
      </c>
      <c r="I3004" s="14">
        <f>SUMIFS(Lancamentos!$G:$G,Lancamentos!$C:$C,$A3004,Lancamentos!$E:$E,$C3004,Lancamentos!$B:$B,"SAIDA_DESCARTE")</f>
        <v/>
      </c>
      <c r="J3004" s="14">
        <f>G3004-H3004-I3004</f>
        <v/>
      </c>
      <c r="K3004">
        <f>IF(A3004="","",IF(J3004&lt;=IFERROR(VLOOKUP(A3004,Produtos!$A:$E,5,FALSE),0),"ABAIXO DO MINIMO","OK"))</f>
        <v/>
      </c>
    </row>
    <row r="3005">
      <c r="B3005">
        <f>IFERROR(VLOOKUP(A3005,Produtos!A:B,2,FALSE),"")</f>
        <v/>
      </c>
      <c r="D3005" s="10">
        <f>IFERROR(INDEX(Lotes!$E:$E,MATCH(1,(Lotes!$A:$A=A3005)*(Lotes!$C:$C=C3005),0)),"")</f>
        <v/>
      </c>
      <c r="E3005" s="14">
        <f>IF(D3005="","",D3005-TODAY())</f>
        <v/>
      </c>
      <c r="F3005">
        <f>IF(D3005="","",IF(E3005&lt;0,"VENCIDO",IF(E3005&lt;=30,"VENCE EM &lt;= 30 DIAS",IF(E3005&lt;=60,"ATENCAO (31-60 DIAS)","OK"))))</f>
        <v/>
      </c>
      <c r="G3005" s="14">
        <f>SUMIFS(Lancamentos!$G:$G,Lancamentos!$C:$C,$A3005,Lancamentos!$E:$E,$C3005,Lancamentos!$B:$B,"ENTRADA")</f>
        <v/>
      </c>
      <c r="H3005" s="14">
        <f>SUMIFS(Lancamentos!$G:$G,Lancamentos!$C:$C,$A3005,Lancamentos!$E:$E,$C3005,Lancamentos!$B:$B,"SAIDA_USO")</f>
        <v/>
      </c>
      <c r="I3005" s="14">
        <f>SUMIFS(Lancamentos!$G:$G,Lancamentos!$C:$C,$A3005,Lancamentos!$E:$E,$C3005,Lancamentos!$B:$B,"SAIDA_DESCARTE")</f>
        <v/>
      </c>
      <c r="J3005" s="14">
        <f>G3005-H3005-I3005</f>
        <v/>
      </c>
      <c r="K3005">
        <f>IF(A3005="","",IF(J3005&lt;=IFERROR(VLOOKUP(A3005,Produtos!$A:$E,5,FALSE),0),"ABAIXO DO MINIMO","OK"))</f>
        <v/>
      </c>
    </row>
    <row r="3006">
      <c r="B3006">
        <f>IFERROR(VLOOKUP(A3006,Produtos!A:B,2,FALSE),"")</f>
        <v/>
      </c>
      <c r="D3006" s="10">
        <f>IFERROR(INDEX(Lotes!$E:$E,MATCH(1,(Lotes!$A:$A=A3006)*(Lotes!$C:$C=C3006),0)),"")</f>
        <v/>
      </c>
      <c r="E3006" s="14">
        <f>IF(D3006="","",D3006-TODAY())</f>
        <v/>
      </c>
      <c r="F3006">
        <f>IF(D3006="","",IF(E3006&lt;0,"VENCIDO",IF(E3006&lt;=30,"VENCE EM &lt;= 30 DIAS",IF(E3006&lt;=60,"ATENCAO (31-60 DIAS)","OK"))))</f>
        <v/>
      </c>
      <c r="G3006" s="14">
        <f>SUMIFS(Lancamentos!$G:$G,Lancamentos!$C:$C,$A3006,Lancamentos!$E:$E,$C3006,Lancamentos!$B:$B,"ENTRADA")</f>
        <v/>
      </c>
      <c r="H3006" s="14">
        <f>SUMIFS(Lancamentos!$G:$G,Lancamentos!$C:$C,$A3006,Lancamentos!$E:$E,$C3006,Lancamentos!$B:$B,"SAIDA_USO")</f>
        <v/>
      </c>
      <c r="I3006" s="14">
        <f>SUMIFS(Lancamentos!$G:$G,Lancamentos!$C:$C,$A3006,Lancamentos!$E:$E,$C3006,Lancamentos!$B:$B,"SAIDA_DESCARTE")</f>
        <v/>
      </c>
      <c r="J3006" s="14">
        <f>G3006-H3006-I3006</f>
        <v/>
      </c>
      <c r="K3006">
        <f>IF(A3006="","",IF(J3006&lt;=IFERROR(VLOOKUP(A3006,Produtos!$A:$E,5,FALSE),0),"ABAIXO DO MINIMO","OK"))</f>
        <v/>
      </c>
    </row>
    <row r="3007">
      <c r="B3007">
        <f>IFERROR(VLOOKUP(A3007,Produtos!A:B,2,FALSE),"")</f>
        <v/>
      </c>
      <c r="D3007" s="10">
        <f>IFERROR(INDEX(Lotes!$E:$E,MATCH(1,(Lotes!$A:$A=A3007)*(Lotes!$C:$C=C3007),0)),"")</f>
        <v/>
      </c>
      <c r="E3007" s="14">
        <f>IF(D3007="","",D3007-TODAY())</f>
        <v/>
      </c>
      <c r="F3007">
        <f>IF(D3007="","",IF(E3007&lt;0,"VENCIDO",IF(E3007&lt;=30,"VENCE EM &lt;= 30 DIAS",IF(E3007&lt;=60,"ATENCAO (31-60 DIAS)","OK"))))</f>
        <v/>
      </c>
      <c r="G3007" s="14">
        <f>SUMIFS(Lancamentos!$G:$G,Lancamentos!$C:$C,$A3007,Lancamentos!$E:$E,$C3007,Lancamentos!$B:$B,"ENTRADA")</f>
        <v/>
      </c>
      <c r="H3007" s="14">
        <f>SUMIFS(Lancamentos!$G:$G,Lancamentos!$C:$C,$A3007,Lancamentos!$E:$E,$C3007,Lancamentos!$B:$B,"SAIDA_USO")</f>
        <v/>
      </c>
      <c r="I3007" s="14">
        <f>SUMIFS(Lancamentos!$G:$G,Lancamentos!$C:$C,$A3007,Lancamentos!$E:$E,$C3007,Lancamentos!$B:$B,"SAIDA_DESCARTE")</f>
        <v/>
      </c>
      <c r="J3007" s="14">
        <f>G3007-H3007-I3007</f>
        <v/>
      </c>
      <c r="K3007">
        <f>IF(A3007="","",IF(J3007&lt;=IFERROR(VLOOKUP(A3007,Produtos!$A:$E,5,FALSE),0),"ABAIXO DO MINIMO","OK"))</f>
        <v/>
      </c>
    </row>
    <row r="3008">
      <c r="B3008">
        <f>IFERROR(VLOOKUP(A3008,Produtos!A:B,2,FALSE),"")</f>
        <v/>
      </c>
      <c r="D3008" s="10">
        <f>IFERROR(INDEX(Lotes!$E:$E,MATCH(1,(Lotes!$A:$A=A3008)*(Lotes!$C:$C=C3008),0)),"")</f>
        <v/>
      </c>
      <c r="E3008" s="14">
        <f>IF(D3008="","",D3008-TODAY())</f>
        <v/>
      </c>
      <c r="F3008">
        <f>IF(D3008="","",IF(E3008&lt;0,"VENCIDO",IF(E3008&lt;=30,"VENCE EM &lt;= 30 DIAS",IF(E3008&lt;=60,"ATENCAO (31-60 DIAS)","OK"))))</f>
        <v/>
      </c>
      <c r="G3008" s="14">
        <f>SUMIFS(Lancamentos!$G:$G,Lancamentos!$C:$C,$A3008,Lancamentos!$E:$E,$C3008,Lancamentos!$B:$B,"ENTRADA")</f>
        <v/>
      </c>
      <c r="H3008" s="14">
        <f>SUMIFS(Lancamentos!$G:$G,Lancamentos!$C:$C,$A3008,Lancamentos!$E:$E,$C3008,Lancamentos!$B:$B,"SAIDA_USO")</f>
        <v/>
      </c>
      <c r="I3008" s="14">
        <f>SUMIFS(Lancamentos!$G:$G,Lancamentos!$C:$C,$A3008,Lancamentos!$E:$E,$C3008,Lancamentos!$B:$B,"SAIDA_DESCARTE")</f>
        <v/>
      </c>
      <c r="J3008" s="14">
        <f>G3008-H3008-I3008</f>
        <v/>
      </c>
      <c r="K3008">
        <f>IF(A3008="","",IF(J3008&lt;=IFERROR(VLOOKUP(A3008,Produtos!$A:$E,5,FALSE),0),"ABAIXO DO MINIMO","OK"))</f>
        <v/>
      </c>
    </row>
    <row r="3009">
      <c r="B3009">
        <f>IFERROR(VLOOKUP(A3009,Produtos!A:B,2,FALSE),"")</f>
        <v/>
      </c>
      <c r="D3009" s="10">
        <f>IFERROR(INDEX(Lotes!$E:$E,MATCH(1,(Lotes!$A:$A=A3009)*(Lotes!$C:$C=C3009),0)),"")</f>
        <v/>
      </c>
      <c r="E3009" s="14">
        <f>IF(D3009="","",D3009-TODAY())</f>
        <v/>
      </c>
      <c r="F3009">
        <f>IF(D3009="","",IF(E3009&lt;0,"VENCIDO",IF(E3009&lt;=30,"VENCE EM &lt;= 30 DIAS",IF(E3009&lt;=60,"ATENCAO (31-60 DIAS)","OK"))))</f>
        <v/>
      </c>
      <c r="G3009" s="14">
        <f>SUMIFS(Lancamentos!$G:$G,Lancamentos!$C:$C,$A3009,Lancamentos!$E:$E,$C3009,Lancamentos!$B:$B,"ENTRADA")</f>
        <v/>
      </c>
      <c r="H3009" s="14">
        <f>SUMIFS(Lancamentos!$G:$G,Lancamentos!$C:$C,$A3009,Lancamentos!$E:$E,$C3009,Lancamentos!$B:$B,"SAIDA_USO")</f>
        <v/>
      </c>
      <c r="I3009" s="14">
        <f>SUMIFS(Lancamentos!$G:$G,Lancamentos!$C:$C,$A3009,Lancamentos!$E:$E,$C3009,Lancamentos!$B:$B,"SAIDA_DESCARTE")</f>
        <v/>
      </c>
      <c r="J3009" s="14">
        <f>G3009-H3009-I3009</f>
        <v/>
      </c>
      <c r="K3009">
        <f>IF(A3009="","",IF(J3009&lt;=IFERROR(VLOOKUP(A3009,Produtos!$A:$E,5,FALSE),0),"ABAIXO DO MINIMO","OK"))</f>
        <v/>
      </c>
    </row>
    <row r="3010">
      <c r="B3010">
        <f>IFERROR(VLOOKUP(A3010,Produtos!A:B,2,FALSE),"")</f>
        <v/>
      </c>
      <c r="D3010" s="10">
        <f>IFERROR(INDEX(Lotes!$E:$E,MATCH(1,(Lotes!$A:$A=A3010)*(Lotes!$C:$C=C3010),0)),"")</f>
        <v/>
      </c>
      <c r="E3010" s="14">
        <f>IF(D3010="","",D3010-TODAY())</f>
        <v/>
      </c>
      <c r="F3010">
        <f>IF(D3010="","",IF(E3010&lt;0,"VENCIDO",IF(E3010&lt;=30,"VENCE EM &lt;= 30 DIAS",IF(E3010&lt;=60,"ATENCAO (31-60 DIAS)","OK"))))</f>
        <v/>
      </c>
      <c r="G3010" s="14">
        <f>SUMIFS(Lancamentos!$G:$G,Lancamentos!$C:$C,$A3010,Lancamentos!$E:$E,$C3010,Lancamentos!$B:$B,"ENTRADA")</f>
        <v/>
      </c>
      <c r="H3010" s="14">
        <f>SUMIFS(Lancamentos!$G:$G,Lancamentos!$C:$C,$A3010,Lancamentos!$E:$E,$C3010,Lancamentos!$B:$B,"SAIDA_USO")</f>
        <v/>
      </c>
      <c r="I3010" s="14">
        <f>SUMIFS(Lancamentos!$G:$G,Lancamentos!$C:$C,$A3010,Lancamentos!$E:$E,$C3010,Lancamentos!$B:$B,"SAIDA_DESCARTE")</f>
        <v/>
      </c>
      <c r="J3010" s="14">
        <f>G3010-H3010-I3010</f>
        <v/>
      </c>
      <c r="K3010">
        <f>IF(A3010="","",IF(J3010&lt;=IFERROR(VLOOKUP(A3010,Produtos!$A:$E,5,FALSE),0),"ABAIXO DO MINIMO","OK"))</f>
        <v/>
      </c>
    </row>
    <row r="3011">
      <c r="B3011">
        <f>IFERROR(VLOOKUP(A3011,Produtos!A:B,2,FALSE),"")</f>
        <v/>
      </c>
      <c r="D3011" s="10">
        <f>IFERROR(INDEX(Lotes!$E:$E,MATCH(1,(Lotes!$A:$A=A3011)*(Lotes!$C:$C=C3011),0)),"")</f>
        <v/>
      </c>
      <c r="E3011" s="14">
        <f>IF(D3011="","",D3011-TODAY())</f>
        <v/>
      </c>
      <c r="F3011">
        <f>IF(D3011="","",IF(E3011&lt;0,"VENCIDO",IF(E3011&lt;=30,"VENCE EM &lt;= 30 DIAS",IF(E3011&lt;=60,"ATENCAO (31-60 DIAS)","OK"))))</f>
        <v/>
      </c>
      <c r="G3011" s="14">
        <f>SUMIFS(Lancamentos!$G:$G,Lancamentos!$C:$C,$A3011,Lancamentos!$E:$E,$C3011,Lancamentos!$B:$B,"ENTRADA")</f>
        <v/>
      </c>
      <c r="H3011" s="14">
        <f>SUMIFS(Lancamentos!$G:$G,Lancamentos!$C:$C,$A3011,Lancamentos!$E:$E,$C3011,Lancamentos!$B:$B,"SAIDA_USO")</f>
        <v/>
      </c>
      <c r="I3011" s="14">
        <f>SUMIFS(Lancamentos!$G:$G,Lancamentos!$C:$C,$A3011,Lancamentos!$E:$E,$C3011,Lancamentos!$B:$B,"SAIDA_DESCARTE")</f>
        <v/>
      </c>
      <c r="J3011" s="14">
        <f>G3011-H3011-I3011</f>
        <v/>
      </c>
      <c r="K3011">
        <f>IF(A3011="","",IF(J3011&lt;=IFERROR(VLOOKUP(A3011,Produtos!$A:$E,5,FALSE),0),"ABAIXO DO MINIMO","OK"))</f>
        <v/>
      </c>
    </row>
    <row r="3012">
      <c r="B3012">
        <f>IFERROR(VLOOKUP(A3012,Produtos!A:B,2,FALSE),"")</f>
        <v/>
      </c>
      <c r="D3012" s="10">
        <f>IFERROR(INDEX(Lotes!$E:$E,MATCH(1,(Lotes!$A:$A=A3012)*(Lotes!$C:$C=C3012),0)),"")</f>
        <v/>
      </c>
      <c r="E3012" s="14">
        <f>IF(D3012="","",D3012-TODAY())</f>
        <v/>
      </c>
      <c r="F3012">
        <f>IF(D3012="","",IF(E3012&lt;0,"VENCIDO",IF(E3012&lt;=30,"VENCE EM &lt;= 30 DIAS",IF(E3012&lt;=60,"ATENCAO (31-60 DIAS)","OK"))))</f>
        <v/>
      </c>
      <c r="G3012" s="14">
        <f>SUMIFS(Lancamentos!$G:$G,Lancamentos!$C:$C,$A3012,Lancamentos!$E:$E,$C3012,Lancamentos!$B:$B,"ENTRADA")</f>
        <v/>
      </c>
      <c r="H3012" s="14">
        <f>SUMIFS(Lancamentos!$G:$G,Lancamentos!$C:$C,$A3012,Lancamentos!$E:$E,$C3012,Lancamentos!$B:$B,"SAIDA_USO")</f>
        <v/>
      </c>
      <c r="I3012" s="14">
        <f>SUMIFS(Lancamentos!$G:$G,Lancamentos!$C:$C,$A3012,Lancamentos!$E:$E,$C3012,Lancamentos!$B:$B,"SAIDA_DESCARTE")</f>
        <v/>
      </c>
      <c r="J3012" s="14">
        <f>G3012-H3012-I3012</f>
        <v/>
      </c>
      <c r="K3012">
        <f>IF(A3012="","",IF(J3012&lt;=IFERROR(VLOOKUP(A3012,Produtos!$A:$E,5,FALSE),0),"ABAIXO DO MINIMO","OK"))</f>
        <v/>
      </c>
    </row>
    <row r="3013">
      <c r="B3013">
        <f>IFERROR(VLOOKUP(A3013,Produtos!A:B,2,FALSE),"")</f>
        <v/>
      </c>
      <c r="D3013" s="10">
        <f>IFERROR(INDEX(Lotes!$E:$E,MATCH(1,(Lotes!$A:$A=A3013)*(Lotes!$C:$C=C3013),0)),"")</f>
        <v/>
      </c>
      <c r="E3013" s="14">
        <f>IF(D3013="","",D3013-TODAY())</f>
        <v/>
      </c>
      <c r="F3013">
        <f>IF(D3013="","",IF(E3013&lt;0,"VENCIDO",IF(E3013&lt;=30,"VENCE EM &lt;= 30 DIAS",IF(E3013&lt;=60,"ATENCAO (31-60 DIAS)","OK"))))</f>
        <v/>
      </c>
      <c r="G3013" s="14">
        <f>SUMIFS(Lancamentos!$G:$G,Lancamentos!$C:$C,$A3013,Lancamentos!$E:$E,$C3013,Lancamentos!$B:$B,"ENTRADA")</f>
        <v/>
      </c>
      <c r="H3013" s="14">
        <f>SUMIFS(Lancamentos!$G:$G,Lancamentos!$C:$C,$A3013,Lancamentos!$E:$E,$C3013,Lancamentos!$B:$B,"SAIDA_USO")</f>
        <v/>
      </c>
      <c r="I3013" s="14">
        <f>SUMIFS(Lancamentos!$G:$G,Lancamentos!$C:$C,$A3013,Lancamentos!$E:$E,$C3013,Lancamentos!$B:$B,"SAIDA_DESCARTE")</f>
        <v/>
      </c>
      <c r="J3013" s="14">
        <f>G3013-H3013-I3013</f>
        <v/>
      </c>
      <c r="K3013">
        <f>IF(A3013="","",IF(J3013&lt;=IFERROR(VLOOKUP(A3013,Produtos!$A:$E,5,FALSE),0),"ABAIXO DO MINIMO","OK"))</f>
        <v/>
      </c>
    </row>
    <row r="3014">
      <c r="B3014">
        <f>IFERROR(VLOOKUP(A3014,Produtos!A:B,2,FALSE),"")</f>
        <v/>
      </c>
      <c r="D3014" s="10">
        <f>IFERROR(INDEX(Lotes!$E:$E,MATCH(1,(Lotes!$A:$A=A3014)*(Lotes!$C:$C=C3014),0)),"")</f>
        <v/>
      </c>
      <c r="E3014" s="14">
        <f>IF(D3014="","",D3014-TODAY())</f>
        <v/>
      </c>
      <c r="F3014">
        <f>IF(D3014="","",IF(E3014&lt;0,"VENCIDO",IF(E3014&lt;=30,"VENCE EM &lt;= 30 DIAS",IF(E3014&lt;=60,"ATENCAO (31-60 DIAS)","OK"))))</f>
        <v/>
      </c>
      <c r="G3014" s="14">
        <f>SUMIFS(Lancamentos!$G:$G,Lancamentos!$C:$C,$A3014,Lancamentos!$E:$E,$C3014,Lancamentos!$B:$B,"ENTRADA")</f>
        <v/>
      </c>
      <c r="H3014" s="14">
        <f>SUMIFS(Lancamentos!$G:$G,Lancamentos!$C:$C,$A3014,Lancamentos!$E:$E,$C3014,Lancamentos!$B:$B,"SAIDA_USO")</f>
        <v/>
      </c>
      <c r="I3014" s="14">
        <f>SUMIFS(Lancamentos!$G:$G,Lancamentos!$C:$C,$A3014,Lancamentos!$E:$E,$C3014,Lancamentos!$B:$B,"SAIDA_DESCARTE")</f>
        <v/>
      </c>
      <c r="J3014" s="14">
        <f>G3014-H3014-I3014</f>
        <v/>
      </c>
      <c r="K3014">
        <f>IF(A3014="","",IF(J3014&lt;=IFERROR(VLOOKUP(A3014,Produtos!$A:$E,5,FALSE),0),"ABAIXO DO MINIMO","OK"))</f>
        <v/>
      </c>
    </row>
    <row r="3015">
      <c r="B3015">
        <f>IFERROR(VLOOKUP(A3015,Produtos!A:B,2,FALSE),"")</f>
        <v/>
      </c>
      <c r="D3015" s="10">
        <f>IFERROR(INDEX(Lotes!$E:$E,MATCH(1,(Lotes!$A:$A=A3015)*(Lotes!$C:$C=C3015),0)),"")</f>
        <v/>
      </c>
      <c r="E3015" s="14">
        <f>IF(D3015="","",D3015-TODAY())</f>
        <v/>
      </c>
      <c r="F3015">
        <f>IF(D3015="","",IF(E3015&lt;0,"VENCIDO",IF(E3015&lt;=30,"VENCE EM &lt;= 30 DIAS",IF(E3015&lt;=60,"ATENCAO (31-60 DIAS)","OK"))))</f>
        <v/>
      </c>
      <c r="G3015" s="14">
        <f>SUMIFS(Lancamentos!$G:$G,Lancamentos!$C:$C,$A3015,Lancamentos!$E:$E,$C3015,Lancamentos!$B:$B,"ENTRADA")</f>
        <v/>
      </c>
      <c r="H3015" s="14">
        <f>SUMIFS(Lancamentos!$G:$G,Lancamentos!$C:$C,$A3015,Lancamentos!$E:$E,$C3015,Lancamentos!$B:$B,"SAIDA_USO")</f>
        <v/>
      </c>
      <c r="I3015" s="14">
        <f>SUMIFS(Lancamentos!$G:$G,Lancamentos!$C:$C,$A3015,Lancamentos!$E:$E,$C3015,Lancamentos!$B:$B,"SAIDA_DESCARTE")</f>
        <v/>
      </c>
      <c r="J3015" s="14">
        <f>G3015-H3015-I3015</f>
        <v/>
      </c>
      <c r="K3015">
        <f>IF(A3015="","",IF(J3015&lt;=IFERROR(VLOOKUP(A3015,Produtos!$A:$E,5,FALSE),0),"ABAIXO DO MINIMO","OK"))</f>
        <v/>
      </c>
    </row>
    <row r="3016">
      <c r="B3016">
        <f>IFERROR(VLOOKUP(A3016,Produtos!A:B,2,FALSE),"")</f>
        <v/>
      </c>
      <c r="D3016" s="10">
        <f>IFERROR(INDEX(Lotes!$E:$E,MATCH(1,(Lotes!$A:$A=A3016)*(Lotes!$C:$C=C3016),0)),"")</f>
        <v/>
      </c>
      <c r="E3016" s="14">
        <f>IF(D3016="","",D3016-TODAY())</f>
        <v/>
      </c>
      <c r="F3016">
        <f>IF(D3016="","",IF(E3016&lt;0,"VENCIDO",IF(E3016&lt;=30,"VENCE EM &lt;= 30 DIAS",IF(E3016&lt;=60,"ATENCAO (31-60 DIAS)","OK"))))</f>
        <v/>
      </c>
      <c r="G3016" s="14">
        <f>SUMIFS(Lancamentos!$G:$G,Lancamentos!$C:$C,$A3016,Lancamentos!$E:$E,$C3016,Lancamentos!$B:$B,"ENTRADA")</f>
        <v/>
      </c>
      <c r="H3016" s="14">
        <f>SUMIFS(Lancamentos!$G:$G,Lancamentos!$C:$C,$A3016,Lancamentos!$E:$E,$C3016,Lancamentos!$B:$B,"SAIDA_USO")</f>
        <v/>
      </c>
      <c r="I3016" s="14">
        <f>SUMIFS(Lancamentos!$G:$G,Lancamentos!$C:$C,$A3016,Lancamentos!$E:$E,$C3016,Lancamentos!$B:$B,"SAIDA_DESCARTE")</f>
        <v/>
      </c>
      <c r="J3016" s="14">
        <f>G3016-H3016-I3016</f>
        <v/>
      </c>
      <c r="K3016">
        <f>IF(A3016="","",IF(J3016&lt;=IFERROR(VLOOKUP(A3016,Produtos!$A:$E,5,FALSE),0),"ABAIXO DO MINIMO","OK"))</f>
        <v/>
      </c>
    </row>
    <row r="3017">
      <c r="B3017">
        <f>IFERROR(VLOOKUP(A3017,Produtos!A:B,2,FALSE),"")</f>
        <v/>
      </c>
      <c r="D3017" s="10">
        <f>IFERROR(INDEX(Lotes!$E:$E,MATCH(1,(Lotes!$A:$A=A3017)*(Lotes!$C:$C=C3017),0)),"")</f>
        <v/>
      </c>
      <c r="E3017" s="14">
        <f>IF(D3017="","",D3017-TODAY())</f>
        <v/>
      </c>
      <c r="F3017">
        <f>IF(D3017="","",IF(E3017&lt;0,"VENCIDO",IF(E3017&lt;=30,"VENCE EM &lt;= 30 DIAS",IF(E3017&lt;=60,"ATENCAO (31-60 DIAS)","OK"))))</f>
        <v/>
      </c>
      <c r="G3017" s="14">
        <f>SUMIFS(Lancamentos!$G:$G,Lancamentos!$C:$C,$A3017,Lancamentos!$E:$E,$C3017,Lancamentos!$B:$B,"ENTRADA")</f>
        <v/>
      </c>
      <c r="H3017" s="14">
        <f>SUMIFS(Lancamentos!$G:$G,Lancamentos!$C:$C,$A3017,Lancamentos!$E:$E,$C3017,Lancamentos!$B:$B,"SAIDA_USO")</f>
        <v/>
      </c>
      <c r="I3017" s="14">
        <f>SUMIFS(Lancamentos!$G:$G,Lancamentos!$C:$C,$A3017,Lancamentos!$E:$E,$C3017,Lancamentos!$B:$B,"SAIDA_DESCARTE")</f>
        <v/>
      </c>
      <c r="J3017" s="14">
        <f>G3017-H3017-I3017</f>
        <v/>
      </c>
      <c r="K3017">
        <f>IF(A3017="","",IF(J3017&lt;=IFERROR(VLOOKUP(A3017,Produtos!$A:$E,5,FALSE),0),"ABAIXO DO MINIMO","OK"))</f>
        <v/>
      </c>
    </row>
    <row r="3018">
      <c r="B3018">
        <f>IFERROR(VLOOKUP(A3018,Produtos!A:B,2,FALSE),"")</f>
        <v/>
      </c>
      <c r="D3018" s="10">
        <f>IFERROR(INDEX(Lotes!$E:$E,MATCH(1,(Lotes!$A:$A=A3018)*(Lotes!$C:$C=C3018),0)),"")</f>
        <v/>
      </c>
      <c r="E3018" s="14">
        <f>IF(D3018="","",D3018-TODAY())</f>
        <v/>
      </c>
      <c r="F3018">
        <f>IF(D3018="","",IF(E3018&lt;0,"VENCIDO",IF(E3018&lt;=30,"VENCE EM &lt;= 30 DIAS",IF(E3018&lt;=60,"ATENCAO (31-60 DIAS)","OK"))))</f>
        <v/>
      </c>
      <c r="G3018" s="14">
        <f>SUMIFS(Lancamentos!$G:$G,Lancamentos!$C:$C,$A3018,Lancamentos!$E:$E,$C3018,Lancamentos!$B:$B,"ENTRADA")</f>
        <v/>
      </c>
      <c r="H3018" s="14">
        <f>SUMIFS(Lancamentos!$G:$G,Lancamentos!$C:$C,$A3018,Lancamentos!$E:$E,$C3018,Lancamentos!$B:$B,"SAIDA_USO")</f>
        <v/>
      </c>
      <c r="I3018" s="14">
        <f>SUMIFS(Lancamentos!$G:$G,Lancamentos!$C:$C,$A3018,Lancamentos!$E:$E,$C3018,Lancamentos!$B:$B,"SAIDA_DESCARTE")</f>
        <v/>
      </c>
      <c r="J3018" s="14">
        <f>G3018-H3018-I3018</f>
        <v/>
      </c>
      <c r="K3018">
        <f>IF(A3018="","",IF(J3018&lt;=IFERROR(VLOOKUP(A3018,Produtos!$A:$E,5,FALSE),0),"ABAIXO DO MINIMO","OK"))</f>
        <v/>
      </c>
    </row>
    <row r="3019">
      <c r="B3019">
        <f>IFERROR(VLOOKUP(A3019,Produtos!A:B,2,FALSE),"")</f>
        <v/>
      </c>
      <c r="D3019" s="10">
        <f>IFERROR(INDEX(Lotes!$E:$E,MATCH(1,(Lotes!$A:$A=A3019)*(Lotes!$C:$C=C3019),0)),"")</f>
        <v/>
      </c>
      <c r="E3019" s="14">
        <f>IF(D3019="","",D3019-TODAY())</f>
        <v/>
      </c>
      <c r="F3019">
        <f>IF(D3019="","",IF(E3019&lt;0,"VENCIDO",IF(E3019&lt;=30,"VENCE EM &lt;= 30 DIAS",IF(E3019&lt;=60,"ATENCAO (31-60 DIAS)","OK"))))</f>
        <v/>
      </c>
      <c r="G3019" s="14">
        <f>SUMIFS(Lancamentos!$G:$G,Lancamentos!$C:$C,$A3019,Lancamentos!$E:$E,$C3019,Lancamentos!$B:$B,"ENTRADA")</f>
        <v/>
      </c>
      <c r="H3019" s="14">
        <f>SUMIFS(Lancamentos!$G:$G,Lancamentos!$C:$C,$A3019,Lancamentos!$E:$E,$C3019,Lancamentos!$B:$B,"SAIDA_USO")</f>
        <v/>
      </c>
      <c r="I3019" s="14">
        <f>SUMIFS(Lancamentos!$G:$G,Lancamentos!$C:$C,$A3019,Lancamentos!$E:$E,$C3019,Lancamentos!$B:$B,"SAIDA_DESCARTE")</f>
        <v/>
      </c>
      <c r="J3019" s="14">
        <f>G3019-H3019-I3019</f>
        <v/>
      </c>
      <c r="K3019">
        <f>IF(A3019="","",IF(J3019&lt;=IFERROR(VLOOKUP(A3019,Produtos!$A:$E,5,FALSE),0),"ABAIXO DO MINIMO","OK"))</f>
        <v/>
      </c>
    </row>
    <row r="3020">
      <c r="B3020">
        <f>IFERROR(VLOOKUP(A3020,Produtos!A:B,2,FALSE),"")</f>
        <v/>
      </c>
      <c r="D3020" s="10">
        <f>IFERROR(INDEX(Lotes!$E:$E,MATCH(1,(Lotes!$A:$A=A3020)*(Lotes!$C:$C=C3020),0)),"")</f>
        <v/>
      </c>
      <c r="E3020" s="14">
        <f>IF(D3020="","",D3020-TODAY())</f>
        <v/>
      </c>
      <c r="F3020">
        <f>IF(D3020="","",IF(E3020&lt;0,"VENCIDO",IF(E3020&lt;=30,"VENCE EM &lt;= 30 DIAS",IF(E3020&lt;=60,"ATENCAO (31-60 DIAS)","OK"))))</f>
        <v/>
      </c>
      <c r="G3020" s="14">
        <f>SUMIFS(Lancamentos!$G:$G,Lancamentos!$C:$C,$A3020,Lancamentos!$E:$E,$C3020,Lancamentos!$B:$B,"ENTRADA")</f>
        <v/>
      </c>
      <c r="H3020" s="14">
        <f>SUMIFS(Lancamentos!$G:$G,Lancamentos!$C:$C,$A3020,Lancamentos!$E:$E,$C3020,Lancamentos!$B:$B,"SAIDA_USO")</f>
        <v/>
      </c>
      <c r="I3020" s="14">
        <f>SUMIFS(Lancamentos!$G:$G,Lancamentos!$C:$C,$A3020,Lancamentos!$E:$E,$C3020,Lancamentos!$B:$B,"SAIDA_DESCARTE")</f>
        <v/>
      </c>
      <c r="J3020" s="14">
        <f>G3020-H3020-I3020</f>
        <v/>
      </c>
      <c r="K3020">
        <f>IF(A3020="","",IF(J3020&lt;=IFERROR(VLOOKUP(A3020,Produtos!$A:$E,5,FALSE),0),"ABAIXO DO MINIMO","OK"))</f>
        <v/>
      </c>
    </row>
    <row r="3021">
      <c r="B3021">
        <f>IFERROR(VLOOKUP(A3021,Produtos!A:B,2,FALSE),"")</f>
        <v/>
      </c>
      <c r="D3021" s="10">
        <f>IFERROR(INDEX(Lotes!$E:$E,MATCH(1,(Lotes!$A:$A=A3021)*(Lotes!$C:$C=C3021),0)),"")</f>
        <v/>
      </c>
      <c r="E3021" s="14">
        <f>IF(D3021="","",D3021-TODAY())</f>
        <v/>
      </c>
      <c r="F3021">
        <f>IF(D3021="","",IF(E3021&lt;0,"VENCIDO",IF(E3021&lt;=30,"VENCE EM &lt;= 30 DIAS",IF(E3021&lt;=60,"ATENCAO (31-60 DIAS)","OK"))))</f>
        <v/>
      </c>
      <c r="G3021" s="14">
        <f>SUMIFS(Lancamentos!$G:$G,Lancamentos!$C:$C,$A3021,Lancamentos!$E:$E,$C3021,Lancamentos!$B:$B,"ENTRADA")</f>
        <v/>
      </c>
      <c r="H3021" s="14">
        <f>SUMIFS(Lancamentos!$G:$G,Lancamentos!$C:$C,$A3021,Lancamentos!$E:$E,$C3021,Lancamentos!$B:$B,"SAIDA_USO")</f>
        <v/>
      </c>
      <c r="I3021" s="14">
        <f>SUMIFS(Lancamentos!$G:$G,Lancamentos!$C:$C,$A3021,Lancamentos!$E:$E,$C3021,Lancamentos!$B:$B,"SAIDA_DESCARTE")</f>
        <v/>
      </c>
      <c r="J3021" s="14">
        <f>G3021-H3021-I3021</f>
        <v/>
      </c>
      <c r="K3021">
        <f>IF(A3021="","",IF(J3021&lt;=IFERROR(VLOOKUP(A3021,Produtos!$A:$E,5,FALSE),0),"ABAIXO DO MINIMO","OK"))</f>
        <v/>
      </c>
    </row>
    <row r="3022">
      <c r="B3022">
        <f>IFERROR(VLOOKUP(A3022,Produtos!A:B,2,FALSE),"")</f>
        <v/>
      </c>
      <c r="D3022" s="10">
        <f>IFERROR(INDEX(Lotes!$E:$E,MATCH(1,(Lotes!$A:$A=A3022)*(Lotes!$C:$C=C3022),0)),"")</f>
        <v/>
      </c>
      <c r="E3022" s="14">
        <f>IF(D3022="","",D3022-TODAY())</f>
        <v/>
      </c>
      <c r="F3022">
        <f>IF(D3022="","",IF(E3022&lt;0,"VENCIDO",IF(E3022&lt;=30,"VENCE EM &lt;= 30 DIAS",IF(E3022&lt;=60,"ATENCAO (31-60 DIAS)","OK"))))</f>
        <v/>
      </c>
      <c r="G3022" s="14">
        <f>SUMIFS(Lancamentos!$G:$G,Lancamentos!$C:$C,$A3022,Lancamentos!$E:$E,$C3022,Lancamentos!$B:$B,"ENTRADA")</f>
        <v/>
      </c>
      <c r="H3022" s="14">
        <f>SUMIFS(Lancamentos!$G:$G,Lancamentos!$C:$C,$A3022,Lancamentos!$E:$E,$C3022,Lancamentos!$B:$B,"SAIDA_USO")</f>
        <v/>
      </c>
      <c r="I3022" s="14">
        <f>SUMIFS(Lancamentos!$G:$G,Lancamentos!$C:$C,$A3022,Lancamentos!$E:$E,$C3022,Lancamentos!$B:$B,"SAIDA_DESCARTE")</f>
        <v/>
      </c>
      <c r="J3022" s="14">
        <f>G3022-H3022-I3022</f>
        <v/>
      </c>
      <c r="K3022">
        <f>IF(A3022="","",IF(J3022&lt;=IFERROR(VLOOKUP(A3022,Produtos!$A:$E,5,FALSE),0),"ABAIXO DO MINIMO","OK"))</f>
        <v/>
      </c>
    </row>
    <row r="3023">
      <c r="B3023">
        <f>IFERROR(VLOOKUP(A3023,Produtos!A:B,2,FALSE),"")</f>
        <v/>
      </c>
      <c r="D3023" s="10">
        <f>IFERROR(INDEX(Lotes!$E:$E,MATCH(1,(Lotes!$A:$A=A3023)*(Lotes!$C:$C=C3023),0)),"")</f>
        <v/>
      </c>
      <c r="E3023" s="14">
        <f>IF(D3023="","",D3023-TODAY())</f>
        <v/>
      </c>
      <c r="F3023">
        <f>IF(D3023="","",IF(E3023&lt;0,"VENCIDO",IF(E3023&lt;=30,"VENCE EM &lt;= 30 DIAS",IF(E3023&lt;=60,"ATENCAO (31-60 DIAS)","OK"))))</f>
        <v/>
      </c>
      <c r="G3023" s="14">
        <f>SUMIFS(Lancamentos!$G:$G,Lancamentos!$C:$C,$A3023,Lancamentos!$E:$E,$C3023,Lancamentos!$B:$B,"ENTRADA")</f>
        <v/>
      </c>
      <c r="H3023" s="14">
        <f>SUMIFS(Lancamentos!$G:$G,Lancamentos!$C:$C,$A3023,Lancamentos!$E:$E,$C3023,Lancamentos!$B:$B,"SAIDA_USO")</f>
        <v/>
      </c>
      <c r="I3023" s="14">
        <f>SUMIFS(Lancamentos!$G:$G,Lancamentos!$C:$C,$A3023,Lancamentos!$E:$E,$C3023,Lancamentos!$B:$B,"SAIDA_DESCARTE")</f>
        <v/>
      </c>
      <c r="J3023" s="14">
        <f>G3023-H3023-I3023</f>
        <v/>
      </c>
      <c r="K3023">
        <f>IF(A3023="","",IF(J3023&lt;=IFERROR(VLOOKUP(A3023,Produtos!$A:$E,5,FALSE),0),"ABAIXO DO MINIMO","OK"))</f>
        <v/>
      </c>
    </row>
    <row r="3024">
      <c r="B3024">
        <f>IFERROR(VLOOKUP(A3024,Produtos!A:B,2,FALSE),"")</f>
        <v/>
      </c>
      <c r="D3024" s="10">
        <f>IFERROR(INDEX(Lotes!$E:$E,MATCH(1,(Lotes!$A:$A=A3024)*(Lotes!$C:$C=C3024),0)),"")</f>
        <v/>
      </c>
      <c r="E3024" s="14">
        <f>IF(D3024="","",D3024-TODAY())</f>
        <v/>
      </c>
      <c r="F3024">
        <f>IF(D3024="","",IF(E3024&lt;0,"VENCIDO",IF(E3024&lt;=30,"VENCE EM &lt;= 30 DIAS",IF(E3024&lt;=60,"ATENCAO (31-60 DIAS)","OK"))))</f>
        <v/>
      </c>
      <c r="G3024" s="14">
        <f>SUMIFS(Lancamentos!$G:$G,Lancamentos!$C:$C,$A3024,Lancamentos!$E:$E,$C3024,Lancamentos!$B:$B,"ENTRADA")</f>
        <v/>
      </c>
      <c r="H3024" s="14">
        <f>SUMIFS(Lancamentos!$G:$G,Lancamentos!$C:$C,$A3024,Lancamentos!$E:$E,$C3024,Lancamentos!$B:$B,"SAIDA_USO")</f>
        <v/>
      </c>
      <c r="I3024" s="14">
        <f>SUMIFS(Lancamentos!$G:$G,Lancamentos!$C:$C,$A3024,Lancamentos!$E:$E,$C3024,Lancamentos!$B:$B,"SAIDA_DESCARTE")</f>
        <v/>
      </c>
      <c r="J3024" s="14">
        <f>G3024-H3024-I3024</f>
        <v/>
      </c>
      <c r="K3024">
        <f>IF(A3024="","",IF(J3024&lt;=IFERROR(VLOOKUP(A3024,Produtos!$A:$E,5,FALSE),0),"ABAIXO DO MINIMO","OK"))</f>
        <v/>
      </c>
    </row>
    <row r="3025">
      <c r="B3025">
        <f>IFERROR(VLOOKUP(A3025,Produtos!A:B,2,FALSE),"")</f>
        <v/>
      </c>
      <c r="D3025" s="10">
        <f>IFERROR(INDEX(Lotes!$E:$E,MATCH(1,(Lotes!$A:$A=A3025)*(Lotes!$C:$C=C3025),0)),"")</f>
        <v/>
      </c>
      <c r="E3025" s="14">
        <f>IF(D3025="","",D3025-TODAY())</f>
        <v/>
      </c>
      <c r="F3025">
        <f>IF(D3025="","",IF(E3025&lt;0,"VENCIDO",IF(E3025&lt;=30,"VENCE EM &lt;= 30 DIAS",IF(E3025&lt;=60,"ATENCAO (31-60 DIAS)","OK"))))</f>
        <v/>
      </c>
      <c r="G3025" s="14">
        <f>SUMIFS(Lancamentos!$G:$G,Lancamentos!$C:$C,$A3025,Lancamentos!$E:$E,$C3025,Lancamentos!$B:$B,"ENTRADA")</f>
        <v/>
      </c>
      <c r="H3025" s="14">
        <f>SUMIFS(Lancamentos!$G:$G,Lancamentos!$C:$C,$A3025,Lancamentos!$E:$E,$C3025,Lancamentos!$B:$B,"SAIDA_USO")</f>
        <v/>
      </c>
      <c r="I3025" s="14">
        <f>SUMIFS(Lancamentos!$G:$G,Lancamentos!$C:$C,$A3025,Lancamentos!$E:$E,$C3025,Lancamentos!$B:$B,"SAIDA_DESCARTE")</f>
        <v/>
      </c>
      <c r="J3025" s="14">
        <f>G3025-H3025-I3025</f>
        <v/>
      </c>
      <c r="K3025">
        <f>IF(A3025="","",IF(J3025&lt;=IFERROR(VLOOKUP(A3025,Produtos!$A:$E,5,FALSE),0),"ABAIXO DO MINIMO","OK"))</f>
        <v/>
      </c>
    </row>
    <row r="3026">
      <c r="B3026">
        <f>IFERROR(VLOOKUP(A3026,Produtos!A:B,2,FALSE),"")</f>
        <v/>
      </c>
      <c r="D3026" s="10">
        <f>IFERROR(INDEX(Lotes!$E:$E,MATCH(1,(Lotes!$A:$A=A3026)*(Lotes!$C:$C=C3026),0)),"")</f>
        <v/>
      </c>
      <c r="E3026" s="14">
        <f>IF(D3026="","",D3026-TODAY())</f>
        <v/>
      </c>
      <c r="F3026">
        <f>IF(D3026="","",IF(E3026&lt;0,"VENCIDO",IF(E3026&lt;=30,"VENCE EM &lt;= 30 DIAS",IF(E3026&lt;=60,"ATENCAO (31-60 DIAS)","OK"))))</f>
        <v/>
      </c>
      <c r="G3026" s="14">
        <f>SUMIFS(Lancamentos!$G:$G,Lancamentos!$C:$C,$A3026,Lancamentos!$E:$E,$C3026,Lancamentos!$B:$B,"ENTRADA")</f>
        <v/>
      </c>
      <c r="H3026" s="14">
        <f>SUMIFS(Lancamentos!$G:$G,Lancamentos!$C:$C,$A3026,Lancamentos!$E:$E,$C3026,Lancamentos!$B:$B,"SAIDA_USO")</f>
        <v/>
      </c>
      <c r="I3026" s="14">
        <f>SUMIFS(Lancamentos!$G:$G,Lancamentos!$C:$C,$A3026,Lancamentos!$E:$E,$C3026,Lancamentos!$B:$B,"SAIDA_DESCARTE")</f>
        <v/>
      </c>
      <c r="J3026" s="14">
        <f>G3026-H3026-I3026</f>
        <v/>
      </c>
      <c r="K3026">
        <f>IF(A3026="","",IF(J3026&lt;=IFERROR(VLOOKUP(A3026,Produtos!$A:$E,5,FALSE),0),"ABAIXO DO MINIMO","OK"))</f>
        <v/>
      </c>
    </row>
    <row r="3027">
      <c r="B3027">
        <f>IFERROR(VLOOKUP(A3027,Produtos!A:B,2,FALSE),"")</f>
        <v/>
      </c>
      <c r="D3027" s="10">
        <f>IFERROR(INDEX(Lotes!$E:$E,MATCH(1,(Lotes!$A:$A=A3027)*(Lotes!$C:$C=C3027),0)),"")</f>
        <v/>
      </c>
      <c r="E3027" s="14">
        <f>IF(D3027="","",D3027-TODAY())</f>
        <v/>
      </c>
      <c r="F3027">
        <f>IF(D3027="","",IF(E3027&lt;0,"VENCIDO",IF(E3027&lt;=30,"VENCE EM &lt;= 30 DIAS",IF(E3027&lt;=60,"ATENCAO (31-60 DIAS)","OK"))))</f>
        <v/>
      </c>
      <c r="G3027" s="14">
        <f>SUMIFS(Lancamentos!$G:$G,Lancamentos!$C:$C,$A3027,Lancamentos!$E:$E,$C3027,Lancamentos!$B:$B,"ENTRADA")</f>
        <v/>
      </c>
      <c r="H3027" s="14">
        <f>SUMIFS(Lancamentos!$G:$G,Lancamentos!$C:$C,$A3027,Lancamentos!$E:$E,$C3027,Lancamentos!$B:$B,"SAIDA_USO")</f>
        <v/>
      </c>
      <c r="I3027" s="14">
        <f>SUMIFS(Lancamentos!$G:$G,Lancamentos!$C:$C,$A3027,Lancamentos!$E:$E,$C3027,Lancamentos!$B:$B,"SAIDA_DESCARTE")</f>
        <v/>
      </c>
      <c r="J3027" s="14">
        <f>G3027-H3027-I3027</f>
        <v/>
      </c>
      <c r="K3027">
        <f>IF(A3027="","",IF(J3027&lt;=IFERROR(VLOOKUP(A3027,Produtos!$A:$E,5,FALSE),0),"ABAIXO DO MINIMO","OK"))</f>
        <v/>
      </c>
    </row>
    <row r="3028">
      <c r="B3028">
        <f>IFERROR(VLOOKUP(A3028,Produtos!A:B,2,FALSE),"")</f>
        <v/>
      </c>
      <c r="D3028" s="10">
        <f>IFERROR(INDEX(Lotes!$E:$E,MATCH(1,(Lotes!$A:$A=A3028)*(Lotes!$C:$C=C3028),0)),"")</f>
        <v/>
      </c>
      <c r="E3028" s="14">
        <f>IF(D3028="","",D3028-TODAY())</f>
        <v/>
      </c>
      <c r="F3028">
        <f>IF(D3028="","",IF(E3028&lt;0,"VENCIDO",IF(E3028&lt;=30,"VENCE EM &lt;= 30 DIAS",IF(E3028&lt;=60,"ATENCAO (31-60 DIAS)","OK"))))</f>
        <v/>
      </c>
      <c r="G3028" s="14">
        <f>SUMIFS(Lancamentos!$G:$G,Lancamentos!$C:$C,$A3028,Lancamentos!$E:$E,$C3028,Lancamentos!$B:$B,"ENTRADA")</f>
        <v/>
      </c>
      <c r="H3028" s="14">
        <f>SUMIFS(Lancamentos!$G:$G,Lancamentos!$C:$C,$A3028,Lancamentos!$E:$E,$C3028,Lancamentos!$B:$B,"SAIDA_USO")</f>
        <v/>
      </c>
      <c r="I3028" s="14">
        <f>SUMIFS(Lancamentos!$G:$G,Lancamentos!$C:$C,$A3028,Lancamentos!$E:$E,$C3028,Lancamentos!$B:$B,"SAIDA_DESCARTE")</f>
        <v/>
      </c>
      <c r="J3028" s="14">
        <f>G3028-H3028-I3028</f>
        <v/>
      </c>
      <c r="K3028">
        <f>IF(A3028="","",IF(J3028&lt;=IFERROR(VLOOKUP(A3028,Produtos!$A:$E,5,FALSE),0),"ABAIXO DO MINIMO","OK"))</f>
        <v/>
      </c>
    </row>
    <row r="3029">
      <c r="B3029">
        <f>IFERROR(VLOOKUP(A3029,Produtos!A:B,2,FALSE),"")</f>
        <v/>
      </c>
      <c r="D3029" s="10">
        <f>IFERROR(INDEX(Lotes!$E:$E,MATCH(1,(Lotes!$A:$A=A3029)*(Lotes!$C:$C=C3029),0)),"")</f>
        <v/>
      </c>
      <c r="E3029" s="14">
        <f>IF(D3029="","",D3029-TODAY())</f>
        <v/>
      </c>
      <c r="F3029">
        <f>IF(D3029="","",IF(E3029&lt;0,"VENCIDO",IF(E3029&lt;=30,"VENCE EM &lt;= 30 DIAS",IF(E3029&lt;=60,"ATENCAO (31-60 DIAS)","OK"))))</f>
        <v/>
      </c>
      <c r="G3029" s="14">
        <f>SUMIFS(Lancamentos!$G:$G,Lancamentos!$C:$C,$A3029,Lancamentos!$E:$E,$C3029,Lancamentos!$B:$B,"ENTRADA")</f>
        <v/>
      </c>
      <c r="H3029" s="14">
        <f>SUMIFS(Lancamentos!$G:$G,Lancamentos!$C:$C,$A3029,Lancamentos!$E:$E,$C3029,Lancamentos!$B:$B,"SAIDA_USO")</f>
        <v/>
      </c>
      <c r="I3029" s="14">
        <f>SUMIFS(Lancamentos!$G:$G,Lancamentos!$C:$C,$A3029,Lancamentos!$E:$E,$C3029,Lancamentos!$B:$B,"SAIDA_DESCARTE")</f>
        <v/>
      </c>
      <c r="J3029" s="14">
        <f>G3029-H3029-I3029</f>
        <v/>
      </c>
      <c r="K3029">
        <f>IF(A3029="","",IF(J3029&lt;=IFERROR(VLOOKUP(A3029,Produtos!$A:$E,5,FALSE),0),"ABAIXO DO MINIMO","OK"))</f>
        <v/>
      </c>
    </row>
    <row r="3030">
      <c r="B3030">
        <f>IFERROR(VLOOKUP(A3030,Produtos!A:B,2,FALSE),"")</f>
        <v/>
      </c>
      <c r="D3030" s="10">
        <f>IFERROR(INDEX(Lotes!$E:$E,MATCH(1,(Lotes!$A:$A=A3030)*(Lotes!$C:$C=C3030),0)),"")</f>
        <v/>
      </c>
      <c r="E3030" s="14">
        <f>IF(D3030="","",D3030-TODAY())</f>
        <v/>
      </c>
      <c r="F3030">
        <f>IF(D3030="","",IF(E3030&lt;0,"VENCIDO",IF(E3030&lt;=30,"VENCE EM &lt;= 30 DIAS",IF(E3030&lt;=60,"ATENCAO (31-60 DIAS)","OK"))))</f>
        <v/>
      </c>
      <c r="G3030" s="14">
        <f>SUMIFS(Lancamentos!$G:$G,Lancamentos!$C:$C,$A3030,Lancamentos!$E:$E,$C3030,Lancamentos!$B:$B,"ENTRADA")</f>
        <v/>
      </c>
      <c r="H3030" s="14">
        <f>SUMIFS(Lancamentos!$G:$G,Lancamentos!$C:$C,$A3030,Lancamentos!$E:$E,$C3030,Lancamentos!$B:$B,"SAIDA_USO")</f>
        <v/>
      </c>
      <c r="I3030" s="14">
        <f>SUMIFS(Lancamentos!$G:$G,Lancamentos!$C:$C,$A3030,Lancamentos!$E:$E,$C3030,Lancamentos!$B:$B,"SAIDA_DESCARTE")</f>
        <v/>
      </c>
      <c r="J3030" s="14">
        <f>G3030-H3030-I3030</f>
        <v/>
      </c>
      <c r="K3030">
        <f>IF(A3030="","",IF(J3030&lt;=IFERROR(VLOOKUP(A3030,Produtos!$A:$E,5,FALSE),0),"ABAIXO DO MINIMO","OK"))</f>
        <v/>
      </c>
    </row>
    <row r="3031">
      <c r="B3031">
        <f>IFERROR(VLOOKUP(A3031,Produtos!A:B,2,FALSE),"")</f>
        <v/>
      </c>
      <c r="D3031" s="10">
        <f>IFERROR(INDEX(Lotes!$E:$E,MATCH(1,(Lotes!$A:$A=A3031)*(Lotes!$C:$C=C3031),0)),"")</f>
        <v/>
      </c>
      <c r="E3031" s="14">
        <f>IF(D3031="","",D3031-TODAY())</f>
        <v/>
      </c>
      <c r="F3031">
        <f>IF(D3031="","",IF(E3031&lt;0,"VENCIDO",IF(E3031&lt;=30,"VENCE EM &lt;= 30 DIAS",IF(E3031&lt;=60,"ATENCAO (31-60 DIAS)","OK"))))</f>
        <v/>
      </c>
      <c r="G3031" s="14">
        <f>SUMIFS(Lancamentos!$G:$G,Lancamentos!$C:$C,$A3031,Lancamentos!$E:$E,$C3031,Lancamentos!$B:$B,"ENTRADA")</f>
        <v/>
      </c>
      <c r="H3031" s="14">
        <f>SUMIFS(Lancamentos!$G:$G,Lancamentos!$C:$C,$A3031,Lancamentos!$E:$E,$C3031,Lancamentos!$B:$B,"SAIDA_USO")</f>
        <v/>
      </c>
      <c r="I3031" s="14">
        <f>SUMIFS(Lancamentos!$G:$G,Lancamentos!$C:$C,$A3031,Lancamentos!$E:$E,$C3031,Lancamentos!$B:$B,"SAIDA_DESCARTE")</f>
        <v/>
      </c>
      <c r="J3031" s="14">
        <f>G3031-H3031-I3031</f>
        <v/>
      </c>
      <c r="K3031">
        <f>IF(A3031="","",IF(J3031&lt;=IFERROR(VLOOKUP(A3031,Produtos!$A:$E,5,FALSE),0),"ABAIXO DO MINIMO","OK"))</f>
        <v/>
      </c>
    </row>
    <row r="3032">
      <c r="B3032">
        <f>IFERROR(VLOOKUP(A3032,Produtos!A:B,2,FALSE),"")</f>
        <v/>
      </c>
      <c r="D3032" s="10">
        <f>IFERROR(INDEX(Lotes!$E:$E,MATCH(1,(Lotes!$A:$A=A3032)*(Lotes!$C:$C=C3032),0)),"")</f>
        <v/>
      </c>
      <c r="E3032" s="14">
        <f>IF(D3032="","",D3032-TODAY())</f>
        <v/>
      </c>
      <c r="F3032">
        <f>IF(D3032="","",IF(E3032&lt;0,"VENCIDO",IF(E3032&lt;=30,"VENCE EM &lt;= 30 DIAS",IF(E3032&lt;=60,"ATENCAO (31-60 DIAS)","OK"))))</f>
        <v/>
      </c>
      <c r="G3032" s="14">
        <f>SUMIFS(Lancamentos!$G:$G,Lancamentos!$C:$C,$A3032,Lancamentos!$E:$E,$C3032,Lancamentos!$B:$B,"ENTRADA")</f>
        <v/>
      </c>
      <c r="H3032" s="14">
        <f>SUMIFS(Lancamentos!$G:$G,Lancamentos!$C:$C,$A3032,Lancamentos!$E:$E,$C3032,Lancamentos!$B:$B,"SAIDA_USO")</f>
        <v/>
      </c>
      <c r="I3032" s="14">
        <f>SUMIFS(Lancamentos!$G:$G,Lancamentos!$C:$C,$A3032,Lancamentos!$E:$E,$C3032,Lancamentos!$B:$B,"SAIDA_DESCARTE")</f>
        <v/>
      </c>
      <c r="J3032" s="14">
        <f>G3032-H3032-I3032</f>
        <v/>
      </c>
      <c r="K3032">
        <f>IF(A3032="","",IF(J3032&lt;=IFERROR(VLOOKUP(A3032,Produtos!$A:$E,5,FALSE),0),"ABAIXO DO MINIMO","OK"))</f>
        <v/>
      </c>
    </row>
    <row r="3033">
      <c r="B3033">
        <f>IFERROR(VLOOKUP(A3033,Produtos!A:B,2,FALSE),"")</f>
        <v/>
      </c>
      <c r="D3033" s="10">
        <f>IFERROR(INDEX(Lotes!$E:$E,MATCH(1,(Lotes!$A:$A=A3033)*(Lotes!$C:$C=C3033),0)),"")</f>
        <v/>
      </c>
      <c r="E3033" s="14">
        <f>IF(D3033="","",D3033-TODAY())</f>
        <v/>
      </c>
      <c r="F3033">
        <f>IF(D3033="","",IF(E3033&lt;0,"VENCIDO",IF(E3033&lt;=30,"VENCE EM &lt;= 30 DIAS",IF(E3033&lt;=60,"ATENCAO (31-60 DIAS)","OK"))))</f>
        <v/>
      </c>
      <c r="G3033" s="14">
        <f>SUMIFS(Lancamentos!$G:$G,Lancamentos!$C:$C,$A3033,Lancamentos!$E:$E,$C3033,Lancamentos!$B:$B,"ENTRADA")</f>
        <v/>
      </c>
      <c r="H3033" s="14">
        <f>SUMIFS(Lancamentos!$G:$G,Lancamentos!$C:$C,$A3033,Lancamentos!$E:$E,$C3033,Lancamentos!$B:$B,"SAIDA_USO")</f>
        <v/>
      </c>
      <c r="I3033" s="14">
        <f>SUMIFS(Lancamentos!$G:$G,Lancamentos!$C:$C,$A3033,Lancamentos!$E:$E,$C3033,Lancamentos!$B:$B,"SAIDA_DESCARTE")</f>
        <v/>
      </c>
      <c r="J3033" s="14">
        <f>G3033-H3033-I3033</f>
        <v/>
      </c>
      <c r="K3033">
        <f>IF(A3033="","",IF(J3033&lt;=IFERROR(VLOOKUP(A3033,Produtos!$A:$E,5,FALSE),0),"ABAIXO DO MINIMO","OK"))</f>
        <v/>
      </c>
    </row>
    <row r="3034">
      <c r="B3034">
        <f>IFERROR(VLOOKUP(A3034,Produtos!A:B,2,FALSE),"")</f>
        <v/>
      </c>
      <c r="D3034" s="10">
        <f>IFERROR(INDEX(Lotes!$E:$E,MATCH(1,(Lotes!$A:$A=A3034)*(Lotes!$C:$C=C3034),0)),"")</f>
        <v/>
      </c>
      <c r="E3034" s="14">
        <f>IF(D3034="","",D3034-TODAY())</f>
        <v/>
      </c>
      <c r="F3034">
        <f>IF(D3034="","",IF(E3034&lt;0,"VENCIDO",IF(E3034&lt;=30,"VENCE EM &lt;= 30 DIAS",IF(E3034&lt;=60,"ATENCAO (31-60 DIAS)","OK"))))</f>
        <v/>
      </c>
      <c r="G3034" s="14">
        <f>SUMIFS(Lancamentos!$G:$G,Lancamentos!$C:$C,$A3034,Lancamentos!$E:$E,$C3034,Lancamentos!$B:$B,"ENTRADA")</f>
        <v/>
      </c>
      <c r="H3034" s="14">
        <f>SUMIFS(Lancamentos!$G:$G,Lancamentos!$C:$C,$A3034,Lancamentos!$E:$E,$C3034,Lancamentos!$B:$B,"SAIDA_USO")</f>
        <v/>
      </c>
      <c r="I3034" s="14">
        <f>SUMIFS(Lancamentos!$G:$G,Lancamentos!$C:$C,$A3034,Lancamentos!$E:$E,$C3034,Lancamentos!$B:$B,"SAIDA_DESCARTE")</f>
        <v/>
      </c>
      <c r="J3034" s="14">
        <f>G3034-H3034-I3034</f>
        <v/>
      </c>
      <c r="K3034">
        <f>IF(A3034="","",IF(J3034&lt;=IFERROR(VLOOKUP(A3034,Produtos!$A:$E,5,FALSE),0),"ABAIXO DO MINIMO","OK"))</f>
        <v/>
      </c>
    </row>
    <row r="3035">
      <c r="B3035">
        <f>IFERROR(VLOOKUP(A3035,Produtos!A:B,2,FALSE),"")</f>
        <v/>
      </c>
      <c r="D3035" s="10">
        <f>IFERROR(INDEX(Lotes!$E:$E,MATCH(1,(Lotes!$A:$A=A3035)*(Lotes!$C:$C=C3035),0)),"")</f>
        <v/>
      </c>
      <c r="E3035" s="14">
        <f>IF(D3035="","",D3035-TODAY())</f>
        <v/>
      </c>
      <c r="F3035">
        <f>IF(D3035="","",IF(E3035&lt;0,"VENCIDO",IF(E3035&lt;=30,"VENCE EM &lt;= 30 DIAS",IF(E3035&lt;=60,"ATENCAO (31-60 DIAS)","OK"))))</f>
        <v/>
      </c>
      <c r="G3035" s="14">
        <f>SUMIFS(Lancamentos!$G:$G,Lancamentos!$C:$C,$A3035,Lancamentos!$E:$E,$C3035,Lancamentos!$B:$B,"ENTRADA")</f>
        <v/>
      </c>
      <c r="H3035" s="14">
        <f>SUMIFS(Lancamentos!$G:$G,Lancamentos!$C:$C,$A3035,Lancamentos!$E:$E,$C3035,Lancamentos!$B:$B,"SAIDA_USO")</f>
        <v/>
      </c>
      <c r="I3035" s="14">
        <f>SUMIFS(Lancamentos!$G:$G,Lancamentos!$C:$C,$A3035,Lancamentos!$E:$E,$C3035,Lancamentos!$B:$B,"SAIDA_DESCARTE")</f>
        <v/>
      </c>
      <c r="J3035" s="14">
        <f>G3035-H3035-I3035</f>
        <v/>
      </c>
      <c r="K3035">
        <f>IF(A3035="","",IF(J3035&lt;=IFERROR(VLOOKUP(A3035,Produtos!$A:$E,5,FALSE),0),"ABAIXO DO MINIMO","OK"))</f>
        <v/>
      </c>
    </row>
    <row r="3036">
      <c r="B3036">
        <f>IFERROR(VLOOKUP(A3036,Produtos!A:B,2,FALSE),"")</f>
        <v/>
      </c>
      <c r="D3036" s="10">
        <f>IFERROR(INDEX(Lotes!$E:$E,MATCH(1,(Lotes!$A:$A=A3036)*(Lotes!$C:$C=C3036),0)),"")</f>
        <v/>
      </c>
      <c r="E3036" s="14">
        <f>IF(D3036="","",D3036-TODAY())</f>
        <v/>
      </c>
      <c r="F3036">
        <f>IF(D3036="","",IF(E3036&lt;0,"VENCIDO",IF(E3036&lt;=30,"VENCE EM &lt;= 30 DIAS",IF(E3036&lt;=60,"ATENCAO (31-60 DIAS)","OK"))))</f>
        <v/>
      </c>
      <c r="G3036" s="14">
        <f>SUMIFS(Lancamentos!$G:$G,Lancamentos!$C:$C,$A3036,Lancamentos!$E:$E,$C3036,Lancamentos!$B:$B,"ENTRADA")</f>
        <v/>
      </c>
      <c r="H3036" s="14">
        <f>SUMIFS(Lancamentos!$G:$G,Lancamentos!$C:$C,$A3036,Lancamentos!$E:$E,$C3036,Lancamentos!$B:$B,"SAIDA_USO")</f>
        <v/>
      </c>
      <c r="I3036" s="14">
        <f>SUMIFS(Lancamentos!$G:$G,Lancamentos!$C:$C,$A3036,Lancamentos!$E:$E,$C3036,Lancamentos!$B:$B,"SAIDA_DESCARTE")</f>
        <v/>
      </c>
      <c r="J3036" s="14">
        <f>G3036-H3036-I3036</f>
        <v/>
      </c>
      <c r="K3036">
        <f>IF(A3036="","",IF(J3036&lt;=IFERROR(VLOOKUP(A3036,Produtos!$A:$E,5,FALSE),0),"ABAIXO DO MINIMO","OK"))</f>
        <v/>
      </c>
    </row>
    <row r="3037">
      <c r="B3037">
        <f>IFERROR(VLOOKUP(A3037,Produtos!A:B,2,FALSE),"")</f>
        <v/>
      </c>
      <c r="D3037" s="10">
        <f>IFERROR(INDEX(Lotes!$E:$E,MATCH(1,(Lotes!$A:$A=A3037)*(Lotes!$C:$C=C3037),0)),"")</f>
        <v/>
      </c>
      <c r="E3037" s="14">
        <f>IF(D3037="","",D3037-TODAY())</f>
        <v/>
      </c>
      <c r="F3037">
        <f>IF(D3037="","",IF(E3037&lt;0,"VENCIDO",IF(E3037&lt;=30,"VENCE EM &lt;= 30 DIAS",IF(E3037&lt;=60,"ATENCAO (31-60 DIAS)","OK"))))</f>
        <v/>
      </c>
      <c r="G3037" s="14">
        <f>SUMIFS(Lancamentos!$G:$G,Lancamentos!$C:$C,$A3037,Lancamentos!$E:$E,$C3037,Lancamentos!$B:$B,"ENTRADA")</f>
        <v/>
      </c>
      <c r="H3037" s="14">
        <f>SUMIFS(Lancamentos!$G:$G,Lancamentos!$C:$C,$A3037,Lancamentos!$E:$E,$C3037,Lancamentos!$B:$B,"SAIDA_USO")</f>
        <v/>
      </c>
      <c r="I3037" s="14">
        <f>SUMIFS(Lancamentos!$G:$G,Lancamentos!$C:$C,$A3037,Lancamentos!$E:$E,$C3037,Lancamentos!$B:$B,"SAIDA_DESCARTE")</f>
        <v/>
      </c>
      <c r="J3037" s="14">
        <f>G3037-H3037-I3037</f>
        <v/>
      </c>
      <c r="K3037">
        <f>IF(A3037="","",IF(J3037&lt;=IFERROR(VLOOKUP(A3037,Produtos!$A:$E,5,FALSE),0),"ABAIXO DO MINIMO","OK"))</f>
        <v/>
      </c>
    </row>
    <row r="3038">
      <c r="B3038">
        <f>IFERROR(VLOOKUP(A3038,Produtos!A:B,2,FALSE),"")</f>
        <v/>
      </c>
      <c r="D3038" s="10">
        <f>IFERROR(INDEX(Lotes!$E:$E,MATCH(1,(Lotes!$A:$A=A3038)*(Lotes!$C:$C=C3038),0)),"")</f>
        <v/>
      </c>
      <c r="E3038" s="14">
        <f>IF(D3038="","",D3038-TODAY())</f>
        <v/>
      </c>
      <c r="F3038">
        <f>IF(D3038="","",IF(E3038&lt;0,"VENCIDO",IF(E3038&lt;=30,"VENCE EM &lt;= 30 DIAS",IF(E3038&lt;=60,"ATENCAO (31-60 DIAS)","OK"))))</f>
        <v/>
      </c>
      <c r="G3038" s="14">
        <f>SUMIFS(Lancamentos!$G:$G,Lancamentos!$C:$C,$A3038,Lancamentos!$E:$E,$C3038,Lancamentos!$B:$B,"ENTRADA")</f>
        <v/>
      </c>
      <c r="H3038" s="14">
        <f>SUMIFS(Lancamentos!$G:$G,Lancamentos!$C:$C,$A3038,Lancamentos!$E:$E,$C3038,Lancamentos!$B:$B,"SAIDA_USO")</f>
        <v/>
      </c>
      <c r="I3038" s="14">
        <f>SUMIFS(Lancamentos!$G:$G,Lancamentos!$C:$C,$A3038,Lancamentos!$E:$E,$C3038,Lancamentos!$B:$B,"SAIDA_DESCARTE")</f>
        <v/>
      </c>
      <c r="J3038" s="14">
        <f>G3038-H3038-I3038</f>
        <v/>
      </c>
      <c r="K3038">
        <f>IF(A3038="","",IF(J3038&lt;=IFERROR(VLOOKUP(A3038,Produtos!$A:$E,5,FALSE),0),"ABAIXO DO MINIMO","OK"))</f>
        <v/>
      </c>
    </row>
    <row r="3039">
      <c r="B3039">
        <f>IFERROR(VLOOKUP(A3039,Produtos!A:B,2,FALSE),"")</f>
        <v/>
      </c>
      <c r="D3039" s="10">
        <f>IFERROR(INDEX(Lotes!$E:$E,MATCH(1,(Lotes!$A:$A=A3039)*(Lotes!$C:$C=C3039),0)),"")</f>
        <v/>
      </c>
      <c r="E3039" s="14">
        <f>IF(D3039="","",D3039-TODAY())</f>
        <v/>
      </c>
      <c r="F3039">
        <f>IF(D3039="","",IF(E3039&lt;0,"VENCIDO",IF(E3039&lt;=30,"VENCE EM &lt;= 30 DIAS",IF(E3039&lt;=60,"ATENCAO (31-60 DIAS)","OK"))))</f>
        <v/>
      </c>
      <c r="G3039" s="14">
        <f>SUMIFS(Lancamentos!$G:$G,Lancamentos!$C:$C,$A3039,Lancamentos!$E:$E,$C3039,Lancamentos!$B:$B,"ENTRADA")</f>
        <v/>
      </c>
      <c r="H3039" s="14">
        <f>SUMIFS(Lancamentos!$G:$G,Lancamentos!$C:$C,$A3039,Lancamentos!$E:$E,$C3039,Lancamentos!$B:$B,"SAIDA_USO")</f>
        <v/>
      </c>
      <c r="I3039" s="14">
        <f>SUMIFS(Lancamentos!$G:$G,Lancamentos!$C:$C,$A3039,Lancamentos!$E:$E,$C3039,Lancamentos!$B:$B,"SAIDA_DESCARTE")</f>
        <v/>
      </c>
      <c r="J3039" s="14">
        <f>G3039-H3039-I3039</f>
        <v/>
      </c>
      <c r="K3039">
        <f>IF(A3039="","",IF(J3039&lt;=IFERROR(VLOOKUP(A3039,Produtos!$A:$E,5,FALSE),0),"ABAIXO DO MINIMO","OK"))</f>
        <v/>
      </c>
    </row>
    <row r="3040">
      <c r="B3040">
        <f>IFERROR(VLOOKUP(A3040,Produtos!A:B,2,FALSE),"")</f>
        <v/>
      </c>
      <c r="D3040" s="10">
        <f>IFERROR(INDEX(Lotes!$E:$E,MATCH(1,(Lotes!$A:$A=A3040)*(Lotes!$C:$C=C3040),0)),"")</f>
        <v/>
      </c>
      <c r="E3040" s="14">
        <f>IF(D3040="","",D3040-TODAY())</f>
        <v/>
      </c>
      <c r="F3040">
        <f>IF(D3040="","",IF(E3040&lt;0,"VENCIDO",IF(E3040&lt;=30,"VENCE EM &lt;= 30 DIAS",IF(E3040&lt;=60,"ATENCAO (31-60 DIAS)","OK"))))</f>
        <v/>
      </c>
      <c r="G3040" s="14">
        <f>SUMIFS(Lancamentos!$G:$G,Lancamentos!$C:$C,$A3040,Lancamentos!$E:$E,$C3040,Lancamentos!$B:$B,"ENTRADA")</f>
        <v/>
      </c>
      <c r="H3040" s="14">
        <f>SUMIFS(Lancamentos!$G:$G,Lancamentos!$C:$C,$A3040,Lancamentos!$E:$E,$C3040,Lancamentos!$B:$B,"SAIDA_USO")</f>
        <v/>
      </c>
      <c r="I3040" s="14">
        <f>SUMIFS(Lancamentos!$G:$G,Lancamentos!$C:$C,$A3040,Lancamentos!$E:$E,$C3040,Lancamentos!$B:$B,"SAIDA_DESCARTE")</f>
        <v/>
      </c>
      <c r="J3040" s="14">
        <f>G3040-H3040-I3040</f>
        <v/>
      </c>
      <c r="K3040">
        <f>IF(A3040="","",IF(J3040&lt;=IFERROR(VLOOKUP(A3040,Produtos!$A:$E,5,FALSE),0),"ABAIXO DO MINIMO","OK"))</f>
        <v/>
      </c>
    </row>
    <row r="3041">
      <c r="B3041">
        <f>IFERROR(VLOOKUP(A3041,Produtos!A:B,2,FALSE),"")</f>
        <v/>
      </c>
      <c r="D3041" s="10">
        <f>IFERROR(INDEX(Lotes!$E:$E,MATCH(1,(Lotes!$A:$A=A3041)*(Lotes!$C:$C=C3041),0)),"")</f>
        <v/>
      </c>
      <c r="E3041" s="14">
        <f>IF(D3041="","",D3041-TODAY())</f>
        <v/>
      </c>
      <c r="F3041">
        <f>IF(D3041="","",IF(E3041&lt;0,"VENCIDO",IF(E3041&lt;=30,"VENCE EM &lt;= 30 DIAS",IF(E3041&lt;=60,"ATENCAO (31-60 DIAS)","OK"))))</f>
        <v/>
      </c>
      <c r="G3041" s="14">
        <f>SUMIFS(Lancamentos!$G:$G,Lancamentos!$C:$C,$A3041,Lancamentos!$E:$E,$C3041,Lancamentos!$B:$B,"ENTRADA")</f>
        <v/>
      </c>
      <c r="H3041" s="14">
        <f>SUMIFS(Lancamentos!$G:$G,Lancamentos!$C:$C,$A3041,Lancamentos!$E:$E,$C3041,Lancamentos!$B:$B,"SAIDA_USO")</f>
        <v/>
      </c>
      <c r="I3041" s="14">
        <f>SUMIFS(Lancamentos!$G:$G,Lancamentos!$C:$C,$A3041,Lancamentos!$E:$E,$C3041,Lancamentos!$B:$B,"SAIDA_DESCARTE")</f>
        <v/>
      </c>
      <c r="J3041" s="14">
        <f>G3041-H3041-I3041</f>
        <v/>
      </c>
      <c r="K3041">
        <f>IF(A3041="","",IF(J3041&lt;=IFERROR(VLOOKUP(A3041,Produtos!$A:$E,5,FALSE),0),"ABAIXO DO MINIMO","OK"))</f>
        <v/>
      </c>
    </row>
    <row r="3042">
      <c r="B3042">
        <f>IFERROR(VLOOKUP(A3042,Produtos!A:B,2,FALSE),"")</f>
        <v/>
      </c>
      <c r="D3042" s="10">
        <f>IFERROR(INDEX(Lotes!$E:$E,MATCH(1,(Lotes!$A:$A=A3042)*(Lotes!$C:$C=C3042),0)),"")</f>
        <v/>
      </c>
      <c r="E3042" s="14">
        <f>IF(D3042="","",D3042-TODAY())</f>
        <v/>
      </c>
      <c r="F3042">
        <f>IF(D3042="","",IF(E3042&lt;0,"VENCIDO",IF(E3042&lt;=30,"VENCE EM &lt;= 30 DIAS",IF(E3042&lt;=60,"ATENCAO (31-60 DIAS)","OK"))))</f>
        <v/>
      </c>
      <c r="G3042" s="14">
        <f>SUMIFS(Lancamentos!$G:$G,Lancamentos!$C:$C,$A3042,Lancamentos!$E:$E,$C3042,Lancamentos!$B:$B,"ENTRADA")</f>
        <v/>
      </c>
      <c r="H3042" s="14">
        <f>SUMIFS(Lancamentos!$G:$G,Lancamentos!$C:$C,$A3042,Lancamentos!$E:$E,$C3042,Lancamentos!$B:$B,"SAIDA_USO")</f>
        <v/>
      </c>
      <c r="I3042" s="14">
        <f>SUMIFS(Lancamentos!$G:$G,Lancamentos!$C:$C,$A3042,Lancamentos!$E:$E,$C3042,Lancamentos!$B:$B,"SAIDA_DESCARTE")</f>
        <v/>
      </c>
      <c r="J3042" s="14">
        <f>G3042-H3042-I3042</f>
        <v/>
      </c>
      <c r="K3042">
        <f>IF(A3042="","",IF(J3042&lt;=IFERROR(VLOOKUP(A3042,Produtos!$A:$E,5,FALSE),0),"ABAIXO DO MINIMO","OK"))</f>
        <v/>
      </c>
    </row>
    <row r="3043">
      <c r="B3043">
        <f>IFERROR(VLOOKUP(A3043,Produtos!A:B,2,FALSE),"")</f>
        <v/>
      </c>
      <c r="D3043" s="10">
        <f>IFERROR(INDEX(Lotes!$E:$E,MATCH(1,(Lotes!$A:$A=A3043)*(Lotes!$C:$C=C3043),0)),"")</f>
        <v/>
      </c>
      <c r="E3043" s="14">
        <f>IF(D3043="","",D3043-TODAY())</f>
        <v/>
      </c>
      <c r="F3043">
        <f>IF(D3043="","",IF(E3043&lt;0,"VENCIDO",IF(E3043&lt;=30,"VENCE EM &lt;= 30 DIAS",IF(E3043&lt;=60,"ATENCAO (31-60 DIAS)","OK"))))</f>
        <v/>
      </c>
      <c r="G3043" s="14">
        <f>SUMIFS(Lancamentos!$G:$G,Lancamentos!$C:$C,$A3043,Lancamentos!$E:$E,$C3043,Lancamentos!$B:$B,"ENTRADA")</f>
        <v/>
      </c>
      <c r="H3043" s="14">
        <f>SUMIFS(Lancamentos!$G:$G,Lancamentos!$C:$C,$A3043,Lancamentos!$E:$E,$C3043,Lancamentos!$B:$B,"SAIDA_USO")</f>
        <v/>
      </c>
      <c r="I3043" s="14">
        <f>SUMIFS(Lancamentos!$G:$G,Lancamentos!$C:$C,$A3043,Lancamentos!$E:$E,$C3043,Lancamentos!$B:$B,"SAIDA_DESCARTE")</f>
        <v/>
      </c>
      <c r="J3043" s="14">
        <f>G3043-H3043-I3043</f>
        <v/>
      </c>
      <c r="K3043">
        <f>IF(A3043="","",IF(J3043&lt;=IFERROR(VLOOKUP(A3043,Produtos!$A:$E,5,FALSE),0),"ABAIXO DO MINIMO","OK"))</f>
        <v/>
      </c>
    </row>
    <row r="3044">
      <c r="B3044">
        <f>IFERROR(VLOOKUP(A3044,Produtos!A:B,2,FALSE),"")</f>
        <v/>
      </c>
      <c r="D3044" s="10">
        <f>IFERROR(INDEX(Lotes!$E:$E,MATCH(1,(Lotes!$A:$A=A3044)*(Lotes!$C:$C=C3044),0)),"")</f>
        <v/>
      </c>
      <c r="E3044" s="14">
        <f>IF(D3044="","",D3044-TODAY())</f>
        <v/>
      </c>
      <c r="F3044">
        <f>IF(D3044="","",IF(E3044&lt;0,"VENCIDO",IF(E3044&lt;=30,"VENCE EM &lt;= 30 DIAS",IF(E3044&lt;=60,"ATENCAO (31-60 DIAS)","OK"))))</f>
        <v/>
      </c>
      <c r="G3044" s="14">
        <f>SUMIFS(Lancamentos!$G:$G,Lancamentos!$C:$C,$A3044,Lancamentos!$E:$E,$C3044,Lancamentos!$B:$B,"ENTRADA")</f>
        <v/>
      </c>
      <c r="H3044" s="14">
        <f>SUMIFS(Lancamentos!$G:$G,Lancamentos!$C:$C,$A3044,Lancamentos!$E:$E,$C3044,Lancamentos!$B:$B,"SAIDA_USO")</f>
        <v/>
      </c>
      <c r="I3044" s="14">
        <f>SUMIFS(Lancamentos!$G:$G,Lancamentos!$C:$C,$A3044,Lancamentos!$E:$E,$C3044,Lancamentos!$B:$B,"SAIDA_DESCARTE")</f>
        <v/>
      </c>
      <c r="J3044" s="14">
        <f>G3044-H3044-I3044</f>
        <v/>
      </c>
      <c r="K3044">
        <f>IF(A3044="","",IF(J3044&lt;=IFERROR(VLOOKUP(A3044,Produtos!$A:$E,5,FALSE),0),"ABAIXO DO MINIMO","OK"))</f>
        <v/>
      </c>
    </row>
    <row r="3045">
      <c r="B3045">
        <f>IFERROR(VLOOKUP(A3045,Produtos!A:B,2,FALSE),"")</f>
        <v/>
      </c>
      <c r="D3045" s="10">
        <f>IFERROR(INDEX(Lotes!$E:$E,MATCH(1,(Lotes!$A:$A=A3045)*(Lotes!$C:$C=C3045),0)),"")</f>
        <v/>
      </c>
      <c r="E3045" s="14">
        <f>IF(D3045="","",D3045-TODAY())</f>
        <v/>
      </c>
      <c r="F3045">
        <f>IF(D3045="","",IF(E3045&lt;0,"VENCIDO",IF(E3045&lt;=30,"VENCE EM &lt;= 30 DIAS",IF(E3045&lt;=60,"ATENCAO (31-60 DIAS)","OK"))))</f>
        <v/>
      </c>
      <c r="G3045" s="14">
        <f>SUMIFS(Lancamentos!$G:$G,Lancamentos!$C:$C,$A3045,Lancamentos!$E:$E,$C3045,Lancamentos!$B:$B,"ENTRADA")</f>
        <v/>
      </c>
      <c r="H3045" s="14">
        <f>SUMIFS(Lancamentos!$G:$G,Lancamentos!$C:$C,$A3045,Lancamentos!$E:$E,$C3045,Lancamentos!$B:$B,"SAIDA_USO")</f>
        <v/>
      </c>
      <c r="I3045" s="14">
        <f>SUMIFS(Lancamentos!$G:$G,Lancamentos!$C:$C,$A3045,Lancamentos!$E:$E,$C3045,Lancamentos!$B:$B,"SAIDA_DESCARTE")</f>
        <v/>
      </c>
      <c r="J3045" s="14">
        <f>G3045-H3045-I3045</f>
        <v/>
      </c>
      <c r="K3045">
        <f>IF(A3045="","",IF(J3045&lt;=IFERROR(VLOOKUP(A3045,Produtos!$A:$E,5,FALSE),0),"ABAIXO DO MINIMO","OK"))</f>
        <v/>
      </c>
    </row>
    <row r="3046">
      <c r="B3046">
        <f>IFERROR(VLOOKUP(A3046,Produtos!A:B,2,FALSE),"")</f>
        <v/>
      </c>
      <c r="D3046" s="10">
        <f>IFERROR(INDEX(Lotes!$E:$E,MATCH(1,(Lotes!$A:$A=A3046)*(Lotes!$C:$C=C3046),0)),"")</f>
        <v/>
      </c>
      <c r="E3046" s="14">
        <f>IF(D3046="","",D3046-TODAY())</f>
        <v/>
      </c>
      <c r="F3046">
        <f>IF(D3046="","",IF(E3046&lt;0,"VENCIDO",IF(E3046&lt;=30,"VENCE EM &lt;= 30 DIAS",IF(E3046&lt;=60,"ATENCAO (31-60 DIAS)","OK"))))</f>
        <v/>
      </c>
      <c r="G3046" s="14">
        <f>SUMIFS(Lancamentos!$G:$G,Lancamentos!$C:$C,$A3046,Lancamentos!$E:$E,$C3046,Lancamentos!$B:$B,"ENTRADA")</f>
        <v/>
      </c>
      <c r="H3046" s="14">
        <f>SUMIFS(Lancamentos!$G:$G,Lancamentos!$C:$C,$A3046,Lancamentos!$E:$E,$C3046,Lancamentos!$B:$B,"SAIDA_USO")</f>
        <v/>
      </c>
      <c r="I3046" s="14">
        <f>SUMIFS(Lancamentos!$G:$G,Lancamentos!$C:$C,$A3046,Lancamentos!$E:$E,$C3046,Lancamentos!$B:$B,"SAIDA_DESCARTE")</f>
        <v/>
      </c>
      <c r="J3046" s="14">
        <f>G3046-H3046-I3046</f>
        <v/>
      </c>
      <c r="K3046">
        <f>IF(A3046="","",IF(J3046&lt;=IFERROR(VLOOKUP(A3046,Produtos!$A:$E,5,FALSE),0),"ABAIXO DO MINIMO","OK"))</f>
        <v/>
      </c>
    </row>
    <row r="3047">
      <c r="B3047">
        <f>IFERROR(VLOOKUP(A3047,Produtos!A:B,2,FALSE),"")</f>
        <v/>
      </c>
      <c r="D3047" s="10">
        <f>IFERROR(INDEX(Lotes!$E:$E,MATCH(1,(Lotes!$A:$A=A3047)*(Lotes!$C:$C=C3047),0)),"")</f>
        <v/>
      </c>
      <c r="E3047" s="14">
        <f>IF(D3047="","",D3047-TODAY())</f>
        <v/>
      </c>
      <c r="F3047">
        <f>IF(D3047="","",IF(E3047&lt;0,"VENCIDO",IF(E3047&lt;=30,"VENCE EM &lt;= 30 DIAS",IF(E3047&lt;=60,"ATENCAO (31-60 DIAS)","OK"))))</f>
        <v/>
      </c>
      <c r="G3047" s="14">
        <f>SUMIFS(Lancamentos!$G:$G,Lancamentos!$C:$C,$A3047,Lancamentos!$E:$E,$C3047,Lancamentos!$B:$B,"ENTRADA")</f>
        <v/>
      </c>
      <c r="H3047" s="14">
        <f>SUMIFS(Lancamentos!$G:$G,Lancamentos!$C:$C,$A3047,Lancamentos!$E:$E,$C3047,Lancamentos!$B:$B,"SAIDA_USO")</f>
        <v/>
      </c>
      <c r="I3047" s="14">
        <f>SUMIFS(Lancamentos!$G:$G,Lancamentos!$C:$C,$A3047,Lancamentos!$E:$E,$C3047,Lancamentos!$B:$B,"SAIDA_DESCARTE")</f>
        <v/>
      </c>
      <c r="J3047" s="14">
        <f>G3047-H3047-I3047</f>
        <v/>
      </c>
      <c r="K3047">
        <f>IF(A3047="","",IF(J3047&lt;=IFERROR(VLOOKUP(A3047,Produtos!$A:$E,5,FALSE),0),"ABAIXO DO MINIMO","OK"))</f>
        <v/>
      </c>
    </row>
    <row r="3048">
      <c r="B3048">
        <f>IFERROR(VLOOKUP(A3048,Produtos!A:B,2,FALSE),"")</f>
        <v/>
      </c>
      <c r="D3048" s="10">
        <f>IFERROR(INDEX(Lotes!$E:$E,MATCH(1,(Lotes!$A:$A=A3048)*(Lotes!$C:$C=C3048),0)),"")</f>
        <v/>
      </c>
      <c r="E3048" s="14">
        <f>IF(D3048="","",D3048-TODAY())</f>
        <v/>
      </c>
      <c r="F3048">
        <f>IF(D3048="","",IF(E3048&lt;0,"VENCIDO",IF(E3048&lt;=30,"VENCE EM &lt;= 30 DIAS",IF(E3048&lt;=60,"ATENCAO (31-60 DIAS)","OK"))))</f>
        <v/>
      </c>
      <c r="G3048" s="14">
        <f>SUMIFS(Lancamentos!$G:$G,Lancamentos!$C:$C,$A3048,Lancamentos!$E:$E,$C3048,Lancamentos!$B:$B,"ENTRADA")</f>
        <v/>
      </c>
      <c r="H3048" s="14">
        <f>SUMIFS(Lancamentos!$G:$G,Lancamentos!$C:$C,$A3048,Lancamentos!$E:$E,$C3048,Lancamentos!$B:$B,"SAIDA_USO")</f>
        <v/>
      </c>
      <c r="I3048" s="14">
        <f>SUMIFS(Lancamentos!$G:$G,Lancamentos!$C:$C,$A3048,Lancamentos!$E:$E,$C3048,Lancamentos!$B:$B,"SAIDA_DESCARTE")</f>
        <v/>
      </c>
      <c r="J3048" s="14">
        <f>G3048-H3048-I3048</f>
        <v/>
      </c>
      <c r="K3048">
        <f>IF(A3048="","",IF(J3048&lt;=IFERROR(VLOOKUP(A3048,Produtos!$A:$E,5,FALSE),0),"ABAIXO DO MINIMO","OK"))</f>
        <v/>
      </c>
    </row>
    <row r="3049">
      <c r="B3049">
        <f>IFERROR(VLOOKUP(A3049,Produtos!A:B,2,FALSE),"")</f>
        <v/>
      </c>
      <c r="D3049" s="10">
        <f>IFERROR(INDEX(Lotes!$E:$E,MATCH(1,(Lotes!$A:$A=A3049)*(Lotes!$C:$C=C3049),0)),"")</f>
        <v/>
      </c>
      <c r="E3049" s="14">
        <f>IF(D3049="","",D3049-TODAY())</f>
        <v/>
      </c>
      <c r="F3049">
        <f>IF(D3049="","",IF(E3049&lt;0,"VENCIDO",IF(E3049&lt;=30,"VENCE EM &lt;= 30 DIAS",IF(E3049&lt;=60,"ATENCAO (31-60 DIAS)","OK"))))</f>
        <v/>
      </c>
      <c r="G3049" s="14">
        <f>SUMIFS(Lancamentos!$G:$G,Lancamentos!$C:$C,$A3049,Lancamentos!$E:$E,$C3049,Lancamentos!$B:$B,"ENTRADA")</f>
        <v/>
      </c>
      <c r="H3049" s="14">
        <f>SUMIFS(Lancamentos!$G:$G,Lancamentos!$C:$C,$A3049,Lancamentos!$E:$E,$C3049,Lancamentos!$B:$B,"SAIDA_USO")</f>
        <v/>
      </c>
      <c r="I3049" s="14">
        <f>SUMIFS(Lancamentos!$G:$G,Lancamentos!$C:$C,$A3049,Lancamentos!$E:$E,$C3049,Lancamentos!$B:$B,"SAIDA_DESCARTE")</f>
        <v/>
      </c>
      <c r="J3049" s="14">
        <f>G3049-H3049-I3049</f>
        <v/>
      </c>
      <c r="K3049">
        <f>IF(A3049="","",IF(J3049&lt;=IFERROR(VLOOKUP(A3049,Produtos!$A:$E,5,FALSE),0),"ABAIXO DO MINIMO","OK"))</f>
        <v/>
      </c>
    </row>
    <row r="3050">
      <c r="B3050">
        <f>IFERROR(VLOOKUP(A3050,Produtos!A:B,2,FALSE),"")</f>
        <v/>
      </c>
      <c r="D3050" s="10">
        <f>IFERROR(INDEX(Lotes!$E:$E,MATCH(1,(Lotes!$A:$A=A3050)*(Lotes!$C:$C=C3050),0)),"")</f>
        <v/>
      </c>
      <c r="E3050" s="14">
        <f>IF(D3050="","",D3050-TODAY())</f>
        <v/>
      </c>
      <c r="F3050">
        <f>IF(D3050="","",IF(E3050&lt;0,"VENCIDO",IF(E3050&lt;=30,"VENCE EM &lt;= 30 DIAS",IF(E3050&lt;=60,"ATENCAO (31-60 DIAS)","OK"))))</f>
        <v/>
      </c>
      <c r="G3050" s="14">
        <f>SUMIFS(Lancamentos!$G:$G,Lancamentos!$C:$C,$A3050,Lancamentos!$E:$E,$C3050,Lancamentos!$B:$B,"ENTRADA")</f>
        <v/>
      </c>
      <c r="H3050" s="14">
        <f>SUMIFS(Lancamentos!$G:$G,Lancamentos!$C:$C,$A3050,Lancamentos!$E:$E,$C3050,Lancamentos!$B:$B,"SAIDA_USO")</f>
        <v/>
      </c>
      <c r="I3050" s="14">
        <f>SUMIFS(Lancamentos!$G:$G,Lancamentos!$C:$C,$A3050,Lancamentos!$E:$E,$C3050,Lancamentos!$B:$B,"SAIDA_DESCARTE")</f>
        <v/>
      </c>
      <c r="J3050" s="14">
        <f>G3050-H3050-I3050</f>
        <v/>
      </c>
      <c r="K3050">
        <f>IF(A3050="","",IF(J3050&lt;=IFERROR(VLOOKUP(A3050,Produtos!$A:$E,5,FALSE),0),"ABAIXO DO MINIMO","OK"))</f>
        <v/>
      </c>
    </row>
    <row r="3051">
      <c r="B3051">
        <f>IFERROR(VLOOKUP(A3051,Produtos!A:B,2,FALSE),"")</f>
        <v/>
      </c>
      <c r="D3051" s="10">
        <f>IFERROR(INDEX(Lotes!$E:$E,MATCH(1,(Lotes!$A:$A=A3051)*(Lotes!$C:$C=C3051),0)),"")</f>
        <v/>
      </c>
      <c r="E3051" s="14">
        <f>IF(D3051="","",D3051-TODAY())</f>
        <v/>
      </c>
      <c r="F3051">
        <f>IF(D3051="","",IF(E3051&lt;0,"VENCIDO",IF(E3051&lt;=30,"VENCE EM &lt;= 30 DIAS",IF(E3051&lt;=60,"ATENCAO (31-60 DIAS)","OK"))))</f>
        <v/>
      </c>
      <c r="G3051" s="14">
        <f>SUMIFS(Lancamentos!$G:$G,Lancamentos!$C:$C,$A3051,Lancamentos!$E:$E,$C3051,Lancamentos!$B:$B,"ENTRADA")</f>
        <v/>
      </c>
      <c r="H3051" s="14">
        <f>SUMIFS(Lancamentos!$G:$G,Lancamentos!$C:$C,$A3051,Lancamentos!$E:$E,$C3051,Lancamentos!$B:$B,"SAIDA_USO")</f>
        <v/>
      </c>
      <c r="I3051" s="14">
        <f>SUMIFS(Lancamentos!$G:$G,Lancamentos!$C:$C,$A3051,Lancamentos!$E:$E,$C3051,Lancamentos!$B:$B,"SAIDA_DESCARTE")</f>
        <v/>
      </c>
      <c r="J3051" s="14">
        <f>G3051-H3051-I3051</f>
        <v/>
      </c>
      <c r="K3051">
        <f>IF(A3051="","",IF(J3051&lt;=IFERROR(VLOOKUP(A3051,Produtos!$A:$E,5,FALSE),0),"ABAIXO DO MINIMO","OK"))</f>
        <v/>
      </c>
    </row>
    <row r="3052">
      <c r="B3052">
        <f>IFERROR(VLOOKUP(A3052,Produtos!A:B,2,FALSE),"")</f>
        <v/>
      </c>
      <c r="D3052" s="10">
        <f>IFERROR(INDEX(Lotes!$E:$E,MATCH(1,(Lotes!$A:$A=A3052)*(Lotes!$C:$C=C3052),0)),"")</f>
        <v/>
      </c>
      <c r="E3052" s="14">
        <f>IF(D3052="","",D3052-TODAY())</f>
        <v/>
      </c>
      <c r="F3052">
        <f>IF(D3052="","",IF(E3052&lt;0,"VENCIDO",IF(E3052&lt;=30,"VENCE EM &lt;= 30 DIAS",IF(E3052&lt;=60,"ATENCAO (31-60 DIAS)","OK"))))</f>
        <v/>
      </c>
      <c r="G3052" s="14">
        <f>SUMIFS(Lancamentos!$G:$G,Lancamentos!$C:$C,$A3052,Lancamentos!$E:$E,$C3052,Lancamentos!$B:$B,"ENTRADA")</f>
        <v/>
      </c>
      <c r="H3052" s="14">
        <f>SUMIFS(Lancamentos!$G:$G,Lancamentos!$C:$C,$A3052,Lancamentos!$E:$E,$C3052,Lancamentos!$B:$B,"SAIDA_USO")</f>
        <v/>
      </c>
      <c r="I3052" s="14">
        <f>SUMIFS(Lancamentos!$G:$G,Lancamentos!$C:$C,$A3052,Lancamentos!$E:$E,$C3052,Lancamentos!$B:$B,"SAIDA_DESCARTE")</f>
        <v/>
      </c>
      <c r="J3052" s="14">
        <f>G3052-H3052-I3052</f>
        <v/>
      </c>
      <c r="K3052">
        <f>IF(A3052="","",IF(J3052&lt;=IFERROR(VLOOKUP(A3052,Produtos!$A:$E,5,FALSE),0),"ABAIXO DO MINIMO","OK"))</f>
        <v/>
      </c>
    </row>
    <row r="3053">
      <c r="B3053">
        <f>IFERROR(VLOOKUP(A3053,Produtos!A:B,2,FALSE),"")</f>
        <v/>
      </c>
      <c r="D3053" s="10">
        <f>IFERROR(INDEX(Lotes!$E:$E,MATCH(1,(Lotes!$A:$A=A3053)*(Lotes!$C:$C=C3053),0)),"")</f>
        <v/>
      </c>
      <c r="E3053" s="14">
        <f>IF(D3053="","",D3053-TODAY())</f>
        <v/>
      </c>
      <c r="F3053">
        <f>IF(D3053="","",IF(E3053&lt;0,"VENCIDO",IF(E3053&lt;=30,"VENCE EM &lt;= 30 DIAS",IF(E3053&lt;=60,"ATENCAO (31-60 DIAS)","OK"))))</f>
        <v/>
      </c>
      <c r="G3053" s="14">
        <f>SUMIFS(Lancamentos!$G:$G,Lancamentos!$C:$C,$A3053,Lancamentos!$E:$E,$C3053,Lancamentos!$B:$B,"ENTRADA")</f>
        <v/>
      </c>
      <c r="H3053" s="14">
        <f>SUMIFS(Lancamentos!$G:$G,Lancamentos!$C:$C,$A3053,Lancamentos!$E:$E,$C3053,Lancamentos!$B:$B,"SAIDA_USO")</f>
        <v/>
      </c>
      <c r="I3053" s="14">
        <f>SUMIFS(Lancamentos!$G:$G,Lancamentos!$C:$C,$A3053,Lancamentos!$E:$E,$C3053,Lancamentos!$B:$B,"SAIDA_DESCARTE")</f>
        <v/>
      </c>
      <c r="J3053" s="14">
        <f>G3053-H3053-I3053</f>
        <v/>
      </c>
      <c r="K3053">
        <f>IF(A3053="","",IF(J3053&lt;=IFERROR(VLOOKUP(A3053,Produtos!$A:$E,5,FALSE),0),"ABAIXO DO MINIMO","OK"))</f>
        <v/>
      </c>
    </row>
    <row r="3054">
      <c r="B3054">
        <f>IFERROR(VLOOKUP(A3054,Produtos!A:B,2,FALSE),"")</f>
        <v/>
      </c>
      <c r="D3054" s="10">
        <f>IFERROR(INDEX(Lotes!$E:$E,MATCH(1,(Lotes!$A:$A=A3054)*(Lotes!$C:$C=C3054),0)),"")</f>
        <v/>
      </c>
      <c r="E3054" s="14">
        <f>IF(D3054="","",D3054-TODAY())</f>
        <v/>
      </c>
      <c r="F3054">
        <f>IF(D3054="","",IF(E3054&lt;0,"VENCIDO",IF(E3054&lt;=30,"VENCE EM &lt;= 30 DIAS",IF(E3054&lt;=60,"ATENCAO (31-60 DIAS)","OK"))))</f>
        <v/>
      </c>
      <c r="G3054" s="14">
        <f>SUMIFS(Lancamentos!$G:$G,Lancamentos!$C:$C,$A3054,Lancamentos!$E:$E,$C3054,Lancamentos!$B:$B,"ENTRADA")</f>
        <v/>
      </c>
      <c r="H3054" s="14">
        <f>SUMIFS(Lancamentos!$G:$G,Lancamentos!$C:$C,$A3054,Lancamentos!$E:$E,$C3054,Lancamentos!$B:$B,"SAIDA_USO")</f>
        <v/>
      </c>
      <c r="I3054" s="14">
        <f>SUMIFS(Lancamentos!$G:$G,Lancamentos!$C:$C,$A3054,Lancamentos!$E:$E,$C3054,Lancamentos!$B:$B,"SAIDA_DESCARTE")</f>
        <v/>
      </c>
      <c r="J3054" s="14">
        <f>G3054-H3054-I3054</f>
        <v/>
      </c>
      <c r="K3054">
        <f>IF(A3054="","",IF(J3054&lt;=IFERROR(VLOOKUP(A3054,Produtos!$A:$E,5,FALSE),0),"ABAIXO DO MINIMO","OK"))</f>
        <v/>
      </c>
    </row>
    <row r="3055">
      <c r="B3055">
        <f>IFERROR(VLOOKUP(A3055,Produtos!A:B,2,FALSE),"")</f>
        <v/>
      </c>
      <c r="D3055" s="10">
        <f>IFERROR(INDEX(Lotes!$E:$E,MATCH(1,(Lotes!$A:$A=A3055)*(Lotes!$C:$C=C3055),0)),"")</f>
        <v/>
      </c>
      <c r="E3055" s="14">
        <f>IF(D3055="","",D3055-TODAY())</f>
        <v/>
      </c>
      <c r="F3055">
        <f>IF(D3055="","",IF(E3055&lt;0,"VENCIDO",IF(E3055&lt;=30,"VENCE EM &lt;= 30 DIAS",IF(E3055&lt;=60,"ATENCAO (31-60 DIAS)","OK"))))</f>
        <v/>
      </c>
      <c r="G3055" s="14">
        <f>SUMIFS(Lancamentos!$G:$G,Lancamentos!$C:$C,$A3055,Lancamentos!$E:$E,$C3055,Lancamentos!$B:$B,"ENTRADA")</f>
        <v/>
      </c>
      <c r="H3055" s="14">
        <f>SUMIFS(Lancamentos!$G:$G,Lancamentos!$C:$C,$A3055,Lancamentos!$E:$E,$C3055,Lancamentos!$B:$B,"SAIDA_USO")</f>
        <v/>
      </c>
      <c r="I3055" s="14">
        <f>SUMIFS(Lancamentos!$G:$G,Lancamentos!$C:$C,$A3055,Lancamentos!$E:$E,$C3055,Lancamentos!$B:$B,"SAIDA_DESCARTE")</f>
        <v/>
      </c>
      <c r="J3055" s="14">
        <f>G3055-H3055-I3055</f>
        <v/>
      </c>
      <c r="K3055">
        <f>IF(A3055="","",IF(J3055&lt;=IFERROR(VLOOKUP(A3055,Produtos!$A:$E,5,FALSE),0),"ABAIXO DO MINIMO","OK"))</f>
        <v/>
      </c>
    </row>
    <row r="3056">
      <c r="B3056">
        <f>IFERROR(VLOOKUP(A3056,Produtos!A:B,2,FALSE),"")</f>
        <v/>
      </c>
      <c r="D3056" s="10">
        <f>IFERROR(INDEX(Lotes!$E:$E,MATCH(1,(Lotes!$A:$A=A3056)*(Lotes!$C:$C=C3056),0)),"")</f>
        <v/>
      </c>
      <c r="E3056" s="14">
        <f>IF(D3056="","",D3056-TODAY())</f>
        <v/>
      </c>
      <c r="F3056">
        <f>IF(D3056="","",IF(E3056&lt;0,"VENCIDO",IF(E3056&lt;=30,"VENCE EM &lt;= 30 DIAS",IF(E3056&lt;=60,"ATENCAO (31-60 DIAS)","OK"))))</f>
        <v/>
      </c>
      <c r="G3056" s="14">
        <f>SUMIFS(Lancamentos!$G:$G,Lancamentos!$C:$C,$A3056,Lancamentos!$E:$E,$C3056,Lancamentos!$B:$B,"ENTRADA")</f>
        <v/>
      </c>
      <c r="H3056" s="14">
        <f>SUMIFS(Lancamentos!$G:$G,Lancamentos!$C:$C,$A3056,Lancamentos!$E:$E,$C3056,Lancamentos!$B:$B,"SAIDA_USO")</f>
        <v/>
      </c>
      <c r="I3056" s="14">
        <f>SUMIFS(Lancamentos!$G:$G,Lancamentos!$C:$C,$A3056,Lancamentos!$E:$E,$C3056,Lancamentos!$B:$B,"SAIDA_DESCARTE")</f>
        <v/>
      </c>
      <c r="J3056" s="14">
        <f>G3056-H3056-I3056</f>
        <v/>
      </c>
      <c r="K3056">
        <f>IF(A3056="","",IF(J3056&lt;=IFERROR(VLOOKUP(A3056,Produtos!$A:$E,5,FALSE),0),"ABAIXO DO MINIMO","OK"))</f>
        <v/>
      </c>
    </row>
    <row r="3057">
      <c r="B3057">
        <f>IFERROR(VLOOKUP(A3057,Produtos!A:B,2,FALSE),"")</f>
        <v/>
      </c>
      <c r="D3057" s="10">
        <f>IFERROR(INDEX(Lotes!$E:$E,MATCH(1,(Lotes!$A:$A=A3057)*(Lotes!$C:$C=C3057),0)),"")</f>
        <v/>
      </c>
      <c r="E3057" s="14">
        <f>IF(D3057="","",D3057-TODAY())</f>
        <v/>
      </c>
      <c r="F3057">
        <f>IF(D3057="","",IF(E3057&lt;0,"VENCIDO",IF(E3057&lt;=30,"VENCE EM &lt;= 30 DIAS",IF(E3057&lt;=60,"ATENCAO (31-60 DIAS)","OK"))))</f>
        <v/>
      </c>
      <c r="G3057" s="14">
        <f>SUMIFS(Lancamentos!$G:$G,Lancamentos!$C:$C,$A3057,Lancamentos!$E:$E,$C3057,Lancamentos!$B:$B,"ENTRADA")</f>
        <v/>
      </c>
      <c r="H3057" s="14">
        <f>SUMIFS(Lancamentos!$G:$G,Lancamentos!$C:$C,$A3057,Lancamentos!$E:$E,$C3057,Lancamentos!$B:$B,"SAIDA_USO")</f>
        <v/>
      </c>
      <c r="I3057" s="14">
        <f>SUMIFS(Lancamentos!$G:$G,Lancamentos!$C:$C,$A3057,Lancamentos!$E:$E,$C3057,Lancamentos!$B:$B,"SAIDA_DESCARTE")</f>
        <v/>
      </c>
      <c r="J3057" s="14">
        <f>G3057-H3057-I3057</f>
        <v/>
      </c>
      <c r="K3057">
        <f>IF(A3057="","",IF(J3057&lt;=IFERROR(VLOOKUP(A3057,Produtos!$A:$E,5,FALSE),0),"ABAIXO DO MINIMO","OK"))</f>
        <v/>
      </c>
    </row>
    <row r="3058">
      <c r="B3058">
        <f>IFERROR(VLOOKUP(A3058,Produtos!A:B,2,FALSE),"")</f>
        <v/>
      </c>
      <c r="D3058" s="10">
        <f>IFERROR(INDEX(Lotes!$E:$E,MATCH(1,(Lotes!$A:$A=A3058)*(Lotes!$C:$C=C3058),0)),"")</f>
        <v/>
      </c>
      <c r="E3058" s="14">
        <f>IF(D3058="","",D3058-TODAY())</f>
        <v/>
      </c>
      <c r="F3058">
        <f>IF(D3058="","",IF(E3058&lt;0,"VENCIDO",IF(E3058&lt;=30,"VENCE EM &lt;= 30 DIAS",IF(E3058&lt;=60,"ATENCAO (31-60 DIAS)","OK"))))</f>
        <v/>
      </c>
      <c r="G3058" s="14">
        <f>SUMIFS(Lancamentos!$G:$G,Lancamentos!$C:$C,$A3058,Lancamentos!$E:$E,$C3058,Lancamentos!$B:$B,"ENTRADA")</f>
        <v/>
      </c>
      <c r="H3058" s="14">
        <f>SUMIFS(Lancamentos!$G:$G,Lancamentos!$C:$C,$A3058,Lancamentos!$E:$E,$C3058,Lancamentos!$B:$B,"SAIDA_USO")</f>
        <v/>
      </c>
      <c r="I3058" s="14">
        <f>SUMIFS(Lancamentos!$G:$G,Lancamentos!$C:$C,$A3058,Lancamentos!$E:$E,$C3058,Lancamentos!$B:$B,"SAIDA_DESCARTE")</f>
        <v/>
      </c>
      <c r="J3058" s="14">
        <f>G3058-H3058-I3058</f>
        <v/>
      </c>
      <c r="K3058">
        <f>IF(A3058="","",IF(J3058&lt;=IFERROR(VLOOKUP(A3058,Produtos!$A:$E,5,FALSE),0),"ABAIXO DO MINIMO","OK"))</f>
        <v/>
      </c>
    </row>
    <row r="3059">
      <c r="B3059">
        <f>IFERROR(VLOOKUP(A3059,Produtos!A:B,2,FALSE),"")</f>
        <v/>
      </c>
      <c r="D3059" s="10">
        <f>IFERROR(INDEX(Lotes!$E:$E,MATCH(1,(Lotes!$A:$A=A3059)*(Lotes!$C:$C=C3059),0)),"")</f>
        <v/>
      </c>
      <c r="E3059" s="14">
        <f>IF(D3059="","",D3059-TODAY())</f>
        <v/>
      </c>
      <c r="F3059">
        <f>IF(D3059="","",IF(E3059&lt;0,"VENCIDO",IF(E3059&lt;=30,"VENCE EM &lt;= 30 DIAS",IF(E3059&lt;=60,"ATENCAO (31-60 DIAS)","OK"))))</f>
        <v/>
      </c>
      <c r="G3059" s="14">
        <f>SUMIFS(Lancamentos!$G:$G,Lancamentos!$C:$C,$A3059,Lancamentos!$E:$E,$C3059,Lancamentos!$B:$B,"ENTRADA")</f>
        <v/>
      </c>
      <c r="H3059" s="14">
        <f>SUMIFS(Lancamentos!$G:$G,Lancamentos!$C:$C,$A3059,Lancamentos!$E:$E,$C3059,Lancamentos!$B:$B,"SAIDA_USO")</f>
        <v/>
      </c>
      <c r="I3059" s="14">
        <f>SUMIFS(Lancamentos!$G:$G,Lancamentos!$C:$C,$A3059,Lancamentos!$E:$E,$C3059,Lancamentos!$B:$B,"SAIDA_DESCARTE")</f>
        <v/>
      </c>
      <c r="J3059" s="14">
        <f>G3059-H3059-I3059</f>
        <v/>
      </c>
      <c r="K3059">
        <f>IF(A3059="","",IF(J3059&lt;=IFERROR(VLOOKUP(A3059,Produtos!$A:$E,5,FALSE),0),"ABAIXO DO MINIMO","OK"))</f>
        <v/>
      </c>
    </row>
    <row r="3060">
      <c r="B3060">
        <f>IFERROR(VLOOKUP(A3060,Produtos!A:B,2,FALSE),"")</f>
        <v/>
      </c>
      <c r="D3060" s="10">
        <f>IFERROR(INDEX(Lotes!$E:$E,MATCH(1,(Lotes!$A:$A=A3060)*(Lotes!$C:$C=C3060),0)),"")</f>
        <v/>
      </c>
      <c r="E3060" s="14">
        <f>IF(D3060="","",D3060-TODAY())</f>
        <v/>
      </c>
      <c r="F3060">
        <f>IF(D3060="","",IF(E3060&lt;0,"VENCIDO",IF(E3060&lt;=30,"VENCE EM &lt;= 30 DIAS",IF(E3060&lt;=60,"ATENCAO (31-60 DIAS)","OK"))))</f>
        <v/>
      </c>
      <c r="G3060" s="14">
        <f>SUMIFS(Lancamentos!$G:$G,Lancamentos!$C:$C,$A3060,Lancamentos!$E:$E,$C3060,Lancamentos!$B:$B,"ENTRADA")</f>
        <v/>
      </c>
      <c r="H3060" s="14">
        <f>SUMIFS(Lancamentos!$G:$G,Lancamentos!$C:$C,$A3060,Lancamentos!$E:$E,$C3060,Lancamentos!$B:$B,"SAIDA_USO")</f>
        <v/>
      </c>
      <c r="I3060" s="14">
        <f>SUMIFS(Lancamentos!$G:$G,Lancamentos!$C:$C,$A3060,Lancamentos!$E:$E,$C3060,Lancamentos!$B:$B,"SAIDA_DESCARTE")</f>
        <v/>
      </c>
      <c r="J3060" s="14">
        <f>G3060-H3060-I3060</f>
        <v/>
      </c>
      <c r="K3060">
        <f>IF(A3060="","",IF(J3060&lt;=IFERROR(VLOOKUP(A3060,Produtos!$A:$E,5,FALSE),0),"ABAIXO DO MINIMO","OK"))</f>
        <v/>
      </c>
    </row>
    <row r="3061">
      <c r="B3061">
        <f>IFERROR(VLOOKUP(A3061,Produtos!A:B,2,FALSE),"")</f>
        <v/>
      </c>
      <c r="D3061" s="10">
        <f>IFERROR(INDEX(Lotes!$E:$E,MATCH(1,(Lotes!$A:$A=A3061)*(Lotes!$C:$C=C3061),0)),"")</f>
        <v/>
      </c>
      <c r="E3061" s="14">
        <f>IF(D3061="","",D3061-TODAY())</f>
        <v/>
      </c>
      <c r="F3061">
        <f>IF(D3061="","",IF(E3061&lt;0,"VENCIDO",IF(E3061&lt;=30,"VENCE EM &lt;= 30 DIAS",IF(E3061&lt;=60,"ATENCAO (31-60 DIAS)","OK"))))</f>
        <v/>
      </c>
      <c r="G3061" s="14">
        <f>SUMIFS(Lancamentos!$G:$G,Lancamentos!$C:$C,$A3061,Lancamentos!$E:$E,$C3061,Lancamentos!$B:$B,"ENTRADA")</f>
        <v/>
      </c>
      <c r="H3061" s="14">
        <f>SUMIFS(Lancamentos!$G:$G,Lancamentos!$C:$C,$A3061,Lancamentos!$E:$E,$C3061,Lancamentos!$B:$B,"SAIDA_USO")</f>
        <v/>
      </c>
      <c r="I3061" s="14">
        <f>SUMIFS(Lancamentos!$G:$G,Lancamentos!$C:$C,$A3061,Lancamentos!$E:$E,$C3061,Lancamentos!$B:$B,"SAIDA_DESCARTE")</f>
        <v/>
      </c>
      <c r="J3061" s="14">
        <f>G3061-H3061-I3061</f>
        <v/>
      </c>
      <c r="K3061">
        <f>IF(A3061="","",IF(J3061&lt;=IFERROR(VLOOKUP(A3061,Produtos!$A:$E,5,FALSE),0),"ABAIXO DO MINIMO","OK"))</f>
        <v/>
      </c>
    </row>
    <row r="3062">
      <c r="B3062">
        <f>IFERROR(VLOOKUP(A3062,Produtos!A:B,2,FALSE),"")</f>
        <v/>
      </c>
      <c r="D3062" s="10">
        <f>IFERROR(INDEX(Lotes!$E:$E,MATCH(1,(Lotes!$A:$A=A3062)*(Lotes!$C:$C=C3062),0)),"")</f>
        <v/>
      </c>
      <c r="E3062" s="14">
        <f>IF(D3062="","",D3062-TODAY())</f>
        <v/>
      </c>
      <c r="F3062">
        <f>IF(D3062="","",IF(E3062&lt;0,"VENCIDO",IF(E3062&lt;=30,"VENCE EM &lt;= 30 DIAS",IF(E3062&lt;=60,"ATENCAO (31-60 DIAS)","OK"))))</f>
        <v/>
      </c>
      <c r="G3062" s="14">
        <f>SUMIFS(Lancamentos!$G:$G,Lancamentos!$C:$C,$A3062,Lancamentos!$E:$E,$C3062,Lancamentos!$B:$B,"ENTRADA")</f>
        <v/>
      </c>
      <c r="H3062" s="14">
        <f>SUMIFS(Lancamentos!$G:$G,Lancamentos!$C:$C,$A3062,Lancamentos!$E:$E,$C3062,Lancamentos!$B:$B,"SAIDA_USO")</f>
        <v/>
      </c>
      <c r="I3062" s="14">
        <f>SUMIFS(Lancamentos!$G:$G,Lancamentos!$C:$C,$A3062,Lancamentos!$E:$E,$C3062,Lancamentos!$B:$B,"SAIDA_DESCARTE")</f>
        <v/>
      </c>
      <c r="J3062" s="14">
        <f>G3062-H3062-I3062</f>
        <v/>
      </c>
      <c r="K3062">
        <f>IF(A3062="","",IF(J3062&lt;=IFERROR(VLOOKUP(A3062,Produtos!$A:$E,5,FALSE),0),"ABAIXO DO MINIMO","OK"))</f>
        <v/>
      </c>
    </row>
    <row r="3063">
      <c r="B3063">
        <f>IFERROR(VLOOKUP(A3063,Produtos!A:B,2,FALSE),"")</f>
        <v/>
      </c>
      <c r="D3063" s="10">
        <f>IFERROR(INDEX(Lotes!$E:$E,MATCH(1,(Lotes!$A:$A=A3063)*(Lotes!$C:$C=C3063),0)),"")</f>
        <v/>
      </c>
      <c r="E3063" s="14">
        <f>IF(D3063="","",D3063-TODAY())</f>
        <v/>
      </c>
      <c r="F3063">
        <f>IF(D3063="","",IF(E3063&lt;0,"VENCIDO",IF(E3063&lt;=30,"VENCE EM &lt;= 30 DIAS",IF(E3063&lt;=60,"ATENCAO (31-60 DIAS)","OK"))))</f>
        <v/>
      </c>
      <c r="G3063" s="14">
        <f>SUMIFS(Lancamentos!$G:$G,Lancamentos!$C:$C,$A3063,Lancamentos!$E:$E,$C3063,Lancamentos!$B:$B,"ENTRADA")</f>
        <v/>
      </c>
      <c r="H3063" s="14">
        <f>SUMIFS(Lancamentos!$G:$G,Lancamentos!$C:$C,$A3063,Lancamentos!$E:$E,$C3063,Lancamentos!$B:$B,"SAIDA_USO")</f>
        <v/>
      </c>
      <c r="I3063" s="14">
        <f>SUMIFS(Lancamentos!$G:$G,Lancamentos!$C:$C,$A3063,Lancamentos!$E:$E,$C3063,Lancamentos!$B:$B,"SAIDA_DESCARTE")</f>
        <v/>
      </c>
      <c r="J3063" s="14">
        <f>G3063-H3063-I3063</f>
        <v/>
      </c>
      <c r="K3063">
        <f>IF(A3063="","",IF(J3063&lt;=IFERROR(VLOOKUP(A3063,Produtos!$A:$E,5,FALSE),0),"ABAIXO DO MINIMO","OK"))</f>
        <v/>
      </c>
    </row>
    <row r="3064">
      <c r="B3064">
        <f>IFERROR(VLOOKUP(A3064,Produtos!A:B,2,FALSE),"")</f>
        <v/>
      </c>
      <c r="D3064" s="10">
        <f>IFERROR(INDEX(Lotes!$E:$E,MATCH(1,(Lotes!$A:$A=A3064)*(Lotes!$C:$C=C3064),0)),"")</f>
        <v/>
      </c>
      <c r="E3064" s="14">
        <f>IF(D3064="","",D3064-TODAY())</f>
        <v/>
      </c>
      <c r="F3064">
        <f>IF(D3064="","",IF(E3064&lt;0,"VENCIDO",IF(E3064&lt;=30,"VENCE EM &lt;= 30 DIAS",IF(E3064&lt;=60,"ATENCAO (31-60 DIAS)","OK"))))</f>
        <v/>
      </c>
      <c r="G3064" s="14">
        <f>SUMIFS(Lancamentos!$G:$G,Lancamentos!$C:$C,$A3064,Lancamentos!$E:$E,$C3064,Lancamentos!$B:$B,"ENTRADA")</f>
        <v/>
      </c>
      <c r="H3064" s="14">
        <f>SUMIFS(Lancamentos!$G:$G,Lancamentos!$C:$C,$A3064,Lancamentos!$E:$E,$C3064,Lancamentos!$B:$B,"SAIDA_USO")</f>
        <v/>
      </c>
      <c r="I3064" s="14">
        <f>SUMIFS(Lancamentos!$G:$G,Lancamentos!$C:$C,$A3064,Lancamentos!$E:$E,$C3064,Lancamentos!$B:$B,"SAIDA_DESCARTE")</f>
        <v/>
      </c>
      <c r="J3064" s="14">
        <f>G3064-H3064-I3064</f>
        <v/>
      </c>
      <c r="K3064">
        <f>IF(A3064="","",IF(J3064&lt;=IFERROR(VLOOKUP(A3064,Produtos!$A:$E,5,FALSE),0),"ABAIXO DO MINIMO","OK"))</f>
        <v/>
      </c>
    </row>
    <row r="3065">
      <c r="B3065">
        <f>IFERROR(VLOOKUP(A3065,Produtos!A:B,2,FALSE),"")</f>
        <v/>
      </c>
      <c r="D3065" s="10">
        <f>IFERROR(INDEX(Lotes!$E:$E,MATCH(1,(Lotes!$A:$A=A3065)*(Lotes!$C:$C=C3065),0)),"")</f>
        <v/>
      </c>
      <c r="E3065" s="14">
        <f>IF(D3065="","",D3065-TODAY())</f>
        <v/>
      </c>
      <c r="F3065">
        <f>IF(D3065="","",IF(E3065&lt;0,"VENCIDO",IF(E3065&lt;=30,"VENCE EM &lt;= 30 DIAS",IF(E3065&lt;=60,"ATENCAO (31-60 DIAS)","OK"))))</f>
        <v/>
      </c>
      <c r="G3065" s="14">
        <f>SUMIFS(Lancamentos!$G:$G,Lancamentos!$C:$C,$A3065,Lancamentos!$E:$E,$C3065,Lancamentos!$B:$B,"ENTRADA")</f>
        <v/>
      </c>
      <c r="H3065" s="14">
        <f>SUMIFS(Lancamentos!$G:$G,Lancamentos!$C:$C,$A3065,Lancamentos!$E:$E,$C3065,Lancamentos!$B:$B,"SAIDA_USO")</f>
        <v/>
      </c>
      <c r="I3065" s="14">
        <f>SUMIFS(Lancamentos!$G:$G,Lancamentos!$C:$C,$A3065,Lancamentos!$E:$E,$C3065,Lancamentos!$B:$B,"SAIDA_DESCARTE")</f>
        <v/>
      </c>
      <c r="J3065" s="14">
        <f>G3065-H3065-I3065</f>
        <v/>
      </c>
      <c r="K3065">
        <f>IF(A3065="","",IF(J3065&lt;=IFERROR(VLOOKUP(A3065,Produtos!$A:$E,5,FALSE),0),"ABAIXO DO MINIMO","OK"))</f>
        <v/>
      </c>
    </row>
    <row r="3066">
      <c r="B3066">
        <f>IFERROR(VLOOKUP(A3066,Produtos!A:B,2,FALSE),"")</f>
        <v/>
      </c>
      <c r="D3066" s="10">
        <f>IFERROR(INDEX(Lotes!$E:$E,MATCH(1,(Lotes!$A:$A=A3066)*(Lotes!$C:$C=C3066),0)),"")</f>
        <v/>
      </c>
      <c r="E3066" s="14">
        <f>IF(D3066="","",D3066-TODAY())</f>
        <v/>
      </c>
      <c r="F3066">
        <f>IF(D3066="","",IF(E3066&lt;0,"VENCIDO",IF(E3066&lt;=30,"VENCE EM &lt;= 30 DIAS",IF(E3066&lt;=60,"ATENCAO (31-60 DIAS)","OK"))))</f>
        <v/>
      </c>
      <c r="G3066" s="14">
        <f>SUMIFS(Lancamentos!$G:$G,Lancamentos!$C:$C,$A3066,Lancamentos!$E:$E,$C3066,Lancamentos!$B:$B,"ENTRADA")</f>
        <v/>
      </c>
      <c r="H3066" s="14">
        <f>SUMIFS(Lancamentos!$G:$G,Lancamentos!$C:$C,$A3066,Lancamentos!$E:$E,$C3066,Lancamentos!$B:$B,"SAIDA_USO")</f>
        <v/>
      </c>
      <c r="I3066" s="14">
        <f>SUMIFS(Lancamentos!$G:$G,Lancamentos!$C:$C,$A3066,Lancamentos!$E:$E,$C3066,Lancamentos!$B:$B,"SAIDA_DESCARTE")</f>
        <v/>
      </c>
      <c r="J3066" s="14">
        <f>G3066-H3066-I3066</f>
        <v/>
      </c>
      <c r="K3066">
        <f>IF(A3066="","",IF(J3066&lt;=IFERROR(VLOOKUP(A3066,Produtos!$A:$E,5,FALSE),0),"ABAIXO DO MINIMO","OK"))</f>
        <v/>
      </c>
    </row>
    <row r="3067">
      <c r="B3067">
        <f>IFERROR(VLOOKUP(A3067,Produtos!A:B,2,FALSE),"")</f>
        <v/>
      </c>
      <c r="D3067" s="10">
        <f>IFERROR(INDEX(Lotes!$E:$E,MATCH(1,(Lotes!$A:$A=A3067)*(Lotes!$C:$C=C3067),0)),"")</f>
        <v/>
      </c>
      <c r="E3067" s="14">
        <f>IF(D3067="","",D3067-TODAY())</f>
        <v/>
      </c>
      <c r="F3067">
        <f>IF(D3067="","",IF(E3067&lt;0,"VENCIDO",IF(E3067&lt;=30,"VENCE EM &lt;= 30 DIAS",IF(E3067&lt;=60,"ATENCAO (31-60 DIAS)","OK"))))</f>
        <v/>
      </c>
      <c r="G3067" s="14">
        <f>SUMIFS(Lancamentos!$G:$G,Lancamentos!$C:$C,$A3067,Lancamentos!$E:$E,$C3067,Lancamentos!$B:$B,"ENTRADA")</f>
        <v/>
      </c>
      <c r="H3067" s="14">
        <f>SUMIFS(Lancamentos!$G:$G,Lancamentos!$C:$C,$A3067,Lancamentos!$E:$E,$C3067,Lancamentos!$B:$B,"SAIDA_USO")</f>
        <v/>
      </c>
      <c r="I3067" s="14">
        <f>SUMIFS(Lancamentos!$G:$G,Lancamentos!$C:$C,$A3067,Lancamentos!$E:$E,$C3067,Lancamentos!$B:$B,"SAIDA_DESCARTE")</f>
        <v/>
      </c>
      <c r="J3067" s="14">
        <f>G3067-H3067-I3067</f>
        <v/>
      </c>
      <c r="K3067">
        <f>IF(A3067="","",IF(J3067&lt;=IFERROR(VLOOKUP(A3067,Produtos!$A:$E,5,FALSE),0),"ABAIXO DO MINIMO","OK"))</f>
        <v/>
      </c>
    </row>
    <row r="3068">
      <c r="B3068">
        <f>IFERROR(VLOOKUP(A3068,Produtos!A:B,2,FALSE),"")</f>
        <v/>
      </c>
      <c r="D3068" s="10">
        <f>IFERROR(INDEX(Lotes!$E:$E,MATCH(1,(Lotes!$A:$A=A3068)*(Lotes!$C:$C=C3068),0)),"")</f>
        <v/>
      </c>
      <c r="E3068" s="14">
        <f>IF(D3068="","",D3068-TODAY())</f>
        <v/>
      </c>
      <c r="F3068">
        <f>IF(D3068="","",IF(E3068&lt;0,"VENCIDO",IF(E3068&lt;=30,"VENCE EM &lt;= 30 DIAS",IF(E3068&lt;=60,"ATENCAO (31-60 DIAS)","OK"))))</f>
        <v/>
      </c>
      <c r="G3068" s="14">
        <f>SUMIFS(Lancamentos!$G:$G,Lancamentos!$C:$C,$A3068,Lancamentos!$E:$E,$C3068,Lancamentos!$B:$B,"ENTRADA")</f>
        <v/>
      </c>
      <c r="H3068" s="14">
        <f>SUMIFS(Lancamentos!$G:$G,Lancamentos!$C:$C,$A3068,Lancamentos!$E:$E,$C3068,Lancamentos!$B:$B,"SAIDA_USO")</f>
        <v/>
      </c>
      <c r="I3068" s="14">
        <f>SUMIFS(Lancamentos!$G:$G,Lancamentos!$C:$C,$A3068,Lancamentos!$E:$E,$C3068,Lancamentos!$B:$B,"SAIDA_DESCARTE")</f>
        <v/>
      </c>
      <c r="J3068" s="14">
        <f>G3068-H3068-I3068</f>
        <v/>
      </c>
      <c r="K3068">
        <f>IF(A3068="","",IF(J3068&lt;=IFERROR(VLOOKUP(A3068,Produtos!$A:$E,5,FALSE),0),"ABAIXO DO MINIMO","OK"))</f>
        <v/>
      </c>
    </row>
    <row r="3069">
      <c r="B3069">
        <f>IFERROR(VLOOKUP(A3069,Produtos!A:B,2,FALSE),"")</f>
        <v/>
      </c>
      <c r="D3069" s="10">
        <f>IFERROR(INDEX(Lotes!$E:$E,MATCH(1,(Lotes!$A:$A=A3069)*(Lotes!$C:$C=C3069),0)),"")</f>
        <v/>
      </c>
      <c r="E3069" s="14">
        <f>IF(D3069="","",D3069-TODAY())</f>
        <v/>
      </c>
      <c r="F3069">
        <f>IF(D3069="","",IF(E3069&lt;0,"VENCIDO",IF(E3069&lt;=30,"VENCE EM &lt;= 30 DIAS",IF(E3069&lt;=60,"ATENCAO (31-60 DIAS)","OK"))))</f>
        <v/>
      </c>
      <c r="G3069" s="14">
        <f>SUMIFS(Lancamentos!$G:$G,Lancamentos!$C:$C,$A3069,Lancamentos!$E:$E,$C3069,Lancamentos!$B:$B,"ENTRADA")</f>
        <v/>
      </c>
      <c r="H3069" s="14">
        <f>SUMIFS(Lancamentos!$G:$G,Lancamentos!$C:$C,$A3069,Lancamentos!$E:$E,$C3069,Lancamentos!$B:$B,"SAIDA_USO")</f>
        <v/>
      </c>
      <c r="I3069" s="14">
        <f>SUMIFS(Lancamentos!$G:$G,Lancamentos!$C:$C,$A3069,Lancamentos!$E:$E,$C3069,Lancamentos!$B:$B,"SAIDA_DESCARTE")</f>
        <v/>
      </c>
      <c r="J3069" s="14">
        <f>G3069-H3069-I3069</f>
        <v/>
      </c>
      <c r="K3069">
        <f>IF(A3069="","",IF(J3069&lt;=IFERROR(VLOOKUP(A3069,Produtos!$A:$E,5,FALSE),0),"ABAIXO DO MINIMO","OK"))</f>
        <v/>
      </c>
    </row>
    <row r="3070">
      <c r="B3070">
        <f>IFERROR(VLOOKUP(A3070,Produtos!A:B,2,FALSE),"")</f>
        <v/>
      </c>
      <c r="D3070" s="10">
        <f>IFERROR(INDEX(Lotes!$E:$E,MATCH(1,(Lotes!$A:$A=A3070)*(Lotes!$C:$C=C3070),0)),"")</f>
        <v/>
      </c>
      <c r="E3070" s="14">
        <f>IF(D3070="","",D3070-TODAY())</f>
        <v/>
      </c>
      <c r="F3070">
        <f>IF(D3070="","",IF(E3070&lt;0,"VENCIDO",IF(E3070&lt;=30,"VENCE EM &lt;= 30 DIAS",IF(E3070&lt;=60,"ATENCAO (31-60 DIAS)","OK"))))</f>
        <v/>
      </c>
      <c r="G3070" s="14">
        <f>SUMIFS(Lancamentos!$G:$G,Lancamentos!$C:$C,$A3070,Lancamentos!$E:$E,$C3070,Lancamentos!$B:$B,"ENTRADA")</f>
        <v/>
      </c>
      <c r="H3070" s="14">
        <f>SUMIFS(Lancamentos!$G:$G,Lancamentos!$C:$C,$A3070,Lancamentos!$E:$E,$C3070,Lancamentos!$B:$B,"SAIDA_USO")</f>
        <v/>
      </c>
      <c r="I3070" s="14">
        <f>SUMIFS(Lancamentos!$G:$G,Lancamentos!$C:$C,$A3070,Lancamentos!$E:$E,$C3070,Lancamentos!$B:$B,"SAIDA_DESCARTE")</f>
        <v/>
      </c>
      <c r="J3070" s="14">
        <f>G3070-H3070-I3070</f>
        <v/>
      </c>
      <c r="K3070">
        <f>IF(A3070="","",IF(J3070&lt;=IFERROR(VLOOKUP(A3070,Produtos!$A:$E,5,FALSE),0),"ABAIXO DO MINIMO","OK"))</f>
        <v/>
      </c>
    </row>
    <row r="3071">
      <c r="B3071">
        <f>IFERROR(VLOOKUP(A3071,Produtos!A:B,2,FALSE),"")</f>
        <v/>
      </c>
      <c r="D3071" s="10">
        <f>IFERROR(INDEX(Lotes!$E:$E,MATCH(1,(Lotes!$A:$A=A3071)*(Lotes!$C:$C=C3071),0)),"")</f>
        <v/>
      </c>
      <c r="E3071" s="14">
        <f>IF(D3071="","",D3071-TODAY())</f>
        <v/>
      </c>
      <c r="F3071">
        <f>IF(D3071="","",IF(E3071&lt;0,"VENCIDO",IF(E3071&lt;=30,"VENCE EM &lt;= 30 DIAS",IF(E3071&lt;=60,"ATENCAO (31-60 DIAS)","OK"))))</f>
        <v/>
      </c>
      <c r="G3071" s="14">
        <f>SUMIFS(Lancamentos!$G:$G,Lancamentos!$C:$C,$A3071,Lancamentos!$E:$E,$C3071,Lancamentos!$B:$B,"ENTRADA")</f>
        <v/>
      </c>
      <c r="H3071" s="14">
        <f>SUMIFS(Lancamentos!$G:$G,Lancamentos!$C:$C,$A3071,Lancamentos!$E:$E,$C3071,Lancamentos!$B:$B,"SAIDA_USO")</f>
        <v/>
      </c>
      <c r="I3071" s="14">
        <f>SUMIFS(Lancamentos!$G:$G,Lancamentos!$C:$C,$A3071,Lancamentos!$E:$E,$C3071,Lancamentos!$B:$B,"SAIDA_DESCARTE")</f>
        <v/>
      </c>
      <c r="J3071" s="14">
        <f>G3071-H3071-I3071</f>
        <v/>
      </c>
      <c r="K3071">
        <f>IF(A3071="","",IF(J3071&lt;=IFERROR(VLOOKUP(A3071,Produtos!$A:$E,5,FALSE),0),"ABAIXO DO MINIMO","OK"))</f>
        <v/>
      </c>
    </row>
    <row r="3072">
      <c r="B3072">
        <f>IFERROR(VLOOKUP(A3072,Produtos!A:B,2,FALSE),"")</f>
        <v/>
      </c>
      <c r="D3072" s="10">
        <f>IFERROR(INDEX(Lotes!$E:$E,MATCH(1,(Lotes!$A:$A=A3072)*(Lotes!$C:$C=C3072),0)),"")</f>
        <v/>
      </c>
      <c r="E3072" s="14">
        <f>IF(D3072="","",D3072-TODAY())</f>
        <v/>
      </c>
      <c r="F3072">
        <f>IF(D3072="","",IF(E3072&lt;0,"VENCIDO",IF(E3072&lt;=30,"VENCE EM &lt;= 30 DIAS",IF(E3072&lt;=60,"ATENCAO (31-60 DIAS)","OK"))))</f>
        <v/>
      </c>
      <c r="G3072" s="14">
        <f>SUMIFS(Lancamentos!$G:$G,Lancamentos!$C:$C,$A3072,Lancamentos!$E:$E,$C3072,Lancamentos!$B:$B,"ENTRADA")</f>
        <v/>
      </c>
      <c r="H3072" s="14">
        <f>SUMIFS(Lancamentos!$G:$G,Lancamentos!$C:$C,$A3072,Lancamentos!$E:$E,$C3072,Lancamentos!$B:$B,"SAIDA_USO")</f>
        <v/>
      </c>
      <c r="I3072" s="14">
        <f>SUMIFS(Lancamentos!$G:$G,Lancamentos!$C:$C,$A3072,Lancamentos!$E:$E,$C3072,Lancamentos!$B:$B,"SAIDA_DESCARTE")</f>
        <v/>
      </c>
      <c r="J3072" s="14">
        <f>G3072-H3072-I3072</f>
        <v/>
      </c>
      <c r="K3072">
        <f>IF(A3072="","",IF(J3072&lt;=IFERROR(VLOOKUP(A3072,Produtos!$A:$E,5,FALSE),0),"ABAIXO DO MINIMO","OK"))</f>
        <v/>
      </c>
    </row>
    <row r="3073">
      <c r="B3073">
        <f>IFERROR(VLOOKUP(A3073,Produtos!A:B,2,FALSE),"")</f>
        <v/>
      </c>
      <c r="D3073" s="10">
        <f>IFERROR(INDEX(Lotes!$E:$E,MATCH(1,(Lotes!$A:$A=A3073)*(Lotes!$C:$C=C3073),0)),"")</f>
        <v/>
      </c>
      <c r="E3073" s="14">
        <f>IF(D3073="","",D3073-TODAY())</f>
        <v/>
      </c>
      <c r="F3073">
        <f>IF(D3073="","",IF(E3073&lt;0,"VENCIDO",IF(E3073&lt;=30,"VENCE EM &lt;= 30 DIAS",IF(E3073&lt;=60,"ATENCAO (31-60 DIAS)","OK"))))</f>
        <v/>
      </c>
      <c r="G3073" s="14">
        <f>SUMIFS(Lancamentos!$G:$G,Lancamentos!$C:$C,$A3073,Lancamentos!$E:$E,$C3073,Lancamentos!$B:$B,"ENTRADA")</f>
        <v/>
      </c>
      <c r="H3073" s="14">
        <f>SUMIFS(Lancamentos!$G:$G,Lancamentos!$C:$C,$A3073,Lancamentos!$E:$E,$C3073,Lancamentos!$B:$B,"SAIDA_USO")</f>
        <v/>
      </c>
      <c r="I3073" s="14">
        <f>SUMIFS(Lancamentos!$G:$G,Lancamentos!$C:$C,$A3073,Lancamentos!$E:$E,$C3073,Lancamentos!$B:$B,"SAIDA_DESCARTE")</f>
        <v/>
      </c>
      <c r="J3073" s="14">
        <f>G3073-H3073-I3073</f>
        <v/>
      </c>
      <c r="K3073">
        <f>IF(A3073="","",IF(J3073&lt;=IFERROR(VLOOKUP(A3073,Produtos!$A:$E,5,FALSE),0),"ABAIXO DO MINIMO","OK"))</f>
        <v/>
      </c>
    </row>
    <row r="3074">
      <c r="B3074">
        <f>IFERROR(VLOOKUP(A3074,Produtos!A:B,2,FALSE),"")</f>
        <v/>
      </c>
      <c r="D3074" s="10">
        <f>IFERROR(INDEX(Lotes!$E:$E,MATCH(1,(Lotes!$A:$A=A3074)*(Lotes!$C:$C=C3074),0)),"")</f>
        <v/>
      </c>
      <c r="E3074" s="14">
        <f>IF(D3074="","",D3074-TODAY())</f>
        <v/>
      </c>
      <c r="F3074">
        <f>IF(D3074="","",IF(E3074&lt;0,"VENCIDO",IF(E3074&lt;=30,"VENCE EM &lt;= 30 DIAS",IF(E3074&lt;=60,"ATENCAO (31-60 DIAS)","OK"))))</f>
        <v/>
      </c>
      <c r="G3074" s="14">
        <f>SUMIFS(Lancamentos!$G:$G,Lancamentos!$C:$C,$A3074,Lancamentos!$E:$E,$C3074,Lancamentos!$B:$B,"ENTRADA")</f>
        <v/>
      </c>
      <c r="H3074" s="14">
        <f>SUMIFS(Lancamentos!$G:$G,Lancamentos!$C:$C,$A3074,Lancamentos!$E:$E,$C3074,Lancamentos!$B:$B,"SAIDA_USO")</f>
        <v/>
      </c>
      <c r="I3074" s="14">
        <f>SUMIFS(Lancamentos!$G:$G,Lancamentos!$C:$C,$A3074,Lancamentos!$E:$E,$C3074,Lancamentos!$B:$B,"SAIDA_DESCARTE")</f>
        <v/>
      </c>
      <c r="J3074" s="14">
        <f>G3074-H3074-I3074</f>
        <v/>
      </c>
      <c r="K3074">
        <f>IF(A3074="","",IF(J3074&lt;=IFERROR(VLOOKUP(A3074,Produtos!$A:$E,5,FALSE),0),"ABAIXO DO MINIMO","OK"))</f>
        <v/>
      </c>
    </row>
    <row r="3075">
      <c r="B3075">
        <f>IFERROR(VLOOKUP(A3075,Produtos!A:B,2,FALSE),"")</f>
        <v/>
      </c>
      <c r="D3075" s="10">
        <f>IFERROR(INDEX(Lotes!$E:$E,MATCH(1,(Lotes!$A:$A=A3075)*(Lotes!$C:$C=C3075),0)),"")</f>
        <v/>
      </c>
      <c r="E3075" s="14">
        <f>IF(D3075="","",D3075-TODAY())</f>
        <v/>
      </c>
      <c r="F3075">
        <f>IF(D3075="","",IF(E3075&lt;0,"VENCIDO",IF(E3075&lt;=30,"VENCE EM &lt;= 30 DIAS",IF(E3075&lt;=60,"ATENCAO (31-60 DIAS)","OK"))))</f>
        <v/>
      </c>
      <c r="G3075" s="14">
        <f>SUMIFS(Lancamentos!$G:$G,Lancamentos!$C:$C,$A3075,Lancamentos!$E:$E,$C3075,Lancamentos!$B:$B,"ENTRADA")</f>
        <v/>
      </c>
      <c r="H3075" s="14">
        <f>SUMIFS(Lancamentos!$G:$G,Lancamentos!$C:$C,$A3075,Lancamentos!$E:$E,$C3075,Lancamentos!$B:$B,"SAIDA_USO")</f>
        <v/>
      </c>
      <c r="I3075" s="14">
        <f>SUMIFS(Lancamentos!$G:$G,Lancamentos!$C:$C,$A3075,Lancamentos!$E:$E,$C3075,Lancamentos!$B:$B,"SAIDA_DESCARTE")</f>
        <v/>
      </c>
      <c r="J3075" s="14">
        <f>G3075-H3075-I3075</f>
        <v/>
      </c>
      <c r="K3075">
        <f>IF(A3075="","",IF(J3075&lt;=IFERROR(VLOOKUP(A3075,Produtos!$A:$E,5,FALSE),0),"ABAIXO DO MINIMO","OK"))</f>
        <v/>
      </c>
    </row>
    <row r="3076">
      <c r="B3076">
        <f>IFERROR(VLOOKUP(A3076,Produtos!A:B,2,FALSE),"")</f>
        <v/>
      </c>
      <c r="D3076" s="10">
        <f>IFERROR(INDEX(Lotes!$E:$E,MATCH(1,(Lotes!$A:$A=A3076)*(Lotes!$C:$C=C3076),0)),"")</f>
        <v/>
      </c>
      <c r="E3076" s="14">
        <f>IF(D3076="","",D3076-TODAY())</f>
        <v/>
      </c>
      <c r="F3076">
        <f>IF(D3076="","",IF(E3076&lt;0,"VENCIDO",IF(E3076&lt;=30,"VENCE EM &lt;= 30 DIAS",IF(E3076&lt;=60,"ATENCAO (31-60 DIAS)","OK"))))</f>
        <v/>
      </c>
      <c r="G3076" s="14">
        <f>SUMIFS(Lancamentos!$G:$G,Lancamentos!$C:$C,$A3076,Lancamentos!$E:$E,$C3076,Lancamentos!$B:$B,"ENTRADA")</f>
        <v/>
      </c>
      <c r="H3076" s="14">
        <f>SUMIFS(Lancamentos!$G:$G,Lancamentos!$C:$C,$A3076,Lancamentos!$E:$E,$C3076,Lancamentos!$B:$B,"SAIDA_USO")</f>
        <v/>
      </c>
      <c r="I3076" s="14">
        <f>SUMIFS(Lancamentos!$G:$G,Lancamentos!$C:$C,$A3076,Lancamentos!$E:$E,$C3076,Lancamentos!$B:$B,"SAIDA_DESCARTE")</f>
        <v/>
      </c>
      <c r="J3076" s="14">
        <f>G3076-H3076-I3076</f>
        <v/>
      </c>
      <c r="K3076">
        <f>IF(A3076="","",IF(J3076&lt;=IFERROR(VLOOKUP(A3076,Produtos!$A:$E,5,FALSE),0),"ABAIXO DO MINIMO","OK"))</f>
        <v/>
      </c>
    </row>
    <row r="3077">
      <c r="B3077">
        <f>IFERROR(VLOOKUP(A3077,Produtos!A:B,2,FALSE),"")</f>
        <v/>
      </c>
      <c r="D3077" s="10">
        <f>IFERROR(INDEX(Lotes!$E:$E,MATCH(1,(Lotes!$A:$A=A3077)*(Lotes!$C:$C=C3077),0)),"")</f>
        <v/>
      </c>
      <c r="E3077" s="14">
        <f>IF(D3077="","",D3077-TODAY())</f>
        <v/>
      </c>
      <c r="F3077">
        <f>IF(D3077="","",IF(E3077&lt;0,"VENCIDO",IF(E3077&lt;=30,"VENCE EM &lt;= 30 DIAS",IF(E3077&lt;=60,"ATENCAO (31-60 DIAS)","OK"))))</f>
        <v/>
      </c>
      <c r="G3077" s="14">
        <f>SUMIFS(Lancamentos!$G:$G,Lancamentos!$C:$C,$A3077,Lancamentos!$E:$E,$C3077,Lancamentos!$B:$B,"ENTRADA")</f>
        <v/>
      </c>
      <c r="H3077" s="14">
        <f>SUMIFS(Lancamentos!$G:$G,Lancamentos!$C:$C,$A3077,Lancamentos!$E:$E,$C3077,Lancamentos!$B:$B,"SAIDA_USO")</f>
        <v/>
      </c>
      <c r="I3077" s="14">
        <f>SUMIFS(Lancamentos!$G:$G,Lancamentos!$C:$C,$A3077,Lancamentos!$E:$E,$C3077,Lancamentos!$B:$B,"SAIDA_DESCARTE")</f>
        <v/>
      </c>
      <c r="J3077" s="14">
        <f>G3077-H3077-I3077</f>
        <v/>
      </c>
      <c r="K3077">
        <f>IF(A3077="","",IF(J3077&lt;=IFERROR(VLOOKUP(A3077,Produtos!$A:$E,5,FALSE),0),"ABAIXO DO MINIMO","OK"))</f>
        <v/>
      </c>
    </row>
    <row r="3078">
      <c r="B3078">
        <f>IFERROR(VLOOKUP(A3078,Produtos!A:B,2,FALSE),"")</f>
        <v/>
      </c>
      <c r="D3078" s="10">
        <f>IFERROR(INDEX(Lotes!$E:$E,MATCH(1,(Lotes!$A:$A=A3078)*(Lotes!$C:$C=C3078),0)),"")</f>
        <v/>
      </c>
      <c r="E3078" s="14">
        <f>IF(D3078="","",D3078-TODAY())</f>
        <v/>
      </c>
      <c r="F3078">
        <f>IF(D3078="","",IF(E3078&lt;0,"VENCIDO",IF(E3078&lt;=30,"VENCE EM &lt;= 30 DIAS",IF(E3078&lt;=60,"ATENCAO (31-60 DIAS)","OK"))))</f>
        <v/>
      </c>
      <c r="G3078" s="14">
        <f>SUMIFS(Lancamentos!$G:$G,Lancamentos!$C:$C,$A3078,Lancamentos!$E:$E,$C3078,Lancamentos!$B:$B,"ENTRADA")</f>
        <v/>
      </c>
      <c r="H3078" s="14">
        <f>SUMIFS(Lancamentos!$G:$G,Lancamentos!$C:$C,$A3078,Lancamentos!$E:$E,$C3078,Lancamentos!$B:$B,"SAIDA_USO")</f>
        <v/>
      </c>
      <c r="I3078" s="14">
        <f>SUMIFS(Lancamentos!$G:$G,Lancamentos!$C:$C,$A3078,Lancamentos!$E:$E,$C3078,Lancamentos!$B:$B,"SAIDA_DESCARTE")</f>
        <v/>
      </c>
      <c r="J3078" s="14">
        <f>G3078-H3078-I3078</f>
        <v/>
      </c>
      <c r="K3078">
        <f>IF(A3078="","",IF(J3078&lt;=IFERROR(VLOOKUP(A3078,Produtos!$A:$E,5,FALSE),0),"ABAIXO DO MINIMO","OK"))</f>
        <v/>
      </c>
    </row>
    <row r="3079">
      <c r="B3079">
        <f>IFERROR(VLOOKUP(A3079,Produtos!A:B,2,FALSE),"")</f>
        <v/>
      </c>
      <c r="D3079" s="10">
        <f>IFERROR(INDEX(Lotes!$E:$E,MATCH(1,(Lotes!$A:$A=A3079)*(Lotes!$C:$C=C3079),0)),"")</f>
        <v/>
      </c>
      <c r="E3079" s="14">
        <f>IF(D3079="","",D3079-TODAY())</f>
        <v/>
      </c>
      <c r="F3079">
        <f>IF(D3079="","",IF(E3079&lt;0,"VENCIDO",IF(E3079&lt;=30,"VENCE EM &lt;= 30 DIAS",IF(E3079&lt;=60,"ATENCAO (31-60 DIAS)","OK"))))</f>
        <v/>
      </c>
      <c r="G3079" s="14">
        <f>SUMIFS(Lancamentos!$G:$G,Lancamentos!$C:$C,$A3079,Lancamentos!$E:$E,$C3079,Lancamentos!$B:$B,"ENTRADA")</f>
        <v/>
      </c>
      <c r="H3079" s="14">
        <f>SUMIFS(Lancamentos!$G:$G,Lancamentos!$C:$C,$A3079,Lancamentos!$E:$E,$C3079,Lancamentos!$B:$B,"SAIDA_USO")</f>
        <v/>
      </c>
      <c r="I3079" s="14">
        <f>SUMIFS(Lancamentos!$G:$G,Lancamentos!$C:$C,$A3079,Lancamentos!$E:$E,$C3079,Lancamentos!$B:$B,"SAIDA_DESCARTE")</f>
        <v/>
      </c>
      <c r="J3079" s="14">
        <f>G3079-H3079-I3079</f>
        <v/>
      </c>
      <c r="K3079">
        <f>IF(A3079="","",IF(J3079&lt;=IFERROR(VLOOKUP(A3079,Produtos!$A:$E,5,FALSE),0),"ABAIXO DO MINIMO","OK"))</f>
        <v/>
      </c>
    </row>
    <row r="3080">
      <c r="B3080">
        <f>IFERROR(VLOOKUP(A3080,Produtos!A:B,2,FALSE),"")</f>
        <v/>
      </c>
      <c r="D3080" s="10">
        <f>IFERROR(INDEX(Lotes!$E:$E,MATCH(1,(Lotes!$A:$A=A3080)*(Lotes!$C:$C=C3080),0)),"")</f>
        <v/>
      </c>
      <c r="E3080" s="14">
        <f>IF(D3080="","",D3080-TODAY())</f>
        <v/>
      </c>
      <c r="F3080">
        <f>IF(D3080="","",IF(E3080&lt;0,"VENCIDO",IF(E3080&lt;=30,"VENCE EM &lt;= 30 DIAS",IF(E3080&lt;=60,"ATENCAO (31-60 DIAS)","OK"))))</f>
        <v/>
      </c>
      <c r="G3080" s="14">
        <f>SUMIFS(Lancamentos!$G:$G,Lancamentos!$C:$C,$A3080,Lancamentos!$E:$E,$C3080,Lancamentos!$B:$B,"ENTRADA")</f>
        <v/>
      </c>
      <c r="H3080" s="14">
        <f>SUMIFS(Lancamentos!$G:$G,Lancamentos!$C:$C,$A3080,Lancamentos!$E:$E,$C3080,Lancamentos!$B:$B,"SAIDA_USO")</f>
        <v/>
      </c>
      <c r="I3080" s="14">
        <f>SUMIFS(Lancamentos!$G:$G,Lancamentos!$C:$C,$A3080,Lancamentos!$E:$E,$C3080,Lancamentos!$B:$B,"SAIDA_DESCARTE")</f>
        <v/>
      </c>
      <c r="J3080" s="14">
        <f>G3080-H3080-I3080</f>
        <v/>
      </c>
      <c r="K3080">
        <f>IF(A3080="","",IF(J3080&lt;=IFERROR(VLOOKUP(A3080,Produtos!$A:$E,5,FALSE),0),"ABAIXO DO MINIMO","OK"))</f>
        <v/>
      </c>
    </row>
    <row r="3081">
      <c r="B3081">
        <f>IFERROR(VLOOKUP(A3081,Produtos!A:B,2,FALSE),"")</f>
        <v/>
      </c>
      <c r="D3081" s="10">
        <f>IFERROR(INDEX(Lotes!$E:$E,MATCH(1,(Lotes!$A:$A=A3081)*(Lotes!$C:$C=C3081),0)),"")</f>
        <v/>
      </c>
      <c r="E3081" s="14">
        <f>IF(D3081="","",D3081-TODAY())</f>
        <v/>
      </c>
      <c r="F3081">
        <f>IF(D3081="","",IF(E3081&lt;0,"VENCIDO",IF(E3081&lt;=30,"VENCE EM &lt;= 30 DIAS",IF(E3081&lt;=60,"ATENCAO (31-60 DIAS)","OK"))))</f>
        <v/>
      </c>
      <c r="G3081" s="14">
        <f>SUMIFS(Lancamentos!$G:$G,Lancamentos!$C:$C,$A3081,Lancamentos!$E:$E,$C3081,Lancamentos!$B:$B,"ENTRADA")</f>
        <v/>
      </c>
      <c r="H3081" s="14">
        <f>SUMIFS(Lancamentos!$G:$G,Lancamentos!$C:$C,$A3081,Lancamentos!$E:$E,$C3081,Lancamentos!$B:$B,"SAIDA_USO")</f>
        <v/>
      </c>
      <c r="I3081" s="14">
        <f>SUMIFS(Lancamentos!$G:$G,Lancamentos!$C:$C,$A3081,Lancamentos!$E:$E,$C3081,Lancamentos!$B:$B,"SAIDA_DESCARTE")</f>
        <v/>
      </c>
      <c r="J3081" s="14">
        <f>G3081-H3081-I3081</f>
        <v/>
      </c>
      <c r="K3081">
        <f>IF(A3081="","",IF(J3081&lt;=IFERROR(VLOOKUP(A3081,Produtos!$A:$E,5,FALSE),0),"ABAIXO DO MINIMO","OK"))</f>
        <v/>
      </c>
    </row>
    <row r="3082">
      <c r="B3082">
        <f>IFERROR(VLOOKUP(A3082,Produtos!A:B,2,FALSE),"")</f>
        <v/>
      </c>
      <c r="D3082" s="10">
        <f>IFERROR(INDEX(Lotes!$E:$E,MATCH(1,(Lotes!$A:$A=A3082)*(Lotes!$C:$C=C3082),0)),"")</f>
        <v/>
      </c>
      <c r="E3082" s="14">
        <f>IF(D3082="","",D3082-TODAY())</f>
        <v/>
      </c>
      <c r="F3082">
        <f>IF(D3082="","",IF(E3082&lt;0,"VENCIDO",IF(E3082&lt;=30,"VENCE EM &lt;= 30 DIAS",IF(E3082&lt;=60,"ATENCAO (31-60 DIAS)","OK"))))</f>
        <v/>
      </c>
      <c r="G3082" s="14">
        <f>SUMIFS(Lancamentos!$G:$G,Lancamentos!$C:$C,$A3082,Lancamentos!$E:$E,$C3082,Lancamentos!$B:$B,"ENTRADA")</f>
        <v/>
      </c>
      <c r="H3082" s="14">
        <f>SUMIFS(Lancamentos!$G:$G,Lancamentos!$C:$C,$A3082,Lancamentos!$E:$E,$C3082,Lancamentos!$B:$B,"SAIDA_USO")</f>
        <v/>
      </c>
      <c r="I3082" s="14">
        <f>SUMIFS(Lancamentos!$G:$G,Lancamentos!$C:$C,$A3082,Lancamentos!$E:$E,$C3082,Lancamentos!$B:$B,"SAIDA_DESCARTE")</f>
        <v/>
      </c>
      <c r="J3082" s="14">
        <f>G3082-H3082-I3082</f>
        <v/>
      </c>
      <c r="K3082">
        <f>IF(A3082="","",IF(J3082&lt;=IFERROR(VLOOKUP(A3082,Produtos!$A:$E,5,FALSE),0),"ABAIXO DO MINIMO","OK"))</f>
        <v/>
      </c>
    </row>
    <row r="3083">
      <c r="B3083">
        <f>IFERROR(VLOOKUP(A3083,Produtos!A:B,2,FALSE),"")</f>
        <v/>
      </c>
      <c r="D3083" s="10">
        <f>IFERROR(INDEX(Lotes!$E:$E,MATCH(1,(Lotes!$A:$A=A3083)*(Lotes!$C:$C=C3083),0)),"")</f>
        <v/>
      </c>
      <c r="E3083" s="14">
        <f>IF(D3083="","",D3083-TODAY())</f>
        <v/>
      </c>
      <c r="F3083">
        <f>IF(D3083="","",IF(E3083&lt;0,"VENCIDO",IF(E3083&lt;=30,"VENCE EM &lt;= 30 DIAS",IF(E3083&lt;=60,"ATENCAO (31-60 DIAS)","OK"))))</f>
        <v/>
      </c>
      <c r="G3083" s="14">
        <f>SUMIFS(Lancamentos!$G:$G,Lancamentos!$C:$C,$A3083,Lancamentos!$E:$E,$C3083,Lancamentos!$B:$B,"ENTRADA")</f>
        <v/>
      </c>
      <c r="H3083" s="14">
        <f>SUMIFS(Lancamentos!$G:$G,Lancamentos!$C:$C,$A3083,Lancamentos!$E:$E,$C3083,Lancamentos!$B:$B,"SAIDA_USO")</f>
        <v/>
      </c>
      <c r="I3083" s="14">
        <f>SUMIFS(Lancamentos!$G:$G,Lancamentos!$C:$C,$A3083,Lancamentos!$E:$E,$C3083,Lancamentos!$B:$B,"SAIDA_DESCARTE")</f>
        <v/>
      </c>
      <c r="J3083" s="14">
        <f>G3083-H3083-I3083</f>
        <v/>
      </c>
      <c r="K3083">
        <f>IF(A3083="","",IF(J3083&lt;=IFERROR(VLOOKUP(A3083,Produtos!$A:$E,5,FALSE),0),"ABAIXO DO MINIMO","OK"))</f>
        <v/>
      </c>
    </row>
    <row r="3084">
      <c r="B3084">
        <f>IFERROR(VLOOKUP(A3084,Produtos!A:B,2,FALSE),"")</f>
        <v/>
      </c>
      <c r="D3084" s="10">
        <f>IFERROR(INDEX(Lotes!$E:$E,MATCH(1,(Lotes!$A:$A=A3084)*(Lotes!$C:$C=C3084),0)),"")</f>
        <v/>
      </c>
      <c r="E3084" s="14">
        <f>IF(D3084="","",D3084-TODAY())</f>
        <v/>
      </c>
      <c r="F3084">
        <f>IF(D3084="","",IF(E3084&lt;0,"VENCIDO",IF(E3084&lt;=30,"VENCE EM &lt;= 30 DIAS",IF(E3084&lt;=60,"ATENCAO (31-60 DIAS)","OK"))))</f>
        <v/>
      </c>
      <c r="G3084" s="14">
        <f>SUMIFS(Lancamentos!$G:$G,Lancamentos!$C:$C,$A3084,Lancamentos!$E:$E,$C3084,Lancamentos!$B:$B,"ENTRADA")</f>
        <v/>
      </c>
      <c r="H3084" s="14">
        <f>SUMIFS(Lancamentos!$G:$G,Lancamentos!$C:$C,$A3084,Lancamentos!$E:$E,$C3084,Lancamentos!$B:$B,"SAIDA_USO")</f>
        <v/>
      </c>
      <c r="I3084" s="14">
        <f>SUMIFS(Lancamentos!$G:$G,Lancamentos!$C:$C,$A3084,Lancamentos!$E:$E,$C3084,Lancamentos!$B:$B,"SAIDA_DESCARTE")</f>
        <v/>
      </c>
      <c r="J3084" s="14">
        <f>G3084-H3084-I3084</f>
        <v/>
      </c>
      <c r="K3084">
        <f>IF(A3084="","",IF(J3084&lt;=IFERROR(VLOOKUP(A3084,Produtos!$A:$E,5,FALSE),0),"ABAIXO DO MINIMO","OK"))</f>
        <v/>
      </c>
    </row>
    <row r="3085">
      <c r="B3085">
        <f>IFERROR(VLOOKUP(A3085,Produtos!A:B,2,FALSE),"")</f>
        <v/>
      </c>
      <c r="D3085" s="10">
        <f>IFERROR(INDEX(Lotes!$E:$E,MATCH(1,(Lotes!$A:$A=A3085)*(Lotes!$C:$C=C3085),0)),"")</f>
        <v/>
      </c>
      <c r="E3085" s="14">
        <f>IF(D3085="","",D3085-TODAY())</f>
        <v/>
      </c>
      <c r="F3085">
        <f>IF(D3085="","",IF(E3085&lt;0,"VENCIDO",IF(E3085&lt;=30,"VENCE EM &lt;= 30 DIAS",IF(E3085&lt;=60,"ATENCAO (31-60 DIAS)","OK"))))</f>
        <v/>
      </c>
      <c r="G3085" s="14">
        <f>SUMIFS(Lancamentos!$G:$G,Lancamentos!$C:$C,$A3085,Lancamentos!$E:$E,$C3085,Lancamentos!$B:$B,"ENTRADA")</f>
        <v/>
      </c>
      <c r="H3085" s="14">
        <f>SUMIFS(Lancamentos!$G:$G,Lancamentos!$C:$C,$A3085,Lancamentos!$E:$E,$C3085,Lancamentos!$B:$B,"SAIDA_USO")</f>
        <v/>
      </c>
      <c r="I3085" s="14">
        <f>SUMIFS(Lancamentos!$G:$G,Lancamentos!$C:$C,$A3085,Lancamentos!$E:$E,$C3085,Lancamentos!$B:$B,"SAIDA_DESCARTE")</f>
        <v/>
      </c>
      <c r="J3085" s="14">
        <f>G3085-H3085-I3085</f>
        <v/>
      </c>
      <c r="K3085">
        <f>IF(A3085="","",IF(J3085&lt;=IFERROR(VLOOKUP(A3085,Produtos!$A:$E,5,FALSE),0),"ABAIXO DO MINIMO","OK"))</f>
        <v/>
      </c>
    </row>
    <row r="3086">
      <c r="B3086">
        <f>IFERROR(VLOOKUP(A3086,Produtos!A:B,2,FALSE),"")</f>
        <v/>
      </c>
      <c r="D3086" s="10">
        <f>IFERROR(INDEX(Lotes!$E:$E,MATCH(1,(Lotes!$A:$A=A3086)*(Lotes!$C:$C=C3086),0)),"")</f>
        <v/>
      </c>
      <c r="E3086" s="14">
        <f>IF(D3086="","",D3086-TODAY())</f>
        <v/>
      </c>
      <c r="F3086">
        <f>IF(D3086="","",IF(E3086&lt;0,"VENCIDO",IF(E3086&lt;=30,"VENCE EM &lt;= 30 DIAS",IF(E3086&lt;=60,"ATENCAO (31-60 DIAS)","OK"))))</f>
        <v/>
      </c>
      <c r="G3086" s="14">
        <f>SUMIFS(Lancamentos!$G:$G,Lancamentos!$C:$C,$A3086,Lancamentos!$E:$E,$C3086,Lancamentos!$B:$B,"ENTRADA")</f>
        <v/>
      </c>
      <c r="H3086" s="14">
        <f>SUMIFS(Lancamentos!$G:$G,Lancamentos!$C:$C,$A3086,Lancamentos!$E:$E,$C3086,Lancamentos!$B:$B,"SAIDA_USO")</f>
        <v/>
      </c>
      <c r="I3086" s="14">
        <f>SUMIFS(Lancamentos!$G:$G,Lancamentos!$C:$C,$A3086,Lancamentos!$E:$E,$C3086,Lancamentos!$B:$B,"SAIDA_DESCARTE")</f>
        <v/>
      </c>
      <c r="J3086" s="14">
        <f>G3086-H3086-I3086</f>
        <v/>
      </c>
      <c r="K3086">
        <f>IF(A3086="","",IF(J3086&lt;=IFERROR(VLOOKUP(A3086,Produtos!$A:$E,5,FALSE),0),"ABAIXO DO MINIMO","OK"))</f>
        <v/>
      </c>
    </row>
    <row r="3087">
      <c r="B3087">
        <f>IFERROR(VLOOKUP(A3087,Produtos!A:B,2,FALSE),"")</f>
        <v/>
      </c>
      <c r="D3087" s="10">
        <f>IFERROR(INDEX(Lotes!$E:$E,MATCH(1,(Lotes!$A:$A=A3087)*(Lotes!$C:$C=C3087),0)),"")</f>
        <v/>
      </c>
      <c r="E3087" s="14">
        <f>IF(D3087="","",D3087-TODAY())</f>
        <v/>
      </c>
      <c r="F3087">
        <f>IF(D3087="","",IF(E3087&lt;0,"VENCIDO",IF(E3087&lt;=30,"VENCE EM &lt;= 30 DIAS",IF(E3087&lt;=60,"ATENCAO (31-60 DIAS)","OK"))))</f>
        <v/>
      </c>
      <c r="G3087" s="14">
        <f>SUMIFS(Lancamentos!$G:$G,Lancamentos!$C:$C,$A3087,Lancamentos!$E:$E,$C3087,Lancamentos!$B:$B,"ENTRADA")</f>
        <v/>
      </c>
      <c r="H3087" s="14">
        <f>SUMIFS(Lancamentos!$G:$G,Lancamentos!$C:$C,$A3087,Lancamentos!$E:$E,$C3087,Lancamentos!$B:$B,"SAIDA_USO")</f>
        <v/>
      </c>
      <c r="I3087" s="14">
        <f>SUMIFS(Lancamentos!$G:$G,Lancamentos!$C:$C,$A3087,Lancamentos!$E:$E,$C3087,Lancamentos!$B:$B,"SAIDA_DESCARTE")</f>
        <v/>
      </c>
      <c r="J3087" s="14">
        <f>G3087-H3087-I3087</f>
        <v/>
      </c>
      <c r="K3087">
        <f>IF(A3087="","",IF(J3087&lt;=IFERROR(VLOOKUP(A3087,Produtos!$A:$E,5,FALSE),0),"ABAIXO DO MINIMO","OK"))</f>
        <v/>
      </c>
    </row>
    <row r="3088">
      <c r="B3088">
        <f>IFERROR(VLOOKUP(A3088,Produtos!A:B,2,FALSE),"")</f>
        <v/>
      </c>
      <c r="D3088" s="10">
        <f>IFERROR(INDEX(Lotes!$E:$E,MATCH(1,(Lotes!$A:$A=A3088)*(Lotes!$C:$C=C3088),0)),"")</f>
        <v/>
      </c>
      <c r="E3088" s="14">
        <f>IF(D3088="","",D3088-TODAY())</f>
        <v/>
      </c>
      <c r="F3088">
        <f>IF(D3088="","",IF(E3088&lt;0,"VENCIDO",IF(E3088&lt;=30,"VENCE EM &lt;= 30 DIAS",IF(E3088&lt;=60,"ATENCAO (31-60 DIAS)","OK"))))</f>
        <v/>
      </c>
      <c r="G3088" s="14">
        <f>SUMIFS(Lancamentos!$G:$G,Lancamentos!$C:$C,$A3088,Lancamentos!$E:$E,$C3088,Lancamentos!$B:$B,"ENTRADA")</f>
        <v/>
      </c>
      <c r="H3088" s="14">
        <f>SUMIFS(Lancamentos!$G:$G,Lancamentos!$C:$C,$A3088,Lancamentos!$E:$E,$C3088,Lancamentos!$B:$B,"SAIDA_USO")</f>
        <v/>
      </c>
      <c r="I3088" s="14">
        <f>SUMIFS(Lancamentos!$G:$G,Lancamentos!$C:$C,$A3088,Lancamentos!$E:$E,$C3088,Lancamentos!$B:$B,"SAIDA_DESCARTE")</f>
        <v/>
      </c>
      <c r="J3088" s="14">
        <f>G3088-H3088-I3088</f>
        <v/>
      </c>
      <c r="K3088">
        <f>IF(A3088="","",IF(J3088&lt;=IFERROR(VLOOKUP(A3088,Produtos!$A:$E,5,FALSE),0),"ABAIXO DO MINIMO","OK"))</f>
        <v/>
      </c>
    </row>
    <row r="3089">
      <c r="B3089">
        <f>IFERROR(VLOOKUP(A3089,Produtos!A:B,2,FALSE),"")</f>
        <v/>
      </c>
      <c r="D3089" s="10">
        <f>IFERROR(INDEX(Lotes!$E:$E,MATCH(1,(Lotes!$A:$A=A3089)*(Lotes!$C:$C=C3089),0)),"")</f>
        <v/>
      </c>
      <c r="E3089" s="14">
        <f>IF(D3089="","",D3089-TODAY())</f>
        <v/>
      </c>
      <c r="F3089">
        <f>IF(D3089="","",IF(E3089&lt;0,"VENCIDO",IF(E3089&lt;=30,"VENCE EM &lt;= 30 DIAS",IF(E3089&lt;=60,"ATENCAO (31-60 DIAS)","OK"))))</f>
        <v/>
      </c>
      <c r="G3089" s="14">
        <f>SUMIFS(Lancamentos!$G:$G,Lancamentos!$C:$C,$A3089,Lancamentos!$E:$E,$C3089,Lancamentos!$B:$B,"ENTRADA")</f>
        <v/>
      </c>
      <c r="H3089" s="14">
        <f>SUMIFS(Lancamentos!$G:$G,Lancamentos!$C:$C,$A3089,Lancamentos!$E:$E,$C3089,Lancamentos!$B:$B,"SAIDA_USO")</f>
        <v/>
      </c>
      <c r="I3089" s="14">
        <f>SUMIFS(Lancamentos!$G:$G,Lancamentos!$C:$C,$A3089,Lancamentos!$E:$E,$C3089,Lancamentos!$B:$B,"SAIDA_DESCARTE")</f>
        <v/>
      </c>
      <c r="J3089" s="14">
        <f>G3089-H3089-I3089</f>
        <v/>
      </c>
      <c r="K3089">
        <f>IF(A3089="","",IF(J3089&lt;=IFERROR(VLOOKUP(A3089,Produtos!$A:$E,5,FALSE),0),"ABAIXO DO MINIMO","OK"))</f>
        <v/>
      </c>
    </row>
    <row r="3090">
      <c r="B3090">
        <f>IFERROR(VLOOKUP(A3090,Produtos!A:B,2,FALSE),"")</f>
        <v/>
      </c>
      <c r="D3090" s="10">
        <f>IFERROR(INDEX(Lotes!$E:$E,MATCH(1,(Lotes!$A:$A=A3090)*(Lotes!$C:$C=C3090),0)),"")</f>
        <v/>
      </c>
      <c r="E3090" s="14">
        <f>IF(D3090="","",D3090-TODAY())</f>
        <v/>
      </c>
      <c r="F3090">
        <f>IF(D3090="","",IF(E3090&lt;0,"VENCIDO",IF(E3090&lt;=30,"VENCE EM &lt;= 30 DIAS",IF(E3090&lt;=60,"ATENCAO (31-60 DIAS)","OK"))))</f>
        <v/>
      </c>
      <c r="G3090" s="14">
        <f>SUMIFS(Lancamentos!$G:$G,Lancamentos!$C:$C,$A3090,Lancamentos!$E:$E,$C3090,Lancamentos!$B:$B,"ENTRADA")</f>
        <v/>
      </c>
      <c r="H3090" s="14">
        <f>SUMIFS(Lancamentos!$G:$G,Lancamentos!$C:$C,$A3090,Lancamentos!$E:$E,$C3090,Lancamentos!$B:$B,"SAIDA_USO")</f>
        <v/>
      </c>
      <c r="I3090" s="14">
        <f>SUMIFS(Lancamentos!$G:$G,Lancamentos!$C:$C,$A3090,Lancamentos!$E:$E,$C3090,Lancamentos!$B:$B,"SAIDA_DESCARTE")</f>
        <v/>
      </c>
      <c r="J3090" s="14">
        <f>G3090-H3090-I3090</f>
        <v/>
      </c>
      <c r="K3090">
        <f>IF(A3090="","",IF(J3090&lt;=IFERROR(VLOOKUP(A3090,Produtos!$A:$E,5,FALSE),0),"ABAIXO DO MINIMO","OK"))</f>
        <v/>
      </c>
    </row>
    <row r="3091">
      <c r="B3091">
        <f>IFERROR(VLOOKUP(A3091,Produtos!A:B,2,FALSE),"")</f>
        <v/>
      </c>
      <c r="D3091" s="10">
        <f>IFERROR(INDEX(Lotes!$E:$E,MATCH(1,(Lotes!$A:$A=A3091)*(Lotes!$C:$C=C3091),0)),"")</f>
        <v/>
      </c>
      <c r="E3091" s="14">
        <f>IF(D3091="","",D3091-TODAY())</f>
        <v/>
      </c>
      <c r="F3091">
        <f>IF(D3091="","",IF(E3091&lt;0,"VENCIDO",IF(E3091&lt;=30,"VENCE EM &lt;= 30 DIAS",IF(E3091&lt;=60,"ATENCAO (31-60 DIAS)","OK"))))</f>
        <v/>
      </c>
      <c r="G3091" s="14">
        <f>SUMIFS(Lancamentos!$G:$G,Lancamentos!$C:$C,$A3091,Lancamentos!$E:$E,$C3091,Lancamentos!$B:$B,"ENTRADA")</f>
        <v/>
      </c>
      <c r="H3091" s="14">
        <f>SUMIFS(Lancamentos!$G:$G,Lancamentos!$C:$C,$A3091,Lancamentos!$E:$E,$C3091,Lancamentos!$B:$B,"SAIDA_USO")</f>
        <v/>
      </c>
      <c r="I3091" s="14">
        <f>SUMIFS(Lancamentos!$G:$G,Lancamentos!$C:$C,$A3091,Lancamentos!$E:$E,$C3091,Lancamentos!$B:$B,"SAIDA_DESCARTE")</f>
        <v/>
      </c>
      <c r="J3091" s="14">
        <f>G3091-H3091-I3091</f>
        <v/>
      </c>
      <c r="K3091">
        <f>IF(A3091="","",IF(J3091&lt;=IFERROR(VLOOKUP(A3091,Produtos!$A:$E,5,FALSE),0),"ABAIXO DO MINIMO","OK"))</f>
        <v/>
      </c>
    </row>
    <row r="3092">
      <c r="B3092">
        <f>IFERROR(VLOOKUP(A3092,Produtos!A:B,2,FALSE),"")</f>
        <v/>
      </c>
      <c r="D3092" s="10">
        <f>IFERROR(INDEX(Lotes!$E:$E,MATCH(1,(Lotes!$A:$A=A3092)*(Lotes!$C:$C=C3092),0)),"")</f>
        <v/>
      </c>
      <c r="E3092" s="14">
        <f>IF(D3092="","",D3092-TODAY())</f>
        <v/>
      </c>
      <c r="F3092">
        <f>IF(D3092="","",IF(E3092&lt;0,"VENCIDO",IF(E3092&lt;=30,"VENCE EM &lt;= 30 DIAS",IF(E3092&lt;=60,"ATENCAO (31-60 DIAS)","OK"))))</f>
        <v/>
      </c>
      <c r="G3092" s="14">
        <f>SUMIFS(Lancamentos!$G:$G,Lancamentos!$C:$C,$A3092,Lancamentos!$E:$E,$C3092,Lancamentos!$B:$B,"ENTRADA")</f>
        <v/>
      </c>
      <c r="H3092" s="14">
        <f>SUMIFS(Lancamentos!$G:$G,Lancamentos!$C:$C,$A3092,Lancamentos!$E:$E,$C3092,Lancamentos!$B:$B,"SAIDA_USO")</f>
        <v/>
      </c>
      <c r="I3092" s="14">
        <f>SUMIFS(Lancamentos!$G:$G,Lancamentos!$C:$C,$A3092,Lancamentos!$E:$E,$C3092,Lancamentos!$B:$B,"SAIDA_DESCARTE")</f>
        <v/>
      </c>
      <c r="J3092" s="14">
        <f>G3092-H3092-I3092</f>
        <v/>
      </c>
      <c r="K3092">
        <f>IF(A3092="","",IF(J3092&lt;=IFERROR(VLOOKUP(A3092,Produtos!$A:$E,5,FALSE),0),"ABAIXO DO MINIMO","OK"))</f>
        <v/>
      </c>
    </row>
    <row r="3093">
      <c r="B3093">
        <f>IFERROR(VLOOKUP(A3093,Produtos!A:B,2,FALSE),"")</f>
        <v/>
      </c>
      <c r="D3093" s="10">
        <f>IFERROR(INDEX(Lotes!$E:$E,MATCH(1,(Lotes!$A:$A=A3093)*(Lotes!$C:$C=C3093),0)),"")</f>
        <v/>
      </c>
      <c r="E3093" s="14">
        <f>IF(D3093="","",D3093-TODAY())</f>
        <v/>
      </c>
      <c r="F3093">
        <f>IF(D3093="","",IF(E3093&lt;0,"VENCIDO",IF(E3093&lt;=30,"VENCE EM &lt;= 30 DIAS",IF(E3093&lt;=60,"ATENCAO (31-60 DIAS)","OK"))))</f>
        <v/>
      </c>
      <c r="G3093" s="14">
        <f>SUMIFS(Lancamentos!$G:$G,Lancamentos!$C:$C,$A3093,Lancamentos!$E:$E,$C3093,Lancamentos!$B:$B,"ENTRADA")</f>
        <v/>
      </c>
      <c r="H3093" s="14">
        <f>SUMIFS(Lancamentos!$G:$G,Lancamentos!$C:$C,$A3093,Lancamentos!$E:$E,$C3093,Lancamentos!$B:$B,"SAIDA_USO")</f>
        <v/>
      </c>
      <c r="I3093" s="14">
        <f>SUMIFS(Lancamentos!$G:$G,Lancamentos!$C:$C,$A3093,Lancamentos!$E:$E,$C3093,Lancamentos!$B:$B,"SAIDA_DESCARTE")</f>
        <v/>
      </c>
      <c r="J3093" s="14">
        <f>G3093-H3093-I3093</f>
        <v/>
      </c>
      <c r="K3093">
        <f>IF(A3093="","",IF(J3093&lt;=IFERROR(VLOOKUP(A3093,Produtos!$A:$E,5,FALSE),0),"ABAIXO DO MINIMO","OK"))</f>
        <v/>
      </c>
    </row>
    <row r="3094">
      <c r="B3094">
        <f>IFERROR(VLOOKUP(A3094,Produtos!A:B,2,FALSE),"")</f>
        <v/>
      </c>
      <c r="D3094" s="10">
        <f>IFERROR(INDEX(Lotes!$E:$E,MATCH(1,(Lotes!$A:$A=A3094)*(Lotes!$C:$C=C3094),0)),"")</f>
        <v/>
      </c>
      <c r="E3094" s="14">
        <f>IF(D3094="","",D3094-TODAY())</f>
        <v/>
      </c>
      <c r="F3094">
        <f>IF(D3094="","",IF(E3094&lt;0,"VENCIDO",IF(E3094&lt;=30,"VENCE EM &lt;= 30 DIAS",IF(E3094&lt;=60,"ATENCAO (31-60 DIAS)","OK"))))</f>
        <v/>
      </c>
      <c r="G3094" s="14">
        <f>SUMIFS(Lancamentos!$G:$G,Lancamentos!$C:$C,$A3094,Lancamentos!$E:$E,$C3094,Lancamentos!$B:$B,"ENTRADA")</f>
        <v/>
      </c>
      <c r="H3094" s="14">
        <f>SUMIFS(Lancamentos!$G:$G,Lancamentos!$C:$C,$A3094,Lancamentos!$E:$E,$C3094,Lancamentos!$B:$B,"SAIDA_USO")</f>
        <v/>
      </c>
      <c r="I3094" s="14">
        <f>SUMIFS(Lancamentos!$G:$G,Lancamentos!$C:$C,$A3094,Lancamentos!$E:$E,$C3094,Lancamentos!$B:$B,"SAIDA_DESCARTE")</f>
        <v/>
      </c>
      <c r="J3094" s="14">
        <f>G3094-H3094-I3094</f>
        <v/>
      </c>
      <c r="K3094">
        <f>IF(A3094="","",IF(J3094&lt;=IFERROR(VLOOKUP(A3094,Produtos!$A:$E,5,FALSE),0),"ABAIXO DO MINIMO","OK"))</f>
        <v/>
      </c>
    </row>
    <row r="3095">
      <c r="B3095">
        <f>IFERROR(VLOOKUP(A3095,Produtos!A:B,2,FALSE),"")</f>
        <v/>
      </c>
      <c r="D3095" s="10">
        <f>IFERROR(INDEX(Lotes!$E:$E,MATCH(1,(Lotes!$A:$A=A3095)*(Lotes!$C:$C=C3095),0)),"")</f>
        <v/>
      </c>
      <c r="E3095" s="14">
        <f>IF(D3095="","",D3095-TODAY())</f>
        <v/>
      </c>
      <c r="F3095">
        <f>IF(D3095="","",IF(E3095&lt;0,"VENCIDO",IF(E3095&lt;=30,"VENCE EM &lt;= 30 DIAS",IF(E3095&lt;=60,"ATENCAO (31-60 DIAS)","OK"))))</f>
        <v/>
      </c>
      <c r="G3095" s="14">
        <f>SUMIFS(Lancamentos!$G:$G,Lancamentos!$C:$C,$A3095,Lancamentos!$E:$E,$C3095,Lancamentos!$B:$B,"ENTRADA")</f>
        <v/>
      </c>
      <c r="H3095" s="14">
        <f>SUMIFS(Lancamentos!$G:$G,Lancamentos!$C:$C,$A3095,Lancamentos!$E:$E,$C3095,Lancamentos!$B:$B,"SAIDA_USO")</f>
        <v/>
      </c>
      <c r="I3095" s="14">
        <f>SUMIFS(Lancamentos!$G:$G,Lancamentos!$C:$C,$A3095,Lancamentos!$E:$E,$C3095,Lancamentos!$B:$B,"SAIDA_DESCARTE")</f>
        <v/>
      </c>
      <c r="J3095" s="14">
        <f>G3095-H3095-I3095</f>
        <v/>
      </c>
      <c r="K3095">
        <f>IF(A3095="","",IF(J3095&lt;=IFERROR(VLOOKUP(A3095,Produtos!$A:$E,5,FALSE),0),"ABAIXO DO MINIMO","OK"))</f>
        <v/>
      </c>
    </row>
    <row r="3096">
      <c r="B3096">
        <f>IFERROR(VLOOKUP(A3096,Produtos!A:B,2,FALSE),"")</f>
        <v/>
      </c>
      <c r="D3096" s="10">
        <f>IFERROR(INDEX(Lotes!$E:$E,MATCH(1,(Lotes!$A:$A=A3096)*(Lotes!$C:$C=C3096),0)),"")</f>
        <v/>
      </c>
      <c r="E3096" s="14">
        <f>IF(D3096="","",D3096-TODAY())</f>
        <v/>
      </c>
      <c r="F3096">
        <f>IF(D3096="","",IF(E3096&lt;0,"VENCIDO",IF(E3096&lt;=30,"VENCE EM &lt;= 30 DIAS",IF(E3096&lt;=60,"ATENCAO (31-60 DIAS)","OK"))))</f>
        <v/>
      </c>
      <c r="G3096" s="14">
        <f>SUMIFS(Lancamentos!$G:$G,Lancamentos!$C:$C,$A3096,Lancamentos!$E:$E,$C3096,Lancamentos!$B:$B,"ENTRADA")</f>
        <v/>
      </c>
      <c r="H3096" s="14">
        <f>SUMIFS(Lancamentos!$G:$G,Lancamentos!$C:$C,$A3096,Lancamentos!$E:$E,$C3096,Lancamentos!$B:$B,"SAIDA_USO")</f>
        <v/>
      </c>
      <c r="I3096" s="14">
        <f>SUMIFS(Lancamentos!$G:$G,Lancamentos!$C:$C,$A3096,Lancamentos!$E:$E,$C3096,Lancamentos!$B:$B,"SAIDA_DESCARTE")</f>
        <v/>
      </c>
      <c r="J3096" s="14">
        <f>G3096-H3096-I3096</f>
        <v/>
      </c>
      <c r="K3096">
        <f>IF(A3096="","",IF(J3096&lt;=IFERROR(VLOOKUP(A3096,Produtos!$A:$E,5,FALSE),0),"ABAIXO DO MINIMO","OK"))</f>
        <v/>
      </c>
    </row>
    <row r="3097">
      <c r="B3097">
        <f>IFERROR(VLOOKUP(A3097,Produtos!A:B,2,FALSE),"")</f>
        <v/>
      </c>
      <c r="D3097" s="10">
        <f>IFERROR(INDEX(Lotes!$E:$E,MATCH(1,(Lotes!$A:$A=A3097)*(Lotes!$C:$C=C3097),0)),"")</f>
        <v/>
      </c>
      <c r="E3097" s="14">
        <f>IF(D3097="","",D3097-TODAY())</f>
        <v/>
      </c>
      <c r="F3097">
        <f>IF(D3097="","",IF(E3097&lt;0,"VENCIDO",IF(E3097&lt;=30,"VENCE EM &lt;= 30 DIAS",IF(E3097&lt;=60,"ATENCAO (31-60 DIAS)","OK"))))</f>
        <v/>
      </c>
      <c r="G3097" s="14">
        <f>SUMIFS(Lancamentos!$G:$G,Lancamentos!$C:$C,$A3097,Lancamentos!$E:$E,$C3097,Lancamentos!$B:$B,"ENTRADA")</f>
        <v/>
      </c>
      <c r="H3097" s="14">
        <f>SUMIFS(Lancamentos!$G:$G,Lancamentos!$C:$C,$A3097,Lancamentos!$E:$E,$C3097,Lancamentos!$B:$B,"SAIDA_USO")</f>
        <v/>
      </c>
      <c r="I3097" s="14">
        <f>SUMIFS(Lancamentos!$G:$G,Lancamentos!$C:$C,$A3097,Lancamentos!$E:$E,$C3097,Lancamentos!$B:$B,"SAIDA_DESCARTE")</f>
        <v/>
      </c>
      <c r="J3097" s="14">
        <f>G3097-H3097-I3097</f>
        <v/>
      </c>
      <c r="K3097">
        <f>IF(A3097="","",IF(J3097&lt;=IFERROR(VLOOKUP(A3097,Produtos!$A:$E,5,FALSE),0),"ABAIXO DO MINIMO","OK"))</f>
        <v/>
      </c>
    </row>
    <row r="3098">
      <c r="B3098">
        <f>IFERROR(VLOOKUP(A3098,Produtos!A:B,2,FALSE),"")</f>
        <v/>
      </c>
      <c r="D3098" s="10">
        <f>IFERROR(INDEX(Lotes!$E:$E,MATCH(1,(Lotes!$A:$A=A3098)*(Lotes!$C:$C=C3098),0)),"")</f>
        <v/>
      </c>
      <c r="E3098" s="14">
        <f>IF(D3098="","",D3098-TODAY())</f>
        <v/>
      </c>
      <c r="F3098">
        <f>IF(D3098="","",IF(E3098&lt;0,"VENCIDO",IF(E3098&lt;=30,"VENCE EM &lt;= 30 DIAS",IF(E3098&lt;=60,"ATENCAO (31-60 DIAS)","OK"))))</f>
        <v/>
      </c>
      <c r="G3098" s="14">
        <f>SUMIFS(Lancamentos!$G:$G,Lancamentos!$C:$C,$A3098,Lancamentos!$E:$E,$C3098,Lancamentos!$B:$B,"ENTRADA")</f>
        <v/>
      </c>
      <c r="H3098" s="14">
        <f>SUMIFS(Lancamentos!$G:$G,Lancamentos!$C:$C,$A3098,Lancamentos!$E:$E,$C3098,Lancamentos!$B:$B,"SAIDA_USO")</f>
        <v/>
      </c>
      <c r="I3098" s="14">
        <f>SUMIFS(Lancamentos!$G:$G,Lancamentos!$C:$C,$A3098,Lancamentos!$E:$E,$C3098,Lancamentos!$B:$B,"SAIDA_DESCARTE")</f>
        <v/>
      </c>
      <c r="J3098" s="14">
        <f>G3098-H3098-I3098</f>
        <v/>
      </c>
      <c r="K3098">
        <f>IF(A3098="","",IF(J3098&lt;=IFERROR(VLOOKUP(A3098,Produtos!$A:$E,5,FALSE),0),"ABAIXO DO MINIMO","OK"))</f>
        <v/>
      </c>
    </row>
    <row r="3099">
      <c r="B3099">
        <f>IFERROR(VLOOKUP(A3099,Produtos!A:B,2,FALSE),"")</f>
        <v/>
      </c>
      <c r="D3099" s="10">
        <f>IFERROR(INDEX(Lotes!$E:$E,MATCH(1,(Lotes!$A:$A=A3099)*(Lotes!$C:$C=C3099),0)),"")</f>
        <v/>
      </c>
      <c r="E3099" s="14">
        <f>IF(D3099="","",D3099-TODAY())</f>
        <v/>
      </c>
      <c r="F3099">
        <f>IF(D3099="","",IF(E3099&lt;0,"VENCIDO",IF(E3099&lt;=30,"VENCE EM &lt;= 30 DIAS",IF(E3099&lt;=60,"ATENCAO (31-60 DIAS)","OK"))))</f>
        <v/>
      </c>
      <c r="G3099" s="14">
        <f>SUMIFS(Lancamentos!$G:$G,Lancamentos!$C:$C,$A3099,Lancamentos!$E:$E,$C3099,Lancamentos!$B:$B,"ENTRADA")</f>
        <v/>
      </c>
      <c r="H3099" s="14">
        <f>SUMIFS(Lancamentos!$G:$G,Lancamentos!$C:$C,$A3099,Lancamentos!$E:$E,$C3099,Lancamentos!$B:$B,"SAIDA_USO")</f>
        <v/>
      </c>
      <c r="I3099" s="14">
        <f>SUMIFS(Lancamentos!$G:$G,Lancamentos!$C:$C,$A3099,Lancamentos!$E:$E,$C3099,Lancamentos!$B:$B,"SAIDA_DESCARTE")</f>
        <v/>
      </c>
      <c r="J3099" s="14">
        <f>G3099-H3099-I3099</f>
        <v/>
      </c>
      <c r="K3099">
        <f>IF(A3099="","",IF(J3099&lt;=IFERROR(VLOOKUP(A3099,Produtos!$A:$E,5,FALSE),0),"ABAIXO DO MINIMO","OK"))</f>
        <v/>
      </c>
    </row>
    <row r="3100">
      <c r="B3100">
        <f>IFERROR(VLOOKUP(A3100,Produtos!A:B,2,FALSE),"")</f>
        <v/>
      </c>
      <c r="D3100" s="10">
        <f>IFERROR(INDEX(Lotes!$E:$E,MATCH(1,(Lotes!$A:$A=A3100)*(Lotes!$C:$C=C3100),0)),"")</f>
        <v/>
      </c>
      <c r="E3100" s="14">
        <f>IF(D3100="","",D3100-TODAY())</f>
        <v/>
      </c>
      <c r="F3100">
        <f>IF(D3100="","",IF(E3100&lt;0,"VENCIDO",IF(E3100&lt;=30,"VENCE EM &lt;= 30 DIAS",IF(E3100&lt;=60,"ATENCAO (31-60 DIAS)","OK"))))</f>
        <v/>
      </c>
      <c r="G3100" s="14">
        <f>SUMIFS(Lancamentos!$G:$G,Lancamentos!$C:$C,$A3100,Lancamentos!$E:$E,$C3100,Lancamentos!$B:$B,"ENTRADA")</f>
        <v/>
      </c>
      <c r="H3100" s="14">
        <f>SUMIFS(Lancamentos!$G:$G,Lancamentos!$C:$C,$A3100,Lancamentos!$E:$E,$C3100,Lancamentos!$B:$B,"SAIDA_USO")</f>
        <v/>
      </c>
      <c r="I3100" s="14">
        <f>SUMIFS(Lancamentos!$G:$G,Lancamentos!$C:$C,$A3100,Lancamentos!$E:$E,$C3100,Lancamentos!$B:$B,"SAIDA_DESCARTE")</f>
        <v/>
      </c>
      <c r="J3100" s="14">
        <f>G3100-H3100-I3100</f>
        <v/>
      </c>
      <c r="K3100">
        <f>IF(A3100="","",IF(J3100&lt;=IFERROR(VLOOKUP(A3100,Produtos!$A:$E,5,FALSE),0),"ABAIXO DO MINIMO","OK"))</f>
        <v/>
      </c>
    </row>
    <row r="3101">
      <c r="B3101">
        <f>IFERROR(VLOOKUP(A3101,Produtos!A:B,2,FALSE),"")</f>
        <v/>
      </c>
      <c r="D3101" s="10">
        <f>IFERROR(INDEX(Lotes!$E:$E,MATCH(1,(Lotes!$A:$A=A3101)*(Lotes!$C:$C=C3101),0)),"")</f>
        <v/>
      </c>
      <c r="E3101" s="14">
        <f>IF(D3101="","",D3101-TODAY())</f>
        <v/>
      </c>
      <c r="F3101">
        <f>IF(D3101="","",IF(E3101&lt;0,"VENCIDO",IF(E3101&lt;=30,"VENCE EM &lt;= 30 DIAS",IF(E3101&lt;=60,"ATENCAO (31-60 DIAS)","OK"))))</f>
        <v/>
      </c>
      <c r="G3101" s="14">
        <f>SUMIFS(Lancamentos!$G:$G,Lancamentos!$C:$C,$A3101,Lancamentos!$E:$E,$C3101,Lancamentos!$B:$B,"ENTRADA")</f>
        <v/>
      </c>
      <c r="H3101" s="14">
        <f>SUMIFS(Lancamentos!$G:$G,Lancamentos!$C:$C,$A3101,Lancamentos!$E:$E,$C3101,Lancamentos!$B:$B,"SAIDA_USO")</f>
        <v/>
      </c>
      <c r="I3101" s="14">
        <f>SUMIFS(Lancamentos!$G:$G,Lancamentos!$C:$C,$A3101,Lancamentos!$E:$E,$C3101,Lancamentos!$B:$B,"SAIDA_DESCARTE")</f>
        <v/>
      </c>
      <c r="J3101" s="14">
        <f>G3101-H3101-I3101</f>
        <v/>
      </c>
      <c r="K3101">
        <f>IF(A3101="","",IF(J3101&lt;=IFERROR(VLOOKUP(A3101,Produtos!$A:$E,5,FALSE),0),"ABAIXO DO MINIMO","OK"))</f>
        <v/>
      </c>
    </row>
    <row r="3102">
      <c r="B3102">
        <f>IFERROR(VLOOKUP(A3102,Produtos!A:B,2,FALSE),"")</f>
        <v/>
      </c>
      <c r="D3102" s="10">
        <f>IFERROR(INDEX(Lotes!$E:$E,MATCH(1,(Lotes!$A:$A=A3102)*(Lotes!$C:$C=C3102),0)),"")</f>
        <v/>
      </c>
      <c r="E3102" s="14">
        <f>IF(D3102="","",D3102-TODAY())</f>
        <v/>
      </c>
      <c r="F3102">
        <f>IF(D3102="","",IF(E3102&lt;0,"VENCIDO",IF(E3102&lt;=30,"VENCE EM &lt;= 30 DIAS",IF(E3102&lt;=60,"ATENCAO (31-60 DIAS)","OK"))))</f>
        <v/>
      </c>
      <c r="G3102" s="14">
        <f>SUMIFS(Lancamentos!$G:$G,Lancamentos!$C:$C,$A3102,Lancamentos!$E:$E,$C3102,Lancamentos!$B:$B,"ENTRADA")</f>
        <v/>
      </c>
      <c r="H3102" s="14">
        <f>SUMIFS(Lancamentos!$G:$G,Lancamentos!$C:$C,$A3102,Lancamentos!$E:$E,$C3102,Lancamentos!$B:$B,"SAIDA_USO")</f>
        <v/>
      </c>
      <c r="I3102" s="14">
        <f>SUMIFS(Lancamentos!$G:$G,Lancamentos!$C:$C,$A3102,Lancamentos!$E:$E,$C3102,Lancamentos!$B:$B,"SAIDA_DESCARTE")</f>
        <v/>
      </c>
      <c r="J3102" s="14">
        <f>G3102-H3102-I3102</f>
        <v/>
      </c>
      <c r="K3102">
        <f>IF(A3102="","",IF(J3102&lt;=IFERROR(VLOOKUP(A3102,Produtos!$A:$E,5,FALSE),0),"ABAIXO DO MINIMO","OK"))</f>
        <v/>
      </c>
    </row>
    <row r="3103">
      <c r="B3103">
        <f>IFERROR(VLOOKUP(A3103,Produtos!A:B,2,FALSE),"")</f>
        <v/>
      </c>
      <c r="D3103" s="10">
        <f>IFERROR(INDEX(Lotes!$E:$E,MATCH(1,(Lotes!$A:$A=A3103)*(Lotes!$C:$C=C3103),0)),"")</f>
        <v/>
      </c>
      <c r="E3103" s="14">
        <f>IF(D3103="","",D3103-TODAY())</f>
        <v/>
      </c>
      <c r="F3103">
        <f>IF(D3103="","",IF(E3103&lt;0,"VENCIDO",IF(E3103&lt;=30,"VENCE EM &lt;= 30 DIAS",IF(E3103&lt;=60,"ATENCAO (31-60 DIAS)","OK"))))</f>
        <v/>
      </c>
      <c r="G3103" s="14">
        <f>SUMIFS(Lancamentos!$G:$G,Lancamentos!$C:$C,$A3103,Lancamentos!$E:$E,$C3103,Lancamentos!$B:$B,"ENTRADA")</f>
        <v/>
      </c>
      <c r="H3103" s="14">
        <f>SUMIFS(Lancamentos!$G:$G,Lancamentos!$C:$C,$A3103,Lancamentos!$E:$E,$C3103,Lancamentos!$B:$B,"SAIDA_USO")</f>
        <v/>
      </c>
      <c r="I3103" s="14">
        <f>SUMIFS(Lancamentos!$G:$G,Lancamentos!$C:$C,$A3103,Lancamentos!$E:$E,$C3103,Lancamentos!$B:$B,"SAIDA_DESCARTE")</f>
        <v/>
      </c>
      <c r="J3103" s="14">
        <f>G3103-H3103-I3103</f>
        <v/>
      </c>
      <c r="K3103">
        <f>IF(A3103="","",IF(J3103&lt;=IFERROR(VLOOKUP(A3103,Produtos!$A:$E,5,FALSE),0),"ABAIXO DO MINIMO","OK"))</f>
        <v/>
      </c>
    </row>
    <row r="3104">
      <c r="B3104">
        <f>IFERROR(VLOOKUP(A3104,Produtos!A:B,2,FALSE),"")</f>
        <v/>
      </c>
      <c r="D3104" s="10">
        <f>IFERROR(INDEX(Lotes!$E:$E,MATCH(1,(Lotes!$A:$A=A3104)*(Lotes!$C:$C=C3104),0)),"")</f>
        <v/>
      </c>
      <c r="E3104" s="14">
        <f>IF(D3104="","",D3104-TODAY())</f>
        <v/>
      </c>
      <c r="F3104">
        <f>IF(D3104="","",IF(E3104&lt;0,"VENCIDO",IF(E3104&lt;=30,"VENCE EM &lt;= 30 DIAS",IF(E3104&lt;=60,"ATENCAO (31-60 DIAS)","OK"))))</f>
        <v/>
      </c>
      <c r="G3104" s="14">
        <f>SUMIFS(Lancamentos!$G:$G,Lancamentos!$C:$C,$A3104,Lancamentos!$E:$E,$C3104,Lancamentos!$B:$B,"ENTRADA")</f>
        <v/>
      </c>
      <c r="H3104" s="14">
        <f>SUMIFS(Lancamentos!$G:$G,Lancamentos!$C:$C,$A3104,Lancamentos!$E:$E,$C3104,Lancamentos!$B:$B,"SAIDA_USO")</f>
        <v/>
      </c>
      <c r="I3104" s="14">
        <f>SUMIFS(Lancamentos!$G:$G,Lancamentos!$C:$C,$A3104,Lancamentos!$E:$E,$C3104,Lancamentos!$B:$B,"SAIDA_DESCARTE")</f>
        <v/>
      </c>
      <c r="J3104" s="14">
        <f>G3104-H3104-I3104</f>
        <v/>
      </c>
      <c r="K3104">
        <f>IF(A3104="","",IF(J3104&lt;=IFERROR(VLOOKUP(A3104,Produtos!$A:$E,5,FALSE),0),"ABAIXO DO MINIMO","OK"))</f>
        <v/>
      </c>
    </row>
    <row r="3105">
      <c r="B3105">
        <f>IFERROR(VLOOKUP(A3105,Produtos!A:B,2,FALSE),"")</f>
        <v/>
      </c>
      <c r="D3105" s="10">
        <f>IFERROR(INDEX(Lotes!$E:$E,MATCH(1,(Lotes!$A:$A=A3105)*(Lotes!$C:$C=C3105),0)),"")</f>
        <v/>
      </c>
      <c r="E3105" s="14">
        <f>IF(D3105="","",D3105-TODAY())</f>
        <v/>
      </c>
      <c r="F3105">
        <f>IF(D3105="","",IF(E3105&lt;0,"VENCIDO",IF(E3105&lt;=30,"VENCE EM &lt;= 30 DIAS",IF(E3105&lt;=60,"ATENCAO (31-60 DIAS)","OK"))))</f>
        <v/>
      </c>
      <c r="G3105" s="14">
        <f>SUMIFS(Lancamentos!$G:$G,Lancamentos!$C:$C,$A3105,Lancamentos!$E:$E,$C3105,Lancamentos!$B:$B,"ENTRADA")</f>
        <v/>
      </c>
      <c r="H3105" s="14">
        <f>SUMIFS(Lancamentos!$G:$G,Lancamentos!$C:$C,$A3105,Lancamentos!$E:$E,$C3105,Lancamentos!$B:$B,"SAIDA_USO")</f>
        <v/>
      </c>
      <c r="I3105" s="14">
        <f>SUMIFS(Lancamentos!$G:$G,Lancamentos!$C:$C,$A3105,Lancamentos!$E:$E,$C3105,Lancamentos!$B:$B,"SAIDA_DESCARTE")</f>
        <v/>
      </c>
      <c r="J3105" s="14">
        <f>G3105-H3105-I3105</f>
        <v/>
      </c>
      <c r="K3105">
        <f>IF(A3105="","",IF(J3105&lt;=IFERROR(VLOOKUP(A3105,Produtos!$A:$E,5,FALSE),0),"ABAIXO DO MINIMO","OK"))</f>
        <v/>
      </c>
    </row>
    <row r="3106">
      <c r="B3106">
        <f>IFERROR(VLOOKUP(A3106,Produtos!A:B,2,FALSE),"")</f>
        <v/>
      </c>
      <c r="D3106" s="10">
        <f>IFERROR(INDEX(Lotes!$E:$E,MATCH(1,(Lotes!$A:$A=A3106)*(Lotes!$C:$C=C3106),0)),"")</f>
        <v/>
      </c>
      <c r="E3106" s="14">
        <f>IF(D3106="","",D3106-TODAY())</f>
        <v/>
      </c>
      <c r="F3106">
        <f>IF(D3106="","",IF(E3106&lt;0,"VENCIDO",IF(E3106&lt;=30,"VENCE EM &lt;= 30 DIAS",IF(E3106&lt;=60,"ATENCAO (31-60 DIAS)","OK"))))</f>
        <v/>
      </c>
      <c r="G3106" s="14">
        <f>SUMIFS(Lancamentos!$G:$G,Lancamentos!$C:$C,$A3106,Lancamentos!$E:$E,$C3106,Lancamentos!$B:$B,"ENTRADA")</f>
        <v/>
      </c>
      <c r="H3106" s="14">
        <f>SUMIFS(Lancamentos!$G:$G,Lancamentos!$C:$C,$A3106,Lancamentos!$E:$E,$C3106,Lancamentos!$B:$B,"SAIDA_USO")</f>
        <v/>
      </c>
      <c r="I3106" s="14">
        <f>SUMIFS(Lancamentos!$G:$G,Lancamentos!$C:$C,$A3106,Lancamentos!$E:$E,$C3106,Lancamentos!$B:$B,"SAIDA_DESCARTE")</f>
        <v/>
      </c>
      <c r="J3106" s="14">
        <f>G3106-H3106-I3106</f>
        <v/>
      </c>
      <c r="K3106">
        <f>IF(A3106="","",IF(J3106&lt;=IFERROR(VLOOKUP(A3106,Produtos!$A:$E,5,FALSE),0),"ABAIXO DO MINIMO","OK"))</f>
        <v/>
      </c>
    </row>
    <row r="3107">
      <c r="B3107">
        <f>IFERROR(VLOOKUP(A3107,Produtos!A:B,2,FALSE),"")</f>
        <v/>
      </c>
      <c r="D3107" s="10">
        <f>IFERROR(INDEX(Lotes!$E:$E,MATCH(1,(Lotes!$A:$A=A3107)*(Lotes!$C:$C=C3107),0)),"")</f>
        <v/>
      </c>
      <c r="E3107" s="14">
        <f>IF(D3107="","",D3107-TODAY())</f>
        <v/>
      </c>
      <c r="F3107">
        <f>IF(D3107="","",IF(E3107&lt;0,"VENCIDO",IF(E3107&lt;=30,"VENCE EM &lt;= 30 DIAS",IF(E3107&lt;=60,"ATENCAO (31-60 DIAS)","OK"))))</f>
        <v/>
      </c>
      <c r="G3107" s="14">
        <f>SUMIFS(Lancamentos!$G:$G,Lancamentos!$C:$C,$A3107,Lancamentos!$E:$E,$C3107,Lancamentos!$B:$B,"ENTRADA")</f>
        <v/>
      </c>
      <c r="H3107" s="14">
        <f>SUMIFS(Lancamentos!$G:$G,Lancamentos!$C:$C,$A3107,Lancamentos!$E:$E,$C3107,Lancamentos!$B:$B,"SAIDA_USO")</f>
        <v/>
      </c>
      <c r="I3107" s="14">
        <f>SUMIFS(Lancamentos!$G:$G,Lancamentos!$C:$C,$A3107,Lancamentos!$E:$E,$C3107,Lancamentos!$B:$B,"SAIDA_DESCARTE")</f>
        <v/>
      </c>
      <c r="J3107" s="14">
        <f>G3107-H3107-I3107</f>
        <v/>
      </c>
      <c r="K3107">
        <f>IF(A3107="","",IF(J3107&lt;=IFERROR(VLOOKUP(A3107,Produtos!$A:$E,5,FALSE),0),"ABAIXO DO MINIMO","OK"))</f>
        <v/>
      </c>
    </row>
    <row r="3108">
      <c r="B3108">
        <f>IFERROR(VLOOKUP(A3108,Produtos!A:B,2,FALSE),"")</f>
        <v/>
      </c>
      <c r="D3108" s="10">
        <f>IFERROR(INDEX(Lotes!$E:$E,MATCH(1,(Lotes!$A:$A=A3108)*(Lotes!$C:$C=C3108),0)),"")</f>
        <v/>
      </c>
      <c r="E3108" s="14">
        <f>IF(D3108="","",D3108-TODAY())</f>
        <v/>
      </c>
      <c r="F3108">
        <f>IF(D3108="","",IF(E3108&lt;0,"VENCIDO",IF(E3108&lt;=30,"VENCE EM &lt;= 30 DIAS",IF(E3108&lt;=60,"ATENCAO (31-60 DIAS)","OK"))))</f>
        <v/>
      </c>
      <c r="G3108" s="14">
        <f>SUMIFS(Lancamentos!$G:$G,Lancamentos!$C:$C,$A3108,Lancamentos!$E:$E,$C3108,Lancamentos!$B:$B,"ENTRADA")</f>
        <v/>
      </c>
      <c r="H3108" s="14">
        <f>SUMIFS(Lancamentos!$G:$G,Lancamentos!$C:$C,$A3108,Lancamentos!$E:$E,$C3108,Lancamentos!$B:$B,"SAIDA_USO")</f>
        <v/>
      </c>
      <c r="I3108" s="14">
        <f>SUMIFS(Lancamentos!$G:$G,Lancamentos!$C:$C,$A3108,Lancamentos!$E:$E,$C3108,Lancamentos!$B:$B,"SAIDA_DESCARTE")</f>
        <v/>
      </c>
      <c r="J3108" s="14">
        <f>G3108-H3108-I3108</f>
        <v/>
      </c>
      <c r="K3108">
        <f>IF(A3108="","",IF(J3108&lt;=IFERROR(VLOOKUP(A3108,Produtos!$A:$E,5,FALSE),0),"ABAIXO DO MINIMO","OK"))</f>
        <v/>
      </c>
    </row>
    <row r="3109">
      <c r="B3109">
        <f>IFERROR(VLOOKUP(A3109,Produtos!A:B,2,FALSE),"")</f>
        <v/>
      </c>
      <c r="D3109" s="10">
        <f>IFERROR(INDEX(Lotes!$E:$E,MATCH(1,(Lotes!$A:$A=A3109)*(Lotes!$C:$C=C3109),0)),"")</f>
        <v/>
      </c>
      <c r="E3109" s="14">
        <f>IF(D3109="","",D3109-TODAY())</f>
        <v/>
      </c>
      <c r="F3109">
        <f>IF(D3109="","",IF(E3109&lt;0,"VENCIDO",IF(E3109&lt;=30,"VENCE EM &lt;= 30 DIAS",IF(E3109&lt;=60,"ATENCAO (31-60 DIAS)","OK"))))</f>
        <v/>
      </c>
      <c r="G3109" s="14">
        <f>SUMIFS(Lancamentos!$G:$G,Lancamentos!$C:$C,$A3109,Lancamentos!$E:$E,$C3109,Lancamentos!$B:$B,"ENTRADA")</f>
        <v/>
      </c>
      <c r="H3109" s="14">
        <f>SUMIFS(Lancamentos!$G:$G,Lancamentos!$C:$C,$A3109,Lancamentos!$E:$E,$C3109,Lancamentos!$B:$B,"SAIDA_USO")</f>
        <v/>
      </c>
      <c r="I3109" s="14">
        <f>SUMIFS(Lancamentos!$G:$G,Lancamentos!$C:$C,$A3109,Lancamentos!$E:$E,$C3109,Lancamentos!$B:$B,"SAIDA_DESCARTE")</f>
        <v/>
      </c>
      <c r="J3109" s="14">
        <f>G3109-H3109-I3109</f>
        <v/>
      </c>
      <c r="K3109">
        <f>IF(A3109="","",IF(J3109&lt;=IFERROR(VLOOKUP(A3109,Produtos!$A:$E,5,FALSE),0),"ABAIXO DO MINIMO","OK"))</f>
        <v/>
      </c>
    </row>
    <row r="3110">
      <c r="B3110">
        <f>IFERROR(VLOOKUP(A3110,Produtos!A:B,2,FALSE),"")</f>
        <v/>
      </c>
      <c r="D3110" s="10">
        <f>IFERROR(INDEX(Lotes!$E:$E,MATCH(1,(Lotes!$A:$A=A3110)*(Lotes!$C:$C=C3110),0)),"")</f>
        <v/>
      </c>
      <c r="E3110" s="14">
        <f>IF(D3110="","",D3110-TODAY())</f>
        <v/>
      </c>
      <c r="F3110">
        <f>IF(D3110="","",IF(E3110&lt;0,"VENCIDO",IF(E3110&lt;=30,"VENCE EM &lt;= 30 DIAS",IF(E3110&lt;=60,"ATENCAO (31-60 DIAS)","OK"))))</f>
        <v/>
      </c>
      <c r="G3110" s="14">
        <f>SUMIFS(Lancamentos!$G:$G,Lancamentos!$C:$C,$A3110,Lancamentos!$E:$E,$C3110,Lancamentos!$B:$B,"ENTRADA")</f>
        <v/>
      </c>
      <c r="H3110" s="14">
        <f>SUMIFS(Lancamentos!$G:$G,Lancamentos!$C:$C,$A3110,Lancamentos!$E:$E,$C3110,Lancamentos!$B:$B,"SAIDA_USO")</f>
        <v/>
      </c>
      <c r="I3110" s="14">
        <f>SUMIFS(Lancamentos!$G:$G,Lancamentos!$C:$C,$A3110,Lancamentos!$E:$E,$C3110,Lancamentos!$B:$B,"SAIDA_DESCARTE")</f>
        <v/>
      </c>
      <c r="J3110" s="14">
        <f>G3110-H3110-I3110</f>
        <v/>
      </c>
      <c r="K3110">
        <f>IF(A3110="","",IF(J3110&lt;=IFERROR(VLOOKUP(A3110,Produtos!$A:$E,5,FALSE),0),"ABAIXO DO MINIMO","OK"))</f>
        <v/>
      </c>
    </row>
    <row r="3111">
      <c r="B3111">
        <f>IFERROR(VLOOKUP(A3111,Produtos!A:B,2,FALSE),"")</f>
        <v/>
      </c>
      <c r="D3111" s="10">
        <f>IFERROR(INDEX(Lotes!$E:$E,MATCH(1,(Lotes!$A:$A=A3111)*(Lotes!$C:$C=C3111),0)),"")</f>
        <v/>
      </c>
      <c r="E3111" s="14">
        <f>IF(D3111="","",D3111-TODAY())</f>
        <v/>
      </c>
      <c r="F3111">
        <f>IF(D3111="","",IF(E3111&lt;0,"VENCIDO",IF(E3111&lt;=30,"VENCE EM &lt;= 30 DIAS",IF(E3111&lt;=60,"ATENCAO (31-60 DIAS)","OK"))))</f>
        <v/>
      </c>
      <c r="G3111" s="14">
        <f>SUMIFS(Lancamentos!$G:$G,Lancamentos!$C:$C,$A3111,Lancamentos!$E:$E,$C3111,Lancamentos!$B:$B,"ENTRADA")</f>
        <v/>
      </c>
      <c r="H3111" s="14">
        <f>SUMIFS(Lancamentos!$G:$G,Lancamentos!$C:$C,$A3111,Lancamentos!$E:$E,$C3111,Lancamentos!$B:$B,"SAIDA_USO")</f>
        <v/>
      </c>
      <c r="I3111" s="14">
        <f>SUMIFS(Lancamentos!$G:$G,Lancamentos!$C:$C,$A3111,Lancamentos!$E:$E,$C3111,Lancamentos!$B:$B,"SAIDA_DESCARTE")</f>
        <v/>
      </c>
      <c r="J3111" s="14">
        <f>G3111-H3111-I3111</f>
        <v/>
      </c>
      <c r="K3111">
        <f>IF(A3111="","",IF(J3111&lt;=IFERROR(VLOOKUP(A3111,Produtos!$A:$E,5,FALSE),0),"ABAIXO DO MINIMO","OK"))</f>
        <v/>
      </c>
    </row>
    <row r="3112">
      <c r="B3112">
        <f>IFERROR(VLOOKUP(A3112,Produtos!A:B,2,FALSE),"")</f>
        <v/>
      </c>
      <c r="D3112" s="10">
        <f>IFERROR(INDEX(Lotes!$E:$E,MATCH(1,(Lotes!$A:$A=A3112)*(Lotes!$C:$C=C3112),0)),"")</f>
        <v/>
      </c>
      <c r="E3112" s="14">
        <f>IF(D3112="","",D3112-TODAY())</f>
        <v/>
      </c>
      <c r="F3112">
        <f>IF(D3112="","",IF(E3112&lt;0,"VENCIDO",IF(E3112&lt;=30,"VENCE EM &lt;= 30 DIAS",IF(E3112&lt;=60,"ATENCAO (31-60 DIAS)","OK"))))</f>
        <v/>
      </c>
      <c r="G3112" s="14">
        <f>SUMIFS(Lancamentos!$G:$G,Lancamentos!$C:$C,$A3112,Lancamentos!$E:$E,$C3112,Lancamentos!$B:$B,"ENTRADA")</f>
        <v/>
      </c>
      <c r="H3112" s="14">
        <f>SUMIFS(Lancamentos!$G:$G,Lancamentos!$C:$C,$A3112,Lancamentos!$E:$E,$C3112,Lancamentos!$B:$B,"SAIDA_USO")</f>
        <v/>
      </c>
      <c r="I3112" s="14">
        <f>SUMIFS(Lancamentos!$G:$G,Lancamentos!$C:$C,$A3112,Lancamentos!$E:$E,$C3112,Lancamentos!$B:$B,"SAIDA_DESCARTE")</f>
        <v/>
      </c>
      <c r="J3112" s="14">
        <f>G3112-H3112-I3112</f>
        <v/>
      </c>
      <c r="K3112">
        <f>IF(A3112="","",IF(J3112&lt;=IFERROR(VLOOKUP(A3112,Produtos!$A:$E,5,FALSE),0),"ABAIXO DO MINIMO","OK"))</f>
        <v/>
      </c>
    </row>
    <row r="3113">
      <c r="B3113">
        <f>IFERROR(VLOOKUP(A3113,Produtos!A:B,2,FALSE),"")</f>
        <v/>
      </c>
      <c r="D3113" s="10">
        <f>IFERROR(INDEX(Lotes!$E:$E,MATCH(1,(Lotes!$A:$A=A3113)*(Lotes!$C:$C=C3113),0)),"")</f>
        <v/>
      </c>
      <c r="E3113" s="14">
        <f>IF(D3113="","",D3113-TODAY())</f>
        <v/>
      </c>
      <c r="F3113">
        <f>IF(D3113="","",IF(E3113&lt;0,"VENCIDO",IF(E3113&lt;=30,"VENCE EM &lt;= 30 DIAS",IF(E3113&lt;=60,"ATENCAO (31-60 DIAS)","OK"))))</f>
        <v/>
      </c>
      <c r="G3113" s="14">
        <f>SUMIFS(Lancamentos!$G:$G,Lancamentos!$C:$C,$A3113,Lancamentos!$E:$E,$C3113,Lancamentos!$B:$B,"ENTRADA")</f>
        <v/>
      </c>
      <c r="H3113" s="14">
        <f>SUMIFS(Lancamentos!$G:$G,Lancamentos!$C:$C,$A3113,Lancamentos!$E:$E,$C3113,Lancamentos!$B:$B,"SAIDA_USO")</f>
        <v/>
      </c>
      <c r="I3113" s="14">
        <f>SUMIFS(Lancamentos!$G:$G,Lancamentos!$C:$C,$A3113,Lancamentos!$E:$E,$C3113,Lancamentos!$B:$B,"SAIDA_DESCARTE")</f>
        <v/>
      </c>
      <c r="J3113" s="14">
        <f>G3113-H3113-I3113</f>
        <v/>
      </c>
      <c r="K3113">
        <f>IF(A3113="","",IF(J3113&lt;=IFERROR(VLOOKUP(A3113,Produtos!$A:$E,5,FALSE),0),"ABAIXO DO MINIMO","OK"))</f>
        <v/>
      </c>
    </row>
    <row r="3114">
      <c r="B3114">
        <f>IFERROR(VLOOKUP(A3114,Produtos!A:B,2,FALSE),"")</f>
        <v/>
      </c>
      <c r="D3114" s="10">
        <f>IFERROR(INDEX(Lotes!$E:$E,MATCH(1,(Lotes!$A:$A=A3114)*(Lotes!$C:$C=C3114),0)),"")</f>
        <v/>
      </c>
      <c r="E3114" s="14">
        <f>IF(D3114="","",D3114-TODAY())</f>
        <v/>
      </c>
      <c r="F3114">
        <f>IF(D3114="","",IF(E3114&lt;0,"VENCIDO",IF(E3114&lt;=30,"VENCE EM &lt;= 30 DIAS",IF(E3114&lt;=60,"ATENCAO (31-60 DIAS)","OK"))))</f>
        <v/>
      </c>
      <c r="G3114" s="14">
        <f>SUMIFS(Lancamentos!$G:$G,Lancamentos!$C:$C,$A3114,Lancamentos!$E:$E,$C3114,Lancamentos!$B:$B,"ENTRADA")</f>
        <v/>
      </c>
      <c r="H3114" s="14">
        <f>SUMIFS(Lancamentos!$G:$G,Lancamentos!$C:$C,$A3114,Lancamentos!$E:$E,$C3114,Lancamentos!$B:$B,"SAIDA_USO")</f>
        <v/>
      </c>
      <c r="I3114" s="14">
        <f>SUMIFS(Lancamentos!$G:$G,Lancamentos!$C:$C,$A3114,Lancamentos!$E:$E,$C3114,Lancamentos!$B:$B,"SAIDA_DESCARTE")</f>
        <v/>
      </c>
      <c r="J3114" s="14">
        <f>G3114-H3114-I3114</f>
        <v/>
      </c>
      <c r="K3114">
        <f>IF(A3114="","",IF(J3114&lt;=IFERROR(VLOOKUP(A3114,Produtos!$A:$E,5,FALSE),0),"ABAIXO DO MINIMO","OK"))</f>
        <v/>
      </c>
    </row>
    <row r="3115">
      <c r="B3115">
        <f>IFERROR(VLOOKUP(A3115,Produtos!A:B,2,FALSE),"")</f>
        <v/>
      </c>
      <c r="D3115" s="10">
        <f>IFERROR(INDEX(Lotes!$E:$E,MATCH(1,(Lotes!$A:$A=A3115)*(Lotes!$C:$C=C3115),0)),"")</f>
        <v/>
      </c>
      <c r="E3115" s="14">
        <f>IF(D3115="","",D3115-TODAY())</f>
        <v/>
      </c>
      <c r="F3115">
        <f>IF(D3115="","",IF(E3115&lt;0,"VENCIDO",IF(E3115&lt;=30,"VENCE EM &lt;= 30 DIAS",IF(E3115&lt;=60,"ATENCAO (31-60 DIAS)","OK"))))</f>
        <v/>
      </c>
      <c r="G3115" s="14">
        <f>SUMIFS(Lancamentos!$G:$G,Lancamentos!$C:$C,$A3115,Lancamentos!$E:$E,$C3115,Lancamentos!$B:$B,"ENTRADA")</f>
        <v/>
      </c>
      <c r="H3115" s="14">
        <f>SUMIFS(Lancamentos!$G:$G,Lancamentos!$C:$C,$A3115,Lancamentos!$E:$E,$C3115,Lancamentos!$B:$B,"SAIDA_USO")</f>
        <v/>
      </c>
      <c r="I3115" s="14">
        <f>SUMIFS(Lancamentos!$G:$G,Lancamentos!$C:$C,$A3115,Lancamentos!$E:$E,$C3115,Lancamentos!$B:$B,"SAIDA_DESCARTE")</f>
        <v/>
      </c>
      <c r="J3115" s="14">
        <f>G3115-H3115-I3115</f>
        <v/>
      </c>
      <c r="K3115">
        <f>IF(A3115="","",IF(J3115&lt;=IFERROR(VLOOKUP(A3115,Produtos!$A:$E,5,FALSE),0),"ABAIXO DO MINIMO","OK"))</f>
        <v/>
      </c>
    </row>
    <row r="3116">
      <c r="B3116">
        <f>IFERROR(VLOOKUP(A3116,Produtos!A:B,2,FALSE),"")</f>
        <v/>
      </c>
      <c r="D3116" s="10">
        <f>IFERROR(INDEX(Lotes!$E:$E,MATCH(1,(Lotes!$A:$A=A3116)*(Lotes!$C:$C=C3116),0)),"")</f>
        <v/>
      </c>
      <c r="E3116" s="14">
        <f>IF(D3116="","",D3116-TODAY())</f>
        <v/>
      </c>
      <c r="F3116">
        <f>IF(D3116="","",IF(E3116&lt;0,"VENCIDO",IF(E3116&lt;=30,"VENCE EM &lt;= 30 DIAS",IF(E3116&lt;=60,"ATENCAO (31-60 DIAS)","OK"))))</f>
        <v/>
      </c>
      <c r="G3116" s="14">
        <f>SUMIFS(Lancamentos!$G:$G,Lancamentos!$C:$C,$A3116,Lancamentos!$E:$E,$C3116,Lancamentos!$B:$B,"ENTRADA")</f>
        <v/>
      </c>
      <c r="H3116" s="14">
        <f>SUMIFS(Lancamentos!$G:$G,Lancamentos!$C:$C,$A3116,Lancamentos!$E:$E,$C3116,Lancamentos!$B:$B,"SAIDA_USO")</f>
        <v/>
      </c>
      <c r="I3116" s="14">
        <f>SUMIFS(Lancamentos!$G:$G,Lancamentos!$C:$C,$A3116,Lancamentos!$E:$E,$C3116,Lancamentos!$B:$B,"SAIDA_DESCARTE")</f>
        <v/>
      </c>
      <c r="J3116" s="14">
        <f>G3116-H3116-I3116</f>
        <v/>
      </c>
      <c r="K3116">
        <f>IF(A3116="","",IF(J3116&lt;=IFERROR(VLOOKUP(A3116,Produtos!$A:$E,5,FALSE),0),"ABAIXO DO MINIMO","OK"))</f>
        <v/>
      </c>
    </row>
    <row r="3117">
      <c r="B3117">
        <f>IFERROR(VLOOKUP(A3117,Produtos!A:B,2,FALSE),"")</f>
        <v/>
      </c>
      <c r="D3117" s="10">
        <f>IFERROR(INDEX(Lotes!$E:$E,MATCH(1,(Lotes!$A:$A=A3117)*(Lotes!$C:$C=C3117),0)),"")</f>
        <v/>
      </c>
      <c r="E3117" s="14">
        <f>IF(D3117="","",D3117-TODAY())</f>
        <v/>
      </c>
      <c r="F3117">
        <f>IF(D3117="","",IF(E3117&lt;0,"VENCIDO",IF(E3117&lt;=30,"VENCE EM &lt;= 30 DIAS",IF(E3117&lt;=60,"ATENCAO (31-60 DIAS)","OK"))))</f>
        <v/>
      </c>
      <c r="G3117" s="14">
        <f>SUMIFS(Lancamentos!$G:$G,Lancamentos!$C:$C,$A3117,Lancamentos!$E:$E,$C3117,Lancamentos!$B:$B,"ENTRADA")</f>
        <v/>
      </c>
      <c r="H3117" s="14">
        <f>SUMIFS(Lancamentos!$G:$G,Lancamentos!$C:$C,$A3117,Lancamentos!$E:$E,$C3117,Lancamentos!$B:$B,"SAIDA_USO")</f>
        <v/>
      </c>
      <c r="I3117" s="14">
        <f>SUMIFS(Lancamentos!$G:$G,Lancamentos!$C:$C,$A3117,Lancamentos!$E:$E,$C3117,Lancamentos!$B:$B,"SAIDA_DESCARTE")</f>
        <v/>
      </c>
      <c r="J3117" s="14">
        <f>G3117-H3117-I3117</f>
        <v/>
      </c>
      <c r="K3117">
        <f>IF(A3117="","",IF(J3117&lt;=IFERROR(VLOOKUP(A3117,Produtos!$A:$E,5,FALSE),0),"ABAIXO DO MINIMO","OK"))</f>
        <v/>
      </c>
    </row>
    <row r="3118">
      <c r="B3118">
        <f>IFERROR(VLOOKUP(A3118,Produtos!A:B,2,FALSE),"")</f>
        <v/>
      </c>
      <c r="D3118" s="10">
        <f>IFERROR(INDEX(Lotes!$E:$E,MATCH(1,(Lotes!$A:$A=A3118)*(Lotes!$C:$C=C3118),0)),"")</f>
        <v/>
      </c>
      <c r="E3118" s="14">
        <f>IF(D3118="","",D3118-TODAY())</f>
        <v/>
      </c>
      <c r="F3118">
        <f>IF(D3118="","",IF(E3118&lt;0,"VENCIDO",IF(E3118&lt;=30,"VENCE EM &lt;= 30 DIAS",IF(E3118&lt;=60,"ATENCAO (31-60 DIAS)","OK"))))</f>
        <v/>
      </c>
      <c r="G3118" s="14">
        <f>SUMIFS(Lancamentos!$G:$G,Lancamentos!$C:$C,$A3118,Lancamentos!$E:$E,$C3118,Lancamentos!$B:$B,"ENTRADA")</f>
        <v/>
      </c>
      <c r="H3118" s="14">
        <f>SUMIFS(Lancamentos!$G:$G,Lancamentos!$C:$C,$A3118,Lancamentos!$E:$E,$C3118,Lancamentos!$B:$B,"SAIDA_USO")</f>
        <v/>
      </c>
      <c r="I3118" s="14">
        <f>SUMIFS(Lancamentos!$G:$G,Lancamentos!$C:$C,$A3118,Lancamentos!$E:$E,$C3118,Lancamentos!$B:$B,"SAIDA_DESCARTE")</f>
        <v/>
      </c>
      <c r="J3118" s="14">
        <f>G3118-H3118-I3118</f>
        <v/>
      </c>
      <c r="K3118">
        <f>IF(A3118="","",IF(J3118&lt;=IFERROR(VLOOKUP(A3118,Produtos!$A:$E,5,FALSE),0),"ABAIXO DO MINIMO","OK"))</f>
        <v/>
      </c>
    </row>
    <row r="3119">
      <c r="B3119">
        <f>IFERROR(VLOOKUP(A3119,Produtos!A:B,2,FALSE),"")</f>
        <v/>
      </c>
      <c r="D3119" s="10">
        <f>IFERROR(INDEX(Lotes!$E:$E,MATCH(1,(Lotes!$A:$A=A3119)*(Lotes!$C:$C=C3119),0)),"")</f>
        <v/>
      </c>
      <c r="E3119" s="14">
        <f>IF(D3119="","",D3119-TODAY())</f>
        <v/>
      </c>
      <c r="F3119">
        <f>IF(D3119="","",IF(E3119&lt;0,"VENCIDO",IF(E3119&lt;=30,"VENCE EM &lt;= 30 DIAS",IF(E3119&lt;=60,"ATENCAO (31-60 DIAS)","OK"))))</f>
        <v/>
      </c>
      <c r="G3119" s="14">
        <f>SUMIFS(Lancamentos!$G:$G,Lancamentos!$C:$C,$A3119,Lancamentos!$E:$E,$C3119,Lancamentos!$B:$B,"ENTRADA")</f>
        <v/>
      </c>
      <c r="H3119" s="14">
        <f>SUMIFS(Lancamentos!$G:$G,Lancamentos!$C:$C,$A3119,Lancamentos!$E:$E,$C3119,Lancamentos!$B:$B,"SAIDA_USO")</f>
        <v/>
      </c>
      <c r="I3119" s="14">
        <f>SUMIFS(Lancamentos!$G:$G,Lancamentos!$C:$C,$A3119,Lancamentos!$E:$E,$C3119,Lancamentos!$B:$B,"SAIDA_DESCARTE")</f>
        <v/>
      </c>
      <c r="J3119" s="14">
        <f>G3119-H3119-I3119</f>
        <v/>
      </c>
      <c r="K3119">
        <f>IF(A3119="","",IF(J3119&lt;=IFERROR(VLOOKUP(A3119,Produtos!$A:$E,5,FALSE),0),"ABAIXO DO MINIMO","OK"))</f>
        <v/>
      </c>
    </row>
    <row r="3120">
      <c r="B3120">
        <f>IFERROR(VLOOKUP(A3120,Produtos!A:B,2,FALSE),"")</f>
        <v/>
      </c>
      <c r="D3120" s="10">
        <f>IFERROR(INDEX(Lotes!$E:$E,MATCH(1,(Lotes!$A:$A=A3120)*(Lotes!$C:$C=C3120),0)),"")</f>
        <v/>
      </c>
      <c r="E3120" s="14">
        <f>IF(D3120="","",D3120-TODAY())</f>
        <v/>
      </c>
      <c r="F3120">
        <f>IF(D3120="","",IF(E3120&lt;0,"VENCIDO",IF(E3120&lt;=30,"VENCE EM &lt;= 30 DIAS",IF(E3120&lt;=60,"ATENCAO (31-60 DIAS)","OK"))))</f>
        <v/>
      </c>
      <c r="G3120" s="14">
        <f>SUMIFS(Lancamentos!$G:$G,Lancamentos!$C:$C,$A3120,Lancamentos!$E:$E,$C3120,Lancamentos!$B:$B,"ENTRADA")</f>
        <v/>
      </c>
      <c r="H3120" s="14">
        <f>SUMIFS(Lancamentos!$G:$G,Lancamentos!$C:$C,$A3120,Lancamentos!$E:$E,$C3120,Lancamentos!$B:$B,"SAIDA_USO")</f>
        <v/>
      </c>
      <c r="I3120" s="14">
        <f>SUMIFS(Lancamentos!$G:$G,Lancamentos!$C:$C,$A3120,Lancamentos!$E:$E,$C3120,Lancamentos!$B:$B,"SAIDA_DESCARTE")</f>
        <v/>
      </c>
      <c r="J3120" s="14">
        <f>G3120-H3120-I3120</f>
        <v/>
      </c>
      <c r="K3120">
        <f>IF(A3120="","",IF(J3120&lt;=IFERROR(VLOOKUP(A3120,Produtos!$A:$E,5,FALSE),0),"ABAIXO DO MINIMO","OK"))</f>
        <v/>
      </c>
    </row>
    <row r="3121">
      <c r="B3121">
        <f>IFERROR(VLOOKUP(A3121,Produtos!A:B,2,FALSE),"")</f>
        <v/>
      </c>
      <c r="D3121" s="10">
        <f>IFERROR(INDEX(Lotes!$E:$E,MATCH(1,(Lotes!$A:$A=A3121)*(Lotes!$C:$C=C3121),0)),"")</f>
        <v/>
      </c>
      <c r="E3121" s="14">
        <f>IF(D3121="","",D3121-TODAY())</f>
        <v/>
      </c>
      <c r="F3121">
        <f>IF(D3121="","",IF(E3121&lt;0,"VENCIDO",IF(E3121&lt;=30,"VENCE EM &lt;= 30 DIAS",IF(E3121&lt;=60,"ATENCAO (31-60 DIAS)","OK"))))</f>
        <v/>
      </c>
      <c r="G3121" s="14">
        <f>SUMIFS(Lancamentos!$G:$G,Lancamentos!$C:$C,$A3121,Lancamentos!$E:$E,$C3121,Lancamentos!$B:$B,"ENTRADA")</f>
        <v/>
      </c>
      <c r="H3121" s="14">
        <f>SUMIFS(Lancamentos!$G:$G,Lancamentos!$C:$C,$A3121,Lancamentos!$E:$E,$C3121,Lancamentos!$B:$B,"SAIDA_USO")</f>
        <v/>
      </c>
      <c r="I3121" s="14">
        <f>SUMIFS(Lancamentos!$G:$G,Lancamentos!$C:$C,$A3121,Lancamentos!$E:$E,$C3121,Lancamentos!$B:$B,"SAIDA_DESCARTE")</f>
        <v/>
      </c>
      <c r="J3121" s="14">
        <f>G3121-H3121-I3121</f>
        <v/>
      </c>
      <c r="K3121">
        <f>IF(A3121="","",IF(J3121&lt;=IFERROR(VLOOKUP(A3121,Produtos!$A:$E,5,FALSE),0),"ABAIXO DO MINIMO","OK"))</f>
        <v/>
      </c>
    </row>
    <row r="3122">
      <c r="B3122">
        <f>IFERROR(VLOOKUP(A3122,Produtos!A:B,2,FALSE),"")</f>
        <v/>
      </c>
      <c r="D3122" s="10">
        <f>IFERROR(INDEX(Lotes!$E:$E,MATCH(1,(Lotes!$A:$A=A3122)*(Lotes!$C:$C=C3122),0)),"")</f>
        <v/>
      </c>
      <c r="E3122" s="14">
        <f>IF(D3122="","",D3122-TODAY())</f>
        <v/>
      </c>
      <c r="F3122">
        <f>IF(D3122="","",IF(E3122&lt;0,"VENCIDO",IF(E3122&lt;=30,"VENCE EM &lt;= 30 DIAS",IF(E3122&lt;=60,"ATENCAO (31-60 DIAS)","OK"))))</f>
        <v/>
      </c>
      <c r="G3122" s="14">
        <f>SUMIFS(Lancamentos!$G:$G,Lancamentos!$C:$C,$A3122,Lancamentos!$E:$E,$C3122,Lancamentos!$B:$B,"ENTRADA")</f>
        <v/>
      </c>
      <c r="H3122" s="14">
        <f>SUMIFS(Lancamentos!$G:$G,Lancamentos!$C:$C,$A3122,Lancamentos!$E:$E,$C3122,Lancamentos!$B:$B,"SAIDA_USO")</f>
        <v/>
      </c>
      <c r="I3122" s="14">
        <f>SUMIFS(Lancamentos!$G:$G,Lancamentos!$C:$C,$A3122,Lancamentos!$E:$E,$C3122,Lancamentos!$B:$B,"SAIDA_DESCARTE")</f>
        <v/>
      </c>
      <c r="J3122" s="14">
        <f>G3122-H3122-I3122</f>
        <v/>
      </c>
      <c r="K3122">
        <f>IF(A3122="","",IF(J3122&lt;=IFERROR(VLOOKUP(A3122,Produtos!$A:$E,5,FALSE),0),"ABAIXO DO MINIMO","OK"))</f>
        <v/>
      </c>
    </row>
    <row r="3123">
      <c r="B3123">
        <f>IFERROR(VLOOKUP(A3123,Produtos!A:B,2,FALSE),"")</f>
        <v/>
      </c>
      <c r="D3123" s="10">
        <f>IFERROR(INDEX(Lotes!$E:$E,MATCH(1,(Lotes!$A:$A=A3123)*(Lotes!$C:$C=C3123),0)),"")</f>
        <v/>
      </c>
      <c r="E3123" s="14">
        <f>IF(D3123="","",D3123-TODAY())</f>
        <v/>
      </c>
      <c r="F3123">
        <f>IF(D3123="","",IF(E3123&lt;0,"VENCIDO",IF(E3123&lt;=30,"VENCE EM &lt;= 30 DIAS",IF(E3123&lt;=60,"ATENCAO (31-60 DIAS)","OK"))))</f>
        <v/>
      </c>
      <c r="G3123" s="14">
        <f>SUMIFS(Lancamentos!$G:$G,Lancamentos!$C:$C,$A3123,Lancamentos!$E:$E,$C3123,Lancamentos!$B:$B,"ENTRADA")</f>
        <v/>
      </c>
      <c r="H3123" s="14">
        <f>SUMIFS(Lancamentos!$G:$G,Lancamentos!$C:$C,$A3123,Lancamentos!$E:$E,$C3123,Lancamentos!$B:$B,"SAIDA_USO")</f>
        <v/>
      </c>
      <c r="I3123" s="14">
        <f>SUMIFS(Lancamentos!$G:$G,Lancamentos!$C:$C,$A3123,Lancamentos!$E:$E,$C3123,Lancamentos!$B:$B,"SAIDA_DESCARTE")</f>
        <v/>
      </c>
      <c r="J3123" s="14">
        <f>G3123-H3123-I3123</f>
        <v/>
      </c>
      <c r="K3123">
        <f>IF(A3123="","",IF(J3123&lt;=IFERROR(VLOOKUP(A3123,Produtos!$A:$E,5,FALSE),0),"ABAIXO DO MINIMO","OK"))</f>
        <v/>
      </c>
    </row>
    <row r="3124">
      <c r="B3124">
        <f>IFERROR(VLOOKUP(A3124,Produtos!A:B,2,FALSE),"")</f>
        <v/>
      </c>
      <c r="D3124" s="10">
        <f>IFERROR(INDEX(Lotes!$E:$E,MATCH(1,(Lotes!$A:$A=A3124)*(Lotes!$C:$C=C3124),0)),"")</f>
        <v/>
      </c>
      <c r="E3124" s="14">
        <f>IF(D3124="","",D3124-TODAY())</f>
        <v/>
      </c>
      <c r="F3124">
        <f>IF(D3124="","",IF(E3124&lt;0,"VENCIDO",IF(E3124&lt;=30,"VENCE EM &lt;= 30 DIAS",IF(E3124&lt;=60,"ATENCAO (31-60 DIAS)","OK"))))</f>
        <v/>
      </c>
      <c r="G3124" s="14">
        <f>SUMIFS(Lancamentos!$G:$G,Lancamentos!$C:$C,$A3124,Lancamentos!$E:$E,$C3124,Lancamentos!$B:$B,"ENTRADA")</f>
        <v/>
      </c>
      <c r="H3124" s="14">
        <f>SUMIFS(Lancamentos!$G:$G,Lancamentos!$C:$C,$A3124,Lancamentos!$E:$E,$C3124,Lancamentos!$B:$B,"SAIDA_USO")</f>
        <v/>
      </c>
      <c r="I3124" s="14">
        <f>SUMIFS(Lancamentos!$G:$G,Lancamentos!$C:$C,$A3124,Lancamentos!$E:$E,$C3124,Lancamentos!$B:$B,"SAIDA_DESCARTE")</f>
        <v/>
      </c>
      <c r="J3124" s="14">
        <f>G3124-H3124-I3124</f>
        <v/>
      </c>
      <c r="K3124">
        <f>IF(A3124="","",IF(J3124&lt;=IFERROR(VLOOKUP(A3124,Produtos!$A:$E,5,FALSE),0),"ABAIXO DO MINIMO","OK"))</f>
        <v/>
      </c>
    </row>
    <row r="3125">
      <c r="B3125">
        <f>IFERROR(VLOOKUP(A3125,Produtos!A:B,2,FALSE),"")</f>
        <v/>
      </c>
      <c r="D3125" s="10">
        <f>IFERROR(INDEX(Lotes!$E:$E,MATCH(1,(Lotes!$A:$A=A3125)*(Lotes!$C:$C=C3125),0)),"")</f>
        <v/>
      </c>
      <c r="E3125" s="14">
        <f>IF(D3125="","",D3125-TODAY())</f>
        <v/>
      </c>
      <c r="F3125">
        <f>IF(D3125="","",IF(E3125&lt;0,"VENCIDO",IF(E3125&lt;=30,"VENCE EM &lt;= 30 DIAS",IF(E3125&lt;=60,"ATENCAO (31-60 DIAS)","OK"))))</f>
        <v/>
      </c>
      <c r="G3125" s="14">
        <f>SUMIFS(Lancamentos!$G:$G,Lancamentos!$C:$C,$A3125,Lancamentos!$E:$E,$C3125,Lancamentos!$B:$B,"ENTRADA")</f>
        <v/>
      </c>
      <c r="H3125" s="14">
        <f>SUMIFS(Lancamentos!$G:$G,Lancamentos!$C:$C,$A3125,Lancamentos!$E:$E,$C3125,Lancamentos!$B:$B,"SAIDA_USO")</f>
        <v/>
      </c>
      <c r="I3125" s="14">
        <f>SUMIFS(Lancamentos!$G:$G,Lancamentos!$C:$C,$A3125,Lancamentos!$E:$E,$C3125,Lancamentos!$B:$B,"SAIDA_DESCARTE")</f>
        <v/>
      </c>
      <c r="J3125" s="14">
        <f>G3125-H3125-I3125</f>
        <v/>
      </c>
      <c r="K3125">
        <f>IF(A3125="","",IF(J3125&lt;=IFERROR(VLOOKUP(A3125,Produtos!$A:$E,5,FALSE),0),"ABAIXO DO MINIMO","OK"))</f>
        <v/>
      </c>
    </row>
    <row r="3126">
      <c r="B3126">
        <f>IFERROR(VLOOKUP(A3126,Produtos!A:B,2,FALSE),"")</f>
        <v/>
      </c>
      <c r="D3126" s="10">
        <f>IFERROR(INDEX(Lotes!$E:$E,MATCH(1,(Lotes!$A:$A=A3126)*(Lotes!$C:$C=C3126),0)),"")</f>
        <v/>
      </c>
      <c r="E3126" s="14">
        <f>IF(D3126="","",D3126-TODAY())</f>
        <v/>
      </c>
      <c r="F3126">
        <f>IF(D3126="","",IF(E3126&lt;0,"VENCIDO",IF(E3126&lt;=30,"VENCE EM &lt;= 30 DIAS",IF(E3126&lt;=60,"ATENCAO (31-60 DIAS)","OK"))))</f>
        <v/>
      </c>
      <c r="G3126" s="14">
        <f>SUMIFS(Lancamentos!$G:$G,Lancamentos!$C:$C,$A3126,Lancamentos!$E:$E,$C3126,Lancamentos!$B:$B,"ENTRADA")</f>
        <v/>
      </c>
      <c r="H3126" s="14">
        <f>SUMIFS(Lancamentos!$G:$G,Lancamentos!$C:$C,$A3126,Lancamentos!$E:$E,$C3126,Lancamentos!$B:$B,"SAIDA_USO")</f>
        <v/>
      </c>
      <c r="I3126" s="14">
        <f>SUMIFS(Lancamentos!$G:$G,Lancamentos!$C:$C,$A3126,Lancamentos!$E:$E,$C3126,Lancamentos!$B:$B,"SAIDA_DESCARTE")</f>
        <v/>
      </c>
      <c r="J3126" s="14">
        <f>G3126-H3126-I3126</f>
        <v/>
      </c>
      <c r="K3126">
        <f>IF(A3126="","",IF(J3126&lt;=IFERROR(VLOOKUP(A3126,Produtos!$A:$E,5,FALSE),0),"ABAIXO DO MINIMO","OK"))</f>
        <v/>
      </c>
    </row>
    <row r="3127">
      <c r="B3127">
        <f>IFERROR(VLOOKUP(A3127,Produtos!A:B,2,FALSE),"")</f>
        <v/>
      </c>
      <c r="D3127" s="10">
        <f>IFERROR(INDEX(Lotes!$E:$E,MATCH(1,(Lotes!$A:$A=A3127)*(Lotes!$C:$C=C3127),0)),"")</f>
        <v/>
      </c>
      <c r="E3127" s="14">
        <f>IF(D3127="","",D3127-TODAY())</f>
        <v/>
      </c>
      <c r="F3127">
        <f>IF(D3127="","",IF(E3127&lt;0,"VENCIDO",IF(E3127&lt;=30,"VENCE EM &lt;= 30 DIAS",IF(E3127&lt;=60,"ATENCAO (31-60 DIAS)","OK"))))</f>
        <v/>
      </c>
      <c r="G3127" s="14">
        <f>SUMIFS(Lancamentos!$G:$G,Lancamentos!$C:$C,$A3127,Lancamentos!$E:$E,$C3127,Lancamentos!$B:$B,"ENTRADA")</f>
        <v/>
      </c>
      <c r="H3127" s="14">
        <f>SUMIFS(Lancamentos!$G:$G,Lancamentos!$C:$C,$A3127,Lancamentos!$E:$E,$C3127,Lancamentos!$B:$B,"SAIDA_USO")</f>
        <v/>
      </c>
      <c r="I3127" s="14">
        <f>SUMIFS(Lancamentos!$G:$G,Lancamentos!$C:$C,$A3127,Lancamentos!$E:$E,$C3127,Lancamentos!$B:$B,"SAIDA_DESCARTE")</f>
        <v/>
      </c>
      <c r="J3127" s="14">
        <f>G3127-H3127-I3127</f>
        <v/>
      </c>
      <c r="K3127">
        <f>IF(A3127="","",IF(J3127&lt;=IFERROR(VLOOKUP(A3127,Produtos!$A:$E,5,FALSE),0),"ABAIXO DO MINIMO","OK"))</f>
        <v/>
      </c>
    </row>
    <row r="3128">
      <c r="B3128">
        <f>IFERROR(VLOOKUP(A3128,Produtos!A:B,2,FALSE),"")</f>
        <v/>
      </c>
      <c r="D3128" s="10">
        <f>IFERROR(INDEX(Lotes!$E:$E,MATCH(1,(Lotes!$A:$A=A3128)*(Lotes!$C:$C=C3128),0)),"")</f>
        <v/>
      </c>
      <c r="E3128" s="14">
        <f>IF(D3128="","",D3128-TODAY())</f>
        <v/>
      </c>
      <c r="F3128">
        <f>IF(D3128="","",IF(E3128&lt;0,"VENCIDO",IF(E3128&lt;=30,"VENCE EM &lt;= 30 DIAS",IF(E3128&lt;=60,"ATENCAO (31-60 DIAS)","OK"))))</f>
        <v/>
      </c>
      <c r="G3128" s="14">
        <f>SUMIFS(Lancamentos!$G:$G,Lancamentos!$C:$C,$A3128,Lancamentos!$E:$E,$C3128,Lancamentos!$B:$B,"ENTRADA")</f>
        <v/>
      </c>
      <c r="H3128" s="14">
        <f>SUMIFS(Lancamentos!$G:$G,Lancamentos!$C:$C,$A3128,Lancamentos!$E:$E,$C3128,Lancamentos!$B:$B,"SAIDA_USO")</f>
        <v/>
      </c>
      <c r="I3128" s="14">
        <f>SUMIFS(Lancamentos!$G:$G,Lancamentos!$C:$C,$A3128,Lancamentos!$E:$E,$C3128,Lancamentos!$B:$B,"SAIDA_DESCARTE")</f>
        <v/>
      </c>
      <c r="J3128" s="14">
        <f>G3128-H3128-I3128</f>
        <v/>
      </c>
      <c r="K3128">
        <f>IF(A3128="","",IF(J3128&lt;=IFERROR(VLOOKUP(A3128,Produtos!$A:$E,5,FALSE),0),"ABAIXO DO MINIMO","OK"))</f>
        <v/>
      </c>
    </row>
    <row r="3129">
      <c r="B3129">
        <f>IFERROR(VLOOKUP(A3129,Produtos!A:B,2,FALSE),"")</f>
        <v/>
      </c>
      <c r="D3129" s="10">
        <f>IFERROR(INDEX(Lotes!$E:$E,MATCH(1,(Lotes!$A:$A=A3129)*(Lotes!$C:$C=C3129),0)),"")</f>
        <v/>
      </c>
      <c r="E3129" s="14">
        <f>IF(D3129="","",D3129-TODAY())</f>
        <v/>
      </c>
      <c r="F3129">
        <f>IF(D3129="","",IF(E3129&lt;0,"VENCIDO",IF(E3129&lt;=30,"VENCE EM &lt;= 30 DIAS",IF(E3129&lt;=60,"ATENCAO (31-60 DIAS)","OK"))))</f>
        <v/>
      </c>
      <c r="G3129" s="14">
        <f>SUMIFS(Lancamentos!$G:$G,Lancamentos!$C:$C,$A3129,Lancamentos!$E:$E,$C3129,Lancamentos!$B:$B,"ENTRADA")</f>
        <v/>
      </c>
      <c r="H3129" s="14">
        <f>SUMIFS(Lancamentos!$G:$G,Lancamentos!$C:$C,$A3129,Lancamentos!$E:$E,$C3129,Lancamentos!$B:$B,"SAIDA_USO")</f>
        <v/>
      </c>
      <c r="I3129" s="14">
        <f>SUMIFS(Lancamentos!$G:$G,Lancamentos!$C:$C,$A3129,Lancamentos!$E:$E,$C3129,Lancamentos!$B:$B,"SAIDA_DESCARTE")</f>
        <v/>
      </c>
      <c r="J3129" s="14">
        <f>G3129-H3129-I3129</f>
        <v/>
      </c>
      <c r="K3129">
        <f>IF(A3129="","",IF(J3129&lt;=IFERROR(VLOOKUP(A3129,Produtos!$A:$E,5,FALSE),0),"ABAIXO DO MINIMO","OK"))</f>
        <v/>
      </c>
    </row>
    <row r="3130">
      <c r="B3130">
        <f>IFERROR(VLOOKUP(A3130,Produtos!A:B,2,FALSE),"")</f>
        <v/>
      </c>
      <c r="D3130" s="10">
        <f>IFERROR(INDEX(Lotes!$E:$E,MATCH(1,(Lotes!$A:$A=A3130)*(Lotes!$C:$C=C3130),0)),"")</f>
        <v/>
      </c>
      <c r="E3130" s="14">
        <f>IF(D3130="","",D3130-TODAY())</f>
        <v/>
      </c>
      <c r="F3130">
        <f>IF(D3130="","",IF(E3130&lt;0,"VENCIDO",IF(E3130&lt;=30,"VENCE EM &lt;= 30 DIAS",IF(E3130&lt;=60,"ATENCAO (31-60 DIAS)","OK"))))</f>
        <v/>
      </c>
      <c r="G3130" s="14">
        <f>SUMIFS(Lancamentos!$G:$G,Lancamentos!$C:$C,$A3130,Lancamentos!$E:$E,$C3130,Lancamentos!$B:$B,"ENTRADA")</f>
        <v/>
      </c>
      <c r="H3130" s="14">
        <f>SUMIFS(Lancamentos!$G:$G,Lancamentos!$C:$C,$A3130,Lancamentos!$E:$E,$C3130,Lancamentos!$B:$B,"SAIDA_USO")</f>
        <v/>
      </c>
      <c r="I3130" s="14">
        <f>SUMIFS(Lancamentos!$G:$G,Lancamentos!$C:$C,$A3130,Lancamentos!$E:$E,$C3130,Lancamentos!$B:$B,"SAIDA_DESCARTE")</f>
        <v/>
      </c>
      <c r="J3130" s="14">
        <f>G3130-H3130-I3130</f>
        <v/>
      </c>
      <c r="K3130">
        <f>IF(A3130="","",IF(J3130&lt;=IFERROR(VLOOKUP(A3130,Produtos!$A:$E,5,FALSE),0),"ABAIXO DO MINIMO","OK"))</f>
        <v/>
      </c>
    </row>
    <row r="3131">
      <c r="B3131">
        <f>IFERROR(VLOOKUP(A3131,Produtos!A:B,2,FALSE),"")</f>
        <v/>
      </c>
      <c r="D3131" s="10">
        <f>IFERROR(INDEX(Lotes!$E:$E,MATCH(1,(Lotes!$A:$A=A3131)*(Lotes!$C:$C=C3131),0)),"")</f>
        <v/>
      </c>
      <c r="E3131" s="14">
        <f>IF(D3131="","",D3131-TODAY())</f>
        <v/>
      </c>
      <c r="F3131">
        <f>IF(D3131="","",IF(E3131&lt;0,"VENCIDO",IF(E3131&lt;=30,"VENCE EM &lt;= 30 DIAS",IF(E3131&lt;=60,"ATENCAO (31-60 DIAS)","OK"))))</f>
        <v/>
      </c>
      <c r="G3131" s="14">
        <f>SUMIFS(Lancamentos!$G:$G,Lancamentos!$C:$C,$A3131,Lancamentos!$E:$E,$C3131,Lancamentos!$B:$B,"ENTRADA")</f>
        <v/>
      </c>
      <c r="H3131" s="14">
        <f>SUMIFS(Lancamentos!$G:$G,Lancamentos!$C:$C,$A3131,Lancamentos!$E:$E,$C3131,Lancamentos!$B:$B,"SAIDA_USO")</f>
        <v/>
      </c>
      <c r="I3131" s="14">
        <f>SUMIFS(Lancamentos!$G:$G,Lancamentos!$C:$C,$A3131,Lancamentos!$E:$E,$C3131,Lancamentos!$B:$B,"SAIDA_DESCARTE")</f>
        <v/>
      </c>
      <c r="J3131" s="14">
        <f>G3131-H3131-I3131</f>
        <v/>
      </c>
      <c r="K3131">
        <f>IF(A3131="","",IF(J3131&lt;=IFERROR(VLOOKUP(A3131,Produtos!$A:$E,5,FALSE),0),"ABAIXO DO MINIMO","OK"))</f>
        <v/>
      </c>
    </row>
    <row r="3132">
      <c r="B3132">
        <f>IFERROR(VLOOKUP(A3132,Produtos!A:B,2,FALSE),"")</f>
        <v/>
      </c>
      <c r="D3132" s="10">
        <f>IFERROR(INDEX(Lotes!$E:$E,MATCH(1,(Lotes!$A:$A=A3132)*(Lotes!$C:$C=C3132),0)),"")</f>
        <v/>
      </c>
      <c r="E3132" s="14">
        <f>IF(D3132="","",D3132-TODAY())</f>
        <v/>
      </c>
      <c r="F3132">
        <f>IF(D3132="","",IF(E3132&lt;0,"VENCIDO",IF(E3132&lt;=30,"VENCE EM &lt;= 30 DIAS",IF(E3132&lt;=60,"ATENCAO (31-60 DIAS)","OK"))))</f>
        <v/>
      </c>
      <c r="G3132" s="14">
        <f>SUMIFS(Lancamentos!$G:$G,Lancamentos!$C:$C,$A3132,Lancamentos!$E:$E,$C3132,Lancamentos!$B:$B,"ENTRADA")</f>
        <v/>
      </c>
      <c r="H3132" s="14">
        <f>SUMIFS(Lancamentos!$G:$G,Lancamentos!$C:$C,$A3132,Lancamentos!$E:$E,$C3132,Lancamentos!$B:$B,"SAIDA_USO")</f>
        <v/>
      </c>
      <c r="I3132" s="14">
        <f>SUMIFS(Lancamentos!$G:$G,Lancamentos!$C:$C,$A3132,Lancamentos!$E:$E,$C3132,Lancamentos!$B:$B,"SAIDA_DESCARTE")</f>
        <v/>
      </c>
      <c r="J3132" s="14">
        <f>G3132-H3132-I3132</f>
        <v/>
      </c>
      <c r="K3132">
        <f>IF(A3132="","",IF(J3132&lt;=IFERROR(VLOOKUP(A3132,Produtos!$A:$E,5,FALSE),0),"ABAIXO DO MINIMO","OK"))</f>
        <v/>
      </c>
    </row>
    <row r="3133">
      <c r="B3133">
        <f>IFERROR(VLOOKUP(A3133,Produtos!A:B,2,FALSE),"")</f>
        <v/>
      </c>
      <c r="D3133" s="10">
        <f>IFERROR(INDEX(Lotes!$E:$E,MATCH(1,(Lotes!$A:$A=A3133)*(Lotes!$C:$C=C3133),0)),"")</f>
        <v/>
      </c>
      <c r="E3133" s="14">
        <f>IF(D3133="","",D3133-TODAY())</f>
        <v/>
      </c>
      <c r="F3133">
        <f>IF(D3133="","",IF(E3133&lt;0,"VENCIDO",IF(E3133&lt;=30,"VENCE EM &lt;= 30 DIAS",IF(E3133&lt;=60,"ATENCAO (31-60 DIAS)","OK"))))</f>
        <v/>
      </c>
      <c r="G3133" s="14">
        <f>SUMIFS(Lancamentos!$G:$G,Lancamentos!$C:$C,$A3133,Lancamentos!$E:$E,$C3133,Lancamentos!$B:$B,"ENTRADA")</f>
        <v/>
      </c>
      <c r="H3133" s="14">
        <f>SUMIFS(Lancamentos!$G:$G,Lancamentos!$C:$C,$A3133,Lancamentos!$E:$E,$C3133,Lancamentos!$B:$B,"SAIDA_USO")</f>
        <v/>
      </c>
      <c r="I3133" s="14">
        <f>SUMIFS(Lancamentos!$G:$G,Lancamentos!$C:$C,$A3133,Lancamentos!$E:$E,$C3133,Lancamentos!$B:$B,"SAIDA_DESCARTE")</f>
        <v/>
      </c>
      <c r="J3133" s="14">
        <f>G3133-H3133-I3133</f>
        <v/>
      </c>
      <c r="K3133">
        <f>IF(A3133="","",IF(J3133&lt;=IFERROR(VLOOKUP(A3133,Produtos!$A:$E,5,FALSE),0),"ABAIXO DO MINIMO","OK"))</f>
        <v/>
      </c>
    </row>
    <row r="3134">
      <c r="B3134">
        <f>IFERROR(VLOOKUP(A3134,Produtos!A:B,2,FALSE),"")</f>
        <v/>
      </c>
      <c r="D3134" s="10">
        <f>IFERROR(INDEX(Lotes!$E:$E,MATCH(1,(Lotes!$A:$A=A3134)*(Lotes!$C:$C=C3134),0)),"")</f>
        <v/>
      </c>
      <c r="E3134" s="14">
        <f>IF(D3134="","",D3134-TODAY())</f>
        <v/>
      </c>
      <c r="F3134">
        <f>IF(D3134="","",IF(E3134&lt;0,"VENCIDO",IF(E3134&lt;=30,"VENCE EM &lt;= 30 DIAS",IF(E3134&lt;=60,"ATENCAO (31-60 DIAS)","OK"))))</f>
        <v/>
      </c>
      <c r="G3134" s="14">
        <f>SUMIFS(Lancamentos!$G:$G,Lancamentos!$C:$C,$A3134,Lancamentos!$E:$E,$C3134,Lancamentos!$B:$B,"ENTRADA")</f>
        <v/>
      </c>
      <c r="H3134" s="14">
        <f>SUMIFS(Lancamentos!$G:$G,Lancamentos!$C:$C,$A3134,Lancamentos!$E:$E,$C3134,Lancamentos!$B:$B,"SAIDA_USO")</f>
        <v/>
      </c>
      <c r="I3134" s="14">
        <f>SUMIFS(Lancamentos!$G:$G,Lancamentos!$C:$C,$A3134,Lancamentos!$E:$E,$C3134,Lancamentos!$B:$B,"SAIDA_DESCARTE")</f>
        <v/>
      </c>
      <c r="J3134" s="14">
        <f>G3134-H3134-I3134</f>
        <v/>
      </c>
      <c r="K3134">
        <f>IF(A3134="","",IF(J3134&lt;=IFERROR(VLOOKUP(A3134,Produtos!$A:$E,5,FALSE),0),"ABAIXO DO MINIMO","OK"))</f>
        <v/>
      </c>
    </row>
    <row r="3135">
      <c r="B3135">
        <f>IFERROR(VLOOKUP(A3135,Produtos!A:B,2,FALSE),"")</f>
        <v/>
      </c>
      <c r="D3135" s="10">
        <f>IFERROR(INDEX(Lotes!$E:$E,MATCH(1,(Lotes!$A:$A=A3135)*(Lotes!$C:$C=C3135),0)),"")</f>
        <v/>
      </c>
      <c r="E3135" s="14">
        <f>IF(D3135="","",D3135-TODAY())</f>
        <v/>
      </c>
      <c r="F3135">
        <f>IF(D3135="","",IF(E3135&lt;0,"VENCIDO",IF(E3135&lt;=30,"VENCE EM &lt;= 30 DIAS",IF(E3135&lt;=60,"ATENCAO (31-60 DIAS)","OK"))))</f>
        <v/>
      </c>
      <c r="G3135" s="14">
        <f>SUMIFS(Lancamentos!$G:$G,Lancamentos!$C:$C,$A3135,Lancamentos!$E:$E,$C3135,Lancamentos!$B:$B,"ENTRADA")</f>
        <v/>
      </c>
      <c r="H3135" s="14">
        <f>SUMIFS(Lancamentos!$G:$G,Lancamentos!$C:$C,$A3135,Lancamentos!$E:$E,$C3135,Lancamentos!$B:$B,"SAIDA_USO")</f>
        <v/>
      </c>
      <c r="I3135" s="14">
        <f>SUMIFS(Lancamentos!$G:$G,Lancamentos!$C:$C,$A3135,Lancamentos!$E:$E,$C3135,Lancamentos!$B:$B,"SAIDA_DESCARTE")</f>
        <v/>
      </c>
      <c r="J3135" s="14">
        <f>G3135-H3135-I3135</f>
        <v/>
      </c>
      <c r="K3135">
        <f>IF(A3135="","",IF(J3135&lt;=IFERROR(VLOOKUP(A3135,Produtos!$A:$E,5,FALSE),0),"ABAIXO DO MINIMO","OK"))</f>
        <v/>
      </c>
    </row>
    <row r="3136">
      <c r="B3136">
        <f>IFERROR(VLOOKUP(A3136,Produtos!A:B,2,FALSE),"")</f>
        <v/>
      </c>
      <c r="D3136" s="10">
        <f>IFERROR(INDEX(Lotes!$E:$E,MATCH(1,(Lotes!$A:$A=A3136)*(Lotes!$C:$C=C3136),0)),"")</f>
        <v/>
      </c>
      <c r="E3136" s="14">
        <f>IF(D3136="","",D3136-TODAY())</f>
        <v/>
      </c>
      <c r="F3136">
        <f>IF(D3136="","",IF(E3136&lt;0,"VENCIDO",IF(E3136&lt;=30,"VENCE EM &lt;= 30 DIAS",IF(E3136&lt;=60,"ATENCAO (31-60 DIAS)","OK"))))</f>
        <v/>
      </c>
      <c r="G3136" s="14">
        <f>SUMIFS(Lancamentos!$G:$G,Lancamentos!$C:$C,$A3136,Lancamentos!$E:$E,$C3136,Lancamentos!$B:$B,"ENTRADA")</f>
        <v/>
      </c>
      <c r="H3136" s="14">
        <f>SUMIFS(Lancamentos!$G:$G,Lancamentos!$C:$C,$A3136,Lancamentos!$E:$E,$C3136,Lancamentos!$B:$B,"SAIDA_USO")</f>
        <v/>
      </c>
      <c r="I3136" s="14">
        <f>SUMIFS(Lancamentos!$G:$G,Lancamentos!$C:$C,$A3136,Lancamentos!$E:$E,$C3136,Lancamentos!$B:$B,"SAIDA_DESCARTE")</f>
        <v/>
      </c>
      <c r="J3136" s="14">
        <f>G3136-H3136-I3136</f>
        <v/>
      </c>
      <c r="K3136">
        <f>IF(A3136="","",IF(J3136&lt;=IFERROR(VLOOKUP(A3136,Produtos!$A:$E,5,FALSE),0),"ABAIXO DO MINIMO","OK"))</f>
        <v/>
      </c>
    </row>
    <row r="3137">
      <c r="B3137">
        <f>IFERROR(VLOOKUP(A3137,Produtos!A:B,2,FALSE),"")</f>
        <v/>
      </c>
      <c r="D3137" s="10">
        <f>IFERROR(INDEX(Lotes!$E:$E,MATCH(1,(Lotes!$A:$A=A3137)*(Lotes!$C:$C=C3137),0)),"")</f>
        <v/>
      </c>
      <c r="E3137" s="14">
        <f>IF(D3137="","",D3137-TODAY())</f>
        <v/>
      </c>
      <c r="F3137">
        <f>IF(D3137="","",IF(E3137&lt;0,"VENCIDO",IF(E3137&lt;=30,"VENCE EM &lt;= 30 DIAS",IF(E3137&lt;=60,"ATENCAO (31-60 DIAS)","OK"))))</f>
        <v/>
      </c>
      <c r="G3137" s="14">
        <f>SUMIFS(Lancamentos!$G:$G,Lancamentos!$C:$C,$A3137,Lancamentos!$E:$E,$C3137,Lancamentos!$B:$B,"ENTRADA")</f>
        <v/>
      </c>
      <c r="H3137" s="14">
        <f>SUMIFS(Lancamentos!$G:$G,Lancamentos!$C:$C,$A3137,Lancamentos!$E:$E,$C3137,Lancamentos!$B:$B,"SAIDA_USO")</f>
        <v/>
      </c>
      <c r="I3137" s="14">
        <f>SUMIFS(Lancamentos!$G:$G,Lancamentos!$C:$C,$A3137,Lancamentos!$E:$E,$C3137,Lancamentos!$B:$B,"SAIDA_DESCARTE")</f>
        <v/>
      </c>
      <c r="J3137" s="14">
        <f>G3137-H3137-I3137</f>
        <v/>
      </c>
      <c r="K3137">
        <f>IF(A3137="","",IF(J3137&lt;=IFERROR(VLOOKUP(A3137,Produtos!$A:$E,5,FALSE),0),"ABAIXO DO MINIMO","OK"))</f>
        <v/>
      </c>
    </row>
    <row r="3138">
      <c r="B3138">
        <f>IFERROR(VLOOKUP(A3138,Produtos!A:B,2,FALSE),"")</f>
        <v/>
      </c>
      <c r="D3138" s="10">
        <f>IFERROR(INDEX(Lotes!$E:$E,MATCH(1,(Lotes!$A:$A=A3138)*(Lotes!$C:$C=C3138),0)),"")</f>
        <v/>
      </c>
      <c r="E3138" s="14">
        <f>IF(D3138="","",D3138-TODAY())</f>
        <v/>
      </c>
      <c r="F3138">
        <f>IF(D3138="","",IF(E3138&lt;0,"VENCIDO",IF(E3138&lt;=30,"VENCE EM &lt;= 30 DIAS",IF(E3138&lt;=60,"ATENCAO (31-60 DIAS)","OK"))))</f>
        <v/>
      </c>
      <c r="G3138" s="14">
        <f>SUMIFS(Lancamentos!$G:$G,Lancamentos!$C:$C,$A3138,Lancamentos!$E:$E,$C3138,Lancamentos!$B:$B,"ENTRADA")</f>
        <v/>
      </c>
      <c r="H3138" s="14">
        <f>SUMIFS(Lancamentos!$G:$G,Lancamentos!$C:$C,$A3138,Lancamentos!$E:$E,$C3138,Lancamentos!$B:$B,"SAIDA_USO")</f>
        <v/>
      </c>
      <c r="I3138" s="14">
        <f>SUMIFS(Lancamentos!$G:$G,Lancamentos!$C:$C,$A3138,Lancamentos!$E:$E,$C3138,Lancamentos!$B:$B,"SAIDA_DESCARTE")</f>
        <v/>
      </c>
      <c r="J3138" s="14">
        <f>G3138-H3138-I3138</f>
        <v/>
      </c>
      <c r="K3138">
        <f>IF(A3138="","",IF(J3138&lt;=IFERROR(VLOOKUP(A3138,Produtos!$A:$E,5,FALSE),0),"ABAIXO DO MINIMO","OK"))</f>
        <v/>
      </c>
    </row>
    <row r="3139">
      <c r="B3139">
        <f>IFERROR(VLOOKUP(A3139,Produtos!A:B,2,FALSE),"")</f>
        <v/>
      </c>
      <c r="D3139" s="10">
        <f>IFERROR(INDEX(Lotes!$E:$E,MATCH(1,(Lotes!$A:$A=A3139)*(Lotes!$C:$C=C3139),0)),"")</f>
        <v/>
      </c>
      <c r="E3139" s="14">
        <f>IF(D3139="","",D3139-TODAY())</f>
        <v/>
      </c>
      <c r="F3139">
        <f>IF(D3139="","",IF(E3139&lt;0,"VENCIDO",IF(E3139&lt;=30,"VENCE EM &lt;= 30 DIAS",IF(E3139&lt;=60,"ATENCAO (31-60 DIAS)","OK"))))</f>
        <v/>
      </c>
      <c r="G3139" s="14">
        <f>SUMIFS(Lancamentos!$G:$G,Lancamentos!$C:$C,$A3139,Lancamentos!$E:$E,$C3139,Lancamentos!$B:$B,"ENTRADA")</f>
        <v/>
      </c>
      <c r="H3139" s="14">
        <f>SUMIFS(Lancamentos!$G:$G,Lancamentos!$C:$C,$A3139,Lancamentos!$E:$E,$C3139,Lancamentos!$B:$B,"SAIDA_USO")</f>
        <v/>
      </c>
      <c r="I3139" s="14">
        <f>SUMIFS(Lancamentos!$G:$G,Lancamentos!$C:$C,$A3139,Lancamentos!$E:$E,$C3139,Lancamentos!$B:$B,"SAIDA_DESCARTE")</f>
        <v/>
      </c>
      <c r="J3139" s="14">
        <f>G3139-H3139-I3139</f>
        <v/>
      </c>
      <c r="K3139">
        <f>IF(A3139="","",IF(J3139&lt;=IFERROR(VLOOKUP(A3139,Produtos!$A:$E,5,FALSE),0),"ABAIXO DO MINIMO","OK"))</f>
        <v/>
      </c>
    </row>
    <row r="3140">
      <c r="B3140">
        <f>IFERROR(VLOOKUP(A3140,Produtos!A:B,2,FALSE),"")</f>
        <v/>
      </c>
      <c r="D3140" s="10">
        <f>IFERROR(INDEX(Lotes!$E:$E,MATCH(1,(Lotes!$A:$A=A3140)*(Lotes!$C:$C=C3140),0)),"")</f>
        <v/>
      </c>
      <c r="E3140" s="14">
        <f>IF(D3140="","",D3140-TODAY())</f>
        <v/>
      </c>
      <c r="F3140">
        <f>IF(D3140="","",IF(E3140&lt;0,"VENCIDO",IF(E3140&lt;=30,"VENCE EM &lt;= 30 DIAS",IF(E3140&lt;=60,"ATENCAO (31-60 DIAS)","OK"))))</f>
        <v/>
      </c>
      <c r="G3140" s="14">
        <f>SUMIFS(Lancamentos!$G:$G,Lancamentos!$C:$C,$A3140,Lancamentos!$E:$E,$C3140,Lancamentos!$B:$B,"ENTRADA")</f>
        <v/>
      </c>
      <c r="H3140" s="14">
        <f>SUMIFS(Lancamentos!$G:$G,Lancamentos!$C:$C,$A3140,Lancamentos!$E:$E,$C3140,Lancamentos!$B:$B,"SAIDA_USO")</f>
        <v/>
      </c>
      <c r="I3140" s="14">
        <f>SUMIFS(Lancamentos!$G:$G,Lancamentos!$C:$C,$A3140,Lancamentos!$E:$E,$C3140,Lancamentos!$B:$B,"SAIDA_DESCARTE")</f>
        <v/>
      </c>
      <c r="J3140" s="14">
        <f>G3140-H3140-I3140</f>
        <v/>
      </c>
      <c r="K3140">
        <f>IF(A3140="","",IF(J3140&lt;=IFERROR(VLOOKUP(A3140,Produtos!$A:$E,5,FALSE),0),"ABAIXO DO MINIMO","OK"))</f>
        <v/>
      </c>
    </row>
    <row r="3141">
      <c r="B3141">
        <f>IFERROR(VLOOKUP(A3141,Produtos!A:B,2,FALSE),"")</f>
        <v/>
      </c>
      <c r="D3141" s="10">
        <f>IFERROR(INDEX(Lotes!$E:$E,MATCH(1,(Lotes!$A:$A=A3141)*(Lotes!$C:$C=C3141),0)),"")</f>
        <v/>
      </c>
      <c r="E3141" s="14">
        <f>IF(D3141="","",D3141-TODAY())</f>
        <v/>
      </c>
      <c r="F3141">
        <f>IF(D3141="","",IF(E3141&lt;0,"VENCIDO",IF(E3141&lt;=30,"VENCE EM &lt;= 30 DIAS",IF(E3141&lt;=60,"ATENCAO (31-60 DIAS)","OK"))))</f>
        <v/>
      </c>
      <c r="G3141" s="14">
        <f>SUMIFS(Lancamentos!$G:$G,Lancamentos!$C:$C,$A3141,Lancamentos!$E:$E,$C3141,Lancamentos!$B:$B,"ENTRADA")</f>
        <v/>
      </c>
      <c r="H3141" s="14">
        <f>SUMIFS(Lancamentos!$G:$G,Lancamentos!$C:$C,$A3141,Lancamentos!$E:$E,$C3141,Lancamentos!$B:$B,"SAIDA_USO")</f>
        <v/>
      </c>
      <c r="I3141" s="14">
        <f>SUMIFS(Lancamentos!$G:$G,Lancamentos!$C:$C,$A3141,Lancamentos!$E:$E,$C3141,Lancamentos!$B:$B,"SAIDA_DESCARTE")</f>
        <v/>
      </c>
      <c r="J3141" s="14">
        <f>G3141-H3141-I3141</f>
        <v/>
      </c>
      <c r="K3141">
        <f>IF(A3141="","",IF(J3141&lt;=IFERROR(VLOOKUP(A3141,Produtos!$A:$E,5,FALSE),0),"ABAIXO DO MINIMO","OK"))</f>
        <v/>
      </c>
    </row>
    <row r="3142">
      <c r="B3142">
        <f>IFERROR(VLOOKUP(A3142,Produtos!A:B,2,FALSE),"")</f>
        <v/>
      </c>
      <c r="D3142" s="10">
        <f>IFERROR(INDEX(Lotes!$E:$E,MATCH(1,(Lotes!$A:$A=A3142)*(Lotes!$C:$C=C3142),0)),"")</f>
        <v/>
      </c>
      <c r="E3142" s="14">
        <f>IF(D3142="","",D3142-TODAY())</f>
        <v/>
      </c>
      <c r="F3142">
        <f>IF(D3142="","",IF(E3142&lt;0,"VENCIDO",IF(E3142&lt;=30,"VENCE EM &lt;= 30 DIAS",IF(E3142&lt;=60,"ATENCAO (31-60 DIAS)","OK"))))</f>
        <v/>
      </c>
      <c r="G3142" s="14">
        <f>SUMIFS(Lancamentos!$G:$G,Lancamentos!$C:$C,$A3142,Lancamentos!$E:$E,$C3142,Lancamentos!$B:$B,"ENTRADA")</f>
        <v/>
      </c>
      <c r="H3142" s="14">
        <f>SUMIFS(Lancamentos!$G:$G,Lancamentos!$C:$C,$A3142,Lancamentos!$E:$E,$C3142,Lancamentos!$B:$B,"SAIDA_USO")</f>
        <v/>
      </c>
      <c r="I3142" s="14">
        <f>SUMIFS(Lancamentos!$G:$G,Lancamentos!$C:$C,$A3142,Lancamentos!$E:$E,$C3142,Lancamentos!$B:$B,"SAIDA_DESCARTE")</f>
        <v/>
      </c>
      <c r="J3142" s="14">
        <f>G3142-H3142-I3142</f>
        <v/>
      </c>
      <c r="K3142">
        <f>IF(A3142="","",IF(J3142&lt;=IFERROR(VLOOKUP(A3142,Produtos!$A:$E,5,FALSE),0),"ABAIXO DO MINIMO","OK"))</f>
        <v/>
      </c>
    </row>
    <row r="3143">
      <c r="B3143">
        <f>IFERROR(VLOOKUP(A3143,Produtos!A:B,2,FALSE),"")</f>
        <v/>
      </c>
      <c r="D3143" s="10">
        <f>IFERROR(INDEX(Lotes!$E:$E,MATCH(1,(Lotes!$A:$A=A3143)*(Lotes!$C:$C=C3143),0)),"")</f>
        <v/>
      </c>
      <c r="E3143" s="14">
        <f>IF(D3143="","",D3143-TODAY())</f>
        <v/>
      </c>
      <c r="F3143">
        <f>IF(D3143="","",IF(E3143&lt;0,"VENCIDO",IF(E3143&lt;=30,"VENCE EM &lt;= 30 DIAS",IF(E3143&lt;=60,"ATENCAO (31-60 DIAS)","OK"))))</f>
        <v/>
      </c>
      <c r="G3143" s="14">
        <f>SUMIFS(Lancamentos!$G:$G,Lancamentos!$C:$C,$A3143,Lancamentos!$E:$E,$C3143,Lancamentos!$B:$B,"ENTRADA")</f>
        <v/>
      </c>
      <c r="H3143" s="14">
        <f>SUMIFS(Lancamentos!$G:$G,Lancamentos!$C:$C,$A3143,Lancamentos!$E:$E,$C3143,Lancamentos!$B:$B,"SAIDA_USO")</f>
        <v/>
      </c>
      <c r="I3143" s="14">
        <f>SUMIFS(Lancamentos!$G:$G,Lancamentos!$C:$C,$A3143,Lancamentos!$E:$E,$C3143,Lancamentos!$B:$B,"SAIDA_DESCARTE")</f>
        <v/>
      </c>
      <c r="J3143" s="14">
        <f>G3143-H3143-I3143</f>
        <v/>
      </c>
      <c r="K3143">
        <f>IF(A3143="","",IF(J3143&lt;=IFERROR(VLOOKUP(A3143,Produtos!$A:$E,5,FALSE),0),"ABAIXO DO MINIMO","OK"))</f>
        <v/>
      </c>
    </row>
    <row r="3144">
      <c r="B3144">
        <f>IFERROR(VLOOKUP(A3144,Produtos!A:B,2,FALSE),"")</f>
        <v/>
      </c>
      <c r="D3144" s="10">
        <f>IFERROR(INDEX(Lotes!$E:$E,MATCH(1,(Lotes!$A:$A=A3144)*(Lotes!$C:$C=C3144),0)),"")</f>
        <v/>
      </c>
      <c r="E3144" s="14">
        <f>IF(D3144="","",D3144-TODAY())</f>
        <v/>
      </c>
      <c r="F3144">
        <f>IF(D3144="","",IF(E3144&lt;0,"VENCIDO",IF(E3144&lt;=30,"VENCE EM &lt;= 30 DIAS",IF(E3144&lt;=60,"ATENCAO (31-60 DIAS)","OK"))))</f>
        <v/>
      </c>
      <c r="G3144" s="14">
        <f>SUMIFS(Lancamentos!$G:$G,Lancamentos!$C:$C,$A3144,Lancamentos!$E:$E,$C3144,Lancamentos!$B:$B,"ENTRADA")</f>
        <v/>
      </c>
      <c r="H3144" s="14">
        <f>SUMIFS(Lancamentos!$G:$G,Lancamentos!$C:$C,$A3144,Lancamentos!$E:$E,$C3144,Lancamentos!$B:$B,"SAIDA_USO")</f>
        <v/>
      </c>
      <c r="I3144" s="14">
        <f>SUMIFS(Lancamentos!$G:$G,Lancamentos!$C:$C,$A3144,Lancamentos!$E:$E,$C3144,Lancamentos!$B:$B,"SAIDA_DESCARTE")</f>
        <v/>
      </c>
      <c r="J3144" s="14">
        <f>G3144-H3144-I3144</f>
        <v/>
      </c>
      <c r="K3144">
        <f>IF(A3144="","",IF(J3144&lt;=IFERROR(VLOOKUP(A3144,Produtos!$A:$E,5,FALSE),0),"ABAIXO DO MINIMO","OK"))</f>
        <v/>
      </c>
    </row>
    <row r="3145">
      <c r="B3145">
        <f>IFERROR(VLOOKUP(A3145,Produtos!A:B,2,FALSE),"")</f>
        <v/>
      </c>
      <c r="D3145" s="10">
        <f>IFERROR(INDEX(Lotes!$E:$E,MATCH(1,(Lotes!$A:$A=A3145)*(Lotes!$C:$C=C3145),0)),"")</f>
        <v/>
      </c>
      <c r="E3145" s="14">
        <f>IF(D3145="","",D3145-TODAY())</f>
        <v/>
      </c>
      <c r="F3145">
        <f>IF(D3145="","",IF(E3145&lt;0,"VENCIDO",IF(E3145&lt;=30,"VENCE EM &lt;= 30 DIAS",IF(E3145&lt;=60,"ATENCAO (31-60 DIAS)","OK"))))</f>
        <v/>
      </c>
      <c r="G3145" s="14">
        <f>SUMIFS(Lancamentos!$G:$G,Lancamentos!$C:$C,$A3145,Lancamentos!$E:$E,$C3145,Lancamentos!$B:$B,"ENTRADA")</f>
        <v/>
      </c>
      <c r="H3145" s="14">
        <f>SUMIFS(Lancamentos!$G:$G,Lancamentos!$C:$C,$A3145,Lancamentos!$E:$E,$C3145,Lancamentos!$B:$B,"SAIDA_USO")</f>
        <v/>
      </c>
      <c r="I3145" s="14">
        <f>SUMIFS(Lancamentos!$G:$G,Lancamentos!$C:$C,$A3145,Lancamentos!$E:$E,$C3145,Lancamentos!$B:$B,"SAIDA_DESCARTE")</f>
        <v/>
      </c>
      <c r="J3145" s="14">
        <f>G3145-H3145-I3145</f>
        <v/>
      </c>
      <c r="K3145">
        <f>IF(A3145="","",IF(J3145&lt;=IFERROR(VLOOKUP(A3145,Produtos!$A:$E,5,FALSE),0),"ABAIXO DO MINIMO","OK"))</f>
        <v/>
      </c>
    </row>
    <row r="3146">
      <c r="B3146">
        <f>IFERROR(VLOOKUP(A3146,Produtos!A:B,2,FALSE),"")</f>
        <v/>
      </c>
      <c r="D3146" s="10">
        <f>IFERROR(INDEX(Lotes!$E:$E,MATCH(1,(Lotes!$A:$A=A3146)*(Lotes!$C:$C=C3146),0)),"")</f>
        <v/>
      </c>
      <c r="E3146" s="14">
        <f>IF(D3146="","",D3146-TODAY())</f>
        <v/>
      </c>
      <c r="F3146">
        <f>IF(D3146="","",IF(E3146&lt;0,"VENCIDO",IF(E3146&lt;=30,"VENCE EM &lt;= 30 DIAS",IF(E3146&lt;=60,"ATENCAO (31-60 DIAS)","OK"))))</f>
        <v/>
      </c>
      <c r="G3146" s="14">
        <f>SUMIFS(Lancamentos!$G:$G,Lancamentos!$C:$C,$A3146,Lancamentos!$E:$E,$C3146,Lancamentos!$B:$B,"ENTRADA")</f>
        <v/>
      </c>
      <c r="H3146" s="14">
        <f>SUMIFS(Lancamentos!$G:$G,Lancamentos!$C:$C,$A3146,Lancamentos!$E:$E,$C3146,Lancamentos!$B:$B,"SAIDA_USO")</f>
        <v/>
      </c>
      <c r="I3146" s="14">
        <f>SUMIFS(Lancamentos!$G:$G,Lancamentos!$C:$C,$A3146,Lancamentos!$E:$E,$C3146,Lancamentos!$B:$B,"SAIDA_DESCARTE")</f>
        <v/>
      </c>
      <c r="J3146" s="14">
        <f>G3146-H3146-I3146</f>
        <v/>
      </c>
      <c r="K3146">
        <f>IF(A3146="","",IF(J3146&lt;=IFERROR(VLOOKUP(A3146,Produtos!$A:$E,5,FALSE),0),"ABAIXO DO MINIMO","OK"))</f>
        <v/>
      </c>
    </row>
    <row r="3147">
      <c r="B3147">
        <f>IFERROR(VLOOKUP(A3147,Produtos!A:B,2,FALSE),"")</f>
        <v/>
      </c>
      <c r="D3147" s="10">
        <f>IFERROR(INDEX(Lotes!$E:$E,MATCH(1,(Lotes!$A:$A=A3147)*(Lotes!$C:$C=C3147),0)),"")</f>
        <v/>
      </c>
      <c r="E3147" s="14">
        <f>IF(D3147="","",D3147-TODAY())</f>
        <v/>
      </c>
      <c r="F3147">
        <f>IF(D3147="","",IF(E3147&lt;0,"VENCIDO",IF(E3147&lt;=30,"VENCE EM &lt;= 30 DIAS",IF(E3147&lt;=60,"ATENCAO (31-60 DIAS)","OK"))))</f>
        <v/>
      </c>
      <c r="G3147" s="14">
        <f>SUMIFS(Lancamentos!$G:$G,Lancamentos!$C:$C,$A3147,Lancamentos!$E:$E,$C3147,Lancamentos!$B:$B,"ENTRADA")</f>
        <v/>
      </c>
      <c r="H3147" s="14">
        <f>SUMIFS(Lancamentos!$G:$G,Lancamentos!$C:$C,$A3147,Lancamentos!$E:$E,$C3147,Lancamentos!$B:$B,"SAIDA_USO")</f>
        <v/>
      </c>
      <c r="I3147" s="14">
        <f>SUMIFS(Lancamentos!$G:$G,Lancamentos!$C:$C,$A3147,Lancamentos!$E:$E,$C3147,Lancamentos!$B:$B,"SAIDA_DESCARTE")</f>
        <v/>
      </c>
      <c r="J3147" s="14">
        <f>G3147-H3147-I3147</f>
        <v/>
      </c>
      <c r="K3147">
        <f>IF(A3147="","",IF(J3147&lt;=IFERROR(VLOOKUP(A3147,Produtos!$A:$E,5,FALSE),0),"ABAIXO DO MINIMO","OK"))</f>
        <v/>
      </c>
    </row>
    <row r="3148">
      <c r="B3148">
        <f>IFERROR(VLOOKUP(A3148,Produtos!A:B,2,FALSE),"")</f>
        <v/>
      </c>
      <c r="D3148" s="10">
        <f>IFERROR(INDEX(Lotes!$E:$E,MATCH(1,(Lotes!$A:$A=A3148)*(Lotes!$C:$C=C3148),0)),"")</f>
        <v/>
      </c>
      <c r="E3148" s="14">
        <f>IF(D3148="","",D3148-TODAY())</f>
        <v/>
      </c>
      <c r="F3148">
        <f>IF(D3148="","",IF(E3148&lt;0,"VENCIDO",IF(E3148&lt;=30,"VENCE EM &lt;= 30 DIAS",IF(E3148&lt;=60,"ATENCAO (31-60 DIAS)","OK"))))</f>
        <v/>
      </c>
      <c r="G3148" s="14">
        <f>SUMIFS(Lancamentos!$G:$G,Lancamentos!$C:$C,$A3148,Lancamentos!$E:$E,$C3148,Lancamentos!$B:$B,"ENTRADA")</f>
        <v/>
      </c>
      <c r="H3148" s="14">
        <f>SUMIFS(Lancamentos!$G:$G,Lancamentos!$C:$C,$A3148,Lancamentos!$E:$E,$C3148,Lancamentos!$B:$B,"SAIDA_USO")</f>
        <v/>
      </c>
      <c r="I3148" s="14">
        <f>SUMIFS(Lancamentos!$G:$G,Lancamentos!$C:$C,$A3148,Lancamentos!$E:$E,$C3148,Lancamentos!$B:$B,"SAIDA_DESCARTE")</f>
        <v/>
      </c>
      <c r="J3148" s="14">
        <f>G3148-H3148-I3148</f>
        <v/>
      </c>
      <c r="K3148">
        <f>IF(A3148="","",IF(J3148&lt;=IFERROR(VLOOKUP(A3148,Produtos!$A:$E,5,FALSE),0),"ABAIXO DO MINIMO","OK"))</f>
        <v/>
      </c>
    </row>
    <row r="3149">
      <c r="B3149">
        <f>IFERROR(VLOOKUP(A3149,Produtos!A:B,2,FALSE),"")</f>
        <v/>
      </c>
      <c r="D3149" s="10">
        <f>IFERROR(INDEX(Lotes!$E:$E,MATCH(1,(Lotes!$A:$A=A3149)*(Lotes!$C:$C=C3149),0)),"")</f>
        <v/>
      </c>
      <c r="E3149" s="14">
        <f>IF(D3149="","",D3149-TODAY())</f>
        <v/>
      </c>
      <c r="F3149">
        <f>IF(D3149="","",IF(E3149&lt;0,"VENCIDO",IF(E3149&lt;=30,"VENCE EM &lt;= 30 DIAS",IF(E3149&lt;=60,"ATENCAO (31-60 DIAS)","OK"))))</f>
        <v/>
      </c>
      <c r="G3149" s="14">
        <f>SUMIFS(Lancamentos!$G:$G,Lancamentos!$C:$C,$A3149,Lancamentos!$E:$E,$C3149,Lancamentos!$B:$B,"ENTRADA")</f>
        <v/>
      </c>
      <c r="H3149" s="14">
        <f>SUMIFS(Lancamentos!$G:$G,Lancamentos!$C:$C,$A3149,Lancamentos!$E:$E,$C3149,Lancamentos!$B:$B,"SAIDA_USO")</f>
        <v/>
      </c>
      <c r="I3149" s="14">
        <f>SUMIFS(Lancamentos!$G:$G,Lancamentos!$C:$C,$A3149,Lancamentos!$E:$E,$C3149,Lancamentos!$B:$B,"SAIDA_DESCARTE")</f>
        <v/>
      </c>
      <c r="J3149" s="14">
        <f>G3149-H3149-I3149</f>
        <v/>
      </c>
      <c r="K3149">
        <f>IF(A3149="","",IF(J3149&lt;=IFERROR(VLOOKUP(A3149,Produtos!$A:$E,5,FALSE),0),"ABAIXO DO MINIMO","OK"))</f>
        <v/>
      </c>
    </row>
    <row r="3150">
      <c r="B3150">
        <f>IFERROR(VLOOKUP(A3150,Produtos!A:B,2,FALSE),"")</f>
        <v/>
      </c>
      <c r="D3150" s="10">
        <f>IFERROR(INDEX(Lotes!$E:$E,MATCH(1,(Lotes!$A:$A=A3150)*(Lotes!$C:$C=C3150),0)),"")</f>
        <v/>
      </c>
      <c r="E3150" s="14">
        <f>IF(D3150="","",D3150-TODAY())</f>
        <v/>
      </c>
      <c r="F3150">
        <f>IF(D3150="","",IF(E3150&lt;0,"VENCIDO",IF(E3150&lt;=30,"VENCE EM &lt;= 30 DIAS",IF(E3150&lt;=60,"ATENCAO (31-60 DIAS)","OK"))))</f>
        <v/>
      </c>
      <c r="G3150" s="14">
        <f>SUMIFS(Lancamentos!$G:$G,Lancamentos!$C:$C,$A3150,Lancamentos!$E:$E,$C3150,Lancamentos!$B:$B,"ENTRADA")</f>
        <v/>
      </c>
      <c r="H3150" s="14">
        <f>SUMIFS(Lancamentos!$G:$G,Lancamentos!$C:$C,$A3150,Lancamentos!$E:$E,$C3150,Lancamentos!$B:$B,"SAIDA_USO")</f>
        <v/>
      </c>
      <c r="I3150" s="14">
        <f>SUMIFS(Lancamentos!$G:$G,Lancamentos!$C:$C,$A3150,Lancamentos!$E:$E,$C3150,Lancamentos!$B:$B,"SAIDA_DESCARTE")</f>
        <v/>
      </c>
      <c r="J3150" s="14">
        <f>G3150-H3150-I3150</f>
        <v/>
      </c>
      <c r="K3150">
        <f>IF(A3150="","",IF(J3150&lt;=IFERROR(VLOOKUP(A3150,Produtos!$A:$E,5,FALSE),0),"ABAIXO DO MINIMO","OK"))</f>
        <v/>
      </c>
    </row>
    <row r="3151">
      <c r="B3151">
        <f>IFERROR(VLOOKUP(A3151,Produtos!A:B,2,FALSE),"")</f>
        <v/>
      </c>
      <c r="D3151" s="10">
        <f>IFERROR(INDEX(Lotes!$E:$E,MATCH(1,(Lotes!$A:$A=A3151)*(Lotes!$C:$C=C3151),0)),"")</f>
        <v/>
      </c>
      <c r="E3151" s="14">
        <f>IF(D3151="","",D3151-TODAY())</f>
        <v/>
      </c>
      <c r="F3151">
        <f>IF(D3151="","",IF(E3151&lt;0,"VENCIDO",IF(E3151&lt;=30,"VENCE EM &lt;= 30 DIAS",IF(E3151&lt;=60,"ATENCAO (31-60 DIAS)","OK"))))</f>
        <v/>
      </c>
      <c r="G3151" s="14">
        <f>SUMIFS(Lancamentos!$G:$G,Lancamentos!$C:$C,$A3151,Lancamentos!$E:$E,$C3151,Lancamentos!$B:$B,"ENTRADA")</f>
        <v/>
      </c>
      <c r="H3151" s="14">
        <f>SUMIFS(Lancamentos!$G:$G,Lancamentos!$C:$C,$A3151,Lancamentos!$E:$E,$C3151,Lancamentos!$B:$B,"SAIDA_USO")</f>
        <v/>
      </c>
      <c r="I3151" s="14">
        <f>SUMIFS(Lancamentos!$G:$G,Lancamentos!$C:$C,$A3151,Lancamentos!$E:$E,$C3151,Lancamentos!$B:$B,"SAIDA_DESCARTE")</f>
        <v/>
      </c>
      <c r="J3151" s="14">
        <f>G3151-H3151-I3151</f>
        <v/>
      </c>
      <c r="K3151">
        <f>IF(A3151="","",IF(J3151&lt;=IFERROR(VLOOKUP(A3151,Produtos!$A:$E,5,FALSE),0),"ABAIXO DO MINIMO","OK"))</f>
        <v/>
      </c>
    </row>
    <row r="3152">
      <c r="B3152">
        <f>IFERROR(VLOOKUP(A3152,Produtos!A:B,2,FALSE),"")</f>
        <v/>
      </c>
      <c r="D3152" s="10">
        <f>IFERROR(INDEX(Lotes!$E:$E,MATCH(1,(Lotes!$A:$A=A3152)*(Lotes!$C:$C=C3152),0)),"")</f>
        <v/>
      </c>
      <c r="E3152" s="14">
        <f>IF(D3152="","",D3152-TODAY())</f>
        <v/>
      </c>
      <c r="F3152">
        <f>IF(D3152="","",IF(E3152&lt;0,"VENCIDO",IF(E3152&lt;=30,"VENCE EM &lt;= 30 DIAS",IF(E3152&lt;=60,"ATENCAO (31-60 DIAS)","OK"))))</f>
        <v/>
      </c>
      <c r="G3152" s="14">
        <f>SUMIFS(Lancamentos!$G:$G,Lancamentos!$C:$C,$A3152,Lancamentos!$E:$E,$C3152,Lancamentos!$B:$B,"ENTRADA")</f>
        <v/>
      </c>
      <c r="H3152" s="14">
        <f>SUMIFS(Lancamentos!$G:$G,Lancamentos!$C:$C,$A3152,Lancamentos!$E:$E,$C3152,Lancamentos!$B:$B,"SAIDA_USO")</f>
        <v/>
      </c>
      <c r="I3152" s="14">
        <f>SUMIFS(Lancamentos!$G:$G,Lancamentos!$C:$C,$A3152,Lancamentos!$E:$E,$C3152,Lancamentos!$B:$B,"SAIDA_DESCARTE")</f>
        <v/>
      </c>
      <c r="J3152" s="14">
        <f>G3152-H3152-I3152</f>
        <v/>
      </c>
      <c r="K3152">
        <f>IF(A3152="","",IF(J3152&lt;=IFERROR(VLOOKUP(A3152,Produtos!$A:$E,5,FALSE),0),"ABAIXO DO MINIMO","OK"))</f>
        <v/>
      </c>
    </row>
    <row r="3153">
      <c r="B3153">
        <f>IFERROR(VLOOKUP(A3153,Produtos!A:B,2,FALSE),"")</f>
        <v/>
      </c>
      <c r="D3153" s="10">
        <f>IFERROR(INDEX(Lotes!$E:$E,MATCH(1,(Lotes!$A:$A=A3153)*(Lotes!$C:$C=C3153),0)),"")</f>
        <v/>
      </c>
      <c r="E3153" s="14">
        <f>IF(D3153="","",D3153-TODAY())</f>
        <v/>
      </c>
      <c r="F3153">
        <f>IF(D3153="","",IF(E3153&lt;0,"VENCIDO",IF(E3153&lt;=30,"VENCE EM &lt;= 30 DIAS",IF(E3153&lt;=60,"ATENCAO (31-60 DIAS)","OK"))))</f>
        <v/>
      </c>
      <c r="G3153" s="14">
        <f>SUMIFS(Lancamentos!$G:$G,Lancamentos!$C:$C,$A3153,Lancamentos!$E:$E,$C3153,Lancamentos!$B:$B,"ENTRADA")</f>
        <v/>
      </c>
      <c r="H3153" s="14">
        <f>SUMIFS(Lancamentos!$G:$G,Lancamentos!$C:$C,$A3153,Lancamentos!$E:$E,$C3153,Lancamentos!$B:$B,"SAIDA_USO")</f>
        <v/>
      </c>
      <c r="I3153" s="14">
        <f>SUMIFS(Lancamentos!$G:$G,Lancamentos!$C:$C,$A3153,Lancamentos!$E:$E,$C3153,Lancamentos!$B:$B,"SAIDA_DESCARTE")</f>
        <v/>
      </c>
      <c r="J3153" s="14">
        <f>G3153-H3153-I3153</f>
        <v/>
      </c>
      <c r="K3153">
        <f>IF(A3153="","",IF(J3153&lt;=IFERROR(VLOOKUP(A3153,Produtos!$A:$E,5,FALSE),0),"ABAIXO DO MINIMO","OK"))</f>
        <v/>
      </c>
    </row>
    <row r="3154">
      <c r="B3154">
        <f>IFERROR(VLOOKUP(A3154,Produtos!A:B,2,FALSE),"")</f>
        <v/>
      </c>
      <c r="D3154" s="10">
        <f>IFERROR(INDEX(Lotes!$E:$E,MATCH(1,(Lotes!$A:$A=A3154)*(Lotes!$C:$C=C3154),0)),"")</f>
        <v/>
      </c>
      <c r="E3154" s="14">
        <f>IF(D3154="","",D3154-TODAY())</f>
        <v/>
      </c>
      <c r="F3154">
        <f>IF(D3154="","",IF(E3154&lt;0,"VENCIDO",IF(E3154&lt;=30,"VENCE EM &lt;= 30 DIAS",IF(E3154&lt;=60,"ATENCAO (31-60 DIAS)","OK"))))</f>
        <v/>
      </c>
      <c r="G3154" s="14">
        <f>SUMIFS(Lancamentos!$G:$G,Lancamentos!$C:$C,$A3154,Lancamentos!$E:$E,$C3154,Lancamentos!$B:$B,"ENTRADA")</f>
        <v/>
      </c>
      <c r="H3154" s="14">
        <f>SUMIFS(Lancamentos!$G:$G,Lancamentos!$C:$C,$A3154,Lancamentos!$E:$E,$C3154,Lancamentos!$B:$B,"SAIDA_USO")</f>
        <v/>
      </c>
      <c r="I3154" s="14">
        <f>SUMIFS(Lancamentos!$G:$G,Lancamentos!$C:$C,$A3154,Lancamentos!$E:$E,$C3154,Lancamentos!$B:$B,"SAIDA_DESCARTE")</f>
        <v/>
      </c>
      <c r="J3154" s="14">
        <f>G3154-H3154-I3154</f>
        <v/>
      </c>
      <c r="K3154">
        <f>IF(A3154="","",IF(J3154&lt;=IFERROR(VLOOKUP(A3154,Produtos!$A:$E,5,FALSE),0),"ABAIXO DO MINIMO","OK"))</f>
        <v/>
      </c>
    </row>
    <row r="3155">
      <c r="B3155">
        <f>IFERROR(VLOOKUP(A3155,Produtos!A:B,2,FALSE),"")</f>
        <v/>
      </c>
      <c r="D3155" s="10">
        <f>IFERROR(INDEX(Lotes!$E:$E,MATCH(1,(Lotes!$A:$A=A3155)*(Lotes!$C:$C=C3155),0)),"")</f>
        <v/>
      </c>
      <c r="E3155" s="14">
        <f>IF(D3155="","",D3155-TODAY())</f>
        <v/>
      </c>
      <c r="F3155">
        <f>IF(D3155="","",IF(E3155&lt;0,"VENCIDO",IF(E3155&lt;=30,"VENCE EM &lt;= 30 DIAS",IF(E3155&lt;=60,"ATENCAO (31-60 DIAS)","OK"))))</f>
        <v/>
      </c>
      <c r="G3155" s="14">
        <f>SUMIFS(Lancamentos!$G:$G,Lancamentos!$C:$C,$A3155,Lancamentos!$E:$E,$C3155,Lancamentos!$B:$B,"ENTRADA")</f>
        <v/>
      </c>
      <c r="H3155" s="14">
        <f>SUMIFS(Lancamentos!$G:$G,Lancamentos!$C:$C,$A3155,Lancamentos!$E:$E,$C3155,Lancamentos!$B:$B,"SAIDA_USO")</f>
        <v/>
      </c>
      <c r="I3155" s="14">
        <f>SUMIFS(Lancamentos!$G:$G,Lancamentos!$C:$C,$A3155,Lancamentos!$E:$E,$C3155,Lancamentos!$B:$B,"SAIDA_DESCARTE")</f>
        <v/>
      </c>
      <c r="J3155" s="14">
        <f>G3155-H3155-I3155</f>
        <v/>
      </c>
      <c r="K3155">
        <f>IF(A3155="","",IF(J3155&lt;=IFERROR(VLOOKUP(A3155,Produtos!$A:$E,5,FALSE),0),"ABAIXO DO MINIMO","OK"))</f>
        <v/>
      </c>
    </row>
    <row r="3156">
      <c r="B3156">
        <f>IFERROR(VLOOKUP(A3156,Produtos!A:B,2,FALSE),"")</f>
        <v/>
      </c>
      <c r="D3156" s="10">
        <f>IFERROR(INDEX(Lotes!$E:$E,MATCH(1,(Lotes!$A:$A=A3156)*(Lotes!$C:$C=C3156),0)),"")</f>
        <v/>
      </c>
      <c r="E3156" s="14">
        <f>IF(D3156="","",D3156-TODAY())</f>
        <v/>
      </c>
      <c r="F3156">
        <f>IF(D3156="","",IF(E3156&lt;0,"VENCIDO",IF(E3156&lt;=30,"VENCE EM &lt;= 30 DIAS",IF(E3156&lt;=60,"ATENCAO (31-60 DIAS)","OK"))))</f>
        <v/>
      </c>
      <c r="G3156" s="14">
        <f>SUMIFS(Lancamentos!$G:$G,Lancamentos!$C:$C,$A3156,Lancamentos!$E:$E,$C3156,Lancamentos!$B:$B,"ENTRADA")</f>
        <v/>
      </c>
      <c r="H3156" s="14">
        <f>SUMIFS(Lancamentos!$G:$G,Lancamentos!$C:$C,$A3156,Lancamentos!$E:$E,$C3156,Lancamentos!$B:$B,"SAIDA_USO")</f>
        <v/>
      </c>
      <c r="I3156" s="14">
        <f>SUMIFS(Lancamentos!$G:$G,Lancamentos!$C:$C,$A3156,Lancamentos!$E:$E,$C3156,Lancamentos!$B:$B,"SAIDA_DESCARTE")</f>
        <v/>
      </c>
      <c r="J3156" s="14">
        <f>G3156-H3156-I3156</f>
        <v/>
      </c>
      <c r="K3156">
        <f>IF(A3156="","",IF(J3156&lt;=IFERROR(VLOOKUP(A3156,Produtos!$A:$E,5,FALSE),0),"ABAIXO DO MINIMO","OK"))</f>
        <v/>
      </c>
    </row>
    <row r="3157">
      <c r="B3157">
        <f>IFERROR(VLOOKUP(A3157,Produtos!A:B,2,FALSE),"")</f>
        <v/>
      </c>
      <c r="D3157" s="10">
        <f>IFERROR(INDEX(Lotes!$E:$E,MATCH(1,(Lotes!$A:$A=A3157)*(Lotes!$C:$C=C3157),0)),"")</f>
        <v/>
      </c>
      <c r="E3157" s="14">
        <f>IF(D3157="","",D3157-TODAY())</f>
        <v/>
      </c>
      <c r="F3157">
        <f>IF(D3157="","",IF(E3157&lt;0,"VENCIDO",IF(E3157&lt;=30,"VENCE EM &lt;= 30 DIAS",IF(E3157&lt;=60,"ATENCAO (31-60 DIAS)","OK"))))</f>
        <v/>
      </c>
      <c r="G3157" s="14">
        <f>SUMIFS(Lancamentos!$G:$G,Lancamentos!$C:$C,$A3157,Lancamentos!$E:$E,$C3157,Lancamentos!$B:$B,"ENTRADA")</f>
        <v/>
      </c>
      <c r="H3157" s="14">
        <f>SUMIFS(Lancamentos!$G:$G,Lancamentos!$C:$C,$A3157,Lancamentos!$E:$E,$C3157,Lancamentos!$B:$B,"SAIDA_USO")</f>
        <v/>
      </c>
      <c r="I3157" s="14">
        <f>SUMIFS(Lancamentos!$G:$G,Lancamentos!$C:$C,$A3157,Lancamentos!$E:$E,$C3157,Lancamentos!$B:$B,"SAIDA_DESCARTE")</f>
        <v/>
      </c>
      <c r="J3157" s="14">
        <f>G3157-H3157-I3157</f>
        <v/>
      </c>
      <c r="K3157">
        <f>IF(A3157="","",IF(J3157&lt;=IFERROR(VLOOKUP(A3157,Produtos!$A:$E,5,FALSE),0),"ABAIXO DO MINIMO","OK"))</f>
        <v/>
      </c>
    </row>
    <row r="3158">
      <c r="B3158">
        <f>IFERROR(VLOOKUP(A3158,Produtos!A:B,2,FALSE),"")</f>
        <v/>
      </c>
      <c r="D3158" s="10">
        <f>IFERROR(INDEX(Lotes!$E:$E,MATCH(1,(Lotes!$A:$A=A3158)*(Lotes!$C:$C=C3158),0)),"")</f>
        <v/>
      </c>
      <c r="E3158" s="14">
        <f>IF(D3158="","",D3158-TODAY())</f>
        <v/>
      </c>
      <c r="F3158">
        <f>IF(D3158="","",IF(E3158&lt;0,"VENCIDO",IF(E3158&lt;=30,"VENCE EM &lt;= 30 DIAS",IF(E3158&lt;=60,"ATENCAO (31-60 DIAS)","OK"))))</f>
        <v/>
      </c>
      <c r="G3158" s="14">
        <f>SUMIFS(Lancamentos!$G:$G,Lancamentos!$C:$C,$A3158,Lancamentos!$E:$E,$C3158,Lancamentos!$B:$B,"ENTRADA")</f>
        <v/>
      </c>
      <c r="H3158" s="14">
        <f>SUMIFS(Lancamentos!$G:$G,Lancamentos!$C:$C,$A3158,Lancamentos!$E:$E,$C3158,Lancamentos!$B:$B,"SAIDA_USO")</f>
        <v/>
      </c>
      <c r="I3158" s="14">
        <f>SUMIFS(Lancamentos!$G:$G,Lancamentos!$C:$C,$A3158,Lancamentos!$E:$E,$C3158,Lancamentos!$B:$B,"SAIDA_DESCARTE")</f>
        <v/>
      </c>
      <c r="J3158" s="14">
        <f>G3158-H3158-I3158</f>
        <v/>
      </c>
      <c r="K3158">
        <f>IF(A3158="","",IF(J3158&lt;=IFERROR(VLOOKUP(A3158,Produtos!$A:$E,5,FALSE),0),"ABAIXO DO MINIMO","OK"))</f>
        <v/>
      </c>
    </row>
    <row r="3159">
      <c r="B3159">
        <f>IFERROR(VLOOKUP(A3159,Produtos!A:B,2,FALSE),"")</f>
        <v/>
      </c>
      <c r="D3159" s="10">
        <f>IFERROR(INDEX(Lotes!$E:$E,MATCH(1,(Lotes!$A:$A=A3159)*(Lotes!$C:$C=C3159),0)),"")</f>
        <v/>
      </c>
      <c r="E3159" s="14">
        <f>IF(D3159="","",D3159-TODAY())</f>
        <v/>
      </c>
      <c r="F3159">
        <f>IF(D3159="","",IF(E3159&lt;0,"VENCIDO",IF(E3159&lt;=30,"VENCE EM &lt;= 30 DIAS",IF(E3159&lt;=60,"ATENCAO (31-60 DIAS)","OK"))))</f>
        <v/>
      </c>
      <c r="G3159" s="14">
        <f>SUMIFS(Lancamentos!$G:$G,Lancamentos!$C:$C,$A3159,Lancamentos!$E:$E,$C3159,Lancamentos!$B:$B,"ENTRADA")</f>
        <v/>
      </c>
      <c r="H3159" s="14">
        <f>SUMIFS(Lancamentos!$G:$G,Lancamentos!$C:$C,$A3159,Lancamentos!$E:$E,$C3159,Lancamentos!$B:$B,"SAIDA_USO")</f>
        <v/>
      </c>
      <c r="I3159" s="14">
        <f>SUMIFS(Lancamentos!$G:$G,Lancamentos!$C:$C,$A3159,Lancamentos!$E:$E,$C3159,Lancamentos!$B:$B,"SAIDA_DESCARTE")</f>
        <v/>
      </c>
      <c r="J3159" s="14">
        <f>G3159-H3159-I3159</f>
        <v/>
      </c>
      <c r="K3159">
        <f>IF(A3159="","",IF(J3159&lt;=IFERROR(VLOOKUP(A3159,Produtos!$A:$E,5,FALSE),0),"ABAIXO DO MINIMO","OK"))</f>
        <v/>
      </c>
    </row>
    <row r="3160">
      <c r="B3160">
        <f>IFERROR(VLOOKUP(A3160,Produtos!A:B,2,FALSE),"")</f>
        <v/>
      </c>
      <c r="D3160" s="10">
        <f>IFERROR(INDEX(Lotes!$E:$E,MATCH(1,(Lotes!$A:$A=A3160)*(Lotes!$C:$C=C3160),0)),"")</f>
        <v/>
      </c>
      <c r="E3160" s="14">
        <f>IF(D3160="","",D3160-TODAY())</f>
        <v/>
      </c>
      <c r="F3160">
        <f>IF(D3160="","",IF(E3160&lt;0,"VENCIDO",IF(E3160&lt;=30,"VENCE EM &lt;= 30 DIAS",IF(E3160&lt;=60,"ATENCAO (31-60 DIAS)","OK"))))</f>
        <v/>
      </c>
      <c r="G3160" s="14">
        <f>SUMIFS(Lancamentos!$G:$G,Lancamentos!$C:$C,$A3160,Lancamentos!$E:$E,$C3160,Lancamentos!$B:$B,"ENTRADA")</f>
        <v/>
      </c>
      <c r="H3160" s="14">
        <f>SUMIFS(Lancamentos!$G:$G,Lancamentos!$C:$C,$A3160,Lancamentos!$E:$E,$C3160,Lancamentos!$B:$B,"SAIDA_USO")</f>
        <v/>
      </c>
      <c r="I3160" s="14">
        <f>SUMIFS(Lancamentos!$G:$G,Lancamentos!$C:$C,$A3160,Lancamentos!$E:$E,$C3160,Lancamentos!$B:$B,"SAIDA_DESCARTE")</f>
        <v/>
      </c>
      <c r="J3160" s="14">
        <f>G3160-H3160-I3160</f>
        <v/>
      </c>
      <c r="K3160">
        <f>IF(A3160="","",IF(J3160&lt;=IFERROR(VLOOKUP(A3160,Produtos!$A:$E,5,FALSE),0),"ABAIXO DO MINIMO","OK"))</f>
        <v/>
      </c>
    </row>
    <row r="3161">
      <c r="B3161">
        <f>IFERROR(VLOOKUP(A3161,Produtos!A:B,2,FALSE),"")</f>
        <v/>
      </c>
      <c r="D3161" s="10">
        <f>IFERROR(INDEX(Lotes!$E:$E,MATCH(1,(Lotes!$A:$A=A3161)*(Lotes!$C:$C=C3161),0)),"")</f>
        <v/>
      </c>
      <c r="E3161" s="14">
        <f>IF(D3161="","",D3161-TODAY())</f>
        <v/>
      </c>
      <c r="F3161">
        <f>IF(D3161="","",IF(E3161&lt;0,"VENCIDO",IF(E3161&lt;=30,"VENCE EM &lt;= 30 DIAS",IF(E3161&lt;=60,"ATENCAO (31-60 DIAS)","OK"))))</f>
        <v/>
      </c>
      <c r="G3161" s="14">
        <f>SUMIFS(Lancamentos!$G:$G,Lancamentos!$C:$C,$A3161,Lancamentos!$E:$E,$C3161,Lancamentos!$B:$B,"ENTRADA")</f>
        <v/>
      </c>
      <c r="H3161" s="14">
        <f>SUMIFS(Lancamentos!$G:$G,Lancamentos!$C:$C,$A3161,Lancamentos!$E:$E,$C3161,Lancamentos!$B:$B,"SAIDA_USO")</f>
        <v/>
      </c>
      <c r="I3161" s="14">
        <f>SUMIFS(Lancamentos!$G:$G,Lancamentos!$C:$C,$A3161,Lancamentos!$E:$E,$C3161,Lancamentos!$B:$B,"SAIDA_DESCARTE")</f>
        <v/>
      </c>
      <c r="J3161" s="14">
        <f>G3161-H3161-I3161</f>
        <v/>
      </c>
      <c r="K3161">
        <f>IF(A3161="","",IF(J3161&lt;=IFERROR(VLOOKUP(A3161,Produtos!$A:$E,5,FALSE),0),"ABAIXO DO MINIMO","OK"))</f>
        <v/>
      </c>
    </row>
    <row r="3162">
      <c r="B3162">
        <f>IFERROR(VLOOKUP(A3162,Produtos!A:B,2,FALSE),"")</f>
        <v/>
      </c>
      <c r="D3162" s="10">
        <f>IFERROR(INDEX(Lotes!$E:$E,MATCH(1,(Lotes!$A:$A=A3162)*(Lotes!$C:$C=C3162),0)),"")</f>
        <v/>
      </c>
      <c r="E3162" s="14">
        <f>IF(D3162="","",D3162-TODAY())</f>
        <v/>
      </c>
      <c r="F3162">
        <f>IF(D3162="","",IF(E3162&lt;0,"VENCIDO",IF(E3162&lt;=30,"VENCE EM &lt;= 30 DIAS",IF(E3162&lt;=60,"ATENCAO (31-60 DIAS)","OK"))))</f>
        <v/>
      </c>
      <c r="G3162" s="14">
        <f>SUMIFS(Lancamentos!$G:$G,Lancamentos!$C:$C,$A3162,Lancamentos!$E:$E,$C3162,Lancamentos!$B:$B,"ENTRADA")</f>
        <v/>
      </c>
      <c r="H3162" s="14">
        <f>SUMIFS(Lancamentos!$G:$G,Lancamentos!$C:$C,$A3162,Lancamentos!$E:$E,$C3162,Lancamentos!$B:$B,"SAIDA_USO")</f>
        <v/>
      </c>
      <c r="I3162" s="14">
        <f>SUMIFS(Lancamentos!$G:$G,Lancamentos!$C:$C,$A3162,Lancamentos!$E:$E,$C3162,Lancamentos!$B:$B,"SAIDA_DESCARTE")</f>
        <v/>
      </c>
      <c r="J3162" s="14">
        <f>G3162-H3162-I3162</f>
        <v/>
      </c>
      <c r="K3162">
        <f>IF(A3162="","",IF(J3162&lt;=IFERROR(VLOOKUP(A3162,Produtos!$A:$E,5,FALSE),0),"ABAIXO DO MINIMO","OK"))</f>
        <v/>
      </c>
    </row>
    <row r="3163">
      <c r="B3163">
        <f>IFERROR(VLOOKUP(A3163,Produtos!A:B,2,FALSE),"")</f>
        <v/>
      </c>
      <c r="D3163" s="10">
        <f>IFERROR(INDEX(Lotes!$E:$E,MATCH(1,(Lotes!$A:$A=A3163)*(Lotes!$C:$C=C3163),0)),"")</f>
        <v/>
      </c>
      <c r="E3163" s="14">
        <f>IF(D3163="","",D3163-TODAY())</f>
        <v/>
      </c>
      <c r="F3163">
        <f>IF(D3163="","",IF(E3163&lt;0,"VENCIDO",IF(E3163&lt;=30,"VENCE EM &lt;= 30 DIAS",IF(E3163&lt;=60,"ATENCAO (31-60 DIAS)","OK"))))</f>
        <v/>
      </c>
      <c r="G3163" s="14">
        <f>SUMIFS(Lancamentos!$G:$G,Lancamentos!$C:$C,$A3163,Lancamentos!$E:$E,$C3163,Lancamentos!$B:$B,"ENTRADA")</f>
        <v/>
      </c>
      <c r="H3163" s="14">
        <f>SUMIFS(Lancamentos!$G:$G,Lancamentos!$C:$C,$A3163,Lancamentos!$E:$E,$C3163,Lancamentos!$B:$B,"SAIDA_USO")</f>
        <v/>
      </c>
      <c r="I3163" s="14">
        <f>SUMIFS(Lancamentos!$G:$G,Lancamentos!$C:$C,$A3163,Lancamentos!$E:$E,$C3163,Lancamentos!$B:$B,"SAIDA_DESCARTE")</f>
        <v/>
      </c>
      <c r="J3163" s="14">
        <f>G3163-H3163-I3163</f>
        <v/>
      </c>
      <c r="K3163">
        <f>IF(A3163="","",IF(J3163&lt;=IFERROR(VLOOKUP(A3163,Produtos!$A:$E,5,FALSE),0),"ABAIXO DO MINIMO","OK"))</f>
        <v/>
      </c>
    </row>
    <row r="3164">
      <c r="B3164">
        <f>IFERROR(VLOOKUP(A3164,Produtos!A:B,2,FALSE),"")</f>
        <v/>
      </c>
      <c r="D3164" s="10">
        <f>IFERROR(INDEX(Lotes!$E:$E,MATCH(1,(Lotes!$A:$A=A3164)*(Lotes!$C:$C=C3164),0)),"")</f>
        <v/>
      </c>
      <c r="E3164" s="14">
        <f>IF(D3164="","",D3164-TODAY())</f>
        <v/>
      </c>
      <c r="F3164">
        <f>IF(D3164="","",IF(E3164&lt;0,"VENCIDO",IF(E3164&lt;=30,"VENCE EM &lt;= 30 DIAS",IF(E3164&lt;=60,"ATENCAO (31-60 DIAS)","OK"))))</f>
        <v/>
      </c>
      <c r="G3164" s="14">
        <f>SUMIFS(Lancamentos!$G:$G,Lancamentos!$C:$C,$A3164,Lancamentos!$E:$E,$C3164,Lancamentos!$B:$B,"ENTRADA")</f>
        <v/>
      </c>
      <c r="H3164" s="14">
        <f>SUMIFS(Lancamentos!$G:$G,Lancamentos!$C:$C,$A3164,Lancamentos!$E:$E,$C3164,Lancamentos!$B:$B,"SAIDA_USO")</f>
        <v/>
      </c>
      <c r="I3164" s="14">
        <f>SUMIFS(Lancamentos!$G:$G,Lancamentos!$C:$C,$A3164,Lancamentos!$E:$E,$C3164,Lancamentos!$B:$B,"SAIDA_DESCARTE")</f>
        <v/>
      </c>
      <c r="J3164" s="14">
        <f>G3164-H3164-I3164</f>
        <v/>
      </c>
      <c r="K3164">
        <f>IF(A3164="","",IF(J3164&lt;=IFERROR(VLOOKUP(A3164,Produtos!$A:$E,5,FALSE),0),"ABAIXO DO MINIMO","OK"))</f>
        <v/>
      </c>
    </row>
    <row r="3165">
      <c r="B3165">
        <f>IFERROR(VLOOKUP(A3165,Produtos!A:B,2,FALSE),"")</f>
        <v/>
      </c>
      <c r="D3165" s="10">
        <f>IFERROR(INDEX(Lotes!$E:$E,MATCH(1,(Lotes!$A:$A=A3165)*(Lotes!$C:$C=C3165),0)),"")</f>
        <v/>
      </c>
      <c r="E3165" s="14">
        <f>IF(D3165="","",D3165-TODAY())</f>
        <v/>
      </c>
      <c r="F3165">
        <f>IF(D3165="","",IF(E3165&lt;0,"VENCIDO",IF(E3165&lt;=30,"VENCE EM &lt;= 30 DIAS",IF(E3165&lt;=60,"ATENCAO (31-60 DIAS)","OK"))))</f>
        <v/>
      </c>
      <c r="G3165" s="14">
        <f>SUMIFS(Lancamentos!$G:$G,Lancamentos!$C:$C,$A3165,Lancamentos!$E:$E,$C3165,Lancamentos!$B:$B,"ENTRADA")</f>
        <v/>
      </c>
      <c r="H3165" s="14">
        <f>SUMIFS(Lancamentos!$G:$G,Lancamentos!$C:$C,$A3165,Lancamentos!$E:$E,$C3165,Lancamentos!$B:$B,"SAIDA_USO")</f>
        <v/>
      </c>
      <c r="I3165" s="14">
        <f>SUMIFS(Lancamentos!$G:$G,Lancamentos!$C:$C,$A3165,Lancamentos!$E:$E,$C3165,Lancamentos!$B:$B,"SAIDA_DESCARTE")</f>
        <v/>
      </c>
      <c r="J3165" s="14">
        <f>G3165-H3165-I3165</f>
        <v/>
      </c>
      <c r="K3165">
        <f>IF(A3165="","",IF(J3165&lt;=IFERROR(VLOOKUP(A3165,Produtos!$A:$E,5,FALSE),0),"ABAIXO DO MINIMO","OK"))</f>
        <v/>
      </c>
    </row>
    <row r="3166">
      <c r="B3166">
        <f>IFERROR(VLOOKUP(A3166,Produtos!A:B,2,FALSE),"")</f>
        <v/>
      </c>
      <c r="D3166" s="10">
        <f>IFERROR(INDEX(Lotes!$E:$E,MATCH(1,(Lotes!$A:$A=A3166)*(Lotes!$C:$C=C3166),0)),"")</f>
        <v/>
      </c>
      <c r="E3166" s="14">
        <f>IF(D3166="","",D3166-TODAY())</f>
        <v/>
      </c>
      <c r="F3166">
        <f>IF(D3166="","",IF(E3166&lt;0,"VENCIDO",IF(E3166&lt;=30,"VENCE EM &lt;= 30 DIAS",IF(E3166&lt;=60,"ATENCAO (31-60 DIAS)","OK"))))</f>
        <v/>
      </c>
      <c r="G3166" s="14">
        <f>SUMIFS(Lancamentos!$G:$G,Lancamentos!$C:$C,$A3166,Lancamentos!$E:$E,$C3166,Lancamentos!$B:$B,"ENTRADA")</f>
        <v/>
      </c>
      <c r="H3166" s="14">
        <f>SUMIFS(Lancamentos!$G:$G,Lancamentos!$C:$C,$A3166,Lancamentos!$E:$E,$C3166,Lancamentos!$B:$B,"SAIDA_USO")</f>
        <v/>
      </c>
      <c r="I3166" s="14">
        <f>SUMIFS(Lancamentos!$G:$G,Lancamentos!$C:$C,$A3166,Lancamentos!$E:$E,$C3166,Lancamentos!$B:$B,"SAIDA_DESCARTE")</f>
        <v/>
      </c>
      <c r="J3166" s="14">
        <f>G3166-H3166-I3166</f>
        <v/>
      </c>
      <c r="K3166">
        <f>IF(A3166="","",IF(J3166&lt;=IFERROR(VLOOKUP(A3166,Produtos!$A:$E,5,FALSE),0),"ABAIXO DO MINIMO","OK"))</f>
        <v/>
      </c>
    </row>
    <row r="3167">
      <c r="B3167">
        <f>IFERROR(VLOOKUP(A3167,Produtos!A:B,2,FALSE),"")</f>
        <v/>
      </c>
      <c r="D3167" s="10">
        <f>IFERROR(INDEX(Lotes!$E:$E,MATCH(1,(Lotes!$A:$A=A3167)*(Lotes!$C:$C=C3167),0)),"")</f>
        <v/>
      </c>
      <c r="E3167" s="14">
        <f>IF(D3167="","",D3167-TODAY())</f>
        <v/>
      </c>
      <c r="F3167">
        <f>IF(D3167="","",IF(E3167&lt;0,"VENCIDO",IF(E3167&lt;=30,"VENCE EM &lt;= 30 DIAS",IF(E3167&lt;=60,"ATENCAO (31-60 DIAS)","OK"))))</f>
        <v/>
      </c>
      <c r="G3167" s="14">
        <f>SUMIFS(Lancamentos!$G:$G,Lancamentos!$C:$C,$A3167,Lancamentos!$E:$E,$C3167,Lancamentos!$B:$B,"ENTRADA")</f>
        <v/>
      </c>
      <c r="H3167" s="14">
        <f>SUMIFS(Lancamentos!$G:$G,Lancamentos!$C:$C,$A3167,Lancamentos!$E:$E,$C3167,Lancamentos!$B:$B,"SAIDA_USO")</f>
        <v/>
      </c>
      <c r="I3167" s="14">
        <f>SUMIFS(Lancamentos!$G:$G,Lancamentos!$C:$C,$A3167,Lancamentos!$E:$E,$C3167,Lancamentos!$B:$B,"SAIDA_DESCARTE")</f>
        <v/>
      </c>
      <c r="J3167" s="14">
        <f>G3167-H3167-I3167</f>
        <v/>
      </c>
      <c r="K3167">
        <f>IF(A3167="","",IF(J3167&lt;=IFERROR(VLOOKUP(A3167,Produtos!$A:$E,5,FALSE),0),"ABAIXO DO MINIMO","OK"))</f>
        <v/>
      </c>
    </row>
    <row r="3168">
      <c r="B3168">
        <f>IFERROR(VLOOKUP(A3168,Produtos!A:B,2,FALSE),"")</f>
        <v/>
      </c>
      <c r="D3168" s="10">
        <f>IFERROR(INDEX(Lotes!$E:$E,MATCH(1,(Lotes!$A:$A=A3168)*(Lotes!$C:$C=C3168),0)),"")</f>
        <v/>
      </c>
      <c r="E3168" s="14">
        <f>IF(D3168="","",D3168-TODAY())</f>
        <v/>
      </c>
      <c r="F3168">
        <f>IF(D3168="","",IF(E3168&lt;0,"VENCIDO",IF(E3168&lt;=30,"VENCE EM &lt;= 30 DIAS",IF(E3168&lt;=60,"ATENCAO (31-60 DIAS)","OK"))))</f>
        <v/>
      </c>
      <c r="G3168" s="14">
        <f>SUMIFS(Lancamentos!$G:$G,Lancamentos!$C:$C,$A3168,Lancamentos!$E:$E,$C3168,Lancamentos!$B:$B,"ENTRADA")</f>
        <v/>
      </c>
      <c r="H3168" s="14">
        <f>SUMIFS(Lancamentos!$G:$G,Lancamentos!$C:$C,$A3168,Lancamentos!$E:$E,$C3168,Lancamentos!$B:$B,"SAIDA_USO")</f>
        <v/>
      </c>
      <c r="I3168" s="14">
        <f>SUMIFS(Lancamentos!$G:$G,Lancamentos!$C:$C,$A3168,Lancamentos!$E:$E,$C3168,Lancamentos!$B:$B,"SAIDA_DESCARTE")</f>
        <v/>
      </c>
      <c r="J3168" s="14">
        <f>G3168-H3168-I3168</f>
        <v/>
      </c>
      <c r="K3168">
        <f>IF(A3168="","",IF(J3168&lt;=IFERROR(VLOOKUP(A3168,Produtos!$A:$E,5,FALSE),0),"ABAIXO DO MINIMO","OK"))</f>
        <v/>
      </c>
    </row>
    <row r="3169">
      <c r="B3169">
        <f>IFERROR(VLOOKUP(A3169,Produtos!A:B,2,FALSE),"")</f>
        <v/>
      </c>
      <c r="D3169" s="10">
        <f>IFERROR(INDEX(Lotes!$E:$E,MATCH(1,(Lotes!$A:$A=A3169)*(Lotes!$C:$C=C3169),0)),"")</f>
        <v/>
      </c>
      <c r="E3169" s="14">
        <f>IF(D3169="","",D3169-TODAY())</f>
        <v/>
      </c>
      <c r="F3169">
        <f>IF(D3169="","",IF(E3169&lt;0,"VENCIDO",IF(E3169&lt;=30,"VENCE EM &lt;= 30 DIAS",IF(E3169&lt;=60,"ATENCAO (31-60 DIAS)","OK"))))</f>
        <v/>
      </c>
      <c r="G3169" s="14">
        <f>SUMIFS(Lancamentos!$G:$G,Lancamentos!$C:$C,$A3169,Lancamentos!$E:$E,$C3169,Lancamentos!$B:$B,"ENTRADA")</f>
        <v/>
      </c>
      <c r="H3169" s="14">
        <f>SUMIFS(Lancamentos!$G:$G,Lancamentos!$C:$C,$A3169,Lancamentos!$E:$E,$C3169,Lancamentos!$B:$B,"SAIDA_USO")</f>
        <v/>
      </c>
      <c r="I3169" s="14">
        <f>SUMIFS(Lancamentos!$G:$G,Lancamentos!$C:$C,$A3169,Lancamentos!$E:$E,$C3169,Lancamentos!$B:$B,"SAIDA_DESCARTE")</f>
        <v/>
      </c>
      <c r="J3169" s="14">
        <f>G3169-H3169-I3169</f>
        <v/>
      </c>
      <c r="K3169">
        <f>IF(A3169="","",IF(J3169&lt;=IFERROR(VLOOKUP(A3169,Produtos!$A:$E,5,FALSE),0),"ABAIXO DO MINIMO","OK"))</f>
        <v/>
      </c>
    </row>
    <row r="3170">
      <c r="B3170">
        <f>IFERROR(VLOOKUP(A3170,Produtos!A:B,2,FALSE),"")</f>
        <v/>
      </c>
      <c r="D3170" s="10">
        <f>IFERROR(INDEX(Lotes!$E:$E,MATCH(1,(Lotes!$A:$A=A3170)*(Lotes!$C:$C=C3170),0)),"")</f>
        <v/>
      </c>
      <c r="E3170" s="14">
        <f>IF(D3170="","",D3170-TODAY())</f>
        <v/>
      </c>
      <c r="F3170">
        <f>IF(D3170="","",IF(E3170&lt;0,"VENCIDO",IF(E3170&lt;=30,"VENCE EM &lt;= 30 DIAS",IF(E3170&lt;=60,"ATENCAO (31-60 DIAS)","OK"))))</f>
        <v/>
      </c>
      <c r="G3170" s="14">
        <f>SUMIFS(Lancamentos!$G:$G,Lancamentos!$C:$C,$A3170,Lancamentos!$E:$E,$C3170,Lancamentos!$B:$B,"ENTRADA")</f>
        <v/>
      </c>
      <c r="H3170" s="14">
        <f>SUMIFS(Lancamentos!$G:$G,Lancamentos!$C:$C,$A3170,Lancamentos!$E:$E,$C3170,Lancamentos!$B:$B,"SAIDA_USO")</f>
        <v/>
      </c>
      <c r="I3170" s="14">
        <f>SUMIFS(Lancamentos!$G:$G,Lancamentos!$C:$C,$A3170,Lancamentos!$E:$E,$C3170,Lancamentos!$B:$B,"SAIDA_DESCARTE")</f>
        <v/>
      </c>
      <c r="J3170" s="14">
        <f>G3170-H3170-I3170</f>
        <v/>
      </c>
      <c r="K3170">
        <f>IF(A3170="","",IF(J3170&lt;=IFERROR(VLOOKUP(A3170,Produtos!$A:$E,5,FALSE),0),"ABAIXO DO MINIMO","OK"))</f>
        <v/>
      </c>
    </row>
    <row r="3171">
      <c r="B3171">
        <f>IFERROR(VLOOKUP(A3171,Produtos!A:B,2,FALSE),"")</f>
        <v/>
      </c>
      <c r="D3171" s="10">
        <f>IFERROR(INDEX(Lotes!$E:$E,MATCH(1,(Lotes!$A:$A=A3171)*(Lotes!$C:$C=C3171),0)),"")</f>
        <v/>
      </c>
      <c r="E3171" s="14">
        <f>IF(D3171="","",D3171-TODAY())</f>
        <v/>
      </c>
      <c r="F3171">
        <f>IF(D3171="","",IF(E3171&lt;0,"VENCIDO",IF(E3171&lt;=30,"VENCE EM &lt;= 30 DIAS",IF(E3171&lt;=60,"ATENCAO (31-60 DIAS)","OK"))))</f>
        <v/>
      </c>
      <c r="G3171" s="14">
        <f>SUMIFS(Lancamentos!$G:$G,Lancamentos!$C:$C,$A3171,Lancamentos!$E:$E,$C3171,Lancamentos!$B:$B,"ENTRADA")</f>
        <v/>
      </c>
      <c r="H3171" s="14">
        <f>SUMIFS(Lancamentos!$G:$G,Lancamentos!$C:$C,$A3171,Lancamentos!$E:$E,$C3171,Lancamentos!$B:$B,"SAIDA_USO")</f>
        <v/>
      </c>
      <c r="I3171" s="14">
        <f>SUMIFS(Lancamentos!$G:$G,Lancamentos!$C:$C,$A3171,Lancamentos!$E:$E,$C3171,Lancamentos!$B:$B,"SAIDA_DESCARTE")</f>
        <v/>
      </c>
      <c r="J3171" s="14">
        <f>G3171-H3171-I3171</f>
        <v/>
      </c>
      <c r="K3171">
        <f>IF(A3171="","",IF(J3171&lt;=IFERROR(VLOOKUP(A3171,Produtos!$A:$E,5,FALSE),0),"ABAIXO DO MINIMO","OK"))</f>
        <v/>
      </c>
    </row>
    <row r="3172">
      <c r="B3172">
        <f>IFERROR(VLOOKUP(A3172,Produtos!A:B,2,FALSE),"")</f>
        <v/>
      </c>
      <c r="D3172" s="10">
        <f>IFERROR(INDEX(Lotes!$E:$E,MATCH(1,(Lotes!$A:$A=A3172)*(Lotes!$C:$C=C3172),0)),"")</f>
        <v/>
      </c>
      <c r="E3172" s="14">
        <f>IF(D3172="","",D3172-TODAY())</f>
        <v/>
      </c>
      <c r="F3172">
        <f>IF(D3172="","",IF(E3172&lt;0,"VENCIDO",IF(E3172&lt;=30,"VENCE EM &lt;= 30 DIAS",IF(E3172&lt;=60,"ATENCAO (31-60 DIAS)","OK"))))</f>
        <v/>
      </c>
      <c r="G3172" s="14">
        <f>SUMIFS(Lancamentos!$G:$G,Lancamentos!$C:$C,$A3172,Lancamentos!$E:$E,$C3172,Lancamentos!$B:$B,"ENTRADA")</f>
        <v/>
      </c>
      <c r="H3172" s="14">
        <f>SUMIFS(Lancamentos!$G:$G,Lancamentos!$C:$C,$A3172,Lancamentos!$E:$E,$C3172,Lancamentos!$B:$B,"SAIDA_USO")</f>
        <v/>
      </c>
      <c r="I3172" s="14">
        <f>SUMIFS(Lancamentos!$G:$G,Lancamentos!$C:$C,$A3172,Lancamentos!$E:$E,$C3172,Lancamentos!$B:$B,"SAIDA_DESCARTE")</f>
        <v/>
      </c>
      <c r="J3172" s="14">
        <f>G3172-H3172-I3172</f>
        <v/>
      </c>
      <c r="K3172">
        <f>IF(A3172="","",IF(J3172&lt;=IFERROR(VLOOKUP(A3172,Produtos!$A:$E,5,FALSE),0),"ABAIXO DO MINIMO","OK"))</f>
        <v/>
      </c>
    </row>
    <row r="3173">
      <c r="B3173">
        <f>IFERROR(VLOOKUP(A3173,Produtos!A:B,2,FALSE),"")</f>
        <v/>
      </c>
      <c r="D3173" s="10">
        <f>IFERROR(INDEX(Lotes!$E:$E,MATCH(1,(Lotes!$A:$A=A3173)*(Lotes!$C:$C=C3173),0)),"")</f>
        <v/>
      </c>
      <c r="E3173" s="14">
        <f>IF(D3173="","",D3173-TODAY())</f>
        <v/>
      </c>
      <c r="F3173">
        <f>IF(D3173="","",IF(E3173&lt;0,"VENCIDO",IF(E3173&lt;=30,"VENCE EM &lt;= 30 DIAS",IF(E3173&lt;=60,"ATENCAO (31-60 DIAS)","OK"))))</f>
        <v/>
      </c>
      <c r="G3173" s="14">
        <f>SUMIFS(Lancamentos!$G:$G,Lancamentos!$C:$C,$A3173,Lancamentos!$E:$E,$C3173,Lancamentos!$B:$B,"ENTRADA")</f>
        <v/>
      </c>
      <c r="H3173" s="14">
        <f>SUMIFS(Lancamentos!$G:$G,Lancamentos!$C:$C,$A3173,Lancamentos!$E:$E,$C3173,Lancamentos!$B:$B,"SAIDA_USO")</f>
        <v/>
      </c>
      <c r="I3173" s="14">
        <f>SUMIFS(Lancamentos!$G:$G,Lancamentos!$C:$C,$A3173,Lancamentos!$E:$E,$C3173,Lancamentos!$B:$B,"SAIDA_DESCARTE")</f>
        <v/>
      </c>
      <c r="J3173" s="14">
        <f>G3173-H3173-I3173</f>
        <v/>
      </c>
      <c r="K3173">
        <f>IF(A3173="","",IF(J3173&lt;=IFERROR(VLOOKUP(A3173,Produtos!$A:$E,5,FALSE),0),"ABAIXO DO MINIMO","OK"))</f>
        <v/>
      </c>
    </row>
    <row r="3174">
      <c r="B3174">
        <f>IFERROR(VLOOKUP(A3174,Produtos!A:B,2,FALSE),"")</f>
        <v/>
      </c>
      <c r="D3174" s="10">
        <f>IFERROR(INDEX(Lotes!$E:$E,MATCH(1,(Lotes!$A:$A=A3174)*(Lotes!$C:$C=C3174),0)),"")</f>
        <v/>
      </c>
      <c r="E3174" s="14">
        <f>IF(D3174="","",D3174-TODAY())</f>
        <v/>
      </c>
      <c r="F3174">
        <f>IF(D3174="","",IF(E3174&lt;0,"VENCIDO",IF(E3174&lt;=30,"VENCE EM &lt;= 30 DIAS",IF(E3174&lt;=60,"ATENCAO (31-60 DIAS)","OK"))))</f>
        <v/>
      </c>
      <c r="G3174" s="14">
        <f>SUMIFS(Lancamentos!$G:$G,Lancamentos!$C:$C,$A3174,Lancamentos!$E:$E,$C3174,Lancamentos!$B:$B,"ENTRADA")</f>
        <v/>
      </c>
      <c r="H3174" s="14">
        <f>SUMIFS(Lancamentos!$G:$G,Lancamentos!$C:$C,$A3174,Lancamentos!$E:$E,$C3174,Lancamentos!$B:$B,"SAIDA_USO")</f>
        <v/>
      </c>
      <c r="I3174" s="14">
        <f>SUMIFS(Lancamentos!$G:$G,Lancamentos!$C:$C,$A3174,Lancamentos!$E:$E,$C3174,Lancamentos!$B:$B,"SAIDA_DESCARTE")</f>
        <v/>
      </c>
      <c r="J3174" s="14">
        <f>G3174-H3174-I3174</f>
        <v/>
      </c>
      <c r="K3174">
        <f>IF(A3174="","",IF(J3174&lt;=IFERROR(VLOOKUP(A3174,Produtos!$A:$E,5,FALSE),0),"ABAIXO DO MINIMO","OK"))</f>
        <v/>
      </c>
    </row>
    <row r="3175">
      <c r="B3175">
        <f>IFERROR(VLOOKUP(A3175,Produtos!A:B,2,FALSE),"")</f>
        <v/>
      </c>
      <c r="D3175" s="10">
        <f>IFERROR(INDEX(Lotes!$E:$E,MATCH(1,(Lotes!$A:$A=A3175)*(Lotes!$C:$C=C3175),0)),"")</f>
        <v/>
      </c>
      <c r="E3175" s="14">
        <f>IF(D3175="","",D3175-TODAY())</f>
        <v/>
      </c>
      <c r="F3175">
        <f>IF(D3175="","",IF(E3175&lt;0,"VENCIDO",IF(E3175&lt;=30,"VENCE EM &lt;= 30 DIAS",IF(E3175&lt;=60,"ATENCAO (31-60 DIAS)","OK"))))</f>
        <v/>
      </c>
      <c r="G3175" s="14">
        <f>SUMIFS(Lancamentos!$G:$G,Lancamentos!$C:$C,$A3175,Lancamentos!$E:$E,$C3175,Lancamentos!$B:$B,"ENTRADA")</f>
        <v/>
      </c>
      <c r="H3175" s="14">
        <f>SUMIFS(Lancamentos!$G:$G,Lancamentos!$C:$C,$A3175,Lancamentos!$E:$E,$C3175,Lancamentos!$B:$B,"SAIDA_USO")</f>
        <v/>
      </c>
      <c r="I3175" s="14">
        <f>SUMIFS(Lancamentos!$G:$G,Lancamentos!$C:$C,$A3175,Lancamentos!$E:$E,$C3175,Lancamentos!$B:$B,"SAIDA_DESCARTE")</f>
        <v/>
      </c>
      <c r="J3175" s="14">
        <f>G3175-H3175-I3175</f>
        <v/>
      </c>
      <c r="K3175">
        <f>IF(A3175="","",IF(J3175&lt;=IFERROR(VLOOKUP(A3175,Produtos!$A:$E,5,FALSE),0),"ABAIXO DO MINIMO","OK"))</f>
        <v/>
      </c>
    </row>
    <row r="3176">
      <c r="B3176">
        <f>IFERROR(VLOOKUP(A3176,Produtos!A:B,2,FALSE),"")</f>
        <v/>
      </c>
      <c r="D3176" s="10">
        <f>IFERROR(INDEX(Lotes!$E:$E,MATCH(1,(Lotes!$A:$A=A3176)*(Lotes!$C:$C=C3176),0)),"")</f>
        <v/>
      </c>
      <c r="E3176" s="14">
        <f>IF(D3176="","",D3176-TODAY())</f>
        <v/>
      </c>
      <c r="F3176">
        <f>IF(D3176="","",IF(E3176&lt;0,"VENCIDO",IF(E3176&lt;=30,"VENCE EM &lt;= 30 DIAS",IF(E3176&lt;=60,"ATENCAO (31-60 DIAS)","OK"))))</f>
        <v/>
      </c>
      <c r="G3176" s="14">
        <f>SUMIFS(Lancamentos!$G:$G,Lancamentos!$C:$C,$A3176,Lancamentos!$E:$E,$C3176,Lancamentos!$B:$B,"ENTRADA")</f>
        <v/>
      </c>
      <c r="H3176" s="14">
        <f>SUMIFS(Lancamentos!$G:$G,Lancamentos!$C:$C,$A3176,Lancamentos!$E:$E,$C3176,Lancamentos!$B:$B,"SAIDA_USO")</f>
        <v/>
      </c>
      <c r="I3176" s="14">
        <f>SUMIFS(Lancamentos!$G:$G,Lancamentos!$C:$C,$A3176,Lancamentos!$E:$E,$C3176,Lancamentos!$B:$B,"SAIDA_DESCARTE")</f>
        <v/>
      </c>
      <c r="J3176" s="14">
        <f>G3176-H3176-I3176</f>
        <v/>
      </c>
      <c r="K3176">
        <f>IF(A3176="","",IF(J3176&lt;=IFERROR(VLOOKUP(A3176,Produtos!$A:$E,5,FALSE),0),"ABAIXO DO MINIMO","OK"))</f>
        <v/>
      </c>
    </row>
    <row r="3177">
      <c r="B3177">
        <f>IFERROR(VLOOKUP(A3177,Produtos!A:B,2,FALSE),"")</f>
        <v/>
      </c>
      <c r="D3177" s="10">
        <f>IFERROR(INDEX(Lotes!$E:$E,MATCH(1,(Lotes!$A:$A=A3177)*(Lotes!$C:$C=C3177),0)),"")</f>
        <v/>
      </c>
      <c r="E3177" s="14">
        <f>IF(D3177="","",D3177-TODAY())</f>
        <v/>
      </c>
      <c r="F3177">
        <f>IF(D3177="","",IF(E3177&lt;0,"VENCIDO",IF(E3177&lt;=30,"VENCE EM &lt;= 30 DIAS",IF(E3177&lt;=60,"ATENCAO (31-60 DIAS)","OK"))))</f>
        <v/>
      </c>
      <c r="G3177" s="14">
        <f>SUMIFS(Lancamentos!$G:$G,Lancamentos!$C:$C,$A3177,Lancamentos!$E:$E,$C3177,Lancamentos!$B:$B,"ENTRADA")</f>
        <v/>
      </c>
      <c r="H3177" s="14">
        <f>SUMIFS(Lancamentos!$G:$G,Lancamentos!$C:$C,$A3177,Lancamentos!$E:$E,$C3177,Lancamentos!$B:$B,"SAIDA_USO")</f>
        <v/>
      </c>
      <c r="I3177" s="14">
        <f>SUMIFS(Lancamentos!$G:$G,Lancamentos!$C:$C,$A3177,Lancamentos!$E:$E,$C3177,Lancamentos!$B:$B,"SAIDA_DESCARTE")</f>
        <v/>
      </c>
      <c r="J3177" s="14">
        <f>G3177-H3177-I3177</f>
        <v/>
      </c>
      <c r="K3177">
        <f>IF(A3177="","",IF(J3177&lt;=IFERROR(VLOOKUP(A3177,Produtos!$A:$E,5,FALSE),0),"ABAIXO DO MINIMO","OK"))</f>
        <v/>
      </c>
    </row>
    <row r="3178">
      <c r="B3178">
        <f>IFERROR(VLOOKUP(A3178,Produtos!A:B,2,FALSE),"")</f>
        <v/>
      </c>
      <c r="D3178" s="10">
        <f>IFERROR(INDEX(Lotes!$E:$E,MATCH(1,(Lotes!$A:$A=A3178)*(Lotes!$C:$C=C3178),0)),"")</f>
        <v/>
      </c>
      <c r="E3178" s="14">
        <f>IF(D3178="","",D3178-TODAY())</f>
        <v/>
      </c>
      <c r="F3178">
        <f>IF(D3178="","",IF(E3178&lt;0,"VENCIDO",IF(E3178&lt;=30,"VENCE EM &lt;= 30 DIAS",IF(E3178&lt;=60,"ATENCAO (31-60 DIAS)","OK"))))</f>
        <v/>
      </c>
      <c r="G3178" s="14">
        <f>SUMIFS(Lancamentos!$G:$G,Lancamentos!$C:$C,$A3178,Lancamentos!$E:$E,$C3178,Lancamentos!$B:$B,"ENTRADA")</f>
        <v/>
      </c>
      <c r="H3178" s="14">
        <f>SUMIFS(Lancamentos!$G:$G,Lancamentos!$C:$C,$A3178,Lancamentos!$E:$E,$C3178,Lancamentos!$B:$B,"SAIDA_USO")</f>
        <v/>
      </c>
      <c r="I3178" s="14">
        <f>SUMIFS(Lancamentos!$G:$G,Lancamentos!$C:$C,$A3178,Lancamentos!$E:$E,$C3178,Lancamentos!$B:$B,"SAIDA_DESCARTE")</f>
        <v/>
      </c>
      <c r="J3178" s="14">
        <f>G3178-H3178-I3178</f>
        <v/>
      </c>
      <c r="K3178">
        <f>IF(A3178="","",IF(J3178&lt;=IFERROR(VLOOKUP(A3178,Produtos!$A:$E,5,FALSE),0),"ABAIXO DO MINIMO","OK"))</f>
        <v/>
      </c>
    </row>
    <row r="3179">
      <c r="B3179">
        <f>IFERROR(VLOOKUP(A3179,Produtos!A:B,2,FALSE),"")</f>
        <v/>
      </c>
      <c r="D3179" s="10">
        <f>IFERROR(INDEX(Lotes!$E:$E,MATCH(1,(Lotes!$A:$A=A3179)*(Lotes!$C:$C=C3179),0)),"")</f>
        <v/>
      </c>
      <c r="E3179" s="14">
        <f>IF(D3179="","",D3179-TODAY())</f>
        <v/>
      </c>
      <c r="F3179">
        <f>IF(D3179="","",IF(E3179&lt;0,"VENCIDO",IF(E3179&lt;=30,"VENCE EM &lt;= 30 DIAS",IF(E3179&lt;=60,"ATENCAO (31-60 DIAS)","OK"))))</f>
        <v/>
      </c>
      <c r="G3179" s="14">
        <f>SUMIFS(Lancamentos!$G:$G,Lancamentos!$C:$C,$A3179,Lancamentos!$E:$E,$C3179,Lancamentos!$B:$B,"ENTRADA")</f>
        <v/>
      </c>
      <c r="H3179" s="14">
        <f>SUMIFS(Lancamentos!$G:$G,Lancamentos!$C:$C,$A3179,Lancamentos!$E:$E,$C3179,Lancamentos!$B:$B,"SAIDA_USO")</f>
        <v/>
      </c>
      <c r="I3179" s="14">
        <f>SUMIFS(Lancamentos!$G:$G,Lancamentos!$C:$C,$A3179,Lancamentos!$E:$E,$C3179,Lancamentos!$B:$B,"SAIDA_DESCARTE")</f>
        <v/>
      </c>
      <c r="J3179" s="14">
        <f>G3179-H3179-I3179</f>
        <v/>
      </c>
      <c r="K3179">
        <f>IF(A3179="","",IF(J3179&lt;=IFERROR(VLOOKUP(A3179,Produtos!$A:$E,5,FALSE),0),"ABAIXO DO MINIMO","OK"))</f>
        <v/>
      </c>
    </row>
    <row r="3180">
      <c r="B3180">
        <f>IFERROR(VLOOKUP(A3180,Produtos!A:B,2,FALSE),"")</f>
        <v/>
      </c>
      <c r="D3180" s="10">
        <f>IFERROR(INDEX(Lotes!$E:$E,MATCH(1,(Lotes!$A:$A=A3180)*(Lotes!$C:$C=C3180),0)),"")</f>
        <v/>
      </c>
      <c r="E3180" s="14">
        <f>IF(D3180="","",D3180-TODAY())</f>
        <v/>
      </c>
      <c r="F3180">
        <f>IF(D3180="","",IF(E3180&lt;0,"VENCIDO",IF(E3180&lt;=30,"VENCE EM &lt;= 30 DIAS",IF(E3180&lt;=60,"ATENCAO (31-60 DIAS)","OK"))))</f>
        <v/>
      </c>
      <c r="G3180" s="14">
        <f>SUMIFS(Lancamentos!$G:$G,Lancamentos!$C:$C,$A3180,Lancamentos!$E:$E,$C3180,Lancamentos!$B:$B,"ENTRADA")</f>
        <v/>
      </c>
      <c r="H3180" s="14">
        <f>SUMIFS(Lancamentos!$G:$G,Lancamentos!$C:$C,$A3180,Lancamentos!$E:$E,$C3180,Lancamentos!$B:$B,"SAIDA_USO")</f>
        <v/>
      </c>
      <c r="I3180" s="14">
        <f>SUMIFS(Lancamentos!$G:$G,Lancamentos!$C:$C,$A3180,Lancamentos!$E:$E,$C3180,Lancamentos!$B:$B,"SAIDA_DESCARTE")</f>
        <v/>
      </c>
      <c r="J3180" s="14">
        <f>G3180-H3180-I3180</f>
        <v/>
      </c>
      <c r="K3180">
        <f>IF(A3180="","",IF(J3180&lt;=IFERROR(VLOOKUP(A3180,Produtos!$A:$E,5,FALSE),0),"ABAIXO DO MINIMO","OK"))</f>
        <v/>
      </c>
    </row>
    <row r="3181">
      <c r="B3181">
        <f>IFERROR(VLOOKUP(A3181,Produtos!A:B,2,FALSE),"")</f>
        <v/>
      </c>
      <c r="D3181" s="10">
        <f>IFERROR(INDEX(Lotes!$E:$E,MATCH(1,(Lotes!$A:$A=A3181)*(Lotes!$C:$C=C3181),0)),"")</f>
        <v/>
      </c>
      <c r="E3181" s="14">
        <f>IF(D3181="","",D3181-TODAY())</f>
        <v/>
      </c>
      <c r="F3181">
        <f>IF(D3181="","",IF(E3181&lt;0,"VENCIDO",IF(E3181&lt;=30,"VENCE EM &lt;= 30 DIAS",IF(E3181&lt;=60,"ATENCAO (31-60 DIAS)","OK"))))</f>
        <v/>
      </c>
      <c r="G3181" s="14">
        <f>SUMIFS(Lancamentos!$G:$G,Lancamentos!$C:$C,$A3181,Lancamentos!$E:$E,$C3181,Lancamentos!$B:$B,"ENTRADA")</f>
        <v/>
      </c>
      <c r="H3181" s="14">
        <f>SUMIFS(Lancamentos!$G:$G,Lancamentos!$C:$C,$A3181,Lancamentos!$E:$E,$C3181,Lancamentos!$B:$B,"SAIDA_USO")</f>
        <v/>
      </c>
      <c r="I3181" s="14">
        <f>SUMIFS(Lancamentos!$G:$G,Lancamentos!$C:$C,$A3181,Lancamentos!$E:$E,$C3181,Lancamentos!$B:$B,"SAIDA_DESCARTE")</f>
        <v/>
      </c>
      <c r="J3181" s="14">
        <f>G3181-H3181-I3181</f>
        <v/>
      </c>
      <c r="K3181">
        <f>IF(A3181="","",IF(J3181&lt;=IFERROR(VLOOKUP(A3181,Produtos!$A:$E,5,FALSE),0),"ABAIXO DO MINIMO","OK"))</f>
        <v/>
      </c>
    </row>
    <row r="3182">
      <c r="B3182">
        <f>IFERROR(VLOOKUP(A3182,Produtos!A:B,2,FALSE),"")</f>
        <v/>
      </c>
      <c r="D3182" s="10">
        <f>IFERROR(INDEX(Lotes!$E:$E,MATCH(1,(Lotes!$A:$A=A3182)*(Lotes!$C:$C=C3182),0)),"")</f>
        <v/>
      </c>
      <c r="E3182" s="14">
        <f>IF(D3182="","",D3182-TODAY())</f>
        <v/>
      </c>
      <c r="F3182">
        <f>IF(D3182="","",IF(E3182&lt;0,"VENCIDO",IF(E3182&lt;=30,"VENCE EM &lt;= 30 DIAS",IF(E3182&lt;=60,"ATENCAO (31-60 DIAS)","OK"))))</f>
        <v/>
      </c>
      <c r="G3182" s="14">
        <f>SUMIFS(Lancamentos!$G:$G,Lancamentos!$C:$C,$A3182,Lancamentos!$E:$E,$C3182,Lancamentos!$B:$B,"ENTRADA")</f>
        <v/>
      </c>
      <c r="H3182" s="14">
        <f>SUMIFS(Lancamentos!$G:$G,Lancamentos!$C:$C,$A3182,Lancamentos!$E:$E,$C3182,Lancamentos!$B:$B,"SAIDA_USO")</f>
        <v/>
      </c>
      <c r="I3182" s="14">
        <f>SUMIFS(Lancamentos!$G:$G,Lancamentos!$C:$C,$A3182,Lancamentos!$E:$E,$C3182,Lancamentos!$B:$B,"SAIDA_DESCARTE")</f>
        <v/>
      </c>
      <c r="J3182" s="14">
        <f>G3182-H3182-I3182</f>
        <v/>
      </c>
      <c r="K3182">
        <f>IF(A3182="","",IF(J3182&lt;=IFERROR(VLOOKUP(A3182,Produtos!$A:$E,5,FALSE),0),"ABAIXO DO MINIMO","OK"))</f>
        <v/>
      </c>
    </row>
    <row r="3183">
      <c r="B3183">
        <f>IFERROR(VLOOKUP(A3183,Produtos!A:B,2,FALSE),"")</f>
        <v/>
      </c>
      <c r="D3183" s="10">
        <f>IFERROR(INDEX(Lotes!$E:$E,MATCH(1,(Lotes!$A:$A=A3183)*(Lotes!$C:$C=C3183),0)),"")</f>
        <v/>
      </c>
      <c r="E3183" s="14">
        <f>IF(D3183="","",D3183-TODAY())</f>
        <v/>
      </c>
      <c r="F3183">
        <f>IF(D3183="","",IF(E3183&lt;0,"VENCIDO",IF(E3183&lt;=30,"VENCE EM &lt;= 30 DIAS",IF(E3183&lt;=60,"ATENCAO (31-60 DIAS)","OK"))))</f>
        <v/>
      </c>
      <c r="G3183" s="14">
        <f>SUMIFS(Lancamentos!$G:$G,Lancamentos!$C:$C,$A3183,Lancamentos!$E:$E,$C3183,Lancamentos!$B:$B,"ENTRADA")</f>
        <v/>
      </c>
      <c r="H3183" s="14">
        <f>SUMIFS(Lancamentos!$G:$G,Lancamentos!$C:$C,$A3183,Lancamentos!$E:$E,$C3183,Lancamentos!$B:$B,"SAIDA_USO")</f>
        <v/>
      </c>
      <c r="I3183" s="14">
        <f>SUMIFS(Lancamentos!$G:$G,Lancamentos!$C:$C,$A3183,Lancamentos!$E:$E,$C3183,Lancamentos!$B:$B,"SAIDA_DESCARTE")</f>
        <v/>
      </c>
      <c r="J3183" s="14">
        <f>G3183-H3183-I3183</f>
        <v/>
      </c>
      <c r="K3183">
        <f>IF(A3183="","",IF(J3183&lt;=IFERROR(VLOOKUP(A3183,Produtos!$A:$E,5,FALSE),0),"ABAIXO DO MINIMO","OK"))</f>
        <v/>
      </c>
    </row>
    <row r="3184">
      <c r="B3184">
        <f>IFERROR(VLOOKUP(A3184,Produtos!A:B,2,FALSE),"")</f>
        <v/>
      </c>
      <c r="D3184" s="10">
        <f>IFERROR(INDEX(Lotes!$E:$E,MATCH(1,(Lotes!$A:$A=A3184)*(Lotes!$C:$C=C3184),0)),"")</f>
        <v/>
      </c>
      <c r="E3184" s="14">
        <f>IF(D3184="","",D3184-TODAY())</f>
        <v/>
      </c>
      <c r="F3184">
        <f>IF(D3184="","",IF(E3184&lt;0,"VENCIDO",IF(E3184&lt;=30,"VENCE EM &lt;= 30 DIAS",IF(E3184&lt;=60,"ATENCAO (31-60 DIAS)","OK"))))</f>
        <v/>
      </c>
      <c r="G3184" s="14">
        <f>SUMIFS(Lancamentos!$G:$G,Lancamentos!$C:$C,$A3184,Lancamentos!$E:$E,$C3184,Lancamentos!$B:$B,"ENTRADA")</f>
        <v/>
      </c>
      <c r="H3184" s="14">
        <f>SUMIFS(Lancamentos!$G:$G,Lancamentos!$C:$C,$A3184,Lancamentos!$E:$E,$C3184,Lancamentos!$B:$B,"SAIDA_USO")</f>
        <v/>
      </c>
      <c r="I3184" s="14">
        <f>SUMIFS(Lancamentos!$G:$G,Lancamentos!$C:$C,$A3184,Lancamentos!$E:$E,$C3184,Lancamentos!$B:$B,"SAIDA_DESCARTE")</f>
        <v/>
      </c>
      <c r="J3184" s="14">
        <f>G3184-H3184-I3184</f>
        <v/>
      </c>
      <c r="K3184">
        <f>IF(A3184="","",IF(J3184&lt;=IFERROR(VLOOKUP(A3184,Produtos!$A:$E,5,FALSE),0),"ABAIXO DO MINIMO","OK"))</f>
        <v/>
      </c>
    </row>
    <row r="3185">
      <c r="B3185">
        <f>IFERROR(VLOOKUP(A3185,Produtos!A:B,2,FALSE),"")</f>
        <v/>
      </c>
      <c r="D3185" s="10">
        <f>IFERROR(INDEX(Lotes!$E:$E,MATCH(1,(Lotes!$A:$A=A3185)*(Lotes!$C:$C=C3185),0)),"")</f>
        <v/>
      </c>
      <c r="E3185" s="14">
        <f>IF(D3185="","",D3185-TODAY())</f>
        <v/>
      </c>
      <c r="F3185">
        <f>IF(D3185="","",IF(E3185&lt;0,"VENCIDO",IF(E3185&lt;=30,"VENCE EM &lt;= 30 DIAS",IF(E3185&lt;=60,"ATENCAO (31-60 DIAS)","OK"))))</f>
        <v/>
      </c>
      <c r="G3185" s="14">
        <f>SUMIFS(Lancamentos!$G:$G,Lancamentos!$C:$C,$A3185,Lancamentos!$E:$E,$C3185,Lancamentos!$B:$B,"ENTRADA")</f>
        <v/>
      </c>
      <c r="H3185" s="14">
        <f>SUMIFS(Lancamentos!$G:$G,Lancamentos!$C:$C,$A3185,Lancamentos!$E:$E,$C3185,Lancamentos!$B:$B,"SAIDA_USO")</f>
        <v/>
      </c>
      <c r="I3185" s="14">
        <f>SUMIFS(Lancamentos!$G:$G,Lancamentos!$C:$C,$A3185,Lancamentos!$E:$E,$C3185,Lancamentos!$B:$B,"SAIDA_DESCARTE")</f>
        <v/>
      </c>
      <c r="J3185" s="14">
        <f>G3185-H3185-I3185</f>
        <v/>
      </c>
      <c r="K3185">
        <f>IF(A3185="","",IF(J3185&lt;=IFERROR(VLOOKUP(A3185,Produtos!$A:$E,5,FALSE),0),"ABAIXO DO MINIMO","OK"))</f>
        <v/>
      </c>
    </row>
    <row r="3186">
      <c r="B3186">
        <f>IFERROR(VLOOKUP(A3186,Produtos!A:B,2,FALSE),"")</f>
        <v/>
      </c>
      <c r="D3186" s="10">
        <f>IFERROR(INDEX(Lotes!$E:$E,MATCH(1,(Lotes!$A:$A=A3186)*(Lotes!$C:$C=C3186),0)),"")</f>
        <v/>
      </c>
      <c r="E3186" s="14">
        <f>IF(D3186="","",D3186-TODAY())</f>
        <v/>
      </c>
      <c r="F3186">
        <f>IF(D3186="","",IF(E3186&lt;0,"VENCIDO",IF(E3186&lt;=30,"VENCE EM &lt;= 30 DIAS",IF(E3186&lt;=60,"ATENCAO (31-60 DIAS)","OK"))))</f>
        <v/>
      </c>
      <c r="G3186" s="14">
        <f>SUMIFS(Lancamentos!$G:$G,Lancamentos!$C:$C,$A3186,Lancamentos!$E:$E,$C3186,Lancamentos!$B:$B,"ENTRADA")</f>
        <v/>
      </c>
      <c r="H3186" s="14">
        <f>SUMIFS(Lancamentos!$G:$G,Lancamentos!$C:$C,$A3186,Lancamentos!$E:$E,$C3186,Lancamentos!$B:$B,"SAIDA_USO")</f>
        <v/>
      </c>
      <c r="I3186" s="14">
        <f>SUMIFS(Lancamentos!$G:$G,Lancamentos!$C:$C,$A3186,Lancamentos!$E:$E,$C3186,Lancamentos!$B:$B,"SAIDA_DESCARTE")</f>
        <v/>
      </c>
      <c r="J3186" s="14">
        <f>G3186-H3186-I3186</f>
        <v/>
      </c>
      <c r="K3186">
        <f>IF(A3186="","",IF(J3186&lt;=IFERROR(VLOOKUP(A3186,Produtos!$A:$E,5,FALSE),0),"ABAIXO DO MINIMO","OK"))</f>
        <v/>
      </c>
    </row>
    <row r="3187">
      <c r="B3187">
        <f>IFERROR(VLOOKUP(A3187,Produtos!A:B,2,FALSE),"")</f>
        <v/>
      </c>
      <c r="D3187" s="10">
        <f>IFERROR(INDEX(Lotes!$E:$E,MATCH(1,(Lotes!$A:$A=A3187)*(Lotes!$C:$C=C3187),0)),"")</f>
        <v/>
      </c>
      <c r="E3187" s="14">
        <f>IF(D3187="","",D3187-TODAY())</f>
        <v/>
      </c>
      <c r="F3187">
        <f>IF(D3187="","",IF(E3187&lt;0,"VENCIDO",IF(E3187&lt;=30,"VENCE EM &lt;= 30 DIAS",IF(E3187&lt;=60,"ATENCAO (31-60 DIAS)","OK"))))</f>
        <v/>
      </c>
      <c r="G3187" s="14">
        <f>SUMIFS(Lancamentos!$G:$G,Lancamentos!$C:$C,$A3187,Lancamentos!$E:$E,$C3187,Lancamentos!$B:$B,"ENTRADA")</f>
        <v/>
      </c>
      <c r="H3187" s="14">
        <f>SUMIFS(Lancamentos!$G:$G,Lancamentos!$C:$C,$A3187,Lancamentos!$E:$E,$C3187,Lancamentos!$B:$B,"SAIDA_USO")</f>
        <v/>
      </c>
      <c r="I3187" s="14">
        <f>SUMIFS(Lancamentos!$G:$G,Lancamentos!$C:$C,$A3187,Lancamentos!$E:$E,$C3187,Lancamentos!$B:$B,"SAIDA_DESCARTE")</f>
        <v/>
      </c>
      <c r="J3187" s="14">
        <f>G3187-H3187-I3187</f>
        <v/>
      </c>
      <c r="K3187">
        <f>IF(A3187="","",IF(J3187&lt;=IFERROR(VLOOKUP(A3187,Produtos!$A:$E,5,FALSE),0),"ABAIXO DO MINIMO","OK"))</f>
        <v/>
      </c>
    </row>
    <row r="3188">
      <c r="B3188">
        <f>IFERROR(VLOOKUP(A3188,Produtos!A:B,2,FALSE),"")</f>
        <v/>
      </c>
      <c r="D3188" s="10">
        <f>IFERROR(INDEX(Lotes!$E:$E,MATCH(1,(Lotes!$A:$A=A3188)*(Lotes!$C:$C=C3188),0)),"")</f>
        <v/>
      </c>
      <c r="E3188" s="14">
        <f>IF(D3188="","",D3188-TODAY())</f>
        <v/>
      </c>
      <c r="F3188">
        <f>IF(D3188="","",IF(E3188&lt;0,"VENCIDO",IF(E3188&lt;=30,"VENCE EM &lt;= 30 DIAS",IF(E3188&lt;=60,"ATENCAO (31-60 DIAS)","OK"))))</f>
        <v/>
      </c>
      <c r="G3188" s="14">
        <f>SUMIFS(Lancamentos!$G:$G,Lancamentos!$C:$C,$A3188,Lancamentos!$E:$E,$C3188,Lancamentos!$B:$B,"ENTRADA")</f>
        <v/>
      </c>
      <c r="H3188" s="14">
        <f>SUMIFS(Lancamentos!$G:$G,Lancamentos!$C:$C,$A3188,Lancamentos!$E:$E,$C3188,Lancamentos!$B:$B,"SAIDA_USO")</f>
        <v/>
      </c>
      <c r="I3188" s="14">
        <f>SUMIFS(Lancamentos!$G:$G,Lancamentos!$C:$C,$A3188,Lancamentos!$E:$E,$C3188,Lancamentos!$B:$B,"SAIDA_DESCARTE")</f>
        <v/>
      </c>
      <c r="J3188" s="14">
        <f>G3188-H3188-I3188</f>
        <v/>
      </c>
      <c r="K3188">
        <f>IF(A3188="","",IF(J3188&lt;=IFERROR(VLOOKUP(A3188,Produtos!$A:$E,5,FALSE),0),"ABAIXO DO MINIMO","OK"))</f>
        <v/>
      </c>
    </row>
    <row r="3189">
      <c r="B3189">
        <f>IFERROR(VLOOKUP(A3189,Produtos!A:B,2,FALSE),"")</f>
        <v/>
      </c>
      <c r="D3189" s="10">
        <f>IFERROR(INDEX(Lotes!$E:$E,MATCH(1,(Lotes!$A:$A=A3189)*(Lotes!$C:$C=C3189),0)),"")</f>
        <v/>
      </c>
      <c r="E3189" s="14">
        <f>IF(D3189="","",D3189-TODAY())</f>
        <v/>
      </c>
      <c r="F3189">
        <f>IF(D3189="","",IF(E3189&lt;0,"VENCIDO",IF(E3189&lt;=30,"VENCE EM &lt;= 30 DIAS",IF(E3189&lt;=60,"ATENCAO (31-60 DIAS)","OK"))))</f>
        <v/>
      </c>
      <c r="G3189" s="14">
        <f>SUMIFS(Lancamentos!$G:$G,Lancamentos!$C:$C,$A3189,Lancamentos!$E:$E,$C3189,Lancamentos!$B:$B,"ENTRADA")</f>
        <v/>
      </c>
      <c r="H3189" s="14">
        <f>SUMIFS(Lancamentos!$G:$G,Lancamentos!$C:$C,$A3189,Lancamentos!$E:$E,$C3189,Lancamentos!$B:$B,"SAIDA_USO")</f>
        <v/>
      </c>
      <c r="I3189" s="14">
        <f>SUMIFS(Lancamentos!$G:$G,Lancamentos!$C:$C,$A3189,Lancamentos!$E:$E,$C3189,Lancamentos!$B:$B,"SAIDA_DESCARTE")</f>
        <v/>
      </c>
      <c r="J3189" s="14">
        <f>G3189-H3189-I3189</f>
        <v/>
      </c>
      <c r="K3189">
        <f>IF(A3189="","",IF(J3189&lt;=IFERROR(VLOOKUP(A3189,Produtos!$A:$E,5,FALSE),0),"ABAIXO DO MINIMO","OK"))</f>
        <v/>
      </c>
    </row>
    <row r="3190">
      <c r="B3190">
        <f>IFERROR(VLOOKUP(A3190,Produtos!A:B,2,FALSE),"")</f>
        <v/>
      </c>
      <c r="D3190" s="10">
        <f>IFERROR(INDEX(Lotes!$E:$E,MATCH(1,(Lotes!$A:$A=A3190)*(Lotes!$C:$C=C3190),0)),"")</f>
        <v/>
      </c>
      <c r="E3190" s="14">
        <f>IF(D3190="","",D3190-TODAY())</f>
        <v/>
      </c>
      <c r="F3190">
        <f>IF(D3190="","",IF(E3190&lt;0,"VENCIDO",IF(E3190&lt;=30,"VENCE EM &lt;= 30 DIAS",IF(E3190&lt;=60,"ATENCAO (31-60 DIAS)","OK"))))</f>
        <v/>
      </c>
      <c r="G3190" s="14">
        <f>SUMIFS(Lancamentos!$G:$G,Lancamentos!$C:$C,$A3190,Lancamentos!$E:$E,$C3190,Lancamentos!$B:$B,"ENTRADA")</f>
        <v/>
      </c>
      <c r="H3190" s="14">
        <f>SUMIFS(Lancamentos!$G:$G,Lancamentos!$C:$C,$A3190,Lancamentos!$E:$E,$C3190,Lancamentos!$B:$B,"SAIDA_USO")</f>
        <v/>
      </c>
      <c r="I3190" s="14">
        <f>SUMIFS(Lancamentos!$G:$G,Lancamentos!$C:$C,$A3190,Lancamentos!$E:$E,$C3190,Lancamentos!$B:$B,"SAIDA_DESCARTE")</f>
        <v/>
      </c>
      <c r="J3190" s="14">
        <f>G3190-H3190-I3190</f>
        <v/>
      </c>
      <c r="K3190">
        <f>IF(A3190="","",IF(J3190&lt;=IFERROR(VLOOKUP(A3190,Produtos!$A:$E,5,FALSE),0),"ABAIXO DO MINIMO","OK"))</f>
        <v/>
      </c>
    </row>
    <row r="3191">
      <c r="B3191">
        <f>IFERROR(VLOOKUP(A3191,Produtos!A:B,2,FALSE),"")</f>
        <v/>
      </c>
      <c r="D3191" s="10">
        <f>IFERROR(INDEX(Lotes!$E:$E,MATCH(1,(Lotes!$A:$A=A3191)*(Lotes!$C:$C=C3191),0)),"")</f>
        <v/>
      </c>
      <c r="E3191" s="14">
        <f>IF(D3191="","",D3191-TODAY())</f>
        <v/>
      </c>
      <c r="F3191">
        <f>IF(D3191="","",IF(E3191&lt;0,"VENCIDO",IF(E3191&lt;=30,"VENCE EM &lt;= 30 DIAS",IF(E3191&lt;=60,"ATENCAO (31-60 DIAS)","OK"))))</f>
        <v/>
      </c>
      <c r="G3191" s="14">
        <f>SUMIFS(Lancamentos!$G:$G,Lancamentos!$C:$C,$A3191,Lancamentos!$E:$E,$C3191,Lancamentos!$B:$B,"ENTRADA")</f>
        <v/>
      </c>
      <c r="H3191" s="14">
        <f>SUMIFS(Lancamentos!$G:$G,Lancamentos!$C:$C,$A3191,Lancamentos!$E:$E,$C3191,Lancamentos!$B:$B,"SAIDA_USO")</f>
        <v/>
      </c>
      <c r="I3191" s="14">
        <f>SUMIFS(Lancamentos!$G:$G,Lancamentos!$C:$C,$A3191,Lancamentos!$E:$E,$C3191,Lancamentos!$B:$B,"SAIDA_DESCARTE")</f>
        <v/>
      </c>
      <c r="J3191" s="14">
        <f>G3191-H3191-I3191</f>
        <v/>
      </c>
      <c r="K3191">
        <f>IF(A3191="","",IF(J3191&lt;=IFERROR(VLOOKUP(A3191,Produtos!$A:$E,5,FALSE),0),"ABAIXO DO MINIMO","OK"))</f>
        <v/>
      </c>
    </row>
    <row r="3192">
      <c r="B3192">
        <f>IFERROR(VLOOKUP(A3192,Produtos!A:B,2,FALSE),"")</f>
        <v/>
      </c>
      <c r="D3192" s="10">
        <f>IFERROR(INDEX(Lotes!$E:$E,MATCH(1,(Lotes!$A:$A=A3192)*(Lotes!$C:$C=C3192),0)),"")</f>
        <v/>
      </c>
      <c r="E3192" s="14">
        <f>IF(D3192="","",D3192-TODAY())</f>
        <v/>
      </c>
      <c r="F3192">
        <f>IF(D3192="","",IF(E3192&lt;0,"VENCIDO",IF(E3192&lt;=30,"VENCE EM &lt;= 30 DIAS",IF(E3192&lt;=60,"ATENCAO (31-60 DIAS)","OK"))))</f>
        <v/>
      </c>
      <c r="G3192" s="14">
        <f>SUMIFS(Lancamentos!$G:$G,Lancamentos!$C:$C,$A3192,Lancamentos!$E:$E,$C3192,Lancamentos!$B:$B,"ENTRADA")</f>
        <v/>
      </c>
      <c r="H3192" s="14">
        <f>SUMIFS(Lancamentos!$G:$G,Lancamentos!$C:$C,$A3192,Lancamentos!$E:$E,$C3192,Lancamentos!$B:$B,"SAIDA_USO")</f>
        <v/>
      </c>
      <c r="I3192" s="14">
        <f>SUMIFS(Lancamentos!$G:$G,Lancamentos!$C:$C,$A3192,Lancamentos!$E:$E,$C3192,Lancamentos!$B:$B,"SAIDA_DESCARTE")</f>
        <v/>
      </c>
      <c r="J3192" s="14">
        <f>G3192-H3192-I3192</f>
        <v/>
      </c>
      <c r="K3192">
        <f>IF(A3192="","",IF(J3192&lt;=IFERROR(VLOOKUP(A3192,Produtos!$A:$E,5,FALSE),0),"ABAIXO DO MINIMO","OK"))</f>
        <v/>
      </c>
    </row>
    <row r="3193">
      <c r="B3193">
        <f>IFERROR(VLOOKUP(A3193,Produtos!A:B,2,FALSE),"")</f>
        <v/>
      </c>
      <c r="D3193" s="10">
        <f>IFERROR(INDEX(Lotes!$E:$E,MATCH(1,(Lotes!$A:$A=A3193)*(Lotes!$C:$C=C3193),0)),"")</f>
        <v/>
      </c>
      <c r="E3193" s="14">
        <f>IF(D3193="","",D3193-TODAY())</f>
        <v/>
      </c>
      <c r="F3193">
        <f>IF(D3193="","",IF(E3193&lt;0,"VENCIDO",IF(E3193&lt;=30,"VENCE EM &lt;= 30 DIAS",IF(E3193&lt;=60,"ATENCAO (31-60 DIAS)","OK"))))</f>
        <v/>
      </c>
      <c r="G3193" s="14">
        <f>SUMIFS(Lancamentos!$G:$G,Lancamentos!$C:$C,$A3193,Lancamentos!$E:$E,$C3193,Lancamentos!$B:$B,"ENTRADA")</f>
        <v/>
      </c>
      <c r="H3193" s="14">
        <f>SUMIFS(Lancamentos!$G:$G,Lancamentos!$C:$C,$A3193,Lancamentos!$E:$E,$C3193,Lancamentos!$B:$B,"SAIDA_USO")</f>
        <v/>
      </c>
      <c r="I3193" s="14">
        <f>SUMIFS(Lancamentos!$G:$G,Lancamentos!$C:$C,$A3193,Lancamentos!$E:$E,$C3193,Lancamentos!$B:$B,"SAIDA_DESCARTE")</f>
        <v/>
      </c>
      <c r="J3193" s="14">
        <f>G3193-H3193-I3193</f>
        <v/>
      </c>
      <c r="K3193">
        <f>IF(A3193="","",IF(J3193&lt;=IFERROR(VLOOKUP(A3193,Produtos!$A:$E,5,FALSE),0),"ABAIXO DO MINIMO","OK"))</f>
        <v/>
      </c>
    </row>
    <row r="3194">
      <c r="B3194">
        <f>IFERROR(VLOOKUP(A3194,Produtos!A:B,2,FALSE),"")</f>
        <v/>
      </c>
      <c r="D3194" s="10">
        <f>IFERROR(INDEX(Lotes!$E:$E,MATCH(1,(Lotes!$A:$A=A3194)*(Lotes!$C:$C=C3194),0)),"")</f>
        <v/>
      </c>
      <c r="E3194" s="14">
        <f>IF(D3194="","",D3194-TODAY())</f>
        <v/>
      </c>
      <c r="F3194">
        <f>IF(D3194="","",IF(E3194&lt;0,"VENCIDO",IF(E3194&lt;=30,"VENCE EM &lt;= 30 DIAS",IF(E3194&lt;=60,"ATENCAO (31-60 DIAS)","OK"))))</f>
        <v/>
      </c>
      <c r="G3194" s="14">
        <f>SUMIFS(Lancamentos!$G:$G,Lancamentos!$C:$C,$A3194,Lancamentos!$E:$E,$C3194,Lancamentos!$B:$B,"ENTRADA")</f>
        <v/>
      </c>
      <c r="H3194" s="14">
        <f>SUMIFS(Lancamentos!$G:$G,Lancamentos!$C:$C,$A3194,Lancamentos!$E:$E,$C3194,Lancamentos!$B:$B,"SAIDA_USO")</f>
        <v/>
      </c>
      <c r="I3194" s="14">
        <f>SUMIFS(Lancamentos!$G:$G,Lancamentos!$C:$C,$A3194,Lancamentos!$E:$E,$C3194,Lancamentos!$B:$B,"SAIDA_DESCARTE")</f>
        <v/>
      </c>
      <c r="J3194" s="14">
        <f>G3194-H3194-I3194</f>
        <v/>
      </c>
      <c r="K3194">
        <f>IF(A3194="","",IF(J3194&lt;=IFERROR(VLOOKUP(A3194,Produtos!$A:$E,5,FALSE),0),"ABAIXO DO MINIMO","OK"))</f>
        <v/>
      </c>
    </row>
    <row r="3195">
      <c r="B3195">
        <f>IFERROR(VLOOKUP(A3195,Produtos!A:B,2,FALSE),"")</f>
        <v/>
      </c>
      <c r="D3195" s="10">
        <f>IFERROR(INDEX(Lotes!$E:$E,MATCH(1,(Lotes!$A:$A=A3195)*(Lotes!$C:$C=C3195),0)),"")</f>
        <v/>
      </c>
      <c r="E3195" s="14">
        <f>IF(D3195="","",D3195-TODAY())</f>
        <v/>
      </c>
      <c r="F3195">
        <f>IF(D3195="","",IF(E3195&lt;0,"VENCIDO",IF(E3195&lt;=30,"VENCE EM &lt;= 30 DIAS",IF(E3195&lt;=60,"ATENCAO (31-60 DIAS)","OK"))))</f>
        <v/>
      </c>
      <c r="G3195" s="14">
        <f>SUMIFS(Lancamentos!$G:$G,Lancamentos!$C:$C,$A3195,Lancamentos!$E:$E,$C3195,Lancamentos!$B:$B,"ENTRADA")</f>
        <v/>
      </c>
      <c r="H3195" s="14">
        <f>SUMIFS(Lancamentos!$G:$G,Lancamentos!$C:$C,$A3195,Lancamentos!$E:$E,$C3195,Lancamentos!$B:$B,"SAIDA_USO")</f>
        <v/>
      </c>
      <c r="I3195" s="14">
        <f>SUMIFS(Lancamentos!$G:$G,Lancamentos!$C:$C,$A3195,Lancamentos!$E:$E,$C3195,Lancamentos!$B:$B,"SAIDA_DESCARTE")</f>
        <v/>
      </c>
      <c r="J3195" s="14">
        <f>G3195-H3195-I3195</f>
        <v/>
      </c>
      <c r="K3195">
        <f>IF(A3195="","",IF(J3195&lt;=IFERROR(VLOOKUP(A3195,Produtos!$A:$E,5,FALSE),0),"ABAIXO DO MINIMO","OK"))</f>
        <v/>
      </c>
    </row>
    <row r="3196">
      <c r="B3196">
        <f>IFERROR(VLOOKUP(A3196,Produtos!A:B,2,FALSE),"")</f>
        <v/>
      </c>
      <c r="D3196" s="10">
        <f>IFERROR(INDEX(Lotes!$E:$E,MATCH(1,(Lotes!$A:$A=A3196)*(Lotes!$C:$C=C3196),0)),"")</f>
        <v/>
      </c>
      <c r="E3196" s="14">
        <f>IF(D3196="","",D3196-TODAY())</f>
        <v/>
      </c>
      <c r="F3196">
        <f>IF(D3196="","",IF(E3196&lt;0,"VENCIDO",IF(E3196&lt;=30,"VENCE EM &lt;= 30 DIAS",IF(E3196&lt;=60,"ATENCAO (31-60 DIAS)","OK"))))</f>
        <v/>
      </c>
      <c r="G3196" s="14">
        <f>SUMIFS(Lancamentos!$G:$G,Lancamentos!$C:$C,$A3196,Lancamentos!$E:$E,$C3196,Lancamentos!$B:$B,"ENTRADA")</f>
        <v/>
      </c>
      <c r="H3196" s="14">
        <f>SUMIFS(Lancamentos!$G:$G,Lancamentos!$C:$C,$A3196,Lancamentos!$E:$E,$C3196,Lancamentos!$B:$B,"SAIDA_USO")</f>
        <v/>
      </c>
      <c r="I3196" s="14">
        <f>SUMIFS(Lancamentos!$G:$G,Lancamentos!$C:$C,$A3196,Lancamentos!$E:$E,$C3196,Lancamentos!$B:$B,"SAIDA_DESCARTE")</f>
        <v/>
      </c>
      <c r="J3196" s="14">
        <f>G3196-H3196-I3196</f>
        <v/>
      </c>
      <c r="K3196">
        <f>IF(A3196="","",IF(J3196&lt;=IFERROR(VLOOKUP(A3196,Produtos!$A:$E,5,FALSE),0),"ABAIXO DO MINIMO","OK"))</f>
        <v/>
      </c>
    </row>
    <row r="3197">
      <c r="B3197">
        <f>IFERROR(VLOOKUP(A3197,Produtos!A:B,2,FALSE),"")</f>
        <v/>
      </c>
      <c r="D3197" s="10">
        <f>IFERROR(INDEX(Lotes!$E:$E,MATCH(1,(Lotes!$A:$A=A3197)*(Lotes!$C:$C=C3197),0)),"")</f>
        <v/>
      </c>
      <c r="E3197" s="14">
        <f>IF(D3197="","",D3197-TODAY())</f>
        <v/>
      </c>
      <c r="F3197">
        <f>IF(D3197="","",IF(E3197&lt;0,"VENCIDO",IF(E3197&lt;=30,"VENCE EM &lt;= 30 DIAS",IF(E3197&lt;=60,"ATENCAO (31-60 DIAS)","OK"))))</f>
        <v/>
      </c>
      <c r="G3197" s="14">
        <f>SUMIFS(Lancamentos!$G:$G,Lancamentos!$C:$C,$A3197,Lancamentos!$E:$E,$C3197,Lancamentos!$B:$B,"ENTRADA")</f>
        <v/>
      </c>
      <c r="H3197" s="14">
        <f>SUMIFS(Lancamentos!$G:$G,Lancamentos!$C:$C,$A3197,Lancamentos!$E:$E,$C3197,Lancamentos!$B:$B,"SAIDA_USO")</f>
        <v/>
      </c>
      <c r="I3197" s="14">
        <f>SUMIFS(Lancamentos!$G:$G,Lancamentos!$C:$C,$A3197,Lancamentos!$E:$E,$C3197,Lancamentos!$B:$B,"SAIDA_DESCARTE")</f>
        <v/>
      </c>
      <c r="J3197" s="14">
        <f>G3197-H3197-I3197</f>
        <v/>
      </c>
      <c r="K3197">
        <f>IF(A3197="","",IF(J3197&lt;=IFERROR(VLOOKUP(A3197,Produtos!$A:$E,5,FALSE),0),"ABAIXO DO MINIMO","OK"))</f>
        <v/>
      </c>
    </row>
    <row r="3198">
      <c r="B3198">
        <f>IFERROR(VLOOKUP(A3198,Produtos!A:B,2,FALSE),"")</f>
        <v/>
      </c>
      <c r="D3198" s="10">
        <f>IFERROR(INDEX(Lotes!$E:$E,MATCH(1,(Lotes!$A:$A=A3198)*(Lotes!$C:$C=C3198),0)),"")</f>
        <v/>
      </c>
      <c r="E3198" s="14">
        <f>IF(D3198="","",D3198-TODAY())</f>
        <v/>
      </c>
      <c r="F3198">
        <f>IF(D3198="","",IF(E3198&lt;0,"VENCIDO",IF(E3198&lt;=30,"VENCE EM &lt;= 30 DIAS",IF(E3198&lt;=60,"ATENCAO (31-60 DIAS)","OK"))))</f>
        <v/>
      </c>
      <c r="G3198" s="14">
        <f>SUMIFS(Lancamentos!$G:$G,Lancamentos!$C:$C,$A3198,Lancamentos!$E:$E,$C3198,Lancamentos!$B:$B,"ENTRADA")</f>
        <v/>
      </c>
      <c r="H3198" s="14">
        <f>SUMIFS(Lancamentos!$G:$G,Lancamentos!$C:$C,$A3198,Lancamentos!$E:$E,$C3198,Lancamentos!$B:$B,"SAIDA_USO")</f>
        <v/>
      </c>
      <c r="I3198" s="14">
        <f>SUMIFS(Lancamentos!$G:$G,Lancamentos!$C:$C,$A3198,Lancamentos!$E:$E,$C3198,Lancamentos!$B:$B,"SAIDA_DESCARTE")</f>
        <v/>
      </c>
      <c r="J3198" s="14">
        <f>G3198-H3198-I3198</f>
        <v/>
      </c>
      <c r="K3198">
        <f>IF(A3198="","",IF(J3198&lt;=IFERROR(VLOOKUP(A3198,Produtos!$A:$E,5,FALSE),0),"ABAIXO DO MINIMO","OK"))</f>
        <v/>
      </c>
    </row>
    <row r="3199">
      <c r="B3199">
        <f>IFERROR(VLOOKUP(A3199,Produtos!A:B,2,FALSE),"")</f>
        <v/>
      </c>
      <c r="D3199" s="10">
        <f>IFERROR(INDEX(Lotes!$E:$E,MATCH(1,(Lotes!$A:$A=A3199)*(Lotes!$C:$C=C3199),0)),"")</f>
        <v/>
      </c>
      <c r="E3199" s="14">
        <f>IF(D3199="","",D3199-TODAY())</f>
        <v/>
      </c>
      <c r="F3199">
        <f>IF(D3199="","",IF(E3199&lt;0,"VENCIDO",IF(E3199&lt;=30,"VENCE EM &lt;= 30 DIAS",IF(E3199&lt;=60,"ATENCAO (31-60 DIAS)","OK"))))</f>
        <v/>
      </c>
      <c r="G3199" s="14">
        <f>SUMIFS(Lancamentos!$G:$G,Lancamentos!$C:$C,$A3199,Lancamentos!$E:$E,$C3199,Lancamentos!$B:$B,"ENTRADA")</f>
        <v/>
      </c>
      <c r="H3199" s="14">
        <f>SUMIFS(Lancamentos!$G:$G,Lancamentos!$C:$C,$A3199,Lancamentos!$E:$E,$C3199,Lancamentos!$B:$B,"SAIDA_USO")</f>
        <v/>
      </c>
      <c r="I3199" s="14">
        <f>SUMIFS(Lancamentos!$G:$G,Lancamentos!$C:$C,$A3199,Lancamentos!$E:$E,$C3199,Lancamentos!$B:$B,"SAIDA_DESCARTE")</f>
        <v/>
      </c>
      <c r="J3199" s="14">
        <f>G3199-H3199-I3199</f>
        <v/>
      </c>
      <c r="K3199">
        <f>IF(A3199="","",IF(J3199&lt;=IFERROR(VLOOKUP(A3199,Produtos!$A:$E,5,FALSE),0),"ABAIXO DO MINIMO","OK"))</f>
        <v/>
      </c>
    </row>
    <row r="3200">
      <c r="B3200">
        <f>IFERROR(VLOOKUP(A3200,Produtos!A:B,2,FALSE),"")</f>
        <v/>
      </c>
      <c r="D3200" s="10">
        <f>IFERROR(INDEX(Lotes!$E:$E,MATCH(1,(Lotes!$A:$A=A3200)*(Lotes!$C:$C=C3200),0)),"")</f>
        <v/>
      </c>
      <c r="E3200" s="14">
        <f>IF(D3200="","",D3200-TODAY())</f>
        <v/>
      </c>
      <c r="F3200">
        <f>IF(D3200="","",IF(E3200&lt;0,"VENCIDO",IF(E3200&lt;=30,"VENCE EM &lt;= 30 DIAS",IF(E3200&lt;=60,"ATENCAO (31-60 DIAS)","OK"))))</f>
        <v/>
      </c>
      <c r="G3200" s="14">
        <f>SUMIFS(Lancamentos!$G:$G,Lancamentos!$C:$C,$A3200,Lancamentos!$E:$E,$C3200,Lancamentos!$B:$B,"ENTRADA")</f>
        <v/>
      </c>
      <c r="H3200" s="14">
        <f>SUMIFS(Lancamentos!$G:$G,Lancamentos!$C:$C,$A3200,Lancamentos!$E:$E,$C3200,Lancamentos!$B:$B,"SAIDA_USO")</f>
        <v/>
      </c>
      <c r="I3200" s="14">
        <f>SUMIFS(Lancamentos!$G:$G,Lancamentos!$C:$C,$A3200,Lancamentos!$E:$E,$C3200,Lancamentos!$B:$B,"SAIDA_DESCARTE")</f>
        <v/>
      </c>
      <c r="J3200" s="14">
        <f>G3200-H3200-I3200</f>
        <v/>
      </c>
      <c r="K3200">
        <f>IF(A3200="","",IF(J3200&lt;=IFERROR(VLOOKUP(A3200,Produtos!$A:$E,5,FALSE),0),"ABAIXO DO MINIMO","OK"))</f>
        <v/>
      </c>
    </row>
    <row r="3201">
      <c r="B3201">
        <f>IFERROR(VLOOKUP(A3201,Produtos!A:B,2,FALSE),"")</f>
        <v/>
      </c>
      <c r="D3201" s="10">
        <f>IFERROR(INDEX(Lotes!$E:$E,MATCH(1,(Lotes!$A:$A=A3201)*(Lotes!$C:$C=C3201),0)),"")</f>
        <v/>
      </c>
      <c r="E3201" s="14">
        <f>IF(D3201="","",D3201-TODAY())</f>
        <v/>
      </c>
      <c r="F3201">
        <f>IF(D3201="","",IF(E3201&lt;0,"VENCIDO",IF(E3201&lt;=30,"VENCE EM &lt;= 30 DIAS",IF(E3201&lt;=60,"ATENCAO (31-60 DIAS)","OK"))))</f>
        <v/>
      </c>
      <c r="G3201" s="14">
        <f>SUMIFS(Lancamentos!$G:$G,Lancamentos!$C:$C,$A3201,Lancamentos!$E:$E,$C3201,Lancamentos!$B:$B,"ENTRADA")</f>
        <v/>
      </c>
      <c r="H3201" s="14">
        <f>SUMIFS(Lancamentos!$G:$G,Lancamentos!$C:$C,$A3201,Lancamentos!$E:$E,$C3201,Lancamentos!$B:$B,"SAIDA_USO")</f>
        <v/>
      </c>
      <c r="I3201" s="14">
        <f>SUMIFS(Lancamentos!$G:$G,Lancamentos!$C:$C,$A3201,Lancamentos!$E:$E,$C3201,Lancamentos!$B:$B,"SAIDA_DESCARTE")</f>
        <v/>
      </c>
      <c r="J3201" s="14">
        <f>G3201-H3201-I3201</f>
        <v/>
      </c>
      <c r="K3201">
        <f>IF(A3201="","",IF(J3201&lt;=IFERROR(VLOOKUP(A3201,Produtos!$A:$E,5,FALSE),0),"ABAIXO DO MINIMO","OK"))</f>
        <v/>
      </c>
    </row>
    <row r="3202">
      <c r="B3202">
        <f>IFERROR(VLOOKUP(A3202,Produtos!A:B,2,FALSE),"")</f>
        <v/>
      </c>
      <c r="D3202" s="10">
        <f>IFERROR(INDEX(Lotes!$E:$E,MATCH(1,(Lotes!$A:$A=A3202)*(Lotes!$C:$C=C3202),0)),"")</f>
        <v/>
      </c>
      <c r="E3202" s="14">
        <f>IF(D3202="","",D3202-TODAY())</f>
        <v/>
      </c>
      <c r="F3202">
        <f>IF(D3202="","",IF(E3202&lt;0,"VENCIDO",IF(E3202&lt;=30,"VENCE EM &lt;= 30 DIAS",IF(E3202&lt;=60,"ATENCAO (31-60 DIAS)","OK"))))</f>
        <v/>
      </c>
      <c r="G3202" s="14">
        <f>SUMIFS(Lancamentos!$G:$G,Lancamentos!$C:$C,$A3202,Lancamentos!$E:$E,$C3202,Lancamentos!$B:$B,"ENTRADA")</f>
        <v/>
      </c>
      <c r="H3202" s="14">
        <f>SUMIFS(Lancamentos!$G:$G,Lancamentos!$C:$C,$A3202,Lancamentos!$E:$E,$C3202,Lancamentos!$B:$B,"SAIDA_USO")</f>
        <v/>
      </c>
      <c r="I3202" s="14">
        <f>SUMIFS(Lancamentos!$G:$G,Lancamentos!$C:$C,$A3202,Lancamentos!$E:$E,$C3202,Lancamentos!$B:$B,"SAIDA_DESCARTE")</f>
        <v/>
      </c>
      <c r="J3202" s="14">
        <f>G3202-H3202-I3202</f>
        <v/>
      </c>
      <c r="K3202">
        <f>IF(A3202="","",IF(J3202&lt;=IFERROR(VLOOKUP(A3202,Produtos!$A:$E,5,FALSE),0),"ABAIXO DO MINIMO","OK"))</f>
        <v/>
      </c>
    </row>
    <row r="3203">
      <c r="B3203">
        <f>IFERROR(VLOOKUP(A3203,Produtos!A:B,2,FALSE),"")</f>
        <v/>
      </c>
      <c r="D3203" s="10">
        <f>IFERROR(INDEX(Lotes!$E:$E,MATCH(1,(Lotes!$A:$A=A3203)*(Lotes!$C:$C=C3203),0)),"")</f>
        <v/>
      </c>
      <c r="E3203" s="14">
        <f>IF(D3203="","",D3203-TODAY())</f>
        <v/>
      </c>
      <c r="F3203">
        <f>IF(D3203="","",IF(E3203&lt;0,"VENCIDO",IF(E3203&lt;=30,"VENCE EM &lt;= 30 DIAS",IF(E3203&lt;=60,"ATENCAO (31-60 DIAS)","OK"))))</f>
        <v/>
      </c>
      <c r="G3203" s="14">
        <f>SUMIFS(Lancamentos!$G:$G,Lancamentos!$C:$C,$A3203,Lancamentos!$E:$E,$C3203,Lancamentos!$B:$B,"ENTRADA")</f>
        <v/>
      </c>
      <c r="H3203" s="14">
        <f>SUMIFS(Lancamentos!$G:$G,Lancamentos!$C:$C,$A3203,Lancamentos!$E:$E,$C3203,Lancamentos!$B:$B,"SAIDA_USO")</f>
        <v/>
      </c>
      <c r="I3203" s="14">
        <f>SUMIFS(Lancamentos!$G:$G,Lancamentos!$C:$C,$A3203,Lancamentos!$E:$E,$C3203,Lancamentos!$B:$B,"SAIDA_DESCARTE")</f>
        <v/>
      </c>
      <c r="J3203" s="14">
        <f>G3203-H3203-I3203</f>
        <v/>
      </c>
      <c r="K3203">
        <f>IF(A3203="","",IF(J3203&lt;=IFERROR(VLOOKUP(A3203,Produtos!$A:$E,5,FALSE),0),"ABAIXO DO MINIMO","OK"))</f>
        <v/>
      </c>
    </row>
    <row r="3204">
      <c r="B3204">
        <f>IFERROR(VLOOKUP(A3204,Produtos!A:B,2,FALSE),"")</f>
        <v/>
      </c>
      <c r="D3204" s="10">
        <f>IFERROR(INDEX(Lotes!$E:$E,MATCH(1,(Lotes!$A:$A=A3204)*(Lotes!$C:$C=C3204),0)),"")</f>
        <v/>
      </c>
      <c r="E3204" s="14">
        <f>IF(D3204="","",D3204-TODAY())</f>
        <v/>
      </c>
      <c r="F3204">
        <f>IF(D3204="","",IF(E3204&lt;0,"VENCIDO",IF(E3204&lt;=30,"VENCE EM &lt;= 30 DIAS",IF(E3204&lt;=60,"ATENCAO (31-60 DIAS)","OK"))))</f>
        <v/>
      </c>
      <c r="G3204" s="14">
        <f>SUMIFS(Lancamentos!$G:$G,Lancamentos!$C:$C,$A3204,Lancamentos!$E:$E,$C3204,Lancamentos!$B:$B,"ENTRADA")</f>
        <v/>
      </c>
      <c r="H3204" s="14">
        <f>SUMIFS(Lancamentos!$G:$G,Lancamentos!$C:$C,$A3204,Lancamentos!$E:$E,$C3204,Lancamentos!$B:$B,"SAIDA_USO")</f>
        <v/>
      </c>
      <c r="I3204" s="14">
        <f>SUMIFS(Lancamentos!$G:$G,Lancamentos!$C:$C,$A3204,Lancamentos!$E:$E,$C3204,Lancamentos!$B:$B,"SAIDA_DESCARTE")</f>
        <v/>
      </c>
      <c r="J3204" s="14">
        <f>G3204-H3204-I3204</f>
        <v/>
      </c>
      <c r="K3204">
        <f>IF(A3204="","",IF(J3204&lt;=IFERROR(VLOOKUP(A3204,Produtos!$A:$E,5,FALSE),0),"ABAIXO DO MINIMO","OK"))</f>
        <v/>
      </c>
    </row>
    <row r="3205">
      <c r="B3205">
        <f>IFERROR(VLOOKUP(A3205,Produtos!A:B,2,FALSE),"")</f>
        <v/>
      </c>
      <c r="D3205" s="10">
        <f>IFERROR(INDEX(Lotes!$E:$E,MATCH(1,(Lotes!$A:$A=A3205)*(Lotes!$C:$C=C3205),0)),"")</f>
        <v/>
      </c>
      <c r="E3205" s="14">
        <f>IF(D3205="","",D3205-TODAY())</f>
        <v/>
      </c>
      <c r="F3205">
        <f>IF(D3205="","",IF(E3205&lt;0,"VENCIDO",IF(E3205&lt;=30,"VENCE EM &lt;= 30 DIAS",IF(E3205&lt;=60,"ATENCAO (31-60 DIAS)","OK"))))</f>
        <v/>
      </c>
      <c r="G3205" s="14">
        <f>SUMIFS(Lancamentos!$G:$G,Lancamentos!$C:$C,$A3205,Lancamentos!$E:$E,$C3205,Lancamentos!$B:$B,"ENTRADA")</f>
        <v/>
      </c>
      <c r="H3205" s="14">
        <f>SUMIFS(Lancamentos!$G:$G,Lancamentos!$C:$C,$A3205,Lancamentos!$E:$E,$C3205,Lancamentos!$B:$B,"SAIDA_USO")</f>
        <v/>
      </c>
      <c r="I3205" s="14">
        <f>SUMIFS(Lancamentos!$G:$G,Lancamentos!$C:$C,$A3205,Lancamentos!$E:$E,$C3205,Lancamentos!$B:$B,"SAIDA_DESCARTE")</f>
        <v/>
      </c>
      <c r="J3205" s="14">
        <f>G3205-H3205-I3205</f>
        <v/>
      </c>
      <c r="K3205">
        <f>IF(A3205="","",IF(J3205&lt;=IFERROR(VLOOKUP(A3205,Produtos!$A:$E,5,FALSE),0),"ABAIXO DO MINIMO","OK"))</f>
        <v/>
      </c>
    </row>
    <row r="3206">
      <c r="B3206">
        <f>IFERROR(VLOOKUP(A3206,Produtos!A:B,2,FALSE),"")</f>
        <v/>
      </c>
      <c r="D3206" s="10">
        <f>IFERROR(INDEX(Lotes!$E:$E,MATCH(1,(Lotes!$A:$A=A3206)*(Lotes!$C:$C=C3206),0)),"")</f>
        <v/>
      </c>
      <c r="E3206" s="14">
        <f>IF(D3206="","",D3206-TODAY())</f>
        <v/>
      </c>
      <c r="F3206">
        <f>IF(D3206="","",IF(E3206&lt;0,"VENCIDO",IF(E3206&lt;=30,"VENCE EM &lt;= 30 DIAS",IF(E3206&lt;=60,"ATENCAO (31-60 DIAS)","OK"))))</f>
        <v/>
      </c>
      <c r="G3206" s="14">
        <f>SUMIFS(Lancamentos!$G:$G,Lancamentos!$C:$C,$A3206,Lancamentos!$E:$E,$C3206,Lancamentos!$B:$B,"ENTRADA")</f>
        <v/>
      </c>
      <c r="H3206" s="14">
        <f>SUMIFS(Lancamentos!$G:$G,Lancamentos!$C:$C,$A3206,Lancamentos!$E:$E,$C3206,Lancamentos!$B:$B,"SAIDA_USO")</f>
        <v/>
      </c>
      <c r="I3206" s="14">
        <f>SUMIFS(Lancamentos!$G:$G,Lancamentos!$C:$C,$A3206,Lancamentos!$E:$E,$C3206,Lancamentos!$B:$B,"SAIDA_DESCARTE")</f>
        <v/>
      </c>
      <c r="J3206" s="14">
        <f>G3206-H3206-I3206</f>
        <v/>
      </c>
      <c r="K3206">
        <f>IF(A3206="","",IF(J3206&lt;=IFERROR(VLOOKUP(A3206,Produtos!$A:$E,5,FALSE),0),"ABAIXO DO MINIMO","OK"))</f>
        <v/>
      </c>
    </row>
    <row r="3207">
      <c r="B3207">
        <f>IFERROR(VLOOKUP(A3207,Produtos!A:B,2,FALSE),"")</f>
        <v/>
      </c>
      <c r="D3207" s="10">
        <f>IFERROR(INDEX(Lotes!$E:$E,MATCH(1,(Lotes!$A:$A=A3207)*(Lotes!$C:$C=C3207),0)),"")</f>
        <v/>
      </c>
      <c r="E3207" s="14">
        <f>IF(D3207="","",D3207-TODAY())</f>
        <v/>
      </c>
      <c r="F3207">
        <f>IF(D3207="","",IF(E3207&lt;0,"VENCIDO",IF(E3207&lt;=30,"VENCE EM &lt;= 30 DIAS",IF(E3207&lt;=60,"ATENCAO (31-60 DIAS)","OK"))))</f>
        <v/>
      </c>
      <c r="G3207" s="14">
        <f>SUMIFS(Lancamentos!$G:$G,Lancamentos!$C:$C,$A3207,Lancamentos!$E:$E,$C3207,Lancamentos!$B:$B,"ENTRADA")</f>
        <v/>
      </c>
      <c r="H3207" s="14">
        <f>SUMIFS(Lancamentos!$G:$G,Lancamentos!$C:$C,$A3207,Lancamentos!$E:$E,$C3207,Lancamentos!$B:$B,"SAIDA_USO")</f>
        <v/>
      </c>
      <c r="I3207" s="14">
        <f>SUMIFS(Lancamentos!$G:$G,Lancamentos!$C:$C,$A3207,Lancamentos!$E:$E,$C3207,Lancamentos!$B:$B,"SAIDA_DESCARTE")</f>
        <v/>
      </c>
      <c r="J3207" s="14">
        <f>G3207-H3207-I3207</f>
        <v/>
      </c>
      <c r="K3207">
        <f>IF(A3207="","",IF(J3207&lt;=IFERROR(VLOOKUP(A3207,Produtos!$A:$E,5,FALSE),0),"ABAIXO DO MINIMO","OK"))</f>
        <v/>
      </c>
    </row>
    <row r="3208">
      <c r="B3208">
        <f>IFERROR(VLOOKUP(A3208,Produtos!A:B,2,FALSE),"")</f>
        <v/>
      </c>
      <c r="D3208" s="10">
        <f>IFERROR(INDEX(Lotes!$E:$E,MATCH(1,(Lotes!$A:$A=A3208)*(Lotes!$C:$C=C3208),0)),"")</f>
        <v/>
      </c>
      <c r="E3208" s="14">
        <f>IF(D3208="","",D3208-TODAY())</f>
        <v/>
      </c>
      <c r="F3208">
        <f>IF(D3208="","",IF(E3208&lt;0,"VENCIDO",IF(E3208&lt;=30,"VENCE EM &lt;= 30 DIAS",IF(E3208&lt;=60,"ATENCAO (31-60 DIAS)","OK"))))</f>
        <v/>
      </c>
      <c r="G3208" s="14">
        <f>SUMIFS(Lancamentos!$G:$G,Lancamentos!$C:$C,$A3208,Lancamentos!$E:$E,$C3208,Lancamentos!$B:$B,"ENTRADA")</f>
        <v/>
      </c>
      <c r="H3208" s="14">
        <f>SUMIFS(Lancamentos!$G:$G,Lancamentos!$C:$C,$A3208,Lancamentos!$E:$E,$C3208,Lancamentos!$B:$B,"SAIDA_USO")</f>
        <v/>
      </c>
      <c r="I3208" s="14">
        <f>SUMIFS(Lancamentos!$G:$G,Lancamentos!$C:$C,$A3208,Lancamentos!$E:$E,$C3208,Lancamentos!$B:$B,"SAIDA_DESCARTE")</f>
        <v/>
      </c>
      <c r="J3208" s="14">
        <f>G3208-H3208-I3208</f>
        <v/>
      </c>
      <c r="K3208">
        <f>IF(A3208="","",IF(J3208&lt;=IFERROR(VLOOKUP(A3208,Produtos!$A:$E,5,FALSE),0),"ABAIXO DO MINIMO","OK"))</f>
        <v/>
      </c>
    </row>
    <row r="3209">
      <c r="B3209">
        <f>IFERROR(VLOOKUP(A3209,Produtos!A:B,2,FALSE),"")</f>
        <v/>
      </c>
      <c r="D3209" s="10">
        <f>IFERROR(INDEX(Lotes!$E:$E,MATCH(1,(Lotes!$A:$A=A3209)*(Lotes!$C:$C=C3209),0)),"")</f>
        <v/>
      </c>
      <c r="E3209" s="14">
        <f>IF(D3209="","",D3209-TODAY())</f>
        <v/>
      </c>
      <c r="F3209">
        <f>IF(D3209="","",IF(E3209&lt;0,"VENCIDO",IF(E3209&lt;=30,"VENCE EM &lt;= 30 DIAS",IF(E3209&lt;=60,"ATENCAO (31-60 DIAS)","OK"))))</f>
        <v/>
      </c>
      <c r="G3209" s="14">
        <f>SUMIFS(Lancamentos!$G:$G,Lancamentos!$C:$C,$A3209,Lancamentos!$E:$E,$C3209,Lancamentos!$B:$B,"ENTRADA")</f>
        <v/>
      </c>
      <c r="H3209" s="14">
        <f>SUMIFS(Lancamentos!$G:$G,Lancamentos!$C:$C,$A3209,Lancamentos!$E:$E,$C3209,Lancamentos!$B:$B,"SAIDA_USO")</f>
        <v/>
      </c>
      <c r="I3209" s="14">
        <f>SUMIFS(Lancamentos!$G:$G,Lancamentos!$C:$C,$A3209,Lancamentos!$E:$E,$C3209,Lancamentos!$B:$B,"SAIDA_DESCARTE")</f>
        <v/>
      </c>
      <c r="J3209" s="14">
        <f>G3209-H3209-I3209</f>
        <v/>
      </c>
      <c r="K3209">
        <f>IF(A3209="","",IF(J3209&lt;=IFERROR(VLOOKUP(A3209,Produtos!$A:$E,5,FALSE),0),"ABAIXO DO MINIMO","OK"))</f>
        <v/>
      </c>
    </row>
    <row r="3210">
      <c r="B3210">
        <f>IFERROR(VLOOKUP(A3210,Produtos!A:B,2,FALSE),"")</f>
        <v/>
      </c>
      <c r="D3210" s="10">
        <f>IFERROR(INDEX(Lotes!$E:$E,MATCH(1,(Lotes!$A:$A=A3210)*(Lotes!$C:$C=C3210),0)),"")</f>
        <v/>
      </c>
      <c r="E3210" s="14">
        <f>IF(D3210="","",D3210-TODAY())</f>
        <v/>
      </c>
      <c r="F3210">
        <f>IF(D3210="","",IF(E3210&lt;0,"VENCIDO",IF(E3210&lt;=30,"VENCE EM &lt;= 30 DIAS",IF(E3210&lt;=60,"ATENCAO (31-60 DIAS)","OK"))))</f>
        <v/>
      </c>
      <c r="G3210" s="14">
        <f>SUMIFS(Lancamentos!$G:$G,Lancamentos!$C:$C,$A3210,Lancamentos!$E:$E,$C3210,Lancamentos!$B:$B,"ENTRADA")</f>
        <v/>
      </c>
      <c r="H3210" s="14">
        <f>SUMIFS(Lancamentos!$G:$G,Lancamentos!$C:$C,$A3210,Lancamentos!$E:$E,$C3210,Lancamentos!$B:$B,"SAIDA_USO")</f>
        <v/>
      </c>
      <c r="I3210" s="14">
        <f>SUMIFS(Lancamentos!$G:$G,Lancamentos!$C:$C,$A3210,Lancamentos!$E:$E,$C3210,Lancamentos!$B:$B,"SAIDA_DESCARTE")</f>
        <v/>
      </c>
      <c r="J3210" s="14">
        <f>G3210-H3210-I3210</f>
        <v/>
      </c>
      <c r="K3210">
        <f>IF(A3210="","",IF(J3210&lt;=IFERROR(VLOOKUP(A3210,Produtos!$A:$E,5,FALSE),0),"ABAIXO DO MINIMO","OK"))</f>
        <v/>
      </c>
    </row>
    <row r="3211">
      <c r="B3211">
        <f>IFERROR(VLOOKUP(A3211,Produtos!A:B,2,FALSE),"")</f>
        <v/>
      </c>
      <c r="D3211" s="10">
        <f>IFERROR(INDEX(Lotes!$E:$E,MATCH(1,(Lotes!$A:$A=A3211)*(Lotes!$C:$C=C3211),0)),"")</f>
        <v/>
      </c>
      <c r="E3211" s="14">
        <f>IF(D3211="","",D3211-TODAY())</f>
        <v/>
      </c>
      <c r="F3211">
        <f>IF(D3211="","",IF(E3211&lt;0,"VENCIDO",IF(E3211&lt;=30,"VENCE EM &lt;= 30 DIAS",IF(E3211&lt;=60,"ATENCAO (31-60 DIAS)","OK"))))</f>
        <v/>
      </c>
      <c r="G3211" s="14">
        <f>SUMIFS(Lancamentos!$G:$G,Lancamentos!$C:$C,$A3211,Lancamentos!$E:$E,$C3211,Lancamentos!$B:$B,"ENTRADA")</f>
        <v/>
      </c>
      <c r="H3211" s="14">
        <f>SUMIFS(Lancamentos!$G:$G,Lancamentos!$C:$C,$A3211,Lancamentos!$E:$E,$C3211,Lancamentos!$B:$B,"SAIDA_USO")</f>
        <v/>
      </c>
      <c r="I3211" s="14">
        <f>SUMIFS(Lancamentos!$G:$G,Lancamentos!$C:$C,$A3211,Lancamentos!$E:$E,$C3211,Lancamentos!$B:$B,"SAIDA_DESCARTE")</f>
        <v/>
      </c>
      <c r="J3211" s="14">
        <f>G3211-H3211-I3211</f>
        <v/>
      </c>
      <c r="K3211">
        <f>IF(A3211="","",IF(J3211&lt;=IFERROR(VLOOKUP(A3211,Produtos!$A:$E,5,FALSE),0),"ABAIXO DO MINIMO","OK"))</f>
        <v/>
      </c>
    </row>
    <row r="3212">
      <c r="B3212">
        <f>IFERROR(VLOOKUP(A3212,Produtos!A:B,2,FALSE),"")</f>
        <v/>
      </c>
      <c r="D3212" s="10">
        <f>IFERROR(INDEX(Lotes!$E:$E,MATCH(1,(Lotes!$A:$A=A3212)*(Lotes!$C:$C=C3212),0)),"")</f>
        <v/>
      </c>
      <c r="E3212" s="14">
        <f>IF(D3212="","",D3212-TODAY())</f>
        <v/>
      </c>
      <c r="F3212">
        <f>IF(D3212="","",IF(E3212&lt;0,"VENCIDO",IF(E3212&lt;=30,"VENCE EM &lt;= 30 DIAS",IF(E3212&lt;=60,"ATENCAO (31-60 DIAS)","OK"))))</f>
        <v/>
      </c>
      <c r="G3212" s="14">
        <f>SUMIFS(Lancamentos!$G:$G,Lancamentos!$C:$C,$A3212,Lancamentos!$E:$E,$C3212,Lancamentos!$B:$B,"ENTRADA")</f>
        <v/>
      </c>
      <c r="H3212" s="14">
        <f>SUMIFS(Lancamentos!$G:$G,Lancamentos!$C:$C,$A3212,Lancamentos!$E:$E,$C3212,Lancamentos!$B:$B,"SAIDA_USO")</f>
        <v/>
      </c>
      <c r="I3212" s="14">
        <f>SUMIFS(Lancamentos!$G:$G,Lancamentos!$C:$C,$A3212,Lancamentos!$E:$E,$C3212,Lancamentos!$B:$B,"SAIDA_DESCARTE")</f>
        <v/>
      </c>
      <c r="J3212" s="14">
        <f>G3212-H3212-I3212</f>
        <v/>
      </c>
      <c r="K3212">
        <f>IF(A3212="","",IF(J3212&lt;=IFERROR(VLOOKUP(A3212,Produtos!$A:$E,5,FALSE),0),"ABAIXO DO MINIMO","OK"))</f>
        <v/>
      </c>
    </row>
    <row r="3213">
      <c r="B3213">
        <f>IFERROR(VLOOKUP(A3213,Produtos!A:B,2,FALSE),"")</f>
        <v/>
      </c>
      <c r="D3213" s="10">
        <f>IFERROR(INDEX(Lotes!$E:$E,MATCH(1,(Lotes!$A:$A=A3213)*(Lotes!$C:$C=C3213),0)),"")</f>
        <v/>
      </c>
      <c r="E3213" s="14">
        <f>IF(D3213="","",D3213-TODAY())</f>
        <v/>
      </c>
      <c r="F3213">
        <f>IF(D3213="","",IF(E3213&lt;0,"VENCIDO",IF(E3213&lt;=30,"VENCE EM &lt;= 30 DIAS",IF(E3213&lt;=60,"ATENCAO (31-60 DIAS)","OK"))))</f>
        <v/>
      </c>
      <c r="G3213" s="14">
        <f>SUMIFS(Lancamentos!$G:$G,Lancamentos!$C:$C,$A3213,Lancamentos!$E:$E,$C3213,Lancamentos!$B:$B,"ENTRADA")</f>
        <v/>
      </c>
      <c r="H3213" s="14">
        <f>SUMIFS(Lancamentos!$G:$G,Lancamentos!$C:$C,$A3213,Lancamentos!$E:$E,$C3213,Lancamentos!$B:$B,"SAIDA_USO")</f>
        <v/>
      </c>
      <c r="I3213" s="14">
        <f>SUMIFS(Lancamentos!$G:$G,Lancamentos!$C:$C,$A3213,Lancamentos!$E:$E,$C3213,Lancamentos!$B:$B,"SAIDA_DESCARTE")</f>
        <v/>
      </c>
      <c r="J3213" s="14">
        <f>G3213-H3213-I3213</f>
        <v/>
      </c>
      <c r="K3213">
        <f>IF(A3213="","",IF(J3213&lt;=IFERROR(VLOOKUP(A3213,Produtos!$A:$E,5,FALSE),0),"ABAIXO DO MINIMO","OK"))</f>
        <v/>
      </c>
    </row>
    <row r="3214">
      <c r="B3214">
        <f>IFERROR(VLOOKUP(A3214,Produtos!A:B,2,FALSE),"")</f>
        <v/>
      </c>
      <c r="D3214" s="10">
        <f>IFERROR(INDEX(Lotes!$E:$E,MATCH(1,(Lotes!$A:$A=A3214)*(Lotes!$C:$C=C3214),0)),"")</f>
        <v/>
      </c>
      <c r="E3214" s="14">
        <f>IF(D3214="","",D3214-TODAY())</f>
        <v/>
      </c>
      <c r="F3214">
        <f>IF(D3214="","",IF(E3214&lt;0,"VENCIDO",IF(E3214&lt;=30,"VENCE EM &lt;= 30 DIAS",IF(E3214&lt;=60,"ATENCAO (31-60 DIAS)","OK"))))</f>
        <v/>
      </c>
      <c r="G3214" s="14">
        <f>SUMIFS(Lancamentos!$G:$G,Lancamentos!$C:$C,$A3214,Lancamentos!$E:$E,$C3214,Lancamentos!$B:$B,"ENTRADA")</f>
        <v/>
      </c>
      <c r="H3214" s="14">
        <f>SUMIFS(Lancamentos!$G:$G,Lancamentos!$C:$C,$A3214,Lancamentos!$E:$E,$C3214,Lancamentos!$B:$B,"SAIDA_USO")</f>
        <v/>
      </c>
      <c r="I3214" s="14">
        <f>SUMIFS(Lancamentos!$G:$G,Lancamentos!$C:$C,$A3214,Lancamentos!$E:$E,$C3214,Lancamentos!$B:$B,"SAIDA_DESCARTE")</f>
        <v/>
      </c>
      <c r="J3214" s="14">
        <f>G3214-H3214-I3214</f>
        <v/>
      </c>
      <c r="K3214">
        <f>IF(A3214="","",IF(J3214&lt;=IFERROR(VLOOKUP(A3214,Produtos!$A:$E,5,FALSE),0),"ABAIXO DO MINIMO","OK"))</f>
        <v/>
      </c>
    </row>
    <row r="3215">
      <c r="B3215">
        <f>IFERROR(VLOOKUP(A3215,Produtos!A:B,2,FALSE),"")</f>
        <v/>
      </c>
      <c r="D3215" s="10">
        <f>IFERROR(INDEX(Lotes!$E:$E,MATCH(1,(Lotes!$A:$A=A3215)*(Lotes!$C:$C=C3215),0)),"")</f>
        <v/>
      </c>
      <c r="E3215" s="14">
        <f>IF(D3215="","",D3215-TODAY())</f>
        <v/>
      </c>
      <c r="F3215">
        <f>IF(D3215="","",IF(E3215&lt;0,"VENCIDO",IF(E3215&lt;=30,"VENCE EM &lt;= 30 DIAS",IF(E3215&lt;=60,"ATENCAO (31-60 DIAS)","OK"))))</f>
        <v/>
      </c>
      <c r="G3215" s="14">
        <f>SUMIFS(Lancamentos!$G:$G,Lancamentos!$C:$C,$A3215,Lancamentos!$E:$E,$C3215,Lancamentos!$B:$B,"ENTRADA")</f>
        <v/>
      </c>
      <c r="H3215" s="14">
        <f>SUMIFS(Lancamentos!$G:$G,Lancamentos!$C:$C,$A3215,Lancamentos!$E:$E,$C3215,Lancamentos!$B:$B,"SAIDA_USO")</f>
        <v/>
      </c>
      <c r="I3215" s="14">
        <f>SUMIFS(Lancamentos!$G:$G,Lancamentos!$C:$C,$A3215,Lancamentos!$E:$E,$C3215,Lancamentos!$B:$B,"SAIDA_DESCARTE")</f>
        <v/>
      </c>
      <c r="J3215" s="14">
        <f>G3215-H3215-I3215</f>
        <v/>
      </c>
      <c r="K3215">
        <f>IF(A3215="","",IF(J3215&lt;=IFERROR(VLOOKUP(A3215,Produtos!$A:$E,5,FALSE),0),"ABAIXO DO MINIMO","OK"))</f>
        <v/>
      </c>
    </row>
    <row r="3216">
      <c r="B3216">
        <f>IFERROR(VLOOKUP(A3216,Produtos!A:B,2,FALSE),"")</f>
        <v/>
      </c>
      <c r="D3216" s="10">
        <f>IFERROR(INDEX(Lotes!$E:$E,MATCH(1,(Lotes!$A:$A=A3216)*(Lotes!$C:$C=C3216),0)),"")</f>
        <v/>
      </c>
      <c r="E3216" s="14">
        <f>IF(D3216="","",D3216-TODAY())</f>
        <v/>
      </c>
      <c r="F3216">
        <f>IF(D3216="","",IF(E3216&lt;0,"VENCIDO",IF(E3216&lt;=30,"VENCE EM &lt;= 30 DIAS",IF(E3216&lt;=60,"ATENCAO (31-60 DIAS)","OK"))))</f>
        <v/>
      </c>
      <c r="G3216" s="14">
        <f>SUMIFS(Lancamentos!$G:$G,Lancamentos!$C:$C,$A3216,Lancamentos!$E:$E,$C3216,Lancamentos!$B:$B,"ENTRADA")</f>
        <v/>
      </c>
      <c r="H3216" s="14">
        <f>SUMIFS(Lancamentos!$G:$G,Lancamentos!$C:$C,$A3216,Lancamentos!$E:$E,$C3216,Lancamentos!$B:$B,"SAIDA_USO")</f>
        <v/>
      </c>
      <c r="I3216" s="14">
        <f>SUMIFS(Lancamentos!$G:$G,Lancamentos!$C:$C,$A3216,Lancamentos!$E:$E,$C3216,Lancamentos!$B:$B,"SAIDA_DESCARTE")</f>
        <v/>
      </c>
      <c r="J3216" s="14">
        <f>G3216-H3216-I3216</f>
        <v/>
      </c>
      <c r="K3216">
        <f>IF(A3216="","",IF(J3216&lt;=IFERROR(VLOOKUP(A3216,Produtos!$A:$E,5,FALSE),0),"ABAIXO DO MINIMO","OK"))</f>
        <v/>
      </c>
    </row>
    <row r="3217">
      <c r="B3217">
        <f>IFERROR(VLOOKUP(A3217,Produtos!A:B,2,FALSE),"")</f>
        <v/>
      </c>
      <c r="D3217" s="10">
        <f>IFERROR(INDEX(Lotes!$E:$E,MATCH(1,(Lotes!$A:$A=A3217)*(Lotes!$C:$C=C3217),0)),"")</f>
        <v/>
      </c>
      <c r="E3217" s="14">
        <f>IF(D3217="","",D3217-TODAY())</f>
        <v/>
      </c>
      <c r="F3217">
        <f>IF(D3217="","",IF(E3217&lt;0,"VENCIDO",IF(E3217&lt;=30,"VENCE EM &lt;= 30 DIAS",IF(E3217&lt;=60,"ATENCAO (31-60 DIAS)","OK"))))</f>
        <v/>
      </c>
      <c r="G3217" s="14">
        <f>SUMIFS(Lancamentos!$G:$G,Lancamentos!$C:$C,$A3217,Lancamentos!$E:$E,$C3217,Lancamentos!$B:$B,"ENTRADA")</f>
        <v/>
      </c>
      <c r="H3217" s="14">
        <f>SUMIFS(Lancamentos!$G:$G,Lancamentos!$C:$C,$A3217,Lancamentos!$E:$E,$C3217,Lancamentos!$B:$B,"SAIDA_USO")</f>
        <v/>
      </c>
      <c r="I3217" s="14">
        <f>SUMIFS(Lancamentos!$G:$G,Lancamentos!$C:$C,$A3217,Lancamentos!$E:$E,$C3217,Lancamentos!$B:$B,"SAIDA_DESCARTE")</f>
        <v/>
      </c>
      <c r="J3217" s="14">
        <f>G3217-H3217-I3217</f>
        <v/>
      </c>
      <c r="K3217">
        <f>IF(A3217="","",IF(J3217&lt;=IFERROR(VLOOKUP(A3217,Produtos!$A:$E,5,FALSE),0),"ABAIXO DO MINIMO","OK"))</f>
        <v/>
      </c>
    </row>
    <row r="3218">
      <c r="B3218">
        <f>IFERROR(VLOOKUP(A3218,Produtos!A:B,2,FALSE),"")</f>
        <v/>
      </c>
      <c r="D3218" s="10">
        <f>IFERROR(INDEX(Lotes!$E:$E,MATCH(1,(Lotes!$A:$A=A3218)*(Lotes!$C:$C=C3218),0)),"")</f>
        <v/>
      </c>
      <c r="E3218" s="14">
        <f>IF(D3218="","",D3218-TODAY())</f>
        <v/>
      </c>
      <c r="F3218">
        <f>IF(D3218="","",IF(E3218&lt;0,"VENCIDO",IF(E3218&lt;=30,"VENCE EM &lt;= 30 DIAS",IF(E3218&lt;=60,"ATENCAO (31-60 DIAS)","OK"))))</f>
        <v/>
      </c>
      <c r="G3218" s="14">
        <f>SUMIFS(Lancamentos!$G:$G,Lancamentos!$C:$C,$A3218,Lancamentos!$E:$E,$C3218,Lancamentos!$B:$B,"ENTRADA")</f>
        <v/>
      </c>
      <c r="H3218" s="14">
        <f>SUMIFS(Lancamentos!$G:$G,Lancamentos!$C:$C,$A3218,Lancamentos!$E:$E,$C3218,Lancamentos!$B:$B,"SAIDA_USO")</f>
        <v/>
      </c>
      <c r="I3218" s="14">
        <f>SUMIFS(Lancamentos!$G:$G,Lancamentos!$C:$C,$A3218,Lancamentos!$E:$E,$C3218,Lancamentos!$B:$B,"SAIDA_DESCARTE")</f>
        <v/>
      </c>
      <c r="J3218" s="14">
        <f>G3218-H3218-I3218</f>
        <v/>
      </c>
      <c r="K3218">
        <f>IF(A3218="","",IF(J3218&lt;=IFERROR(VLOOKUP(A3218,Produtos!$A:$E,5,FALSE),0),"ABAIXO DO MINIMO","OK"))</f>
        <v/>
      </c>
    </row>
    <row r="3219">
      <c r="B3219">
        <f>IFERROR(VLOOKUP(A3219,Produtos!A:B,2,FALSE),"")</f>
        <v/>
      </c>
      <c r="D3219" s="10">
        <f>IFERROR(INDEX(Lotes!$E:$E,MATCH(1,(Lotes!$A:$A=A3219)*(Lotes!$C:$C=C3219),0)),"")</f>
        <v/>
      </c>
      <c r="E3219" s="14">
        <f>IF(D3219="","",D3219-TODAY())</f>
        <v/>
      </c>
      <c r="F3219">
        <f>IF(D3219="","",IF(E3219&lt;0,"VENCIDO",IF(E3219&lt;=30,"VENCE EM &lt;= 30 DIAS",IF(E3219&lt;=60,"ATENCAO (31-60 DIAS)","OK"))))</f>
        <v/>
      </c>
      <c r="G3219" s="14">
        <f>SUMIFS(Lancamentos!$G:$G,Lancamentos!$C:$C,$A3219,Lancamentos!$E:$E,$C3219,Lancamentos!$B:$B,"ENTRADA")</f>
        <v/>
      </c>
      <c r="H3219" s="14">
        <f>SUMIFS(Lancamentos!$G:$G,Lancamentos!$C:$C,$A3219,Lancamentos!$E:$E,$C3219,Lancamentos!$B:$B,"SAIDA_USO")</f>
        <v/>
      </c>
      <c r="I3219" s="14">
        <f>SUMIFS(Lancamentos!$G:$G,Lancamentos!$C:$C,$A3219,Lancamentos!$E:$E,$C3219,Lancamentos!$B:$B,"SAIDA_DESCARTE")</f>
        <v/>
      </c>
      <c r="J3219" s="14">
        <f>G3219-H3219-I3219</f>
        <v/>
      </c>
      <c r="K3219">
        <f>IF(A3219="","",IF(J3219&lt;=IFERROR(VLOOKUP(A3219,Produtos!$A:$E,5,FALSE),0),"ABAIXO DO MINIMO","OK"))</f>
        <v/>
      </c>
    </row>
    <row r="3220">
      <c r="B3220">
        <f>IFERROR(VLOOKUP(A3220,Produtos!A:B,2,FALSE),"")</f>
        <v/>
      </c>
      <c r="D3220" s="10">
        <f>IFERROR(INDEX(Lotes!$E:$E,MATCH(1,(Lotes!$A:$A=A3220)*(Lotes!$C:$C=C3220),0)),"")</f>
        <v/>
      </c>
      <c r="E3220" s="14">
        <f>IF(D3220="","",D3220-TODAY())</f>
        <v/>
      </c>
      <c r="F3220">
        <f>IF(D3220="","",IF(E3220&lt;0,"VENCIDO",IF(E3220&lt;=30,"VENCE EM &lt;= 30 DIAS",IF(E3220&lt;=60,"ATENCAO (31-60 DIAS)","OK"))))</f>
        <v/>
      </c>
      <c r="G3220" s="14">
        <f>SUMIFS(Lancamentos!$G:$G,Lancamentos!$C:$C,$A3220,Lancamentos!$E:$E,$C3220,Lancamentos!$B:$B,"ENTRADA")</f>
        <v/>
      </c>
      <c r="H3220" s="14">
        <f>SUMIFS(Lancamentos!$G:$G,Lancamentos!$C:$C,$A3220,Lancamentos!$E:$E,$C3220,Lancamentos!$B:$B,"SAIDA_USO")</f>
        <v/>
      </c>
      <c r="I3220" s="14">
        <f>SUMIFS(Lancamentos!$G:$G,Lancamentos!$C:$C,$A3220,Lancamentos!$E:$E,$C3220,Lancamentos!$B:$B,"SAIDA_DESCARTE")</f>
        <v/>
      </c>
      <c r="J3220" s="14">
        <f>G3220-H3220-I3220</f>
        <v/>
      </c>
      <c r="K3220">
        <f>IF(A3220="","",IF(J3220&lt;=IFERROR(VLOOKUP(A3220,Produtos!$A:$E,5,FALSE),0),"ABAIXO DO MINIMO","OK"))</f>
        <v/>
      </c>
    </row>
    <row r="3221">
      <c r="B3221">
        <f>IFERROR(VLOOKUP(A3221,Produtos!A:B,2,FALSE),"")</f>
        <v/>
      </c>
      <c r="D3221" s="10">
        <f>IFERROR(INDEX(Lotes!$E:$E,MATCH(1,(Lotes!$A:$A=A3221)*(Lotes!$C:$C=C3221),0)),"")</f>
        <v/>
      </c>
      <c r="E3221" s="14">
        <f>IF(D3221="","",D3221-TODAY())</f>
        <v/>
      </c>
      <c r="F3221">
        <f>IF(D3221="","",IF(E3221&lt;0,"VENCIDO",IF(E3221&lt;=30,"VENCE EM &lt;= 30 DIAS",IF(E3221&lt;=60,"ATENCAO (31-60 DIAS)","OK"))))</f>
        <v/>
      </c>
      <c r="G3221" s="14">
        <f>SUMIFS(Lancamentos!$G:$G,Lancamentos!$C:$C,$A3221,Lancamentos!$E:$E,$C3221,Lancamentos!$B:$B,"ENTRADA")</f>
        <v/>
      </c>
      <c r="H3221" s="14">
        <f>SUMIFS(Lancamentos!$G:$G,Lancamentos!$C:$C,$A3221,Lancamentos!$E:$E,$C3221,Lancamentos!$B:$B,"SAIDA_USO")</f>
        <v/>
      </c>
      <c r="I3221" s="14">
        <f>SUMIFS(Lancamentos!$G:$G,Lancamentos!$C:$C,$A3221,Lancamentos!$E:$E,$C3221,Lancamentos!$B:$B,"SAIDA_DESCARTE")</f>
        <v/>
      </c>
      <c r="J3221" s="14">
        <f>G3221-H3221-I3221</f>
        <v/>
      </c>
      <c r="K3221">
        <f>IF(A3221="","",IF(J3221&lt;=IFERROR(VLOOKUP(A3221,Produtos!$A:$E,5,FALSE),0),"ABAIXO DO MINIMO","OK"))</f>
        <v/>
      </c>
    </row>
    <row r="3222">
      <c r="B3222">
        <f>IFERROR(VLOOKUP(A3222,Produtos!A:B,2,FALSE),"")</f>
        <v/>
      </c>
      <c r="D3222" s="10">
        <f>IFERROR(INDEX(Lotes!$E:$E,MATCH(1,(Lotes!$A:$A=A3222)*(Lotes!$C:$C=C3222),0)),"")</f>
        <v/>
      </c>
      <c r="E3222" s="14">
        <f>IF(D3222="","",D3222-TODAY())</f>
        <v/>
      </c>
      <c r="F3222">
        <f>IF(D3222="","",IF(E3222&lt;0,"VENCIDO",IF(E3222&lt;=30,"VENCE EM &lt;= 30 DIAS",IF(E3222&lt;=60,"ATENCAO (31-60 DIAS)","OK"))))</f>
        <v/>
      </c>
      <c r="G3222" s="14">
        <f>SUMIFS(Lancamentos!$G:$G,Lancamentos!$C:$C,$A3222,Lancamentos!$E:$E,$C3222,Lancamentos!$B:$B,"ENTRADA")</f>
        <v/>
      </c>
      <c r="H3222" s="14">
        <f>SUMIFS(Lancamentos!$G:$G,Lancamentos!$C:$C,$A3222,Lancamentos!$E:$E,$C3222,Lancamentos!$B:$B,"SAIDA_USO")</f>
        <v/>
      </c>
      <c r="I3222" s="14">
        <f>SUMIFS(Lancamentos!$G:$G,Lancamentos!$C:$C,$A3222,Lancamentos!$E:$E,$C3222,Lancamentos!$B:$B,"SAIDA_DESCARTE")</f>
        <v/>
      </c>
      <c r="J3222" s="14">
        <f>G3222-H3222-I3222</f>
        <v/>
      </c>
      <c r="K3222">
        <f>IF(A3222="","",IF(J3222&lt;=IFERROR(VLOOKUP(A3222,Produtos!$A:$E,5,FALSE),0),"ABAIXO DO MINIMO","OK"))</f>
        <v/>
      </c>
    </row>
    <row r="3223">
      <c r="B3223">
        <f>IFERROR(VLOOKUP(A3223,Produtos!A:B,2,FALSE),"")</f>
        <v/>
      </c>
      <c r="D3223" s="10">
        <f>IFERROR(INDEX(Lotes!$E:$E,MATCH(1,(Lotes!$A:$A=A3223)*(Lotes!$C:$C=C3223),0)),"")</f>
        <v/>
      </c>
      <c r="E3223" s="14">
        <f>IF(D3223="","",D3223-TODAY())</f>
        <v/>
      </c>
      <c r="F3223">
        <f>IF(D3223="","",IF(E3223&lt;0,"VENCIDO",IF(E3223&lt;=30,"VENCE EM &lt;= 30 DIAS",IF(E3223&lt;=60,"ATENCAO (31-60 DIAS)","OK"))))</f>
        <v/>
      </c>
      <c r="G3223" s="14">
        <f>SUMIFS(Lancamentos!$G:$G,Lancamentos!$C:$C,$A3223,Lancamentos!$E:$E,$C3223,Lancamentos!$B:$B,"ENTRADA")</f>
        <v/>
      </c>
      <c r="H3223" s="14">
        <f>SUMIFS(Lancamentos!$G:$G,Lancamentos!$C:$C,$A3223,Lancamentos!$E:$E,$C3223,Lancamentos!$B:$B,"SAIDA_USO")</f>
        <v/>
      </c>
      <c r="I3223" s="14">
        <f>SUMIFS(Lancamentos!$G:$G,Lancamentos!$C:$C,$A3223,Lancamentos!$E:$E,$C3223,Lancamentos!$B:$B,"SAIDA_DESCARTE")</f>
        <v/>
      </c>
      <c r="J3223" s="14">
        <f>G3223-H3223-I3223</f>
        <v/>
      </c>
      <c r="K3223">
        <f>IF(A3223="","",IF(J3223&lt;=IFERROR(VLOOKUP(A3223,Produtos!$A:$E,5,FALSE),0),"ABAIXO DO MINIMO","OK"))</f>
        <v/>
      </c>
    </row>
    <row r="3224">
      <c r="B3224">
        <f>IFERROR(VLOOKUP(A3224,Produtos!A:B,2,FALSE),"")</f>
        <v/>
      </c>
      <c r="D3224" s="10">
        <f>IFERROR(INDEX(Lotes!$E:$E,MATCH(1,(Lotes!$A:$A=A3224)*(Lotes!$C:$C=C3224),0)),"")</f>
        <v/>
      </c>
      <c r="E3224" s="14">
        <f>IF(D3224="","",D3224-TODAY())</f>
        <v/>
      </c>
      <c r="F3224">
        <f>IF(D3224="","",IF(E3224&lt;0,"VENCIDO",IF(E3224&lt;=30,"VENCE EM &lt;= 30 DIAS",IF(E3224&lt;=60,"ATENCAO (31-60 DIAS)","OK"))))</f>
        <v/>
      </c>
      <c r="G3224" s="14">
        <f>SUMIFS(Lancamentos!$G:$G,Lancamentos!$C:$C,$A3224,Lancamentos!$E:$E,$C3224,Lancamentos!$B:$B,"ENTRADA")</f>
        <v/>
      </c>
      <c r="H3224" s="14">
        <f>SUMIFS(Lancamentos!$G:$G,Lancamentos!$C:$C,$A3224,Lancamentos!$E:$E,$C3224,Lancamentos!$B:$B,"SAIDA_USO")</f>
        <v/>
      </c>
      <c r="I3224" s="14">
        <f>SUMIFS(Lancamentos!$G:$G,Lancamentos!$C:$C,$A3224,Lancamentos!$E:$E,$C3224,Lancamentos!$B:$B,"SAIDA_DESCARTE")</f>
        <v/>
      </c>
      <c r="J3224" s="14">
        <f>G3224-H3224-I3224</f>
        <v/>
      </c>
      <c r="K3224">
        <f>IF(A3224="","",IF(J3224&lt;=IFERROR(VLOOKUP(A3224,Produtos!$A:$E,5,FALSE),0),"ABAIXO DO MINIMO","OK"))</f>
        <v/>
      </c>
    </row>
    <row r="3225">
      <c r="B3225">
        <f>IFERROR(VLOOKUP(A3225,Produtos!A:B,2,FALSE),"")</f>
        <v/>
      </c>
      <c r="D3225" s="10">
        <f>IFERROR(INDEX(Lotes!$E:$E,MATCH(1,(Lotes!$A:$A=A3225)*(Lotes!$C:$C=C3225),0)),"")</f>
        <v/>
      </c>
      <c r="E3225" s="14">
        <f>IF(D3225="","",D3225-TODAY())</f>
        <v/>
      </c>
      <c r="F3225">
        <f>IF(D3225="","",IF(E3225&lt;0,"VENCIDO",IF(E3225&lt;=30,"VENCE EM &lt;= 30 DIAS",IF(E3225&lt;=60,"ATENCAO (31-60 DIAS)","OK"))))</f>
        <v/>
      </c>
      <c r="G3225" s="14">
        <f>SUMIFS(Lancamentos!$G:$G,Lancamentos!$C:$C,$A3225,Lancamentos!$E:$E,$C3225,Lancamentos!$B:$B,"ENTRADA")</f>
        <v/>
      </c>
      <c r="H3225" s="14">
        <f>SUMIFS(Lancamentos!$G:$G,Lancamentos!$C:$C,$A3225,Lancamentos!$E:$E,$C3225,Lancamentos!$B:$B,"SAIDA_USO")</f>
        <v/>
      </c>
      <c r="I3225" s="14">
        <f>SUMIFS(Lancamentos!$G:$G,Lancamentos!$C:$C,$A3225,Lancamentos!$E:$E,$C3225,Lancamentos!$B:$B,"SAIDA_DESCARTE")</f>
        <v/>
      </c>
      <c r="J3225" s="14">
        <f>G3225-H3225-I3225</f>
        <v/>
      </c>
      <c r="K3225">
        <f>IF(A3225="","",IF(J3225&lt;=IFERROR(VLOOKUP(A3225,Produtos!$A:$E,5,FALSE),0),"ABAIXO DO MINIMO","OK"))</f>
        <v/>
      </c>
    </row>
    <row r="3226">
      <c r="B3226">
        <f>IFERROR(VLOOKUP(A3226,Produtos!A:B,2,FALSE),"")</f>
        <v/>
      </c>
      <c r="D3226" s="10">
        <f>IFERROR(INDEX(Lotes!$E:$E,MATCH(1,(Lotes!$A:$A=A3226)*(Lotes!$C:$C=C3226),0)),"")</f>
        <v/>
      </c>
      <c r="E3226" s="14">
        <f>IF(D3226="","",D3226-TODAY())</f>
        <v/>
      </c>
      <c r="F3226">
        <f>IF(D3226="","",IF(E3226&lt;0,"VENCIDO",IF(E3226&lt;=30,"VENCE EM &lt;= 30 DIAS",IF(E3226&lt;=60,"ATENCAO (31-60 DIAS)","OK"))))</f>
        <v/>
      </c>
      <c r="G3226" s="14">
        <f>SUMIFS(Lancamentos!$G:$G,Lancamentos!$C:$C,$A3226,Lancamentos!$E:$E,$C3226,Lancamentos!$B:$B,"ENTRADA")</f>
        <v/>
      </c>
      <c r="H3226" s="14">
        <f>SUMIFS(Lancamentos!$G:$G,Lancamentos!$C:$C,$A3226,Lancamentos!$E:$E,$C3226,Lancamentos!$B:$B,"SAIDA_USO")</f>
        <v/>
      </c>
      <c r="I3226" s="14">
        <f>SUMIFS(Lancamentos!$G:$G,Lancamentos!$C:$C,$A3226,Lancamentos!$E:$E,$C3226,Lancamentos!$B:$B,"SAIDA_DESCARTE")</f>
        <v/>
      </c>
      <c r="J3226" s="14">
        <f>G3226-H3226-I3226</f>
        <v/>
      </c>
      <c r="K3226">
        <f>IF(A3226="","",IF(J3226&lt;=IFERROR(VLOOKUP(A3226,Produtos!$A:$E,5,FALSE),0),"ABAIXO DO MINIMO","OK"))</f>
        <v/>
      </c>
    </row>
    <row r="3227">
      <c r="B3227">
        <f>IFERROR(VLOOKUP(A3227,Produtos!A:B,2,FALSE),"")</f>
        <v/>
      </c>
      <c r="D3227" s="10">
        <f>IFERROR(INDEX(Lotes!$E:$E,MATCH(1,(Lotes!$A:$A=A3227)*(Lotes!$C:$C=C3227),0)),"")</f>
        <v/>
      </c>
      <c r="E3227" s="14">
        <f>IF(D3227="","",D3227-TODAY())</f>
        <v/>
      </c>
      <c r="F3227">
        <f>IF(D3227="","",IF(E3227&lt;0,"VENCIDO",IF(E3227&lt;=30,"VENCE EM &lt;= 30 DIAS",IF(E3227&lt;=60,"ATENCAO (31-60 DIAS)","OK"))))</f>
        <v/>
      </c>
      <c r="G3227" s="14">
        <f>SUMIFS(Lancamentos!$G:$G,Lancamentos!$C:$C,$A3227,Lancamentos!$E:$E,$C3227,Lancamentos!$B:$B,"ENTRADA")</f>
        <v/>
      </c>
      <c r="H3227" s="14">
        <f>SUMIFS(Lancamentos!$G:$G,Lancamentos!$C:$C,$A3227,Lancamentos!$E:$E,$C3227,Lancamentos!$B:$B,"SAIDA_USO")</f>
        <v/>
      </c>
      <c r="I3227" s="14">
        <f>SUMIFS(Lancamentos!$G:$G,Lancamentos!$C:$C,$A3227,Lancamentos!$E:$E,$C3227,Lancamentos!$B:$B,"SAIDA_DESCARTE")</f>
        <v/>
      </c>
      <c r="J3227" s="14">
        <f>G3227-H3227-I3227</f>
        <v/>
      </c>
      <c r="K3227">
        <f>IF(A3227="","",IF(J3227&lt;=IFERROR(VLOOKUP(A3227,Produtos!$A:$E,5,FALSE),0),"ABAIXO DO MINIMO","OK"))</f>
        <v/>
      </c>
    </row>
    <row r="3228">
      <c r="B3228">
        <f>IFERROR(VLOOKUP(A3228,Produtos!A:B,2,FALSE),"")</f>
        <v/>
      </c>
      <c r="D3228" s="10">
        <f>IFERROR(INDEX(Lotes!$E:$E,MATCH(1,(Lotes!$A:$A=A3228)*(Lotes!$C:$C=C3228),0)),"")</f>
        <v/>
      </c>
      <c r="E3228" s="14">
        <f>IF(D3228="","",D3228-TODAY())</f>
        <v/>
      </c>
      <c r="F3228">
        <f>IF(D3228="","",IF(E3228&lt;0,"VENCIDO",IF(E3228&lt;=30,"VENCE EM &lt;= 30 DIAS",IF(E3228&lt;=60,"ATENCAO (31-60 DIAS)","OK"))))</f>
        <v/>
      </c>
      <c r="G3228" s="14">
        <f>SUMIFS(Lancamentos!$G:$G,Lancamentos!$C:$C,$A3228,Lancamentos!$E:$E,$C3228,Lancamentos!$B:$B,"ENTRADA")</f>
        <v/>
      </c>
      <c r="H3228" s="14">
        <f>SUMIFS(Lancamentos!$G:$G,Lancamentos!$C:$C,$A3228,Lancamentos!$E:$E,$C3228,Lancamentos!$B:$B,"SAIDA_USO")</f>
        <v/>
      </c>
      <c r="I3228" s="14">
        <f>SUMIFS(Lancamentos!$G:$G,Lancamentos!$C:$C,$A3228,Lancamentos!$E:$E,$C3228,Lancamentos!$B:$B,"SAIDA_DESCARTE")</f>
        <v/>
      </c>
      <c r="J3228" s="14">
        <f>G3228-H3228-I3228</f>
        <v/>
      </c>
      <c r="K3228">
        <f>IF(A3228="","",IF(J3228&lt;=IFERROR(VLOOKUP(A3228,Produtos!$A:$E,5,FALSE),0),"ABAIXO DO MINIMO","OK"))</f>
        <v/>
      </c>
    </row>
    <row r="3229">
      <c r="B3229">
        <f>IFERROR(VLOOKUP(A3229,Produtos!A:B,2,FALSE),"")</f>
        <v/>
      </c>
      <c r="D3229" s="10">
        <f>IFERROR(INDEX(Lotes!$E:$E,MATCH(1,(Lotes!$A:$A=A3229)*(Lotes!$C:$C=C3229),0)),"")</f>
        <v/>
      </c>
      <c r="E3229" s="14">
        <f>IF(D3229="","",D3229-TODAY())</f>
        <v/>
      </c>
      <c r="F3229">
        <f>IF(D3229="","",IF(E3229&lt;0,"VENCIDO",IF(E3229&lt;=30,"VENCE EM &lt;= 30 DIAS",IF(E3229&lt;=60,"ATENCAO (31-60 DIAS)","OK"))))</f>
        <v/>
      </c>
      <c r="G3229" s="14">
        <f>SUMIFS(Lancamentos!$G:$G,Lancamentos!$C:$C,$A3229,Lancamentos!$E:$E,$C3229,Lancamentos!$B:$B,"ENTRADA")</f>
        <v/>
      </c>
      <c r="H3229" s="14">
        <f>SUMIFS(Lancamentos!$G:$G,Lancamentos!$C:$C,$A3229,Lancamentos!$E:$E,$C3229,Lancamentos!$B:$B,"SAIDA_USO")</f>
        <v/>
      </c>
      <c r="I3229" s="14">
        <f>SUMIFS(Lancamentos!$G:$G,Lancamentos!$C:$C,$A3229,Lancamentos!$E:$E,$C3229,Lancamentos!$B:$B,"SAIDA_DESCARTE")</f>
        <v/>
      </c>
      <c r="J3229" s="14">
        <f>G3229-H3229-I3229</f>
        <v/>
      </c>
      <c r="K3229">
        <f>IF(A3229="","",IF(J3229&lt;=IFERROR(VLOOKUP(A3229,Produtos!$A:$E,5,FALSE),0),"ABAIXO DO MINIMO","OK"))</f>
        <v/>
      </c>
    </row>
    <row r="3230">
      <c r="B3230">
        <f>IFERROR(VLOOKUP(A3230,Produtos!A:B,2,FALSE),"")</f>
        <v/>
      </c>
      <c r="D3230" s="10">
        <f>IFERROR(INDEX(Lotes!$E:$E,MATCH(1,(Lotes!$A:$A=A3230)*(Lotes!$C:$C=C3230),0)),"")</f>
        <v/>
      </c>
      <c r="E3230" s="14">
        <f>IF(D3230="","",D3230-TODAY())</f>
        <v/>
      </c>
      <c r="F3230">
        <f>IF(D3230="","",IF(E3230&lt;0,"VENCIDO",IF(E3230&lt;=30,"VENCE EM &lt;= 30 DIAS",IF(E3230&lt;=60,"ATENCAO (31-60 DIAS)","OK"))))</f>
        <v/>
      </c>
      <c r="G3230" s="14">
        <f>SUMIFS(Lancamentos!$G:$G,Lancamentos!$C:$C,$A3230,Lancamentos!$E:$E,$C3230,Lancamentos!$B:$B,"ENTRADA")</f>
        <v/>
      </c>
      <c r="H3230" s="14">
        <f>SUMIFS(Lancamentos!$G:$G,Lancamentos!$C:$C,$A3230,Lancamentos!$E:$E,$C3230,Lancamentos!$B:$B,"SAIDA_USO")</f>
        <v/>
      </c>
      <c r="I3230" s="14">
        <f>SUMIFS(Lancamentos!$G:$G,Lancamentos!$C:$C,$A3230,Lancamentos!$E:$E,$C3230,Lancamentos!$B:$B,"SAIDA_DESCARTE")</f>
        <v/>
      </c>
      <c r="J3230" s="14">
        <f>G3230-H3230-I3230</f>
        <v/>
      </c>
      <c r="K3230">
        <f>IF(A3230="","",IF(J3230&lt;=IFERROR(VLOOKUP(A3230,Produtos!$A:$E,5,FALSE),0),"ABAIXO DO MINIMO","OK"))</f>
        <v/>
      </c>
    </row>
    <row r="3231">
      <c r="B3231">
        <f>IFERROR(VLOOKUP(A3231,Produtos!A:B,2,FALSE),"")</f>
        <v/>
      </c>
      <c r="D3231" s="10">
        <f>IFERROR(INDEX(Lotes!$E:$E,MATCH(1,(Lotes!$A:$A=A3231)*(Lotes!$C:$C=C3231),0)),"")</f>
        <v/>
      </c>
      <c r="E3231" s="14">
        <f>IF(D3231="","",D3231-TODAY())</f>
        <v/>
      </c>
      <c r="F3231">
        <f>IF(D3231="","",IF(E3231&lt;0,"VENCIDO",IF(E3231&lt;=30,"VENCE EM &lt;= 30 DIAS",IF(E3231&lt;=60,"ATENCAO (31-60 DIAS)","OK"))))</f>
        <v/>
      </c>
      <c r="G3231" s="14">
        <f>SUMIFS(Lancamentos!$G:$G,Lancamentos!$C:$C,$A3231,Lancamentos!$E:$E,$C3231,Lancamentos!$B:$B,"ENTRADA")</f>
        <v/>
      </c>
      <c r="H3231" s="14">
        <f>SUMIFS(Lancamentos!$G:$G,Lancamentos!$C:$C,$A3231,Lancamentos!$E:$E,$C3231,Lancamentos!$B:$B,"SAIDA_USO")</f>
        <v/>
      </c>
      <c r="I3231" s="14">
        <f>SUMIFS(Lancamentos!$G:$G,Lancamentos!$C:$C,$A3231,Lancamentos!$E:$E,$C3231,Lancamentos!$B:$B,"SAIDA_DESCARTE")</f>
        <v/>
      </c>
      <c r="J3231" s="14">
        <f>G3231-H3231-I3231</f>
        <v/>
      </c>
      <c r="K3231">
        <f>IF(A3231="","",IF(J3231&lt;=IFERROR(VLOOKUP(A3231,Produtos!$A:$E,5,FALSE),0),"ABAIXO DO MINIMO","OK"))</f>
        <v/>
      </c>
    </row>
    <row r="3232">
      <c r="B3232">
        <f>IFERROR(VLOOKUP(A3232,Produtos!A:B,2,FALSE),"")</f>
        <v/>
      </c>
      <c r="D3232" s="10">
        <f>IFERROR(INDEX(Lotes!$E:$E,MATCH(1,(Lotes!$A:$A=A3232)*(Lotes!$C:$C=C3232),0)),"")</f>
        <v/>
      </c>
      <c r="E3232" s="14">
        <f>IF(D3232="","",D3232-TODAY())</f>
        <v/>
      </c>
      <c r="F3232">
        <f>IF(D3232="","",IF(E3232&lt;0,"VENCIDO",IF(E3232&lt;=30,"VENCE EM &lt;= 30 DIAS",IF(E3232&lt;=60,"ATENCAO (31-60 DIAS)","OK"))))</f>
        <v/>
      </c>
      <c r="G3232" s="14">
        <f>SUMIFS(Lancamentos!$G:$G,Lancamentos!$C:$C,$A3232,Lancamentos!$E:$E,$C3232,Lancamentos!$B:$B,"ENTRADA")</f>
        <v/>
      </c>
      <c r="H3232" s="14">
        <f>SUMIFS(Lancamentos!$G:$G,Lancamentos!$C:$C,$A3232,Lancamentos!$E:$E,$C3232,Lancamentos!$B:$B,"SAIDA_USO")</f>
        <v/>
      </c>
      <c r="I3232" s="14">
        <f>SUMIFS(Lancamentos!$G:$G,Lancamentos!$C:$C,$A3232,Lancamentos!$E:$E,$C3232,Lancamentos!$B:$B,"SAIDA_DESCARTE")</f>
        <v/>
      </c>
      <c r="J3232" s="14">
        <f>G3232-H3232-I3232</f>
        <v/>
      </c>
      <c r="K3232">
        <f>IF(A3232="","",IF(J3232&lt;=IFERROR(VLOOKUP(A3232,Produtos!$A:$E,5,FALSE),0),"ABAIXO DO MINIMO","OK"))</f>
        <v/>
      </c>
    </row>
    <row r="3233">
      <c r="B3233">
        <f>IFERROR(VLOOKUP(A3233,Produtos!A:B,2,FALSE),"")</f>
        <v/>
      </c>
      <c r="D3233" s="10">
        <f>IFERROR(INDEX(Lotes!$E:$E,MATCH(1,(Lotes!$A:$A=A3233)*(Lotes!$C:$C=C3233),0)),"")</f>
        <v/>
      </c>
      <c r="E3233" s="14">
        <f>IF(D3233="","",D3233-TODAY())</f>
        <v/>
      </c>
      <c r="F3233">
        <f>IF(D3233="","",IF(E3233&lt;0,"VENCIDO",IF(E3233&lt;=30,"VENCE EM &lt;= 30 DIAS",IF(E3233&lt;=60,"ATENCAO (31-60 DIAS)","OK"))))</f>
        <v/>
      </c>
      <c r="G3233" s="14">
        <f>SUMIFS(Lancamentos!$G:$G,Lancamentos!$C:$C,$A3233,Lancamentos!$E:$E,$C3233,Lancamentos!$B:$B,"ENTRADA")</f>
        <v/>
      </c>
      <c r="H3233" s="14">
        <f>SUMIFS(Lancamentos!$G:$G,Lancamentos!$C:$C,$A3233,Lancamentos!$E:$E,$C3233,Lancamentos!$B:$B,"SAIDA_USO")</f>
        <v/>
      </c>
      <c r="I3233" s="14">
        <f>SUMIFS(Lancamentos!$G:$G,Lancamentos!$C:$C,$A3233,Lancamentos!$E:$E,$C3233,Lancamentos!$B:$B,"SAIDA_DESCARTE")</f>
        <v/>
      </c>
      <c r="J3233" s="14">
        <f>G3233-H3233-I3233</f>
        <v/>
      </c>
      <c r="K3233">
        <f>IF(A3233="","",IF(J3233&lt;=IFERROR(VLOOKUP(A3233,Produtos!$A:$E,5,FALSE),0),"ABAIXO DO MINIMO","OK"))</f>
        <v/>
      </c>
    </row>
    <row r="3234">
      <c r="B3234">
        <f>IFERROR(VLOOKUP(A3234,Produtos!A:B,2,FALSE),"")</f>
        <v/>
      </c>
      <c r="D3234" s="10">
        <f>IFERROR(INDEX(Lotes!$E:$E,MATCH(1,(Lotes!$A:$A=A3234)*(Lotes!$C:$C=C3234),0)),"")</f>
        <v/>
      </c>
      <c r="E3234" s="14">
        <f>IF(D3234="","",D3234-TODAY())</f>
        <v/>
      </c>
      <c r="F3234">
        <f>IF(D3234="","",IF(E3234&lt;0,"VENCIDO",IF(E3234&lt;=30,"VENCE EM &lt;= 30 DIAS",IF(E3234&lt;=60,"ATENCAO (31-60 DIAS)","OK"))))</f>
        <v/>
      </c>
      <c r="G3234" s="14">
        <f>SUMIFS(Lancamentos!$G:$G,Lancamentos!$C:$C,$A3234,Lancamentos!$E:$E,$C3234,Lancamentos!$B:$B,"ENTRADA")</f>
        <v/>
      </c>
      <c r="H3234" s="14">
        <f>SUMIFS(Lancamentos!$G:$G,Lancamentos!$C:$C,$A3234,Lancamentos!$E:$E,$C3234,Lancamentos!$B:$B,"SAIDA_USO")</f>
        <v/>
      </c>
      <c r="I3234" s="14">
        <f>SUMIFS(Lancamentos!$G:$G,Lancamentos!$C:$C,$A3234,Lancamentos!$E:$E,$C3234,Lancamentos!$B:$B,"SAIDA_DESCARTE")</f>
        <v/>
      </c>
      <c r="J3234" s="14">
        <f>G3234-H3234-I3234</f>
        <v/>
      </c>
      <c r="K3234">
        <f>IF(A3234="","",IF(J3234&lt;=IFERROR(VLOOKUP(A3234,Produtos!$A:$E,5,FALSE),0),"ABAIXO DO MINIMO","OK"))</f>
        <v/>
      </c>
    </row>
    <row r="3235">
      <c r="B3235">
        <f>IFERROR(VLOOKUP(A3235,Produtos!A:B,2,FALSE),"")</f>
        <v/>
      </c>
      <c r="D3235" s="10">
        <f>IFERROR(INDEX(Lotes!$E:$E,MATCH(1,(Lotes!$A:$A=A3235)*(Lotes!$C:$C=C3235),0)),"")</f>
        <v/>
      </c>
      <c r="E3235" s="14">
        <f>IF(D3235="","",D3235-TODAY())</f>
        <v/>
      </c>
      <c r="F3235">
        <f>IF(D3235="","",IF(E3235&lt;0,"VENCIDO",IF(E3235&lt;=30,"VENCE EM &lt;= 30 DIAS",IF(E3235&lt;=60,"ATENCAO (31-60 DIAS)","OK"))))</f>
        <v/>
      </c>
      <c r="G3235" s="14">
        <f>SUMIFS(Lancamentos!$G:$G,Lancamentos!$C:$C,$A3235,Lancamentos!$E:$E,$C3235,Lancamentos!$B:$B,"ENTRADA")</f>
        <v/>
      </c>
      <c r="H3235" s="14">
        <f>SUMIFS(Lancamentos!$G:$G,Lancamentos!$C:$C,$A3235,Lancamentos!$E:$E,$C3235,Lancamentos!$B:$B,"SAIDA_USO")</f>
        <v/>
      </c>
      <c r="I3235" s="14">
        <f>SUMIFS(Lancamentos!$G:$G,Lancamentos!$C:$C,$A3235,Lancamentos!$E:$E,$C3235,Lancamentos!$B:$B,"SAIDA_DESCARTE")</f>
        <v/>
      </c>
      <c r="J3235" s="14">
        <f>G3235-H3235-I3235</f>
        <v/>
      </c>
      <c r="K3235">
        <f>IF(A3235="","",IF(J3235&lt;=IFERROR(VLOOKUP(A3235,Produtos!$A:$E,5,FALSE),0),"ABAIXO DO MINIMO","OK"))</f>
        <v/>
      </c>
    </row>
    <row r="3236">
      <c r="B3236">
        <f>IFERROR(VLOOKUP(A3236,Produtos!A:B,2,FALSE),"")</f>
        <v/>
      </c>
      <c r="D3236" s="10">
        <f>IFERROR(INDEX(Lotes!$E:$E,MATCH(1,(Lotes!$A:$A=A3236)*(Lotes!$C:$C=C3236),0)),"")</f>
        <v/>
      </c>
      <c r="E3236" s="14">
        <f>IF(D3236="","",D3236-TODAY())</f>
        <v/>
      </c>
      <c r="F3236">
        <f>IF(D3236="","",IF(E3236&lt;0,"VENCIDO",IF(E3236&lt;=30,"VENCE EM &lt;= 30 DIAS",IF(E3236&lt;=60,"ATENCAO (31-60 DIAS)","OK"))))</f>
        <v/>
      </c>
      <c r="G3236" s="14">
        <f>SUMIFS(Lancamentos!$G:$G,Lancamentos!$C:$C,$A3236,Lancamentos!$E:$E,$C3236,Lancamentos!$B:$B,"ENTRADA")</f>
        <v/>
      </c>
      <c r="H3236" s="14">
        <f>SUMIFS(Lancamentos!$G:$G,Lancamentos!$C:$C,$A3236,Lancamentos!$E:$E,$C3236,Lancamentos!$B:$B,"SAIDA_USO")</f>
        <v/>
      </c>
      <c r="I3236" s="14">
        <f>SUMIFS(Lancamentos!$G:$G,Lancamentos!$C:$C,$A3236,Lancamentos!$E:$E,$C3236,Lancamentos!$B:$B,"SAIDA_DESCARTE")</f>
        <v/>
      </c>
      <c r="J3236" s="14">
        <f>G3236-H3236-I3236</f>
        <v/>
      </c>
      <c r="K3236">
        <f>IF(A3236="","",IF(J3236&lt;=IFERROR(VLOOKUP(A3236,Produtos!$A:$E,5,FALSE),0),"ABAIXO DO MINIMO","OK"))</f>
        <v/>
      </c>
    </row>
    <row r="3237">
      <c r="B3237">
        <f>IFERROR(VLOOKUP(A3237,Produtos!A:B,2,FALSE),"")</f>
        <v/>
      </c>
      <c r="D3237" s="10">
        <f>IFERROR(INDEX(Lotes!$E:$E,MATCH(1,(Lotes!$A:$A=A3237)*(Lotes!$C:$C=C3237),0)),"")</f>
        <v/>
      </c>
      <c r="E3237" s="14">
        <f>IF(D3237="","",D3237-TODAY())</f>
        <v/>
      </c>
      <c r="F3237">
        <f>IF(D3237="","",IF(E3237&lt;0,"VENCIDO",IF(E3237&lt;=30,"VENCE EM &lt;= 30 DIAS",IF(E3237&lt;=60,"ATENCAO (31-60 DIAS)","OK"))))</f>
        <v/>
      </c>
      <c r="G3237" s="14">
        <f>SUMIFS(Lancamentos!$G:$G,Lancamentos!$C:$C,$A3237,Lancamentos!$E:$E,$C3237,Lancamentos!$B:$B,"ENTRADA")</f>
        <v/>
      </c>
      <c r="H3237" s="14">
        <f>SUMIFS(Lancamentos!$G:$G,Lancamentos!$C:$C,$A3237,Lancamentos!$E:$E,$C3237,Lancamentos!$B:$B,"SAIDA_USO")</f>
        <v/>
      </c>
      <c r="I3237" s="14">
        <f>SUMIFS(Lancamentos!$G:$G,Lancamentos!$C:$C,$A3237,Lancamentos!$E:$E,$C3237,Lancamentos!$B:$B,"SAIDA_DESCARTE")</f>
        <v/>
      </c>
      <c r="J3237" s="14">
        <f>G3237-H3237-I3237</f>
        <v/>
      </c>
      <c r="K3237">
        <f>IF(A3237="","",IF(J3237&lt;=IFERROR(VLOOKUP(A3237,Produtos!$A:$E,5,FALSE),0),"ABAIXO DO MINIMO","OK"))</f>
        <v/>
      </c>
    </row>
    <row r="3238">
      <c r="B3238">
        <f>IFERROR(VLOOKUP(A3238,Produtos!A:B,2,FALSE),"")</f>
        <v/>
      </c>
      <c r="D3238" s="10">
        <f>IFERROR(INDEX(Lotes!$E:$E,MATCH(1,(Lotes!$A:$A=A3238)*(Lotes!$C:$C=C3238),0)),"")</f>
        <v/>
      </c>
      <c r="E3238" s="14">
        <f>IF(D3238="","",D3238-TODAY())</f>
        <v/>
      </c>
      <c r="F3238">
        <f>IF(D3238="","",IF(E3238&lt;0,"VENCIDO",IF(E3238&lt;=30,"VENCE EM &lt;= 30 DIAS",IF(E3238&lt;=60,"ATENCAO (31-60 DIAS)","OK"))))</f>
        <v/>
      </c>
      <c r="G3238" s="14">
        <f>SUMIFS(Lancamentos!$G:$G,Lancamentos!$C:$C,$A3238,Lancamentos!$E:$E,$C3238,Lancamentos!$B:$B,"ENTRADA")</f>
        <v/>
      </c>
      <c r="H3238" s="14">
        <f>SUMIFS(Lancamentos!$G:$G,Lancamentos!$C:$C,$A3238,Lancamentos!$E:$E,$C3238,Lancamentos!$B:$B,"SAIDA_USO")</f>
        <v/>
      </c>
      <c r="I3238" s="14">
        <f>SUMIFS(Lancamentos!$G:$G,Lancamentos!$C:$C,$A3238,Lancamentos!$E:$E,$C3238,Lancamentos!$B:$B,"SAIDA_DESCARTE")</f>
        <v/>
      </c>
      <c r="J3238" s="14">
        <f>G3238-H3238-I3238</f>
        <v/>
      </c>
      <c r="K3238">
        <f>IF(A3238="","",IF(J3238&lt;=IFERROR(VLOOKUP(A3238,Produtos!$A:$E,5,FALSE),0),"ABAIXO DO MINIMO","OK"))</f>
        <v/>
      </c>
    </row>
    <row r="3239">
      <c r="B3239">
        <f>IFERROR(VLOOKUP(A3239,Produtos!A:B,2,FALSE),"")</f>
        <v/>
      </c>
      <c r="D3239" s="10">
        <f>IFERROR(INDEX(Lotes!$E:$E,MATCH(1,(Lotes!$A:$A=A3239)*(Lotes!$C:$C=C3239),0)),"")</f>
        <v/>
      </c>
      <c r="E3239" s="14">
        <f>IF(D3239="","",D3239-TODAY())</f>
        <v/>
      </c>
      <c r="F3239">
        <f>IF(D3239="","",IF(E3239&lt;0,"VENCIDO",IF(E3239&lt;=30,"VENCE EM &lt;= 30 DIAS",IF(E3239&lt;=60,"ATENCAO (31-60 DIAS)","OK"))))</f>
        <v/>
      </c>
      <c r="G3239" s="14">
        <f>SUMIFS(Lancamentos!$G:$G,Lancamentos!$C:$C,$A3239,Lancamentos!$E:$E,$C3239,Lancamentos!$B:$B,"ENTRADA")</f>
        <v/>
      </c>
      <c r="H3239" s="14">
        <f>SUMIFS(Lancamentos!$G:$G,Lancamentos!$C:$C,$A3239,Lancamentos!$E:$E,$C3239,Lancamentos!$B:$B,"SAIDA_USO")</f>
        <v/>
      </c>
      <c r="I3239" s="14">
        <f>SUMIFS(Lancamentos!$G:$G,Lancamentos!$C:$C,$A3239,Lancamentos!$E:$E,$C3239,Lancamentos!$B:$B,"SAIDA_DESCARTE")</f>
        <v/>
      </c>
      <c r="J3239" s="14">
        <f>G3239-H3239-I3239</f>
        <v/>
      </c>
      <c r="K3239">
        <f>IF(A3239="","",IF(J3239&lt;=IFERROR(VLOOKUP(A3239,Produtos!$A:$E,5,FALSE),0),"ABAIXO DO MINIMO","OK"))</f>
        <v/>
      </c>
    </row>
    <row r="3240">
      <c r="B3240">
        <f>IFERROR(VLOOKUP(A3240,Produtos!A:B,2,FALSE),"")</f>
        <v/>
      </c>
      <c r="D3240" s="10">
        <f>IFERROR(INDEX(Lotes!$E:$E,MATCH(1,(Lotes!$A:$A=A3240)*(Lotes!$C:$C=C3240),0)),"")</f>
        <v/>
      </c>
      <c r="E3240" s="14">
        <f>IF(D3240="","",D3240-TODAY())</f>
        <v/>
      </c>
      <c r="F3240">
        <f>IF(D3240="","",IF(E3240&lt;0,"VENCIDO",IF(E3240&lt;=30,"VENCE EM &lt;= 30 DIAS",IF(E3240&lt;=60,"ATENCAO (31-60 DIAS)","OK"))))</f>
        <v/>
      </c>
      <c r="G3240" s="14">
        <f>SUMIFS(Lancamentos!$G:$G,Lancamentos!$C:$C,$A3240,Lancamentos!$E:$E,$C3240,Lancamentos!$B:$B,"ENTRADA")</f>
        <v/>
      </c>
      <c r="H3240" s="14">
        <f>SUMIFS(Lancamentos!$G:$G,Lancamentos!$C:$C,$A3240,Lancamentos!$E:$E,$C3240,Lancamentos!$B:$B,"SAIDA_USO")</f>
        <v/>
      </c>
      <c r="I3240" s="14">
        <f>SUMIFS(Lancamentos!$G:$G,Lancamentos!$C:$C,$A3240,Lancamentos!$E:$E,$C3240,Lancamentos!$B:$B,"SAIDA_DESCARTE")</f>
        <v/>
      </c>
      <c r="J3240" s="14">
        <f>G3240-H3240-I3240</f>
        <v/>
      </c>
      <c r="K3240">
        <f>IF(A3240="","",IF(J3240&lt;=IFERROR(VLOOKUP(A3240,Produtos!$A:$E,5,FALSE),0),"ABAIXO DO MINIMO","OK"))</f>
        <v/>
      </c>
    </row>
    <row r="3241">
      <c r="B3241">
        <f>IFERROR(VLOOKUP(A3241,Produtos!A:B,2,FALSE),"")</f>
        <v/>
      </c>
      <c r="D3241" s="10">
        <f>IFERROR(INDEX(Lotes!$E:$E,MATCH(1,(Lotes!$A:$A=A3241)*(Lotes!$C:$C=C3241),0)),"")</f>
        <v/>
      </c>
      <c r="E3241" s="14">
        <f>IF(D3241="","",D3241-TODAY())</f>
        <v/>
      </c>
      <c r="F3241">
        <f>IF(D3241="","",IF(E3241&lt;0,"VENCIDO",IF(E3241&lt;=30,"VENCE EM &lt;= 30 DIAS",IF(E3241&lt;=60,"ATENCAO (31-60 DIAS)","OK"))))</f>
        <v/>
      </c>
      <c r="G3241" s="14">
        <f>SUMIFS(Lancamentos!$G:$G,Lancamentos!$C:$C,$A3241,Lancamentos!$E:$E,$C3241,Lancamentos!$B:$B,"ENTRADA")</f>
        <v/>
      </c>
      <c r="H3241" s="14">
        <f>SUMIFS(Lancamentos!$G:$G,Lancamentos!$C:$C,$A3241,Lancamentos!$E:$E,$C3241,Lancamentos!$B:$B,"SAIDA_USO")</f>
        <v/>
      </c>
      <c r="I3241" s="14">
        <f>SUMIFS(Lancamentos!$G:$G,Lancamentos!$C:$C,$A3241,Lancamentos!$E:$E,$C3241,Lancamentos!$B:$B,"SAIDA_DESCARTE")</f>
        <v/>
      </c>
      <c r="J3241" s="14">
        <f>G3241-H3241-I3241</f>
        <v/>
      </c>
      <c r="K3241">
        <f>IF(A3241="","",IF(J3241&lt;=IFERROR(VLOOKUP(A3241,Produtos!$A:$E,5,FALSE),0),"ABAIXO DO MINIMO","OK"))</f>
        <v/>
      </c>
    </row>
    <row r="3242">
      <c r="B3242">
        <f>IFERROR(VLOOKUP(A3242,Produtos!A:B,2,FALSE),"")</f>
        <v/>
      </c>
      <c r="D3242" s="10">
        <f>IFERROR(INDEX(Lotes!$E:$E,MATCH(1,(Lotes!$A:$A=A3242)*(Lotes!$C:$C=C3242),0)),"")</f>
        <v/>
      </c>
      <c r="E3242" s="14">
        <f>IF(D3242="","",D3242-TODAY())</f>
        <v/>
      </c>
      <c r="F3242">
        <f>IF(D3242="","",IF(E3242&lt;0,"VENCIDO",IF(E3242&lt;=30,"VENCE EM &lt;= 30 DIAS",IF(E3242&lt;=60,"ATENCAO (31-60 DIAS)","OK"))))</f>
        <v/>
      </c>
      <c r="G3242" s="14">
        <f>SUMIFS(Lancamentos!$G:$G,Lancamentos!$C:$C,$A3242,Lancamentos!$E:$E,$C3242,Lancamentos!$B:$B,"ENTRADA")</f>
        <v/>
      </c>
      <c r="H3242" s="14">
        <f>SUMIFS(Lancamentos!$G:$G,Lancamentos!$C:$C,$A3242,Lancamentos!$E:$E,$C3242,Lancamentos!$B:$B,"SAIDA_USO")</f>
        <v/>
      </c>
      <c r="I3242" s="14">
        <f>SUMIFS(Lancamentos!$G:$G,Lancamentos!$C:$C,$A3242,Lancamentos!$E:$E,$C3242,Lancamentos!$B:$B,"SAIDA_DESCARTE")</f>
        <v/>
      </c>
      <c r="J3242" s="14">
        <f>G3242-H3242-I3242</f>
        <v/>
      </c>
      <c r="K3242">
        <f>IF(A3242="","",IF(J3242&lt;=IFERROR(VLOOKUP(A3242,Produtos!$A:$E,5,FALSE),0),"ABAIXO DO MINIMO","OK"))</f>
        <v/>
      </c>
    </row>
    <row r="3243">
      <c r="B3243">
        <f>IFERROR(VLOOKUP(A3243,Produtos!A:B,2,FALSE),"")</f>
        <v/>
      </c>
      <c r="D3243" s="10">
        <f>IFERROR(INDEX(Lotes!$E:$E,MATCH(1,(Lotes!$A:$A=A3243)*(Lotes!$C:$C=C3243),0)),"")</f>
        <v/>
      </c>
      <c r="E3243" s="14">
        <f>IF(D3243="","",D3243-TODAY())</f>
        <v/>
      </c>
      <c r="F3243">
        <f>IF(D3243="","",IF(E3243&lt;0,"VENCIDO",IF(E3243&lt;=30,"VENCE EM &lt;= 30 DIAS",IF(E3243&lt;=60,"ATENCAO (31-60 DIAS)","OK"))))</f>
        <v/>
      </c>
      <c r="G3243" s="14">
        <f>SUMIFS(Lancamentos!$G:$G,Lancamentos!$C:$C,$A3243,Lancamentos!$E:$E,$C3243,Lancamentos!$B:$B,"ENTRADA")</f>
        <v/>
      </c>
      <c r="H3243" s="14">
        <f>SUMIFS(Lancamentos!$G:$G,Lancamentos!$C:$C,$A3243,Lancamentos!$E:$E,$C3243,Lancamentos!$B:$B,"SAIDA_USO")</f>
        <v/>
      </c>
      <c r="I3243" s="14">
        <f>SUMIFS(Lancamentos!$G:$G,Lancamentos!$C:$C,$A3243,Lancamentos!$E:$E,$C3243,Lancamentos!$B:$B,"SAIDA_DESCARTE")</f>
        <v/>
      </c>
      <c r="J3243" s="14">
        <f>G3243-H3243-I3243</f>
        <v/>
      </c>
      <c r="K3243">
        <f>IF(A3243="","",IF(J3243&lt;=IFERROR(VLOOKUP(A3243,Produtos!$A:$E,5,FALSE),0),"ABAIXO DO MINIMO","OK"))</f>
        <v/>
      </c>
    </row>
    <row r="3244">
      <c r="B3244">
        <f>IFERROR(VLOOKUP(A3244,Produtos!A:B,2,FALSE),"")</f>
        <v/>
      </c>
      <c r="D3244" s="10">
        <f>IFERROR(INDEX(Lotes!$E:$E,MATCH(1,(Lotes!$A:$A=A3244)*(Lotes!$C:$C=C3244),0)),"")</f>
        <v/>
      </c>
      <c r="E3244" s="14">
        <f>IF(D3244="","",D3244-TODAY())</f>
        <v/>
      </c>
      <c r="F3244">
        <f>IF(D3244="","",IF(E3244&lt;0,"VENCIDO",IF(E3244&lt;=30,"VENCE EM &lt;= 30 DIAS",IF(E3244&lt;=60,"ATENCAO (31-60 DIAS)","OK"))))</f>
        <v/>
      </c>
      <c r="G3244" s="14">
        <f>SUMIFS(Lancamentos!$G:$G,Lancamentos!$C:$C,$A3244,Lancamentos!$E:$E,$C3244,Lancamentos!$B:$B,"ENTRADA")</f>
        <v/>
      </c>
      <c r="H3244" s="14">
        <f>SUMIFS(Lancamentos!$G:$G,Lancamentos!$C:$C,$A3244,Lancamentos!$E:$E,$C3244,Lancamentos!$B:$B,"SAIDA_USO")</f>
        <v/>
      </c>
      <c r="I3244" s="14">
        <f>SUMIFS(Lancamentos!$G:$G,Lancamentos!$C:$C,$A3244,Lancamentos!$E:$E,$C3244,Lancamentos!$B:$B,"SAIDA_DESCARTE")</f>
        <v/>
      </c>
      <c r="J3244" s="14">
        <f>G3244-H3244-I3244</f>
        <v/>
      </c>
      <c r="K3244">
        <f>IF(A3244="","",IF(J3244&lt;=IFERROR(VLOOKUP(A3244,Produtos!$A:$E,5,FALSE),0),"ABAIXO DO MINIMO","OK"))</f>
        <v/>
      </c>
    </row>
    <row r="3245">
      <c r="B3245">
        <f>IFERROR(VLOOKUP(A3245,Produtos!A:B,2,FALSE),"")</f>
        <v/>
      </c>
      <c r="D3245" s="10">
        <f>IFERROR(INDEX(Lotes!$E:$E,MATCH(1,(Lotes!$A:$A=A3245)*(Lotes!$C:$C=C3245),0)),"")</f>
        <v/>
      </c>
      <c r="E3245" s="14">
        <f>IF(D3245="","",D3245-TODAY())</f>
        <v/>
      </c>
      <c r="F3245">
        <f>IF(D3245="","",IF(E3245&lt;0,"VENCIDO",IF(E3245&lt;=30,"VENCE EM &lt;= 30 DIAS",IF(E3245&lt;=60,"ATENCAO (31-60 DIAS)","OK"))))</f>
        <v/>
      </c>
      <c r="G3245" s="14">
        <f>SUMIFS(Lancamentos!$G:$G,Lancamentos!$C:$C,$A3245,Lancamentos!$E:$E,$C3245,Lancamentos!$B:$B,"ENTRADA")</f>
        <v/>
      </c>
      <c r="H3245" s="14">
        <f>SUMIFS(Lancamentos!$G:$G,Lancamentos!$C:$C,$A3245,Lancamentos!$E:$E,$C3245,Lancamentos!$B:$B,"SAIDA_USO")</f>
        <v/>
      </c>
      <c r="I3245" s="14">
        <f>SUMIFS(Lancamentos!$G:$G,Lancamentos!$C:$C,$A3245,Lancamentos!$E:$E,$C3245,Lancamentos!$B:$B,"SAIDA_DESCARTE")</f>
        <v/>
      </c>
      <c r="J3245" s="14">
        <f>G3245-H3245-I3245</f>
        <v/>
      </c>
      <c r="K3245">
        <f>IF(A3245="","",IF(J3245&lt;=IFERROR(VLOOKUP(A3245,Produtos!$A:$E,5,FALSE),0),"ABAIXO DO MINIMO","OK"))</f>
        <v/>
      </c>
    </row>
    <row r="3246">
      <c r="B3246">
        <f>IFERROR(VLOOKUP(A3246,Produtos!A:B,2,FALSE),"")</f>
        <v/>
      </c>
      <c r="D3246" s="10">
        <f>IFERROR(INDEX(Lotes!$E:$E,MATCH(1,(Lotes!$A:$A=A3246)*(Lotes!$C:$C=C3246),0)),"")</f>
        <v/>
      </c>
      <c r="E3246" s="14">
        <f>IF(D3246="","",D3246-TODAY())</f>
        <v/>
      </c>
      <c r="F3246">
        <f>IF(D3246="","",IF(E3246&lt;0,"VENCIDO",IF(E3246&lt;=30,"VENCE EM &lt;= 30 DIAS",IF(E3246&lt;=60,"ATENCAO (31-60 DIAS)","OK"))))</f>
        <v/>
      </c>
      <c r="G3246" s="14">
        <f>SUMIFS(Lancamentos!$G:$G,Lancamentos!$C:$C,$A3246,Lancamentos!$E:$E,$C3246,Lancamentos!$B:$B,"ENTRADA")</f>
        <v/>
      </c>
      <c r="H3246" s="14">
        <f>SUMIFS(Lancamentos!$G:$G,Lancamentos!$C:$C,$A3246,Lancamentos!$E:$E,$C3246,Lancamentos!$B:$B,"SAIDA_USO")</f>
        <v/>
      </c>
      <c r="I3246" s="14">
        <f>SUMIFS(Lancamentos!$G:$G,Lancamentos!$C:$C,$A3246,Lancamentos!$E:$E,$C3246,Lancamentos!$B:$B,"SAIDA_DESCARTE")</f>
        <v/>
      </c>
      <c r="J3246" s="14">
        <f>G3246-H3246-I3246</f>
        <v/>
      </c>
      <c r="K3246">
        <f>IF(A3246="","",IF(J3246&lt;=IFERROR(VLOOKUP(A3246,Produtos!$A:$E,5,FALSE),0),"ABAIXO DO MINIMO","OK"))</f>
        <v/>
      </c>
    </row>
    <row r="3247">
      <c r="B3247">
        <f>IFERROR(VLOOKUP(A3247,Produtos!A:B,2,FALSE),"")</f>
        <v/>
      </c>
      <c r="D3247" s="10">
        <f>IFERROR(INDEX(Lotes!$E:$E,MATCH(1,(Lotes!$A:$A=A3247)*(Lotes!$C:$C=C3247),0)),"")</f>
        <v/>
      </c>
      <c r="E3247" s="14">
        <f>IF(D3247="","",D3247-TODAY())</f>
        <v/>
      </c>
      <c r="F3247">
        <f>IF(D3247="","",IF(E3247&lt;0,"VENCIDO",IF(E3247&lt;=30,"VENCE EM &lt;= 30 DIAS",IF(E3247&lt;=60,"ATENCAO (31-60 DIAS)","OK"))))</f>
        <v/>
      </c>
      <c r="G3247" s="14">
        <f>SUMIFS(Lancamentos!$G:$G,Lancamentos!$C:$C,$A3247,Lancamentos!$E:$E,$C3247,Lancamentos!$B:$B,"ENTRADA")</f>
        <v/>
      </c>
      <c r="H3247" s="14">
        <f>SUMIFS(Lancamentos!$G:$G,Lancamentos!$C:$C,$A3247,Lancamentos!$E:$E,$C3247,Lancamentos!$B:$B,"SAIDA_USO")</f>
        <v/>
      </c>
      <c r="I3247" s="14">
        <f>SUMIFS(Lancamentos!$G:$G,Lancamentos!$C:$C,$A3247,Lancamentos!$E:$E,$C3247,Lancamentos!$B:$B,"SAIDA_DESCARTE")</f>
        <v/>
      </c>
      <c r="J3247" s="14">
        <f>G3247-H3247-I3247</f>
        <v/>
      </c>
      <c r="K3247">
        <f>IF(A3247="","",IF(J3247&lt;=IFERROR(VLOOKUP(A3247,Produtos!$A:$E,5,FALSE),0),"ABAIXO DO MINIMO","OK"))</f>
        <v/>
      </c>
    </row>
    <row r="3248">
      <c r="B3248">
        <f>IFERROR(VLOOKUP(A3248,Produtos!A:B,2,FALSE),"")</f>
        <v/>
      </c>
      <c r="D3248" s="10">
        <f>IFERROR(INDEX(Lotes!$E:$E,MATCH(1,(Lotes!$A:$A=A3248)*(Lotes!$C:$C=C3248),0)),"")</f>
        <v/>
      </c>
      <c r="E3248" s="14">
        <f>IF(D3248="","",D3248-TODAY())</f>
        <v/>
      </c>
      <c r="F3248">
        <f>IF(D3248="","",IF(E3248&lt;0,"VENCIDO",IF(E3248&lt;=30,"VENCE EM &lt;= 30 DIAS",IF(E3248&lt;=60,"ATENCAO (31-60 DIAS)","OK"))))</f>
        <v/>
      </c>
      <c r="G3248" s="14">
        <f>SUMIFS(Lancamentos!$G:$G,Lancamentos!$C:$C,$A3248,Lancamentos!$E:$E,$C3248,Lancamentos!$B:$B,"ENTRADA")</f>
        <v/>
      </c>
      <c r="H3248" s="14">
        <f>SUMIFS(Lancamentos!$G:$G,Lancamentos!$C:$C,$A3248,Lancamentos!$E:$E,$C3248,Lancamentos!$B:$B,"SAIDA_USO")</f>
        <v/>
      </c>
      <c r="I3248" s="14">
        <f>SUMIFS(Lancamentos!$G:$G,Lancamentos!$C:$C,$A3248,Lancamentos!$E:$E,$C3248,Lancamentos!$B:$B,"SAIDA_DESCARTE")</f>
        <v/>
      </c>
      <c r="J3248" s="14">
        <f>G3248-H3248-I3248</f>
        <v/>
      </c>
      <c r="K3248">
        <f>IF(A3248="","",IF(J3248&lt;=IFERROR(VLOOKUP(A3248,Produtos!$A:$E,5,FALSE),0),"ABAIXO DO MINIMO","OK"))</f>
        <v/>
      </c>
    </row>
    <row r="3249">
      <c r="B3249">
        <f>IFERROR(VLOOKUP(A3249,Produtos!A:B,2,FALSE),"")</f>
        <v/>
      </c>
      <c r="D3249" s="10">
        <f>IFERROR(INDEX(Lotes!$E:$E,MATCH(1,(Lotes!$A:$A=A3249)*(Lotes!$C:$C=C3249),0)),"")</f>
        <v/>
      </c>
      <c r="E3249" s="14">
        <f>IF(D3249="","",D3249-TODAY())</f>
        <v/>
      </c>
      <c r="F3249">
        <f>IF(D3249="","",IF(E3249&lt;0,"VENCIDO",IF(E3249&lt;=30,"VENCE EM &lt;= 30 DIAS",IF(E3249&lt;=60,"ATENCAO (31-60 DIAS)","OK"))))</f>
        <v/>
      </c>
      <c r="G3249" s="14">
        <f>SUMIFS(Lancamentos!$G:$G,Lancamentos!$C:$C,$A3249,Lancamentos!$E:$E,$C3249,Lancamentos!$B:$B,"ENTRADA")</f>
        <v/>
      </c>
      <c r="H3249" s="14">
        <f>SUMIFS(Lancamentos!$G:$G,Lancamentos!$C:$C,$A3249,Lancamentos!$E:$E,$C3249,Lancamentos!$B:$B,"SAIDA_USO")</f>
        <v/>
      </c>
      <c r="I3249" s="14">
        <f>SUMIFS(Lancamentos!$G:$G,Lancamentos!$C:$C,$A3249,Lancamentos!$E:$E,$C3249,Lancamentos!$B:$B,"SAIDA_DESCARTE")</f>
        <v/>
      </c>
      <c r="J3249" s="14">
        <f>G3249-H3249-I3249</f>
        <v/>
      </c>
      <c r="K3249">
        <f>IF(A3249="","",IF(J3249&lt;=IFERROR(VLOOKUP(A3249,Produtos!$A:$E,5,FALSE),0),"ABAIXO DO MINIMO","OK"))</f>
        <v/>
      </c>
    </row>
    <row r="3250">
      <c r="B3250">
        <f>IFERROR(VLOOKUP(A3250,Produtos!A:B,2,FALSE),"")</f>
        <v/>
      </c>
      <c r="D3250" s="10">
        <f>IFERROR(INDEX(Lotes!$E:$E,MATCH(1,(Lotes!$A:$A=A3250)*(Lotes!$C:$C=C3250),0)),"")</f>
        <v/>
      </c>
      <c r="E3250" s="14">
        <f>IF(D3250="","",D3250-TODAY())</f>
        <v/>
      </c>
      <c r="F3250">
        <f>IF(D3250="","",IF(E3250&lt;0,"VENCIDO",IF(E3250&lt;=30,"VENCE EM &lt;= 30 DIAS",IF(E3250&lt;=60,"ATENCAO (31-60 DIAS)","OK"))))</f>
        <v/>
      </c>
      <c r="G3250" s="14">
        <f>SUMIFS(Lancamentos!$G:$G,Lancamentos!$C:$C,$A3250,Lancamentos!$E:$E,$C3250,Lancamentos!$B:$B,"ENTRADA")</f>
        <v/>
      </c>
      <c r="H3250" s="14">
        <f>SUMIFS(Lancamentos!$G:$G,Lancamentos!$C:$C,$A3250,Lancamentos!$E:$E,$C3250,Lancamentos!$B:$B,"SAIDA_USO")</f>
        <v/>
      </c>
      <c r="I3250" s="14">
        <f>SUMIFS(Lancamentos!$G:$G,Lancamentos!$C:$C,$A3250,Lancamentos!$E:$E,$C3250,Lancamentos!$B:$B,"SAIDA_DESCARTE")</f>
        <v/>
      </c>
      <c r="J3250" s="14">
        <f>G3250-H3250-I3250</f>
        <v/>
      </c>
      <c r="K3250">
        <f>IF(A3250="","",IF(J3250&lt;=IFERROR(VLOOKUP(A3250,Produtos!$A:$E,5,FALSE),0),"ABAIXO DO MINIMO","OK"))</f>
        <v/>
      </c>
    </row>
    <row r="3251">
      <c r="B3251">
        <f>IFERROR(VLOOKUP(A3251,Produtos!A:B,2,FALSE),"")</f>
        <v/>
      </c>
      <c r="D3251" s="10">
        <f>IFERROR(INDEX(Lotes!$E:$E,MATCH(1,(Lotes!$A:$A=A3251)*(Lotes!$C:$C=C3251),0)),"")</f>
        <v/>
      </c>
      <c r="E3251" s="14">
        <f>IF(D3251="","",D3251-TODAY())</f>
        <v/>
      </c>
      <c r="F3251">
        <f>IF(D3251="","",IF(E3251&lt;0,"VENCIDO",IF(E3251&lt;=30,"VENCE EM &lt;= 30 DIAS",IF(E3251&lt;=60,"ATENCAO (31-60 DIAS)","OK"))))</f>
        <v/>
      </c>
      <c r="G3251" s="14">
        <f>SUMIFS(Lancamentos!$G:$G,Lancamentos!$C:$C,$A3251,Lancamentos!$E:$E,$C3251,Lancamentos!$B:$B,"ENTRADA")</f>
        <v/>
      </c>
      <c r="H3251" s="14">
        <f>SUMIFS(Lancamentos!$G:$G,Lancamentos!$C:$C,$A3251,Lancamentos!$E:$E,$C3251,Lancamentos!$B:$B,"SAIDA_USO")</f>
        <v/>
      </c>
      <c r="I3251" s="14">
        <f>SUMIFS(Lancamentos!$G:$G,Lancamentos!$C:$C,$A3251,Lancamentos!$E:$E,$C3251,Lancamentos!$B:$B,"SAIDA_DESCARTE")</f>
        <v/>
      </c>
      <c r="J3251" s="14">
        <f>G3251-H3251-I3251</f>
        <v/>
      </c>
      <c r="K3251">
        <f>IF(A3251="","",IF(J3251&lt;=IFERROR(VLOOKUP(A3251,Produtos!$A:$E,5,FALSE),0),"ABAIXO DO MINIMO","OK"))</f>
        <v/>
      </c>
    </row>
    <row r="3252">
      <c r="B3252">
        <f>IFERROR(VLOOKUP(A3252,Produtos!A:B,2,FALSE),"")</f>
        <v/>
      </c>
      <c r="D3252" s="10">
        <f>IFERROR(INDEX(Lotes!$E:$E,MATCH(1,(Lotes!$A:$A=A3252)*(Lotes!$C:$C=C3252),0)),"")</f>
        <v/>
      </c>
      <c r="E3252" s="14">
        <f>IF(D3252="","",D3252-TODAY())</f>
        <v/>
      </c>
      <c r="F3252">
        <f>IF(D3252="","",IF(E3252&lt;0,"VENCIDO",IF(E3252&lt;=30,"VENCE EM &lt;= 30 DIAS",IF(E3252&lt;=60,"ATENCAO (31-60 DIAS)","OK"))))</f>
        <v/>
      </c>
      <c r="G3252" s="14">
        <f>SUMIFS(Lancamentos!$G:$G,Lancamentos!$C:$C,$A3252,Lancamentos!$E:$E,$C3252,Lancamentos!$B:$B,"ENTRADA")</f>
        <v/>
      </c>
      <c r="H3252" s="14">
        <f>SUMIFS(Lancamentos!$G:$G,Lancamentos!$C:$C,$A3252,Lancamentos!$E:$E,$C3252,Lancamentos!$B:$B,"SAIDA_USO")</f>
        <v/>
      </c>
      <c r="I3252" s="14">
        <f>SUMIFS(Lancamentos!$G:$G,Lancamentos!$C:$C,$A3252,Lancamentos!$E:$E,$C3252,Lancamentos!$B:$B,"SAIDA_DESCARTE")</f>
        <v/>
      </c>
      <c r="J3252" s="14">
        <f>G3252-H3252-I3252</f>
        <v/>
      </c>
      <c r="K3252">
        <f>IF(A3252="","",IF(J3252&lt;=IFERROR(VLOOKUP(A3252,Produtos!$A:$E,5,FALSE),0),"ABAIXO DO MINIMO","OK"))</f>
        <v/>
      </c>
    </row>
    <row r="3253">
      <c r="B3253">
        <f>IFERROR(VLOOKUP(A3253,Produtos!A:B,2,FALSE),"")</f>
        <v/>
      </c>
      <c r="D3253" s="10">
        <f>IFERROR(INDEX(Lotes!$E:$E,MATCH(1,(Lotes!$A:$A=A3253)*(Lotes!$C:$C=C3253),0)),"")</f>
        <v/>
      </c>
      <c r="E3253" s="14">
        <f>IF(D3253="","",D3253-TODAY())</f>
        <v/>
      </c>
      <c r="F3253">
        <f>IF(D3253="","",IF(E3253&lt;0,"VENCIDO",IF(E3253&lt;=30,"VENCE EM &lt;= 30 DIAS",IF(E3253&lt;=60,"ATENCAO (31-60 DIAS)","OK"))))</f>
        <v/>
      </c>
      <c r="G3253" s="14">
        <f>SUMIFS(Lancamentos!$G:$G,Lancamentos!$C:$C,$A3253,Lancamentos!$E:$E,$C3253,Lancamentos!$B:$B,"ENTRADA")</f>
        <v/>
      </c>
      <c r="H3253" s="14">
        <f>SUMIFS(Lancamentos!$G:$G,Lancamentos!$C:$C,$A3253,Lancamentos!$E:$E,$C3253,Lancamentos!$B:$B,"SAIDA_USO")</f>
        <v/>
      </c>
      <c r="I3253" s="14">
        <f>SUMIFS(Lancamentos!$G:$G,Lancamentos!$C:$C,$A3253,Lancamentos!$E:$E,$C3253,Lancamentos!$B:$B,"SAIDA_DESCARTE")</f>
        <v/>
      </c>
      <c r="J3253" s="14">
        <f>G3253-H3253-I3253</f>
        <v/>
      </c>
      <c r="K3253">
        <f>IF(A3253="","",IF(J3253&lt;=IFERROR(VLOOKUP(A3253,Produtos!$A:$E,5,FALSE),0),"ABAIXO DO MINIMO","OK"))</f>
        <v/>
      </c>
    </row>
    <row r="3254">
      <c r="B3254">
        <f>IFERROR(VLOOKUP(A3254,Produtos!A:B,2,FALSE),"")</f>
        <v/>
      </c>
      <c r="D3254" s="10">
        <f>IFERROR(INDEX(Lotes!$E:$E,MATCH(1,(Lotes!$A:$A=A3254)*(Lotes!$C:$C=C3254),0)),"")</f>
        <v/>
      </c>
      <c r="E3254" s="14">
        <f>IF(D3254="","",D3254-TODAY())</f>
        <v/>
      </c>
      <c r="F3254">
        <f>IF(D3254="","",IF(E3254&lt;0,"VENCIDO",IF(E3254&lt;=30,"VENCE EM &lt;= 30 DIAS",IF(E3254&lt;=60,"ATENCAO (31-60 DIAS)","OK"))))</f>
        <v/>
      </c>
      <c r="G3254" s="14">
        <f>SUMIFS(Lancamentos!$G:$G,Lancamentos!$C:$C,$A3254,Lancamentos!$E:$E,$C3254,Lancamentos!$B:$B,"ENTRADA")</f>
        <v/>
      </c>
      <c r="H3254" s="14">
        <f>SUMIFS(Lancamentos!$G:$G,Lancamentos!$C:$C,$A3254,Lancamentos!$E:$E,$C3254,Lancamentos!$B:$B,"SAIDA_USO")</f>
        <v/>
      </c>
      <c r="I3254" s="14">
        <f>SUMIFS(Lancamentos!$G:$G,Lancamentos!$C:$C,$A3254,Lancamentos!$E:$E,$C3254,Lancamentos!$B:$B,"SAIDA_DESCARTE")</f>
        <v/>
      </c>
      <c r="J3254" s="14">
        <f>G3254-H3254-I3254</f>
        <v/>
      </c>
      <c r="K3254">
        <f>IF(A3254="","",IF(J3254&lt;=IFERROR(VLOOKUP(A3254,Produtos!$A:$E,5,FALSE),0),"ABAIXO DO MINIMO","OK"))</f>
        <v/>
      </c>
    </row>
    <row r="3255">
      <c r="B3255">
        <f>IFERROR(VLOOKUP(A3255,Produtos!A:B,2,FALSE),"")</f>
        <v/>
      </c>
      <c r="D3255" s="10">
        <f>IFERROR(INDEX(Lotes!$E:$E,MATCH(1,(Lotes!$A:$A=A3255)*(Lotes!$C:$C=C3255),0)),"")</f>
        <v/>
      </c>
      <c r="E3255" s="14">
        <f>IF(D3255="","",D3255-TODAY())</f>
        <v/>
      </c>
      <c r="F3255">
        <f>IF(D3255="","",IF(E3255&lt;0,"VENCIDO",IF(E3255&lt;=30,"VENCE EM &lt;= 30 DIAS",IF(E3255&lt;=60,"ATENCAO (31-60 DIAS)","OK"))))</f>
        <v/>
      </c>
      <c r="G3255" s="14">
        <f>SUMIFS(Lancamentos!$G:$G,Lancamentos!$C:$C,$A3255,Lancamentos!$E:$E,$C3255,Lancamentos!$B:$B,"ENTRADA")</f>
        <v/>
      </c>
      <c r="H3255" s="14">
        <f>SUMIFS(Lancamentos!$G:$G,Lancamentos!$C:$C,$A3255,Lancamentos!$E:$E,$C3255,Lancamentos!$B:$B,"SAIDA_USO")</f>
        <v/>
      </c>
      <c r="I3255" s="14">
        <f>SUMIFS(Lancamentos!$G:$G,Lancamentos!$C:$C,$A3255,Lancamentos!$E:$E,$C3255,Lancamentos!$B:$B,"SAIDA_DESCARTE")</f>
        <v/>
      </c>
      <c r="J3255" s="14">
        <f>G3255-H3255-I3255</f>
        <v/>
      </c>
      <c r="K3255">
        <f>IF(A3255="","",IF(J3255&lt;=IFERROR(VLOOKUP(A3255,Produtos!$A:$E,5,FALSE),0),"ABAIXO DO MINIMO","OK"))</f>
        <v/>
      </c>
    </row>
    <row r="3256">
      <c r="B3256">
        <f>IFERROR(VLOOKUP(A3256,Produtos!A:B,2,FALSE),"")</f>
        <v/>
      </c>
      <c r="D3256" s="10">
        <f>IFERROR(INDEX(Lotes!$E:$E,MATCH(1,(Lotes!$A:$A=A3256)*(Lotes!$C:$C=C3256),0)),"")</f>
        <v/>
      </c>
      <c r="E3256" s="14">
        <f>IF(D3256="","",D3256-TODAY())</f>
        <v/>
      </c>
      <c r="F3256">
        <f>IF(D3256="","",IF(E3256&lt;0,"VENCIDO",IF(E3256&lt;=30,"VENCE EM &lt;= 30 DIAS",IF(E3256&lt;=60,"ATENCAO (31-60 DIAS)","OK"))))</f>
        <v/>
      </c>
      <c r="G3256" s="14">
        <f>SUMIFS(Lancamentos!$G:$G,Lancamentos!$C:$C,$A3256,Lancamentos!$E:$E,$C3256,Lancamentos!$B:$B,"ENTRADA")</f>
        <v/>
      </c>
      <c r="H3256" s="14">
        <f>SUMIFS(Lancamentos!$G:$G,Lancamentos!$C:$C,$A3256,Lancamentos!$E:$E,$C3256,Lancamentos!$B:$B,"SAIDA_USO")</f>
        <v/>
      </c>
      <c r="I3256" s="14">
        <f>SUMIFS(Lancamentos!$G:$G,Lancamentos!$C:$C,$A3256,Lancamentos!$E:$E,$C3256,Lancamentos!$B:$B,"SAIDA_DESCARTE")</f>
        <v/>
      </c>
      <c r="J3256" s="14">
        <f>G3256-H3256-I3256</f>
        <v/>
      </c>
      <c r="K3256">
        <f>IF(A3256="","",IF(J3256&lt;=IFERROR(VLOOKUP(A3256,Produtos!$A:$E,5,FALSE),0),"ABAIXO DO MINIMO","OK"))</f>
        <v/>
      </c>
    </row>
    <row r="3257">
      <c r="B3257">
        <f>IFERROR(VLOOKUP(A3257,Produtos!A:B,2,FALSE),"")</f>
        <v/>
      </c>
      <c r="D3257" s="10">
        <f>IFERROR(INDEX(Lotes!$E:$E,MATCH(1,(Lotes!$A:$A=A3257)*(Lotes!$C:$C=C3257),0)),"")</f>
        <v/>
      </c>
      <c r="E3257" s="14">
        <f>IF(D3257="","",D3257-TODAY())</f>
        <v/>
      </c>
      <c r="F3257">
        <f>IF(D3257="","",IF(E3257&lt;0,"VENCIDO",IF(E3257&lt;=30,"VENCE EM &lt;= 30 DIAS",IF(E3257&lt;=60,"ATENCAO (31-60 DIAS)","OK"))))</f>
        <v/>
      </c>
      <c r="G3257" s="14">
        <f>SUMIFS(Lancamentos!$G:$G,Lancamentos!$C:$C,$A3257,Lancamentos!$E:$E,$C3257,Lancamentos!$B:$B,"ENTRADA")</f>
        <v/>
      </c>
      <c r="H3257" s="14">
        <f>SUMIFS(Lancamentos!$G:$G,Lancamentos!$C:$C,$A3257,Lancamentos!$E:$E,$C3257,Lancamentos!$B:$B,"SAIDA_USO")</f>
        <v/>
      </c>
      <c r="I3257" s="14">
        <f>SUMIFS(Lancamentos!$G:$G,Lancamentos!$C:$C,$A3257,Lancamentos!$E:$E,$C3257,Lancamentos!$B:$B,"SAIDA_DESCARTE")</f>
        <v/>
      </c>
      <c r="J3257" s="14">
        <f>G3257-H3257-I3257</f>
        <v/>
      </c>
      <c r="K3257">
        <f>IF(A3257="","",IF(J3257&lt;=IFERROR(VLOOKUP(A3257,Produtos!$A:$E,5,FALSE),0),"ABAIXO DO MINIMO","OK"))</f>
        <v/>
      </c>
    </row>
    <row r="3258">
      <c r="B3258">
        <f>IFERROR(VLOOKUP(A3258,Produtos!A:B,2,FALSE),"")</f>
        <v/>
      </c>
      <c r="D3258" s="10">
        <f>IFERROR(INDEX(Lotes!$E:$E,MATCH(1,(Lotes!$A:$A=A3258)*(Lotes!$C:$C=C3258),0)),"")</f>
        <v/>
      </c>
      <c r="E3258" s="14">
        <f>IF(D3258="","",D3258-TODAY())</f>
        <v/>
      </c>
      <c r="F3258">
        <f>IF(D3258="","",IF(E3258&lt;0,"VENCIDO",IF(E3258&lt;=30,"VENCE EM &lt;= 30 DIAS",IF(E3258&lt;=60,"ATENCAO (31-60 DIAS)","OK"))))</f>
        <v/>
      </c>
      <c r="G3258" s="14">
        <f>SUMIFS(Lancamentos!$G:$G,Lancamentos!$C:$C,$A3258,Lancamentos!$E:$E,$C3258,Lancamentos!$B:$B,"ENTRADA")</f>
        <v/>
      </c>
      <c r="H3258" s="14">
        <f>SUMIFS(Lancamentos!$G:$G,Lancamentos!$C:$C,$A3258,Lancamentos!$E:$E,$C3258,Lancamentos!$B:$B,"SAIDA_USO")</f>
        <v/>
      </c>
      <c r="I3258" s="14">
        <f>SUMIFS(Lancamentos!$G:$G,Lancamentos!$C:$C,$A3258,Lancamentos!$E:$E,$C3258,Lancamentos!$B:$B,"SAIDA_DESCARTE")</f>
        <v/>
      </c>
      <c r="J3258" s="14">
        <f>G3258-H3258-I3258</f>
        <v/>
      </c>
      <c r="K3258">
        <f>IF(A3258="","",IF(J3258&lt;=IFERROR(VLOOKUP(A3258,Produtos!$A:$E,5,FALSE),0),"ABAIXO DO MINIMO","OK"))</f>
        <v/>
      </c>
    </row>
    <row r="3259">
      <c r="B3259">
        <f>IFERROR(VLOOKUP(A3259,Produtos!A:B,2,FALSE),"")</f>
        <v/>
      </c>
      <c r="D3259" s="10">
        <f>IFERROR(INDEX(Lotes!$E:$E,MATCH(1,(Lotes!$A:$A=A3259)*(Lotes!$C:$C=C3259),0)),"")</f>
        <v/>
      </c>
      <c r="E3259" s="14">
        <f>IF(D3259="","",D3259-TODAY())</f>
        <v/>
      </c>
      <c r="F3259">
        <f>IF(D3259="","",IF(E3259&lt;0,"VENCIDO",IF(E3259&lt;=30,"VENCE EM &lt;= 30 DIAS",IF(E3259&lt;=60,"ATENCAO (31-60 DIAS)","OK"))))</f>
        <v/>
      </c>
      <c r="G3259" s="14">
        <f>SUMIFS(Lancamentos!$G:$G,Lancamentos!$C:$C,$A3259,Lancamentos!$E:$E,$C3259,Lancamentos!$B:$B,"ENTRADA")</f>
        <v/>
      </c>
      <c r="H3259" s="14">
        <f>SUMIFS(Lancamentos!$G:$G,Lancamentos!$C:$C,$A3259,Lancamentos!$E:$E,$C3259,Lancamentos!$B:$B,"SAIDA_USO")</f>
        <v/>
      </c>
      <c r="I3259" s="14">
        <f>SUMIFS(Lancamentos!$G:$G,Lancamentos!$C:$C,$A3259,Lancamentos!$E:$E,$C3259,Lancamentos!$B:$B,"SAIDA_DESCARTE")</f>
        <v/>
      </c>
      <c r="J3259" s="14">
        <f>G3259-H3259-I3259</f>
        <v/>
      </c>
      <c r="K3259">
        <f>IF(A3259="","",IF(J3259&lt;=IFERROR(VLOOKUP(A3259,Produtos!$A:$E,5,FALSE),0),"ABAIXO DO MINIMO","OK"))</f>
        <v/>
      </c>
    </row>
    <row r="3260">
      <c r="B3260">
        <f>IFERROR(VLOOKUP(A3260,Produtos!A:B,2,FALSE),"")</f>
        <v/>
      </c>
      <c r="D3260" s="10">
        <f>IFERROR(INDEX(Lotes!$E:$E,MATCH(1,(Lotes!$A:$A=A3260)*(Lotes!$C:$C=C3260),0)),"")</f>
        <v/>
      </c>
      <c r="E3260" s="14">
        <f>IF(D3260="","",D3260-TODAY())</f>
        <v/>
      </c>
      <c r="F3260">
        <f>IF(D3260="","",IF(E3260&lt;0,"VENCIDO",IF(E3260&lt;=30,"VENCE EM &lt;= 30 DIAS",IF(E3260&lt;=60,"ATENCAO (31-60 DIAS)","OK"))))</f>
        <v/>
      </c>
      <c r="G3260" s="14">
        <f>SUMIFS(Lancamentos!$G:$G,Lancamentos!$C:$C,$A3260,Lancamentos!$E:$E,$C3260,Lancamentos!$B:$B,"ENTRADA")</f>
        <v/>
      </c>
      <c r="H3260" s="14">
        <f>SUMIFS(Lancamentos!$G:$G,Lancamentos!$C:$C,$A3260,Lancamentos!$E:$E,$C3260,Lancamentos!$B:$B,"SAIDA_USO")</f>
        <v/>
      </c>
      <c r="I3260" s="14">
        <f>SUMIFS(Lancamentos!$G:$G,Lancamentos!$C:$C,$A3260,Lancamentos!$E:$E,$C3260,Lancamentos!$B:$B,"SAIDA_DESCARTE")</f>
        <v/>
      </c>
      <c r="J3260" s="14">
        <f>G3260-H3260-I3260</f>
        <v/>
      </c>
      <c r="K3260">
        <f>IF(A3260="","",IF(J3260&lt;=IFERROR(VLOOKUP(A3260,Produtos!$A:$E,5,FALSE),0),"ABAIXO DO MINIMO","OK"))</f>
        <v/>
      </c>
    </row>
    <row r="3261">
      <c r="B3261">
        <f>IFERROR(VLOOKUP(A3261,Produtos!A:B,2,FALSE),"")</f>
        <v/>
      </c>
      <c r="D3261" s="10">
        <f>IFERROR(INDEX(Lotes!$E:$E,MATCH(1,(Lotes!$A:$A=A3261)*(Lotes!$C:$C=C3261),0)),"")</f>
        <v/>
      </c>
      <c r="E3261" s="14">
        <f>IF(D3261="","",D3261-TODAY())</f>
        <v/>
      </c>
      <c r="F3261">
        <f>IF(D3261="","",IF(E3261&lt;0,"VENCIDO",IF(E3261&lt;=30,"VENCE EM &lt;= 30 DIAS",IF(E3261&lt;=60,"ATENCAO (31-60 DIAS)","OK"))))</f>
        <v/>
      </c>
      <c r="G3261" s="14">
        <f>SUMIFS(Lancamentos!$G:$G,Lancamentos!$C:$C,$A3261,Lancamentos!$E:$E,$C3261,Lancamentos!$B:$B,"ENTRADA")</f>
        <v/>
      </c>
      <c r="H3261" s="14">
        <f>SUMIFS(Lancamentos!$G:$G,Lancamentos!$C:$C,$A3261,Lancamentos!$E:$E,$C3261,Lancamentos!$B:$B,"SAIDA_USO")</f>
        <v/>
      </c>
      <c r="I3261" s="14">
        <f>SUMIFS(Lancamentos!$G:$G,Lancamentos!$C:$C,$A3261,Lancamentos!$E:$E,$C3261,Lancamentos!$B:$B,"SAIDA_DESCARTE")</f>
        <v/>
      </c>
      <c r="J3261" s="14">
        <f>G3261-H3261-I3261</f>
        <v/>
      </c>
      <c r="K3261">
        <f>IF(A3261="","",IF(J3261&lt;=IFERROR(VLOOKUP(A3261,Produtos!$A:$E,5,FALSE),0),"ABAIXO DO MINIMO","OK"))</f>
        <v/>
      </c>
    </row>
    <row r="3262">
      <c r="B3262">
        <f>IFERROR(VLOOKUP(A3262,Produtos!A:B,2,FALSE),"")</f>
        <v/>
      </c>
      <c r="D3262" s="10">
        <f>IFERROR(INDEX(Lotes!$E:$E,MATCH(1,(Lotes!$A:$A=A3262)*(Lotes!$C:$C=C3262),0)),"")</f>
        <v/>
      </c>
      <c r="E3262" s="14">
        <f>IF(D3262="","",D3262-TODAY())</f>
        <v/>
      </c>
      <c r="F3262">
        <f>IF(D3262="","",IF(E3262&lt;0,"VENCIDO",IF(E3262&lt;=30,"VENCE EM &lt;= 30 DIAS",IF(E3262&lt;=60,"ATENCAO (31-60 DIAS)","OK"))))</f>
        <v/>
      </c>
      <c r="G3262" s="14">
        <f>SUMIFS(Lancamentos!$G:$G,Lancamentos!$C:$C,$A3262,Lancamentos!$E:$E,$C3262,Lancamentos!$B:$B,"ENTRADA")</f>
        <v/>
      </c>
      <c r="H3262" s="14">
        <f>SUMIFS(Lancamentos!$G:$G,Lancamentos!$C:$C,$A3262,Lancamentos!$E:$E,$C3262,Lancamentos!$B:$B,"SAIDA_USO")</f>
        <v/>
      </c>
      <c r="I3262" s="14">
        <f>SUMIFS(Lancamentos!$G:$G,Lancamentos!$C:$C,$A3262,Lancamentos!$E:$E,$C3262,Lancamentos!$B:$B,"SAIDA_DESCARTE")</f>
        <v/>
      </c>
      <c r="J3262" s="14">
        <f>G3262-H3262-I3262</f>
        <v/>
      </c>
      <c r="K3262">
        <f>IF(A3262="","",IF(J3262&lt;=IFERROR(VLOOKUP(A3262,Produtos!$A:$E,5,FALSE),0),"ABAIXO DO MINIMO","OK"))</f>
        <v/>
      </c>
    </row>
    <row r="3263">
      <c r="B3263">
        <f>IFERROR(VLOOKUP(A3263,Produtos!A:B,2,FALSE),"")</f>
        <v/>
      </c>
      <c r="D3263" s="10">
        <f>IFERROR(INDEX(Lotes!$E:$E,MATCH(1,(Lotes!$A:$A=A3263)*(Lotes!$C:$C=C3263),0)),"")</f>
        <v/>
      </c>
      <c r="E3263" s="14">
        <f>IF(D3263="","",D3263-TODAY())</f>
        <v/>
      </c>
      <c r="F3263">
        <f>IF(D3263="","",IF(E3263&lt;0,"VENCIDO",IF(E3263&lt;=30,"VENCE EM &lt;= 30 DIAS",IF(E3263&lt;=60,"ATENCAO (31-60 DIAS)","OK"))))</f>
        <v/>
      </c>
      <c r="G3263" s="14">
        <f>SUMIFS(Lancamentos!$G:$G,Lancamentos!$C:$C,$A3263,Lancamentos!$E:$E,$C3263,Lancamentos!$B:$B,"ENTRADA")</f>
        <v/>
      </c>
      <c r="H3263" s="14">
        <f>SUMIFS(Lancamentos!$G:$G,Lancamentos!$C:$C,$A3263,Lancamentos!$E:$E,$C3263,Lancamentos!$B:$B,"SAIDA_USO")</f>
        <v/>
      </c>
      <c r="I3263" s="14">
        <f>SUMIFS(Lancamentos!$G:$G,Lancamentos!$C:$C,$A3263,Lancamentos!$E:$E,$C3263,Lancamentos!$B:$B,"SAIDA_DESCARTE")</f>
        <v/>
      </c>
      <c r="J3263" s="14">
        <f>G3263-H3263-I3263</f>
        <v/>
      </c>
      <c r="K3263">
        <f>IF(A3263="","",IF(J3263&lt;=IFERROR(VLOOKUP(A3263,Produtos!$A:$E,5,FALSE),0),"ABAIXO DO MINIMO","OK"))</f>
        <v/>
      </c>
    </row>
    <row r="3264">
      <c r="B3264">
        <f>IFERROR(VLOOKUP(A3264,Produtos!A:B,2,FALSE),"")</f>
        <v/>
      </c>
      <c r="D3264" s="10">
        <f>IFERROR(INDEX(Lotes!$E:$E,MATCH(1,(Lotes!$A:$A=A3264)*(Lotes!$C:$C=C3264),0)),"")</f>
        <v/>
      </c>
      <c r="E3264" s="14">
        <f>IF(D3264="","",D3264-TODAY())</f>
        <v/>
      </c>
      <c r="F3264">
        <f>IF(D3264="","",IF(E3264&lt;0,"VENCIDO",IF(E3264&lt;=30,"VENCE EM &lt;= 30 DIAS",IF(E3264&lt;=60,"ATENCAO (31-60 DIAS)","OK"))))</f>
        <v/>
      </c>
      <c r="G3264" s="14">
        <f>SUMIFS(Lancamentos!$G:$G,Lancamentos!$C:$C,$A3264,Lancamentos!$E:$E,$C3264,Lancamentos!$B:$B,"ENTRADA")</f>
        <v/>
      </c>
      <c r="H3264" s="14">
        <f>SUMIFS(Lancamentos!$G:$G,Lancamentos!$C:$C,$A3264,Lancamentos!$E:$E,$C3264,Lancamentos!$B:$B,"SAIDA_USO")</f>
        <v/>
      </c>
      <c r="I3264" s="14">
        <f>SUMIFS(Lancamentos!$G:$G,Lancamentos!$C:$C,$A3264,Lancamentos!$E:$E,$C3264,Lancamentos!$B:$B,"SAIDA_DESCARTE")</f>
        <v/>
      </c>
      <c r="J3264" s="14">
        <f>G3264-H3264-I3264</f>
        <v/>
      </c>
      <c r="K3264">
        <f>IF(A3264="","",IF(J3264&lt;=IFERROR(VLOOKUP(A3264,Produtos!$A:$E,5,FALSE),0),"ABAIXO DO MINIMO","OK"))</f>
        <v/>
      </c>
    </row>
    <row r="3265">
      <c r="B3265">
        <f>IFERROR(VLOOKUP(A3265,Produtos!A:B,2,FALSE),"")</f>
        <v/>
      </c>
      <c r="D3265" s="10">
        <f>IFERROR(INDEX(Lotes!$E:$E,MATCH(1,(Lotes!$A:$A=A3265)*(Lotes!$C:$C=C3265),0)),"")</f>
        <v/>
      </c>
      <c r="E3265" s="14">
        <f>IF(D3265="","",D3265-TODAY())</f>
        <v/>
      </c>
      <c r="F3265">
        <f>IF(D3265="","",IF(E3265&lt;0,"VENCIDO",IF(E3265&lt;=30,"VENCE EM &lt;= 30 DIAS",IF(E3265&lt;=60,"ATENCAO (31-60 DIAS)","OK"))))</f>
        <v/>
      </c>
      <c r="G3265" s="14">
        <f>SUMIFS(Lancamentos!$G:$G,Lancamentos!$C:$C,$A3265,Lancamentos!$E:$E,$C3265,Lancamentos!$B:$B,"ENTRADA")</f>
        <v/>
      </c>
      <c r="H3265" s="14">
        <f>SUMIFS(Lancamentos!$G:$G,Lancamentos!$C:$C,$A3265,Lancamentos!$E:$E,$C3265,Lancamentos!$B:$B,"SAIDA_USO")</f>
        <v/>
      </c>
      <c r="I3265" s="14">
        <f>SUMIFS(Lancamentos!$G:$G,Lancamentos!$C:$C,$A3265,Lancamentos!$E:$E,$C3265,Lancamentos!$B:$B,"SAIDA_DESCARTE")</f>
        <v/>
      </c>
      <c r="J3265" s="14">
        <f>G3265-H3265-I3265</f>
        <v/>
      </c>
      <c r="K3265">
        <f>IF(A3265="","",IF(J3265&lt;=IFERROR(VLOOKUP(A3265,Produtos!$A:$E,5,FALSE),0),"ABAIXO DO MINIMO","OK"))</f>
        <v/>
      </c>
    </row>
    <row r="3266">
      <c r="B3266">
        <f>IFERROR(VLOOKUP(A3266,Produtos!A:B,2,FALSE),"")</f>
        <v/>
      </c>
      <c r="D3266" s="10">
        <f>IFERROR(INDEX(Lotes!$E:$E,MATCH(1,(Lotes!$A:$A=A3266)*(Lotes!$C:$C=C3266),0)),"")</f>
        <v/>
      </c>
      <c r="E3266" s="14">
        <f>IF(D3266="","",D3266-TODAY())</f>
        <v/>
      </c>
      <c r="F3266">
        <f>IF(D3266="","",IF(E3266&lt;0,"VENCIDO",IF(E3266&lt;=30,"VENCE EM &lt;= 30 DIAS",IF(E3266&lt;=60,"ATENCAO (31-60 DIAS)","OK"))))</f>
        <v/>
      </c>
      <c r="G3266" s="14">
        <f>SUMIFS(Lancamentos!$G:$G,Lancamentos!$C:$C,$A3266,Lancamentos!$E:$E,$C3266,Lancamentos!$B:$B,"ENTRADA")</f>
        <v/>
      </c>
      <c r="H3266" s="14">
        <f>SUMIFS(Lancamentos!$G:$G,Lancamentos!$C:$C,$A3266,Lancamentos!$E:$E,$C3266,Lancamentos!$B:$B,"SAIDA_USO")</f>
        <v/>
      </c>
      <c r="I3266" s="14">
        <f>SUMIFS(Lancamentos!$G:$G,Lancamentos!$C:$C,$A3266,Lancamentos!$E:$E,$C3266,Lancamentos!$B:$B,"SAIDA_DESCARTE")</f>
        <v/>
      </c>
      <c r="J3266" s="14">
        <f>G3266-H3266-I3266</f>
        <v/>
      </c>
      <c r="K3266">
        <f>IF(A3266="","",IF(J3266&lt;=IFERROR(VLOOKUP(A3266,Produtos!$A:$E,5,FALSE),0),"ABAIXO DO MINIMO","OK"))</f>
        <v/>
      </c>
    </row>
    <row r="3267">
      <c r="B3267">
        <f>IFERROR(VLOOKUP(A3267,Produtos!A:B,2,FALSE),"")</f>
        <v/>
      </c>
      <c r="D3267" s="10">
        <f>IFERROR(INDEX(Lotes!$E:$E,MATCH(1,(Lotes!$A:$A=A3267)*(Lotes!$C:$C=C3267),0)),"")</f>
        <v/>
      </c>
      <c r="E3267" s="14">
        <f>IF(D3267="","",D3267-TODAY())</f>
        <v/>
      </c>
      <c r="F3267">
        <f>IF(D3267="","",IF(E3267&lt;0,"VENCIDO",IF(E3267&lt;=30,"VENCE EM &lt;= 30 DIAS",IF(E3267&lt;=60,"ATENCAO (31-60 DIAS)","OK"))))</f>
        <v/>
      </c>
      <c r="G3267" s="14">
        <f>SUMIFS(Lancamentos!$G:$G,Lancamentos!$C:$C,$A3267,Lancamentos!$E:$E,$C3267,Lancamentos!$B:$B,"ENTRADA")</f>
        <v/>
      </c>
      <c r="H3267" s="14">
        <f>SUMIFS(Lancamentos!$G:$G,Lancamentos!$C:$C,$A3267,Lancamentos!$E:$E,$C3267,Lancamentos!$B:$B,"SAIDA_USO")</f>
        <v/>
      </c>
      <c r="I3267" s="14">
        <f>SUMIFS(Lancamentos!$G:$G,Lancamentos!$C:$C,$A3267,Lancamentos!$E:$E,$C3267,Lancamentos!$B:$B,"SAIDA_DESCARTE")</f>
        <v/>
      </c>
      <c r="J3267" s="14">
        <f>G3267-H3267-I3267</f>
        <v/>
      </c>
      <c r="K3267">
        <f>IF(A3267="","",IF(J3267&lt;=IFERROR(VLOOKUP(A3267,Produtos!$A:$E,5,FALSE),0),"ABAIXO DO MINIMO","OK"))</f>
        <v/>
      </c>
    </row>
    <row r="3268">
      <c r="B3268">
        <f>IFERROR(VLOOKUP(A3268,Produtos!A:B,2,FALSE),"")</f>
        <v/>
      </c>
      <c r="D3268" s="10">
        <f>IFERROR(INDEX(Lotes!$E:$E,MATCH(1,(Lotes!$A:$A=A3268)*(Lotes!$C:$C=C3268),0)),"")</f>
        <v/>
      </c>
      <c r="E3268" s="14">
        <f>IF(D3268="","",D3268-TODAY())</f>
        <v/>
      </c>
      <c r="F3268">
        <f>IF(D3268="","",IF(E3268&lt;0,"VENCIDO",IF(E3268&lt;=30,"VENCE EM &lt;= 30 DIAS",IF(E3268&lt;=60,"ATENCAO (31-60 DIAS)","OK"))))</f>
        <v/>
      </c>
      <c r="G3268" s="14">
        <f>SUMIFS(Lancamentos!$G:$G,Lancamentos!$C:$C,$A3268,Lancamentos!$E:$E,$C3268,Lancamentos!$B:$B,"ENTRADA")</f>
        <v/>
      </c>
      <c r="H3268" s="14">
        <f>SUMIFS(Lancamentos!$G:$G,Lancamentos!$C:$C,$A3268,Lancamentos!$E:$E,$C3268,Lancamentos!$B:$B,"SAIDA_USO")</f>
        <v/>
      </c>
      <c r="I3268" s="14">
        <f>SUMIFS(Lancamentos!$G:$G,Lancamentos!$C:$C,$A3268,Lancamentos!$E:$E,$C3268,Lancamentos!$B:$B,"SAIDA_DESCARTE")</f>
        <v/>
      </c>
      <c r="J3268" s="14">
        <f>G3268-H3268-I3268</f>
        <v/>
      </c>
      <c r="K3268">
        <f>IF(A3268="","",IF(J3268&lt;=IFERROR(VLOOKUP(A3268,Produtos!$A:$E,5,FALSE),0),"ABAIXO DO MINIMO","OK"))</f>
        <v/>
      </c>
    </row>
    <row r="3269">
      <c r="B3269">
        <f>IFERROR(VLOOKUP(A3269,Produtos!A:B,2,FALSE),"")</f>
        <v/>
      </c>
      <c r="D3269" s="10">
        <f>IFERROR(INDEX(Lotes!$E:$E,MATCH(1,(Lotes!$A:$A=A3269)*(Lotes!$C:$C=C3269),0)),"")</f>
        <v/>
      </c>
      <c r="E3269" s="14">
        <f>IF(D3269="","",D3269-TODAY())</f>
        <v/>
      </c>
      <c r="F3269">
        <f>IF(D3269="","",IF(E3269&lt;0,"VENCIDO",IF(E3269&lt;=30,"VENCE EM &lt;= 30 DIAS",IF(E3269&lt;=60,"ATENCAO (31-60 DIAS)","OK"))))</f>
        <v/>
      </c>
      <c r="G3269" s="14">
        <f>SUMIFS(Lancamentos!$G:$G,Lancamentos!$C:$C,$A3269,Lancamentos!$E:$E,$C3269,Lancamentos!$B:$B,"ENTRADA")</f>
        <v/>
      </c>
      <c r="H3269" s="14">
        <f>SUMIFS(Lancamentos!$G:$G,Lancamentos!$C:$C,$A3269,Lancamentos!$E:$E,$C3269,Lancamentos!$B:$B,"SAIDA_USO")</f>
        <v/>
      </c>
      <c r="I3269" s="14">
        <f>SUMIFS(Lancamentos!$G:$G,Lancamentos!$C:$C,$A3269,Lancamentos!$E:$E,$C3269,Lancamentos!$B:$B,"SAIDA_DESCARTE")</f>
        <v/>
      </c>
      <c r="J3269" s="14">
        <f>G3269-H3269-I3269</f>
        <v/>
      </c>
      <c r="K3269">
        <f>IF(A3269="","",IF(J3269&lt;=IFERROR(VLOOKUP(A3269,Produtos!$A:$E,5,FALSE),0),"ABAIXO DO MINIMO","OK"))</f>
        <v/>
      </c>
    </row>
    <row r="3270">
      <c r="B3270">
        <f>IFERROR(VLOOKUP(A3270,Produtos!A:B,2,FALSE),"")</f>
        <v/>
      </c>
      <c r="D3270" s="10">
        <f>IFERROR(INDEX(Lotes!$E:$E,MATCH(1,(Lotes!$A:$A=A3270)*(Lotes!$C:$C=C3270),0)),"")</f>
        <v/>
      </c>
      <c r="E3270" s="14">
        <f>IF(D3270="","",D3270-TODAY())</f>
        <v/>
      </c>
      <c r="F3270">
        <f>IF(D3270="","",IF(E3270&lt;0,"VENCIDO",IF(E3270&lt;=30,"VENCE EM &lt;= 30 DIAS",IF(E3270&lt;=60,"ATENCAO (31-60 DIAS)","OK"))))</f>
        <v/>
      </c>
      <c r="G3270" s="14">
        <f>SUMIFS(Lancamentos!$G:$G,Lancamentos!$C:$C,$A3270,Lancamentos!$E:$E,$C3270,Lancamentos!$B:$B,"ENTRADA")</f>
        <v/>
      </c>
      <c r="H3270" s="14">
        <f>SUMIFS(Lancamentos!$G:$G,Lancamentos!$C:$C,$A3270,Lancamentos!$E:$E,$C3270,Lancamentos!$B:$B,"SAIDA_USO")</f>
        <v/>
      </c>
      <c r="I3270" s="14">
        <f>SUMIFS(Lancamentos!$G:$G,Lancamentos!$C:$C,$A3270,Lancamentos!$E:$E,$C3270,Lancamentos!$B:$B,"SAIDA_DESCARTE")</f>
        <v/>
      </c>
      <c r="J3270" s="14">
        <f>G3270-H3270-I3270</f>
        <v/>
      </c>
      <c r="K3270">
        <f>IF(A3270="","",IF(J3270&lt;=IFERROR(VLOOKUP(A3270,Produtos!$A:$E,5,FALSE),0),"ABAIXO DO MINIMO","OK"))</f>
        <v/>
      </c>
    </row>
    <row r="3271">
      <c r="B3271">
        <f>IFERROR(VLOOKUP(A3271,Produtos!A:B,2,FALSE),"")</f>
        <v/>
      </c>
      <c r="D3271" s="10">
        <f>IFERROR(INDEX(Lotes!$E:$E,MATCH(1,(Lotes!$A:$A=A3271)*(Lotes!$C:$C=C3271),0)),"")</f>
        <v/>
      </c>
      <c r="E3271" s="14">
        <f>IF(D3271="","",D3271-TODAY())</f>
        <v/>
      </c>
      <c r="F3271">
        <f>IF(D3271="","",IF(E3271&lt;0,"VENCIDO",IF(E3271&lt;=30,"VENCE EM &lt;= 30 DIAS",IF(E3271&lt;=60,"ATENCAO (31-60 DIAS)","OK"))))</f>
        <v/>
      </c>
      <c r="G3271" s="14">
        <f>SUMIFS(Lancamentos!$G:$G,Lancamentos!$C:$C,$A3271,Lancamentos!$E:$E,$C3271,Lancamentos!$B:$B,"ENTRADA")</f>
        <v/>
      </c>
      <c r="H3271" s="14">
        <f>SUMIFS(Lancamentos!$G:$G,Lancamentos!$C:$C,$A3271,Lancamentos!$E:$E,$C3271,Lancamentos!$B:$B,"SAIDA_USO")</f>
        <v/>
      </c>
      <c r="I3271" s="14">
        <f>SUMIFS(Lancamentos!$G:$G,Lancamentos!$C:$C,$A3271,Lancamentos!$E:$E,$C3271,Lancamentos!$B:$B,"SAIDA_DESCARTE")</f>
        <v/>
      </c>
      <c r="J3271" s="14">
        <f>G3271-H3271-I3271</f>
        <v/>
      </c>
      <c r="K3271">
        <f>IF(A3271="","",IF(J3271&lt;=IFERROR(VLOOKUP(A3271,Produtos!$A:$E,5,FALSE),0),"ABAIXO DO MINIMO","OK"))</f>
        <v/>
      </c>
    </row>
    <row r="3272">
      <c r="B3272">
        <f>IFERROR(VLOOKUP(A3272,Produtos!A:B,2,FALSE),"")</f>
        <v/>
      </c>
      <c r="D3272" s="10">
        <f>IFERROR(INDEX(Lotes!$E:$E,MATCH(1,(Lotes!$A:$A=A3272)*(Lotes!$C:$C=C3272),0)),"")</f>
        <v/>
      </c>
      <c r="E3272" s="14">
        <f>IF(D3272="","",D3272-TODAY())</f>
        <v/>
      </c>
      <c r="F3272">
        <f>IF(D3272="","",IF(E3272&lt;0,"VENCIDO",IF(E3272&lt;=30,"VENCE EM &lt;= 30 DIAS",IF(E3272&lt;=60,"ATENCAO (31-60 DIAS)","OK"))))</f>
        <v/>
      </c>
      <c r="G3272" s="14">
        <f>SUMIFS(Lancamentos!$G:$G,Lancamentos!$C:$C,$A3272,Lancamentos!$E:$E,$C3272,Lancamentos!$B:$B,"ENTRADA")</f>
        <v/>
      </c>
      <c r="H3272" s="14">
        <f>SUMIFS(Lancamentos!$G:$G,Lancamentos!$C:$C,$A3272,Lancamentos!$E:$E,$C3272,Lancamentos!$B:$B,"SAIDA_USO")</f>
        <v/>
      </c>
      <c r="I3272" s="14">
        <f>SUMIFS(Lancamentos!$G:$G,Lancamentos!$C:$C,$A3272,Lancamentos!$E:$E,$C3272,Lancamentos!$B:$B,"SAIDA_DESCARTE")</f>
        <v/>
      </c>
      <c r="J3272" s="14">
        <f>G3272-H3272-I3272</f>
        <v/>
      </c>
      <c r="K3272">
        <f>IF(A3272="","",IF(J3272&lt;=IFERROR(VLOOKUP(A3272,Produtos!$A:$E,5,FALSE),0),"ABAIXO DO MINIMO","OK"))</f>
        <v/>
      </c>
    </row>
    <row r="3273">
      <c r="B3273">
        <f>IFERROR(VLOOKUP(A3273,Produtos!A:B,2,FALSE),"")</f>
        <v/>
      </c>
      <c r="D3273" s="10">
        <f>IFERROR(INDEX(Lotes!$E:$E,MATCH(1,(Lotes!$A:$A=A3273)*(Lotes!$C:$C=C3273),0)),"")</f>
        <v/>
      </c>
      <c r="E3273" s="14">
        <f>IF(D3273="","",D3273-TODAY())</f>
        <v/>
      </c>
      <c r="F3273">
        <f>IF(D3273="","",IF(E3273&lt;0,"VENCIDO",IF(E3273&lt;=30,"VENCE EM &lt;= 30 DIAS",IF(E3273&lt;=60,"ATENCAO (31-60 DIAS)","OK"))))</f>
        <v/>
      </c>
      <c r="G3273" s="14">
        <f>SUMIFS(Lancamentos!$G:$G,Lancamentos!$C:$C,$A3273,Lancamentos!$E:$E,$C3273,Lancamentos!$B:$B,"ENTRADA")</f>
        <v/>
      </c>
      <c r="H3273" s="14">
        <f>SUMIFS(Lancamentos!$G:$G,Lancamentos!$C:$C,$A3273,Lancamentos!$E:$E,$C3273,Lancamentos!$B:$B,"SAIDA_USO")</f>
        <v/>
      </c>
      <c r="I3273" s="14">
        <f>SUMIFS(Lancamentos!$G:$G,Lancamentos!$C:$C,$A3273,Lancamentos!$E:$E,$C3273,Lancamentos!$B:$B,"SAIDA_DESCARTE")</f>
        <v/>
      </c>
      <c r="J3273" s="14">
        <f>G3273-H3273-I3273</f>
        <v/>
      </c>
      <c r="K3273">
        <f>IF(A3273="","",IF(J3273&lt;=IFERROR(VLOOKUP(A3273,Produtos!$A:$E,5,FALSE),0),"ABAIXO DO MINIMO","OK"))</f>
        <v/>
      </c>
    </row>
    <row r="3274">
      <c r="B3274">
        <f>IFERROR(VLOOKUP(A3274,Produtos!A:B,2,FALSE),"")</f>
        <v/>
      </c>
      <c r="D3274" s="10">
        <f>IFERROR(INDEX(Lotes!$E:$E,MATCH(1,(Lotes!$A:$A=A3274)*(Lotes!$C:$C=C3274),0)),"")</f>
        <v/>
      </c>
      <c r="E3274" s="14">
        <f>IF(D3274="","",D3274-TODAY())</f>
        <v/>
      </c>
      <c r="F3274">
        <f>IF(D3274="","",IF(E3274&lt;0,"VENCIDO",IF(E3274&lt;=30,"VENCE EM &lt;= 30 DIAS",IF(E3274&lt;=60,"ATENCAO (31-60 DIAS)","OK"))))</f>
        <v/>
      </c>
      <c r="G3274" s="14">
        <f>SUMIFS(Lancamentos!$G:$G,Lancamentos!$C:$C,$A3274,Lancamentos!$E:$E,$C3274,Lancamentos!$B:$B,"ENTRADA")</f>
        <v/>
      </c>
      <c r="H3274" s="14">
        <f>SUMIFS(Lancamentos!$G:$G,Lancamentos!$C:$C,$A3274,Lancamentos!$E:$E,$C3274,Lancamentos!$B:$B,"SAIDA_USO")</f>
        <v/>
      </c>
      <c r="I3274" s="14">
        <f>SUMIFS(Lancamentos!$G:$G,Lancamentos!$C:$C,$A3274,Lancamentos!$E:$E,$C3274,Lancamentos!$B:$B,"SAIDA_DESCARTE")</f>
        <v/>
      </c>
      <c r="J3274" s="14">
        <f>G3274-H3274-I3274</f>
        <v/>
      </c>
      <c r="K3274">
        <f>IF(A3274="","",IF(J3274&lt;=IFERROR(VLOOKUP(A3274,Produtos!$A:$E,5,FALSE),0),"ABAIXO DO MINIMO","OK"))</f>
        <v/>
      </c>
    </row>
    <row r="3275">
      <c r="B3275">
        <f>IFERROR(VLOOKUP(A3275,Produtos!A:B,2,FALSE),"")</f>
        <v/>
      </c>
      <c r="D3275" s="10">
        <f>IFERROR(INDEX(Lotes!$E:$E,MATCH(1,(Lotes!$A:$A=A3275)*(Lotes!$C:$C=C3275),0)),"")</f>
        <v/>
      </c>
      <c r="E3275" s="14">
        <f>IF(D3275="","",D3275-TODAY())</f>
        <v/>
      </c>
      <c r="F3275">
        <f>IF(D3275="","",IF(E3275&lt;0,"VENCIDO",IF(E3275&lt;=30,"VENCE EM &lt;= 30 DIAS",IF(E3275&lt;=60,"ATENCAO (31-60 DIAS)","OK"))))</f>
        <v/>
      </c>
      <c r="G3275" s="14">
        <f>SUMIFS(Lancamentos!$G:$G,Lancamentos!$C:$C,$A3275,Lancamentos!$E:$E,$C3275,Lancamentos!$B:$B,"ENTRADA")</f>
        <v/>
      </c>
      <c r="H3275" s="14">
        <f>SUMIFS(Lancamentos!$G:$G,Lancamentos!$C:$C,$A3275,Lancamentos!$E:$E,$C3275,Lancamentos!$B:$B,"SAIDA_USO")</f>
        <v/>
      </c>
      <c r="I3275" s="14">
        <f>SUMIFS(Lancamentos!$G:$G,Lancamentos!$C:$C,$A3275,Lancamentos!$E:$E,$C3275,Lancamentos!$B:$B,"SAIDA_DESCARTE")</f>
        <v/>
      </c>
      <c r="J3275" s="14">
        <f>G3275-H3275-I3275</f>
        <v/>
      </c>
      <c r="K3275">
        <f>IF(A3275="","",IF(J3275&lt;=IFERROR(VLOOKUP(A3275,Produtos!$A:$E,5,FALSE),0),"ABAIXO DO MINIMO","OK"))</f>
        <v/>
      </c>
    </row>
    <row r="3276">
      <c r="B3276">
        <f>IFERROR(VLOOKUP(A3276,Produtos!A:B,2,FALSE),"")</f>
        <v/>
      </c>
      <c r="D3276" s="10">
        <f>IFERROR(INDEX(Lotes!$E:$E,MATCH(1,(Lotes!$A:$A=A3276)*(Lotes!$C:$C=C3276),0)),"")</f>
        <v/>
      </c>
      <c r="E3276" s="14">
        <f>IF(D3276="","",D3276-TODAY())</f>
        <v/>
      </c>
      <c r="F3276">
        <f>IF(D3276="","",IF(E3276&lt;0,"VENCIDO",IF(E3276&lt;=30,"VENCE EM &lt;= 30 DIAS",IF(E3276&lt;=60,"ATENCAO (31-60 DIAS)","OK"))))</f>
        <v/>
      </c>
      <c r="G3276" s="14">
        <f>SUMIFS(Lancamentos!$G:$G,Lancamentos!$C:$C,$A3276,Lancamentos!$E:$E,$C3276,Lancamentos!$B:$B,"ENTRADA")</f>
        <v/>
      </c>
      <c r="H3276" s="14">
        <f>SUMIFS(Lancamentos!$G:$G,Lancamentos!$C:$C,$A3276,Lancamentos!$E:$E,$C3276,Lancamentos!$B:$B,"SAIDA_USO")</f>
        <v/>
      </c>
      <c r="I3276" s="14">
        <f>SUMIFS(Lancamentos!$G:$G,Lancamentos!$C:$C,$A3276,Lancamentos!$E:$E,$C3276,Lancamentos!$B:$B,"SAIDA_DESCARTE")</f>
        <v/>
      </c>
      <c r="J3276" s="14">
        <f>G3276-H3276-I3276</f>
        <v/>
      </c>
      <c r="K3276">
        <f>IF(A3276="","",IF(J3276&lt;=IFERROR(VLOOKUP(A3276,Produtos!$A:$E,5,FALSE),0),"ABAIXO DO MINIMO","OK"))</f>
        <v/>
      </c>
    </row>
    <row r="3277">
      <c r="B3277">
        <f>IFERROR(VLOOKUP(A3277,Produtos!A:B,2,FALSE),"")</f>
        <v/>
      </c>
      <c r="D3277" s="10">
        <f>IFERROR(INDEX(Lotes!$E:$E,MATCH(1,(Lotes!$A:$A=A3277)*(Lotes!$C:$C=C3277),0)),"")</f>
        <v/>
      </c>
      <c r="E3277" s="14">
        <f>IF(D3277="","",D3277-TODAY())</f>
        <v/>
      </c>
      <c r="F3277">
        <f>IF(D3277="","",IF(E3277&lt;0,"VENCIDO",IF(E3277&lt;=30,"VENCE EM &lt;= 30 DIAS",IF(E3277&lt;=60,"ATENCAO (31-60 DIAS)","OK"))))</f>
        <v/>
      </c>
      <c r="G3277" s="14">
        <f>SUMIFS(Lancamentos!$G:$G,Lancamentos!$C:$C,$A3277,Lancamentos!$E:$E,$C3277,Lancamentos!$B:$B,"ENTRADA")</f>
        <v/>
      </c>
      <c r="H3277" s="14">
        <f>SUMIFS(Lancamentos!$G:$G,Lancamentos!$C:$C,$A3277,Lancamentos!$E:$E,$C3277,Lancamentos!$B:$B,"SAIDA_USO")</f>
        <v/>
      </c>
      <c r="I3277" s="14">
        <f>SUMIFS(Lancamentos!$G:$G,Lancamentos!$C:$C,$A3277,Lancamentos!$E:$E,$C3277,Lancamentos!$B:$B,"SAIDA_DESCARTE")</f>
        <v/>
      </c>
      <c r="J3277" s="14">
        <f>G3277-H3277-I3277</f>
        <v/>
      </c>
      <c r="K3277">
        <f>IF(A3277="","",IF(J3277&lt;=IFERROR(VLOOKUP(A3277,Produtos!$A:$E,5,FALSE),0),"ABAIXO DO MINIMO","OK"))</f>
        <v/>
      </c>
    </row>
    <row r="3278">
      <c r="B3278">
        <f>IFERROR(VLOOKUP(A3278,Produtos!A:B,2,FALSE),"")</f>
        <v/>
      </c>
      <c r="D3278" s="10">
        <f>IFERROR(INDEX(Lotes!$E:$E,MATCH(1,(Lotes!$A:$A=A3278)*(Lotes!$C:$C=C3278),0)),"")</f>
        <v/>
      </c>
      <c r="E3278" s="14">
        <f>IF(D3278="","",D3278-TODAY())</f>
        <v/>
      </c>
      <c r="F3278">
        <f>IF(D3278="","",IF(E3278&lt;0,"VENCIDO",IF(E3278&lt;=30,"VENCE EM &lt;= 30 DIAS",IF(E3278&lt;=60,"ATENCAO (31-60 DIAS)","OK"))))</f>
        <v/>
      </c>
      <c r="G3278" s="14">
        <f>SUMIFS(Lancamentos!$G:$G,Lancamentos!$C:$C,$A3278,Lancamentos!$E:$E,$C3278,Lancamentos!$B:$B,"ENTRADA")</f>
        <v/>
      </c>
      <c r="H3278" s="14">
        <f>SUMIFS(Lancamentos!$G:$G,Lancamentos!$C:$C,$A3278,Lancamentos!$E:$E,$C3278,Lancamentos!$B:$B,"SAIDA_USO")</f>
        <v/>
      </c>
      <c r="I3278" s="14">
        <f>SUMIFS(Lancamentos!$G:$G,Lancamentos!$C:$C,$A3278,Lancamentos!$E:$E,$C3278,Lancamentos!$B:$B,"SAIDA_DESCARTE")</f>
        <v/>
      </c>
      <c r="J3278" s="14">
        <f>G3278-H3278-I3278</f>
        <v/>
      </c>
      <c r="K3278">
        <f>IF(A3278="","",IF(J3278&lt;=IFERROR(VLOOKUP(A3278,Produtos!$A:$E,5,FALSE),0),"ABAIXO DO MINIMO","OK"))</f>
        <v/>
      </c>
    </row>
    <row r="3279">
      <c r="B3279">
        <f>IFERROR(VLOOKUP(A3279,Produtos!A:B,2,FALSE),"")</f>
        <v/>
      </c>
      <c r="D3279" s="10">
        <f>IFERROR(INDEX(Lotes!$E:$E,MATCH(1,(Lotes!$A:$A=A3279)*(Lotes!$C:$C=C3279),0)),"")</f>
        <v/>
      </c>
      <c r="E3279" s="14">
        <f>IF(D3279="","",D3279-TODAY())</f>
        <v/>
      </c>
      <c r="F3279">
        <f>IF(D3279="","",IF(E3279&lt;0,"VENCIDO",IF(E3279&lt;=30,"VENCE EM &lt;= 30 DIAS",IF(E3279&lt;=60,"ATENCAO (31-60 DIAS)","OK"))))</f>
        <v/>
      </c>
      <c r="G3279" s="14">
        <f>SUMIFS(Lancamentos!$G:$G,Lancamentos!$C:$C,$A3279,Lancamentos!$E:$E,$C3279,Lancamentos!$B:$B,"ENTRADA")</f>
        <v/>
      </c>
      <c r="H3279" s="14">
        <f>SUMIFS(Lancamentos!$G:$G,Lancamentos!$C:$C,$A3279,Lancamentos!$E:$E,$C3279,Lancamentos!$B:$B,"SAIDA_USO")</f>
        <v/>
      </c>
      <c r="I3279" s="14">
        <f>SUMIFS(Lancamentos!$G:$G,Lancamentos!$C:$C,$A3279,Lancamentos!$E:$E,$C3279,Lancamentos!$B:$B,"SAIDA_DESCARTE")</f>
        <v/>
      </c>
      <c r="J3279" s="14">
        <f>G3279-H3279-I3279</f>
        <v/>
      </c>
      <c r="K3279">
        <f>IF(A3279="","",IF(J3279&lt;=IFERROR(VLOOKUP(A3279,Produtos!$A:$E,5,FALSE),0),"ABAIXO DO MINIMO","OK"))</f>
        <v/>
      </c>
    </row>
    <row r="3280">
      <c r="B3280">
        <f>IFERROR(VLOOKUP(A3280,Produtos!A:B,2,FALSE),"")</f>
        <v/>
      </c>
      <c r="D3280" s="10">
        <f>IFERROR(INDEX(Lotes!$E:$E,MATCH(1,(Lotes!$A:$A=A3280)*(Lotes!$C:$C=C3280),0)),"")</f>
        <v/>
      </c>
      <c r="E3280" s="14">
        <f>IF(D3280="","",D3280-TODAY())</f>
        <v/>
      </c>
      <c r="F3280">
        <f>IF(D3280="","",IF(E3280&lt;0,"VENCIDO",IF(E3280&lt;=30,"VENCE EM &lt;= 30 DIAS",IF(E3280&lt;=60,"ATENCAO (31-60 DIAS)","OK"))))</f>
        <v/>
      </c>
      <c r="G3280" s="14">
        <f>SUMIFS(Lancamentos!$G:$G,Lancamentos!$C:$C,$A3280,Lancamentos!$E:$E,$C3280,Lancamentos!$B:$B,"ENTRADA")</f>
        <v/>
      </c>
      <c r="H3280" s="14">
        <f>SUMIFS(Lancamentos!$G:$G,Lancamentos!$C:$C,$A3280,Lancamentos!$E:$E,$C3280,Lancamentos!$B:$B,"SAIDA_USO")</f>
        <v/>
      </c>
      <c r="I3280" s="14">
        <f>SUMIFS(Lancamentos!$G:$G,Lancamentos!$C:$C,$A3280,Lancamentos!$E:$E,$C3280,Lancamentos!$B:$B,"SAIDA_DESCARTE")</f>
        <v/>
      </c>
      <c r="J3280" s="14">
        <f>G3280-H3280-I3280</f>
        <v/>
      </c>
      <c r="K3280">
        <f>IF(A3280="","",IF(J3280&lt;=IFERROR(VLOOKUP(A3280,Produtos!$A:$E,5,FALSE),0),"ABAIXO DO MINIMO","OK"))</f>
        <v/>
      </c>
    </row>
    <row r="3281">
      <c r="B3281">
        <f>IFERROR(VLOOKUP(A3281,Produtos!A:B,2,FALSE),"")</f>
        <v/>
      </c>
      <c r="D3281" s="10">
        <f>IFERROR(INDEX(Lotes!$E:$E,MATCH(1,(Lotes!$A:$A=A3281)*(Lotes!$C:$C=C3281),0)),"")</f>
        <v/>
      </c>
      <c r="E3281" s="14">
        <f>IF(D3281="","",D3281-TODAY())</f>
        <v/>
      </c>
      <c r="F3281">
        <f>IF(D3281="","",IF(E3281&lt;0,"VENCIDO",IF(E3281&lt;=30,"VENCE EM &lt;= 30 DIAS",IF(E3281&lt;=60,"ATENCAO (31-60 DIAS)","OK"))))</f>
        <v/>
      </c>
      <c r="G3281" s="14">
        <f>SUMIFS(Lancamentos!$G:$G,Lancamentos!$C:$C,$A3281,Lancamentos!$E:$E,$C3281,Lancamentos!$B:$B,"ENTRADA")</f>
        <v/>
      </c>
      <c r="H3281" s="14">
        <f>SUMIFS(Lancamentos!$G:$G,Lancamentos!$C:$C,$A3281,Lancamentos!$E:$E,$C3281,Lancamentos!$B:$B,"SAIDA_USO")</f>
        <v/>
      </c>
      <c r="I3281" s="14">
        <f>SUMIFS(Lancamentos!$G:$G,Lancamentos!$C:$C,$A3281,Lancamentos!$E:$E,$C3281,Lancamentos!$B:$B,"SAIDA_DESCARTE")</f>
        <v/>
      </c>
      <c r="J3281" s="14">
        <f>G3281-H3281-I3281</f>
        <v/>
      </c>
      <c r="K3281">
        <f>IF(A3281="","",IF(J3281&lt;=IFERROR(VLOOKUP(A3281,Produtos!$A:$E,5,FALSE),0),"ABAIXO DO MINIMO","OK"))</f>
        <v/>
      </c>
    </row>
    <row r="3282">
      <c r="B3282">
        <f>IFERROR(VLOOKUP(A3282,Produtos!A:B,2,FALSE),"")</f>
        <v/>
      </c>
      <c r="D3282" s="10">
        <f>IFERROR(INDEX(Lotes!$E:$E,MATCH(1,(Lotes!$A:$A=A3282)*(Lotes!$C:$C=C3282),0)),"")</f>
        <v/>
      </c>
      <c r="E3282" s="14">
        <f>IF(D3282="","",D3282-TODAY())</f>
        <v/>
      </c>
      <c r="F3282">
        <f>IF(D3282="","",IF(E3282&lt;0,"VENCIDO",IF(E3282&lt;=30,"VENCE EM &lt;= 30 DIAS",IF(E3282&lt;=60,"ATENCAO (31-60 DIAS)","OK"))))</f>
        <v/>
      </c>
      <c r="G3282" s="14">
        <f>SUMIFS(Lancamentos!$G:$G,Lancamentos!$C:$C,$A3282,Lancamentos!$E:$E,$C3282,Lancamentos!$B:$B,"ENTRADA")</f>
        <v/>
      </c>
      <c r="H3282" s="14">
        <f>SUMIFS(Lancamentos!$G:$G,Lancamentos!$C:$C,$A3282,Lancamentos!$E:$E,$C3282,Lancamentos!$B:$B,"SAIDA_USO")</f>
        <v/>
      </c>
      <c r="I3282" s="14">
        <f>SUMIFS(Lancamentos!$G:$G,Lancamentos!$C:$C,$A3282,Lancamentos!$E:$E,$C3282,Lancamentos!$B:$B,"SAIDA_DESCARTE")</f>
        <v/>
      </c>
      <c r="J3282" s="14">
        <f>G3282-H3282-I3282</f>
        <v/>
      </c>
      <c r="K3282">
        <f>IF(A3282="","",IF(J3282&lt;=IFERROR(VLOOKUP(A3282,Produtos!$A:$E,5,FALSE),0),"ABAIXO DO MINIMO","OK"))</f>
        <v/>
      </c>
    </row>
    <row r="3283">
      <c r="B3283">
        <f>IFERROR(VLOOKUP(A3283,Produtos!A:B,2,FALSE),"")</f>
        <v/>
      </c>
      <c r="D3283" s="10">
        <f>IFERROR(INDEX(Lotes!$E:$E,MATCH(1,(Lotes!$A:$A=A3283)*(Lotes!$C:$C=C3283),0)),"")</f>
        <v/>
      </c>
      <c r="E3283" s="14">
        <f>IF(D3283="","",D3283-TODAY())</f>
        <v/>
      </c>
      <c r="F3283">
        <f>IF(D3283="","",IF(E3283&lt;0,"VENCIDO",IF(E3283&lt;=30,"VENCE EM &lt;= 30 DIAS",IF(E3283&lt;=60,"ATENCAO (31-60 DIAS)","OK"))))</f>
        <v/>
      </c>
      <c r="G3283" s="14">
        <f>SUMIFS(Lancamentos!$G:$G,Lancamentos!$C:$C,$A3283,Lancamentos!$E:$E,$C3283,Lancamentos!$B:$B,"ENTRADA")</f>
        <v/>
      </c>
      <c r="H3283" s="14">
        <f>SUMIFS(Lancamentos!$G:$G,Lancamentos!$C:$C,$A3283,Lancamentos!$E:$E,$C3283,Lancamentos!$B:$B,"SAIDA_USO")</f>
        <v/>
      </c>
      <c r="I3283" s="14">
        <f>SUMIFS(Lancamentos!$G:$G,Lancamentos!$C:$C,$A3283,Lancamentos!$E:$E,$C3283,Lancamentos!$B:$B,"SAIDA_DESCARTE")</f>
        <v/>
      </c>
      <c r="J3283" s="14">
        <f>G3283-H3283-I3283</f>
        <v/>
      </c>
      <c r="K3283">
        <f>IF(A3283="","",IF(J3283&lt;=IFERROR(VLOOKUP(A3283,Produtos!$A:$E,5,FALSE),0),"ABAIXO DO MINIMO","OK"))</f>
        <v/>
      </c>
    </row>
    <row r="3284">
      <c r="B3284">
        <f>IFERROR(VLOOKUP(A3284,Produtos!A:B,2,FALSE),"")</f>
        <v/>
      </c>
      <c r="D3284" s="10">
        <f>IFERROR(INDEX(Lotes!$E:$E,MATCH(1,(Lotes!$A:$A=A3284)*(Lotes!$C:$C=C3284),0)),"")</f>
        <v/>
      </c>
      <c r="E3284" s="14">
        <f>IF(D3284="","",D3284-TODAY())</f>
        <v/>
      </c>
      <c r="F3284">
        <f>IF(D3284="","",IF(E3284&lt;0,"VENCIDO",IF(E3284&lt;=30,"VENCE EM &lt;= 30 DIAS",IF(E3284&lt;=60,"ATENCAO (31-60 DIAS)","OK"))))</f>
        <v/>
      </c>
      <c r="G3284" s="14">
        <f>SUMIFS(Lancamentos!$G:$G,Lancamentos!$C:$C,$A3284,Lancamentos!$E:$E,$C3284,Lancamentos!$B:$B,"ENTRADA")</f>
        <v/>
      </c>
      <c r="H3284" s="14">
        <f>SUMIFS(Lancamentos!$G:$G,Lancamentos!$C:$C,$A3284,Lancamentos!$E:$E,$C3284,Lancamentos!$B:$B,"SAIDA_USO")</f>
        <v/>
      </c>
      <c r="I3284" s="14">
        <f>SUMIFS(Lancamentos!$G:$G,Lancamentos!$C:$C,$A3284,Lancamentos!$E:$E,$C3284,Lancamentos!$B:$B,"SAIDA_DESCARTE")</f>
        <v/>
      </c>
      <c r="J3284" s="14">
        <f>G3284-H3284-I3284</f>
        <v/>
      </c>
      <c r="K3284">
        <f>IF(A3284="","",IF(J3284&lt;=IFERROR(VLOOKUP(A3284,Produtos!$A:$E,5,FALSE),0),"ABAIXO DO MINIMO","OK"))</f>
        <v/>
      </c>
    </row>
    <row r="3285">
      <c r="B3285">
        <f>IFERROR(VLOOKUP(A3285,Produtos!A:B,2,FALSE),"")</f>
        <v/>
      </c>
      <c r="D3285" s="10">
        <f>IFERROR(INDEX(Lotes!$E:$E,MATCH(1,(Lotes!$A:$A=A3285)*(Lotes!$C:$C=C3285),0)),"")</f>
        <v/>
      </c>
      <c r="E3285" s="14">
        <f>IF(D3285="","",D3285-TODAY())</f>
        <v/>
      </c>
      <c r="F3285">
        <f>IF(D3285="","",IF(E3285&lt;0,"VENCIDO",IF(E3285&lt;=30,"VENCE EM &lt;= 30 DIAS",IF(E3285&lt;=60,"ATENCAO (31-60 DIAS)","OK"))))</f>
        <v/>
      </c>
      <c r="G3285" s="14">
        <f>SUMIFS(Lancamentos!$G:$G,Lancamentos!$C:$C,$A3285,Lancamentos!$E:$E,$C3285,Lancamentos!$B:$B,"ENTRADA")</f>
        <v/>
      </c>
      <c r="H3285" s="14">
        <f>SUMIFS(Lancamentos!$G:$G,Lancamentos!$C:$C,$A3285,Lancamentos!$E:$E,$C3285,Lancamentos!$B:$B,"SAIDA_USO")</f>
        <v/>
      </c>
      <c r="I3285" s="14">
        <f>SUMIFS(Lancamentos!$G:$G,Lancamentos!$C:$C,$A3285,Lancamentos!$E:$E,$C3285,Lancamentos!$B:$B,"SAIDA_DESCARTE")</f>
        <v/>
      </c>
      <c r="J3285" s="14">
        <f>G3285-H3285-I3285</f>
        <v/>
      </c>
      <c r="K3285">
        <f>IF(A3285="","",IF(J3285&lt;=IFERROR(VLOOKUP(A3285,Produtos!$A:$E,5,FALSE),0),"ABAIXO DO MINIMO","OK"))</f>
        <v/>
      </c>
    </row>
    <row r="3286">
      <c r="B3286">
        <f>IFERROR(VLOOKUP(A3286,Produtos!A:B,2,FALSE),"")</f>
        <v/>
      </c>
      <c r="D3286" s="10">
        <f>IFERROR(INDEX(Lotes!$E:$E,MATCH(1,(Lotes!$A:$A=A3286)*(Lotes!$C:$C=C3286),0)),"")</f>
        <v/>
      </c>
      <c r="E3286" s="14">
        <f>IF(D3286="","",D3286-TODAY())</f>
        <v/>
      </c>
      <c r="F3286">
        <f>IF(D3286="","",IF(E3286&lt;0,"VENCIDO",IF(E3286&lt;=30,"VENCE EM &lt;= 30 DIAS",IF(E3286&lt;=60,"ATENCAO (31-60 DIAS)","OK"))))</f>
        <v/>
      </c>
      <c r="G3286" s="14">
        <f>SUMIFS(Lancamentos!$G:$G,Lancamentos!$C:$C,$A3286,Lancamentos!$E:$E,$C3286,Lancamentos!$B:$B,"ENTRADA")</f>
        <v/>
      </c>
      <c r="H3286" s="14">
        <f>SUMIFS(Lancamentos!$G:$G,Lancamentos!$C:$C,$A3286,Lancamentos!$E:$E,$C3286,Lancamentos!$B:$B,"SAIDA_USO")</f>
        <v/>
      </c>
      <c r="I3286" s="14">
        <f>SUMIFS(Lancamentos!$G:$G,Lancamentos!$C:$C,$A3286,Lancamentos!$E:$E,$C3286,Lancamentos!$B:$B,"SAIDA_DESCARTE")</f>
        <v/>
      </c>
      <c r="J3286" s="14">
        <f>G3286-H3286-I3286</f>
        <v/>
      </c>
      <c r="K3286">
        <f>IF(A3286="","",IF(J3286&lt;=IFERROR(VLOOKUP(A3286,Produtos!$A:$E,5,FALSE),0),"ABAIXO DO MINIMO","OK"))</f>
        <v/>
      </c>
    </row>
    <row r="3287">
      <c r="B3287">
        <f>IFERROR(VLOOKUP(A3287,Produtos!A:B,2,FALSE),"")</f>
        <v/>
      </c>
      <c r="D3287" s="10">
        <f>IFERROR(INDEX(Lotes!$E:$E,MATCH(1,(Lotes!$A:$A=A3287)*(Lotes!$C:$C=C3287),0)),"")</f>
        <v/>
      </c>
      <c r="E3287" s="14">
        <f>IF(D3287="","",D3287-TODAY())</f>
        <v/>
      </c>
      <c r="F3287">
        <f>IF(D3287="","",IF(E3287&lt;0,"VENCIDO",IF(E3287&lt;=30,"VENCE EM &lt;= 30 DIAS",IF(E3287&lt;=60,"ATENCAO (31-60 DIAS)","OK"))))</f>
        <v/>
      </c>
      <c r="G3287" s="14">
        <f>SUMIFS(Lancamentos!$G:$G,Lancamentos!$C:$C,$A3287,Lancamentos!$E:$E,$C3287,Lancamentos!$B:$B,"ENTRADA")</f>
        <v/>
      </c>
      <c r="H3287" s="14">
        <f>SUMIFS(Lancamentos!$G:$G,Lancamentos!$C:$C,$A3287,Lancamentos!$E:$E,$C3287,Lancamentos!$B:$B,"SAIDA_USO")</f>
        <v/>
      </c>
      <c r="I3287" s="14">
        <f>SUMIFS(Lancamentos!$G:$G,Lancamentos!$C:$C,$A3287,Lancamentos!$E:$E,$C3287,Lancamentos!$B:$B,"SAIDA_DESCARTE")</f>
        <v/>
      </c>
      <c r="J3287" s="14">
        <f>G3287-H3287-I3287</f>
        <v/>
      </c>
      <c r="K3287">
        <f>IF(A3287="","",IF(J3287&lt;=IFERROR(VLOOKUP(A3287,Produtos!$A:$E,5,FALSE),0),"ABAIXO DO MINIMO","OK"))</f>
        <v/>
      </c>
    </row>
    <row r="3288">
      <c r="B3288">
        <f>IFERROR(VLOOKUP(A3288,Produtos!A:B,2,FALSE),"")</f>
        <v/>
      </c>
      <c r="D3288" s="10">
        <f>IFERROR(INDEX(Lotes!$E:$E,MATCH(1,(Lotes!$A:$A=A3288)*(Lotes!$C:$C=C3288),0)),"")</f>
        <v/>
      </c>
      <c r="E3288" s="14">
        <f>IF(D3288="","",D3288-TODAY())</f>
        <v/>
      </c>
      <c r="F3288">
        <f>IF(D3288="","",IF(E3288&lt;0,"VENCIDO",IF(E3288&lt;=30,"VENCE EM &lt;= 30 DIAS",IF(E3288&lt;=60,"ATENCAO (31-60 DIAS)","OK"))))</f>
        <v/>
      </c>
      <c r="G3288" s="14">
        <f>SUMIFS(Lancamentos!$G:$G,Lancamentos!$C:$C,$A3288,Lancamentos!$E:$E,$C3288,Lancamentos!$B:$B,"ENTRADA")</f>
        <v/>
      </c>
      <c r="H3288" s="14">
        <f>SUMIFS(Lancamentos!$G:$G,Lancamentos!$C:$C,$A3288,Lancamentos!$E:$E,$C3288,Lancamentos!$B:$B,"SAIDA_USO")</f>
        <v/>
      </c>
      <c r="I3288" s="14">
        <f>SUMIFS(Lancamentos!$G:$G,Lancamentos!$C:$C,$A3288,Lancamentos!$E:$E,$C3288,Lancamentos!$B:$B,"SAIDA_DESCARTE")</f>
        <v/>
      </c>
      <c r="J3288" s="14">
        <f>G3288-H3288-I3288</f>
        <v/>
      </c>
      <c r="K3288">
        <f>IF(A3288="","",IF(J3288&lt;=IFERROR(VLOOKUP(A3288,Produtos!$A:$E,5,FALSE),0),"ABAIXO DO MINIMO","OK"))</f>
        <v/>
      </c>
    </row>
    <row r="3289">
      <c r="B3289">
        <f>IFERROR(VLOOKUP(A3289,Produtos!A:B,2,FALSE),"")</f>
        <v/>
      </c>
      <c r="D3289" s="10">
        <f>IFERROR(INDEX(Lotes!$E:$E,MATCH(1,(Lotes!$A:$A=A3289)*(Lotes!$C:$C=C3289),0)),"")</f>
        <v/>
      </c>
      <c r="E3289" s="14">
        <f>IF(D3289="","",D3289-TODAY())</f>
        <v/>
      </c>
      <c r="F3289">
        <f>IF(D3289="","",IF(E3289&lt;0,"VENCIDO",IF(E3289&lt;=30,"VENCE EM &lt;= 30 DIAS",IF(E3289&lt;=60,"ATENCAO (31-60 DIAS)","OK"))))</f>
        <v/>
      </c>
      <c r="G3289" s="14">
        <f>SUMIFS(Lancamentos!$G:$G,Lancamentos!$C:$C,$A3289,Lancamentos!$E:$E,$C3289,Lancamentos!$B:$B,"ENTRADA")</f>
        <v/>
      </c>
      <c r="H3289" s="14">
        <f>SUMIFS(Lancamentos!$G:$G,Lancamentos!$C:$C,$A3289,Lancamentos!$E:$E,$C3289,Lancamentos!$B:$B,"SAIDA_USO")</f>
        <v/>
      </c>
      <c r="I3289" s="14">
        <f>SUMIFS(Lancamentos!$G:$G,Lancamentos!$C:$C,$A3289,Lancamentos!$E:$E,$C3289,Lancamentos!$B:$B,"SAIDA_DESCARTE")</f>
        <v/>
      </c>
      <c r="J3289" s="14">
        <f>G3289-H3289-I3289</f>
        <v/>
      </c>
      <c r="K3289">
        <f>IF(A3289="","",IF(J3289&lt;=IFERROR(VLOOKUP(A3289,Produtos!$A:$E,5,FALSE),0),"ABAIXO DO MINIMO","OK"))</f>
        <v/>
      </c>
    </row>
    <row r="3290">
      <c r="B3290">
        <f>IFERROR(VLOOKUP(A3290,Produtos!A:B,2,FALSE),"")</f>
        <v/>
      </c>
      <c r="D3290" s="10">
        <f>IFERROR(INDEX(Lotes!$E:$E,MATCH(1,(Lotes!$A:$A=A3290)*(Lotes!$C:$C=C3290),0)),"")</f>
        <v/>
      </c>
      <c r="E3290" s="14">
        <f>IF(D3290="","",D3290-TODAY())</f>
        <v/>
      </c>
      <c r="F3290">
        <f>IF(D3290="","",IF(E3290&lt;0,"VENCIDO",IF(E3290&lt;=30,"VENCE EM &lt;= 30 DIAS",IF(E3290&lt;=60,"ATENCAO (31-60 DIAS)","OK"))))</f>
        <v/>
      </c>
      <c r="G3290" s="14">
        <f>SUMIFS(Lancamentos!$G:$G,Lancamentos!$C:$C,$A3290,Lancamentos!$E:$E,$C3290,Lancamentos!$B:$B,"ENTRADA")</f>
        <v/>
      </c>
      <c r="H3290" s="14">
        <f>SUMIFS(Lancamentos!$G:$G,Lancamentos!$C:$C,$A3290,Lancamentos!$E:$E,$C3290,Lancamentos!$B:$B,"SAIDA_USO")</f>
        <v/>
      </c>
      <c r="I3290" s="14">
        <f>SUMIFS(Lancamentos!$G:$G,Lancamentos!$C:$C,$A3290,Lancamentos!$E:$E,$C3290,Lancamentos!$B:$B,"SAIDA_DESCARTE")</f>
        <v/>
      </c>
      <c r="J3290" s="14">
        <f>G3290-H3290-I3290</f>
        <v/>
      </c>
      <c r="K3290">
        <f>IF(A3290="","",IF(J3290&lt;=IFERROR(VLOOKUP(A3290,Produtos!$A:$E,5,FALSE),0),"ABAIXO DO MINIMO","OK"))</f>
        <v/>
      </c>
    </row>
    <row r="3291">
      <c r="B3291">
        <f>IFERROR(VLOOKUP(A3291,Produtos!A:B,2,FALSE),"")</f>
        <v/>
      </c>
      <c r="D3291" s="10">
        <f>IFERROR(INDEX(Lotes!$E:$E,MATCH(1,(Lotes!$A:$A=A3291)*(Lotes!$C:$C=C3291),0)),"")</f>
        <v/>
      </c>
      <c r="E3291" s="14">
        <f>IF(D3291="","",D3291-TODAY())</f>
        <v/>
      </c>
      <c r="F3291">
        <f>IF(D3291="","",IF(E3291&lt;0,"VENCIDO",IF(E3291&lt;=30,"VENCE EM &lt;= 30 DIAS",IF(E3291&lt;=60,"ATENCAO (31-60 DIAS)","OK"))))</f>
        <v/>
      </c>
      <c r="G3291" s="14">
        <f>SUMIFS(Lancamentos!$G:$G,Lancamentos!$C:$C,$A3291,Lancamentos!$E:$E,$C3291,Lancamentos!$B:$B,"ENTRADA")</f>
        <v/>
      </c>
      <c r="H3291" s="14">
        <f>SUMIFS(Lancamentos!$G:$G,Lancamentos!$C:$C,$A3291,Lancamentos!$E:$E,$C3291,Lancamentos!$B:$B,"SAIDA_USO")</f>
        <v/>
      </c>
      <c r="I3291" s="14">
        <f>SUMIFS(Lancamentos!$G:$G,Lancamentos!$C:$C,$A3291,Lancamentos!$E:$E,$C3291,Lancamentos!$B:$B,"SAIDA_DESCARTE")</f>
        <v/>
      </c>
      <c r="J3291" s="14">
        <f>G3291-H3291-I3291</f>
        <v/>
      </c>
      <c r="K3291">
        <f>IF(A3291="","",IF(J3291&lt;=IFERROR(VLOOKUP(A3291,Produtos!$A:$E,5,FALSE),0),"ABAIXO DO MINIMO","OK"))</f>
        <v/>
      </c>
    </row>
    <row r="3292">
      <c r="B3292">
        <f>IFERROR(VLOOKUP(A3292,Produtos!A:B,2,FALSE),"")</f>
        <v/>
      </c>
      <c r="D3292" s="10">
        <f>IFERROR(INDEX(Lotes!$E:$E,MATCH(1,(Lotes!$A:$A=A3292)*(Lotes!$C:$C=C3292),0)),"")</f>
        <v/>
      </c>
      <c r="E3292" s="14">
        <f>IF(D3292="","",D3292-TODAY())</f>
        <v/>
      </c>
      <c r="F3292">
        <f>IF(D3292="","",IF(E3292&lt;0,"VENCIDO",IF(E3292&lt;=30,"VENCE EM &lt;= 30 DIAS",IF(E3292&lt;=60,"ATENCAO (31-60 DIAS)","OK"))))</f>
        <v/>
      </c>
      <c r="G3292" s="14">
        <f>SUMIFS(Lancamentos!$G:$G,Lancamentos!$C:$C,$A3292,Lancamentos!$E:$E,$C3292,Lancamentos!$B:$B,"ENTRADA")</f>
        <v/>
      </c>
      <c r="H3292" s="14">
        <f>SUMIFS(Lancamentos!$G:$G,Lancamentos!$C:$C,$A3292,Lancamentos!$E:$E,$C3292,Lancamentos!$B:$B,"SAIDA_USO")</f>
        <v/>
      </c>
      <c r="I3292" s="14">
        <f>SUMIFS(Lancamentos!$G:$G,Lancamentos!$C:$C,$A3292,Lancamentos!$E:$E,$C3292,Lancamentos!$B:$B,"SAIDA_DESCARTE")</f>
        <v/>
      </c>
      <c r="J3292" s="14">
        <f>G3292-H3292-I3292</f>
        <v/>
      </c>
      <c r="K3292">
        <f>IF(A3292="","",IF(J3292&lt;=IFERROR(VLOOKUP(A3292,Produtos!$A:$E,5,FALSE),0),"ABAIXO DO MINIMO","OK"))</f>
        <v/>
      </c>
    </row>
    <row r="3293">
      <c r="B3293">
        <f>IFERROR(VLOOKUP(A3293,Produtos!A:B,2,FALSE),"")</f>
        <v/>
      </c>
      <c r="D3293" s="10">
        <f>IFERROR(INDEX(Lotes!$E:$E,MATCH(1,(Lotes!$A:$A=A3293)*(Lotes!$C:$C=C3293),0)),"")</f>
        <v/>
      </c>
      <c r="E3293" s="14">
        <f>IF(D3293="","",D3293-TODAY())</f>
        <v/>
      </c>
      <c r="F3293">
        <f>IF(D3293="","",IF(E3293&lt;0,"VENCIDO",IF(E3293&lt;=30,"VENCE EM &lt;= 30 DIAS",IF(E3293&lt;=60,"ATENCAO (31-60 DIAS)","OK"))))</f>
        <v/>
      </c>
      <c r="G3293" s="14">
        <f>SUMIFS(Lancamentos!$G:$G,Lancamentos!$C:$C,$A3293,Lancamentos!$E:$E,$C3293,Lancamentos!$B:$B,"ENTRADA")</f>
        <v/>
      </c>
      <c r="H3293" s="14">
        <f>SUMIFS(Lancamentos!$G:$G,Lancamentos!$C:$C,$A3293,Lancamentos!$E:$E,$C3293,Lancamentos!$B:$B,"SAIDA_USO")</f>
        <v/>
      </c>
      <c r="I3293" s="14">
        <f>SUMIFS(Lancamentos!$G:$G,Lancamentos!$C:$C,$A3293,Lancamentos!$E:$E,$C3293,Lancamentos!$B:$B,"SAIDA_DESCARTE")</f>
        <v/>
      </c>
      <c r="J3293" s="14">
        <f>G3293-H3293-I3293</f>
        <v/>
      </c>
      <c r="K3293">
        <f>IF(A3293="","",IF(J3293&lt;=IFERROR(VLOOKUP(A3293,Produtos!$A:$E,5,FALSE),0),"ABAIXO DO MINIMO","OK"))</f>
        <v/>
      </c>
    </row>
    <row r="3294">
      <c r="B3294">
        <f>IFERROR(VLOOKUP(A3294,Produtos!A:B,2,FALSE),"")</f>
        <v/>
      </c>
      <c r="D3294" s="10">
        <f>IFERROR(INDEX(Lotes!$E:$E,MATCH(1,(Lotes!$A:$A=A3294)*(Lotes!$C:$C=C3294),0)),"")</f>
        <v/>
      </c>
      <c r="E3294" s="14">
        <f>IF(D3294="","",D3294-TODAY())</f>
        <v/>
      </c>
      <c r="F3294">
        <f>IF(D3294="","",IF(E3294&lt;0,"VENCIDO",IF(E3294&lt;=30,"VENCE EM &lt;= 30 DIAS",IF(E3294&lt;=60,"ATENCAO (31-60 DIAS)","OK"))))</f>
        <v/>
      </c>
      <c r="G3294" s="14">
        <f>SUMIFS(Lancamentos!$G:$G,Lancamentos!$C:$C,$A3294,Lancamentos!$E:$E,$C3294,Lancamentos!$B:$B,"ENTRADA")</f>
        <v/>
      </c>
      <c r="H3294" s="14">
        <f>SUMIFS(Lancamentos!$G:$G,Lancamentos!$C:$C,$A3294,Lancamentos!$E:$E,$C3294,Lancamentos!$B:$B,"SAIDA_USO")</f>
        <v/>
      </c>
      <c r="I3294" s="14">
        <f>SUMIFS(Lancamentos!$G:$G,Lancamentos!$C:$C,$A3294,Lancamentos!$E:$E,$C3294,Lancamentos!$B:$B,"SAIDA_DESCARTE")</f>
        <v/>
      </c>
      <c r="J3294" s="14">
        <f>G3294-H3294-I3294</f>
        <v/>
      </c>
      <c r="K3294">
        <f>IF(A3294="","",IF(J3294&lt;=IFERROR(VLOOKUP(A3294,Produtos!$A:$E,5,FALSE),0),"ABAIXO DO MINIMO","OK"))</f>
        <v/>
      </c>
    </row>
    <row r="3295">
      <c r="B3295">
        <f>IFERROR(VLOOKUP(A3295,Produtos!A:B,2,FALSE),"")</f>
        <v/>
      </c>
      <c r="D3295" s="10">
        <f>IFERROR(INDEX(Lotes!$E:$E,MATCH(1,(Lotes!$A:$A=A3295)*(Lotes!$C:$C=C3295),0)),"")</f>
        <v/>
      </c>
      <c r="E3295" s="14">
        <f>IF(D3295="","",D3295-TODAY())</f>
        <v/>
      </c>
      <c r="F3295">
        <f>IF(D3295="","",IF(E3295&lt;0,"VENCIDO",IF(E3295&lt;=30,"VENCE EM &lt;= 30 DIAS",IF(E3295&lt;=60,"ATENCAO (31-60 DIAS)","OK"))))</f>
        <v/>
      </c>
      <c r="G3295" s="14">
        <f>SUMIFS(Lancamentos!$G:$G,Lancamentos!$C:$C,$A3295,Lancamentos!$E:$E,$C3295,Lancamentos!$B:$B,"ENTRADA")</f>
        <v/>
      </c>
      <c r="H3295" s="14">
        <f>SUMIFS(Lancamentos!$G:$G,Lancamentos!$C:$C,$A3295,Lancamentos!$E:$E,$C3295,Lancamentos!$B:$B,"SAIDA_USO")</f>
        <v/>
      </c>
      <c r="I3295" s="14">
        <f>SUMIFS(Lancamentos!$G:$G,Lancamentos!$C:$C,$A3295,Lancamentos!$E:$E,$C3295,Lancamentos!$B:$B,"SAIDA_DESCARTE")</f>
        <v/>
      </c>
      <c r="J3295" s="14">
        <f>G3295-H3295-I3295</f>
        <v/>
      </c>
      <c r="K3295">
        <f>IF(A3295="","",IF(J3295&lt;=IFERROR(VLOOKUP(A3295,Produtos!$A:$E,5,FALSE),0),"ABAIXO DO MINIMO","OK"))</f>
        <v/>
      </c>
    </row>
    <row r="3296">
      <c r="B3296">
        <f>IFERROR(VLOOKUP(A3296,Produtos!A:B,2,FALSE),"")</f>
        <v/>
      </c>
      <c r="D3296" s="10">
        <f>IFERROR(INDEX(Lotes!$E:$E,MATCH(1,(Lotes!$A:$A=A3296)*(Lotes!$C:$C=C3296),0)),"")</f>
        <v/>
      </c>
      <c r="E3296" s="14">
        <f>IF(D3296="","",D3296-TODAY())</f>
        <v/>
      </c>
      <c r="F3296">
        <f>IF(D3296="","",IF(E3296&lt;0,"VENCIDO",IF(E3296&lt;=30,"VENCE EM &lt;= 30 DIAS",IF(E3296&lt;=60,"ATENCAO (31-60 DIAS)","OK"))))</f>
        <v/>
      </c>
      <c r="G3296" s="14">
        <f>SUMIFS(Lancamentos!$G:$G,Lancamentos!$C:$C,$A3296,Lancamentos!$E:$E,$C3296,Lancamentos!$B:$B,"ENTRADA")</f>
        <v/>
      </c>
      <c r="H3296" s="14">
        <f>SUMIFS(Lancamentos!$G:$G,Lancamentos!$C:$C,$A3296,Lancamentos!$E:$E,$C3296,Lancamentos!$B:$B,"SAIDA_USO")</f>
        <v/>
      </c>
      <c r="I3296" s="14">
        <f>SUMIFS(Lancamentos!$G:$G,Lancamentos!$C:$C,$A3296,Lancamentos!$E:$E,$C3296,Lancamentos!$B:$B,"SAIDA_DESCARTE")</f>
        <v/>
      </c>
      <c r="J3296" s="14">
        <f>G3296-H3296-I3296</f>
        <v/>
      </c>
      <c r="K3296">
        <f>IF(A3296="","",IF(J3296&lt;=IFERROR(VLOOKUP(A3296,Produtos!$A:$E,5,FALSE),0),"ABAIXO DO MINIMO","OK"))</f>
        <v/>
      </c>
    </row>
    <row r="3297">
      <c r="B3297">
        <f>IFERROR(VLOOKUP(A3297,Produtos!A:B,2,FALSE),"")</f>
        <v/>
      </c>
      <c r="D3297" s="10">
        <f>IFERROR(INDEX(Lotes!$E:$E,MATCH(1,(Lotes!$A:$A=A3297)*(Lotes!$C:$C=C3297),0)),"")</f>
        <v/>
      </c>
      <c r="E3297" s="14">
        <f>IF(D3297="","",D3297-TODAY())</f>
        <v/>
      </c>
      <c r="F3297">
        <f>IF(D3297="","",IF(E3297&lt;0,"VENCIDO",IF(E3297&lt;=30,"VENCE EM &lt;= 30 DIAS",IF(E3297&lt;=60,"ATENCAO (31-60 DIAS)","OK"))))</f>
        <v/>
      </c>
      <c r="G3297" s="14">
        <f>SUMIFS(Lancamentos!$G:$G,Lancamentos!$C:$C,$A3297,Lancamentos!$E:$E,$C3297,Lancamentos!$B:$B,"ENTRADA")</f>
        <v/>
      </c>
      <c r="H3297" s="14">
        <f>SUMIFS(Lancamentos!$G:$G,Lancamentos!$C:$C,$A3297,Lancamentos!$E:$E,$C3297,Lancamentos!$B:$B,"SAIDA_USO")</f>
        <v/>
      </c>
      <c r="I3297" s="14">
        <f>SUMIFS(Lancamentos!$G:$G,Lancamentos!$C:$C,$A3297,Lancamentos!$E:$E,$C3297,Lancamentos!$B:$B,"SAIDA_DESCARTE")</f>
        <v/>
      </c>
      <c r="J3297" s="14">
        <f>G3297-H3297-I3297</f>
        <v/>
      </c>
      <c r="K3297">
        <f>IF(A3297="","",IF(J3297&lt;=IFERROR(VLOOKUP(A3297,Produtos!$A:$E,5,FALSE),0),"ABAIXO DO MINIMO","OK"))</f>
        <v/>
      </c>
    </row>
    <row r="3298">
      <c r="B3298">
        <f>IFERROR(VLOOKUP(A3298,Produtos!A:B,2,FALSE),"")</f>
        <v/>
      </c>
      <c r="D3298" s="10">
        <f>IFERROR(INDEX(Lotes!$E:$E,MATCH(1,(Lotes!$A:$A=A3298)*(Lotes!$C:$C=C3298),0)),"")</f>
        <v/>
      </c>
      <c r="E3298" s="14">
        <f>IF(D3298="","",D3298-TODAY())</f>
        <v/>
      </c>
      <c r="F3298">
        <f>IF(D3298="","",IF(E3298&lt;0,"VENCIDO",IF(E3298&lt;=30,"VENCE EM &lt;= 30 DIAS",IF(E3298&lt;=60,"ATENCAO (31-60 DIAS)","OK"))))</f>
        <v/>
      </c>
      <c r="G3298" s="14">
        <f>SUMIFS(Lancamentos!$G:$G,Lancamentos!$C:$C,$A3298,Lancamentos!$E:$E,$C3298,Lancamentos!$B:$B,"ENTRADA")</f>
        <v/>
      </c>
      <c r="H3298" s="14">
        <f>SUMIFS(Lancamentos!$G:$G,Lancamentos!$C:$C,$A3298,Lancamentos!$E:$E,$C3298,Lancamentos!$B:$B,"SAIDA_USO")</f>
        <v/>
      </c>
      <c r="I3298" s="14">
        <f>SUMIFS(Lancamentos!$G:$G,Lancamentos!$C:$C,$A3298,Lancamentos!$E:$E,$C3298,Lancamentos!$B:$B,"SAIDA_DESCARTE")</f>
        <v/>
      </c>
      <c r="J3298" s="14">
        <f>G3298-H3298-I3298</f>
        <v/>
      </c>
      <c r="K3298">
        <f>IF(A3298="","",IF(J3298&lt;=IFERROR(VLOOKUP(A3298,Produtos!$A:$E,5,FALSE),0),"ABAIXO DO MINIMO","OK"))</f>
        <v/>
      </c>
    </row>
    <row r="3299">
      <c r="B3299">
        <f>IFERROR(VLOOKUP(A3299,Produtos!A:B,2,FALSE),"")</f>
        <v/>
      </c>
      <c r="D3299" s="10">
        <f>IFERROR(INDEX(Lotes!$E:$E,MATCH(1,(Lotes!$A:$A=A3299)*(Lotes!$C:$C=C3299),0)),"")</f>
        <v/>
      </c>
      <c r="E3299" s="14">
        <f>IF(D3299="","",D3299-TODAY())</f>
        <v/>
      </c>
      <c r="F3299">
        <f>IF(D3299="","",IF(E3299&lt;0,"VENCIDO",IF(E3299&lt;=30,"VENCE EM &lt;= 30 DIAS",IF(E3299&lt;=60,"ATENCAO (31-60 DIAS)","OK"))))</f>
        <v/>
      </c>
      <c r="G3299" s="14">
        <f>SUMIFS(Lancamentos!$G:$G,Lancamentos!$C:$C,$A3299,Lancamentos!$E:$E,$C3299,Lancamentos!$B:$B,"ENTRADA")</f>
        <v/>
      </c>
      <c r="H3299" s="14">
        <f>SUMIFS(Lancamentos!$G:$G,Lancamentos!$C:$C,$A3299,Lancamentos!$E:$E,$C3299,Lancamentos!$B:$B,"SAIDA_USO")</f>
        <v/>
      </c>
      <c r="I3299" s="14">
        <f>SUMIFS(Lancamentos!$G:$G,Lancamentos!$C:$C,$A3299,Lancamentos!$E:$E,$C3299,Lancamentos!$B:$B,"SAIDA_DESCARTE")</f>
        <v/>
      </c>
      <c r="J3299" s="14">
        <f>G3299-H3299-I3299</f>
        <v/>
      </c>
      <c r="K3299">
        <f>IF(A3299="","",IF(J3299&lt;=IFERROR(VLOOKUP(A3299,Produtos!$A:$E,5,FALSE),0),"ABAIXO DO MINIMO","OK"))</f>
        <v/>
      </c>
    </row>
    <row r="3300">
      <c r="B3300">
        <f>IFERROR(VLOOKUP(A3300,Produtos!A:B,2,FALSE),"")</f>
        <v/>
      </c>
      <c r="D3300" s="10">
        <f>IFERROR(INDEX(Lotes!$E:$E,MATCH(1,(Lotes!$A:$A=A3300)*(Lotes!$C:$C=C3300),0)),"")</f>
        <v/>
      </c>
      <c r="E3300" s="14">
        <f>IF(D3300="","",D3300-TODAY())</f>
        <v/>
      </c>
      <c r="F3300">
        <f>IF(D3300="","",IF(E3300&lt;0,"VENCIDO",IF(E3300&lt;=30,"VENCE EM &lt;= 30 DIAS",IF(E3300&lt;=60,"ATENCAO (31-60 DIAS)","OK"))))</f>
        <v/>
      </c>
      <c r="G3300" s="14">
        <f>SUMIFS(Lancamentos!$G:$G,Lancamentos!$C:$C,$A3300,Lancamentos!$E:$E,$C3300,Lancamentos!$B:$B,"ENTRADA")</f>
        <v/>
      </c>
      <c r="H3300" s="14">
        <f>SUMIFS(Lancamentos!$G:$G,Lancamentos!$C:$C,$A3300,Lancamentos!$E:$E,$C3300,Lancamentos!$B:$B,"SAIDA_USO")</f>
        <v/>
      </c>
      <c r="I3300" s="14">
        <f>SUMIFS(Lancamentos!$G:$G,Lancamentos!$C:$C,$A3300,Lancamentos!$E:$E,$C3300,Lancamentos!$B:$B,"SAIDA_DESCARTE")</f>
        <v/>
      </c>
      <c r="J3300" s="14">
        <f>G3300-H3300-I3300</f>
        <v/>
      </c>
      <c r="K3300">
        <f>IF(A3300="","",IF(J3300&lt;=IFERROR(VLOOKUP(A3300,Produtos!$A:$E,5,FALSE),0),"ABAIXO DO MINIMO","OK"))</f>
        <v/>
      </c>
    </row>
    <row r="3301">
      <c r="B3301">
        <f>IFERROR(VLOOKUP(A3301,Produtos!A:B,2,FALSE),"")</f>
        <v/>
      </c>
      <c r="D3301" s="10">
        <f>IFERROR(INDEX(Lotes!$E:$E,MATCH(1,(Lotes!$A:$A=A3301)*(Lotes!$C:$C=C3301),0)),"")</f>
        <v/>
      </c>
      <c r="E3301" s="14">
        <f>IF(D3301="","",D3301-TODAY())</f>
        <v/>
      </c>
      <c r="F3301">
        <f>IF(D3301="","",IF(E3301&lt;0,"VENCIDO",IF(E3301&lt;=30,"VENCE EM &lt;= 30 DIAS",IF(E3301&lt;=60,"ATENCAO (31-60 DIAS)","OK"))))</f>
        <v/>
      </c>
      <c r="G3301" s="14">
        <f>SUMIFS(Lancamentos!$G:$G,Lancamentos!$C:$C,$A3301,Lancamentos!$E:$E,$C3301,Lancamentos!$B:$B,"ENTRADA")</f>
        <v/>
      </c>
      <c r="H3301" s="14">
        <f>SUMIFS(Lancamentos!$G:$G,Lancamentos!$C:$C,$A3301,Lancamentos!$E:$E,$C3301,Lancamentos!$B:$B,"SAIDA_USO")</f>
        <v/>
      </c>
      <c r="I3301" s="14">
        <f>SUMIFS(Lancamentos!$G:$G,Lancamentos!$C:$C,$A3301,Lancamentos!$E:$E,$C3301,Lancamentos!$B:$B,"SAIDA_DESCARTE")</f>
        <v/>
      </c>
      <c r="J3301" s="14">
        <f>G3301-H3301-I3301</f>
        <v/>
      </c>
      <c r="K3301">
        <f>IF(A3301="","",IF(J3301&lt;=IFERROR(VLOOKUP(A3301,Produtos!$A:$E,5,FALSE),0),"ABAIXO DO MINIMO","OK"))</f>
        <v/>
      </c>
    </row>
    <row r="3302">
      <c r="B3302">
        <f>IFERROR(VLOOKUP(A3302,Produtos!A:B,2,FALSE),"")</f>
        <v/>
      </c>
      <c r="D3302" s="10">
        <f>IFERROR(INDEX(Lotes!$E:$E,MATCH(1,(Lotes!$A:$A=A3302)*(Lotes!$C:$C=C3302),0)),"")</f>
        <v/>
      </c>
      <c r="E3302" s="14">
        <f>IF(D3302="","",D3302-TODAY())</f>
        <v/>
      </c>
      <c r="F3302">
        <f>IF(D3302="","",IF(E3302&lt;0,"VENCIDO",IF(E3302&lt;=30,"VENCE EM &lt;= 30 DIAS",IF(E3302&lt;=60,"ATENCAO (31-60 DIAS)","OK"))))</f>
        <v/>
      </c>
      <c r="G3302" s="14">
        <f>SUMIFS(Lancamentos!$G:$G,Lancamentos!$C:$C,$A3302,Lancamentos!$E:$E,$C3302,Lancamentos!$B:$B,"ENTRADA")</f>
        <v/>
      </c>
      <c r="H3302" s="14">
        <f>SUMIFS(Lancamentos!$G:$G,Lancamentos!$C:$C,$A3302,Lancamentos!$E:$E,$C3302,Lancamentos!$B:$B,"SAIDA_USO")</f>
        <v/>
      </c>
      <c r="I3302" s="14">
        <f>SUMIFS(Lancamentos!$G:$G,Lancamentos!$C:$C,$A3302,Lancamentos!$E:$E,$C3302,Lancamentos!$B:$B,"SAIDA_DESCARTE")</f>
        <v/>
      </c>
      <c r="J3302" s="14">
        <f>G3302-H3302-I3302</f>
        <v/>
      </c>
      <c r="K3302">
        <f>IF(A3302="","",IF(J3302&lt;=IFERROR(VLOOKUP(A3302,Produtos!$A:$E,5,FALSE),0),"ABAIXO DO MINIMO","OK"))</f>
        <v/>
      </c>
    </row>
    <row r="3303">
      <c r="B3303">
        <f>IFERROR(VLOOKUP(A3303,Produtos!A:B,2,FALSE),"")</f>
        <v/>
      </c>
      <c r="D3303" s="10">
        <f>IFERROR(INDEX(Lotes!$E:$E,MATCH(1,(Lotes!$A:$A=A3303)*(Lotes!$C:$C=C3303),0)),"")</f>
        <v/>
      </c>
      <c r="E3303" s="14">
        <f>IF(D3303="","",D3303-TODAY())</f>
        <v/>
      </c>
      <c r="F3303">
        <f>IF(D3303="","",IF(E3303&lt;0,"VENCIDO",IF(E3303&lt;=30,"VENCE EM &lt;= 30 DIAS",IF(E3303&lt;=60,"ATENCAO (31-60 DIAS)","OK"))))</f>
        <v/>
      </c>
      <c r="G3303" s="14">
        <f>SUMIFS(Lancamentos!$G:$G,Lancamentos!$C:$C,$A3303,Lancamentos!$E:$E,$C3303,Lancamentos!$B:$B,"ENTRADA")</f>
        <v/>
      </c>
      <c r="H3303" s="14">
        <f>SUMIFS(Lancamentos!$G:$G,Lancamentos!$C:$C,$A3303,Lancamentos!$E:$E,$C3303,Lancamentos!$B:$B,"SAIDA_USO")</f>
        <v/>
      </c>
      <c r="I3303" s="14">
        <f>SUMIFS(Lancamentos!$G:$G,Lancamentos!$C:$C,$A3303,Lancamentos!$E:$E,$C3303,Lancamentos!$B:$B,"SAIDA_DESCARTE")</f>
        <v/>
      </c>
      <c r="J3303" s="14">
        <f>G3303-H3303-I3303</f>
        <v/>
      </c>
      <c r="K3303">
        <f>IF(A3303="","",IF(J3303&lt;=IFERROR(VLOOKUP(A3303,Produtos!$A:$E,5,FALSE),0),"ABAIXO DO MINIMO","OK"))</f>
        <v/>
      </c>
    </row>
    <row r="3304">
      <c r="B3304">
        <f>IFERROR(VLOOKUP(A3304,Produtos!A:B,2,FALSE),"")</f>
        <v/>
      </c>
      <c r="D3304" s="10">
        <f>IFERROR(INDEX(Lotes!$E:$E,MATCH(1,(Lotes!$A:$A=A3304)*(Lotes!$C:$C=C3304),0)),"")</f>
        <v/>
      </c>
      <c r="E3304" s="14">
        <f>IF(D3304="","",D3304-TODAY())</f>
        <v/>
      </c>
      <c r="F3304">
        <f>IF(D3304="","",IF(E3304&lt;0,"VENCIDO",IF(E3304&lt;=30,"VENCE EM &lt;= 30 DIAS",IF(E3304&lt;=60,"ATENCAO (31-60 DIAS)","OK"))))</f>
        <v/>
      </c>
      <c r="G3304" s="14">
        <f>SUMIFS(Lancamentos!$G:$G,Lancamentos!$C:$C,$A3304,Lancamentos!$E:$E,$C3304,Lancamentos!$B:$B,"ENTRADA")</f>
        <v/>
      </c>
      <c r="H3304" s="14">
        <f>SUMIFS(Lancamentos!$G:$G,Lancamentos!$C:$C,$A3304,Lancamentos!$E:$E,$C3304,Lancamentos!$B:$B,"SAIDA_USO")</f>
        <v/>
      </c>
      <c r="I3304" s="14">
        <f>SUMIFS(Lancamentos!$G:$G,Lancamentos!$C:$C,$A3304,Lancamentos!$E:$E,$C3304,Lancamentos!$B:$B,"SAIDA_DESCARTE")</f>
        <v/>
      </c>
      <c r="J3304" s="14">
        <f>G3304-H3304-I3304</f>
        <v/>
      </c>
      <c r="K3304">
        <f>IF(A3304="","",IF(J3304&lt;=IFERROR(VLOOKUP(A3304,Produtos!$A:$E,5,FALSE),0),"ABAIXO DO MINIMO","OK"))</f>
        <v/>
      </c>
    </row>
    <row r="3305">
      <c r="B3305">
        <f>IFERROR(VLOOKUP(A3305,Produtos!A:B,2,FALSE),"")</f>
        <v/>
      </c>
      <c r="D3305" s="10">
        <f>IFERROR(INDEX(Lotes!$E:$E,MATCH(1,(Lotes!$A:$A=A3305)*(Lotes!$C:$C=C3305),0)),"")</f>
        <v/>
      </c>
      <c r="E3305" s="14">
        <f>IF(D3305="","",D3305-TODAY())</f>
        <v/>
      </c>
      <c r="F3305">
        <f>IF(D3305="","",IF(E3305&lt;0,"VENCIDO",IF(E3305&lt;=30,"VENCE EM &lt;= 30 DIAS",IF(E3305&lt;=60,"ATENCAO (31-60 DIAS)","OK"))))</f>
        <v/>
      </c>
      <c r="G3305" s="14">
        <f>SUMIFS(Lancamentos!$G:$G,Lancamentos!$C:$C,$A3305,Lancamentos!$E:$E,$C3305,Lancamentos!$B:$B,"ENTRADA")</f>
        <v/>
      </c>
      <c r="H3305" s="14">
        <f>SUMIFS(Lancamentos!$G:$G,Lancamentos!$C:$C,$A3305,Lancamentos!$E:$E,$C3305,Lancamentos!$B:$B,"SAIDA_USO")</f>
        <v/>
      </c>
      <c r="I3305" s="14">
        <f>SUMIFS(Lancamentos!$G:$G,Lancamentos!$C:$C,$A3305,Lancamentos!$E:$E,$C3305,Lancamentos!$B:$B,"SAIDA_DESCARTE")</f>
        <v/>
      </c>
      <c r="J3305" s="14">
        <f>G3305-H3305-I3305</f>
        <v/>
      </c>
      <c r="K3305">
        <f>IF(A3305="","",IF(J3305&lt;=IFERROR(VLOOKUP(A3305,Produtos!$A:$E,5,FALSE),0),"ABAIXO DO MINIMO","OK"))</f>
        <v/>
      </c>
    </row>
    <row r="3306">
      <c r="B3306">
        <f>IFERROR(VLOOKUP(A3306,Produtos!A:B,2,FALSE),"")</f>
        <v/>
      </c>
      <c r="D3306" s="10">
        <f>IFERROR(INDEX(Lotes!$E:$E,MATCH(1,(Lotes!$A:$A=A3306)*(Lotes!$C:$C=C3306),0)),"")</f>
        <v/>
      </c>
      <c r="E3306" s="14">
        <f>IF(D3306="","",D3306-TODAY())</f>
        <v/>
      </c>
      <c r="F3306">
        <f>IF(D3306="","",IF(E3306&lt;0,"VENCIDO",IF(E3306&lt;=30,"VENCE EM &lt;= 30 DIAS",IF(E3306&lt;=60,"ATENCAO (31-60 DIAS)","OK"))))</f>
        <v/>
      </c>
      <c r="G3306" s="14">
        <f>SUMIFS(Lancamentos!$G:$G,Lancamentos!$C:$C,$A3306,Lancamentos!$E:$E,$C3306,Lancamentos!$B:$B,"ENTRADA")</f>
        <v/>
      </c>
      <c r="H3306" s="14">
        <f>SUMIFS(Lancamentos!$G:$G,Lancamentos!$C:$C,$A3306,Lancamentos!$E:$E,$C3306,Lancamentos!$B:$B,"SAIDA_USO")</f>
        <v/>
      </c>
      <c r="I3306" s="14">
        <f>SUMIFS(Lancamentos!$G:$G,Lancamentos!$C:$C,$A3306,Lancamentos!$E:$E,$C3306,Lancamentos!$B:$B,"SAIDA_DESCARTE")</f>
        <v/>
      </c>
      <c r="J3306" s="14">
        <f>G3306-H3306-I3306</f>
        <v/>
      </c>
      <c r="K3306">
        <f>IF(A3306="","",IF(J3306&lt;=IFERROR(VLOOKUP(A3306,Produtos!$A:$E,5,FALSE),0),"ABAIXO DO MINIMO","OK"))</f>
        <v/>
      </c>
    </row>
    <row r="3307">
      <c r="B3307">
        <f>IFERROR(VLOOKUP(A3307,Produtos!A:B,2,FALSE),"")</f>
        <v/>
      </c>
      <c r="D3307" s="10">
        <f>IFERROR(INDEX(Lotes!$E:$E,MATCH(1,(Lotes!$A:$A=A3307)*(Lotes!$C:$C=C3307),0)),"")</f>
        <v/>
      </c>
      <c r="E3307" s="14">
        <f>IF(D3307="","",D3307-TODAY())</f>
        <v/>
      </c>
      <c r="F3307">
        <f>IF(D3307="","",IF(E3307&lt;0,"VENCIDO",IF(E3307&lt;=30,"VENCE EM &lt;= 30 DIAS",IF(E3307&lt;=60,"ATENCAO (31-60 DIAS)","OK"))))</f>
        <v/>
      </c>
      <c r="G3307" s="14">
        <f>SUMIFS(Lancamentos!$G:$G,Lancamentos!$C:$C,$A3307,Lancamentos!$E:$E,$C3307,Lancamentos!$B:$B,"ENTRADA")</f>
        <v/>
      </c>
      <c r="H3307" s="14">
        <f>SUMIFS(Lancamentos!$G:$G,Lancamentos!$C:$C,$A3307,Lancamentos!$E:$E,$C3307,Lancamentos!$B:$B,"SAIDA_USO")</f>
        <v/>
      </c>
      <c r="I3307" s="14">
        <f>SUMIFS(Lancamentos!$G:$G,Lancamentos!$C:$C,$A3307,Lancamentos!$E:$E,$C3307,Lancamentos!$B:$B,"SAIDA_DESCARTE")</f>
        <v/>
      </c>
      <c r="J3307" s="14">
        <f>G3307-H3307-I3307</f>
        <v/>
      </c>
      <c r="K3307">
        <f>IF(A3307="","",IF(J3307&lt;=IFERROR(VLOOKUP(A3307,Produtos!$A:$E,5,FALSE),0),"ABAIXO DO MINIMO","OK"))</f>
        <v/>
      </c>
    </row>
    <row r="3308">
      <c r="B3308">
        <f>IFERROR(VLOOKUP(A3308,Produtos!A:B,2,FALSE),"")</f>
        <v/>
      </c>
      <c r="D3308" s="10">
        <f>IFERROR(INDEX(Lotes!$E:$E,MATCH(1,(Lotes!$A:$A=A3308)*(Lotes!$C:$C=C3308),0)),"")</f>
        <v/>
      </c>
      <c r="E3308" s="14">
        <f>IF(D3308="","",D3308-TODAY())</f>
        <v/>
      </c>
      <c r="F3308">
        <f>IF(D3308="","",IF(E3308&lt;0,"VENCIDO",IF(E3308&lt;=30,"VENCE EM &lt;= 30 DIAS",IF(E3308&lt;=60,"ATENCAO (31-60 DIAS)","OK"))))</f>
        <v/>
      </c>
      <c r="G3308" s="14">
        <f>SUMIFS(Lancamentos!$G:$G,Lancamentos!$C:$C,$A3308,Lancamentos!$E:$E,$C3308,Lancamentos!$B:$B,"ENTRADA")</f>
        <v/>
      </c>
      <c r="H3308" s="14">
        <f>SUMIFS(Lancamentos!$G:$G,Lancamentos!$C:$C,$A3308,Lancamentos!$E:$E,$C3308,Lancamentos!$B:$B,"SAIDA_USO")</f>
        <v/>
      </c>
      <c r="I3308" s="14">
        <f>SUMIFS(Lancamentos!$G:$G,Lancamentos!$C:$C,$A3308,Lancamentos!$E:$E,$C3308,Lancamentos!$B:$B,"SAIDA_DESCARTE")</f>
        <v/>
      </c>
      <c r="J3308" s="14">
        <f>G3308-H3308-I3308</f>
        <v/>
      </c>
      <c r="K3308">
        <f>IF(A3308="","",IF(J3308&lt;=IFERROR(VLOOKUP(A3308,Produtos!$A:$E,5,FALSE),0),"ABAIXO DO MINIMO","OK"))</f>
        <v/>
      </c>
    </row>
    <row r="3309">
      <c r="B3309">
        <f>IFERROR(VLOOKUP(A3309,Produtos!A:B,2,FALSE),"")</f>
        <v/>
      </c>
      <c r="D3309" s="10">
        <f>IFERROR(INDEX(Lotes!$E:$E,MATCH(1,(Lotes!$A:$A=A3309)*(Lotes!$C:$C=C3309),0)),"")</f>
        <v/>
      </c>
      <c r="E3309" s="14">
        <f>IF(D3309="","",D3309-TODAY())</f>
        <v/>
      </c>
      <c r="F3309">
        <f>IF(D3309="","",IF(E3309&lt;0,"VENCIDO",IF(E3309&lt;=30,"VENCE EM &lt;= 30 DIAS",IF(E3309&lt;=60,"ATENCAO (31-60 DIAS)","OK"))))</f>
        <v/>
      </c>
      <c r="G3309" s="14">
        <f>SUMIFS(Lancamentos!$G:$G,Lancamentos!$C:$C,$A3309,Lancamentos!$E:$E,$C3309,Lancamentos!$B:$B,"ENTRADA")</f>
        <v/>
      </c>
      <c r="H3309" s="14">
        <f>SUMIFS(Lancamentos!$G:$G,Lancamentos!$C:$C,$A3309,Lancamentos!$E:$E,$C3309,Lancamentos!$B:$B,"SAIDA_USO")</f>
        <v/>
      </c>
      <c r="I3309" s="14">
        <f>SUMIFS(Lancamentos!$G:$G,Lancamentos!$C:$C,$A3309,Lancamentos!$E:$E,$C3309,Lancamentos!$B:$B,"SAIDA_DESCARTE")</f>
        <v/>
      </c>
      <c r="J3309" s="14">
        <f>G3309-H3309-I3309</f>
        <v/>
      </c>
      <c r="K3309">
        <f>IF(A3309="","",IF(J3309&lt;=IFERROR(VLOOKUP(A3309,Produtos!$A:$E,5,FALSE),0),"ABAIXO DO MINIMO","OK"))</f>
        <v/>
      </c>
    </row>
    <row r="3310">
      <c r="B3310">
        <f>IFERROR(VLOOKUP(A3310,Produtos!A:B,2,FALSE),"")</f>
        <v/>
      </c>
      <c r="D3310" s="10">
        <f>IFERROR(INDEX(Lotes!$E:$E,MATCH(1,(Lotes!$A:$A=A3310)*(Lotes!$C:$C=C3310),0)),"")</f>
        <v/>
      </c>
      <c r="E3310" s="14">
        <f>IF(D3310="","",D3310-TODAY())</f>
        <v/>
      </c>
      <c r="F3310">
        <f>IF(D3310="","",IF(E3310&lt;0,"VENCIDO",IF(E3310&lt;=30,"VENCE EM &lt;= 30 DIAS",IF(E3310&lt;=60,"ATENCAO (31-60 DIAS)","OK"))))</f>
        <v/>
      </c>
      <c r="G3310" s="14">
        <f>SUMIFS(Lancamentos!$G:$G,Lancamentos!$C:$C,$A3310,Lancamentos!$E:$E,$C3310,Lancamentos!$B:$B,"ENTRADA")</f>
        <v/>
      </c>
      <c r="H3310" s="14">
        <f>SUMIFS(Lancamentos!$G:$G,Lancamentos!$C:$C,$A3310,Lancamentos!$E:$E,$C3310,Lancamentos!$B:$B,"SAIDA_USO")</f>
        <v/>
      </c>
      <c r="I3310" s="14">
        <f>SUMIFS(Lancamentos!$G:$G,Lancamentos!$C:$C,$A3310,Lancamentos!$E:$E,$C3310,Lancamentos!$B:$B,"SAIDA_DESCARTE")</f>
        <v/>
      </c>
      <c r="J3310" s="14">
        <f>G3310-H3310-I3310</f>
        <v/>
      </c>
      <c r="K3310">
        <f>IF(A3310="","",IF(J3310&lt;=IFERROR(VLOOKUP(A3310,Produtos!$A:$E,5,FALSE),0),"ABAIXO DO MINIMO","OK"))</f>
        <v/>
      </c>
    </row>
    <row r="3311">
      <c r="B3311">
        <f>IFERROR(VLOOKUP(A3311,Produtos!A:B,2,FALSE),"")</f>
        <v/>
      </c>
      <c r="D3311" s="10">
        <f>IFERROR(INDEX(Lotes!$E:$E,MATCH(1,(Lotes!$A:$A=A3311)*(Lotes!$C:$C=C3311),0)),"")</f>
        <v/>
      </c>
      <c r="E3311" s="14">
        <f>IF(D3311="","",D3311-TODAY())</f>
        <v/>
      </c>
      <c r="F3311">
        <f>IF(D3311="","",IF(E3311&lt;0,"VENCIDO",IF(E3311&lt;=30,"VENCE EM &lt;= 30 DIAS",IF(E3311&lt;=60,"ATENCAO (31-60 DIAS)","OK"))))</f>
        <v/>
      </c>
      <c r="G3311" s="14">
        <f>SUMIFS(Lancamentos!$G:$G,Lancamentos!$C:$C,$A3311,Lancamentos!$E:$E,$C3311,Lancamentos!$B:$B,"ENTRADA")</f>
        <v/>
      </c>
      <c r="H3311" s="14">
        <f>SUMIFS(Lancamentos!$G:$G,Lancamentos!$C:$C,$A3311,Lancamentos!$E:$E,$C3311,Lancamentos!$B:$B,"SAIDA_USO")</f>
        <v/>
      </c>
      <c r="I3311" s="14">
        <f>SUMIFS(Lancamentos!$G:$G,Lancamentos!$C:$C,$A3311,Lancamentos!$E:$E,$C3311,Lancamentos!$B:$B,"SAIDA_DESCARTE")</f>
        <v/>
      </c>
      <c r="J3311" s="14">
        <f>G3311-H3311-I3311</f>
        <v/>
      </c>
      <c r="K3311">
        <f>IF(A3311="","",IF(J3311&lt;=IFERROR(VLOOKUP(A3311,Produtos!$A:$E,5,FALSE),0),"ABAIXO DO MINIMO","OK"))</f>
        <v/>
      </c>
    </row>
    <row r="3312">
      <c r="B3312">
        <f>IFERROR(VLOOKUP(A3312,Produtos!A:B,2,FALSE),"")</f>
        <v/>
      </c>
      <c r="D3312" s="10">
        <f>IFERROR(INDEX(Lotes!$E:$E,MATCH(1,(Lotes!$A:$A=A3312)*(Lotes!$C:$C=C3312),0)),"")</f>
        <v/>
      </c>
      <c r="E3312" s="14">
        <f>IF(D3312="","",D3312-TODAY())</f>
        <v/>
      </c>
      <c r="F3312">
        <f>IF(D3312="","",IF(E3312&lt;0,"VENCIDO",IF(E3312&lt;=30,"VENCE EM &lt;= 30 DIAS",IF(E3312&lt;=60,"ATENCAO (31-60 DIAS)","OK"))))</f>
        <v/>
      </c>
      <c r="G3312" s="14">
        <f>SUMIFS(Lancamentos!$G:$G,Lancamentos!$C:$C,$A3312,Lancamentos!$E:$E,$C3312,Lancamentos!$B:$B,"ENTRADA")</f>
        <v/>
      </c>
      <c r="H3312" s="14">
        <f>SUMIFS(Lancamentos!$G:$G,Lancamentos!$C:$C,$A3312,Lancamentos!$E:$E,$C3312,Lancamentos!$B:$B,"SAIDA_USO")</f>
        <v/>
      </c>
      <c r="I3312" s="14">
        <f>SUMIFS(Lancamentos!$G:$G,Lancamentos!$C:$C,$A3312,Lancamentos!$E:$E,$C3312,Lancamentos!$B:$B,"SAIDA_DESCARTE")</f>
        <v/>
      </c>
      <c r="J3312" s="14">
        <f>G3312-H3312-I3312</f>
        <v/>
      </c>
      <c r="K3312">
        <f>IF(A3312="","",IF(J3312&lt;=IFERROR(VLOOKUP(A3312,Produtos!$A:$E,5,FALSE),0),"ABAIXO DO MINIMO","OK"))</f>
        <v/>
      </c>
    </row>
    <row r="3313">
      <c r="B3313">
        <f>IFERROR(VLOOKUP(A3313,Produtos!A:B,2,FALSE),"")</f>
        <v/>
      </c>
      <c r="D3313" s="10">
        <f>IFERROR(INDEX(Lotes!$E:$E,MATCH(1,(Lotes!$A:$A=A3313)*(Lotes!$C:$C=C3313),0)),"")</f>
        <v/>
      </c>
      <c r="E3313" s="14">
        <f>IF(D3313="","",D3313-TODAY())</f>
        <v/>
      </c>
      <c r="F3313">
        <f>IF(D3313="","",IF(E3313&lt;0,"VENCIDO",IF(E3313&lt;=30,"VENCE EM &lt;= 30 DIAS",IF(E3313&lt;=60,"ATENCAO (31-60 DIAS)","OK"))))</f>
        <v/>
      </c>
      <c r="G3313" s="14">
        <f>SUMIFS(Lancamentos!$G:$G,Lancamentos!$C:$C,$A3313,Lancamentos!$E:$E,$C3313,Lancamentos!$B:$B,"ENTRADA")</f>
        <v/>
      </c>
      <c r="H3313" s="14">
        <f>SUMIFS(Lancamentos!$G:$G,Lancamentos!$C:$C,$A3313,Lancamentos!$E:$E,$C3313,Lancamentos!$B:$B,"SAIDA_USO")</f>
        <v/>
      </c>
      <c r="I3313" s="14">
        <f>SUMIFS(Lancamentos!$G:$G,Lancamentos!$C:$C,$A3313,Lancamentos!$E:$E,$C3313,Lancamentos!$B:$B,"SAIDA_DESCARTE")</f>
        <v/>
      </c>
      <c r="J3313" s="14">
        <f>G3313-H3313-I3313</f>
        <v/>
      </c>
      <c r="K3313">
        <f>IF(A3313="","",IF(J3313&lt;=IFERROR(VLOOKUP(A3313,Produtos!$A:$E,5,FALSE),0),"ABAIXO DO MINIMO","OK"))</f>
        <v/>
      </c>
    </row>
    <row r="3314">
      <c r="B3314">
        <f>IFERROR(VLOOKUP(A3314,Produtos!A:B,2,FALSE),"")</f>
        <v/>
      </c>
      <c r="D3314" s="10">
        <f>IFERROR(INDEX(Lotes!$E:$E,MATCH(1,(Lotes!$A:$A=A3314)*(Lotes!$C:$C=C3314),0)),"")</f>
        <v/>
      </c>
      <c r="E3314" s="14">
        <f>IF(D3314="","",D3314-TODAY())</f>
        <v/>
      </c>
      <c r="F3314">
        <f>IF(D3314="","",IF(E3314&lt;0,"VENCIDO",IF(E3314&lt;=30,"VENCE EM &lt;= 30 DIAS",IF(E3314&lt;=60,"ATENCAO (31-60 DIAS)","OK"))))</f>
        <v/>
      </c>
      <c r="G3314" s="14">
        <f>SUMIFS(Lancamentos!$G:$G,Lancamentos!$C:$C,$A3314,Lancamentos!$E:$E,$C3314,Lancamentos!$B:$B,"ENTRADA")</f>
        <v/>
      </c>
      <c r="H3314" s="14">
        <f>SUMIFS(Lancamentos!$G:$G,Lancamentos!$C:$C,$A3314,Lancamentos!$E:$E,$C3314,Lancamentos!$B:$B,"SAIDA_USO")</f>
        <v/>
      </c>
      <c r="I3314" s="14">
        <f>SUMIFS(Lancamentos!$G:$G,Lancamentos!$C:$C,$A3314,Lancamentos!$E:$E,$C3314,Lancamentos!$B:$B,"SAIDA_DESCARTE")</f>
        <v/>
      </c>
      <c r="J3314" s="14">
        <f>G3314-H3314-I3314</f>
        <v/>
      </c>
      <c r="K3314">
        <f>IF(A3314="","",IF(J3314&lt;=IFERROR(VLOOKUP(A3314,Produtos!$A:$E,5,FALSE),0),"ABAIXO DO MINIMO","OK"))</f>
        <v/>
      </c>
    </row>
    <row r="3315">
      <c r="B3315">
        <f>IFERROR(VLOOKUP(A3315,Produtos!A:B,2,FALSE),"")</f>
        <v/>
      </c>
      <c r="D3315" s="10">
        <f>IFERROR(INDEX(Lotes!$E:$E,MATCH(1,(Lotes!$A:$A=A3315)*(Lotes!$C:$C=C3315),0)),"")</f>
        <v/>
      </c>
      <c r="E3315" s="14">
        <f>IF(D3315="","",D3315-TODAY())</f>
        <v/>
      </c>
      <c r="F3315">
        <f>IF(D3315="","",IF(E3315&lt;0,"VENCIDO",IF(E3315&lt;=30,"VENCE EM &lt;= 30 DIAS",IF(E3315&lt;=60,"ATENCAO (31-60 DIAS)","OK"))))</f>
        <v/>
      </c>
      <c r="G3315" s="14">
        <f>SUMIFS(Lancamentos!$G:$G,Lancamentos!$C:$C,$A3315,Lancamentos!$E:$E,$C3315,Lancamentos!$B:$B,"ENTRADA")</f>
        <v/>
      </c>
      <c r="H3315" s="14">
        <f>SUMIFS(Lancamentos!$G:$G,Lancamentos!$C:$C,$A3315,Lancamentos!$E:$E,$C3315,Lancamentos!$B:$B,"SAIDA_USO")</f>
        <v/>
      </c>
      <c r="I3315" s="14">
        <f>SUMIFS(Lancamentos!$G:$G,Lancamentos!$C:$C,$A3315,Lancamentos!$E:$E,$C3315,Lancamentos!$B:$B,"SAIDA_DESCARTE")</f>
        <v/>
      </c>
      <c r="J3315" s="14">
        <f>G3315-H3315-I3315</f>
        <v/>
      </c>
      <c r="K3315">
        <f>IF(A3315="","",IF(J3315&lt;=IFERROR(VLOOKUP(A3315,Produtos!$A:$E,5,FALSE),0),"ABAIXO DO MINIMO","OK"))</f>
        <v/>
      </c>
    </row>
    <row r="3316">
      <c r="B3316">
        <f>IFERROR(VLOOKUP(A3316,Produtos!A:B,2,FALSE),"")</f>
        <v/>
      </c>
      <c r="D3316" s="10">
        <f>IFERROR(INDEX(Lotes!$E:$E,MATCH(1,(Lotes!$A:$A=A3316)*(Lotes!$C:$C=C3316),0)),"")</f>
        <v/>
      </c>
      <c r="E3316" s="14">
        <f>IF(D3316="","",D3316-TODAY())</f>
        <v/>
      </c>
      <c r="F3316">
        <f>IF(D3316="","",IF(E3316&lt;0,"VENCIDO",IF(E3316&lt;=30,"VENCE EM &lt;= 30 DIAS",IF(E3316&lt;=60,"ATENCAO (31-60 DIAS)","OK"))))</f>
        <v/>
      </c>
      <c r="G3316" s="14">
        <f>SUMIFS(Lancamentos!$G:$G,Lancamentos!$C:$C,$A3316,Lancamentos!$E:$E,$C3316,Lancamentos!$B:$B,"ENTRADA")</f>
        <v/>
      </c>
      <c r="H3316" s="14">
        <f>SUMIFS(Lancamentos!$G:$G,Lancamentos!$C:$C,$A3316,Lancamentos!$E:$E,$C3316,Lancamentos!$B:$B,"SAIDA_USO")</f>
        <v/>
      </c>
      <c r="I3316" s="14">
        <f>SUMIFS(Lancamentos!$G:$G,Lancamentos!$C:$C,$A3316,Lancamentos!$E:$E,$C3316,Lancamentos!$B:$B,"SAIDA_DESCARTE")</f>
        <v/>
      </c>
      <c r="J3316" s="14">
        <f>G3316-H3316-I3316</f>
        <v/>
      </c>
      <c r="K3316">
        <f>IF(A3316="","",IF(J3316&lt;=IFERROR(VLOOKUP(A3316,Produtos!$A:$E,5,FALSE),0),"ABAIXO DO MINIMO","OK"))</f>
        <v/>
      </c>
    </row>
    <row r="3317">
      <c r="B3317">
        <f>IFERROR(VLOOKUP(A3317,Produtos!A:B,2,FALSE),"")</f>
        <v/>
      </c>
      <c r="D3317" s="10">
        <f>IFERROR(INDEX(Lotes!$E:$E,MATCH(1,(Lotes!$A:$A=A3317)*(Lotes!$C:$C=C3317),0)),"")</f>
        <v/>
      </c>
      <c r="E3317" s="14">
        <f>IF(D3317="","",D3317-TODAY())</f>
        <v/>
      </c>
      <c r="F3317">
        <f>IF(D3317="","",IF(E3317&lt;0,"VENCIDO",IF(E3317&lt;=30,"VENCE EM &lt;= 30 DIAS",IF(E3317&lt;=60,"ATENCAO (31-60 DIAS)","OK"))))</f>
        <v/>
      </c>
      <c r="G3317" s="14">
        <f>SUMIFS(Lancamentos!$G:$G,Lancamentos!$C:$C,$A3317,Lancamentos!$E:$E,$C3317,Lancamentos!$B:$B,"ENTRADA")</f>
        <v/>
      </c>
      <c r="H3317" s="14">
        <f>SUMIFS(Lancamentos!$G:$G,Lancamentos!$C:$C,$A3317,Lancamentos!$E:$E,$C3317,Lancamentos!$B:$B,"SAIDA_USO")</f>
        <v/>
      </c>
      <c r="I3317" s="14">
        <f>SUMIFS(Lancamentos!$G:$G,Lancamentos!$C:$C,$A3317,Lancamentos!$E:$E,$C3317,Lancamentos!$B:$B,"SAIDA_DESCARTE")</f>
        <v/>
      </c>
      <c r="J3317" s="14">
        <f>G3317-H3317-I3317</f>
        <v/>
      </c>
      <c r="K3317">
        <f>IF(A3317="","",IF(J3317&lt;=IFERROR(VLOOKUP(A3317,Produtos!$A:$E,5,FALSE),0),"ABAIXO DO MINIMO","OK"))</f>
        <v/>
      </c>
    </row>
    <row r="3318">
      <c r="B3318">
        <f>IFERROR(VLOOKUP(A3318,Produtos!A:B,2,FALSE),"")</f>
        <v/>
      </c>
      <c r="D3318" s="10">
        <f>IFERROR(INDEX(Lotes!$E:$E,MATCH(1,(Lotes!$A:$A=A3318)*(Lotes!$C:$C=C3318),0)),"")</f>
        <v/>
      </c>
      <c r="E3318" s="14">
        <f>IF(D3318="","",D3318-TODAY())</f>
        <v/>
      </c>
      <c r="F3318">
        <f>IF(D3318="","",IF(E3318&lt;0,"VENCIDO",IF(E3318&lt;=30,"VENCE EM &lt;= 30 DIAS",IF(E3318&lt;=60,"ATENCAO (31-60 DIAS)","OK"))))</f>
        <v/>
      </c>
      <c r="G3318" s="14">
        <f>SUMIFS(Lancamentos!$G:$G,Lancamentos!$C:$C,$A3318,Lancamentos!$E:$E,$C3318,Lancamentos!$B:$B,"ENTRADA")</f>
        <v/>
      </c>
      <c r="H3318" s="14">
        <f>SUMIFS(Lancamentos!$G:$G,Lancamentos!$C:$C,$A3318,Lancamentos!$E:$E,$C3318,Lancamentos!$B:$B,"SAIDA_USO")</f>
        <v/>
      </c>
      <c r="I3318" s="14">
        <f>SUMIFS(Lancamentos!$G:$G,Lancamentos!$C:$C,$A3318,Lancamentos!$E:$E,$C3318,Lancamentos!$B:$B,"SAIDA_DESCARTE")</f>
        <v/>
      </c>
      <c r="J3318" s="14">
        <f>G3318-H3318-I3318</f>
        <v/>
      </c>
      <c r="K3318">
        <f>IF(A3318="","",IF(J3318&lt;=IFERROR(VLOOKUP(A3318,Produtos!$A:$E,5,FALSE),0),"ABAIXO DO MINIMO","OK"))</f>
        <v/>
      </c>
    </row>
    <row r="3319">
      <c r="B3319">
        <f>IFERROR(VLOOKUP(A3319,Produtos!A:B,2,FALSE),"")</f>
        <v/>
      </c>
      <c r="D3319" s="10">
        <f>IFERROR(INDEX(Lotes!$E:$E,MATCH(1,(Lotes!$A:$A=A3319)*(Lotes!$C:$C=C3319),0)),"")</f>
        <v/>
      </c>
      <c r="E3319" s="14">
        <f>IF(D3319="","",D3319-TODAY())</f>
        <v/>
      </c>
      <c r="F3319">
        <f>IF(D3319="","",IF(E3319&lt;0,"VENCIDO",IF(E3319&lt;=30,"VENCE EM &lt;= 30 DIAS",IF(E3319&lt;=60,"ATENCAO (31-60 DIAS)","OK"))))</f>
        <v/>
      </c>
      <c r="G3319" s="14">
        <f>SUMIFS(Lancamentos!$G:$G,Lancamentos!$C:$C,$A3319,Lancamentos!$E:$E,$C3319,Lancamentos!$B:$B,"ENTRADA")</f>
        <v/>
      </c>
      <c r="H3319" s="14">
        <f>SUMIFS(Lancamentos!$G:$G,Lancamentos!$C:$C,$A3319,Lancamentos!$E:$E,$C3319,Lancamentos!$B:$B,"SAIDA_USO")</f>
        <v/>
      </c>
      <c r="I3319" s="14">
        <f>SUMIFS(Lancamentos!$G:$G,Lancamentos!$C:$C,$A3319,Lancamentos!$E:$E,$C3319,Lancamentos!$B:$B,"SAIDA_DESCARTE")</f>
        <v/>
      </c>
      <c r="J3319" s="14">
        <f>G3319-H3319-I3319</f>
        <v/>
      </c>
      <c r="K3319">
        <f>IF(A3319="","",IF(J3319&lt;=IFERROR(VLOOKUP(A3319,Produtos!$A:$E,5,FALSE),0),"ABAIXO DO MINIMO","OK"))</f>
        <v/>
      </c>
    </row>
    <row r="3320">
      <c r="B3320">
        <f>IFERROR(VLOOKUP(A3320,Produtos!A:B,2,FALSE),"")</f>
        <v/>
      </c>
      <c r="D3320" s="10">
        <f>IFERROR(INDEX(Lotes!$E:$E,MATCH(1,(Lotes!$A:$A=A3320)*(Lotes!$C:$C=C3320),0)),"")</f>
        <v/>
      </c>
      <c r="E3320" s="14">
        <f>IF(D3320="","",D3320-TODAY())</f>
        <v/>
      </c>
      <c r="F3320">
        <f>IF(D3320="","",IF(E3320&lt;0,"VENCIDO",IF(E3320&lt;=30,"VENCE EM &lt;= 30 DIAS",IF(E3320&lt;=60,"ATENCAO (31-60 DIAS)","OK"))))</f>
        <v/>
      </c>
      <c r="G3320" s="14">
        <f>SUMIFS(Lancamentos!$G:$G,Lancamentos!$C:$C,$A3320,Lancamentos!$E:$E,$C3320,Lancamentos!$B:$B,"ENTRADA")</f>
        <v/>
      </c>
      <c r="H3320" s="14">
        <f>SUMIFS(Lancamentos!$G:$G,Lancamentos!$C:$C,$A3320,Lancamentos!$E:$E,$C3320,Lancamentos!$B:$B,"SAIDA_USO")</f>
        <v/>
      </c>
      <c r="I3320" s="14">
        <f>SUMIFS(Lancamentos!$G:$G,Lancamentos!$C:$C,$A3320,Lancamentos!$E:$E,$C3320,Lancamentos!$B:$B,"SAIDA_DESCARTE")</f>
        <v/>
      </c>
      <c r="J3320" s="14">
        <f>G3320-H3320-I3320</f>
        <v/>
      </c>
      <c r="K3320">
        <f>IF(A3320="","",IF(J3320&lt;=IFERROR(VLOOKUP(A3320,Produtos!$A:$E,5,FALSE),0),"ABAIXO DO MINIMO","OK"))</f>
        <v/>
      </c>
    </row>
    <row r="3321">
      <c r="B3321">
        <f>IFERROR(VLOOKUP(A3321,Produtos!A:B,2,FALSE),"")</f>
        <v/>
      </c>
      <c r="D3321" s="10">
        <f>IFERROR(INDEX(Lotes!$E:$E,MATCH(1,(Lotes!$A:$A=A3321)*(Lotes!$C:$C=C3321),0)),"")</f>
        <v/>
      </c>
      <c r="E3321" s="14">
        <f>IF(D3321="","",D3321-TODAY())</f>
        <v/>
      </c>
      <c r="F3321">
        <f>IF(D3321="","",IF(E3321&lt;0,"VENCIDO",IF(E3321&lt;=30,"VENCE EM &lt;= 30 DIAS",IF(E3321&lt;=60,"ATENCAO (31-60 DIAS)","OK"))))</f>
        <v/>
      </c>
      <c r="G3321" s="14">
        <f>SUMIFS(Lancamentos!$G:$G,Lancamentos!$C:$C,$A3321,Lancamentos!$E:$E,$C3321,Lancamentos!$B:$B,"ENTRADA")</f>
        <v/>
      </c>
      <c r="H3321" s="14">
        <f>SUMIFS(Lancamentos!$G:$G,Lancamentos!$C:$C,$A3321,Lancamentos!$E:$E,$C3321,Lancamentos!$B:$B,"SAIDA_USO")</f>
        <v/>
      </c>
      <c r="I3321" s="14">
        <f>SUMIFS(Lancamentos!$G:$G,Lancamentos!$C:$C,$A3321,Lancamentos!$E:$E,$C3321,Lancamentos!$B:$B,"SAIDA_DESCARTE")</f>
        <v/>
      </c>
      <c r="J3321" s="14">
        <f>G3321-H3321-I3321</f>
        <v/>
      </c>
      <c r="K3321">
        <f>IF(A3321="","",IF(J3321&lt;=IFERROR(VLOOKUP(A3321,Produtos!$A:$E,5,FALSE),0),"ABAIXO DO MINIMO","OK"))</f>
        <v/>
      </c>
    </row>
    <row r="3322">
      <c r="B3322">
        <f>IFERROR(VLOOKUP(A3322,Produtos!A:B,2,FALSE),"")</f>
        <v/>
      </c>
      <c r="D3322" s="10">
        <f>IFERROR(INDEX(Lotes!$E:$E,MATCH(1,(Lotes!$A:$A=A3322)*(Lotes!$C:$C=C3322),0)),"")</f>
        <v/>
      </c>
      <c r="E3322" s="14">
        <f>IF(D3322="","",D3322-TODAY())</f>
        <v/>
      </c>
      <c r="F3322">
        <f>IF(D3322="","",IF(E3322&lt;0,"VENCIDO",IF(E3322&lt;=30,"VENCE EM &lt;= 30 DIAS",IF(E3322&lt;=60,"ATENCAO (31-60 DIAS)","OK"))))</f>
        <v/>
      </c>
      <c r="G3322" s="14">
        <f>SUMIFS(Lancamentos!$G:$G,Lancamentos!$C:$C,$A3322,Lancamentos!$E:$E,$C3322,Lancamentos!$B:$B,"ENTRADA")</f>
        <v/>
      </c>
      <c r="H3322" s="14">
        <f>SUMIFS(Lancamentos!$G:$G,Lancamentos!$C:$C,$A3322,Lancamentos!$E:$E,$C3322,Lancamentos!$B:$B,"SAIDA_USO")</f>
        <v/>
      </c>
      <c r="I3322" s="14">
        <f>SUMIFS(Lancamentos!$G:$G,Lancamentos!$C:$C,$A3322,Lancamentos!$E:$E,$C3322,Lancamentos!$B:$B,"SAIDA_DESCARTE")</f>
        <v/>
      </c>
      <c r="J3322" s="14">
        <f>G3322-H3322-I3322</f>
        <v/>
      </c>
      <c r="K3322">
        <f>IF(A3322="","",IF(J3322&lt;=IFERROR(VLOOKUP(A3322,Produtos!$A:$E,5,FALSE),0),"ABAIXO DO MINIMO","OK"))</f>
        <v/>
      </c>
    </row>
    <row r="3323">
      <c r="B3323">
        <f>IFERROR(VLOOKUP(A3323,Produtos!A:B,2,FALSE),"")</f>
        <v/>
      </c>
      <c r="D3323" s="10">
        <f>IFERROR(INDEX(Lotes!$E:$E,MATCH(1,(Lotes!$A:$A=A3323)*(Lotes!$C:$C=C3323),0)),"")</f>
        <v/>
      </c>
      <c r="E3323" s="14">
        <f>IF(D3323="","",D3323-TODAY())</f>
        <v/>
      </c>
      <c r="F3323">
        <f>IF(D3323="","",IF(E3323&lt;0,"VENCIDO",IF(E3323&lt;=30,"VENCE EM &lt;= 30 DIAS",IF(E3323&lt;=60,"ATENCAO (31-60 DIAS)","OK"))))</f>
        <v/>
      </c>
      <c r="G3323" s="14">
        <f>SUMIFS(Lancamentos!$G:$G,Lancamentos!$C:$C,$A3323,Lancamentos!$E:$E,$C3323,Lancamentos!$B:$B,"ENTRADA")</f>
        <v/>
      </c>
      <c r="H3323" s="14">
        <f>SUMIFS(Lancamentos!$G:$G,Lancamentos!$C:$C,$A3323,Lancamentos!$E:$E,$C3323,Lancamentos!$B:$B,"SAIDA_USO")</f>
        <v/>
      </c>
      <c r="I3323" s="14">
        <f>SUMIFS(Lancamentos!$G:$G,Lancamentos!$C:$C,$A3323,Lancamentos!$E:$E,$C3323,Lancamentos!$B:$B,"SAIDA_DESCARTE")</f>
        <v/>
      </c>
      <c r="J3323" s="14">
        <f>G3323-H3323-I3323</f>
        <v/>
      </c>
      <c r="K3323">
        <f>IF(A3323="","",IF(J3323&lt;=IFERROR(VLOOKUP(A3323,Produtos!$A:$E,5,FALSE),0),"ABAIXO DO MINIMO","OK"))</f>
        <v/>
      </c>
    </row>
    <row r="3324">
      <c r="B3324">
        <f>IFERROR(VLOOKUP(A3324,Produtos!A:B,2,FALSE),"")</f>
        <v/>
      </c>
      <c r="D3324" s="10">
        <f>IFERROR(INDEX(Lotes!$E:$E,MATCH(1,(Lotes!$A:$A=A3324)*(Lotes!$C:$C=C3324),0)),"")</f>
        <v/>
      </c>
      <c r="E3324" s="14">
        <f>IF(D3324="","",D3324-TODAY())</f>
        <v/>
      </c>
      <c r="F3324">
        <f>IF(D3324="","",IF(E3324&lt;0,"VENCIDO",IF(E3324&lt;=30,"VENCE EM &lt;= 30 DIAS",IF(E3324&lt;=60,"ATENCAO (31-60 DIAS)","OK"))))</f>
        <v/>
      </c>
      <c r="G3324" s="14">
        <f>SUMIFS(Lancamentos!$G:$G,Lancamentos!$C:$C,$A3324,Lancamentos!$E:$E,$C3324,Lancamentos!$B:$B,"ENTRADA")</f>
        <v/>
      </c>
      <c r="H3324" s="14">
        <f>SUMIFS(Lancamentos!$G:$G,Lancamentos!$C:$C,$A3324,Lancamentos!$E:$E,$C3324,Lancamentos!$B:$B,"SAIDA_USO")</f>
        <v/>
      </c>
      <c r="I3324" s="14">
        <f>SUMIFS(Lancamentos!$G:$G,Lancamentos!$C:$C,$A3324,Lancamentos!$E:$E,$C3324,Lancamentos!$B:$B,"SAIDA_DESCARTE")</f>
        <v/>
      </c>
      <c r="J3324" s="14">
        <f>G3324-H3324-I3324</f>
        <v/>
      </c>
      <c r="K3324">
        <f>IF(A3324="","",IF(J3324&lt;=IFERROR(VLOOKUP(A3324,Produtos!$A:$E,5,FALSE),0),"ABAIXO DO MINIMO","OK"))</f>
        <v/>
      </c>
    </row>
    <row r="3325">
      <c r="B3325">
        <f>IFERROR(VLOOKUP(A3325,Produtos!A:B,2,FALSE),"")</f>
        <v/>
      </c>
      <c r="D3325" s="10">
        <f>IFERROR(INDEX(Lotes!$E:$E,MATCH(1,(Lotes!$A:$A=A3325)*(Lotes!$C:$C=C3325),0)),"")</f>
        <v/>
      </c>
      <c r="E3325" s="14">
        <f>IF(D3325="","",D3325-TODAY())</f>
        <v/>
      </c>
      <c r="F3325">
        <f>IF(D3325="","",IF(E3325&lt;0,"VENCIDO",IF(E3325&lt;=30,"VENCE EM &lt;= 30 DIAS",IF(E3325&lt;=60,"ATENCAO (31-60 DIAS)","OK"))))</f>
        <v/>
      </c>
      <c r="G3325" s="14">
        <f>SUMIFS(Lancamentos!$G:$G,Lancamentos!$C:$C,$A3325,Lancamentos!$E:$E,$C3325,Lancamentos!$B:$B,"ENTRADA")</f>
        <v/>
      </c>
      <c r="H3325" s="14">
        <f>SUMIFS(Lancamentos!$G:$G,Lancamentos!$C:$C,$A3325,Lancamentos!$E:$E,$C3325,Lancamentos!$B:$B,"SAIDA_USO")</f>
        <v/>
      </c>
      <c r="I3325" s="14">
        <f>SUMIFS(Lancamentos!$G:$G,Lancamentos!$C:$C,$A3325,Lancamentos!$E:$E,$C3325,Lancamentos!$B:$B,"SAIDA_DESCARTE")</f>
        <v/>
      </c>
      <c r="J3325" s="14">
        <f>G3325-H3325-I3325</f>
        <v/>
      </c>
      <c r="K3325">
        <f>IF(A3325="","",IF(J3325&lt;=IFERROR(VLOOKUP(A3325,Produtos!$A:$E,5,FALSE),0),"ABAIXO DO MINIMO","OK"))</f>
        <v/>
      </c>
    </row>
    <row r="3326">
      <c r="B3326">
        <f>IFERROR(VLOOKUP(A3326,Produtos!A:B,2,FALSE),"")</f>
        <v/>
      </c>
      <c r="D3326" s="10">
        <f>IFERROR(INDEX(Lotes!$E:$E,MATCH(1,(Lotes!$A:$A=A3326)*(Lotes!$C:$C=C3326),0)),"")</f>
        <v/>
      </c>
      <c r="E3326" s="14">
        <f>IF(D3326="","",D3326-TODAY())</f>
        <v/>
      </c>
      <c r="F3326">
        <f>IF(D3326="","",IF(E3326&lt;0,"VENCIDO",IF(E3326&lt;=30,"VENCE EM &lt;= 30 DIAS",IF(E3326&lt;=60,"ATENCAO (31-60 DIAS)","OK"))))</f>
        <v/>
      </c>
      <c r="G3326" s="14">
        <f>SUMIFS(Lancamentos!$G:$G,Lancamentos!$C:$C,$A3326,Lancamentos!$E:$E,$C3326,Lancamentos!$B:$B,"ENTRADA")</f>
        <v/>
      </c>
      <c r="H3326" s="14">
        <f>SUMIFS(Lancamentos!$G:$G,Lancamentos!$C:$C,$A3326,Lancamentos!$E:$E,$C3326,Lancamentos!$B:$B,"SAIDA_USO")</f>
        <v/>
      </c>
      <c r="I3326" s="14">
        <f>SUMIFS(Lancamentos!$G:$G,Lancamentos!$C:$C,$A3326,Lancamentos!$E:$E,$C3326,Lancamentos!$B:$B,"SAIDA_DESCARTE")</f>
        <v/>
      </c>
      <c r="J3326" s="14">
        <f>G3326-H3326-I3326</f>
        <v/>
      </c>
      <c r="K3326">
        <f>IF(A3326="","",IF(J3326&lt;=IFERROR(VLOOKUP(A3326,Produtos!$A:$E,5,FALSE),0),"ABAIXO DO MINIMO","OK"))</f>
        <v/>
      </c>
    </row>
    <row r="3327">
      <c r="B3327">
        <f>IFERROR(VLOOKUP(A3327,Produtos!A:B,2,FALSE),"")</f>
        <v/>
      </c>
      <c r="D3327" s="10">
        <f>IFERROR(INDEX(Lotes!$E:$E,MATCH(1,(Lotes!$A:$A=A3327)*(Lotes!$C:$C=C3327),0)),"")</f>
        <v/>
      </c>
      <c r="E3327" s="14">
        <f>IF(D3327="","",D3327-TODAY())</f>
        <v/>
      </c>
      <c r="F3327">
        <f>IF(D3327="","",IF(E3327&lt;0,"VENCIDO",IF(E3327&lt;=30,"VENCE EM &lt;= 30 DIAS",IF(E3327&lt;=60,"ATENCAO (31-60 DIAS)","OK"))))</f>
        <v/>
      </c>
      <c r="G3327" s="14">
        <f>SUMIFS(Lancamentos!$G:$G,Lancamentos!$C:$C,$A3327,Lancamentos!$E:$E,$C3327,Lancamentos!$B:$B,"ENTRADA")</f>
        <v/>
      </c>
      <c r="H3327" s="14">
        <f>SUMIFS(Lancamentos!$G:$G,Lancamentos!$C:$C,$A3327,Lancamentos!$E:$E,$C3327,Lancamentos!$B:$B,"SAIDA_USO")</f>
        <v/>
      </c>
      <c r="I3327" s="14">
        <f>SUMIFS(Lancamentos!$G:$G,Lancamentos!$C:$C,$A3327,Lancamentos!$E:$E,$C3327,Lancamentos!$B:$B,"SAIDA_DESCARTE")</f>
        <v/>
      </c>
      <c r="J3327" s="14">
        <f>G3327-H3327-I3327</f>
        <v/>
      </c>
      <c r="K3327">
        <f>IF(A3327="","",IF(J3327&lt;=IFERROR(VLOOKUP(A3327,Produtos!$A:$E,5,FALSE),0),"ABAIXO DO MINIMO","OK"))</f>
        <v/>
      </c>
    </row>
    <row r="3328">
      <c r="B3328">
        <f>IFERROR(VLOOKUP(A3328,Produtos!A:B,2,FALSE),"")</f>
        <v/>
      </c>
      <c r="D3328" s="10">
        <f>IFERROR(INDEX(Lotes!$E:$E,MATCH(1,(Lotes!$A:$A=A3328)*(Lotes!$C:$C=C3328),0)),"")</f>
        <v/>
      </c>
      <c r="E3328" s="14">
        <f>IF(D3328="","",D3328-TODAY())</f>
        <v/>
      </c>
      <c r="F3328">
        <f>IF(D3328="","",IF(E3328&lt;0,"VENCIDO",IF(E3328&lt;=30,"VENCE EM &lt;= 30 DIAS",IF(E3328&lt;=60,"ATENCAO (31-60 DIAS)","OK"))))</f>
        <v/>
      </c>
      <c r="G3328" s="14">
        <f>SUMIFS(Lancamentos!$G:$G,Lancamentos!$C:$C,$A3328,Lancamentos!$E:$E,$C3328,Lancamentos!$B:$B,"ENTRADA")</f>
        <v/>
      </c>
      <c r="H3328" s="14">
        <f>SUMIFS(Lancamentos!$G:$G,Lancamentos!$C:$C,$A3328,Lancamentos!$E:$E,$C3328,Lancamentos!$B:$B,"SAIDA_USO")</f>
        <v/>
      </c>
      <c r="I3328" s="14">
        <f>SUMIFS(Lancamentos!$G:$G,Lancamentos!$C:$C,$A3328,Lancamentos!$E:$E,$C3328,Lancamentos!$B:$B,"SAIDA_DESCARTE")</f>
        <v/>
      </c>
      <c r="J3328" s="14">
        <f>G3328-H3328-I3328</f>
        <v/>
      </c>
      <c r="K3328">
        <f>IF(A3328="","",IF(J3328&lt;=IFERROR(VLOOKUP(A3328,Produtos!$A:$E,5,FALSE),0),"ABAIXO DO MINIMO","OK"))</f>
        <v/>
      </c>
    </row>
    <row r="3329">
      <c r="B3329">
        <f>IFERROR(VLOOKUP(A3329,Produtos!A:B,2,FALSE),"")</f>
        <v/>
      </c>
      <c r="D3329" s="10">
        <f>IFERROR(INDEX(Lotes!$E:$E,MATCH(1,(Lotes!$A:$A=A3329)*(Lotes!$C:$C=C3329),0)),"")</f>
        <v/>
      </c>
      <c r="E3329" s="14">
        <f>IF(D3329="","",D3329-TODAY())</f>
        <v/>
      </c>
      <c r="F3329">
        <f>IF(D3329="","",IF(E3329&lt;0,"VENCIDO",IF(E3329&lt;=30,"VENCE EM &lt;= 30 DIAS",IF(E3329&lt;=60,"ATENCAO (31-60 DIAS)","OK"))))</f>
        <v/>
      </c>
      <c r="G3329" s="14">
        <f>SUMIFS(Lancamentos!$G:$G,Lancamentos!$C:$C,$A3329,Lancamentos!$E:$E,$C3329,Lancamentos!$B:$B,"ENTRADA")</f>
        <v/>
      </c>
      <c r="H3329" s="14">
        <f>SUMIFS(Lancamentos!$G:$G,Lancamentos!$C:$C,$A3329,Lancamentos!$E:$E,$C3329,Lancamentos!$B:$B,"SAIDA_USO")</f>
        <v/>
      </c>
      <c r="I3329" s="14">
        <f>SUMIFS(Lancamentos!$G:$G,Lancamentos!$C:$C,$A3329,Lancamentos!$E:$E,$C3329,Lancamentos!$B:$B,"SAIDA_DESCARTE")</f>
        <v/>
      </c>
      <c r="J3329" s="14">
        <f>G3329-H3329-I3329</f>
        <v/>
      </c>
      <c r="K3329">
        <f>IF(A3329="","",IF(J3329&lt;=IFERROR(VLOOKUP(A3329,Produtos!$A:$E,5,FALSE),0),"ABAIXO DO MINIMO","OK"))</f>
        <v/>
      </c>
    </row>
    <row r="3330">
      <c r="B3330">
        <f>IFERROR(VLOOKUP(A3330,Produtos!A:B,2,FALSE),"")</f>
        <v/>
      </c>
      <c r="D3330" s="10">
        <f>IFERROR(INDEX(Lotes!$E:$E,MATCH(1,(Lotes!$A:$A=A3330)*(Lotes!$C:$C=C3330),0)),"")</f>
        <v/>
      </c>
      <c r="E3330" s="14">
        <f>IF(D3330="","",D3330-TODAY())</f>
        <v/>
      </c>
      <c r="F3330">
        <f>IF(D3330="","",IF(E3330&lt;0,"VENCIDO",IF(E3330&lt;=30,"VENCE EM &lt;= 30 DIAS",IF(E3330&lt;=60,"ATENCAO (31-60 DIAS)","OK"))))</f>
        <v/>
      </c>
      <c r="G3330" s="14">
        <f>SUMIFS(Lancamentos!$G:$G,Lancamentos!$C:$C,$A3330,Lancamentos!$E:$E,$C3330,Lancamentos!$B:$B,"ENTRADA")</f>
        <v/>
      </c>
      <c r="H3330" s="14">
        <f>SUMIFS(Lancamentos!$G:$G,Lancamentos!$C:$C,$A3330,Lancamentos!$E:$E,$C3330,Lancamentos!$B:$B,"SAIDA_USO")</f>
        <v/>
      </c>
      <c r="I3330" s="14">
        <f>SUMIFS(Lancamentos!$G:$G,Lancamentos!$C:$C,$A3330,Lancamentos!$E:$E,$C3330,Lancamentos!$B:$B,"SAIDA_DESCARTE")</f>
        <v/>
      </c>
      <c r="J3330" s="14">
        <f>G3330-H3330-I3330</f>
        <v/>
      </c>
      <c r="K3330">
        <f>IF(A3330="","",IF(J3330&lt;=IFERROR(VLOOKUP(A3330,Produtos!$A:$E,5,FALSE),0),"ABAIXO DO MINIMO","OK"))</f>
        <v/>
      </c>
    </row>
    <row r="3331">
      <c r="B3331">
        <f>IFERROR(VLOOKUP(A3331,Produtos!A:B,2,FALSE),"")</f>
        <v/>
      </c>
      <c r="D3331" s="10">
        <f>IFERROR(INDEX(Lotes!$E:$E,MATCH(1,(Lotes!$A:$A=A3331)*(Lotes!$C:$C=C3331),0)),"")</f>
        <v/>
      </c>
      <c r="E3331" s="14">
        <f>IF(D3331="","",D3331-TODAY())</f>
        <v/>
      </c>
      <c r="F3331">
        <f>IF(D3331="","",IF(E3331&lt;0,"VENCIDO",IF(E3331&lt;=30,"VENCE EM &lt;= 30 DIAS",IF(E3331&lt;=60,"ATENCAO (31-60 DIAS)","OK"))))</f>
        <v/>
      </c>
      <c r="G3331" s="14">
        <f>SUMIFS(Lancamentos!$G:$G,Lancamentos!$C:$C,$A3331,Lancamentos!$E:$E,$C3331,Lancamentos!$B:$B,"ENTRADA")</f>
        <v/>
      </c>
      <c r="H3331" s="14">
        <f>SUMIFS(Lancamentos!$G:$G,Lancamentos!$C:$C,$A3331,Lancamentos!$E:$E,$C3331,Lancamentos!$B:$B,"SAIDA_USO")</f>
        <v/>
      </c>
      <c r="I3331" s="14">
        <f>SUMIFS(Lancamentos!$G:$G,Lancamentos!$C:$C,$A3331,Lancamentos!$E:$E,$C3331,Lancamentos!$B:$B,"SAIDA_DESCARTE")</f>
        <v/>
      </c>
      <c r="J3331" s="14">
        <f>G3331-H3331-I3331</f>
        <v/>
      </c>
      <c r="K3331">
        <f>IF(A3331="","",IF(J3331&lt;=IFERROR(VLOOKUP(A3331,Produtos!$A:$E,5,FALSE),0),"ABAIXO DO MINIMO","OK"))</f>
        <v/>
      </c>
    </row>
    <row r="3332">
      <c r="B3332">
        <f>IFERROR(VLOOKUP(A3332,Produtos!A:B,2,FALSE),"")</f>
        <v/>
      </c>
      <c r="D3332" s="10">
        <f>IFERROR(INDEX(Lotes!$E:$E,MATCH(1,(Lotes!$A:$A=A3332)*(Lotes!$C:$C=C3332),0)),"")</f>
        <v/>
      </c>
      <c r="E3332" s="14">
        <f>IF(D3332="","",D3332-TODAY())</f>
        <v/>
      </c>
      <c r="F3332">
        <f>IF(D3332="","",IF(E3332&lt;0,"VENCIDO",IF(E3332&lt;=30,"VENCE EM &lt;= 30 DIAS",IF(E3332&lt;=60,"ATENCAO (31-60 DIAS)","OK"))))</f>
        <v/>
      </c>
      <c r="G3332" s="14">
        <f>SUMIFS(Lancamentos!$G:$G,Lancamentos!$C:$C,$A3332,Lancamentos!$E:$E,$C3332,Lancamentos!$B:$B,"ENTRADA")</f>
        <v/>
      </c>
      <c r="H3332" s="14">
        <f>SUMIFS(Lancamentos!$G:$G,Lancamentos!$C:$C,$A3332,Lancamentos!$E:$E,$C3332,Lancamentos!$B:$B,"SAIDA_USO")</f>
        <v/>
      </c>
      <c r="I3332" s="14">
        <f>SUMIFS(Lancamentos!$G:$G,Lancamentos!$C:$C,$A3332,Lancamentos!$E:$E,$C3332,Lancamentos!$B:$B,"SAIDA_DESCARTE")</f>
        <v/>
      </c>
      <c r="J3332" s="14">
        <f>G3332-H3332-I3332</f>
        <v/>
      </c>
      <c r="K3332">
        <f>IF(A3332="","",IF(J3332&lt;=IFERROR(VLOOKUP(A3332,Produtos!$A:$E,5,FALSE),0),"ABAIXO DO MINIMO","OK"))</f>
        <v/>
      </c>
    </row>
    <row r="3333">
      <c r="B3333">
        <f>IFERROR(VLOOKUP(A3333,Produtos!A:B,2,FALSE),"")</f>
        <v/>
      </c>
      <c r="D3333" s="10">
        <f>IFERROR(INDEX(Lotes!$E:$E,MATCH(1,(Lotes!$A:$A=A3333)*(Lotes!$C:$C=C3333),0)),"")</f>
        <v/>
      </c>
      <c r="E3333" s="14">
        <f>IF(D3333="","",D3333-TODAY())</f>
        <v/>
      </c>
      <c r="F3333">
        <f>IF(D3333="","",IF(E3333&lt;0,"VENCIDO",IF(E3333&lt;=30,"VENCE EM &lt;= 30 DIAS",IF(E3333&lt;=60,"ATENCAO (31-60 DIAS)","OK"))))</f>
        <v/>
      </c>
      <c r="G3333" s="14">
        <f>SUMIFS(Lancamentos!$G:$G,Lancamentos!$C:$C,$A3333,Lancamentos!$E:$E,$C3333,Lancamentos!$B:$B,"ENTRADA")</f>
        <v/>
      </c>
      <c r="H3333" s="14">
        <f>SUMIFS(Lancamentos!$G:$G,Lancamentos!$C:$C,$A3333,Lancamentos!$E:$E,$C3333,Lancamentos!$B:$B,"SAIDA_USO")</f>
        <v/>
      </c>
      <c r="I3333" s="14">
        <f>SUMIFS(Lancamentos!$G:$G,Lancamentos!$C:$C,$A3333,Lancamentos!$E:$E,$C3333,Lancamentos!$B:$B,"SAIDA_DESCARTE")</f>
        <v/>
      </c>
      <c r="J3333" s="14">
        <f>G3333-H3333-I3333</f>
        <v/>
      </c>
      <c r="K3333">
        <f>IF(A3333="","",IF(J3333&lt;=IFERROR(VLOOKUP(A3333,Produtos!$A:$E,5,FALSE),0),"ABAIXO DO MINIMO","OK"))</f>
        <v/>
      </c>
    </row>
    <row r="3334">
      <c r="B3334">
        <f>IFERROR(VLOOKUP(A3334,Produtos!A:B,2,FALSE),"")</f>
        <v/>
      </c>
      <c r="D3334" s="10">
        <f>IFERROR(INDEX(Lotes!$E:$E,MATCH(1,(Lotes!$A:$A=A3334)*(Lotes!$C:$C=C3334),0)),"")</f>
        <v/>
      </c>
      <c r="E3334" s="14">
        <f>IF(D3334="","",D3334-TODAY())</f>
        <v/>
      </c>
      <c r="F3334">
        <f>IF(D3334="","",IF(E3334&lt;0,"VENCIDO",IF(E3334&lt;=30,"VENCE EM &lt;= 30 DIAS",IF(E3334&lt;=60,"ATENCAO (31-60 DIAS)","OK"))))</f>
        <v/>
      </c>
      <c r="G3334" s="14">
        <f>SUMIFS(Lancamentos!$G:$G,Lancamentos!$C:$C,$A3334,Lancamentos!$E:$E,$C3334,Lancamentos!$B:$B,"ENTRADA")</f>
        <v/>
      </c>
      <c r="H3334" s="14">
        <f>SUMIFS(Lancamentos!$G:$G,Lancamentos!$C:$C,$A3334,Lancamentos!$E:$E,$C3334,Lancamentos!$B:$B,"SAIDA_USO")</f>
        <v/>
      </c>
      <c r="I3334" s="14">
        <f>SUMIFS(Lancamentos!$G:$G,Lancamentos!$C:$C,$A3334,Lancamentos!$E:$E,$C3334,Lancamentos!$B:$B,"SAIDA_DESCARTE")</f>
        <v/>
      </c>
      <c r="J3334" s="14">
        <f>G3334-H3334-I3334</f>
        <v/>
      </c>
      <c r="K3334">
        <f>IF(A3334="","",IF(J3334&lt;=IFERROR(VLOOKUP(A3334,Produtos!$A:$E,5,FALSE),0),"ABAIXO DO MINIMO","OK"))</f>
        <v/>
      </c>
    </row>
    <row r="3335">
      <c r="B3335">
        <f>IFERROR(VLOOKUP(A3335,Produtos!A:B,2,FALSE),"")</f>
        <v/>
      </c>
      <c r="D3335" s="10">
        <f>IFERROR(INDEX(Lotes!$E:$E,MATCH(1,(Lotes!$A:$A=A3335)*(Lotes!$C:$C=C3335),0)),"")</f>
        <v/>
      </c>
      <c r="E3335" s="14">
        <f>IF(D3335="","",D3335-TODAY())</f>
        <v/>
      </c>
      <c r="F3335">
        <f>IF(D3335="","",IF(E3335&lt;0,"VENCIDO",IF(E3335&lt;=30,"VENCE EM &lt;= 30 DIAS",IF(E3335&lt;=60,"ATENCAO (31-60 DIAS)","OK"))))</f>
        <v/>
      </c>
      <c r="G3335" s="14">
        <f>SUMIFS(Lancamentos!$G:$G,Lancamentos!$C:$C,$A3335,Lancamentos!$E:$E,$C3335,Lancamentos!$B:$B,"ENTRADA")</f>
        <v/>
      </c>
      <c r="H3335" s="14">
        <f>SUMIFS(Lancamentos!$G:$G,Lancamentos!$C:$C,$A3335,Lancamentos!$E:$E,$C3335,Lancamentos!$B:$B,"SAIDA_USO")</f>
        <v/>
      </c>
      <c r="I3335" s="14">
        <f>SUMIFS(Lancamentos!$G:$G,Lancamentos!$C:$C,$A3335,Lancamentos!$E:$E,$C3335,Lancamentos!$B:$B,"SAIDA_DESCARTE")</f>
        <v/>
      </c>
      <c r="J3335" s="14">
        <f>G3335-H3335-I3335</f>
        <v/>
      </c>
      <c r="K3335">
        <f>IF(A3335="","",IF(J3335&lt;=IFERROR(VLOOKUP(A3335,Produtos!$A:$E,5,FALSE),0),"ABAIXO DO MINIMO","OK"))</f>
        <v/>
      </c>
    </row>
    <row r="3336">
      <c r="B3336">
        <f>IFERROR(VLOOKUP(A3336,Produtos!A:B,2,FALSE),"")</f>
        <v/>
      </c>
      <c r="D3336" s="10">
        <f>IFERROR(INDEX(Lotes!$E:$E,MATCH(1,(Lotes!$A:$A=A3336)*(Lotes!$C:$C=C3336),0)),"")</f>
        <v/>
      </c>
      <c r="E3336" s="14">
        <f>IF(D3336="","",D3336-TODAY())</f>
        <v/>
      </c>
      <c r="F3336">
        <f>IF(D3336="","",IF(E3336&lt;0,"VENCIDO",IF(E3336&lt;=30,"VENCE EM &lt;= 30 DIAS",IF(E3336&lt;=60,"ATENCAO (31-60 DIAS)","OK"))))</f>
        <v/>
      </c>
      <c r="G3336" s="14">
        <f>SUMIFS(Lancamentos!$G:$G,Lancamentos!$C:$C,$A3336,Lancamentos!$E:$E,$C3336,Lancamentos!$B:$B,"ENTRADA")</f>
        <v/>
      </c>
      <c r="H3336" s="14">
        <f>SUMIFS(Lancamentos!$G:$G,Lancamentos!$C:$C,$A3336,Lancamentos!$E:$E,$C3336,Lancamentos!$B:$B,"SAIDA_USO")</f>
        <v/>
      </c>
      <c r="I3336" s="14">
        <f>SUMIFS(Lancamentos!$G:$G,Lancamentos!$C:$C,$A3336,Lancamentos!$E:$E,$C3336,Lancamentos!$B:$B,"SAIDA_DESCARTE")</f>
        <v/>
      </c>
      <c r="J3336" s="14">
        <f>G3336-H3336-I3336</f>
        <v/>
      </c>
      <c r="K3336">
        <f>IF(A3336="","",IF(J3336&lt;=IFERROR(VLOOKUP(A3336,Produtos!$A:$E,5,FALSE),0),"ABAIXO DO MINIMO","OK"))</f>
        <v/>
      </c>
    </row>
    <row r="3337">
      <c r="B3337">
        <f>IFERROR(VLOOKUP(A3337,Produtos!A:B,2,FALSE),"")</f>
        <v/>
      </c>
      <c r="D3337" s="10">
        <f>IFERROR(INDEX(Lotes!$E:$E,MATCH(1,(Lotes!$A:$A=A3337)*(Lotes!$C:$C=C3337),0)),"")</f>
        <v/>
      </c>
      <c r="E3337" s="14">
        <f>IF(D3337="","",D3337-TODAY())</f>
        <v/>
      </c>
      <c r="F3337">
        <f>IF(D3337="","",IF(E3337&lt;0,"VENCIDO",IF(E3337&lt;=30,"VENCE EM &lt;= 30 DIAS",IF(E3337&lt;=60,"ATENCAO (31-60 DIAS)","OK"))))</f>
        <v/>
      </c>
      <c r="G3337" s="14">
        <f>SUMIFS(Lancamentos!$G:$G,Lancamentos!$C:$C,$A3337,Lancamentos!$E:$E,$C3337,Lancamentos!$B:$B,"ENTRADA")</f>
        <v/>
      </c>
      <c r="H3337" s="14">
        <f>SUMIFS(Lancamentos!$G:$G,Lancamentos!$C:$C,$A3337,Lancamentos!$E:$E,$C3337,Lancamentos!$B:$B,"SAIDA_USO")</f>
        <v/>
      </c>
      <c r="I3337" s="14">
        <f>SUMIFS(Lancamentos!$G:$G,Lancamentos!$C:$C,$A3337,Lancamentos!$E:$E,$C3337,Lancamentos!$B:$B,"SAIDA_DESCARTE")</f>
        <v/>
      </c>
      <c r="J3337" s="14">
        <f>G3337-H3337-I3337</f>
        <v/>
      </c>
      <c r="K3337">
        <f>IF(A3337="","",IF(J3337&lt;=IFERROR(VLOOKUP(A3337,Produtos!$A:$E,5,FALSE),0),"ABAIXO DO MINIMO","OK"))</f>
        <v/>
      </c>
    </row>
    <row r="3338">
      <c r="B3338">
        <f>IFERROR(VLOOKUP(A3338,Produtos!A:B,2,FALSE),"")</f>
        <v/>
      </c>
      <c r="D3338" s="10">
        <f>IFERROR(INDEX(Lotes!$E:$E,MATCH(1,(Lotes!$A:$A=A3338)*(Lotes!$C:$C=C3338),0)),"")</f>
        <v/>
      </c>
      <c r="E3338" s="14">
        <f>IF(D3338="","",D3338-TODAY())</f>
        <v/>
      </c>
      <c r="F3338">
        <f>IF(D3338="","",IF(E3338&lt;0,"VENCIDO",IF(E3338&lt;=30,"VENCE EM &lt;= 30 DIAS",IF(E3338&lt;=60,"ATENCAO (31-60 DIAS)","OK"))))</f>
        <v/>
      </c>
      <c r="G3338" s="14">
        <f>SUMIFS(Lancamentos!$G:$G,Lancamentos!$C:$C,$A3338,Lancamentos!$E:$E,$C3338,Lancamentos!$B:$B,"ENTRADA")</f>
        <v/>
      </c>
      <c r="H3338" s="14">
        <f>SUMIFS(Lancamentos!$G:$G,Lancamentos!$C:$C,$A3338,Lancamentos!$E:$E,$C3338,Lancamentos!$B:$B,"SAIDA_USO")</f>
        <v/>
      </c>
      <c r="I3338" s="14">
        <f>SUMIFS(Lancamentos!$G:$G,Lancamentos!$C:$C,$A3338,Lancamentos!$E:$E,$C3338,Lancamentos!$B:$B,"SAIDA_DESCARTE")</f>
        <v/>
      </c>
      <c r="J3338" s="14">
        <f>G3338-H3338-I3338</f>
        <v/>
      </c>
      <c r="K3338">
        <f>IF(A3338="","",IF(J3338&lt;=IFERROR(VLOOKUP(A3338,Produtos!$A:$E,5,FALSE),0),"ABAIXO DO MINIMO","OK"))</f>
        <v/>
      </c>
    </row>
    <row r="3339">
      <c r="B3339">
        <f>IFERROR(VLOOKUP(A3339,Produtos!A:B,2,FALSE),"")</f>
        <v/>
      </c>
      <c r="D3339" s="10">
        <f>IFERROR(INDEX(Lotes!$E:$E,MATCH(1,(Lotes!$A:$A=A3339)*(Lotes!$C:$C=C3339),0)),"")</f>
        <v/>
      </c>
      <c r="E3339" s="14">
        <f>IF(D3339="","",D3339-TODAY())</f>
        <v/>
      </c>
      <c r="F3339">
        <f>IF(D3339="","",IF(E3339&lt;0,"VENCIDO",IF(E3339&lt;=30,"VENCE EM &lt;= 30 DIAS",IF(E3339&lt;=60,"ATENCAO (31-60 DIAS)","OK"))))</f>
        <v/>
      </c>
      <c r="G3339" s="14">
        <f>SUMIFS(Lancamentos!$G:$G,Lancamentos!$C:$C,$A3339,Lancamentos!$E:$E,$C3339,Lancamentos!$B:$B,"ENTRADA")</f>
        <v/>
      </c>
      <c r="H3339" s="14">
        <f>SUMIFS(Lancamentos!$G:$G,Lancamentos!$C:$C,$A3339,Lancamentos!$E:$E,$C3339,Lancamentos!$B:$B,"SAIDA_USO")</f>
        <v/>
      </c>
      <c r="I3339" s="14">
        <f>SUMIFS(Lancamentos!$G:$G,Lancamentos!$C:$C,$A3339,Lancamentos!$E:$E,$C3339,Lancamentos!$B:$B,"SAIDA_DESCARTE")</f>
        <v/>
      </c>
      <c r="J3339" s="14">
        <f>G3339-H3339-I3339</f>
        <v/>
      </c>
      <c r="K3339">
        <f>IF(A3339="","",IF(J3339&lt;=IFERROR(VLOOKUP(A3339,Produtos!$A:$E,5,FALSE),0),"ABAIXO DO MINIMO","OK"))</f>
        <v/>
      </c>
    </row>
    <row r="3340">
      <c r="B3340">
        <f>IFERROR(VLOOKUP(A3340,Produtos!A:B,2,FALSE),"")</f>
        <v/>
      </c>
      <c r="D3340" s="10">
        <f>IFERROR(INDEX(Lotes!$E:$E,MATCH(1,(Lotes!$A:$A=A3340)*(Lotes!$C:$C=C3340),0)),"")</f>
        <v/>
      </c>
      <c r="E3340" s="14">
        <f>IF(D3340="","",D3340-TODAY())</f>
        <v/>
      </c>
      <c r="F3340">
        <f>IF(D3340="","",IF(E3340&lt;0,"VENCIDO",IF(E3340&lt;=30,"VENCE EM &lt;= 30 DIAS",IF(E3340&lt;=60,"ATENCAO (31-60 DIAS)","OK"))))</f>
        <v/>
      </c>
      <c r="G3340" s="14">
        <f>SUMIFS(Lancamentos!$G:$G,Lancamentos!$C:$C,$A3340,Lancamentos!$E:$E,$C3340,Lancamentos!$B:$B,"ENTRADA")</f>
        <v/>
      </c>
      <c r="H3340" s="14">
        <f>SUMIFS(Lancamentos!$G:$G,Lancamentos!$C:$C,$A3340,Lancamentos!$E:$E,$C3340,Lancamentos!$B:$B,"SAIDA_USO")</f>
        <v/>
      </c>
      <c r="I3340" s="14">
        <f>SUMIFS(Lancamentos!$G:$G,Lancamentos!$C:$C,$A3340,Lancamentos!$E:$E,$C3340,Lancamentos!$B:$B,"SAIDA_DESCARTE")</f>
        <v/>
      </c>
      <c r="J3340" s="14">
        <f>G3340-H3340-I3340</f>
        <v/>
      </c>
      <c r="K3340">
        <f>IF(A3340="","",IF(J3340&lt;=IFERROR(VLOOKUP(A3340,Produtos!$A:$E,5,FALSE),0),"ABAIXO DO MINIMO","OK"))</f>
        <v/>
      </c>
    </row>
    <row r="3341">
      <c r="B3341">
        <f>IFERROR(VLOOKUP(A3341,Produtos!A:B,2,FALSE),"")</f>
        <v/>
      </c>
      <c r="D3341" s="10">
        <f>IFERROR(INDEX(Lotes!$E:$E,MATCH(1,(Lotes!$A:$A=A3341)*(Lotes!$C:$C=C3341),0)),"")</f>
        <v/>
      </c>
      <c r="E3341" s="14">
        <f>IF(D3341="","",D3341-TODAY())</f>
        <v/>
      </c>
      <c r="F3341">
        <f>IF(D3341="","",IF(E3341&lt;0,"VENCIDO",IF(E3341&lt;=30,"VENCE EM &lt;= 30 DIAS",IF(E3341&lt;=60,"ATENCAO (31-60 DIAS)","OK"))))</f>
        <v/>
      </c>
      <c r="G3341" s="14">
        <f>SUMIFS(Lancamentos!$G:$G,Lancamentos!$C:$C,$A3341,Lancamentos!$E:$E,$C3341,Lancamentos!$B:$B,"ENTRADA")</f>
        <v/>
      </c>
      <c r="H3341" s="14">
        <f>SUMIFS(Lancamentos!$G:$G,Lancamentos!$C:$C,$A3341,Lancamentos!$E:$E,$C3341,Lancamentos!$B:$B,"SAIDA_USO")</f>
        <v/>
      </c>
      <c r="I3341" s="14">
        <f>SUMIFS(Lancamentos!$G:$G,Lancamentos!$C:$C,$A3341,Lancamentos!$E:$E,$C3341,Lancamentos!$B:$B,"SAIDA_DESCARTE")</f>
        <v/>
      </c>
      <c r="J3341" s="14">
        <f>G3341-H3341-I3341</f>
        <v/>
      </c>
      <c r="K3341">
        <f>IF(A3341="","",IF(J3341&lt;=IFERROR(VLOOKUP(A3341,Produtos!$A:$E,5,FALSE),0),"ABAIXO DO MINIMO","OK"))</f>
        <v/>
      </c>
    </row>
    <row r="3342">
      <c r="B3342">
        <f>IFERROR(VLOOKUP(A3342,Produtos!A:B,2,FALSE),"")</f>
        <v/>
      </c>
      <c r="D3342" s="10">
        <f>IFERROR(INDEX(Lotes!$E:$E,MATCH(1,(Lotes!$A:$A=A3342)*(Lotes!$C:$C=C3342),0)),"")</f>
        <v/>
      </c>
      <c r="E3342" s="14">
        <f>IF(D3342="","",D3342-TODAY())</f>
        <v/>
      </c>
      <c r="F3342">
        <f>IF(D3342="","",IF(E3342&lt;0,"VENCIDO",IF(E3342&lt;=30,"VENCE EM &lt;= 30 DIAS",IF(E3342&lt;=60,"ATENCAO (31-60 DIAS)","OK"))))</f>
        <v/>
      </c>
      <c r="G3342" s="14">
        <f>SUMIFS(Lancamentos!$G:$G,Lancamentos!$C:$C,$A3342,Lancamentos!$E:$E,$C3342,Lancamentos!$B:$B,"ENTRADA")</f>
        <v/>
      </c>
      <c r="H3342" s="14">
        <f>SUMIFS(Lancamentos!$G:$G,Lancamentos!$C:$C,$A3342,Lancamentos!$E:$E,$C3342,Lancamentos!$B:$B,"SAIDA_USO")</f>
        <v/>
      </c>
      <c r="I3342" s="14">
        <f>SUMIFS(Lancamentos!$G:$G,Lancamentos!$C:$C,$A3342,Lancamentos!$E:$E,$C3342,Lancamentos!$B:$B,"SAIDA_DESCARTE")</f>
        <v/>
      </c>
      <c r="J3342" s="14">
        <f>G3342-H3342-I3342</f>
        <v/>
      </c>
      <c r="K3342">
        <f>IF(A3342="","",IF(J3342&lt;=IFERROR(VLOOKUP(A3342,Produtos!$A:$E,5,FALSE),0),"ABAIXO DO MINIMO","OK"))</f>
        <v/>
      </c>
    </row>
    <row r="3343">
      <c r="B3343">
        <f>IFERROR(VLOOKUP(A3343,Produtos!A:B,2,FALSE),"")</f>
        <v/>
      </c>
      <c r="D3343" s="10">
        <f>IFERROR(INDEX(Lotes!$E:$E,MATCH(1,(Lotes!$A:$A=A3343)*(Lotes!$C:$C=C3343),0)),"")</f>
        <v/>
      </c>
      <c r="E3343" s="14">
        <f>IF(D3343="","",D3343-TODAY())</f>
        <v/>
      </c>
      <c r="F3343">
        <f>IF(D3343="","",IF(E3343&lt;0,"VENCIDO",IF(E3343&lt;=30,"VENCE EM &lt;= 30 DIAS",IF(E3343&lt;=60,"ATENCAO (31-60 DIAS)","OK"))))</f>
        <v/>
      </c>
      <c r="G3343" s="14">
        <f>SUMIFS(Lancamentos!$G:$G,Lancamentos!$C:$C,$A3343,Lancamentos!$E:$E,$C3343,Lancamentos!$B:$B,"ENTRADA")</f>
        <v/>
      </c>
      <c r="H3343" s="14">
        <f>SUMIFS(Lancamentos!$G:$G,Lancamentos!$C:$C,$A3343,Lancamentos!$E:$E,$C3343,Lancamentos!$B:$B,"SAIDA_USO")</f>
        <v/>
      </c>
      <c r="I3343" s="14">
        <f>SUMIFS(Lancamentos!$G:$G,Lancamentos!$C:$C,$A3343,Lancamentos!$E:$E,$C3343,Lancamentos!$B:$B,"SAIDA_DESCARTE")</f>
        <v/>
      </c>
      <c r="J3343" s="14">
        <f>G3343-H3343-I3343</f>
        <v/>
      </c>
      <c r="K3343">
        <f>IF(A3343="","",IF(J3343&lt;=IFERROR(VLOOKUP(A3343,Produtos!$A:$E,5,FALSE),0),"ABAIXO DO MINIMO","OK"))</f>
        <v/>
      </c>
    </row>
    <row r="3344">
      <c r="B3344">
        <f>IFERROR(VLOOKUP(A3344,Produtos!A:B,2,FALSE),"")</f>
        <v/>
      </c>
      <c r="D3344" s="10">
        <f>IFERROR(INDEX(Lotes!$E:$E,MATCH(1,(Lotes!$A:$A=A3344)*(Lotes!$C:$C=C3344),0)),"")</f>
        <v/>
      </c>
      <c r="E3344" s="14">
        <f>IF(D3344="","",D3344-TODAY())</f>
        <v/>
      </c>
      <c r="F3344">
        <f>IF(D3344="","",IF(E3344&lt;0,"VENCIDO",IF(E3344&lt;=30,"VENCE EM &lt;= 30 DIAS",IF(E3344&lt;=60,"ATENCAO (31-60 DIAS)","OK"))))</f>
        <v/>
      </c>
      <c r="G3344" s="14">
        <f>SUMIFS(Lancamentos!$G:$G,Lancamentos!$C:$C,$A3344,Lancamentos!$E:$E,$C3344,Lancamentos!$B:$B,"ENTRADA")</f>
        <v/>
      </c>
      <c r="H3344" s="14">
        <f>SUMIFS(Lancamentos!$G:$G,Lancamentos!$C:$C,$A3344,Lancamentos!$E:$E,$C3344,Lancamentos!$B:$B,"SAIDA_USO")</f>
        <v/>
      </c>
      <c r="I3344" s="14">
        <f>SUMIFS(Lancamentos!$G:$G,Lancamentos!$C:$C,$A3344,Lancamentos!$E:$E,$C3344,Lancamentos!$B:$B,"SAIDA_DESCARTE")</f>
        <v/>
      </c>
      <c r="J3344" s="14">
        <f>G3344-H3344-I3344</f>
        <v/>
      </c>
      <c r="K3344">
        <f>IF(A3344="","",IF(J3344&lt;=IFERROR(VLOOKUP(A3344,Produtos!$A:$E,5,FALSE),0),"ABAIXO DO MINIMO","OK"))</f>
        <v/>
      </c>
    </row>
    <row r="3345">
      <c r="B3345">
        <f>IFERROR(VLOOKUP(A3345,Produtos!A:B,2,FALSE),"")</f>
        <v/>
      </c>
      <c r="D3345" s="10">
        <f>IFERROR(INDEX(Lotes!$E:$E,MATCH(1,(Lotes!$A:$A=A3345)*(Lotes!$C:$C=C3345),0)),"")</f>
        <v/>
      </c>
      <c r="E3345" s="14">
        <f>IF(D3345="","",D3345-TODAY())</f>
        <v/>
      </c>
      <c r="F3345">
        <f>IF(D3345="","",IF(E3345&lt;0,"VENCIDO",IF(E3345&lt;=30,"VENCE EM &lt;= 30 DIAS",IF(E3345&lt;=60,"ATENCAO (31-60 DIAS)","OK"))))</f>
        <v/>
      </c>
      <c r="G3345" s="14">
        <f>SUMIFS(Lancamentos!$G:$G,Lancamentos!$C:$C,$A3345,Lancamentos!$E:$E,$C3345,Lancamentos!$B:$B,"ENTRADA")</f>
        <v/>
      </c>
      <c r="H3345" s="14">
        <f>SUMIFS(Lancamentos!$G:$G,Lancamentos!$C:$C,$A3345,Lancamentos!$E:$E,$C3345,Lancamentos!$B:$B,"SAIDA_USO")</f>
        <v/>
      </c>
      <c r="I3345" s="14">
        <f>SUMIFS(Lancamentos!$G:$G,Lancamentos!$C:$C,$A3345,Lancamentos!$E:$E,$C3345,Lancamentos!$B:$B,"SAIDA_DESCARTE")</f>
        <v/>
      </c>
      <c r="J3345" s="14">
        <f>G3345-H3345-I3345</f>
        <v/>
      </c>
      <c r="K3345">
        <f>IF(A3345="","",IF(J3345&lt;=IFERROR(VLOOKUP(A3345,Produtos!$A:$E,5,FALSE),0),"ABAIXO DO MINIMO","OK"))</f>
        <v/>
      </c>
    </row>
    <row r="3346">
      <c r="B3346">
        <f>IFERROR(VLOOKUP(A3346,Produtos!A:B,2,FALSE),"")</f>
        <v/>
      </c>
      <c r="D3346" s="10">
        <f>IFERROR(INDEX(Lotes!$E:$E,MATCH(1,(Lotes!$A:$A=A3346)*(Lotes!$C:$C=C3346),0)),"")</f>
        <v/>
      </c>
      <c r="E3346" s="14">
        <f>IF(D3346="","",D3346-TODAY())</f>
        <v/>
      </c>
      <c r="F3346">
        <f>IF(D3346="","",IF(E3346&lt;0,"VENCIDO",IF(E3346&lt;=30,"VENCE EM &lt;= 30 DIAS",IF(E3346&lt;=60,"ATENCAO (31-60 DIAS)","OK"))))</f>
        <v/>
      </c>
      <c r="G3346" s="14">
        <f>SUMIFS(Lancamentos!$G:$G,Lancamentos!$C:$C,$A3346,Lancamentos!$E:$E,$C3346,Lancamentos!$B:$B,"ENTRADA")</f>
        <v/>
      </c>
      <c r="H3346" s="14">
        <f>SUMIFS(Lancamentos!$G:$G,Lancamentos!$C:$C,$A3346,Lancamentos!$E:$E,$C3346,Lancamentos!$B:$B,"SAIDA_USO")</f>
        <v/>
      </c>
      <c r="I3346" s="14">
        <f>SUMIFS(Lancamentos!$G:$G,Lancamentos!$C:$C,$A3346,Lancamentos!$E:$E,$C3346,Lancamentos!$B:$B,"SAIDA_DESCARTE")</f>
        <v/>
      </c>
      <c r="J3346" s="14">
        <f>G3346-H3346-I3346</f>
        <v/>
      </c>
      <c r="K3346">
        <f>IF(A3346="","",IF(J3346&lt;=IFERROR(VLOOKUP(A3346,Produtos!$A:$E,5,FALSE),0),"ABAIXO DO MINIMO","OK"))</f>
        <v/>
      </c>
    </row>
    <row r="3347">
      <c r="B3347">
        <f>IFERROR(VLOOKUP(A3347,Produtos!A:B,2,FALSE),"")</f>
        <v/>
      </c>
      <c r="D3347" s="10">
        <f>IFERROR(INDEX(Lotes!$E:$E,MATCH(1,(Lotes!$A:$A=A3347)*(Lotes!$C:$C=C3347),0)),"")</f>
        <v/>
      </c>
      <c r="E3347" s="14">
        <f>IF(D3347="","",D3347-TODAY())</f>
        <v/>
      </c>
      <c r="F3347">
        <f>IF(D3347="","",IF(E3347&lt;0,"VENCIDO",IF(E3347&lt;=30,"VENCE EM &lt;= 30 DIAS",IF(E3347&lt;=60,"ATENCAO (31-60 DIAS)","OK"))))</f>
        <v/>
      </c>
      <c r="G3347" s="14">
        <f>SUMIFS(Lancamentos!$G:$G,Lancamentos!$C:$C,$A3347,Lancamentos!$E:$E,$C3347,Lancamentos!$B:$B,"ENTRADA")</f>
        <v/>
      </c>
      <c r="H3347" s="14">
        <f>SUMIFS(Lancamentos!$G:$G,Lancamentos!$C:$C,$A3347,Lancamentos!$E:$E,$C3347,Lancamentos!$B:$B,"SAIDA_USO")</f>
        <v/>
      </c>
      <c r="I3347" s="14">
        <f>SUMIFS(Lancamentos!$G:$G,Lancamentos!$C:$C,$A3347,Lancamentos!$E:$E,$C3347,Lancamentos!$B:$B,"SAIDA_DESCARTE")</f>
        <v/>
      </c>
      <c r="J3347" s="14">
        <f>G3347-H3347-I3347</f>
        <v/>
      </c>
      <c r="K3347">
        <f>IF(A3347="","",IF(J3347&lt;=IFERROR(VLOOKUP(A3347,Produtos!$A:$E,5,FALSE),0),"ABAIXO DO MINIMO","OK"))</f>
        <v/>
      </c>
    </row>
    <row r="3348">
      <c r="B3348">
        <f>IFERROR(VLOOKUP(A3348,Produtos!A:B,2,FALSE),"")</f>
        <v/>
      </c>
      <c r="D3348" s="10">
        <f>IFERROR(INDEX(Lotes!$E:$E,MATCH(1,(Lotes!$A:$A=A3348)*(Lotes!$C:$C=C3348),0)),"")</f>
        <v/>
      </c>
      <c r="E3348" s="14">
        <f>IF(D3348="","",D3348-TODAY())</f>
        <v/>
      </c>
      <c r="F3348">
        <f>IF(D3348="","",IF(E3348&lt;0,"VENCIDO",IF(E3348&lt;=30,"VENCE EM &lt;= 30 DIAS",IF(E3348&lt;=60,"ATENCAO (31-60 DIAS)","OK"))))</f>
        <v/>
      </c>
      <c r="G3348" s="14">
        <f>SUMIFS(Lancamentos!$G:$G,Lancamentos!$C:$C,$A3348,Lancamentos!$E:$E,$C3348,Lancamentos!$B:$B,"ENTRADA")</f>
        <v/>
      </c>
      <c r="H3348" s="14">
        <f>SUMIFS(Lancamentos!$G:$G,Lancamentos!$C:$C,$A3348,Lancamentos!$E:$E,$C3348,Lancamentos!$B:$B,"SAIDA_USO")</f>
        <v/>
      </c>
      <c r="I3348" s="14">
        <f>SUMIFS(Lancamentos!$G:$G,Lancamentos!$C:$C,$A3348,Lancamentos!$E:$E,$C3348,Lancamentos!$B:$B,"SAIDA_DESCARTE")</f>
        <v/>
      </c>
      <c r="J3348" s="14">
        <f>G3348-H3348-I3348</f>
        <v/>
      </c>
      <c r="K3348">
        <f>IF(A3348="","",IF(J3348&lt;=IFERROR(VLOOKUP(A3348,Produtos!$A:$E,5,FALSE),0),"ABAIXO DO MINIMO","OK"))</f>
        <v/>
      </c>
    </row>
    <row r="3349">
      <c r="B3349">
        <f>IFERROR(VLOOKUP(A3349,Produtos!A:B,2,FALSE),"")</f>
        <v/>
      </c>
      <c r="D3349" s="10">
        <f>IFERROR(INDEX(Lotes!$E:$E,MATCH(1,(Lotes!$A:$A=A3349)*(Lotes!$C:$C=C3349),0)),"")</f>
        <v/>
      </c>
      <c r="E3349" s="14">
        <f>IF(D3349="","",D3349-TODAY())</f>
        <v/>
      </c>
      <c r="F3349">
        <f>IF(D3349="","",IF(E3349&lt;0,"VENCIDO",IF(E3349&lt;=30,"VENCE EM &lt;= 30 DIAS",IF(E3349&lt;=60,"ATENCAO (31-60 DIAS)","OK"))))</f>
        <v/>
      </c>
      <c r="G3349" s="14">
        <f>SUMIFS(Lancamentos!$G:$G,Lancamentos!$C:$C,$A3349,Lancamentos!$E:$E,$C3349,Lancamentos!$B:$B,"ENTRADA")</f>
        <v/>
      </c>
      <c r="H3349" s="14">
        <f>SUMIFS(Lancamentos!$G:$G,Lancamentos!$C:$C,$A3349,Lancamentos!$E:$E,$C3349,Lancamentos!$B:$B,"SAIDA_USO")</f>
        <v/>
      </c>
      <c r="I3349" s="14">
        <f>SUMIFS(Lancamentos!$G:$G,Lancamentos!$C:$C,$A3349,Lancamentos!$E:$E,$C3349,Lancamentos!$B:$B,"SAIDA_DESCARTE")</f>
        <v/>
      </c>
      <c r="J3349" s="14">
        <f>G3349-H3349-I3349</f>
        <v/>
      </c>
      <c r="K3349">
        <f>IF(A3349="","",IF(J3349&lt;=IFERROR(VLOOKUP(A3349,Produtos!$A:$E,5,FALSE),0),"ABAIXO DO MINIMO","OK"))</f>
        <v/>
      </c>
    </row>
    <row r="3350">
      <c r="B3350">
        <f>IFERROR(VLOOKUP(A3350,Produtos!A:B,2,FALSE),"")</f>
        <v/>
      </c>
      <c r="D3350" s="10">
        <f>IFERROR(INDEX(Lotes!$E:$E,MATCH(1,(Lotes!$A:$A=A3350)*(Lotes!$C:$C=C3350),0)),"")</f>
        <v/>
      </c>
      <c r="E3350" s="14">
        <f>IF(D3350="","",D3350-TODAY())</f>
        <v/>
      </c>
      <c r="F3350">
        <f>IF(D3350="","",IF(E3350&lt;0,"VENCIDO",IF(E3350&lt;=30,"VENCE EM &lt;= 30 DIAS",IF(E3350&lt;=60,"ATENCAO (31-60 DIAS)","OK"))))</f>
        <v/>
      </c>
      <c r="G3350" s="14">
        <f>SUMIFS(Lancamentos!$G:$G,Lancamentos!$C:$C,$A3350,Lancamentos!$E:$E,$C3350,Lancamentos!$B:$B,"ENTRADA")</f>
        <v/>
      </c>
      <c r="H3350" s="14">
        <f>SUMIFS(Lancamentos!$G:$G,Lancamentos!$C:$C,$A3350,Lancamentos!$E:$E,$C3350,Lancamentos!$B:$B,"SAIDA_USO")</f>
        <v/>
      </c>
      <c r="I3350" s="14">
        <f>SUMIFS(Lancamentos!$G:$G,Lancamentos!$C:$C,$A3350,Lancamentos!$E:$E,$C3350,Lancamentos!$B:$B,"SAIDA_DESCARTE")</f>
        <v/>
      </c>
      <c r="J3350" s="14">
        <f>G3350-H3350-I3350</f>
        <v/>
      </c>
      <c r="K3350">
        <f>IF(A3350="","",IF(J3350&lt;=IFERROR(VLOOKUP(A3350,Produtos!$A:$E,5,FALSE),0),"ABAIXO DO MINIMO","OK"))</f>
        <v/>
      </c>
    </row>
    <row r="3351">
      <c r="B3351">
        <f>IFERROR(VLOOKUP(A3351,Produtos!A:B,2,FALSE),"")</f>
        <v/>
      </c>
      <c r="D3351" s="10">
        <f>IFERROR(INDEX(Lotes!$E:$E,MATCH(1,(Lotes!$A:$A=A3351)*(Lotes!$C:$C=C3351),0)),"")</f>
        <v/>
      </c>
      <c r="E3351" s="14">
        <f>IF(D3351="","",D3351-TODAY())</f>
        <v/>
      </c>
      <c r="F3351">
        <f>IF(D3351="","",IF(E3351&lt;0,"VENCIDO",IF(E3351&lt;=30,"VENCE EM &lt;= 30 DIAS",IF(E3351&lt;=60,"ATENCAO (31-60 DIAS)","OK"))))</f>
        <v/>
      </c>
      <c r="G3351" s="14">
        <f>SUMIFS(Lancamentos!$G:$G,Lancamentos!$C:$C,$A3351,Lancamentos!$E:$E,$C3351,Lancamentos!$B:$B,"ENTRADA")</f>
        <v/>
      </c>
      <c r="H3351" s="14">
        <f>SUMIFS(Lancamentos!$G:$G,Lancamentos!$C:$C,$A3351,Lancamentos!$E:$E,$C3351,Lancamentos!$B:$B,"SAIDA_USO")</f>
        <v/>
      </c>
      <c r="I3351" s="14">
        <f>SUMIFS(Lancamentos!$G:$G,Lancamentos!$C:$C,$A3351,Lancamentos!$E:$E,$C3351,Lancamentos!$B:$B,"SAIDA_DESCARTE")</f>
        <v/>
      </c>
      <c r="J3351" s="14">
        <f>G3351-H3351-I3351</f>
        <v/>
      </c>
      <c r="K3351">
        <f>IF(A3351="","",IF(J3351&lt;=IFERROR(VLOOKUP(A3351,Produtos!$A:$E,5,FALSE),0),"ABAIXO DO MINIMO","OK"))</f>
        <v/>
      </c>
    </row>
    <row r="3352">
      <c r="B3352">
        <f>IFERROR(VLOOKUP(A3352,Produtos!A:B,2,FALSE),"")</f>
        <v/>
      </c>
      <c r="D3352" s="10">
        <f>IFERROR(INDEX(Lotes!$E:$E,MATCH(1,(Lotes!$A:$A=A3352)*(Lotes!$C:$C=C3352),0)),"")</f>
        <v/>
      </c>
      <c r="E3352" s="14">
        <f>IF(D3352="","",D3352-TODAY())</f>
        <v/>
      </c>
      <c r="F3352">
        <f>IF(D3352="","",IF(E3352&lt;0,"VENCIDO",IF(E3352&lt;=30,"VENCE EM &lt;= 30 DIAS",IF(E3352&lt;=60,"ATENCAO (31-60 DIAS)","OK"))))</f>
        <v/>
      </c>
      <c r="G3352" s="14">
        <f>SUMIFS(Lancamentos!$G:$G,Lancamentos!$C:$C,$A3352,Lancamentos!$E:$E,$C3352,Lancamentos!$B:$B,"ENTRADA")</f>
        <v/>
      </c>
      <c r="H3352" s="14">
        <f>SUMIFS(Lancamentos!$G:$G,Lancamentos!$C:$C,$A3352,Lancamentos!$E:$E,$C3352,Lancamentos!$B:$B,"SAIDA_USO")</f>
        <v/>
      </c>
      <c r="I3352" s="14">
        <f>SUMIFS(Lancamentos!$G:$G,Lancamentos!$C:$C,$A3352,Lancamentos!$E:$E,$C3352,Lancamentos!$B:$B,"SAIDA_DESCARTE")</f>
        <v/>
      </c>
      <c r="J3352" s="14">
        <f>G3352-H3352-I3352</f>
        <v/>
      </c>
      <c r="K3352">
        <f>IF(A3352="","",IF(J3352&lt;=IFERROR(VLOOKUP(A3352,Produtos!$A:$E,5,FALSE),0),"ABAIXO DO MINIMO","OK"))</f>
        <v/>
      </c>
    </row>
    <row r="3353">
      <c r="B3353">
        <f>IFERROR(VLOOKUP(A3353,Produtos!A:B,2,FALSE),"")</f>
        <v/>
      </c>
      <c r="D3353" s="10">
        <f>IFERROR(INDEX(Lotes!$E:$E,MATCH(1,(Lotes!$A:$A=A3353)*(Lotes!$C:$C=C3353),0)),"")</f>
        <v/>
      </c>
      <c r="E3353" s="14">
        <f>IF(D3353="","",D3353-TODAY())</f>
        <v/>
      </c>
      <c r="F3353">
        <f>IF(D3353="","",IF(E3353&lt;0,"VENCIDO",IF(E3353&lt;=30,"VENCE EM &lt;= 30 DIAS",IF(E3353&lt;=60,"ATENCAO (31-60 DIAS)","OK"))))</f>
        <v/>
      </c>
      <c r="G3353" s="14">
        <f>SUMIFS(Lancamentos!$G:$G,Lancamentos!$C:$C,$A3353,Lancamentos!$E:$E,$C3353,Lancamentos!$B:$B,"ENTRADA")</f>
        <v/>
      </c>
      <c r="H3353" s="14">
        <f>SUMIFS(Lancamentos!$G:$G,Lancamentos!$C:$C,$A3353,Lancamentos!$E:$E,$C3353,Lancamentos!$B:$B,"SAIDA_USO")</f>
        <v/>
      </c>
      <c r="I3353" s="14">
        <f>SUMIFS(Lancamentos!$G:$G,Lancamentos!$C:$C,$A3353,Lancamentos!$E:$E,$C3353,Lancamentos!$B:$B,"SAIDA_DESCARTE")</f>
        <v/>
      </c>
      <c r="J3353" s="14">
        <f>G3353-H3353-I3353</f>
        <v/>
      </c>
      <c r="K3353">
        <f>IF(A3353="","",IF(J3353&lt;=IFERROR(VLOOKUP(A3353,Produtos!$A:$E,5,FALSE),0),"ABAIXO DO MINIMO","OK"))</f>
        <v/>
      </c>
    </row>
    <row r="3354">
      <c r="B3354">
        <f>IFERROR(VLOOKUP(A3354,Produtos!A:B,2,FALSE),"")</f>
        <v/>
      </c>
      <c r="D3354" s="10">
        <f>IFERROR(INDEX(Lotes!$E:$E,MATCH(1,(Lotes!$A:$A=A3354)*(Lotes!$C:$C=C3354),0)),"")</f>
        <v/>
      </c>
      <c r="E3354" s="14">
        <f>IF(D3354="","",D3354-TODAY())</f>
        <v/>
      </c>
      <c r="F3354">
        <f>IF(D3354="","",IF(E3354&lt;0,"VENCIDO",IF(E3354&lt;=30,"VENCE EM &lt;= 30 DIAS",IF(E3354&lt;=60,"ATENCAO (31-60 DIAS)","OK"))))</f>
        <v/>
      </c>
      <c r="G3354" s="14">
        <f>SUMIFS(Lancamentos!$G:$G,Lancamentos!$C:$C,$A3354,Lancamentos!$E:$E,$C3354,Lancamentos!$B:$B,"ENTRADA")</f>
        <v/>
      </c>
      <c r="H3354" s="14">
        <f>SUMIFS(Lancamentos!$G:$G,Lancamentos!$C:$C,$A3354,Lancamentos!$E:$E,$C3354,Lancamentos!$B:$B,"SAIDA_USO")</f>
        <v/>
      </c>
      <c r="I3354" s="14">
        <f>SUMIFS(Lancamentos!$G:$G,Lancamentos!$C:$C,$A3354,Lancamentos!$E:$E,$C3354,Lancamentos!$B:$B,"SAIDA_DESCARTE")</f>
        <v/>
      </c>
      <c r="J3354" s="14">
        <f>G3354-H3354-I3354</f>
        <v/>
      </c>
      <c r="K3354">
        <f>IF(A3354="","",IF(J3354&lt;=IFERROR(VLOOKUP(A3354,Produtos!$A:$E,5,FALSE),0),"ABAIXO DO MINIMO","OK"))</f>
        <v/>
      </c>
    </row>
    <row r="3355">
      <c r="B3355">
        <f>IFERROR(VLOOKUP(A3355,Produtos!A:B,2,FALSE),"")</f>
        <v/>
      </c>
      <c r="D3355" s="10">
        <f>IFERROR(INDEX(Lotes!$E:$E,MATCH(1,(Lotes!$A:$A=A3355)*(Lotes!$C:$C=C3355),0)),"")</f>
        <v/>
      </c>
      <c r="E3355" s="14">
        <f>IF(D3355="","",D3355-TODAY())</f>
        <v/>
      </c>
      <c r="F3355">
        <f>IF(D3355="","",IF(E3355&lt;0,"VENCIDO",IF(E3355&lt;=30,"VENCE EM &lt;= 30 DIAS",IF(E3355&lt;=60,"ATENCAO (31-60 DIAS)","OK"))))</f>
        <v/>
      </c>
      <c r="G3355" s="14">
        <f>SUMIFS(Lancamentos!$G:$G,Lancamentos!$C:$C,$A3355,Lancamentos!$E:$E,$C3355,Lancamentos!$B:$B,"ENTRADA")</f>
        <v/>
      </c>
      <c r="H3355" s="14">
        <f>SUMIFS(Lancamentos!$G:$G,Lancamentos!$C:$C,$A3355,Lancamentos!$E:$E,$C3355,Lancamentos!$B:$B,"SAIDA_USO")</f>
        <v/>
      </c>
      <c r="I3355" s="14">
        <f>SUMIFS(Lancamentos!$G:$G,Lancamentos!$C:$C,$A3355,Lancamentos!$E:$E,$C3355,Lancamentos!$B:$B,"SAIDA_DESCARTE")</f>
        <v/>
      </c>
      <c r="J3355" s="14">
        <f>G3355-H3355-I3355</f>
        <v/>
      </c>
      <c r="K3355">
        <f>IF(A3355="","",IF(J3355&lt;=IFERROR(VLOOKUP(A3355,Produtos!$A:$E,5,FALSE),0),"ABAIXO DO MINIMO","OK"))</f>
        <v/>
      </c>
    </row>
    <row r="3356">
      <c r="B3356">
        <f>IFERROR(VLOOKUP(A3356,Produtos!A:B,2,FALSE),"")</f>
        <v/>
      </c>
      <c r="D3356" s="10">
        <f>IFERROR(INDEX(Lotes!$E:$E,MATCH(1,(Lotes!$A:$A=A3356)*(Lotes!$C:$C=C3356),0)),"")</f>
        <v/>
      </c>
      <c r="E3356" s="14">
        <f>IF(D3356="","",D3356-TODAY())</f>
        <v/>
      </c>
      <c r="F3356">
        <f>IF(D3356="","",IF(E3356&lt;0,"VENCIDO",IF(E3356&lt;=30,"VENCE EM &lt;= 30 DIAS",IF(E3356&lt;=60,"ATENCAO (31-60 DIAS)","OK"))))</f>
        <v/>
      </c>
      <c r="G3356" s="14">
        <f>SUMIFS(Lancamentos!$G:$G,Lancamentos!$C:$C,$A3356,Lancamentos!$E:$E,$C3356,Lancamentos!$B:$B,"ENTRADA")</f>
        <v/>
      </c>
      <c r="H3356" s="14">
        <f>SUMIFS(Lancamentos!$G:$G,Lancamentos!$C:$C,$A3356,Lancamentos!$E:$E,$C3356,Lancamentos!$B:$B,"SAIDA_USO")</f>
        <v/>
      </c>
      <c r="I3356" s="14">
        <f>SUMIFS(Lancamentos!$G:$G,Lancamentos!$C:$C,$A3356,Lancamentos!$E:$E,$C3356,Lancamentos!$B:$B,"SAIDA_DESCARTE")</f>
        <v/>
      </c>
      <c r="J3356" s="14">
        <f>G3356-H3356-I3356</f>
        <v/>
      </c>
      <c r="K3356">
        <f>IF(A3356="","",IF(J3356&lt;=IFERROR(VLOOKUP(A3356,Produtos!$A:$E,5,FALSE),0),"ABAIXO DO MINIMO","OK"))</f>
        <v/>
      </c>
    </row>
    <row r="3357">
      <c r="B3357">
        <f>IFERROR(VLOOKUP(A3357,Produtos!A:B,2,FALSE),"")</f>
        <v/>
      </c>
      <c r="D3357" s="10">
        <f>IFERROR(INDEX(Lotes!$E:$E,MATCH(1,(Lotes!$A:$A=A3357)*(Lotes!$C:$C=C3357),0)),"")</f>
        <v/>
      </c>
      <c r="E3357" s="14">
        <f>IF(D3357="","",D3357-TODAY())</f>
        <v/>
      </c>
      <c r="F3357">
        <f>IF(D3357="","",IF(E3357&lt;0,"VENCIDO",IF(E3357&lt;=30,"VENCE EM &lt;= 30 DIAS",IF(E3357&lt;=60,"ATENCAO (31-60 DIAS)","OK"))))</f>
        <v/>
      </c>
      <c r="G3357" s="14">
        <f>SUMIFS(Lancamentos!$G:$G,Lancamentos!$C:$C,$A3357,Lancamentos!$E:$E,$C3357,Lancamentos!$B:$B,"ENTRADA")</f>
        <v/>
      </c>
      <c r="H3357" s="14">
        <f>SUMIFS(Lancamentos!$G:$G,Lancamentos!$C:$C,$A3357,Lancamentos!$E:$E,$C3357,Lancamentos!$B:$B,"SAIDA_USO")</f>
        <v/>
      </c>
      <c r="I3357" s="14">
        <f>SUMIFS(Lancamentos!$G:$G,Lancamentos!$C:$C,$A3357,Lancamentos!$E:$E,$C3357,Lancamentos!$B:$B,"SAIDA_DESCARTE")</f>
        <v/>
      </c>
      <c r="J3357" s="14">
        <f>G3357-H3357-I3357</f>
        <v/>
      </c>
      <c r="K3357">
        <f>IF(A3357="","",IF(J3357&lt;=IFERROR(VLOOKUP(A3357,Produtos!$A:$E,5,FALSE),0),"ABAIXO DO MINIMO","OK"))</f>
        <v/>
      </c>
    </row>
    <row r="3358">
      <c r="B3358">
        <f>IFERROR(VLOOKUP(A3358,Produtos!A:B,2,FALSE),"")</f>
        <v/>
      </c>
      <c r="D3358" s="10">
        <f>IFERROR(INDEX(Lotes!$E:$E,MATCH(1,(Lotes!$A:$A=A3358)*(Lotes!$C:$C=C3358),0)),"")</f>
        <v/>
      </c>
      <c r="E3358" s="14">
        <f>IF(D3358="","",D3358-TODAY())</f>
        <v/>
      </c>
      <c r="F3358">
        <f>IF(D3358="","",IF(E3358&lt;0,"VENCIDO",IF(E3358&lt;=30,"VENCE EM &lt;= 30 DIAS",IF(E3358&lt;=60,"ATENCAO (31-60 DIAS)","OK"))))</f>
        <v/>
      </c>
      <c r="G3358" s="14">
        <f>SUMIFS(Lancamentos!$G:$G,Lancamentos!$C:$C,$A3358,Lancamentos!$E:$E,$C3358,Lancamentos!$B:$B,"ENTRADA")</f>
        <v/>
      </c>
      <c r="H3358" s="14">
        <f>SUMIFS(Lancamentos!$G:$G,Lancamentos!$C:$C,$A3358,Lancamentos!$E:$E,$C3358,Lancamentos!$B:$B,"SAIDA_USO")</f>
        <v/>
      </c>
      <c r="I3358" s="14">
        <f>SUMIFS(Lancamentos!$G:$G,Lancamentos!$C:$C,$A3358,Lancamentos!$E:$E,$C3358,Lancamentos!$B:$B,"SAIDA_DESCARTE")</f>
        <v/>
      </c>
      <c r="J3358" s="14">
        <f>G3358-H3358-I3358</f>
        <v/>
      </c>
      <c r="K3358">
        <f>IF(A3358="","",IF(J3358&lt;=IFERROR(VLOOKUP(A3358,Produtos!$A:$E,5,FALSE),0),"ABAIXO DO MINIMO","OK"))</f>
        <v/>
      </c>
    </row>
    <row r="3359">
      <c r="B3359">
        <f>IFERROR(VLOOKUP(A3359,Produtos!A:B,2,FALSE),"")</f>
        <v/>
      </c>
      <c r="D3359" s="10">
        <f>IFERROR(INDEX(Lotes!$E:$E,MATCH(1,(Lotes!$A:$A=A3359)*(Lotes!$C:$C=C3359),0)),"")</f>
        <v/>
      </c>
      <c r="E3359" s="14">
        <f>IF(D3359="","",D3359-TODAY())</f>
        <v/>
      </c>
      <c r="F3359">
        <f>IF(D3359="","",IF(E3359&lt;0,"VENCIDO",IF(E3359&lt;=30,"VENCE EM &lt;= 30 DIAS",IF(E3359&lt;=60,"ATENCAO (31-60 DIAS)","OK"))))</f>
        <v/>
      </c>
      <c r="G3359" s="14">
        <f>SUMIFS(Lancamentos!$G:$G,Lancamentos!$C:$C,$A3359,Lancamentos!$E:$E,$C3359,Lancamentos!$B:$B,"ENTRADA")</f>
        <v/>
      </c>
      <c r="H3359" s="14">
        <f>SUMIFS(Lancamentos!$G:$G,Lancamentos!$C:$C,$A3359,Lancamentos!$E:$E,$C3359,Lancamentos!$B:$B,"SAIDA_USO")</f>
        <v/>
      </c>
      <c r="I3359" s="14">
        <f>SUMIFS(Lancamentos!$G:$G,Lancamentos!$C:$C,$A3359,Lancamentos!$E:$E,$C3359,Lancamentos!$B:$B,"SAIDA_DESCARTE")</f>
        <v/>
      </c>
      <c r="J3359" s="14">
        <f>G3359-H3359-I3359</f>
        <v/>
      </c>
      <c r="K3359">
        <f>IF(A3359="","",IF(J3359&lt;=IFERROR(VLOOKUP(A3359,Produtos!$A:$E,5,FALSE),0),"ABAIXO DO MINIMO","OK"))</f>
        <v/>
      </c>
    </row>
    <row r="3360">
      <c r="B3360">
        <f>IFERROR(VLOOKUP(A3360,Produtos!A:B,2,FALSE),"")</f>
        <v/>
      </c>
      <c r="D3360" s="10">
        <f>IFERROR(INDEX(Lotes!$E:$E,MATCH(1,(Lotes!$A:$A=A3360)*(Lotes!$C:$C=C3360),0)),"")</f>
        <v/>
      </c>
      <c r="E3360" s="14">
        <f>IF(D3360="","",D3360-TODAY())</f>
        <v/>
      </c>
      <c r="F3360">
        <f>IF(D3360="","",IF(E3360&lt;0,"VENCIDO",IF(E3360&lt;=30,"VENCE EM &lt;= 30 DIAS",IF(E3360&lt;=60,"ATENCAO (31-60 DIAS)","OK"))))</f>
        <v/>
      </c>
      <c r="G3360" s="14">
        <f>SUMIFS(Lancamentos!$G:$G,Lancamentos!$C:$C,$A3360,Lancamentos!$E:$E,$C3360,Lancamentos!$B:$B,"ENTRADA")</f>
        <v/>
      </c>
      <c r="H3360" s="14">
        <f>SUMIFS(Lancamentos!$G:$G,Lancamentos!$C:$C,$A3360,Lancamentos!$E:$E,$C3360,Lancamentos!$B:$B,"SAIDA_USO")</f>
        <v/>
      </c>
      <c r="I3360" s="14">
        <f>SUMIFS(Lancamentos!$G:$G,Lancamentos!$C:$C,$A3360,Lancamentos!$E:$E,$C3360,Lancamentos!$B:$B,"SAIDA_DESCARTE")</f>
        <v/>
      </c>
      <c r="J3360" s="14">
        <f>G3360-H3360-I3360</f>
        <v/>
      </c>
      <c r="K3360">
        <f>IF(A3360="","",IF(J3360&lt;=IFERROR(VLOOKUP(A3360,Produtos!$A:$E,5,FALSE),0),"ABAIXO DO MINIMO","OK"))</f>
        <v/>
      </c>
    </row>
    <row r="3361">
      <c r="B3361">
        <f>IFERROR(VLOOKUP(A3361,Produtos!A:B,2,FALSE),"")</f>
        <v/>
      </c>
      <c r="D3361" s="10">
        <f>IFERROR(INDEX(Lotes!$E:$E,MATCH(1,(Lotes!$A:$A=A3361)*(Lotes!$C:$C=C3361),0)),"")</f>
        <v/>
      </c>
      <c r="E3361" s="14">
        <f>IF(D3361="","",D3361-TODAY())</f>
        <v/>
      </c>
      <c r="F3361">
        <f>IF(D3361="","",IF(E3361&lt;0,"VENCIDO",IF(E3361&lt;=30,"VENCE EM &lt;= 30 DIAS",IF(E3361&lt;=60,"ATENCAO (31-60 DIAS)","OK"))))</f>
        <v/>
      </c>
      <c r="G3361" s="14">
        <f>SUMIFS(Lancamentos!$G:$G,Lancamentos!$C:$C,$A3361,Lancamentos!$E:$E,$C3361,Lancamentos!$B:$B,"ENTRADA")</f>
        <v/>
      </c>
      <c r="H3361" s="14">
        <f>SUMIFS(Lancamentos!$G:$G,Lancamentos!$C:$C,$A3361,Lancamentos!$E:$E,$C3361,Lancamentos!$B:$B,"SAIDA_USO")</f>
        <v/>
      </c>
      <c r="I3361" s="14">
        <f>SUMIFS(Lancamentos!$G:$G,Lancamentos!$C:$C,$A3361,Lancamentos!$E:$E,$C3361,Lancamentos!$B:$B,"SAIDA_DESCARTE")</f>
        <v/>
      </c>
      <c r="J3361" s="14">
        <f>G3361-H3361-I3361</f>
        <v/>
      </c>
      <c r="K3361">
        <f>IF(A3361="","",IF(J3361&lt;=IFERROR(VLOOKUP(A3361,Produtos!$A:$E,5,FALSE),0),"ABAIXO DO MINIMO","OK"))</f>
        <v/>
      </c>
    </row>
    <row r="3362">
      <c r="B3362">
        <f>IFERROR(VLOOKUP(A3362,Produtos!A:B,2,FALSE),"")</f>
        <v/>
      </c>
      <c r="D3362" s="10">
        <f>IFERROR(INDEX(Lotes!$E:$E,MATCH(1,(Lotes!$A:$A=A3362)*(Lotes!$C:$C=C3362),0)),"")</f>
        <v/>
      </c>
      <c r="E3362" s="14">
        <f>IF(D3362="","",D3362-TODAY())</f>
        <v/>
      </c>
      <c r="F3362">
        <f>IF(D3362="","",IF(E3362&lt;0,"VENCIDO",IF(E3362&lt;=30,"VENCE EM &lt;= 30 DIAS",IF(E3362&lt;=60,"ATENCAO (31-60 DIAS)","OK"))))</f>
        <v/>
      </c>
      <c r="G3362" s="14">
        <f>SUMIFS(Lancamentos!$G:$G,Lancamentos!$C:$C,$A3362,Lancamentos!$E:$E,$C3362,Lancamentos!$B:$B,"ENTRADA")</f>
        <v/>
      </c>
      <c r="H3362" s="14">
        <f>SUMIFS(Lancamentos!$G:$G,Lancamentos!$C:$C,$A3362,Lancamentos!$E:$E,$C3362,Lancamentos!$B:$B,"SAIDA_USO")</f>
        <v/>
      </c>
      <c r="I3362" s="14">
        <f>SUMIFS(Lancamentos!$G:$G,Lancamentos!$C:$C,$A3362,Lancamentos!$E:$E,$C3362,Lancamentos!$B:$B,"SAIDA_DESCARTE")</f>
        <v/>
      </c>
      <c r="J3362" s="14">
        <f>G3362-H3362-I3362</f>
        <v/>
      </c>
      <c r="K3362">
        <f>IF(A3362="","",IF(J3362&lt;=IFERROR(VLOOKUP(A3362,Produtos!$A:$E,5,FALSE),0),"ABAIXO DO MINIMO","OK"))</f>
        <v/>
      </c>
    </row>
    <row r="3363">
      <c r="B3363">
        <f>IFERROR(VLOOKUP(A3363,Produtos!A:B,2,FALSE),"")</f>
        <v/>
      </c>
      <c r="D3363" s="10">
        <f>IFERROR(INDEX(Lotes!$E:$E,MATCH(1,(Lotes!$A:$A=A3363)*(Lotes!$C:$C=C3363),0)),"")</f>
        <v/>
      </c>
      <c r="E3363" s="14">
        <f>IF(D3363="","",D3363-TODAY())</f>
        <v/>
      </c>
      <c r="F3363">
        <f>IF(D3363="","",IF(E3363&lt;0,"VENCIDO",IF(E3363&lt;=30,"VENCE EM &lt;= 30 DIAS",IF(E3363&lt;=60,"ATENCAO (31-60 DIAS)","OK"))))</f>
        <v/>
      </c>
      <c r="G3363" s="14">
        <f>SUMIFS(Lancamentos!$G:$G,Lancamentos!$C:$C,$A3363,Lancamentos!$E:$E,$C3363,Lancamentos!$B:$B,"ENTRADA")</f>
        <v/>
      </c>
      <c r="H3363" s="14">
        <f>SUMIFS(Lancamentos!$G:$G,Lancamentos!$C:$C,$A3363,Lancamentos!$E:$E,$C3363,Lancamentos!$B:$B,"SAIDA_USO")</f>
        <v/>
      </c>
      <c r="I3363" s="14">
        <f>SUMIFS(Lancamentos!$G:$G,Lancamentos!$C:$C,$A3363,Lancamentos!$E:$E,$C3363,Lancamentos!$B:$B,"SAIDA_DESCARTE")</f>
        <v/>
      </c>
      <c r="J3363" s="14">
        <f>G3363-H3363-I3363</f>
        <v/>
      </c>
      <c r="K3363">
        <f>IF(A3363="","",IF(J3363&lt;=IFERROR(VLOOKUP(A3363,Produtos!$A:$E,5,FALSE),0),"ABAIXO DO MINIMO","OK"))</f>
        <v/>
      </c>
    </row>
    <row r="3364">
      <c r="B3364">
        <f>IFERROR(VLOOKUP(A3364,Produtos!A:B,2,FALSE),"")</f>
        <v/>
      </c>
      <c r="D3364" s="10">
        <f>IFERROR(INDEX(Lotes!$E:$E,MATCH(1,(Lotes!$A:$A=A3364)*(Lotes!$C:$C=C3364),0)),"")</f>
        <v/>
      </c>
      <c r="E3364" s="14">
        <f>IF(D3364="","",D3364-TODAY())</f>
        <v/>
      </c>
      <c r="F3364">
        <f>IF(D3364="","",IF(E3364&lt;0,"VENCIDO",IF(E3364&lt;=30,"VENCE EM &lt;= 30 DIAS",IF(E3364&lt;=60,"ATENCAO (31-60 DIAS)","OK"))))</f>
        <v/>
      </c>
      <c r="G3364" s="14">
        <f>SUMIFS(Lancamentos!$G:$G,Lancamentos!$C:$C,$A3364,Lancamentos!$E:$E,$C3364,Lancamentos!$B:$B,"ENTRADA")</f>
        <v/>
      </c>
      <c r="H3364" s="14">
        <f>SUMIFS(Lancamentos!$G:$G,Lancamentos!$C:$C,$A3364,Lancamentos!$E:$E,$C3364,Lancamentos!$B:$B,"SAIDA_USO")</f>
        <v/>
      </c>
      <c r="I3364" s="14">
        <f>SUMIFS(Lancamentos!$G:$G,Lancamentos!$C:$C,$A3364,Lancamentos!$E:$E,$C3364,Lancamentos!$B:$B,"SAIDA_DESCARTE")</f>
        <v/>
      </c>
      <c r="J3364" s="14">
        <f>G3364-H3364-I3364</f>
        <v/>
      </c>
      <c r="K3364">
        <f>IF(A3364="","",IF(J3364&lt;=IFERROR(VLOOKUP(A3364,Produtos!$A:$E,5,FALSE),0),"ABAIXO DO MINIMO","OK"))</f>
        <v/>
      </c>
    </row>
    <row r="3365">
      <c r="B3365">
        <f>IFERROR(VLOOKUP(A3365,Produtos!A:B,2,FALSE),"")</f>
        <v/>
      </c>
      <c r="D3365" s="10">
        <f>IFERROR(INDEX(Lotes!$E:$E,MATCH(1,(Lotes!$A:$A=A3365)*(Lotes!$C:$C=C3365),0)),"")</f>
        <v/>
      </c>
      <c r="E3365" s="14">
        <f>IF(D3365="","",D3365-TODAY())</f>
        <v/>
      </c>
      <c r="F3365">
        <f>IF(D3365="","",IF(E3365&lt;0,"VENCIDO",IF(E3365&lt;=30,"VENCE EM &lt;= 30 DIAS",IF(E3365&lt;=60,"ATENCAO (31-60 DIAS)","OK"))))</f>
        <v/>
      </c>
      <c r="G3365" s="14">
        <f>SUMIFS(Lancamentos!$G:$G,Lancamentos!$C:$C,$A3365,Lancamentos!$E:$E,$C3365,Lancamentos!$B:$B,"ENTRADA")</f>
        <v/>
      </c>
      <c r="H3365" s="14">
        <f>SUMIFS(Lancamentos!$G:$G,Lancamentos!$C:$C,$A3365,Lancamentos!$E:$E,$C3365,Lancamentos!$B:$B,"SAIDA_USO")</f>
        <v/>
      </c>
      <c r="I3365" s="14">
        <f>SUMIFS(Lancamentos!$G:$G,Lancamentos!$C:$C,$A3365,Lancamentos!$E:$E,$C3365,Lancamentos!$B:$B,"SAIDA_DESCARTE")</f>
        <v/>
      </c>
      <c r="J3365" s="14">
        <f>G3365-H3365-I3365</f>
        <v/>
      </c>
      <c r="K3365">
        <f>IF(A3365="","",IF(J3365&lt;=IFERROR(VLOOKUP(A3365,Produtos!$A:$E,5,FALSE),0),"ABAIXO DO MINIMO","OK"))</f>
        <v/>
      </c>
    </row>
    <row r="3366">
      <c r="B3366">
        <f>IFERROR(VLOOKUP(A3366,Produtos!A:B,2,FALSE),"")</f>
        <v/>
      </c>
      <c r="D3366" s="10">
        <f>IFERROR(INDEX(Lotes!$E:$E,MATCH(1,(Lotes!$A:$A=A3366)*(Lotes!$C:$C=C3366),0)),"")</f>
        <v/>
      </c>
      <c r="E3366" s="14">
        <f>IF(D3366="","",D3366-TODAY())</f>
        <v/>
      </c>
      <c r="F3366">
        <f>IF(D3366="","",IF(E3366&lt;0,"VENCIDO",IF(E3366&lt;=30,"VENCE EM &lt;= 30 DIAS",IF(E3366&lt;=60,"ATENCAO (31-60 DIAS)","OK"))))</f>
        <v/>
      </c>
      <c r="G3366" s="14">
        <f>SUMIFS(Lancamentos!$G:$G,Lancamentos!$C:$C,$A3366,Lancamentos!$E:$E,$C3366,Lancamentos!$B:$B,"ENTRADA")</f>
        <v/>
      </c>
      <c r="H3366" s="14">
        <f>SUMIFS(Lancamentos!$G:$G,Lancamentos!$C:$C,$A3366,Lancamentos!$E:$E,$C3366,Lancamentos!$B:$B,"SAIDA_USO")</f>
        <v/>
      </c>
      <c r="I3366" s="14">
        <f>SUMIFS(Lancamentos!$G:$G,Lancamentos!$C:$C,$A3366,Lancamentos!$E:$E,$C3366,Lancamentos!$B:$B,"SAIDA_DESCARTE")</f>
        <v/>
      </c>
      <c r="J3366" s="14">
        <f>G3366-H3366-I3366</f>
        <v/>
      </c>
      <c r="K3366">
        <f>IF(A3366="","",IF(J3366&lt;=IFERROR(VLOOKUP(A3366,Produtos!$A:$E,5,FALSE),0),"ABAIXO DO MINIMO","OK"))</f>
        <v/>
      </c>
    </row>
    <row r="3367">
      <c r="B3367">
        <f>IFERROR(VLOOKUP(A3367,Produtos!A:B,2,FALSE),"")</f>
        <v/>
      </c>
      <c r="D3367" s="10">
        <f>IFERROR(INDEX(Lotes!$E:$E,MATCH(1,(Lotes!$A:$A=A3367)*(Lotes!$C:$C=C3367),0)),"")</f>
        <v/>
      </c>
      <c r="E3367" s="14">
        <f>IF(D3367="","",D3367-TODAY())</f>
        <v/>
      </c>
      <c r="F3367">
        <f>IF(D3367="","",IF(E3367&lt;0,"VENCIDO",IF(E3367&lt;=30,"VENCE EM &lt;= 30 DIAS",IF(E3367&lt;=60,"ATENCAO (31-60 DIAS)","OK"))))</f>
        <v/>
      </c>
      <c r="G3367" s="14">
        <f>SUMIFS(Lancamentos!$G:$G,Lancamentos!$C:$C,$A3367,Lancamentos!$E:$E,$C3367,Lancamentos!$B:$B,"ENTRADA")</f>
        <v/>
      </c>
      <c r="H3367" s="14">
        <f>SUMIFS(Lancamentos!$G:$G,Lancamentos!$C:$C,$A3367,Lancamentos!$E:$E,$C3367,Lancamentos!$B:$B,"SAIDA_USO")</f>
        <v/>
      </c>
      <c r="I3367" s="14">
        <f>SUMIFS(Lancamentos!$G:$G,Lancamentos!$C:$C,$A3367,Lancamentos!$E:$E,$C3367,Lancamentos!$B:$B,"SAIDA_DESCARTE")</f>
        <v/>
      </c>
      <c r="J3367" s="14">
        <f>G3367-H3367-I3367</f>
        <v/>
      </c>
      <c r="K3367">
        <f>IF(A3367="","",IF(J3367&lt;=IFERROR(VLOOKUP(A3367,Produtos!$A:$E,5,FALSE),0),"ABAIXO DO MINIMO","OK"))</f>
        <v/>
      </c>
    </row>
    <row r="3368">
      <c r="B3368">
        <f>IFERROR(VLOOKUP(A3368,Produtos!A:B,2,FALSE),"")</f>
        <v/>
      </c>
      <c r="D3368" s="10">
        <f>IFERROR(INDEX(Lotes!$E:$E,MATCH(1,(Lotes!$A:$A=A3368)*(Lotes!$C:$C=C3368),0)),"")</f>
        <v/>
      </c>
      <c r="E3368" s="14">
        <f>IF(D3368="","",D3368-TODAY())</f>
        <v/>
      </c>
      <c r="F3368">
        <f>IF(D3368="","",IF(E3368&lt;0,"VENCIDO",IF(E3368&lt;=30,"VENCE EM &lt;= 30 DIAS",IF(E3368&lt;=60,"ATENCAO (31-60 DIAS)","OK"))))</f>
        <v/>
      </c>
      <c r="G3368" s="14">
        <f>SUMIFS(Lancamentos!$G:$G,Lancamentos!$C:$C,$A3368,Lancamentos!$E:$E,$C3368,Lancamentos!$B:$B,"ENTRADA")</f>
        <v/>
      </c>
      <c r="H3368" s="14">
        <f>SUMIFS(Lancamentos!$G:$G,Lancamentos!$C:$C,$A3368,Lancamentos!$E:$E,$C3368,Lancamentos!$B:$B,"SAIDA_USO")</f>
        <v/>
      </c>
      <c r="I3368" s="14">
        <f>SUMIFS(Lancamentos!$G:$G,Lancamentos!$C:$C,$A3368,Lancamentos!$E:$E,$C3368,Lancamentos!$B:$B,"SAIDA_DESCARTE")</f>
        <v/>
      </c>
      <c r="J3368" s="14">
        <f>G3368-H3368-I3368</f>
        <v/>
      </c>
      <c r="K3368">
        <f>IF(A3368="","",IF(J3368&lt;=IFERROR(VLOOKUP(A3368,Produtos!$A:$E,5,FALSE),0),"ABAIXO DO MINIMO","OK"))</f>
        <v/>
      </c>
    </row>
    <row r="3369">
      <c r="B3369">
        <f>IFERROR(VLOOKUP(A3369,Produtos!A:B,2,FALSE),"")</f>
        <v/>
      </c>
      <c r="D3369" s="10">
        <f>IFERROR(INDEX(Lotes!$E:$E,MATCH(1,(Lotes!$A:$A=A3369)*(Lotes!$C:$C=C3369),0)),"")</f>
        <v/>
      </c>
      <c r="E3369" s="14">
        <f>IF(D3369="","",D3369-TODAY())</f>
        <v/>
      </c>
      <c r="F3369">
        <f>IF(D3369="","",IF(E3369&lt;0,"VENCIDO",IF(E3369&lt;=30,"VENCE EM &lt;= 30 DIAS",IF(E3369&lt;=60,"ATENCAO (31-60 DIAS)","OK"))))</f>
        <v/>
      </c>
      <c r="G3369" s="14">
        <f>SUMIFS(Lancamentos!$G:$G,Lancamentos!$C:$C,$A3369,Lancamentos!$E:$E,$C3369,Lancamentos!$B:$B,"ENTRADA")</f>
        <v/>
      </c>
      <c r="H3369" s="14">
        <f>SUMIFS(Lancamentos!$G:$G,Lancamentos!$C:$C,$A3369,Lancamentos!$E:$E,$C3369,Lancamentos!$B:$B,"SAIDA_USO")</f>
        <v/>
      </c>
      <c r="I3369" s="14">
        <f>SUMIFS(Lancamentos!$G:$G,Lancamentos!$C:$C,$A3369,Lancamentos!$E:$E,$C3369,Lancamentos!$B:$B,"SAIDA_DESCARTE")</f>
        <v/>
      </c>
      <c r="J3369" s="14">
        <f>G3369-H3369-I3369</f>
        <v/>
      </c>
      <c r="K3369">
        <f>IF(A3369="","",IF(J3369&lt;=IFERROR(VLOOKUP(A3369,Produtos!$A:$E,5,FALSE),0),"ABAIXO DO MINIMO","OK"))</f>
        <v/>
      </c>
    </row>
    <row r="3370">
      <c r="B3370">
        <f>IFERROR(VLOOKUP(A3370,Produtos!A:B,2,FALSE),"")</f>
        <v/>
      </c>
      <c r="D3370" s="10">
        <f>IFERROR(INDEX(Lotes!$E:$E,MATCH(1,(Lotes!$A:$A=A3370)*(Lotes!$C:$C=C3370),0)),"")</f>
        <v/>
      </c>
      <c r="E3370" s="14">
        <f>IF(D3370="","",D3370-TODAY())</f>
        <v/>
      </c>
      <c r="F3370">
        <f>IF(D3370="","",IF(E3370&lt;0,"VENCIDO",IF(E3370&lt;=30,"VENCE EM &lt;= 30 DIAS",IF(E3370&lt;=60,"ATENCAO (31-60 DIAS)","OK"))))</f>
        <v/>
      </c>
      <c r="G3370" s="14">
        <f>SUMIFS(Lancamentos!$G:$G,Lancamentos!$C:$C,$A3370,Lancamentos!$E:$E,$C3370,Lancamentos!$B:$B,"ENTRADA")</f>
        <v/>
      </c>
      <c r="H3370" s="14">
        <f>SUMIFS(Lancamentos!$G:$G,Lancamentos!$C:$C,$A3370,Lancamentos!$E:$E,$C3370,Lancamentos!$B:$B,"SAIDA_USO")</f>
        <v/>
      </c>
      <c r="I3370" s="14">
        <f>SUMIFS(Lancamentos!$G:$G,Lancamentos!$C:$C,$A3370,Lancamentos!$E:$E,$C3370,Lancamentos!$B:$B,"SAIDA_DESCARTE")</f>
        <v/>
      </c>
      <c r="J3370" s="14">
        <f>G3370-H3370-I3370</f>
        <v/>
      </c>
      <c r="K3370">
        <f>IF(A3370="","",IF(J3370&lt;=IFERROR(VLOOKUP(A3370,Produtos!$A:$E,5,FALSE),0),"ABAIXO DO MINIMO","OK"))</f>
        <v/>
      </c>
    </row>
    <row r="3371">
      <c r="B3371">
        <f>IFERROR(VLOOKUP(A3371,Produtos!A:B,2,FALSE),"")</f>
        <v/>
      </c>
      <c r="D3371" s="10">
        <f>IFERROR(INDEX(Lotes!$E:$E,MATCH(1,(Lotes!$A:$A=A3371)*(Lotes!$C:$C=C3371),0)),"")</f>
        <v/>
      </c>
      <c r="E3371" s="14">
        <f>IF(D3371="","",D3371-TODAY())</f>
        <v/>
      </c>
      <c r="F3371">
        <f>IF(D3371="","",IF(E3371&lt;0,"VENCIDO",IF(E3371&lt;=30,"VENCE EM &lt;= 30 DIAS",IF(E3371&lt;=60,"ATENCAO (31-60 DIAS)","OK"))))</f>
        <v/>
      </c>
      <c r="G3371" s="14">
        <f>SUMIFS(Lancamentos!$G:$G,Lancamentos!$C:$C,$A3371,Lancamentos!$E:$E,$C3371,Lancamentos!$B:$B,"ENTRADA")</f>
        <v/>
      </c>
      <c r="H3371" s="14">
        <f>SUMIFS(Lancamentos!$G:$G,Lancamentos!$C:$C,$A3371,Lancamentos!$E:$E,$C3371,Lancamentos!$B:$B,"SAIDA_USO")</f>
        <v/>
      </c>
      <c r="I3371" s="14">
        <f>SUMIFS(Lancamentos!$G:$G,Lancamentos!$C:$C,$A3371,Lancamentos!$E:$E,$C3371,Lancamentos!$B:$B,"SAIDA_DESCARTE")</f>
        <v/>
      </c>
      <c r="J3371" s="14">
        <f>G3371-H3371-I3371</f>
        <v/>
      </c>
      <c r="K3371">
        <f>IF(A3371="","",IF(J3371&lt;=IFERROR(VLOOKUP(A3371,Produtos!$A:$E,5,FALSE),0),"ABAIXO DO MINIMO","OK"))</f>
        <v/>
      </c>
    </row>
    <row r="3372">
      <c r="B3372">
        <f>IFERROR(VLOOKUP(A3372,Produtos!A:B,2,FALSE),"")</f>
        <v/>
      </c>
      <c r="D3372" s="10">
        <f>IFERROR(INDEX(Lotes!$E:$E,MATCH(1,(Lotes!$A:$A=A3372)*(Lotes!$C:$C=C3372),0)),"")</f>
        <v/>
      </c>
      <c r="E3372" s="14">
        <f>IF(D3372="","",D3372-TODAY())</f>
        <v/>
      </c>
      <c r="F3372">
        <f>IF(D3372="","",IF(E3372&lt;0,"VENCIDO",IF(E3372&lt;=30,"VENCE EM &lt;= 30 DIAS",IF(E3372&lt;=60,"ATENCAO (31-60 DIAS)","OK"))))</f>
        <v/>
      </c>
      <c r="G3372" s="14">
        <f>SUMIFS(Lancamentos!$G:$G,Lancamentos!$C:$C,$A3372,Lancamentos!$E:$E,$C3372,Lancamentos!$B:$B,"ENTRADA")</f>
        <v/>
      </c>
      <c r="H3372" s="14">
        <f>SUMIFS(Lancamentos!$G:$G,Lancamentos!$C:$C,$A3372,Lancamentos!$E:$E,$C3372,Lancamentos!$B:$B,"SAIDA_USO")</f>
        <v/>
      </c>
      <c r="I3372" s="14">
        <f>SUMIFS(Lancamentos!$G:$G,Lancamentos!$C:$C,$A3372,Lancamentos!$E:$E,$C3372,Lancamentos!$B:$B,"SAIDA_DESCARTE")</f>
        <v/>
      </c>
      <c r="J3372" s="14">
        <f>G3372-H3372-I3372</f>
        <v/>
      </c>
      <c r="K3372">
        <f>IF(A3372="","",IF(J3372&lt;=IFERROR(VLOOKUP(A3372,Produtos!$A:$E,5,FALSE),0),"ABAIXO DO MINIMO","OK"))</f>
        <v/>
      </c>
    </row>
    <row r="3373">
      <c r="B3373">
        <f>IFERROR(VLOOKUP(A3373,Produtos!A:B,2,FALSE),"")</f>
        <v/>
      </c>
      <c r="D3373" s="10">
        <f>IFERROR(INDEX(Lotes!$E:$E,MATCH(1,(Lotes!$A:$A=A3373)*(Lotes!$C:$C=C3373),0)),"")</f>
        <v/>
      </c>
      <c r="E3373" s="14">
        <f>IF(D3373="","",D3373-TODAY())</f>
        <v/>
      </c>
      <c r="F3373">
        <f>IF(D3373="","",IF(E3373&lt;0,"VENCIDO",IF(E3373&lt;=30,"VENCE EM &lt;= 30 DIAS",IF(E3373&lt;=60,"ATENCAO (31-60 DIAS)","OK"))))</f>
        <v/>
      </c>
      <c r="G3373" s="14">
        <f>SUMIFS(Lancamentos!$G:$G,Lancamentos!$C:$C,$A3373,Lancamentos!$E:$E,$C3373,Lancamentos!$B:$B,"ENTRADA")</f>
        <v/>
      </c>
      <c r="H3373" s="14">
        <f>SUMIFS(Lancamentos!$G:$G,Lancamentos!$C:$C,$A3373,Lancamentos!$E:$E,$C3373,Lancamentos!$B:$B,"SAIDA_USO")</f>
        <v/>
      </c>
      <c r="I3373" s="14">
        <f>SUMIFS(Lancamentos!$G:$G,Lancamentos!$C:$C,$A3373,Lancamentos!$E:$E,$C3373,Lancamentos!$B:$B,"SAIDA_DESCARTE")</f>
        <v/>
      </c>
      <c r="J3373" s="14">
        <f>G3373-H3373-I3373</f>
        <v/>
      </c>
      <c r="K3373">
        <f>IF(A3373="","",IF(J3373&lt;=IFERROR(VLOOKUP(A3373,Produtos!$A:$E,5,FALSE),0),"ABAIXO DO MINIMO","OK"))</f>
        <v/>
      </c>
    </row>
    <row r="3374">
      <c r="B3374">
        <f>IFERROR(VLOOKUP(A3374,Produtos!A:B,2,FALSE),"")</f>
        <v/>
      </c>
      <c r="D3374" s="10">
        <f>IFERROR(INDEX(Lotes!$E:$E,MATCH(1,(Lotes!$A:$A=A3374)*(Lotes!$C:$C=C3374),0)),"")</f>
        <v/>
      </c>
      <c r="E3374" s="14">
        <f>IF(D3374="","",D3374-TODAY())</f>
        <v/>
      </c>
      <c r="F3374">
        <f>IF(D3374="","",IF(E3374&lt;0,"VENCIDO",IF(E3374&lt;=30,"VENCE EM &lt;= 30 DIAS",IF(E3374&lt;=60,"ATENCAO (31-60 DIAS)","OK"))))</f>
        <v/>
      </c>
      <c r="G3374" s="14">
        <f>SUMIFS(Lancamentos!$G:$G,Lancamentos!$C:$C,$A3374,Lancamentos!$E:$E,$C3374,Lancamentos!$B:$B,"ENTRADA")</f>
        <v/>
      </c>
      <c r="H3374" s="14">
        <f>SUMIFS(Lancamentos!$G:$G,Lancamentos!$C:$C,$A3374,Lancamentos!$E:$E,$C3374,Lancamentos!$B:$B,"SAIDA_USO")</f>
        <v/>
      </c>
      <c r="I3374" s="14">
        <f>SUMIFS(Lancamentos!$G:$G,Lancamentos!$C:$C,$A3374,Lancamentos!$E:$E,$C3374,Lancamentos!$B:$B,"SAIDA_DESCARTE")</f>
        <v/>
      </c>
      <c r="J3374" s="14">
        <f>G3374-H3374-I3374</f>
        <v/>
      </c>
      <c r="K3374">
        <f>IF(A3374="","",IF(J3374&lt;=IFERROR(VLOOKUP(A3374,Produtos!$A:$E,5,FALSE),0),"ABAIXO DO MINIMO","OK"))</f>
        <v/>
      </c>
    </row>
    <row r="3375">
      <c r="B3375">
        <f>IFERROR(VLOOKUP(A3375,Produtos!A:B,2,FALSE),"")</f>
        <v/>
      </c>
      <c r="D3375" s="10">
        <f>IFERROR(INDEX(Lotes!$E:$E,MATCH(1,(Lotes!$A:$A=A3375)*(Lotes!$C:$C=C3375),0)),"")</f>
        <v/>
      </c>
      <c r="E3375" s="14">
        <f>IF(D3375="","",D3375-TODAY())</f>
        <v/>
      </c>
      <c r="F3375">
        <f>IF(D3375="","",IF(E3375&lt;0,"VENCIDO",IF(E3375&lt;=30,"VENCE EM &lt;= 30 DIAS",IF(E3375&lt;=60,"ATENCAO (31-60 DIAS)","OK"))))</f>
        <v/>
      </c>
      <c r="G3375" s="14">
        <f>SUMIFS(Lancamentos!$G:$G,Lancamentos!$C:$C,$A3375,Lancamentos!$E:$E,$C3375,Lancamentos!$B:$B,"ENTRADA")</f>
        <v/>
      </c>
      <c r="H3375" s="14">
        <f>SUMIFS(Lancamentos!$G:$G,Lancamentos!$C:$C,$A3375,Lancamentos!$E:$E,$C3375,Lancamentos!$B:$B,"SAIDA_USO")</f>
        <v/>
      </c>
      <c r="I3375" s="14">
        <f>SUMIFS(Lancamentos!$G:$G,Lancamentos!$C:$C,$A3375,Lancamentos!$E:$E,$C3375,Lancamentos!$B:$B,"SAIDA_DESCARTE")</f>
        <v/>
      </c>
      <c r="J3375" s="14">
        <f>G3375-H3375-I3375</f>
        <v/>
      </c>
      <c r="K3375">
        <f>IF(A3375="","",IF(J3375&lt;=IFERROR(VLOOKUP(A3375,Produtos!$A:$E,5,FALSE),0),"ABAIXO DO MINIMO","OK"))</f>
        <v/>
      </c>
    </row>
    <row r="3376">
      <c r="B3376">
        <f>IFERROR(VLOOKUP(A3376,Produtos!A:B,2,FALSE),"")</f>
        <v/>
      </c>
      <c r="D3376" s="10">
        <f>IFERROR(INDEX(Lotes!$E:$E,MATCH(1,(Lotes!$A:$A=A3376)*(Lotes!$C:$C=C3376),0)),"")</f>
        <v/>
      </c>
      <c r="E3376" s="14">
        <f>IF(D3376="","",D3376-TODAY())</f>
        <v/>
      </c>
      <c r="F3376">
        <f>IF(D3376="","",IF(E3376&lt;0,"VENCIDO",IF(E3376&lt;=30,"VENCE EM &lt;= 30 DIAS",IF(E3376&lt;=60,"ATENCAO (31-60 DIAS)","OK"))))</f>
        <v/>
      </c>
      <c r="G3376" s="14">
        <f>SUMIFS(Lancamentos!$G:$G,Lancamentos!$C:$C,$A3376,Lancamentos!$E:$E,$C3376,Lancamentos!$B:$B,"ENTRADA")</f>
        <v/>
      </c>
      <c r="H3376" s="14">
        <f>SUMIFS(Lancamentos!$G:$G,Lancamentos!$C:$C,$A3376,Lancamentos!$E:$E,$C3376,Lancamentos!$B:$B,"SAIDA_USO")</f>
        <v/>
      </c>
      <c r="I3376" s="14">
        <f>SUMIFS(Lancamentos!$G:$G,Lancamentos!$C:$C,$A3376,Lancamentos!$E:$E,$C3376,Lancamentos!$B:$B,"SAIDA_DESCARTE")</f>
        <v/>
      </c>
      <c r="J3376" s="14">
        <f>G3376-H3376-I3376</f>
        <v/>
      </c>
      <c r="K3376">
        <f>IF(A3376="","",IF(J3376&lt;=IFERROR(VLOOKUP(A3376,Produtos!$A:$E,5,FALSE),0),"ABAIXO DO MINIMO","OK"))</f>
        <v/>
      </c>
    </row>
    <row r="3377">
      <c r="B3377">
        <f>IFERROR(VLOOKUP(A3377,Produtos!A:B,2,FALSE),"")</f>
        <v/>
      </c>
      <c r="D3377" s="10">
        <f>IFERROR(INDEX(Lotes!$E:$E,MATCH(1,(Lotes!$A:$A=A3377)*(Lotes!$C:$C=C3377),0)),"")</f>
        <v/>
      </c>
      <c r="E3377" s="14">
        <f>IF(D3377="","",D3377-TODAY())</f>
        <v/>
      </c>
      <c r="F3377">
        <f>IF(D3377="","",IF(E3377&lt;0,"VENCIDO",IF(E3377&lt;=30,"VENCE EM &lt;= 30 DIAS",IF(E3377&lt;=60,"ATENCAO (31-60 DIAS)","OK"))))</f>
        <v/>
      </c>
      <c r="G3377" s="14">
        <f>SUMIFS(Lancamentos!$G:$G,Lancamentos!$C:$C,$A3377,Lancamentos!$E:$E,$C3377,Lancamentos!$B:$B,"ENTRADA")</f>
        <v/>
      </c>
      <c r="H3377" s="14">
        <f>SUMIFS(Lancamentos!$G:$G,Lancamentos!$C:$C,$A3377,Lancamentos!$E:$E,$C3377,Lancamentos!$B:$B,"SAIDA_USO")</f>
        <v/>
      </c>
      <c r="I3377" s="14">
        <f>SUMIFS(Lancamentos!$G:$G,Lancamentos!$C:$C,$A3377,Lancamentos!$E:$E,$C3377,Lancamentos!$B:$B,"SAIDA_DESCARTE")</f>
        <v/>
      </c>
      <c r="J3377" s="14">
        <f>G3377-H3377-I3377</f>
        <v/>
      </c>
      <c r="K3377">
        <f>IF(A3377="","",IF(J3377&lt;=IFERROR(VLOOKUP(A3377,Produtos!$A:$E,5,FALSE),0),"ABAIXO DO MINIMO","OK"))</f>
        <v/>
      </c>
    </row>
    <row r="3378">
      <c r="B3378">
        <f>IFERROR(VLOOKUP(A3378,Produtos!A:B,2,FALSE),"")</f>
        <v/>
      </c>
      <c r="D3378" s="10">
        <f>IFERROR(INDEX(Lotes!$E:$E,MATCH(1,(Lotes!$A:$A=A3378)*(Lotes!$C:$C=C3378),0)),"")</f>
        <v/>
      </c>
      <c r="E3378" s="14">
        <f>IF(D3378="","",D3378-TODAY())</f>
        <v/>
      </c>
      <c r="F3378">
        <f>IF(D3378="","",IF(E3378&lt;0,"VENCIDO",IF(E3378&lt;=30,"VENCE EM &lt;= 30 DIAS",IF(E3378&lt;=60,"ATENCAO (31-60 DIAS)","OK"))))</f>
        <v/>
      </c>
      <c r="G3378" s="14">
        <f>SUMIFS(Lancamentos!$G:$G,Lancamentos!$C:$C,$A3378,Lancamentos!$E:$E,$C3378,Lancamentos!$B:$B,"ENTRADA")</f>
        <v/>
      </c>
      <c r="H3378" s="14">
        <f>SUMIFS(Lancamentos!$G:$G,Lancamentos!$C:$C,$A3378,Lancamentos!$E:$E,$C3378,Lancamentos!$B:$B,"SAIDA_USO")</f>
        <v/>
      </c>
      <c r="I3378" s="14">
        <f>SUMIFS(Lancamentos!$G:$G,Lancamentos!$C:$C,$A3378,Lancamentos!$E:$E,$C3378,Lancamentos!$B:$B,"SAIDA_DESCARTE")</f>
        <v/>
      </c>
      <c r="J3378" s="14">
        <f>G3378-H3378-I3378</f>
        <v/>
      </c>
      <c r="K3378">
        <f>IF(A3378="","",IF(J3378&lt;=IFERROR(VLOOKUP(A3378,Produtos!$A:$E,5,FALSE),0),"ABAIXO DO MINIMO","OK"))</f>
        <v/>
      </c>
    </row>
    <row r="3379">
      <c r="B3379">
        <f>IFERROR(VLOOKUP(A3379,Produtos!A:B,2,FALSE),"")</f>
        <v/>
      </c>
      <c r="D3379" s="10">
        <f>IFERROR(INDEX(Lotes!$E:$E,MATCH(1,(Lotes!$A:$A=A3379)*(Lotes!$C:$C=C3379),0)),"")</f>
        <v/>
      </c>
      <c r="E3379" s="14">
        <f>IF(D3379="","",D3379-TODAY())</f>
        <v/>
      </c>
      <c r="F3379">
        <f>IF(D3379="","",IF(E3379&lt;0,"VENCIDO",IF(E3379&lt;=30,"VENCE EM &lt;= 30 DIAS",IF(E3379&lt;=60,"ATENCAO (31-60 DIAS)","OK"))))</f>
        <v/>
      </c>
      <c r="G3379" s="14">
        <f>SUMIFS(Lancamentos!$G:$G,Lancamentos!$C:$C,$A3379,Lancamentos!$E:$E,$C3379,Lancamentos!$B:$B,"ENTRADA")</f>
        <v/>
      </c>
      <c r="H3379" s="14">
        <f>SUMIFS(Lancamentos!$G:$G,Lancamentos!$C:$C,$A3379,Lancamentos!$E:$E,$C3379,Lancamentos!$B:$B,"SAIDA_USO")</f>
        <v/>
      </c>
      <c r="I3379" s="14">
        <f>SUMIFS(Lancamentos!$G:$G,Lancamentos!$C:$C,$A3379,Lancamentos!$E:$E,$C3379,Lancamentos!$B:$B,"SAIDA_DESCARTE")</f>
        <v/>
      </c>
      <c r="J3379" s="14">
        <f>G3379-H3379-I3379</f>
        <v/>
      </c>
      <c r="K3379">
        <f>IF(A3379="","",IF(J3379&lt;=IFERROR(VLOOKUP(A3379,Produtos!$A:$E,5,FALSE),0),"ABAIXO DO MINIMO","OK"))</f>
        <v/>
      </c>
    </row>
    <row r="3380">
      <c r="B3380">
        <f>IFERROR(VLOOKUP(A3380,Produtos!A:B,2,FALSE),"")</f>
        <v/>
      </c>
      <c r="D3380" s="10">
        <f>IFERROR(INDEX(Lotes!$E:$E,MATCH(1,(Lotes!$A:$A=A3380)*(Lotes!$C:$C=C3380),0)),"")</f>
        <v/>
      </c>
      <c r="E3380" s="14">
        <f>IF(D3380="","",D3380-TODAY())</f>
        <v/>
      </c>
      <c r="F3380">
        <f>IF(D3380="","",IF(E3380&lt;0,"VENCIDO",IF(E3380&lt;=30,"VENCE EM &lt;= 30 DIAS",IF(E3380&lt;=60,"ATENCAO (31-60 DIAS)","OK"))))</f>
        <v/>
      </c>
      <c r="G3380" s="14">
        <f>SUMIFS(Lancamentos!$G:$G,Lancamentos!$C:$C,$A3380,Lancamentos!$E:$E,$C3380,Lancamentos!$B:$B,"ENTRADA")</f>
        <v/>
      </c>
      <c r="H3380" s="14">
        <f>SUMIFS(Lancamentos!$G:$G,Lancamentos!$C:$C,$A3380,Lancamentos!$E:$E,$C3380,Lancamentos!$B:$B,"SAIDA_USO")</f>
        <v/>
      </c>
      <c r="I3380" s="14">
        <f>SUMIFS(Lancamentos!$G:$G,Lancamentos!$C:$C,$A3380,Lancamentos!$E:$E,$C3380,Lancamentos!$B:$B,"SAIDA_DESCARTE")</f>
        <v/>
      </c>
      <c r="J3380" s="14">
        <f>G3380-H3380-I3380</f>
        <v/>
      </c>
      <c r="K3380">
        <f>IF(A3380="","",IF(J3380&lt;=IFERROR(VLOOKUP(A3380,Produtos!$A:$E,5,FALSE),0),"ABAIXO DO MINIMO","OK"))</f>
        <v/>
      </c>
    </row>
    <row r="3381">
      <c r="B3381">
        <f>IFERROR(VLOOKUP(A3381,Produtos!A:B,2,FALSE),"")</f>
        <v/>
      </c>
      <c r="D3381" s="10">
        <f>IFERROR(INDEX(Lotes!$E:$E,MATCH(1,(Lotes!$A:$A=A3381)*(Lotes!$C:$C=C3381),0)),"")</f>
        <v/>
      </c>
      <c r="E3381" s="14">
        <f>IF(D3381="","",D3381-TODAY())</f>
        <v/>
      </c>
      <c r="F3381">
        <f>IF(D3381="","",IF(E3381&lt;0,"VENCIDO",IF(E3381&lt;=30,"VENCE EM &lt;= 30 DIAS",IF(E3381&lt;=60,"ATENCAO (31-60 DIAS)","OK"))))</f>
        <v/>
      </c>
      <c r="G3381" s="14">
        <f>SUMIFS(Lancamentos!$G:$G,Lancamentos!$C:$C,$A3381,Lancamentos!$E:$E,$C3381,Lancamentos!$B:$B,"ENTRADA")</f>
        <v/>
      </c>
      <c r="H3381" s="14">
        <f>SUMIFS(Lancamentos!$G:$G,Lancamentos!$C:$C,$A3381,Lancamentos!$E:$E,$C3381,Lancamentos!$B:$B,"SAIDA_USO")</f>
        <v/>
      </c>
      <c r="I3381" s="14">
        <f>SUMIFS(Lancamentos!$G:$G,Lancamentos!$C:$C,$A3381,Lancamentos!$E:$E,$C3381,Lancamentos!$B:$B,"SAIDA_DESCARTE")</f>
        <v/>
      </c>
      <c r="J3381" s="14">
        <f>G3381-H3381-I3381</f>
        <v/>
      </c>
      <c r="K3381">
        <f>IF(A3381="","",IF(J3381&lt;=IFERROR(VLOOKUP(A3381,Produtos!$A:$E,5,FALSE),0),"ABAIXO DO MINIMO","OK"))</f>
        <v/>
      </c>
    </row>
    <row r="3382">
      <c r="B3382">
        <f>IFERROR(VLOOKUP(A3382,Produtos!A:B,2,FALSE),"")</f>
        <v/>
      </c>
      <c r="D3382" s="10">
        <f>IFERROR(INDEX(Lotes!$E:$E,MATCH(1,(Lotes!$A:$A=A3382)*(Lotes!$C:$C=C3382),0)),"")</f>
        <v/>
      </c>
      <c r="E3382" s="14">
        <f>IF(D3382="","",D3382-TODAY())</f>
        <v/>
      </c>
      <c r="F3382">
        <f>IF(D3382="","",IF(E3382&lt;0,"VENCIDO",IF(E3382&lt;=30,"VENCE EM &lt;= 30 DIAS",IF(E3382&lt;=60,"ATENCAO (31-60 DIAS)","OK"))))</f>
        <v/>
      </c>
      <c r="G3382" s="14">
        <f>SUMIFS(Lancamentos!$G:$G,Lancamentos!$C:$C,$A3382,Lancamentos!$E:$E,$C3382,Lancamentos!$B:$B,"ENTRADA")</f>
        <v/>
      </c>
      <c r="H3382" s="14">
        <f>SUMIFS(Lancamentos!$G:$G,Lancamentos!$C:$C,$A3382,Lancamentos!$E:$E,$C3382,Lancamentos!$B:$B,"SAIDA_USO")</f>
        <v/>
      </c>
      <c r="I3382" s="14">
        <f>SUMIFS(Lancamentos!$G:$G,Lancamentos!$C:$C,$A3382,Lancamentos!$E:$E,$C3382,Lancamentos!$B:$B,"SAIDA_DESCARTE")</f>
        <v/>
      </c>
      <c r="J3382" s="14">
        <f>G3382-H3382-I3382</f>
        <v/>
      </c>
      <c r="K3382">
        <f>IF(A3382="","",IF(J3382&lt;=IFERROR(VLOOKUP(A3382,Produtos!$A:$E,5,FALSE),0),"ABAIXO DO MINIMO","OK"))</f>
        <v/>
      </c>
    </row>
    <row r="3383">
      <c r="B3383">
        <f>IFERROR(VLOOKUP(A3383,Produtos!A:B,2,FALSE),"")</f>
        <v/>
      </c>
      <c r="D3383" s="10">
        <f>IFERROR(INDEX(Lotes!$E:$E,MATCH(1,(Lotes!$A:$A=A3383)*(Lotes!$C:$C=C3383),0)),"")</f>
        <v/>
      </c>
      <c r="E3383" s="14">
        <f>IF(D3383="","",D3383-TODAY())</f>
        <v/>
      </c>
      <c r="F3383">
        <f>IF(D3383="","",IF(E3383&lt;0,"VENCIDO",IF(E3383&lt;=30,"VENCE EM &lt;= 30 DIAS",IF(E3383&lt;=60,"ATENCAO (31-60 DIAS)","OK"))))</f>
        <v/>
      </c>
      <c r="G3383" s="14">
        <f>SUMIFS(Lancamentos!$G:$G,Lancamentos!$C:$C,$A3383,Lancamentos!$E:$E,$C3383,Lancamentos!$B:$B,"ENTRADA")</f>
        <v/>
      </c>
      <c r="H3383" s="14">
        <f>SUMIFS(Lancamentos!$G:$G,Lancamentos!$C:$C,$A3383,Lancamentos!$E:$E,$C3383,Lancamentos!$B:$B,"SAIDA_USO")</f>
        <v/>
      </c>
      <c r="I3383" s="14">
        <f>SUMIFS(Lancamentos!$G:$G,Lancamentos!$C:$C,$A3383,Lancamentos!$E:$E,$C3383,Lancamentos!$B:$B,"SAIDA_DESCARTE")</f>
        <v/>
      </c>
      <c r="J3383" s="14">
        <f>G3383-H3383-I3383</f>
        <v/>
      </c>
      <c r="K3383">
        <f>IF(A3383="","",IF(J3383&lt;=IFERROR(VLOOKUP(A3383,Produtos!$A:$E,5,FALSE),0),"ABAIXO DO MINIMO","OK"))</f>
        <v/>
      </c>
    </row>
    <row r="3384">
      <c r="B3384">
        <f>IFERROR(VLOOKUP(A3384,Produtos!A:B,2,FALSE),"")</f>
        <v/>
      </c>
      <c r="D3384" s="10">
        <f>IFERROR(INDEX(Lotes!$E:$E,MATCH(1,(Lotes!$A:$A=A3384)*(Lotes!$C:$C=C3384),0)),"")</f>
        <v/>
      </c>
      <c r="E3384" s="14">
        <f>IF(D3384="","",D3384-TODAY())</f>
        <v/>
      </c>
      <c r="F3384">
        <f>IF(D3384="","",IF(E3384&lt;0,"VENCIDO",IF(E3384&lt;=30,"VENCE EM &lt;= 30 DIAS",IF(E3384&lt;=60,"ATENCAO (31-60 DIAS)","OK"))))</f>
        <v/>
      </c>
      <c r="G3384" s="14">
        <f>SUMIFS(Lancamentos!$G:$G,Lancamentos!$C:$C,$A3384,Lancamentos!$E:$E,$C3384,Lancamentos!$B:$B,"ENTRADA")</f>
        <v/>
      </c>
      <c r="H3384" s="14">
        <f>SUMIFS(Lancamentos!$G:$G,Lancamentos!$C:$C,$A3384,Lancamentos!$E:$E,$C3384,Lancamentos!$B:$B,"SAIDA_USO")</f>
        <v/>
      </c>
      <c r="I3384" s="14">
        <f>SUMIFS(Lancamentos!$G:$G,Lancamentos!$C:$C,$A3384,Lancamentos!$E:$E,$C3384,Lancamentos!$B:$B,"SAIDA_DESCARTE")</f>
        <v/>
      </c>
      <c r="J3384" s="14">
        <f>G3384-H3384-I3384</f>
        <v/>
      </c>
      <c r="K3384">
        <f>IF(A3384="","",IF(J3384&lt;=IFERROR(VLOOKUP(A3384,Produtos!$A:$E,5,FALSE),0),"ABAIXO DO MINIMO","OK"))</f>
        <v/>
      </c>
    </row>
    <row r="3385">
      <c r="B3385">
        <f>IFERROR(VLOOKUP(A3385,Produtos!A:B,2,FALSE),"")</f>
        <v/>
      </c>
      <c r="D3385" s="10">
        <f>IFERROR(INDEX(Lotes!$E:$E,MATCH(1,(Lotes!$A:$A=A3385)*(Lotes!$C:$C=C3385),0)),"")</f>
        <v/>
      </c>
      <c r="E3385" s="14">
        <f>IF(D3385="","",D3385-TODAY())</f>
        <v/>
      </c>
      <c r="F3385">
        <f>IF(D3385="","",IF(E3385&lt;0,"VENCIDO",IF(E3385&lt;=30,"VENCE EM &lt;= 30 DIAS",IF(E3385&lt;=60,"ATENCAO (31-60 DIAS)","OK"))))</f>
        <v/>
      </c>
      <c r="G3385" s="14">
        <f>SUMIFS(Lancamentos!$G:$G,Lancamentos!$C:$C,$A3385,Lancamentos!$E:$E,$C3385,Lancamentos!$B:$B,"ENTRADA")</f>
        <v/>
      </c>
      <c r="H3385" s="14">
        <f>SUMIFS(Lancamentos!$G:$G,Lancamentos!$C:$C,$A3385,Lancamentos!$E:$E,$C3385,Lancamentos!$B:$B,"SAIDA_USO")</f>
        <v/>
      </c>
      <c r="I3385" s="14">
        <f>SUMIFS(Lancamentos!$G:$G,Lancamentos!$C:$C,$A3385,Lancamentos!$E:$E,$C3385,Lancamentos!$B:$B,"SAIDA_DESCARTE")</f>
        <v/>
      </c>
      <c r="J3385" s="14">
        <f>G3385-H3385-I3385</f>
        <v/>
      </c>
      <c r="K3385">
        <f>IF(A3385="","",IF(J3385&lt;=IFERROR(VLOOKUP(A3385,Produtos!$A:$E,5,FALSE),0),"ABAIXO DO MINIMO","OK"))</f>
        <v/>
      </c>
    </row>
    <row r="3386">
      <c r="B3386">
        <f>IFERROR(VLOOKUP(A3386,Produtos!A:B,2,FALSE),"")</f>
        <v/>
      </c>
      <c r="D3386" s="10">
        <f>IFERROR(INDEX(Lotes!$E:$E,MATCH(1,(Lotes!$A:$A=A3386)*(Lotes!$C:$C=C3386),0)),"")</f>
        <v/>
      </c>
      <c r="E3386" s="14">
        <f>IF(D3386="","",D3386-TODAY())</f>
        <v/>
      </c>
      <c r="F3386">
        <f>IF(D3386="","",IF(E3386&lt;0,"VENCIDO",IF(E3386&lt;=30,"VENCE EM &lt;= 30 DIAS",IF(E3386&lt;=60,"ATENCAO (31-60 DIAS)","OK"))))</f>
        <v/>
      </c>
      <c r="G3386" s="14">
        <f>SUMIFS(Lancamentos!$G:$G,Lancamentos!$C:$C,$A3386,Lancamentos!$E:$E,$C3386,Lancamentos!$B:$B,"ENTRADA")</f>
        <v/>
      </c>
      <c r="H3386" s="14">
        <f>SUMIFS(Lancamentos!$G:$G,Lancamentos!$C:$C,$A3386,Lancamentos!$E:$E,$C3386,Lancamentos!$B:$B,"SAIDA_USO")</f>
        <v/>
      </c>
      <c r="I3386" s="14">
        <f>SUMIFS(Lancamentos!$G:$G,Lancamentos!$C:$C,$A3386,Lancamentos!$E:$E,$C3386,Lancamentos!$B:$B,"SAIDA_DESCARTE")</f>
        <v/>
      </c>
      <c r="J3386" s="14">
        <f>G3386-H3386-I3386</f>
        <v/>
      </c>
      <c r="K3386">
        <f>IF(A3386="","",IF(J3386&lt;=IFERROR(VLOOKUP(A3386,Produtos!$A:$E,5,FALSE),0),"ABAIXO DO MINIMO","OK"))</f>
        <v/>
      </c>
    </row>
    <row r="3387">
      <c r="B3387">
        <f>IFERROR(VLOOKUP(A3387,Produtos!A:B,2,FALSE),"")</f>
        <v/>
      </c>
      <c r="D3387" s="10">
        <f>IFERROR(INDEX(Lotes!$E:$E,MATCH(1,(Lotes!$A:$A=A3387)*(Lotes!$C:$C=C3387),0)),"")</f>
        <v/>
      </c>
      <c r="E3387" s="14">
        <f>IF(D3387="","",D3387-TODAY())</f>
        <v/>
      </c>
      <c r="F3387">
        <f>IF(D3387="","",IF(E3387&lt;0,"VENCIDO",IF(E3387&lt;=30,"VENCE EM &lt;= 30 DIAS",IF(E3387&lt;=60,"ATENCAO (31-60 DIAS)","OK"))))</f>
        <v/>
      </c>
      <c r="G3387" s="14">
        <f>SUMIFS(Lancamentos!$G:$G,Lancamentos!$C:$C,$A3387,Lancamentos!$E:$E,$C3387,Lancamentos!$B:$B,"ENTRADA")</f>
        <v/>
      </c>
      <c r="H3387" s="14">
        <f>SUMIFS(Lancamentos!$G:$G,Lancamentos!$C:$C,$A3387,Lancamentos!$E:$E,$C3387,Lancamentos!$B:$B,"SAIDA_USO")</f>
        <v/>
      </c>
      <c r="I3387" s="14">
        <f>SUMIFS(Lancamentos!$G:$G,Lancamentos!$C:$C,$A3387,Lancamentos!$E:$E,$C3387,Lancamentos!$B:$B,"SAIDA_DESCARTE")</f>
        <v/>
      </c>
      <c r="J3387" s="14">
        <f>G3387-H3387-I3387</f>
        <v/>
      </c>
      <c r="K3387">
        <f>IF(A3387="","",IF(J3387&lt;=IFERROR(VLOOKUP(A3387,Produtos!$A:$E,5,FALSE),0),"ABAIXO DO MINIMO","OK"))</f>
        <v/>
      </c>
    </row>
    <row r="3388">
      <c r="B3388">
        <f>IFERROR(VLOOKUP(A3388,Produtos!A:B,2,FALSE),"")</f>
        <v/>
      </c>
      <c r="D3388" s="10">
        <f>IFERROR(INDEX(Lotes!$E:$E,MATCH(1,(Lotes!$A:$A=A3388)*(Lotes!$C:$C=C3388),0)),"")</f>
        <v/>
      </c>
      <c r="E3388" s="14">
        <f>IF(D3388="","",D3388-TODAY())</f>
        <v/>
      </c>
      <c r="F3388">
        <f>IF(D3388="","",IF(E3388&lt;0,"VENCIDO",IF(E3388&lt;=30,"VENCE EM &lt;= 30 DIAS",IF(E3388&lt;=60,"ATENCAO (31-60 DIAS)","OK"))))</f>
        <v/>
      </c>
      <c r="G3388" s="14">
        <f>SUMIFS(Lancamentos!$G:$G,Lancamentos!$C:$C,$A3388,Lancamentos!$E:$E,$C3388,Lancamentos!$B:$B,"ENTRADA")</f>
        <v/>
      </c>
      <c r="H3388" s="14">
        <f>SUMIFS(Lancamentos!$G:$G,Lancamentos!$C:$C,$A3388,Lancamentos!$E:$E,$C3388,Lancamentos!$B:$B,"SAIDA_USO")</f>
        <v/>
      </c>
      <c r="I3388" s="14">
        <f>SUMIFS(Lancamentos!$G:$G,Lancamentos!$C:$C,$A3388,Lancamentos!$E:$E,$C3388,Lancamentos!$B:$B,"SAIDA_DESCARTE")</f>
        <v/>
      </c>
      <c r="J3388" s="14">
        <f>G3388-H3388-I3388</f>
        <v/>
      </c>
      <c r="K3388">
        <f>IF(A3388="","",IF(J3388&lt;=IFERROR(VLOOKUP(A3388,Produtos!$A:$E,5,FALSE),0),"ABAIXO DO MINIMO","OK"))</f>
        <v/>
      </c>
    </row>
    <row r="3389">
      <c r="B3389">
        <f>IFERROR(VLOOKUP(A3389,Produtos!A:B,2,FALSE),"")</f>
        <v/>
      </c>
      <c r="D3389" s="10">
        <f>IFERROR(INDEX(Lotes!$E:$E,MATCH(1,(Lotes!$A:$A=A3389)*(Lotes!$C:$C=C3389),0)),"")</f>
        <v/>
      </c>
      <c r="E3389" s="14">
        <f>IF(D3389="","",D3389-TODAY())</f>
        <v/>
      </c>
      <c r="F3389">
        <f>IF(D3389="","",IF(E3389&lt;0,"VENCIDO",IF(E3389&lt;=30,"VENCE EM &lt;= 30 DIAS",IF(E3389&lt;=60,"ATENCAO (31-60 DIAS)","OK"))))</f>
        <v/>
      </c>
      <c r="G3389" s="14">
        <f>SUMIFS(Lancamentos!$G:$G,Lancamentos!$C:$C,$A3389,Lancamentos!$E:$E,$C3389,Lancamentos!$B:$B,"ENTRADA")</f>
        <v/>
      </c>
      <c r="H3389" s="14">
        <f>SUMIFS(Lancamentos!$G:$G,Lancamentos!$C:$C,$A3389,Lancamentos!$E:$E,$C3389,Lancamentos!$B:$B,"SAIDA_USO")</f>
        <v/>
      </c>
      <c r="I3389" s="14">
        <f>SUMIFS(Lancamentos!$G:$G,Lancamentos!$C:$C,$A3389,Lancamentos!$E:$E,$C3389,Lancamentos!$B:$B,"SAIDA_DESCARTE")</f>
        <v/>
      </c>
      <c r="J3389" s="14">
        <f>G3389-H3389-I3389</f>
        <v/>
      </c>
      <c r="K3389">
        <f>IF(A3389="","",IF(J3389&lt;=IFERROR(VLOOKUP(A3389,Produtos!$A:$E,5,FALSE),0),"ABAIXO DO MINIMO","OK"))</f>
        <v/>
      </c>
    </row>
    <row r="3390">
      <c r="B3390">
        <f>IFERROR(VLOOKUP(A3390,Produtos!A:B,2,FALSE),"")</f>
        <v/>
      </c>
      <c r="D3390" s="10">
        <f>IFERROR(INDEX(Lotes!$E:$E,MATCH(1,(Lotes!$A:$A=A3390)*(Lotes!$C:$C=C3390),0)),"")</f>
        <v/>
      </c>
      <c r="E3390" s="14">
        <f>IF(D3390="","",D3390-TODAY())</f>
        <v/>
      </c>
      <c r="F3390">
        <f>IF(D3390="","",IF(E3390&lt;0,"VENCIDO",IF(E3390&lt;=30,"VENCE EM &lt;= 30 DIAS",IF(E3390&lt;=60,"ATENCAO (31-60 DIAS)","OK"))))</f>
        <v/>
      </c>
      <c r="G3390" s="14">
        <f>SUMIFS(Lancamentos!$G:$G,Lancamentos!$C:$C,$A3390,Lancamentos!$E:$E,$C3390,Lancamentos!$B:$B,"ENTRADA")</f>
        <v/>
      </c>
      <c r="H3390" s="14">
        <f>SUMIFS(Lancamentos!$G:$G,Lancamentos!$C:$C,$A3390,Lancamentos!$E:$E,$C3390,Lancamentos!$B:$B,"SAIDA_USO")</f>
        <v/>
      </c>
      <c r="I3390" s="14">
        <f>SUMIFS(Lancamentos!$G:$G,Lancamentos!$C:$C,$A3390,Lancamentos!$E:$E,$C3390,Lancamentos!$B:$B,"SAIDA_DESCARTE")</f>
        <v/>
      </c>
      <c r="J3390" s="14">
        <f>G3390-H3390-I3390</f>
        <v/>
      </c>
      <c r="K3390">
        <f>IF(A3390="","",IF(J3390&lt;=IFERROR(VLOOKUP(A3390,Produtos!$A:$E,5,FALSE),0),"ABAIXO DO MINIMO","OK"))</f>
        <v/>
      </c>
    </row>
    <row r="3391">
      <c r="B3391">
        <f>IFERROR(VLOOKUP(A3391,Produtos!A:B,2,FALSE),"")</f>
        <v/>
      </c>
      <c r="D3391" s="10">
        <f>IFERROR(INDEX(Lotes!$E:$E,MATCH(1,(Lotes!$A:$A=A3391)*(Lotes!$C:$C=C3391),0)),"")</f>
        <v/>
      </c>
      <c r="E3391" s="14">
        <f>IF(D3391="","",D3391-TODAY())</f>
        <v/>
      </c>
      <c r="F3391">
        <f>IF(D3391="","",IF(E3391&lt;0,"VENCIDO",IF(E3391&lt;=30,"VENCE EM &lt;= 30 DIAS",IF(E3391&lt;=60,"ATENCAO (31-60 DIAS)","OK"))))</f>
        <v/>
      </c>
      <c r="G3391" s="14">
        <f>SUMIFS(Lancamentos!$G:$G,Lancamentos!$C:$C,$A3391,Lancamentos!$E:$E,$C3391,Lancamentos!$B:$B,"ENTRADA")</f>
        <v/>
      </c>
      <c r="H3391" s="14">
        <f>SUMIFS(Lancamentos!$G:$G,Lancamentos!$C:$C,$A3391,Lancamentos!$E:$E,$C3391,Lancamentos!$B:$B,"SAIDA_USO")</f>
        <v/>
      </c>
      <c r="I3391" s="14">
        <f>SUMIFS(Lancamentos!$G:$G,Lancamentos!$C:$C,$A3391,Lancamentos!$E:$E,$C3391,Lancamentos!$B:$B,"SAIDA_DESCARTE")</f>
        <v/>
      </c>
      <c r="J3391" s="14">
        <f>G3391-H3391-I3391</f>
        <v/>
      </c>
      <c r="K3391">
        <f>IF(A3391="","",IF(J3391&lt;=IFERROR(VLOOKUP(A3391,Produtos!$A:$E,5,FALSE),0),"ABAIXO DO MINIMO","OK"))</f>
        <v/>
      </c>
    </row>
    <row r="3392">
      <c r="B3392">
        <f>IFERROR(VLOOKUP(A3392,Produtos!A:B,2,FALSE),"")</f>
        <v/>
      </c>
      <c r="D3392" s="10">
        <f>IFERROR(INDEX(Lotes!$E:$E,MATCH(1,(Lotes!$A:$A=A3392)*(Lotes!$C:$C=C3392),0)),"")</f>
        <v/>
      </c>
      <c r="E3392" s="14">
        <f>IF(D3392="","",D3392-TODAY())</f>
        <v/>
      </c>
      <c r="F3392">
        <f>IF(D3392="","",IF(E3392&lt;0,"VENCIDO",IF(E3392&lt;=30,"VENCE EM &lt;= 30 DIAS",IF(E3392&lt;=60,"ATENCAO (31-60 DIAS)","OK"))))</f>
        <v/>
      </c>
      <c r="G3392" s="14">
        <f>SUMIFS(Lancamentos!$G:$G,Lancamentos!$C:$C,$A3392,Lancamentos!$E:$E,$C3392,Lancamentos!$B:$B,"ENTRADA")</f>
        <v/>
      </c>
      <c r="H3392" s="14">
        <f>SUMIFS(Lancamentos!$G:$G,Lancamentos!$C:$C,$A3392,Lancamentos!$E:$E,$C3392,Lancamentos!$B:$B,"SAIDA_USO")</f>
        <v/>
      </c>
      <c r="I3392" s="14">
        <f>SUMIFS(Lancamentos!$G:$G,Lancamentos!$C:$C,$A3392,Lancamentos!$E:$E,$C3392,Lancamentos!$B:$B,"SAIDA_DESCARTE")</f>
        <v/>
      </c>
      <c r="J3392" s="14">
        <f>G3392-H3392-I3392</f>
        <v/>
      </c>
      <c r="K3392">
        <f>IF(A3392="","",IF(J3392&lt;=IFERROR(VLOOKUP(A3392,Produtos!$A:$E,5,FALSE),0),"ABAIXO DO MINIMO","OK"))</f>
        <v/>
      </c>
    </row>
    <row r="3393">
      <c r="B3393">
        <f>IFERROR(VLOOKUP(A3393,Produtos!A:B,2,FALSE),"")</f>
        <v/>
      </c>
      <c r="D3393" s="10">
        <f>IFERROR(INDEX(Lotes!$E:$E,MATCH(1,(Lotes!$A:$A=A3393)*(Lotes!$C:$C=C3393),0)),"")</f>
        <v/>
      </c>
      <c r="E3393" s="14">
        <f>IF(D3393="","",D3393-TODAY())</f>
        <v/>
      </c>
      <c r="F3393">
        <f>IF(D3393="","",IF(E3393&lt;0,"VENCIDO",IF(E3393&lt;=30,"VENCE EM &lt;= 30 DIAS",IF(E3393&lt;=60,"ATENCAO (31-60 DIAS)","OK"))))</f>
        <v/>
      </c>
      <c r="G3393" s="14">
        <f>SUMIFS(Lancamentos!$G:$G,Lancamentos!$C:$C,$A3393,Lancamentos!$E:$E,$C3393,Lancamentos!$B:$B,"ENTRADA")</f>
        <v/>
      </c>
      <c r="H3393" s="14">
        <f>SUMIFS(Lancamentos!$G:$G,Lancamentos!$C:$C,$A3393,Lancamentos!$E:$E,$C3393,Lancamentos!$B:$B,"SAIDA_USO")</f>
        <v/>
      </c>
      <c r="I3393" s="14">
        <f>SUMIFS(Lancamentos!$G:$G,Lancamentos!$C:$C,$A3393,Lancamentos!$E:$E,$C3393,Lancamentos!$B:$B,"SAIDA_DESCARTE")</f>
        <v/>
      </c>
      <c r="J3393" s="14">
        <f>G3393-H3393-I3393</f>
        <v/>
      </c>
      <c r="K3393">
        <f>IF(A3393="","",IF(J3393&lt;=IFERROR(VLOOKUP(A3393,Produtos!$A:$E,5,FALSE),0),"ABAIXO DO MINIMO","OK"))</f>
        <v/>
      </c>
    </row>
    <row r="3394">
      <c r="B3394">
        <f>IFERROR(VLOOKUP(A3394,Produtos!A:B,2,FALSE),"")</f>
        <v/>
      </c>
      <c r="D3394" s="10">
        <f>IFERROR(INDEX(Lotes!$E:$E,MATCH(1,(Lotes!$A:$A=A3394)*(Lotes!$C:$C=C3394),0)),"")</f>
        <v/>
      </c>
      <c r="E3394" s="14">
        <f>IF(D3394="","",D3394-TODAY())</f>
        <v/>
      </c>
      <c r="F3394">
        <f>IF(D3394="","",IF(E3394&lt;0,"VENCIDO",IF(E3394&lt;=30,"VENCE EM &lt;= 30 DIAS",IF(E3394&lt;=60,"ATENCAO (31-60 DIAS)","OK"))))</f>
        <v/>
      </c>
      <c r="G3394" s="14">
        <f>SUMIFS(Lancamentos!$G:$G,Lancamentos!$C:$C,$A3394,Lancamentos!$E:$E,$C3394,Lancamentos!$B:$B,"ENTRADA")</f>
        <v/>
      </c>
      <c r="H3394" s="14">
        <f>SUMIFS(Lancamentos!$G:$G,Lancamentos!$C:$C,$A3394,Lancamentos!$E:$E,$C3394,Lancamentos!$B:$B,"SAIDA_USO")</f>
        <v/>
      </c>
      <c r="I3394" s="14">
        <f>SUMIFS(Lancamentos!$G:$G,Lancamentos!$C:$C,$A3394,Lancamentos!$E:$E,$C3394,Lancamentos!$B:$B,"SAIDA_DESCARTE")</f>
        <v/>
      </c>
      <c r="J3394" s="14">
        <f>G3394-H3394-I3394</f>
        <v/>
      </c>
      <c r="K3394">
        <f>IF(A3394="","",IF(J3394&lt;=IFERROR(VLOOKUP(A3394,Produtos!$A:$E,5,FALSE),0),"ABAIXO DO MINIMO","OK"))</f>
        <v/>
      </c>
    </row>
    <row r="3395">
      <c r="B3395">
        <f>IFERROR(VLOOKUP(A3395,Produtos!A:B,2,FALSE),"")</f>
        <v/>
      </c>
      <c r="D3395" s="10">
        <f>IFERROR(INDEX(Lotes!$E:$E,MATCH(1,(Lotes!$A:$A=A3395)*(Lotes!$C:$C=C3395),0)),"")</f>
        <v/>
      </c>
      <c r="E3395" s="14">
        <f>IF(D3395="","",D3395-TODAY())</f>
        <v/>
      </c>
      <c r="F3395">
        <f>IF(D3395="","",IF(E3395&lt;0,"VENCIDO",IF(E3395&lt;=30,"VENCE EM &lt;= 30 DIAS",IF(E3395&lt;=60,"ATENCAO (31-60 DIAS)","OK"))))</f>
        <v/>
      </c>
      <c r="G3395" s="14">
        <f>SUMIFS(Lancamentos!$G:$G,Lancamentos!$C:$C,$A3395,Lancamentos!$E:$E,$C3395,Lancamentos!$B:$B,"ENTRADA")</f>
        <v/>
      </c>
      <c r="H3395" s="14">
        <f>SUMIFS(Lancamentos!$G:$G,Lancamentos!$C:$C,$A3395,Lancamentos!$E:$E,$C3395,Lancamentos!$B:$B,"SAIDA_USO")</f>
        <v/>
      </c>
      <c r="I3395" s="14">
        <f>SUMIFS(Lancamentos!$G:$G,Lancamentos!$C:$C,$A3395,Lancamentos!$E:$E,$C3395,Lancamentos!$B:$B,"SAIDA_DESCARTE")</f>
        <v/>
      </c>
      <c r="J3395" s="14">
        <f>G3395-H3395-I3395</f>
        <v/>
      </c>
      <c r="K3395">
        <f>IF(A3395="","",IF(J3395&lt;=IFERROR(VLOOKUP(A3395,Produtos!$A:$E,5,FALSE),0),"ABAIXO DO MINIMO","OK"))</f>
        <v/>
      </c>
    </row>
    <row r="3396">
      <c r="B3396">
        <f>IFERROR(VLOOKUP(A3396,Produtos!A:B,2,FALSE),"")</f>
        <v/>
      </c>
      <c r="D3396" s="10">
        <f>IFERROR(INDEX(Lotes!$E:$E,MATCH(1,(Lotes!$A:$A=A3396)*(Lotes!$C:$C=C3396),0)),"")</f>
        <v/>
      </c>
      <c r="E3396" s="14">
        <f>IF(D3396="","",D3396-TODAY())</f>
        <v/>
      </c>
      <c r="F3396">
        <f>IF(D3396="","",IF(E3396&lt;0,"VENCIDO",IF(E3396&lt;=30,"VENCE EM &lt;= 30 DIAS",IF(E3396&lt;=60,"ATENCAO (31-60 DIAS)","OK"))))</f>
        <v/>
      </c>
      <c r="G3396" s="14">
        <f>SUMIFS(Lancamentos!$G:$G,Lancamentos!$C:$C,$A3396,Lancamentos!$E:$E,$C3396,Lancamentos!$B:$B,"ENTRADA")</f>
        <v/>
      </c>
      <c r="H3396" s="14">
        <f>SUMIFS(Lancamentos!$G:$G,Lancamentos!$C:$C,$A3396,Lancamentos!$E:$E,$C3396,Lancamentos!$B:$B,"SAIDA_USO")</f>
        <v/>
      </c>
      <c r="I3396" s="14">
        <f>SUMIFS(Lancamentos!$G:$G,Lancamentos!$C:$C,$A3396,Lancamentos!$E:$E,$C3396,Lancamentos!$B:$B,"SAIDA_DESCARTE")</f>
        <v/>
      </c>
      <c r="J3396" s="14">
        <f>G3396-H3396-I3396</f>
        <v/>
      </c>
      <c r="K3396">
        <f>IF(A3396="","",IF(J3396&lt;=IFERROR(VLOOKUP(A3396,Produtos!$A:$E,5,FALSE),0),"ABAIXO DO MINIMO","OK"))</f>
        <v/>
      </c>
    </row>
    <row r="3397">
      <c r="B3397">
        <f>IFERROR(VLOOKUP(A3397,Produtos!A:B,2,FALSE),"")</f>
        <v/>
      </c>
      <c r="D3397" s="10">
        <f>IFERROR(INDEX(Lotes!$E:$E,MATCH(1,(Lotes!$A:$A=A3397)*(Lotes!$C:$C=C3397),0)),"")</f>
        <v/>
      </c>
      <c r="E3397" s="14">
        <f>IF(D3397="","",D3397-TODAY())</f>
        <v/>
      </c>
      <c r="F3397">
        <f>IF(D3397="","",IF(E3397&lt;0,"VENCIDO",IF(E3397&lt;=30,"VENCE EM &lt;= 30 DIAS",IF(E3397&lt;=60,"ATENCAO (31-60 DIAS)","OK"))))</f>
        <v/>
      </c>
      <c r="G3397" s="14">
        <f>SUMIFS(Lancamentos!$G:$G,Lancamentos!$C:$C,$A3397,Lancamentos!$E:$E,$C3397,Lancamentos!$B:$B,"ENTRADA")</f>
        <v/>
      </c>
      <c r="H3397" s="14">
        <f>SUMIFS(Lancamentos!$G:$G,Lancamentos!$C:$C,$A3397,Lancamentos!$E:$E,$C3397,Lancamentos!$B:$B,"SAIDA_USO")</f>
        <v/>
      </c>
      <c r="I3397" s="14">
        <f>SUMIFS(Lancamentos!$G:$G,Lancamentos!$C:$C,$A3397,Lancamentos!$E:$E,$C3397,Lancamentos!$B:$B,"SAIDA_DESCARTE")</f>
        <v/>
      </c>
      <c r="J3397" s="14">
        <f>G3397-H3397-I3397</f>
        <v/>
      </c>
      <c r="K3397">
        <f>IF(A3397="","",IF(J3397&lt;=IFERROR(VLOOKUP(A3397,Produtos!$A:$E,5,FALSE),0),"ABAIXO DO MINIMO","OK"))</f>
        <v/>
      </c>
    </row>
    <row r="3398">
      <c r="B3398">
        <f>IFERROR(VLOOKUP(A3398,Produtos!A:B,2,FALSE),"")</f>
        <v/>
      </c>
      <c r="D3398" s="10">
        <f>IFERROR(INDEX(Lotes!$E:$E,MATCH(1,(Lotes!$A:$A=A3398)*(Lotes!$C:$C=C3398),0)),"")</f>
        <v/>
      </c>
      <c r="E3398" s="14">
        <f>IF(D3398="","",D3398-TODAY())</f>
        <v/>
      </c>
      <c r="F3398">
        <f>IF(D3398="","",IF(E3398&lt;0,"VENCIDO",IF(E3398&lt;=30,"VENCE EM &lt;= 30 DIAS",IF(E3398&lt;=60,"ATENCAO (31-60 DIAS)","OK"))))</f>
        <v/>
      </c>
      <c r="G3398" s="14">
        <f>SUMIFS(Lancamentos!$G:$G,Lancamentos!$C:$C,$A3398,Lancamentos!$E:$E,$C3398,Lancamentos!$B:$B,"ENTRADA")</f>
        <v/>
      </c>
      <c r="H3398" s="14">
        <f>SUMIFS(Lancamentos!$G:$G,Lancamentos!$C:$C,$A3398,Lancamentos!$E:$E,$C3398,Lancamentos!$B:$B,"SAIDA_USO")</f>
        <v/>
      </c>
      <c r="I3398" s="14">
        <f>SUMIFS(Lancamentos!$G:$G,Lancamentos!$C:$C,$A3398,Lancamentos!$E:$E,$C3398,Lancamentos!$B:$B,"SAIDA_DESCARTE")</f>
        <v/>
      </c>
      <c r="J3398" s="14">
        <f>G3398-H3398-I3398</f>
        <v/>
      </c>
      <c r="K3398">
        <f>IF(A3398="","",IF(J3398&lt;=IFERROR(VLOOKUP(A3398,Produtos!$A:$E,5,FALSE),0),"ABAIXO DO MINIMO","OK"))</f>
        <v/>
      </c>
    </row>
    <row r="3399">
      <c r="B3399">
        <f>IFERROR(VLOOKUP(A3399,Produtos!A:B,2,FALSE),"")</f>
        <v/>
      </c>
      <c r="D3399" s="10">
        <f>IFERROR(INDEX(Lotes!$E:$E,MATCH(1,(Lotes!$A:$A=A3399)*(Lotes!$C:$C=C3399),0)),"")</f>
        <v/>
      </c>
      <c r="E3399" s="14">
        <f>IF(D3399="","",D3399-TODAY())</f>
        <v/>
      </c>
      <c r="F3399">
        <f>IF(D3399="","",IF(E3399&lt;0,"VENCIDO",IF(E3399&lt;=30,"VENCE EM &lt;= 30 DIAS",IF(E3399&lt;=60,"ATENCAO (31-60 DIAS)","OK"))))</f>
        <v/>
      </c>
      <c r="G3399" s="14">
        <f>SUMIFS(Lancamentos!$G:$G,Lancamentos!$C:$C,$A3399,Lancamentos!$E:$E,$C3399,Lancamentos!$B:$B,"ENTRADA")</f>
        <v/>
      </c>
      <c r="H3399" s="14">
        <f>SUMIFS(Lancamentos!$G:$G,Lancamentos!$C:$C,$A3399,Lancamentos!$E:$E,$C3399,Lancamentos!$B:$B,"SAIDA_USO")</f>
        <v/>
      </c>
      <c r="I3399" s="14">
        <f>SUMIFS(Lancamentos!$G:$G,Lancamentos!$C:$C,$A3399,Lancamentos!$E:$E,$C3399,Lancamentos!$B:$B,"SAIDA_DESCARTE")</f>
        <v/>
      </c>
      <c r="J3399" s="14">
        <f>G3399-H3399-I3399</f>
        <v/>
      </c>
      <c r="K3399">
        <f>IF(A3399="","",IF(J3399&lt;=IFERROR(VLOOKUP(A3399,Produtos!$A:$E,5,FALSE),0),"ABAIXO DO MINIMO","OK"))</f>
        <v/>
      </c>
    </row>
    <row r="3400">
      <c r="B3400">
        <f>IFERROR(VLOOKUP(A3400,Produtos!A:B,2,FALSE),"")</f>
        <v/>
      </c>
      <c r="D3400" s="10">
        <f>IFERROR(INDEX(Lotes!$E:$E,MATCH(1,(Lotes!$A:$A=A3400)*(Lotes!$C:$C=C3400),0)),"")</f>
        <v/>
      </c>
      <c r="E3400" s="14">
        <f>IF(D3400="","",D3400-TODAY())</f>
        <v/>
      </c>
      <c r="F3400">
        <f>IF(D3400="","",IF(E3400&lt;0,"VENCIDO",IF(E3400&lt;=30,"VENCE EM &lt;= 30 DIAS",IF(E3400&lt;=60,"ATENCAO (31-60 DIAS)","OK"))))</f>
        <v/>
      </c>
      <c r="G3400" s="14">
        <f>SUMIFS(Lancamentos!$G:$G,Lancamentos!$C:$C,$A3400,Lancamentos!$E:$E,$C3400,Lancamentos!$B:$B,"ENTRADA")</f>
        <v/>
      </c>
      <c r="H3400" s="14">
        <f>SUMIFS(Lancamentos!$G:$G,Lancamentos!$C:$C,$A3400,Lancamentos!$E:$E,$C3400,Lancamentos!$B:$B,"SAIDA_USO")</f>
        <v/>
      </c>
      <c r="I3400" s="14">
        <f>SUMIFS(Lancamentos!$G:$G,Lancamentos!$C:$C,$A3400,Lancamentos!$E:$E,$C3400,Lancamentos!$B:$B,"SAIDA_DESCARTE")</f>
        <v/>
      </c>
      <c r="J3400" s="14">
        <f>G3400-H3400-I3400</f>
        <v/>
      </c>
      <c r="K3400">
        <f>IF(A3400="","",IF(J3400&lt;=IFERROR(VLOOKUP(A3400,Produtos!$A:$E,5,FALSE),0),"ABAIXO DO MINIMO","OK"))</f>
        <v/>
      </c>
    </row>
    <row r="3401">
      <c r="B3401">
        <f>IFERROR(VLOOKUP(A3401,Produtos!A:B,2,FALSE),"")</f>
        <v/>
      </c>
      <c r="D3401" s="10">
        <f>IFERROR(INDEX(Lotes!$E:$E,MATCH(1,(Lotes!$A:$A=A3401)*(Lotes!$C:$C=C3401),0)),"")</f>
        <v/>
      </c>
      <c r="E3401" s="14">
        <f>IF(D3401="","",D3401-TODAY())</f>
        <v/>
      </c>
      <c r="F3401">
        <f>IF(D3401="","",IF(E3401&lt;0,"VENCIDO",IF(E3401&lt;=30,"VENCE EM &lt;= 30 DIAS",IF(E3401&lt;=60,"ATENCAO (31-60 DIAS)","OK"))))</f>
        <v/>
      </c>
      <c r="G3401" s="14">
        <f>SUMIFS(Lancamentos!$G:$G,Lancamentos!$C:$C,$A3401,Lancamentos!$E:$E,$C3401,Lancamentos!$B:$B,"ENTRADA")</f>
        <v/>
      </c>
      <c r="H3401" s="14">
        <f>SUMIFS(Lancamentos!$G:$G,Lancamentos!$C:$C,$A3401,Lancamentos!$E:$E,$C3401,Lancamentos!$B:$B,"SAIDA_USO")</f>
        <v/>
      </c>
      <c r="I3401" s="14">
        <f>SUMIFS(Lancamentos!$G:$G,Lancamentos!$C:$C,$A3401,Lancamentos!$E:$E,$C3401,Lancamentos!$B:$B,"SAIDA_DESCARTE")</f>
        <v/>
      </c>
      <c r="J3401" s="14">
        <f>G3401-H3401-I3401</f>
        <v/>
      </c>
      <c r="K3401">
        <f>IF(A3401="","",IF(J3401&lt;=IFERROR(VLOOKUP(A3401,Produtos!$A:$E,5,FALSE),0),"ABAIXO DO MINIMO","OK"))</f>
        <v/>
      </c>
    </row>
    <row r="3402">
      <c r="B3402">
        <f>IFERROR(VLOOKUP(A3402,Produtos!A:B,2,FALSE),"")</f>
        <v/>
      </c>
      <c r="D3402" s="10">
        <f>IFERROR(INDEX(Lotes!$E:$E,MATCH(1,(Lotes!$A:$A=A3402)*(Lotes!$C:$C=C3402),0)),"")</f>
        <v/>
      </c>
      <c r="E3402" s="14">
        <f>IF(D3402="","",D3402-TODAY())</f>
        <v/>
      </c>
      <c r="F3402">
        <f>IF(D3402="","",IF(E3402&lt;0,"VENCIDO",IF(E3402&lt;=30,"VENCE EM &lt;= 30 DIAS",IF(E3402&lt;=60,"ATENCAO (31-60 DIAS)","OK"))))</f>
        <v/>
      </c>
      <c r="G3402" s="14">
        <f>SUMIFS(Lancamentos!$G:$G,Lancamentos!$C:$C,$A3402,Lancamentos!$E:$E,$C3402,Lancamentos!$B:$B,"ENTRADA")</f>
        <v/>
      </c>
      <c r="H3402" s="14">
        <f>SUMIFS(Lancamentos!$G:$G,Lancamentos!$C:$C,$A3402,Lancamentos!$E:$E,$C3402,Lancamentos!$B:$B,"SAIDA_USO")</f>
        <v/>
      </c>
      <c r="I3402" s="14">
        <f>SUMIFS(Lancamentos!$G:$G,Lancamentos!$C:$C,$A3402,Lancamentos!$E:$E,$C3402,Lancamentos!$B:$B,"SAIDA_DESCARTE")</f>
        <v/>
      </c>
      <c r="J3402" s="14">
        <f>G3402-H3402-I3402</f>
        <v/>
      </c>
      <c r="K3402">
        <f>IF(A3402="","",IF(J3402&lt;=IFERROR(VLOOKUP(A3402,Produtos!$A:$E,5,FALSE),0),"ABAIXO DO MINIMO","OK"))</f>
        <v/>
      </c>
    </row>
    <row r="3403">
      <c r="B3403">
        <f>IFERROR(VLOOKUP(A3403,Produtos!A:B,2,FALSE),"")</f>
        <v/>
      </c>
      <c r="D3403" s="10">
        <f>IFERROR(INDEX(Lotes!$E:$E,MATCH(1,(Lotes!$A:$A=A3403)*(Lotes!$C:$C=C3403),0)),"")</f>
        <v/>
      </c>
      <c r="E3403" s="14">
        <f>IF(D3403="","",D3403-TODAY())</f>
        <v/>
      </c>
      <c r="F3403">
        <f>IF(D3403="","",IF(E3403&lt;0,"VENCIDO",IF(E3403&lt;=30,"VENCE EM &lt;= 30 DIAS",IF(E3403&lt;=60,"ATENCAO (31-60 DIAS)","OK"))))</f>
        <v/>
      </c>
      <c r="G3403" s="14">
        <f>SUMIFS(Lancamentos!$G:$G,Lancamentos!$C:$C,$A3403,Lancamentos!$E:$E,$C3403,Lancamentos!$B:$B,"ENTRADA")</f>
        <v/>
      </c>
      <c r="H3403" s="14">
        <f>SUMIFS(Lancamentos!$G:$G,Lancamentos!$C:$C,$A3403,Lancamentos!$E:$E,$C3403,Lancamentos!$B:$B,"SAIDA_USO")</f>
        <v/>
      </c>
      <c r="I3403" s="14">
        <f>SUMIFS(Lancamentos!$G:$G,Lancamentos!$C:$C,$A3403,Lancamentos!$E:$E,$C3403,Lancamentos!$B:$B,"SAIDA_DESCARTE")</f>
        <v/>
      </c>
      <c r="J3403" s="14">
        <f>G3403-H3403-I3403</f>
        <v/>
      </c>
      <c r="K3403">
        <f>IF(A3403="","",IF(J3403&lt;=IFERROR(VLOOKUP(A3403,Produtos!$A:$E,5,FALSE),0),"ABAIXO DO MINIMO","OK"))</f>
        <v/>
      </c>
    </row>
    <row r="3404">
      <c r="B3404">
        <f>IFERROR(VLOOKUP(A3404,Produtos!A:B,2,FALSE),"")</f>
        <v/>
      </c>
      <c r="D3404" s="10">
        <f>IFERROR(INDEX(Lotes!$E:$E,MATCH(1,(Lotes!$A:$A=A3404)*(Lotes!$C:$C=C3404),0)),"")</f>
        <v/>
      </c>
      <c r="E3404" s="14">
        <f>IF(D3404="","",D3404-TODAY())</f>
        <v/>
      </c>
      <c r="F3404">
        <f>IF(D3404="","",IF(E3404&lt;0,"VENCIDO",IF(E3404&lt;=30,"VENCE EM &lt;= 30 DIAS",IF(E3404&lt;=60,"ATENCAO (31-60 DIAS)","OK"))))</f>
        <v/>
      </c>
      <c r="G3404" s="14">
        <f>SUMIFS(Lancamentos!$G:$G,Lancamentos!$C:$C,$A3404,Lancamentos!$E:$E,$C3404,Lancamentos!$B:$B,"ENTRADA")</f>
        <v/>
      </c>
      <c r="H3404" s="14">
        <f>SUMIFS(Lancamentos!$G:$G,Lancamentos!$C:$C,$A3404,Lancamentos!$E:$E,$C3404,Lancamentos!$B:$B,"SAIDA_USO")</f>
        <v/>
      </c>
      <c r="I3404" s="14">
        <f>SUMIFS(Lancamentos!$G:$G,Lancamentos!$C:$C,$A3404,Lancamentos!$E:$E,$C3404,Lancamentos!$B:$B,"SAIDA_DESCARTE")</f>
        <v/>
      </c>
      <c r="J3404" s="14">
        <f>G3404-H3404-I3404</f>
        <v/>
      </c>
      <c r="K3404">
        <f>IF(A3404="","",IF(J3404&lt;=IFERROR(VLOOKUP(A3404,Produtos!$A:$E,5,FALSE),0),"ABAIXO DO MINIMO","OK"))</f>
        <v/>
      </c>
    </row>
    <row r="3405">
      <c r="B3405">
        <f>IFERROR(VLOOKUP(A3405,Produtos!A:B,2,FALSE),"")</f>
        <v/>
      </c>
      <c r="D3405" s="10">
        <f>IFERROR(INDEX(Lotes!$E:$E,MATCH(1,(Lotes!$A:$A=A3405)*(Lotes!$C:$C=C3405),0)),"")</f>
        <v/>
      </c>
      <c r="E3405" s="14">
        <f>IF(D3405="","",D3405-TODAY())</f>
        <v/>
      </c>
      <c r="F3405">
        <f>IF(D3405="","",IF(E3405&lt;0,"VENCIDO",IF(E3405&lt;=30,"VENCE EM &lt;= 30 DIAS",IF(E3405&lt;=60,"ATENCAO (31-60 DIAS)","OK"))))</f>
        <v/>
      </c>
      <c r="G3405" s="14">
        <f>SUMIFS(Lancamentos!$G:$G,Lancamentos!$C:$C,$A3405,Lancamentos!$E:$E,$C3405,Lancamentos!$B:$B,"ENTRADA")</f>
        <v/>
      </c>
      <c r="H3405" s="14">
        <f>SUMIFS(Lancamentos!$G:$G,Lancamentos!$C:$C,$A3405,Lancamentos!$E:$E,$C3405,Lancamentos!$B:$B,"SAIDA_USO")</f>
        <v/>
      </c>
      <c r="I3405" s="14">
        <f>SUMIFS(Lancamentos!$G:$G,Lancamentos!$C:$C,$A3405,Lancamentos!$E:$E,$C3405,Lancamentos!$B:$B,"SAIDA_DESCARTE")</f>
        <v/>
      </c>
      <c r="J3405" s="14">
        <f>G3405-H3405-I3405</f>
        <v/>
      </c>
      <c r="K3405">
        <f>IF(A3405="","",IF(J3405&lt;=IFERROR(VLOOKUP(A3405,Produtos!$A:$E,5,FALSE),0),"ABAIXO DO MINIMO","OK"))</f>
        <v/>
      </c>
    </row>
    <row r="3406">
      <c r="B3406">
        <f>IFERROR(VLOOKUP(A3406,Produtos!A:B,2,FALSE),"")</f>
        <v/>
      </c>
      <c r="D3406" s="10">
        <f>IFERROR(INDEX(Lotes!$E:$E,MATCH(1,(Lotes!$A:$A=A3406)*(Lotes!$C:$C=C3406),0)),"")</f>
        <v/>
      </c>
      <c r="E3406" s="14">
        <f>IF(D3406="","",D3406-TODAY())</f>
        <v/>
      </c>
      <c r="F3406">
        <f>IF(D3406="","",IF(E3406&lt;0,"VENCIDO",IF(E3406&lt;=30,"VENCE EM &lt;= 30 DIAS",IF(E3406&lt;=60,"ATENCAO (31-60 DIAS)","OK"))))</f>
        <v/>
      </c>
      <c r="G3406" s="14">
        <f>SUMIFS(Lancamentos!$G:$G,Lancamentos!$C:$C,$A3406,Lancamentos!$E:$E,$C3406,Lancamentos!$B:$B,"ENTRADA")</f>
        <v/>
      </c>
      <c r="H3406" s="14">
        <f>SUMIFS(Lancamentos!$G:$G,Lancamentos!$C:$C,$A3406,Lancamentos!$E:$E,$C3406,Lancamentos!$B:$B,"SAIDA_USO")</f>
        <v/>
      </c>
      <c r="I3406" s="14">
        <f>SUMIFS(Lancamentos!$G:$G,Lancamentos!$C:$C,$A3406,Lancamentos!$E:$E,$C3406,Lancamentos!$B:$B,"SAIDA_DESCARTE")</f>
        <v/>
      </c>
      <c r="J3406" s="14">
        <f>G3406-H3406-I3406</f>
        <v/>
      </c>
      <c r="K3406">
        <f>IF(A3406="","",IF(J3406&lt;=IFERROR(VLOOKUP(A3406,Produtos!$A:$E,5,FALSE),0),"ABAIXO DO MINIMO","OK"))</f>
        <v/>
      </c>
    </row>
    <row r="3407">
      <c r="B3407">
        <f>IFERROR(VLOOKUP(A3407,Produtos!A:B,2,FALSE),"")</f>
        <v/>
      </c>
      <c r="D3407" s="10">
        <f>IFERROR(INDEX(Lotes!$E:$E,MATCH(1,(Lotes!$A:$A=A3407)*(Lotes!$C:$C=C3407),0)),"")</f>
        <v/>
      </c>
      <c r="E3407" s="14">
        <f>IF(D3407="","",D3407-TODAY())</f>
        <v/>
      </c>
      <c r="F3407">
        <f>IF(D3407="","",IF(E3407&lt;0,"VENCIDO",IF(E3407&lt;=30,"VENCE EM &lt;= 30 DIAS",IF(E3407&lt;=60,"ATENCAO (31-60 DIAS)","OK"))))</f>
        <v/>
      </c>
      <c r="G3407" s="14">
        <f>SUMIFS(Lancamentos!$G:$G,Lancamentos!$C:$C,$A3407,Lancamentos!$E:$E,$C3407,Lancamentos!$B:$B,"ENTRADA")</f>
        <v/>
      </c>
      <c r="H3407" s="14">
        <f>SUMIFS(Lancamentos!$G:$G,Lancamentos!$C:$C,$A3407,Lancamentos!$E:$E,$C3407,Lancamentos!$B:$B,"SAIDA_USO")</f>
        <v/>
      </c>
      <c r="I3407" s="14">
        <f>SUMIFS(Lancamentos!$G:$G,Lancamentos!$C:$C,$A3407,Lancamentos!$E:$E,$C3407,Lancamentos!$B:$B,"SAIDA_DESCARTE")</f>
        <v/>
      </c>
      <c r="J3407" s="14">
        <f>G3407-H3407-I3407</f>
        <v/>
      </c>
      <c r="K3407">
        <f>IF(A3407="","",IF(J3407&lt;=IFERROR(VLOOKUP(A3407,Produtos!$A:$E,5,FALSE),0),"ABAIXO DO MINIMO","OK"))</f>
        <v/>
      </c>
    </row>
    <row r="3408">
      <c r="B3408">
        <f>IFERROR(VLOOKUP(A3408,Produtos!A:B,2,FALSE),"")</f>
        <v/>
      </c>
      <c r="D3408" s="10">
        <f>IFERROR(INDEX(Lotes!$E:$E,MATCH(1,(Lotes!$A:$A=A3408)*(Lotes!$C:$C=C3408),0)),"")</f>
        <v/>
      </c>
      <c r="E3408" s="14">
        <f>IF(D3408="","",D3408-TODAY())</f>
        <v/>
      </c>
      <c r="F3408">
        <f>IF(D3408="","",IF(E3408&lt;0,"VENCIDO",IF(E3408&lt;=30,"VENCE EM &lt;= 30 DIAS",IF(E3408&lt;=60,"ATENCAO (31-60 DIAS)","OK"))))</f>
        <v/>
      </c>
      <c r="G3408" s="14">
        <f>SUMIFS(Lancamentos!$G:$G,Lancamentos!$C:$C,$A3408,Lancamentos!$E:$E,$C3408,Lancamentos!$B:$B,"ENTRADA")</f>
        <v/>
      </c>
      <c r="H3408" s="14">
        <f>SUMIFS(Lancamentos!$G:$G,Lancamentos!$C:$C,$A3408,Lancamentos!$E:$E,$C3408,Lancamentos!$B:$B,"SAIDA_USO")</f>
        <v/>
      </c>
      <c r="I3408" s="14">
        <f>SUMIFS(Lancamentos!$G:$G,Lancamentos!$C:$C,$A3408,Lancamentos!$E:$E,$C3408,Lancamentos!$B:$B,"SAIDA_DESCARTE")</f>
        <v/>
      </c>
      <c r="J3408" s="14">
        <f>G3408-H3408-I3408</f>
        <v/>
      </c>
      <c r="K3408">
        <f>IF(A3408="","",IF(J3408&lt;=IFERROR(VLOOKUP(A3408,Produtos!$A:$E,5,FALSE),0),"ABAIXO DO MINIMO","OK"))</f>
        <v/>
      </c>
    </row>
    <row r="3409">
      <c r="B3409">
        <f>IFERROR(VLOOKUP(A3409,Produtos!A:B,2,FALSE),"")</f>
        <v/>
      </c>
      <c r="D3409" s="10">
        <f>IFERROR(INDEX(Lotes!$E:$E,MATCH(1,(Lotes!$A:$A=A3409)*(Lotes!$C:$C=C3409),0)),"")</f>
        <v/>
      </c>
      <c r="E3409" s="14">
        <f>IF(D3409="","",D3409-TODAY())</f>
        <v/>
      </c>
      <c r="F3409">
        <f>IF(D3409="","",IF(E3409&lt;0,"VENCIDO",IF(E3409&lt;=30,"VENCE EM &lt;= 30 DIAS",IF(E3409&lt;=60,"ATENCAO (31-60 DIAS)","OK"))))</f>
        <v/>
      </c>
      <c r="G3409" s="14">
        <f>SUMIFS(Lancamentos!$G:$G,Lancamentos!$C:$C,$A3409,Lancamentos!$E:$E,$C3409,Lancamentos!$B:$B,"ENTRADA")</f>
        <v/>
      </c>
      <c r="H3409" s="14">
        <f>SUMIFS(Lancamentos!$G:$G,Lancamentos!$C:$C,$A3409,Lancamentos!$E:$E,$C3409,Lancamentos!$B:$B,"SAIDA_USO")</f>
        <v/>
      </c>
      <c r="I3409" s="14">
        <f>SUMIFS(Lancamentos!$G:$G,Lancamentos!$C:$C,$A3409,Lancamentos!$E:$E,$C3409,Lancamentos!$B:$B,"SAIDA_DESCARTE")</f>
        <v/>
      </c>
      <c r="J3409" s="14">
        <f>G3409-H3409-I3409</f>
        <v/>
      </c>
      <c r="K3409">
        <f>IF(A3409="","",IF(J3409&lt;=IFERROR(VLOOKUP(A3409,Produtos!$A:$E,5,FALSE),0),"ABAIXO DO MINIMO","OK"))</f>
        <v/>
      </c>
    </row>
    <row r="3410">
      <c r="B3410">
        <f>IFERROR(VLOOKUP(A3410,Produtos!A:B,2,FALSE),"")</f>
        <v/>
      </c>
      <c r="D3410" s="10">
        <f>IFERROR(INDEX(Lotes!$E:$E,MATCH(1,(Lotes!$A:$A=A3410)*(Lotes!$C:$C=C3410),0)),"")</f>
        <v/>
      </c>
      <c r="E3410" s="14">
        <f>IF(D3410="","",D3410-TODAY())</f>
        <v/>
      </c>
      <c r="F3410">
        <f>IF(D3410="","",IF(E3410&lt;0,"VENCIDO",IF(E3410&lt;=30,"VENCE EM &lt;= 30 DIAS",IF(E3410&lt;=60,"ATENCAO (31-60 DIAS)","OK"))))</f>
        <v/>
      </c>
      <c r="G3410" s="14">
        <f>SUMIFS(Lancamentos!$G:$G,Lancamentos!$C:$C,$A3410,Lancamentos!$E:$E,$C3410,Lancamentos!$B:$B,"ENTRADA")</f>
        <v/>
      </c>
      <c r="H3410" s="14">
        <f>SUMIFS(Lancamentos!$G:$G,Lancamentos!$C:$C,$A3410,Lancamentos!$E:$E,$C3410,Lancamentos!$B:$B,"SAIDA_USO")</f>
        <v/>
      </c>
      <c r="I3410" s="14">
        <f>SUMIFS(Lancamentos!$G:$G,Lancamentos!$C:$C,$A3410,Lancamentos!$E:$E,$C3410,Lancamentos!$B:$B,"SAIDA_DESCARTE")</f>
        <v/>
      </c>
      <c r="J3410" s="14">
        <f>G3410-H3410-I3410</f>
        <v/>
      </c>
      <c r="K3410">
        <f>IF(A3410="","",IF(J3410&lt;=IFERROR(VLOOKUP(A3410,Produtos!$A:$E,5,FALSE),0),"ABAIXO DO MINIMO","OK"))</f>
        <v/>
      </c>
    </row>
    <row r="3411">
      <c r="B3411">
        <f>IFERROR(VLOOKUP(A3411,Produtos!A:B,2,FALSE),"")</f>
        <v/>
      </c>
      <c r="D3411" s="10">
        <f>IFERROR(INDEX(Lotes!$E:$E,MATCH(1,(Lotes!$A:$A=A3411)*(Lotes!$C:$C=C3411),0)),"")</f>
        <v/>
      </c>
      <c r="E3411" s="14">
        <f>IF(D3411="","",D3411-TODAY())</f>
        <v/>
      </c>
      <c r="F3411">
        <f>IF(D3411="","",IF(E3411&lt;0,"VENCIDO",IF(E3411&lt;=30,"VENCE EM &lt;= 30 DIAS",IF(E3411&lt;=60,"ATENCAO (31-60 DIAS)","OK"))))</f>
        <v/>
      </c>
      <c r="G3411" s="14">
        <f>SUMIFS(Lancamentos!$G:$G,Lancamentos!$C:$C,$A3411,Lancamentos!$E:$E,$C3411,Lancamentos!$B:$B,"ENTRADA")</f>
        <v/>
      </c>
      <c r="H3411" s="14">
        <f>SUMIFS(Lancamentos!$G:$G,Lancamentos!$C:$C,$A3411,Lancamentos!$E:$E,$C3411,Lancamentos!$B:$B,"SAIDA_USO")</f>
        <v/>
      </c>
      <c r="I3411" s="14">
        <f>SUMIFS(Lancamentos!$G:$G,Lancamentos!$C:$C,$A3411,Lancamentos!$E:$E,$C3411,Lancamentos!$B:$B,"SAIDA_DESCARTE")</f>
        <v/>
      </c>
      <c r="J3411" s="14">
        <f>G3411-H3411-I3411</f>
        <v/>
      </c>
      <c r="K3411">
        <f>IF(A3411="","",IF(J3411&lt;=IFERROR(VLOOKUP(A3411,Produtos!$A:$E,5,FALSE),0),"ABAIXO DO MINIMO","OK"))</f>
        <v/>
      </c>
    </row>
    <row r="3412">
      <c r="B3412">
        <f>IFERROR(VLOOKUP(A3412,Produtos!A:B,2,FALSE),"")</f>
        <v/>
      </c>
      <c r="D3412" s="10">
        <f>IFERROR(INDEX(Lotes!$E:$E,MATCH(1,(Lotes!$A:$A=A3412)*(Lotes!$C:$C=C3412),0)),"")</f>
        <v/>
      </c>
      <c r="E3412" s="14">
        <f>IF(D3412="","",D3412-TODAY())</f>
        <v/>
      </c>
      <c r="F3412">
        <f>IF(D3412="","",IF(E3412&lt;0,"VENCIDO",IF(E3412&lt;=30,"VENCE EM &lt;= 30 DIAS",IF(E3412&lt;=60,"ATENCAO (31-60 DIAS)","OK"))))</f>
        <v/>
      </c>
      <c r="G3412" s="14">
        <f>SUMIFS(Lancamentos!$G:$G,Lancamentos!$C:$C,$A3412,Lancamentos!$E:$E,$C3412,Lancamentos!$B:$B,"ENTRADA")</f>
        <v/>
      </c>
      <c r="H3412" s="14">
        <f>SUMIFS(Lancamentos!$G:$G,Lancamentos!$C:$C,$A3412,Lancamentos!$E:$E,$C3412,Lancamentos!$B:$B,"SAIDA_USO")</f>
        <v/>
      </c>
      <c r="I3412" s="14">
        <f>SUMIFS(Lancamentos!$G:$G,Lancamentos!$C:$C,$A3412,Lancamentos!$E:$E,$C3412,Lancamentos!$B:$B,"SAIDA_DESCARTE")</f>
        <v/>
      </c>
      <c r="J3412" s="14">
        <f>G3412-H3412-I3412</f>
        <v/>
      </c>
      <c r="K3412">
        <f>IF(A3412="","",IF(J3412&lt;=IFERROR(VLOOKUP(A3412,Produtos!$A:$E,5,FALSE),0),"ABAIXO DO MINIMO","OK"))</f>
        <v/>
      </c>
    </row>
    <row r="3413">
      <c r="B3413">
        <f>IFERROR(VLOOKUP(A3413,Produtos!A:B,2,FALSE),"")</f>
        <v/>
      </c>
      <c r="D3413" s="10">
        <f>IFERROR(INDEX(Lotes!$E:$E,MATCH(1,(Lotes!$A:$A=A3413)*(Lotes!$C:$C=C3413),0)),"")</f>
        <v/>
      </c>
      <c r="E3413" s="14">
        <f>IF(D3413="","",D3413-TODAY())</f>
        <v/>
      </c>
      <c r="F3413">
        <f>IF(D3413="","",IF(E3413&lt;0,"VENCIDO",IF(E3413&lt;=30,"VENCE EM &lt;= 30 DIAS",IF(E3413&lt;=60,"ATENCAO (31-60 DIAS)","OK"))))</f>
        <v/>
      </c>
      <c r="G3413" s="14">
        <f>SUMIFS(Lancamentos!$G:$G,Lancamentos!$C:$C,$A3413,Lancamentos!$E:$E,$C3413,Lancamentos!$B:$B,"ENTRADA")</f>
        <v/>
      </c>
      <c r="H3413" s="14">
        <f>SUMIFS(Lancamentos!$G:$G,Lancamentos!$C:$C,$A3413,Lancamentos!$E:$E,$C3413,Lancamentos!$B:$B,"SAIDA_USO")</f>
        <v/>
      </c>
      <c r="I3413" s="14">
        <f>SUMIFS(Lancamentos!$G:$G,Lancamentos!$C:$C,$A3413,Lancamentos!$E:$E,$C3413,Lancamentos!$B:$B,"SAIDA_DESCARTE")</f>
        <v/>
      </c>
      <c r="J3413" s="14">
        <f>G3413-H3413-I3413</f>
        <v/>
      </c>
      <c r="K3413">
        <f>IF(A3413="","",IF(J3413&lt;=IFERROR(VLOOKUP(A3413,Produtos!$A:$E,5,FALSE),0),"ABAIXO DO MINIMO","OK"))</f>
        <v/>
      </c>
    </row>
    <row r="3414">
      <c r="B3414">
        <f>IFERROR(VLOOKUP(A3414,Produtos!A:B,2,FALSE),"")</f>
        <v/>
      </c>
      <c r="D3414" s="10">
        <f>IFERROR(INDEX(Lotes!$E:$E,MATCH(1,(Lotes!$A:$A=A3414)*(Lotes!$C:$C=C3414),0)),"")</f>
        <v/>
      </c>
      <c r="E3414" s="14">
        <f>IF(D3414="","",D3414-TODAY())</f>
        <v/>
      </c>
      <c r="F3414">
        <f>IF(D3414="","",IF(E3414&lt;0,"VENCIDO",IF(E3414&lt;=30,"VENCE EM &lt;= 30 DIAS",IF(E3414&lt;=60,"ATENCAO (31-60 DIAS)","OK"))))</f>
        <v/>
      </c>
      <c r="G3414" s="14">
        <f>SUMIFS(Lancamentos!$G:$G,Lancamentos!$C:$C,$A3414,Lancamentos!$E:$E,$C3414,Lancamentos!$B:$B,"ENTRADA")</f>
        <v/>
      </c>
      <c r="H3414" s="14">
        <f>SUMIFS(Lancamentos!$G:$G,Lancamentos!$C:$C,$A3414,Lancamentos!$E:$E,$C3414,Lancamentos!$B:$B,"SAIDA_USO")</f>
        <v/>
      </c>
      <c r="I3414" s="14">
        <f>SUMIFS(Lancamentos!$G:$G,Lancamentos!$C:$C,$A3414,Lancamentos!$E:$E,$C3414,Lancamentos!$B:$B,"SAIDA_DESCARTE")</f>
        <v/>
      </c>
      <c r="J3414" s="14">
        <f>G3414-H3414-I3414</f>
        <v/>
      </c>
      <c r="K3414">
        <f>IF(A3414="","",IF(J3414&lt;=IFERROR(VLOOKUP(A3414,Produtos!$A:$E,5,FALSE),0),"ABAIXO DO MINIMO","OK"))</f>
        <v/>
      </c>
    </row>
    <row r="3415">
      <c r="B3415">
        <f>IFERROR(VLOOKUP(A3415,Produtos!A:B,2,FALSE),"")</f>
        <v/>
      </c>
      <c r="D3415" s="10">
        <f>IFERROR(INDEX(Lotes!$E:$E,MATCH(1,(Lotes!$A:$A=A3415)*(Lotes!$C:$C=C3415),0)),"")</f>
        <v/>
      </c>
      <c r="E3415" s="14">
        <f>IF(D3415="","",D3415-TODAY())</f>
        <v/>
      </c>
      <c r="F3415">
        <f>IF(D3415="","",IF(E3415&lt;0,"VENCIDO",IF(E3415&lt;=30,"VENCE EM &lt;= 30 DIAS",IF(E3415&lt;=60,"ATENCAO (31-60 DIAS)","OK"))))</f>
        <v/>
      </c>
      <c r="G3415" s="14">
        <f>SUMIFS(Lancamentos!$G:$G,Lancamentos!$C:$C,$A3415,Lancamentos!$E:$E,$C3415,Lancamentos!$B:$B,"ENTRADA")</f>
        <v/>
      </c>
      <c r="H3415" s="14">
        <f>SUMIFS(Lancamentos!$G:$G,Lancamentos!$C:$C,$A3415,Lancamentos!$E:$E,$C3415,Lancamentos!$B:$B,"SAIDA_USO")</f>
        <v/>
      </c>
      <c r="I3415" s="14">
        <f>SUMIFS(Lancamentos!$G:$G,Lancamentos!$C:$C,$A3415,Lancamentos!$E:$E,$C3415,Lancamentos!$B:$B,"SAIDA_DESCARTE")</f>
        <v/>
      </c>
      <c r="J3415" s="14">
        <f>G3415-H3415-I3415</f>
        <v/>
      </c>
      <c r="K3415">
        <f>IF(A3415="","",IF(J3415&lt;=IFERROR(VLOOKUP(A3415,Produtos!$A:$E,5,FALSE),0),"ABAIXO DO MINIMO","OK"))</f>
        <v/>
      </c>
    </row>
    <row r="3416">
      <c r="B3416">
        <f>IFERROR(VLOOKUP(A3416,Produtos!A:B,2,FALSE),"")</f>
        <v/>
      </c>
      <c r="D3416" s="10">
        <f>IFERROR(INDEX(Lotes!$E:$E,MATCH(1,(Lotes!$A:$A=A3416)*(Lotes!$C:$C=C3416),0)),"")</f>
        <v/>
      </c>
      <c r="E3416" s="14">
        <f>IF(D3416="","",D3416-TODAY())</f>
        <v/>
      </c>
      <c r="F3416">
        <f>IF(D3416="","",IF(E3416&lt;0,"VENCIDO",IF(E3416&lt;=30,"VENCE EM &lt;= 30 DIAS",IF(E3416&lt;=60,"ATENCAO (31-60 DIAS)","OK"))))</f>
        <v/>
      </c>
      <c r="G3416" s="14">
        <f>SUMIFS(Lancamentos!$G:$G,Lancamentos!$C:$C,$A3416,Lancamentos!$E:$E,$C3416,Lancamentos!$B:$B,"ENTRADA")</f>
        <v/>
      </c>
      <c r="H3416" s="14">
        <f>SUMIFS(Lancamentos!$G:$G,Lancamentos!$C:$C,$A3416,Lancamentos!$E:$E,$C3416,Lancamentos!$B:$B,"SAIDA_USO")</f>
        <v/>
      </c>
      <c r="I3416" s="14">
        <f>SUMIFS(Lancamentos!$G:$G,Lancamentos!$C:$C,$A3416,Lancamentos!$E:$E,$C3416,Lancamentos!$B:$B,"SAIDA_DESCARTE")</f>
        <v/>
      </c>
      <c r="J3416" s="14">
        <f>G3416-H3416-I3416</f>
        <v/>
      </c>
      <c r="K3416">
        <f>IF(A3416="","",IF(J3416&lt;=IFERROR(VLOOKUP(A3416,Produtos!$A:$E,5,FALSE),0),"ABAIXO DO MINIMO","OK"))</f>
        <v/>
      </c>
    </row>
    <row r="3417">
      <c r="B3417">
        <f>IFERROR(VLOOKUP(A3417,Produtos!A:B,2,FALSE),"")</f>
        <v/>
      </c>
      <c r="D3417" s="10">
        <f>IFERROR(INDEX(Lotes!$E:$E,MATCH(1,(Lotes!$A:$A=A3417)*(Lotes!$C:$C=C3417),0)),"")</f>
        <v/>
      </c>
      <c r="E3417" s="14">
        <f>IF(D3417="","",D3417-TODAY())</f>
        <v/>
      </c>
      <c r="F3417">
        <f>IF(D3417="","",IF(E3417&lt;0,"VENCIDO",IF(E3417&lt;=30,"VENCE EM &lt;= 30 DIAS",IF(E3417&lt;=60,"ATENCAO (31-60 DIAS)","OK"))))</f>
        <v/>
      </c>
      <c r="G3417" s="14">
        <f>SUMIFS(Lancamentos!$G:$G,Lancamentos!$C:$C,$A3417,Lancamentos!$E:$E,$C3417,Lancamentos!$B:$B,"ENTRADA")</f>
        <v/>
      </c>
      <c r="H3417" s="14">
        <f>SUMIFS(Lancamentos!$G:$G,Lancamentos!$C:$C,$A3417,Lancamentos!$E:$E,$C3417,Lancamentos!$B:$B,"SAIDA_USO")</f>
        <v/>
      </c>
      <c r="I3417" s="14">
        <f>SUMIFS(Lancamentos!$G:$G,Lancamentos!$C:$C,$A3417,Lancamentos!$E:$E,$C3417,Lancamentos!$B:$B,"SAIDA_DESCARTE")</f>
        <v/>
      </c>
      <c r="J3417" s="14">
        <f>G3417-H3417-I3417</f>
        <v/>
      </c>
      <c r="K3417">
        <f>IF(A3417="","",IF(J3417&lt;=IFERROR(VLOOKUP(A3417,Produtos!$A:$E,5,FALSE),0),"ABAIXO DO MINIMO","OK"))</f>
        <v/>
      </c>
    </row>
    <row r="3418">
      <c r="B3418">
        <f>IFERROR(VLOOKUP(A3418,Produtos!A:B,2,FALSE),"")</f>
        <v/>
      </c>
      <c r="D3418" s="10">
        <f>IFERROR(INDEX(Lotes!$E:$E,MATCH(1,(Lotes!$A:$A=A3418)*(Lotes!$C:$C=C3418),0)),"")</f>
        <v/>
      </c>
      <c r="E3418" s="14">
        <f>IF(D3418="","",D3418-TODAY())</f>
        <v/>
      </c>
      <c r="F3418">
        <f>IF(D3418="","",IF(E3418&lt;0,"VENCIDO",IF(E3418&lt;=30,"VENCE EM &lt;= 30 DIAS",IF(E3418&lt;=60,"ATENCAO (31-60 DIAS)","OK"))))</f>
        <v/>
      </c>
      <c r="G3418" s="14">
        <f>SUMIFS(Lancamentos!$G:$G,Lancamentos!$C:$C,$A3418,Lancamentos!$E:$E,$C3418,Lancamentos!$B:$B,"ENTRADA")</f>
        <v/>
      </c>
      <c r="H3418" s="14">
        <f>SUMIFS(Lancamentos!$G:$G,Lancamentos!$C:$C,$A3418,Lancamentos!$E:$E,$C3418,Lancamentos!$B:$B,"SAIDA_USO")</f>
        <v/>
      </c>
      <c r="I3418" s="14">
        <f>SUMIFS(Lancamentos!$G:$G,Lancamentos!$C:$C,$A3418,Lancamentos!$E:$E,$C3418,Lancamentos!$B:$B,"SAIDA_DESCARTE")</f>
        <v/>
      </c>
      <c r="J3418" s="14">
        <f>G3418-H3418-I3418</f>
        <v/>
      </c>
      <c r="K3418">
        <f>IF(A3418="","",IF(J3418&lt;=IFERROR(VLOOKUP(A3418,Produtos!$A:$E,5,FALSE),0),"ABAIXO DO MINIMO","OK"))</f>
        <v/>
      </c>
    </row>
    <row r="3419">
      <c r="B3419">
        <f>IFERROR(VLOOKUP(A3419,Produtos!A:B,2,FALSE),"")</f>
        <v/>
      </c>
      <c r="D3419" s="10">
        <f>IFERROR(INDEX(Lotes!$E:$E,MATCH(1,(Lotes!$A:$A=A3419)*(Lotes!$C:$C=C3419),0)),"")</f>
        <v/>
      </c>
      <c r="E3419" s="14">
        <f>IF(D3419="","",D3419-TODAY())</f>
        <v/>
      </c>
      <c r="F3419">
        <f>IF(D3419="","",IF(E3419&lt;0,"VENCIDO",IF(E3419&lt;=30,"VENCE EM &lt;= 30 DIAS",IF(E3419&lt;=60,"ATENCAO (31-60 DIAS)","OK"))))</f>
        <v/>
      </c>
      <c r="G3419" s="14">
        <f>SUMIFS(Lancamentos!$G:$G,Lancamentos!$C:$C,$A3419,Lancamentos!$E:$E,$C3419,Lancamentos!$B:$B,"ENTRADA")</f>
        <v/>
      </c>
      <c r="H3419" s="14">
        <f>SUMIFS(Lancamentos!$G:$G,Lancamentos!$C:$C,$A3419,Lancamentos!$E:$E,$C3419,Lancamentos!$B:$B,"SAIDA_USO")</f>
        <v/>
      </c>
      <c r="I3419" s="14">
        <f>SUMIFS(Lancamentos!$G:$G,Lancamentos!$C:$C,$A3419,Lancamentos!$E:$E,$C3419,Lancamentos!$B:$B,"SAIDA_DESCARTE")</f>
        <v/>
      </c>
      <c r="J3419" s="14">
        <f>G3419-H3419-I3419</f>
        <v/>
      </c>
      <c r="K3419">
        <f>IF(A3419="","",IF(J3419&lt;=IFERROR(VLOOKUP(A3419,Produtos!$A:$E,5,FALSE),0),"ABAIXO DO MINIMO","OK"))</f>
        <v/>
      </c>
    </row>
    <row r="3420">
      <c r="B3420">
        <f>IFERROR(VLOOKUP(A3420,Produtos!A:B,2,FALSE),"")</f>
        <v/>
      </c>
      <c r="D3420" s="10">
        <f>IFERROR(INDEX(Lotes!$E:$E,MATCH(1,(Lotes!$A:$A=A3420)*(Lotes!$C:$C=C3420),0)),"")</f>
        <v/>
      </c>
      <c r="E3420" s="14">
        <f>IF(D3420="","",D3420-TODAY())</f>
        <v/>
      </c>
      <c r="F3420">
        <f>IF(D3420="","",IF(E3420&lt;0,"VENCIDO",IF(E3420&lt;=30,"VENCE EM &lt;= 30 DIAS",IF(E3420&lt;=60,"ATENCAO (31-60 DIAS)","OK"))))</f>
        <v/>
      </c>
      <c r="G3420" s="14">
        <f>SUMIFS(Lancamentos!$G:$G,Lancamentos!$C:$C,$A3420,Lancamentos!$E:$E,$C3420,Lancamentos!$B:$B,"ENTRADA")</f>
        <v/>
      </c>
      <c r="H3420" s="14">
        <f>SUMIFS(Lancamentos!$G:$G,Lancamentos!$C:$C,$A3420,Lancamentos!$E:$E,$C3420,Lancamentos!$B:$B,"SAIDA_USO")</f>
        <v/>
      </c>
      <c r="I3420" s="14">
        <f>SUMIFS(Lancamentos!$G:$G,Lancamentos!$C:$C,$A3420,Lancamentos!$E:$E,$C3420,Lancamentos!$B:$B,"SAIDA_DESCARTE")</f>
        <v/>
      </c>
      <c r="J3420" s="14">
        <f>G3420-H3420-I3420</f>
        <v/>
      </c>
      <c r="K3420">
        <f>IF(A3420="","",IF(J3420&lt;=IFERROR(VLOOKUP(A3420,Produtos!$A:$E,5,FALSE),0),"ABAIXO DO MINIMO","OK"))</f>
        <v/>
      </c>
    </row>
    <row r="3421">
      <c r="B3421">
        <f>IFERROR(VLOOKUP(A3421,Produtos!A:B,2,FALSE),"")</f>
        <v/>
      </c>
      <c r="D3421" s="10">
        <f>IFERROR(INDEX(Lotes!$E:$E,MATCH(1,(Lotes!$A:$A=A3421)*(Lotes!$C:$C=C3421),0)),"")</f>
        <v/>
      </c>
      <c r="E3421" s="14">
        <f>IF(D3421="","",D3421-TODAY())</f>
        <v/>
      </c>
      <c r="F3421">
        <f>IF(D3421="","",IF(E3421&lt;0,"VENCIDO",IF(E3421&lt;=30,"VENCE EM &lt;= 30 DIAS",IF(E3421&lt;=60,"ATENCAO (31-60 DIAS)","OK"))))</f>
        <v/>
      </c>
      <c r="G3421" s="14">
        <f>SUMIFS(Lancamentos!$G:$G,Lancamentos!$C:$C,$A3421,Lancamentos!$E:$E,$C3421,Lancamentos!$B:$B,"ENTRADA")</f>
        <v/>
      </c>
      <c r="H3421" s="14">
        <f>SUMIFS(Lancamentos!$G:$G,Lancamentos!$C:$C,$A3421,Lancamentos!$E:$E,$C3421,Lancamentos!$B:$B,"SAIDA_USO")</f>
        <v/>
      </c>
      <c r="I3421" s="14">
        <f>SUMIFS(Lancamentos!$G:$G,Lancamentos!$C:$C,$A3421,Lancamentos!$E:$E,$C3421,Lancamentos!$B:$B,"SAIDA_DESCARTE")</f>
        <v/>
      </c>
      <c r="J3421" s="14">
        <f>G3421-H3421-I3421</f>
        <v/>
      </c>
      <c r="K3421">
        <f>IF(A3421="","",IF(J3421&lt;=IFERROR(VLOOKUP(A3421,Produtos!$A:$E,5,FALSE),0),"ABAIXO DO MINIMO","OK"))</f>
        <v/>
      </c>
    </row>
    <row r="3422">
      <c r="B3422">
        <f>IFERROR(VLOOKUP(A3422,Produtos!A:B,2,FALSE),"")</f>
        <v/>
      </c>
      <c r="D3422" s="10">
        <f>IFERROR(INDEX(Lotes!$E:$E,MATCH(1,(Lotes!$A:$A=A3422)*(Lotes!$C:$C=C3422),0)),"")</f>
        <v/>
      </c>
      <c r="E3422" s="14">
        <f>IF(D3422="","",D3422-TODAY())</f>
        <v/>
      </c>
      <c r="F3422">
        <f>IF(D3422="","",IF(E3422&lt;0,"VENCIDO",IF(E3422&lt;=30,"VENCE EM &lt;= 30 DIAS",IF(E3422&lt;=60,"ATENCAO (31-60 DIAS)","OK"))))</f>
        <v/>
      </c>
      <c r="G3422" s="14">
        <f>SUMIFS(Lancamentos!$G:$G,Lancamentos!$C:$C,$A3422,Lancamentos!$E:$E,$C3422,Lancamentos!$B:$B,"ENTRADA")</f>
        <v/>
      </c>
      <c r="H3422" s="14">
        <f>SUMIFS(Lancamentos!$G:$G,Lancamentos!$C:$C,$A3422,Lancamentos!$E:$E,$C3422,Lancamentos!$B:$B,"SAIDA_USO")</f>
        <v/>
      </c>
      <c r="I3422" s="14">
        <f>SUMIFS(Lancamentos!$G:$G,Lancamentos!$C:$C,$A3422,Lancamentos!$E:$E,$C3422,Lancamentos!$B:$B,"SAIDA_DESCARTE")</f>
        <v/>
      </c>
      <c r="J3422" s="14">
        <f>G3422-H3422-I3422</f>
        <v/>
      </c>
      <c r="K3422">
        <f>IF(A3422="","",IF(J3422&lt;=IFERROR(VLOOKUP(A3422,Produtos!$A:$E,5,FALSE),0),"ABAIXO DO MINIMO","OK"))</f>
        <v/>
      </c>
    </row>
    <row r="3423">
      <c r="B3423">
        <f>IFERROR(VLOOKUP(A3423,Produtos!A:B,2,FALSE),"")</f>
        <v/>
      </c>
      <c r="D3423" s="10">
        <f>IFERROR(INDEX(Lotes!$E:$E,MATCH(1,(Lotes!$A:$A=A3423)*(Lotes!$C:$C=C3423),0)),"")</f>
        <v/>
      </c>
      <c r="E3423" s="14">
        <f>IF(D3423="","",D3423-TODAY())</f>
        <v/>
      </c>
      <c r="F3423">
        <f>IF(D3423="","",IF(E3423&lt;0,"VENCIDO",IF(E3423&lt;=30,"VENCE EM &lt;= 30 DIAS",IF(E3423&lt;=60,"ATENCAO (31-60 DIAS)","OK"))))</f>
        <v/>
      </c>
      <c r="G3423" s="14">
        <f>SUMIFS(Lancamentos!$G:$G,Lancamentos!$C:$C,$A3423,Lancamentos!$E:$E,$C3423,Lancamentos!$B:$B,"ENTRADA")</f>
        <v/>
      </c>
      <c r="H3423" s="14">
        <f>SUMIFS(Lancamentos!$G:$G,Lancamentos!$C:$C,$A3423,Lancamentos!$E:$E,$C3423,Lancamentos!$B:$B,"SAIDA_USO")</f>
        <v/>
      </c>
      <c r="I3423" s="14">
        <f>SUMIFS(Lancamentos!$G:$G,Lancamentos!$C:$C,$A3423,Lancamentos!$E:$E,$C3423,Lancamentos!$B:$B,"SAIDA_DESCARTE")</f>
        <v/>
      </c>
      <c r="J3423" s="14">
        <f>G3423-H3423-I3423</f>
        <v/>
      </c>
      <c r="K3423">
        <f>IF(A3423="","",IF(J3423&lt;=IFERROR(VLOOKUP(A3423,Produtos!$A:$E,5,FALSE),0),"ABAIXO DO MINIMO","OK"))</f>
        <v/>
      </c>
    </row>
    <row r="3424">
      <c r="B3424">
        <f>IFERROR(VLOOKUP(A3424,Produtos!A:B,2,FALSE),"")</f>
        <v/>
      </c>
      <c r="D3424" s="10">
        <f>IFERROR(INDEX(Lotes!$E:$E,MATCH(1,(Lotes!$A:$A=A3424)*(Lotes!$C:$C=C3424),0)),"")</f>
        <v/>
      </c>
      <c r="E3424" s="14">
        <f>IF(D3424="","",D3424-TODAY())</f>
        <v/>
      </c>
      <c r="F3424">
        <f>IF(D3424="","",IF(E3424&lt;0,"VENCIDO",IF(E3424&lt;=30,"VENCE EM &lt;= 30 DIAS",IF(E3424&lt;=60,"ATENCAO (31-60 DIAS)","OK"))))</f>
        <v/>
      </c>
      <c r="G3424" s="14">
        <f>SUMIFS(Lancamentos!$G:$G,Lancamentos!$C:$C,$A3424,Lancamentos!$E:$E,$C3424,Lancamentos!$B:$B,"ENTRADA")</f>
        <v/>
      </c>
      <c r="H3424" s="14">
        <f>SUMIFS(Lancamentos!$G:$G,Lancamentos!$C:$C,$A3424,Lancamentos!$E:$E,$C3424,Lancamentos!$B:$B,"SAIDA_USO")</f>
        <v/>
      </c>
      <c r="I3424" s="14">
        <f>SUMIFS(Lancamentos!$G:$G,Lancamentos!$C:$C,$A3424,Lancamentos!$E:$E,$C3424,Lancamentos!$B:$B,"SAIDA_DESCARTE")</f>
        <v/>
      </c>
      <c r="J3424" s="14">
        <f>G3424-H3424-I3424</f>
        <v/>
      </c>
      <c r="K3424">
        <f>IF(A3424="","",IF(J3424&lt;=IFERROR(VLOOKUP(A3424,Produtos!$A:$E,5,FALSE),0),"ABAIXO DO MINIMO","OK"))</f>
        <v/>
      </c>
    </row>
    <row r="3425">
      <c r="B3425">
        <f>IFERROR(VLOOKUP(A3425,Produtos!A:B,2,FALSE),"")</f>
        <v/>
      </c>
      <c r="D3425" s="10">
        <f>IFERROR(INDEX(Lotes!$E:$E,MATCH(1,(Lotes!$A:$A=A3425)*(Lotes!$C:$C=C3425),0)),"")</f>
        <v/>
      </c>
      <c r="E3425" s="14">
        <f>IF(D3425="","",D3425-TODAY())</f>
        <v/>
      </c>
      <c r="F3425">
        <f>IF(D3425="","",IF(E3425&lt;0,"VENCIDO",IF(E3425&lt;=30,"VENCE EM &lt;= 30 DIAS",IF(E3425&lt;=60,"ATENCAO (31-60 DIAS)","OK"))))</f>
        <v/>
      </c>
      <c r="G3425" s="14">
        <f>SUMIFS(Lancamentos!$G:$G,Lancamentos!$C:$C,$A3425,Lancamentos!$E:$E,$C3425,Lancamentos!$B:$B,"ENTRADA")</f>
        <v/>
      </c>
      <c r="H3425" s="14">
        <f>SUMIFS(Lancamentos!$G:$G,Lancamentos!$C:$C,$A3425,Lancamentos!$E:$E,$C3425,Lancamentos!$B:$B,"SAIDA_USO")</f>
        <v/>
      </c>
      <c r="I3425" s="14">
        <f>SUMIFS(Lancamentos!$G:$G,Lancamentos!$C:$C,$A3425,Lancamentos!$E:$E,$C3425,Lancamentos!$B:$B,"SAIDA_DESCARTE")</f>
        <v/>
      </c>
      <c r="J3425" s="14">
        <f>G3425-H3425-I3425</f>
        <v/>
      </c>
      <c r="K3425">
        <f>IF(A3425="","",IF(J3425&lt;=IFERROR(VLOOKUP(A3425,Produtos!$A:$E,5,FALSE),0),"ABAIXO DO MINIMO","OK"))</f>
        <v/>
      </c>
    </row>
    <row r="3426">
      <c r="B3426">
        <f>IFERROR(VLOOKUP(A3426,Produtos!A:B,2,FALSE),"")</f>
        <v/>
      </c>
      <c r="D3426" s="10">
        <f>IFERROR(INDEX(Lotes!$E:$E,MATCH(1,(Lotes!$A:$A=A3426)*(Lotes!$C:$C=C3426),0)),"")</f>
        <v/>
      </c>
      <c r="E3426" s="14">
        <f>IF(D3426="","",D3426-TODAY())</f>
        <v/>
      </c>
      <c r="F3426">
        <f>IF(D3426="","",IF(E3426&lt;0,"VENCIDO",IF(E3426&lt;=30,"VENCE EM &lt;= 30 DIAS",IF(E3426&lt;=60,"ATENCAO (31-60 DIAS)","OK"))))</f>
        <v/>
      </c>
      <c r="G3426" s="14">
        <f>SUMIFS(Lancamentos!$G:$G,Lancamentos!$C:$C,$A3426,Lancamentos!$E:$E,$C3426,Lancamentos!$B:$B,"ENTRADA")</f>
        <v/>
      </c>
      <c r="H3426" s="14">
        <f>SUMIFS(Lancamentos!$G:$G,Lancamentos!$C:$C,$A3426,Lancamentos!$E:$E,$C3426,Lancamentos!$B:$B,"SAIDA_USO")</f>
        <v/>
      </c>
      <c r="I3426" s="14">
        <f>SUMIFS(Lancamentos!$G:$G,Lancamentos!$C:$C,$A3426,Lancamentos!$E:$E,$C3426,Lancamentos!$B:$B,"SAIDA_DESCARTE")</f>
        <v/>
      </c>
      <c r="J3426" s="14">
        <f>G3426-H3426-I3426</f>
        <v/>
      </c>
      <c r="K3426">
        <f>IF(A3426="","",IF(J3426&lt;=IFERROR(VLOOKUP(A3426,Produtos!$A:$E,5,FALSE),0),"ABAIXO DO MINIMO","OK"))</f>
        <v/>
      </c>
    </row>
    <row r="3427">
      <c r="B3427">
        <f>IFERROR(VLOOKUP(A3427,Produtos!A:B,2,FALSE),"")</f>
        <v/>
      </c>
      <c r="D3427" s="10">
        <f>IFERROR(INDEX(Lotes!$E:$E,MATCH(1,(Lotes!$A:$A=A3427)*(Lotes!$C:$C=C3427),0)),"")</f>
        <v/>
      </c>
      <c r="E3427" s="14">
        <f>IF(D3427="","",D3427-TODAY())</f>
        <v/>
      </c>
      <c r="F3427">
        <f>IF(D3427="","",IF(E3427&lt;0,"VENCIDO",IF(E3427&lt;=30,"VENCE EM &lt;= 30 DIAS",IF(E3427&lt;=60,"ATENCAO (31-60 DIAS)","OK"))))</f>
        <v/>
      </c>
      <c r="G3427" s="14">
        <f>SUMIFS(Lancamentos!$G:$G,Lancamentos!$C:$C,$A3427,Lancamentos!$E:$E,$C3427,Lancamentos!$B:$B,"ENTRADA")</f>
        <v/>
      </c>
      <c r="H3427" s="14">
        <f>SUMIFS(Lancamentos!$G:$G,Lancamentos!$C:$C,$A3427,Lancamentos!$E:$E,$C3427,Lancamentos!$B:$B,"SAIDA_USO")</f>
        <v/>
      </c>
      <c r="I3427" s="14">
        <f>SUMIFS(Lancamentos!$G:$G,Lancamentos!$C:$C,$A3427,Lancamentos!$E:$E,$C3427,Lancamentos!$B:$B,"SAIDA_DESCARTE")</f>
        <v/>
      </c>
      <c r="J3427" s="14">
        <f>G3427-H3427-I3427</f>
        <v/>
      </c>
      <c r="K3427">
        <f>IF(A3427="","",IF(J3427&lt;=IFERROR(VLOOKUP(A3427,Produtos!$A:$E,5,FALSE),0),"ABAIXO DO MINIMO","OK"))</f>
        <v/>
      </c>
    </row>
    <row r="3428">
      <c r="B3428">
        <f>IFERROR(VLOOKUP(A3428,Produtos!A:B,2,FALSE),"")</f>
        <v/>
      </c>
      <c r="D3428" s="10">
        <f>IFERROR(INDEX(Lotes!$E:$E,MATCH(1,(Lotes!$A:$A=A3428)*(Lotes!$C:$C=C3428),0)),"")</f>
        <v/>
      </c>
      <c r="E3428" s="14">
        <f>IF(D3428="","",D3428-TODAY())</f>
        <v/>
      </c>
      <c r="F3428">
        <f>IF(D3428="","",IF(E3428&lt;0,"VENCIDO",IF(E3428&lt;=30,"VENCE EM &lt;= 30 DIAS",IF(E3428&lt;=60,"ATENCAO (31-60 DIAS)","OK"))))</f>
        <v/>
      </c>
      <c r="G3428" s="14">
        <f>SUMIFS(Lancamentos!$G:$G,Lancamentos!$C:$C,$A3428,Lancamentos!$E:$E,$C3428,Lancamentos!$B:$B,"ENTRADA")</f>
        <v/>
      </c>
      <c r="H3428" s="14">
        <f>SUMIFS(Lancamentos!$G:$G,Lancamentos!$C:$C,$A3428,Lancamentos!$E:$E,$C3428,Lancamentos!$B:$B,"SAIDA_USO")</f>
        <v/>
      </c>
      <c r="I3428" s="14">
        <f>SUMIFS(Lancamentos!$G:$G,Lancamentos!$C:$C,$A3428,Lancamentos!$E:$E,$C3428,Lancamentos!$B:$B,"SAIDA_DESCARTE")</f>
        <v/>
      </c>
      <c r="J3428" s="14">
        <f>G3428-H3428-I3428</f>
        <v/>
      </c>
      <c r="K3428">
        <f>IF(A3428="","",IF(J3428&lt;=IFERROR(VLOOKUP(A3428,Produtos!$A:$E,5,FALSE),0),"ABAIXO DO MINIMO","OK"))</f>
        <v/>
      </c>
    </row>
    <row r="3429">
      <c r="B3429">
        <f>IFERROR(VLOOKUP(A3429,Produtos!A:B,2,FALSE),"")</f>
        <v/>
      </c>
      <c r="D3429" s="10">
        <f>IFERROR(INDEX(Lotes!$E:$E,MATCH(1,(Lotes!$A:$A=A3429)*(Lotes!$C:$C=C3429),0)),"")</f>
        <v/>
      </c>
      <c r="E3429" s="14">
        <f>IF(D3429="","",D3429-TODAY())</f>
        <v/>
      </c>
      <c r="F3429">
        <f>IF(D3429="","",IF(E3429&lt;0,"VENCIDO",IF(E3429&lt;=30,"VENCE EM &lt;= 30 DIAS",IF(E3429&lt;=60,"ATENCAO (31-60 DIAS)","OK"))))</f>
        <v/>
      </c>
      <c r="G3429" s="14">
        <f>SUMIFS(Lancamentos!$G:$G,Lancamentos!$C:$C,$A3429,Lancamentos!$E:$E,$C3429,Lancamentos!$B:$B,"ENTRADA")</f>
        <v/>
      </c>
      <c r="H3429" s="14">
        <f>SUMIFS(Lancamentos!$G:$G,Lancamentos!$C:$C,$A3429,Lancamentos!$E:$E,$C3429,Lancamentos!$B:$B,"SAIDA_USO")</f>
        <v/>
      </c>
      <c r="I3429" s="14">
        <f>SUMIFS(Lancamentos!$G:$G,Lancamentos!$C:$C,$A3429,Lancamentos!$E:$E,$C3429,Lancamentos!$B:$B,"SAIDA_DESCARTE")</f>
        <v/>
      </c>
      <c r="J3429" s="14">
        <f>G3429-H3429-I3429</f>
        <v/>
      </c>
      <c r="K3429">
        <f>IF(A3429="","",IF(J3429&lt;=IFERROR(VLOOKUP(A3429,Produtos!$A:$E,5,FALSE),0),"ABAIXO DO MINIMO","OK"))</f>
        <v/>
      </c>
    </row>
    <row r="3430">
      <c r="B3430">
        <f>IFERROR(VLOOKUP(A3430,Produtos!A:B,2,FALSE),"")</f>
        <v/>
      </c>
      <c r="D3430" s="10">
        <f>IFERROR(INDEX(Lotes!$E:$E,MATCH(1,(Lotes!$A:$A=A3430)*(Lotes!$C:$C=C3430),0)),"")</f>
        <v/>
      </c>
      <c r="E3430" s="14">
        <f>IF(D3430="","",D3430-TODAY())</f>
        <v/>
      </c>
      <c r="F3430">
        <f>IF(D3430="","",IF(E3430&lt;0,"VENCIDO",IF(E3430&lt;=30,"VENCE EM &lt;= 30 DIAS",IF(E3430&lt;=60,"ATENCAO (31-60 DIAS)","OK"))))</f>
        <v/>
      </c>
      <c r="G3430" s="14">
        <f>SUMIFS(Lancamentos!$G:$G,Lancamentos!$C:$C,$A3430,Lancamentos!$E:$E,$C3430,Lancamentos!$B:$B,"ENTRADA")</f>
        <v/>
      </c>
      <c r="H3430" s="14">
        <f>SUMIFS(Lancamentos!$G:$G,Lancamentos!$C:$C,$A3430,Lancamentos!$E:$E,$C3430,Lancamentos!$B:$B,"SAIDA_USO")</f>
        <v/>
      </c>
      <c r="I3430" s="14">
        <f>SUMIFS(Lancamentos!$G:$G,Lancamentos!$C:$C,$A3430,Lancamentos!$E:$E,$C3430,Lancamentos!$B:$B,"SAIDA_DESCARTE")</f>
        <v/>
      </c>
      <c r="J3430" s="14">
        <f>G3430-H3430-I3430</f>
        <v/>
      </c>
      <c r="K3430">
        <f>IF(A3430="","",IF(J3430&lt;=IFERROR(VLOOKUP(A3430,Produtos!$A:$E,5,FALSE),0),"ABAIXO DO MINIMO","OK"))</f>
        <v/>
      </c>
    </row>
    <row r="3431">
      <c r="B3431">
        <f>IFERROR(VLOOKUP(A3431,Produtos!A:B,2,FALSE),"")</f>
        <v/>
      </c>
      <c r="D3431" s="10">
        <f>IFERROR(INDEX(Lotes!$E:$E,MATCH(1,(Lotes!$A:$A=A3431)*(Lotes!$C:$C=C3431),0)),"")</f>
        <v/>
      </c>
      <c r="E3431" s="14">
        <f>IF(D3431="","",D3431-TODAY())</f>
        <v/>
      </c>
      <c r="F3431">
        <f>IF(D3431="","",IF(E3431&lt;0,"VENCIDO",IF(E3431&lt;=30,"VENCE EM &lt;= 30 DIAS",IF(E3431&lt;=60,"ATENCAO (31-60 DIAS)","OK"))))</f>
        <v/>
      </c>
      <c r="G3431" s="14">
        <f>SUMIFS(Lancamentos!$G:$G,Lancamentos!$C:$C,$A3431,Lancamentos!$E:$E,$C3431,Lancamentos!$B:$B,"ENTRADA")</f>
        <v/>
      </c>
      <c r="H3431" s="14">
        <f>SUMIFS(Lancamentos!$G:$G,Lancamentos!$C:$C,$A3431,Lancamentos!$E:$E,$C3431,Lancamentos!$B:$B,"SAIDA_USO")</f>
        <v/>
      </c>
      <c r="I3431" s="14">
        <f>SUMIFS(Lancamentos!$G:$G,Lancamentos!$C:$C,$A3431,Lancamentos!$E:$E,$C3431,Lancamentos!$B:$B,"SAIDA_DESCARTE")</f>
        <v/>
      </c>
      <c r="J3431" s="14">
        <f>G3431-H3431-I3431</f>
        <v/>
      </c>
      <c r="K3431">
        <f>IF(A3431="","",IF(J3431&lt;=IFERROR(VLOOKUP(A3431,Produtos!$A:$E,5,FALSE),0),"ABAIXO DO MINIMO","OK"))</f>
        <v/>
      </c>
    </row>
    <row r="3432">
      <c r="B3432">
        <f>IFERROR(VLOOKUP(A3432,Produtos!A:B,2,FALSE),"")</f>
        <v/>
      </c>
      <c r="D3432" s="10">
        <f>IFERROR(INDEX(Lotes!$E:$E,MATCH(1,(Lotes!$A:$A=A3432)*(Lotes!$C:$C=C3432),0)),"")</f>
        <v/>
      </c>
      <c r="E3432" s="14">
        <f>IF(D3432="","",D3432-TODAY())</f>
        <v/>
      </c>
      <c r="F3432">
        <f>IF(D3432="","",IF(E3432&lt;0,"VENCIDO",IF(E3432&lt;=30,"VENCE EM &lt;= 30 DIAS",IF(E3432&lt;=60,"ATENCAO (31-60 DIAS)","OK"))))</f>
        <v/>
      </c>
      <c r="G3432" s="14">
        <f>SUMIFS(Lancamentos!$G:$G,Lancamentos!$C:$C,$A3432,Lancamentos!$E:$E,$C3432,Lancamentos!$B:$B,"ENTRADA")</f>
        <v/>
      </c>
      <c r="H3432" s="14">
        <f>SUMIFS(Lancamentos!$G:$G,Lancamentos!$C:$C,$A3432,Lancamentos!$E:$E,$C3432,Lancamentos!$B:$B,"SAIDA_USO")</f>
        <v/>
      </c>
      <c r="I3432" s="14">
        <f>SUMIFS(Lancamentos!$G:$G,Lancamentos!$C:$C,$A3432,Lancamentos!$E:$E,$C3432,Lancamentos!$B:$B,"SAIDA_DESCARTE")</f>
        <v/>
      </c>
      <c r="J3432" s="14">
        <f>G3432-H3432-I3432</f>
        <v/>
      </c>
      <c r="K3432">
        <f>IF(A3432="","",IF(J3432&lt;=IFERROR(VLOOKUP(A3432,Produtos!$A:$E,5,FALSE),0),"ABAIXO DO MINIMO","OK"))</f>
        <v/>
      </c>
    </row>
    <row r="3433">
      <c r="B3433">
        <f>IFERROR(VLOOKUP(A3433,Produtos!A:B,2,FALSE),"")</f>
        <v/>
      </c>
      <c r="D3433" s="10">
        <f>IFERROR(INDEX(Lotes!$E:$E,MATCH(1,(Lotes!$A:$A=A3433)*(Lotes!$C:$C=C3433),0)),"")</f>
        <v/>
      </c>
      <c r="E3433" s="14">
        <f>IF(D3433="","",D3433-TODAY())</f>
        <v/>
      </c>
      <c r="F3433">
        <f>IF(D3433="","",IF(E3433&lt;0,"VENCIDO",IF(E3433&lt;=30,"VENCE EM &lt;= 30 DIAS",IF(E3433&lt;=60,"ATENCAO (31-60 DIAS)","OK"))))</f>
        <v/>
      </c>
      <c r="G3433" s="14">
        <f>SUMIFS(Lancamentos!$G:$G,Lancamentos!$C:$C,$A3433,Lancamentos!$E:$E,$C3433,Lancamentos!$B:$B,"ENTRADA")</f>
        <v/>
      </c>
      <c r="H3433" s="14">
        <f>SUMIFS(Lancamentos!$G:$G,Lancamentos!$C:$C,$A3433,Lancamentos!$E:$E,$C3433,Lancamentos!$B:$B,"SAIDA_USO")</f>
        <v/>
      </c>
      <c r="I3433" s="14">
        <f>SUMIFS(Lancamentos!$G:$G,Lancamentos!$C:$C,$A3433,Lancamentos!$E:$E,$C3433,Lancamentos!$B:$B,"SAIDA_DESCARTE")</f>
        <v/>
      </c>
      <c r="J3433" s="14">
        <f>G3433-H3433-I3433</f>
        <v/>
      </c>
      <c r="K3433">
        <f>IF(A3433="","",IF(J3433&lt;=IFERROR(VLOOKUP(A3433,Produtos!$A:$E,5,FALSE),0),"ABAIXO DO MINIMO","OK"))</f>
        <v/>
      </c>
    </row>
    <row r="3434">
      <c r="B3434">
        <f>IFERROR(VLOOKUP(A3434,Produtos!A:B,2,FALSE),"")</f>
        <v/>
      </c>
      <c r="D3434" s="10">
        <f>IFERROR(INDEX(Lotes!$E:$E,MATCH(1,(Lotes!$A:$A=A3434)*(Lotes!$C:$C=C3434),0)),"")</f>
        <v/>
      </c>
      <c r="E3434" s="14">
        <f>IF(D3434="","",D3434-TODAY())</f>
        <v/>
      </c>
      <c r="F3434">
        <f>IF(D3434="","",IF(E3434&lt;0,"VENCIDO",IF(E3434&lt;=30,"VENCE EM &lt;= 30 DIAS",IF(E3434&lt;=60,"ATENCAO (31-60 DIAS)","OK"))))</f>
        <v/>
      </c>
      <c r="G3434" s="14">
        <f>SUMIFS(Lancamentos!$G:$G,Lancamentos!$C:$C,$A3434,Lancamentos!$E:$E,$C3434,Lancamentos!$B:$B,"ENTRADA")</f>
        <v/>
      </c>
      <c r="H3434" s="14">
        <f>SUMIFS(Lancamentos!$G:$G,Lancamentos!$C:$C,$A3434,Lancamentos!$E:$E,$C3434,Lancamentos!$B:$B,"SAIDA_USO")</f>
        <v/>
      </c>
      <c r="I3434" s="14">
        <f>SUMIFS(Lancamentos!$G:$G,Lancamentos!$C:$C,$A3434,Lancamentos!$E:$E,$C3434,Lancamentos!$B:$B,"SAIDA_DESCARTE")</f>
        <v/>
      </c>
      <c r="J3434" s="14">
        <f>G3434-H3434-I3434</f>
        <v/>
      </c>
      <c r="K3434">
        <f>IF(A3434="","",IF(J3434&lt;=IFERROR(VLOOKUP(A3434,Produtos!$A:$E,5,FALSE),0),"ABAIXO DO MINIMO","OK"))</f>
        <v/>
      </c>
    </row>
    <row r="3435">
      <c r="B3435">
        <f>IFERROR(VLOOKUP(A3435,Produtos!A:B,2,FALSE),"")</f>
        <v/>
      </c>
      <c r="D3435" s="10">
        <f>IFERROR(INDEX(Lotes!$E:$E,MATCH(1,(Lotes!$A:$A=A3435)*(Lotes!$C:$C=C3435),0)),"")</f>
        <v/>
      </c>
      <c r="E3435" s="14">
        <f>IF(D3435="","",D3435-TODAY())</f>
        <v/>
      </c>
      <c r="F3435">
        <f>IF(D3435="","",IF(E3435&lt;0,"VENCIDO",IF(E3435&lt;=30,"VENCE EM &lt;= 30 DIAS",IF(E3435&lt;=60,"ATENCAO (31-60 DIAS)","OK"))))</f>
        <v/>
      </c>
      <c r="G3435" s="14">
        <f>SUMIFS(Lancamentos!$G:$G,Lancamentos!$C:$C,$A3435,Lancamentos!$E:$E,$C3435,Lancamentos!$B:$B,"ENTRADA")</f>
        <v/>
      </c>
      <c r="H3435" s="14">
        <f>SUMIFS(Lancamentos!$G:$G,Lancamentos!$C:$C,$A3435,Lancamentos!$E:$E,$C3435,Lancamentos!$B:$B,"SAIDA_USO")</f>
        <v/>
      </c>
      <c r="I3435" s="14">
        <f>SUMIFS(Lancamentos!$G:$G,Lancamentos!$C:$C,$A3435,Lancamentos!$E:$E,$C3435,Lancamentos!$B:$B,"SAIDA_DESCARTE")</f>
        <v/>
      </c>
      <c r="J3435" s="14">
        <f>G3435-H3435-I3435</f>
        <v/>
      </c>
      <c r="K3435">
        <f>IF(A3435="","",IF(J3435&lt;=IFERROR(VLOOKUP(A3435,Produtos!$A:$E,5,FALSE),0),"ABAIXO DO MINIMO","OK"))</f>
        <v/>
      </c>
    </row>
    <row r="3436">
      <c r="B3436">
        <f>IFERROR(VLOOKUP(A3436,Produtos!A:B,2,FALSE),"")</f>
        <v/>
      </c>
      <c r="D3436" s="10">
        <f>IFERROR(INDEX(Lotes!$E:$E,MATCH(1,(Lotes!$A:$A=A3436)*(Lotes!$C:$C=C3436),0)),"")</f>
        <v/>
      </c>
      <c r="E3436" s="14">
        <f>IF(D3436="","",D3436-TODAY())</f>
        <v/>
      </c>
      <c r="F3436">
        <f>IF(D3436="","",IF(E3436&lt;0,"VENCIDO",IF(E3436&lt;=30,"VENCE EM &lt;= 30 DIAS",IF(E3436&lt;=60,"ATENCAO (31-60 DIAS)","OK"))))</f>
        <v/>
      </c>
      <c r="G3436" s="14">
        <f>SUMIFS(Lancamentos!$G:$G,Lancamentos!$C:$C,$A3436,Lancamentos!$E:$E,$C3436,Lancamentos!$B:$B,"ENTRADA")</f>
        <v/>
      </c>
      <c r="H3436" s="14">
        <f>SUMIFS(Lancamentos!$G:$G,Lancamentos!$C:$C,$A3436,Lancamentos!$E:$E,$C3436,Lancamentos!$B:$B,"SAIDA_USO")</f>
        <v/>
      </c>
      <c r="I3436" s="14">
        <f>SUMIFS(Lancamentos!$G:$G,Lancamentos!$C:$C,$A3436,Lancamentos!$E:$E,$C3436,Lancamentos!$B:$B,"SAIDA_DESCARTE")</f>
        <v/>
      </c>
      <c r="J3436" s="14">
        <f>G3436-H3436-I3436</f>
        <v/>
      </c>
      <c r="K3436">
        <f>IF(A3436="","",IF(J3436&lt;=IFERROR(VLOOKUP(A3436,Produtos!$A:$E,5,FALSE),0),"ABAIXO DO MINIMO","OK"))</f>
        <v/>
      </c>
    </row>
    <row r="3437">
      <c r="B3437">
        <f>IFERROR(VLOOKUP(A3437,Produtos!A:B,2,FALSE),"")</f>
        <v/>
      </c>
      <c r="D3437" s="10">
        <f>IFERROR(INDEX(Lotes!$E:$E,MATCH(1,(Lotes!$A:$A=A3437)*(Lotes!$C:$C=C3437),0)),"")</f>
        <v/>
      </c>
      <c r="E3437" s="14">
        <f>IF(D3437="","",D3437-TODAY())</f>
        <v/>
      </c>
      <c r="F3437">
        <f>IF(D3437="","",IF(E3437&lt;0,"VENCIDO",IF(E3437&lt;=30,"VENCE EM &lt;= 30 DIAS",IF(E3437&lt;=60,"ATENCAO (31-60 DIAS)","OK"))))</f>
        <v/>
      </c>
      <c r="G3437" s="14">
        <f>SUMIFS(Lancamentos!$G:$G,Lancamentos!$C:$C,$A3437,Lancamentos!$E:$E,$C3437,Lancamentos!$B:$B,"ENTRADA")</f>
        <v/>
      </c>
      <c r="H3437" s="14">
        <f>SUMIFS(Lancamentos!$G:$G,Lancamentos!$C:$C,$A3437,Lancamentos!$E:$E,$C3437,Lancamentos!$B:$B,"SAIDA_USO")</f>
        <v/>
      </c>
      <c r="I3437" s="14">
        <f>SUMIFS(Lancamentos!$G:$G,Lancamentos!$C:$C,$A3437,Lancamentos!$E:$E,$C3437,Lancamentos!$B:$B,"SAIDA_DESCARTE")</f>
        <v/>
      </c>
      <c r="J3437" s="14">
        <f>G3437-H3437-I3437</f>
        <v/>
      </c>
      <c r="K3437">
        <f>IF(A3437="","",IF(J3437&lt;=IFERROR(VLOOKUP(A3437,Produtos!$A:$E,5,FALSE),0),"ABAIXO DO MINIMO","OK"))</f>
        <v/>
      </c>
    </row>
    <row r="3438">
      <c r="B3438">
        <f>IFERROR(VLOOKUP(A3438,Produtos!A:B,2,FALSE),"")</f>
        <v/>
      </c>
      <c r="D3438" s="10">
        <f>IFERROR(INDEX(Lotes!$E:$E,MATCH(1,(Lotes!$A:$A=A3438)*(Lotes!$C:$C=C3438),0)),"")</f>
        <v/>
      </c>
      <c r="E3438" s="14">
        <f>IF(D3438="","",D3438-TODAY())</f>
        <v/>
      </c>
      <c r="F3438">
        <f>IF(D3438="","",IF(E3438&lt;0,"VENCIDO",IF(E3438&lt;=30,"VENCE EM &lt;= 30 DIAS",IF(E3438&lt;=60,"ATENCAO (31-60 DIAS)","OK"))))</f>
        <v/>
      </c>
      <c r="G3438" s="14">
        <f>SUMIFS(Lancamentos!$G:$G,Lancamentos!$C:$C,$A3438,Lancamentos!$E:$E,$C3438,Lancamentos!$B:$B,"ENTRADA")</f>
        <v/>
      </c>
      <c r="H3438" s="14">
        <f>SUMIFS(Lancamentos!$G:$G,Lancamentos!$C:$C,$A3438,Lancamentos!$E:$E,$C3438,Lancamentos!$B:$B,"SAIDA_USO")</f>
        <v/>
      </c>
      <c r="I3438" s="14">
        <f>SUMIFS(Lancamentos!$G:$G,Lancamentos!$C:$C,$A3438,Lancamentos!$E:$E,$C3438,Lancamentos!$B:$B,"SAIDA_DESCARTE")</f>
        <v/>
      </c>
      <c r="J3438" s="14">
        <f>G3438-H3438-I3438</f>
        <v/>
      </c>
      <c r="K3438">
        <f>IF(A3438="","",IF(J3438&lt;=IFERROR(VLOOKUP(A3438,Produtos!$A:$E,5,FALSE),0),"ABAIXO DO MINIMO","OK"))</f>
        <v/>
      </c>
    </row>
    <row r="3439">
      <c r="B3439">
        <f>IFERROR(VLOOKUP(A3439,Produtos!A:B,2,FALSE),"")</f>
        <v/>
      </c>
      <c r="D3439" s="10">
        <f>IFERROR(INDEX(Lotes!$E:$E,MATCH(1,(Lotes!$A:$A=A3439)*(Lotes!$C:$C=C3439),0)),"")</f>
        <v/>
      </c>
      <c r="E3439" s="14">
        <f>IF(D3439="","",D3439-TODAY())</f>
        <v/>
      </c>
      <c r="F3439">
        <f>IF(D3439="","",IF(E3439&lt;0,"VENCIDO",IF(E3439&lt;=30,"VENCE EM &lt;= 30 DIAS",IF(E3439&lt;=60,"ATENCAO (31-60 DIAS)","OK"))))</f>
        <v/>
      </c>
      <c r="G3439" s="14">
        <f>SUMIFS(Lancamentos!$G:$G,Lancamentos!$C:$C,$A3439,Lancamentos!$E:$E,$C3439,Lancamentos!$B:$B,"ENTRADA")</f>
        <v/>
      </c>
      <c r="H3439" s="14">
        <f>SUMIFS(Lancamentos!$G:$G,Lancamentos!$C:$C,$A3439,Lancamentos!$E:$E,$C3439,Lancamentos!$B:$B,"SAIDA_USO")</f>
        <v/>
      </c>
      <c r="I3439" s="14">
        <f>SUMIFS(Lancamentos!$G:$G,Lancamentos!$C:$C,$A3439,Lancamentos!$E:$E,$C3439,Lancamentos!$B:$B,"SAIDA_DESCARTE")</f>
        <v/>
      </c>
      <c r="J3439" s="14">
        <f>G3439-H3439-I3439</f>
        <v/>
      </c>
      <c r="K3439">
        <f>IF(A3439="","",IF(J3439&lt;=IFERROR(VLOOKUP(A3439,Produtos!$A:$E,5,FALSE),0),"ABAIXO DO MINIMO","OK"))</f>
        <v/>
      </c>
    </row>
    <row r="3440">
      <c r="B3440">
        <f>IFERROR(VLOOKUP(A3440,Produtos!A:B,2,FALSE),"")</f>
        <v/>
      </c>
      <c r="D3440" s="10">
        <f>IFERROR(INDEX(Lotes!$E:$E,MATCH(1,(Lotes!$A:$A=A3440)*(Lotes!$C:$C=C3440),0)),"")</f>
        <v/>
      </c>
      <c r="E3440" s="14">
        <f>IF(D3440="","",D3440-TODAY())</f>
        <v/>
      </c>
      <c r="F3440">
        <f>IF(D3440="","",IF(E3440&lt;0,"VENCIDO",IF(E3440&lt;=30,"VENCE EM &lt;= 30 DIAS",IF(E3440&lt;=60,"ATENCAO (31-60 DIAS)","OK"))))</f>
        <v/>
      </c>
      <c r="G3440" s="14">
        <f>SUMIFS(Lancamentos!$G:$G,Lancamentos!$C:$C,$A3440,Lancamentos!$E:$E,$C3440,Lancamentos!$B:$B,"ENTRADA")</f>
        <v/>
      </c>
      <c r="H3440" s="14">
        <f>SUMIFS(Lancamentos!$G:$G,Lancamentos!$C:$C,$A3440,Lancamentos!$E:$E,$C3440,Lancamentos!$B:$B,"SAIDA_USO")</f>
        <v/>
      </c>
      <c r="I3440" s="14">
        <f>SUMIFS(Lancamentos!$G:$G,Lancamentos!$C:$C,$A3440,Lancamentos!$E:$E,$C3440,Lancamentos!$B:$B,"SAIDA_DESCARTE")</f>
        <v/>
      </c>
      <c r="J3440" s="14">
        <f>G3440-H3440-I3440</f>
        <v/>
      </c>
      <c r="K3440">
        <f>IF(A3440="","",IF(J3440&lt;=IFERROR(VLOOKUP(A3440,Produtos!$A:$E,5,FALSE),0),"ABAIXO DO MINIMO","OK"))</f>
        <v/>
      </c>
    </row>
    <row r="3441">
      <c r="B3441">
        <f>IFERROR(VLOOKUP(A3441,Produtos!A:B,2,FALSE),"")</f>
        <v/>
      </c>
      <c r="D3441" s="10">
        <f>IFERROR(INDEX(Lotes!$E:$E,MATCH(1,(Lotes!$A:$A=A3441)*(Lotes!$C:$C=C3441),0)),"")</f>
        <v/>
      </c>
      <c r="E3441" s="14">
        <f>IF(D3441="","",D3441-TODAY())</f>
        <v/>
      </c>
      <c r="F3441">
        <f>IF(D3441="","",IF(E3441&lt;0,"VENCIDO",IF(E3441&lt;=30,"VENCE EM &lt;= 30 DIAS",IF(E3441&lt;=60,"ATENCAO (31-60 DIAS)","OK"))))</f>
        <v/>
      </c>
      <c r="G3441" s="14">
        <f>SUMIFS(Lancamentos!$G:$G,Lancamentos!$C:$C,$A3441,Lancamentos!$E:$E,$C3441,Lancamentos!$B:$B,"ENTRADA")</f>
        <v/>
      </c>
      <c r="H3441" s="14">
        <f>SUMIFS(Lancamentos!$G:$G,Lancamentos!$C:$C,$A3441,Lancamentos!$E:$E,$C3441,Lancamentos!$B:$B,"SAIDA_USO")</f>
        <v/>
      </c>
      <c r="I3441" s="14">
        <f>SUMIFS(Lancamentos!$G:$G,Lancamentos!$C:$C,$A3441,Lancamentos!$E:$E,$C3441,Lancamentos!$B:$B,"SAIDA_DESCARTE")</f>
        <v/>
      </c>
      <c r="J3441" s="14">
        <f>G3441-H3441-I3441</f>
        <v/>
      </c>
      <c r="K3441">
        <f>IF(A3441="","",IF(J3441&lt;=IFERROR(VLOOKUP(A3441,Produtos!$A:$E,5,FALSE),0),"ABAIXO DO MINIMO","OK"))</f>
        <v/>
      </c>
    </row>
    <row r="3442">
      <c r="B3442">
        <f>IFERROR(VLOOKUP(A3442,Produtos!A:B,2,FALSE),"")</f>
        <v/>
      </c>
      <c r="D3442" s="10">
        <f>IFERROR(INDEX(Lotes!$E:$E,MATCH(1,(Lotes!$A:$A=A3442)*(Lotes!$C:$C=C3442),0)),"")</f>
        <v/>
      </c>
      <c r="E3442" s="14">
        <f>IF(D3442="","",D3442-TODAY())</f>
        <v/>
      </c>
      <c r="F3442">
        <f>IF(D3442="","",IF(E3442&lt;0,"VENCIDO",IF(E3442&lt;=30,"VENCE EM &lt;= 30 DIAS",IF(E3442&lt;=60,"ATENCAO (31-60 DIAS)","OK"))))</f>
        <v/>
      </c>
      <c r="G3442" s="14">
        <f>SUMIFS(Lancamentos!$G:$G,Lancamentos!$C:$C,$A3442,Lancamentos!$E:$E,$C3442,Lancamentos!$B:$B,"ENTRADA")</f>
        <v/>
      </c>
      <c r="H3442" s="14">
        <f>SUMIFS(Lancamentos!$G:$G,Lancamentos!$C:$C,$A3442,Lancamentos!$E:$E,$C3442,Lancamentos!$B:$B,"SAIDA_USO")</f>
        <v/>
      </c>
      <c r="I3442" s="14">
        <f>SUMIFS(Lancamentos!$G:$G,Lancamentos!$C:$C,$A3442,Lancamentos!$E:$E,$C3442,Lancamentos!$B:$B,"SAIDA_DESCARTE")</f>
        <v/>
      </c>
      <c r="J3442" s="14">
        <f>G3442-H3442-I3442</f>
        <v/>
      </c>
      <c r="K3442">
        <f>IF(A3442="","",IF(J3442&lt;=IFERROR(VLOOKUP(A3442,Produtos!$A:$E,5,FALSE),0),"ABAIXO DO MINIMO","OK"))</f>
        <v/>
      </c>
    </row>
    <row r="3443">
      <c r="B3443">
        <f>IFERROR(VLOOKUP(A3443,Produtos!A:B,2,FALSE),"")</f>
        <v/>
      </c>
      <c r="D3443" s="10">
        <f>IFERROR(INDEX(Lotes!$E:$E,MATCH(1,(Lotes!$A:$A=A3443)*(Lotes!$C:$C=C3443),0)),"")</f>
        <v/>
      </c>
      <c r="E3443" s="14">
        <f>IF(D3443="","",D3443-TODAY())</f>
        <v/>
      </c>
      <c r="F3443">
        <f>IF(D3443="","",IF(E3443&lt;0,"VENCIDO",IF(E3443&lt;=30,"VENCE EM &lt;= 30 DIAS",IF(E3443&lt;=60,"ATENCAO (31-60 DIAS)","OK"))))</f>
        <v/>
      </c>
      <c r="G3443" s="14">
        <f>SUMIFS(Lancamentos!$G:$G,Lancamentos!$C:$C,$A3443,Lancamentos!$E:$E,$C3443,Lancamentos!$B:$B,"ENTRADA")</f>
        <v/>
      </c>
      <c r="H3443" s="14">
        <f>SUMIFS(Lancamentos!$G:$G,Lancamentos!$C:$C,$A3443,Lancamentos!$E:$E,$C3443,Lancamentos!$B:$B,"SAIDA_USO")</f>
        <v/>
      </c>
      <c r="I3443" s="14">
        <f>SUMIFS(Lancamentos!$G:$G,Lancamentos!$C:$C,$A3443,Lancamentos!$E:$E,$C3443,Lancamentos!$B:$B,"SAIDA_DESCARTE")</f>
        <v/>
      </c>
      <c r="J3443" s="14">
        <f>G3443-H3443-I3443</f>
        <v/>
      </c>
      <c r="K3443">
        <f>IF(A3443="","",IF(J3443&lt;=IFERROR(VLOOKUP(A3443,Produtos!$A:$E,5,FALSE),0),"ABAIXO DO MINIMO","OK"))</f>
        <v/>
      </c>
    </row>
    <row r="3444">
      <c r="B3444">
        <f>IFERROR(VLOOKUP(A3444,Produtos!A:B,2,FALSE),"")</f>
        <v/>
      </c>
      <c r="D3444" s="10">
        <f>IFERROR(INDEX(Lotes!$E:$E,MATCH(1,(Lotes!$A:$A=A3444)*(Lotes!$C:$C=C3444),0)),"")</f>
        <v/>
      </c>
      <c r="E3444" s="14">
        <f>IF(D3444="","",D3444-TODAY())</f>
        <v/>
      </c>
      <c r="F3444">
        <f>IF(D3444="","",IF(E3444&lt;0,"VENCIDO",IF(E3444&lt;=30,"VENCE EM &lt;= 30 DIAS",IF(E3444&lt;=60,"ATENCAO (31-60 DIAS)","OK"))))</f>
        <v/>
      </c>
      <c r="G3444" s="14">
        <f>SUMIFS(Lancamentos!$G:$G,Lancamentos!$C:$C,$A3444,Lancamentos!$E:$E,$C3444,Lancamentos!$B:$B,"ENTRADA")</f>
        <v/>
      </c>
      <c r="H3444" s="14">
        <f>SUMIFS(Lancamentos!$G:$G,Lancamentos!$C:$C,$A3444,Lancamentos!$E:$E,$C3444,Lancamentos!$B:$B,"SAIDA_USO")</f>
        <v/>
      </c>
      <c r="I3444" s="14">
        <f>SUMIFS(Lancamentos!$G:$G,Lancamentos!$C:$C,$A3444,Lancamentos!$E:$E,$C3444,Lancamentos!$B:$B,"SAIDA_DESCARTE")</f>
        <v/>
      </c>
      <c r="J3444" s="14">
        <f>G3444-H3444-I3444</f>
        <v/>
      </c>
      <c r="K3444">
        <f>IF(A3444="","",IF(J3444&lt;=IFERROR(VLOOKUP(A3444,Produtos!$A:$E,5,FALSE),0),"ABAIXO DO MINIMO","OK"))</f>
        <v/>
      </c>
    </row>
    <row r="3445">
      <c r="B3445">
        <f>IFERROR(VLOOKUP(A3445,Produtos!A:B,2,FALSE),"")</f>
        <v/>
      </c>
      <c r="D3445" s="10">
        <f>IFERROR(INDEX(Lotes!$E:$E,MATCH(1,(Lotes!$A:$A=A3445)*(Lotes!$C:$C=C3445),0)),"")</f>
        <v/>
      </c>
      <c r="E3445" s="14">
        <f>IF(D3445="","",D3445-TODAY())</f>
        <v/>
      </c>
      <c r="F3445">
        <f>IF(D3445="","",IF(E3445&lt;0,"VENCIDO",IF(E3445&lt;=30,"VENCE EM &lt;= 30 DIAS",IF(E3445&lt;=60,"ATENCAO (31-60 DIAS)","OK"))))</f>
        <v/>
      </c>
      <c r="G3445" s="14">
        <f>SUMIFS(Lancamentos!$G:$G,Lancamentos!$C:$C,$A3445,Lancamentos!$E:$E,$C3445,Lancamentos!$B:$B,"ENTRADA")</f>
        <v/>
      </c>
      <c r="H3445" s="14">
        <f>SUMIFS(Lancamentos!$G:$G,Lancamentos!$C:$C,$A3445,Lancamentos!$E:$E,$C3445,Lancamentos!$B:$B,"SAIDA_USO")</f>
        <v/>
      </c>
      <c r="I3445" s="14">
        <f>SUMIFS(Lancamentos!$G:$G,Lancamentos!$C:$C,$A3445,Lancamentos!$E:$E,$C3445,Lancamentos!$B:$B,"SAIDA_DESCARTE")</f>
        <v/>
      </c>
      <c r="J3445" s="14">
        <f>G3445-H3445-I3445</f>
        <v/>
      </c>
      <c r="K3445">
        <f>IF(A3445="","",IF(J3445&lt;=IFERROR(VLOOKUP(A3445,Produtos!$A:$E,5,FALSE),0),"ABAIXO DO MINIMO","OK"))</f>
        <v/>
      </c>
    </row>
    <row r="3446">
      <c r="B3446">
        <f>IFERROR(VLOOKUP(A3446,Produtos!A:B,2,FALSE),"")</f>
        <v/>
      </c>
      <c r="D3446" s="10">
        <f>IFERROR(INDEX(Lotes!$E:$E,MATCH(1,(Lotes!$A:$A=A3446)*(Lotes!$C:$C=C3446),0)),"")</f>
        <v/>
      </c>
      <c r="E3446" s="14">
        <f>IF(D3446="","",D3446-TODAY())</f>
        <v/>
      </c>
      <c r="F3446">
        <f>IF(D3446="","",IF(E3446&lt;0,"VENCIDO",IF(E3446&lt;=30,"VENCE EM &lt;= 30 DIAS",IF(E3446&lt;=60,"ATENCAO (31-60 DIAS)","OK"))))</f>
        <v/>
      </c>
      <c r="G3446" s="14">
        <f>SUMIFS(Lancamentos!$G:$G,Lancamentos!$C:$C,$A3446,Lancamentos!$E:$E,$C3446,Lancamentos!$B:$B,"ENTRADA")</f>
        <v/>
      </c>
      <c r="H3446" s="14">
        <f>SUMIFS(Lancamentos!$G:$G,Lancamentos!$C:$C,$A3446,Lancamentos!$E:$E,$C3446,Lancamentos!$B:$B,"SAIDA_USO")</f>
        <v/>
      </c>
      <c r="I3446" s="14">
        <f>SUMIFS(Lancamentos!$G:$G,Lancamentos!$C:$C,$A3446,Lancamentos!$E:$E,$C3446,Lancamentos!$B:$B,"SAIDA_DESCARTE")</f>
        <v/>
      </c>
      <c r="J3446" s="14">
        <f>G3446-H3446-I3446</f>
        <v/>
      </c>
      <c r="K3446">
        <f>IF(A3446="","",IF(J3446&lt;=IFERROR(VLOOKUP(A3446,Produtos!$A:$E,5,FALSE),0),"ABAIXO DO MINIMO","OK"))</f>
        <v/>
      </c>
    </row>
    <row r="3447">
      <c r="B3447">
        <f>IFERROR(VLOOKUP(A3447,Produtos!A:B,2,FALSE),"")</f>
        <v/>
      </c>
      <c r="D3447" s="10">
        <f>IFERROR(INDEX(Lotes!$E:$E,MATCH(1,(Lotes!$A:$A=A3447)*(Lotes!$C:$C=C3447),0)),"")</f>
        <v/>
      </c>
      <c r="E3447" s="14">
        <f>IF(D3447="","",D3447-TODAY())</f>
        <v/>
      </c>
      <c r="F3447">
        <f>IF(D3447="","",IF(E3447&lt;0,"VENCIDO",IF(E3447&lt;=30,"VENCE EM &lt;= 30 DIAS",IF(E3447&lt;=60,"ATENCAO (31-60 DIAS)","OK"))))</f>
        <v/>
      </c>
      <c r="G3447" s="14">
        <f>SUMIFS(Lancamentos!$G:$G,Lancamentos!$C:$C,$A3447,Lancamentos!$E:$E,$C3447,Lancamentos!$B:$B,"ENTRADA")</f>
        <v/>
      </c>
      <c r="H3447" s="14">
        <f>SUMIFS(Lancamentos!$G:$G,Lancamentos!$C:$C,$A3447,Lancamentos!$E:$E,$C3447,Lancamentos!$B:$B,"SAIDA_USO")</f>
        <v/>
      </c>
      <c r="I3447" s="14">
        <f>SUMIFS(Lancamentos!$G:$G,Lancamentos!$C:$C,$A3447,Lancamentos!$E:$E,$C3447,Lancamentos!$B:$B,"SAIDA_DESCARTE")</f>
        <v/>
      </c>
      <c r="J3447" s="14">
        <f>G3447-H3447-I3447</f>
        <v/>
      </c>
      <c r="K3447">
        <f>IF(A3447="","",IF(J3447&lt;=IFERROR(VLOOKUP(A3447,Produtos!$A:$E,5,FALSE),0),"ABAIXO DO MINIMO","OK"))</f>
        <v/>
      </c>
    </row>
    <row r="3448">
      <c r="B3448">
        <f>IFERROR(VLOOKUP(A3448,Produtos!A:B,2,FALSE),"")</f>
        <v/>
      </c>
      <c r="D3448" s="10">
        <f>IFERROR(INDEX(Lotes!$E:$E,MATCH(1,(Lotes!$A:$A=A3448)*(Lotes!$C:$C=C3448),0)),"")</f>
        <v/>
      </c>
      <c r="E3448" s="14">
        <f>IF(D3448="","",D3448-TODAY())</f>
        <v/>
      </c>
      <c r="F3448">
        <f>IF(D3448="","",IF(E3448&lt;0,"VENCIDO",IF(E3448&lt;=30,"VENCE EM &lt;= 30 DIAS",IF(E3448&lt;=60,"ATENCAO (31-60 DIAS)","OK"))))</f>
        <v/>
      </c>
      <c r="G3448" s="14">
        <f>SUMIFS(Lancamentos!$G:$G,Lancamentos!$C:$C,$A3448,Lancamentos!$E:$E,$C3448,Lancamentos!$B:$B,"ENTRADA")</f>
        <v/>
      </c>
      <c r="H3448" s="14">
        <f>SUMIFS(Lancamentos!$G:$G,Lancamentos!$C:$C,$A3448,Lancamentos!$E:$E,$C3448,Lancamentos!$B:$B,"SAIDA_USO")</f>
        <v/>
      </c>
      <c r="I3448" s="14">
        <f>SUMIFS(Lancamentos!$G:$G,Lancamentos!$C:$C,$A3448,Lancamentos!$E:$E,$C3448,Lancamentos!$B:$B,"SAIDA_DESCARTE")</f>
        <v/>
      </c>
      <c r="J3448" s="14">
        <f>G3448-H3448-I3448</f>
        <v/>
      </c>
      <c r="K3448">
        <f>IF(A3448="","",IF(J3448&lt;=IFERROR(VLOOKUP(A3448,Produtos!$A:$E,5,FALSE),0),"ABAIXO DO MINIMO","OK"))</f>
        <v/>
      </c>
    </row>
    <row r="3449">
      <c r="B3449">
        <f>IFERROR(VLOOKUP(A3449,Produtos!A:B,2,FALSE),"")</f>
        <v/>
      </c>
      <c r="D3449" s="10">
        <f>IFERROR(INDEX(Lotes!$E:$E,MATCH(1,(Lotes!$A:$A=A3449)*(Lotes!$C:$C=C3449),0)),"")</f>
        <v/>
      </c>
      <c r="E3449" s="14">
        <f>IF(D3449="","",D3449-TODAY())</f>
        <v/>
      </c>
      <c r="F3449">
        <f>IF(D3449="","",IF(E3449&lt;0,"VENCIDO",IF(E3449&lt;=30,"VENCE EM &lt;= 30 DIAS",IF(E3449&lt;=60,"ATENCAO (31-60 DIAS)","OK"))))</f>
        <v/>
      </c>
      <c r="G3449" s="14">
        <f>SUMIFS(Lancamentos!$G:$G,Lancamentos!$C:$C,$A3449,Lancamentos!$E:$E,$C3449,Lancamentos!$B:$B,"ENTRADA")</f>
        <v/>
      </c>
      <c r="H3449" s="14">
        <f>SUMIFS(Lancamentos!$G:$G,Lancamentos!$C:$C,$A3449,Lancamentos!$E:$E,$C3449,Lancamentos!$B:$B,"SAIDA_USO")</f>
        <v/>
      </c>
      <c r="I3449" s="14">
        <f>SUMIFS(Lancamentos!$G:$G,Lancamentos!$C:$C,$A3449,Lancamentos!$E:$E,$C3449,Lancamentos!$B:$B,"SAIDA_DESCARTE")</f>
        <v/>
      </c>
      <c r="J3449" s="14">
        <f>G3449-H3449-I3449</f>
        <v/>
      </c>
      <c r="K3449">
        <f>IF(A3449="","",IF(J3449&lt;=IFERROR(VLOOKUP(A3449,Produtos!$A:$E,5,FALSE),0),"ABAIXO DO MINIMO","OK"))</f>
        <v/>
      </c>
    </row>
    <row r="3450">
      <c r="B3450">
        <f>IFERROR(VLOOKUP(A3450,Produtos!A:B,2,FALSE),"")</f>
        <v/>
      </c>
      <c r="D3450" s="10">
        <f>IFERROR(INDEX(Lotes!$E:$E,MATCH(1,(Lotes!$A:$A=A3450)*(Lotes!$C:$C=C3450),0)),"")</f>
        <v/>
      </c>
      <c r="E3450" s="14">
        <f>IF(D3450="","",D3450-TODAY())</f>
        <v/>
      </c>
      <c r="F3450">
        <f>IF(D3450="","",IF(E3450&lt;0,"VENCIDO",IF(E3450&lt;=30,"VENCE EM &lt;= 30 DIAS",IF(E3450&lt;=60,"ATENCAO (31-60 DIAS)","OK"))))</f>
        <v/>
      </c>
      <c r="G3450" s="14">
        <f>SUMIFS(Lancamentos!$G:$G,Lancamentos!$C:$C,$A3450,Lancamentos!$E:$E,$C3450,Lancamentos!$B:$B,"ENTRADA")</f>
        <v/>
      </c>
      <c r="H3450" s="14">
        <f>SUMIFS(Lancamentos!$G:$G,Lancamentos!$C:$C,$A3450,Lancamentos!$E:$E,$C3450,Lancamentos!$B:$B,"SAIDA_USO")</f>
        <v/>
      </c>
      <c r="I3450" s="14">
        <f>SUMIFS(Lancamentos!$G:$G,Lancamentos!$C:$C,$A3450,Lancamentos!$E:$E,$C3450,Lancamentos!$B:$B,"SAIDA_DESCARTE")</f>
        <v/>
      </c>
      <c r="J3450" s="14">
        <f>G3450-H3450-I3450</f>
        <v/>
      </c>
      <c r="K3450">
        <f>IF(A3450="","",IF(J3450&lt;=IFERROR(VLOOKUP(A3450,Produtos!$A:$E,5,FALSE),0),"ABAIXO DO MINIMO","OK"))</f>
        <v/>
      </c>
    </row>
    <row r="3451">
      <c r="B3451">
        <f>IFERROR(VLOOKUP(A3451,Produtos!A:B,2,FALSE),"")</f>
        <v/>
      </c>
      <c r="D3451" s="10">
        <f>IFERROR(INDEX(Lotes!$E:$E,MATCH(1,(Lotes!$A:$A=A3451)*(Lotes!$C:$C=C3451),0)),"")</f>
        <v/>
      </c>
      <c r="E3451" s="14">
        <f>IF(D3451="","",D3451-TODAY())</f>
        <v/>
      </c>
      <c r="F3451">
        <f>IF(D3451="","",IF(E3451&lt;0,"VENCIDO",IF(E3451&lt;=30,"VENCE EM &lt;= 30 DIAS",IF(E3451&lt;=60,"ATENCAO (31-60 DIAS)","OK"))))</f>
        <v/>
      </c>
      <c r="G3451" s="14">
        <f>SUMIFS(Lancamentos!$G:$G,Lancamentos!$C:$C,$A3451,Lancamentos!$E:$E,$C3451,Lancamentos!$B:$B,"ENTRADA")</f>
        <v/>
      </c>
      <c r="H3451" s="14">
        <f>SUMIFS(Lancamentos!$G:$G,Lancamentos!$C:$C,$A3451,Lancamentos!$E:$E,$C3451,Lancamentos!$B:$B,"SAIDA_USO")</f>
        <v/>
      </c>
      <c r="I3451" s="14">
        <f>SUMIFS(Lancamentos!$G:$G,Lancamentos!$C:$C,$A3451,Lancamentos!$E:$E,$C3451,Lancamentos!$B:$B,"SAIDA_DESCARTE")</f>
        <v/>
      </c>
      <c r="J3451" s="14">
        <f>G3451-H3451-I3451</f>
        <v/>
      </c>
      <c r="K3451">
        <f>IF(A3451="","",IF(J3451&lt;=IFERROR(VLOOKUP(A3451,Produtos!$A:$E,5,FALSE),0),"ABAIXO DO MINIMO","OK"))</f>
        <v/>
      </c>
    </row>
    <row r="3452">
      <c r="B3452">
        <f>IFERROR(VLOOKUP(A3452,Produtos!A:B,2,FALSE),"")</f>
        <v/>
      </c>
      <c r="D3452" s="10">
        <f>IFERROR(INDEX(Lotes!$E:$E,MATCH(1,(Lotes!$A:$A=A3452)*(Lotes!$C:$C=C3452),0)),"")</f>
        <v/>
      </c>
      <c r="E3452" s="14">
        <f>IF(D3452="","",D3452-TODAY())</f>
        <v/>
      </c>
      <c r="F3452">
        <f>IF(D3452="","",IF(E3452&lt;0,"VENCIDO",IF(E3452&lt;=30,"VENCE EM &lt;= 30 DIAS",IF(E3452&lt;=60,"ATENCAO (31-60 DIAS)","OK"))))</f>
        <v/>
      </c>
      <c r="G3452" s="14">
        <f>SUMIFS(Lancamentos!$G:$G,Lancamentos!$C:$C,$A3452,Lancamentos!$E:$E,$C3452,Lancamentos!$B:$B,"ENTRADA")</f>
        <v/>
      </c>
      <c r="H3452" s="14">
        <f>SUMIFS(Lancamentos!$G:$G,Lancamentos!$C:$C,$A3452,Lancamentos!$E:$E,$C3452,Lancamentos!$B:$B,"SAIDA_USO")</f>
        <v/>
      </c>
      <c r="I3452" s="14">
        <f>SUMIFS(Lancamentos!$G:$G,Lancamentos!$C:$C,$A3452,Lancamentos!$E:$E,$C3452,Lancamentos!$B:$B,"SAIDA_DESCARTE")</f>
        <v/>
      </c>
      <c r="J3452" s="14">
        <f>G3452-H3452-I3452</f>
        <v/>
      </c>
      <c r="K3452">
        <f>IF(A3452="","",IF(J3452&lt;=IFERROR(VLOOKUP(A3452,Produtos!$A:$E,5,FALSE),0),"ABAIXO DO MINIMO","OK"))</f>
        <v/>
      </c>
    </row>
    <row r="3453">
      <c r="B3453">
        <f>IFERROR(VLOOKUP(A3453,Produtos!A:B,2,FALSE),"")</f>
        <v/>
      </c>
      <c r="D3453" s="10">
        <f>IFERROR(INDEX(Lotes!$E:$E,MATCH(1,(Lotes!$A:$A=A3453)*(Lotes!$C:$C=C3453),0)),"")</f>
        <v/>
      </c>
      <c r="E3453" s="14">
        <f>IF(D3453="","",D3453-TODAY())</f>
        <v/>
      </c>
      <c r="F3453">
        <f>IF(D3453="","",IF(E3453&lt;0,"VENCIDO",IF(E3453&lt;=30,"VENCE EM &lt;= 30 DIAS",IF(E3453&lt;=60,"ATENCAO (31-60 DIAS)","OK"))))</f>
        <v/>
      </c>
      <c r="G3453" s="14">
        <f>SUMIFS(Lancamentos!$G:$G,Lancamentos!$C:$C,$A3453,Lancamentos!$E:$E,$C3453,Lancamentos!$B:$B,"ENTRADA")</f>
        <v/>
      </c>
      <c r="H3453" s="14">
        <f>SUMIFS(Lancamentos!$G:$G,Lancamentos!$C:$C,$A3453,Lancamentos!$E:$E,$C3453,Lancamentos!$B:$B,"SAIDA_USO")</f>
        <v/>
      </c>
      <c r="I3453" s="14">
        <f>SUMIFS(Lancamentos!$G:$G,Lancamentos!$C:$C,$A3453,Lancamentos!$E:$E,$C3453,Lancamentos!$B:$B,"SAIDA_DESCARTE")</f>
        <v/>
      </c>
      <c r="J3453" s="14">
        <f>G3453-H3453-I3453</f>
        <v/>
      </c>
      <c r="K3453">
        <f>IF(A3453="","",IF(J3453&lt;=IFERROR(VLOOKUP(A3453,Produtos!$A:$E,5,FALSE),0),"ABAIXO DO MINIMO","OK"))</f>
        <v/>
      </c>
    </row>
    <row r="3454">
      <c r="B3454">
        <f>IFERROR(VLOOKUP(A3454,Produtos!A:B,2,FALSE),"")</f>
        <v/>
      </c>
      <c r="D3454" s="10">
        <f>IFERROR(INDEX(Lotes!$E:$E,MATCH(1,(Lotes!$A:$A=A3454)*(Lotes!$C:$C=C3454),0)),"")</f>
        <v/>
      </c>
      <c r="E3454" s="14">
        <f>IF(D3454="","",D3454-TODAY())</f>
        <v/>
      </c>
      <c r="F3454">
        <f>IF(D3454="","",IF(E3454&lt;0,"VENCIDO",IF(E3454&lt;=30,"VENCE EM &lt;= 30 DIAS",IF(E3454&lt;=60,"ATENCAO (31-60 DIAS)","OK"))))</f>
        <v/>
      </c>
      <c r="G3454" s="14">
        <f>SUMIFS(Lancamentos!$G:$G,Lancamentos!$C:$C,$A3454,Lancamentos!$E:$E,$C3454,Lancamentos!$B:$B,"ENTRADA")</f>
        <v/>
      </c>
      <c r="H3454" s="14">
        <f>SUMIFS(Lancamentos!$G:$G,Lancamentos!$C:$C,$A3454,Lancamentos!$E:$E,$C3454,Lancamentos!$B:$B,"SAIDA_USO")</f>
        <v/>
      </c>
      <c r="I3454" s="14">
        <f>SUMIFS(Lancamentos!$G:$G,Lancamentos!$C:$C,$A3454,Lancamentos!$E:$E,$C3454,Lancamentos!$B:$B,"SAIDA_DESCARTE")</f>
        <v/>
      </c>
      <c r="J3454" s="14">
        <f>G3454-H3454-I3454</f>
        <v/>
      </c>
      <c r="K3454">
        <f>IF(A3454="","",IF(J3454&lt;=IFERROR(VLOOKUP(A3454,Produtos!$A:$E,5,FALSE),0),"ABAIXO DO MINIMO","OK"))</f>
        <v/>
      </c>
    </row>
    <row r="3455">
      <c r="B3455">
        <f>IFERROR(VLOOKUP(A3455,Produtos!A:B,2,FALSE),"")</f>
        <v/>
      </c>
      <c r="D3455" s="10">
        <f>IFERROR(INDEX(Lotes!$E:$E,MATCH(1,(Lotes!$A:$A=A3455)*(Lotes!$C:$C=C3455),0)),"")</f>
        <v/>
      </c>
      <c r="E3455" s="14">
        <f>IF(D3455="","",D3455-TODAY())</f>
        <v/>
      </c>
      <c r="F3455">
        <f>IF(D3455="","",IF(E3455&lt;0,"VENCIDO",IF(E3455&lt;=30,"VENCE EM &lt;= 30 DIAS",IF(E3455&lt;=60,"ATENCAO (31-60 DIAS)","OK"))))</f>
        <v/>
      </c>
      <c r="G3455" s="14">
        <f>SUMIFS(Lancamentos!$G:$G,Lancamentos!$C:$C,$A3455,Lancamentos!$E:$E,$C3455,Lancamentos!$B:$B,"ENTRADA")</f>
        <v/>
      </c>
      <c r="H3455" s="14">
        <f>SUMIFS(Lancamentos!$G:$G,Lancamentos!$C:$C,$A3455,Lancamentos!$E:$E,$C3455,Lancamentos!$B:$B,"SAIDA_USO")</f>
        <v/>
      </c>
      <c r="I3455" s="14">
        <f>SUMIFS(Lancamentos!$G:$G,Lancamentos!$C:$C,$A3455,Lancamentos!$E:$E,$C3455,Lancamentos!$B:$B,"SAIDA_DESCARTE")</f>
        <v/>
      </c>
      <c r="J3455" s="14">
        <f>G3455-H3455-I3455</f>
        <v/>
      </c>
      <c r="K3455">
        <f>IF(A3455="","",IF(J3455&lt;=IFERROR(VLOOKUP(A3455,Produtos!$A:$E,5,FALSE),0),"ABAIXO DO MINIMO","OK"))</f>
        <v/>
      </c>
    </row>
    <row r="3456">
      <c r="B3456">
        <f>IFERROR(VLOOKUP(A3456,Produtos!A:B,2,FALSE),"")</f>
        <v/>
      </c>
      <c r="D3456" s="10">
        <f>IFERROR(INDEX(Lotes!$E:$E,MATCH(1,(Lotes!$A:$A=A3456)*(Lotes!$C:$C=C3456),0)),"")</f>
        <v/>
      </c>
      <c r="E3456" s="14">
        <f>IF(D3456="","",D3456-TODAY())</f>
        <v/>
      </c>
      <c r="F3456">
        <f>IF(D3456="","",IF(E3456&lt;0,"VENCIDO",IF(E3456&lt;=30,"VENCE EM &lt;= 30 DIAS",IF(E3456&lt;=60,"ATENCAO (31-60 DIAS)","OK"))))</f>
        <v/>
      </c>
      <c r="G3456" s="14">
        <f>SUMIFS(Lancamentos!$G:$G,Lancamentos!$C:$C,$A3456,Lancamentos!$E:$E,$C3456,Lancamentos!$B:$B,"ENTRADA")</f>
        <v/>
      </c>
      <c r="H3456" s="14">
        <f>SUMIFS(Lancamentos!$G:$G,Lancamentos!$C:$C,$A3456,Lancamentos!$E:$E,$C3456,Lancamentos!$B:$B,"SAIDA_USO")</f>
        <v/>
      </c>
      <c r="I3456" s="14">
        <f>SUMIFS(Lancamentos!$G:$G,Lancamentos!$C:$C,$A3456,Lancamentos!$E:$E,$C3456,Lancamentos!$B:$B,"SAIDA_DESCARTE")</f>
        <v/>
      </c>
      <c r="J3456" s="14">
        <f>G3456-H3456-I3456</f>
        <v/>
      </c>
      <c r="K3456">
        <f>IF(A3456="","",IF(J3456&lt;=IFERROR(VLOOKUP(A3456,Produtos!$A:$E,5,FALSE),0),"ABAIXO DO MINIMO","OK"))</f>
        <v/>
      </c>
    </row>
    <row r="3457">
      <c r="B3457">
        <f>IFERROR(VLOOKUP(A3457,Produtos!A:B,2,FALSE),"")</f>
        <v/>
      </c>
      <c r="D3457" s="10">
        <f>IFERROR(INDEX(Lotes!$E:$E,MATCH(1,(Lotes!$A:$A=A3457)*(Lotes!$C:$C=C3457),0)),"")</f>
        <v/>
      </c>
      <c r="E3457" s="14">
        <f>IF(D3457="","",D3457-TODAY())</f>
        <v/>
      </c>
      <c r="F3457">
        <f>IF(D3457="","",IF(E3457&lt;0,"VENCIDO",IF(E3457&lt;=30,"VENCE EM &lt;= 30 DIAS",IF(E3457&lt;=60,"ATENCAO (31-60 DIAS)","OK"))))</f>
        <v/>
      </c>
      <c r="G3457" s="14">
        <f>SUMIFS(Lancamentos!$G:$G,Lancamentos!$C:$C,$A3457,Lancamentos!$E:$E,$C3457,Lancamentos!$B:$B,"ENTRADA")</f>
        <v/>
      </c>
      <c r="H3457" s="14">
        <f>SUMIFS(Lancamentos!$G:$G,Lancamentos!$C:$C,$A3457,Lancamentos!$E:$E,$C3457,Lancamentos!$B:$B,"SAIDA_USO")</f>
        <v/>
      </c>
      <c r="I3457" s="14">
        <f>SUMIFS(Lancamentos!$G:$G,Lancamentos!$C:$C,$A3457,Lancamentos!$E:$E,$C3457,Lancamentos!$B:$B,"SAIDA_DESCARTE")</f>
        <v/>
      </c>
      <c r="J3457" s="14">
        <f>G3457-H3457-I3457</f>
        <v/>
      </c>
      <c r="K3457">
        <f>IF(A3457="","",IF(J3457&lt;=IFERROR(VLOOKUP(A3457,Produtos!$A:$E,5,FALSE),0),"ABAIXO DO MINIMO","OK"))</f>
        <v/>
      </c>
    </row>
    <row r="3458">
      <c r="B3458">
        <f>IFERROR(VLOOKUP(A3458,Produtos!A:B,2,FALSE),"")</f>
        <v/>
      </c>
      <c r="D3458" s="10">
        <f>IFERROR(INDEX(Lotes!$E:$E,MATCH(1,(Lotes!$A:$A=A3458)*(Lotes!$C:$C=C3458),0)),"")</f>
        <v/>
      </c>
      <c r="E3458" s="14">
        <f>IF(D3458="","",D3458-TODAY())</f>
        <v/>
      </c>
      <c r="F3458">
        <f>IF(D3458="","",IF(E3458&lt;0,"VENCIDO",IF(E3458&lt;=30,"VENCE EM &lt;= 30 DIAS",IF(E3458&lt;=60,"ATENCAO (31-60 DIAS)","OK"))))</f>
        <v/>
      </c>
      <c r="G3458" s="14">
        <f>SUMIFS(Lancamentos!$G:$G,Lancamentos!$C:$C,$A3458,Lancamentos!$E:$E,$C3458,Lancamentos!$B:$B,"ENTRADA")</f>
        <v/>
      </c>
      <c r="H3458" s="14">
        <f>SUMIFS(Lancamentos!$G:$G,Lancamentos!$C:$C,$A3458,Lancamentos!$E:$E,$C3458,Lancamentos!$B:$B,"SAIDA_USO")</f>
        <v/>
      </c>
      <c r="I3458" s="14">
        <f>SUMIFS(Lancamentos!$G:$G,Lancamentos!$C:$C,$A3458,Lancamentos!$E:$E,$C3458,Lancamentos!$B:$B,"SAIDA_DESCARTE")</f>
        <v/>
      </c>
      <c r="J3458" s="14">
        <f>G3458-H3458-I3458</f>
        <v/>
      </c>
      <c r="K3458">
        <f>IF(A3458="","",IF(J3458&lt;=IFERROR(VLOOKUP(A3458,Produtos!$A:$E,5,FALSE),0),"ABAIXO DO MINIMO","OK"))</f>
        <v/>
      </c>
    </row>
    <row r="3459">
      <c r="B3459">
        <f>IFERROR(VLOOKUP(A3459,Produtos!A:B,2,FALSE),"")</f>
        <v/>
      </c>
      <c r="D3459" s="10">
        <f>IFERROR(INDEX(Lotes!$E:$E,MATCH(1,(Lotes!$A:$A=A3459)*(Lotes!$C:$C=C3459),0)),"")</f>
        <v/>
      </c>
      <c r="E3459" s="14">
        <f>IF(D3459="","",D3459-TODAY())</f>
        <v/>
      </c>
      <c r="F3459">
        <f>IF(D3459="","",IF(E3459&lt;0,"VENCIDO",IF(E3459&lt;=30,"VENCE EM &lt;= 30 DIAS",IF(E3459&lt;=60,"ATENCAO (31-60 DIAS)","OK"))))</f>
        <v/>
      </c>
      <c r="G3459" s="14">
        <f>SUMIFS(Lancamentos!$G:$G,Lancamentos!$C:$C,$A3459,Lancamentos!$E:$E,$C3459,Lancamentos!$B:$B,"ENTRADA")</f>
        <v/>
      </c>
      <c r="H3459" s="14">
        <f>SUMIFS(Lancamentos!$G:$G,Lancamentos!$C:$C,$A3459,Lancamentos!$E:$E,$C3459,Lancamentos!$B:$B,"SAIDA_USO")</f>
        <v/>
      </c>
      <c r="I3459" s="14">
        <f>SUMIFS(Lancamentos!$G:$G,Lancamentos!$C:$C,$A3459,Lancamentos!$E:$E,$C3459,Lancamentos!$B:$B,"SAIDA_DESCARTE")</f>
        <v/>
      </c>
      <c r="J3459" s="14">
        <f>G3459-H3459-I3459</f>
        <v/>
      </c>
      <c r="K3459">
        <f>IF(A3459="","",IF(J3459&lt;=IFERROR(VLOOKUP(A3459,Produtos!$A:$E,5,FALSE),0),"ABAIXO DO MINIMO","OK"))</f>
        <v/>
      </c>
    </row>
    <row r="3460">
      <c r="B3460">
        <f>IFERROR(VLOOKUP(A3460,Produtos!A:B,2,FALSE),"")</f>
        <v/>
      </c>
      <c r="D3460" s="10">
        <f>IFERROR(INDEX(Lotes!$E:$E,MATCH(1,(Lotes!$A:$A=A3460)*(Lotes!$C:$C=C3460),0)),"")</f>
        <v/>
      </c>
      <c r="E3460" s="14">
        <f>IF(D3460="","",D3460-TODAY())</f>
        <v/>
      </c>
      <c r="F3460">
        <f>IF(D3460="","",IF(E3460&lt;0,"VENCIDO",IF(E3460&lt;=30,"VENCE EM &lt;= 30 DIAS",IF(E3460&lt;=60,"ATENCAO (31-60 DIAS)","OK"))))</f>
        <v/>
      </c>
      <c r="G3460" s="14">
        <f>SUMIFS(Lancamentos!$G:$G,Lancamentos!$C:$C,$A3460,Lancamentos!$E:$E,$C3460,Lancamentos!$B:$B,"ENTRADA")</f>
        <v/>
      </c>
      <c r="H3460" s="14">
        <f>SUMIFS(Lancamentos!$G:$G,Lancamentos!$C:$C,$A3460,Lancamentos!$E:$E,$C3460,Lancamentos!$B:$B,"SAIDA_USO")</f>
        <v/>
      </c>
      <c r="I3460" s="14">
        <f>SUMIFS(Lancamentos!$G:$G,Lancamentos!$C:$C,$A3460,Lancamentos!$E:$E,$C3460,Lancamentos!$B:$B,"SAIDA_DESCARTE")</f>
        <v/>
      </c>
      <c r="J3460" s="14">
        <f>G3460-H3460-I3460</f>
        <v/>
      </c>
      <c r="K3460">
        <f>IF(A3460="","",IF(J3460&lt;=IFERROR(VLOOKUP(A3460,Produtos!$A:$E,5,FALSE),0),"ABAIXO DO MINIMO","OK"))</f>
        <v/>
      </c>
    </row>
    <row r="3461">
      <c r="B3461">
        <f>IFERROR(VLOOKUP(A3461,Produtos!A:B,2,FALSE),"")</f>
        <v/>
      </c>
      <c r="D3461" s="10">
        <f>IFERROR(INDEX(Lotes!$E:$E,MATCH(1,(Lotes!$A:$A=A3461)*(Lotes!$C:$C=C3461),0)),"")</f>
        <v/>
      </c>
      <c r="E3461" s="14">
        <f>IF(D3461="","",D3461-TODAY())</f>
        <v/>
      </c>
      <c r="F3461">
        <f>IF(D3461="","",IF(E3461&lt;0,"VENCIDO",IF(E3461&lt;=30,"VENCE EM &lt;= 30 DIAS",IF(E3461&lt;=60,"ATENCAO (31-60 DIAS)","OK"))))</f>
        <v/>
      </c>
      <c r="G3461" s="14">
        <f>SUMIFS(Lancamentos!$G:$G,Lancamentos!$C:$C,$A3461,Lancamentos!$E:$E,$C3461,Lancamentos!$B:$B,"ENTRADA")</f>
        <v/>
      </c>
      <c r="H3461" s="14">
        <f>SUMIFS(Lancamentos!$G:$G,Lancamentos!$C:$C,$A3461,Lancamentos!$E:$E,$C3461,Lancamentos!$B:$B,"SAIDA_USO")</f>
        <v/>
      </c>
      <c r="I3461" s="14">
        <f>SUMIFS(Lancamentos!$G:$G,Lancamentos!$C:$C,$A3461,Lancamentos!$E:$E,$C3461,Lancamentos!$B:$B,"SAIDA_DESCARTE")</f>
        <v/>
      </c>
      <c r="J3461" s="14">
        <f>G3461-H3461-I3461</f>
        <v/>
      </c>
      <c r="K3461">
        <f>IF(A3461="","",IF(J3461&lt;=IFERROR(VLOOKUP(A3461,Produtos!$A:$E,5,FALSE),0),"ABAIXO DO MINIMO","OK"))</f>
        <v/>
      </c>
    </row>
    <row r="3462">
      <c r="B3462">
        <f>IFERROR(VLOOKUP(A3462,Produtos!A:B,2,FALSE),"")</f>
        <v/>
      </c>
      <c r="D3462" s="10">
        <f>IFERROR(INDEX(Lotes!$E:$E,MATCH(1,(Lotes!$A:$A=A3462)*(Lotes!$C:$C=C3462),0)),"")</f>
        <v/>
      </c>
      <c r="E3462" s="14">
        <f>IF(D3462="","",D3462-TODAY())</f>
        <v/>
      </c>
      <c r="F3462">
        <f>IF(D3462="","",IF(E3462&lt;0,"VENCIDO",IF(E3462&lt;=30,"VENCE EM &lt;= 30 DIAS",IF(E3462&lt;=60,"ATENCAO (31-60 DIAS)","OK"))))</f>
        <v/>
      </c>
      <c r="G3462" s="14">
        <f>SUMIFS(Lancamentos!$G:$G,Lancamentos!$C:$C,$A3462,Lancamentos!$E:$E,$C3462,Lancamentos!$B:$B,"ENTRADA")</f>
        <v/>
      </c>
      <c r="H3462" s="14">
        <f>SUMIFS(Lancamentos!$G:$G,Lancamentos!$C:$C,$A3462,Lancamentos!$E:$E,$C3462,Lancamentos!$B:$B,"SAIDA_USO")</f>
        <v/>
      </c>
      <c r="I3462" s="14">
        <f>SUMIFS(Lancamentos!$G:$G,Lancamentos!$C:$C,$A3462,Lancamentos!$E:$E,$C3462,Lancamentos!$B:$B,"SAIDA_DESCARTE")</f>
        <v/>
      </c>
      <c r="J3462" s="14">
        <f>G3462-H3462-I3462</f>
        <v/>
      </c>
      <c r="K3462">
        <f>IF(A3462="","",IF(J3462&lt;=IFERROR(VLOOKUP(A3462,Produtos!$A:$E,5,FALSE),0),"ABAIXO DO MINIMO","OK"))</f>
        <v/>
      </c>
    </row>
    <row r="3463">
      <c r="B3463">
        <f>IFERROR(VLOOKUP(A3463,Produtos!A:B,2,FALSE),"")</f>
        <v/>
      </c>
      <c r="D3463" s="10">
        <f>IFERROR(INDEX(Lotes!$E:$E,MATCH(1,(Lotes!$A:$A=A3463)*(Lotes!$C:$C=C3463),0)),"")</f>
        <v/>
      </c>
      <c r="E3463" s="14">
        <f>IF(D3463="","",D3463-TODAY())</f>
        <v/>
      </c>
      <c r="F3463">
        <f>IF(D3463="","",IF(E3463&lt;0,"VENCIDO",IF(E3463&lt;=30,"VENCE EM &lt;= 30 DIAS",IF(E3463&lt;=60,"ATENCAO (31-60 DIAS)","OK"))))</f>
        <v/>
      </c>
      <c r="G3463" s="14">
        <f>SUMIFS(Lancamentos!$G:$G,Lancamentos!$C:$C,$A3463,Lancamentos!$E:$E,$C3463,Lancamentos!$B:$B,"ENTRADA")</f>
        <v/>
      </c>
      <c r="H3463" s="14">
        <f>SUMIFS(Lancamentos!$G:$G,Lancamentos!$C:$C,$A3463,Lancamentos!$E:$E,$C3463,Lancamentos!$B:$B,"SAIDA_USO")</f>
        <v/>
      </c>
      <c r="I3463" s="14">
        <f>SUMIFS(Lancamentos!$G:$G,Lancamentos!$C:$C,$A3463,Lancamentos!$E:$E,$C3463,Lancamentos!$B:$B,"SAIDA_DESCARTE")</f>
        <v/>
      </c>
      <c r="J3463" s="14">
        <f>G3463-H3463-I3463</f>
        <v/>
      </c>
      <c r="K3463">
        <f>IF(A3463="","",IF(J3463&lt;=IFERROR(VLOOKUP(A3463,Produtos!$A:$E,5,FALSE),0),"ABAIXO DO MINIMO","OK"))</f>
        <v/>
      </c>
    </row>
    <row r="3464">
      <c r="B3464">
        <f>IFERROR(VLOOKUP(A3464,Produtos!A:B,2,FALSE),"")</f>
        <v/>
      </c>
      <c r="D3464" s="10">
        <f>IFERROR(INDEX(Lotes!$E:$E,MATCH(1,(Lotes!$A:$A=A3464)*(Lotes!$C:$C=C3464),0)),"")</f>
        <v/>
      </c>
      <c r="E3464" s="14">
        <f>IF(D3464="","",D3464-TODAY())</f>
        <v/>
      </c>
      <c r="F3464">
        <f>IF(D3464="","",IF(E3464&lt;0,"VENCIDO",IF(E3464&lt;=30,"VENCE EM &lt;= 30 DIAS",IF(E3464&lt;=60,"ATENCAO (31-60 DIAS)","OK"))))</f>
        <v/>
      </c>
      <c r="G3464" s="14">
        <f>SUMIFS(Lancamentos!$G:$G,Lancamentos!$C:$C,$A3464,Lancamentos!$E:$E,$C3464,Lancamentos!$B:$B,"ENTRADA")</f>
        <v/>
      </c>
      <c r="H3464" s="14">
        <f>SUMIFS(Lancamentos!$G:$G,Lancamentos!$C:$C,$A3464,Lancamentos!$E:$E,$C3464,Lancamentos!$B:$B,"SAIDA_USO")</f>
        <v/>
      </c>
      <c r="I3464" s="14">
        <f>SUMIFS(Lancamentos!$G:$G,Lancamentos!$C:$C,$A3464,Lancamentos!$E:$E,$C3464,Lancamentos!$B:$B,"SAIDA_DESCARTE")</f>
        <v/>
      </c>
      <c r="J3464" s="14">
        <f>G3464-H3464-I3464</f>
        <v/>
      </c>
      <c r="K3464">
        <f>IF(A3464="","",IF(J3464&lt;=IFERROR(VLOOKUP(A3464,Produtos!$A:$E,5,FALSE),0),"ABAIXO DO MINIMO","OK"))</f>
        <v/>
      </c>
    </row>
    <row r="3465">
      <c r="B3465">
        <f>IFERROR(VLOOKUP(A3465,Produtos!A:B,2,FALSE),"")</f>
        <v/>
      </c>
      <c r="D3465" s="10">
        <f>IFERROR(INDEX(Lotes!$E:$E,MATCH(1,(Lotes!$A:$A=A3465)*(Lotes!$C:$C=C3465),0)),"")</f>
        <v/>
      </c>
      <c r="E3465" s="14">
        <f>IF(D3465="","",D3465-TODAY())</f>
        <v/>
      </c>
      <c r="F3465">
        <f>IF(D3465="","",IF(E3465&lt;0,"VENCIDO",IF(E3465&lt;=30,"VENCE EM &lt;= 30 DIAS",IF(E3465&lt;=60,"ATENCAO (31-60 DIAS)","OK"))))</f>
        <v/>
      </c>
      <c r="G3465" s="14">
        <f>SUMIFS(Lancamentos!$G:$G,Lancamentos!$C:$C,$A3465,Lancamentos!$E:$E,$C3465,Lancamentos!$B:$B,"ENTRADA")</f>
        <v/>
      </c>
      <c r="H3465" s="14">
        <f>SUMIFS(Lancamentos!$G:$G,Lancamentos!$C:$C,$A3465,Lancamentos!$E:$E,$C3465,Lancamentos!$B:$B,"SAIDA_USO")</f>
        <v/>
      </c>
      <c r="I3465" s="14">
        <f>SUMIFS(Lancamentos!$G:$G,Lancamentos!$C:$C,$A3465,Lancamentos!$E:$E,$C3465,Lancamentos!$B:$B,"SAIDA_DESCARTE")</f>
        <v/>
      </c>
      <c r="J3465" s="14">
        <f>G3465-H3465-I3465</f>
        <v/>
      </c>
      <c r="K3465">
        <f>IF(A3465="","",IF(J3465&lt;=IFERROR(VLOOKUP(A3465,Produtos!$A:$E,5,FALSE),0),"ABAIXO DO MINIMO","OK"))</f>
        <v/>
      </c>
    </row>
    <row r="3466">
      <c r="B3466">
        <f>IFERROR(VLOOKUP(A3466,Produtos!A:B,2,FALSE),"")</f>
        <v/>
      </c>
      <c r="D3466" s="10">
        <f>IFERROR(INDEX(Lotes!$E:$E,MATCH(1,(Lotes!$A:$A=A3466)*(Lotes!$C:$C=C3466),0)),"")</f>
        <v/>
      </c>
      <c r="E3466" s="14">
        <f>IF(D3466="","",D3466-TODAY())</f>
        <v/>
      </c>
      <c r="F3466">
        <f>IF(D3466="","",IF(E3466&lt;0,"VENCIDO",IF(E3466&lt;=30,"VENCE EM &lt;= 30 DIAS",IF(E3466&lt;=60,"ATENCAO (31-60 DIAS)","OK"))))</f>
        <v/>
      </c>
      <c r="G3466" s="14">
        <f>SUMIFS(Lancamentos!$G:$G,Lancamentos!$C:$C,$A3466,Lancamentos!$E:$E,$C3466,Lancamentos!$B:$B,"ENTRADA")</f>
        <v/>
      </c>
      <c r="H3466" s="14">
        <f>SUMIFS(Lancamentos!$G:$G,Lancamentos!$C:$C,$A3466,Lancamentos!$E:$E,$C3466,Lancamentos!$B:$B,"SAIDA_USO")</f>
        <v/>
      </c>
      <c r="I3466" s="14">
        <f>SUMIFS(Lancamentos!$G:$G,Lancamentos!$C:$C,$A3466,Lancamentos!$E:$E,$C3466,Lancamentos!$B:$B,"SAIDA_DESCARTE")</f>
        <v/>
      </c>
      <c r="J3466" s="14">
        <f>G3466-H3466-I3466</f>
        <v/>
      </c>
      <c r="K3466">
        <f>IF(A3466="","",IF(J3466&lt;=IFERROR(VLOOKUP(A3466,Produtos!$A:$E,5,FALSE),0),"ABAIXO DO MINIMO","OK"))</f>
        <v/>
      </c>
    </row>
    <row r="3467">
      <c r="B3467">
        <f>IFERROR(VLOOKUP(A3467,Produtos!A:B,2,FALSE),"")</f>
        <v/>
      </c>
      <c r="D3467" s="10">
        <f>IFERROR(INDEX(Lotes!$E:$E,MATCH(1,(Lotes!$A:$A=A3467)*(Lotes!$C:$C=C3467),0)),"")</f>
        <v/>
      </c>
      <c r="E3467" s="14">
        <f>IF(D3467="","",D3467-TODAY())</f>
        <v/>
      </c>
      <c r="F3467">
        <f>IF(D3467="","",IF(E3467&lt;0,"VENCIDO",IF(E3467&lt;=30,"VENCE EM &lt;= 30 DIAS",IF(E3467&lt;=60,"ATENCAO (31-60 DIAS)","OK"))))</f>
        <v/>
      </c>
      <c r="G3467" s="14">
        <f>SUMIFS(Lancamentos!$G:$G,Lancamentos!$C:$C,$A3467,Lancamentos!$E:$E,$C3467,Lancamentos!$B:$B,"ENTRADA")</f>
        <v/>
      </c>
      <c r="H3467" s="14">
        <f>SUMIFS(Lancamentos!$G:$G,Lancamentos!$C:$C,$A3467,Lancamentos!$E:$E,$C3467,Lancamentos!$B:$B,"SAIDA_USO")</f>
        <v/>
      </c>
      <c r="I3467" s="14">
        <f>SUMIFS(Lancamentos!$G:$G,Lancamentos!$C:$C,$A3467,Lancamentos!$E:$E,$C3467,Lancamentos!$B:$B,"SAIDA_DESCARTE")</f>
        <v/>
      </c>
      <c r="J3467" s="14">
        <f>G3467-H3467-I3467</f>
        <v/>
      </c>
      <c r="K3467">
        <f>IF(A3467="","",IF(J3467&lt;=IFERROR(VLOOKUP(A3467,Produtos!$A:$E,5,FALSE),0),"ABAIXO DO MINIMO","OK"))</f>
        <v/>
      </c>
    </row>
    <row r="3468">
      <c r="B3468">
        <f>IFERROR(VLOOKUP(A3468,Produtos!A:B,2,FALSE),"")</f>
        <v/>
      </c>
      <c r="D3468" s="10">
        <f>IFERROR(INDEX(Lotes!$E:$E,MATCH(1,(Lotes!$A:$A=A3468)*(Lotes!$C:$C=C3468),0)),"")</f>
        <v/>
      </c>
      <c r="E3468" s="14">
        <f>IF(D3468="","",D3468-TODAY())</f>
        <v/>
      </c>
      <c r="F3468">
        <f>IF(D3468="","",IF(E3468&lt;0,"VENCIDO",IF(E3468&lt;=30,"VENCE EM &lt;= 30 DIAS",IF(E3468&lt;=60,"ATENCAO (31-60 DIAS)","OK"))))</f>
        <v/>
      </c>
      <c r="G3468" s="14">
        <f>SUMIFS(Lancamentos!$G:$G,Lancamentos!$C:$C,$A3468,Lancamentos!$E:$E,$C3468,Lancamentos!$B:$B,"ENTRADA")</f>
        <v/>
      </c>
      <c r="H3468" s="14">
        <f>SUMIFS(Lancamentos!$G:$G,Lancamentos!$C:$C,$A3468,Lancamentos!$E:$E,$C3468,Lancamentos!$B:$B,"SAIDA_USO")</f>
        <v/>
      </c>
      <c r="I3468" s="14">
        <f>SUMIFS(Lancamentos!$G:$G,Lancamentos!$C:$C,$A3468,Lancamentos!$E:$E,$C3468,Lancamentos!$B:$B,"SAIDA_DESCARTE")</f>
        <v/>
      </c>
      <c r="J3468" s="14">
        <f>G3468-H3468-I3468</f>
        <v/>
      </c>
      <c r="K3468">
        <f>IF(A3468="","",IF(J3468&lt;=IFERROR(VLOOKUP(A3468,Produtos!$A:$E,5,FALSE),0),"ABAIXO DO MINIMO","OK"))</f>
        <v/>
      </c>
    </row>
    <row r="3469">
      <c r="B3469">
        <f>IFERROR(VLOOKUP(A3469,Produtos!A:B,2,FALSE),"")</f>
        <v/>
      </c>
      <c r="D3469" s="10">
        <f>IFERROR(INDEX(Lotes!$E:$E,MATCH(1,(Lotes!$A:$A=A3469)*(Lotes!$C:$C=C3469),0)),"")</f>
        <v/>
      </c>
      <c r="E3469" s="14">
        <f>IF(D3469="","",D3469-TODAY())</f>
        <v/>
      </c>
      <c r="F3469">
        <f>IF(D3469="","",IF(E3469&lt;0,"VENCIDO",IF(E3469&lt;=30,"VENCE EM &lt;= 30 DIAS",IF(E3469&lt;=60,"ATENCAO (31-60 DIAS)","OK"))))</f>
        <v/>
      </c>
      <c r="G3469" s="14">
        <f>SUMIFS(Lancamentos!$G:$G,Lancamentos!$C:$C,$A3469,Lancamentos!$E:$E,$C3469,Lancamentos!$B:$B,"ENTRADA")</f>
        <v/>
      </c>
      <c r="H3469" s="14">
        <f>SUMIFS(Lancamentos!$G:$G,Lancamentos!$C:$C,$A3469,Lancamentos!$E:$E,$C3469,Lancamentos!$B:$B,"SAIDA_USO")</f>
        <v/>
      </c>
      <c r="I3469" s="14">
        <f>SUMIFS(Lancamentos!$G:$G,Lancamentos!$C:$C,$A3469,Lancamentos!$E:$E,$C3469,Lancamentos!$B:$B,"SAIDA_DESCARTE")</f>
        <v/>
      </c>
      <c r="J3469" s="14">
        <f>G3469-H3469-I3469</f>
        <v/>
      </c>
      <c r="K3469">
        <f>IF(A3469="","",IF(J3469&lt;=IFERROR(VLOOKUP(A3469,Produtos!$A:$E,5,FALSE),0),"ABAIXO DO MINIMO","OK"))</f>
        <v/>
      </c>
    </row>
    <row r="3470">
      <c r="B3470">
        <f>IFERROR(VLOOKUP(A3470,Produtos!A:B,2,FALSE),"")</f>
        <v/>
      </c>
      <c r="D3470" s="10">
        <f>IFERROR(INDEX(Lotes!$E:$E,MATCH(1,(Lotes!$A:$A=A3470)*(Lotes!$C:$C=C3470),0)),"")</f>
        <v/>
      </c>
      <c r="E3470" s="14">
        <f>IF(D3470="","",D3470-TODAY())</f>
        <v/>
      </c>
      <c r="F3470">
        <f>IF(D3470="","",IF(E3470&lt;0,"VENCIDO",IF(E3470&lt;=30,"VENCE EM &lt;= 30 DIAS",IF(E3470&lt;=60,"ATENCAO (31-60 DIAS)","OK"))))</f>
        <v/>
      </c>
      <c r="G3470" s="14">
        <f>SUMIFS(Lancamentos!$G:$G,Lancamentos!$C:$C,$A3470,Lancamentos!$E:$E,$C3470,Lancamentos!$B:$B,"ENTRADA")</f>
        <v/>
      </c>
      <c r="H3470" s="14">
        <f>SUMIFS(Lancamentos!$G:$G,Lancamentos!$C:$C,$A3470,Lancamentos!$E:$E,$C3470,Lancamentos!$B:$B,"SAIDA_USO")</f>
        <v/>
      </c>
      <c r="I3470" s="14">
        <f>SUMIFS(Lancamentos!$G:$G,Lancamentos!$C:$C,$A3470,Lancamentos!$E:$E,$C3470,Lancamentos!$B:$B,"SAIDA_DESCARTE")</f>
        <v/>
      </c>
      <c r="J3470" s="14">
        <f>G3470-H3470-I3470</f>
        <v/>
      </c>
      <c r="K3470">
        <f>IF(A3470="","",IF(J3470&lt;=IFERROR(VLOOKUP(A3470,Produtos!$A:$E,5,FALSE),0),"ABAIXO DO MINIMO","OK"))</f>
        <v/>
      </c>
    </row>
    <row r="3471">
      <c r="B3471">
        <f>IFERROR(VLOOKUP(A3471,Produtos!A:B,2,FALSE),"")</f>
        <v/>
      </c>
      <c r="D3471" s="10">
        <f>IFERROR(INDEX(Lotes!$E:$E,MATCH(1,(Lotes!$A:$A=A3471)*(Lotes!$C:$C=C3471),0)),"")</f>
        <v/>
      </c>
      <c r="E3471" s="14">
        <f>IF(D3471="","",D3471-TODAY())</f>
        <v/>
      </c>
      <c r="F3471">
        <f>IF(D3471="","",IF(E3471&lt;0,"VENCIDO",IF(E3471&lt;=30,"VENCE EM &lt;= 30 DIAS",IF(E3471&lt;=60,"ATENCAO (31-60 DIAS)","OK"))))</f>
        <v/>
      </c>
      <c r="G3471" s="14">
        <f>SUMIFS(Lancamentos!$G:$G,Lancamentos!$C:$C,$A3471,Lancamentos!$E:$E,$C3471,Lancamentos!$B:$B,"ENTRADA")</f>
        <v/>
      </c>
      <c r="H3471" s="14">
        <f>SUMIFS(Lancamentos!$G:$G,Lancamentos!$C:$C,$A3471,Lancamentos!$E:$E,$C3471,Lancamentos!$B:$B,"SAIDA_USO")</f>
        <v/>
      </c>
      <c r="I3471" s="14">
        <f>SUMIFS(Lancamentos!$G:$G,Lancamentos!$C:$C,$A3471,Lancamentos!$E:$E,$C3471,Lancamentos!$B:$B,"SAIDA_DESCARTE")</f>
        <v/>
      </c>
      <c r="J3471" s="14">
        <f>G3471-H3471-I3471</f>
        <v/>
      </c>
      <c r="K3471">
        <f>IF(A3471="","",IF(J3471&lt;=IFERROR(VLOOKUP(A3471,Produtos!$A:$E,5,FALSE),0),"ABAIXO DO MINIMO","OK"))</f>
        <v/>
      </c>
    </row>
    <row r="3472">
      <c r="B3472">
        <f>IFERROR(VLOOKUP(A3472,Produtos!A:B,2,FALSE),"")</f>
        <v/>
      </c>
      <c r="D3472" s="10">
        <f>IFERROR(INDEX(Lotes!$E:$E,MATCH(1,(Lotes!$A:$A=A3472)*(Lotes!$C:$C=C3472),0)),"")</f>
        <v/>
      </c>
      <c r="E3472" s="14">
        <f>IF(D3472="","",D3472-TODAY())</f>
        <v/>
      </c>
      <c r="F3472">
        <f>IF(D3472="","",IF(E3472&lt;0,"VENCIDO",IF(E3472&lt;=30,"VENCE EM &lt;= 30 DIAS",IF(E3472&lt;=60,"ATENCAO (31-60 DIAS)","OK"))))</f>
        <v/>
      </c>
      <c r="G3472" s="14">
        <f>SUMIFS(Lancamentos!$G:$G,Lancamentos!$C:$C,$A3472,Lancamentos!$E:$E,$C3472,Lancamentos!$B:$B,"ENTRADA")</f>
        <v/>
      </c>
      <c r="H3472" s="14">
        <f>SUMIFS(Lancamentos!$G:$G,Lancamentos!$C:$C,$A3472,Lancamentos!$E:$E,$C3472,Lancamentos!$B:$B,"SAIDA_USO")</f>
        <v/>
      </c>
      <c r="I3472" s="14">
        <f>SUMIFS(Lancamentos!$G:$G,Lancamentos!$C:$C,$A3472,Lancamentos!$E:$E,$C3472,Lancamentos!$B:$B,"SAIDA_DESCARTE")</f>
        <v/>
      </c>
      <c r="J3472" s="14">
        <f>G3472-H3472-I3472</f>
        <v/>
      </c>
      <c r="K3472">
        <f>IF(A3472="","",IF(J3472&lt;=IFERROR(VLOOKUP(A3472,Produtos!$A:$E,5,FALSE),0),"ABAIXO DO MINIMO","OK"))</f>
        <v/>
      </c>
    </row>
    <row r="3473">
      <c r="B3473">
        <f>IFERROR(VLOOKUP(A3473,Produtos!A:B,2,FALSE),"")</f>
        <v/>
      </c>
      <c r="D3473" s="10">
        <f>IFERROR(INDEX(Lotes!$E:$E,MATCH(1,(Lotes!$A:$A=A3473)*(Lotes!$C:$C=C3473),0)),"")</f>
        <v/>
      </c>
      <c r="E3473" s="14">
        <f>IF(D3473="","",D3473-TODAY())</f>
        <v/>
      </c>
      <c r="F3473">
        <f>IF(D3473="","",IF(E3473&lt;0,"VENCIDO",IF(E3473&lt;=30,"VENCE EM &lt;= 30 DIAS",IF(E3473&lt;=60,"ATENCAO (31-60 DIAS)","OK"))))</f>
        <v/>
      </c>
      <c r="G3473" s="14">
        <f>SUMIFS(Lancamentos!$G:$G,Lancamentos!$C:$C,$A3473,Lancamentos!$E:$E,$C3473,Lancamentos!$B:$B,"ENTRADA")</f>
        <v/>
      </c>
      <c r="H3473" s="14">
        <f>SUMIFS(Lancamentos!$G:$G,Lancamentos!$C:$C,$A3473,Lancamentos!$E:$E,$C3473,Lancamentos!$B:$B,"SAIDA_USO")</f>
        <v/>
      </c>
      <c r="I3473" s="14">
        <f>SUMIFS(Lancamentos!$G:$G,Lancamentos!$C:$C,$A3473,Lancamentos!$E:$E,$C3473,Lancamentos!$B:$B,"SAIDA_DESCARTE")</f>
        <v/>
      </c>
      <c r="J3473" s="14">
        <f>G3473-H3473-I3473</f>
        <v/>
      </c>
      <c r="K3473">
        <f>IF(A3473="","",IF(J3473&lt;=IFERROR(VLOOKUP(A3473,Produtos!$A:$E,5,FALSE),0),"ABAIXO DO MINIMO","OK"))</f>
        <v/>
      </c>
    </row>
    <row r="3474">
      <c r="B3474">
        <f>IFERROR(VLOOKUP(A3474,Produtos!A:B,2,FALSE),"")</f>
        <v/>
      </c>
      <c r="D3474" s="10">
        <f>IFERROR(INDEX(Lotes!$E:$E,MATCH(1,(Lotes!$A:$A=A3474)*(Lotes!$C:$C=C3474),0)),"")</f>
        <v/>
      </c>
      <c r="E3474" s="14">
        <f>IF(D3474="","",D3474-TODAY())</f>
        <v/>
      </c>
      <c r="F3474">
        <f>IF(D3474="","",IF(E3474&lt;0,"VENCIDO",IF(E3474&lt;=30,"VENCE EM &lt;= 30 DIAS",IF(E3474&lt;=60,"ATENCAO (31-60 DIAS)","OK"))))</f>
        <v/>
      </c>
      <c r="G3474" s="14">
        <f>SUMIFS(Lancamentos!$G:$G,Lancamentos!$C:$C,$A3474,Lancamentos!$E:$E,$C3474,Lancamentos!$B:$B,"ENTRADA")</f>
        <v/>
      </c>
      <c r="H3474" s="14">
        <f>SUMIFS(Lancamentos!$G:$G,Lancamentos!$C:$C,$A3474,Lancamentos!$E:$E,$C3474,Lancamentos!$B:$B,"SAIDA_USO")</f>
        <v/>
      </c>
      <c r="I3474" s="14">
        <f>SUMIFS(Lancamentos!$G:$G,Lancamentos!$C:$C,$A3474,Lancamentos!$E:$E,$C3474,Lancamentos!$B:$B,"SAIDA_DESCARTE")</f>
        <v/>
      </c>
      <c r="J3474" s="14">
        <f>G3474-H3474-I3474</f>
        <v/>
      </c>
      <c r="K3474">
        <f>IF(A3474="","",IF(J3474&lt;=IFERROR(VLOOKUP(A3474,Produtos!$A:$E,5,FALSE),0),"ABAIXO DO MINIMO","OK"))</f>
        <v/>
      </c>
    </row>
    <row r="3475">
      <c r="B3475">
        <f>IFERROR(VLOOKUP(A3475,Produtos!A:B,2,FALSE),"")</f>
        <v/>
      </c>
      <c r="D3475" s="10">
        <f>IFERROR(INDEX(Lotes!$E:$E,MATCH(1,(Lotes!$A:$A=A3475)*(Lotes!$C:$C=C3475),0)),"")</f>
        <v/>
      </c>
      <c r="E3475" s="14">
        <f>IF(D3475="","",D3475-TODAY())</f>
        <v/>
      </c>
      <c r="F3475">
        <f>IF(D3475="","",IF(E3475&lt;0,"VENCIDO",IF(E3475&lt;=30,"VENCE EM &lt;= 30 DIAS",IF(E3475&lt;=60,"ATENCAO (31-60 DIAS)","OK"))))</f>
        <v/>
      </c>
      <c r="G3475" s="14">
        <f>SUMIFS(Lancamentos!$G:$G,Lancamentos!$C:$C,$A3475,Lancamentos!$E:$E,$C3475,Lancamentos!$B:$B,"ENTRADA")</f>
        <v/>
      </c>
      <c r="H3475" s="14">
        <f>SUMIFS(Lancamentos!$G:$G,Lancamentos!$C:$C,$A3475,Lancamentos!$E:$E,$C3475,Lancamentos!$B:$B,"SAIDA_USO")</f>
        <v/>
      </c>
      <c r="I3475" s="14">
        <f>SUMIFS(Lancamentos!$G:$G,Lancamentos!$C:$C,$A3475,Lancamentos!$E:$E,$C3475,Lancamentos!$B:$B,"SAIDA_DESCARTE")</f>
        <v/>
      </c>
      <c r="J3475" s="14">
        <f>G3475-H3475-I3475</f>
        <v/>
      </c>
      <c r="K3475">
        <f>IF(A3475="","",IF(J3475&lt;=IFERROR(VLOOKUP(A3475,Produtos!$A:$E,5,FALSE),0),"ABAIXO DO MINIMO","OK"))</f>
        <v/>
      </c>
    </row>
    <row r="3476">
      <c r="B3476">
        <f>IFERROR(VLOOKUP(A3476,Produtos!A:B,2,FALSE),"")</f>
        <v/>
      </c>
      <c r="D3476" s="10">
        <f>IFERROR(INDEX(Lotes!$E:$E,MATCH(1,(Lotes!$A:$A=A3476)*(Lotes!$C:$C=C3476),0)),"")</f>
        <v/>
      </c>
      <c r="E3476" s="14">
        <f>IF(D3476="","",D3476-TODAY())</f>
        <v/>
      </c>
      <c r="F3476">
        <f>IF(D3476="","",IF(E3476&lt;0,"VENCIDO",IF(E3476&lt;=30,"VENCE EM &lt;= 30 DIAS",IF(E3476&lt;=60,"ATENCAO (31-60 DIAS)","OK"))))</f>
        <v/>
      </c>
      <c r="G3476" s="14">
        <f>SUMIFS(Lancamentos!$G:$G,Lancamentos!$C:$C,$A3476,Lancamentos!$E:$E,$C3476,Lancamentos!$B:$B,"ENTRADA")</f>
        <v/>
      </c>
      <c r="H3476" s="14">
        <f>SUMIFS(Lancamentos!$G:$G,Lancamentos!$C:$C,$A3476,Lancamentos!$E:$E,$C3476,Lancamentos!$B:$B,"SAIDA_USO")</f>
        <v/>
      </c>
      <c r="I3476" s="14">
        <f>SUMIFS(Lancamentos!$G:$G,Lancamentos!$C:$C,$A3476,Lancamentos!$E:$E,$C3476,Lancamentos!$B:$B,"SAIDA_DESCARTE")</f>
        <v/>
      </c>
      <c r="J3476" s="14">
        <f>G3476-H3476-I3476</f>
        <v/>
      </c>
      <c r="K3476">
        <f>IF(A3476="","",IF(J3476&lt;=IFERROR(VLOOKUP(A3476,Produtos!$A:$E,5,FALSE),0),"ABAIXO DO MINIMO","OK"))</f>
        <v/>
      </c>
    </row>
    <row r="3477">
      <c r="B3477">
        <f>IFERROR(VLOOKUP(A3477,Produtos!A:B,2,FALSE),"")</f>
        <v/>
      </c>
      <c r="D3477" s="10">
        <f>IFERROR(INDEX(Lotes!$E:$E,MATCH(1,(Lotes!$A:$A=A3477)*(Lotes!$C:$C=C3477),0)),"")</f>
        <v/>
      </c>
      <c r="E3477" s="14">
        <f>IF(D3477="","",D3477-TODAY())</f>
        <v/>
      </c>
      <c r="F3477">
        <f>IF(D3477="","",IF(E3477&lt;0,"VENCIDO",IF(E3477&lt;=30,"VENCE EM &lt;= 30 DIAS",IF(E3477&lt;=60,"ATENCAO (31-60 DIAS)","OK"))))</f>
        <v/>
      </c>
      <c r="G3477" s="14">
        <f>SUMIFS(Lancamentos!$G:$G,Lancamentos!$C:$C,$A3477,Lancamentos!$E:$E,$C3477,Lancamentos!$B:$B,"ENTRADA")</f>
        <v/>
      </c>
      <c r="H3477" s="14">
        <f>SUMIFS(Lancamentos!$G:$G,Lancamentos!$C:$C,$A3477,Lancamentos!$E:$E,$C3477,Lancamentos!$B:$B,"SAIDA_USO")</f>
        <v/>
      </c>
      <c r="I3477" s="14">
        <f>SUMIFS(Lancamentos!$G:$G,Lancamentos!$C:$C,$A3477,Lancamentos!$E:$E,$C3477,Lancamentos!$B:$B,"SAIDA_DESCARTE")</f>
        <v/>
      </c>
      <c r="J3477" s="14">
        <f>G3477-H3477-I3477</f>
        <v/>
      </c>
      <c r="K3477">
        <f>IF(A3477="","",IF(J3477&lt;=IFERROR(VLOOKUP(A3477,Produtos!$A:$E,5,FALSE),0),"ABAIXO DO MINIMO","OK"))</f>
        <v/>
      </c>
    </row>
    <row r="3478">
      <c r="B3478">
        <f>IFERROR(VLOOKUP(A3478,Produtos!A:B,2,FALSE),"")</f>
        <v/>
      </c>
      <c r="D3478" s="10">
        <f>IFERROR(INDEX(Lotes!$E:$E,MATCH(1,(Lotes!$A:$A=A3478)*(Lotes!$C:$C=C3478),0)),"")</f>
        <v/>
      </c>
      <c r="E3478" s="14">
        <f>IF(D3478="","",D3478-TODAY())</f>
        <v/>
      </c>
      <c r="F3478">
        <f>IF(D3478="","",IF(E3478&lt;0,"VENCIDO",IF(E3478&lt;=30,"VENCE EM &lt;= 30 DIAS",IF(E3478&lt;=60,"ATENCAO (31-60 DIAS)","OK"))))</f>
        <v/>
      </c>
      <c r="G3478" s="14">
        <f>SUMIFS(Lancamentos!$G:$G,Lancamentos!$C:$C,$A3478,Lancamentos!$E:$E,$C3478,Lancamentos!$B:$B,"ENTRADA")</f>
        <v/>
      </c>
      <c r="H3478" s="14">
        <f>SUMIFS(Lancamentos!$G:$G,Lancamentos!$C:$C,$A3478,Lancamentos!$E:$E,$C3478,Lancamentos!$B:$B,"SAIDA_USO")</f>
        <v/>
      </c>
      <c r="I3478" s="14">
        <f>SUMIFS(Lancamentos!$G:$G,Lancamentos!$C:$C,$A3478,Lancamentos!$E:$E,$C3478,Lancamentos!$B:$B,"SAIDA_DESCARTE")</f>
        <v/>
      </c>
      <c r="J3478" s="14">
        <f>G3478-H3478-I3478</f>
        <v/>
      </c>
      <c r="K3478">
        <f>IF(A3478="","",IF(J3478&lt;=IFERROR(VLOOKUP(A3478,Produtos!$A:$E,5,FALSE),0),"ABAIXO DO MINIMO","OK"))</f>
        <v/>
      </c>
    </row>
    <row r="3479">
      <c r="B3479">
        <f>IFERROR(VLOOKUP(A3479,Produtos!A:B,2,FALSE),"")</f>
        <v/>
      </c>
      <c r="D3479" s="10">
        <f>IFERROR(INDEX(Lotes!$E:$E,MATCH(1,(Lotes!$A:$A=A3479)*(Lotes!$C:$C=C3479),0)),"")</f>
        <v/>
      </c>
      <c r="E3479" s="14">
        <f>IF(D3479="","",D3479-TODAY())</f>
        <v/>
      </c>
      <c r="F3479">
        <f>IF(D3479="","",IF(E3479&lt;0,"VENCIDO",IF(E3479&lt;=30,"VENCE EM &lt;= 30 DIAS",IF(E3479&lt;=60,"ATENCAO (31-60 DIAS)","OK"))))</f>
        <v/>
      </c>
      <c r="G3479" s="14">
        <f>SUMIFS(Lancamentos!$G:$G,Lancamentos!$C:$C,$A3479,Lancamentos!$E:$E,$C3479,Lancamentos!$B:$B,"ENTRADA")</f>
        <v/>
      </c>
      <c r="H3479" s="14">
        <f>SUMIFS(Lancamentos!$G:$G,Lancamentos!$C:$C,$A3479,Lancamentos!$E:$E,$C3479,Lancamentos!$B:$B,"SAIDA_USO")</f>
        <v/>
      </c>
      <c r="I3479" s="14">
        <f>SUMIFS(Lancamentos!$G:$G,Lancamentos!$C:$C,$A3479,Lancamentos!$E:$E,$C3479,Lancamentos!$B:$B,"SAIDA_DESCARTE")</f>
        <v/>
      </c>
      <c r="J3479" s="14">
        <f>G3479-H3479-I3479</f>
        <v/>
      </c>
      <c r="K3479">
        <f>IF(A3479="","",IF(J3479&lt;=IFERROR(VLOOKUP(A3479,Produtos!$A:$E,5,FALSE),0),"ABAIXO DO MINIMO","OK"))</f>
        <v/>
      </c>
    </row>
    <row r="3480">
      <c r="B3480">
        <f>IFERROR(VLOOKUP(A3480,Produtos!A:B,2,FALSE),"")</f>
        <v/>
      </c>
      <c r="D3480" s="10">
        <f>IFERROR(INDEX(Lotes!$E:$E,MATCH(1,(Lotes!$A:$A=A3480)*(Lotes!$C:$C=C3480),0)),"")</f>
        <v/>
      </c>
      <c r="E3480" s="14">
        <f>IF(D3480="","",D3480-TODAY())</f>
        <v/>
      </c>
      <c r="F3480">
        <f>IF(D3480="","",IF(E3480&lt;0,"VENCIDO",IF(E3480&lt;=30,"VENCE EM &lt;= 30 DIAS",IF(E3480&lt;=60,"ATENCAO (31-60 DIAS)","OK"))))</f>
        <v/>
      </c>
      <c r="G3480" s="14">
        <f>SUMIFS(Lancamentos!$G:$G,Lancamentos!$C:$C,$A3480,Lancamentos!$E:$E,$C3480,Lancamentos!$B:$B,"ENTRADA")</f>
        <v/>
      </c>
      <c r="H3480" s="14">
        <f>SUMIFS(Lancamentos!$G:$G,Lancamentos!$C:$C,$A3480,Lancamentos!$E:$E,$C3480,Lancamentos!$B:$B,"SAIDA_USO")</f>
        <v/>
      </c>
      <c r="I3480" s="14">
        <f>SUMIFS(Lancamentos!$G:$G,Lancamentos!$C:$C,$A3480,Lancamentos!$E:$E,$C3480,Lancamentos!$B:$B,"SAIDA_DESCARTE")</f>
        <v/>
      </c>
      <c r="J3480" s="14">
        <f>G3480-H3480-I3480</f>
        <v/>
      </c>
      <c r="K3480">
        <f>IF(A3480="","",IF(J3480&lt;=IFERROR(VLOOKUP(A3480,Produtos!$A:$E,5,FALSE),0),"ABAIXO DO MINIMO","OK"))</f>
        <v/>
      </c>
    </row>
    <row r="3481">
      <c r="B3481">
        <f>IFERROR(VLOOKUP(A3481,Produtos!A:B,2,FALSE),"")</f>
        <v/>
      </c>
      <c r="D3481" s="10">
        <f>IFERROR(INDEX(Lotes!$E:$E,MATCH(1,(Lotes!$A:$A=A3481)*(Lotes!$C:$C=C3481),0)),"")</f>
        <v/>
      </c>
      <c r="E3481" s="14">
        <f>IF(D3481="","",D3481-TODAY())</f>
        <v/>
      </c>
      <c r="F3481">
        <f>IF(D3481="","",IF(E3481&lt;0,"VENCIDO",IF(E3481&lt;=30,"VENCE EM &lt;= 30 DIAS",IF(E3481&lt;=60,"ATENCAO (31-60 DIAS)","OK"))))</f>
        <v/>
      </c>
      <c r="G3481" s="14">
        <f>SUMIFS(Lancamentos!$G:$G,Lancamentos!$C:$C,$A3481,Lancamentos!$E:$E,$C3481,Lancamentos!$B:$B,"ENTRADA")</f>
        <v/>
      </c>
      <c r="H3481" s="14">
        <f>SUMIFS(Lancamentos!$G:$G,Lancamentos!$C:$C,$A3481,Lancamentos!$E:$E,$C3481,Lancamentos!$B:$B,"SAIDA_USO")</f>
        <v/>
      </c>
      <c r="I3481" s="14">
        <f>SUMIFS(Lancamentos!$G:$G,Lancamentos!$C:$C,$A3481,Lancamentos!$E:$E,$C3481,Lancamentos!$B:$B,"SAIDA_DESCARTE")</f>
        <v/>
      </c>
      <c r="J3481" s="14">
        <f>G3481-H3481-I3481</f>
        <v/>
      </c>
      <c r="K3481">
        <f>IF(A3481="","",IF(J3481&lt;=IFERROR(VLOOKUP(A3481,Produtos!$A:$E,5,FALSE),0),"ABAIXO DO MINIMO","OK"))</f>
        <v/>
      </c>
    </row>
    <row r="3482">
      <c r="B3482">
        <f>IFERROR(VLOOKUP(A3482,Produtos!A:B,2,FALSE),"")</f>
        <v/>
      </c>
      <c r="D3482" s="10">
        <f>IFERROR(INDEX(Lotes!$E:$E,MATCH(1,(Lotes!$A:$A=A3482)*(Lotes!$C:$C=C3482),0)),"")</f>
        <v/>
      </c>
      <c r="E3482" s="14">
        <f>IF(D3482="","",D3482-TODAY())</f>
        <v/>
      </c>
      <c r="F3482">
        <f>IF(D3482="","",IF(E3482&lt;0,"VENCIDO",IF(E3482&lt;=30,"VENCE EM &lt;= 30 DIAS",IF(E3482&lt;=60,"ATENCAO (31-60 DIAS)","OK"))))</f>
        <v/>
      </c>
      <c r="G3482" s="14">
        <f>SUMIFS(Lancamentos!$G:$G,Lancamentos!$C:$C,$A3482,Lancamentos!$E:$E,$C3482,Lancamentos!$B:$B,"ENTRADA")</f>
        <v/>
      </c>
      <c r="H3482" s="14">
        <f>SUMIFS(Lancamentos!$G:$G,Lancamentos!$C:$C,$A3482,Lancamentos!$E:$E,$C3482,Lancamentos!$B:$B,"SAIDA_USO")</f>
        <v/>
      </c>
      <c r="I3482" s="14">
        <f>SUMIFS(Lancamentos!$G:$G,Lancamentos!$C:$C,$A3482,Lancamentos!$E:$E,$C3482,Lancamentos!$B:$B,"SAIDA_DESCARTE")</f>
        <v/>
      </c>
      <c r="J3482" s="14">
        <f>G3482-H3482-I3482</f>
        <v/>
      </c>
      <c r="K3482">
        <f>IF(A3482="","",IF(J3482&lt;=IFERROR(VLOOKUP(A3482,Produtos!$A:$E,5,FALSE),0),"ABAIXO DO MINIMO","OK"))</f>
        <v/>
      </c>
    </row>
    <row r="3483">
      <c r="B3483">
        <f>IFERROR(VLOOKUP(A3483,Produtos!A:B,2,FALSE),"")</f>
        <v/>
      </c>
      <c r="D3483" s="10">
        <f>IFERROR(INDEX(Lotes!$E:$E,MATCH(1,(Lotes!$A:$A=A3483)*(Lotes!$C:$C=C3483),0)),"")</f>
        <v/>
      </c>
      <c r="E3483" s="14">
        <f>IF(D3483="","",D3483-TODAY())</f>
        <v/>
      </c>
      <c r="F3483">
        <f>IF(D3483="","",IF(E3483&lt;0,"VENCIDO",IF(E3483&lt;=30,"VENCE EM &lt;= 30 DIAS",IF(E3483&lt;=60,"ATENCAO (31-60 DIAS)","OK"))))</f>
        <v/>
      </c>
      <c r="G3483" s="14">
        <f>SUMIFS(Lancamentos!$G:$G,Lancamentos!$C:$C,$A3483,Lancamentos!$E:$E,$C3483,Lancamentos!$B:$B,"ENTRADA")</f>
        <v/>
      </c>
      <c r="H3483" s="14">
        <f>SUMIFS(Lancamentos!$G:$G,Lancamentos!$C:$C,$A3483,Lancamentos!$E:$E,$C3483,Lancamentos!$B:$B,"SAIDA_USO")</f>
        <v/>
      </c>
      <c r="I3483" s="14">
        <f>SUMIFS(Lancamentos!$G:$G,Lancamentos!$C:$C,$A3483,Lancamentos!$E:$E,$C3483,Lancamentos!$B:$B,"SAIDA_DESCARTE")</f>
        <v/>
      </c>
      <c r="J3483" s="14">
        <f>G3483-H3483-I3483</f>
        <v/>
      </c>
      <c r="K3483">
        <f>IF(A3483="","",IF(J3483&lt;=IFERROR(VLOOKUP(A3483,Produtos!$A:$E,5,FALSE),0),"ABAIXO DO MINIMO","OK"))</f>
        <v/>
      </c>
    </row>
    <row r="3484">
      <c r="B3484">
        <f>IFERROR(VLOOKUP(A3484,Produtos!A:B,2,FALSE),"")</f>
        <v/>
      </c>
      <c r="D3484" s="10">
        <f>IFERROR(INDEX(Lotes!$E:$E,MATCH(1,(Lotes!$A:$A=A3484)*(Lotes!$C:$C=C3484),0)),"")</f>
        <v/>
      </c>
      <c r="E3484" s="14">
        <f>IF(D3484="","",D3484-TODAY())</f>
        <v/>
      </c>
      <c r="F3484">
        <f>IF(D3484="","",IF(E3484&lt;0,"VENCIDO",IF(E3484&lt;=30,"VENCE EM &lt;= 30 DIAS",IF(E3484&lt;=60,"ATENCAO (31-60 DIAS)","OK"))))</f>
        <v/>
      </c>
      <c r="G3484" s="14">
        <f>SUMIFS(Lancamentos!$G:$G,Lancamentos!$C:$C,$A3484,Lancamentos!$E:$E,$C3484,Lancamentos!$B:$B,"ENTRADA")</f>
        <v/>
      </c>
      <c r="H3484" s="14">
        <f>SUMIFS(Lancamentos!$G:$G,Lancamentos!$C:$C,$A3484,Lancamentos!$E:$E,$C3484,Lancamentos!$B:$B,"SAIDA_USO")</f>
        <v/>
      </c>
      <c r="I3484" s="14">
        <f>SUMIFS(Lancamentos!$G:$G,Lancamentos!$C:$C,$A3484,Lancamentos!$E:$E,$C3484,Lancamentos!$B:$B,"SAIDA_DESCARTE")</f>
        <v/>
      </c>
      <c r="J3484" s="14">
        <f>G3484-H3484-I3484</f>
        <v/>
      </c>
      <c r="K3484">
        <f>IF(A3484="","",IF(J3484&lt;=IFERROR(VLOOKUP(A3484,Produtos!$A:$E,5,FALSE),0),"ABAIXO DO MINIMO","OK"))</f>
        <v/>
      </c>
    </row>
    <row r="3485">
      <c r="B3485">
        <f>IFERROR(VLOOKUP(A3485,Produtos!A:B,2,FALSE),"")</f>
        <v/>
      </c>
      <c r="D3485" s="10">
        <f>IFERROR(INDEX(Lotes!$E:$E,MATCH(1,(Lotes!$A:$A=A3485)*(Lotes!$C:$C=C3485),0)),"")</f>
        <v/>
      </c>
      <c r="E3485" s="14">
        <f>IF(D3485="","",D3485-TODAY())</f>
        <v/>
      </c>
      <c r="F3485">
        <f>IF(D3485="","",IF(E3485&lt;0,"VENCIDO",IF(E3485&lt;=30,"VENCE EM &lt;= 30 DIAS",IF(E3485&lt;=60,"ATENCAO (31-60 DIAS)","OK"))))</f>
        <v/>
      </c>
      <c r="G3485" s="14">
        <f>SUMIFS(Lancamentos!$G:$G,Lancamentos!$C:$C,$A3485,Lancamentos!$E:$E,$C3485,Lancamentos!$B:$B,"ENTRADA")</f>
        <v/>
      </c>
      <c r="H3485" s="14">
        <f>SUMIFS(Lancamentos!$G:$G,Lancamentos!$C:$C,$A3485,Lancamentos!$E:$E,$C3485,Lancamentos!$B:$B,"SAIDA_USO")</f>
        <v/>
      </c>
      <c r="I3485" s="14">
        <f>SUMIFS(Lancamentos!$G:$G,Lancamentos!$C:$C,$A3485,Lancamentos!$E:$E,$C3485,Lancamentos!$B:$B,"SAIDA_DESCARTE")</f>
        <v/>
      </c>
      <c r="J3485" s="14">
        <f>G3485-H3485-I3485</f>
        <v/>
      </c>
      <c r="K3485">
        <f>IF(A3485="","",IF(J3485&lt;=IFERROR(VLOOKUP(A3485,Produtos!$A:$E,5,FALSE),0),"ABAIXO DO MINIMO","OK"))</f>
        <v/>
      </c>
    </row>
    <row r="3486">
      <c r="B3486">
        <f>IFERROR(VLOOKUP(A3486,Produtos!A:B,2,FALSE),"")</f>
        <v/>
      </c>
      <c r="D3486" s="10">
        <f>IFERROR(INDEX(Lotes!$E:$E,MATCH(1,(Lotes!$A:$A=A3486)*(Lotes!$C:$C=C3486),0)),"")</f>
        <v/>
      </c>
      <c r="E3486" s="14">
        <f>IF(D3486="","",D3486-TODAY())</f>
        <v/>
      </c>
      <c r="F3486">
        <f>IF(D3486="","",IF(E3486&lt;0,"VENCIDO",IF(E3486&lt;=30,"VENCE EM &lt;= 30 DIAS",IF(E3486&lt;=60,"ATENCAO (31-60 DIAS)","OK"))))</f>
        <v/>
      </c>
      <c r="G3486" s="14">
        <f>SUMIFS(Lancamentos!$G:$G,Lancamentos!$C:$C,$A3486,Lancamentos!$E:$E,$C3486,Lancamentos!$B:$B,"ENTRADA")</f>
        <v/>
      </c>
      <c r="H3486" s="14">
        <f>SUMIFS(Lancamentos!$G:$G,Lancamentos!$C:$C,$A3486,Lancamentos!$E:$E,$C3486,Lancamentos!$B:$B,"SAIDA_USO")</f>
        <v/>
      </c>
      <c r="I3486" s="14">
        <f>SUMIFS(Lancamentos!$G:$G,Lancamentos!$C:$C,$A3486,Lancamentos!$E:$E,$C3486,Lancamentos!$B:$B,"SAIDA_DESCARTE")</f>
        <v/>
      </c>
      <c r="J3486" s="14">
        <f>G3486-H3486-I3486</f>
        <v/>
      </c>
      <c r="K3486">
        <f>IF(A3486="","",IF(J3486&lt;=IFERROR(VLOOKUP(A3486,Produtos!$A:$E,5,FALSE),0),"ABAIXO DO MINIMO","OK"))</f>
        <v/>
      </c>
    </row>
    <row r="3487">
      <c r="B3487">
        <f>IFERROR(VLOOKUP(A3487,Produtos!A:B,2,FALSE),"")</f>
        <v/>
      </c>
      <c r="D3487" s="10">
        <f>IFERROR(INDEX(Lotes!$E:$E,MATCH(1,(Lotes!$A:$A=A3487)*(Lotes!$C:$C=C3487),0)),"")</f>
        <v/>
      </c>
      <c r="E3487" s="14">
        <f>IF(D3487="","",D3487-TODAY())</f>
        <v/>
      </c>
      <c r="F3487">
        <f>IF(D3487="","",IF(E3487&lt;0,"VENCIDO",IF(E3487&lt;=30,"VENCE EM &lt;= 30 DIAS",IF(E3487&lt;=60,"ATENCAO (31-60 DIAS)","OK"))))</f>
        <v/>
      </c>
      <c r="G3487" s="14">
        <f>SUMIFS(Lancamentos!$G:$G,Lancamentos!$C:$C,$A3487,Lancamentos!$E:$E,$C3487,Lancamentos!$B:$B,"ENTRADA")</f>
        <v/>
      </c>
      <c r="H3487" s="14">
        <f>SUMIFS(Lancamentos!$G:$G,Lancamentos!$C:$C,$A3487,Lancamentos!$E:$E,$C3487,Lancamentos!$B:$B,"SAIDA_USO")</f>
        <v/>
      </c>
      <c r="I3487" s="14">
        <f>SUMIFS(Lancamentos!$G:$G,Lancamentos!$C:$C,$A3487,Lancamentos!$E:$E,$C3487,Lancamentos!$B:$B,"SAIDA_DESCARTE")</f>
        <v/>
      </c>
      <c r="J3487" s="14">
        <f>G3487-H3487-I3487</f>
        <v/>
      </c>
      <c r="K3487">
        <f>IF(A3487="","",IF(J3487&lt;=IFERROR(VLOOKUP(A3487,Produtos!$A:$E,5,FALSE),0),"ABAIXO DO MINIMO","OK"))</f>
        <v/>
      </c>
    </row>
    <row r="3488">
      <c r="B3488">
        <f>IFERROR(VLOOKUP(A3488,Produtos!A:B,2,FALSE),"")</f>
        <v/>
      </c>
      <c r="D3488" s="10">
        <f>IFERROR(INDEX(Lotes!$E:$E,MATCH(1,(Lotes!$A:$A=A3488)*(Lotes!$C:$C=C3488),0)),"")</f>
        <v/>
      </c>
      <c r="E3488" s="14">
        <f>IF(D3488="","",D3488-TODAY())</f>
        <v/>
      </c>
      <c r="F3488">
        <f>IF(D3488="","",IF(E3488&lt;0,"VENCIDO",IF(E3488&lt;=30,"VENCE EM &lt;= 30 DIAS",IF(E3488&lt;=60,"ATENCAO (31-60 DIAS)","OK"))))</f>
        <v/>
      </c>
      <c r="G3488" s="14">
        <f>SUMIFS(Lancamentos!$G:$G,Lancamentos!$C:$C,$A3488,Lancamentos!$E:$E,$C3488,Lancamentos!$B:$B,"ENTRADA")</f>
        <v/>
      </c>
      <c r="H3488" s="14">
        <f>SUMIFS(Lancamentos!$G:$G,Lancamentos!$C:$C,$A3488,Lancamentos!$E:$E,$C3488,Lancamentos!$B:$B,"SAIDA_USO")</f>
        <v/>
      </c>
      <c r="I3488" s="14">
        <f>SUMIFS(Lancamentos!$G:$G,Lancamentos!$C:$C,$A3488,Lancamentos!$E:$E,$C3488,Lancamentos!$B:$B,"SAIDA_DESCARTE")</f>
        <v/>
      </c>
      <c r="J3488" s="14">
        <f>G3488-H3488-I3488</f>
        <v/>
      </c>
      <c r="K3488">
        <f>IF(A3488="","",IF(J3488&lt;=IFERROR(VLOOKUP(A3488,Produtos!$A:$E,5,FALSE),0),"ABAIXO DO MINIMO","OK"))</f>
        <v/>
      </c>
    </row>
    <row r="3489">
      <c r="B3489">
        <f>IFERROR(VLOOKUP(A3489,Produtos!A:B,2,FALSE),"")</f>
        <v/>
      </c>
      <c r="D3489" s="10">
        <f>IFERROR(INDEX(Lotes!$E:$E,MATCH(1,(Lotes!$A:$A=A3489)*(Lotes!$C:$C=C3489),0)),"")</f>
        <v/>
      </c>
      <c r="E3489" s="14">
        <f>IF(D3489="","",D3489-TODAY())</f>
        <v/>
      </c>
      <c r="F3489">
        <f>IF(D3489="","",IF(E3489&lt;0,"VENCIDO",IF(E3489&lt;=30,"VENCE EM &lt;= 30 DIAS",IF(E3489&lt;=60,"ATENCAO (31-60 DIAS)","OK"))))</f>
        <v/>
      </c>
      <c r="G3489" s="14">
        <f>SUMIFS(Lancamentos!$G:$G,Lancamentos!$C:$C,$A3489,Lancamentos!$E:$E,$C3489,Lancamentos!$B:$B,"ENTRADA")</f>
        <v/>
      </c>
      <c r="H3489" s="14">
        <f>SUMIFS(Lancamentos!$G:$G,Lancamentos!$C:$C,$A3489,Lancamentos!$E:$E,$C3489,Lancamentos!$B:$B,"SAIDA_USO")</f>
        <v/>
      </c>
      <c r="I3489" s="14">
        <f>SUMIFS(Lancamentos!$G:$G,Lancamentos!$C:$C,$A3489,Lancamentos!$E:$E,$C3489,Lancamentos!$B:$B,"SAIDA_DESCARTE")</f>
        <v/>
      </c>
      <c r="J3489" s="14">
        <f>G3489-H3489-I3489</f>
        <v/>
      </c>
      <c r="K3489">
        <f>IF(A3489="","",IF(J3489&lt;=IFERROR(VLOOKUP(A3489,Produtos!$A:$E,5,FALSE),0),"ABAIXO DO MINIMO","OK"))</f>
        <v/>
      </c>
    </row>
    <row r="3490">
      <c r="B3490">
        <f>IFERROR(VLOOKUP(A3490,Produtos!A:B,2,FALSE),"")</f>
        <v/>
      </c>
      <c r="D3490" s="10">
        <f>IFERROR(INDEX(Lotes!$E:$E,MATCH(1,(Lotes!$A:$A=A3490)*(Lotes!$C:$C=C3490),0)),"")</f>
        <v/>
      </c>
      <c r="E3490" s="14">
        <f>IF(D3490="","",D3490-TODAY())</f>
        <v/>
      </c>
      <c r="F3490">
        <f>IF(D3490="","",IF(E3490&lt;0,"VENCIDO",IF(E3490&lt;=30,"VENCE EM &lt;= 30 DIAS",IF(E3490&lt;=60,"ATENCAO (31-60 DIAS)","OK"))))</f>
        <v/>
      </c>
      <c r="G3490" s="14">
        <f>SUMIFS(Lancamentos!$G:$G,Lancamentos!$C:$C,$A3490,Lancamentos!$E:$E,$C3490,Lancamentos!$B:$B,"ENTRADA")</f>
        <v/>
      </c>
      <c r="H3490" s="14">
        <f>SUMIFS(Lancamentos!$G:$G,Lancamentos!$C:$C,$A3490,Lancamentos!$E:$E,$C3490,Lancamentos!$B:$B,"SAIDA_USO")</f>
        <v/>
      </c>
      <c r="I3490" s="14">
        <f>SUMIFS(Lancamentos!$G:$G,Lancamentos!$C:$C,$A3490,Lancamentos!$E:$E,$C3490,Lancamentos!$B:$B,"SAIDA_DESCARTE")</f>
        <v/>
      </c>
      <c r="J3490" s="14">
        <f>G3490-H3490-I3490</f>
        <v/>
      </c>
      <c r="K3490">
        <f>IF(A3490="","",IF(J3490&lt;=IFERROR(VLOOKUP(A3490,Produtos!$A:$E,5,FALSE),0),"ABAIXO DO MINIMO","OK"))</f>
        <v/>
      </c>
    </row>
    <row r="3491">
      <c r="B3491">
        <f>IFERROR(VLOOKUP(A3491,Produtos!A:B,2,FALSE),"")</f>
        <v/>
      </c>
      <c r="D3491" s="10">
        <f>IFERROR(INDEX(Lotes!$E:$E,MATCH(1,(Lotes!$A:$A=A3491)*(Lotes!$C:$C=C3491),0)),"")</f>
        <v/>
      </c>
      <c r="E3491" s="14">
        <f>IF(D3491="","",D3491-TODAY())</f>
        <v/>
      </c>
      <c r="F3491">
        <f>IF(D3491="","",IF(E3491&lt;0,"VENCIDO",IF(E3491&lt;=30,"VENCE EM &lt;= 30 DIAS",IF(E3491&lt;=60,"ATENCAO (31-60 DIAS)","OK"))))</f>
        <v/>
      </c>
      <c r="G3491" s="14">
        <f>SUMIFS(Lancamentos!$G:$G,Lancamentos!$C:$C,$A3491,Lancamentos!$E:$E,$C3491,Lancamentos!$B:$B,"ENTRADA")</f>
        <v/>
      </c>
      <c r="H3491" s="14">
        <f>SUMIFS(Lancamentos!$G:$G,Lancamentos!$C:$C,$A3491,Lancamentos!$E:$E,$C3491,Lancamentos!$B:$B,"SAIDA_USO")</f>
        <v/>
      </c>
      <c r="I3491" s="14">
        <f>SUMIFS(Lancamentos!$G:$G,Lancamentos!$C:$C,$A3491,Lancamentos!$E:$E,$C3491,Lancamentos!$B:$B,"SAIDA_DESCARTE")</f>
        <v/>
      </c>
      <c r="J3491" s="14">
        <f>G3491-H3491-I3491</f>
        <v/>
      </c>
      <c r="K3491">
        <f>IF(A3491="","",IF(J3491&lt;=IFERROR(VLOOKUP(A3491,Produtos!$A:$E,5,FALSE),0),"ABAIXO DO MINIMO","OK"))</f>
        <v/>
      </c>
    </row>
    <row r="3492">
      <c r="B3492">
        <f>IFERROR(VLOOKUP(A3492,Produtos!A:B,2,FALSE),"")</f>
        <v/>
      </c>
      <c r="D3492" s="10">
        <f>IFERROR(INDEX(Lotes!$E:$E,MATCH(1,(Lotes!$A:$A=A3492)*(Lotes!$C:$C=C3492),0)),"")</f>
        <v/>
      </c>
      <c r="E3492" s="14">
        <f>IF(D3492="","",D3492-TODAY())</f>
        <v/>
      </c>
      <c r="F3492">
        <f>IF(D3492="","",IF(E3492&lt;0,"VENCIDO",IF(E3492&lt;=30,"VENCE EM &lt;= 30 DIAS",IF(E3492&lt;=60,"ATENCAO (31-60 DIAS)","OK"))))</f>
        <v/>
      </c>
      <c r="G3492" s="14">
        <f>SUMIFS(Lancamentos!$G:$G,Lancamentos!$C:$C,$A3492,Lancamentos!$E:$E,$C3492,Lancamentos!$B:$B,"ENTRADA")</f>
        <v/>
      </c>
      <c r="H3492" s="14">
        <f>SUMIFS(Lancamentos!$G:$G,Lancamentos!$C:$C,$A3492,Lancamentos!$E:$E,$C3492,Lancamentos!$B:$B,"SAIDA_USO")</f>
        <v/>
      </c>
      <c r="I3492" s="14">
        <f>SUMIFS(Lancamentos!$G:$G,Lancamentos!$C:$C,$A3492,Lancamentos!$E:$E,$C3492,Lancamentos!$B:$B,"SAIDA_DESCARTE")</f>
        <v/>
      </c>
      <c r="J3492" s="14">
        <f>G3492-H3492-I3492</f>
        <v/>
      </c>
      <c r="K3492">
        <f>IF(A3492="","",IF(J3492&lt;=IFERROR(VLOOKUP(A3492,Produtos!$A:$E,5,FALSE),0),"ABAIXO DO MINIMO","OK"))</f>
        <v/>
      </c>
    </row>
    <row r="3493">
      <c r="B3493">
        <f>IFERROR(VLOOKUP(A3493,Produtos!A:B,2,FALSE),"")</f>
        <v/>
      </c>
      <c r="D3493" s="10">
        <f>IFERROR(INDEX(Lotes!$E:$E,MATCH(1,(Lotes!$A:$A=A3493)*(Lotes!$C:$C=C3493),0)),"")</f>
        <v/>
      </c>
      <c r="E3493" s="14">
        <f>IF(D3493="","",D3493-TODAY())</f>
        <v/>
      </c>
      <c r="F3493">
        <f>IF(D3493="","",IF(E3493&lt;0,"VENCIDO",IF(E3493&lt;=30,"VENCE EM &lt;= 30 DIAS",IF(E3493&lt;=60,"ATENCAO (31-60 DIAS)","OK"))))</f>
        <v/>
      </c>
      <c r="G3493" s="14">
        <f>SUMIFS(Lancamentos!$G:$G,Lancamentos!$C:$C,$A3493,Lancamentos!$E:$E,$C3493,Lancamentos!$B:$B,"ENTRADA")</f>
        <v/>
      </c>
      <c r="H3493" s="14">
        <f>SUMIFS(Lancamentos!$G:$G,Lancamentos!$C:$C,$A3493,Lancamentos!$E:$E,$C3493,Lancamentos!$B:$B,"SAIDA_USO")</f>
        <v/>
      </c>
      <c r="I3493" s="14">
        <f>SUMIFS(Lancamentos!$G:$G,Lancamentos!$C:$C,$A3493,Lancamentos!$E:$E,$C3493,Lancamentos!$B:$B,"SAIDA_DESCARTE")</f>
        <v/>
      </c>
      <c r="J3493" s="14">
        <f>G3493-H3493-I3493</f>
        <v/>
      </c>
      <c r="K3493">
        <f>IF(A3493="","",IF(J3493&lt;=IFERROR(VLOOKUP(A3493,Produtos!$A:$E,5,FALSE),0),"ABAIXO DO MINIMO","OK"))</f>
        <v/>
      </c>
    </row>
    <row r="3494">
      <c r="B3494">
        <f>IFERROR(VLOOKUP(A3494,Produtos!A:B,2,FALSE),"")</f>
        <v/>
      </c>
      <c r="D3494" s="10">
        <f>IFERROR(INDEX(Lotes!$E:$E,MATCH(1,(Lotes!$A:$A=A3494)*(Lotes!$C:$C=C3494),0)),"")</f>
        <v/>
      </c>
      <c r="E3494" s="14">
        <f>IF(D3494="","",D3494-TODAY())</f>
        <v/>
      </c>
      <c r="F3494">
        <f>IF(D3494="","",IF(E3494&lt;0,"VENCIDO",IF(E3494&lt;=30,"VENCE EM &lt;= 30 DIAS",IF(E3494&lt;=60,"ATENCAO (31-60 DIAS)","OK"))))</f>
        <v/>
      </c>
      <c r="G3494" s="14">
        <f>SUMIFS(Lancamentos!$G:$G,Lancamentos!$C:$C,$A3494,Lancamentos!$E:$E,$C3494,Lancamentos!$B:$B,"ENTRADA")</f>
        <v/>
      </c>
      <c r="H3494" s="14">
        <f>SUMIFS(Lancamentos!$G:$G,Lancamentos!$C:$C,$A3494,Lancamentos!$E:$E,$C3494,Lancamentos!$B:$B,"SAIDA_USO")</f>
        <v/>
      </c>
      <c r="I3494" s="14">
        <f>SUMIFS(Lancamentos!$G:$G,Lancamentos!$C:$C,$A3494,Lancamentos!$E:$E,$C3494,Lancamentos!$B:$B,"SAIDA_DESCARTE")</f>
        <v/>
      </c>
      <c r="J3494" s="14">
        <f>G3494-H3494-I3494</f>
        <v/>
      </c>
      <c r="K3494">
        <f>IF(A3494="","",IF(J3494&lt;=IFERROR(VLOOKUP(A3494,Produtos!$A:$E,5,FALSE),0),"ABAIXO DO MINIMO","OK"))</f>
        <v/>
      </c>
    </row>
    <row r="3495">
      <c r="B3495">
        <f>IFERROR(VLOOKUP(A3495,Produtos!A:B,2,FALSE),"")</f>
        <v/>
      </c>
      <c r="D3495" s="10">
        <f>IFERROR(INDEX(Lotes!$E:$E,MATCH(1,(Lotes!$A:$A=A3495)*(Lotes!$C:$C=C3495),0)),"")</f>
        <v/>
      </c>
      <c r="E3495" s="14">
        <f>IF(D3495="","",D3495-TODAY())</f>
        <v/>
      </c>
      <c r="F3495">
        <f>IF(D3495="","",IF(E3495&lt;0,"VENCIDO",IF(E3495&lt;=30,"VENCE EM &lt;= 30 DIAS",IF(E3495&lt;=60,"ATENCAO (31-60 DIAS)","OK"))))</f>
        <v/>
      </c>
      <c r="G3495" s="14">
        <f>SUMIFS(Lancamentos!$G:$G,Lancamentos!$C:$C,$A3495,Lancamentos!$E:$E,$C3495,Lancamentos!$B:$B,"ENTRADA")</f>
        <v/>
      </c>
      <c r="H3495" s="14">
        <f>SUMIFS(Lancamentos!$G:$G,Lancamentos!$C:$C,$A3495,Lancamentos!$E:$E,$C3495,Lancamentos!$B:$B,"SAIDA_USO")</f>
        <v/>
      </c>
      <c r="I3495" s="14">
        <f>SUMIFS(Lancamentos!$G:$G,Lancamentos!$C:$C,$A3495,Lancamentos!$E:$E,$C3495,Lancamentos!$B:$B,"SAIDA_DESCARTE")</f>
        <v/>
      </c>
      <c r="J3495" s="14">
        <f>G3495-H3495-I3495</f>
        <v/>
      </c>
      <c r="K3495">
        <f>IF(A3495="","",IF(J3495&lt;=IFERROR(VLOOKUP(A3495,Produtos!$A:$E,5,FALSE),0),"ABAIXO DO MINIMO","OK"))</f>
        <v/>
      </c>
    </row>
    <row r="3496">
      <c r="B3496">
        <f>IFERROR(VLOOKUP(A3496,Produtos!A:B,2,FALSE),"")</f>
        <v/>
      </c>
      <c r="D3496" s="10">
        <f>IFERROR(INDEX(Lotes!$E:$E,MATCH(1,(Lotes!$A:$A=A3496)*(Lotes!$C:$C=C3496),0)),"")</f>
        <v/>
      </c>
      <c r="E3496" s="14">
        <f>IF(D3496="","",D3496-TODAY())</f>
        <v/>
      </c>
      <c r="F3496">
        <f>IF(D3496="","",IF(E3496&lt;0,"VENCIDO",IF(E3496&lt;=30,"VENCE EM &lt;= 30 DIAS",IF(E3496&lt;=60,"ATENCAO (31-60 DIAS)","OK"))))</f>
        <v/>
      </c>
      <c r="G3496" s="14">
        <f>SUMIFS(Lancamentos!$G:$G,Lancamentos!$C:$C,$A3496,Lancamentos!$E:$E,$C3496,Lancamentos!$B:$B,"ENTRADA")</f>
        <v/>
      </c>
      <c r="H3496" s="14">
        <f>SUMIFS(Lancamentos!$G:$G,Lancamentos!$C:$C,$A3496,Lancamentos!$E:$E,$C3496,Lancamentos!$B:$B,"SAIDA_USO")</f>
        <v/>
      </c>
      <c r="I3496" s="14">
        <f>SUMIFS(Lancamentos!$G:$G,Lancamentos!$C:$C,$A3496,Lancamentos!$E:$E,$C3496,Lancamentos!$B:$B,"SAIDA_DESCARTE")</f>
        <v/>
      </c>
      <c r="J3496" s="14">
        <f>G3496-H3496-I3496</f>
        <v/>
      </c>
      <c r="K3496">
        <f>IF(A3496="","",IF(J3496&lt;=IFERROR(VLOOKUP(A3496,Produtos!$A:$E,5,FALSE),0),"ABAIXO DO MINIMO","OK"))</f>
        <v/>
      </c>
    </row>
    <row r="3497">
      <c r="B3497">
        <f>IFERROR(VLOOKUP(A3497,Produtos!A:B,2,FALSE),"")</f>
        <v/>
      </c>
      <c r="D3497" s="10">
        <f>IFERROR(INDEX(Lotes!$E:$E,MATCH(1,(Lotes!$A:$A=A3497)*(Lotes!$C:$C=C3497),0)),"")</f>
        <v/>
      </c>
      <c r="E3497" s="14">
        <f>IF(D3497="","",D3497-TODAY())</f>
        <v/>
      </c>
      <c r="F3497">
        <f>IF(D3497="","",IF(E3497&lt;0,"VENCIDO",IF(E3497&lt;=30,"VENCE EM &lt;= 30 DIAS",IF(E3497&lt;=60,"ATENCAO (31-60 DIAS)","OK"))))</f>
        <v/>
      </c>
      <c r="G3497" s="14">
        <f>SUMIFS(Lancamentos!$G:$G,Lancamentos!$C:$C,$A3497,Lancamentos!$E:$E,$C3497,Lancamentos!$B:$B,"ENTRADA")</f>
        <v/>
      </c>
      <c r="H3497" s="14">
        <f>SUMIFS(Lancamentos!$G:$G,Lancamentos!$C:$C,$A3497,Lancamentos!$E:$E,$C3497,Lancamentos!$B:$B,"SAIDA_USO")</f>
        <v/>
      </c>
      <c r="I3497" s="14">
        <f>SUMIFS(Lancamentos!$G:$G,Lancamentos!$C:$C,$A3497,Lancamentos!$E:$E,$C3497,Lancamentos!$B:$B,"SAIDA_DESCARTE")</f>
        <v/>
      </c>
      <c r="J3497" s="14">
        <f>G3497-H3497-I3497</f>
        <v/>
      </c>
      <c r="K3497">
        <f>IF(A3497="","",IF(J3497&lt;=IFERROR(VLOOKUP(A3497,Produtos!$A:$E,5,FALSE),0),"ABAIXO DO MINIMO","OK"))</f>
        <v/>
      </c>
    </row>
    <row r="3498">
      <c r="B3498">
        <f>IFERROR(VLOOKUP(A3498,Produtos!A:B,2,FALSE),"")</f>
        <v/>
      </c>
      <c r="D3498" s="10">
        <f>IFERROR(INDEX(Lotes!$E:$E,MATCH(1,(Lotes!$A:$A=A3498)*(Lotes!$C:$C=C3498),0)),"")</f>
        <v/>
      </c>
      <c r="E3498" s="14">
        <f>IF(D3498="","",D3498-TODAY())</f>
        <v/>
      </c>
      <c r="F3498">
        <f>IF(D3498="","",IF(E3498&lt;0,"VENCIDO",IF(E3498&lt;=30,"VENCE EM &lt;= 30 DIAS",IF(E3498&lt;=60,"ATENCAO (31-60 DIAS)","OK"))))</f>
        <v/>
      </c>
      <c r="G3498" s="14">
        <f>SUMIFS(Lancamentos!$G:$G,Lancamentos!$C:$C,$A3498,Lancamentos!$E:$E,$C3498,Lancamentos!$B:$B,"ENTRADA")</f>
        <v/>
      </c>
      <c r="H3498" s="14">
        <f>SUMIFS(Lancamentos!$G:$G,Lancamentos!$C:$C,$A3498,Lancamentos!$E:$E,$C3498,Lancamentos!$B:$B,"SAIDA_USO")</f>
        <v/>
      </c>
      <c r="I3498" s="14">
        <f>SUMIFS(Lancamentos!$G:$G,Lancamentos!$C:$C,$A3498,Lancamentos!$E:$E,$C3498,Lancamentos!$B:$B,"SAIDA_DESCARTE")</f>
        <v/>
      </c>
      <c r="J3498" s="14">
        <f>G3498-H3498-I3498</f>
        <v/>
      </c>
      <c r="K3498">
        <f>IF(A3498="","",IF(J3498&lt;=IFERROR(VLOOKUP(A3498,Produtos!$A:$E,5,FALSE),0),"ABAIXO DO MINIMO","OK"))</f>
        <v/>
      </c>
    </row>
    <row r="3499">
      <c r="B3499">
        <f>IFERROR(VLOOKUP(A3499,Produtos!A:B,2,FALSE),"")</f>
        <v/>
      </c>
      <c r="D3499" s="10">
        <f>IFERROR(INDEX(Lotes!$E:$E,MATCH(1,(Lotes!$A:$A=A3499)*(Lotes!$C:$C=C3499),0)),"")</f>
        <v/>
      </c>
      <c r="E3499" s="14">
        <f>IF(D3499="","",D3499-TODAY())</f>
        <v/>
      </c>
      <c r="F3499">
        <f>IF(D3499="","",IF(E3499&lt;0,"VENCIDO",IF(E3499&lt;=30,"VENCE EM &lt;= 30 DIAS",IF(E3499&lt;=60,"ATENCAO (31-60 DIAS)","OK"))))</f>
        <v/>
      </c>
      <c r="G3499" s="14">
        <f>SUMIFS(Lancamentos!$G:$G,Lancamentos!$C:$C,$A3499,Lancamentos!$E:$E,$C3499,Lancamentos!$B:$B,"ENTRADA")</f>
        <v/>
      </c>
      <c r="H3499" s="14">
        <f>SUMIFS(Lancamentos!$G:$G,Lancamentos!$C:$C,$A3499,Lancamentos!$E:$E,$C3499,Lancamentos!$B:$B,"SAIDA_USO")</f>
        <v/>
      </c>
      <c r="I3499" s="14">
        <f>SUMIFS(Lancamentos!$G:$G,Lancamentos!$C:$C,$A3499,Lancamentos!$E:$E,$C3499,Lancamentos!$B:$B,"SAIDA_DESCARTE")</f>
        <v/>
      </c>
      <c r="J3499" s="14">
        <f>G3499-H3499-I3499</f>
        <v/>
      </c>
      <c r="K3499">
        <f>IF(A3499="","",IF(J3499&lt;=IFERROR(VLOOKUP(A3499,Produtos!$A:$E,5,FALSE),0),"ABAIXO DO MINIMO","OK"))</f>
        <v/>
      </c>
    </row>
    <row r="3500">
      <c r="B3500">
        <f>IFERROR(VLOOKUP(A3500,Produtos!A:B,2,FALSE),"")</f>
        <v/>
      </c>
      <c r="D3500" s="10">
        <f>IFERROR(INDEX(Lotes!$E:$E,MATCH(1,(Lotes!$A:$A=A3500)*(Lotes!$C:$C=C3500),0)),"")</f>
        <v/>
      </c>
      <c r="E3500" s="14">
        <f>IF(D3500="","",D3500-TODAY())</f>
        <v/>
      </c>
      <c r="F3500">
        <f>IF(D3500="","",IF(E3500&lt;0,"VENCIDO",IF(E3500&lt;=30,"VENCE EM &lt;= 30 DIAS",IF(E3500&lt;=60,"ATENCAO (31-60 DIAS)","OK"))))</f>
        <v/>
      </c>
      <c r="G3500" s="14">
        <f>SUMIFS(Lancamentos!$G:$G,Lancamentos!$C:$C,$A3500,Lancamentos!$E:$E,$C3500,Lancamentos!$B:$B,"ENTRADA")</f>
        <v/>
      </c>
      <c r="H3500" s="14">
        <f>SUMIFS(Lancamentos!$G:$G,Lancamentos!$C:$C,$A3500,Lancamentos!$E:$E,$C3500,Lancamentos!$B:$B,"SAIDA_USO")</f>
        <v/>
      </c>
      <c r="I3500" s="14">
        <f>SUMIFS(Lancamentos!$G:$G,Lancamentos!$C:$C,$A3500,Lancamentos!$E:$E,$C3500,Lancamentos!$B:$B,"SAIDA_DESCARTE")</f>
        <v/>
      </c>
      <c r="J3500" s="14">
        <f>G3500-H3500-I3500</f>
        <v/>
      </c>
      <c r="K3500">
        <f>IF(A3500="","",IF(J3500&lt;=IFERROR(VLOOKUP(A3500,Produtos!$A:$E,5,FALSE),0),"ABAIXO DO MINIMO","OK"))</f>
        <v/>
      </c>
    </row>
    <row r="3501">
      <c r="B3501">
        <f>IFERROR(VLOOKUP(A3501,Produtos!A:B,2,FALSE),"")</f>
        <v/>
      </c>
      <c r="D3501" s="10">
        <f>IFERROR(INDEX(Lotes!$E:$E,MATCH(1,(Lotes!$A:$A=A3501)*(Lotes!$C:$C=C3501),0)),"")</f>
        <v/>
      </c>
      <c r="E3501" s="14">
        <f>IF(D3501="","",D3501-TODAY())</f>
        <v/>
      </c>
      <c r="F3501">
        <f>IF(D3501="","",IF(E3501&lt;0,"VENCIDO",IF(E3501&lt;=30,"VENCE EM &lt;= 30 DIAS",IF(E3501&lt;=60,"ATENCAO (31-60 DIAS)","OK"))))</f>
        <v/>
      </c>
      <c r="G3501" s="14">
        <f>SUMIFS(Lancamentos!$G:$G,Lancamentos!$C:$C,$A3501,Lancamentos!$E:$E,$C3501,Lancamentos!$B:$B,"ENTRADA")</f>
        <v/>
      </c>
      <c r="H3501" s="14">
        <f>SUMIFS(Lancamentos!$G:$G,Lancamentos!$C:$C,$A3501,Lancamentos!$E:$E,$C3501,Lancamentos!$B:$B,"SAIDA_USO")</f>
        <v/>
      </c>
      <c r="I3501" s="14">
        <f>SUMIFS(Lancamentos!$G:$G,Lancamentos!$C:$C,$A3501,Lancamentos!$E:$E,$C3501,Lancamentos!$B:$B,"SAIDA_DESCARTE")</f>
        <v/>
      </c>
      <c r="J3501" s="14">
        <f>G3501-H3501-I3501</f>
        <v/>
      </c>
      <c r="K3501">
        <f>IF(A3501="","",IF(J3501&lt;=IFERROR(VLOOKUP(A3501,Produtos!$A:$E,5,FALSE),0),"ABAIXO DO MINIMO","OK"))</f>
        <v/>
      </c>
    </row>
    <row r="3502">
      <c r="B3502">
        <f>IFERROR(VLOOKUP(A3502,Produtos!A:B,2,FALSE),"")</f>
        <v/>
      </c>
      <c r="D3502" s="10">
        <f>IFERROR(INDEX(Lotes!$E:$E,MATCH(1,(Lotes!$A:$A=A3502)*(Lotes!$C:$C=C3502),0)),"")</f>
        <v/>
      </c>
      <c r="E3502" s="14">
        <f>IF(D3502="","",D3502-TODAY())</f>
        <v/>
      </c>
      <c r="F3502">
        <f>IF(D3502="","",IF(E3502&lt;0,"VENCIDO",IF(E3502&lt;=30,"VENCE EM &lt;= 30 DIAS",IF(E3502&lt;=60,"ATENCAO (31-60 DIAS)","OK"))))</f>
        <v/>
      </c>
      <c r="G3502" s="14">
        <f>SUMIFS(Lancamentos!$G:$G,Lancamentos!$C:$C,$A3502,Lancamentos!$E:$E,$C3502,Lancamentos!$B:$B,"ENTRADA")</f>
        <v/>
      </c>
      <c r="H3502" s="14">
        <f>SUMIFS(Lancamentos!$G:$G,Lancamentos!$C:$C,$A3502,Lancamentos!$E:$E,$C3502,Lancamentos!$B:$B,"SAIDA_USO")</f>
        <v/>
      </c>
      <c r="I3502" s="14">
        <f>SUMIFS(Lancamentos!$G:$G,Lancamentos!$C:$C,$A3502,Lancamentos!$E:$E,$C3502,Lancamentos!$B:$B,"SAIDA_DESCARTE")</f>
        <v/>
      </c>
      <c r="J3502" s="14">
        <f>G3502-H3502-I3502</f>
        <v/>
      </c>
      <c r="K3502">
        <f>IF(A3502="","",IF(J3502&lt;=IFERROR(VLOOKUP(A3502,Produtos!$A:$E,5,FALSE),0),"ABAIXO DO MINIMO","OK"))</f>
        <v/>
      </c>
    </row>
    <row r="3503">
      <c r="B3503">
        <f>IFERROR(VLOOKUP(A3503,Produtos!A:B,2,FALSE),"")</f>
        <v/>
      </c>
      <c r="D3503" s="10">
        <f>IFERROR(INDEX(Lotes!$E:$E,MATCH(1,(Lotes!$A:$A=A3503)*(Lotes!$C:$C=C3503),0)),"")</f>
        <v/>
      </c>
      <c r="E3503" s="14">
        <f>IF(D3503="","",D3503-TODAY())</f>
        <v/>
      </c>
      <c r="F3503">
        <f>IF(D3503="","",IF(E3503&lt;0,"VENCIDO",IF(E3503&lt;=30,"VENCE EM &lt;= 30 DIAS",IF(E3503&lt;=60,"ATENCAO (31-60 DIAS)","OK"))))</f>
        <v/>
      </c>
      <c r="G3503" s="14">
        <f>SUMIFS(Lancamentos!$G:$G,Lancamentos!$C:$C,$A3503,Lancamentos!$E:$E,$C3503,Lancamentos!$B:$B,"ENTRADA")</f>
        <v/>
      </c>
      <c r="H3503" s="14">
        <f>SUMIFS(Lancamentos!$G:$G,Lancamentos!$C:$C,$A3503,Lancamentos!$E:$E,$C3503,Lancamentos!$B:$B,"SAIDA_USO")</f>
        <v/>
      </c>
      <c r="I3503" s="14">
        <f>SUMIFS(Lancamentos!$G:$G,Lancamentos!$C:$C,$A3503,Lancamentos!$E:$E,$C3503,Lancamentos!$B:$B,"SAIDA_DESCARTE")</f>
        <v/>
      </c>
      <c r="J3503" s="14">
        <f>G3503-H3503-I3503</f>
        <v/>
      </c>
      <c r="K3503">
        <f>IF(A3503="","",IF(J3503&lt;=IFERROR(VLOOKUP(A3503,Produtos!$A:$E,5,FALSE),0),"ABAIXO DO MINIMO","OK"))</f>
        <v/>
      </c>
    </row>
    <row r="3504">
      <c r="B3504">
        <f>IFERROR(VLOOKUP(A3504,Produtos!A:B,2,FALSE),"")</f>
        <v/>
      </c>
      <c r="D3504" s="10">
        <f>IFERROR(INDEX(Lotes!$E:$E,MATCH(1,(Lotes!$A:$A=A3504)*(Lotes!$C:$C=C3504),0)),"")</f>
        <v/>
      </c>
      <c r="E3504" s="14">
        <f>IF(D3504="","",D3504-TODAY())</f>
        <v/>
      </c>
      <c r="F3504">
        <f>IF(D3504="","",IF(E3504&lt;0,"VENCIDO",IF(E3504&lt;=30,"VENCE EM &lt;= 30 DIAS",IF(E3504&lt;=60,"ATENCAO (31-60 DIAS)","OK"))))</f>
        <v/>
      </c>
      <c r="G3504" s="14">
        <f>SUMIFS(Lancamentos!$G:$G,Lancamentos!$C:$C,$A3504,Lancamentos!$E:$E,$C3504,Lancamentos!$B:$B,"ENTRADA")</f>
        <v/>
      </c>
      <c r="H3504" s="14">
        <f>SUMIFS(Lancamentos!$G:$G,Lancamentos!$C:$C,$A3504,Lancamentos!$E:$E,$C3504,Lancamentos!$B:$B,"SAIDA_USO")</f>
        <v/>
      </c>
      <c r="I3504" s="14">
        <f>SUMIFS(Lancamentos!$G:$G,Lancamentos!$C:$C,$A3504,Lancamentos!$E:$E,$C3504,Lancamentos!$B:$B,"SAIDA_DESCARTE")</f>
        <v/>
      </c>
      <c r="J3504" s="14">
        <f>G3504-H3504-I3504</f>
        <v/>
      </c>
      <c r="K3504">
        <f>IF(A3504="","",IF(J3504&lt;=IFERROR(VLOOKUP(A3504,Produtos!$A:$E,5,FALSE),0),"ABAIXO DO MINIMO","OK"))</f>
        <v/>
      </c>
    </row>
    <row r="3505">
      <c r="B3505">
        <f>IFERROR(VLOOKUP(A3505,Produtos!A:B,2,FALSE),"")</f>
        <v/>
      </c>
      <c r="D3505" s="10">
        <f>IFERROR(INDEX(Lotes!$E:$E,MATCH(1,(Lotes!$A:$A=A3505)*(Lotes!$C:$C=C3505),0)),"")</f>
        <v/>
      </c>
      <c r="E3505" s="14">
        <f>IF(D3505="","",D3505-TODAY())</f>
        <v/>
      </c>
      <c r="F3505">
        <f>IF(D3505="","",IF(E3505&lt;0,"VENCIDO",IF(E3505&lt;=30,"VENCE EM &lt;= 30 DIAS",IF(E3505&lt;=60,"ATENCAO (31-60 DIAS)","OK"))))</f>
        <v/>
      </c>
      <c r="G3505" s="14">
        <f>SUMIFS(Lancamentos!$G:$G,Lancamentos!$C:$C,$A3505,Lancamentos!$E:$E,$C3505,Lancamentos!$B:$B,"ENTRADA")</f>
        <v/>
      </c>
      <c r="H3505" s="14">
        <f>SUMIFS(Lancamentos!$G:$G,Lancamentos!$C:$C,$A3505,Lancamentos!$E:$E,$C3505,Lancamentos!$B:$B,"SAIDA_USO")</f>
        <v/>
      </c>
      <c r="I3505" s="14">
        <f>SUMIFS(Lancamentos!$G:$G,Lancamentos!$C:$C,$A3505,Lancamentos!$E:$E,$C3505,Lancamentos!$B:$B,"SAIDA_DESCARTE")</f>
        <v/>
      </c>
      <c r="J3505" s="14">
        <f>G3505-H3505-I3505</f>
        <v/>
      </c>
      <c r="K3505">
        <f>IF(A3505="","",IF(J3505&lt;=IFERROR(VLOOKUP(A3505,Produtos!$A:$E,5,FALSE),0),"ABAIXO DO MINIMO","OK"))</f>
        <v/>
      </c>
    </row>
    <row r="3506">
      <c r="B3506">
        <f>IFERROR(VLOOKUP(A3506,Produtos!A:B,2,FALSE),"")</f>
        <v/>
      </c>
      <c r="D3506" s="10">
        <f>IFERROR(INDEX(Lotes!$E:$E,MATCH(1,(Lotes!$A:$A=A3506)*(Lotes!$C:$C=C3506),0)),"")</f>
        <v/>
      </c>
      <c r="E3506" s="14">
        <f>IF(D3506="","",D3506-TODAY())</f>
        <v/>
      </c>
      <c r="F3506">
        <f>IF(D3506="","",IF(E3506&lt;0,"VENCIDO",IF(E3506&lt;=30,"VENCE EM &lt;= 30 DIAS",IF(E3506&lt;=60,"ATENCAO (31-60 DIAS)","OK"))))</f>
        <v/>
      </c>
      <c r="G3506" s="14">
        <f>SUMIFS(Lancamentos!$G:$G,Lancamentos!$C:$C,$A3506,Lancamentos!$E:$E,$C3506,Lancamentos!$B:$B,"ENTRADA")</f>
        <v/>
      </c>
      <c r="H3506" s="14">
        <f>SUMIFS(Lancamentos!$G:$G,Lancamentos!$C:$C,$A3506,Lancamentos!$E:$E,$C3506,Lancamentos!$B:$B,"SAIDA_USO")</f>
        <v/>
      </c>
      <c r="I3506" s="14">
        <f>SUMIFS(Lancamentos!$G:$G,Lancamentos!$C:$C,$A3506,Lancamentos!$E:$E,$C3506,Lancamentos!$B:$B,"SAIDA_DESCARTE")</f>
        <v/>
      </c>
      <c r="J3506" s="14">
        <f>G3506-H3506-I3506</f>
        <v/>
      </c>
      <c r="K3506">
        <f>IF(A3506="","",IF(J3506&lt;=IFERROR(VLOOKUP(A3506,Produtos!$A:$E,5,FALSE),0),"ABAIXO DO MINIMO","OK"))</f>
        <v/>
      </c>
    </row>
    <row r="3507">
      <c r="B3507">
        <f>IFERROR(VLOOKUP(A3507,Produtos!A:B,2,FALSE),"")</f>
        <v/>
      </c>
      <c r="D3507" s="10">
        <f>IFERROR(INDEX(Lotes!$E:$E,MATCH(1,(Lotes!$A:$A=A3507)*(Lotes!$C:$C=C3507),0)),"")</f>
        <v/>
      </c>
      <c r="E3507" s="14">
        <f>IF(D3507="","",D3507-TODAY())</f>
        <v/>
      </c>
      <c r="F3507">
        <f>IF(D3507="","",IF(E3507&lt;0,"VENCIDO",IF(E3507&lt;=30,"VENCE EM &lt;= 30 DIAS",IF(E3507&lt;=60,"ATENCAO (31-60 DIAS)","OK"))))</f>
        <v/>
      </c>
      <c r="G3507" s="14">
        <f>SUMIFS(Lancamentos!$G:$G,Lancamentos!$C:$C,$A3507,Lancamentos!$E:$E,$C3507,Lancamentos!$B:$B,"ENTRADA")</f>
        <v/>
      </c>
      <c r="H3507" s="14">
        <f>SUMIFS(Lancamentos!$G:$G,Lancamentos!$C:$C,$A3507,Lancamentos!$E:$E,$C3507,Lancamentos!$B:$B,"SAIDA_USO")</f>
        <v/>
      </c>
      <c r="I3507" s="14">
        <f>SUMIFS(Lancamentos!$G:$G,Lancamentos!$C:$C,$A3507,Lancamentos!$E:$E,$C3507,Lancamentos!$B:$B,"SAIDA_DESCARTE")</f>
        <v/>
      </c>
      <c r="J3507" s="14">
        <f>G3507-H3507-I3507</f>
        <v/>
      </c>
      <c r="K3507">
        <f>IF(A3507="","",IF(J3507&lt;=IFERROR(VLOOKUP(A3507,Produtos!$A:$E,5,FALSE),0),"ABAIXO DO MINIMO","OK"))</f>
        <v/>
      </c>
    </row>
    <row r="3508">
      <c r="B3508">
        <f>IFERROR(VLOOKUP(A3508,Produtos!A:B,2,FALSE),"")</f>
        <v/>
      </c>
      <c r="D3508" s="10">
        <f>IFERROR(INDEX(Lotes!$E:$E,MATCH(1,(Lotes!$A:$A=A3508)*(Lotes!$C:$C=C3508),0)),"")</f>
        <v/>
      </c>
      <c r="E3508" s="14">
        <f>IF(D3508="","",D3508-TODAY())</f>
        <v/>
      </c>
      <c r="F3508">
        <f>IF(D3508="","",IF(E3508&lt;0,"VENCIDO",IF(E3508&lt;=30,"VENCE EM &lt;= 30 DIAS",IF(E3508&lt;=60,"ATENCAO (31-60 DIAS)","OK"))))</f>
        <v/>
      </c>
      <c r="G3508" s="14">
        <f>SUMIFS(Lancamentos!$G:$G,Lancamentos!$C:$C,$A3508,Lancamentos!$E:$E,$C3508,Lancamentos!$B:$B,"ENTRADA")</f>
        <v/>
      </c>
      <c r="H3508" s="14">
        <f>SUMIFS(Lancamentos!$G:$G,Lancamentos!$C:$C,$A3508,Lancamentos!$E:$E,$C3508,Lancamentos!$B:$B,"SAIDA_USO")</f>
        <v/>
      </c>
      <c r="I3508" s="14">
        <f>SUMIFS(Lancamentos!$G:$G,Lancamentos!$C:$C,$A3508,Lancamentos!$E:$E,$C3508,Lancamentos!$B:$B,"SAIDA_DESCARTE")</f>
        <v/>
      </c>
      <c r="J3508" s="14">
        <f>G3508-H3508-I3508</f>
        <v/>
      </c>
      <c r="K3508">
        <f>IF(A3508="","",IF(J3508&lt;=IFERROR(VLOOKUP(A3508,Produtos!$A:$E,5,FALSE),0),"ABAIXO DO MINIMO","OK"))</f>
        <v/>
      </c>
    </row>
    <row r="3509">
      <c r="B3509">
        <f>IFERROR(VLOOKUP(A3509,Produtos!A:B,2,FALSE),"")</f>
        <v/>
      </c>
      <c r="D3509" s="10">
        <f>IFERROR(INDEX(Lotes!$E:$E,MATCH(1,(Lotes!$A:$A=A3509)*(Lotes!$C:$C=C3509),0)),"")</f>
        <v/>
      </c>
      <c r="E3509" s="14">
        <f>IF(D3509="","",D3509-TODAY())</f>
        <v/>
      </c>
      <c r="F3509">
        <f>IF(D3509="","",IF(E3509&lt;0,"VENCIDO",IF(E3509&lt;=30,"VENCE EM &lt;= 30 DIAS",IF(E3509&lt;=60,"ATENCAO (31-60 DIAS)","OK"))))</f>
        <v/>
      </c>
      <c r="G3509" s="14">
        <f>SUMIFS(Lancamentos!$G:$G,Lancamentos!$C:$C,$A3509,Lancamentos!$E:$E,$C3509,Lancamentos!$B:$B,"ENTRADA")</f>
        <v/>
      </c>
      <c r="H3509" s="14">
        <f>SUMIFS(Lancamentos!$G:$G,Lancamentos!$C:$C,$A3509,Lancamentos!$E:$E,$C3509,Lancamentos!$B:$B,"SAIDA_USO")</f>
        <v/>
      </c>
      <c r="I3509" s="14">
        <f>SUMIFS(Lancamentos!$G:$G,Lancamentos!$C:$C,$A3509,Lancamentos!$E:$E,$C3509,Lancamentos!$B:$B,"SAIDA_DESCARTE")</f>
        <v/>
      </c>
      <c r="J3509" s="14">
        <f>G3509-H3509-I3509</f>
        <v/>
      </c>
      <c r="K3509">
        <f>IF(A3509="","",IF(J3509&lt;=IFERROR(VLOOKUP(A3509,Produtos!$A:$E,5,FALSE),0),"ABAIXO DO MINIMO","OK"))</f>
        <v/>
      </c>
    </row>
    <row r="3510">
      <c r="B3510">
        <f>IFERROR(VLOOKUP(A3510,Produtos!A:B,2,FALSE),"")</f>
        <v/>
      </c>
      <c r="D3510" s="10">
        <f>IFERROR(INDEX(Lotes!$E:$E,MATCH(1,(Lotes!$A:$A=A3510)*(Lotes!$C:$C=C3510),0)),"")</f>
        <v/>
      </c>
      <c r="E3510" s="14">
        <f>IF(D3510="","",D3510-TODAY())</f>
        <v/>
      </c>
      <c r="F3510">
        <f>IF(D3510="","",IF(E3510&lt;0,"VENCIDO",IF(E3510&lt;=30,"VENCE EM &lt;= 30 DIAS",IF(E3510&lt;=60,"ATENCAO (31-60 DIAS)","OK"))))</f>
        <v/>
      </c>
      <c r="G3510" s="14">
        <f>SUMIFS(Lancamentos!$G:$G,Lancamentos!$C:$C,$A3510,Lancamentos!$E:$E,$C3510,Lancamentos!$B:$B,"ENTRADA")</f>
        <v/>
      </c>
      <c r="H3510" s="14">
        <f>SUMIFS(Lancamentos!$G:$G,Lancamentos!$C:$C,$A3510,Lancamentos!$E:$E,$C3510,Lancamentos!$B:$B,"SAIDA_USO")</f>
        <v/>
      </c>
      <c r="I3510" s="14">
        <f>SUMIFS(Lancamentos!$G:$G,Lancamentos!$C:$C,$A3510,Lancamentos!$E:$E,$C3510,Lancamentos!$B:$B,"SAIDA_DESCARTE")</f>
        <v/>
      </c>
      <c r="J3510" s="14">
        <f>G3510-H3510-I3510</f>
        <v/>
      </c>
      <c r="K3510">
        <f>IF(A3510="","",IF(J3510&lt;=IFERROR(VLOOKUP(A3510,Produtos!$A:$E,5,FALSE),0),"ABAIXO DO MINIMO","OK"))</f>
        <v/>
      </c>
    </row>
    <row r="3511">
      <c r="B3511">
        <f>IFERROR(VLOOKUP(A3511,Produtos!A:B,2,FALSE),"")</f>
        <v/>
      </c>
      <c r="D3511" s="10">
        <f>IFERROR(INDEX(Lotes!$E:$E,MATCH(1,(Lotes!$A:$A=A3511)*(Lotes!$C:$C=C3511),0)),"")</f>
        <v/>
      </c>
      <c r="E3511" s="14">
        <f>IF(D3511="","",D3511-TODAY())</f>
        <v/>
      </c>
      <c r="F3511">
        <f>IF(D3511="","",IF(E3511&lt;0,"VENCIDO",IF(E3511&lt;=30,"VENCE EM &lt;= 30 DIAS",IF(E3511&lt;=60,"ATENCAO (31-60 DIAS)","OK"))))</f>
        <v/>
      </c>
      <c r="G3511" s="14">
        <f>SUMIFS(Lancamentos!$G:$G,Lancamentos!$C:$C,$A3511,Lancamentos!$E:$E,$C3511,Lancamentos!$B:$B,"ENTRADA")</f>
        <v/>
      </c>
      <c r="H3511" s="14">
        <f>SUMIFS(Lancamentos!$G:$G,Lancamentos!$C:$C,$A3511,Lancamentos!$E:$E,$C3511,Lancamentos!$B:$B,"SAIDA_USO")</f>
        <v/>
      </c>
      <c r="I3511" s="14">
        <f>SUMIFS(Lancamentos!$G:$G,Lancamentos!$C:$C,$A3511,Lancamentos!$E:$E,$C3511,Lancamentos!$B:$B,"SAIDA_DESCARTE")</f>
        <v/>
      </c>
      <c r="J3511" s="14">
        <f>G3511-H3511-I3511</f>
        <v/>
      </c>
      <c r="K3511">
        <f>IF(A3511="","",IF(J3511&lt;=IFERROR(VLOOKUP(A3511,Produtos!$A:$E,5,FALSE),0),"ABAIXO DO MINIMO","OK"))</f>
        <v/>
      </c>
    </row>
    <row r="3512">
      <c r="B3512">
        <f>IFERROR(VLOOKUP(A3512,Produtos!A:B,2,FALSE),"")</f>
        <v/>
      </c>
      <c r="D3512" s="10">
        <f>IFERROR(INDEX(Lotes!$E:$E,MATCH(1,(Lotes!$A:$A=A3512)*(Lotes!$C:$C=C3512),0)),"")</f>
        <v/>
      </c>
      <c r="E3512" s="14">
        <f>IF(D3512="","",D3512-TODAY())</f>
        <v/>
      </c>
      <c r="F3512">
        <f>IF(D3512="","",IF(E3512&lt;0,"VENCIDO",IF(E3512&lt;=30,"VENCE EM &lt;= 30 DIAS",IF(E3512&lt;=60,"ATENCAO (31-60 DIAS)","OK"))))</f>
        <v/>
      </c>
      <c r="G3512" s="14">
        <f>SUMIFS(Lancamentos!$G:$G,Lancamentos!$C:$C,$A3512,Lancamentos!$E:$E,$C3512,Lancamentos!$B:$B,"ENTRADA")</f>
        <v/>
      </c>
      <c r="H3512" s="14">
        <f>SUMIFS(Lancamentos!$G:$G,Lancamentos!$C:$C,$A3512,Lancamentos!$E:$E,$C3512,Lancamentos!$B:$B,"SAIDA_USO")</f>
        <v/>
      </c>
      <c r="I3512" s="14">
        <f>SUMIFS(Lancamentos!$G:$G,Lancamentos!$C:$C,$A3512,Lancamentos!$E:$E,$C3512,Lancamentos!$B:$B,"SAIDA_DESCARTE")</f>
        <v/>
      </c>
      <c r="J3512" s="14">
        <f>G3512-H3512-I3512</f>
        <v/>
      </c>
      <c r="K3512">
        <f>IF(A3512="","",IF(J3512&lt;=IFERROR(VLOOKUP(A3512,Produtos!$A:$E,5,FALSE),0),"ABAIXO DO MINIMO","OK"))</f>
        <v/>
      </c>
    </row>
    <row r="3513">
      <c r="B3513">
        <f>IFERROR(VLOOKUP(A3513,Produtos!A:B,2,FALSE),"")</f>
        <v/>
      </c>
      <c r="D3513" s="10">
        <f>IFERROR(INDEX(Lotes!$E:$E,MATCH(1,(Lotes!$A:$A=A3513)*(Lotes!$C:$C=C3513),0)),"")</f>
        <v/>
      </c>
      <c r="E3513" s="14">
        <f>IF(D3513="","",D3513-TODAY())</f>
        <v/>
      </c>
      <c r="F3513">
        <f>IF(D3513="","",IF(E3513&lt;0,"VENCIDO",IF(E3513&lt;=30,"VENCE EM &lt;= 30 DIAS",IF(E3513&lt;=60,"ATENCAO (31-60 DIAS)","OK"))))</f>
        <v/>
      </c>
      <c r="G3513" s="14">
        <f>SUMIFS(Lancamentos!$G:$G,Lancamentos!$C:$C,$A3513,Lancamentos!$E:$E,$C3513,Lancamentos!$B:$B,"ENTRADA")</f>
        <v/>
      </c>
      <c r="H3513" s="14">
        <f>SUMIFS(Lancamentos!$G:$G,Lancamentos!$C:$C,$A3513,Lancamentos!$E:$E,$C3513,Lancamentos!$B:$B,"SAIDA_USO")</f>
        <v/>
      </c>
      <c r="I3513" s="14">
        <f>SUMIFS(Lancamentos!$G:$G,Lancamentos!$C:$C,$A3513,Lancamentos!$E:$E,$C3513,Lancamentos!$B:$B,"SAIDA_DESCARTE")</f>
        <v/>
      </c>
      <c r="J3513" s="14">
        <f>G3513-H3513-I3513</f>
        <v/>
      </c>
      <c r="K3513">
        <f>IF(A3513="","",IF(J3513&lt;=IFERROR(VLOOKUP(A3513,Produtos!$A:$E,5,FALSE),0),"ABAIXO DO MINIMO","OK"))</f>
        <v/>
      </c>
    </row>
    <row r="3514">
      <c r="B3514">
        <f>IFERROR(VLOOKUP(A3514,Produtos!A:B,2,FALSE),"")</f>
        <v/>
      </c>
      <c r="D3514" s="10">
        <f>IFERROR(INDEX(Lotes!$E:$E,MATCH(1,(Lotes!$A:$A=A3514)*(Lotes!$C:$C=C3514),0)),"")</f>
        <v/>
      </c>
      <c r="E3514" s="14">
        <f>IF(D3514="","",D3514-TODAY())</f>
        <v/>
      </c>
      <c r="F3514">
        <f>IF(D3514="","",IF(E3514&lt;0,"VENCIDO",IF(E3514&lt;=30,"VENCE EM &lt;= 30 DIAS",IF(E3514&lt;=60,"ATENCAO (31-60 DIAS)","OK"))))</f>
        <v/>
      </c>
      <c r="G3514" s="14">
        <f>SUMIFS(Lancamentos!$G:$G,Lancamentos!$C:$C,$A3514,Lancamentos!$E:$E,$C3514,Lancamentos!$B:$B,"ENTRADA")</f>
        <v/>
      </c>
      <c r="H3514" s="14">
        <f>SUMIFS(Lancamentos!$G:$G,Lancamentos!$C:$C,$A3514,Lancamentos!$E:$E,$C3514,Lancamentos!$B:$B,"SAIDA_USO")</f>
        <v/>
      </c>
      <c r="I3514" s="14">
        <f>SUMIFS(Lancamentos!$G:$G,Lancamentos!$C:$C,$A3514,Lancamentos!$E:$E,$C3514,Lancamentos!$B:$B,"SAIDA_DESCARTE")</f>
        <v/>
      </c>
      <c r="J3514" s="14">
        <f>G3514-H3514-I3514</f>
        <v/>
      </c>
      <c r="K3514">
        <f>IF(A3514="","",IF(J3514&lt;=IFERROR(VLOOKUP(A3514,Produtos!$A:$E,5,FALSE),0),"ABAIXO DO MINIMO","OK"))</f>
        <v/>
      </c>
    </row>
    <row r="3515">
      <c r="B3515">
        <f>IFERROR(VLOOKUP(A3515,Produtos!A:B,2,FALSE),"")</f>
        <v/>
      </c>
      <c r="D3515" s="10">
        <f>IFERROR(INDEX(Lotes!$E:$E,MATCH(1,(Lotes!$A:$A=A3515)*(Lotes!$C:$C=C3515),0)),"")</f>
        <v/>
      </c>
      <c r="E3515" s="14">
        <f>IF(D3515="","",D3515-TODAY())</f>
        <v/>
      </c>
      <c r="F3515">
        <f>IF(D3515="","",IF(E3515&lt;0,"VENCIDO",IF(E3515&lt;=30,"VENCE EM &lt;= 30 DIAS",IF(E3515&lt;=60,"ATENCAO (31-60 DIAS)","OK"))))</f>
        <v/>
      </c>
      <c r="G3515" s="14">
        <f>SUMIFS(Lancamentos!$G:$G,Lancamentos!$C:$C,$A3515,Lancamentos!$E:$E,$C3515,Lancamentos!$B:$B,"ENTRADA")</f>
        <v/>
      </c>
      <c r="H3515" s="14">
        <f>SUMIFS(Lancamentos!$G:$G,Lancamentos!$C:$C,$A3515,Lancamentos!$E:$E,$C3515,Lancamentos!$B:$B,"SAIDA_USO")</f>
        <v/>
      </c>
      <c r="I3515" s="14">
        <f>SUMIFS(Lancamentos!$G:$G,Lancamentos!$C:$C,$A3515,Lancamentos!$E:$E,$C3515,Lancamentos!$B:$B,"SAIDA_DESCARTE")</f>
        <v/>
      </c>
      <c r="J3515" s="14">
        <f>G3515-H3515-I3515</f>
        <v/>
      </c>
      <c r="K3515">
        <f>IF(A3515="","",IF(J3515&lt;=IFERROR(VLOOKUP(A3515,Produtos!$A:$E,5,FALSE),0),"ABAIXO DO MINIMO","OK"))</f>
        <v/>
      </c>
    </row>
    <row r="3516">
      <c r="B3516">
        <f>IFERROR(VLOOKUP(A3516,Produtos!A:B,2,FALSE),"")</f>
        <v/>
      </c>
      <c r="D3516" s="10">
        <f>IFERROR(INDEX(Lotes!$E:$E,MATCH(1,(Lotes!$A:$A=A3516)*(Lotes!$C:$C=C3516),0)),"")</f>
        <v/>
      </c>
      <c r="E3516" s="14">
        <f>IF(D3516="","",D3516-TODAY())</f>
        <v/>
      </c>
      <c r="F3516">
        <f>IF(D3516="","",IF(E3516&lt;0,"VENCIDO",IF(E3516&lt;=30,"VENCE EM &lt;= 30 DIAS",IF(E3516&lt;=60,"ATENCAO (31-60 DIAS)","OK"))))</f>
        <v/>
      </c>
      <c r="G3516" s="14">
        <f>SUMIFS(Lancamentos!$G:$G,Lancamentos!$C:$C,$A3516,Lancamentos!$E:$E,$C3516,Lancamentos!$B:$B,"ENTRADA")</f>
        <v/>
      </c>
      <c r="H3516" s="14">
        <f>SUMIFS(Lancamentos!$G:$G,Lancamentos!$C:$C,$A3516,Lancamentos!$E:$E,$C3516,Lancamentos!$B:$B,"SAIDA_USO")</f>
        <v/>
      </c>
      <c r="I3516" s="14">
        <f>SUMIFS(Lancamentos!$G:$G,Lancamentos!$C:$C,$A3516,Lancamentos!$E:$E,$C3516,Lancamentos!$B:$B,"SAIDA_DESCARTE")</f>
        <v/>
      </c>
      <c r="J3516" s="14">
        <f>G3516-H3516-I3516</f>
        <v/>
      </c>
      <c r="K3516">
        <f>IF(A3516="","",IF(J3516&lt;=IFERROR(VLOOKUP(A3516,Produtos!$A:$E,5,FALSE),0),"ABAIXO DO MINIMO","OK"))</f>
        <v/>
      </c>
    </row>
    <row r="3517">
      <c r="B3517">
        <f>IFERROR(VLOOKUP(A3517,Produtos!A:B,2,FALSE),"")</f>
        <v/>
      </c>
      <c r="D3517" s="10">
        <f>IFERROR(INDEX(Lotes!$E:$E,MATCH(1,(Lotes!$A:$A=A3517)*(Lotes!$C:$C=C3517),0)),"")</f>
        <v/>
      </c>
      <c r="E3517" s="14">
        <f>IF(D3517="","",D3517-TODAY())</f>
        <v/>
      </c>
      <c r="F3517">
        <f>IF(D3517="","",IF(E3517&lt;0,"VENCIDO",IF(E3517&lt;=30,"VENCE EM &lt;= 30 DIAS",IF(E3517&lt;=60,"ATENCAO (31-60 DIAS)","OK"))))</f>
        <v/>
      </c>
      <c r="G3517" s="14">
        <f>SUMIFS(Lancamentos!$G:$G,Lancamentos!$C:$C,$A3517,Lancamentos!$E:$E,$C3517,Lancamentos!$B:$B,"ENTRADA")</f>
        <v/>
      </c>
      <c r="H3517" s="14">
        <f>SUMIFS(Lancamentos!$G:$G,Lancamentos!$C:$C,$A3517,Lancamentos!$E:$E,$C3517,Lancamentos!$B:$B,"SAIDA_USO")</f>
        <v/>
      </c>
      <c r="I3517" s="14">
        <f>SUMIFS(Lancamentos!$G:$G,Lancamentos!$C:$C,$A3517,Lancamentos!$E:$E,$C3517,Lancamentos!$B:$B,"SAIDA_DESCARTE")</f>
        <v/>
      </c>
      <c r="J3517" s="14">
        <f>G3517-H3517-I3517</f>
        <v/>
      </c>
      <c r="K3517">
        <f>IF(A3517="","",IF(J3517&lt;=IFERROR(VLOOKUP(A3517,Produtos!$A:$E,5,FALSE),0),"ABAIXO DO MINIMO","OK"))</f>
        <v/>
      </c>
    </row>
    <row r="3518">
      <c r="B3518">
        <f>IFERROR(VLOOKUP(A3518,Produtos!A:B,2,FALSE),"")</f>
        <v/>
      </c>
      <c r="D3518" s="10">
        <f>IFERROR(INDEX(Lotes!$E:$E,MATCH(1,(Lotes!$A:$A=A3518)*(Lotes!$C:$C=C3518),0)),"")</f>
        <v/>
      </c>
      <c r="E3518" s="14">
        <f>IF(D3518="","",D3518-TODAY())</f>
        <v/>
      </c>
      <c r="F3518">
        <f>IF(D3518="","",IF(E3518&lt;0,"VENCIDO",IF(E3518&lt;=30,"VENCE EM &lt;= 30 DIAS",IF(E3518&lt;=60,"ATENCAO (31-60 DIAS)","OK"))))</f>
        <v/>
      </c>
      <c r="G3518" s="14">
        <f>SUMIFS(Lancamentos!$G:$G,Lancamentos!$C:$C,$A3518,Lancamentos!$E:$E,$C3518,Lancamentos!$B:$B,"ENTRADA")</f>
        <v/>
      </c>
      <c r="H3518" s="14">
        <f>SUMIFS(Lancamentos!$G:$G,Lancamentos!$C:$C,$A3518,Lancamentos!$E:$E,$C3518,Lancamentos!$B:$B,"SAIDA_USO")</f>
        <v/>
      </c>
      <c r="I3518" s="14">
        <f>SUMIFS(Lancamentos!$G:$G,Lancamentos!$C:$C,$A3518,Lancamentos!$E:$E,$C3518,Lancamentos!$B:$B,"SAIDA_DESCARTE")</f>
        <v/>
      </c>
      <c r="J3518" s="14">
        <f>G3518-H3518-I3518</f>
        <v/>
      </c>
      <c r="K3518">
        <f>IF(A3518="","",IF(J3518&lt;=IFERROR(VLOOKUP(A3518,Produtos!$A:$E,5,FALSE),0),"ABAIXO DO MINIMO","OK"))</f>
        <v/>
      </c>
    </row>
    <row r="3519">
      <c r="B3519">
        <f>IFERROR(VLOOKUP(A3519,Produtos!A:B,2,FALSE),"")</f>
        <v/>
      </c>
      <c r="D3519" s="10">
        <f>IFERROR(INDEX(Lotes!$E:$E,MATCH(1,(Lotes!$A:$A=A3519)*(Lotes!$C:$C=C3519),0)),"")</f>
        <v/>
      </c>
      <c r="E3519" s="14">
        <f>IF(D3519="","",D3519-TODAY())</f>
        <v/>
      </c>
      <c r="F3519">
        <f>IF(D3519="","",IF(E3519&lt;0,"VENCIDO",IF(E3519&lt;=30,"VENCE EM &lt;= 30 DIAS",IF(E3519&lt;=60,"ATENCAO (31-60 DIAS)","OK"))))</f>
        <v/>
      </c>
      <c r="G3519" s="14">
        <f>SUMIFS(Lancamentos!$G:$G,Lancamentos!$C:$C,$A3519,Lancamentos!$E:$E,$C3519,Lancamentos!$B:$B,"ENTRADA")</f>
        <v/>
      </c>
      <c r="H3519" s="14">
        <f>SUMIFS(Lancamentos!$G:$G,Lancamentos!$C:$C,$A3519,Lancamentos!$E:$E,$C3519,Lancamentos!$B:$B,"SAIDA_USO")</f>
        <v/>
      </c>
      <c r="I3519" s="14">
        <f>SUMIFS(Lancamentos!$G:$G,Lancamentos!$C:$C,$A3519,Lancamentos!$E:$E,$C3519,Lancamentos!$B:$B,"SAIDA_DESCARTE")</f>
        <v/>
      </c>
      <c r="J3519" s="14">
        <f>G3519-H3519-I3519</f>
        <v/>
      </c>
      <c r="K3519">
        <f>IF(A3519="","",IF(J3519&lt;=IFERROR(VLOOKUP(A3519,Produtos!$A:$E,5,FALSE),0),"ABAIXO DO MINIMO","OK"))</f>
        <v/>
      </c>
    </row>
    <row r="3520">
      <c r="B3520">
        <f>IFERROR(VLOOKUP(A3520,Produtos!A:B,2,FALSE),"")</f>
        <v/>
      </c>
      <c r="D3520" s="10">
        <f>IFERROR(INDEX(Lotes!$E:$E,MATCH(1,(Lotes!$A:$A=A3520)*(Lotes!$C:$C=C3520),0)),"")</f>
        <v/>
      </c>
      <c r="E3520" s="14">
        <f>IF(D3520="","",D3520-TODAY())</f>
        <v/>
      </c>
      <c r="F3520">
        <f>IF(D3520="","",IF(E3520&lt;0,"VENCIDO",IF(E3520&lt;=30,"VENCE EM &lt;= 30 DIAS",IF(E3520&lt;=60,"ATENCAO (31-60 DIAS)","OK"))))</f>
        <v/>
      </c>
      <c r="G3520" s="14">
        <f>SUMIFS(Lancamentos!$G:$G,Lancamentos!$C:$C,$A3520,Lancamentos!$E:$E,$C3520,Lancamentos!$B:$B,"ENTRADA")</f>
        <v/>
      </c>
      <c r="H3520" s="14">
        <f>SUMIFS(Lancamentos!$G:$G,Lancamentos!$C:$C,$A3520,Lancamentos!$E:$E,$C3520,Lancamentos!$B:$B,"SAIDA_USO")</f>
        <v/>
      </c>
      <c r="I3520" s="14">
        <f>SUMIFS(Lancamentos!$G:$G,Lancamentos!$C:$C,$A3520,Lancamentos!$E:$E,$C3520,Lancamentos!$B:$B,"SAIDA_DESCARTE")</f>
        <v/>
      </c>
      <c r="J3520" s="14">
        <f>G3520-H3520-I3520</f>
        <v/>
      </c>
      <c r="K3520">
        <f>IF(A3520="","",IF(J3520&lt;=IFERROR(VLOOKUP(A3520,Produtos!$A:$E,5,FALSE),0),"ABAIXO DO MINIMO","OK"))</f>
        <v/>
      </c>
    </row>
    <row r="3521">
      <c r="B3521">
        <f>IFERROR(VLOOKUP(A3521,Produtos!A:B,2,FALSE),"")</f>
        <v/>
      </c>
      <c r="D3521" s="10">
        <f>IFERROR(INDEX(Lotes!$E:$E,MATCH(1,(Lotes!$A:$A=A3521)*(Lotes!$C:$C=C3521),0)),"")</f>
        <v/>
      </c>
      <c r="E3521" s="14">
        <f>IF(D3521="","",D3521-TODAY())</f>
        <v/>
      </c>
      <c r="F3521">
        <f>IF(D3521="","",IF(E3521&lt;0,"VENCIDO",IF(E3521&lt;=30,"VENCE EM &lt;= 30 DIAS",IF(E3521&lt;=60,"ATENCAO (31-60 DIAS)","OK"))))</f>
        <v/>
      </c>
      <c r="G3521" s="14">
        <f>SUMIFS(Lancamentos!$G:$G,Lancamentos!$C:$C,$A3521,Lancamentos!$E:$E,$C3521,Lancamentos!$B:$B,"ENTRADA")</f>
        <v/>
      </c>
      <c r="H3521" s="14">
        <f>SUMIFS(Lancamentos!$G:$G,Lancamentos!$C:$C,$A3521,Lancamentos!$E:$E,$C3521,Lancamentos!$B:$B,"SAIDA_USO")</f>
        <v/>
      </c>
      <c r="I3521" s="14">
        <f>SUMIFS(Lancamentos!$G:$G,Lancamentos!$C:$C,$A3521,Lancamentos!$E:$E,$C3521,Lancamentos!$B:$B,"SAIDA_DESCARTE")</f>
        <v/>
      </c>
      <c r="J3521" s="14">
        <f>G3521-H3521-I3521</f>
        <v/>
      </c>
      <c r="K3521">
        <f>IF(A3521="","",IF(J3521&lt;=IFERROR(VLOOKUP(A3521,Produtos!$A:$E,5,FALSE),0),"ABAIXO DO MINIMO","OK"))</f>
        <v/>
      </c>
    </row>
    <row r="3522">
      <c r="B3522">
        <f>IFERROR(VLOOKUP(A3522,Produtos!A:B,2,FALSE),"")</f>
        <v/>
      </c>
      <c r="D3522" s="10">
        <f>IFERROR(INDEX(Lotes!$E:$E,MATCH(1,(Lotes!$A:$A=A3522)*(Lotes!$C:$C=C3522),0)),"")</f>
        <v/>
      </c>
      <c r="E3522" s="14">
        <f>IF(D3522="","",D3522-TODAY())</f>
        <v/>
      </c>
      <c r="F3522">
        <f>IF(D3522="","",IF(E3522&lt;0,"VENCIDO",IF(E3522&lt;=30,"VENCE EM &lt;= 30 DIAS",IF(E3522&lt;=60,"ATENCAO (31-60 DIAS)","OK"))))</f>
        <v/>
      </c>
      <c r="G3522" s="14">
        <f>SUMIFS(Lancamentos!$G:$G,Lancamentos!$C:$C,$A3522,Lancamentos!$E:$E,$C3522,Lancamentos!$B:$B,"ENTRADA")</f>
        <v/>
      </c>
      <c r="H3522" s="14">
        <f>SUMIFS(Lancamentos!$G:$G,Lancamentos!$C:$C,$A3522,Lancamentos!$E:$E,$C3522,Lancamentos!$B:$B,"SAIDA_USO")</f>
        <v/>
      </c>
      <c r="I3522" s="14">
        <f>SUMIFS(Lancamentos!$G:$G,Lancamentos!$C:$C,$A3522,Lancamentos!$E:$E,$C3522,Lancamentos!$B:$B,"SAIDA_DESCARTE")</f>
        <v/>
      </c>
      <c r="J3522" s="14">
        <f>G3522-H3522-I3522</f>
        <v/>
      </c>
      <c r="K3522">
        <f>IF(A3522="","",IF(J3522&lt;=IFERROR(VLOOKUP(A3522,Produtos!$A:$E,5,FALSE),0),"ABAIXO DO MINIMO","OK"))</f>
        <v/>
      </c>
    </row>
    <row r="3523">
      <c r="B3523">
        <f>IFERROR(VLOOKUP(A3523,Produtos!A:B,2,FALSE),"")</f>
        <v/>
      </c>
      <c r="D3523" s="10">
        <f>IFERROR(INDEX(Lotes!$E:$E,MATCH(1,(Lotes!$A:$A=A3523)*(Lotes!$C:$C=C3523),0)),"")</f>
        <v/>
      </c>
      <c r="E3523" s="14">
        <f>IF(D3523="","",D3523-TODAY())</f>
        <v/>
      </c>
      <c r="F3523">
        <f>IF(D3523="","",IF(E3523&lt;0,"VENCIDO",IF(E3523&lt;=30,"VENCE EM &lt;= 30 DIAS",IF(E3523&lt;=60,"ATENCAO (31-60 DIAS)","OK"))))</f>
        <v/>
      </c>
      <c r="G3523" s="14">
        <f>SUMIFS(Lancamentos!$G:$G,Lancamentos!$C:$C,$A3523,Lancamentos!$E:$E,$C3523,Lancamentos!$B:$B,"ENTRADA")</f>
        <v/>
      </c>
      <c r="H3523" s="14">
        <f>SUMIFS(Lancamentos!$G:$G,Lancamentos!$C:$C,$A3523,Lancamentos!$E:$E,$C3523,Lancamentos!$B:$B,"SAIDA_USO")</f>
        <v/>
      </c>
      <c r="I3523" s="14">
        <f>SUMIFS(Lancamentos!$G:$G,Lancamentos!$C:$C,$A3523,Lancamentos!$E:$E,$C3523,Lancamentos!$B:$B,"SAIDA_DESCARTE")</f>
        <v/>
      </c>
      <c r="J3523" s="14">
        <f>G3523-H3523-I3523</f>
        <v/>
      </c>
      <c r="K3523">
        <f>IF(A3523="","",IF(J3523&lt;=IFERROR(VLOOKUP(A3523,Produtos!$A:$E,5,FALSE),0),"ABAIXO DO MINIMO","OK"))</f>
        <v/>
      </c>
    </row>
    <row r="3524">
      <c r="B3524">
        <f>IFERROR(VLOOKUP(A3524,Produtos!A:B,2,FALSE),"")</f>
        <v/>
      </c>
      <c r="D3524" s="10">
        <f>IFERROR(INDEX(Lotes!$E:$E,MATCH(1,(Lotes!$A:$A=A3524)*(Lotes!$C:$C=C3524),0)),"")</f>
        <v/>
      </c>
      <c r="E3524" s="14">
        <f>IF(D3524="","",D3524-TODAY())</f>
        <v/>
      </c>
      <c r="F3524">
        <f>IF(D3524="","",IF(E3524&lt;0,"VENCIDO",IF(E3524&lt;=30,"VENCE EM &lt;= 30 DIAS",IF(E3524&lt;=60,"ATENCAO (31-60 DIAS)","OK"))))</f>
        <v/>
      </c>
      <c r="G3524" s="14">
        <f>SUMIFS(Lancamentos!$G:$G,Lancamentos!$C:$C,$A3524,Lancamentos!$E:$E,$C3524,Lancamentos!$B:$B,"ENTRADA")</f>
        <v/>
      </c>
      <c r="H3524" s="14">
        <f>SUMIFS(Lancamentos!$G:$G,Lancamentos!$C:$C,$A3524,Lancamentos!$E:$E,$C3524,Lancamentos!$B:$B,"SAIDA_USO")</f>
        <v/>
      </c>
      <c r="I3524" s="14">
        <f>SUMIFS(Lancamentos!$G:$G,Lancamentos!$C:$C,$A3524,Lancamentos!$E:$E,$C3524,Lancamentos!$B:$B,"SAIDA_DESCARTE")</f>
        <v/>
      </c>
      <c r="J3524" s="14">
        <f>G3524-H3524-I3524</f>
        <v/>
      </c>
      <c r="K3524">
        <f>IF(A3524="","",IF(J3524&lt;=IFERROR(VLOOKUP(A3524,Produtos!$A:$E,5,FALSE),0),"ABAIXO DO MINIMO","OK"))</f>
        <v/>
      </c>
    </row>
    <row r="3525">
      <c r="B3525">
        <f>IFERROR(VLOOKUP(A3525,Produtos!A:B,2,FALSE),"")</f>
        <v/>
      </c>
      <c r="D3525" s="10">
        <f>IFERROR(INDEX(Lotes!$E:$E,MATCH(1,(Lotes!$A:$A=A3525)*(Lotes!$C:$C=C3525),0)),"")</f>
        <v/>
      </c>
      <c r="E3525" s="14">
        <f>IF(D3525="","",D3525-TODAY())</f>
        <v/>
      </c>
      <c r="F3525">
        <f>IF(D3525="","",IF(E3525&lt;0,"VENCIDO",IF(E3525&lt;=30,"VENCE EM &lt;= 30 DIAS",IF(E3525&lt;=60,"ATENCAO (31-60 DIAS)","OK"))))</f>
        <v/>
      </c>
      <c r="G3525" s="14">
        <f>SUMIFS(Lancamentos!$G:$G,Lancamentos!$C:$C,$A3525,Lancamentos!$E:$E,$C3525,Lancamentos!$B:$B,"ENTRADA")</f>
        <v/>
      </c>
      <c r="H3525" s="14">
        <f>SUMIFS(Lancamentos!$G:$G,Lancamentos!$C:$C,$A3525,Lancamentos!$E:$E,$C3525,Lancamentos!$B:$B,"SAIDA_USO")</f>
        <v/>
      </c>
      <c r="I3525" s="14">
        <f>SUMIFS(Lancamentos!$G:$G,Lancamentos!$C:$C,$A3525,Lancamentos!$E:$E,$C3525,Lancamentos!$B:$B,"SAIDA_DESCARTE")</f>
        <v/>
      </c>
      <c r="J3525" s="14">
        <f>G3525-H3525-I3525</f>
        <v/>
      </c>
      <c r="K3525">
        <f>IF(A3525="","",IF(J3525&lt;=IFERROR(VLOOKUP(A3525,Produtos!$A:$E,5,FALSE),0),"ABAIXO DO MINIMO","OK"))</f>
        <v/>
      </c>
    </row>
    <row r="3526">
      <c r="B3526">
        <f>IFERROR(VLOOKUP(A3526,Produtos!A:B,2,FALSE),"")</f>
        <v/>
      </c>
      <c r="D3526" s="10">
        <f>IFERROR(INDEX(Lotes!$E:$E,MATCH(1,(Lotes!$A:$A=A3526)*(Lotes!$C:$C=C3526),0)),"")</f>
        <v/>
      </c>
      <c r="E3526" s="14">
        <f>IF(D3526="","",D3526-TODAY())</f>
        <v/>
      </c>
      <c r="F3526">
        <f>IF(D3526="","",IF(E3526&lt;0,"VENCIDO",IF(E3526&lt;=30,"VENCE EM &lt;= 30 DIAS",IF(E3526&lt;=60,"ATENCAO (31-60 DIAS)","OK"))))</f>
        <v/>
      </c>
      <c r="G3526" s="14">
        <f>SUMIFS(Lancamentos!$G:$G,Lancamentos!$C:$C,$A3526,Lancamentos!$E:$E,$C3526,Lancamentos!$B:$B,"ENTRADA")</f>
        <v/>
      </c>
      <c r="H3526" s="14">
        <f>SUMIFS(Lancamentos!$G:$G,Lancamentos!$C:$C,$A3526,Lancamentos!$E:$E,$C3526,Lancamentos!$B:$B,"SAIDA_USO")</f>
        <v/>
      </c>
      <c r="I3526" s="14">
        <f>SUMIFS(Lancamentos!$G:$G,Lancamentos!$C:$C,$A3526,Lancamentos!$E:$E,$C3526,Lancamentos!$B:$B,"SAIDA_DESCARTE")</f>
        <v/>
      </c>
      <c r="J3526" s="14">
        <f>G3526-H3526-I3526</f>
        <v/>
      </c>
      <c r="K3526">
        <f>IF(A3526="","",IF(J3526&lt;=IFERROR(VLOOKUP(A3526,Produtos!$A:$E,5,FALSE),0),"ABAIXO DO MINIMO","OK"))</f>
        <v/>
      </c>
    </row>
    <row r="3527">
      <c r="B3527">
        <f>IFERROR(VLOOKUP(A3527,Produtos!A:B,2,FALSE),"")</f>
        <v/>
      </c>
      <c r="D3527" s="10">
        <f>IFERROR(INDEX(Lotes!$E:$E,MATCH(1,(Lotes!$A:$A=A3527)*(Lotes!$C:$C=C3527),0)),"")</f>
        <v/>
      </c>
      <c r="E3527" s="14">
        <f>IF(D3527="","",D3527-TODAY())</f>
        <v/>
      </c>
      <c r="F3527">
        <f>IF(D3527="","",IF(E3527&lt;0,"VENCIDO",IF(E3527&lt;=30,"VENCE EM &lt;= 30 DIAS",IF(E3527&lt;=60,"ATENCAO (31-60 DIAS)","OK"))))</f>
        <v/>
      </c>
      <c r="G3527" s="14">
        <f>SUMIFS(Lancamentos!$G:$G,Lancamentos!$C:$C,$A3527,Lancamentos!$E:$E,$C3527,Lancamentos!$B:$B,"ENTRADA")</f>
        <v/>
      </c>
      <c r="H3527" s="14">
        <f>SUMIFS(Lancamentos!$G:$G,Lancamentos!$C:$C,$A3527,Lancamentos!$E:$E,$C3527,Lancamentos!$B:$B,"SAIDA_USO")</f>
        <v/>
      </c>
      <c r="I3527" s="14">
        <f>SUMIFS(Lancamentos!$G:$G,Lancamentos!$C:$C,$A3527,Lancamentos!$E:$E,$C3527,Lancamentos!$B:$B,"SAIDA_DESCARTE")</f>
        <v/>
      </c>
      <c r="J3527" s="14">
        <f>G3527-H3527-I3527</f>
        <v/>
      </c>
      <c r="K3527">
        <f>IF(A3527="","",IF(J3527&lt;=IFERROR(VLOOKUP(A3527,Produtos!$A:$E,5,FALSE),0),"ABAIXO DO MINIMO","OK"))</f>
        <v/>
      </c>
    </row>
    <row r="3528">
      <c r="B3528">
        <f>IFERROR(VLOOKUP(A3528,Produtos!A:B,2,FALSE),"")</f>
        <v/>
      </c>
      <c r="D3528" s="10">
        <f>IFERROR(INDEX(Lotes!$E:$E,MATCH(1,(Lotes!$A:$A=A3528)*(Lotes!$C:$C=C3528),0)),"")</f>
        <v/>
      </c>
      <c r="E3528" s="14">
        <f>IF(D3528="","",D3528-TODAY())</f>
        <v/>
      </c>
      <c r="F3528">
        <f>IF(D3528="","",IF(E3528&lt;0,"VENCIDO",IF(E3528&lt;=30,"VENCE EM &lt;= 30 DIAS",IF(E3528&lt;=60,"ATENCAO (31-60 DIAS)","OK"))))</f>
        <v/>
      </c>
      <c r="G3528" s="14">
        <f>SUMIFS(Lancamentos!$G:$G,Lancamentos!$C:$C,$A3528,Lancamentos!$E:$E,$C3528,Lancamentos!$B:$B,"ENTRADA")</f>
        <v/>
      </c>
      <c r="H3528" s="14">
        <f>SUMIFS(Lancamentos!$G:$G,Lancamentos!$C:$C,$A3528,Lancamentos!$E:$E,$C3528,Lancamentos!$B:$B,"SAIDA_USO")</f>
        <v/>
      </c>
      <c r="I3528" s="14">
        <f>SUMIFS(Lancamentos!$G:$G,Lancamentos!$C:$C,$A3528,Lancamentos!$E:$E,$C3528,Lancamentos!$B:$B,"SAIDA_DESCARTE")</f>
        <v/>
      </c>
      <c r="J3528" s="14">
        <f>G3528-H3528-I3528</f>
        <v/>
      </c>
      <c r="K3528">
        <f>IF(A3528="","",IF(J3528&lt;=IFERROR(VLOOKUP(A3528,Produtos!$A:$E,5,FALSE),0),"ABAIXO DO MINIMO","OK"))</f>
        <v/>
      </c>
    </row>
    <row r="3529">
      <c r="B3529">
        <f>IFERROR(VLOOKUP(A3529,Produtos!A:B,2,FALSE),"")</f>
        <v/>
      </c>
      <c r="D3529" s="10">
        <f>IFERROR(INDEX(Lotes!$E:$E,MATCH(1,(Lotes!$A:$A=A3529)*(Lotes!$C:$C=C3529),0)),"")</f>
        <v/>
      </c>
      <c r="E3529" s="14">
        <f>IF(D3529="","",D3529-TODAY())</f>
        <v/>
      </c>
      <c r="F3529">
        <f>IF(D3529="","",IF(E3529&lt;0,"VENCIDO",IF(E3529&lt;=30,"VENCE EM &lt;= 30 DIAS",IF(E3529&lt;=60,"ATENCAO (31-60 DIAS)","OK"))))</f>
        <v/>
      </c>
      <c r="G3529" s="14">
        <f>SUMIFS(Lancamentos!$G:$G,Lancamentos!$C:$C,$A3529,Lancamentos!$E:$E,$C3529,Lancamentos!$B:$B,"ENTRADA")</f>
        <v/>
      </c>
      <c r="H3529" s="14">
        <f>SUMIFS(Lancamentos!$G:$G,Lancamentos!$C:$C,$A3529,Lancamentos!$E:$E,$C3529,Lancamentos!$B:$B,"SAIDA_USO")</f>
        <v/>
      </c>
      <c r="I3529" s="14">
        <f>SUMIFS(Lancamentos!$G:$G,Lancamentos!$C:$C,$A3529,Lancamentos!$E:$E,$C3529,Lancamentos!$B:$B,"SAIDA_DESCARTE")</f>
        <v/>
      </c>
      <c r="J3529" s="14">
        <f>G3529-H3529-I3529</f>
        <v/>
      </c>
      <c r="K3529">
        <f>IF(A3529="","",IF(J3529&lt;=IFERROR(VLOOKUP(A3529,Produtos!$A:$E,5,FALSE),0),"ABAIXO DO MINIMO","OK"))</f>
        <v/>
      </c>
    </row>
    <row r="3530">
      <c r="B3530">
        <f>IFERROR(VLOOKUP(A3530,Produtos!A:B,2,FALSE),"")</f>
        <v/>
      </c>
      <c r="D3530" s="10">
        <f>IFERROR(INDEX(Lotes!$E:$E,MATCH(1,(Lotes!$A:$A=A3530)*(Lotes!$C:$C=C3530),0)),"")</f>
        <v/>
      </c>
      <c r="E3530" s="14">
        <f>IF(D3530="","",D3530-TODAY())</f>
        <v/>
      </c>
      <c r="F3530">
        <f>IF(D3530="","",IF(E3530&lt;0,"VENCIDO",IF(E3530&lt;=30,"VENCE EM &lt;= 30 DIAS",IF(E3530&lt;=60,"ATENCAO (31-60 DIAS)","OK"))))</f>
        <v/>
      </c>
      <c r="G3530" s="14">
        <f>SUMIFS(Lancamentos!$G:$G,Lancamentos!$C:$C,$A3530,Lancamentos!$E:$E,$C3530,Lancamentos!$B:$B,"ENTRADA")</f>
        <v/>
      </c>
      <c r="H3530" s="14">
        <f>SUMIFS(Lancamentos!$G:$G,Lancamentos!$C:$C,$A3530,Lancamentos!$E:$E,$C3530,Lancamentos!$B:$B,"SAIDA_USO")</f>
        <v/>
      </c>
      <c r="I3530" s="14">
        <f>SUMIFS(Lancamentos!$G:$G,Lancamentos!$C:$C,$A3530,Lancamentos!$E:$E,$C3530,Lancamentos!$B:$B,"SAIDA_DESCARTE")</f>
        <v/>
      </c>
      <c r="J3530" s="14">
        <f>G3530-H3530-I3530</f>
        <v/>
      </c>
      <c r="K3530">
        <f>IF(A3530="","",IF(J3530&lt;=IFERROR(VLOOKUP(A3530,Produtos!$A:$E,5,FALSE),0),"ABAIXO DO MINIMO","OK"))</f>
        <v/>
      </c>
    </row>
    <row r="3531">
      <c r="B3531">
        <f>IFERROR(VLOOKUP(A3531,Produtos!A:B,2,FALSE),"")</f>
        <v/>
      </c>
      <c r="D3531" s="10">
        <f>IFERROR(INDEX(Lotes!$E:$E,MATCH(1,(Lotes!$A:$A=A3531)*(Lotes!$C:$C=C3531),0)),"")</f>
        <v/>
      </c>
      <c r="E3531" s="14">
        <f>IF(D3531="","",D3531-TODAY())</f>
        <v/>
      </c>
      <c r="F3531">
        <f>IF(D3531="","",IF(E3531&lt;0,"VENCIDO",IF(E3531&lt;=30,"VENCE EM &lt;= 30 DIAS",IF(E3531&lt;=60,"ATENCAO (31-60 DIAS)","OK"))))</f>
        <v/>
      </c>
      <c r="G3531" s="14">
        <f>SUMIFS(Lancamentos!$G:$G,Lancamentos!$C:$C,$A3531,Lancamentos!$E:$E,$C3531,Lancamentos!$B:$B,"ENTRADA")</f>
        <v/>
      </c>
      <c r="H3531" s="14">
        <f>SUMIFS(Lancamentos!$G:$G,Lancamentos!$C:$C,$A3531,Lancamentos!$E:$E,$C3531,Lancamentos!$B:$B,"SAIDA_USO")</f>
        <v/>
      </c>
      <c r="I3531" s="14">
        <f>SUMIFS(Lancamentos!$G:$G,Lancamentos!$C:$C,$A3531,Lancamentos!$E:$E,$C3531,Lancamentos!$B:$B,"SAIDA_DESCARTE")</f>
        <v/>
      </c>
      <c r="J3531" s="14">
        <f>G3531-H3531-I3531</f>
        <v/>
      </c>
      <c r="K3531">
        <f>IF(A3531="","",IF(J3531&lt;=IFERROR(VLOOKUP(A3531,Produtos!$A:$E,5,FALSE),0),"ABAIXO DO MINIMO","OK"))</f>
        <v/>
      </c>
    </row>
    <row r="3532">
      <c r="B3532">
        <f>IFERROR(VLOOKUP(A3532,Produtos!A:B,2,FALSE),"")</f>
        <v/>
      </c>
      <c r="D3532" s="10">
        <f>IFERROR(INDEX(Lotes!$E:$E,MATCH(1,(Lotes!$A:$A=A3532)*(Lotes!$C:$C=C3532),0)),"")</f>
        <v/>
      </c>
      <c r="E3532" s="14">
        <f>IF(D3532="","",D3532-TODAY())</f>
        <v/>
      </c>
      <c r="F3532">
        <f>IF(D3532="","",IF(E3532&lt;0,"VENCIDO",IF(E3532&lt;=30,"VENCE EM &lt;= 30 DIAS",IF(E3532&lt;=60,"ATENCAO (31-60 DIAS)","OK"))))</f>
        <v/>
      </c>
      <c r="G3532" s="14">
        <f>SUMIFS(Lancamentos!$G:$G,Lancamentos!$C:$C,$A3532,Lancamentos!$E:$E,$C3532,Lancamentos!$B:$B,"ENTRADA")</f>
        <v/>
      </c>
      <c r="H3532" s="14">
        <f>SUMIFS(Lancamentos!$G:$G,Lancamentos!$C:$C,$A3532,Lancamentos!$E:$E,$C3532,Lancamentos!$B:$B,"SAIDA_USO")</f>
        <v/>
      </c>
      <c r="I3532" s="14">
        <f>SUMIFS(Lancamentos!$G:$G,Lancamentos!$C:$C,$A3532,Lancamentos!$E:$E,$C3532,Lancamentos!$B:$B,"SAIDA_DESCARTE")</f>
        <v/>
      </c>
      <c r="J3532" s="14">
        <f>G3532-H3532-I3532</f>
        <v/>
      </c>
      <c r="K3532">
        <f>IF(A3532="","",IF(J3532&lt;=IFERROR(VLOOKUP(A3532,Produtos!$A:$E,5,FALSE),0),"ABAIXO DO MINIMO","OK"))</f>
        <v/>
      </c>
    </row>
    <row r="3533">
      <c r="B3533">
        <f>IFERROR(VLOOKUP(A3533,Produtos!A:B,2,FALSE),"")</f>
        <v/>
      </c>
      <c r="D3533" s="10">
        <f>IFERROR(INDEX(Lotes!$E:$E,MATCH(1,(Lotes!$A:$A=A3533)*(Lotes!$C:$C=C3533),0)),"")</f>
        <v/>
      </c>
      <c r="E3533" s="14">
        <f>IF(D3533="","",D3533-TODAY())</f>
        <v/>
      </c>
      <c r="F3533">
        <f>IF(D3533="","",IF(E3533&lt;0,"VENCIDO",IF(E3533&lt;=30,"VENCE EM &lt;= 30 DIAS",IF(E3533&lt;=60,"ATENCAO (31-60 DIAS)","OK"))))</f>
        <v/>
      </c>
      <c r="G3533" s="14">
        <f>SUMIFS(Lancamentos!$G:$G,Lancamentos!$C:$C,$A3533,Lancamentos!$E:$E,$C3533,Lancamentos!$B:$B,"ENTRADA")</f>
        <v/>
      </c>
      <c r="H3533" s="14">
        <f>SUMIFS(Lancamentos!$G:$G,Lancamentos!$C:$C,$A3533,Lancamentos!$E:$E,$C3533,Lancamentos!$B:$B,"SAIDA_USO")</f>
        <v/>
      </c>
      <c r="I3533" s="14">
        <f>SUMIFS(Lancamentos!$G:$G,Lancamentos!$C:$C,$A3533,Lancamentos!$E:$E,$C3533,Lancamentos!$B:$B,"SAIDA_DESCARTE")</f>
        <v/>
      </c>
      <c r="J3533" s="14">
        <f>G3533-H3533-I3533</f>
        <v/>
      </c>
      <c r="K3533">
        <f>IF(A3533="","",IF(J3533&lt;=IFERROR(VLOOKUP(A3533,Produtos!$A:$E,5,FALSE),0),"ABAIXO DO MINIMO","OK"))</f>
        <v/>
      </c>
    </row>
    <row r="3534">
      <c r="B3534">
        <f>IFERROR(VLOOKUP(A3534,Produtos!A:B,2,FALSE),"")</f>
        <v/>
      </c>
      <c r="D3534" s="10">
        <f>IFERROR(INDEX(Lotes!$E:$E,MATCH(1,(Lotes!$A:$A=A3534)*(Lotes!$C:$C=C3534),0)),"")</f>
        <v/>
      </c>
      <c r="E3534" s="14">
        <f>IF(D3534="","",D3534-TODAY())</f>
        <v/>
      </c>
      <c r="F3534">
        <f>IF(D3534="","",IF(E3534&lt;0,"VENCIDO",IF(E3534&lt;=30,"VENCE EM &lt;= 30 DIAS",IF(E3534&lt;=60,"ATENCAO (31-60 DIAS)","OK"))))</f>
        <v/>
      </c>
      <c r="G3534" s="14">
        <f>SUMIFS(Lancamentos!$G:$G,Lancamentos!$C:$C,$A3534,Lancamentos!$E:$E,$C3534,Lancamentos!$B:$B,"ENTRADA")</f>
        <v/>
      </c>
      <c r="H3534" s="14">
        <f>SUMIFS(Lancamentos!$G:$G,Lancamentos!$C:$C,$A3534,Lancamentos!$E:$E,$C3534,Lancamentos!$B:$B,"SAIDA_USO")</f>
        <v/>
      </c>
      <c r="I3534" s="14">
        <f>SUMIFS(Lancamentos!$G:$G,Lancamentos!$C:$C,$A3534,Lancamentos!$E:$E,$C3534,Lancamentos!$B:$B,"SAIDA_DESCARTE")</f>
        <v/>
      </c>
      <c r="J3534" s="14">
        <f>G3534-H3534-I3534</f>
        <v/>
      </c>
      <c r="K3534">
        <f>IF(A3534="","",IF(J3534&lt;=IFERROR(VLOOKUP(A3534,Produtos!$A:$E,5,FALSE),0),"ABAIXO DO MINIMO","OK"))</f>
        <v/>
      </c>
    </row>
    <row r="3535">
      <c r="B3535">
        <f>IFERROR(VLOOKUP(A3535,Produtos!A:B,2,FALSE),"")</f>
        <v/>
      </c>
      <c r="D3535" s="10">
        <f>IFERROR(INDEX(Lotes!$E:$E,MATCH(1,(Lotes!$A:$A=A3535)*(Lotes!$C:$C=C3535),0)),"")</f>
        <v/>
      </c>
      <c r="E3535" s="14">
        <f>IF(D3535="","",D3535-TODAY())</f>
        <v/>
      </c>
      <c r="F3535">
        <f>IF(D3535="","",IF(E3535&lt;0,"VENCIDO",IF(E3535&lt;=30,"VENCE EM &lt;= 30 DIAS",IF(E3535&lt;=60,"ATENCAO (31-60 DIAS)","OK"))))</f>
        <v/>
      </c>
      <c r="G3535" s="14">
        <f>SUMIFS(Lancamentos!$G:$G,Lancamentos!$C:$C,$A3535,Lancamentos!$E:$E,$C3535,Lancamentos!$B:$B,"ENTRADA")</f>
        <v/>
      </c>
      <c r="H3535" s="14">
        <f>SUMIFS(Lancamentos!$G:$G,Lancamentos!$C:$C,$A3535,Lancamentos!$E:$E,$C3535,Lancamentos!$B:$B,"SAIDA_USO")</f>
        <v/>
      </c>
      <c r="I3535" s="14">
        <f>SUMIFS(Lancamentos!$G:$G,Lancamentos!$C:$C,$A3535,Lancamentos!$E:$E,$C3535,Lancamentos!$B:$B,"SAIDA_DESCARTE")</f>
        <v/>
      </c>
      <c r="J3535" s="14">
        <f>G3535-H3535-I3535</f>
        <v/>
      </c>
      <c r="K3535">
        <f>IF(A3535="","",IF(J3535&lt;=IFERROR(VLOOKUP(A3535,Produtos!$A:$E,5,FALSE),0),"ABAIXO DO MINIMO","OK"))</f>
        <v/>
      </c>
    </row>
    <row r="3536">
      <c r="B3536">
        <f>IFERROR(VLOOKUP(A3536,Produtos!A:B,2,FALSE),"")</f>
        <v/>
      </c>
      <c r="D3536" s="10">
        <f>IFERROR(INDEX(Lotes!$E:$E,MATCH(1,(Lotes!$A:$A=A3536)*(Lotes!$C:$C=C3536),0)),"")</f>
        <v/>
      </c>
      <c r="E3536" s="14">
        <f>IF(D3536="","",D3536-TODAY())</f>
        <v/>
      </c>
      <c r="F3536">
        <f>IF(D3536="","",IF(E3536&lt;0,"VENCIDO",IF(E3536&lt;=30,"VENCE EM &lt;= 30 DIAS",IF(E3536&lt;=60,"ATENCAO (31-60 DIAS)","OK"))))</f>
        <v/>
      </c>
      <c r="G3536" s="14">
        <f>SUMIFS(Lancamentos!$G:$G,Lancamentos!$C:$C,$A3536,Lancamentos!$E:$E,$C3536,Lancamentos!$B:$B,"ENTRADA")</f>
        <v/>
      </c>
      <c r="H3536" s="14">
        <f>SUMIFS(Lancamentos!$G:$G,Lancamentos!$C:$C,$A3536,Lancamentos!$E:$E,$C3536,Lancamentos!$B:$B,"SAIDA_USO")</f>
        <v/>
      </c>
      <c r="I3536" s="14">
        <f>SUMIFS(Lancamentos!$G:$G,Lancamentos!$C:$C,$A3536,Lancamentos!$E:$E,$C3536,Lancamentos!$B:$B,"SAIDA_DESCARTE")</f>
        <v/>
      </c>
      <c r="J3536" s="14">
        <f>G3536-H3536-I3536</f>
        <v/>
      </c>
      <c r="K3536">
        <f>IF(A3536="","",IF(J3536&lt;=IFERROR(VLOOKUP(A3536,Produtos!$A:$E,5,FALSE),0),"ABAIXO DO MINIMO","OK"))</f>
        <v/>
      </c>
    </row>
    <row r="3537">
      <c r="B3537">
        <f>IFERROR(VLOOKUP(A3537,Produtos!A:B,2,FALSE),"")</f>
        <v/>
      </c>
      <c r="D3537" s="10">
        <f>IFERROR(INDEX(Lotes!$E:$E,MATCH(1,(Lotes!$A:$A=A3537)*(Lotes!$C:$C=C3537),0)),"")</f>
        <v/>
      </c>
      <c r="E3537" s="14">
        <f>IF(D3537="","",D3537-TODAY())</f>
        <v/>
      </c>
      <c r="F3537">
        <f>IF(D3537="","",IF(E3537&lt;0,"VENCIDO",IF(E3537&lt;=30,"VENCE EM &lt;= 30 DIAS",IF(E3537&lt;=60,"ATENCAO (31-60 DIAS)","OK"))))</f>
        <v/>
      </c>
      <c r="G3537" s="14">
        <f>SUMIFS(Lancamentos!$G:$G,Lancamentos!$C:$C,$A3537,Lancamentos!$E:$E,$C3537,Lancamentos!$B:$B,"ENTRADA")</f>
        <v/>
      </c>
      <c r="H3537" s="14">
        <f>SUMIFS(Lancamentos!$G:$G,Lancamentos!$C:$C,$A3537,Lancamentos!$E:$E,$C3537,Lancamentos!$B:$B,"SAIDA_USO")</f>
        <v/>
      </c>
      <c r="I3537" s="14">
        <f>SUMIFS(Lancamentos!$G:$G,Lancamentos!$C:$C,$A3537,Lancamentos!$E:$E,$C3537,Lancamentos!$B:$B,"SAIDA_DESCARTE")</f>
        <v/>
      </c>
      <c r="J3537" s="14">
        <f>G3537-H3537-I3537</f>
        <v/>
      </c>
      <c r="K3537">
        <f>IF(A3537="","",IF(J3537&lt;=IFERROR(VLOOKUP(A3537,Produtos!$A:$E,5,FALSE),0),"ABAIXO DO MINIMO","OK"))</f>
        <v/>
      </c>
    </row>
    <row r="3538">
      <c r="B3538">
        <f>IFERROR(VLOOKUP(A3538,Produtos!A:B,2,FALSE),"")</f>
        <v/>
      </c>
      <c r="D3538" s="10">
        <f>IFERROR(INDEX(Lotes!$E:$E,MATCH(1,(Lotes!$A:$A=A3538)*(Lotes!$C:$C=C3538),0)),"")</f>
        <v/>
      </c>
      <c r="E3538" s="14">
        <f>IF(D3538="","",D3538-TODAY())</f>
        <v/>
      </c>
      <c r="F3538">
        <f>IF(D3538="","",IF(E3538&lt;0,"VENCIDO",IF(E3538&lt;=30,"VENCE EM &lt;= 30 DIAS",IF(E3538&lt;=60,"ATENCAO (31-60 DIAS)","OK"))))</f>
        <v/>
      </c>
      <c r="G3538" s="14">
        <f>SUMIFS(Lancamentos!$G:$G,Lancamentos!$C:$C,$A3538,Lancamentos!$E:$E,$C3538,Lancamentos!$B:$B,"ENTRADA")</f>
        <v/>
      </c>
      <c r="H3538" s="14">
        <f>SUMIFS(Lancamentos!$G:$G,Lancamentos!$C:$C,$A3538,Lancamentos!$E:$E,$C3538,Lancamentos!$B:$B,"SAIDA_USO")</f>
        <v/>
      </c>
      <c r="I3538" s="14">
        <f>SUMIFS(Lancamentos!$G:$G,Lancamentos!$C:$C,$A3538,Lancamentos!$E:$E,$C3538,Lancamentos!$B:$B,"SAIDA_DESCARTE")</f>
        <v/>
      </c>
      <c r="J3538" s="14">
        <f>G3538-H3538-I3538</f>
        <v/>
      </c>
      <c r="K3538">
        <f>IF(A3538="","",IF(J3538&lt;=IFERROR(VLOOKUP(A3538,Produtos!$A:$E,5,FALSE),0),"ABAIXO DO MINIMO","OK"))</f>
        <v/>
      </c>
    </row>
    <row r="3539">
      <c r="B3539">
        <f>IFERROR(VLOOKUP(A3539,Produtos!A:B,2,FALSE),"")</f>
        <v/>
      </c>
      <c r="D3539" s="10">
        <f>IFERROR(INDEX(Lotes!$E:$E,MATCH(1,(Lotes!$A:$A=A3539)*(Lotes!$C:$C=C3539),0)),"")</f>
        <v/>
      </c>
      <c r="E3539" s="14">
        <f>IF(D3539="","",D3539-TODAY())</f>
        <v/>
      </c>
      <c r="F3539">
        <f>IF(D3539="","",IF(E3539&lt;0,"VENCIDO",IF(E3539&lt;=30,"VENCE EM &lt;= 30 DIAS",IF(E3539&lt;=60,"ATENCAO (31-60 DIAS)","OK"))))</f>
        <v/>
      </c>
      <c r="G3539" s="14">
        <f>SUMIFS(Lancamentos!$G:$G,Lancamentos!$C:$C,$A3539,Lancamentos!$E:$E,$C3539,Lancamentos!$B:$B,"ENTRADA")</f>
        <v/>
      </c>
      <c r="H3539" s="14">
        <f>SUMIFS(Lancamentos!$G:$G,Lancamentos!$C:$C,$A3539,Lancamentos!$E:$E,$C3539,Lancamentos!$B:$B,"SAIDA_USO")</f>
        <v/>
      </c>
      <c r="I3539" s="14">
        <f>SUMIFS(Lancamentos!$G:$G,Lancamentos!$C:$C,$A3539,Lancamentos!$E:$E,$C3539,Lancamentos!$B:$B,"SAIDA_DESCARTE")</f>
        <v/>
      </c>
      <c r="J3539" s="14">
        <f>G3539-H3539-I3539</f>
        <v/>
      </c>
      <c r="K3539">
        <f>IF(A3539="","",IF(J3539&lt;=IFERROR(VLOOKUP(A3539,Produtos!$A:$E,5,FALSE),0),"ABAIXO DO MINIMO","OK"))</f>
        <v/>
      </c>
    </row>
    <row r="3540">
      <c r="B3540">
        <f>IFERROR(VLOOKUP(A3540,Produtos!A:B,2,FALSE),"")</f>
        <v/>
      </c>
      <c r="D3540" s="10">
        <f>IFERROR(INDEX(Lotes!$E:$E,MATCH(1,(Lotes!$A:$A=A3540)*(Lotes!$C:$C=C3540),0)),"")</f>
        <v/>
      </c>
      <c r="E3540" s="14">
        <f>IF(D3540="","",D3540-TODAY())</f>
        <v/>
      </c>
      <c r="F3540">
        <f>IF(D3540="","",IF(E3540&lt;0,"VENCIDO",IF(E3540&lt;=30,"VENCE EM &lt;= 30 DIAS",IF(E3540&lt;=60,"ATENCAO (31-60 DIAS)","OK"))))</f>
        <v/>
      </c>
      <c r="G3540" s="14">
        <f>SUMIFS(Lancamentos!$G:$G,Lancamentos!$C:$C,$A3540,Lancamentos!$E:$E,$C3540,Lancamentos!$B:$B,"ENTRADA")</f>
        <v/>
      </c>
      <c r="H3540" s="14">
        <f>SUMIFS(Lancamentos!$G:$G,Lancamentos!$C:$C,$A3540,Lancamentos!$E:$E,$C3540,Lancamentos!$B:$B,"SAIDA_USO")</f>
        <v/>
      </c>
      <c r="I3540" s="14">
        <f>SUMIFS(Lancamentos!$G:$G,Lancamentos!$C:$C,$A3540,Lancamentos!$E:$E,$C3540,Lancamentos!$B:$B,"SAIDA_DESCARTE")</f>
        <v/>
      </c>
      <c r="J3540" s="14">
        <f>G3540-H3540-I3540</f>
        <v/>
      </c>
      <c r="K3540">
        <f>IF(A3540="","",IF(J3540&lt;=IFERROR(VLOOKUP(A3540,Produtos!$A:$E,5,FALSE),0),"ABAIXO DO MINIMO","OK"))</f>
        <v/>
      </c>
    </row>
    <row r="3541">
      <c r="B3541">
        <f>IFERROR(VLOOKUP(A3541,Produtos!A:B,2,FALSE),"")</f>
        <v/>
      </c>
      <c r="D3541" s="10">
        <f>IFERROR(INDEX(Lotes!$E:$E,MATCH(1,(Lotes!$A:$A=A3541)*(Lotes!$C:$C=C3541),0)),"")</f>
        <v/>
      </c>
      <c r="E3541" s="14">
        <f>IF(D3541="","",D3541-TODAY())</f>
        <v/>
      </c>
      <c r="F3541">
        <f>IF(D3541="","",IF(E3541&lt;0,"VENCIDO",IF(E3541&lt;=30,"VENCE EM &lt;= 30 DIAS",IF(E3541&lt;=60,"ATENCAO (31-60 DIAS)","OK"))))</f>
        <v/>
      </c>
      <c r="G3541" s="14">
        <f>SUMIFS(Lancamentos!$G:$G,Lancamentos!$C:$C,$A3541,Lancamentos!$E:$E,$C3541,Lancamentos!$B:$B,"ENTRADA")</f>
        <v/>
      </c>
      <c r="H3541" s="14">
        <f>SUMIFS(Lancamentos!$G:$G,Lancamentos!$C:$C,$A3541,Lancamentos!$E:$E,$C3541,Lancamentos!$B:$B,"SAIDA_USO")</f>
        <v/>
      </c>
      <c r="I3541" s="14">
        <f>SUMIFS(Lancamentos!$G:$G,Lancamentos!$C:$C,$A3541,Lancamentos!$E:$E,$C3541,Lancamentos!$B:$B,"SAIDA_DESCARTE")</f>
        <v/>
      </c>
      <c r="J3541" s="14">
        <f>G3541-H3541-I3541</f>
        <v/>
      </c>
      <c r="K3541">
        <f>IF(A3541="","",IF(J3541&lt;=IFERROR(VLOOKUP(A3541,Produtos!$A:$E,5,FALSE),0),"ABAIXO DO MINIMO","OK"))</f>
        <v/>
      </c>
    </row>
    <row r="3542">
      <c r="B3542">
        <f>IFERROR(VLOOKUP(A3542,Produtos!A:B,2,FALSE),"")</f>
        <v/>
      </c>
      <c r="D3542" s="10">
        <f>IFERROR(INDEX(Lotes!$E:$E,MATCH(1,(Lotes!$A:$A=A3542)*(Lotes!$C:$C=C3542),0)),"")</f>
        <v/>
      </c>
      <c r="E3542" s="14">
        <f>IF(D3542="","",D3542-TODAY())</f>
        <v/>
      </c>
      <c r="F3542">
        <f>IF(D3542="","",IF(E3542&lt;0,"VENCIDO",IF(E3542&lt;=30,"VENCE EM &lt;= 30 DIAS",IF(E3542&lt;=60,"ATENCAO (31-60 DIAS)","OK"))))</f>
        <v/>
      </c>
      <c r="G3542" s="14">
        <f>SUMIFS(Lancamentos!$G:$G,Lancamentos!$C:$C,$A3542,Lancamentos!$E:$E,$C3542,Lancamentos!$B:$B,"ENTRADA")</f>
        <v/>
      </c>
      <c r="H3542" s="14">
        <f>SUMIFS(Lancamentos!$G:$G,Lancamentos!$C:$C,$A3542,Lancamentos!$E:$E,$C3542,Lancamentos!$B:$B,"SAIDA_USO")</f>
        <v/>
      </c>
      <c r="I3542" s="14">
        <f>SUMIFS(Lancamentos!$G:$G,Lancamentos!$C:$C,$A3542,Lancamentos!$E:$E,$C3542,Lancamentos!$B:$B,"SAIDA_DESCARTE")</f>
        <v/>
      </c>
      <c r="J3542" s="14">
        <f>G3542-H3542-I3542</f>
        <v/>
      </c>
      <c r="K3542">
        <f>IF(A3542="","",IF(J3542&lt;=IFERROR(VLOOKUP(A3542,Produtos!$A:$E,5,FALSE),0),"ABAIXO DO MINIMO","OK"))</f>
        <v/>
      </c>
    </row>
    <row r="3543">
      <c r="B3543">
        <f>IFERROR(VLOOKUP(A3543,Produtos!A:B,2,FALSE),"")</f>
        <v/>
      </c>
      <c r="D3543" s="10">
        <f>IFERROR(INDEX(Lotes!$E:$E,MATCH(1,(Lotes!$A:$A=A3543)*(Lotes!$C:$C=C3543),0)),"")</f>
        <v/>
      </c>
      <c r="E3543" s="14">
        <f>IF(D3543="","",D3543-TODAY())</f>
        <v/>
      </c>
      <c r="F3543">
        <f>IF(D3543="","",IF(E3543&lt;0,"VENCIDO",IF(E3543&lt;=30,"VENCE EM &lt;= 30 DIAS",IF(E3543&lt;=60,"ATENCAO (31-60 DIAS)","OK"))))</f>
        <v/>
      </c>
      <c r="G3543" s="14">
        <f>SUMIFS(Lancamentos!$G:$G,Lancamentos!$C:$C,$A3543,Lancamentos!$E:$E,$C3543,Lancamentos!$B:$B,"ENTRADA")</f>
        <v/>
      </c>
      <c r="H3543" s="14">
        <f>SUMIFS(Lancamentos!$G:$G,Lancamentos!$C:$C,$A3543,Lancamentos!$E:$E,$C3543,Lancamentos!$B:$B,"SAIDA_USO")</f>
        <v/>
      </c>
      <c r="I3543" s="14">
        <f>SUMIFS(Lancamentos!$G:$G,Lancamentos!$C:$C,$A3543,Lancamentos!$E:$E,$C3543,Lancamentos!$B:$B,"SAIDA_DESCARTE")</f>
        <v/>
      </c>
      <c r="J3543" s="14">
        <f>G3543-H3543-I3543</f>
        <v/>
      </c>
      <c r="K3543">
        <f>IF(A3543="","",IF(J3543&lt;=IFERROR(VLOOKUP(A3543,Produtos!$A:$E,5,FALSE),0),"ABAIXO DO MINIMO","OK"))</f>
        <v/>
      </c>
    </row>
    <row r="3544">
      <c r="B3544">
        <f>IFERROR(VLOOKUP(A3544,Produtos!A:B,2,FALSE),"")</f>
        <v/>
      </c>
      <c r="D3544" s="10">
        <f>IFERROR(INDEX(Lotes!$E:$E,MATCH(1,(Lotes!$A:$A=A3544)*(Lotes!$C:$C=C3544),0)),"")</f>
        <v/>
      </c>
      <c r="E3544" s="14">
        <f>IF(D3544="","",D3544-TODAY())</f>
        <v/>
      </c>
      <c r="F3544">
        <f>IF(D3544="","",IF(E3544&lt;0,"VENCIDO",IF(E3544&lt;=30,"VENCE EM &lt;= 30 DIAS",IF(E3544&lt;=60,"ATENCAO (31-60 DIAS)","OK"))))</f>
        <v/>
      </c>
      <c r="G3544" s="14">
        <f>SUMIFS(Lancamentos!$G:$G,Lancamentos!$C:$C,$A3544,Lancamentos!$E:$E,$C3544,Lancamentos!$B:$B,"ENTRADA")</f>
        <v/>
      </c>
      <c r="H3544" s="14">
        <f>SUMIFS(Lancamentos!$G:$G,Lancamentos!$C:$C,$A3544,Lancamentos!$E:$E,$C3544,Lancamentos!$B:$B,"SAIDA_USO")</f>
        <v/>
      </c>
      <c r="I3544" s="14">
        <f>SUMIFS(Lancamentos!$G:$G,Lancamentos!$C:$C,$A3544,Lancamentos!$E:$E,$C3544,Lancamentos!$B:$B,"SAIDA_DESCARTE")</f>
        <v/>
      </c>
      <c r="J3544" s="14">
        <f>G3544-H3544-I3544</f>
        <v/>
      </c>
      <c r="K3544">
        <f>IF(A3544="","",IF(J3544&lt;=IFERROR(VLOOKUP(A3544,Produtos!$A:$E,5,FALSE),0),"ABAIXO DO MINIMO","OK"))</f>
        <v/>
      </c>
    </row>
    <row r="3545">
      <c r="B3545">
        <f>IFERROR(VLOOKUP(A3545,Produtos!A:B,2,FALSE),"")</f>
        <v/>
      </c>
      <c r="D3545" s="10">
        <f>IFERROR(INDEX(Lotes!$E:$E,MATCH(1,(Lotes!$A:$A=A3545)*(Lotes!$C:$C=C3545),0)),"")</f>
        <v/>
      </c>
      <c r="E3545" s="14">
        <f>IF(D3545="","",D3545-TODAY())</f>
        <v/>
      </c>
      <c r="F3545">
        <f>IF(D3545="","",IF(E3545&lt;0,"VENCIDO",IF(E3545&lt;=30,"VENCE EM &lt;= 30 DIAS",IF(E3545&lt;=60,"ATENCAO (31-60 DIAS)","OK"))))</f>
        <v/>
      </c>
      <c r="G3545" s="14">
        <f>SUMIFS(Lancamentos!$G:$G,Lancamentos!$C:$C,$A3545,Lancamentos!$E:$E,$C3545,Lancamentos!$B:$B,"ENTRADA")</f>
        <v/>
      </c>
      <c r="H3545" s="14">
        <f>SUMIFS(Lancamentos!$G:$G,Lancamentos!$C:$C,$A3545,Lancamentos!$E:$E,$C3545,Lancamentos!$B:$B,"SAIDA_USO")</f>
        <v/>
      </c>
      <c r="I3545" s="14">
        <f>SUMIFS(Lancamentos!$G:$G,Lancamentos!$C:$C,$A3545,Lancamentos!$E:$E,$C3545,Lancamentos!$B:$B,"SAIDA_DESCARTE")</f>
        <v/>
      </c>
      <c r="J3545" s="14">
        <f>G3545-H3545-I3545</f>
        <v/>
      </c>
      <c r="K3545">
        <f>IF(A3545="","",IF(J3545&lt;=IFERROR(VLOOKUP(A3545,Produtos!$A:$E,5,FALSE),0),"ABAIXO DO MINIMO","OK"))</f>
        <v/>
      </c>
    </row>
    <row r="3546">
      <c r="B3546">
        <f>IFERROR(VLOOKUP(A3546,Produtos!A:B,2,FALSE),"")</f>
        <v/>
      </c>
      <c r="D3546" s="10">
        <f>IFERROR(INDEX(Lotes!$E:$E,MATCH(1,(Lotes!$A:$A=A3546)*(Lotes!$C:$C=C3546),0)),"")</f>
        <v/>
      </c>
      <c r="E3546" s="14">
        <f>IF(D3546="","",D3546-TODAY())</f>
        <v/>
      </c>
      <c r="F3546">
        <f>IF(D3546="","",IF(E3546&lt;0,"VENCIDO",IF(E3546&lt;=30,"VENCE EM &lt;= 30 DIAS",IF(E3546&lt;=60,"ATENCAO (31-60 DIAS)","OK"))))</f>
        <v/>
      </c>
      <c r="G3546" s="14">
        <f>SUMIFS(Lancamentos!$G:$G,Lancamentos!$C:$C,$A3546,Lancamentos!$E:$E,$C3546,Lancamentos!$B:$B,"ENTRADA")</f>
        <v/>
      </c>
      <c r="H3546" s="14">
        <f>SUMIFS(Lancamentos!$G:$G,Lancamentos!$C:$C,$A3546,Lancamentos!$E:$E,$C3546,Lancamentos!$B:$B,"SAIDA_USO")</f>
        <v/>
      </c>
      <c r="I3546" s="14">
        <f>SUMIFS(Lancamentos!$G:$G,Lancamentos!$C:$C,$A3546,Lancamentos!$E:$E,$C3546,Lancamentos!$B:$B,"SAIDA_DESCARTE")</f>
        <v/>
      </c>
      <c r="J3546" s="14">
        <f>G3546-H3546-I3546</f>
        <v/>
      </c>
      <c r="K3546">
        <f>IF(A3546="","",IF(J3546&lt;=IFERROR(VLOOKUP(A3546,Produtos!$A:$E,5,FALSE),0),"ABAIXO DO MINIMO","OK"))</f>
        <v/>
      </c>
    </row>
    <row r="3547">
      <c r="B3547">
        <f>IFERROR(VLOOKUP(A3547,Produtos!A:B,2,FALSE),"")</f>
        <v/>
      </c>
      <c r="D3547" s="10">
        <f>IFERROR(INDEX(Lotes!$E:$E,MATCH(1,(Lotes!$A:$A=A3547)*(Lotes!$C:$C=C3547),0)),"")</f>
        <v/>
      </c>
      <c r="E3547" s="14">
        <f>IF(D3547="","",D3547-TODAY())</f>
        <v/>
      </c>
      <c r="F3547">
        <f>IF(D3547="","",IF(E3547&lt;0,"VENCIDO",IF(E3547&lt;=30,"VENCE EM &lt;= 30 DIAS",IF(E3547&lt;=60,"ATENCAO (31-60 DIAS)","OK"))))</f>
        <v/>
      </c>
      <c r="G3547" s="14">
        <f>SUMIFS(Lancamentos!$G:$G,Lancamentos!$C:$C,$A3547,Lancamentos!$E:$E,$C3547,Lancamentos!$B:$B,"ENTRADA")</f>
        <v/>
      </c>
      <c r="H3547" s="14">
        <f>SUMIFS(Lancamentos!$G:$G,Lancamentos!$C:$C,$A3547,Lancamentos!$E:$E,$C3547,Lancamentos!$B:$B,"SAIDA_USO")</f>
        <v/>
      </c>
      <c r="I3547" s="14">
        <f>SUMIFS(Lancamentos!$G:$G,Lancamentos!$C:$C,$A3547,Lancamentos!$E:$E,$C3547,Lancamentos!$B:$B,"SAIDA_DESCARTE")</f>
        <v/>
      </c>
      <c r="J3547" s="14">
        <f>G3547-H3547-I3547</f>
        <v/>
      </c>
      <c r="K3547">
        <f>IF(A3547="","",IF(J3547&lt;=IFERROR(VLOOKUP(A3547,Produtos!$A:$E,5,FALSE),0),"ABAIXO DO MINIMO","OK"))</f>
        <v/>
      </c>
    </row>
    <row r="3548">
      <c r="B3548">
        <f>IFERROR(VLOOKUP(A3548,Produtos!A:B,2,FALSE),"")</f>
        <v/>
      </c>
      <c r="D3548" s="10">
        <f>IFERROR(INDEX(Lotes!$E:$E,MATCH(1,(Lotes!$A:$A=A3548)*(Lotes!$C:$C=C3548),0)),"")</f>
        <v/>
      </c>
      <c r="E3548" s="14">
        <f>IF(D3548="","",D3548-TODAY())</f>
        <v/>
      </c>
      <c r="F3548">
        <f>IF(D3548="","",IF(E3548&lt;0,"VENCIDO",IF(E3548&lt;=30,"VENCE EM &lt;= 30 DIAS",IF(E3548&lt;=60,"ATENCAO (31-60 DIAS)","OK"))))</f>
        <v/>
      </c>
      <c r="G3548" s="14">
        <f>SUMIFS(Lancamentos!$G:$G,Lancamentos!$C:$C,$A3548,Lancamentos!$E:$E,$C3548,Lancamentos!$B:$B,"ENTRADA")</f>
        <v/>
      </c>
      <c r="H3548" s="14">
        <f>SUMIFS(Lancamentos!$G:$G,Lancamentos!$C:$C,$A3548,Lancamentos!$E:$E,$C3548,Lancamentos!$B:$B,"SAIDA_USO")</f>
        <v/>
      </c>
      <c r="I3548" s="14">
        <f>SUMIFS(Lancamentos!$G:$G,Lancamentos!$C:$C,$A3548,Lancamentos!$E:$E,$C3548,Lancamentos!$B:$B,"SAIDA_DESCARTE")</f>
        <v/>
      </c>
      <c r="J3548" s="14">
        <f>G3548-H3548-I3548</f>
        <v/>
      </c>
      <c r="K3548">
        <f>IF(A3548="","",IF(J3548&lt;=IFERROR(VLOOKUP(A3548,Produtos!$A:$E,5,FALSE),0),"ABAIXO DO MINIMO","OK"))</f>
        <v/>
      </c>
    </row>
    <row r="3549">
      <c r="B3549">
        <f>IFERROR(VLOOKUP(A3549,Produtos!A:B,2,FALSE),"")</f>
        <v/>
      </c>
      <c r="D3549" s="10">
        <f>IFERROR(INDEX(Lotes!$E:$E,MATCH(1,(Lotes!$A:$A=A3549)*(Lotes!$C:$C=C3549),0)),"")</f>
        <v/>
      </c>
      <c r="E3549" s="14">
        <f>IF(D3549="","",D3549-TODAY())</f>
        <v/>
      </c>
      <c r="F3549">
        <f>IF(D3549="","",IF(E3549&lt;0,"VENCIDO",IF(E3549&lt;=30,"VENCE EM &lt;= 30 DIAS",IF(E3549&lt;=60,"ATENCAO (31-60 DIAS)","OK"))))</f>
        <v/>
      </c>
      <c r="G3549" s="14">
        <f>SUMIFS(Lancamentos!$G:$G,Lancamentos!$C:$C,$A3549,Lancamentos!$E:$E,$C3549,Lancamentos!$B:$B,"ENTRADA")</f>
        <v/>
      </c>
      <c r="H3549" s="14">
        <f>SUMIFS(Lancamentos!$G:$G,Lancamentos!$C:$C,$A3549,Lancamentos!$E:$E,$C3549,Lancamentos!$B:$B,"SAIDA_USO")</f>
        <v/>
      </c>
      <c r="I3549" s="14">
        <f>SUMIFS(Lancamentos!$G:$G,Lancamentos!$C:$C,$A3549,Lancamentos!$E:$E,$C3549,Lancamentos!$B:$B,"SAIDA_DESCARTE")</f>
        <v/>
      </c>
      <c r="J3549" s="14">
        <f>G3549-H3549-I3549</f>
        <v/>
      </c>
      <c r="K3549">
        <f>IF(A3549="","",IF(J3549&lt;=IFERROR(VLOOKUP(A3549,Produtos!$A:$E,5,FALSE),0),"ABAIXO DO MINIMO","OK"))</f>
        <v/>
      </c>
    </row>
    <row r="3550">
      <c r="B3550">
        <f>IFERROR(VLOOKUP(A3550,Produtos!A:B,2,FALSE),"")</f>
        <v/>
      </c>
      <c r="D3550" s="10">
        <f>IFERROR(INDEX(Lotes!$E:$E,MATCH(1,(Lotes!$A:$A=A3550)*(Lotes!$C:$C=C3550),0)),"")</f>
        <v/>
      </c>
      <c r="E3550" s="14">
        <f>IF(D3550="","",D3550-TODAY())</f>
        <v/>
      </c>
      <c r="F3550">
        <f>IF(D3550="","",IF(E3550&lt;0,"VENCIDO",IF(E3550&lt;=30,"VENCE EM &lt;= 30 DIAS",IF(E3550&lt;=60,"ATENCAO (31-60 DIAS)","OK"))))</f>
        <v/>
      </c>
      <c r="G3550" s="14">
        <f>SUMIFS(Lancamentos!$G:$G,Lancamentos!$C:$C,$A3550,Lancamentos!$E:$E,$C3550,Lancamentos!$B:$B,"ENTRADA")</f>
        <v/>
      </c>
      <c r="H3550" s="14">
        <f>SUMIFS(Lancamentos!$G:$G,Lancamentos!$C:$C,$A3550,Lancamentos!$E:$E,$C3550,Lancamentos!$B:$B,"SAIDA_USO")</f>
        <v/>
      </c>
      <c r="I3550" s="14">
        <f>SUMIFS(Lancamentos!$G:$G,Lancamentos!$C:$C,$A3550,Lancamentos!$E:$E,$C3550,Lancamentos!$B:$B,"SAIDA_DESCARTE")</f>
        <v/>
      </c>
      <c r="J3550" s="14">
        <f>G3550-H3550-I3550</f>
        <v/>
      </c>
      <c r="K3550">
        <f>IF(A3550="","",IF(J3550&lt;=IFERROR(VLOOKUP(A3550,Produtos!$A:$E,5,FALSE),0),"ABAIXO DO MINIMO","OK"))</f>
        <v/>
      </c>
    </row>
    <row r="3551">
      <c r="B3551">
        <f>IFERROR(VLOOKUP(A3551,Produtos!A:B,2,FALSE),"")</f>
        <v/>
      </c>
      <c r="D3551" s="10">
        <f>IFERROR(INDEX(Lotes!$E:$E,MATCH(1,(Lotes!$A:$A=A3551)*(Lotes!$C:$C=C3551),0)),"")</f>
        <v/>
      </c>
      <c r="E3551" s="14">
        <f>IF(D3551="","",D3551-TODAY())</f>
        <v/>
      </c>
      <c r="F3551">
        <f>IF(D3551="","",IF(E3551&lt;0,"VENCIDO",IF(E3551&lt;=30,"VENCE EM &lt;= 30 DIAS",IF(E3551&lt;=60,"ATENCAO (31-60 DIAS)","OK"))))</f>
        <v/>
      </c>
      <c r="G3551" s="14">
        <f>SUMIFS(Lancamentos!$G:$G,Lancamentos!$C:$C,$A3551,Lancamentos!$E:$E,$C3551,Lancamentos!$B:$B,"ENTRADA")</f>
        <v/>
      </c>
      <c r="H3551" s="14">
        <f>SUMIFS(Lancamentos!$G:$G,Lancamentos!$C:$C,$A3551,Lancamentos!$E:$E,$C3551,Lancamentos!$B:$B,"SAIDA_USO")</f>
        <v/>
      </c>
      <c r="I3551" s="14">
        <f>SUMIFS(Lancamentos!$G:$G,Lancamentos!$C:$C,$A3551,Lancamentos!$E:$E,$C3551,Lancamentos!$B:$B,"SAIDA_DESCARTE")</f>
        <v/>
      </c>
      <c r="J3551" s="14">
        <f>G3551-H3551-I3551</f>
        <v/>
      </c>
      <c r="K3551">
        <f>IF(A3551="","",IF(J3551&lt;=IFERROR(VLOOKUP(A3551,Produtos!$A:$E,5,FALSE),0),"ABAIXO DO MINIMO","OK"))</f>
        <v/>
      </c>
    </row>
    <row r="3552">
      <c r="B3552">
        <f>IFERROR(VLOOKUP(A3552,Produtos!A:B,2,FALSE),"")</f>
        <v/>
      </c>
      <c r="D3552" s="10">
        <f>IFERROR(INDEX(Lotes!$E:$E,MATCH(1,(Lotes!$A:$A=A3552)*(Lotes!$C:$C=C3552),0)),"")</f>
        <v/>
      </c>
      <c r="E3552" s="14">
        <f>IF(D3552="","",D3552-TODAY())</f>
        <v/>
      </c>
      <c r="F3552">
        <f>IF(D3552="","",IF(E3552&lt;0,"VENCIDO",IF(E3552&lt;=30,"VENCE EM &lt;= 30 DIAS",IF(E3552&lt;=60,"ATENCAO (31-60 DIAS)","OK"))))</f>
        <v/>
      </c>
      <c r="G3552" s="14">
        <f>SUMIFS(Lancamentos!$G:$G,Lancamentos!$C:$C,$A3552,Lancamentos!$E:$E,$C3552,Lancamentos!$B:$B,"ENTRADA")</f>
        <v/>
      </c>
      <c r="H3552" s="14">
        <f>SUMIFS(Lancamentos!$G:$G,Lancamentos!$C:$C,$A3552,Lancamentos!$E:$E,$C3552,Lancamentos!$B:$B,"SAIDA_USO")</f>
        <v/>
      </c>
      <c r="I3552" s="14">
        <f>SUMIFS(Lancamentos!$G:$G,Lancamentos!$C:$C,$A3552,Lancamentos!$E:$E,$C3552,Lancamentos!$B:$B,"SAIDA_DESCARTE")</f>
        <v/>
      </c>
      <c r="J3552" s="14">
        <f>G3552-H3552-I3552</f>
        <v/>
      </c>
      <c r="K3552">
        <f>IF(A3552="","",IF(J3552&lt;=IFERROR(VLOOKUP(A3552,Produtos!$A:$E,5,FALSE),0),"ABAIXO DO MINIMO","OK"))</f>
        <v/>
      </c>
    </row>
    <row r="3553">
      <c r="B3553">
        <f>IFERROR(VLOOKUP(A3553,Produtos!A:B,2,FALSE),"")</f>
        <v/>
      </c>
      <c r="D3553" s="10">
        <f>IFERROR(INDEX(Lotes!$E:$E,MATCH(1,(Lotes!$A:$A=A3553)*(Lotes!$C:$C=C3553),0)),"")</f>
        <v/>
      </c>
      <c r="E3553" s="14">
        <f>IF(D3553="","",D3553-TODAY())</f>
        <v/>
      </c>
      <c r="F3553">
        <f>IF(D3553="","",IF(E3553&lt;0,"VENCIDO",IF(E3553&lt;=30,"VENCE EM &lt;= 30 DIAS",IF(E3553&lt;=60,"ATENCAO (31-60 DIAS)","OK"))))</f>
        <v/>
      </c>
      <c r="G3553" s="14">
        <f>SUMIFS(Lancamentos!$G:$G,Lancamentos!$C:$C,$A3553,Lancamentos!$E:$E,$C3553,Lancamentos!$B:$B,"ENTRADA")</f>
        <v/>
      </c>
      <c r="H3553" s="14">
        <f>SUMIFS(Lancamentos!$G:$G,Lancamentos!$C:$C,$A3553,Lancamentos!$E:$E,$C3553,Lancamentos!$B:$B,"SAIDA_USO")</f>
        <v/>
      </c>
      <c r="I3553" s="14">
        <f>SUMIFS(Lancamentos!$G:$G,Lancamentos!$C:$C,$A3553,Lancamentos!$E:$E,$C3553,Lancamentos!$B:$B,"SAIDA_DESCARTE")</f>
        <v/>
      </c>
      <c r="J3553" s="14">
        <f>G3553-H3553-I3553</f>
        <v/>
      </c>
      <c r="K3553">
        <f>IF(A3553="","",IF(J3553&lt;=IFERROR(VLOOKUP(A3553,Produtos!$A:$E,5,FALSE),0),"ABAIXO DO MINIMO","OK"))</f>
        <v/>
      </c>
    </row>
    <row r="3554">
      <c r="B3554">
        <f>IFERROR(VLOOKUP(A3554,Produtos!A:B,2,FALSE),"")</f>
        <v/>
      </c>
      <c r="D3554" s="10">
        <f>IFERROR(INDEX(Lotes!$E:$E,MATCH(1,(Lotes!$A:$A=A3554)*(Lotes!$C:$C=C3554),0)),"")</f>
        <v/>
      </c>
      <c r="E3554" s="14">
        <f>IF(D3554="","",D3554-TODAY())</f>
        <v/>
      </c>
      <c r="F3554">
        <f>IF(D3554="","",IF(E3554&lt;0,"VENCIDO",IF(E3554&lt;=30,"VENCE EM &lt;= 30 DIAS",IF(E3554&lt;=60,"ATENCAO (31-60 DIAS)","OK"))))</f>
        <v/>
      </c>
      <c r="G3554" s="14">
        <f>SUMIFS(Lancamentos!$G:$G,Lancamentos!$C:$C,$A3554,Lancamentos!$E:$E,$C3554,Lancamentos!$B:$B,"ENTRADA")</f>
        <v/>
      </c>
      <c r="H3554" s="14">
        <f>SUMIFS(Lancamentos!$G:$G,Lancamentos!$C:$C,$A3554,Lancamentos!$E:$E,$C3554,Lancamentos!$B:$B,"SAIDA_USO")</f>
        <v/>
      </c>
      <c r="I3554" s="14">
        <f>SUMIFS(Lancamentos!$G:$G,Lancamentos!$C:$C,$A3554,Lancamentos!$E:$E,$C3554,Lancamentos!$B:$B,"SAIDA_DESCARTE")</f>
        <v/>
      </c>
      <c r="J3554" s="14">
        <f>G3554-H3554-I3554</f>
        <v/>
      </c>
      <c r="K3554">
        <f>IF(A3554="","",IF(J3554&lt;=IFERROR(VLOOKUP(A3554,Produtos!$A:$E,5,FALSE),0),"ABAIXO DO MINIMO","OK"))</f>
        <v/>
      </c>
    </row>
    <row r="3555">
      <c r="B3555">
        <f>IFERROR(VLOOKUP(A3555,Produtos!A:B,2,FALSE),"")</f>
        <v/>
      </c>
      <c r="D3555" s="10">
        <f>IFERROR(INDEX(Lotes!$E:$E,MATCH(1,(Lotes!$A:$A=A3555)*(Lotes!$C:$C=C3555),0)),"")</f>
        <v/>
      </c>
      <c r="E3555" s="14">
        <f>IF(D3555="","",D3555-TODAY())</f>
        <v/>
      </c>
      <c r="F3555">
        <f>IF(D3555="","",IF(E3555&lt;0,"VENCIDO",IF(E3555&lt;=30,"VENCE EM &lt;= 30 DIAS",IF(E3555&lt;=60,"ATENCAO (31-60 DIAS)","OK"))))</f>
        <v/>
      </c>
      <c r="G3555" s="14">
        <f>SUMIFS(Lancamentos!$G:$G,Lancamentos!$C:$C,$A3555,Lancamentos!$E:$E,$C3555,Lancamentos!$B:$B,"ENTRADA")</f>
        <v/>
      </c>
      <c r="H3555" s="14">
        <f>SUMIFS(Lancamentos!$G:$G,Lancamentos!$C:$C,$A3555,Lancamentos!$E:$E,$C3555,Lancamentos!$B:$B,"SAIDA_USO")</f>
        <v/>
      </c>
      <c r="I3555" s="14">
        <f>SUMIFS(Lancamentos!$G:$G,Lancamentos!$C:$C,$A3555,Lancamentos!$E:$E,$C3555,Lancamentos!$B:$B,"SAIDA_DESCARTE")</f>
        <v/>
      </c>
      <c r="J3555" s="14">
        <f>G3555-H3555-I3555</f>
        <v/>
      </c>
      <c r="K3555">
        <f>IF(A3555="","",IF(J3555&lt;=IFERROR(VLOOKUP(A3555,Produtos!$A:$E,5,FALSE),0),"ABAIXO DO MINIMO","OK"))</f>
        <v/>
      </c>
    </row>
    <row r="3556">
      <c r="B3556">
        <f>IFERROR(VLOOKUP(A3556,Produtos!A:B,2,FALSE),"")</f>
        <v/>
      </c>
      <c r="D3556" s="10">
        <f>IFERROR(INDEX(Lotes!$E:$E,MATCH(1,(Lotes!$A:$A=A3556)*(Lotes!$C:$C=C3556),0)),"")</f>
        <v/>
      </c>
      <c r="E3556" s="14">
        <f>IF(D3556="","",D3556-TODAY())</f>
        <v/>
      </c>
      <c r="F3556">
        <f>IF(D3556="","",IF(E3556&lt;0,"VENCIDO",IF(E3556&lt;=30,"VENCE EM &lt;= 30 DIAS",IF(E3556&lt;=60,"ATENCAO (31-60 DIAS)","OK"))))</f>
        <v/>
      </c>
      <c r="G3556" s="14">
        <f>SUMIFS(Lancamentos!$G:$G,Lancamentos!$C:$C,$A3556,Lancamentos!$E:$E,$C3556,Lancamentos!$B:$B,"ENTRADA")</f>
        <v/>
      </c>
      <c r="H3556" s="14">
        <f>SUMIFS(Lancamentos!$G:$G,Lancamentos!$C:$C,$A3556,Lancamentos!$E:$E,$C3556,Lancamentos!$B:$B,"SAIDA_USO")</f>
        <v/>
      </c>
      <c r="I3556" s="14">
        <f>SUMIFS(Lancamentos!$G:$G,Lancamentos!$C:$C,$A3556,Lancamentos!$E:$E,$C3556,Lancamentos!$B:$B,"SAIDA_DESCARTE")</f>
        <v/>
      </c>
      <c r="J3556" s="14">
        <f>G3556-H3556-I3556</f>
        <v/>
      </c>
      <c r="K3556">
        <f>IF(A3556="","",IF(J3556&lt;=IFERROR(VLOOKUP(A3556,Produtos!$A:$E,5,FALSE),0),"ABAIXO DO MINIMO","OK"))</f>
        <v/>
      </c>
    </row>
    <row r="3557">
      <c r="B3557">
        <f>IFERROR(VLOOKUP(A3557,Produtos!A:B,2,FALSE),"")</f>
        <v/>
      </c>
      <c r="D3557" s="10">
        <f>IFERROR(INDEX(Lotes!$E:$E,MATCH(1,(Lotes!$A:$A=A3557)*(Lotes!$C:$C=C3557),0)),"")</f>
        <v/>
      </c>
      <c r="E3557" s="14">
        <f>IF(D3557="","",D3557-TODAY())</f>
        <v/>
      </c>
      <c r="F3557">
        <f>IF(D3557="","",IF(E3557&lt;0,"VENCIDO",IF(E3557&lt;=30,"VENCE EM &lt;= 30 DIAS",IF(E3557&lt;=60,"ATENCAO (31-60 DIAS)","OK"))))</f>
        <v/>
      </c>
      <c r="G3557" s="14">
        <f>SUMIFS(Lancamentos!$G:$G,Lancamentos!$C:$C,$A3557,Lancamentos!$E:$E,$C3557,Lancamentos!$B:$B,"ENTRADA")</f>
        <v/>
      </c>
      <c r="H3557" s="14">
        <f>SUMIFS(Lancamentos!$G:$G,Lancamentos!$C:$C,$A3557,Lancamentos!$E:$E,$C3557,Lancamentos!$B:$B,"SAIDA_USO")</f>
        <v/>
      </c>
      <c r="I3557" s="14">
        <f>SUMIFS(Lancamentos!$G:$G,Lancamentos!$C:$C,$A3557,Lancamentos!$E:$E,$C3557,Lancamentos!$B:$B,"SAIDA_DESCARTE")</f>
        <v/>
      </c>
      <c r="J3557" s="14">
        <f>G3557-H3557-I3557</f>
        <v/>
      </c>
      <c r="K3557">
        <f>IF(A3557="","",IF(J3557&lt;=IFERROR(VLOOKUP(A3557,Produtos!$A:$E,5,FALSE),0),"ABAIXO DO MINIMO","OK"))</f>
        <v/>
      </c>
    </row>
    <row r="3558">
      <c r="B3558">
        <f>IFERROR(VLOOKUP(A3558,Produtos!A:B,2,FALSE),"")</f>
        <v/>
      </c>
      <c r="D3558" s="10">
        <f>IFERROR(INDEX(Lotes!$E:$E,MATCH(1,(Lotes!$A:$A=A3558)*(Lotes!$C:$C=C3558),0)),"")</f>
        <v/>
      </c>
      <c r="E3558" s="14">
        <f>IF(D3558="","",D3558-TODAY())</f>
        <v/>
      </c>
      <c r="F3558">
        <f>IF(D3558="","",IF(E3558&lt;0,"VENCIDO",IF(E3558&lt;=30,"VENCE EM &lt;= 30 DIAS",IF(E3558&lt;=60,"ATENCAO (31-60 DIAS)","OK"))))</f>
        <v/>
      </c>
      <c r="G3558" s="14">
        <f>SUMIFS(Lancamentos!$G:$G,Lancamentos!$C:$C,$A3558,Lancamentos!$E:$E,$C3558,Lancamentos!$B:$B,"ENTRADA")</f>
        <v/>
      </c>
      <c r="H3558" s="14">
        <f>SUMIFS(Lancamentos!$G:$G,Lancamentos!$C:$C,$A3558,Lancamentos!$E:$E,$C3558,Lancamentos!$B:$B,"SAIDA_USO")</f>
        <v/>
      </c>
      <c r="I3558" s="14">
        <f>SUMIFS(Lancamentos!$G:$G,Lancamentos!$C:$C,$A3558,Lancamentos!$E:$E,$C3558,Lancamentos!$B:$B,"SAIDA_DESCARTE")</f>
        <v/>
      </c>
      <c r="J3558" s="14">
        <f>G3558-H3558-I3558</f>
        <v/>
      </c>
      <c r="K3558">
        <f>IF(A3558="","",IF(J3558&lt;=IFERROR(VLOOKUP(A3558,Produtos!$A:$E,5,FALSE),0),"ABAIXO DO MINIMO","OK"))</f>
        <v/>
      </c>
    </row>
    <row r="3559">
      <c r="B3559">
        <f>IFERROR(VLOOKUP(A3559,Produtos!A:B,2,FALSE),"")</f>
        <v/>
      </c>
      <c r="D3559" s="10">
        <f>IFERROR(INDEX(Lotes!$E:$E,MATCH(1,(Lotes!$A:$A=A3559)*(Lotes!$C:$C=C3559),0)),"")</f>
        <v/>
      </c>
      <c r="E3559" s="14">
        <f>IF(D3559="","",D3559-TODAY())</f>
        <v/>
      </c>
      <c r="F3559">
        <f>IF(D3559="","",IF(E3559&lt;0,"VENCIDO",IF(E3559&lt;=30,"VENCE EM &lt;= 30 DIAS",IF(E3559&lt;=60,"ATENCAO (31-60 DIAS)","OK"))))</f>
        <v/>
      </c>
      <c r="G3559" s="14">
        <f>SUMIFS(Lancamentos!$G:$G,Lancamentos!$C:$C,$A3559,Lancamentos!$E:$E,$C3559,Lancamentos!$B:$B,"ENTRADA")</f>
        <v/>
      </c>
      <c r="H3559" s="14">
        <f>SUMIFS(Lancamentos!$G:$G,Lancamentos!$C:$C,$A3559,Lancamentos!$E:$E,$C3559,Lancamentos!$B:$B,"SAIDA_USO")</f>
        <v/>
      </c>
      <c r="I3559" s="14">
        <f>SUMIFS(Lancamentos!$G:$G,Lancamentos!$C:$C,$A3559,Lancamentos!$E:$E,$C3559,Lancamentos!$B:$B,"SAIDA_DESCARTE")</f>
        <v/>
      </c>
      <c r="J3559" s="14">
        <f>G3559-H3559-I3559</f>
        <v/>
      </c>
      <c r="K3559">
        <f>IF(A3559="","",IF(J3559&lt;=IFERROR(VLOOKUP(A3559,Produtos!$A:$E,5,FALSE),0),"ABAIXO DO MINIMO","OK"))</f>
        <v/>
      </c>
    </row>
    <row r="3560">
      <c r="B3560">
        <f>IFERROR(VLOOKUP(A3560,Produtos!A:B,2,FALSE),"")</f>
        <v/>
      </c>
      <c r="D3560" s="10">
        <f>IFERROR(INDEX(Lotes!$E:$E,MATCH(1,(Lotes!$A:$A=A3560)*(Lotes!$C:$C=C3560),0)),"")</f>
        <v/>
      </c>
      <c r="E3560" s="14">
        <f>IF(D3560="","",D3560-TODAY())</f>
        <v/>
      </c>
      <c r="F3560">
        <f>IF(D3560="","",IF(E3560&lt;0,"VENCIDO",IF(E3560&lt;=30,"VENCE EM &lt;= 30 DIAS",IF(E3560&lt;=60,"ATENCAO (31-60 DIAS)","OK"))))</f>
        <v/>
      </c>
      <c r="G3560" s="14">
        <f>SUMIFS(Lancamentos!$G:$G,Lancamentos!$C:$C,$A3560,Lancamentos!$E:$E,$C3560,Lancamentos!$B:$B,"ENTRADA")</f>
        <v/>
      </c>
      <c r="H3560" s="14">
        <f>SUMIFS(Lancamentos!$G:$G,Lancamentos!$C:$C,$A3560,Lancamentos!$E:$E,$C3560,Lancamentos!$B:$B,"SAIDA_USO")</f>
        <v/>
      </c>
      <c r="I3560" s="14">
        <f>SUMIFS(Lancamentos!$G:$G,Lancamentos!$C:$C,$A3560,Lancamentos!$E:$E,$C3560,Lancamentos!$B:$B,"SAIDA_DESCARTE")</f>
        <v/>
      </c>
      <c r="J3560" s="14">
        <f>G3560-H3560-I3560</f>
        <v/>
      </c>
      <c r="K3560">
        <f>IF(A3560="","",IF(J3560&lt;=IFERROR(VLOOKUP(A3560,Produtos!$A:$E,5,FALSE),0),"ABAIXO DO MINIMO","OK"))</f>
        <v/>
      </c>
    </row>
    <row r="3561">
      <c r="B3561">
        <f>IFERROR(VLOOKUP(A3561,Produtos!A:B,2,FALSE),"")</f>
        <v/>
      </c>
      <c r="D3561" s="10">
        <f>IFERROR(INDEX(Lotes!$E:$E,MATCH(1,(Lotes!$A:$A=A3561)*(Lotes!$C:$C=C3561),0)),"")</f>
        <v/>
      </c>
      <c r="E3561" s="14">
        <f>IF(D3561="","",D3561-TODAY())</f>
        <v/>
      </c>
      <c r="F3561">
        <f>IF(D3561="","",IF(E3561&lt;0,"VENCIDO",IF(E3561&lt;=30,"VENCE EM &lt;= 30 DIAS",IF(E3561&lt;=60,"ATENCAO (31-60 DIAS)","OK"))))</f>
        <v/>
      </c>
      <c r="G3561" s="14">
        <f>SUMIFS(Lancamentos!$G:$G,Lancamentos!$C:$C,$A3561,Lancamentos!$E:$E,$C3561,Lancamentos!$B:$B,"ENTRADA")</f>
        <v/>
      </c>
      <c r="H3561" s="14">
        <f>SUMIFS(Lancamentos!$G:$G,Lancamentos!$C:$C,$A3561,Lancamentos!$E:$E,$C3561,Lancamentos!$B:$B,"SAIDA_USO")</f>
        <v/>
      </c>
      <c r="I3561" s="14">
        <f>SUMIFS(Lancamentos!$G:$G,Lancamentos!$C:$C,$A3561,Lancamentos!$E:$E,$C3561,Lancamentos!$B:$B,"SAIDA_DESCARTE")</f>
        <v/>
      </c>
      <c r="J3561" s="14">
        <f>G3561-H3561-I3561</f>
        <v/>
      </c>
      <c r="K3561">
        <f>IF(A3561="","",IF(J3561&lt;=IFERROR(VLOOKUP(A3561,Produtos!$A:$E,5,FALSE),0),"ABAIXO DO MINIMO","OK"))</f>
        <v/>
      </c>
    </row>
    <row r="3562">
      <c r="B3562">
        <f>IFERROR(VLOOKUP(A3562,Produtos!A:B,2,FALSE),"")</f>
        <v/>
      </c>
      <c r="D3562" s="10">
        <f>IFERROR(INDEX(Lotes!$E:$E,MATCH(1,(Lotes!$A:$A=A3562)*(Lotes!$C:$C=C3562),0)),"")</f>
        <v/>
      </c>
      <c r="E3562" s="14">
        <f>IF(D3562="","",D3562-TODAY())</f>
        <v/>
      </c>
      <c r="F3562">
        <f>IF(D3562="","",IF(E3562&lt;0,"VENCIDO",IF(E3562&lt;=30,"VENCE EM &lt;= 30 DIAS",IF(E3562&lt;=60,"ATENCAO (31-60 DIAS)","OK"))))</f>
        <v/>
      </c>
      <c r="G3562" s="14">
        <f>SUMIFS(Lancamentos!$G:$G,Lancamentos!$C:$C,$A3562,Lancamentos!$E:$E,$C3562,Lancamentos!$B:$B,"ENTRADA")</f>
        <v/>
      </c>
      <c r="H3562" s="14">
        <f>SUMIFS(Lancamentos!$G:$G,Lancamentos!$C:$C,$A3562,Lancamentos!$E:$E,$C3562,Lancamentos!$B:$B,"SAIDA_USO")</f>
        <v/>
      </c>
      <c r="I3562" s="14">
        <f>SUMIFS(Lancamentos!$G:$G,Lancamentos!$C:$C,$A3562,Lancamentos!$E:$E,$C3562,Lancamentos!$B:$B,"SAIDA_DESCARTE")</f>
        <v/>
      </c>
      <c r="J3562" s="14">
        <f>G3562-H3562-I3562</f>
        <v/>
      </c>
      <c r="K3562">
        <f>IF(A3562="","",IF(J3562&lt;=IFERROR(VLOOKUP(A3562,Produtos!$A:$E,5,FALSE),0),"ABAIXO DO MINIMO","OK"))</f>
        <v/>
      </c>
    </row>
    <row r="3563">
      <c r="B3563">
        <f>IFERROR(VLOOKUP(A3563,Produtos!A:B,2,FALSE),"")</f>
        <v/>
      </c>
      <c r="D3563" s="10">
        <f>IFERROR(INDEX(Lotes!$E:$E,MATCH(1,(Lotes!$A:$A=A3563)*(Lotes!$C:$C=C3563),0)),"")</f>
        <v/>
      </c>
      <c r="E3563" s="14">
        <f>IF(D3563="","",D3563-TODAY())</f>
        <v/>
      </c>
      <c r="F3563">
        <f>IF(D3563="","",IF(E3563&lt;0,"VENCIDO",IF(E3563&lt;=30,"VENCE EM &lt;= 30 DIAS",IF(E3563&lt;=60,"ATENCAO (31-60 DIAS)","OK"))))</f>
        <v/>
      </c>
      <c r="G3563" s="14">
        <f>SUMIFS(Lancamentos!$G:$G,Lancamentos!$C:$C,$A3563,Lancamentos!$E:$E,$C3563,Lancamentos!$B:$B,"ENTRADA")</f>
        <v/>
      </c>
      <c r="H3563" s="14">
        <f>SUMIFS(Lancamentos!$G:$G,Lancamentos!$C:$C,$A3563,Lancamentos!$E:$E,$C3563,Lancamentos!$B:$B,"SAIDA_USO")</f>
        <v/>
      </c>
      <c r="I3563" s="14">
        <f>SUMIFS(Lancamentos!$G:$G,Lancamentos!$C:$C,$A3563,Lancamentos!$E:$E,$C3563,Lancamentos!$B:$B,"SAIDA_DESCARTE")</f>
        <v/>
      </c>
      <c r="J3563" s="14">
        <f>G3563-H3563-I3563</f>
        <v/>
      </c>
      <c r="K3563">
        <f>IF(A3563="","",IF(J3563&lt;=IFERROR(VLOOKUP(A3563,Produtos!$A:$E,5,FALSE),0),"ABAIXO DO MINIMO","OK"))</f>
        <v/>
      </c>
    </row>
    <row r="3564">
      <c r="B3564">
        <f>IFERROR(VLOOKUP(A3564,Produtos!A:B,2,FALSE),"")</f>
        <v/>
      </c>
      <c r="D3564" s="10">
        <f>IFERROR(INDEX(Lotes!$E:$E,MATCH(1,(Lotes!$A:$A=A3564)*(Lotes!$C:$C=C3564),0)),"")</f>
        <v/>
      </c>
      <c r="E3564" s="14">
        <f>IF(D3564="","",D3564-TODAY())</f>
        <v/>
      </c>
      <c r="F3564">
        <f>IF(D3564="","",IF(E3564&lt;0,"VENCIDO",IF(E3564&lt;=30,"VENCE EM &lt;= 30 DIAS",IF(E3564&lt;=60,"ATENCAO (31-60 DIAS)","OK"))))</f>
        <v/>
      </c>
      <c r="G3564" s="14">
        <f>SUMIFS(Lancamentos!$G:$G,Lancamentos!$C:$C,$A3564,Lancamentos!$E:$E,$C3564,Lancamentos!$B:$B,"ENTRADA")</f>
        <v/>
      </c>
      <c r="H3564" s="14">
        <f>SUMIFS(Lancamentos!$G:$G,Lancamentos!$C:$C,$A3564,Lancamentos!$E:$E,$C3564,Lancamentos!$B:$B,"SAIDA_USO")</f>
        <v/>
      </c>
      <c r="I3564" s="14">
        <f>SUMIFS(Lancamentos!$G:$G,Lancamentos!$C:$C,$A3564,Lancamentos!$E:$E,$C3564,Lancamentos!$B:$B,"SAIDA_DESCARTE")</f>
        <v/>
      </c>
      <c r="J3564" s="14">
        <f>G3564-H3564-I3564</f>
        <v/>
      </c>
      <c r="K3564">
        <f>IF(A3564="","",IF(J3564&lt;=IFERROR(VLOOKUP(A3564,Produtos!$A:$E,5,FALSE),0),"ABAIXO DO MINIMO","OK"))</f>
        <v/>
      </c>
    </row>
    <row r="3565">
      <c r="B3565">
        <f>IFERROR(VLOOKUP(A3565,Produtos!A:B,2,FALSE),"")</f>
        <v/>
      </c>
      <c r="D3565" s="10">
        <f>IFERROR(INDEX(Lotes!$E:$E,MATCH(1,(Lotes!$A:$A=A3565)*(Lotes!$C:$C=C3565),0)),"")</f>
        <v/>
      </c>
      <c r="E3565" s="14">
        <f>IF(D3565="","",D3565-TODAY())</f>
        <v/>
      </c>
      <c r="F3565">
        <f>IF(D3565="","",IF(E3565&lt;0,"VENCIDO",IF(E3565&lt;=30,"VENCE EM &lt;= 30 DIAS",IF(E3565&lt;=60,"ATENCAO (31-60 DIAS)","OK"))))</f>
        <v/>
      </c>
      <c r="G3565" s="14">
        <f>SUMIFS(Lancamentos!$G:$G,Lancamentos!$C:$C,$A3565,Lancamentos!$E:$E,$C3565,Lancamentos!$B:$B,"ENTRADA")</f>
        <v/>
      </c>
      <c r="H3565" s="14">
        <f>SUMIFS(Lancamentos!$G:$G,Lancamentos!$C:$C,$A3565,Lancamentos!$E:$E,$C3565,Lancamentos!$B:$B,"SAIDA_USO")</f>
        <v/>
      </c>
      <c r="I3565" s="14">
        <f>SUMIFS(Lancamentos!$G:$G,Lancamentos!$C:$C,$A3565,Lancamentos!$E:$E,$C3565,Lancamentos!$B:$B,"SAIDA_DESCARTE")</f>
        <v/>
      </c>
      <c r="J3565" s="14">
        <f>G3565-H3565-I3565</f>
        <v/>
      </c>
      <c r="K3565">
        <f>IF(A3565="","",IF(J3565&lt;=IFERROR(VLOOKUP(A3565,Produtos!$A:$E,5,FALSE),0),"ABAIXO DO MINIMO","OK"))</f>
        <v/>
      </c>
    </row>
    <row r="3566">
      <c r="B3566">
        <f>IFERROR(VLOOKUP(A3566,Produtos!A:B,2,FALSE),"")</f>
        <v/>
      </c>
      <c r="D3566" s="10">
        <f>IFERROR(INDEX(Lotes!$E:$E,MATCH(1,(Lotes!$A:$A=A3566)*(Lotes!$C:$C=C3566),0)),"")</f>
        <v/>
      </c>
      <c r="E3566" s="14">
        <f>IF(D3566="","",D3566-TODAY())</f>
        <v/>
      </c>
      <c r="F3566">
        <f>IF(D3566="","",IF(E3566&lt;0,"VENCIDO",IF(E3566&lt;=30,"VENCE EM &lt;= 30 DIAS",IF(E3566&lt;=60,"ATENCAO (31-60 DIAS)","OK"))))</f>
        <v/>
      </c>
      <c r="G3566" s="14">
        <f>SUMIFS(Lancamentos!$G:$G,Lancamentos!$C:$C,$A3566,Lancamentos!$E:$E,$C3566,Lancamentos!$B:$B,"ENTRADA")</f>
        <v/>
      </c>
      <c r="H3566" s="14">
        <f>SUMIFS(Lancamentos!$G:$G,Lancamentos!$C:$C,$A3566,Lancamentos!$E:$E,$C3566,Lancamentos!$B:$B,"SAIDA_USO")</f>
        <v/>
      </c>
      <c r="I3566" s="14">
        <f>SUMIFS(Lancamentos!$G:$G,Lancamentos!$C:$C,$A3566,Lancamentos!$E:$E,$C3566,Lancamentos!$B:$B,"SAIDA_DESCARTE")</f>
        <v/>
      </c>
      <c r="J3566" s="14">
        <f>G3566-H3566-I3566</f>
        <v/>
      </c>
      <c r="K3566">
        <f>IF(A3566="","",IF(J3566&lt;=IFERROR(VLOOKUP(A3566,Produtos!$A:$E,5,FALSE),0),"ABAIXO DO MINIMO","OK"))</f>
        <v/>
      </c>
    </row>
    <row r="3567">
      <c r="B3567">
        <f>IFERROR(VLOOKUP(A3567,Produtos!A:B,2,FALSE),"")</f>
        <v/>
      </c>
      <c r="D3567" s="10">
        <f>IFERROR(INDEX(Lotes!$E:$E,MATCH(1,(Lotes!$A:$A=A3567)*(Lotes!$C:$C=C3567),0)),"")</f>
        <v/>
      </c>
      <c r="E3567" s="14">
        <f>IF(D3567="","",D3567-TODAY())</f>
        <v/>
      </c>
      <c r="F3567">
        <f>IF(D3567="","",IF(E3567&lt;0,"VENCIDO",IF(E3567&lt;=30,"VENCE EM &lt;= 30 DIAS",IF(E3567&lt;=60,"ATENCAO (31-60 DIAS)","OK"))))</f>
        <v/>
      </c>
      <c r="G3567" s="14">
        <f>SUMIFS(Lancamentos!$G:$G,Lancamentos!$C:$C,$A3567,Lancamentos!$E:$E,$C3567,Lancamentos!$B:$B,"ENTRADA")</f>
        <v/>
      </c>
      <c r="H3567" s="14">
        <f>SUMIFS(Lancamentos!$G:$G,Lancamentos!$C:$C,$A3567,Lancamentos!$E:$E,$C3567,Lancamentos!$B:$B,"SAIDA_USO")</f>
        <v/>
      </c>
      <c r="I3567" s="14">
        <f>SUMIFS(Lancamentos!$G:$G,Lancamentos!$C:$C,$A3567,Lancamentos!$E:$E,$C3567,Lancamentos!$B:$B,"SAIDA_DESCARTE")</f>
        <v/>
      </c>
      <c r="J3567" s="14">
        <f>G3567-H3567-I3567</f>
        <v/>
      </c>
      <c r="K3567">
        <f>IF(A3567="","",IF(J3567&lt;=IFERROR(VLOOKUP(A3567,Produtos!$A:$E,5,FALSE),0),"ABAIXO DO MINIMO","OK"))</f>
        <v/>
      </c>
    </row>
    <row r="3568">
      <c r="B3568">
        <f>IFERROR(VLOOKUP(A3568,Produtos!A:B,2,FALSE),"")</f>
        <v/>
      </c>
      <c r="D3568" s="10">
        <f>IFERROR(INDEX(Lotes!$E:$E,MATCH(1,(Lotes!$A:$A=A3568)*(Lotes!$C:$C=C3568),0)),"")</f>
        <v/>
      </c>
      <c r="E3568" s="14">
        <f>IF(D3568="","",D3568-TODAY())</f>
        <v/>
      </c>
      <c r="F3568">
        <f>IF(D3568="","",IF(E3568&lt;0,"VENCIDO",IF(E3568&lt;=30,"VENCE EM &lt;= 30 DIAS",IF(E3568&lt;=60,"ATENCAO (31-60 DIAS)","OK"))))</f>
        <v/>
      </c>
      <c r="G3568" s="14">
        <f>SUMIFS(Lancamentos!$G:$G,Lancamentos!$C:$C,$A3568,Lancamentos!$E:$E,$C3568,Lancamentos!$B:$B,"ENTRADA")</f>
        <v/>
      </c>
      <c r="H3568" s="14">
        <f>SUMIFS(Lancamentos!$G:$G,Lancamentos!$C:$C,$A3568,Lancamentos!$E:$E,$C3568,Lancamentos!$B:$B,"SAIDA_USO")</f>
        <v/>
      </c>
      <c r="I3568" s="14">
        <f>SUMIFS(Lancamentos!$G:$G,Lancamentos!$C:$C,$A3568,Lancamentos!$E:$E,$C3568,Lancamentos!$B:$B,"SAIDA_DESCARTE")</f>
        <v/>
      </c>
      <c r="J3568" s="14">
        <f>G3568-H3568-I3568</f>
        <v/>
      </c>
      <c r="K3568">
        <f>IF(A3568="","",IF(J3568&lt;=IFERROR(VLOOKUP(A3568,Produtos!$A:$E,5,FALSE),0),"ABAIXO DO MINIMO","OK"))</f>
        <v/>
      </c>
    </row>
    <row r="3569">
      <c r="B3569">
        <f>IFERROR(VLOOKUP(A3569,Produtos!A:B,2,FALSE),"")</f>
        <v/>
      </c>
      <c r="D3569" s="10">
        <f>IFERROR(INDEX(Lotes!$E:$E,MATCH(1,(Lotes!$A:$A=A3569)*(Lotes!$C:$C=C3569),0)),"")</f>
        <v/>
      </c>
      <c r="E3569" s="14">
        <f>IF(D3569="","",D3569-TODAY())</f>
        <v/>
      </c>
      <c r="F3569">
        <f>IF(D3569="","",IF(E3569&lt;0,"VENCIDO",IF(E3569&lt;=30,"VENCE EM &lt;= 30 DIAS",IF(E3569&lt;=60,"ATENCAO (31-60 DIAS)","OK"))))</f>
        <v/>
      </c>
      <c r="G3569" s="14">
        <f>SUMIFS(Lancamentos!$G:$G,Lancamentos!$C:$C,$A3569,Lancamentos!$E:$E,$C3569,Lancamentos!$B:$B,"ENTRADA")</f>
        <v/>
      </c>
      <c r="H3569" s="14">
        <f>SUMIFS(Lancamentos!$G:$G,Lancamentos!$C:$C,$A3569,Lancamentos!$E:$E,$C3569,Lancamentos!$B:$B,"SAIDA_USO")</f>
        <v/>
      </c>
      <c r="I3569" s="14">
        <f>SUMIFS(Lancamentos!$G:$G,Lancamentos!$C:$C,$A3569,Lancamentos!$E:$E,$C3569,Lancamentos!$B:$B,"SAIDA_DESCARTE")</f>
        <v/>
      </c>
      <c r="J3569" s="14">
        <f>G3569-H3569-I3569</f>
        <v/>
      </c>
      <c r="K3569">
        <f>IF(A3569="","",IF(J3569&lt;=IFERROR(VLOOKUP(A3569,Produtos!$A:$E,5,FALSE),0),"ABAIXO DO MINIMO","OK"))</f>
        <v/>
      </c>
    </row>
    <row r="3570">
      <c r="B3570">
        <f>IFERROR(VLOOKUP(A3570,Produtos!A:B,2,FALSE),"")</f>
        <v/>
      </c>
      <c r="D3570" s="10">
        <f>IFERROR(INDEX(Lotes!$E:$E,MATCH(1,(Lotes!$A:$A=A3570)*(Lotes!$C:$C=C3570),0)),"")</f>
        <v/>
      </c>
      <c r="E3570" s="14">
        <f>IF(D3570="","",D3570-TODAY())</f>
        <v/>
      </c>
      <c r="F3570">
        <f>IF(D3570="","",IF(E3570&lt;0,"VENCIDO",IF(E3570&lt;=30,"VENCE EM &lt;= 30 DIAS",IF(E3570&lt;=60,"ATENCAO (31-60 DIAS)","OK"))))</f>
        <v/>
      </c>
      <c r="G3570" s="14">
        <f>SUMIFS(Lancamentos!$G:$G,Lancamentos!$C:$C,$A3570,Lancamentos!$E:$E,$C3570,Lancamentos!$B:$B,"ENTRADA")</f>
        <v/>
      </c>
      <c r="H3570" s="14">
        <f>SUMIFS(Lancamentos!$G:$G,Lancamentos!$C:$C,$A3570,Lancamentos!$E:$E,$C3570,Lancamentos!$B:$B,"SAIDA_USO")</f>
        <v/>
      </c>
      <c r="I3570" s="14">
        <f>SUMIFS(Lancamentos!$G:$G,Lancamentos!$C:$C,$A3570,Lancamentos!$E:$E,$C3570,Lancamentos!$B:$B,"SAIDA_DESCARTE")</f>
        <v/>
      </c>
      <c r="J3570" s="14">
        <f>G3570-H3570-I3570</f>
        <v/>
      </c>
      <c r="K3570">
        <f>IF(A3570="","",IF(J3570&lt;=IFERROR(VLOOKUP(A3570,Produtos!$A:$E,5,FALSE),0),"ABAIXO DO MINIMO","OK"))</f>
        <v/>
      </c>
    </row>
    <row r="3571">
      <c r="B3571">
        <f>IFERROR(VLOOKUP(A3571,Produtos!A:B,2,FALSE),"")</f>
        <v/>
      </c>
      <c r="D3571" s="10">
        <f>IFERROR(INDEX(Lotes!$E:$E,MATCH(1,(Lotes!$A:$A=A3571)*(Lotes!$C:$C=C3571),0)),"")</f>
        <v/>
      </c>
      <c r="E3571" s="14">
        <f>IF(D3571="","",D3571-TODAY())</f>
        <v/>
      </c>
      <c r="F3571">
        <f>IF(D3571="","",IF(E3571&lt;0,"VENCIDO",IF(E3571&lt;=30,"VENCE EM &lt;= 30 DIAS",IF(E3571&lt;=60,"ATENCAO (31-60 DIAS)","OK"))))</f>
        <v/>
      </c>
      <c r="G3571" s="14">
        <f>SUMIFS(Lancamentos!$G:$G,Lancamentos!$C:$C,$A3571,Lancamentos!$E:$E,$C3571,Lancamentos!$B:$B,"ENTRADA")</f>
        <v/>
      </c>
      <c r="H3571" s="14">
        <f>SUMIFS(Lancamentos!$G:$G,Lancamentos!$C:$C,$A3571,Lancamentos!$E:$E,$C3571,Lancamentos!$B:$B,"SAIDA_USO")</f>
        <v/>
      </c>
      <c r="I3571" s="14">
        <f>SUMIFS(Lancamentos!$G:$G,Lancamentos!$C:$C,$A3571,Lancamentos!$E:$E,$C3571,Lancamentos!$B:$B,"SAIDA_DESCARTE")</f>
        <v/>
      </c>
      <c r="J3571" s="14">
        <f>G3571-H3571-I3571</f>
        <v/>
      </c>
      <c r="K3571">
        <f>IF(A3571="","",IF(J3571&lt;=IFERROR(VLOOKUP(A3571,Produtos!$A:$E,5,FALSE),0),"ABAIXO DO MINIMO","OK"))</f>
        <v/>
      </c>
    </row>
    <row r="3572">
      <c r="B3572">
        <f>IFERROR(VLOOKUP(A3572,Produtos!A:B,2,FALSE),"")</f>
        <v/>
      </c>
      <c r="D3572" s="10">
        <f>IFERROR(INDEX(Lotes!$E:$E,MATCH(1,(Lotes!$A:$A=A3572)*(Lotes!$C:$C=C3572),0)),"")</f>
        <v/>
      </c>
      <c r="E3572" s="14">
        <f>IF(D3572="","",D3572-TODAY())</f>
        <v/>
      </c>
      <c r="F3572">
        <f>IF(D3572="","",IF(E3572&lt;0,"VENCIDO",IF(E3572&lt;=30,"VENCE EM &lt;= 30 DIAS",IF(E3572&lt;=60,"ATENCAO (31-60 DIAS)","OK"))))</f>
        <v/>
      </c>
      <c r="G3572" s="14">
        <f>SUMIFS(Lancamentos!$G:$G,Lancamentos!$C:$C,$A3572,Lancamentos!$E:$E,$C3572,Lancamentos!$B:$B,"ENTRADA")</f>
        <v/>
      </c>
      <c r="H3572" s="14">
        <f>SUMIFS(Lancamentos!$G:$G,Lancamentos!$C:$C,$A3572,Lancamentos!$E:$E,$C3572,Lancamentos!$B:$B,"SAIDA_USO")</f>
        <v/>
      </c>
      <c r="I3572" s="14">
        <f>SUMIFS(Lancamentos!$G:$G,Lancamentos!$C:$C,$A3572,Lancamentos!$E:$E,$C3572,Lancamentos!$B:$B,"SAIDA_DESCARTE")</f>
        <v/>
      </c>
      <c r="J3572" s="14">
        <f>G3572-H3572-I3572</f>
        <v/>
      </c>
      <c r="K3572">
        <f>IF(A3572="","",IF(J3572&lt;=IFERROR(VLOOKUP(A3572,Produtos!$A:$E,5,FALSE),0),"ABAIXO DO MINIMO","OK"))</f>
        <v/>
      </c>
    </row>
    <row r="3573">
      <c r="B3573">
        <f>IFERROR(VLOOKUP(A3573,Produtos!A:B,2,FALSE),"")</f>
        <v/>
      </c>
      <c r="D3573" s="10">
        <f>IFERROR(INDEX(Lotes!$E:$E,MATCH(1,(Lotes!$A:$A=A3573)*(Lotes!$C:$C=C3573),0)),"")</f>
        <v/>
      </c>
      <c r="E3573" s="14">
        <f>IF(D3573="","",D3573-TODAY())</f>
        <v/>
      </c>
      <c r="F3573">
        <f>IF(D3573="","",IF(E3573&lt;0,"VENCIDO",IF(E3573&lt;=30,"VENCE EM &lt;= 30 DIAS",IF(E3573&lt;=60,"ATENCAO (31-60 DIAS)","OK"))))</f>
        <v/>
      </c>
      <c r="G3573" s="14">
        <f>SUMIFS(Lancamentos!$G:$G,Lancamentos!$C:$C,$A3573,Lancamentos!$E:$E,$C3573,Lancamentos!$B:$B,"ENTRADA")</f>
        <v/>
      </c>
      <c r="H3573" s="14">
        <f>SUMIFS(Lancamentos!$G:$G,Lancamentos!$C:$C,$A3573,Lancamentos!$E:$E,$C3573,Lancamentos!$B:$B,"SAIDA_USO")</f>
        <v/>
      </c>
      <c r="I3573" s="14">
        <f>SUMIFS(Lancamentos!$G:$G,Lancamentos!$C:$C,$A3573,Lancamentos!$E:$E,$C3573,Lancamentos!$B:$B,"SAIDA_DESCARTE")</f>
        <v/>
      </c>
      <c r="J3573" s="14">
        <f>G3573-H3573-I3573</f>
        <v/>
      </c>
      <c r="K3573">
        <f>IF(A3573="","",IF(J3573&lt;=IFERROR(VLOOKUP(A3573,Produtos!$A:$E,5,FALSE),0),"ABAIXO DO MINIMO","OK"))</f>
        <v/>
      </c>
    </row>
    <row r="3574">
      <c r="B3574">
        <f>IFERROR(VLOOKUP(A3574,Produtos!A:B,2,FALSE),"")</f>
        <v/>
      </c>
      <c r="D3574" s="10">
        <f>IFERROR(INDEX(Lotes!$E:$E,MATCH(1,(Lotes!$A:$A=A3574)*(Lotes!$C:$C=C3574),0)),"")</f>
        <v/>
      </c>
      <c r="E3574" s="14">
        <f>IF(D3574="","",D3574-TODAY())</f>
        <v/>
      </c>
      <c r="F3574">
        <f>IF(D3574="","",IF(E3574&lt;0,"VENCIDO",IF(E3574&lt;=30,"VENCE EM &lt;= 30 DIAS",IF(E3574&lt;=60,"ATENCAO (31-60 DIAS)","OK"))))</f>
        <v/>
      </c>
      <c r="G3574" s="14">
        <f>SUMIFS(Lancamentos!$G:$G,Lancamentos!$C:$C,$A3574,Lancamentos!$E:$E,$C3574,Lancamentos!$B:$B,"ENTRADA")</f>
        <v/>
      </c>
      <c r="H3574" s="14">
        <f>SUMIFS(Lancamentos!$G:$G,Lancamentos!$C:$C,$A3574,Lancamentos!$E:$E,$C3574,Lancamentos!$B:$B,"SAIDA_USO")</f>
        <v/>
      </c>
      <c r="I3574" s="14">
        <f>SUMIFS(Lancamentos!$G:$G,Lancamentos!$C:$C,$A3574,Lancamentos!$E:$E,$C3574,Lancamentos!$B:$B,"SAIDA_DESCARTE")</f>
        <v/>
      </c>
      <c r="J3574" s="14">
        <f>G3574-H3574-I3574</f>
        <v/>
      </c>
      <c r="K3574">
        <f>IF(A3574="","",IF(J3574&lt;=IFERROR(VLOOKUP(A3574,Produtos!$A:$E,5,FALSE),0),"ABAIXO DO MINIMO","OK"))</f>
        <v/>
      </c>
    </row>
    <row r="3575">
      <c r="B3575">
        <f>IFERROR(VLOOKUP(A3575,Produtos!A:B,2,FALSE),"")</f>
        <v/>
      </c>
      <c r="D3575" s="10">
        <f>IFERROR(INDEX(Lotes!$E:$E,MATCH(1,(Lotes!$A:$A=A3575)*(Lotes!$C:$C=C3575),0)),"")</f>
        <v/>
      </c>
      <c r="E3575" s="14">
        <f>IF(D3575="","",D3575-TODAY())</f>
        <v/>
      </c>
      <c r="F3575">
        <f>IF(D3575="","",IF(E3575&lt;0,"VENCIDO",IF(E3575&lt;=30,"VENCE EM &lt;= 30 DIAS",IF(E3575&lt;=60,"ATENCAO (31-60 DIAS)","OK"))))</f>
        <v/>
      </c>
      <c r="G3575" s="14">
        <f>SUMIFS(Lancamentos!$G:$G,Lancamentos!$C:$C,$A3575,Lancamentos!$E:$E,$C3575,Lancamentos!$B:$B,"ENTRADA")</f>
        <v/>
      </c>
      <c r="H3575" s="14">
        <f>SUMIFS(Lancamentos!$G:$G,Lancamentos!$C:$C,$A3575,Lancamentos!$E:$E,$C3575,Lancamentos!$B:$B,"SAIDA_USO")</f>
        <v/>
      </c>
      <c r="I3575" s="14">
        <f>SUMIFS(Lancamentos!$G:$G,Lancamentos!$C:$C,$A3575,Lancamentos!$E:$E,$C3575,Lancamentos!$B:$B,"SAIDA_DESCARTE")</f>
        <v/>
      </c>
      <c r="J3575" s="14">
        <f>G3575-H3575-I3575</f>
        <v/>
      </c>
      <c r="K3575">
        <f>IF(A3575="","",IF(J3575&lt;=IFERROR(VLOOKUP(A3575,Produtos!$A:$E,5,FALSE),0),"ABAIXO DO MINIMO","OK"))</f>
        <v/>
      </c>
    </row>
    <row r="3576">
      <c r="B3576">
        <f>IFERROR(VLOOKUP(A3576,Produtos!A:B,2,FALSE),"")</f>
        <v/>
      </c>
      <c r="D3576" s="10">
        <f>IFERROR(INDEX(Lotes!$E:$E,MATCH(1,(Lotes!$A:$A=A3576)*(Lotes!$C:$C=C3576),0)),"")</f>
        <v/>
      </c>
      <c r="E3576" s="14">
        <f>IF(D3576="","",D3576-TODAY())</f>
        <v/>
      </c>
      <c r="F3576">
        <f>IF(D3576="","",IF(E3576&lt;0,"VENCIDO",IF(E3576&lt;=30,"VENCE EM &lt;= 30 DIAS",IF(E3576&lt;=60,"ATENCAO (31-60 DIAS)","OK"))))</f>
        <v/>
      </c>
      <c r="G3576" s="14">
        <f>SUMIFS(Lancamentos!$G:$G,Lancamentos!$C:$C,$A3576,Lancamentos!$E:$E,$C3576,Lancamentos!$B:$B,"ENTRADA")</f>
        <v/>
      </c>
      <c r="H3576" s="14">
        <f>SUMIFS(Lancamentos!$G:$G,Lancamentos!$C:$C,$A3576,Lancamentos!$E:$E,$C3576,Lancamentos!$B:$B,"SAIDA_USO")</f>
        <v/>
      </c>
      <c r="I3576" s="14">
        <f>SUMIFS(Lancamentos!$G:$G,Lancamentos!$C:$C,$A3576,Lancamentos!$E:$E,$C3576,Lancamentos!$B:$B,"SAIDA_DESCARTE")</f>
        <v/>
      </c>
      <c r="J3576" s="14">
        <f>G3576-H3576-I3576</f>
        <v/>
      </c>
      <c r="K3576">
        <f>IF(A3576="","",IF(J3576&lt;=IFERROR(VLOOKUP(A3576,Produtos!$A:$E,5,FALSE),0),"ABAIXO DO MINIMO","OK"))</f>
        <v/>
      </c>
    </row>
    <row r="3577">
      <c r="B3577">
        <f>IFERROR(VLOOKUP(A3577,Produtos!A:B,2,FALSE),"")</f>
        <v/>
      </c>
      <c r="D3577" s="10">
        <f>IFERROR(INDEX(Lotes!$E:$E,MATCH(1,(Lotes!$A:$A=A3577)*(Lotes!$C:$C=C3577),0)),"")</f>
        <v/>
      </c>
      <c r="E3577" s="14">
        <f>IF(D3577="","",D3577-TODAY())</f>
        <v/>
      </c>
      <c r="F3577">
        <f>IF(D3577="","",IF(E3577&lt;0,"VENCIDO",IF(E3577&lt;=30,"VENCE EM &lt;= 30 DIAS",IF(E3577&lt;=60,"ATENCAO (31-60 DIAS)","OK"))))</f>
        <v/>
      </c>
      <c r="G3577" s="14">
        <f>SUMIFS(Lancamentos!$G:$G,Lancamentos!$C:$C,$A3577,Lancamentos!$E:$E,$C3577,Lancamentos!$B:$B,"ENTRADA")</f>
        <v/>
      </c>
      <c r="H3577" s="14">
        <f>SUMIFS(Lancamentos!$G:$G,Lancamentos!$C:$C,$A3577,Lancamentos!$E:$E,$C3577,Lancamentos!$B:$B,"SAIDA_USO")</f>
        <v/>
      </c>
      <c r="I3577" s="14">
        <f>SUMIFS(Lancamentos!$G:$G,Lancamentos!$C:$C,$A3577,Lancamentos!$E:$E,$C3577,Lancamentos!$B:$B,"SAIDA_DESCARTE")</f>
        <v/>
      </c>
      <c r="J3577" s="14">
        <f>G3577-H3577-I3577</f>
        <v/>
      </c>
      <c r="K3577">
        <f>IF(A3577="","",IF(J3577&lt;=IFERROR(VLOOKUP(A3577,Produtos!$A:$E,5,FALSE),0),"ABAIXO DO MINIMO","OK"))</f>
        <v/>
      </c>
    </row>
    <row r="3578">
      <c r="B3578">
        <f>IFERROR(VLOOKUP(A3578,Produtos!A:B,2,FALSE),"")</f>
        <v/>
      </c>
      <c r="D3578" s="10">
        <f>IFERROR(INDEX(Lotes!$E:$E,MATCH(1,(Lotes!$A:$A=A3578)*(Lotes!$C:$C=C3578),0)),"")</f>
        <v/>
      </c>
      <c r="E3578" s="14">
        <f>IF(D3578="","",D3578-TODAY())</f>
        <v/>
      </c>
      <c r="F3578">
        <f>IF(D3578="","",IF(E3578&lt;0,"VENCIDO",IF(E3578&lt;=30,"VENCE EM &lt;= 30 DIAS",IF(E3578&lt;=60,"ATENCAO (31-60 DIAS)","OK"))))</f>
        <v/>
      </c>
      <c r="G3578" s="14">
        <f>SUMIFS(Lancamentos!$G:$G,Lancamentos!$C:$C,$A3578,Lancamentos!$E:$E,$C3578,Lancamentos!$B:$B,"ENTRADA")</f>
        <v/>
      </c>
      <c r="H3578" s="14">
        <f>SUMIFS(Lancamentos!$G:$G,Lancamentos!$C:$C,$A3578,Lancamentos!$E:$E,$C3578,Lancamentos!$B:$B,"SAIDA_USO")</f>
        <v/>
      </c>
      <c r="I3578" s="14">
        <f>SUMIFS(Lancamentos!$G:$G,Lancamentos!$C:$C,$A3578,Lancamentos!$E:$E,$C3578,Lancamentos!$B:$B,"SAIDA_DESCARTE")</f>
        <v/>
      </c>
      <c r="J3578" s="14">
        <f>G3578-H3578-I3578</f>
        <v/>
      </c>
      <c r="K3578">
        <f>IF(A3578="","",IF(J3578&lt;=IFERROR(VLOOKUP(A3578,Produtos!$A:$E,5,FALSE),0),"ABAIXO DO MINIMO","OK"))</f>
        <v/>
      </c>
    </row>
    <row r="3579">
      <c r="B3579">
        <f>IFERROR(VLOOKUP(A3579,Produtos!A:B,2,FALSE),"")</f>
        <v/>
      </c>
      <c r="D3579" s="10">
        <f>IFERROR(INDEX(Lotes!$E:$E,MATCH(1,(Lotes!$A:$A=A3579)*(Lotes!$C:$C=C3579),0)),"")</f>
        <v/>
      </c>
      <c r="E3579" s="14">
        <f>IF(D3579="","",D3579-TODAY())</f>
        <v/>
      </c>
      <c r="F3579">
        <f>IF(D3579="","",IF(E3579&lt;0,"VENCIDO",IF(E3579&lt;=30,"VENCE EM &lt;= 30 DIAS",IF(E3579&lt;=60,"ATENCAO (31-60 DIAS)","OK"))))</f>
        <v/>
      </c>
      <c r="G3579" s="14">
        <f>SUMIFS(Lancamentos!$G:$G,Lancamentos!$C:$C,$A3579,Lancamentos!$E:$E,$C3579,Lancamentos!$B:$B,"ENTRADA")</f>
        <v/>
      </c>
      <c r="H3579" s="14">
        <f>SUMIFS(Lancamentos!$G:$G,Lancamentos!$C:$C,$A3579,Lancamentos!$E:$E,$C3579,Lancamentos!$B:$B,"SAIDA_USO")</f>
        <v/>
      </c>
      <c r="I3579" s="14">
        <f>SUMIFS(Lancamentos!$G:$G,Lancamentos!$C:$C,$A3579,Lancamentos!$E:$E,$C3579,Lancamentos!$B:$B,"SAIDA_DESCARTE")</f>
        <v/>
      </c>
      <c r="J3579" s="14">
        <f>G3579-H3579-I3579</f>
        <v/>
      </c>
      <c r="K3579">
        <f>IF(A3579="","",IF(J3579&lt;=IFERROR(VLOOKUP(A3579,Produtos!$A:$E,5,FALSE),0),"ABAIXO DO MINIMO","OK"))</f>
        <v/>
      </c>
    </row>
    <row r="3580">
      <c r="B3580">
        <f>IFERROR(VLOOKUP(A3580,Produtos!A:B,2,FALSE),"")</f>
        <v/>
      </c>
      <c r="D3580" s="10">
        <f>IFERROR(INDEX(Lotes!$E:$E,MATCH(1,(Lotes!$A:$A=A3580)*(Lotes!$C:$C=C3580),0)),"")</f>
        <v/>
      </c>
      <c r="E3580" s="14">
        <f>IF(D3580="","",D3580-TODAY())</f>
        <v/>
      </c>
      <c r="F3580">
        <f>IF(D3580="","",IF(E3580&lt;0,"VENCIDO",IF(E3580&lt;=30,"VENCE EM &lt;= 30 DIAS",IF(E3580&lt;=60,"ATENCAO (31-60 DIAS)","OK"))))</f>
        <v/>
      </c>
      <c r="G3580" s="14">
        <f>SUMIFS(Lancamentos!$G:$G,Lancamentos!$C:$C,$A3580,Lancamentos!$E:$E,$C3580,Lancamentos!$B:$B,"ENTRADA")</f>
        <v/>
      </c>
      <c r="H3580" s="14">
        <f>SUMIFS(Lancamentos!$G:$G,Lancamentos!$C:$C,$A3580,Lancamentos!$E:$E,$C3580,Lancamentos!$B:$B,"SAIDA_USO")</f>
        <v/>
      </c>
      <c r="I3580" s="14">
        <f>SUMIFS(Lancamentos!$G:$G,Lancamentos!$C:$C,$A3580,Lancamentos!$E:$E,$C3580,Lancamentos!$B:$B,"SAIDA_DESCARTE")</f>
        <v/>
      </c>
      <c r="J3580" s="14">
        <f>G3580-H3580-I3580</f>
        <v/>
      </c>
      <c r="K3580">
        <f>IF(A3580="","",IF(J3580&lt;=IFERROR(VLOOKUP(A3580,Produtos!$A:$E,5,FALSE),0),"ABAIXO DO MINIMO","OK"))</f>
        <v/>
      </c>
    </row>
    <row r="3581">
      <c r="B3581">
        <f>IFERROR(VLOOKUP(A3581,Produtos!A:B,2,FALSE),"")</f>
        <v/>
      </c>
      <c r="D3581" s="10">
        <f>IFERROR(INDEX(Lotes!$E:$E,MATCH(1,(Lotes!$A:$A=A3581)*(Lotes!$C:$C=C3581),0)),"")</f>
        <v/>
      </c>
      <c r="E3581" s="14">
        <f>IF(D3581="","",D3581-TODAY())</f>
        <v/>
      </c>
      <c r="F3581">
        <f>IF(D3581="","",IF(E3581&lt;0,"VENCIDO",IF(E3581&lt;=30,"VENCE EM &lt;= 30 DIAS",IF(E3581&lt;=60,"ATENCAO (31-60 DIAS)","OK"))))</f>
        <v/>
      </c>
      <c r="G3581" s="14">
        <f>SUMIFS(Lancamentos!$G:$G,Lancamentos!$C:$C,$A3581,Lancamentos!$E:$E,$C3581,Lancamentos!$B:$B,"ENTRADA")</f>
        <v/>
      </c>
      <c r="H3581" s="14">
        <f>SUMIFS(Lancamentos!$G:$G,Lancamentos!$C:$C,$A3581,Lancamentos!$E:$E,$C3581,Lancamentos!$B:$B,"SAIDA_USO")</f>
        <v/>
      </c>
      <c r="I3581" s="14">
        <f>SUMIFS(Lancamentos!$G:$G,Lancamentos!$C:$C,$A3581,Lancamentos!$E:$E,$C3581,Lancamentos!$B:$B,"SAIDA_DESCARTE")</f>
        <v/>
      </c>
      <c r="J3581" s="14">
        <f>G3581-H3581-I3581</f>
        <v/>
      </c>
      <c r="K3581">
        <f>IF(A3581="","",IF(J3581&lt;=IFERROR(VLOOKUP(A3581,Produtos!$A:$E,5,FALSE),0),"ABAIXO DO MINIMO","OK"))</f>
        <v/>
      </c>
    </row>
    <row r="3582">
      <c r="B3582">
        <f>IFERROR(VLOOKUP(A3582,Produtos!A:B,2,FALSE),"")</f>
        <v/>
      </c>
      <c r="D3582" s="10">
        <f>IFERROR(INDEX(Lotes!$E:$E,MATCH(1,(Lotes!$A:$A=A3582)*(Lotes!$C:$C=C3582),0)),"")</f>
        <v/>
      </c>
      <c r="E3582" s="14">
        <f>IF(D3582="","",D3582-TODAY())</f>
        <v/>
      </c>
      <c r="F3582">
        <f>IF(D3582="","",IF(E3582&lt;0,"VENCIDO",IF(E3582&lt;=30,"VENCE EM &lt;= 30 DIAS",IF(E3582&lt;=60,"ATENCAO (31-60 DIAS)","OK"))))</f>
        <v/>
      </c>
      <c r="G3582" s="14">
        <f>SUMIFS(Lancamentos!$G:$G,Lancamentos!$C:$C,$A3582,Lancamentos!$E:$E,$C3582,Lancamentos!$B:$B,"ENTRADA")</f>
        <v/>
      </c>
      <c r="H3582" s="14">
        <f>SUMIFS(Lancamentos!$G:$G,Lancamentos!$C:$C,$A3582,Lancamentos!$E:$E,$C3582,Lancamentos!$B:$B,"SAIDA_USO")</f>
        <v/>
      </c>
      <c r="I3582" s="14">
        <f>SUMIFS(Lancamentos!$G:$G,Lancamentos!$C:$C,$A3582,Lancamentos!$E:$E,$C3582,Lancamentos!$B:$B,"SAIDA_DESCARTE")</f>
        <v/>
      </c>
      <c r="J3582" s="14">
        <f>G3582-H3582-I3582</f>
        <v/>
      </c>
      <c r="K3582">
        <f>IF(A3582="","",IF(J3582&lt;=IFERROR(VLOOKUP(A3582,Produtos!$A:$E,5,FALSE),0),"ABAIXO DO MINIMO","OK"))</f>
        <v/>
      </c>
    </row>
    <row r="3583">
      <c r="B3583">
        <f>IFERROR(VLOOKUP(A3583,Produtos!A:B,2,FALSE),"")</f>
        <v/>
      </c>
      <c r="D3583" s="10">
        <f>IFERROR(INDEX(Lotes!$E:$E,MATCH(1,(Lotes!$A:$A=A3583)*(Lotes!$C:$C=C3583),0)),"")</f>
        <v/>
      </c>
      <c r="E3583" s="14">
        <f>IF(D3583="","",D3583-TODAY())</f>
        <v/>
      </c>
      <c r="F3583">
        <f>IF(D3583="","",IF(E3583&lt;0,"VENCIDO",IF(E3583&lt;=30,"VENCE EM &lt;= 30 DIAS",IF(E3583&lt;=60,"ATENCAO (31-60 DIAS)","OK"))))</f>
        <v/>
      </c>
      <c r="G3583" s="14">
        <f>SUMIFS(Lancamentos!$G:$G,Lancamentos!$C:$C,$A3583,Lancamentos!$E:$E,$C3583,Lancamentos!$B:$B,"ENTRADA")</f>
        <v/>
      </c>
      <c r="H3583" s="14">
        <f>SUMIFS(Lancamentos!$G:$G,Lancamentos!$C:$C,$A3583,Lancamentos!$E:$E,$C3583,Lancamentos!$B:$B,"SAIDA_USO")</f>
        <v/>
      </c>
      <c r="I3583" s="14">
        <f>SUMIFS(Lancamentos!$G:$G,Lancamentos!$C:$C,$A3583,Lancamentos!$E:$E,$C3583,Lancamentos!$B:$B,"SAIDA_DESCARTE")</f>
        <v/>
      </c>
      <c r="J3583" s="14">
        <f>G3583-H3583-I3583</f>
        <v/>
      </c>
      <c r="K3583">
        <f>IF(A3583="","",IF(J3583&lt;=IFERROR(VLOOKUP(A3583,Produtos!$A:$E,5,FALSE),0),"ABAIXO DO MINIMO","OK"))</f>
        <v/>
      </c>
    </row>
    <row r="3584">
      <c r="B3584">
        <f>IFERROR(VLOOKUP(A3584,Produtos!A:B,2,FALSE),"")</f>
        <v/>
      </c>
      <c r="D3584" s="10">
        <f>IFERROR(INDEX(Lotes!$E:$E,MATCH(1,(Lotes!$A:$A=A3584)*(Lotes!$C:$C=C3584),0)),"")</f>
        <v/>
      </c>
      <c r="E3584" s="14">
        <f>IF(D3584="","",D3584-TODAY())</f>
        <v/>
      </c>
      <c r="F3584">
        <f>IF(D3584="","",IF(E3584&lt;0,"VENCIDO",IF(E3584&lt;=30,"VENCE EM &lt;= 30 DIAS",IF(E3584&lt;=60,"ATENCAO (31-60 DIAS)","OK"))))</f>
        <v/>
      </c>
      <c r="G3584" s="14">
        <f>SUMIFS(Lancamentos!$G:$G,Lancamentos!$C:$C,$A3584,Lancamentos!$E:$E,$C3584,Lancamentos!$B:$B,"ENTRADA")</f>
        <v/>
      </c>
      <c r="H3584" s="14">
        <f>SUMIFS(Lancamentos!$G:$G,Lancamentos!$C:$C,$A3584,Lancamentos!$E:$E,$C3584,Lancamentos!$B:$B,"SAIDA_USO")</f>
        <v/>
      </c>
      <c r="I3584" s="14">
        <f>SUMIFS(Lancamentos!$G:$G,Lancamentos!$C:$C,$A3584,Lancamentos!$E:$E,$C3584,Lancamentos!$B:$B,"SAIDA_DESCARTE")</f>
        <v/>
      </c>
      <c r="J3584" s="14">
        <f>G3584-H3584-I3584</f>
        <v/>
      </c>
      <c r="K3584">
        <f>IF(A3584="","",IF(J3584&lt;=IFERROR(VLOOKUP(A3584,Produtos!$A:$E,5,FALSE),0),"ABAIXO DO MINIMO","OK"))</f>
        <v/>
      </c>
    </row>
    <row r="3585">
      <c r="B3585">
        <f>IFERROR(VLOOKUP(A3585,Produtos!A:B,2,FALSE),"")</f>
        <v/>
      </c>
      <c r="D3585" s="10">
        <f>IFERROR(INDEX(Lotes!$E:$E,MATCH(1,(Lotes!$A:$A=A3585)*(Lotes!$C:$C=C3585),0)),"")</f>
        <v/>
      </c>
      <c r="E3585" s="14">
        <f>IF(D3585="","",D3585-TODAY())</f>
        <v/>
      </c>
      <c r="F3585">
        <f>IF(D3585="","",IF(E3585&lt;0,"VENCIDO",IF(E3585&lt;=30,"VENCE EM &lt;= 30 DIAS",IF(E3585&lt;=60,"ATENCAO (31-60 DIAS)","OK"))))</f>
        <v/>
      </c>
      <c r="G3585" s="14">
        <f>SUMIFS(Lancamentos!$G:$G,Lancamentos!$C:$C,$A3585,Lancamentos!$E:$E,$C3585,Lancamentos!$B:$B,"ENTRADA")</f>
        <v/>
      </c>
      <c r="H3585" s="14">
        <f>SUMIFS(Lancamentos!$G:$G,Lancamentos!$C:$C,$A3585,Lancamentos!$E:$E,$C3585,Lancamentos!$B:$B,"SAIDA_USO")</f>
        <v/>
      </c>
      <c r="I3585" s="14">
        <f>SUMIFS(Lancamentos!$G:$G,Lancamentos!$C:$C,$A3585,Lancamentos!$E:$E,$C3585,Lancamentos!$B:$B,"SAIDA_DESCARTE")</f>
        <v/>
      </c>
      <c r="J3585" s="14">
        <f>G3585-H3585-I3585</f>
        <v/>
      </c>
      <c r="K3585">
        <f>IF(A3585="","",IF(J3585&lt;=IFERROR(VLOOKUP(A3585,Produtos!$A:$E,5,FALSE),0),"ABAIXO DO MINIMO","OK"))</f>
        <v/>
      </c>
    </row>
    <row r="3586">
      <c r="B3586">
        <f>IFERROR(VLOOKUP(A3586,Produtos!A:B,2,FALSE),"")</f>
        <v/>
      </c>
      <c r="D3586" s="10">
        <f>IFERROR(INDEX(Lotes!$E:$E,MATCH(1,(Lotes!$A:$A=A3586)*(Lotes!$C:$C=C3586),0)),"")</f>
        <v/>
      </c>
      <c r="E3586" s="14">
        <f>IF(D3586="","",D3586-TODAY())</f>
        <v/>
      </c>
      <c r="F3586">
        <f>IF(D3586="","",IF(E3586&lt;0,"VENCIDO",IF(E3586&lt;=30,"VENCE EM &lt;= 30 DIAS",IF(E3586&lt;=60,"ATENCAO (31-60 DIAS)","OK"))))</f>
        <v/>
      </c>
      <c r="G3586" s="14">
        <f>SUMIFS(Lancamentos!$G:$G,Lancamentos!$C:$C,$A3586,Lancamentos!$E:$E,$C3586,Lancamentos!$B:$B,"ENTRADA")</f>
        <v/>
      </c>
      <c r="H3586" s="14">
        <f>SUMIFS(Lancamentos!$G:$G,Lancamentos!$C:$C,$A3586,Lancamentos!$E:$E,$C3586,Lancamentos!$B:$B,"SAIDA_USO")</f>
        <v/>
      </c>
      <c r="I3586" s="14">
        <f>SUMIFS(Lancamentos!$G:$G,Lancamentos!$C:$C,$A3586,Lancamentos!$E:$E,$C3586,Lancamentos!$B:$B,"SAIDA_DESCARTE")</f>
        <v/>
      </c>
      <c r="J3586" s="14">
        <f>G3586-H3586-I3586</f>
        <v/>
      </c>
      <c r="K3586">
        <f>IF(A3586="","",IF(J3586&lt;=IFERROR(VLOOKUP(A3586,Produtos!$A:$E,5,FALSE),0),"ABAIXO DO MINIMO","OK"))</f>
        <v/>
      </c>
    </row>
    <row r="3587">
      <c r="B3587">
        <f>IFERROR(VLOOKUP(A3587,Produtos!A:B,2,FALSE),"")</f>
        <v/>
      </c>
      <c r="D3587" s="10">
        <f>IFERROR(INDEX(Lotes!$E:$E,MATCH(1,(Lotes!$A:$A=A3587)*(Lotes!$C:$C=C3587),0)),"")</f>
        <v/>
      </c>
      <c r="E3587" s="14">
        <f>IF(D3587="","",D3587-TODAY())</f>
        <v/>
      </c>
      <c r="F3587">
        <f>IF(D3587="","",IF(E3587&lt;0,"VENCIDO",IF(E3587&lt;=30,"VENCE EM &lt;= 30 DIAS",IF(E3587&lt;=60,"ATENCAO (31-60 DIAS)","OK"))))</f>
        <v/>
      </c>
      <c r="G3587" s="14">
        <f>SUMIFS(Lancamentos!$G:$G,Lancamentos!$C:$C,$A3587,Lancamentos!$E:$E,$C3587,Lancamentos!$B:$B,"ENTRADA")</f>
        <v/>
      </c>
      <c r="H3587" s="14">
        <f>SUMIFS(Lancamentos!$G:$G,Lancamentos!$C:$C,$A3587,Lancamentos!$E:$E,$C3587,Lancamentos!$B:$B,"SAIDA_USO")</f>
        <v/>
      </c>
      <c r="I3587" s="14">
        <f>SUMIFS(Lancamentos!$G:$G,Lancamentos!$C:$C,$A3587,Lancamentos!$E:$E,$C3587,Lancamentos!$B:$B,"SAIDA_DESCARTE")</f>
        <v/>
      </c>
      <c r="J3587" s="14">
        <f>G3587-H3587-I3587</f>
        <v/>
      </c>
      <c r="K3587">
        <f>IF(A3587="","",IF(J3587&lt;=IFERROR(VLOOKUP(A3587,Produtos!$A:$E,5,FALSE),0),"ABAIXO DO MINIMO","OK"))</f>
        <v/>
      </c>
    </row>
    <row r="3588">
      <c r="B3588">
        <f>IFERROR(VLOOKUP(A3588,Produtos!A:B,2,FALSE),"")</f>
        <v/>
      </c>
      <c r="D3588" s="10">
        <f>IFERROR(INDEX(Lotes!$E:$E,MATCH(1,(Lotes!$A:$A=A3588)*(Lotes!$C:$C=C3588),0)),"")</f>
        <v/>
      </c>
      <c r="E3588" s="14">
        <f>IF(D3588="","",D3588-TODAY())</f>
        <v/>
      </c>
      <c r="F3588">
        <f>IF(D3588="","",IF(E3588&lt;0,"VENCIDO",IF(E3588&lt;=30,"VENCE EM &lt;= 30 DIAS",IF(E3588&lt;=60,"ATENCAO (31-60 DIAS)","OK"))))</f>
        <v/>
      </c>
      <c r="G3588" s="14">
        <f>SUMIFS(Lancamentos!$G:$G,Lancamentos!$C:$C,$A3588,Lancamentos!$E:$E,$C3588,Lancamentos!$B:$B,"ENTRADA")</f>
        <v/>
      </c>
      <c r="H3588" s="14">
        <f>SUMIFS(Lancamentos!$G:$G,Lancamentos!$C:$C,$A3588,Lancamentos!$E:$E,$C3588,Lancamentos!$B:$B,"SAIDA_USO")</f>
        <v/>
      </c>
      <c r="I3588" s="14">
        <f>SUMIFS(Lancamentos!$G:$G,Lancamentos!$C:$C,$A3588,Lancamentos!$E:$E,$C3588,Lancamentos!$B:$B,"SAIDA_DESCARTE")</f>
        <v/>
      </c>
      <c r="J3588" s="14">
        <f>G3588-H3588-I3588</f>
        <v/>
      </c>
      <c r="K3588">
        <f>IF(A3588="","",IF(J3588&lt;=IFERROR(VLOOKUP(A3588,Produtos!$A:$E,5,FALSE),0),"ABAIXO DO MINIMO","OK"))</f>
        <v/>
      </c>
    </row>
    <row r="3589">
      <c r="B3589">
        <f>IFERROR(VLOOKUP(A3589,Produtos!A:B,2,FALSE),"")</f>
        <v/>
      </c>
      <c r="D3589" s="10">
        <f>IFERROR(INDEX(Lotes!$E:$E,MATCH(1,(Lotes!$A:$A=A3589)*(Lotes!$C:$C=C3589),0)),"")</f>
        <v/>
      </c>
      <c r="E3589" s="14">
        <f>IF(D3589="","",D3589-TODAY())</f>
        <v/>
      </c>
      <c r="F3589">
        <f>IF(D3589="","",IF(E3589&lt;0,"VENCIDO",IF(E3589&lt;=30,"VENCE EM &lt;= 30 DIAS",IF(E3589&lt;=60,"ATENCAO (31-60 DIAS)","OK"))))</f>
        <v/>
      </c>
      <c r="G3589" s="14">
        <f>SUMIFS(Lancamentos!$G:$G,Lancamentos!$C:$C,$A3589,Lancamentos!$E:$E,$C3589,Lancamentos!$B:$B,"ENTRADA")</f>
        <v/>
      </c>
      <c r="H3589" s="14">
        <f>SUMIFS(Lancamentos!$G:$G,Lancamentos!$C:$C,$A3589,Lancamentos!$E:$E,$C3589,Lancamentos!$B:$B,"SAIDA_USO")</f>
        <v/>
      </c>
      <c r="I3589" s="14">
        <f>SUMIFS(Lancamentos!$G:$G,Lancamentos!$C:$C,$A3589,Lancamentos!$E:$E,$C3589,Lancamentos!$B:$B,"SAIDA_DESCARTE")</f>
        <v/>
      </c>
      <c r="J3589" s="14">
        <f>G3589-H3589-I3589</f>
        <v/>
      </c>
      <c r="K3589">
        <f>IF(A3589="","",IF(J3589&lt;=IFERROR(VLOOKUP(A3589,Produtos!$A:$E,5,FALSE),0),"ABAIXO DO MINIMO","OK"))</f>
        <v/>
      </c>
    </row>
    <row r="3590">
      <c r="B3590">
        <f>IFERROR(VLOOKUP(A3590,Produtos!A:B,2,FALSE),"")</f>
        <v/>
      </c>
      <c r="D3590" s="10">
        <f>IFERROR(INDEX(Lotes!$E:$E,MATCH(1,(Lotes!$A:$A=A3590)*(Lotes!$C:$C=C3590),0)),"")</f>
        <v/>
      </c>
      <c r="E3590" s="14">
        <f>IF(D3590="","",D3590-TODAY())</f>
        <v/>
      </c>
      <c r="F3590">
        <f>IF(D3590="","",IF(E3590&lt;0,"VENCIDO",IF(E3590&lt;=30,"VENCE EM &lt;= 30 DIAS",IF(E3590&lt;=60,"ATENCAO (31-60 DIAS)","OK"))))</f>
        <v/>
      </c>
      <c r="G3590" s="14">
        <f>SUMIFS(Lancamentos!$G:$G,Lancamentos!$C:$C,$A3590,Lancamentos!$E:$E,$C3590,Lancamentos!$B:$B,"ENTRADA")</f>
        <v/>
      </c>
      <c r="H3590" s="14">
        <f>SUMIFS(Lancamentos!$G:$G,Lancamentos!$C:$C,$A3590,Lancamentos!$E:$E,$C3590,Lancamentos!$B:$B,"SAIDA_USO")</f>
        <v/>
      </c>
      <c r="I3590" s="14">
        <f>SUMIFS(Lancamentos!$G:$G,Lancamentos!$C:$C,$A3590,Lancamentos!$E:$E,$C3590,Lancamentos!$B:$B,"SAIDA_DESCARTE")</f>
        <v/>
      </c>
      <c r="J3590" s="14">
        <f>G3590-H3590-I3590</f>
        <v/>
      </c>
      <c r="K3590">
        <f>IF(A3590="","",IF(J3590&lt;=IFERROR(VLOOKUP(A3590,Produtos!$A:$E,5,FALSE),0),"ABAIXO DO MINIMO","OK"))</f>
        <v/>
      </c>
    </row>
    <row r="3591">
      <c r="B3591">
        <f>IFERROR(VLOOKUP(A3591,Produtos!A:B,2,FALSE),"")</f>
        <v/>
      </c>
      <c r="D3591" s="10">
        <f>IFERROR(INDEX(Lotes!$E:$E,MATCH(1,(Lotes!$A:$A=A3591)*(Lotes!$C:$C=C3591),0)),"")</f>
        <v/>
      </c>
      <c r="E3591" s="14">
        <f>IF(D3591="","",D3591-TODAY())</f>
        <v/>
      </c>
      <c r="F3591">
        <f>IF(D3591="","",IF(E3591&lt;0,"VENCIDO",IF(E3591&lt;=30,"VENCE EM &lt;= 30 DIAS",IF(E3591&lt;=60,"ATENCAO (31-60 DIAS)","OK"))))</f>
        <v/>
      </c>
      <c r="G3591" s="14">
        <f>SUMIFS(Lancamentos!$G:$G,Lancamentos!$C:$C,$A3591,Lancamentos!$E:$E,$C3591,Lancamentos!$B:$B,"ENTRADA")</f>
        <v/>
      </c>
      <c r="H3591" s="14">
        <f>SUMIFS(Lancamentos!$G:$G,Lancamentos!$C:$C,$A3591,Lancamentos!$E:$E,$C3591,Lancamentos!$B:$B,"SAIDA_USO")</f>
        <v/>
      </c>
      <c r="I3591" s="14">
        <f>SUMIFS(Lancamentos!$G:$G,Lancamentos!$C:$C,$A3591,Lancamentos!$E:$E,$C3591,Lancamentos!$B:$B,"SAIDA_DESCARTE")</f>
        <v/>
      </c>
      <c r="J3591" s="14">
        <f>G3591-H3591-I3591</f>
        <v/>
      </c>
      <c r="K3591">
        <f>IF(A3591="","",IF(J3591&lt;=IFERROR(VLOOKUP(A3591,Produtos!$A:$E,5,FALSE),0),"ABAIXO DO MINIMO","OK"))</f>
        <v/>
      </c>
    </row>
    <row r="3592">
      <c r="B3592">
        <f>IFERROR(VLOOKUP(A3592,Produtos!A:B,2,FALSE),"")</f>
        <v/>
      </c>
      <c r="D3592" s="10">
        <f>IFERROR(INDEX(Lotes!$E:$E,MATCH(1,(Lotes!$A:$A=A3592)*(Lotes!$C:$C=C3592),0)),"")</f>
        <v/>
      </c>
      <c r="E3592" s="14">
        <f>IF(D3592="","",D3592-TODAY())</f>
        <v/>
      </c>
      <c r="F3592">
        <f>IF(D3592="","",IF(E3592&lt;0,"VENCIDO",IF(E3592&lt;=30,"VENCE EM &lt;= 30 DIAS",IF(E3592&lt;=60,"ATENCAO (31-60 DIAS)","OK"))))</f>
        <v/>
      </c>
      <c r="G3592" s="14">
        <f>SUMIFS(Lancamentos!$G:$G,Lancamentos!$C:$C,$A3592,Lancamentos!$E:$E,$C3592,Lancamentos!$B:$B,"ENTRADA")</f>
        <v/>
      </c>
      <c r="H3592" s="14">
        <f>SUMIFS(Lancamentos!$G:$G,Lancamentos!$C:$C,$A3592,Lancamentos!$E:$E,$C3592,Lancamentos!$B:$B,"SAIDA_USO")</f>
        <v/>
      </c>
      <c r="I3592" s="14">
        <f>SUMIFS(Lancamentos!$G:$G,Lancamentos!$C:$C,$A3592,Lancamentos!$E:$E,$C3592,Lancamentos!$B:$B,"SAIDA_DESCARTE")</f>
        <v/>
      </c>
      <c r="J3592" s="14">
        <f>G3592-H3592-I3592</f>
        <v/>
      </c>
      <c r="K3592">
        <f>IF(A3592="","",IF(J3592&lt;=IFERROR(VLOOKUP(A3592,Produtos!$A:$E,5,FALSE),0),"ABAIXO DO MINIMO","OK"))</f>
        <v/>
      </c>
    </row>
    <row r="3593">
      <c r="B3593">
        <f>IFERROR(VLOOKUP(A3593,Produtos!A:B,2,FALSE),"")</f>
        <v/>
      </c>
      <c r="D3593" s="10">
        <f>IFERROR(INDEX(Lotes!$E:$E,MATCH(1,(Lotes!$A:$A=A3593)*(Lotes!$C:$C=C3593),0)),"")</f>
        <v/>
      </c>
      <c r="E3593" s="14">
        <f>IF(D3593="","",D3593-TODAY())</f>
        <v/>
      </c>
      <c r="F3593">
        <f>IF(D3593="","",IF(E3593&lt;0,"VENCIDO",IF(E3593&lt;=30,"VENCE EM &lt;= 30 DIAS",IF(E3593&lt;=60,"ATENCAO (31-60 DIAS)","OK"))))</f>
        <v/>
      </c>
      <c r="G3593" s="14">
        <f>SUMIFS(Lancamentos!$G:$G,Lancamentos!$C:$C,$A3593,Lancamentos!$E:$E,$C3593,Lancamentos!$B:$B,"ENTRADA")</f>
        <v/>
      </c>
      <c r="H3593" s="14">
        <f>SUMIFS(Lancamentos!$G:$G,Lancamentos!$C:$C,$A3593,Lancamentos!$E:$E,$C3593,Lancamentos!$B:$B,"SAIDA_USO")</f>
        <v/>
      </c>
      <c r="I3593" s="14">
        <f>SUMIFS(Lancamentos!$G:$G,Lancamentos!$C:$C,$A3593,Lancamentos!$E:$E,$C3593,Lancamentos!$B:$B,"SAIDA_DESCARTE")</f>
        <v/>
      </c>
      <c r="J3593" s="14">
        <f>G3593-H3593-I3593</f>
        <v/>
      </c>
      <c r="K3593">
        <f>IF(A3593="","",IF(J3593&lt;=IFERROR(VLOOKUP(A3593,Produtos!$A:$E,5,FALSE),0),"ABAIXO DO MINIMO","OK"))</f>
        <v/>
      </c>
    </row>
    <row r="3594">
      <c r="B3594">
        <f>IFERROR(VLOOKUP(A3594,Produtos!A:B,2,FALSE),"")</f>
        <v/>
      </c>
      <c r="D3594" s="10">
        <f>IFERROR(INDEX(Lotes!$E:$E,MATCH(1,(Lotes!$A:$A=A3594)*(Lotes!$C:$C=C3594),0)),"")</f>
        <v/>
      </c>
      <c r="E3594" s="14">
        <f>IF(D3594="","",D3594-TODAY())</f>
        <v/>
      </c>
      <c r="F3594">
        <f>IF(D3594="","",IF(E3594&lt;0,"VENCIDO",IF(E3594&lt;=30,"VENCE EM &lt;= 30 DIAS",IF(E3594&lt;=60,"ATENCAO (31-60 DIAS)","OK"))))</f>
        <v/>
      </c>
      <c r="G3594" s="14">
        <f>SUMIFS(Lancamentos!$G:$G,Lancamentos!$C:$C,$A3594,Lancamentos!$E:$E,$C3594,Lancamentos!$B:$B,"ENTRADA")</f>
        <v/>
      </c>
      <c r="H3594" s="14">
        <f>SUMIFS(Lancamentos!$G:$G,Lancamentos!$C:$C,$A3594,Lancamentos!$E:$E,$C3594,Lancamentos!$B:$B,"SAIDA_USO")</f>
        <v/>
      </c>
      <c r="I3594" s="14">
        <f>SUMIFS(Lancamentos!$G:$G,Lancamentos!$C:$C,$A3594,Lancamentos!$E:$E,$C3594,Lancamentos!$B:$B,"SAIDA_DESCARTE")</f>
        <v/>
      </c>
      <c r="J3594" s="14">
        <f>G3594-H3594-I3594</f>
        <v/>
      </c>
      <c r="K3594">
        <f>IF(A3594="","",IF(J3594&lt;=IFERROR(VLOOKUP(A3594,Produtos!$A:$E,5,FALSE),0),"ABAIXO DO MINIMO","OK"))</f>
        <v/>
      </c>
    </row>
    <row r="3595">
      <c r="B3595">
        <f>IFERROR(VLOOKUP(A3595,Produtos!A:B,2,FALSE),"")</f>
        <v/>
      </c>
      <c r="D3595" s="10">
        <f>IFERROR(INDEX(Lotes!$E:$E,MATCH(1,(Lotes!$A:$A=A3595)*(Lotes!$C:$C=C3595),0)),"")</f>
        <v/>
      </c>
      <c r="E3595" s="14">
        <f>IF(D3595="","",D3595-TODAY())</f>
        <v/>
      </c>
      <c r="F3595">
        <f>IF(D3595="","",IF(E3595&lt;0,"VENCIDO",IF(E3595&lt;=30,"VENCE EM &lt;= 30 DIAS",IF(E3595&lt;=60,"ATENCAO (31-60 DIAS)","OK"))))</f>
        <v/>
      </c>
      <c r="G3595" s="14">
        <f>SUMIFS(Lancamentos!$G:$G,Lancamentos!$C:$C,$A3595,Lancamentos!$E:$E,$C3595,Lancamentos!$B:$B,"ENTRADA")</f>
        <v/>
      </c>
      <c r="H3595" s="14">
        <f>SUMIFS(Lancamentos!$G:$G,Lancamentos!$C:$C,$A3595,Lancamentos!$E:$E,$C3595,Lancamentos!$B:$B,"SAIDA_USO")</f>
        <v/>
      </c>
      <c r="I3595" s="14">
        <f>SUMIFS(Lancamentos!$G:$G,Lancamentos!$C:$C,$A3595,Lancamentos!$E:$E,$C3595,Lancamentos!$B:$B,"SAIDA_DESCARTE")</f>
        <v/>
      </c>
      <c r="J3595" s="14">
        <f>G3595-H3595-I3595</f>
        <v/>
      </c>
      <c r="K3595">
        <f>IF(A3595="","",IF(J3595&lt;=IFERROR(VLOOKUP(A3595,Produtos!$A:$E,5,FALSE),0),"ABAIXO DO MINIMO","OK"))</f>
        <v/>
      </c>
    </row>
    <row r="3596">
      <c r="B3596">
        <f>IFERROR(VLOOKUP(A3596,Produtos!A:B,2,FALSE),"")</f>
        <v/>
      </c>
      <c r="D3596" s="10">
        <f>IFERROR(INDEX(Lotes!$E:$E,MATCH(1,(Lotes!$A:$A=A3596)*(Lotes!$C:$C=C3596),0)),"")</f>
        <v/>
      </c>
      <c r="E3596" s="14">
        <f>IF(D3596="","",D3596-TODAY())</f>
        <v/>
      </c>
      <c r="F3596">
        <f>IF(D3596="","",IF(E3596&lt;0,"VENCIDO",IF(E3596&lt;=30,"VENCE EM &lt;= 30 DIAS",IF(E3596&lt;=60,"ATENCAO (31-60 DIAS)","OK"))))</f>
        <v/>
      </c>
      <c r="G3596" s="14">
        <f>SUMIFS(Lancamentos!$G:$G,Lancamentos!$C:$C,$A3596,Lancamentos!$E:$E,$C3596,Lancamentos!$B:$B,"ENTRADA")</f>
        <v/>
      </c>
      <c r="H3596" s="14">
        <f>SUMIFS(Lancamentos!$G:$G,Lancamentos!$C:$C,$A3596,Lancamentos!$E:$E,$C3596,Lancamentos!$B:$B,"SAIDA_USO")</f>
        <v/>
      </c>
      <c r="I3596" s="14">
        <f>SUMIFS(Lancamentos!$G:$G,Lancamentos!$C:$C,$A3596,Lancamentos!$E:$E,$C3596,Lancamentos!$B:$B,"SAIDA_DESCARTE")</f>
        <v/>
      </c>
      <c r="J3596" s="14">
        <f>G3596-H3596-I3596</f>
        <v/>
      </c>
      <c r="K3596">
        <f>IF(A3596="","",IF(J3596&lt;=IFERROR(VLOOKUP(A3596,Produtos!$A:$E,5,FALSE),0),"ABAIXO DO MINIMO","OK"))</f>
        <v/>
      </c>
    </row>
    <row r="3597">
      <c r="B3597">
        <f>IFERROR(VLOOKUP(A3597,Produtos!A:B,2,FALSE),"")</f>
        <v/>
      </c>
      <c r="D3597" s="10">
        <f>IFERROR(INDEX(Lotes!$E:$E,MATCH(1,(Lotes!$A:$A=A3597)*(Lotes!$C:$C=C3597),0)),"")</f>
        <v/>
      </c>
      <c r="E3597" s="14">
        <f>IF(D3597="","",D3597-TODAY())</f>
        <v/>
      </c>
      <c r="F3597">
        <f>IF(D3597="","",IF(E3597&lt;0,"VENCIDO",IF(E3597&lt;=30,"VENCE EM &lt;= 30 DIAS",IF(E3597&lt;=60,"ATENCAO (31-60 DIAS)","OK"))))</f>
        <v/>
      </c>
      <c r="G3597" s="14">
        <f>SUMIFS(Lancamentos!$G:$G,Lancamentos!$C:$C,$A3597,Lancamentos!$E:$E,$C3597,Lancamentos!$B:$B,"ENTRADA")</f>
        <v/>
      </c>
      <c r="H3597" s="14">
        <f>SUMIFS(Lancamentos!$G:$G,Lancamentos!$C:$C,$A3597,Lancamentos!$E:$E,$C3597,Lancamentos!$B:$B,"SAIDA_USO")</f>
        <v/>
      </c>
      <c r="I3597" s="14">
        <f>SUMIFS(Lancamentos!$G:$G,Lancamentos!$C:$C,$A3597,Lancamentos!$E:$E,$C3597,Lancamentos!$B:$B,"SAIDA_DESCARTE")</f>
        <v/>
      </c>
      <c r="J3597" s="14">
        <f>G3597-H3597-I3597</f>
        <v/>
      </c>
      <c r="K3597">
        <f>IF(A3597="","",IF(J3597&lt;=IFERROR(VLOOKUP(A3597,Produtos!$A:$E,5,FALSE),0),"ABAIXO DO MINIMO","OK"))</f>
        <v/>
      </c>
    </row>
    <row r="3598">
      <c r="B3598">
        <f>IFERROR(VLOOKUP(A3598,Produtos!A:B,2,FALSE),"")</f>
        <v/>
      </c>
      <c r="D3598" s="10">
        <f>IFERROR(INDEX(Lotes!$E:$E,MATCH(1,(Lotes!$A:$A=A3598)*(Lotes!$C:$C=C3598),0)),"")</f>
        <v/>
      </c>
      <c r="E3598" s="14">
        <f>IF(D3598="","",D3598-TODAY())</f>
        <v/>
      </c>
      <c r="F3598">
        <f>IF(D3598="","",IF(E3598&lt;0,"VENCIDO",IF(E3598&lt;=30,"VENCE EM &lt;= 30 DIAS",IF(E3598&lt;=60,"ATENCAO (31-60 DIAS)","OK"))))</f>
        <v/>
      </c>
      <c r="G3598" s="14">
        <f>SUMIFS(Lancamentos!$G:$G,Lancamentos!$C:$C,$A3598,Lancamentos!$E:$E,$C3598,Lancamentos!$B:$B,"ENTRADA")</f>
        <v/>
      </c>
      <c r="H3598" s="14">
        <f>SUMIFS(Lancamentos!$G:$G,Lancamentos!$C:$C,$A3598,Lancamentos!$E:$E,$C3598,Lancamentos!$B:$B,"SAIDA_USO")</f>
        <v/>
      </c>
      <c r="I3598" s="14">
        <f>SUMIFS(Lancamentos!$G:$G,Lancamentos!$C:$C,$A3598,Lancamentos!$E:$E,$C3598,Lancamentos!$B:$B,"SAIDA_DESCARTE")</f>
        <v/>
      </c>
      <c r="J3598" s="14">
        <f>G3598-H3598-I3598</f>
        <v/>
      </c>
      <c r="K3598">
        <f>IF(A3598="","",IF(J3598&lt;=IFERROR(VLOOKUP(A3598,Produtos!$A:$E,5,FALSE),0),"ABAIXO DO MINIMO","OK"))</f>
        <v/>
      </c>
    </row>
    <row r="3599">
      <c r="B3599">
        <f>IFERROR(VLOOKUP(A3599,Produtos!A:B,2,FALSE),"")</f>
        <v/>
      </c>
      <c r="D3599" s="10">
        <f>IFERROR(INDEX(Lotes!$E:$E,MATCH(1,(Lotes!$A:$A=A3599)*(Lotes!$C:$C=C3599),0)),"")</f>
        <v/>
      </c>
      <c r="E3599" s="14">
        <f>IF(D3599="","",D3599-TODAY())</f>
        <v/>
      </c>
      <c r="F3599">
        <f>IF(D3599="","",IF(E3599&lt;0,"VENCIDO",IF(E3599&lt;=30,"VENCE EM &lt;= 30 DIAS",IF(E3599&lt;=60,"ATENCAO (31-60 DIAS)","OK"))))</f>
        <v/>
      </c>
      <c r="G3599" s="14">
        <f>SUMIFS(Lancamentos!$G:$G,Lancamentos!$C:$C,$A3599,Lancamentos!$E:$E,$C3599,Lancamentos!$B:$B,"ENTRADA")</f>
        <v/>
      </c>
      <c r="H3599" s="14">
        <f>SUMIFS(Lancamentos!$G:$G,Lancamentos!$C:$C,$A3599,Lancamentos!$E:$E,$C3599,Lancamentos!$B:$B,"SAIDA_USO")</f>
        <v/>
      </c>
      <c r="I3599" s="14">
        <f>SUMIFS(Lancamentos!$G:$G,Lancamentos!$C:$C,$A3599,Lancamentos!$E:$E,$C3599,Lancamentos!$B:$B,"SAIDA_DESCARTE")</f>
        <v/>
      </c>
      <c r="J3599" s="14">
        <f>G3599-H3599-I3599</f>
        <v/>
      </c>
      <c r="K3599">
        <f>IF(A3599="","",IF(J3599&lt;=IFERROR(VLOOKUP(A3599,Produtos!$A:$E,5,FALSE),0),"ABAIXO DO MINIMO","OK"))</f>
        <v/>
      </c>
    </row>
    <row r="3600">
      <c r="B3600">
        <f>IFERROR(VLOOKUP(A3600,Produtos!A:B,2,FALSE),"")</f>
        <v/>
      </c>
      <c r="D3600" s="10">
        <f>IFERROR(INDEX(Lotes!$E:$E,MATCH(1,(Lotes!$A:$A=A3600)*(Lotes!$C:$C=C3600),0)),"")</f>
        <v/>
      </c>
      <c r="E3600" s="14">
        <f>IF(D3600="","",D3600-TODAY())</f>
        <v/>
      </c>
      <c r="F3600">
        <f>IF(D3600="","",IF(E3600&lt;0,"VENCIDO",IF(E3600&lt;=30,"VENCE EM &lt;= 30 DIAS",IF(E3600&lt;=60,"ATENCAO (31-60 DIAS)","OK"))))</f>
        <v/>
      </c>
      <c r="G3600" s="14">
        <f>SUMIFS(Lancamentos!$G:$G,Lancamentos!$C:$C,$A3600,Lancamentos!$E:$E,$C3600,Lancamentos!$B:$B,"ENTRADA")</f>
        <v/>
      </c>
      <c r="H3600" s="14">
        <f>SUMIFS(Lancamentos!$G:$G,Lancamentos!$C:$C,$A3600,Lancamentos!$E:$E,$C3600,Lancamentos!$B:$B,"SAIDA_USO")</f>
        <v/>
      </c>
      <c r="I3600" s="14">
        <f>SUMIFS(Lancamentos!$G:$G,Lancamentos!$C:$C,$A3600,Lancamentos!$E:$E,$C3600,Lancamentos!$B:$B,"SAIDA_DESCARTE")</f>
        <v/>
      </c>
      <c r="J3600" s="14">
        <f>G3600-H3600-I3600</f>
        <v/>
      </c>
      <c r="K3600">
        <f>IF(A3600="","",IF(J3600&lt;=IFERROR(VLOOKUP(A3600,Produtos!$A:$E,5,FALSE),0),"ABAIXO DO MINIMO","OK"))</f>
        <v/>
      </c>
    </row>
    <row r="3601">
      <c r="B3601">
        <f>IFERROR(VLOOKUP(A3601,Produtos!A:B,2,FALSE),"")</f>
        <v/>
      </c>
      <c r="D3601" s="10">
        <f>IFERROR(INDEX(Lotes!$E:$E,MATCH(1,(Lotes!$A:$A=A3601)*(Lotes!$C:$C=C3601),0)),"")</f>
        <v/>
      </c>
      <c r="E3601" s="14">
        <f>IF(D3601="","",D3601-TODAY())</f>
        <v/>
      </c>
      <c r="F3601">
        <f>IF(D3601="","",IF(E3601&lt;0,"VENCIDO",IF(E3601&lt;=30,"VENCE EM &lt;= 30 DIAS",IF(E3601&lt;=60,"ATENCAO (31-60 DIAS)","OK"))))</f>
        <v/>
      </c>
      <c r="G3601" s="14">
        <f>SUMIFS(Lancamentos!$G:$G,Lancamentos!$C:$C,$A3601,Lancamentos!$E:$E,$C3601,Lancamentos!$B:$B,"ENTRADA")</f>
        <v/>
      </c>
      <c r="H3601" s="14">
        <f>SUMIFS(Lancamentos!$G:$G,Lancamentos!$C:$C,$A3601,Lancamentos!$E:$E,$C3601,Lancamentos!$B:$B,"SAIDA_USO")</f>
        <v/>
      </c>
      <c r="I3601" s="14">
        <f>SUMIFS(Lancamentos!$G:$G,Lancamentos!$C:$C,$A3601,Lancamentos!$E:$E,$C3601,Lancamentos!$B:$B,"SAIDA_DESCARTE")</f>
        <v/>
      </c>
      <c r="J3601" s="14">
        <f>G3601-H3601-I3601</f>
        <v/>
      </c>
      <c r="K3601">
        <f>IF(A3601="","",IF(J3601&lt;=IFERROR(VLOOKUP(A3601,Produtos!$A:$E,5,FALSE),0),"ABAIXO DO MINIMO","OK"))</f>
        <v/>
      </c>
    </row>
    <row r="3602">
      <c r="B3602">
        <f>IFERROR(VLOOKUP(A3602,Produtos!A:B,2,FALSE),"")</f>
        <v/>
      </c>
      <c r="D3602" s="10">
        <f>IFERROR(INDEX(Lotes!$E:$E,MATCH(1,(Lotes!$A:$A=A3602)*(Lotes!$C:$C=C3602),0)),"")</f>
        <v/>
      </c>
      <c r="E3602" s="14">
        <f>IF(D3602="","",D3602-TODAY())</f>
        <v/>
      </c>
      <c r="F3602">
        <f>IF(D3602="","",IF(E3602&lt;0,"VENCIDO",IF(E3602&lt;=30,"VENCE EM &lt;= 30 DIAS",IF(E3602&lt;=60,"ATENCAO (31-60 DIAS)","OK"))))</f>
        <v/>
      </c>
      <c r="G3602" s="14">
        <f>SUMIFS(Lancamentos!$G:$G,Lancamentos!$C:$C,$A3602,Lancamentos!$E:$E,$C3602,Lancamentos!$B:$B,"ENTRADA")</f>
        <v/>
      </c>
      <c r="H3602" s="14">
        <f>SUMIFS(Lancamentos!$G:$G,Lancamentos!$C:$C,$A3602,Lancamentos!$E:$E,$C3602,Lancamentos!$B:$B,"SAIDA_USO")</f>
        <v/>
      </c>
      <c r="I3602" s="14">
        <f>SUMIFS(Lancamentos!$G:$G,Lancamentos!$C:$C,$A3602,Lancamentos!$E:$E,$C3602,Lancamentos!$B:$B,"SAIDA_DESCARTE")</f>
        <v/>
      </c>
      <c r="J3602" s="14">
        <f>G3602-H3602-I3602</f>
        <v/>
      </c>
      <c r="K3602">
        <f>IF(A3602="","",IF(J3602&lt;=IFERROR(VLOOKUP(A3602,Produtos!$A:$E,5,FALSE),0),"ABAIXO DO MINIMO","OK"))</f>
        <v/>
      </c>
    </row>
    <row r="3603">
      <c r="B3603">
        <f>IFERROR(VLOOKUP(A3603,Produtos!A:B,2,FALSE),"")</f>
        <v/>
      </c>
      <c r="D3603" s="10">
        <f>IFERROR(INDEX(Lotes!$E:$E,MATCH(1,(Lotes!$A:$A=A3603)*(Lotes!$C:$C=C3603),0)),"")</f>
        <v/>
      </c>
      <c r="E3603" s="14">
        <f>IF(D3603="","",D3603-TODAY())</f>
        <v/>
      </c>
      <c r="F3603">
        <f>IF(D3603="","",IF(E3603&lt;0,"VENCIDO",IF(E3603&lt;=30,"VENCE EM &lt;= 30 DIAS",IF(E3603&lt;=60,"ATENCAO (31-60 DIAS)","OK"))))</f>
        <v/>
      </c>
      <c r="G3603" s="14">
        <f>SUMIFS(Lancamentos!$G:$G,Lancamentos!$C:$C,$A3603,Lancamentos!$E:$E,$C3603,Lancamentos!$B:$B,"ENTRADA")</f>
        <v/>
      </c>
      <c r="H3603" s="14">
        <f>SUMIFS(Lancamentos!$G:$G,Lancamentos!$C:$C,$A3603,Lancamentos!$E:$E,$C3603,Lancamentos!$B:$B,"SAIDA_USO")</f>
        <v/>
      </c>
      <c r="I3603" s="14">
        <f>SUMIFS(Lancamentos!$G:$G,Lancamentos!$C:$C,$A3603,Lancamentos!$E:$E,$C3603,Lancamentos!$B:$B,"SAIDA_DESCARTE")</f>
        <v/>
      </c>
      <c r="J3603" s="14">
        <f>G3603-H3603-I3603</f>
        <v/>
      </c>
      <c r="K3603">
        <f>IF(A3603="","",IF(J3603&lt;=IFERROR(VLOOKUP(A3603,Produtos!$A:$E,5,FALSE),0),"ABAIXO DO MINIMO","OK"))</f>
        <v/>
      </c>
    </row>
    <row r="3604">
      <c r="B3604">
        <f>IFERROR(VLOOKUP(A3604,Produtos!A:B,2,FALSE),"")</f>
        <v/>
      </c>
      <c r="D3604" s="10">
        <f>IFERROR(INDEX(Lotes!$E:$E,MATCH(1,(Lotes!$A:$A=A3604)*(Lotes!$C:$C=C3604),0)),"")</f>
        <v/>
      </c>
      <c r="E3604" s="14">
        <f>IF(D3604="","",D3604-TODAY())</f>
        <v/>
      </c>
      <c r="F3604">
        <f>IF(D3604="","",IF(E3604&lt;0,"VENCIDO",IF(E3604&lt;=30,"VENCE EM &lt;= 30 DIAS",IF(E3604&lt;=60,"ATENCAO (31-60 DIAS)","OK"))))</f>
        <v/>
      </c>
      <c r="G3604" s="14">
        <f>SUMIFS(Lancamentos!$G:$G,Lancamentos!$C:$C,$A3604,Lancamentos!$E:$E,$C3604,Lancamentos!$B:$B,"ENTRADA")</f>
        <v/>
      </c>
      <c r="H3604" s="14">
        <f>SUMIFS(Lancamentos!$G:$G,Lancamentos!$C:$C,$A3604,Lancamentos!$E:$E,$C3604,Lancamentos!$B:$B,"SAIDA_USO")</f>
        <v/>
      </c>
      <c r="I3604" s="14">
        <f>SUMIFS(Lancamentos!$G:$G,Lancamentos!$C:$C,$A3604,Lancamentos!$E:$E,$C3604,Lancamentos!$B:$B,"SAIDA_DESCARTE")</f>
        <v/>
      </c>
      <c r="J3604" s="14">
        <f>G3604-H3604-I3604</f>
        <v/>
      </c>
      <c r="K3604">
        <f>IF(A3604="","",IF(J3604&lt;=IFERROR(VLOOKUP(A3604,Produtos!$A:$E,5,FALSE),0),"ABAIXO DO MINIMO","OK"))</f>
        <v/>
      </c>
    </row>
    <row r="3605">
      <c r="B3605">
        <f>IFERROR(VLOOKUP(A3605,Produtos!A:B,2,FALSE),"")</f>
        <v/>
      </c>
      <c r="D3605" s="10">
        <f>IFERROR(INDEX(Lotes!$E:$E,MATCH(1,(Lotes!$A:$A=A3605)*(Lotes!$C:$C=C3605),0)),"")</f>
        <v/>
      </c>
      <c r="E3605" s="14">
        <f>IF(D3605="","",D3605-TODAY())</f>
        <v/>
      </c>
      <c r="F3605">
        <f>IF(D3605="","",IF(E3605&lt;0,"VENCIDO",IF(E3605&lt;=30,"VENCE EM &lt;= 30 DIAS",IF(E3605&lt;=60,"ATENCAO (31-60 DIAS)","OK"))))</f>
        <v/>
      </c>
      <c r="G3605" s="14">
        <f>SUMIFS(Lancamentos!$G:$G,Lancamentos!$C:$C,$A3605,Lancamentos!$E:$E,$C3605,Lancamentos!$B:$B,"ENTRADA")</f>
        <v/>
      </c>
      <c r="H3605" s="14">
        <f>SUMIFS(Lancamentos!$G:$G,Lancamentos!$C:$C,$A3605,Lancamentos!$E:$E,$C3605,Lancamentos!$B:$B,"SAIDA_USO")</f>
        <v/>
      </c>
      <c r="I3605" s="14">
        <f>SUMIFS(Lancamentos!$G:$G,Lancamentos!$C:$C,$A3605,Lancamentos!$E:$E,$C3605,Lancamentos!$B:$B,"SAIDA_DESCARTE")</f>
        <v/>
      </c>
      <c r="J3605" s="14">
        <f>G3605-H3605-I3605</f>
        <v/>
      </c>
      <c r="K3605">
        <f>IF(A3605="","",IF(J3605&lt;=IFERROR(VLOOKUP(A3605,Produtos!$A:$E,5,FALSE),0),"ABAIXO DO MINIMO","OK"))</f>
        <v/>
      </c>
    </row>
    <row r="3606">
      <c r="B3606">
        <f>IFERROR(VLOOKUP(A3606,Produtos!A:B,2,FALSE),"")</f>
        <v/>
      </c>
      <c r="D3606" s="10">
        <f>IFERROR(INDEX(Lotes!$E:$E,MATCH(1,(Lotes!$A:$A=A3606)*(Lotes!$C:$C=C3606),0)),"")</f>
        <v/>
      </c>
      <c r="E3606" s="14">
        <f>IF(D3606="","",D3606-TODAY())</f>
        <v/>
      </c>
      <c r="F3606">
        <f>IF(D3606="","",IF(E3606&lt;0,"VENCIDO",IF(E3606&lt;=30,"VENCE EM &lt;= 30 DIAS",IF(E3606&lt;=60,"ATENCAO (31-60 DIAS)","OK"))))</f>
        <v/>
      </c>
      <c r="G3606" s="14">
        <f>SUMIFS(Lancamentos!$G:$G,Lancamentos!$C:$C,$A3606,Lancamentos!$E:$E,$C3606,Lancamentos!$B:$B,"ENTRADA")</f>
        <v/>
      </c>
      <c r="H3606" s="14">
        <f>SUMIFS(Lancamentos!$G:$G,Lancamentos!$C:$C,$A3606,Lancamentos!$E:$E,$C3606,Lancamentos!$B:$B,"SAIDA_USO")</f>
        <v/>
      </c>
      <c r="I3606" s="14">
        <f>SUMIFS(Lancamentos!$G:$G,Lancamentos!$C:$C,$A3606,Lancamentos!$E:$E,$C3606,Lancamentos!$B:$B,"SAIDA_DESCARTE")</f>
        <v/>
      </c>
      <c r="J3606" s="14">
        <f>G3606-H3606-I3606</f>
        <v/>
      </c>
      <c r="K3606">
        <f>IF(A3606="","",IF(J3606&lt;=IFERROR(VLOOKUP(A3606,Produtos!$A:$E,5,FALSE),0),"ABAIXO DO MINIMO","OK"))</f>
        <v/>
      </c>
    </row>
    <row r="3607">
      <c r="B3607">
        <f>IFERROR(VLOOKUP(A3607,Produtos!A:B,2,FALSE),"")</f>
        <v/>
      </c>
      <c r="D3607" s="10">
        <f>IFERROR(INDEX(Lotes!$E:$E,MATCH(1,(Lotes!$A:$A=A3607)*(Lotes!$C:$C=C3607),0)),"")</f>
        <v/>
      </c>
      <c r="E3607" s="14">
        <f>IF(D3607="","",D3607-TODAY())</f>
        <v/>
      </c>
      <c r="F3607">
        <f>IF(D3607="","",IF(E3607&lt;0,"VENCIDO",IF(E3607&lt;=30,"VENCE EM &lt;= 30 DIAS",IF(E3607&lt;=60,"ATENCAO (31-60 DIAS)","OK"))))</f>
        <v/>
      </c>
      <c r="G3607" s="14">
        <f>SUMIFS(Lancamentos!$G:$G,Lancamentos!$C:$C,$A3607,Lancamentos!$E:$E,$C3607,Lancamentos!$B:$B,"ENTRADA")</f>
        <v/>
      </c>
      <c r="H3607" s="14">
        <f>SUMIFS(Lancamentos!$G:$G,Lancamentos!$C:$C,$A3607,Lancamentos!$E:$E,$C3607,Lancamentos!$B:$B,"SAIDA_USO")</f>
        <v/>
      </c>
      <c r="I3607" s="14">
        <f>SUMIFS(Lancamentos!$G:$G,Lancamentos!$C:$C,$A3607,Lancamentos!$E:$E,$C3607,Lancamentos!$B:$B,"SAIDA_DESCARTE")</f>
        <v/>
      </c>
      <c r="J3607" s="14">
        <f>G3607-H3607-I3607</f>
        <v/>
      </c>
      <c r="K3607">
        <f>IF(A3607="","",IF(J3607&lt;=IFERROR(VLOOKUP(A3607,Produtos!$A:$E,5,FALSE),0),"ABAIXO DO MINIMO","OK"))</f>
        <v/>
      </c>
    </row>
    <row r="3608">
      <c r="B3608">
        <f>IFERROR(VLOOKUP(A3608,Produtos!A:B,2,FALSE),"")</f>
        <v/>
      </c>
      <c r="D3608" s="10">
        <f>IFERROR(INDEX(Lotes!$E:$E,MATCH(1,(Lotes!$A:$A=A3608)*(Lotes!$C:$C=C3608),0)),"")</f>
        <v/>
      </c>
      <c r="E3608" s="14">
        <f>IF(D3608="","",D3608-TODAY())</f>
        <v/>
      </c>
      <c r="F3608">
        <f>IF(D3608="","",IF(E3608&lt;0,"VENCIDO",IF(E3608&lt;=30,"VENCE EM &lt;= 30 DIAS",IF(E3608&lt;=60,"ATENCAO (31-60 DIAS)","OK"))))</f>
        <v/>
      </c>
      <c r="G3608" s="14">
        <f>SUMIFS(Lancamentos!$G:$G,Lancamentos!$C:$C,$A3608,Lancamentos!$E:$E,$C3608,Lancamentos!$B:$B,"ENTRADA")</f>
        <v/>
      </c>
      <c r="H3608" s="14">
        <f>SUMIFS(Lancamentos!$G:$G,Lancamentos!$C:$C,$A3608,Lancamentos!$E:$E,$C3608,Lancamentos!$B:$B,"SAIDA_USO")</f>
        <v/>
      </c>
      <c r="I3608" s="14">
        <f>SUMIFS(Lancamentos!$G:$G,Lancamentos!$C:$C,$A3608,Lancamentos!$E:$E,$C3608,Lancamentos!$B:$B,"SAIDA_DESCARTE")</f>
        <v/>
      </c>
      <c r="J3608" s="14">
        <f>G3608-H3608-I3608</f>
        <v/>
      </c>
      <c r="K3608">
        <f>IF(A3608="","",IF(J3608&lt;=IFERROR(VLOOKUP(A3608,Produtos!$A:$E,5,FALSE),0),"ABAIXO DO MINIMO","OK"))</f>
        <v/>
      </c>
    </row>
    <row r="3609">
      <c r="B3609">
        <f>IFERROR(VLOOKUP(A3609,Produtos!A:B,2,FALSE),"")</f>
        <v/>
      </c>
      <c r="D3609" s="10">
        <f>IFERROR(INDEX(Lotes!$E:$E,MATCH(1,(Lotes!$A:$A=A3609)*(Lotes!$C:$C=C3609),0)),"")</f>
        <v/>
      </c>
      <c r="E3609" s="14">
        <f>IF(D3609="","",D3609-TODAY())</f>
        <v/>
      </c>
      <c r="F3609">
        <f>IF(D3609="","",IF(E3609&lt;0,"VENCIDO",IF(E3609&lt;=30,"VENCE EM &lt;= 30 DIAS",IF(E3609&lt;=60,"ATENCAO (31-60 DIAS)","OK"))))</f>
        <v/>
      </c>
      <c r="G3609" s="14">
        <f>SUMIFS(Lancamentos!$G:$G,Lancamentos!$C:$C,$A3609,Lancamentos!$E:$E,$C3609,Lancamentos!$B:$B,"ENTRADA")</f>
        <v/>
      </c>
      <c r="H3609" s="14">
        <f>SUMIFS(Lancamentos!$G:$G,Lancamentos!$C:$C,$A3609,Lancamentos!$E:$E,$C3609,Lancamentos!$B:$B,"SAIDA_USO")</f>
        <v/>
      </c>
      <c r="I3609" s="14">
        <f>SUMIFS(Lancamentos!$G:$G,Lancamentos!$C:$C,$A3609,Lancamentos!$E:$E,$C3609,Lancamentos!$B:$B,"SAIDA_DESCARTE")</f>
        <v/>
      </c>
      <c r="J3609" s="14">
        <f>G3609-H3609-I3609</f>
        <v/>
      </c>
      <c r="K3609">
        <f>IF(A3609="","",IF(J3609&lt;=IFERROR(VLOOKUP(A3609,Produtos!$A:$E,5,FALSE),0),"ABAIXO DO MINIMO","OK"))</f>
        <v/>
      </c>
    </row>
    <row r="3610">
      <c r="B3610">
        <f>IFERROR(VLOOKUP(A3610,Produtos!A:B,2,FALSE),"")</f>
        <v/>
      </c>
      <c r="D3610" s="10">
        <f>IFERROR(INDEX(Lotes!$E:$E,MATCH(1,(Lotes!$A:$A=A3610)*(Lotes!$C:$C=C3610),0)),"")</f>
        <v/>
      </c>
      <c r="E3610" s="14">
        <f>IF(D3610="","",D3610-TODAY())</f>
        <v/>
      </c>
      <c r="F3610">
        <f>IF(D3610="","",IF(E3610&lt;0,"VENCIDO",IF(E3610&lt;=30,"VENCE EM &lt;= 30 DIAS",IF(E3610&lt;=60,"ATENCAO (31-60 DIAS)","OK"))))</f>
        <v/>
      </c>
      <c r="G3610" s="14">
        <f>SUMIFS(Lancamentos!$G:$G,Lancamentos!$C:$C,$A3610,Lancamentos!$E:$E,$C3610,Lancamentos!$B:$B,"ENTRADA")</f>
        <v/>
      </c>
      <c r="H3610" s="14">
        <f>SUMIFS(Lancamentos!$G:$G,Lancamentos!$C:$C,$A3610,Lancamentos!$E:$E,$C3610,Lancamentos!$B:$B,"SAIDA_USO")</f>
        <v/>
      </c>
      <c r="I3610" s="14">
        <f>SUMIFS(Lancamentos!$G:$G,Lancamentos!$C:$C,$A3610,Lancamentos!$E:$E,$C3610,Lancamentos!$B:$B,"SAIDA_DESCARTE")</f>
        <v/>
      </c>
      <c r="J3610" s="14">
        <f>G3610-H3610-I3610</f>
        <v/>
      </c>
      <c r="K3610">
        <f>IF(A3610="","",IF(J3610&lt;=IFERROR(VLOOKUP(A3610,Produtos!$A:$E,5,FALSE),0),"ABAIXO DO MINIMO","OK"))</f>
        <v/>
      </c>
    </row>
    <row r="3611">
      <c r="B3611">
        <f>IFERROR(VLOOKUP(A3611,Produtos!A:B,2,FALSE),"")</f>
        <v/>
      </c>
      <c r="D3611" s="10">
        <f>IFERROR(INDEX(Lotes!$E:$E,MATCH(1,(Lotes!$A:$A=A3611)*(Lotes!$C:$C=C3611),0)),"")</f>
        <v/>
      </c>
      <c r="E3611" s="14">
        <f>IF(D3611="","",D3611-TODAY())</f>
        <v/>
      </c>
      <c r="F3611">
        <f>IF(D3611="","",IF(E3611&lt;0,"VENCIDO",IF(E3611&lt;=30,"VENCE EM &lt;= 30 DIAS",IF(E3611&lt;=60,"ATENCAO (31-60 DIAS)","OK"))))</f>
        <v/>
      </c>
      <c r="G3611" s="14">
        <f>SUMIFS(Lancamentos!$G:$G,Lancamentos!$C:$C,$A3611,Lancamentos!$E:$E,$C3611,Lancamentos!$B:$B,"ENTRADA")</f>
        <v/>
      </c>
      <c r="H3611" s="14">
        <f>SUMIFS(Lancamentos!$G:$G,Lancamentos!$C:$C,$A3611,Lancamentos!$E:$E,$C3611,Lancamentos!$B:$B,"SAIDA_USO")</f>
        <v/>
      </c>
      <c r="I3611" s="14">
        <f>SUMIFS(Lancamentos!$G:$G,Lancamentos!$C:$C,$A3611,Lancamentos!$E:$E,$C3611,Lancamentos!$B:$B,"SAIDA_DESCARTE")</f>
        <v/>
      </c>
      <c r="J3611" s="14">
        <f>G3611-H3611-I3611</f>
        <v/>
      </c>
      <c r="K3611">
        <f>IF(A3611="","",IF(J3611&lt;=IFERROR(VLOOKUP(A3611,Produtos!$A:$E,5,FALSE),0),"ABAIXO DO MINIMO","OK"))</f>
        <v/>
      </c>
    </row>
    <row r="3612">
      <c r="B3612">
        <f>IFERROR(VLOOKUP(A3612,Produtos!A:B,2,FALSE),"")</f>
        <v/>
      </c>
      <c r="D3612" s="10">
        <f>IFERROR(INDEX(Lotes!$E:$E,MATCH(1,(Lotes!$A:$A=A3612)*(Lotes!$C:$C=C3612),0)),"")</f>
        <v/>
      </c>
      <c r="E3612" s="14">
        <f>IF(D3612="","",D3612-TODAY())</f>
        <v/>
      </c>
      <c r="F3612">
        <f>IF(D3612="","",IF(E3612&lt;0,"VENCIDO",IF(E3612&lt;=30,"VENCE EM &lt;= 30 DIAS",IF(E3612&lt;=60,"ATENCAO (31-60 DIAS)","OK"))))</f>
        <v/>
      </c>
      <c r="G3612" s="14">
        <f>SUMIFS(Lancamentos!$G:$G,Lancamentos!$C:$C,$A3612,Lancamentos!$E:$E,$C3612,Lancamentos!$B:$B,"ENTRADA")</f>
        <v/>
      </c>
      <c r="H3612" s="14">
        <f>SUMIFS(Lancamentos!$G:$G,Lancamentos!$C:$C,$A3612,Lancamentos!$E:$E,$C3612,Lancamentos!$B:$B,"SAIDA_USO")</f>
        <v/>
      </c>
      <c r="I3612" s="14">
        <f>SUMIFS(Lancamentos!$G:$G,Lancamentos!$C:$C,$A3612,Lancamentos!$E:$E,$C3612,Lancamentos!$B:$B,"SAIDA_DESCARTE")</f>
        <v/>
      </c>
      <c r="J3612" s="14">
        <f>G3612-H3612-I3612</f>
        <v/>
      </c>
      <c r="K3612">
        <f>IF(A3612="","",IF(J3612&lt;=IFERROR(VLOOKUP(A3612,Produtos!$A:$E,5,FALSE),0),"ABAIXO DO MINIMO","OK"))</f>
        <v/>
      </c>
    </row>
    <row r="3613">
      <c r="B3613">
        <f>IFERROR(VLOOKUP(A3613,Produtos!A:B,2,FALSE),"")</f>
        <v/>
      </c>
      <c r="D3613" s="10">
        <f>IFERROR(INDEX(Lotes!$E:$E,MATCH(1,(Lotes!$A:$A=A3613)*(Lotes!$C:$C=C3613),0)),"")</f>
        <v/>
      </c>
      <c r="E3613" s="14">
        <f>IF(D3613="","",D3613-TODAY())</f>
        <v/>
      </c>
      <c r="F3613">
        <f>IF(D3613="","",IF(E3613&lt;0,"VENCIDO",IF(E3613&lt;=30,"VENCE EM &lt;= 30 DIAS",IF(E3613&lt;=60,"ATENCAO (31-60 DIAS)","OK"))))</f>
        <v/>
      </c>
      <c r="G3613" s="14">
        <f>SUMIFS(Lancamentos!$G:$G,Lancamentos!$C:$C,$A3613,Lancamentos!$E:$E,$C3613,Lancamentos!$B:$B,"ENTRADA")</f>
        <v/>
      </c>
      <c r="H3613" s="14">
        <f>SUMIFS(Lancamentos!$G:$G,Lancamentos!$C:$C,$A3613,Lancamentos!$E:$E,$C3613,Lancamentos!$B:$B,"SAIDA_USO")</f>
        <v/>
      </c>
      <c r="I3613" s="14">
        <f>SUMIFS(Lancamentos!$G:$G,Lancamentos!$C:$C,$A3613,Lancamentos!$E:$E,$C3613,Lancamentos!$B:$B,"SAIDA_DESCARTE")</f>
        <v/>
      </c>
      <c r="J3613" s="14">
        <f>G3613-H3613-I3613</f>
        <v/>
      </c>
      <c r="K3613">
        <f>IF(A3613="","",IF(J3613&lt;=IFERROR(VLOOKUP(A3613,Produtos!$A:$E,5,FALSE),0),"ABAIXO DO MINIMO","OK"))</f>
        <v/>
      </c>
    </row>
    <row r="3614">
      <c r="B3614">
        <f>IFERROR(VLOOKUP(A3614,Produtos!A:B,2,FALSE),"")</f>
        <v/>
      </c>
      <c r="D3614" s="10">
        <f>IFERROR(INDEX(Lotes!$E:$E,MATCH(1,(Lotes!$A:$A=A3614)*(Lotes!$C:$C=C3614),0)),"")</f>
        <v/>
      </c>
      <c r="E3614" s="14">
        <f>IF(D3614="","",D3614-TODAY())</f>
        <v/>
      </c>
      <c r="F3614">
        <f>IF(D3614="","",IF(E3614&lt;0,"VENCIDO",IF(E3614&lt;=30,"VENCE EM &lt;= 30 DIAS",IF(E3614&lt;=60,"ATENCAO (31-60 DIAS)","OK"))))</f>
        <v/>
      </c>
      <c r="G3614" s="14">
        <f>SUMIFS(Lancamentos!$G:$G,Lancamentos!$C:$C,$A3614,Lancamentos!$E:$E,$C3614,Lancamentos!$B:$B,"ENTRADA")</f>
        <v/>
      </c>
      <c r="H3614" s="14">
        <f>SUMIFS(Lancamentos!$G:$G,Lancamentos!$C:$C,$A3614,Lancamentos!$E:$E,$C3614,Lancamentos!$B:$B,"SAIDA_USO")</f>
        <v/>
      </c>
      <c r="I3614" s="14">
        <f>SUMIFS(Lancamentos!$G:$G,Lancamentos!$C:$C,$A3614,Lancamentos!$E:$E,$C3614,Lancamentos!$B:$B,"SAIDA_DESCARTE")</f>
        <v/>
      </c>
      <c r="J3614" s="14">
        <f>G3614-H3614-I3614</f>
        <v/>
      </c>
      <c r="K3614">
        <f>IF(A3614="","",IF(J3614&lt;=IFERROR(VLOOKUP(A3614,Produtos!$A:$E,5,FALSE),0),"ABAIXO DO MINIMO","OK"))</f>
        <v/>
      </c>
    </row>
    <row r="3615">
      <c r="B3615">
        <f>IFERROR(VLOOKUP(A3615,Produtos!A:B,2,FALSE),"")</f>
        <v/>
      </c>
      <c r="D3615" s="10">
        <f>IFERROR(INDEX(Lotes!$E:$E,MATCH(1,(Lotes!$A:$A=A3615)*(Lotes!$C:$C=C3615),0)),"")</f>
        <v/>
      </c>
      <c r="E3615" s="14">
        <f>IF(D3615="","",D3615-TODAY())</f>
        <v/>
      </c>
      <c r="F3615">
        <f>IF(D3615="","",IF(E3615&lt;0,"VENCIDO",IF(E3615&lt;=30,"VENCE EM &lt;= 30 DIAS",IF(E3615&lt;=60,"ATENCAO (31-60 DIAS)","OK"))))</f>
        <v/>
      </c>
      <c r="G3615" s="14">
        <f>SUMIFS(Lancamentos!$G:$G,Lancamentos!$C:$C,$A3615,Lancamentos!$E:$E,$C3615,Lancamentos!$B:$B,"ENTRADA")</f>
        <v/>
      </c>
      <c r="H3615" s="14">
        <f>SUMIFS(Lancamentos!$G:$G,Lancamentos!$C:$C,$A3615,Lancamentos!$E:$E,$C3615,Lancamentos!$B:$B,"SAIDA_USO")</f>
        <v/>
      </c>
      <c r="I3615" s="14">
        <f>SUMIFS(Lancamentos!$G:$G,Lancamentos!$C:$C,$A3615,Lancamentos!$E:$E,$C3615,Lancamentos!$B:$B,"SAIDA_DESCARTE")</f>
        <v/>
      </c>
      <c r="J3615" s="14">
        <f>G3615-H3615-I3615</f>
        <v/>
      </c>
      <c r="K3615">
        <f>IF(A3615="","",IF(J3615&lt;=IFERROR(VLOOKUP(A3615,Produtos!$A:$E,5,FALSE),0),"ABAIXO DO MINIMO","OK"))</f>
        <v/>
      </c>
    </row>
    <row r="3616">
      <c r="B3616">
        <f>IFERROR(VLOOKUP(A3616,Produtos!A:B,2,FALSE),"")</f>
        <v/>
      </c>
      <c r="D3616" s="10">
        <f>IFERROR(INDEX(Lotes!$E:$E,MATCH(1,(Lotes!$A:$A=A3616)*(Lotes!$C:$C=C3616),0)),"")</f>
        <v/>
      </c>
      <c r="E3616" s="14">
        <f>IF(D3616="","",D3616-TODAY())</f>
        <v/>
      </c>
      <c r="F3616">
        <f>IF(D3616="","",IF(E3616&lt;0,"VENCIDO",IF(E3616&lt;=30,"VENCE EM &lt;= 30 DIAS",IF(E3616&lt;=60,"ATENCAO (31-60 DIAS)","OK"))))</f>
        <v/>
      </c>
      <c r="G3616" s="14">
        <f>SUMIFS(Lancamentos!$G:$G,Lancamentos!$C:$C,$A3616,Lancamentos!$E:$E,$C3616,Lancamentos!$B:$B,"ENTRADA")</f>
        <v/>
      </c>
      <c r="H3616" s="14">
        <f>SUMIFS(Lancamentos!$G:$G,Lancamentos!$C:$C,$A3616,Lancamentos!$E:$E,$C3616,Lancamentos!$B:$B,"SAIDA_USO")</f>
        <v/>
      </c>
      <c r="I3616" s="14">
        <f>SUMIFS(Lancamentos!$G:$G,Lancamentos!$C:$C,$A3616,Lancamentos!$E:$E,$C3616,Lancamentos!$B:$B,"SAIDA_DESCARTE")</f>
        <v/>
      </c>
      <c r="J3616" s="14">
        <f>G3616-H3616-I3616</f>
        <v/>
      </c>
      <c r="K3616">
        <f>IF(A3616="","",IF(J3616&lt;=IFERROR(VLOOKUP(A3616,Produtos!$A:$E,5,FALSE),0),"ABAIXO DO MINIMO","OK"))</f>
        <v/>
      </c>
    </row>
    <row r="3617">
      <c r="B3617">
        <f>IFERROR(VLOOKUP(A3617,Produtos!A:B,2,FALSE),"")</f>
        <v/>
      </c>
      <c r="D3617" s="10">
        <f>IFERROR(INDEX(Lotes!$E:$E,MATCH(1,(Lotes!$A:$A=A3617)*(Lotes!$C:$C=C3617),0)),"")</f>
        <v/>
      </c>
      <c r="E3617" s="14">
        <f>IF(D3617="","",D3617-TODAY())</f>
        <v/>
      </c>
      <c r="F3617">
        <f>IF(D3617="","",IF(E3617&lt;0,"VENCIDO",IF(E3617&lt;=30,"VENCE EM &lt;= 30 DIAS",IF(E3617&lt;=60,"ATENCAO (31-60 DIAS)","OK"))))</f>
        <v/>
      </c>
      <c r="G3617" s="14">
        <f>SUMIFS(Lancamentos!$G:$G,Lancamentos!$C:$C,$A3617,Lancamentos!$E:$E,$C3617,Lancamentos!$B:$B,"ENTRADA")</f>
        <v/>
      </c>
      <c r="H3617" s="14">
        <f>SUMIFS(Lancamentos!$G:$G,Lancamentos!$C:$C,$A3617,Lancamentos!$E:$E,$C3617,Lancamentos!$B:$B,"SAIDA_USO")</f>
        <v/>
      </c>
      <c r="I3617" s="14">
        <f>SUMIFS(Lancamentos!$G:$G,Lancamentos!$C:$C,$A3617,Lancamentos!$E:$E,$C3617,Lancamentos!$B:$B,"SAIDA_DESCARTE")</f>
        <v/>
      </c>
      <c r="J3617" s="14">
        <f>G3617-H3617-I3617</f>
        <v/>
      </c>
      <c r="K3617">
        <f>IF(A3617="","",IF(J3617&lt;=IFERROR(VLOOKUP(A3617,Produtos!$A:$E,5,FALSE),0),"ABAIXO DO MINIMO","OK"))</f>
        <v/>
      </c>
    </row>
    <row r="3618">
      <c r="B3618">
        <f>IFERROR(VLOOKUP(A3618,Produtos!A:B,2,FALSE),"")</f>
        <v/>
      </c>
      <c r="D3618" s="10">
        <f>IFERROR(INDEX(Lotes!$E:$E,MATCH(1,(Lotes!$A:$A=A3618)*(Lotes!$C:$C=C3618),0)),"")</f>
        <v/>
      </c>
      <c r="E3618" s="14">
        <f>IF(D3618="","",D3618-TODAY())</f>
        <v/>
      </c>
      <c r="F3618">
        <f>IF(D3618="","",IF(E3618&lt;0,"VENCIDO",IF(E3618&lt;=30,"VENCE EM &lt;= 30 DIAS",IF(E3618&lt;=60,"ATENCAO (31-60 DIAS)","OK"))))</f>
        <v/>
      </c>
      <c r="G3618" s="14">
        <f>SUMIFS(Lancamentos!$G:$G,Lancamentos!$C:$C,$A3618,Lancamentos!$E:$E,$C3618,Lancamentos!$B:$B,"ENTRADA")</f>
        <v/>
      </c>
      <c r="H3618" s="14">
        <f>SUMIFS(Lancamentos!$G:$G,Lancamentos!$C:$C,$A3618,Lancamentos!$E:$E,$C3618,Lancamentos!$B:$B,"SAIDA_USO")</f>
        <v/>
      </c>
      <c r="I3618" s="14">
        <f>SUMIFS(Lancamentos!$G:$G,Lancamentos!$C:$C,$A3618,Lancamentos!$E:$E,$C3618,Lancamentos!$B:$B,"SAIDA_DESCARTE")</f>
        <v/>
      </c>
      <c r="J3618" s="14">
        <f>G3618-H3618-I3618</f>
        <v/>
      </c>
      <c r="K3618">
        <f>IF(A3618="","",IF(J3618&lt;=IFERROR(VLOOKUP(A3618,Produtos!$A:$E,5,FALSE),0),"ABAIXO DO MINIMO","OK"))</f>
        <v/>
      </c>
    </row>
    <row r="3619">
      <c r="B3619">
        <f>IFERROR(VLOOKUP(A3619,Produtos!A:B,2,FALSE),"")</f>
        <v/>
      </c>
      <c r="D3619" s="10">
        <f>IFERROR(INDEX(Lotes!$E:$E,MATCH(1,(Lotes!$A:$A=A3619)*(Lotes!$C:$C=C3619),0)),"")</f>
        <v/>
      </c>
      <c r="E3619" s="14">
        <f>IF(D3619="","",D3619-TODAY())</f>
        <v/>
      </c>
      <c r="F3619">
        <f>IF(D3619="","",IF(E3619&lt;0,"VENCIDO",IF(E3619&lt;=30,"VENCE EM &lt;= 30 DIAS",IF(E3619&lt;=60,"ATENCAO (31-60 DIAS)","OK"))))</f>
        <v/>
      </c>
      <c r="G3619" s="14">
        <f>SUMIFS(Lancamentos!$G:$G,Lancamentos!$C:$C,$A3619,Lancamentos!$E:$E,$C3619,Lancamentos!$B:$B,"ENTRADA")</f>
        <v/>
      </c>
      <c r="H3619" s="14">
        <f>SUMIFS(Lancamentos!$G:$G,Lancamentos!$C:$C,$A3619,Lancamentos!$E:$E,$C3619,Lancamentos!$B:$B,"SAIDA_USO")</f>
        <v/>
      </c>
      <c r="I3619" s="14">
        <f>SUMIFS(Lancamentos!$G:$G,Lancamentos!$C:$C,$A3619,Lancamentos!$E:$E,$C3619,Lancamentos!$B:$B,"SAIDA_DESCARTE")</f>
        <v/>
      </c>
      <c r="J3619" s="14">
        <f>G3619-H3619-I3619</f>
        <v/>
      </c>
      <c r="K3619">
        <f>IF(A3619="","",IF(J3619&lt;=IFERROR(VLOOKUP(A3619,Produtos!$A:$E,5,FALSE),0),"ABAIXO DO MINIMO","OK"))</f>
        <v/>
      </c>
    </row>
    <row r="3620">
      <c r="B3620">
        <f>IFERROR(VLOOKUP(A3620,Produtos!A:B,2,FALSE),"")</f>
        <v/>
      </c>
      <c r="D3620" s="10">
        <f>IFERROR(INDEX(Lotes!$E:$E,MATCH(1,(Lotes!$A:$A=A3620)*(Lotes!$C:$C=C3620),0)),"")</f>
        <v/>
      </c>
      <c r="E3620" s="14">
        <f>IF(D3620="","",D3620-TODAY())</f>
        <v/>
      </c>
      <c r="F3620">
        <f>IF(D3620="","",IF(E3620&lt;0,"VENCIDO",IF(E3620&lt;=30,"VENCE EM &lt;= 30 DIAS",IF(E3620&lt;=60,"ATENCAO (31-60 DIAS)","OK"))))</f>
        <v/>
      </c>
      <c r="G3620" s="14">
        <f>SUMIFS(Lancamentos!$G:$G,Lancamentos!$C:$C,$A3620,Lancamentos!$E:$E,$C3620,Lancamentos!$B:$B,"ENTRADA")</f>
        <v/>
      </c>
      <c r="H3620" s="14">
        <f>SUMIFS(Lancamentos!$G:$G,Lancamentos!$C:$C,$A3620,Lancamentos!$E:$E,$C3620,Lancamentos!$B:$B,"SAIDA_USO")</f>
        <v/>
      </c>
      <c r="I3620" s="14">
        <f>SUMIFS(Lancamentos!$G:$G,Lancamentos!$C:$C,$A3620,Lancamentos!$E:$E,$C3620,Lancamentos!$B:$B,"SAIDA_DESCARTE")</f>
        <v/>
      </c>
      <c r="J3620" s="14">
        <f>G3620-H3620-I3620</f>
        <v/>
      </c>
      <c r="K3620">
        <f>IF(A3620="","",IF(J3620&lt;=IFERROR(VLOOKUP(A3620,Produtos!$A:$E,5,FALSE),0),"ABAIXO DO MINIMO","OK"))</f>
        <v/>
      </c>
    </row>
    <row r="3621">
      <c r="B3621">
        <f>IFERROR(VLOOKUP(A3621,Produtos!A:B,2,FALSE),"")</f>
        <v/>
      </c>
      <c r="D3621" s="10">
        <f>IFERROR(INDEX(Lotes!$E:$E,MATCH(1,(Lotes!$A:$A=A3621)*(Lotes!$C:$C=C3621),0)),"")</f>
        <v/>
      </c>
      <c r="E3621" s="14">
        <f>IF(D3621="","",D3621-TODAY())</f>
        <v/>
      </c>
      <c r="F3621">
        <f>IF(D3621="","",IF(E3621&lt;0,"VENCIDO",IF(E3621&lt;=30,"VENCE EM &lt;= 30 DIAS",IF(E3621&lt;=60,"ATENCAO (31-60 DIAS)","OK"))))</f>
        <v/>
      </c>
      <c r="G3621" s="14">
        <f>SUMIFS(Lancamentos!$G:$G,Lancamentos!$C:$C,$A3621,Lancamentos!$E:$E,$C3621,Lancamentos!$B:$B,"ENTRADA")</f>
        <v/>
      </c>
      <c r="H3621" s="14">
        <f>SUMIFS(Lancamentos!$G:$G,Lancamentos!$C:$C,$A3621,Lancamentos!$E:$E,$C3621,Lancamentos!$B:$B,"SAIDA_USO")</f>
        <v/>
      </c>
      <c r="I3621" s="14">
        <f>SUMIFS(Lancamentos!$G:$G,Lancamentos!$C:$C,$A3621,Lancamentos!$E:$E,$C3621,Lancamentos!$B:$B,"SAIDA_DESCARTE")</f>
        <v/>
      </c>
      <c r="J3621" s="14">
        <f>G3621-H3621-I3621</f>
        <v/>
      </c>
      <c r="K3621">
        <f>IF(A3621="","",IF(J3621&lt;=IFERROR(VLOOKUP(A3621,Produtos!$A:$E,5,FALSE),0),"ABAIXO DO MINIMO","OK"))</f>
        <v/>
      </c>
    </row>
    <row r="3622">
      <c r="B3622">
        <f>IFERROR(VLOOKUP(A3622,Produtos!A:B,2,FALSE),"")</f>
        <v/>
      </c>
      <c r="D3622" s="10">
        <f>IFERROR(INDEX(Lotes!$E:$E,MATCH(1,(Lotes!$A:$A=A3622)*(Lotes!$C:$C=C3622),0)),"")</f>
        <v/>
      </c>
      <c r="E3622" s="14">
        <f>IF(D3622="","",D3622-TODAY())</f>
        <v/>
      </c>
      <c r="F3622">
        <f>IF(D3622="","",IF(E3622&lt;0,"VENCIDO",IF(E3622&lt;=30,"VENCE EM &lt;= 30 DIAS",IF(E3622&lt;=60,"ATENCAO (31-60 DIAS)","OK"))))</f>
        <v/>
      </c>
      <c r="G3622" s="14">
        <f>SUMIFS(Lancamentos!$G:$G,Lancamentos!$C:$C,$A3622,Lancamentos!$E:$E,$C3622,Lancamentos!$B:$B,"ENTRADA")</f>
        <v/>
      </c>
      <c r="H3622" s="14">
        <f>SUMIFS(Lancamentos!$G:$G,Lancamentos!$C:$C,$A3622,Lancamentos!$E:$E,$C3622,Lancamentos!$B:$B,"SAIDA_USO")</f>
        <v/>
      </c>
      <c r="I3622" s="14">
        <f>SUMIFS(Lancamentos!$G:$G,Lancamentos!$C:$C,$A3622,Lancamentos!$E:$E,$C3622,Lancamentos!$B:$B,"SAIDA_DESCARTE")</f>
        <v/>
      </c>
      <c r="J3622" s="14">
        <f>G3622-H3622-I3622</f>
        <v/>
      </c>
      <c r="K3622">
        <f>IF(A3622="","",IF(J3622&lt;=IFERROR(VLOOKUP(A3622,Produtos!$A:$E,5,FALSE),0),"ABAIXO DO MINIMO","OK"))</f>
        <v/>
      </c>
    </row>
    <row r="3623">
      <c r="B3623">
        <f>IFERROR(VLOOKUP(A3623,Produtos!A:B,2,FALSE),"")</f>
        <v/>
      </c>
      <c r="D3623" s="10">
        <f>IFERROR(INDEX(Lotes!$E:$E,MATCH(1,(Lotes!$A:$A=A3623)*(Lotes!$C:$C=C3623),0)),"")</f>
        <v/>
      </c>
      <c r="E3623" s="14">
        <f>IF(D3623="","",D3623-TODAY())</f>
        <v/>
      </c>
      <c r="F3623">
        <f>IF(D3623="","",IF(E3623&lt;0,"VENCIDO",IF(E3623&lt;=30,"VENCE EM &lt;= 30 DIAS",IF(E3623&lt;=60,"ATENCAO (31-60 DIAS)","OK"))))</f>
        <v/>
      </c>
      <c r="G3623" s="14">
        <f>SUMIFS(Lancamentos!$G:$G,Lancamentos!$C:$C,$A3623,Lancamentos!$E:$E,$C3623,Lancamentos!$B:$B,"ENTRADA")</f>
        <v/>
      </c>
      <c r="H3623" s="14">
        <f>SUMIFS(Lancamentos!$G:$G,Lancamentos!$C:$C,$A3623,Lancamentos!$E:$E,$C3623,Lancamentos!$B:$B,"SAIDA_USO")</f>
        <v/>
      </c>
      <c r="I3623" s="14">
        <f>SUMIFS(Lancamentos!$G:$G,Lancamentos!$C:$C,$A3623,Lancamentos!$E:$E,$C3623,Lancamentos!$B:$B,"SAIDA_DESCARTE")</f>
        <v/>
      </c>
      <c r="J3623" s="14">
        <f>G3623-H3623-I3623</f>
        <v/>
      </c>
      <c r="K3623">
        <f>IF(A3623="","",IF(J3623&lt;=IFERROR(VLOOKUP(A3623,Produtos!$A:$E,5,FALSE),0),"ABAIXO DO MINIMO","OK"))</f>
        <v/>
      </c>
    </row>
    <row r="3624">
      <c r="B3624">
        <f>IFERROR(VLOOKUP(A3624,Produtos!A:B,2,FALSE),"")</f>
        <v/>
      </c>
      <c r="D3624" s="10">
        <f>IFERROR(INDEX(Lotes!$E:$E,MATCH(1,(Lotes!$A:$A=A3624)*(Lotes!$C:$C=C3624),0)),"")</f>
        <v/>
      </c>
      <c r="E3624" s="14">
        <f>IF(D3624="","",D3624-TODAY())</f>
        <v/>
      </c>
      <c r="F3624">
        <f>IF(D3624="","",IF(E3624&lt;0,"VENCIDO",IF(E3624&lt;=30,"VENCE EM &lt;= 30 DIAS",IF(E3624&lt;=60,"ATENCAO (31-60 DIAS)","OK"))))</f>
        <v/>
      </c>
      <c r="G3624" s="14">
        <f>SUMIFS(Lancamentos!$G:$G,Lancamentos!$C:$C,$A3624,Lancamentos!$E:$E,$C3624,Lancamentos!$B:$B,"ENTRADA")</f>
        <v/>
      </c>
      <c r="H3624" s="14">
        <f>SUMIFS(Lancamentos!$G:$G,Lancamentos!$C:$C,$A3624,Lancamentos!$E:$E,$C3624,Lancamentos!$B:$B,"SAIDA_USO")</f>
        <v/>
      </c>
      <c r="I3624" s="14">
        <f>SUMIFS(Lancamentos!$G:$G,Lancamentos!$C:$C,$A3624,Lancamentos!$E:$E,$C3624,Lancamentos!$B:$B,"SAIDA_DESCARTE")</f>
        <v/>
      </c>
      <c r="J3624" s="14">
        <f>G3624-H3624-I3624</f>
        <v/>
      </c>
      <c r="K3624">
        <f>IF(A3624="","",IF(J3624&lt;=IFERROR(VLOOKUP(A3624,Produtos!$A:$E,5,FALSE),0),"ABAIXO DO MINIMO","OK"))</f>
        <v/>
      </c>
    </row>
    <row r="3625">
      <c r="B3625">
        <f>IFERROR(VLOOKUP(A3625,Produtos!A:B,2,FALSE),"")</f>
        <v/>
      </c>
      <c r="D3625" s="10">
        <f>IFERROR(INDEX(Lotes!$E:$E,MATCH(1,(Lotes!$A:$A=A3625)*(Lotes!$C:$C=C3625),0)),"")</f>
        <v/>
      </c>
      <c r="E3625" s="14">
        <f>IF(D3625="","",D3625-TODAY())</f>
        <v/>
      </c>
      <c r="F3625">
        <f>IF(D3625="","",IF(E3625&lt;0,"VENCIDO",IF(E3625&lt;=30,"VENCE EM &lt;= 30 DIAS",IF(E3625&lt;=60,"ATENCAO (31-60 DIAS)","OK"))))</f>
        <v/>
      </c>
      <c r="G3625" s="14">
        <f>SUMIFS(Lancamentos!$G:$G,Lancamentos!$C:$C,$A3625,Lancamentos!$E:$E,$C3625,Lancamentos!$B:$B,"ENTRADA")</f>
        <v/>
      </c>
      <c r="H3625" s="14">
        <f>SUMIFS(Lancamentos!$G:$G,Lancamentos!$C:$C,$A3625,Lancamentos!$E:$E,$C3625,Lancamentos!$B:$B,"SAIDA_USO")</f>
        <v/>
      </c>
      <c r="I3625" s="14">
        <f>SUMIFS(Lancamentos!$G:$G,Lancamentos!$C:$C,$A3625,Lancamentos!$E:$E,$C3625,Lancamentos!$B:$B,"SAIDA_DESCARTE")</f>
        <v/>
      </c>
      <c r="J3625" s="14">
        <f>G3625-H3625-I3625</f>
        <v/>
      </c>
      <c r="K3625">
        <f>IF(A3625="","",IF(J3625&lt;=IFERROR(VLOOKUP(A3625,Produtos!$A:$E,5,FALSE),0),"ABAIXO DO MINIMO","OK"))</f>
        <v/>
      </c>
    </row>
    <row r="3626">
      <c r="B3626">
        <f>IFERROR(VLOOKUP(A3626,Produtos!A:B,2,FALSE),"")</f>
        <v/>
      </c>
      <c r="D3626" s="10">
        <f>IFERROR(INDEX(Lotes!$E:$E,MATCH(1,(Lotes!$A:$A=A3626)*(Lotes!$C:$C=C3626),0)),"")</f>
        <v/>
      </c>
      <c r="E3626" s="14">
        <f>IF(D3626="","",D3626-TODAY())</f>
        <v/>
      </c>
      <c r="F3626">
        <f>IF(D3626="","",IF(E3626&lt;0,"VENCIDO",IF(E3626&lt;=30,"VENCE EM &lt;= 30 DIAS",IF(E3626&lt;=60,"ATENCAO (31-60 DIAS)","OK"))))</f>
        <v/>
      </c>
      <c r="G3626" s="14">
        <f>SUMIFS(Lancamentos!$G:$G,Lancamentos!$C:$C,$A3626,Lancamentos!$E:$E,$C3626,Lancamentos!$B:$B,"ENTRADA")</f>
        <v/>
      </c>
      <c r="H3626" s="14">
        <f>SUMIFS(Lancamentos!$G:$G,Lancamentos!$C:$C,$A3626,Lancamentos!$E:$E,$C3626,Lancamentos!$B:$B,"SAIDA_USO")</f>
        <v/>
      </c>
      <c r="I3626" s="14">
        <f>SUMIFS(Lancamentos!$G:$G,Lancamentos!$C:$C,$A3626,Lancamentos!$E:$E,$C3626,Lancamentos!$B:$B,"SAIDA_DESCARTE")</f>
        <v/>
      </c>
      <c r="J3626" s="14">
        <f>G3626-H3626-I3626</f>
        <v/>
      </c>
      <c r="K3626">
        <f>IF(A3626="","",IF(J3626&lt;=IFERROR(VLOOKUP(A3626,Produtos!$A:$E,5,FALSE),0),"ABAIXO DO MINIMO","OK"))</f>
        <v/>
      </c>
    </row>
    <row r="3627">
      <c r="B3627">
        <f>IFERROR(VLOOKUP(A3627,Produtos!A:B,2,FALSE),"")</f>
        <v/>
      </c>
      <c r="D3627" s="10">
        <f>IFERROR(INDEX(Lotes!$E:$E,MATCH(1,(Lotes!$A:$A=A3627)*(Lotes!$C:$C=C3627),0)),"")</f>
        <v/>
      </c>
      <c r="E3627" s="14">
        <f>IF(D3627="","",D3627-TODAY())</f>
        <v/>
      </c>
      <c r="F3627">
        <f>IF(D3627="","",IF(E3627&lt;0,"VENCIDO",IF(E3627&lt;=30,"VENCE EM &lt;= 30 DIAS",IF(E3627&lt;=60,"ATENCAO (31-60 DIAS)","OK"))))</f>
        <v/>
      </c>
      <c r="G3627" s="14">
        <f>SUMIFS(Lancamentos!$G:$G,Lancamentos!$C:$C,$A3627,Lancamentos!$E:$E,$C3627,Lancamentos!$B:$B,"ENTRADA")</f>
        <v/>
      </c>
      <c r="H3627" s="14">
        <f>SUMIFS(Lancamentos!$G:$G,Lancamentos!$C:$C,$A3627,Lancamentos!$E:$E,$C3627,Lancamentos!$B:$B,"SAIDA_USO")</f>
        <v/>
      </c>
      <c r="I3627" s="14">
        <f>SUMIFS(Lancamentos!$G:$G,Lancamentos!$C:$C,$A3627,Lancamentos!$E:$E,$C3627,Lancamentos!$B:$B,"SAIDA_DESCARTE")</f>
        <v/>
      </c>
      <c r="J3627" s="14">
        <f>G3627-H3627-I3627</f>
        <v/>
      </c>
      <c r="K3627">
        <f>IF(A3627="","",IF(J3627&lt;=IFERROR(VLOOKUP(A3627,Produtos!$A:$E,5,FALSE),0),"ABAIXO DO MINIMO","OK"))</f>
        <v/>
      </c>
    </row>
    <row r="3628">
      <c r="B3628">
        <f>IFERROR(VLOOKUP(A3628,Produtos!A:B,2,FALSE),"")</f>
        <v/>
      </c>
      <c r="D3628" s="10">
        <f>IFERROR(INDEX(Lotes!$E:$E,MATCH(1,(Lotes!$A:$A=A3628)*(Lotes!$C:$C=C3628),0)),"")</f>
        <v/>
      </c>
      <c r="E3628" s="14">
        <f>IF(D3628="","",D3628-TODAY())</f>
        <v/>
      </c>
      <c r="F3628">
        <f>IF(D3628="","",IF(E3628&lt;0,"VENCIDO",IF(E3628&lt;=30,"VENCE EM &lt;= 30 DIAS",IF(E3628&lt;=60,"ATENCAO (31-60 DIAS)","OK"))))</f>
        <v/>
      </c>
      <c r="G3628" s="14">
        <f>SUMIFS(Lancamentos!$G:$G,Lancamentos!$C:$C,$A3628,Lancamentos!$E:$E,$C3628,Lancamentos!$B:$B,"ENTRADA")</f>
        <v/>
      </c>
      <c r="H3628" s="14">
        <f>SUMIFS(Lancamentos!$G:$G,Lancamentos!$C:$C,$A3628,Lancamentos!$E:$E,$C3628,Lancamentos!$B:$B,"SAIDA_USO")</f>
        <v/>
      </c>
      <c r="I3628" s="14">
        <f>SUMIFS(Lancamentos!$G:$G,Lancamentos!$C:$C,$A3628,Lancamentos!$E:$E,$C3628,Lancamentos!$B:$B,"SAIDA_DESCARTE")</f>
        <v/>
      </c>
      <c r="J3628" s="14">
        <f>G3628-H3628-I3628</f>
        <v/>
      </c>
      <c r="K3628">
        <f>IF(A3628="","",IF(J3628&lt;=IFERROR(VLOOKUP(A3628,Produtos!$A:$E,5,FALSE),0),"ABAIXO DO MINIMO","OK"))</f>
        <v/>
      </c>
    </row>
    <row r="3629">
      <c r="B3629">
        <f>IFERROR(VLOOKUP(A3629,Produtos!A:B,2,FALSE),"")</f>
        <v/>
      </c>
      <c r="D3629" s="10">
        <f>IFERROR(INDEX(Lotes!$E:$E,MATCH(1,(Lotes!$A:$A=A3629)*(Lotes!$C:$C=C3629),0)),"")</f>
        <v/>
      </c>
      <c r="E3629" s="14">
        <f>IF(D3629="","",D3629-TODAY())</f>
        <v/>
      </c>
      <c r="F3629">
        <f>IF(D3629="","",IF(E3629&lt;0,"VENCIDO",IF(E3629&lt;=30,"VENCE EM &lt;= 30 DIAS",IF(E3629&lt;=60,"ATENCAO (31-60 DIAS)","OK"))))</f>
        <v/>
      </c>
      <c r="G3629" s="14">
        <f>SUMIFS(Lancamentos!$G:$G,Lancamentos!$C:$C,$A3629,Lancamentos!$E:$E,$C3629,Lancamentos!$B:$B,"ENTRADA")</f>
        <v/>
      </c>
      <c r="H3629" s="14">
        <f>SUMIFS(Lancamentos!$G:$G,Lancamentos!$C:$C,$A3629,Lancamentos!$E:$E,$C3629,Lancamentos!$B:$B,"SAIDA_USO")</f>
        <v/>
      </c>
      <c r="I3629" s="14">
        <f>SUMIFS(Lancamentos!$G:$G,Lancamentos!$C:$C,$A3629,Lancamentos!$E:$E,$C3629,Lancamentos!$B:$B,"SAIDA_DESCARTE")</f>
        <v/>
      </c>
      <c r="J3629" s="14">
        <f>G3629-H3629-I3629</f>
        <v/>
      </c>
      <c r="K3629">
        <f>IF(A3629="","",IF(J3629&lt;=IFERROR(VLOOKUP(A3629,Produtos!$A:$E,5,FALSE),0),"ABAIXO DO MINIMO","OK"))</f>
        <v/>
      </c>
    </row>
    <row r="3630">
      <c r="B3630">
        <f>IFERROR(VLOOKUP(A3630,Produtos!A:B,2,FALSE),"")</f>
        <v/>
      </c>
      <c r="D3630" s="10">
        <f>IFERROR(INDEX(Lotes!$E:$E,MATCH(1,(Lotes!$A:$A=A3630)*(Lotes!$C:$C=C3630),0)),"")</f>
        <v/>
      </c>
      <c r="E3630" s="14">
        <f>IF(D3630="","",D3630-TODAY())</f>
        <v/>
      </c>
      <c r="F3630">
        <f>IF(D3630="","",IF(E3630&lt;0,"VENCIDO",IF(E3630&lt;=30,"VENCE EM &lt;= 30 DIAS",IF(E3630&lt;=60,"ATENCAO (31-60 DIAS)","OK"))))</f>
        <v/>
      </c>
      <c r="G3630" s="14">
        <f>SUMIFS(Lancamentos!$G:$G,Lancamentos!$C:$C,$A3630,Lancamentos!$E:$E,$C3630,Lancamentos!$B:$B,"ENTRADA")</f>
        <v/>
      </c>
      <c r="H3630" s="14">
        <f>SUMIFS(Lancamentos!$G:$G,Lancamentos!$C:$C,$A3630,Lancamentos!$E:$E,$C3630,Lancamentos!$B:$B,"SAIDA_USO")</f>
        <v/>
      </c>
      <c r="I3630" s="14">
        <f>SUMIFS(Lancamentos!$G:$G,Lancamentos!$C:$C,$A3630,Lancamentos!$E:$E,$C3630,Lancamentos!$B:$B,"SAIDA_DESCARTE")</f>
        <v/>
      </c>
      <c r="J3630" s="14">
        <f>G3630-H3630-I3630</f>
        <v/>
      </c>
      <c r="K3630">
        <f>IF(A3630="","",IF(J3630&lt;=IFERROR(VLOOKUP(A3630,Produtos!$A:$E,5,FALSE),0),"ABAIXO DO MINIMO","OK"))</f>
        <v/>
      </c>
    </row>
    <row r="3631">
      <c r="B3631">
        <f>IFERROR(VLOOKUP(A3631,Produtos!A:B,2,FALSE),"")</f>
        <v/>
      </c>
      <c r="D3631" s="10">
        <f>IFERROR(INDEX(Lotes!$E:$E,MATCH(1,(Lotes!$A:$A=A3631)*(Lotes!$C:$C=C3631),0)),"")</f>
        <v/>
      </c>
      <c r="E3631" s="14">
        <f>IF(D3631="","",D3631-TODAY())</f>
        <v/>
      </c>
      <c r="F3631">
        <f>IF(D3631="","",IF(E3631&lt;0,"VENCIDO",IF(E3631&lt;=30,"VENCE EM &lt;= 30 DIAS",IF(E3631&lt;=60,"ATENCAO (31-60 DIAS)","OK"))))</f>
        <v/>
      </c>
      <c r="G3631" s="14">
        <f>SUMIFS(Lancamentos!$G:$G,Lancamentos!$C:$C,$A3631,Lancamentos!$E:$E,$C3631,Lancamentos!$B:$B,"ENTRADA")</f>
        <v/>
      </c>
      <c r="H3631" s="14">
        <f>SUMIFS(Lancamentos!$G:$G,Lancamentos!$C:$C,$A3631,Lancamentos!$E:$E,$C3631,Lancamentos!$B:$B,"SAIDA_USO")</f>
        <v/>
      </c>
      <c r="I3631" s="14">
        <f>SUMIFS(Lancamentos!$G:$G,Lancamentos!$C:$C,$A3631,Lancamentos!$E:$E,$C3631,Lancamentos!$B:$B,"SAIDA_DESCARTE")</f>
        <v/>
      </c>
      <c r="J3631" s="14">
        <f>G3631-H3631-I3631</f>
        <v/>
      </c>
      <c r="K3631">
        <f>IF(A3631="","",IF(J3631&lt;=IFERROR(VLOOKUP(A3631,Produtos!$A:$E,5,FALSE),0),"ABAIXO DO MINIMO","OK"))</f>
        <v/>
      </c>
    </row>
    <row r="3632">
      <c r="B3632">
        <f>IFERROR(VLOOKUP(A3632,Produtos!A:B,2,FALSE),"")</f>
        <v/>
      </c>
      <c r="D3632" s="10">
        <f>IFERROR(INDEX(Lotes!$E:$E,MATCH(1,(Lotes!$A:$A=A3632)*(Lotes!$C:$C=C3632),0)),"")</f>
        <v/>
      </c>
      <c r="E3632" s="14">
        <f>IF(D3632="","",D3632-TODAY())</f>
        <v/>
      </c>
      <c r="F3632">
        <f>IF(D3632="","",IF(E3632&lt;0,"VENCIDO",IF(E3632&lt;=30,"VENCE EM &lt;= 30 DIAS",IF(E3632&lt;=60,"ATENCAO (31-60 DIAS)","OK"))))</f>
        <v/>
      </c>
      <c r="G3632" s="14">
        <f>SUMIFS(Lancamentos!$G:$G,Lancamentos!$C:$C,$A3632,Lancamentos!$E:$E,$C3632,Lancamentos!$B:$B,"ENTRADA")</f>
        <v/>
      </c>
      <c r="H3632" s="14">
        <f>SUMIFS(Lancamentos!$G:$G,Lancamentos!$C:$C,$A3632,Lancamentos!$E:$E,$C3632,Lancamentos!$B:$B,"SAIDA_USO")</f>
        <v/>
      </c>
      <c r="I3632" s="14">
        <f>SUMIFS(Lancamentos!$G:$G,Lancamentos!$C:$C,$A3632,Lancamentos!$E:$E,$C3632,Lancamentos!$B:$B,"SAIDA_DESCARTE")</f>
        <v/>
      </c>
      <c r="J3632" s="14">
        <f>G3632-H3632-I3632</f>
        <v/>
      </c>
      <c r="K3632">
        <f>IF(A3632="","",IF(J3632&lt;=IFERROR(VLOOKUP(A3632,Produtos!$A:$E,5,FALSE),0),"ABAIXO DO MINIMO","OK"))</f>
        <v/>
      </c>
    </row>
    <row r="3633">
      <c r="B3633">
        <f>IFERROR(VLOOKUP(A3633,Produtos!A:B,2,FALSE),"")</f>
        <v/>
      </c>
      <c r="D3633" s="10">
        <f>IFERROR(INDEX(Lotes!$E:$E,MATCH(1,(Lotes!$A:$A=A3633)*(Lotes!$C:$C=C3633),0)),"")</f>
        <v/>
      </c>
      <c r="E3633" s="14">
        <f>IF(D3633="","",D3633-TODAY())</f>
        <v/>
      </c>
      <c r="F3633">
        <f>IF(D3633="","",IF(E3633&lt;0,"VENCIDO",IF(E3633&lt;=30,"VENCE EM &lt;= 30 DIAS",IF(E3633&lt;=60,"ATENCAO (31-60 DIAS)","OK"))))</f>
        <v/>
      </c>
      <c r="G3633" s="14">
        <f>SUMIFS(Lancamentos!$G:$G,Lancamentos!$C:$C,$A3633,Lancamentos!$E:$E,$C3633,Lancamentos!$B:$B,"ENTRADA")</f>
        <v/>
      </c>
      <c r="H3633" s="14">
        <f>SUMIFS(Lancamentos!$G:$G,Lancamentos!$C:$C,$A3633,Lancamentos!$E:$E,$C3633,Lancamentos!$B:$B,"SAIDA_USO")</f>
        <v/>
      </c>
      <c r="I3633" s="14">
        <f>SUMIFS(Lancamentos!$G:$G,Lancamentos!$C:$C,$A3633,Lancamentos!$E:$E,$C3633,Lancamentos!$B:$B,"SAIDA_DESCARTE")</f>
        <v/>
      </c>
      <c r="J3633" s="14">
        <f>G3633-H3633-I3633</f>
        <v/>
      </c>
      <c r="K3633">
        <f>IF(A3633="","",IF(J3633&lt;=IFERROR(VLOOKUP(A3633,Produtos!$A:$E,5,FALSE),0),"ABAIXO DO MINIMO","OK"))</f>
        <v/>
      </c>
    </row>
    <row r="3634">
      <c r="B3634">
        <f>IFERROR(VLOOKUP(A3634,Produtos!A:B,2,FALSE),"")</f>
        <v/>
      </c>
      <c r="D3634" s="10">
        <f>IFERROR(INDEX(Lotes!$E:$E,MATCH(1,(Lotes!$A:$A=A3634)*(Lotes!$C:$C=C3634),0)),"")</f>
        <v/>
      </c>
      <c r="E3634" s="14">
        <f>IF(D3634="","",D3634-TODAY())</f>
        <v/>
      </c>
      <c r="F3634">
        <f>IF(D3634="","",IF(E3634&lt;0,"VENCIDO",IF(E3634&lt;=30,"VENCE EM &lt;= 30 DIAS",IF(E3634&lt;=60,"ATENCAO (31-60 DIAS)","OK"))))</f>
        <v/>
      </c>
      <c r="G3634" s="14">
        <f>SUMIFS(Lancamentos!$G:$G,Lancamentos!$C:$C,$A3634,Lancamentos!$E:$E,$C3634,Lancamentos!$B:$B,"ENTRADA")</f>
        <v/>
      </c>
      <c r="H3634" s="14">
        <f>SUMIFS(Lancamentos!$G:$G,Lancamentos!$C:$C,$A3634,Lancamentos!$E:$E,$C3634,Lancamentos!$B:$B,"SAIDA_USO")</f>
        <v/>
      </c>
      <c r="I3634" s="14">
        <f>SUMIFS(Lancamentos!$G:$G,Lancamentos!$C:$C,$A3634,Lancamentos!$E:$E,$C3634,Lancamentos!$B:$B,"SAIDA_DESCARTE")</f>
        <v/>
      </c>
      <c r="J3634" s="14">
        <f>G3634-H3634-I3634</f>
        <v/>
      </c>
      <c r="K3634">
        <f>IF(A3634="","",IF(J3634&lt;=IFERROR(VLOOKUP(A3634,Produtos!$A:$E,5,FALSE),0),"ABAIXO DO MINIMO","OK"))</f>
        <v/>
      </c>
    </row>
    <row r="3635">
      <c r="B3635">
        <f>IFERROR(VLOOKUP(A3635,Produtos!A:B,2,FALSE),"")</f>
        <v/>
      </c>
      <c r="D3635" s="10">
        <f>IFERROR(INDEX(Lotes!$E:$E,MATCH(1,(Lotes!$A:$A=A3635)*(Lotes!$C:$C=C3635),0)),"")</f>
        <v/>
      </c>
      <c r="E3635" s="14">
        <f>IF(D3635="","",D3635-TODAY())</f>
        <v/>
      </c>
      <c r="F3635">
        <f>IF(D3635="","",IF(E3635&lt;0,"VENCIDO",IF(E3635&lt;=30,"VENCE EM &lt;= 30 DIAS",IF(E3635&lt;=60,"ATENCAO (31-60 DIAS)","OK"))))</f>
        <v/>
      </c>
      <c r="G3635" s="14">
        <f>SUMIFS(Lancamentos!$G:$G,Lancamentos!$C:$C,$A3635,Lancamentos!$E:$E,$C3635,Lancamentos!$B:$B,"ENTRADA")</f>
        <v/>
      </c>
      <c r="H3635" s="14">
        <f>SUMIFS(Lancamentos!$G:$G,Lancamentos!$C:$C,$A3635,Lancamentos!$E:$E,$C3635,Lancamentos!$B:$B,"SAIDA_USO")</f>
        <v/>
      </c>
      <c r="I3635" s="14">
        <f>SUMIFS(Lancamentos!$G:$G,Lancamentos!$C:$C,$A3635,Lancamentos!$E:$E,$C3635,Lancamentos!$B:$B,"SAIDA_DESCARTE")</f>
        <v/>
      </c>
      <c r="J3635" s="14">
        <f>G3635-H3635-I3635</f>
        <v/>
      </c>
      <c r="K3635">
        <f>IF(A3635="","",IF(J3635&lt;=IFERROR(VLOOKUP(A3635,Produtos!$A:$E,5,FALSE),0),"ABAIXO DO MINIMO","OK"))</f>
        <v/>
      </c>
    </row>
    <row r="3636">
      <c r="B3636">
        <f>IFERROR(VLOOKUP(A3636,Produtos!A:B,2,FALSE),"")</f>
        <v/>
      </c>
      <c r="D3636" s="10">
        <f>IFERROR(INDEX(Lotes!$E:$E,MATCH(1,(Lotes!$A:$A=A3636)*(Lotes!$C:$C=C3636),0)),"")</f>
        <v/>
      </c>
      <c r="E3636" s="14">
        <f>IF(D3636="","",D3636-TODAY())</f>
        <v/>
      </c>
      <c r="F3636">
        <f>IF(D3636="","",IF(E3636&lt;0,"VENCIDO",IF(E3636&lt;=30,"VENCE EM &lt;= 30 DIAS",IF(E3636&lt;=60,"ATENCAO (31-60 DIAS)","OK"))))</f>
        <v/>
      </c>
      <c r="G3636" s="14">
        <f>SUMIFS(Lancamentos!$G:$G,Lancamentos!$C:$C,$A3636,Lancamentos!$E:$E,$C3636,Lancamentos!$B:$B,"ENTRADA")</f>
        <v/>
      </c>
      <c r="H3636" s="14">
        <f>SUMIFS(Lancamentos!$G:$G,Lancamentos!$C:$C,$A3636,Lancamentos!$E:$E,$C3636,Lancamentos!$B:$B,"SAIDA_USO")</f>
        <v/>
      </c>
      <c r="I3636" s="14">
        <f>SUMIFS(Lancamentos!$G:$G,Lancamentos!$C:$C,$A3636,Lancamentos!$E:$E,$C3636,Lancamentos!$B:$B,"SAIDA_DESCARTE")</f>
        <v/>
      </c>
      <c r="J3636" s="14">
        <f>G3636-H3636-I3636</f>
        <v/>
      </c>
      <c r="K3636">
        <f>IF(A3636="","",IF(J3636&lt;=IFERROR(VLOOKUP(A3636,Produtos!$A:$E,5,FALSE),0),"ABAIXO DO MINIMO","OK"))</f>
        <v/>
      </c>
    </row>
    <row r="3637">
      <c r="B3637">
        <f>IFERROR(VLOOKUP(A3637,Produtos!A:B,2,FALSE),"")</f>
        <v/>
      </c>
      <c r="D3637" s="10">
        <f>IFERROR(INDEX(Lotes!$E:$E,MATCH(1,(Lotes!$A:$A=A3637)*(Lotes!$C:$C=C3637),0)),"")</f>
        <v/>
      </c>
      <c r="E3637" s="14">
        <f>IF(D3637="","",D3637-TODAY())</f>
        <v/>
      </c>
      <c r="F3637">
        <f>IF(D3637="","",IF(E3637&lt;0,"VENCIDO",IF(E3637&lt;=30,"VENCE EM &lt;= 30 DIAS",IF(E3637&lt;=60,"ATENCAO (31-60 DIAS)","OK"))))</f>
        <v/>
      </c>
      <c r="G3637" s="14">
        <f>SUMIFS(Lancamentos!$G:$G,Lancamentos!$C:$C,$A3637,Lancamentos!$E:$E,$C3637,Lancamentos!$B:$B,"ENTRADA")</f>
        <v/>
      </c>
      <c r="H3637" s="14">
        <f>SUMIFS(Lancamentos!$G:$G,Lancamentos!$C:$C,$A3637,Lancamentos!$E:$E,$C3637,Lancamentos!$B:$B,"SAIDA_USO")</f>
        <v/>
      </c>
      <c r="I3637" s="14">
        <f>SUMIFS(Lancamentos!$G:$G,Lancamentos!$C:$C,$A3637,Lancamentos!$E:$E,$C3637,Lancamentos!$B:$B,"SAIDA_DESCARTE")</f>
        <v/>
      </c>
      <c r="J3637" s="14">
        <f>G3637-H3637-I3637</f>
        <v/>
      </c>
      <c r="K3637">
        <f>IF(A3637="","",IF(J3637&lt;=IFERROR(VLOOKUP(A3637,Produtos!$A:$E,5,FALSE),0),"ABAIXO DO MINIMO","OK"))</f>
        <v/>
      </c>
    </row>
    <row r="3638">
      <c r="B3638">
        <f>IFERROR(VLOOKUP(A3638,Produtos!A:B,2,FALSE),"")</f>
        <v/>
      </c>
      <c r="D3638" s="10">
        <f>IFERROR(INDEX(Lotes!$E:$E,MATCH(1,(Lotes!$A:$A=A3638)*(Lotes!$C:$C=C3638),0)),"")</f>
        <v/>
      </c>
      <c r="E3638" s="14">
        <f>IF(D3638="","",D3638-TODAY())</f>
        <v/>
      </c>
      <c r="F3638">
        <f>IF(D3638="","",IF(E3638&lt;0,"VENCIDO",IF(E3638&lt;=30,"VENCE EM &lt;= 30 DIAS",IF(E3638&lt;=60,"ATENCAO (31-60 DIAS)","OK"))))</f>
        <v/>
      </c>
      <c r="G3638" s="14">
        <f>SUMIFS(Lancamentos!$G:$G,Lancamentos!$C:$C,$A3638,Lancamentos!$E:$E,$C3638,Lancamentos!$B:$B,"ENTRADA")</f>
        <v/>
      </c>
      <c r="H3638" s="14">
        <f>SUMIFS(Lancamentos!$G:$G,Lancamentos!$C:$C,$A3638,Lancamentos!$E:$E,$C3638,Lancamentos!$B:$B,"SAIDA_USO")</f>
        <v/>
      </c>
      <c r="I3638" s="14">
        <f>SUMIFS(Lancamentos!$G:$G,Lancamentos!$C:$C,$A3638,Lancamentos!$E:$E,$C3638,Lancamentos!$B:$B,"SAIDA_DESCARTE")</f>
        <v/>
      </c>
      <c r="J3638" s="14">
        <f>G3638-H3638-I3638</f>
        <v/>
      </c>
      <c r="K3638">
        <f>IF(A3638="","",IF(J3638&lt;=IFERROR(VLOOKUP(A3638,Produtos!$A:$E,5,FALSE),0),"ABAIXO DO MINIMO","OK"))</f>
        <v/>
      </c>
    </row>
    <row r="3639">
      <c r="B3639">
        <f>IFERROR(VLOOKUP(A3639,Produtos!A:B,2,FALSE),"")</f>
        <v/>
      </c>
      <c r="D3639" s="10">
        <f>IFERROR(INDEX(Lotes!$E:$E,MATCH(1,(Lotes!$A:$A=A3639)*(Lotes!$C:$C=C3639),0)),"")</f>
        <v/>
      </c>
      <c r="E3639" s="14">
        <f>IF(D3639="","",D3639-TODAY())</f>
        <v/>
      </c>
      <c r="F3639">
        <f>IF(D3639="","",IF(E3639&lt;0,"VENCIDO",IF(E3639&lt;=30,"VENCE EM &lt;= 30 DIAS",IF(E3639&lt;=60,"ATENCAO (31-60 DIAS)","OK"))))</f>
        <v/>
      </c>
      <c r="G3639" s="14">
        <f>SUMIFS(Lancamentos!$G:$G,Lancamentos!$C:$C,$A3639,Lancamentos!$E:$E,$C3639,Lancamentos!$B:$B,"ENTRADA")</f>
        <v/>
      </c>
      <c r="H3639" s="14">
        <f>SUMIFS(Lancamentos!$G:$G,Lancamentos!$C:$C,$A3639,Lancamentos!$E:$E,$C3639,Lancamentos!$B:$B,"SAIDA_USO")</f>
        <v/>
      </c>
      <c r="I3639" s="14">
        <f>SUMIFS(Lancamentos!$G:$G,Lancamentos!$C:$C,$A3639,Lancamentos!$E:$E,$C3639,Lancamentos!$B:$B,"SAIDA_DESCARTE")</f>
        <v/>
      </c>
      <c r="J3639" s="14">
        <f>G3639-H3639-I3639</f>
        <v/>
      </c>
      <c r="K3639">
        <f>IF(A3639="","",IF(J3639&lt;=IFERROR(VLOOKUP(A3639,Produtos!$A:$E,5,FALSE),0),"ABAIXO DO MINIMO","OK"))</f>
        <v/>
      </c>
    </row>
    <row r="3640">
      <c r="B3640">
        <f>IFERROR(VLOOKUP(A3640,Produtos!A:B,2,FALSE),"")</f>
        <v/>
      </c>
      <c r="D3640" s="10">
        <f>IFERROR(INDEX(Lotes!$E:$E,MATCH(1,(Lotes!$A:$A=A3640)*(Lotes!$C:$C=C3640),0)),"")</f>
        <v/>
      </c>
      <c r="E3640" s="14">
        <f>IF(D3640="","",D3640-TODAY())</f>
        <v/>
      </c>
      <c r="F3640">
        <f>IF(D3640="","",IF(E3640&lt;0,"VENCIDO",IF(E3640&lt;=30,"VENCE EM &lt;= 30 DIAS",IF(E3640&lt;=60,"ATENCAO (31-60 DIAS)","OK"))))</f>
        <v/>
      </c>
      <c r="G3640" s="14">
        <f>SUMIFS(Lancamentos!$G:$G,Lancamentos!$C:$C,$A3640,Lancamentos!$E:$E,$C3640,Lancamentos!$B:$B,"ENTRADA")</f>
        <v/>
      </c>
      <c r="H3640" s="14">
        <f>SUMIFS(Lancamentos!$G:$G,Lancamentos!$C:$C,$A3640,Lancamentos!$E:$E,$C3640,Lancamentos!$B:$B,"SAIDA_USO")</f>
        <v/>
      </c>
      <c r="I3640" s="14">
        <f>SUMIFS(Lancamentos!$G:$G,Lancamentos!$C:$C,$A3640,Lancamentos!$E:$E,$C3640,Lancamentos!$B:$B,"SAIDA_DESCARTE")</f>
        <v/>
      </c>
      <c r="J3640" s="14">
        <f>G3640-H3640-I3640</f>
        <v/>
      </c>
      <c r="K3640">
        <f>IF(A3640="","",IF(J3640&lt;=IFERROR(VLOOKUP(A3640,Produtos!$A:$E,5,FALSE),0),"ABAIXO DO MINIMO","OK"))</f>
        <v/>
      </c>
    </row>
    <row r="3641">
      <c r="B3641">
        <f>IFERROR(VLOOKUP(A3641,Produtos!A:B,2,FALSE),"")</f>
        <v/>
      </c>
      <c r="D3641" s="10">
        <f>IFERROR(INDEX(Lotes!$E:$E,MATCH(1,(Lotes!$A:$A=A3641)*(Lotes!$C:$C=C3641),0)),"")</f>
        <v/>
      </c>
      <c r="E3641" s="14">
        <f>IF(D3641="","",D3641-TODAY())</f>
        <v/>
      </c>
      <c r="F3641">
        <f>IF(D3641="","",IF(E3641&lt;0,"VENCIDO",IF(E3641&lt;=30,"VENCE EM &lt;= 30 DIAS",IF(E3641&lt;=60,"ATENCAO (31-60 DIAS)","OK"))))</f>
        <v/>
      </c>
      <c r="G3641" s="14">
        <f>SUMIFS(Lancamentos!$G:$G,Lancamentos!$C:$C,$A3641,Lancamentos!$E:$E,$C3641,Lancamentos!$B:$B,"ENTRADA")</f>
        <v/>
      </c>
      <c r="H3641" s="14">
        <f>SUMIFS(Lancamentos!$G:$G,Lancamentos!$C:$C,$A3641,Lancamentos!$E:$E,$C3641,Lancamentos!$B:$B,"SAIDA_USO")</f>
        <v/>
      </c>
      <c r="I3641" s="14">
        <f>SUMIFS(Lancamentos!$G:$G,Lancamentos!$C:$C,$A3641,Lancamentos!$E:$E,$C3641,Lancamentos!$B:$B,"SAIDA_DESCARTE")</f>
        <v/>
      </c>
      <c r="J3641" s="14">
        <f>G3641-H3641-I3641</f>
        <v/>
      </c>
      <c r="K3641">
        <f>IF(A3641="","",IF(J3641&lt;=IFERROR(VLOOKUP(A3641,Produtos!$A:$E,5,FALSE),0),"ABAIXO DO MINIMO","OK"))</f>
        <v/>
      </c>
    </row>
    <row r="3642">
      <c r="B3642">
        <f>IFERROR(VLOOKUP(A3642,Produtos!A:B,2,FALSE),"")</f>
        <v/>
      </c>
      <c r="D3642" s="10">
        <f>IFERROR(INDEX(Lotes!$E:$E,MATCH(1,(Lotes!$A:$A=A3642)*(Lotes!$C:$C=C3642),0)),"")</f>
        <v/>
      </c>
      <c r="E3642" s="14">
        <f>IF(D3642="","",D3642-TODAY())</f>
        <v/>
      </c>
      <c r="F3642">
        <f>IF(D3642="","",IF(E3642&lt;0,"VENCIDO",IF(E3642&lt;=30,"VENCE EM &lt;= 30 DIAS",IF(E3642&lt;=60,"ATENCAO (31-60 DIAS)","OK"))))</f>
        <v/>
      </c>
      <c r="G3642" s="14">
        <f>SUMIFS(Lancamentos!$G:$G,Lancamentos!$C:$C,$A3642,Lancamentos!$E:$E,$C3642,Lancamentos!$B:$B,"ENTRADA")</f>
        <v/>
      </c>
      <c r="H3642" s="14">
        <f>SUMIFS(Lancamentos!$G:$G,Lancamentos!$C:$C,$A3642,Lancamentos!$E:$E,$C3642,Lancamentos!$B:$B,"SAIDA_USO")</f>
        <v/>
      </c>
      <c r="I3642" s="14">
        <f>SUMIFS(Lancamentos!$G:$G,Lancamentos!$C:$C,$A3642,Lancamentos!$E:$E,$C3642,Lancamentos!$B:$B,"SAIDA_DESCARTE")</f>
        <v/>
      </c>
      <c r="J3642" s="14">
        <f>G3642-H3642-I3642</f>
        <v/>
      </c>
      <c r="K3642">
        <f>IF(A3642="","",IF(J3642&lt;=IFERROR(VLOOKUP(A3642,Produtos!$A:$E,5,FALSE),0),"ABAIXO DO MINIMO","OK"))</f>
        <v/>
      </c>
    </row>
    <row r="3643">
      <c r="B3643">
        <f>IFERROR(VLOOKUP(A3643,Produtos!A:B,2,FALSE),"")</f>
        <v/>
      </c>
      <c r="D3643" s="10">
        <f>IFERROR(INDEX(Lotes!$E:$E,MATCH(1,(Lotes!$A:$A=A3643)*(Lotes!$C:$C=C3643),0)),"")</f>
        <v/>
      </c>
      <c r="E3643" s="14">
        <f>IF(D3643="","",D3643-TODAY())</f>
        <v/>
      </c>
      <c r="F3643">
        <f>IF(D3643="","",IF(E3643&lt;0,"VENCIDO",IF(E3643&lt;=30,"VENCE EM &lt;= 30 DIAS",IF(E3643&lt;=60,"ATENCAO (31-60 DIAS)","OK"))))</f>
        <v/>
      </c>
      <c r="G3643" s="14">
        <f>SUMIFS(Lancamentos!$G:$G,Lancamentos!$C:$C,$A3643,Lancamentos!$E:$E,$C3643,Lancamentos!$B:$B,"ENTRADA")</f>
        <v/>
      </c>
      <c r="H3643" s="14">
        <f>SUMIFS(Lancamentos!$G:$G,Lancamentos!$C:$C,$A3643,Lancamentos!$E:$E,$C3643,Lancamentos!$B:$B,"SAIDA_USO")</f>
        <v/>
      </c>
      <c r="I3643" s="14">
        <f>SUMIFS(Lancamentos!$G:$G,Lancamentos!$C:$C,$A3643,Lancamentos!$E:$E,$C3643,Lancamentos!$B:$B,"SAIDA_DESCARTE")</f>
        <v/>
      </c>
      <c r="J3643" s="14">
        <f>G3643-H3643-I3643</f>
        <v/>
      </c>
      <c r="K3643">
        <f>IF(A3643="","",IF(J3643&lt;=IFERROR(VLOOKUP(A3643,Produtos!$A:$E,5,FALSE),0),"ABAIXO DO MINIMO","OK"))</f>
        <v/>
      </c>
    </row>
    <row r="3644">
      <c r="B3644">
        <f>IFERROR(VLOOKUP(A3644,Produtos!A:B,2,FALSE),"")</f>
        <v/>
      </c>
      <c r="D3644" s="10">
        <f>IFERROR(INDEX(Lotes!$E:$E,MATCH(1,(Lotes!$A:$A=A3644)*(Lotes!$C:$C=C3644),0)),"")</f>
        <v/>
      </c>
      <c r="E3644" s="14">
        <f>IF(D3644="","",D3644-TODAY())</f>
        <v/>
      </c>
      <c r="F3644">
        <f>IF(D3644="","",IF(E3644&lt;0,"VENCIDO",IF(E3644&lt;=30,"VENCE EM &lt;= 30 DIAS",IF(E3644&lt;=60,"ATENCAO (31-60 DIAS)","OK"))))</f>
        <v/>
      </c>
      <c r="G3644" s="14">
        <f>SUMIFS(Lancamentos!$G:$G,Lancamentos!$C:$C,$A3644,Lancamentos!$E:$E,$C3644,Lancamentos!$B:$B,"ENTRADA")</f>
        <v/>
      </c>
      <c r="H3644" s="14">
        <f>SUMIFS(Lancamentos!$G:$G,Lancamentos!$C:$C,$A3644,Lancamentos!$E:$E,$C3644,Lancamentos!$B:$B,"SAIDA_USO")</f>
        <v/>
      </c>
      <c r="I3644" s="14">
        <f>SUMIFS(Lancamentos!$G:$G,Lancamentos!$C:$C,$A3644,Lancamentos!$E:$E,$C3644,Lancamentos!$B:$B,"SAIDA_DESCARTE")</f>
        <v/>
      </c>
      <c r="J3644" s="14">
        <f>G3644-H3644-I3644</f>
        <v/>
      </c>
      <c r="K3644">
        <f>IF(A3644="","",IF(J3644&lt;=IFERROR(VLOOKUP(A3644,Produtos!$A:$E,5,FALSE),0),"ABAIXO DO MINIMO","OK"))</f>
        <v/>
      </c>
    </row>
    <row r="3645">
      <c r="B3645">
        <f>IFERROR(VLOOKUP(A3645,Produtos!A:B,2,FALSE),"")</f>
        <v/>
      </c>
      <c r="D3645" s="10">
        <f>IFERROR(INDEX(Lotes!$E:$E,MATCH(1,(Lotes!$A:$A=A3645)*(Lotes!$C:$C=C3645),0)),"")</f>
        <v/>
      </c>
      <c r="E3645" s="14">
        <f>IF(D3645="","",D3645-TODAY())</f>
        <v/>
      </c>
      <c r="F3645">
        <f>IF(D3645="","",IF(E3645&lt;0,"VENCIDO",IF(E3645&lt;=30,"VENCE EM &lt;= 30 DIAS",IF(E3645&lt;=60,"ATENCAO (31-60 DIAS)","OK"))))</f>
        <v/>
      </c>
      <c r="G3645" s="14">
        <f>SUMIFS(Lancamentos!$G:$G,Lancamentos!$C:$C,$A3645,Lancamentos!$E:$E,$C3645,Lancamentos!$B:$B,"ENTRADA")</f>
        <v/>
      </c>
      <c r="H3645" s="14">
        <f>SUMIFS(Lancamentos!$G:$G,Lancamentos!$C:$C,$A3645,Lancamentos!$E:$E,$C3645,Lancamentos!$B:$B,"SAIDA_USO")</f>
        <v/>
      </c>
      <c r="I3645" s="14">
        <f>SUMIFS(Lancamentos!$G:$G,Lancamentos!$C:$C,$A3645,Lancamentos!$E:$E,$C3645,Lancamentos!$B:$B,"SAIDA_DESCARTE")</f>
        <v/>
      </c>
      <c r="J3645" s="14">
        <f>G3645-H3645-I3645</f>
        <v/>
      </c>
      <c r="K3645">
        <f>IF(A3645="","",IF(J3645&lt;=IFERROR(VLOOKUP(A3645,Produtos!$A:$E,5,FALSE),0),"ABAIXO DO MINIMO","OK"))</f>
        <v/>
      </c>
    </row>
    <row r="3646">
      <c r="B3646">
        <f>IFERROR(VLOOKUP(A3646,Produtos!A:B,2,FALSE),"")</f>
        <v/>
      </c>
      <c r="D3646" s="10">
        <f>IFERROR(INDEX(Lotes!$E:$E,MATCH(1,(Lotes!$A:$A=A3646)*(Lotes!$C:$C=C3646),0)),"")</f>
        <v/>
      </c>
      <c r="E3646" s="14">
        <f>IF(D3646="","",D3646-TODAY())</f>
        <v/>
      </c>
      <c r="F3646">
        <f>IF(D3646="","",IF(E3646&lt;0,"VENCIDO",IF(E3646&lt;=30,"VENCE EM &lt;= 30 DIAS",IF(E3646&lt;=60,"ATENCAO (31-60 DIAS)","OK"))))</f>
        <v/>
      </c>
      <c r="G3646" s="14">
        <f>SUMIFS(Lancamentos!$G:$G,Lancamentos!$C:$C,$A3646,Lancamentos!$E:$E,$C3646,Lancamentos!$B:$B,"ENTRADA")</f>
        <v/>
      </c>
      <c r="H3646" s="14">
        <f>SUMIFS(Lancamentos!$G:$G,Lancamentos!$C:$C,$A3646,Lancamentos!$E:$E,$C3646,Lancamentos!$B:$B,"SAIDA_USO")</f>
        <v/>
      </c>
      <c r="I3646" s="14">
        <f>SUMIFS(Lancamentos!$G:$G,Lancamentos!$C:$C,$A3646,Lancamentos!$E:$E,$C3646,Lancamentos!$B:$B,"SAIDA_DESCARTE")</f>
        <v/>
      </c>
      <c r="J3646" s="14">
        <f>G3646-H3646-I3646</f>
        <v/>
      </c>
      <c r="K3646">
        <f>IF(A3646="","",IF(J3646&lt;=IFERROR(VLOOKUP(A3646,Produtos!$A:$E,5,FALSE),0),"ABAIXO DO MINIMO","OK"))</f>
        <v/>
      </c>
    </row>
    <row r="3647">
      <c r="B3647">
        <f>IFERROR(VLOOKUP(A3647,Produtos!A:B,2,FALSE),"")</f>
        <v/>
      </c>
      <c r="D3647" s="10">
        <f>IFERROR(INDEX(Lotes!$E:$E,MATCH(1,(Lotes!$A:$A=A3647)*(Lotes!$C:$C=C3647),0)),"")</f>
        <v/>
      </c>
      <c r="E3647" s="14">
        <f>IF(D3647="","",D3647-TODAY())</f>
        <v/>
      </c>
      <c r="F3647">
        <f>IF(D3647="","",IF(E3647&lt;0,"VENCIDO",IF(E3647&lt;=30,"VENCE EM &lt;= 30 DIAS",IF(E3647&lt;=60,"ATENCAO (31-60 DIAS)","OK"))))</f>
        <v/>
      </c>
      <c r="G3647" s="14">
        <f>SUMIFS(Lancamentos!$G:$G,Lancamentos!$C:$C,$A3647,Lancamentos!$E:$E,$C3647,Lancamentos!$B:$B,"ENTRADA")</f>
        <v/>
      </c>
      <c r="H3647" s="14">
        <f>SUMIFS(Lancamentos!$G:$G,Lancamentos!$C:$C,$A3647,Lancamentos!$E:$E,$C3647,Lancamentos!$B:$B,"SAIDA_USO")</f>
        <v/>
      </c>
      <c r="I3647" s="14">
        <f>SUMIFS(Lancamentos!$G:$G,Lancamentos!$C:$C,$A3647,Lancamentos!$E:$E,$C3647,Lancamentos!$B:$B,"SAIDA_DESCARTE")</f>
        <v/>
      </c>
      <c r="J3647" s="14">
        <f>G3647-H3647-I3647</f>
        <v/>
      </c>
      <c r="K3647">
        <f>IF(A3647="","",IF(J3647&lt;=IFERROR(VLOOKUP(A3647,Produtos!$A:$E,5,FALSE),0),"ABAIXO DO MINIMO","OK"))</f>
        <v/>
      </c>
    </row>
    <row r="3648">
      <c r="B3648">
        <f>IFERROR(VLOOKUP(A3648,Produtos!A:B,2,FALSE),"")</f>
        <v/>
      </c>
      <c r="D3648" s="10">
        <f>IFERROR(INDEX(Lotes!$E:$E,MATCH(1,(Lotes!$A:$A=A3648)*(Lotes!$C:$C=C3648),0)),"")</f>
        <v/>
      </c>
      <c r="E3648" s="14">
        <f>IF(D3648="","",D3648-TODAY())</f>
        <v/>
      </c>
      <c r="F3648">
        <f>IF(D3648="","",IF(E3648&lt;0,"VENCIDO",IF(E3648&lt;=30,"VENCE EM &lt;= 30 DIAS",IF(E3648&lt;=60,"ATENCAO (31-60 DIAS)","OK"))))</f>
        <v/>
      </c>
      <c r="G3648" s="14">
        <f>SUMIFS(Lancamentos!$G:$G,Lancamentos!$C:$C,$A3648,Lancamentos!$E:$E,$C3648,Lancamentos!$B:$B,"ENTRADA")</f>
        <v/>
      </c>
      <c r="H3648" s="14">
        <f>SUMIFS(Lancamentos!$G:$G,Lancamentos!$C:$C,$A3648,Lancamentos!$E:$E,$C3648,Lancamentos!$B:$B,"SAIDA_USO")</f>
        <v/>
      </c>
      <c r="I3648" s="14">
        <f>SUMIFS(Lancamentos!$G:$G,Lancamentos!$C:$C,$A3648,Lancamentos!$E:$E,$C3648,Lancamentos!$B:$B,"SAIDA_DESCARTE")</f>
        <v/>
      </c>
      <c r="J3648" s="14">
        <f>G3648-H3648-I3648</f>
        <v/>
      </c>
      <c r="K3648">
        <f>IF(A3648="","",IF(J3648&lt;=IFERROR(VLOOKUP(A3648,Produtos!$A:$E,5,FALSE),0),"ABAIXO DO MINIMO","OK"))</f>
        <v/>
      </c>
    </row>
    <row r="3649">
      <c r="B3649">
        <f>IFERROR(VLOOKUP(A3649,Produtos!A:B,2,FALSE),"")</f>
        <v/>
      </c>
      <c r="D3649" s="10">
        <f>IFERROR(INDEX(Lotes!$E:$E,MATCH(1,(Lotes!$A:$A=A3649)*(Lotes!$C:$C=C3649),0)),"")</f>
        <v/>
      </c>
      <c r="E3649" s="14">
        <f>IF(D3649="","",D3649-TODAY())</f>
        <v/>
      </c>
      <c r="F3649">
        <f>IF(D3649="","",IF(E3649&lt;0,"VENCIDO",IF(E3649&lt;=30,"VENCE EM &lt;= 30 DIAS",IF(E3649&lt;=60,"ATENCAO (31-60 DIAS)","OK"))))</f>
        <v/>
      </c>
      <c r="G3649" s="14">
        <f>SUMIFS(Lancamentos!$G:$G,Lancamentos!$C:$C,$A3649,Lancamentos!$E:$E,$C3649,Lancamentos!$B:$B,"ENTRADA")</f>
        <v/>
      </c>
      <c r="H3649" s="14">
        <f>SUMIFS(Lancamentos!$G:$G,Lancamentos!$C:$C,$A3649,Lancamentos!$E:$E,$C3649,Lancamentos!$B:$B,"SAIDA_USO")</f>
        <v/>
      </c>
      <c r="I3649" s="14">
        <f>SUMIFS(Lancamentos!$G:$G,Lancamentos!$C:$C,$A3649,Lancamentos!$E:$E,$C3649,Lancamentos!$B:$B,"SAIDA_DESCARTE")</f>
        <v/>
      </c>
      <c r="J3649" s="14">
        <f>G3649-H3649-I3649</f>
        <v/>
      </c>
      <c r="K3649">
        <f>IF(A3649="","",IF(J3649&lt;=IFERROR(VLOOKUP(A3649,Produtos!$A:$E,5,FALSE),0),"ABAIXO DO MINIMO","OK"))</f>
        <v/>
      </c>
    </row>
    <row r="3650">
      <c r="B3650">
        <f>IFERROR(VLOOKUP(A3650,Produtos!A:B,2,FALSE),"")</f>
        <v/>
      </c>
      <c r="D3650" s="10">
        <f>IFERROR(INDEX(Lotes!$E:$E,MATCH(1,(Lotes!$A:$A=A3650)*(Lotes!$C:$C=C3650),0)),"")</f>
        <v/>
      </c>
      <c r="E3650" s="14">
        <f>IF(D3650="","",D3650-TODAY())</f>
        <v/>
      </c>
      <c r="F3650">
        <f>IF(D3650="","",IF(E3650&lt;0,"VENCIDO",IF(E3650&lt;=30,"VENCE EM &lt;= 30 DIAS",IF(E3650&lt;=60,"ATENCAO (31-60 DIAS)","OK"))))</f>
        <v/>
      </c>
      <c r="G3650" s="14">
        <f>SUMIFS(Lancamentos!$G:$G,Lancamentos!$C:$C,$A3650,Lancamentos!$E:$E,$C3650,Lancamentos!$B:$B,"ENTRADA")</f>
        <v/>
      </c>
      <c r="H3650" s="14">
        <f>SUMIFS(Lancamentos!$G:$G,Lancamentos!$C:$C,$A3650,Lancamentos!$E:$E,$C3650,Lancamentos!$B:$B,"SAIDA_USO")</f>
        <v/>
      </c>
      <c r="I3650" s="14">
        <f>SUMIFS(Lancamentos!$G:$G,Lancamentos!$C:$C,$A3650,Lancamentos!$E:$E,$C3650,Lancamentos!$B:$B,"SAIDA_DESCARTE")</f>
        <v/>
      </c>
      <c r="J3650" s="14">
        <f>G3650-H3650-I3650</f>
        <v/>
      </c>
      <c r="K3650">
        <f>IF(A3650="","",IF(J3650&lt;=IFERROR(VLOOKUP(A3650,Produtos!$A:$E,5,FALSE),0),"ABAIXO DO MINIMO","OK"))</f>
        <v/>
      </c>
    </row>
    <row r="3651">
      <c r="B3651">
        <f>IFERROR(VLOOKUP(A3651,Produtos!A:B,2,FALSE),"")</f>
        <v/>
      </c>
      <c r="D3651" s="10">
        <f>IFERROR(INDEX(Lotes!$E:$E,MATCH(1,(Lotes!$A:$A=A3651)*(Lotes!$C:$C=C3651),0)),"")</f>
        <v/>
      </c>
      <c r="E3651" s="14">
        <f>IF(D3651="","",D3651-TODAY())</f>
        <v/>
      </c>
      <c r="F3651">
        <f>IF(D3651="","",IF(E3651&lt;0,"VENCIDO",IF(E3651&lt;=30,"VENCE EM &lt;= 30 DIAS",IF(E3651&lt;=60,"ATENCAO (31-60 DIAS)","OK"))))</f>
        <v/>
      </c>
      <c r="G3651" s="14">
        <f>SUMIFS(Lancamentos!$G:$G,Lancamentos!$C:$C,$A3651,Lancamentos!$E:$E,$C3651,Lancamentos!$B:$B,"ENTRADA")</f>
        <v/>
      </c>
      <c r="H3651" s="14">
        <f>SUMIFS(Lancamentos!$G:$G,Lancamentos!$C:$C,$A3651,Lancamentos!$E:$E,$C3651,Lancamentos!$B:$B,"SAIDA_USO")</f>
        <v/>
      </c>
      <c r="I3651" s="14">
        <f>SUMIFS(Lancamentos!$G:$G,Lancamentos!$C:$C,$A3651,Lancamentos!$E:$E,$C3651,Lancamentos!$B:$B,"SAIDA_DESCARTE")</f>
        <v/>
      </c>
      <c r="J3651" s="14">
        <f>G3651-H3651-I3651</f>
        <v/>
      </c>
      <c r="K3651">
        <f>IF(A3651="","",IF(J3651&lt;=IFERROR(VLOOKUP(A3651,Produtos!$A:$E,5,FALSE),0),"ABAIXO DO MINIMO","OK"))</f>
        <v/>
      </c>
    </row>
    <row r="3652">
      <c r="B3652">
        <f>IFERROR(VLOOKUP(A3652,Produtos!A:B,2,FALSE),"")</f>
        <v/>
      </c>
      <c r="D3652" s="10">
        <f>IFERROR(INDEX(Lotes!$E:$E,MATCH(1,(Lotes!$A:$A=A3652)*(Lotes!$C:$C=C3652),0)),"")</f>
        <v/>
      </c>
      <c r="E3652" s="14">
        <f>IF(D3652="","",D3652-TODAY())</f>
        <v/>
      </c>
      <c r="F3652">
        <f>IF(D3652="","",IF(E3652&lt;0,"VENCIDO",IF(E3652&lt;=30,"VENCE EM &lt;= 30 DIAS",IF(E3652&lt;=60,"ATENCAO (31-60 DIAS)","OK"))))</f>
        <v/>
      </c>
      <c r="G3652" s="14">
        <f>SUMIFS(Lancamentos!$G:$G,Lancamentos!$C:$C,$A3652,Lancamentos!$E:$E,$C3652,Lancamentos!$B:$B,"ENTRADA")</f>
        <v/>
      </c>
      <c r="H3652" s="14">
        <f>SUMIFS(Lancamentos!$G:$G,Lancamentos!$C:$C,$A3652,Lancamentos!$E:$E,$C3652,Lancamentos!$B:$B,"SAIDA_USO")</f>
        <v/>
      </c>
      <c r="I3652" s="14">
        <f>SUMIFS(Lancamentos!$G:$G,Lancamentos!$C:$C,$A3652,Lancamentos!$E:$E,$C3652,Lancamentos!$B:$B,"SAIDA_DESCARTE")</f>
        <v/>
      </c>
      <c r="J3652" s="14">
        <f>G3652-H3652-I3652</f>
        <v/>
      </c>
      <c r="K3652">
        <f>IF(A3652="","",IF(J3652&lt;=IFERROR(VLOOKUP(A3652,Produtos!$A:$E,5,FALSE),0),"ABAIXO DO MINIMO","OK"))</f>
        <v/>
      </c>
    </row>
    <row r="3653">
      <c r="B3653">
        <f>IFERROR(VLOOKUP(A3653,Produtos!A:B,2,FALSE),"")</f>
        <v/>
      </c>
      <c r="D3653" s="10">
        <f>IFERROR(INDEX(Lotes!$E:$E,MATCH(1,(Lotes!$A:$A=A3653)*(Lotes!$C:$C=C3653),0)),"")</f>
        <v/>
      </c>
      <c r="E3653" s="14">
        <f>IF(D3653="","",D3653-TODAY())</f>
        <v/>
      </c>
      <c r="F3653">
        <f>IF(D3653="","",IF(E3653&lt;0,"VENCIDO",IF(E3653&lt;=30,"VENCE EM &lt;= 30 DIAS",IF(E3653&lt;=60,"ATENCAO (31-60 DIAS)","OK"))))</f>
        <v/>
      </c>
      <c r="G3653" s="14">
        <f>SUMIFS(Lancamentos!$G:$G,Lancamentos!$C:$C,$A3653,Lancamentos!$E:$E,$C3653,Lancamentos!$B:$B,"ENTRADA")</f>
        <v/>
      </c>
      <c r="H3653" s="14">
        <f>SUMIFS(Lancamentos!$G:$G,Lancamentos!$C:$C,$A3653,Lancamentos!$E:$E,$C3653,Lancamentos!$B:$B,"SAIDA_USO")</f>
        <v/>
      </c>
      <c r="I3653" s="14">
        <f>SUMIFS(Lancamentos!$G:$G,Lancamentos!$C:$C,$A3653,Lancamentos!$E:$E,$C3653,Lancamentos!$B:$B,"SAIDA_DESCARTE")</f>
        <v/>
      </c>
      <c r="J3653" s="14">
        <f>G3653-H3653-I3653</f>
        <v/>
      </c>
      <c r="K3653">
        <f>IF(A3653="","",IF(J3653&lt;=IFERROR(VLOOKUP(A3653,Produtos!$A:$E,5,FALSE),0),"ABAIXO DO MINIMO","OK"))</f>
        <v/>
      </c>
    </row>
    <row r="3654">
      <c r="B3654">
        <f>IFERROR(VLOOKUP(A3654,Produtos!A:B,2,FALSE),"")</f>
        <v/>
      </c>
      <c r="D3654" s="10">
        <f>IFERROR(INDEX(Lotes!$E:$E,MATCH(1,(Lotes!$A:$A=A3654)*(Lotes!$C:$C=C3654),0)),"")</f>
        <v/>
      </c>
      <c r="E3654" s="14">
        <f>IF(D3654="","",D3654-TODAY())</f>
        <v/>
      </c>
      <c r="F3654">
        <f>IF(D3654="","",IF(E3654&lt;0,"VENCIDO",IF(E3654&lt;=30,"VENCE EM &lt;= 30 DIAS",IF(E3654&lt;=60,"ATENCAO (31-60 DIAS)","OK"))))</f>
        <v/>
      </c>
      <c r="G3654" s="14">
        <f>SUMIFS(Lancamentos!$G:$G,Lancamentos!$C:$C,$A3654,Lancamentos!$E:$E,$C3654,Lancamentos!$B:$B,"ENTRADA")</f>
        <v/>
      </c>
      <c r="H3654" s="14">
        <f>SUMIFS(Lancamentos!$G:$G,Lancamentos!$C:$C,$A3654,Lancamentos!$E:$E,$C3654,Lancamentos!$B:$B,"SAIDA_USO")</f>
        <v/>
      </c>
      <c r="I3654" s="14">
        <f>SUMIFS(Lancamentos!$G:$G,Lancamentos!$C:$C,$A3654,Lancamentos!$E:$E,$C3654,Lancamentos!$B:$B,"SAIDA_DESCARTE")</f>
        <v/>
      </c>
      <c r="J3654" s="14">
        <f>G3654-H3654-I3654</f>
        <v/>
      </c>
      <c r="K3654">
        <f>IF(A3654="","",IF(J3654&lt;=IFERROR(VLOOKUP(A3654,Produtos!$A:$E,5,FALSE),0),"ABAIXO DO MINIMO","OK"))</f>
        <v/>
      </c>
    </row>
    <row r="3655">
      <c r="B3655">
        <f>IFERROR(VLOOKUP(A3655,Produtos!A:B,2,FALSE),"")</f>
        <v/>
      </c>
      <c r="D3655" s="10">
        <f>IFERROR(INDEX(Lotes!$E:$E,MATCH(1,(Lotes!$A:$A=A3655)*(Lotes!$C:$C=C3655),0)),"")</f>
        <v/>
      </c>
      <c r="E3655" s="14">
        <f>IF(D3655="","",D3655-TODAY())</f>
        <v/>
      </c>
      <c r="F3655">
        <f>IF(D3655="","",IF(E3655&lt;0,"VENCIDO",IF(E3655&lt;=30,"VENCE EM &lt;= 30 DIAS",IF(E3655&lt;=60,"ATENCAO (31-60 DIAS)","OK"))))</f>
        <v/>
      </c>
      <c r="G3655" s="14">
        <f>SUMIFS(Lancamentos!$G:$G,Lancamentos!$C:$C,$A3655,Lancamentos!$E:$E,$C3655,Lancamentos!$B:$B,"ENTRADA")</f>
        <v/>
      </c>
      <c r="H3655" s="14">
        <f>SUMIFS(Lancamentos!$G:$G,Lancamentos!$C:$C,$A3655,Lancamentos!$E:$E,$C3655,Lancamentos!$B:$B,"SAIDA_USO")</f>
        <v/>
      </c>
      <c r="I3655" s="14">
        <f>SUMIFS(Lancamentos!$G:$G,Lancamentos!$C:$C,$A3655,Lancamentos!$E:$E,$C3655,Lancamentos!$B:$B,"SAIDA_DESCARTE")</f>
        <v/>
      </c>
      <c r="J3655" s="14">
        <f>G3655-H3655-I3655</f>
        <v/>
      </c>
      <c r="K3655">
        <f>IF(A3655="","",IF(J3655&lt;=IFERROR(VLOOKUP(A3655,Produtos!$A:$E,5,FALSE),0),"ABAIXO DO MINIMO","OK"))</f>
        <v/>
      </c>
    </row>
    <row r="3656">
      <c r="B3656">
        <f>IFERROR(VLOOKUP(A3656,Produtos!A:B,2,FALSE),"")</f>
        <v/>
      </c>
      <c r="D3656" s="10">
        <f>IFERROR(INDEX(Lotes!$E:$E,MATCH(1,(Lotes!$A:$A=A3656)*(Lotes!$C:$C=C3656),0)),"")</f>
        <v/>
      </c>
      <c r="E3656" s="14">
        <f>IF(D3656="","",D3656-TODAY())</f>
        <v/>
      </c>
      <c r="F3656">
        <f>IF(D3656="","",IF(E3656&lt;0,"VENCIDO",IF(E3656&lt;=30,"VENCE EM &lt;= 30 DIAS",IF(E3656&lt;=60,"ATENCAO (31-60 DIAS)","OK"))))</f>
        <v/>
      </c>
      <c r="G3656" s="14">
        <f>SUMIFS(Lancamentos!$G:$G,Lancamentos!$C:$C,$A3656,Lancamentos!$E:$E,$C3656,Lancamentos!$B:$B,"ENTRADA")</f>
        <v/>
      </c>
      <c r="H3656" s="14">
        <f>SUMIFS(Lancamentos!$G:$G,Lancamentos!$C:$C,$A3656,Lancamentos!$E:$E,$C3656,Lancamentos!$B:$B,"SAIDA_USO")</f>
        <v/>
      </c>
      <c r="I3656" s="14">
        <f>SUMIFS(Lancamentos!$G:$G,Lancamentos!$C:$C,$A3656,Lancamentos!$E:$E,$C3656,Lancamentos!$B:$B,"SAIDA_DESCARTE")</f>
        <v/>
      </c>
      <c r="J3656" s="14">
        <f>G3656-H3656-I3656</f>
        <v/>
      </c>
      <c r="K3656">
        <f>IF(A3656="","",IF(J3656&lt;=IFERROR(VLOOKUP(A3656,Produtos!$A:$E,5,FALSE),0),"ABAIXO DO MINIMO","OK"))</f>
        <v/>
      </c>
    </row>
    <row r="3657">
      <c r="B3657">
        <f>IFERROR(VLOOKUP(A3657,Produtos!A:B,2,FALSE),"")</f>
        <v/>
      </c>
      <c r="D3657" s="10">
        <f>IFERROR(INDEX(Lotes!$E:$E,MATCH(1,(Lotes!$A:$A=A3657)*(Lotes!$C:$C=C3657),0)),"")</f>
        <v/>
      </c>
      <c r="E3657" s="14">
        <f>IF(D3657="","",D3657-TODAY())</f>
        <v/>
      </c>
      <c r="F3657">
        <f>IF(D3657="","",IF(E3657&lt;0,"VENCIDO",IF(E3657&lt;=30,"VENCE EM &lt;= 30 DIAS",IF(E3657&lt;=60,"ATENCAO (31-60 DIAS)","OK"))))</f>
        <v/>
      </c>
      <c r="G3657" s="14">
        <f>SUMIFS(Lancamentos!$G:$G,Lancamentos!$C:$C,$A3657,Lancamentos!$E:$E,$C3657,Lancamentos!$B:$B,"ENTRADA")</f>
        <v/>
      </c>
      <c r="H3657" s="14">
        <f>SUMIFS(Lancamentos!$G:$G,Lancamentos!$C:$C,$A3657,Lancamentos!$E:$E,$C3657,Lancamentos!$B:$B,"SAIDA_USO")</f>
        <v/>
      </c>
      <c r="I3657" s="14">
        <f>SUMIFS(Lancamentos!$G:$G,Lancamentos!$C:$C,$A3657,Lancamentos!$E:$E,$C3657,Lancamentos!$B:$B,"SAIDA_DESCARTE")</f>
        <v/>
      </c>
      <c r="J3657" s="14">
        <f>G3657-H3657-I3657</f>
        <v/>
      </c>
      <c r="K3657">
        <f>IF(A3657="","",IF(J3657&lt;=IFERROR(VLOOKUP(A3657,Produtos!$A:$E,5,FALSE),0),"ABAIXO DO MINIMO","OK"))</f>
        <v/>
      </c>
    </row>
    <row r="3658">
      <c r="B3658">
        <f>IFERROR(VLOOKUP(A3658,Produtos!A:B,2,FALSE),"")</f>
        <v/>
      </c>
      <c r="D3658" s="10">
        <f>IFERROR(INDEX(Lotes!$E:$E,MATCH(1,(Lotes!$A:$A=A3658)*(Lotes!$C:$C=C3658),0)),"")</f>
        <v/>
      </c>
      <c r="E3658" s="14">
        <f>IF(D3658="","",D3658-TODAY())</f>
        <v/>
      </c>
      <c r="F3658">
        <f>IF(D3658="","",IF(E3658&lt;0,"VENCIDO",IF(E3658&lt;=30,"VENCE EM &lt;= 30 DIAS",IF(E3658&lt;=60,"ATENCAO (31-60 DIAS)","OK"))))</f>
        <v/>
      </c>
      <c r="G3658" s="14">
        <f>SUMIFS(Lancamentos!$G:$G,Lancamentos!$C:$C,$A3658,Lancamentos!$E:$E,$C3658,Lancamentos!$B:$B,"ENTRADA")</f>
        <v/>
      </c>
      <c r="H3658" s="14">
        <f>SUMIFS(Lancamentos!$G:$G,Lancamentos!$C:$C,$A3658,Lancamentos!$E:$E,$C3658,Lancamentos!$B:$B,"SAIDA_USO")</f>
        <v/>
      </c>
      <c r="I3658" s="14">
        <f>SUMIFS(Lancamentos!$G:$G,Lancamentos!$C:$C,$A3658,Lancamentos!$E:$E,$C3658,Lancamentos!$B:$B,"SAIDA_DESCARTE")</f>
        <v/>
      </c>
      <c r="J3658" s="14">
        <f>G3658-H3658-I3658</f>
        <v/>
      </c>
      <c r="K3658">
        <f>IF(A3658="","",IF(J3658&lt;=IFERROR(VLOOKUP(A3658,Produtos!$A:$E,5,FALSE),0),"ABAIXO DO MINIMO","OK"))</f>
        <v/>
      </c>
    </row>
    <row r="3659">
      <c r="B3659">
        <f>IFERROR(VLOOKUP(A3659,Produtos!A:B,2,FALSE),"")</f>
        <v/>
      </c>
      <c r="D3659" s="10">
        <f>IFERROR(INDEX(Lotes!$E:$E,MATCH(1,(Lotes!$A:$A=A3659)*(Lotes!$C:$C=C3659),0)),"")</f>
        <v/>
      </c>
      <c r="E3659" s="14">
        <f>IF(D3659="","",D3659-TODAY())</f>
        <v/>
      </c>
      <c r="F3659">
        <f>IF(D3659="","",IF(E3659&lt;0,"VENCIDO",IF(E3659&lt;=30,"VENCE EM &lt;= 30 DIAS",IF(E3659&lt;=60,"ATENCAO (31-60 DIAS)","OK"))))</f>
        <v/>
      </c>
      <c r="G3659" s="14">
        <f>SUMIFS(Lancamentos!$G:$G,Lancamentos!$C:$C,$A3659,Lancamentos!$E:$E,$C3659,Lancamentos!$B:$B,"ENTRADA")</f>
        <v/>
      </c>
      <c r="H3659" s="14">
        <f>SUMIFS(Lancamentos!$G:$G,Lancamentos!$C:$C,$A3659,Lancamentos!$E:$E,$C3659,Lancamentos!$B:$B,"SAIDA_USO")</f>
        <v/>
      </c>
      <c r="I3659" s="14">
        <f>SUMIFS(Lancamentos!$G:$G,Lancamentos!$C:$C,$A3659,Lancamentos!$E:$E,$C3659,Lancamentos!$B:$B,"SAIDA_DESCARTE")</f>
        <v/>
      </c>
      <c r="J3659" s="14">
        <f>G3659-H3659-I3659</f>
        <v/>
      </c>
      <c r="K3659">
        <f>IF(A3659="","",IF(J3659&lt;=IFERROR(VLOOKUP(A3659,Produtos!$A:$E,5,FALSE),0),"ABAIXO DO MINIMO","OK"))</f>
        <v/>
      </c>
    </row>
    <row r="3660">
      <c r="B3660">
        <f>IFERROR(VLOOKUP(A3660,Produtos!A:B,2,FALSE),"")</f>
        <v/>
      </c>
      <c r="D3660" s="10">
        <f>IFERROR(INDEX(Lotes!$E:$E,MATCH(1,(Lotes!$A:$A=A3660)*(Lotes!$C:$C=C3660),0)),"")</f>
        <v/>
      </c>
      <c r="E3660" s="14">
        <f>IF(D3660="","",D3660-TODAY())</f>
        <v/>
      </c>
      <c r="F3660">
        <f>IF(D3660="","",IF(E3660&lt;0,"VENCIDO",IF(E3660&lt;=30,"VENCE EM &lt;= 30 DIAS",IF(E3660&lt;=60,"ATENCAO (31-60 DIAS)","OK"))))</f>
        <v/>
      </c>
      <c r="G3660" s="14">
        <f>SUMIFS(Lancamentos!$G:$G,Lancamentos!$C:$C,$A3660,Lancamentos!$E:$E,$C3660,Lancamentos!$B:$B,"ENTRADA")</f>
        <v/>
      </c>
      <c r="H3660" s="14">
        <f>SUMIFS(Lancamentos!$G:$G,Lancamentos!$C:$C,$A3660,Lancamentos!$E:$E,$C3660,Lancamentos!$B:$B,"SAIDA_USO")</f>
        <v/>
      </c>
      <c r="I3660" s="14">
        <f>SUMIFS(Lancamentos!$G:$G,Lancamentos!$C:$C,$A3660,Lancamentos!$E:$E,$C3660,Lancamentos!$B:$B,"SAIDA_DESCARTE")</f>
        <v/>
      </c>
      <c r="J3660" s="14">
        <f>G3660-H3660-I3660</f>
        <v/>
      </c>
      <c r="K3660">
        <f>IF(A3660="","",IF(J3660&lt;=IFERROR(VLOOKUP(A3660,Produtos!$A:$E,5,FALSE),0),"ABAIXO DO MINIMO","OK"))</f>
        <v/>
      </c>
    </row>
    <row r="3661">
      <c r="B3661">
        <f>IFERROR(VLOOKUP(A3661,Produtos!A:B,2,FALSE),"")</f>
        <v/>
      </c>
      <c r="D3661" s="10">
        <f>IFERROR(INDEX(Lotes!$E:$E,MATCH(1,(Lotes!$A:$A=A3661)*(Lotes!$C:$C=C3661),0)),"")</f>
        <v/>
      </c>
      <c r="E3661" s="14">
        <f>IF(D3661="","",D3661-TODAY())</f>
        <v/>
      </c>
      <c r="F3661">
        <f>IF(D3661="","",IF(E3661&lt;0,"VENCIDO",IF(E3661&lt;=30,"VENCE EM &lt;= 30 DIAS",IF(E3661&lt;=60,"ATENCAO (31-60 DIAS)","OK"))))</f>
        <v/>
      </c>
      <c r="G3661" s="14">
        <f>SUMIFS(Lancamentos!$G:$G,Lancamentos!$C:$C,$A3661,Lancamentos!$E:$E,$C3661,Lancamentos!$B:$B,"ENTRADA")</f>
        <v/>
      </c>
      <c r="H3661" s="14">
        <f>SUMIFS(Lancamentos!$G:$G,Lancamentos!$C:$C,$A3661,Lancamentos!$E:$E,$C3661,Lancamentos!$B:$B,"SAIDA_USO")</f>
        <v/>
      </c>
      <c r="I3661" s="14">
        <f>SUMIFS(Lancamentos!$G:$G,Lancamentos!$C:$C,$A3661,Lancamentos!$E:$E,$C3661,Lancamentos!$B:$B,"SAIDA_DESCARTE")</f>
        <v/>
      </c>
      <c r="J3661" s="14">
        <f>G3661-H3661-I3661</f>
        <v/>
      </c>
      <c r="K3661">
        <f>IF(A3661="","",IF(J3661&lt;=IFERROR(VLOOKUP(A3661,Produtos!$A:$E,5,FALSE),0),"ABAIXO DO MINIMO","OK"))</f>
        <v/>
      </c>
    </row>
    <row r="3662">
      <c r="B3662">
        <f>IFERROR(VLOOKUP(A3662,Produtos!A:B,2,FALSE),"")</f>
        <v/>
      </c>
      <c r="D3662" s="10">
        <f>IFERROR(INDEX(Lotes!$E:$E,MATCH(1,(Lotes!$A:$A=A3662)*(Lotes!$C:$C=C3662),0)),"")</f>
        <v/>
      </c>
      <c r="E3662" s="14">
        <f>IF(D3662="","",D3662-TODAY())</f>
        <v/>
      </c>
      <c r="F3662">
        <f>IF(D3662="","",IF(E3662&lt;0,"VENCIDO",IF(E3662&lt;=30,"VENCE EM &lt;= 30 DIAS",IF(E3662&lt;=60,"ATENCAO (31-60 DIAS)","OK"))))</f>
        <v/>
      </c>
      <c r="G3662" s="14">
        <f>SUMIFS(Lancamentos!$G:$G,Lancamentos!$C:$C,$A3662,Lancamentos!$E:$E,$C3662,Lancamentos!$B:$B,"ENTRADA")</f>
        <v/>
      </c>
      <c r="H3662" s="14">
        <f>SUMIFS(Lancamentos!$G:$G,Lancamentos!$C:$C,$A3662,Lancamentos!$E:$E,$C3662,Lancamentos!$B:$B,"SAIDA_USO")</f>
        <v/>
      </c>
      <c r="I3662" s="14">
        <f>SUMIFS(Lancamentos!$G:$G,Lancamentos!$C:$C,$A3662,Lancamentos!$E:$E,$C3662,Lancamentos!$B:$B,"SAIDA_DESCARTE")</f>
        <v/>
      </c>
      <c r="J3662" s="14">
        <f>G3662-H3662-I3662</f>
        <v/>
      </c>
      <c r="K3662">
        <f>IF(A3662="","",IF(J3662&lt;=IFERROR(VLOOKUP(A3662,Produtos!$A:$E,5,FALSE),0),"ABAIXO DO MINIMO","OK"))</f>
        <v/>
      </c>
    </row>
    <row r="3663">
      <c r="B3663">
        <f>IFERROR(VLOOKUP(A3663,Produtos!A:B,2,FALSE),"")</f>
        <v/>
      </c>
      <c r="D3663" s="10">
        <f>IFERROR(INDEX(Lotes!$E:$E,MATCH(1,(Lotes!$A:$A=A3663)*(Lotes!$C:$C=C3663),0)),"")</f>
        <v/>
      </c>
      <c r="E3663" s="14">
        <f>IF(D3663="","",D3663-TODAY())</f>
        <v/>
      </c>
      <c r="F3663">
        <f>IF(D3663="","",IF(E3663&lt;0,"VENCIDO",IF(E3663&lt;=30,"VENCE EM &lt;= 30 DIAS",IF(E3663&lt;=60,"ATENCAO (31-60 DIAS)","OK"))))</f>
        <v/>
      </c>
      <c r="G3663" s="14">
        <f>SUMIFS(Lancamentos!$G:$G,Lancamentos!$C:$C,$A3663,Lancamentos!$E:$E,$C3663,Lancamentos!$B:$B,"ENTRADA")</f>
        <v/>
      </c>
      <c r="H3663" s="14">
        <f>SUMIFS(Lancamentos!$G:$G,Lancamentos!$C:$C,$A3663,Lancamentos!$E:$E,$C3663,Lancamentos!$B:$B,"SAIDA_USO")</f>
        <v/>
      </c>
      <c r="I3663" s="14">
        <f>SUMIFS(Lancamentos!$G:$G,Lancamentos!$C:$C,$A3663,Lancamentos!$E:$E,$C3663,Lancamentos!$B:$B,"SAIDA_DESCARTE")</f>
        <v/>
      </c>
      <c r="J3663" s="14">
        <f>G3663-H3663-I3663</f>
        <v/>
      </c>
      <c r="K3663">
        <f>IF(A3663="","",IF(J3663&lt;=IFERROR(VLOOKUP(A3663,Produtos!$A:$E,5,FALSE),0),"ABAIXO DO MINIMO","OK"))</f>
        <v/>
      </c>
    </row>
    <row r="3664">
      <c r="B3664">
        <f>IFERROR(VLOOKUP(A3664,Produtos!A:B,2,FALSE),"")</f>
        <v/>
      </c>
      <c r="D3664" s="10">
        <f>IFERROR(INDEX(Lotes!$E:$E,MATCH(1,(Lotes!$A:$A=A3664)*(Lotes!$C:$C=C3664),0)),"")</f>
        <v/>
      </c>
      <c r="E3664" s="14">
        <f>IF(D3664="","",D3664-TODAY())</f>
        <v/>
      </c>
      <c r="F3664">
        <f>IF(D3664="","",IF(E3664&lt;0,"VENCIDO",IF(E3664&lt;=30,"VENCE EM &lt;= 30 DIAS",IF(E3664&lt;=60,"ATENCAO (31-60 DIAS)","OK"))))</f>
        <v/>
      </c>
      <c r="G3664" s="14">
        <f>SUMIFS(Lancamentos!$G:$G,Lancamentos!$C:$C,$A3664,Lancamentos!$E:$E,$C3664,Lancamentos!$B:$B,"ENTRADA")</f>
        <v/>
      </c>
      <c r="H3664" s="14">
        <f>SUMIFS(Lancamentos!$G:$G,Lancamentos!$C:$C,$A3664,Lancamentos!$E:$E,$C3664,Lancamentos!$B:$B,"SAIDA_USO")</f>
        <v/>
      </c>
      <c r="I3664" s="14">
        <f>SUMIFS(Lancamentos!$G:$G,Lancamentos!$C:$C,$A3664,Lancamentos!$E:$E,$C3664,Lancamentos!$B:$B,"SAIDA_DESCARTE")</f>
        <v/>
      </c>
      <c r="J3664" s="14">
        <f>G3664-H3664-I3664</f>
        <v/>
      </c>
      <c r="K3664">
        <f>IF(A3664="","",IF(J3664&lt;=IFERROR(VLOOKUP(A3664,Produtos!$A:$E,5,FALSE),0),"ABAIXO DO MINIMO","OK"))</f>
        <v/>
      </c>
    </row>
    <row r="3665">
      <c r="B3665">
        <f>IFERROR(VLOOKUP(A3665,Produtos!A:B,2,FALSE),"")</f>
        <v/>
      </c>
      <c r="D3665" s="10">
        <f>IFERROR(INDEX(Lotes!$E:$E,MATCH(1,(Lotes!$A:$A=A3665)*(Lotes!$C:$C=C3665),0)),"")</f>
        <v/>
      </c>
      <c r="E3665" s="14">
        <f>IF(D3665="","",D3665-TODAY())</f>
        <v/>
      </c>
      <c r="F3665">
        <f>IF(D3665="","",IF(E3665&lt;0,"VENCIDO",IF(E3665&lt;=30,"VENCE EM &lt;= 30 DIAS",IF(E3665&lt;=60,"ATENCAO (31-60 DIAS)","OK"))))</f>
        <v/>
      </c>
      <c r="G3665" s="14">
        <f>SUMIFS(Lancamentos!$G:$G,Lancamentos!$C:$C,$A3665,Lancamentos!$E:$E,$C3665,Lancamentos!$B:$B,"ENTRADA")</f>
        <v/>
      </c>
      <c r="H3665" s="14">
        <f>SUMIFS(Lancamentos!$G:$G,Lancamentos!$C:$C,$A3665,Lancamentos!$E:$E,$C3665,Lancamentos!$B:$B,"SAIDA_USO")</f>
        <v/>
      </c>
      <c r="I3665" s="14">
        <f>SUMIFS(Lancamentos!$G:$G,Lancamentos!$C:$C,$A3665,Lancamentos!$E:$E,$C3665,Lancamentos!$B:$B,"SAIDA_DESCARTE")</f>
        <v/>
      </c>
      <c r="J3665" s="14">
        <f>G3665-H3665-I3665</f>
        <v/>
      </c>
      <c r="K3665">
        <f>IF(A3665="","",IF(J3665&lt;=IFERROR(VLOOKUP(A3665,Produtos!$A:$E,5,FALSE),0),"ABAIXO DO MINIMO","OK"))</f>
        <v/>
      </c>
    </row>
    <row r="3666">
      <c r="B3666">
        <f>IFERROR(VLOOKUP(A3666,Produtos!A:B,2,FALSE),"")</f>
        <v/>
      </c>
      <c r="D3666" s="10">
        <f>IFERROR(INDEX(Lotes!$E:$E,MATCH(1,(Lotes!$A:$A=A3666)*(Lotes!$C:$C=C3666),0)),"")</f>
        <v/>
      </c>
      <c r="E3666" s="14">
        <f>IF(D3666="","",D3666-TODAY())</f>
        <v/>
      </c>
      <c r="F3666">
        <f>IF(D3666="","",IF(E3666&lt;0,"VENCIDO",IF(E3666&lt;=30,"VENCE EM &lt;= 30 DIAS",IF(E3666&lt;=60,"ATENCAO (31-60 DIAS)","OK"))))</f>
        <v/>
      </c>
      <c r="G3666" s="14">
        <f>SUMIFS(Lancamentos!$G:$G,Lancamentos!$C:$C,$A3666,Lancamentos!$E:$E,$C3666,Lancamentos!$B:$B,"ENTRADA")</f>
        <v/>
      </c>
      <c r="H3666" s="14">
        <f>SUMIFS(Lancamentos!$G:$G,Lancamentos!$C:$C,$A3666,Lancamentos!$E:$E,$C3666,Lancamentos!$B:$B,"SAIDA_USO")</f>
        <v/>
      </c>
      <c r="I3666" s="14">
        <f>SUMIFS(Lancamentos!$G:$G,Lancamentos!$C:$C,$A3666,Lancamentos!$E:$E,$C3666,Lancamentos!$B:$B,"SAIDA_DESCARTE")</f>
        <v/>
      </c>
      <c r="J3666" s="14">
        <f>G3666-H3666-I3666</f>
        <v/>
      </c>
      <c r="K3666">
        <f>IF(A3666="","",IF(J3666&lt;=IFERROR(VLOOKUP(A3666,Produtos!$A:$E,5,FALSE),0),"ABAIXO DO MINIMO","OK"))</f>
        <v/>
      </c>
    </row>
    <row r="3667">
      <c r="B3667">
        <f>IFERROR(VLOOKUP(A3667,Produtos!A:B,2,FALSE),"")</f>
        <v/>
      </c>
      <c r="D3667" s="10">
        <f>IFERROR(INDEX(Lotes!$E:$E,MATCH(1,(Lotes!$A:$A=A3667)*(Lotes!$C:$C=C3667),0)),"")</f>
        <v/>
      </c>
      <c r="E3667" s="14">
        <f>IF(D3667="","",D3667-TODAY())</f>
        <v/>
      </c>
      <c r="F3667">
        <f>IF(D3667="","",IF(E3667&lt;0,"VENCIDO",IF(E3667&lt;=30,"VENCE EM &lt;= 30 DIAS",IF(E3667&lt;=60,"ATENCAO (31-60 DIAS)","OK"))))</f>
        <v/>
      </c>
      <c r="G3667" s="14">
        <f>SUMIFS(Lancamentos!$G:$G,Lancamentos!$C:$C,$A3667,Lancamentos!$E:$E,$C3667,Lancamentos!$B:$B,"ENTRADA")</f>
        <v/>
      </c>
      <c r="H3667" s="14">
        <f>SUMIFS(Lancamentos!$G:$G,Lancamentos!$C:$C,$A3667,Lancamentos!$E:$E,$C3667,Lancamentos!$B:$B,"SAIDA_USO")</f>
        <v/>
      </c>
      <c r="I3667" s="14">
        <f>SUMIFS(Lancamentos!$G:$G,Lancamentos!$C:$C,$A3667,Lancamentos!$E:$E,$C3667,Lancamentos!$B:$B,"SAIDA_DESCARTE")</f>
        <v/>
      </c>
      <c r="J3667" s="14">
        <f>G3667-H3667-I3667</f>
        <v/>
      </c>
      <c r="K3667">
        <f>IF(A3667="","",IF(J3667&lt;=IFERROR(VLOOKUP(A3667,Produtos!$A:$E,5,FALSE),0),"ABAIXO DO MINIMO","OK"))</f>
        <v/>
      </c>
    </row>
    <row r="3668">
      <c r="B3668">
        <f>IFERROR(VLOOKUP(A3668,Produtos!A:B,2,FALSE),"")</f>
        <v/>
      </c>
      <c r="D3668" s="10">
        <f>IFERROR(INDEX(Lotes!$E:$E,MATCH(1,(Lotes!$A:$A=A3668)*(Lotes!$C:$C=C3668),0)),"")</f>
        <v/>
      </c>
      <c r="E3668" s="14">
        <f>IF(D3668="","",D3668-TODAY())</f>
        <v/>
      </c>
      <c r="F3668">
        <f>IF(D3668="","",IF(E3668&lt;0,"VENCIDO",IF(E3668&lt;=30,"VENCE EM &lt;= 30 DIAS",IF(E3668&lt;=60,"ATENCAO (31-60 DIAS)","OK"))))</f>
        <v/>
      </c>
      <c r="G3668" s="14">
        <f>SUMIFS(Lancamentos!$G:$G,Lancamentos!$C:$C,$A3668,Lancamentos!$E:$E,$C3668,Lancamentos!$B:$B,"ENTRADA")</f>
        <v/>
      </c>
      <c r="H3668" s="14">
        <f>SUMIFS(Lancamentos!$G:$G,Lancamentos!$C:$C,$A3668,Lancamentos!$E:$E,$C3668,Lancamentos!$B:$B,"SAIDA_USO")</f>
        <v/>
      </c>
      <c r="I3668" s="14">
        <f>SUMIFS(Lancamentos!$G:$G,Lancamentos!$C:$C,$A3668,Lancamentos!$E:$E,$C3668,Lancamentos!$B:$B,"SAIDA_DESCARTE")</f>
        <v/>
      </c>
      <c r="J3668" s="14">
        <f>G3668-H3668-I3668</f>
        <v/>
      </c>
      <c r="K3668">
        <f>IF(A3668="","",IF(J3668&lt;=IFERROR(VLOOKUP(A3668,Produtos!$A:$E,5,FALSE),0),"ABAIXO DO MINIMO","OK"))</f>
        <v/>
      </c>
    </row>
    <row r="3669">
      <c r="B3669">
        <f>IFERROR(VLOOKUP(A3669,Produtos!A:B,2,FALSE),"")</f>
        <v/>
      </c>
      <c r="D3669" s="10">
        <f>IFERROR(INDEX(Lotes!$E:$E,MATCH(1,(Lotes!$A:$A=A3669)*(Lotes!$C:$C=C3669),0)),"")</f>
        <v/>
      </c>
      <c r="E3669" s="14">
        <f>IF(D3669="","",D3669-TODAY())</f>
        <v/>
      </c>
      <c r="F3669">
        <f>IF(D3669="","",IF(E3669&lt;0,"VENCIDO",IF(E3669&lt;=30,"VENCE EM &lt;= 30 DIAS",IF(E3669&lt;=60,"ATENCAO (31-60 DIAS)","OK"))))</f>
        <v/>
      </c>
      <c r="G3669" s="14">
        <f>SUMIFS(Lancamentos!$G:$G,Lancamentos!$C:$C,$A3669,Lancamentos!$E:$E,$C3669,Lancamentos!$B:$B,"ENTRADA")</f>
        <v/>
      </c>
      <c r="H3669" s="14">
        <f>SUMIFS(Lancamentos!$G:$G,Lancamentos!$C:$C,$A3669,Lancamentos!$E:$E,$C3669,Lancamentos!$B:$B,"SAIDA_USO")</f>
        <v/>
      </c>
      <c r="I3669" s="14">
        <f>SUMIFS(Lancamentos!$G:$G,Lancamentos!$C:$C,$A3669,Lancamentos!$E:$E,$C3669,Lancamentos!$B:$B,"SAIDA_DESCARTE")</f>
        <v/>
      </c>
      <c r="J3669" s="14">
        <f>G3669-H3669-I3669</f>
        <v/>
      </c>
      <c r="K3669">
        <f>IF(A3669="","",IF(J3669&lt;=IFERROR(VLOOKUP(A3669,Produtos!$A:$E,5,FALSE),0),"ABAIXO DO MINIMO","OK"))</f>
        <v/>
      </c>
    </row>
    <row r="3670">
      <c r="B3670">
        <f>IFERROR(VLOOKUP(A3670,Produtos!A:B,2,FALSE),"")</f>
        <v/>
      </c>
      <c r="D3670" s="10">
        <f>IFERROR(INDEX(Lotes!$E:$E,MATCH(1,(Lotes!$A:$A=A3670)*(Lotes!$C:$C=C3670),0)),"")</f>
        <v/>
      </c>
      <c r="E3670" s="14">
        <f>IF(D3670="","",D3670-TODAY())</f>
        <v/>
      </c>
      <c r="F3670">
        <f>IF(D3670="","",IF(E3670&lt;0,"VENCIDO",IF(E3670&lt;=30,"VENCE EM &lt;= 30 DIAS",IF(E3670&lt;=60,"ATENCAO (31-60 DIAS)","OK"))))</f>
        <v/>
      </c>
      <c r="G3670" s="14">
        <f>SUMIFS(Lancamentos!$G:$G,Lancamentos!$C:$C,$A3670,Lancamentos!$E:$E,$C3670,Lancamentos!$B:$B,"ENTRADA")</f>
        <v/>
      </c>
      <c r="H3670" s="14">
        <f>SUMIFS(Lancamentos!$G:$G,Lancamentos!$C:$C,$A3670,Lancamentos!$E:$E,$C3670,Lancamentos!$B:$B,"SAIDA_USO")</f>
        <v/>
      </c>
      <c r="I3670" s="14">
        <f>SUMIFS(Lancamentos!$G:$G,Lancamentos!$C:$C,$A3670,Lancamentos!$E:$E,$C3670,Lancamentos!$B:$B,"SAIDA_DESCARTE")</f>
        <v/>
      </c>
      <c r="J3670" s="14">
        <f>G3670-H3670-I3670</f>
        <v/>
      </c>
      <c r="K3670">
        <f>IF(A3670="","",IF(J3670&lt;=IFERROR(VLOOKUP(A3670,Produtos!$A:$E,5,FALSE),0),"ABAIXO DO MINIMO","OK"))</f>
        <v/>
      </c>
    </row>
    <row r="3671">
      <c r="B3671">
        <f>IFERROR(VLOOKUP(A3671,Produtos!A:B,2,FALSE),"")</f>
        <v/>
      </c>
      <c r="D3671" s="10">
        <f>IFERROR(INDEX(Lotes!$E:$E,MATCH(1,(Lotes!$A:$A=A3671)*(Lotes!$C:$C=C3671),0)),"")</f>
        <v/>
      </c>
      <c r="E3671" s="14">
        <f>IF(D3671="","",D3671-TODAY())</f>
        <v/>
      </c>
      <c r="F3671">
        <f>IF(D3671="","",IF(E3671&lt;0,"VENCIDO",IF(E3671&lt;=30,"VENCE EM &lt;= 30 DIAS",IF(E3671&lt;=60,"ATENCAO (31-60 DIAS)","OK"))))</f>
        <v/>
      </c>
      <c r="G3671" s="14">
        <f>SUMIFS(Lancamentos!$G:$G,Lancamentos!$C:$C,$A3671,Lancamentos!$E:$E,$C3671,Lancamentos!$B:$B,"ENTRADA")</f>
        <v/>
      </c>
      <c r="H3671" s="14">
        <f>SUMIFS(Lancamentos!$G:$G,Lancamentos!$C:$C,$A3671,Lancamentos!$E:$E,$C3671,Lancamentos!$B:$B,"SAIDA_USO")</f>
        <v/>
      </c>
      <c r="I3671" s="14">
        <f>SUMIFS(Lancamentos!$G:$G,Lancamentos!$C:$C,$A3671,Lancamentos!$E:$E,$C3671,Lancamentos!$B:$B,"SAIDA_DESCARTE")</f>
        <v/>
      </c>
      <c r="J3671" s="14">
        <f>G3671-H3671-I3671</f>
        <v/>
      </c>
      <c r="K3671">
        <f>IF(A3671="","",IF(J3671&lt;=IFERROR(VLOOKUP(A3671,Produtos!$A:$E,5,FALSE),0),"ABAIXO DO MINIMO","OK"))</f>
        <v/>
      </c>
    </row>
    <row r="3672">
      <c r="B3672">
        <f>IFERROR(VLOOKUP(A3672,Produtos!A:B,2,FALSE),"")</f>
        <v/>
      </c>
      <c r="D3672" s="10">
        <f>IFERROR(INDEX(Lotes!$E:$E,MATCH(1,(Lotes!$A:$A=A3672)*(Lotes!$C:$C=C3672),0)),"")</f>
        <v/>
      </c>
      <c r="E3672" s="14">
        <f>IF(D3672="","",D3672-TODAY())</f>
        <v/>
      </c>
      <c r="F3672">
        <f>IF(D3672="","",IF(E3672&lt;0,"VENCIDO",IF(E3672&lt;=30,"VENCE EM &lt;= 30 DIAS",IF(E3672&lt;=60,"ATENCAO (31-60 DIAS)","OK"))))</f>
        <v/>
      </c>
      <c r="G3672" s="14">
        <f>SUMIFS(Lancamentos!$G:$G,Lancamentos!$C:$C,$A3672,Lancamentos!$E:$E,$C3672,Lancamentos!$B:$B,"ENTRADA")</f>
        <v/>
      </c>
      <c r="H3672" s="14">
        <f>SUMIFS(Lancamentos!$G:$G,Lancamentos!$C:$C,$A3672,Lancamentos!$E:$E,$C3672,Lancamentos!$B:$B,"SAIDA_USO")</f>
        <v/>
      </c>
      <c r="I3672" s="14">
        <f>SUMIFS(Lancamentos!$G:$G,Lancamentos!$C:$C,$A3672,Lancamentos!$E:$E,$C3672,Lancamentos!$B:$B,"SAIDA_DESCARTE")</f>
        <v/>
      </c>
      <c r="J3672" s="14">
        <f>G3672-H3672-I3672</f>
        <v/>
      </c>
      <c r="K3672">
        <f>IF(A3672="","",IF(J3672&lt;=IFERROR(VLOOKUP(A3672,Produtos!$A:$E,5,FALSE),0),"ABAIXO DO MINIMO","OK"))</f>
        <v/>
      </c>
    </row>
    <row r="3673">
      <c r="B3673">
        <f>IFERROR(VLOOKUP(A3673,Produtos!A:B,2,FALSE),"")</f>
        <v/>
      </c>
      <c r="D3673" s="10">
        <f>IFERROR(INDEX(Lotes!$E:$E,MATCH(1,(Lotes!$A:$A=A3673)*(Lotes!$C:$C=C3673),0)),"")</f>
        <v/>
      </c>
      <c r="E3673" s="14">
        <f>IF(D3673="","",D3673-TODAY())</f>
        <v/>
      </c>
      <c r="F3673">
        <f>IF(D3673="","",IF(E3673&lt;0,"VENCIDO",IF(E3673&lt;=30,"VENCE EM &lt;= 30 DIAS",IF(E3673&lt;=60,"ATENCAO (31-60 DIAS)","OK"))))</f>
        <v/>
      </c>
      <c r="G3673" s="14">
        <f>SUMIFS(Lancamentos!$G:$G,Lancamentos!$C:$C,$A3673,Lancamentos!$E:$E,$C3673,Lancamentos!$B:$B,"ENTRADA")</f>
        <v/>
      </c>
      <c r="H3673" s="14">
        <f>SUMIFS(Lancamentos!$G:$G,Lancamentos!$C:$C,$A3673,Lancamentos!$E:$E,$C3673,Lancamentos!$B:$B,"SAIDA_USO")</f>
        <v/>
      </c>
      <c r="I3673" s="14">
        <f>SUMIFS(Lancamentos!$G:$G,Lancamentos!$C:$C,$A3673,Lancamentos!$E:$E,$C3673,Lancamentos!$B:$B,"SAIDA_DESCARTE")</f>
        <v/>
      </c>
      <c r="J3673" s="14">
        <f>G3673-H3673-I3673</f>
        <v/>
      </c>
      <c r="K3673">
        <f>IF(A3673="","",IF(J3673&lt;=IFERROR(VLOOKUP(A3673,Produtos!$A:$E,5,FALSE),0),"ABAIXO DO MINIMO","OK"))</f>
        <v/>
      </c>
    </row>
    <row r="3674">
      <c r="B3674">
        <f>IFERROR(VLOOKUP(A3674,Produtos!A:B,2,FALSE),"")</f>
        <v/>
      </c>
      <c r="D3674" s="10">
        <f>IFERROR(INDEX(Lotes!$E:$E,MATCH(1,(Lotes!$A:$A=A3674)*(Lotes!$C:$C=C3674),0)),"")</f>
        <v/>
      </c>
      <c r="E3674" s="14">
        <f>IF(D3674="","",D3674-TODAY())</f>
        <v/>
      </c>
      <c r="F3674">
        <f>IF(D3674="","",IF(E3674&lt;0,"VENCIDO",IF(E3674&lt;=30,"VENCE EM &lt;= 30 DIAS",IF(E3674&lt;=60,"ATENCAO (31-60 DIAS)","OK"))))</f>
        <v/>
      </c>
      <c r="G3674" s="14">
        <f>SUMIFS(Lancamentos!$G:$G,Lancamentos!$C:$C,$A3674,Lancamentos!$E:$E,$C3674,Lancamentos!$B:$B,"ENTRADA")</f>
        <v/>
      </c>
      <c r="H3674" s="14">
        <f>SUMIFS(Lancamentos!$G:$G,Lancamentos!$C:$C,$A3674,Lancamentos!$E:$E,$C3674,Lancamentos!$B:$B,"SAIDA_USO")</f>
        <v/>
      </c>
      <c r="I3674" s="14">
        <f>SUMIFS(Lancamentos!$G:$G,Lancamentos!$C:$C,$A3674,Lancamentos!$E:$E,$C3674,Lancamentos!$B:$B,"SAIDA_DESCARTE")</f>
        <v/>
      </c>
      <c r="J3674" s="14">
        <f>G3674-H3674-I3674</f>
        <v/>
      </c>
      <c r="K3674">
        <f>IF(A3674="","",IF(J3674&lt;=IFERROR(VLOOKUP(A3674,Produtos!$A:$E,5,FALSE),0),"ABAIXO DO MINIMO","OK"))</f>
        <v/>
      </c>
    </row>
    <row r="3675">
      <c r="B3675">
        <f>IFERROR(VLOOKUP(A3675,Produtos!A:B,2,FALSE),"")</f>
        <v/>
      </c>
      <c r="D3675" s="10">
        <f>IFERROR(INDEX(Lotes!$E:$E,MATCH(1,(Lotes!$A:$A=A3675)*(Lotes!$C:$C=C3675),0)),"")</f>
        <v/>
      </c>
      <c r="E3675" s="14">
        <f>IF(D3675="","",D3675-TODAY())</f>
        <v/>
      </c>
      <c r="F3675">
        <f>IF(D3675="","",IF(E3675&lt;0,"VENCIDO",IF(E3675&lt;=30,"VENCE EM &lt;= 30 DIAS",IF(E3675&lt;=60,"ATENCAO (31-60 DIAS)","OK"))))</f>
        <v/>
      </c>
      <c r="G3675" s="14">
        <f>SUMIFS(Lancamentos!$G:$G,Lancamentos!$C:$C,$A3675,Lancamentos!$E:$E,$C3675,Lancamentos!$B:$B,"ENTRADA")</f>
        <v/>
      </c>
      <c r="H3675" s="14">
        <f>SUMIFS(Lancamentos!$G:$G,Lancamentos!$C:$C,$A3675,Lancamentos!$E:$E,$C3675,Lancamentos!$B:$B,"SAIDA_USO")</f>
        <v/>
      </c>
      <c r="I3675" s="14">
        <f>SUMIFS(Lancamentos!$G:$G,Lancamentos!$C:$C,$A3675,Lancamentos!$E:$E,$C3675,Lancamentos!$B:$B,"SAIDA_DESCARTE")</f>
        <v/>
      </c>
      <c r="J3675" s="14">
        <f>G3675-H3675-I3675</f>
        <v/>
      </c>
      <c r="K3675">
        <f>IF(A3675="","",IF(J3675&lt;=IFERROR(VLOOKUP(A3675,Produtos!$A:$E,5,FALSE),0),"ABAIXO DO MINIMO","OK"))</f>
        <v/>
      </c>
    </row>
    <row r="3676">
      <c r="B3676">
        <f>IFERROR(VLOOKUP(A3676,Produtos!A:B,2,FALSE),"")</f>
        <v/>
      </c>
      <c r="D3676" s="10">
        <f>IFERROR(INDEX(Lotes!$E:$E,MATCH(1,(Lotes!$A:$A=A3676)*(Lotes!$C:$C=C3676),0)),"")</f>
        <v/>
      </c>
      <c r="E3676" s="14">
        <f>IF(D3676="","",D3676-TODAY())</f>
        <v/>
      </c>
      <c r="F3676">
        <f>IF(D3676="","",IF(E3676&lt;0,"VENCIDO",IF(E3676&lt;=30,"VENCE EM &lt;= 30 DIAS",IF(E3676&lt;=60,"ATENCAO (31-60 DIAS)","OK"))))</f>
        <v/>
      </c>
      <c r="G3676" s="14">
        <f>SUMIFS(Lancamentos!$G:$G,Lancamentos!$C:$C,$A3676,Lancamentos!$E:$E,$C3676,Lancamentos!$B:$B,"ENTRADA")</f>
        <v/>
      </c>
      <c r="H3676" s="14">
        <f>SUMIFS(Lancamentos!$G:$G,Lancamentos!$C:$C,$A3676,Lancamentos!$E:$E,$C3676,Lancamentos!$B:$B,"SAIDA_USO")</f>
        <v/>
      </c>
      <c r="I3676" s="14">
        <f>SUMIFS(Lancamentos!$G:$G,Lancamentos!$C:$C,$A3676,Lancamentos!$E:$E,$C3676,Lancamentos!$B:$B,"SAIDA_DESCARTE")</f>
        <v/>
      </c>
      <c r="J3676" s="14">
        <f>G3676-H3676-I3676</f>
        <v/>
      </c>
      <c r="K3676">
        <f>IF(A3676="","",IF(J3676&lt;=IFERROR(VLOOKUP(A3676,Produtos!$A:$E,5,FALSE),0),"ABAIXO DO MINIMO","OK"))</f>
        <v/>
      </c>
    </row>
    <row r="3677">
      <c r="B3677">
        <f>IFERROR(VLOOKUP(A3677,Produtos!A:B,2,FALSE),"")</f>
        <v/>
      </c>
      <c r="D3677" s="10">
        <f>IFERROR(INDEX(Lotes!$E:$E,MATCH(1,(Lotes!$A:$A=A3677)*(Lotes!$C:$C=C3677),0)),"")</f>
        <v/>
      </c>
      <c r="E3677" s="14">
        <f>IF(D3677="","",D3677-TODAY())</f>
        <v/>
      </c>
      <c r="F3677">
        <f>IF(D3677="","",IF(E3677&lt;0,"VENCIDO",IF(E3677&lt;=30,"VENCE EM &lt;= 30 DIAS",IF(E3677&lt;=60,"ATENCAO (31-60 DIAS)","OK"))))</f>
        <v/>
      </c>
      <c r="G3677" s="14">
        <f>SUMIFS(Lancamentos!$G:$G,Lancamentos!$C:$C,$A3677,Lancamentos!$E:$E,$C3677,Lancamentos!$B:$B,"ENTRADA")</f>
        <v/>
      </c>
      <c r="H3677" s="14">
        <f>SUMIFS(Lancamentos!$G:$G,Lancamentos!$C:$C,$A3677,Lancamentos!$E:$E,$C3677,Lancamentos!$B:$B,"SAIDA_USO")</f>
        <v/>
      </c>
      <c r="I3677" s="14">
        <f>SUMIFS(Lancamentos!$G:$G,Lancamentos!$C:$C,$A3677,Lancamentos!$E:$E,$C3677,Lancamentos!$B:$B,"SAIDA_DESCARTE")</f>
        <v/>
      </c>
      <c r="J3677" s="14">
        <f>G3677-H3677-I3677</f>
        <v/>
      </c>
      <c r="K3677">
        <f>IF(A3677="","",IF(J3677&lt;=IFERROR(VLOOKUP(A3677,Produtos!$A:$E,5,FALSE),0),"ABAIXO DO MINIMO","OK"))</f>
        <v/>
      </c>
    </row>
    <row r="3678">
      <c r="B3678">
        <f>IFERROR(VLOOKUP(A3678,Produtos!A:B,2,FALSE),"")</f>
        <v/>
      </c>
      <c r="D3678" s="10">
        <f>IFERROR(INDEX(Lotes!$E:$E,MATCH(1,(Lotes!$A:$A=A3678)*(Lotes!$C:$C=C3678),0)),"")</f>
        <v/>
      </c>
      <c r="E3678" s="14">
        <f>IF(D3678="","",D3678-TODAY())</f>
        <v/>
      </c>
      <c r="F3678">
        <f>IF(D3678="","",IF(E3678&lt;0,"VENCIDO",IF(E3678&lt;=30,"VENCE EM &lt;= 30 DIAS",IF(E3678&lt;=60,"ATENCAO (31-60 DIAS)","OK"))))</f>
        <v/>
      </c>
      <c r="G3678" s="14">
        <f>SUMIFS(Lancamentos!$G:$G,Lancamentos!$C:$C,$A3678,Lancamentos!$E:$E,$C3678,Lancamentos!$B:$B,"ENTRADA")</f>
        <v/>
      </c>
      <c r="H3678" s="14">
        <f>SUMIFS(Lancamentos!$G:$G,Lancamentos!$C:$C,$A3678,Lancamentos!$E:$E,$C3678,Lancamentos!$B:$B,"SAIDA_USO")</f>
        <v/>
      </c>
      <c r="I3678" s="14">
        <f>SUMIFS(Lancamentos!$G:$G,Lancamentos!$C:$C,$A3678,Lancamentos!$E:$E,$C3678,Lancamentos!$B:$B,"SAIDA_DESCARTE")</f>
        <v/>
      </c>
      <c r="J3678" s="14">
        <f>G3678-H3678-I3678</f>
        <v/>
      </c>
      <c r="K3678">
        <f>IF(A3678="","",IF(J3678&lt;=IFERROR(VLOOKUP(A3678,Produtos!$A:$E,5,FALSE),0),"ABAIXO DO MINIMO","OK"))</f>
        <v/>
      </c>
    </row>
    <row r="3679">
      <c r="B3679">
        <f>IFERROR(VLOOKUP(A3679,Produtos!A:B,2,FALSE),"")</f>
        <v/>
      </c>
      <c r="D3679" s="10">
        <f>IFERROR(INDEX(Lotes!$E:$E,MATCH(1,(Lotes!$A:$A=A3679)*(Lotes!$C:$C=C3679),0)),"")</f>
        <v/>
      </c>
      <c r="E3679" s="14">
        <f>IF(D3679="","",D3679-TODAY())</f>
        <v/>
      </c>
      <c r="F3679">
        <f>IF(D3679="","",IF(E3679&lt;0,"VENCIDO",IF(E3679&lt;=30,"VENCE EM &lt;= 30 DIAS",IF(E3679&lt;=60,"ATENCAO (31-60 DIAS)","OK"))))</f>
        <v/>
      </c>
      <c r="G3679" s="14">
        <f>SUMIFS(Lancamentos!$G:$G,Lancamentos!$C:$C,$A3679,Lancamentos!$E:$E,$C3679,Lancamentos!$B:$B,"ENTRADA")</f>
        <v/>
      </c>
      <c r="H3679" s="14">
        <f>SUMIFS(Lancamentos!$G:$G,Lancamentos!$C:$C,$A3679,Lancamentos!$E:$E,$C3679,Lancamentos!$B:$B,"SAIDA_USO")</f>
        <v/>
      </c>
      <c r="I3679" s="14">
        <f>SUMIFS(Lancamentos!$G:$G,Lancamentos!$C:$C,$A3679,Lancamentos!$E:$E,$C3679,Lancamentos!$B:$B,"SAIDA_DESCARTE")</f>
        <v/>
      </c>
      <c r="J3679" s="14">
        <f>G3679-H3679-I3679</f>
        <v/>
      </c>
      <c r="K3679">
        <f>IF(A3679="","",IF(J3679&lt;=IFERROR(VLOOKUP(A3679,Produtos!$A:$E,5,FALSE),0),"ABAIXO DO MINIMO","OK"))</f>
        <v/>
      </c>
    </row>
    <row r="3680">
      <c r="B3680">
        <f>IFERROR(VLOOKUP(A3680,Produtos!A:B,2,FALSE),"")</f>
        <v/>
      </c>
      <c r="D3680" s="10">
        <f>IFERROR(INDEX(Lotes!$E:$E,MATCH(1,(Lotes!$A:$A=A3680)*(Lotes!$C:$C=C3680),0)),"")</f>
        <v/>
      </c>
      <c r="E3680" s="14">
        <f>IF(D3680="","",D3680-TODAY())</f>
        <v/>
      </c>
      <c r="F3680">
        <f>IF(D3680="","",IF(E3680&lt;0,"VENCIDO",IF(E3680&lt;=30,"VENCE EM &lt;= 30 DIAS",IF(E3680&lt;=60,"ATENCAO (31-60 DIAS)","OK"))))</f>
        <v/>
      </c>
      <c r="G3680" s="14">
        <f>SUMIFS(Lancamentos!$G:$G,Lancamentos!$C:$C,$A3680,Lancamentos!$E:$E,$C3680,Lancamentos!$B:$B,"ENTRADA")</f>
        <v/>
      </c>
      <c r="H3680" s="14">
        <f>SUMIFS(Lancamentos!$G:$G,Lancamentos!$C:$C,$A3680,Lancamentos!$E:$E,$C3680,Lancamentos!$B:$B,"SAIDA_USO")</f>
        <v/>
      </c>
      <c r="I3680" s="14">
        <f>SUMIFS(Lancamentos!$G:$G,Lancamentos!$C:$C,$A3680,Lancamentos!$E:$E,$C3680,Lancamentos!$B:$B,"SAIDA_DESCARTE")</f>
        <v/>
      </c>
      <c r="J3680" s="14">
        <f>G3680-H3680-I3680</f>
        <v/>
      </c>
      <c r="K3680">
        <f>IF(A3680="","",IF(J3680&lt;=IFERROR(VLOOKUP(A3680,Produtos!$A:$E,5,FALSE),0),"ABAIXO DO MINIMO","OK"))</f>
        <v/>
      </c>
    </row>
    <row r="3681">
      <c r="B3681">
        <f>IFERROR(VLOOKUP(A3681,Produtos!A:B,2,FALSE),"")</f>
        <v/>
      </c>
      <c r="D3681" s="10">
        <f>IFERROR(INDEX(Lotes!$E:$E,MATCH(1,(Lotes!$A:$A=A3681)*(Lotes!$C:$C=C3681),0)),"")</f>
        <v/>
      </c>
      <c r="E3681" s="14">
        <f>IF(D3681="","",D3681-TODAY())</f>
        <v/>
      </c>
      <c r="F3681">
        <f>IF(D3681="","",IF(E3681&lt;0,"VENCIDO",IF(E3681&lt;=30,"VENCE EM &lt;= 30 DIAS",IF(E3681&lt;=60,"ATENCAO (31-60 DIAS)","OK"))))</f>
        <v/>
      </c>
      <c r="G3681" s="14">
        <f>SUMIFS(Lancamentos!$G:$G,Lancamentos!$C:$C,$A3681,Lancamentos!$E:$E,$C3681,Lancamentos!$B:$B,"ENTRADA")</f>
        <v/>
      </c>
      <c r="H3681" s="14">
        <f>SUMIFS(Lancamentos!$G:$G,Lancamentos!$C:$C,$A3681,Lancamentos!$E:$E,$C3681,Lancamentos!$B:$B,"SAIDA_USO")</f>
        <v/>
      </c>
      <c r="I3681" s="14">
        <f>SUMIFS(Lancamentos!$G:$G,Lancamentos!$C:$C,$A3681,Lancamentos!$E:$E,$C3681,Lancamentos!$B:$B,"SAIDA_DESCARTE")</f>
        <v/>
      </c>
      <c r="J3681" s="14">
        <f>G3681-H3681-I3681</f>
        <v/>
      </c>
      <c r="K3681">
        <f>IF(A3681="","",IF(J3681&lt;=IFERROR(VLOOKUP(A3681,Produtos!$A:$E,5,FALSE),0),"ABAIXO DO MINIMO","OK"))</f>
        <v/>
      </c>
    </row>
    <row r="3682">
      <c r="B3682">
        <f>IFERROR(VLOOKUP(A3682,Produtos!A:B,2,FALSE),"")</f>
        <v/>
      </c>
      <c r="D3682" s="10">
        <f>IFERROR(INDEX(Lotes!$E:$E,MATCH(1,(Lotes!$A:$A=A3682)*(Lotes!$C:$C=C3682),0)),"")</f>
        <v/>
      </c>
      <c r="E3682" s="14">
        <f>IF(D3682="","",D3682-TODAY())</f>
        <v/>
      </c>
      <c r="F3682">
        <f>IF(D3682="","",IF(E3682&lt;0,"VENCIDO",IF(E3682&lt;=30,"VENCE EM &lt;= 30 DIAS",IF(E3682&lt;=60,"ATENCAO (31-60 DIAS)","OK"))))</f>
        <v/>
      </c>
      <c r="G3682" s="14">
        <f>SUMIFS(Lancamentos!$G:$G,Lancamentos!$C:$C,$A3682,Lancamentos!$E:$E,$C3682,Lancamentos!$B:$B,"ENTRADA")</f>
        <v/>
      </c>
      <c r="H3682" s="14">
        <f>SUMIFS(Lancamentos!$G:$G,Lancamentos!$C:$C,$A3682,Lancamentos!$E:$E,$C3682,Lancamentos!$B:$B,"SAIDA_USO")</f>
        <v/>
      </c>
      <c r="I3682" s="14">
        <f>SUMIFS(Lancamentos!$G:$G,Lancamentos!$C:$C,$A3682,Lancamentos!$E:$E,$C3682,Lancamentos!$B:$B,"SAIDA_DESCARTE")</f>
        <v/>
      </c>
      <c r="J3682" s="14">
        <f>G3682-H3682-I3682</f>
        <v/>
      </c>
      <c r="K3682">
        <f>IF(A3682="","",IF(J3682&lt;=IFERROR(VLOOKUP(A3682,Produtos!$A:$E,5,FALSE),0),"ABAIXO DO MINIMO","OK"))</f>
        <v/>
      </c>
    </row>
    <row r="3683">
      <c r="B3683">
        <f>IFERROR(VLOOKUP(A3683,Produtos!A:B,2,FALSE),"")</f>
        <v/>
      </c>
      <c r="D3683" s="10">
        <f>IFERROR(INDEX(Lotes!$E:$E,MATCH(1,(Lotes!$A:$A=A3683)*(Lotes!$C:$C=C3683),0)),"")</f>
        <v/>
      </c>
      <c r="E3683" s="14">
        <f>IF(D3683="","",D3683-TODAY())</f>
        <v/>
      </c>
      <c r="F3683">
        <f>IF(D3683="","",IF(E3683&lt;0,"VENCIDO",IF(E3683&lt;=30,"VENCE EM &lt;= 30 DIAS",IF(E3683&lt;=60,"ATENCAO (31-60 DIAS)","OK"))))</f>
        <v/>
      </c>
      <c r="G3683" s="14">
        <f>SUMIFS(Lancamentos!$G:$G,Lancamentos!$C:$C,$A3683,Lancamentos!$E:$E,$C3683,Lancamentos!$B:$B,"ENTRADA")</f>
        <v/>
      </c>
      <c r="H3683" s="14">
        <f>SUMIFS(Lancamentos!$G:$G,Lancamentos!$C:$C,$A3683,Lancamentos!$E:$E,$C3683,Lancamentos!$B:$B,"SAIDA_USO")</f>
        <v/>
      </c>
      <c r="I3683" s="14">
        <f>SUMIFS(Lancamentos!$G:$G,Lancamentos!$C:$C,$A3683,Lancamentos!$E:$E,$C3683,Lancamentos!$B:$B,"SAIDA_DESCARTE")</f>
        <v/>
      </c>
      <c r="J3683" s="14">
        <f>G3683-H3683-I3683</f>
        <v/>
      </c>
      <c r="K3683">
        <f>IF(A3683="","",IF(J3683&lt;=IFERROR(VLOOKUP(A3683,Produtos!$A:$E,5,FALSE),0),"ABAIXO DO MINIMO","OK"))</f>
        <v/>
      </c>
    </row>
    <row r="3684">
      <c r="B3684">
        <f>IFERROR(VLOOKUP(A3684,Produtos!A:B,2,FALSE),"")</f>
        <v/>
      </c>
      <c r="D3684" s="10">
        <f>IFERROR(INDEX(Lotes!$E:$E,MATCH(1,(Lotes!$A:$A=A3684)*(Lotes!$C:$C=C3684),0)),"")</f>
        <v/>
      </c>
      <c r="E3684" s="14">
        <f>IF(D3684="","",D3684-TODAY())</f>
        <v/>
      </c>
      <c r="F3684">
        <f>IF(D3684="","",IF(E3684&lt;0,"VENCIDO",IF(E3684&lt;=30,"VENCE EM &lt;= 30 DIAS",IF(E3684&lt;=60,"ATENCAO (31-60 DIAS)","OK"))))</f>
        <v/>
      </c>
      <c r="G3684" s="14">
        <f>SUMIFS(Lancamentos!$G:$G,Lancamentos!$C:$C,$A3684,Lancamentos!$E:$E,$C3684,Lancamentos!$B:$B,"ENTRADA")</f>
        <v/>
      </c>
      <c r="H3684" s="14">
        <f>SUMIFS(Lancamentos!$G:$G,Lancamentos!$C:$C,$A3684,Lancamentos!$E:$E,$C3684,Lancamentos!$B:$B,"SAIDA_USO")</f>
        <v/>
      </c>
      <c r="I3684" s="14">
        <f>SUMIFS(Lancamentos!$G:$G,Lancamentos!$C:$C,$A3684,Lancamentos!$E:$E,$C3684,Lancamentos!$B:$B,"SAIDA_DESCARTE")</f>
        <v/>
      </c>
      <c r="J3684" s="14">
        <f>G3684-H3684-I3684</f>
        <v/>
      </c>
      <c r="K3684">
        <f>IF(A3684="","",IF(J3684&lt;=IFERROR(VLOOKUP(A3684,Produtos!$A:$E,5,FALSE),0),"ABAIXO DO MINIMO","OK"))</f>
        <v/>
      </c>
    </row>
    <row r="3685">
      <c r="B3685">
        <f>IFERROR(VLOOKUP(A3685,Produtos!A:B,2,FALSE),"")</f>
        <v/>
      </c>
      <c r="D3685" s="10">
        <f>IFERROR(INDEX(Lotes!$E:$E,MATCH(1,(Lotes!$A:$A=A3685)*(Lotes!$C:$C=C3685),0)),"")</f>
        <v/>
      </c>
      <c r="E3685" s="14">
        <f>IF(D3685="","",D3685-TODAY())</f>
        <v/>
      </c>
      <c r="F3685">
        <f>IF(D3685="","",IF(E3685&lt;0,"VENCIDO",IF(E3685&lt;=30,"VENCE EM &lt;= 30 DIAS",IF(E3685&lt;=60,"ATENCAO (31-60 DIAS)","OK"))))</f>
        <v/>
      </c>
      <c r="G3685" s="14">
        <f>SUMIFS(Lancamentos!$G:$G,Lancamentos!$C:$C,$A3685,Lancamentos!$E:$E,$C3685,Lancamentos!$B:$B,"ENTRADA")</f>
        <v/>
      </c>
      <c r="H3685" s="14">
        <f>SUMIFS(Lancamentos!$G:$G,Lancamentos!$C:$C,$A3685,Lancamentos!$E:$E,$C3685,Lancamentos!$B:$B,"SAIDA_USO")</f>
        <v/>
      </c>
      <c r="I3685" s="14">
        <f>SUMIFS(Lancamentos!$G:$G,Lancamentos!$C:$C,$A3685,Lancamentos!$E:$E,$C3685,Lancamentos!$B:$B,"SAIDA_DESCARTE")</f>
        <v/>
      </c>
      <c r="J3685" s="14">
        <f>G3685-H3685-I3685</f>
        <v/>
      </c>
      <c r="K3685">
        <f>IF(A3685="","",IF(J3685&lt;=IFERROR(VLOOKUP(A3685,Produtos!$A:$E,5,FALSE),0),"ABAIXO DO MINIMO","OK"))</f>
        <v/>
      </c>
    </row>
    <row r="3686">
      <c r="B3686">
        <f>IFERROR(VLOOKUP(A3686,Produtos!A:B,2,FALSE),"")</f>
        <v/>
      </c>
      <c r="D3686" s="10">
        <f>IFERROR(INDEX(Lotes!$E:$E,MATCH(1,(Lotes!$A:$A=A3686)*(Lotes!$C:$C=C3686),0)),"")</f>
        <v/>
      </c>
      <c r="E3686" s="14">
        <f>IF(D3686="","",D3686-TODAY())</f>
        <v/>
      </c>
      <c r="F3686">
        <f>IF(D3686="","",IF(E3686&lt;0,"VENCIDO",IF(E3686&lt;=30,"VENCE EM &lt;= 30 DIAS",IF(E3686&lt;=60,"ATENCAO (31-60 DIAS)","OK"))))</f>
        <v/>
      </c>
      <c r="G3686" s="14">
        <f>SUMIFS(Lancamentos!$G:$G,Lancamentos!$C:$C,$A3686,Lancamentos!$E:$E,$C3686,Lancamentos!$B:$B,"ENTRADA")</f>
        <v/>
      </c>
      <c r="H3686" s="14">
        <f>SUMIFS(Lancamentos!$G:$G,Lancamentos!$C:$C,$A3686,Lancamentos!$E:$E,$C3686,Lancamentos!$B:$B,"SAIDA_USO")</f>
        <v/>
      </c>
      <c r="I3686" s="14">
        <f>SUMIFS(Lancamentos!$G:$G,Lancamentos!$C:$C,$A3686,Lancamentos!$E:$E,$C3686,Lancamentos!$B:$B,"SAIDA_DESCARTE")</f>
        <v/>
      </c>
      <c r="J3686" s="14">
        <f>G3686-H3686-I3686</f>
        <v/>
      </c>
      <c r="K3686">
        <f>IF(A3686="","",IF(J3686&lt;=IFERROR(VLOOKUP(A3686,Produtos!$A:$E,5,FALSE),0),"ABAIXO DO MINIMO","OK"))</f>
        <v/>
      </c>
    </row>
    <row r="3687">
      <c r="B3687">
        <f>IFERROR(VLOOKUP(A3687,Produtos!A:B,2,FALSE),"")</f>
        <v/>
      </c>
      <c r="D3687" s="10">
        <f>IFERROR(INDEX(Lotes!$E:$E,MATCH(1,(Lotes!$A:$A=A3687)*(Lotes!$C:$C=C3687),0)),"")</f>
        <v/>
      </c>
      <c r="E3687" s="14">
        <f>IF(D3687="","",D3687-TODAY())</f>
        <v/>
      </c>
      <c r="F3687">
        <f>IF(D3687="","",IF(E3687&lt;0,"VENCIDO",IF(E3687&lt;=30,"VENCE EM &lt;= 30 DIAS",IF(E3687&lt;=60,"ATENCAO (31-60 DIAS)","OK"))))</f>
        <v/>
      </c>
      <c r="G3687" s="14">
        <f>SUMIFS(Lancamentos!$G:$G,Lancamentos!$C:$C,$A3687,Lancamentos!$E:$E,$C3687,Lancamentos!$B:$B,"ENTRADA")</f>
        <v/>
      </c>
      <c r="H3687" s="14">
        <f>SUMIFS(Lancamentos!$G:$G,Lancamentos!$C:$C,$A3687,Lancamentos!$E:$E,$C3687,Lancamentos!$B:$B,"SAIDA_USO")</f>
        <v/>
      </c>
      <c r="I3687" s="14">
        <f>SUMIFS(Lancamentos!$G:$G,Lancamentos!$C:$C,$A3687,Lancamentos!$E:$E,$C3687,Lancamentos!$B:$B,"SAIDA_DESCARTE")</f>
        <v/>
      </c>
      <c r="J3687" s="14">
        <f>G3687-H3687-I3687</f>
        <v/>
      </c>
      <c r="K3687">
        <f>IF(A3687="","",IF(J3687&lt;=IFERROR(VLOOKUP(A3687,Produtos!$A:$E,5,FALSE),0),"ABAIXO DO MINIMO","OK"))</f>
        <v/>
      </c>
    </row>
    <row r="3688">
      <c r="B3688">
        <f>IFERROR(VLOOKUP(A3688,Produtos!A:B,2,FALSE),"")</f>
        <v/>
      </c>
      <c r="D3688" s="10">
        <f>IFERROR(INDEX(Lotes!$E:$E,MATCH(1,(Lotes!$A:$A=A3688)*(Lotes!$C:$C=C3688),0)),"")</f>
        <v/>
      </c>
      <c r="E3688" s="14">
        <f>IF(D3688="","",D3688-TODAY())</f>
        <v/>
      </c>
      <c r="F3688">
        <f>IF(D3688="","",IF(E3688&lt;0,"VENCIDO",IF(E3688&lt;=30,"VENCE EM &lt;= 30 DIAS",IF(E3688&lt;=60,"ATENCAO (31-60 DIAS)","OK"))))</f>
        <v/>
      </c>
      <c r="G3688" s="14">
        <f>SUMIFS(Lancamentos!$G:$G,Lancamentos!$C:$C,$A3688,Lancamentos!$E:$E,$C3688,Lancamentos!$B:$B,"ENTRADA")</f>
        <v/>
      </c>
      <c r="H3688" s="14">
        <f>SUMIFS(Lancamentos!$G:$G,Lancamentos!$C:$C,$A3688,Lancamentos!$E:$E,$C3688,Lancamentos!$B:$B,"SAIDA_USO")</f>
        <v/>
      </c>
      <c r="I3688" s="14">
        <f>SUMIFS(Lancamentos!$G:$G,Lancamentos!$C:$C,$A3688,Lancamentos!$E:$E,$C3688,Lancamentos!$B:$B,"SAIDA_DESCARTE")</f>
        <v/>
      </c>
      <c r="J3688" s="14">
        <f>G3688-H3688-I3688</f>
        <v/>
      </c>
      <c r="K3688">
        <f>IF(A3688="","",IF(J3688&lt;=IFERROR(VLOOKUP(A3688,Produtos!$A:$E,5,FALSE),0),"ABAIXO DO MINIMO","OK"))</f>
        <v/>
      </c>
    </row>
    <row r="3689">
      <c r="B3689">
        <f>IFERROR(VLOOKUP(A3689,Produtos!A:B,2,FALSE),"")</f>
        <v/>
      </c>
      <c r="D3689" s="10">
        <f>IFERROR(INDEX(Lotes!$E:$E,MATCH(1,(Lotes!$A:$A=A3689)*(Lotes!$C:$C=C3689),0)),"")</f>
        <v/>
      </c>
      <c r="E3689" s="14">
        <f>IF(D3689="","",D3689-TODAY())</f>
        <v/>
      </c>
      <c r="F3689">
        <f>IF(D3689="","",IF(E3689&lt;0,"VENCIDO",IF(E3689&lt;=30,"VENCE EM &lt;= 30 DIAS",IF(E3689&lt;=60,"ATENCAO (31-60 DIAS)","OK"))))</f>
        <v/>
      </c>
      <c r="G3689" s="14">
        <f>SUMIFS(Lancamentos!$G:$G,Lancamentos!$C:$C,$A3689,Lancamentos!$E:$E,$C3689,Lancamentos!$B:$B,"ENTRADA")</f>
        <v/>
      </c>
      <c r="H3689" s="14">
        <f>SUMIFS(Lancamentos!$G:$G,Lancamentos!$C:$C,$A3689,Lancamentos!$E:$E,$C3689,Lancamentos!$B:$B,"SAIDA_USO")</f>
        <v/>
      </c>
      <c r="I3689" s="14">
        <f>SUMIFS(Lancamentos!$G:$G,Lancamentos!$C:$C,$A3689,Lancamentos!$E:$E,$C3689,Lancamentos!$B:$B,"SAIDA_DESCARTE")</f>
        <v/>
      </c>
      <c r="J3689" s="14">
        <f>G3689-H3689-I3689</f>
        <v/>
      </c>
      <c r="K3689">
        <f>IF(A3689="","",IF(J3689&lt;=IFERROR(VLOOKUP(A3689,Produtos!$A:$E,5,FALSE),0),"ABAIXO DO MINIMO","OK"))</f>
        <v/>
      </c>
    </row>
    <row r="3690">
      <c r="B3690">
        <f>IFERROR(VLOOKUP(A3690,Produtos!A:B,2,FALSE),"")</f>
        <v/>
      </c>
      <c r="D3690" s="10">
        <f>IFERROR(INDEX(Lotes!$E:$E,MATCH(1,(Lotes!$A:$A=A3690)*(Lotes!$C:$C=C3690),0)),"")</f>
        <v/>
      </c>
      <c r="E3690" s="14">
        <f>IF(D3690="","",D3690-TODAY())</f>
        <v/>
      </c>
      <c r="F3690">
        <f>IF(D3690="","",IF(E3690&lt;0,"VENCIDO",IF(E3690&lt;=30,"VENCE EM &lt;= 30 DIAS",IF(E3690&lt;=60,"ATENCAO (31-60 DIAS)","OK"))))</f>
        <v/>
      </c>
      <c r="G3690" s="14">
        <f>SUMIFS(Lancamentos!$G:$G,Lancamentos!$C:$C,$A3690,Lancamentos!$E:$E,$C3690,Lancamentos!$B:$B,"ENTRADA")</f>
        <v/>
      </c>
      <c r="H3690" s="14">
        <f>SUMIFS(Lancamentos!$G:$G,Lancamentos!$C:$C,$A3690,Lancamentos!$E:$E,$C3690,Lancamentos!$B:$B,"SAIDA_USO")</f>
        <v/>
      </c>
      <c r="I3690" s="14">
        <f>SUMIFS(Lancamentos!$G:$G,Lancamentos!$C:$C,$A3690,Lancamentos!$E:$E,$C3690,Lancamentos!$B:$B,"SAIDA_DESCARTE")</f>
        <v/>
      </c>
      <c r="J3690" s="14">
        <f>G3690-H3690-I3690</f>
        <v/>
      </c>
      <c r="K3690">
        <f>IF(A3690="","",IF(J3690&lt;=IFERROR(VLOOKUP(A3690,Produtos!$A:$E,5,FALSE),0),"ABAIXO DO MINIMO","OK"))</f>
        <v/>
      </c>
    </row>
    <row r="3691">
      <c r="B3691">
        <f>IFERROR(VLOOKUP(A3691,Produtos!A:B,2,FALSE),"")</f>
        <v/>
      </c>
      <c r="D3691" s="10">
        <f>IFERROR(INDEX(Lotes!$E:$E,MATCH(1,(Lotes!$A:$A=A3691)*(Lotes!$C:$C=C3691),0)),"")</f>
        <v/>
      </c>
      <c r="E3691" s="14">
        <f>IF(D3691="","",D3691-TODAY())</f>
        <v/>
      </c>
      <c r="F3691">
        <f>IF(D3691="","",IF(E3691&lt;0,"VENCIDO",IF(E3691&lt;=30,"VENCE EM &lt;= 30 DIAS",IF(E3691&lt;=60,"ATENCAO (31-60 DIAS)","OK"))))</f>
        <v/>
      </c>
      <c r="G3691" s="14">
        <f>SUMIFS(Lancamentos!$G:$G,Lancamentos!$C:$C,$A3691,Lancamentos!$E:$E,$C3691,Lancamentos!$B:$B,"ENTRADA")</f>
        <v/>
      </c>
      <c r="H3691" s="14">
        <f>SUMIFS(Lancamentos!$G:$G,Lancamentos!$C:$C,$A3691,Lancamentos!$E:$E,$C3691,Lancamentos!$B:$B,"SAIDA_USO")</f>
        <v/>
      </c>
      <c r="I3691" s="14">
        <f>SUMIFS(Lancamentos!$G:$G,Lancamentos!$C:$C,$A3691,Lancamentos!$E:$E,$C3691,Lancamentos!$B:$B,"SAIDA_DESCARTE")</f>
        <v/>
      </c>
      <c r="J3691" s="14">
        <f>G3691-H3691-I3691</f>
        <v/>
      </c>
      <c r="K3691">
        <f>IF(A3691="","",IF(J3691&lt;=IFERROR(VLOOKUP(A3691,Produtos!$A:$E,5,FALSE),0),"ABAIXO DO MINIMO","OK"))</f>
        <v/>
      </c>
    </row>
    <row r="3692">
      <c r="B3692">
        <f>IFERROR(VLOOKUP(A3692,Produtos!A:B,2,FALSE),"")</f>
        <v/>
      </c>
      <c r="D3692" s="10">
        <f>IFERROR(INDEX(Lotes!$E:$E,MATCH(1,(Lotes!$A:$A=A3692)*(Lotes!$C:$C=C3692),0)),"")</f>
        <v/>
      </c>
      <c r="E3692" s="14">
        <f>IF(D3692="","",D3692-TODAY())</f>
        <v/>
      </c>
      <c r="F3692">
        <f>IF(D3692="","",IF(E3692&lt;0,"VENCIDO",IF(E3692&lt;=30,"VENCE EM &lt;= 30 DIAS",IF(E3692&lt;=60,"ATENCAO (31-60 DIAS)","OK"))))</f>
        <v/>
      </c>
      <c r="G3692" s="14">
        <f>SUMIFS(Lancamentos!$G:$G,Lancamentos!$C:$C,$A3692,Lancamentos!$E:$E,$C3692,Lancamentos!$B:$B,"ENTRADA")</f>
        <v/>
      </c>
      <c r="H3692" s="14">
        <f>SUMIFS(Lancamentos!$G:$G,Lancamentos!$C:$C,$A3692,Lancamentos!$E:$E,$C3692,Lancamentos!$B:$B,"SAIDA_USO")</f>
        <v/>
      </c>
      <c r="I3692" s="14">
        <f>SUMIFS(Lancamentos!$G:$G,Lancamentos!$C:$C,$A3692,Lancamentos!$E:$E,$C3692,Lancamentos!$B:$B,"SAIDA_DESCARTE")</f>
        <v/>
      </c>
      <c r="J3692" s="14">
        <f>G3692-H3692-I3692</f>
        <v/>
      </c>
      <c r="K3692">
        <f>IF(A3692="","",IF(J3692&lt;=IFERROR(VLOOKUP(A3692,Produtos!$A:$E,5,FALSE),0),"ABAIXO DO MINIMO","OK"))</f>
        <v/>
      </c>
    </row>
    <row r="3693">
      <c r="B3693">
        <f>IFERROR(VLOOKUP(A3693,Produtos!A:B,2,FALSE),"")</f>
        <v/>
      </c>
      <c r="D3693" s="10">
        <f>IFERROR(INDEX(Lotes!$E:$E,MATCH(1,(Lotes!$A:$A=A3693)*(Lotes!$C:$C=C3693),0)),"")</f>
        <v/>
      </c>
      <c r="E3693" s="14">
        <f>IF(D3693="","",D3693-TODAY())</f>
        <v/>
      </c>
      <c r="F3693">
        <f>IF(D3693="","",IF(E3693&lt;0,"VENCIDO",IF(E3693&lt;=30,"VENCE EM &lt;= 30 DIAS",IF(E3693&lt;=60,"ATENCAO (31-60 DIAS)","OK"))))</f>
        <v/>
      </c>
      <c r="G3693" s="14">
        <f>SUMIFS(Lancamentos!$G:$G,Lancamentos!$C:$C,$A3693,Lancamentos!$E:$E,$C3693,Lancamentos!$B:$B,"ENTRADA")</f>
        <v/>
      </c>
      <c r="H3693" s="14">
        <f>SUMIFS(Lancamentos!$G:$G,Lancamentos!$C:$C,$A3693,Lancamentos!$E:$E,$C3693,Lancamentos!$B:$B,"SAIDA_USO")</f>
        <v/>
      </c>
      <c r="I3693" s="14">
        <f>SUMIFS(Lancamentos!$G:$G,Lancamentos!$C:$C,$A3693,Lancamentos!$E:$E,$C3693,Lancamentos!$B:$B,"SAIDA_DESCARTE")</f>
        <v/>
      </c>
      <c r="J3693" s="14">
        <f>G3693-H3693-I3693</f>
        <v/>
      </c>
      <c r="K3693">
        <f>IF(A3693="","",IF(J3693&lt;=IFERROR(VLOOKUP(A3693,Produtos!$A:$E,5,FALSE),0),"ABAIXO DO MINIMO","OK"))</f>
        <v/>
      </c>
    </row>
    <row r="3694">
      <c r="B3694">
        <f>IFERROR(VLOOKUP(A3694,Produtos!A:B,2,FALSE),"")</f>
        <v/>
      </c>
      <c r="D3694" s="10">
        <f>IFERROR(INDEX(Lotes!$E:$E,MATCH(1,(Lotes!$A:$A=A3694)*(Lotes!$C:$C=C3694),0)),"")</f>
        <v/>
      </c>
      <c r="E3694" s="14">
        <f>IF(D3694="","",D3694-TODAY())</f>
        <v/>
      </c>
      <c r="F3694">
        <f>IF(D3694="","",IF(E3694&lt;0,"VENCIDO",IF(E3694&lt;=30,"VENCE EM &lt;= 30 DIAS",IF(E3694&lt;=60,"ATENCAO (31-60 DIAS)","OK"))))</f>
        <v/>
      </c>
      <c r="G3694" s="14">
        <f>SUMIFS(Lancamentos!$G:$G,Lancamentos!$C:$C,$A3694,Lancamentos!$E:$E,$C3694,Lancamentos!$B:$B,"ENTRADA")</f>
        <v/>
      </c>
      <c r="H3694" s="14">
        <f>SUMIFS(Lancamentos!$G:$G,Lancamentos!$C:$C,$A3694,Lancamentos!$E:$E,$C3694,Lancamentos!$B:$B,"SAIDA_USO")</f>
        <v/>
      </c>
      <c r="I3694" s="14">
        <f>SUMIFS(Lancamentos!$G:$G,Lancamentos!$C:$C,$A3694,Lancamentos!$E:$E,$C3694,Lancamentos!$B:$B,"SAIDA_DESCARTE")</f>
        <v/>
      </c>
      <c r="J3694" s="14">
        <f>G3694-H3694-I3694</f>
        <v/>
      </c>
      <c r="K3694">
        <f>IF(A3694="","",IF(J3694&lt;=IFERROR(VLOOKUP(A3694,Produtos!$A:$E,5,FALSE),0),"ABAIXO DO MINIMO","OK"))</f>
        <v/>
      </c>
    </row>
    <row r="3695">
      <c r="B3695">
        <f>IFERROR(VLOOKUP(A3695,Produtos!A:B,2,FALSE),"")</f>
        <v/>
      </c>
      <c r="D3695" s="10">
        <f>IFERROR(INDEX(Lotes!$E:$E,MATCH(1,(Lotes!$A:$A=A3695)*(Lotes!$C:$C=C3695),0)),"")</f>
        <v/>
      </c>
      <c r="E3695" s="14">
        <f>IF(D3695="","",D3695-TODAY())</f>
        <v/>
      </c>
      <c r="F3695">
        <f>IF(D3695="","",IF(E3695&lt;0,"VENCIDO",IF(E3695&lt;=30,"VENCE EM &lt;= 30 DIAS",IF(E3695&lt;=60,"ATENCAO (31-60 DIAS)","OK"))))</f>
        <v/>
      </c>
      <c r="G3695" s="14">
        <f>SUMIFS(Lancamentos!$G:$G,Lancamentos!$C:$C,$A3695,Lancamentos!$E:$E,$C3695,Lancamentos!$B:$B,"ENTRADA")</f>
        <v/>
      </c>
      <c r="H3695" s="14">
        <f>SUMIFS(Lancamentos!$G:$G,Lancamentos!$C:$C,$A3695,Lancamentos!$E:$E,$C3695,Lancamentos!$B:$B,"SAIDA_USO")</f>
        <v/>
      </c>
      <c r="I3695" s="14">
        <f>SUMIFS(Lancamentos!$G:$G,Lancamentos!$C:$C,$A3695,Lancamentos!$E:$E,$C3695,Lancamentos!$B:$B,"SAIDA_DESCARTE")</f>
        <v/>
      </c>
      <c r="J3695" s="14">
        <f>G3695-H3695-I3695</f>
        <v/>
      </c>
      <c r="K3695">
        <f>IF(A3695="","",IF(J3695&lt;=IFERROR(VLOOKUP(A3695,Produtos!$A:$E,5,FALSE),0),"ABAIXO DO MINIMO","OK"))</f>
        <v/>
      </c>
    </row>
    <row r="3696">
      <c r="B3696">
        <f>IFERROR(VLOOKUP(A3696,Produtos!A:B,2,FALSE),"")</f>
        <v/>
      </c>
      <c r="D3696" s="10">
        <f>IFERROR(INDEX(Lotes!$E:$E,MATCH(1,(Lotes!$A:$A=A3696)*(Lotes!$C:$C=C3696),0)),"")</f>
        <v/>
      </c>
      <c r="E3696" s="14">
        <f>IF(D3696="","",D3696-TODAY())</f>
        <v/>
      </c>
      <c r="F3696">
        <f>IF(D3696="","",IF(E3696&lt;0,"VENCIDO",IF(E3696&lt;=30,"VENCE EM &lt;= 30 DIAS",IF(E3696&lt;=60,"ATENCAO (31-60 DIAS)","OK"))))</f>
        <v/>
      </c>
      <c r="G3696" s="14">
        <f>SUMIFS(Lancamentos!$G:$G,Lancamentos!$C:$C,$A3696,Lancamentos!$E:$E,$C3696,Lancamentos!$B:$B,"ENTRADA")</f>
        <v/>
      </c>
      <c r="H3696" s="14">
        <f>SUMIFS(Lancamentos!$G:$G,Lancamentos!$C:$C,$A3696,Lancamentos!$E:$E,$C3696,Lancamentos!$B:$B,"SAIDA_USO")</f>
        <v/>
      </c>
      <c r="I3696" s="14">
        <f>SUMIFS(Lancamentos!$G:$G,Lancamentos!$C:$C,$A3696,Lancamentos!$E:$E,$C3696,Lancamentos!$B:$B,"SAIDA_DESCARTE")</f>
        <v/>
      </c>
      <c r="J3696" s="14">
        <f>G3696-H3696-I3696</f>
        <v/>
      </c>
      <c r="K3696">
        <f>IF(A3696="","",IF(J3696&lt;=IFERROR(VLOOKUP(A3696,Produtos!$A:$E,5,FALSE),0),"ABAIXO DO MINIMO","OK"))</f>
        <v/>
      </c>
    </row>
    <row r="3697">
      <c r="B3697">
        <f>IFERROR(VLOOKUP(A3697,Produtos!A:B,2,FALSE),"")</f>
        <v/>
      </c>
      <c r="D3697" s="10">
        <f>IFERROR(INDEX(Lotes!$E:$E,MATCH(1,(Lotes!$A:$A=A3697)*(Lotes!$C:$C=C3697),0)),"")</f>
        <v/>
      </c>
      <c r="E3697" s="14">
        <f>IF(D3697="","",D3697-TODAY())</f>
        <v/>
      </c>
      <c r="F3697">
        <f>IF(D3697="","",IF(E3697&lt;0,"VENCIDO",IF(E3697&lt;=30,"VENCE EM &lt;= 30 DIAS",IF(E3697&lt;=60,"ATENCAO (31-60 DIAS)","OK"))))</f>
        <v/>
      </c>
      <c r="G3697" s="14">
        <f>SUMIFS(Lancamentos!$G:$G,Lancamentos!$C:$C,$A3697,Lancamentos!$E:$E,$C3697,Lancamentos!$B:$B,"ENTRADA")</f>
        <v/>
      </c>
      <c r="H3697" s="14">
        <f>SUMIFS(Lancamentos!$G:$G,Lancamentos!$C:$C,$A3697,Lancamentos!$E:$E,$C3697,Lancamentos!$B:$B,"SAIDA_USO")</f>
        <v/>
      </c>
      <c r="I3697" s="14">
        <f>SUMIFS(Lancamentos!$G:$G,Lancamentos!$C:$C,$A3697,Lancamentos!$E:$E,$C3697,Lancamentos!$B:$B,"SAIDA_DESCARTE")</f>
        <v/>
      </c>
      <c r="J3697" s="14">
        <f>G3697-H3697-I3697</f>
        <v/>
      </c>
      <c r="K3697">
        <f>IF(A3697="","",IF(J3697&lt;=IFERROR(VLOOKUP(A3697,Produtos!$A:$E,5,FALSE),0),"ABAIXO DO MINIMO","OK"))</f>
        <v/>
      </c>
    </row>
    <row r="3698">
      <c r="B3698">
        <f>IFERROR(VLOOKUP(A3698,Produtos!A:B,2,FALSE),"")</f>
        <v/>
      </c>
      <c r="D3698" s="10">
        <f>IFERROR(INDEX(Lotes!$E:$E,MATCH(1,(Lotes!$A:$A=A3698)*(Lotes!$C:$C=C3698),0)),"")</f>
        <v/>
      </c>
      <c r="E3698" s="14">
        <f>IF(D3698="","",D3698-TODAY())</f>
        <v/>
      </c>
      <c r="F3698">
        <f>IF(D3698="","",IF(E3698&lt;0,"VENCIDO",IF(E3698&lt;=30,"VENCE EM &lt;= 30 DIAS",IF(E3698&lt;=60,"ATENCAO (31-60 DIAS)","OK"))))</f>
        <v/>
      </c>
      <c r="G3698" s="14">
        <f>SUMIFS(Lancamentos!$G:$G,Lancamentos!$C:$C,$A3698,Lancamentos!$E:$E,$C3698,Lancamentos!$B:$B,"ENTRADA")</f>
        <v/>
      </c>
      <c r="H3698" s="14">
        <f>SUMIFS(Lancamentos!$G:$G,Lancamentos!$C:$C,$A3698,Lancamentos!$E:$E,$C3698,Lancamentos!$B:$B,"SAIDA_USO")</f>
        <v/>
      </c>
      <c r="I3698" s="14">
        <f>SUMIFS(Lancamentos!$G:$G,Lancamentos!$C:$C,$A3698,Lancamentos!$E:$E,$C3698,Lancamentos!$B:$B,"SAIDA_DESCARTE")</f>
        <v/>
      </c>
      <c r="J3698" s="14">
        <f>G3698-H3698-I3698</f>
        <v/>
      </c>
      <c r="K3698">
        <f>IF(A3698="","",IF(J3698&lt;=IFERROR(VLOOKUP(A3698,Produtos!$A:$E,5,FALSE),0),"ABAIXO DO MINIMO","OK"))</f>
        <v/>
      </c>
    </row>
    <row r="3699">
      <c r="B3699">
        <f>IFERROR(VLOOKUP(A3699,Produtos!A:B,2,FALSE),"")</f>
        <v/>
      </c>
      <c r="D3699" s="10">
        <f>IFERROR(INDEX(Lotes!$E:$E,MATCH(1,(Lotes!$A:$A=A3699)*(Lotes!$C:$C=C3699),0)),"")</f>
        <v/>
      </c>
      <c r="E3699" s="14">
        <f>IF(D3699="","",D3699-TODAY())</f>
        <v/>
      </c>
      <c r="F3699">
        <f>IF(D3699="","",IF(E3699&lt;0,"VENCIDO",IF(E3699&lt;=30,"VENCE EM &lt;= 30 DIAS",IF(E3699&lt;=60,"ATENCAO (31-60 DIAS)","OK"))))</f>
        <v/>
      </c>
      <c r="G3699" s="14">
        <f>SUMIFS(Lancamentos!$G:$G,Lancamentos!$C:$C,$A3699,Lancamentos!$E:$E,$C3699,Lancamentos!$B:$B,"ENTRADA")</f>
        <v/>
      </c>
      <c r="H3699" s="14">
        <f>SUMIFS(Lancamentos!$G:$G,Lancamentos!$C:$C,$A3699,Lancamentos!$E:$E,$C3699,Lancamentos!$B:$B,"SAIDA_USO")</f>
        <v/>
      </c>
      <c r="I3699" s="14">
        <f>SUMIFS(Lancamentos!$G:$G,Lancamentos!$C:$C,$A3699,Lancamentos!$E:$E,$C3699,Lancamentos!$B:$B,"SAIDA_DESCARTE")</f>
        <v/>
      </c>
      <c r="J3699" s="14">
        <f>G3699-H3699-I3699</f>
        <v/>
      </c>
      <c r="K3699">
        <f>IF(A3699="","",IF(J3699&lt;=IFERROR(VLOOKUP(A3699,Produtos!$A:$E,5,FALSE),0),"ABAIXO DO MINIMO","OK"))</f>
        <v/>
      </c>
    </row>
    <row r="3700">
      <c r="B3700">
        <f>IFERROR(VLOOKUP(A3700,Produtos!A:B,2,FALSE),"")</f>
        <v/>
      </c>
      <c r="D3700" s="10">
        <f>IFERROR(INDEX(Lotes!$E:$E,MATCH(1,(Lotes!$A:$A=A3700)*(Lotes!$C:$C=C3700),0)),"")</f>
        <v/>
      </c>
      <c r="E3700" s="14">
        <f>IF(D3700="","",D3700-TODAY())</f>
        <v/>
      </c>
      <c r="F3700">
        <f>IF(D3700="","",IF(E3700&lt;0,"VENCIDO",IF(E3700&lt;=30,"VENCE EM &lt;= 30 DIAS",IF(E3700&lt;=60,"ATENCAO (31-60 DIAS)","OK"))))</f>
        <v/>
      </c>
      <c r="G3700" s="14">
        <f>SUMIFS(Lancamentos!$G:$G,Lancamentos!$C:$C,$A3700,Lancamentos!$E:$E,$C3700,Lancamentos!$B:$B,"ENTRADA")</f>
        <v/>
      </c>
      <c r="H3700" s="14">
        <f>SUMIFS(Lancamentos!$G:$G,Lancamentos!$C:$C,$A3700,Lancamentos!$E:$E,$C3700,Lancamentos!$B:$B,"SAIDA_USO")</f>
        <v/>
      </c>
      <c r="I3700" s="14">
        <f>SUMIFS(Lancamentos!$G:$G,Lancamentos!$C:$C,$A3700,Lancamentos!$E:$E,$C3700,Lancamentos!$B:$B,"SAIDA_DESCARTE")</f>
        <v/>
      </c>
      <c r="J3700" s="14">
        <f>G3700-H3700-I3700</f>
        <v/>
      </c>
      <c r="K3700">
        <f>IF(A3700="","",IF(J3700&lt;=IFERROR(VLOOKUP(A3700,Produtos!$A:$E,5,FALSE),0),"ABAIXO DO MINIMO","OK"))</f>
        <v/>
      </c>
    </row>
    <row r="3701">
      <c r="B3701">
        <f>IFERROR(VLOOKUP(A3701,Produtos!A:B,2,FALSE),"")</f>
        <v/>
      </c>
      <c r="D3701" s="10">
        <f>IFERROR(INDEX(Lotes!$E:$E,MATCH(1,(Lotes!$A:$A=A3701)*(Lotes!$C:$C=C3701),0)),"")</f>
        <v/>
      </c>
      <c r="E3701" s="14">
        <f>IF(D3701="","",D3701-TODAY())</f>
        <v/>
      </c>
      <c r="F3701">
        <f>IF(D3701="","",IF(E3701&lt;0,"VENCIDO",IF(E3701&lt;=30,"VENCE EM &lt;= 30 DIAS",IF(E3701&lt;=60,"ATENCAO (31-60 DIAS)","OK"))))</f>
        <v/>
      </c>
      <c r="G3701" s="14">
        <f>SUMIFS(Lancamentos!$G:$G,Lancamentos!$C:$C,$A3701,Lancamentos!$E:$E,$C3701,Lancamentos!$B:$B,"ENTRADA")</f>
        <v/>
      </c>
      <c r="H3701" s="14">
        <f>SUMIFS(Lancamentos!$G:$G,Lancamentos!$C:$C,$A3701,Lancamentos!$E:$E,$C3701,Lancamentos!$B:$B,"SAIDA_USO")</f>
        <v/>
      </c>
      <c r="I3701" s="14">
        <f>SUMIFS(Lancamentos!$G:$G,Lancamentos!$C:$C,$A3701,Lancamentos!$E:$E,$C3701,Lancamentos!$B:$B,"SAIDA_DESCARTE")</f>
        <v/>
      </c>
      <c r="J3701" s="14">
        <f>G3701-H3701-I3701</f>
        <v/>
      </c>
      <c r="K3701">
        <f>IF(A3701="","",IF(J3701&lt;=IFERROR(VLOOKUP(A3701,Produtos!$A:$E,5,FALSE),0),"ABAIXO DO MINIMO","OK"))</f>
        <v/>
      </c>
    </row>
    <row r="3702">
      <c r="B3702">
        <f>IFERROR(VLOOKUP(A3702,Produtos!A:B,2,FALSE),"")</f>
        <v/>
      </c>
      <c r="D3702" s="10">
        <f>IFERROR(INDEX(Lotes!$E:$E,MATCH(1,(Lotes!$A:$A=A3702)*(Lotes!$C:$C=C3702),0)),"")</f>
        <v/>
      </c>
      <c r="E3702" s="14">
        <f>IF(D3702="","",D3702-TODAY())</f>
        <v/>
      </c>
      <c r="F3702">
        <f>IF(D3702="","",IF(E3702&lt;0,"VENCIDO",IF(E3702&lt;=30,"VENCE EM &lt;= 30 DIAS",IF(E3702&lt;=60,"ATENCAO (31-60 DIAS)","OK"))))</f>
        <v/>
      </c>
      <c r="G3702" s="14">
        <f>SUMIFS(Lancamentos!$G:$G,Lancamentos!$C:$C,$A3702,Lancamentos!$E:$E,$C3702,Lancamentos!$B:$B,"ENTRADA")</f>
        <v/>
      </c>
      <c r="H3702" s="14">
        <f>SUMIFS(Lancamentos!$G:$G,Lancamentos!$C:$C,$A3702,Lancamentos!$E:$E,$C3702,Lancamentos!$B:$B,"SAIDA_USO")</f>
        <v/>
      </c>
      <c r="I3702" s="14">
        <f>SUMIFS(Lancamentos!$G:$G,Lancamentos!$C:$C,$A3702,Lancamentos!$E:$E,$C3702,Lancamentos!$B:$B,"SAIDA_DESCARTE")</f>
        <v/>
      </c>
      <c r="J3702" s="14">
        <f>G3702-H3702-I3702</f>
        <v/>
      </c>
      <c r="K3702">
        <f>IF(A3702="","",IF(J3702&lt;=IFERROR(VLOOKUP(A3702,Produtos!$A:$E,5,FALSE),0),"ABAIXO DO MINIMO","OK"))</f>
        <v/>
      </c>
    </row>
    <row r="3703">
      <c r="B3703">
        <f>IFERROR(VLOOKUP(A3703,Produtos!A:B,2,FALSE),"")</f>
        <v/>
      </c>
      <c r="D3703" s="10">
        <f>IFERROR(INDEX(Lotes!$E:$E,MATCH(1,(Lotes!$A:$A=A3703)*(Lotes!$C:$C=C3703),0)),"")</f>
        <v/>
      </c>
      <c r="E3703" s="14">
        <f>IF(D3703="","",D3703-TODAY())</f>
        <v/>
      </c>
      <c r="F3703">
        <f>IF(D3703="","",IF(E3703&lt;0,"VENCIDO",IF(E3703&lt;=30,"VENCE EM &lt;= 30 DIAS",IF(E3703&lt;=60,"ATENCAO (31-60 DIAS)","OK"))))</f>
        <v/>
      </c>
      <c r="G3703" s="14">
        <f>SUMIFS(Lancamentos!$G:$G,Lancamentos!$C:$C,$A3703,Lancamentos!$E:$E,$C3703,Lancamentos!$B:$B,"ENTRADA")</f>
        <v/>
      </c>
      <c r="H3703" s="14">
        <f>SUMIFS(Lancamentos!$G:$G,Lancamentos!$C:$C,$A3703,Lancamentos!$E:$E,$C3703,Lancamentos!$B:$B,"SAIDA_USO")</f>
        <v/>
      </c>
      <c r="I3703" s="14">
        <f>SUMIFS(Lancamentos!$G:$G,Lancamentos!$C:$C,$A3703,Lancamentos!$E:$E,$C3703,Lancamentos!$B:$B,"SAIDA_DESCARTE")</f>
        <v/>
      </c>
      <c r="J3703" s="14">
        <f>G3703-H3703-I3703</f>
        <v/>
      </c>
      <c r="K3703">
        <f>IF(A3703="","",IF(J3703&lt;=IFERROR(VLOOKUP(A3703,Produtos!$A:$E,5,FALSE),0),"ABAIXO DO MINIMO","OK"))</f>
        <v/>
      </c>
    </row>
    <row r="3704">
      <c r="B3704">
        <f>IFERROR(VLOOKUP(A3704,Produtos!A:B,2,FALSE),"")</f>
        <v/>
      </c>
      <c r="D3704" s="10">
        <f>IFERROR(INDEX(Lotes!$E:$E,MATCH(1,(Lotes!$A:$A=A3704)*(Lotes!$C:$C=C3704),0)),"")</f>
        <v/>
      </c>
      <c r="E3704" s="14">
        <f>IF(D3704="","",D3704-TODAY())</f>
        <v/>
      </c>
      <c r="F3704">
        <f>IF(D3704="","",IF(E3704&lt;0,"VENCIDO",IF(E3704&lt;=30,"VENCE EM &lt;= 30 DIAS",IF(E3704&lt;=60,"ATENCAO (31-60 DIAS)","OK"))))</f>
        <v/>
      </c>
      <c r="G3704" s="14">
        <f>SUMIFS(Lancamentos!$G:$G,Lancamentos!$C:$C,$A3704,Lancamentos!$E:$E,$C3704,Lancamentos!$B:$B,"ENTRADA")</f>
        <v/>
      </c>
      <c r="H3704" s="14">
        <f>SUMIFS(Lancamentos!$G:$G,Lancamentos!$C:$C,$A3704,Lancamentos!$E:$E,$C3704,Lancamentos!$B:$B,"SAIDA_USO")</f>
        <v/>
      </c>
      <c r="I3704" s="14">
        <f>SUMIFS(Lancamentos!$G:$G,Lancamentos!$C:$C,$A3704,Lancamentos!$E:$E,$C3704,Lancamentos!$B:$B,"SAIDA_DESCARTE")</f>
        <v/>
      </c>
      <c r="J3704" s="14">
        <f>G3704-H3704-I3704</f>
        <v/>
      </c>
      <c r="K3704">
        <f>IF(A3704="","",IF(J3704&lt;=IFERROR(VLOOKUP(A3704,Produtos!$A:$E,5,FALSE),0),"ABAIXO DO MINIMO","OK"))</f>
        <v/>
      </c>
    </row>
    <row r="3705">
      <c r="B3705">
        <f>IFERROR(VLOOKUP(A3705,Produtos!A:B,2,FALSE),"")</f>
        <v/>
      </c>
      <c r="D3705" s="10">
        <f>IFERROR(INDEX(Lotes!$E:$E,MATCH(1,(Lotes!$A:$A=A3705)*(Lotes!$C:$C=C3705),0)),"")</f>
        <v/>
      </c>
      <c r="E3705" s="14">
        <f>IF(D3705="","",D3705-TODAY())</f>
        <v/>
      </c>
      <c r="F3705">
        <f>IF(D3705="","",IF(E3705&lt;0,"VENCIDO",IF(E3705&lt;=30,"VENCE EM &lt;= 30 DIAS",IF(E3705&lt;=60,"ATENCAO (31-60 DIAS)","OK"))))</f>
        <v/>
      </c>
      <c r="G3705" s="14">
        <f>SUMIFS(Lancamentos!$G:$G,Lancamentos!$C:$C,$A3705,Lancamentos!$E:$E,$C3705,Lancamentos!$B:$B,"ENTRADA")</f>
        <v/>
      </c>
      <c r="H3705" s="14">
        <f>SUMIFS(Lancamentos!$G:$G,Lancamentos!$C:$C,$A3705,Lancamentos!$E:$E,$C3705,Lancamentos!$B:$B,"SAIDA_USO")</f>
        <v/>
      </c>
      <c r="I3705" s="14">
        <f>SUMIFS(Lancamentos!$G:$G,Lancamentos!$C:$C,$A3705,Lancamentos!$E:$E,$C3705,Lancamentos!$B:$B,"SAIDA_DESCARTE")</f>
        <v/>
      </c>
      <c r="J3705" s="14">
        <f>G3705-H3705-I3705</f>
        <v/>
      </c>
      <c r="K3705">
        <f>IF(A3705="","",IF(J3705&lt;=IFERROR(VLOOKUP(A3705,Produtos!$A:$E,5,FALSE),0),"ABAIXO DO MINIMO","OK"))</f>
        <v/>
      </c>
    </row>
    <row r="3706">
      <c r="B3706">
        <f>IFERROR(VLOOKUP(A3706,Produtos!A:B,2,FALSE),"")</f>
        <v/>
      </c>
      <c r="D3706" s="10">
        <f>IFERROR(INDEX(Lotes!$E:$E,MATCH(1,(Lotes!$A:$A=A3706)*(Lotes!$C:$C=C3706),0)),"")</f>
        <v/>
      </c>
      <c r="E3706" s="14">
        <f>IF(D3706="","",D3706-TODAY())</f>
        <v/>
      </c>
      <c r="F3706">
        <f>IF(D3706="","",IF(E3706&lt;0,"VENCIDO",IF(E3706&lt;=30,"VENCE EM &lt;= 30 DIAS",IF(E3706&lt;=60,"ATENCAO (31-60 DIAS)","OK"))))</f>
        <v/>
      </c>
      <c r="G3706" s="14">
        <f>SUMIFS(Lancamentos!$G:$G,Lancamentos!$C:$C,$A3706,Lancamentos!$E:$E,$C3706,Lancamentos!$B:$B,"ENTRADA")</f>
        <v/>
      </c>
      <c r="H3706" s="14">
        <f>SUMIFS(Lancamentos!$G:$G,Lancamentos!$C:$C,$A3706,Lancamentos!$E:$E,$C3706,Lancamentos!$B:$B,"SAIDA_USO")</f>
        <v/>
      </c>
      <c r="I3706" s="14">
        <f>SUMIFS(Lancamentos!$G:$G,Lancamentos!$C:$C,$A3706,Lancamentos!$E:$E,$C3706,Lancamentos!$B:$B,"SAIDA_DESCARTE")</f>
        <v/>
      </c>
      <c r="J3706" s="14">
        <f>G3706-H3706-I3706</f>
        <v/>
      </c>
      <c r="K3706">
        <f>IF(A3706="","",IF(J3706&lt;=IFERROR(VLOOKUP(A3706,Produtos!$A:$E,5,FALSE),0),"ABAIXO DO MINIMO","OK"))</f>
        <v/>
      </c>
    </row>
    <row r="3707">
      <c r="B3707">
        <f>IFERROR(VLOOKUP(A3707,Produtos!A:B,2,FALSE),"")</f>
        <v/>
      </c>
      <c r="D3707" s="10">
        <f>IFERROR(INDEX(Lotes!$E:$E,MATCH(1,(Lotes!$A:$A=A3707)*(Lotes!$C:$C=C3707),0)),"")</f>
        <v/>
      </c>
      <c r="E3707" s="14">
        <f>IF(D3707="","",D3707-TODAY())</f>
        <v/>
      </c>
      <c r="F3707">
        <f>IF(D3707="","",IF(E3707&lt;0,"VENCIDO",IF(E3707&lt;=30,"VENCE EM &lt;= 30 DIAS",IF(E3707&lt;=60,"ATENCAO (31-60 DIAS)","OK"))))</f>
        <v/>
      </c>
      <c r="G3707" s="14">
        <f>SUMIFS(Lancamentos!$G:$G,Lancamentos!$C:$C,$A3707,Lancamentos!$E:$E,$C3707,Lancamentos!$B:$B,"ENTRADA")</f>
        <v/>
      </c>
      <c r="H3707" s="14">
        <f>SUMIFS(Lancamentos!$G:$G,Lancamentos!$C:$C,$A3707,Lancamentos!$E:$E,$C3707,Lancamentos!$B:$B,"SAIDA_USO")</f>
        <v/>
      </c>
      <c r="I3707" s="14">
        <f>SUMIFS(Lancamentos!$G:$G,Lancamentos!$C:$C,$A3707,Lancamentos!$E:$E,$C3707,Lancamentos!$B:$B,"SAIDA_DESCARTE")</f>
        <v/>
      </c>
      <c r="J3707" s="14">
        <f>G3707-H3707-I3707</f>
        <v/>
      </c>
      <c r="K3707">
        <f>IF(A3707="","",IF(J3707&lt;=IFERROR(VLOOKUP(A3707,Produtos!$A:$E,5,FALSE),0),"ABAIXO DO MINIMO","OK"))</f>
        <v/>
      </c>
    </row>
    <row r="3708">
      <c r="B3708">
        <f>IFERROR(VLOOKUP(A3708,Produtos!A:B,2,FALSE),"")</f>
        <v/>
      </c>
      <c r="D3708" s="10">
        <f>IFERROR(INDEX(Lotes!$E:$E,MATCH(1,(Lotes!$A:$A=A3708)*(Lotes!$C:$C=C3708),0)),"")</f>
        <v/>
      </c>
      <c r="E3708" s="14">
        <f>IF(D3708="","",D3708-TODAY())</f>
        <v/>
      </c>
      <c r="F3708">
        <f>IF(D3708="","",IF(E3708&lt;0,"VENCIDO",IF(E3708&lt;=30,"VENCE EM &lt;= 30 DIAS",IF(E3708&lt;=60,"ATENCAO (31-60 DIAS)","OK"))))</f>
        <v/>
      </c>
      <c r="G3708" s="14">
        <f>SUMIFS(Lancamentos!$G:$G,Lancamentos!$C:$C,$A3708,Lancamentos!$E:$E,$C3708,Lancamentos!$B:$B,"ENTRADA")</f>
        <v/>
      </c>
      <c r="H3708" s="14">
        <f>SUMIFS(Lancamentos!$G:$G,Lancamentos!$C:$C,$A3708,Lancamentos!$E:$E,$C3708,Lancamentos!$B:$B,"SAIDA_USO")</f>
        <v/>
      </c>
      <c r="I3708" s="14">
        <f>SUMIFS(Lancamentos!$G:$G,Lancamentos!$C:$C,$A3708,Lancamentos!$E:$E,$C3708,Lancamentos!$B:$B,"SAIDA_DESCARTE")</f>
        <v/>
      </c>
      <c r="J3708" s="14">
        <f>G3708-H3708-I3708</f>
        <v/>
      </c>
      <c r="K3708">
        <f>IF(A3708="","",IF(J3708&lt;=IFERROR(VLOOKUP(A3708,Produtos!$A:$E,5,FALSE),0),"ABAIXO DO MINIMO","OK"))</f>
        <v/>
      </c>
    </row>
    <row r="3709">
      <c r="B3709">
        <f>IFERROR(VLOOKUP(A3709,Produtos!A:B,2,FALSE),"")</f>
        <v/>
      </c>
      <c r="D3709" s="10">
        <f>IFERROR(INDEX(Lotes!$E:$E,MATCH(1,(Lotes!$A:$A=A3709)*(Lotes!$C:$C=C3709),0)),"")</f>
        <v/>
      </c>
      <c r="E3709" s="14">
        <f>IF(D3709="","",D3709-TODAY())</f>
        <v/>
      </c>
      <c r="F3709">
        <f>IF(D3709="","",IF(E3709&lt;0,"VENCIDO",IF(E3709&lt;=30,"VENCE EM &lt;= 30 DIAS",IF(E3709&lt;=60,"ATENCAO (31-60 DIAS)","OK"))))</f>
        <v/>
      </c>
      <c r="G3709" s="14">
        <f>SUMIFS(Lancamentos!$G:$G,Lancamentos!$C:$C,$A3709,Lancamentos!$E:$E,$C3709,Lancamentos!$B:$B,"ENTRADA")</f>
        <v/>
      </c>
      <c r="H3709" s="14">
        <f>SUMIFS(Lancamentos!$G:$G,Lancamentos!$C:$C,$A3709,Lancamentos!$E:$E,$C3709,Lancamentos!$B:$B,"SAIDA_USO")</f>
        <v/>
      </c>
      <c r="I3709" s="14">
        <f>SUMIFS(Lancamentos!$G:$G,Lancamentos!$C:$C,$A3709,Lancamentos!$E:$E,$C3709,Lancamentos!$B:$B,"SAIDA_DESCARTE")</f>
        <v/>
      </c>
      <c r="J3709" s="14">
        <f>G3709-H3709-I3709</f>
        <v/>
      </c>
      <c r="K3709">
        <f>IF(A3709="","",IF(J3709&lt;=IFERROR(VLOOKUP(A3709,Produtos!$A:$E,5,FALSE),0),"ABAIXO DO MINIMO","OK"))</f>
        <v/>
      </c>
    </row>
    <row r="3710">
      <c r="B3710">
        <f>IFERROR(VLOOKUP(A3710,Produtos!A:B,2,FALSE),"")</f>
        <v/>
      </c>
      <c r="D3710" s="10">
        <f>IFERROR(INDEX(Lotes!$E:$E,MATCH(1,(Lotes!$A:$A=A3710)*(Lotes!$C:$C=C3710),0)),"")</f>
        <v/>
      </c>
      <c r="E3710" s="14">
        <f>IF(D3710="","",D3710-TODAY())</f>
        <v/>
      </c>
      <c r="F3710">
        <f>IF(D3710="","",IF(E3710&lt;0,"VENCIDO",IF(E3710&lt;=30,"VENCE EM &lt;= 30 DIAS",IF(E3710&lt;=60,"ATENCAO (31-60 DIAS)","OK"))))</f>
        <v/>
      </c>
      <c r="G3710" s="14">
        <f>SUMIFS(Lancamentos!$G:$G,Lancamentos!$C:$C,$A3710,Lancamentos!$E:$E,$C3710,Lancamentos!$B:$B,"ENTRADA")</f>
        <v/>
      </c>
      <c r="H3710" s="14">
        <f>SUMIFS(Lancamentos!$G:$G,Lancamentos!$C:$C,$A3710,Lancamentos!$E:$E,$C3710,Lancamentos!$B:$B,"SAIDA_USO")</f>
        <v/>
      </c>
      <c r="I3710" s="14">
        <f>SUMIFS(Lancamentos!$G:$G,Lancamentos!$C:$C,$A3710,Lancamentos!$E:$E,$C3710,Lancamentos!$B:$B,"SAIDA_DESCARTE")</f>
        <v/>
      </c>
      <c r="J3710" s="14">
        <f>G3710-H3710-I3710</f>
        <v/>
      </c>
      <c r="K3710">
        <f>IF(A3710="","",IF(J3710&lt;=IFERROR(VLOOKUP(A3710,Produtos!$A:$E,5,FALSE),0),"ABAIXO DO MINIMO","OK"))</f>
        <v/>
      </c>
    </row>
    <row r="3711">
      <c r="B3711">
        <f>IFERROR(VLOOKUP(A3711,Produtos!A:B,2,FALSE),"")</f>
        <v/>
      </c>
      <c r="D3711" s="10">
        <f>IFERROR(INDEX(Lotes!$E:$E,MATCH(1,(Lotes!$A:$A=A3711)*(Lotes!$C:$C=C3711),0)),"")</f>
        <v/>
      </c>
      <c r="E3711" s="14">
        <f>IF(D3711="","",D3711-TODAY())</f>
        <v/>
      </c>
      <c r="F3711">
        <f>IF(D3711="","",IF(E3711&lt;0,"VENCIDO",IF(E3711&lt;=30,"VENCE EM &lt;= 30 DIAS",IF(E3711&lt;=60,"ATENCAO (31-60 DIAS)","OK"))))</f>
        <v/>
      </c>
      <c r="G3711" s="14">
        <f>SUMIFS(Lancamentos!$G:$G,Lancamentos!$C:$C,$A3711,Lancamentos!$E:$E,$C3711,Lancamentos!$B:$B,"ENTRADA")</f>
        <v/>
      </c>
      <c r="H3711" s="14">
        <f>SUMIFS(Lancamentos!$G:$G,Lancamentos!$C:$C,$A3711,Lancamentos!$E:$E,$C3711,Lancamentos!$B:$B,"SAIDA_USO")</f>
        <v/>
      </c>
      <c r="I3711" s="14">
        <f>SUMIFS(Lancamentos!$G:$G,Lancamentos!$C:$C,$A3711,Lancamentos!$E:$E,$C3711,Lancamentos!$B:$B,"SAIDA_DESCARTE")</f>
        <v/>
      </c>
      <c r="J3711" s="14">
        <f>G3711-H3711-I3711</f>
        <v/>
      </c>
      <c r="K3711">
        <f>IF(A3711="","",IF(J3711&lt;=IFERROR(VLOOKUP(A3711,Produtos!$A:$E,5,FALSE),0),"ABAIXO DO MINIMO","OK"))</f>
        <v/>
      </c>
    </row>
    <row r="3712">
      <c r="B3712">
        <f>IFERROR(VLOOKUP(A3712,Produtos!A:B,2,FALSE),"")</f>
        <v/>
      </c>
      <c r="D3712" s="10">
        <f>IFERROR(INDEX(Lotes!$E:$E,MATCH(1,(Lotes!$A:$A=A3712)*(Lotes!$C:$C=C3712),0)),"")</f>
        <v/>
      </c>
      <c r="E3712" s="14">
        <f>IF(D3712="","",D3712-TODAY())</f>
        <v/>
      </c>
      <c r="F3712">
        <f>IF(D3712="","",IF(E3712&lt;0,"VENCIDO",IF(E3712&lt;=30,"VENCE EM &lt;= 30 DIAS",IF(E3712&lt;=60,"ATENCAO (31-60 DIAS)","OK"))))</f>
        <v/>
      </c>
      <c r="G3712" s="14">
        <f>SUMIFS(Lancamentos!$G:$G,Lancamentos!$C:$C,$A3712,Lancamentos!$E:$E,$C3712,Lancamentos!$B:$B,"ENTRADA")</f>
        <v/>
      </c>
      <c r="H3712" s="14">
        <f>SUMIFS(Lancamentos!$G:$G,Lancamentos!$C:$C,$A3712,Lancamentos!$E:$E,$C3712,Lancamentos!$B:$B,"SAIDA_USO")</f>
        <v/>
      </c>
      <c r="I3712" s="14">
        <f>SUMIFS(Lancamentos!$G:$G,Lancamentos!$C:$C,$A3712,Lancamentos!$E:$E,$C3712,Lancamentos!$B:$B,"SAIDA_DESCARTE")</f>
        <v/>
      </c>
      <c r="J3712" s="14">
        <f>G3712-H3712-I3712</f>
        <v/>
      </c>
      <c r="K3712">
        <f>IF(A3712="","",IF(J3712&lt;=IFERROR(VLOOKUP(A3712,Produtos!$A:$E,5,FALSE),0),"ABAIXO DO MINIMO","OK"))</f>
        <v/>
      </c>
    </row>
    <row r="3713">
      <c r="B3713">
        <f>IFERROR(VLOOKUP(A3713,Produtos!A:B,2,FALSE),"")</f>
        <v/>
      </c>
      <c r="D3713" s="10">
        <f>IFERROR(INDEX(Lotes!$E:$E,MATCH(1,(Lotes!$A:$A=A3713)*(Lotes!$C:$C=C3713),0)),"")</f>
        <v/>
      </c>
      <c r="E3713" s="14">
        <f>IF(D3713="","",D3713-TODAY())</f>
        <v/>
      </c>
      <c r="F3713">
        <f>IF(D3713="","",IF(E3713&lt;0,"VENCIDO",IF(E3713&lt;=30,"VENCE EM &lt;= 30 DIAS",IF(E3713&lt;=60,"ATENCAO (31-60 DIAS)","OK"))))</f>
        <v/>
      </c>
      <c r="G3713" s="14">
        <f>SUMIFS(Lancamentos!$G:$G,Lancamentos!$C:$C,$A3713,Lancamentos!$E:$E,$C3713,Lancamentos!$B:$B,"ENTRADA")</f>
        <v/>
      </c>
      <c r="H3713" s="14">
        <f>SUMIFS(Lancamentos!$G:$G,Lancamentos!$C:$C,$A3713,Lancamentos!$E:$E,$C3713,Lancamentos!$B:$B,"SAIDA_USO")</f>
        <v/>
      </c>
      <c r="I3713" s="14">
        <f>SUMIFS(Lancamentos!$G:$G,Lancamentos!$C:$C,$A3713,Lancamentos!$E:$E,$C3713,Lancamentos!$B:$B,"SAIDA_DESCARTE")</f>
        <v/>
      </c>
      <c r="J3713" s="14">
        <f>G3713-H3713-I3713</f>
        <v/>
      </c>
      <c r="K3713">
        <f>IF(A3713="","",IF(J3713&lt;=IFERROR(VLOOKUP(A3713,Produtos!$A:$E,5,FALSE),0),"ABAIXO DO MINIMO","OK"))</f>
        <v/>
      </c>
    </row>
    <row r="3714">
      <c r="B3714">
        <f>IFERROR(VLOOKUP(A3714,Produtos!A:B,2,FALSE),"")</f>
        <v/>
      </c>
      <c r="D3714" s="10">
        <f>IFERROR(INDEX(Lotes!$E:$E,MATCH(1,(Lotes!$A:$A=A3714)*(Lotes!$C:$C=C3714),0)),"")</f>
        <v/>
      </c>
      <c r="E3714" s="14">
        <f>IF(D3714="","",D3714-TODAY())</f>
        <v/>
      </c>
      <c r="F3714">
        <f>IF(D3714="","",IF(E3714&lt;0,"VENCIDO",IF(E3714&lt;=30,"VENCE EM &lt;= 30 DIAS",IF(E3714&lt;=60,"ATENCAO (31-60 DIAS)","OK"))))</f>
        <v/>
      </c>
      <c r="G3714" s="14">
        <f>SUMIFS(Lancamentos!$G:$G,Lancamentos!$C:$C,$A3714,Lancamentos!$E:$E,$C3714,Lancamentos!$B:$B,"ENTRADA")</f>
        <v/>
      </c>
      <c r="H3714" s="14">
        <f>SUMIFS(Lancamentos!$G:$G,Lancamentos!$C:$C,$A3714,Lancamentos!$E:$E,$C3714,Lancamentos!$B:$B,"SAIDA_USO")</f>
        <v/>
      </c>
      <c r="I3714" s="14">
        <f>SUMIFS(Lancamentos!$G:$G,Lancamentos!$C:$C,$A3714,Lancamentos!$E:$E,$C3714,Lancamentos!$B:$B,"SAIDA_DESCARTE")</f>
        <v/>
      </c>
      <c r="J3714" s="14">
        <f>G3714-H3714-I3714</f>
        <v/>
      </c>
      <c r="K3714">
        <f>IF(A3714="","",IF(J3714&lt;=IFERROR(VLOOKUP(A3714,Produtos!$A:$E,5,FALSE),0),"ABAIXO DO MINIMO","OK"))</f>
        <v/>
      </c>
    </row>
    <row r="3715">
      <c r="B3715">
        <f>IFERROR(VLOOKUP(A3715,Produtos!A:B,2,FALSE),"")</f>
        <v/>
      </c>
      <c r="D3715" s="10">
        <f>IFERROR(INDEX(Lotes!$E:$E,MATCH(1,(Lotes!$A:$A=A3715)*(Lotes!$C:$C=C3715),0)),"")</f>
        <v/>
      </c>
      <c r="E3715" s="14">
        <f>IF(D3715="","",D3715-TODAY())</f>
        <v/>
      </c>
      <c r="F3715">
        <f>IF(D3715="","",IF(E3715&lt;0,"VENCIDO",IF(E3715&lt;=30,"VENCE EM &lt;= 30 DIAS",IF(E3715&lt;=60,"ATENCAO (31-60 DIAS)","OK"))))</f>
        <v/>
      </c>
      <c r="G3715" s="14">
        <f>SUMIFS(Lancamentos!$G:$G,Lancamentos!$C:$C,$A3715,Lancamentos!$E:$E,$C3715,Lancamentos!$B:$B,"ENTRADA")</f>
        <v/>
      </c>
      <c r="H3715" s="14">
        <f>SUMIFS(Lancamentos!$G:$G,Lancamentos!$C:$C,$A3715,Lancamentos!$E:$E,$C3715,Lancamentos!$B:$B,"SAIDA_USO")</f>
        <v/>
      </c>
      <c r="I3715" s="14">
        <f>SUMIFS(Lancamentos!$G:$G,Lancamentos!$C:$C,$A3715,Lancamentos!$E:$E,$C3715,Lancamentos!$B:$B,"SAIDA_DESCARTE")</f>
        <v/>
      </c>
      <c r="J3715" s="14">
        <f>G3715-H3715-I3715</f>
        <v/>
      </c>
      <c r="K3715">
        <f>IF(A3715="","",IF(J3715&lt;=IFERROR(VLOOKUP(A3715,Produtos!$A:$E,5,FALSE),0),"ABAIXO DO MINIMO","OK"))</f>
        <v/>
      </c>
    </row>
    <row r="3716">
      <c r="B3716">
        <f>IFERROR(VLOOKUP(A3716,Produtos!A:B,2,FALSE),"")</f>
        <v/>
      </c>
      <c r="D3716" s="10">
        <f>IFERROR(INDEX(Lotes!$E:$E,MATCH(1,(Lotes!$A:$A=A3716)*(Lotes!$C:$C=C3716),0)),"")</f>
        <v/>
      </c>
      <c r="E3716" s="14">
        <f>IF(D3716="","",D3716-TODAY())</f>
        <v/>
      </c>
      <c r="F3716">
        <f>IF(D3716="","",IF(E3716&lt;0,"VENCIDO",IF(E3716&lt;=30,"VENCE EM &lt;= 30 DIAS",IF(E3716&lt;=60,"ATENCAO (31-60 DIAS)","OK"))))</f>
        <v/>
      </c>
      <c r="G3716" s="14">
        <f>SUMIFS(Lancamentos!$G:$G,Lancamentos!$C:$C,$A3716,Lancamentos!$E:$E,$C3716,Lancamentos!$B:$B,"ENTRADA")</f>
        <v/>
      </c>
      <c r="H3716" s="14">
        <f>SUMIFS(Lancamentos!$G:$G,Lancamentos!$C:$C,$A3716,Lancamentos!$E:$E,$C3716,Lancamentos!$B:$B,"SAIDA_USO")</f>
        <v/>
      </c>
      <c r="I3716" s="14">
        <f>SUMIFS(Lancamentos!$G:$G,Lancamentos!$C:$C,$A3716,Lancamentos!$E:$E,$C3716,Lancamentos!$B:$B,"SAIDA_DESCARTE")</f>
        <v/>
      </c>
      <c r="J3716" s="14">
        <f>G3716-H3716-I3716</f>
        <v/>
      </c>
      <c r="K3716">
        <f>IF(A3716="","",IF(J3716&lt;=IFERROR(VLOOKUP(A3716,Produtos!$A:$E,5,FALSE),0),"ABAIXO DO MINIMO","OK"))</f>
        <v/>
      </c>
    </row>
    <row r="3717">
      <c r="B3717">
        <f>IFERROR(VLOOKUP(A3717,Produtos!A:B,2,FALSE),"")</f>
        <v/>
      </c>
      <c r="D3717" s="10">
        <f>IFERROR(INDEX(Lotes!$E:$E,MATCH(1,(Lotes!$A:$A=A3717)*(Lotes!$C:$C=C3717),0)),"")</f>
        <v/>
      </c>
      <c r="E3717" s="14">
        <f>IF(D3717="","",D3717-TODAY())</f>
        <v/>
      </c>
      <c r="F3717">
        <f>IF(D3717="","",IF(E3717&lt;0,"VENCIDO",IF(E3717&lt;=30,"VENCE EM &lt;= 30 DIAS",IF(E3717&lt;=60,"ATENCAO (31-60 DIAS)","OK"))))</f>
        <v/>
      </c>
      <c r="G3717" s="14">
        <f>SUMIFS(Lancamentos!$G:$G,Lancamentos!$C:$C,$A3717,Lancamentos!$E:$E,$C3717,Lancamentos!$B:$B,"ENTRADA")</f>
        <v/>
      </c>
      <c r="H3717" s="14">
        <f>SUMIFS(Lancamentos!$G:$G,Lancamentos!$C:$C,$A3717,Lancamentos!$E:$E,$C3717,Lancamentos!$B:$B,"SAIDA_USO")</f>
        <v/>
      </c>
      <c r="I3717" s="14">
        <f>SUMIFS(Lancamentos!$G:$G,Lancamentos!$C:$C,$A3717,Lancamentos!$E:$E,$C3717,Lancamentos!$B:$B,"SAIDA_DESCARTE")</f>
        <v/>
      </c>
      <c r="J3717" s="14">
        <f>G3717-H3717-I3717</f>
        <v/>
      </c>
      <c r="K3717">
        <f>IF(A3717="","",IF(J3717&lt;=IFERROR(VLOOKUP(A3717,Produtos!$A:$E,5,FALSE),0),"ABAIXO DO MINIMO","OK"))</f>
        <v/>
      </c>
    </row>
    <row r="3718">
      <c r="B3718">
        <f>IFERROR(VLOOKUP(A3718,Produtos!A:B,2,FALSE),"")</f>
        <v/>
      </c>
      <c r="D3718" s="10">
        <f>IFERROR(INDEX(Lotes!$E:$E,MATCH(1,(Lotes!$A:$A=A3718)*(Lotes!$C:$C=C3718),0)),"")</f>
        <v/>
      </c>
      <c r="E3718" s="14">
        <f>IF(D3718="","",D3718-TODAY())</f>
        <v/>
      </c>
      <c r="F3718">
        <f>IF(D3718="","",IF(E3718&lt;0,"VENCIDO",IF(E3718&lt;=30,"VENCE EM &lt;= 30 DIAS",IF(E3718&lt;=60,"ATENCAO (31-60 DIAS)","OK"))))</f>
        <v/>
      </c>
      <c r="G3718" s="14">
        <f>SUMIFS(Lancamentos!$G:$G,Lancamentos!$C:$C,$A3718,Lancamentos!$E:$E,$C3718,Lancamentos!$B:$B,"ENTRADA")</f>
        <v/>
      </c>
      <c r="H3718" s="14">
        <f>SUMIFS(Lancamentos!$G:$G,Lancamentos!$C:$C,$A3718,Lancamentos!$E:$E,$C3718,Lancamentos!$B:$B,"SAIDA_USO")</f>
        <v/>
      </c>
      <c r="I3718" s="14">
        <f>SUMIFS(Lancamentos!$G:$G,Lancamentos!$C:$C,$A3718,Lancamentos!$E:$E,$C3718,Lancamentos!$B:$B,"SAIDA_DESCARTE")</f>
        <v/>
      </c>
      <c r="J3718" s="14">
        <f>G3718-H3718-I3718</f>
        <v/>
      </c>
      <c r="K3718">
        <f>IF(A3718="","",IF(J3718&lt;=IFERROR(VLOOKUP(A3718,Produtos!$A:$E,5,FALSE),0),"ABAIXO DO MINIMO","OK"))</f>
        <v/>
      </c>
    </row>
    <row r="3719">
      <c r="B3719">
        <f>IFERROR(VLOOKUP(A3719,Produtos!A:B,2,FALSE),"")</f>
        <v/>
      </c>
      <c r="D3719" s="10">
        <f>IFERROR(INDEX(Lotes!$E:$E,MATCH(1,(Lotes!$A:$A=A3719)*(Lotes!$C:$C=C3719),0)),"")</f>
        <v/>
      </c>
      <c r="E3719" s="14">
        <f>IF(D3719="","",D3719-TODAY())</f>
        <v/>
      </c>
      <c r="F3719">
        <f>IF(D3719="","",IF(E3719&lt;0,"VENCIDO",IF(E3719&lt;=30,"VENCE EM &lt;= 30 DIAS",IF(E3719&lt;=60,"ATENCAO (31-60 DIAS)","OK"))))</f>
        <v/>
      </c>
      <c r="G3719" s="14">
        <f>SUMIFS(Lancamentos!$G:$G,Lancamentos!$C:$C,$A3719,Lancamentos!$E:$E,$C3719,Lancamentos!$B:$B,"ENTRADA")</f>
        <v/>
      </c>
      <c r="H3719" s="14">
        <f>SUMIFS(Lancamentos!$G:$G,Lancamentos!$C:$C,$A3719,Lancamentos!$E:$E,$C3719,Lancamentos!$B:$B,"SAIDA_USO")</f>
        <v/>
      </c>
      <c r="I3719" s="14">
        <f>SUMIFS(Lancamentos!$G:$G,Lancamentos!$C:$C,$A3719,Lancamentos!$E:$E,$C3719,Lancamentos!$B:$B,"SAIDA_DESCARTE")</f>
        <v/>
      </c>
      <c r="J3719" s="14">
        <f>G3719-H3719-I3719</f>
        <v/>
      </c>
      <c r="K3719">
        <f>IF(A3719="","",IF(J3719&lt;=IFERROR(VLOOKUP(A3719,Produtos!$A:$E,5,FALSE),0),"ABAIXO DO MINIMO","OK"))</f>
        <v/>
      </c>
    </row>
    <row r="3720">
      <c r="B3720">
        <f>IFERROR(VLOOKUP(A3720,Produtos!A:B,2,FALSE),"")</f>
        <v/>
      </c>
      <c r="D3720" s="10">
        <f>IFERROR(INDEX(Lotes!$E:$E,MATCH(1,(Lotes!$A:$A=A3720)*(Lotes!$C:$C=C3720),0)),"")</f>
        <v/>
      </c>
      <c r="E3720" s="14">
        <f>IF(D3720="","",D3720-TODAY())</f>
        <v/>
      </c>
      <c r="F3720">
        <f>IF(D3720="","",IF(E3720&lt;0,"VENCIDO",IF(E3720&lt;=30,"VENCE EM &lt;= 30 DIAS",IF(E3720&lt;=60,"ATENCAO (31-60 DIAS)","OK"))))</f>
        <v/>
      </c>
      <c r="G3720" s="14">
        <f>SUMIFS(Lancamentos!$G:$G,Lancamentos!$C:$C,$A3720,Lancamentos!$E:$E,$C3720,Lancamentos!$B:$B,"ENTRADA")</f>
        <v/>
      </c>
      <c r="H3720" s="14">
        <f>SUMIFS(Lancamentos!$G:$G,Lancamentos!$C:$C,$A3720,Lancamentos!$E:$E,$C3720,Lancamentos!$B:$B,"SAIDA_USO")</f>
        <v/>
      </c>
      <c r="I3720" s="14">
        <f>SUMIFS(Lancamentos!$G:$G,Lancamentos!$C:$C,$A3720,Lancamentos!$E:$E,$C3720,Lancamentos!$B:$B,"SAIDA_DESCARTE")</f>
        <v/>
      </c>
      <c r="J3720" s="14">
        <f>G3720-H3720-I3720</f>
        <v/>
      </c>
      <c r="K3720">
        <f>IF(A3720="","",IF(J3720&lt;=IFERROR(VLOOKUP(A3720,Produtos!$A:$E,5,FALSE),0),"ABAIXO DO MINIMO","OK"))</f>
        <v/>
      </c>
    </row>
    <row r="3721">
      <c r="B3721">
        <f>IFERROR(VLOOKUP(A3721,Produtos!A:B,2,FALSE),"")</f>
        <v/>
      </c>
      <c r="D3721" s="10">
        <f>IFERROR(INDEX(Lotes!$E:$E,MATCH(1,(Lotes!$A:$A=A3721)*(Lotes!$C:$C=C3721),0)),"")</f>
        <v/>
      </c>
      <c r="E3721" s="14">
        <f>IF(D3721="","",D3721-TODAY())</f>
        <v/>
      </c>
      <c r="F3721">
        <f>IF(D3721="","",IF(E3721&lt;0,"VENCIDO",IF(E3721&lt;=30,"VENCE EM &lt;= 30 DIAS",IF(E3721&lt;=60,"ATENCAO (31-60 DIAS)","OK"))))</f>
        <v/>
      </c>
      <c r="G3721" s="14">
        <f>SUMIFS(Lancamentos!$G:$G,Lancamentos!$C:$C,$A3721,Lancamentos!$E:$E,$C3721,Lancamentos!$B:$B,"ENTRADA")</f>
        <v/>
      </c>
      <c r="H3721" s="14">
        <f>SUMIFS(Lancamentos!$G:$G,Lancamentos!$C:$C,$A3721,Lancamentos!$E:$E,$C3721,Lancamentos!$B:$B,"SAIDA_USO")</f>
        <v/>
      </c>
      <c r="I3721" s="14">
        <f>SUMIFS(Lancamentos!$G:$G,Lancamentos!$C:$C,$A3721,Lancamentos!$E:$E,$C3721,Lancamentos!$B:$B,"SAIDA_DESCARTE")</f>
        <v/>
      </c>
      <c r="J3721" s="14">
        <f>G3721-H3721-I3721</f>
        <v/>
      </c>
      <c r="K3721">
        <f>IF(A3721="","",IF(J3721&lt;=IFERROR(VLOOKUP(A3721,Produtos!$A:$E,5,FALSE),0),"ABAIXO DO MINIMO","OK"))</f>
        <v/>
      </c>
    </row>
    <row r="3722">
      <c r="B3722">
        <f>IFERROR(VLOOKUP(A3722,Produtos!A:B,2,FALSE),"")</f>
        <v/>
      </c>
      <c r="D3722" s="10">
        <f>IFERROR(INDEX(Lotes!$E:$E,MATCH(1,(Lotes!$A:$A=A3722)*(Lotes!$C:$C=C3722),0)),"")</f>
        <v/>
      </c>
      <c r="E3722" s="14">
        <f>IF(D3722="","",D3722-TODAY())</f>
        <v/>
      </c>
      <c r="F3722">
        <f>IF(D3722="","",IF(E3722&lt;0,"VENCIDO",IF(E3722&lt;=30,"VENCE EM &lt;= 30 DIAS",IF(E3722&lt;=60,"ATENCAO (31-60 DIAS)","OK"))))</f>
        <v/>
      </c>
      <c r="G3722" s="14">
        <f>SUMIFS(Lancamentos!$G:$G,Lancamentos!$C:$C,$A3722,Lancamentos!$E:$E,$C3722,Lancamentos!$B:$B,"ENTRADA")</f>
        <v/>
      </c>
      <c r="H3722" s="14">
        <f>SUMIFS(Lancamentos!$G:$G,Lancamentos!$C:$C,$A3722,Lancamentos!$E:$E,$C3722,Lancamentos!$B:$B,"SAIDA_USO")</f>
        <v/>
      </c>
      <c r="I3722" s="14">
        <f>SUMIFS(Lancamentos!$G:$G,Lancamentos!$C:$C,$A3722,Lancamentos!$E:$E,$C3722,Lancamentos!$B:$B,"SAIDA_DESCARTE")</f>
        <v/>
      </c>
      <c r="J3722" s="14">
        <f>G3722-H3722-I3722</f>
        <v/>
      </c>
      <c r="K3722">
        <f>IF(A3722="","",IF(J3722&lt;=IFERROR(VLOOKUP(A3722,Produtos!$A:$E,5,FALSE),0),"ABAIXO DO MINIMO","OK"))</f>
        <v/>
      </c>
    </row>
    <row r="3723">
      <c r="B3723">
        <f>IFERROR(VLOOKUP(A3723,Produtos!A:B,2,FALSE),"")</f>
        <v/>
      </c>
      <c r="D3723" s="10">
        <f>IFERROR(INDEX(Lotes!$E:$E,MATCH(1,(Lotes!$A:$A=A3723)*(Lotes!$C:$C=C3723),0)),"")</f>
        <v/>
      </c>
      <c r="E3723" s="14">
        <f>IF(D3723="","",D3723-TODAY())</f>
        <v/>
      </c>
      <c r="F3723">
        <f>IF(D3723="","",IF(E3723&lt;0,"VENCIDO",IF(E3723&lt;=30,"VENCE EM &lt;= 30 DIAS",IF(E3723&lt;=60,"ATENCAO (31-60 DIAS)","OK"))))</f>
        <v/>
      </c>
      <c r="G3723" s="14">
        <f>SUMIFS(Lancamentos!$G:$G,Lancamentos!$C:$C,$A3723,Lancamentos!$E:$E,$C3723,Lancamentos!$B:$B,"ENTRADA")</f>
        <v/>
      </c>
      <c r="H3723" s="14">
        <f>SUMIFS(Lancamentos!$G:$G,Lancamentos!$C:$C,$A3723,Lancamentos!$E:$E,$C3723,Lancamentos!$B:$B,"SAIDA_USO")</f>
        <v/>
      </c>
      <c r="I3723" s="14">
        <f>SUMIFS(Lancamentos!$G:$G,Lancamentos!$C:$C,$A3723,Lancamentos!$E:$E,$C3723,Lancamentos!$B:$B,"SAIDA_DESCARTE")</f>
        <v/>
      </c>
      <c r="J3723" s="14">
        <f>G3723-H3723-I3723</f>
        <v/>
      </c>
      <c r="K3723">
        <f>IF(A3723="","",IF(J3723&lt;=IFERROR(VLOOKUP(A3723,Produtos!$A:$E,5,FALSE),0),"ABAIXO DO MINIMO","OK"))</f>
        <v/>
      </c>
    </row>
    <row r="3724">
      <c r="B3724">
        <f>IFERROR(VLOOKUP(A3724,Produtos!A:B,2,FALSE),"")</f>
        <v/>
      </c>
      <c r="D3724" s="10">
        <f>IFERROR(INDEX(Lotes!$E:$E,MATCH(1,(Lotes!$A:$A=A3724)*(Lotes!$C:$C=C3724),0)),"")</f>
        <v/>
      </c>
      <c r="E3724" s="14">
        <f>IF(D3724="","",D3724-TODAY())</f>
        <v/>
      </c>
      <c r="F3724">
        <f>IF(D3724="","",IF(E3724&lt;0,"VENCIDO",IF(E3724&lt;=30,"VENCE EM &lt;= 30 DIAS",IF(E3724&lt;=60,"ATENCAO (31-60 DIAS)","OK"))))</f>
        <v/>
      </c>
      <c r="G3724" s="14">
        <f>SUMIFS(Lancamentos!$G:$G,Lancamentos!$C:$C,$A3724,Lancamentos!$E:$E,$C3724,Lancamentos!$B:$B,"ENTRADA")</f>
        <v/>
      </c>
      <c r="H3724" s="14">
        <f>SUMIFS(Lancamentos!$G:$G,Lancamentos!$C:$C,$A3724,Lancamentos!$E:$E,$C3724,Lancamentos!$B:$B,"SAIDA_USO")</f>
        <v/>
      </c>
      <c r="I3724" s="14">
        <f>SUMIFS(Lancamentos!$G:$G,Lancamentos!$C:$C,$A3724,Lancamentos!$E:$E,$C3724,Lancamentos!$B:$B,"SAIDA_DESCARTE")</f>
        <v/>
      </c>
      <c r="J3724" s="14">
        <f>G3724-H3724-I3724</f>
        <v/>
      </c>
      <c r="K3724">
        <f>IF(A3724="","",IF(J3724&lt;=IFERROR(VLOOKUP(A3724,Produtos!$A:$E,5,FALSE),0),"ABAIXO DO MINIMO","OK"))</f>
        <v/>
      </c>
    </row>
    <row r="3725">
      <c r="B3725">
        <f>IFERROR(VLOOKUP(A3725,Produtos!A:B,2,FALSE),"")</f>
        <v/>
      </c>
      <c r="D3725" s="10">
        <f>IFERROR(INDEX(Lotes!$E:$E,MATCH(1,(Lotes!$A:$A=A3725)*(Lotes!$C:$C=C3725),0)),"")</f>
        <v/>
      </c>
      <c r="E3725" s="14">
        <f>IF(D3725="","",D3725-TODAY())</f>
        <v/>
      </c>
      <c r="F3725">
        <f>IF(D3725="","",IF(E3725&lt;0,"VENCIDO",IF(E3725&lt;=30,"VENCE EM &lt;= 30 DIAS",IF(E3725&lt;=60,"ATENCAO (31-60 DIAS)","OK"))))</f>
        <v/>
      </c>
      <c r="G3725" s="14">
        <f>SUMIFS(Lancamentos!$G:$G,Lancamentos!$C:$C,$A3725,Lancamentos!$E:$E,$C3725,Lancamentos!$B:$B,"ENTRADA")</f>
        <v/>
      </c>
      <c r="H3725" s="14">
        <f>SUMIFS(Lancamentos!$G:$G,Lancamentos!$C:$C,$A3725,Lancamentos!$E:$E,$C3725,Lancamentos!$B:$B,"SAIDA_USO")</f>
        <v/>
      </c>
      <c r="I3725" s="14">
        <f>SUMIFS(Lancamentos!$G:$G,Lancamentos!$C:$C,$A3725,Lancamentos!$E:$E,$C3725,Lancamentos!$B:$B,"SAIDA_DESCARTE")</f>
        <v/>
      </c>
      <c r="J3725" s="14">
        <f>G3725-H3725-I3725</f>
        <v/>
      </c>
      <c r="K3725">
        <f>IF(A3725="","",IF(J3725&lt;=IFERROR(VLOOKUP(A3725,Produtos!$A:$E,5,FALSE),0),"ABAIXO DO MINIMO","OK"))</f>
        <v/>
      </c>
    </row>
    <row r="3726">
      <c r="B3726">
        <f>IFERROR(VLOOKUP(A3726,Produtos!A:B,2,FALSE),"")</f>
        <v/>
      </c>
      <c r="D3726" s="10">
        <f>IFERROR(INDEX(Lotes!$E:$E,MATCH(1,(Lotes!$A:$A=A3726)*(Lotes!$C:$C=C3726),0)),"")</f>
        <v/>
      </c>
      <c r="E3726" s="14">
        <f>IF(D3726="","",D3726-TODAY())</f>
        <v/>
      </c>
      <c r="F3726">
        <f>IF(D3726="","",IF(E3726&lt;0,"VENCIDO",IF(E3726&lt;=30,"VENCE EM &lt;= 30 DIAS",IF(E3726&lt;=60,"ATENCAO (31-60 DIAS)","OK"))))</f>
        <v/>
      </c>
      <c r="G3726" s="14">
        <f>SUMIFS(Lancamentos!$G:$G,Lancamentos!$C:$C,$A3726,Lancamentos!$E:$E,$C3726,Lancamentos!$B:$B,"ENTRADA")</f>
        <v/>
      </c>
      <c r="H3726" s="14">
        <f>SUMIFS(Lancamentos!$G:$G,Lancamentos!$C:$C,$A3726,Lancamentos!$E:$E,$C3726,Lancamentos!$B:$B,"SAIDA_USO")</f>
        <v/>
      </c>
      <c r="I3726" s="14">
        <f>SUMIFS(Lancamentos!$G:$G,Lancamentos!$C:$C,$A3726,Lancamentos!$E:$E,$C3726,Lancamentos!$B:$B,"SAIDA_DESCARTE")</f>
        <v/>
      </c>
      <c r="J3726" s="14">
        <f>G3726-H3726-I3726</f>
        <v/>
      </c>
      <c r="K3726">
        <f>IF(A3726="","",IF(J3726&lt;=IFERROR(VLOOKUP(A3726,Produtos!$A:$E,5,FALSE),0),"ABAIXO DO MINIMO","OK"))</f>
        <v/>
      </c>
    </row>
    <row r="3727">
      <c r="B3727">
        <f>IFERROR(VLOOKUP(A3727,Produtos!A:B,2,FALSE),"")</f>
        <v/>
      </c>
      <c r="D3727" s="10">
        <f>IFERROR(INDEX(Lotes!$E:$E,MATCH(1,(Lotes!$A:$A=A3727)*(Lotes!$C:$C=C3727),0)),"")</f>
        <v/>
      </c>
      <c r="E3727" s="14">
        <f>IF(D3727="","",D3727-TODAY())</f>
        <v/>
      </c>
      <c r="F3727">
        <f>IF(D3727="","",IF(E3727&lt;0,"VENCIDO",IF(E3727&lt;=30,"VENCE EM &lt;= 30 DIAS",IF(E3727&lt;=60,"ATENCAO (31-60 DIAS)","OK"))))</f>
        <v/>
      </c>
      <c r="G3727" s="14">
        <f>SUMIFS(Lancamentos!$G:$G,Lancamentos!$C:$C,$A3727,Lancamentos!$E:$E,$C3727,Lancamentos!$B:$B,"ENTRADA")</f>
        <v/>
      </c>
      <c r="H3727" s="14">
        <f>SUMIFS(Lancamentos!$G:$G,Lancamentos!$C:$C,$A3727,Lancamentos!$E:$E,$C3727,Lancamentos!$B:$B,"SAIDA_USO")</f>
        <v/>
      </c>
      <c r="I3727" s="14">
        <f>SUMIFS(Lancamentos!$G:$G,Lancamentos!$C:$C,$A3727,Lancamentos!$E:$E,$C3727,Lancamentos!$B:$B,"SAIDA_DESCARTE")</f>
        <v/>
      </c>
      <c r="J3727" s="14">
        <f>G3727-H3727-I3727</f>
        <v/>
      </c>
      <c r="K3727">
        <f>IF(A3727="","",IF(J3727&lt;=IFERROR(VLOOKUP(A3727,Produtos!$A:$E,5,FALSE),0),"ABAIXO DO MINIMO","OK"))</f>
        <v/>
      </c>
    </row>
    <row r="3728">
      <c r="B3728">
        <f>IFERROR(VLOOKUP(A3728,Produtos!A:B,2,FALSE),"")</f>
        <v/>
      </c>
      <c r="D3728" s="10">
        <f>IFERROR(INDEX(Lotes!$E:$E,MATCH(1,(Lotes!$A:$A=A3728)*(Lotes!$C:$C=C3728),0)),"")</f>
        <v/>
      </c>
      <c r="E3728" s="14">
        <f>IF(D3728="","",D3728-TODAY())</f>
        <v/>
      </c>
      <c r="F3728">
        <f>IF(D3728="","",IF(E3728&lt;0,"VENCIDO",IF(E3728&lt;=30,"VENCE EM &lt;= 30 DIAS",IF(E3728&lt;=60,"ATENCAO (31-60 DIAS)","OK"))))</f>
        <v/>
      </c>
      <c r="G3728" s="14">
        <f>SUMIFS(Lancamentos!$G:$G,Lancamentos!$C:$C,$A3728,Lancamentos!$E:$E,$C3728,Lancamentos!$B:$B,"ENTRADA")</f>
        <v/>
      </c>
      <c r="H3728" s="14">
        <f>SUMIFS(Lancamentos!$G:$G,Lancamentos!$C:$C,$A3728,Lancamentos!$E:$E,$C3728,Lancamentos!$B:$B,"SAIDA_USO")</f>
        <v/>
      </c>
      <c r="I3728" s="14">
        <f>SUMIFS(Lancamentos!$G:$G,Lancamentos!$C:$C,$A3728,Lancamentos!$E:$E,$C3728,Lancamentos!$B:$B,"SAIDA_DESCARTE")</f>
        <v/>
      </c>
      <c r="J3728" s="14">
        <f>G3728-H3728-I3728</f>
        <v/>
      </c>
      <c r="K3728">
        <f>IF(A3728="","",IF(J3728&lt;=IFERROR(VLOOKUP(A3728,Produtos!$A:$E,5,FALSE),0),"ABAIXO DO MINIMO","OK"))</f>
        <v/>
      </c>
    </row>
    <row r="3729">
      <c r="B3729">
        <f>IFERROR(VLOOKUP(A3729,Produtos!A:B,2,FALSE),"")</f>
        <v/>
      </c>
      <c r="D3729" s="10">
        <f>IFERROR(INDEX(Lotes!$E:$E,MATCH(1,(Lotes!$A:$A=A3729)*(Lotes!$C:$C=C3729),0)),"")</f>
        <v/>
      </c>
      <c r="E3729" s="14">
        <f>IF(D3729="","",D3729-TODAY())</f>
        <v/>
      </c>
      <c r="F3729">
        <f>IF(D3729="","",IF(E3729&lt;0,"VENCIDO",IF(E3729&lt;=30,"VENCE EM &lt;= 30 DIAS",IF(E3729&lt;=60,"ATENCAO (31-60 DIAS)","OK"))))</f>
        <v/>
      </c>
      <c r="G3729" s="14">
        <f>SUMIFS(Lancamentos!$G:$G,Lancamentos!$C:$C,$A3729,Lancamentos!$E:$E,$C3729,Lancamentos!$B:$B,"ENTRADA")</f>
        <v/>
      </c>
      <c r="H3729" s="14">
        <f>SUMIFS(Lancamentos!$G:$G,Lancamentos!$C:$C,$A3729,Lancamentos!$E:$E,$C3729,Lancamentos!$B:$B,"SAIDA_USO")</f>
        <v/>
      </c>
      <c r="I3729" s="14">
        <f>SUMIFS(Lancamentos!$G:$G,Lancamentos!$C:$C,$A3729,Lancamentos!$E:$E,$C3729,Lancamentos!$B:$B,"SAIDA_DESCARTE")</f>
        <v/>
      </c>
      <c r="J3729" s="14">
        <f>G3729-H3729-I3729</f>
        <v/>
      </c>
      <c r="K3729">
        <f>IF(A3729="","",IF(J3729&lt;=IFERROR(VLOOKUP(A3729,Produtos!$A:$E,5,FALSE),0),"ABAIXO DO MINIMO","OK"))</f>
        <v/>
      </c>
    </row>
    <row r="3730">
      <c r="B3730">
        <f>IFERROR(VLOOKUP(A3730,Produtos!A:B,2,FALSE),"")</f>
        <v/>
      </c>
      <c r="D3730" s="10">
        <f>IFERROR(INDEX(Lotes!$E:$E,MATCH(1,(Lotes!$A:$A=A3730)*(Lotes!$C:$C=C3730),0)),"")</f>
        <v/>
      </c>
      <c r="E3730" s="14">
        <f>IF(D3730="","",D3730-TODAY())</f>
        <v/>
      </c>
      <c r="F3730">
        <f>IF(D3730="","",IF(E3730&lt;0,"VENCIDO",IF(E3730&lt;=30,"VENCE EM &lt;= 30 DIAS",IF(E3730&lt;=60,"ATENCAO (31-60 DIAS)","OK"))))</f>
        <v/>
      </c>
      <c r="G3730" s="14">
        <f>SUMIFS(Lancamentos!$G:$G,Lancamentos!$C:$C,$A3730,Lancamentos!$E:$E,$C3730,Lancamentos!$B:$B,"ENTRADA")</f>
        <v/>
      </c>
      <c r="H3730" s="14">
        <f>SUMIFS(Lancamentos!$G:$G,Lancamentos!$C:$C,$A3730,Lancamentos!$E:$E,$C3730,Lancamentos!$B:$B,"SAIDA_USO")</f>
        <v/>
      </c>
      <c r="I3730" s="14">
        <f>SUMIFS(Lancamentos!$G:$G,Lancamentos!$C:$C,$A3730,Lancamentos!$E:$E,$C3730,Lancamentos!$B:$B,"SAIDA_DESCARTE")</f>
        <v/>
      </c>
      <c r="J3730" s="14">
        <f>G3730-H3730-I3730</f>
        <v/>
      </c>
      <c r="K3730">
        <f>IF(A3730="","",IF(J3730&lt;=IFERROR(VLOOKUP(A3730,Produtos!$A:$E,5,FALSE),0),"ABAIXO DO MINIMO","OK"))</f>
        <v/>
      </c>
    </row>
    <row r="3731">
      <c r="B3731">
        <f>IFERROR(VLOOKUP(A3731,Produtos!A:B,2,FALSE),"")</f>
        <v/>
      </c>
      <c r="D3731" s="10">
        <f>IFERROR(INDEX(Lotes!$E:$E,MATCH(1,(Lotes!$A:$A=A3731)*(Lotes!$C:$C=C3731),0)),"")</f>
        <v/>
      </c>
      <c r="E3731" s="14">
        <f>IF(D3731="","",D3731-TODAY())</f>
        <v/>
      </c>
      <c r="F3731">
        <f>IF(D3731="","",IF(E3731&lt;0,"VENCIDO",IF(E3731&lt;=30,"VENCE EM &lt;= 30 DIAS",IF(E3731&lt;=60,"ATENCAO (31-60 DIAS)","OK"))))</f>
        <v/>
      </c>
      <c r="G3731" s="14">
        <f>SUMIFS(Lancamentos!$G:$G,Lancamentos!$C:$C,$A3731,Lancamentos!$E:$E,$C3731,Lancamentos!$B:$B,"ENTRADA")</f>
        <v/>
      </c>
      <c r="H3731" s="14">
        <f>SUMIFS(Lancamentos!$G:$G,Lancamentos!$C:$C,$A3731,Lancamentos!$E:$E,$C3731,Lancamentos!$B:$B,"SAIDA_USO")</f>
        <v/>
      </c>
      <c r="I3731" s="14">
        <f>SUMIFS(Lancamentos!$G:$G,Lancamentos!$C:$C,$A3731,Lancamentos!$E:$E,$C3731,Lancamentos!$B:$B,"SAIDA_DESCARTE")</f>
        <v/>
      </c>
      <c r="J3731" s="14">
        <f>G3731-H3731-I3731</f>
        <v/>
      </c>
      <c r="K3731">
        <f>IF(A3731="","",IF(J3731&lt;=IFERROR(VLOOKUP(A3731,Produtos!$A:$E,5,FALSE),0),"ABAIXO DO MINIMO","OK"))</f>
        <v/>
      </c>
    </row>
    <row r="3732">
      <c r="B3732">
        <f>IFERROR(VLOOKUP(A3732,Produtos!A:B,2,FALSE),"")</f>
        <v/>
      </c>
      <c r="D3732" s="10">
        <f>IFERROR(INDEX(Lotes!$E:$E,MATCH(1,(Lotes!$A:$A=A3732)*(Lotes!$C:$C=C3732),0)),"")</f>
        <v/>
      </c>
      <c r="E3732" s="14">
        <f>IF(D3732="","",D3732-TODAY())</f>
        <v/>
      </c>
      <c r="F3732">
        <f>IF(D3732="","",IF(E3732&lt;0,"VENCIDO",IF(E3732&lt;=30,"VENCE EM &lt;= 30 DIAS",IF(E3732&lt;=60,"ATENCAO (31-60 DIAS)","OK"))))</f>
        <v/>
      </c>
      <c r="G3732" s="14">
        <f>SUMIFS(Lancamentos!$G:$G,Lancamentos!$C:$C,$A3732,Lancamentos!$E:$E,$C3732,Lancamentos!$B:$B,"ENTRADA")</f>
        <v/>
      </c>
      <c r="H3732" s="14">
        <f>SUMIFS(Lancamentos!$G:$G,Lancamentos!$C:$C,$A3732,Lancamentos!$E:$E,$C3732,Lancamentos!$B:$B,"SAIDA_USO")</f>
        <v/>
      </c>
      <c r="I3732" s="14">
        <f>SUMIFS(Lancamentos!$G:$G,Lancamentos!$C:$C,$A3732,Lancamentos!$E:$E,$C3732,Lancamentos!$B:$B,"SAIDA_DESCARTE")</f>
        <v/>
      </c>
      <c r="J3732" s="14">
        <f>G3732-H3732-I3732</f>
        <v/>
      </c>
      <c r="K3732">
        <f>IF(A3732="","",IF(J3732&lt;=IFERROR(VLOOKUP(A3732,Produtos!$A:$E,5,FALSE),0),"ABAIXO DO MINIMO","OK"))</f>
        <v/>
      </c>
    </row>
    <row r="3733">
      <c r="B3733">
        <f>IFERROR(VLOOKUP(A3733,Produtos!A:B,2,FALSE),"")</f>
        <v/>
      </c>
      <c r="D3733" s="10">
        <f>IFERROR(INDEX(Lotes!$E:$E,MATCH(1,(Lotes!$A:$A=A3733)*(Lotes!$C:$C=C3733),0)),"")</f>
        <v/>
      </c>
      <c r="E3733" s="14">
        <f>IF(D3733="","",D3733-TODAY())</f>
        <v/>
      </c>
      <c r="F3733">
        <f>IF(D3733="","",IF(E3733&lt;0,"VENCIDO",IF(E3733&lt;=30,"VENCE EM &lt;= 30 DIAS",IF(E3733&lt;=60,"ATENCAO (31-60 DIAS)","OK"))))</f>
        <v/>
      </c>
      <c r="G3733" s="14">
        <f>SUMIFS(Lancamentos!$G:$G,Lancamentos!$C:$C,$A3733,Lancamentos!$E:$E,$C3733,Lancamentos!$B:$B,"ENTRADA")</f>
        <v/>
      </c>
      <c r="H3733" s="14">
        <f>SUMIFS(Lancamentos!$G:$G,Lancamentos!$C:$C,$A3733,Lancamentos!$E:$E,$C3733,Lancamentos!$B:$B,"SAIDA_USO")</f>
        <v/>
      </c>
      <c r="I3733" s="14">
        <f>SUMIFS(Lancamentos!$G:$G,Lancamentos!$C:$C,$A3733,Lancamentos!$E:$E,$C3733,Lancamentos!$B:$B,"SAIDA_DESCARTE")</f>
        <v/>
      </c>
      <c r="J3733" s="14">
        <f>G3733-H3733-I3733</f>
        <v/>
      </c>
      <c r="K3733">
        <f>IF(A3733="","",IF(J3733&lt;=IFERROR(VLOOKUP(A3733,Produtos!$A:$E,5,FALSE),0),"ABAIXO DO MINIMO","OK"))</f>
        <v/>
      </c>
    </row>
    <row r="3734">
      <c r="B3734">
        <f>IFERROR(VLOOKUP(A3734,Produtos!A:B,2,FALSE),"")</f>
        <v/>
      </c>
      <c r="D3734" s="10">
        <f>IFERROR(INDEX(Lotes!$E:$E,MATCH(1,(Lotes!$A:$A=A3734)*(Lotes!$C:$C=C3734),0)),"")</f>
        <v/>
      </c>
      <c r="E3734" s="14">
        <f>IF(D3734="","",D3734-TODAY())</f>
        <v/>
      </c>
      <c r="F3734">
        <f>IF(D3734="","",IF(E3734&lt;0,"VENCIDO",IF(E3734&lt;=30,"VENCE EM &lt;= 30 DIAS",IF(E3734&lt;=60,"ATENCAO (31-60 DIAS)","OK"))))</f>
        <v/>
      </c>
      <c r="G3734" s="14">
        <f>SUMIFS(Lancamentos!$G:$G,Lancamentos!$C:$C,$A3734,Lancamentos!$E:$E,$C3734,Lancamentos!$B:$B,"ENTRADA")</f>
        <v/>
      </c>
      <c r="H3734" s="14">
        <f>SUMIFS(Lancamentos!$G:$G,Lancamentos!$C:$C,$A3734,Lancamentos!$E:$E,$C3734,Lancamentos!$B:$B,"SAIDA_USO")</f>
        <v/>
      </c>
      <c r="I3734" s="14">
        <f>SUMIFS(Lancamentos!$G:$G,Lancamentos!$C:$C,$A3734,Lancamentos!$E:$E,$C3734,Lancamentos!$B:$B,"SAIDA_DESCARTE")</f>
        <v/>
      </c>
      <c r="J3734" s="14">
        <f>G3734-H3734-I3734</f>
        <v/>
      </c>
      <c r="K3734">
        <f>IF(A3734="","",IF(J3734&lt;=IFERROR(VLOOKUP(A3734,Produtos!$A:$E,5,FALSE),0),"ABAIXO DO MINIMO","OK"))</f>
        <v/>
      </c>
    </row>
    <row r="3735">
      <c r="B3735">
        <f>IFERROR(VLOOKUP(A3735,Produtos!A:B,2,FALSE),"")</f>
        <v/>
      </c>
      <c r="D3735" s="10">
        <f>IFERROR(INDEX(Lotes!$E:$E,MATCH(1,(Lotes!$A:$A=A3735)*(Lotes!$C:$C=C3735),0)),"")</f>
        <v/>
      </c>
      <c r="E3735" s="14">
        <f>IF(D3735="","",D3735-TODAY())</f>
        <v/>
      </c>
      <c r="F3735">
        <f>IF(D3735="","",IF(E3735&lt;0,"VENCIDO",IF(E3735&lt;=30,"VENCE EM &lt;= 30 DIAS",IF(E3735&lt;=60,"ATENCAO (31-60 DIAS)","OK"))))</f>
        <v/>
      </c>
      <c r="G3735" s="14">
        <f>SUMIFS(Lancamentos!$G:$G,Lancamentos!$C:$C,$A3735,Lancamentos!$E:$E,$C3735,Lancamentos!$B:$B,"ENTRADA")</f>
        <v/>
      </c>
      <c r="H3735" s="14">
        <f>SUMIFS(Lancamentos!$G:$G,Lancamentos!$C:$C,$A3735,Lancamentos!$E:$E,$C3735,Lancamentos!$B:$B,"SAIDA_USO")</f>
        <v/>
      </c>
      <c r="I3735" s="14">
        <f>SUMIFS(Lancamentos!$G:$G,Lancamentos!$C:$C,$A3735,Lancamentos!$E:$E,$C3735,Lancamentos!$B:$B,"SAIDA_DESCARTE")</f>
        <v/>
      </c>
      <c r="J3735" s="14">
        <f>G3735-H3735-I3735</f>
        <v/>
      </c>
      <c r="K3735">
        <f>IF(A3735="","",IF(J3735&lt;=IFERROR(VLOOKUP(A3735,Produtos!$A:$E,5,FALSE),0),"ABAIXO DO MINIMO","OK"))</f>
        <v/>
      </c>
    </row>
    <row r="3736">
      <c r="B3736">
        <f>IFERROR(VLOOKUP(A3736,Produtos!A:B,2,FALSE),"")</f>
        <v/>
      </c>
      <c r="D3736" s="10">
        <f>IFERROR(INDEX(Lotes!$E:$E,MATCH(1,(Lotes!$A:$A=A3736)*(Lotes!$C:$C=C3736),0)),"")</f>
        <v/>
      </c>
      <c r="E3736" s="14">
        <f>IF(D3736="","",D3736-TODAY())</f>
        <v/>
      </c>
      <c r="F3736">
        <f>IF(D3736="","",IF(E3736&lt;0,"VENCIDO",IF(E3736&lt;=30,"VENCE EM &lt;= 30 DIAS",IF(E3736&lt;=60,"ATENCAO (31-60 DIAS)","OK"))))</f>
        <v/>
      </c>
      <c r="G3736" s="14">
        <f>SUMIFS(Lancamentos!$G:$G,Lancamentos!$C:$C,$A3736,Lancamentos!$E:$E,$C3736,Lancamentos!$B:$B,"ENTRADA")</f>
        <v/>
      </c>
      <c r="H3736" s="14">
        <f>SUMIFS(Lancamentos!$G:$G,Lancamentos!$C:$C,$A3736,Lancamentos!$E:$E,$C3736,Lancamentos!$B:$B,"SAIDA_USO")</f>
        <v/>
      </c>
      <c r="I3736" s="14">
        <f>SUMIFS(Lancamentos!$G:$G,Lancamentos!$C:$C,$A3736,Lancamentos!$E:$E,$C3736,Lancamentos!$B:$B,"SAIDA_DESCARTE")</f>
        <v/>
      </c>
      <c r="J3736" s="14">
        <f>G3736-H3736-I3736</f>
        <v/>
      </c>
      <c r="K3736">
        <f>IF(A3736="","",IF(J3736&lt;=IFERROR(VLOOKUP(A3736,Produtos!$A:$E,5,FALSE),0),"ABAIXO DO MINIMO","OK"))</f>
        <v/>
      </c>
    </row>
    <row r="3737">
      <c r="B3737">
        <f>IFERROR(VLOOKUP(A3737,Produtos!A:B,2,FALSE),"")</f>
        <v/>
      </c>
      <c r="D3737" s="10">
        <f>IFERROR(INDEX(Lotes!$E:$E,MATCH(1,(Lotes!$A:$A=A3737)*(Lotes!$C:$C=C3737),0)),"")</f>
        <v/>
      </c>
      <c r="E3737" s="14">
        <f>IF(D3737="","",D3737-TODAY())</f>
        <v/>
      </c>
      <c r="F3737">
        <f>IF(D3737="","",IF(E3737&lt;0,"VENCIDO",IF(E3737&lt;=30,"VENCE EM &lt;= 30 DIAS",IF(E3737&lt;=60,"ATENCAO (31-60 DIAS)","OK"))))</f>
        <v/>
      </c>
      <c r="G3737" s="14">
        <f>SUMIFS(Lancamentos!$G:$G,Lancamentos!$C:$C,$A3737,Lancamentos!$E:$E,$C3737,Lancamentos!$B:$B,"ENTRADA")</f>
        <v/>
      </c>
      <c r="H3737" s="14">
        <f>SUMIFS(Lancamentos!$G:$G,Lancamentos!$C:$C,$A3737,Lancamentos!$E:$E,$C3737,Lancamentos!$B:$B,"SAIDA_USO")</f>
        <v/>
      </c>
      <c r="I3737" s="14">
        <f>SUMIFS(Lancamentos!$G:$G,Lancamentos!$C:$C,$A3737,Lancamentos!$E:$E,$C3737,Lancamentos!$B:$B,"SAIDA_DESCARTE")</f>
        <v/>
      </c>
      <c r="J3737" s="14">
        <f>G3737-H3737-I3737</f>
        <v/>
      </c>
      <c r="K3737">
        <f>IF(A3737="","",IF(J3737&lt;=IFERROR(VLOOKUP(A3737,Produtos!$A:$E,5,FALSE),0),"ABAIXO DO MINIMO","OK"))</f>
        <v/>
      </c>
    </row>
    <row r="3738">
      <c r="B3738">
        <f>IFERROR(VLOOKUP(A3738,Produtos!A:B,2,FALSE),"")</f>
        <v/>
      </c>
      <c r="D3738" s="10">
        <f>IFERROR(INDEX(Lotes!$E:$E,MATCH(1,(Lotes!$A:$A=A3738)*(Lotes!$C:$C=C3738),0)),"")</f>
        <v/>
      </c>
      <c r="E3738" s="14">
        <f>IF(D3738="","",D3738-TODAY())</f>
        <v/>
      </c>
      <c r="F3738">
        <f>IF(D3738="","",IF(E3738&lt;0,"VENCIDO",IF(E3738&lt;=30,"VENCE EM &lt;= 30 DIAS",IF(E3738&lt;=60,"ATENCAO (31-60 DIAS)","OK"))))</f>
        <v/>
      </c>
      <c r="G3738" s="14">
        <f>SUMIFS(Lancamentos!$G:$G,Lancamentos!$C:$C,$A3738,Lancamentos!$E:$E,$C3738,Lancamentos!$B:$B,"ENTRADA")</f>
        <v/>
      </c>
      <c r="H3738" s="14">
        <f>SUMIFS(Lancamentos!$G:$G,Lancamentos!$C:$C,$A3738,Lancamentos!$E:$E,$C3738,Lancamentos!$B:$B,"SAIDA_USO")</f>
        <v/>
      </c>
      <c r="I3738" s="14">
        <f>SUMIFS(Lancamentos!$G:$G,Lancamentos!$C:$C,$A3738,Lancamentos!$E:$E,$C3738,Lancamentos!$B:$B,"SAIDA_DESCARTE")</f>
        <v/>
      </c>
      <c r="J3738" s="14">
        <f>G3738-H3738-I3738</f>
        <v/>
      </c>
      <c r="K3738">
        <f>IF(A3738="","",IF(J3738&lt;=IFERROR(VLOOKUP(A3738,Produtos!$A:$E,5,FALSE),0),"ABAIXO DO MINIMO","OK"))</f>
        <v/>
      </c>
    </row>
    <row r="3739">
      <c r="B3739">
        <f>IFERROR(VLOOKUP(A3739,Produtos!A:B,2,FALSE),"")</f>
        <v/>
      </c>
      <c r="D3739" s="10">
        <f>IFERROR(INDEX(Lotes!$E:$E,MATCH(1,(Lotes!$A:$A=A3739)*(Lotes!$C:$C=C3739),0)),"")</f>
        <v/>
      </c>
      <c r="E3739" s="14">
        <f>IF(D3739="","",D3739-TODAY())</f>
        <v/>
      </c>
      <c r="F3739">
        <f>IF(D3739="","",IF(E3739&lt;0,"VENCIDO",IF(E3739&lt;=30,"VENCE EM &lt;= 30 DIAS",IF(E3739&lt;=60,"ATENCAO (31-60 DIAS)","OK"))))</f>
        <v/>
      </c>
      <c r="G3739" s="14">
        <f>SUMIFS(Lancamentos!$G:$G,Lancamentos!$C:$C,$A3739,Lancamentos!$E:$E,$C3739,Lancamentos!$B:$B,"ENTRADA")</f>
        <v/>
      </c>
      <c r="H3739" s="14">
        <f>SUMIFS(Lancamentos!$G:$G,Lancamentos!$C:$C,$A3739,Lancamentos!$E:$E,$C3739,Lancamentos!$B:$B,"SAIDA_USO")</f>
        <v/>
      </c>
      <c r="I3739" s="14">
        <f>SUMIFS(Lancamentos!$G:$G,Lancamentos!$C:$C,$A3739,Lancamentos!$E:$E,$C3739,Lancamentos!$B:$B,"SAIDA_DESCARTE")</f>
        <v/>
      </c>
      <c r="J3739" s="14">
        <f>G3739-H3739-I3739</f>
        <v/>
      </c>
      <c r="K3739">
        <f>IF(A3739="","",IF(J3739&lt;=IFERROR(VLOOKUP(A3739,Produtos!$A:$E,5,FALSE),0),"ABAIXO DO MINIMO","OK"))</f>
        <v/>
      </c>
    </row>
    <row r="3740">
      <c r="B3740">
        <f>IFERROR(VLOOKUP(A3740,Produtos!A:B,2,FALSE),"")</f>
        <v/>
      </c>
      <c r="D3740" s="10">
        <f>IFERROR(INDEX(Lotes!$E:$E,MATCH(1,(Lotes!$A:$A=A3740)*(Lotes!$C:$C=C3740),0)),"")</f>
        <v/>
      </c>
      <c r="E3740" s="14">
        <f>IF(D3740="","",D3740-TODAY())</f>
        <v/>
      </c>
      <c r="F3740">
        <f>IF(D3740="","",IF(E3740&lt;0,"VENCIDO",IF(E3740&lt;=30,"VENCE EM &lt;= 30 DIAS",IF(E3740&lt;=60,"ATENCAO (31-60 DIAS)","OK"))))</f>
        <v/>
      </c>
      <c r="G3740" s="14">
        <f>SUMIFS(Lancamentos!$G:$G,Lancamentos!$C:$C,$A3740,Lancamentos!$E:$E,$C3740,Lancamentos!$B:$B,"ENTRADA")</f>
        <v/>
      </c>
      <c r="H3740" s="14">
        <f>SUMIFS(Lancamentos!$G:$G,Lancamentos!$C:$C,$A3740,Lancamentos!$E:$E,$C3740,Lancamentos!$B:$B,"SAIDA_USO")</f>
        <v/>
      </c>
      <c r="I3740" s="14">
        <f>SUMIFS(Lancamentos!$G:$G,Lancamentos!$C:$C,$A3740,Lancamentos!$E:$E,$C3740,Lancamentos!$B:$B,"SAIDA_DESCARTE")</f>
        <v/>
      </c>
      <c r="J3740" s="14">
        <f>G3740-H3740-I3740</f>
        <v/>
      </c>
      <c r="K3740">
        <f>IF(A3740="","",IF(J3740&lt;=IFERROR(VLOOKUP(A3740,Produtos!$A:$E,5,FALSE),0),"ABAIXO DO MINIMO","OK"))</f>
        <v/>
      </c>
    </row>
    <row r="3741">
      <c r="B3741">
        <f>IFERROR(VLOOKUP(A3741,Produtos!A:B,2,FALSE),"")</f>
        <v/>
      </c>
      <c r="D3741" s="10">
        <f>IFERROR(INDEX(Lotes!$E:$E,MATCH(1,(Lotes!$A:$A=A3741)*(Lotes!$C:$C=C3741),0)),"")</f>
        <v/>
      </c>
      <c r="E3741" s="14">
        <f>IF(D3741="","",D3741-TODAY())</f>
        <v/>
      </c>
      <c r="F3741">
        <f>IF(D3741="","",IF(E3741&lt;0,"VENCIDO",IF(E3741&lt;=30,"VENCE EM &lt;= 30 DIAS",IF(E3741&lt;=60,"ATENCAO (31-60 DIAS)","OK"))))</f>
        <v/>
      </c>
      <c r="G3741" s="14">
        <f>SUMIFS(Lancamentos!$G:$G,Lancamentos!$C:$C,$A3741,Lancamentos!$E:$E,$C3741,Lancamentos!$B:$B,"ENTRADA")</f>
        <v/>
      </c>
      <c r="H3741" s="14">
        <f>SUMIFS(Lancamentos!$G:$G,Lancamentos!$C:$C,$A3741,Lancamentos!$E:$E,$C3741,Lancamentos!$B:$B,"SAIDA_USO")</f>
        <v/>
      </c>
      <c r="I3741" s="14">
        <f>SUMIFS(Lancamentos!$G:$G,Lancamentos!$C:$C,$A3741,Lancamentos!$E:$E,$C3741,Lancamentos!$B:$B,"SAIDA_DESCARTE")</f>
        <v/>
      </c>
      <c r="J3741" s="14">
        <f>G3741-H3741-I3741</f>
        <v/>
      </c>
      <c r="K3741">
        <f>IF(A3741="","",IF(J3741&lt;=IFERROR(VLOOKUP(A3741,Produtos!$A:$E,5,FALSE),0),"ABAIXO DO MINIMO","OK"))</f>
        <v/>
      </c>
    </row>
    <row r="3742">
      <c r="B3742">
        <f>IFERROR(VLOOKUP(A3742,Produtos!A:B,2,FALSE),"")</f>
        <v/>
      </c>
      <c r="D3742" s="10">
        <f>IFERROR(INDEX(Lotes!$E:$E,MATCH(1,(Lotes!$A:$A=A3742)*(Lotes!$C:$C=C3742),0)),"")</f>
        <v/>
      </c>
      <c r="E3742" s="14">
        <f>IF(D3742="","",D3742-TODAY())</f>
        <v/>
      </c>
      <c r="F3742">
        <f>IF(D3742="","",IF(E3742&lt;0,"VENCIDO",IF(E3742&lt;=30,"VENCE EM &lt;= 30 DIAS",IF(E3742&lt;=60,"ATENCAO (31-60 DIAS)","OK"))))</f>
        <v/>
      </c>
      <c r="G3742" s="14">
        <f>SUMIFS(Lancamentos!$G:$G,Lancamentos!$C:$C,$A3742,Lancamentos!$E:$E,$C3742,Lancamentos!$B:$B,"ENTRADA")</f>
        <v/>
      </c>
      <c r="H3742" s="14">
        <f>SUMIFS(Lancamentos!$G:$G,Lancamentos!$C:$C,$A3742,Lancamentos!$E:$E,$C3742,Lancamentos!$B:$B,"SAIDA_USO")</f>
        <v/>
      </c>
      <c r="I3742" s="14">
        <f>SUMIFS(Lancamentos!$G:$G,Lancamentos!$C:$C,$A3742,Lancamentos!$E:$E,$C3742,Lancamentos!$B:$B,"SAIDA_DESCARTE")</f>
        <v/>
      </c>
      <c r="J3742" s="14">
        <f>G3742-H3742-I3742</f>
        <v/>
      </c>
      <c r="K3742">
        <f>IF(A3742="","",IF(J3742&lt;=IFERROR(VLOOKUP(A3742,Produtos!$A:$E,5,FALSE),0),"ABAIXO DO MINIMO","OK"))</f>
        <v/>
      </c>
    </row>
    <row r="3743">
      <c r="B3743">
        <f>IFERROR(VLOOKUP(A3743,Produtos!A:B,2,FALSE),"")</f>
        <v/>
      </c>
      <c r="D3743" s="10">
        <f>IFERROR(INDEX(Lotes!$E:$E,MATCH(1,(Lotes!$A:$A=A3743)*(Lotes!$C:$C=C3743),0)),"")</f>
        <v/>
      </c>
      <c r="E3743" s="14">
        <f>IF(D3743="","",D3743-TODAY())</f>
        <v/>
      </c>
      <c r="F3743">
        <f>IF(D3743="","",IF(E3743&lt;0,"VENCIDO",IF(E3743&lt;=30,"VENCE EM &lt;= 30 DIAS",IF(E3743&lt;=60,"ATENCAO (31-60 DIAS)","OK"))))</f>
        <v/>
      </c>
      <c r="G3743" s="14">
        <f>SUMIFS(Lancamentos!$G:$G,Lancamentos!$C:$C,$A3743,Lancamentos!$E:$E,$C3743,Lancamentos!$B:$B,"ENTRADA")</f>
        <v/>
      </c>
      <c r="H3743" s="14">
        <f>SUMIFS(Lancamentos!$G:$G,Lancamentos!$C:$C,$A3743,Lancamentos!$E:$E,$C3743,Lancamentos!$B:$B,"SAIDA_USO")</f>
        <v/>
      </c>
      <c r="I3743" s="14">
        <f>SUMIFS(Lancamentos!$G:$G,Lancamentos!$C:$C,$A3743,Lancamentos!$E:$E,$C3743,Lancamentos!$B:$B,"SAIDA_DESCARTE")</f>
        <v/>
      </c>
      <c r="J3743" s="14">
        <f>G3743-H3743-I3743</f>
        <v/>
      </c>
      <c r="K3743">
        <f>IF(A3743="","",IF(J3743&lt;=IFERROR(VLOOKUP(A3743,Produtos!$A:$E,5,FALSE),0),"ABAIXO DO MINIMO","OK"))</f>
        <v/>
      </c>
    </row>
    <row r="3744">
      <c r="B3744">
        <f>IFERROR(VLOOKUP(A3744,Produtos!A:B,2,FALSE),"")</f>
        <v/>
      </c>
      <c r="D3744" s="10">
        <f>IFERROR(INDEX(Lotes!$E:$E,MATCH(1,(Lotes!$A:$A=A3744)*(Lotes!$C:$C=C3744),0)),"")</f>
        <v/>
      </c>
      <c r="E3744" s="14">
        <f>IF(D3744="","",D3744-TODAY())</f>
        <v/>
      </c>
      <c r="F3744">
        <f>IF(D3744="","",IF(E3744&lt;0,"VENCIDO",IF(E3744&lt;=30,"VENCE EM &lt;= 30 DIAS",IF(E3744&lt;=60,"ATENCAO (31-60 DIAS)","OK"))))</f>
        <v/>
      </c>
      <c r="G3744" s="14">
        <f>SUMIFS(Lancamentos!$G:$G,Lancamentos!$C:$C,$A3744,Lancamentos!$E:$E,$C3744,Lancamentos!$B:$B,"ENTRADA")</f>
        <v/>
      </c>
      <c r="H3744" s="14">
        <f>SUMIFS(Lancamentos!$G:$G,Lancamentos!$C:$C,$A3744,Lancamentos!$E:$E,$C3744,Lancamentos!$B:$B,"SAIDA_USO")</f>
        <v/>
      </c>
      <c r="I3744" s="14">
        <f>SUMIFS(Lancamentos!$G:$G,Lancamentos!$C:$C,$A3744,Lancamentos!$E:$E,$C3744,Lancamentos!$B:$B,"SAIDA_DESCARTE")</f>
        <v/>
      </c>
      <c r="J3744" s="14">
        <f>G3744-H3744-I3744</f>
        <v/>
      </c>
      <c r="K3744">
        <f>IF(A3744="","",IF(J3744&lt;=IFERROR(VLOOKUP(A3744,Produtos!$A:$E,5,FALSE),0),"ABAIXO DO MINIMO","OK"))</f>
        <v/>
      </c>
    </row>
    <row r="3745">
      <c r="B3745">
        <f>IFERROR(VLOOKUP(A3745,Produtos!A:B,2,FALSE),"")</f>
        <v/>
      </c>
      <c r="D3745" s="10">
        <f>IFERROR(INDEX(Lotes!$E:$E,MATCH(1,(Lotes!$A:$A=A3745)*(Lotes!$C:$C=C3745),0)),"")</f>
        <v/>
      </c>
      <c r="E3745" s="14">
        <f>IF(D3745="","",D3745-TODAY())</f>
        <v/>
      </c>
      <c r="F3745">
        <f>IF(D3745="","",IF(E3745&lt;0,"VENCIDO",IF(E3745&lt;=30,"VENCE EM &lt;= 30 DIAS",IF(E3745&lt;=60,"ATENCAO (31-60 DIAS)","OK"))))</f>
        <v/>
      </c>
      <c r="G3745" s="14">
        <f>SUMIFS(Lancamentos!$G:$G,Lancamentos!$C:$C,$A3745,Lancamentos!$E:$E,$C3745,Lancamentos!$B:$B,"ENTRADA")</f>
        <v/>
      </c>
      <c r="H3745" s="14">
        <f>SUMIFS(Lancamentos!$G:$G,Lancamentos!$C:$C,$A3745,Lancamentos!$E:$E,$C3745,Lancamentos!$B:$B,"SAIDA_USO")</f>
        <v/>
      </c>
      <c r="I3745" s="14">
        <f>SUMIFS(Lancamentos!$G:$G,Lancamentos!$C:$C,$A3745,Lancamentos!$E:$E,$C3745,Lancamentos!$B:$B,"SAIDA_DESCARTE")</f>
        <v/>
      </c>
      <c r="J3745" s="14">
        <f>G3745-H3745-I3745</f>
        <v/>
      </c>
      <c r="K3745">
        <f>IF(A3745="","",IF(J3745&lt;=IFERROR(VLOOKUP(A3745,Produtos!$A:$E,5,FALSE),0),"ABAIXO DO MINIMO","OK"))</f>
        <v/>
      </c>
    </row>
    <row r="3746">
      <c r="B3746">
        <f>IFERROR(VLOOKUP(A3746,Produtos!A:B,2,FALSE),"")</f>
        <v/>
      </c>
      <c r="D3746" s="10">
        <f>IFERROR(INDEX(Lotes!$E:$E,MATCH(1,(Lotes!$A:$A=A3746)*(Lotes!$C:$C=C3746),0)),"")</f>
        <v/>
      </c>
      <c r="E3746" s="14">
        <f>IF(D3746="","",D3746-TODAY())</f>
        <v/>
      </c>
      <c r="F3746">
        <f>IF(D3746="","",IF(E3746&lt;0,"VENCIDO",IF(E3746&lt;=30,"VENCE EM &lt;= 30 DIAS",IF(E3746&lt;=60,"ATENCAO (31-60 DIAS)","OK"))))</f>
        <v/>
      </c>
      <c r="G3746" s="14">
        <f>SUMIFS(Lancamentos!$G:$G,Lancamentos!$C:$C,$A3746,Lancamentos!$E:$E,$C3746,Lancamentos!$B:$B,"ENTRADA")</f>
        <v/>
      </c>
      <c r="H3746" s="14">
        <f>SUMIFS(Lancamentos!$G:$G,Lancamentos!$C:$C,$A3746,Lancamentos!$E:$E,$C3746,Lancamentos!$B:$B,"SAIDA_USO")</f>
        <v/>
      </c>
      <c r="I3746" s="14">
        <f>SUMIFS(Lancamentos!$G:$G,Lancamentos!$C:$C,$A3746,Lancamentos!$E:$E,$C3746,Lancamentos!$B:$B,"SAIDA_DESCARTE")</f>
        <v/>
      </c>
      <c r="J3746" s="14">
        <f>G3746-H3746-I3746</f>
        <v/>
      </c>
      <c r="K3746">
        <f>IF(A3746="","",IF(J3746&lt;=IFERROR(VLOOKUP(A3746,Produtos!$A:$E,5,FALSE),0),"ABAIXO DO MINIMO","OK"))</f>
        <v/>
      </c>
    </row>
    <row r="3747">
      <c r="B3747">
        <f>IFERROR(VLOOKUP(A3747,Produtos!A:B,2,FALSE),"")</f>
        <v/>
      </c>
      <c r="D3747" s="10">
        <f>IFERROR(INDEX(Lotes!$E:$E,MATCH(1,(Lotes!$A:$A=A3747)*(Lotes!$C:$C=C3747),0)),"")</f>
        <v/>
      </c>
      <c r="E3747" s="14">
        <f>IF(D3747="","",D3747-TODAY())</f>
        <v/>
      </c>
      <c r="F3747">
        <f>IF(D3747="","",IF(E3747&lt;0,"VENCIDO",IF(E3747&lt;=30,"VENCE EM &lt;= 30 DIAS",IF(E3747&lt;=60,"ATENCAO (31-60 DIAS)","OK"))))</f>
        <v/>
      </c>
      <c r="G3747" s="14">
        <f>SUMIFS(Lancamentos!$G:$G,Lancamentos!$C:$C,$A3747,Lancamentos!$E:$E,$C3747,Lancamentos!$B:$B,"ENTRADA")</f>
        <v/>
      </c>
      <c r="H3747" s="14">
        <f>SUMIFS(Lancamentos!$G:$G,Lancamentos!$C:$C,$A3747,Lancamentos!$E:$E,$C3747,Lancamentos!$B:$B,"SAIDA_USO")</f>
        <v/>
      </c>
      <c r="I3747" s="14">
        <f>SUMIFS(Lancamentos!$G:$G,Lancamentos!$C:$C,$A3747,Lancamentos!$E:$E,$C3747,Lancamentos!$B:$B,"SAIDA_DESCARTE")</f>
        <v/>
      </c>
      <c r="J3747" s="14">
        <f>G3747-H3747-I3747</f>
        <v/>
      </c>
      <c r="K3747">
        <f>IF(A3747="","",IF(J3747&lt;=IFERROR(VLOOKUP(A3747,Produtos!$A:$E,5,FALSE),0),"ABAIXO DO MINIMO","OK"))</f>
        <v/>
      </c>
    </row>
    <row r="3748">
      <c r="B3748">
        <f>IFERROR(VLOOKUP(A3748,Produtos!A:B,2,FALSE),"")</f>
        <v/>
      </c>
      <c r="D3748" s="10">
        <f>IFERROR(INDEX(Lotes!$E:$E,MATCH(1,(Lotes!$A:$A=A3748)*(Lotes!$C:$C=C3748),0)),"")</f>
        <v/>
      </c>
      <c r="E3748" s="14">
        <f>IF(D3748="","",D3748-TODAY())</f>
        <v/>
      </c>
      <c r="F3748">
        <f>IF(D3748="","",IF(E3748&lt;0,"VENCIDO",IF(E3748&lt;=30,"VENCE EM &lt;= 30 DIAS",IF(E3748&lt;=60,"ATENCAO (31-60 DIAS)","OK"))))</f>
        <v/>
      </c>
      <c r="G3748" s="14">
        <f>SUMIFS(Lancamentos!$G:$G,Lancamentos!$C:$C,$A3748,Lancamentos!$E:$E,$C3748,Lancamentos!$B:$B,"ENTRADA")</f>
        <v/>
      </c>
      <c r="H3748" s="14">
        <f>SUMIFS(Lancamentos!$G:$G,Lancamentos!$C:$C,$A3748,Lancamentos!$E:$E,$C3748,Lancamentos!$B:$B,"SAIDA_USO")</f>
        <v/>
      </c>
      <c r="I3748" s="14">
        <f>SUMIFS(Lancamentos!$G:$G,Lancamentos!$C:$C,$A3748,Lancamentos!$E:$E,$C3748,Lancamentos!$B:$B,"SAIDA_DESCARTE")</f>
        <v/>
      </c>
      <c r="J3748" s="14">
        <f>G3748-H3748-I3748</f>
        <v/>
      </c>
      <c r="K3748">
        <f>IF(A3748="","",IF(J3748&lt;=IFERROR(VLOOKUP(A3748,Produtos!$A:$E,5,FALSE),0),"ABAIXO DO MINIMO","OK"))</f>
        <v/>
      </c>
    </row>
    <row r="3749">
      <c r="B3749">
        <f>IFERROR(VLOOKUP(A3749,Produtos!A:B,2,FALSE),"")</f>
        <v/>
      </c>
      <c r="D3749" s="10">
        <f>IFERROR(INDEX(Lotes!$E:$E,MATCH(1,(Lotes!$A:$A=A3749)*(Lotes!$C:$C=C3749),0)),"")</f>
        <v/>
      </c>
      <c r="E3749" s="14">
        <f>IF(D3749="","",D3749-TODAY())</f>
        <v/>
      </c>
      <c r="F3749">
        <f>IF(D3749="","",IF(E3749&lt;0,"VENCIDO",IF(E3749&lt;=30,"VENCE EM &lt;= 30 DIAS",IF(E3749&lt;=60,"ATENCAO (31-60 DIAS)","OK"))))</f>
        <v/>
      </c>
      <c r="G3749" s="14">
        <f>SUMIFS(Lancamentos!$G:$G,Lancamentos!$C:$C,$A3749,Lancamentos!$E:$E,$C3749,Lancamentos!$B:$B,"ENTRADA")</f>
        <v/>
      </c>
      <c r="H3749" s="14">
        <f>SUMIFS(Lancamentos!$G:$G,Lancamentos!$C:$C,$A3749,Lancamentos!$E:$E,$C3749,Lancamentos!$B:$B,"SAIDA_USO")</f>
        <v/>
      </c>
      <c r="I3749" s="14">
        <f>SUMIFS(Lancamentos!$G:$G,Lancamentos!$C:$C,$A3749,Lancamentos!$E:$E,$C3749,Lancamentos!$B:$B,"SAIDA_DESCARTE")</f>
        <v/>
      </c>
      <c r="J3749" s="14">
        <f>G3749-H3749-I3749</f>
        <v/>
      </c>
      <c r="K3749">
        <f>IF(A3749="","",IF(J3749&lt;=IFERROR(VLOOKUP(A3749,Produtos!$A:$E,5,FALSE),0),"ABAIXO DO MINIMO","OK"))</f>
        <v/>
      </c>
    </row>
    <row r="3750">
      <c r="B3750">
        <f>IFERROR(VLOOKUP(A3750,Produtos!A:B,2,FALSE),"")</f>
        <v/>
      </c>
      <c r="D3750" s="10">
        <f>IFERROR(INDEX(Lotes!$E:$E,MATCH(1,(Lotes!$A:$A=A3750)*(Lotes!$C:$C=C3750),0)),"")</f>
        <v/>
      </c>
      <c r="E3750" s="14">
        <f>IF(D3750="","",D3750-TODAY())</f>
        <v/>
      </c>
      <c r="F3750">
        <f>IF(D3750="","",IF(E3750&lt;0,"VENCIDO",IF(E3750&lt;=30,"VENCE EM &lt;= 30 DIAS",IF(E3750&lt;=60,"ATENCAO (31-60 DIAS)","OK"))))</f>
        <v/>
      </c>
      <c r="G3750" s="14">
        <f>SUMIFS(Lancamentos!$G:$G,Lancamentos!$C:$C,$A3750,Lancamentos!$E:$E,$C3750,Lancamentos!$B:$B,"ENTRADA")</f>
        <v/>
      </c>
      <c r="H3750" s="14">
        <f>SUMIFS(Lancamentos!$G:$G,Lancamentos!$C:$C,$A3750,Lancamentos!$E:$E,$C3750,Lancamentos!$B:$B,"SAIDA_USO")</f>
        <v/>
      </c>
      <c r="I3750" s="14">
        <f>SUMIFS(Lancamentos!$G:$G,Lancamentos!$C:$C,$A3750,Lancamentos!$E:$E,$C3750,Lancamentos!$B:$B,"SAIDA_DESCARTE")</f>
        <v/>
      </c>
      <c r="J3750" s="14">
        <f>G3750-H3750-I3750</f>
        <v/>
      </c>
      <c r="K3750">
        <f>IF(A3750="","",IF(J3750&lt;=IFERROR(VLOOKUP(A3750,Produtos!$A:$E,5,FALSE),0),"ABAIXO DO MINIMO","OK"))</f>
        <v/>
      </c>
    </row>
    <row r="3751">
      <c r="B3751">
        <f>IFERROR(VLOOKUP(A3751,Produtos!A:B,2,FALSE),"")</f>
        <v/>
      </c>
      <c r="D3751" s="10">
        <f>IFERROR(INDEX(Lotes!$E:$E,MATCH(1,(Lotes!$A:$A=A3751)*(Lotes!$C:$C=C3751),0)),"")</f>
        <v/>
      </c>
      <c r="E3751" s="14">
        <f>IF(D3751="","",D3751-TODAY())</f>
        <v/>
      </c>
      <c r="F3751">
        <f>IF(D3751="","",IF(E3751&lt;0,"VENCIDO",IF(E3751&lt;=30,"VENCE EM &lt;= 30 DIAS",IF(E3751&lt;=60,"ATENCAO (31-60 DIAS)","OK"))))</f>
        <v/>
      </c>
      <c r="G3751" s="14">
        <f>SUMIFS(Lancamentos!$G:$G,Lancamentos!$C:$C,$A3751,Lancamentos!$E:$E,$C3751,Lancamentos!$B:$B,"ENTRADA")</f>
        <v/>
      </c>
      <c r="H3751" s="14">
        <f>SUMIFS(Lancamentos!$G:$G,Lancamentos!$C:$C,$A3751,Lancamentos!$E:$E,$C3751,Lancamentos!$B:$B,"SAIDA_USO")</f>
        <v/>
      </c>
      <c r="I3751" s="14">
        <f>SUMIFS(Lancamentos!$G:$G,Lancamentos!$C:$C,$A3751,Lancamentos!$E:$E,$C3751,Lancamentos!$B:$B,"SAIDA_DESCARTE")</f>
        <v/>
      </c>
      <c r="J3751" s="14">
        <f>G3751-H3751-I3751</f>
        <v/>
      </c>
      <c r="K3751">
        <f>IF(A3751="","",IF(J3751&lt;=IFERROR(VLOOKUP(A3751,Produtos!$A:$E,5,FALSE),0),"ABAIXO DO MINIMO","OK"))</f>
        <v/>
      </c>
    </row>
    <row r="3752">
      <c r="B3752">
        <f>IFERROR(VLOOKUP(A3752,Produtos!A:B,2,FALSE),"")</f>
        <v/>
      </c>
      <c r="D3752" s="10">
        <f>IFERROR(INDEX(Lotes!$E:$E,MATCH(1,(Lotes!$A:$A=A3752)*(Lotes!$C:$C=C3752),0)),"")</f>
        <v/>
      </c>
      <c r="E3752" s="14">
        <f>IF(D3752="","",D3752-TODAY())</f>
        <v/>
      </c>
      <c r="F3752">
        <f>IF(D3752="","",IF(E3752&lt;0,"VENCIDO",IF(E3752&lt;=30,"VENCE EM &lt;= 30 DIAS",IF(E3752&lt;=60,"ATENCAO (31-60 DIAS)","OK"))))</f>
        <v/>
      </c>
      <c r="G3752" s="14">
        <f>SUMIFS(Lancamentos!$G:$G,Lancamentos!$C:$C,$A3752,Lancamentos!$E:$E,$C3752,Lancamentos!$B:$B,"ENTRADA")</f>
        <v/>
      </c>
      <c r="H3752" s="14">
        <f>SUMIFS(Lancamentos!$G:$G,Lancamentos!$C:$C,$A3752,Lancamentos!$E:$E,$C3752,Lancamentos!$B:$B,"SAIDA_USO")</f>
        <v/>
      </c>
      <c r="I3752" s="14">
        <f>SUMIFS(Lancamentos!$G:$G,Lancamentos!$C:$C,$A3752,Lancamentos!$E:$E,$C3752,Lancamentos!$B:$B,"SAIDA_DESCARTE")</f>
        <v/>
      </c>
      <c r="J3752" s="14">
        <f>G3752-H3752-I3752</f>
        <v/>
      </c>
      <c r="K3752">
        <f>IF(A3752="","",IF(J3752&lt;=IFERROR(VLOOKUP(A3752,Produtos!$A:$E,5,FALSE),0),"ABAIXO DO MINIMO","OK"))</f>
        <v/>
      </c>
    </row>
    <row r="3753">
      <c r="B3753">
        <f>IFERROR(VLOOKUP(A3753,Produtos!A:B,2,FALSE),"")</f>
        <v/>
      </c>
      <c r="D3753" s="10">
        <f>IFERROR(INDEX(Lotes!$E:$E,MATCH(1,(Lotes!$A:$A=A3753)*(Lotes!$C:$C=C3753),0)),"")</f>
        <v/>
      </c>
      <c r="E3753" s="14">
        <f>IF(D3753="","",D3753-TODAY())</f>
        <v/>
      </c>
      <c r="F3753">
        <f>IF(D3753="","",IF(E3753&lt;0,"VENCIDO",IF(E3753&lt;=30,"VENCE EM &lt;= 30 DIAS",IF(E3753&lt;=60,"ATENCAO (31-60 DIAS)","OK"))))</f>
        <v/>
      </c>
      <c r="G3753" s="14">
        <f>SUMIFS(Lancamentos!$G:$G,Lancamentos!$C:$C,$A3753,Lancamentos!$E:$E,$C3753,Lancamentos!$B:$B,"ENTRADA")</f>
        <v/>
      </c>
      <c r="H3753" s="14">
        <f>SUMIFS(Lancamentos!$G:$G,Lancamentos!$C:$C,$A3753,Lancamentos!$E:$E,$C3753,Lancamentos!$B:$B,"SAIDA_USO")</f>
        <v/>
      </c>
      <c r="I3753" s="14">
        <f>SUMIFS(Lancamentos!$G:$G,Lancamentos!$C:$C,$A3753,Lancamentos!$E:$E,$C3753,Lancamentos!$B:$B,"SAIDA_DESCARTE")</f>
        <v/>
      </c>
      <c r="J3753" s="14">
        <f>G3753-H3753-I3753</f>
        <v/>
      </c>
      <c r="K3753">
        <f>IF(A3753="","",IF(J3753&lt;=IFERROR(VLOOKUP(A3753,Produtos!$A:$E,5,FALSE),0),"ABAIXO DO MINIMO","OK"))</f>
        <v/>
      </c>
    </row>
    <row r="3754">
      <c r="B3754">
        <f>IFERROR(VLOOKUP(A3754,Produtos!A:B,2,FALSE),"")</f>
        <v/>
      </c>
      <c r="D3754" s="10">
        <f>IFERROR(INDEX(Lotes!$E:$E,MATCH(1,(Lotes!$A:$A=A3754)*(Lotes!$C:$C=C3754),0)),"")</f>
        <v/>
      </c>
      <c r="E3754" s="14">
        <f>IF(D3754="","",D3754-TODAY())</f>
        <v/>
      </c>
      <c r="F3754">
        <f>IF(D3754="","",IF(E3754&lt;0,"VENCIDO",IF(E3754&lt;=30,"VENCE EM &lt;= 30 DIAS",IF(E3754&lt;=60,"ATENCAO (31-60 DIAS)","OK"))))</f>
        <v/>
      </c>
      <c r="G3754" s="14">
        <f>SUMIFS(Lancamentos!$G:$G,Lancamentos!$C:$C,$A3754,Lancamentos!$E:$E,$C3754,Lancamentos!$B:$B,"ENTRADA")</f>
        <v/>
      </c>
      <c r="H3754" s="14">
        <f>SUMIFS(Lancamentos!$G:$G,Lancamentos!$C:$C,$A3754,Lancamentos!$E:$E,$C3754,Lancamentos!$B:$B,"SAIDA_USO")</f>
        <v/>
      </c>
      <c r="I3754" s="14">
        <f>SUMIFS(Lancamentos!$G:$G,Lancamentos!$C:$C,$A3754,Lancamentos!$E:$E,$C3754,Lancamentos!$B:$B,"SAIDA_DESCARTE")</f>
        <v/>
      </c>
      <c r="J3754" s="14">
        <f>G3754-H3754-I3754</f>
        <v/>
      </c>
      <c r="K3754">
        <f>IF(A3754="","",IF(J3754&lt;=IFERROR(VLOOKUP(A3754,Produtos!$A:$E,5,FALSE),0),"ABAIXO DO MINIMO","OK"))</f>
        <v/>
      </c>
    </row>
    <row r="3755">
      <c r="B3755">
        <f>IFERROR(VLOOKUP(A3755,Produtos!A:B,2,FALSE),"")</f>
        <v/>
      </c>
      <c r="D3755" s="10">
        <f>IFERROR(INDEX(Lotes!$E:$E,MATCH(1,(Lotes!$A:$A=A3755)*(Lotes!$C:$C=C3755),0)),"")</f>
        <v/>
      </c>
      <c r="E3755" s="14">
        <f>IF(D3755="","",D3755-TODAY())</f>
        <v/>
      </c>
      <c r="F3755">
        <f>IF(D3755="","",IF(E3755&lt;0,"VENCIDO",IF(E3755&lt;=30,"VENCE EM &lt;= 30 DIAS",IF(E3755&lt;=60,"ATENCAO (31-60 DIAS)","OK"))))</f>
        <v/>
      </c>
      <c r="G3755" s="14">
        <f>SUMIFS(Lancamentos!$G:$G,Lancamentos!$C:$C,$A3755,Lancamentos!$E:$E,$C3755,Lancamentos!$B:$B,"ENTRADA")</f>
        <v/>
      </c>
      <c r="H3755" s="14">
        <f>SUMIFS(Lancamentos!$G:$G,Lancamentos!$C:$C,$A3755,Lancamentos!$E:$E,$C3755,Lancamentos!$B:$B,"SAIDA_USO")</f>
        <v/>
      </c>
      <c r="I3755" s="14">
        <f>SUMIFS(Lancamentos!$G:$G,Lancamentos!$C:$C,$A3755,Lancamentos!$E:$E,$C3755,Lancamentos!$B:$B,"SAIDA_DESCARTE")</f>
        <v/>
      </c>
      <c r="J3755" s="14">
        <f>G3755-H3755-I3755</f>
        <v/>
      </c>
      <c r="K3755">
        <f>IF(A3755="","",IF(J3755&lt;=IFERROR(VLOOKUP(A3755,Produtos!$A:$E,5,FALSE),0),"ABAIXO DO MINIMO","OK"))</f>
        <v/>
      </c>
    </row>
    <row r="3756">
      <c r="B3756">
        <f>IFERROR(VLOOKUP(A3756,Produtos!A:B,2,FALSE),"")</f>
        <v/>
      </c>
      <c r="D3756" s="10">
        <f>IFERROR(INDEX(Lotes!$E:$E,MATCH(1,(Lotes!$A:$A=A3756)*(Lotes!$C:$C=C3756),0)),"")</f>
        <v/>
      </c>
      <c r="E3756" s="14">
        <f>IF(D3756="","",D3756-TODAY())</f>
        <v/>
      </c>
      <c r="F3756">
        <f>IF(D3756="","",IF(E3756&lt;0,"VENCIDO",IF(E3756&lt;=30,"VENCE EM &lt;= 30 DIAS",IF(E3756&lt;=60,"ATENCAO (31-60 DIAS)","OK"))))</f>
        <v/>
      </c>
      <c r="G3756" s="14">
        <f>SUMIFS(Lancamentos!$G:$G,Lancamentos!$C:$C,$A3756,Lancamentos!$E:$E,$C3756,Lancamentos!$B:$B,"ENTRADA")</f>
        <v/>
      </c>
      <c r="H3756" s="14">
        <f>SUMIFS(Lancamentos!$G:$G,Lancamentos!$C:$C,$A3756,Lancamentos!$E:$E,$C3756,Lancamentos!$B:$B,"SAIDA_USO")</f>
        <v/>
      </c>
      <c r="I3756" s="14">
        <f>SUMIFS(Lancamentos!$G:$G,Lancamentos!$C:$C,$A3756,Lancamentos!$E:$E,$C3756,Lancamentos!$B:$B,"SAIDA_DESCARTE")</f>
        <v/>
      </c>
      <c r="J3756" s="14">
        <f>G3756-H3756-I3756</f>
        <v/>
      </c>
      <c r="K3756">
        <f>IF(A3756="","",IF(J3756&lt;=IFERROR(VLOOKUP(A3756,Produtos!$A:$E,5,FALSE),0),"ABAIXO DO MINIMO","OK"))</f>
        <v/>
      </c>
    </row>
    <row r="3757">
      <c r="B3757">
        <f>IFERROR(VLOOKUP(A3757,Produtos!A:B,2,FALSE),"")</f>
        <v/>
      </c>
      <c r="D3757" s="10">
        <f>IFERROR(INDEX(Lotes!$E:$E,MATCH(1,(Lotes!$A:$A=A3757)*(Lotes!$C:$C=C3757),0)),"")</f>
        <v/>
      </c>
      <c r="E3757" s="14">
        <f>IF(D3757="","",D3757-TODAY())</f>
        <v/>
      </c>
      <c r="F3757">
        <f>IF(D3757="","",IF(E3757&lt;0,"VENCIDO",IF(E3757&lt;=30,"VENCE EM &lt;= 30 DIAS",IF(E3757&lt;=60,"ATENCAO (31-60 DIAS)","OK"))))</f>
        <v/>
      </c>
      <c r="G3757" s="14">
        <f>SUMIFS(Lancamentos!$G:$G,Lancamentos!$C:$C,$A3757,Lancamentos!$E:$E,$C3757,Lancamentos!$B:$B,"ENTRADA")</f>
        <v/>
      </c>
      <c r="H3757" s="14">
        <f>SUMIFS(Lancamentos!$G:$G,Lancamentos!$C:$C,$A3757,Lancamentos!$E:$E,$C3757,Lancamentos!$B:$B,"SAIDA_USO")</f>
        <v/>
      </c>
      <c r="I3757" s="14">
        <f>SUMIFS(Lancamentos!$G:$G,Lancamentos!$C:$C,$A3757,Lancamentos!$E:$E,$C3757,Lancamentos!$B:$B,"SAIDA_DESCARTE")</f>
        <v/>
      </c>
      <c r="J3757" s="14">
        <f>G3757-H3757-I3757</f>
        <v/>
      </c>
      <c r="K3757">
        <f>IF(A3757="","",IF(J3757&lt;=IFERROR(VLOOKUP(A3757,Produtos!$A:$E,5,FALSE),0),"ABAIXO DO MINIMO","OK"))</f>
        <v/>
      </c>
    </row>
    <row r="3758">
      <c r="B3758">
        <f>IFERROR(VLOOKUP(A3758,Produtos!A:B,2,FALSE),"")</f>
        <v/>
      </c>
      <c r="D3758" s="10">
        <f>IFERROR(INDEX(Lotes!$E:$E,MATCH(1,(Lotes!$A:$A=A3758)*(Lotes!$C:$C=C3758),0)),"")</f>
        <v/>
      </c>
      <c r="E3758" s="14">
        <f>IF(D3758="","",D3758-TODAY())</f>
        <v/>
      </c>
      <c r="F3758">
        <f>IF(D3758="","",IF(E3758&lt;0,"VENCIDO",IF(E3758&lt;=30,"VENCE EM &lt;= 30 DIAS",IF(E3758&lt;=60,"ATENCAO (31-60 DIAS)","OK"))))</f>
        <v/>
      </c>
      <c r="G3758" s="14">
        <f>SUMIFS(Lancamentos!$G:$G,Lancamentos!$C:$C,$A3758,Lancamentos!$E:$E,$C3758,Lancamentos!$B:$B,"ENTRADA")</f>
        <v/>
      </c>
      <c r="H3758" s="14">
        <f>SUMIFS(Lancamentos!$G:$G,Lancamentos!$C:$C,$A3758,Lancamentos!$E:$E,$C3758,Lancamentos!$B:$B,"SAIDA_USO")</f>
        <v/>
      </c>
      <c r="I3758" s="14">
        <f>SUMIFS(Lancamentos!$G:$G,Lancamentos!$C:$C,$A3758,Lancamentos!$E:$E,$C3758,Lancamentos!$B:$B,"SAIDA_DESCARTE")</f>
        <v/>
      </c>
      <c r="J3758" s="14">
        <f>G3758-H3758-I3758</f>
        <v/>
      </c>
      <c r="K3758">
        <f>IF(A3758="","",IF(J3758&lt;=IFERROR(VLOOKUP(A3758,Produtos!$A:$E,5,FALSE),0),"ABAIXO DO MINIMO","OK"))</f>
        <v/>
      </c>
    </row>
    <row r="3759">
      <c r="B3759">
        <f>IFERROR(VLOOKUP(A3759,Produtos!A:B,2,FALSE),"")</f>
        <v/>
      </c>
      <c r="D3759" s="10">
        <f>IFERROR(INDEX(Lotes!$E:$E,MATCH(1,(Lotes!$A:$A=A3759)*(Lotes!$C:$C=C3759),0)),"")</f>
        <v/>
      </c>
      <c r="E3759" s="14">
        <f>IF(D3759="","",D3759-TODAY())</f>
        <v/>
      </c>
      <c r="F3759">
        <f>IF(D3759="","",IF(E3759&lt;0,"VENCIDO",IF(E3759&lt;=30,"VENCE EM &lt;= 30 DIAS",IF(E3759&lt;=60,"ATENCAO (31-60 DIAS)","OK"))))</f>
        <v/>
      </c>
      <c r="G3759" s="14">
        <f>SUMIFS(Lancamentos!$G:$G,Lancamentos!$C:$C,$A3759,Lancamentos!$E:$E,$C3759,Lancamentos!$B:$B,"ENTRADA")</f>
        <v/>
      </c>
      <c r="H3759" s="14">
        <f>SUMIFS(Lancamentos!$G:$G,Lancamentos!$C:$C,$A3759,Lancamentos!$E:$E,$C3759,Lancamentos!$B:$B,"SAIDA_USO")</f>
        <v/>
      </c>
      <c r="I3759" s="14">
        <f>SUMIFS(Lancamentos!$G:$G,Lancamentos!$C:$C,$A3759,Lancamentos!$E:$E,$C3759,Lancamentos!$B:$B,"SAIDA_DESCARTE")</f>
        <v/>
      </c>
      <c r="J3759" s="14">
        <f>G3759-H3759-I3759</f>
        <v/>
      </c>
      <c r="K3759">
        <f>IF(A3759="","",IF(J3759&lt;=IFERROR(VLOOKUP(A3759,Produtos!$A:$E,5,FALSE),0),"ABAIXO DO MINIMO","OK"))</f>
        <v/>
      </c>
    </row>
    <row r="3760">
      <c r="B3760">
        <f>IFERROR(VLOOKUP(A3760,Produtos!A:B,2,FALSE),"")</f>
        <v/>
      </c>
      <c r="D3760" s="10">
        <f>IFERROR(INDEX(Lotes!$E:$E,MATCH(1,(Lotes!$A:$A=A3760)*(Lotes!$C:$C=C3760),0)),"")</f>
        <v/>
      </c>
      <c r="E3760" s="14">
        <f>IF(D3760="","",D3760-TODAY())</f>
        <v/>
      </c>
      <c r="F3760">
        <f>IF(D3760="","",IF(E3760&lt;0,"VENCIDO",IF(E3760&lt;=30,"VENCE EM &lt;= 30 DIAS",IF(E3760&lt;=60,"ATENCAO (31-60 DIAS)","OK"))))</f>
        <v/>
      </c>
      <c r="G3760" s="14">
        <f>SUMIFS(Lancamentos!$G:$G,Lancamentos!$C:$C,$A3760,Lancamentos!$E:$E,$C3760,Lancamentos!$B:$B,"ENTRADA")</f>
        <v/>
      </c>
      <c r="H3760" s="14">
        <f>SUMIFS(Lancamentos!$G:$G,Lancamentos!$C:$C,$A3760,Lancamentos!$E:$E,$C3760,Lancamentos!$B:$B,"SAIDA_USO")</f>
        <v/>
      </c>
      <c r="I3760" s="14">
        <f>SUMIFS(Lancamentos!$G:$G,Lancamentos!$C:$C,$A3760,Lancamentos!$E:$E,$C3760,Lancamentos!$B:$B,"SAIDA_DESCARTE")</f>
        <v/>
      </c>
      <c r="J3760" s="14">
        <f>G3760-H3760-I3760</f>
        <v/>
      </c>
      <c r="K3760">
        <f>IF(A3760="","",IF(J3760&lt;=IFERROR(VLOOKUP(A3760,Produtos!$A:$E,5,FALSE),0),"ABAIXO DO MINIMO","OK"))</f>
        <v/>
      </c>
    </row>
    <row r="3761">
      <c r="B3761">
        <f>IFERROR(VLOOKUP(A3761,Produtos!A:B,2,FALSE),"")</f>
        <v/>
      </c>
      <c r="D3761" s="10">
        <f>IFERROR(INDEX(Lotes!$E:$E,MATCH(1,(Lotes!$A:$A=A3761)*(Lotes!$C:$C=C3761),0)),"")</f>
        <v/>
      </c>
      <c r="E3761" s="14">
        <f>IF(D3761="","",D3761-TODAY())</f>
        <v/>
      </c>
      <c r="F3761">
        <f>IF(D3761="","",IF(E3761&lt;0,"VENCIDO",IF(E3761&lt;=30,"VENCE EM &lt;= 30 DIAS",IF(E3761&lt;=60,"ATENCAO (31-60 DIAS)","OK"))))</f>
        <v/>
      </c>
      <c r="G3761" s="14">
        <f>SUMIFS(Lancamentos!$G:$G,Lancamentos!$C:$C,$A3761,Lancamentos!$E:$E,$C3761,Lancamentos!$B:$B,"ENTRADA")</f>
        <v/>
      </c>
      <c r="H3761" s="14">
        <f>SUMIFS(Lancamentos!$G:$G,Lancamentos!$C:$C,$A3761,Lancamentos!$E:$E,$C3761,Lancamentos!$B:$B,"SAIDA_USO")</f>
        <v/>
      </c>
      <c r="I3761" s="14">
        <f>SUMIFS(Lancamentos!$G:$G,Lancamentos!$C:$C,$A3761,Lancamentos!$E:$E,$C3761,Lancamentos!$B:$B,"SAIDA_DESCARTE")</f>
        <v/>
      </c>
      <c r="J3761" s="14">
        <f>G3761-H3761-I3761</f>
        <v/>
      </c>
      <c r="K3761">
        <f>IF(A3761="","",IF(J3761&lt;=IFERROR(VLOOKUP(A3761,Produtos!$A:$E,5,FALSE),0),"ABAIXO DO MINIMO","OK"))</f>
        <v/>
      </c>
    </row>
    <row r="3762">
      <c r="B3762">
        <f>IFERROR(VLOOKUP(A3762,Produtos!A:B,2,FALSE),"")</f>
        <v/>
      </c>
      <c r="D3762" s="10">
        <f>IFERROR(INDEX(Lotes!$E:$E,MATCH(1,(Lotes!$A:$A=A3762)*(Lotes!$C:$C=C3762),0)),"")</f>
        <v/>
      </c>
      <c r="E3762" s="14">
        <f>IF(D3762="","",D3762-TODAY())</f>
        <v/>
      </c>
      <c r="F3762">
        <f>IF(D3762="","",IF(E3762&lt;0,"VENCIDO",IF(E3762&lt;=30,"VENCE EM &lt;= 30 DIAS",IF(E3762&lt;=60,"ATENCAO (31-60 DIAS)","OK"))))</f>
        <v/>
      </c>
      <c r="G3762" s="14">
        <f>SUMIFS(Lancamentos!$G:$G,Lancamentos!$C:$C,$A3762,Lancamentos!$E:$E,$C3762,Lancamentos!$B:$B,"ENTRADA")</f>
        <v/>
      </c>
      <c r="H3762" s="14">
        <f>SUMIFS(Lancamentos!$G:$G,Lancamentos!$C:$C,$A3762,Lancamentos!$E:$E,$C3762,Lancamentos!$B:$B,"SAIDA_USO")</f>
        <v/>
      </c>
      <c r="I3762" s="14">
        <f>SUMIFS(Lancamentos!$G:$G,Lancamentos!$C:$C,$A3762,Lancamentos!$E:$E,$C3762,Lancamentos!$B:$B,"SAIDA_DESCARTE")</f>
        <v/>
      </c>
      <c r="J3762" s="14">
        <f>G3762-H3762-I3762</f>
        <v/>
      </c>
      <c r="K3762">
        <f>IF(A3762="","",IF(J3762&lt;=IFERROR(VLOOKUP(A3762,Produtos!$A:$E,5,FALSE),0),"ABAIXO DO MINIMO","OK"))</f>
        <v/>
      </c>
    </row>
    <row r="3763">
      <c r="B3763">
        <f>IFERROR(VLOOKUP(A3763,Produtos!A:B,2,FALSE),"")</f>
        <v/>
      </c>
      <c r="D3763" s="10">
        <f>IFERROR(INDEX(Lotes!$E:$E,MATCH(1,(Lotes!$A:$A=A3763)*(Lotes!$C:$C=C3763),0)),"")</f>
        <v/>
      </c>
      <c r="E3763" s="14">
        <f>IF(D3763="","",D3763-TODAY())</f>
        <v/>
      </c>
      <c r="F3763">
        <f>IF(D3763="","",IF(E3763&lt;0,"VENCIDO",IF(E3763&lt;=30,"VENCE EM &lt;= 30 DIAS",IF(E3763&lt;=60,"ATENCAO (31-60 DIAS)","OK"))))</f>
        <v/>
      </c>
      <c r="G3763" s="14">
        <f>SUMIFS(Lancamentos!$G:$G,Lancamentos!$C:$C,$A3763,Lancamentos!$E:$E,$C3763,Lancamentos!$B:$B,"ENTRADA")</f>
        <v/>
      </c>
      <c r="H3763" s="14">
        <f>SUMIFS(Lancamentos!$G:$G,Lancamentos!$C:$C,$A3763,Lancamentos!$E:$E,$C3763,Lancamentos!$B:$B,"SAIDA_USO")</f>
        <v/>
      </c>
      <c r="I3763" s="14">
        <f>SUMIFS(Lancamentos!$G:$G,Lancamentos!$C:$C,$A3763,Lancamentos!$E:$E,$C3763,Lancamentos!$B:$B,"SAIDA_DESCARTE")</f>
        <v/>
      </c>
      <c r="J3763" s="14">
        <f>G3763-H3763-I3763</f>
        <v/>
      </c>
      <c r="K3763">
        <f>IF(A3763="","",IF(J3763&lt;=IFERROR(VLOOKUP(A3763,Produtos!$A:$E,5,FALSE),0),"ABAIXO DO MINIMO","OK"))</f>
        <v/>
      </c>
    </row>
    <row r="3764">
      <c r="B3764">
        <f>IFERROR(VLOOKUP(A3764,Produtos!A:B,2,FALSE),"")</f>
        <v/>
      </c>
      <c r="D3764" s="10">
        <f>IFERROR(INDEX(Lotes!$E:$E,MATCH(1,(Lotes!$A:$A=A3764)*(Lotes!$C:$C=C3764),0)),"")</f>
        <v/>
      </c>
      <c r="E3764" s="14">
        <f>IF(D3764="","",D3764-TODAY())</f>
        <v/>
      </c>
      <c r="F3764">
        <f>IF(D3764="","",IF(E3764&lt;0,"VENCIDO",IF(E3764&lt;=30,"VENCE EM &lt;= 30 DIAS",IF(E3764&lt;=60,"ATENCAO (31-60 DIAS)","OK"))))</f>
        <v/>
      </c>
      <c r="G3764" s="14">
        <f>SUMIFS(Lancamentos!$G:$G,Lancamentos!$C:$C,$A3764,Lancamentos!$E:$E,$C3764,Lancamentos!$B:$B,"ENTRADA")</f>
        <v/>
      </c>
      <c r="H3764" s="14">
        <f>SUMIFS(Lancamentos!$G:$G,Lancamentos!$C:$C,$A3764,Lancamentos!$E:$E,$C3764,Lancamentos!$B:$B,"SAIDA_USO")</f>
        <v/>
      </c>
      <c r="I3764" s="14">
        <f>SUMIFS(Lancamentos!$G:$G,Lancamentos!$C:$C,$A3764,Lancamentos!$E:$E,$C3764,Lancamentos!$B:$B,"SAIDA_DESCARTE")</f>
        <v/>
      </c>
      <c r="J3764" s="14">
        <f>G3764-H3764-I3764</f>
        <v/>
      </c>
      <c r="K3764">
        <f>IF(A3764="","",IF(J3764&lt;=IFERROR(VLOOKUP(A3764,Produtos!$A:$E,5,FALSE),0),"ABAIXO DO MINIMO","OK"))</f>
        <v/>
      </c>
    </row>
    <row r="3765">
      <c r="B3765">
        <f>IFERROR(VLOOKUP(A3765,Produtos!A:B,2,FALSE),"")</f>
        <v/>
      </c>
      <c r="D3765" s="10">
        <f>IFERROR(INDEX(Lotes!$E:$E,MATCH(1,(Lotes!$A:$A=A3765)*(Lotes!$C:$C=C3765),0)),"")</f>
        <v/>
      </c>
      <c r="E3765" s="14">
        <f>IF(D3765="","",D3765-TODAY())</f>
        <v/>
      </c>
      <c r="F3765">
        <f>IF(D3765="","",IF(E3765&lt;0,"VENCIDO",IF(E3765&lt;=30,"VENCE EM &lt;= 30 DIAS",IF(E3765&lt;=60,"ATENCAO (31-60 DIAS)","OK"))))</f>
        <v/>
      </c>
      <c r="G3765" s="14">
        <f>SUMIFS(Lancamentos!$G:$G,Lancamentos!$C:$C,$A3765,Lancamentos!$E:$E,$C3765,Lancamentos!$B:$B,"ENTRADA")</f>
        <v/>
      </c>
      <c r="H3765" s="14">
        <f>SUMIFS(Lancamentos!$G:$G,Lancamentos!$C:$C,$A3765,Lancamentos!$E:$E,$C3765,Lancamentos!$B:$B,"SAIDA_USO")</f>
        <v/>
      </c>
      <c r="I3765" s="14">
        <f>SUMIFS(Lancamentos!$G:$G,Lancamentos!$C:$C,$A3765,Lancamentos!$E:$E,$C3765,Lancamentos!$B:$B,"SAIDA_DESCARTE")</f>
        <v/>
      </c>
      <c r="J3765" s="14">
        <f>G3765-H3765-I3765</f>
        <v/>
      </c>
      <c r="K3765">
        <f>IF(A3765="","",IF(J3765&lt;=IFERROR(VLOOKUP(A3765,Produtos!$A:$E,5,FALSE),0),"ABAIXO DO MINIMO","OK"))</f>
        <v/>
      </c>
    </row>
    <row r="3766">
      <c r="B3766">
        <f>IFERROR(VLOOKUP(A3766,Produtos!A:B,2,FALSE),"")</f>
        <v/>
      </c>
      <c r="D3766" s="10">
        <f>IFERROR(INDEX(Lotes!$E:$E,MATCH(1,(Lotes!$A:$A=A3766)*(Lotes!$C:$C=C3766),0)),"")</f>
        <v/>
      </c>
      <c r="E3766" s="14">
        <f>IF(D3766="","",D3766-TODAY())</f>
        <v/>
      </c>
      <c r="F3766">
        <f>IF(D3766="","",IF(E3766&lt;0,"VENCIDO",IF(E3766&lt;=30,"VENCE EM &lt;= 30 DIAS",IF(E3766&lt;=60,"ATENCAO (31-60 DIAS)","OK"))))</f>
        <v/>
      </c>
      <c r="G3766" s="14">
        <f>SUMIFS(Lancamentos!$G:$G,Lancamentos!$C:$C,$A3766,Lancamentos!$E:$E,$C3766,Lancamentos!$B:$B,"ENTRADA")</f>
        <v/>
      </c>
      <c r="H3766" s="14">
        <f>SUMIFS(Lancamentos!$G:$G,Lancamentos!$C:$C,$A3766,Lancamentos!$E:$E,$C3766,Lancamentos!$B:$B,"SAIDA_USO")</f>
        <v/>
      </c>
      <c r="I3766" s="14">
        <f>SUMIFS(Lancamentos!$G:$G,Lancamentos!$C:$C,$A3766,Lancamentos!$E:$E,$C3766,Lancamentos!$B:$B,"SAIDA_DESCARTE")</f>
        <v/>
      </c>
      <c r="J3766" s="14">
        <f>G3766-H3766-I3766</f>
        <v/>
      </c>
      <c r="K3766">
        <f>IF(A3766="","",IF(J3766&lt;=IFERROR(VLOOKUP(A3766,Produtos!$A:$E,5,FALSE),0),"ABAIXO DO MINIMO","OK"))</f>
        <v/>
      </c>
    </row>
    <row r="3767">
      <c r="B3767">
        <f>IFERROR(VLOOKUP(A3767,Produtos!A:B,2,FALSE),"")</f>
        <v/>
      </c>
      <c r="D3767" s="10">
        <f>IFERROR(INDEX(Lotes!$E:$E,MATCH(1,(Lotes!$A:$A=A3767)*(Lotes!$C:$C=C3767),0)),"")</f>
        <v/>
      </c>
      <c r="E3767" s="14">
        <f>IF(D3767="","",D3767-TODAY())</f>
        <v/>
      </c>
      <c r="F3767">
        <f>IF(D3767="","",IF(E3767&lt;0,"VENCIDO",IF(E3767&lt;=30,"VENCE EM &lt;= 30 DIAS",IF(E3767&lt;=60,"ATENCAO (31-60 DIAS)","OK"))))</f>
        <v/>
      </c>
      <c r="G3767" s="14">
        <f>SUMIFS(Lancamentos!$G:$G,Lancamentos!$C:$C,$A3767,Lancamentos!$E:$E,$C3767,Lancamentos!$B:$B,"ENTRADA")</f>
        <v/>
      </c>
      <c r="H3767" s="14">
        <f>SUMIFS(Lancamentos!$G:$G,Lancamentos!$C:$C,$A3767,Lancamentos!$E:$E,$C3767,Lancamentos!$B:$B,"SAIDA_USO")</f>
        <v/>
      </c>
      <c r="I3767" s="14">
        <f>SUMIFS(Lancamentos!$G:$G,Lancamentos!$C:$C,$A3767,Lancamentos!$E:$E,$C3767,Lancamentos!$B:$B,"SAIDA_DESCARTE")</f>
        <v/>
      </c>
      <c r="J3767" s="14">
        <f>G3767-H3767-I3767</f>
        <v/>
      </c>
      <c r="K3767">
        <f>IF(A3767="","",IF(J3767&lt;=IFERROR(VLOOKUP(A3767,Produtos!$A:$E,5,FALSE),0),"ABAIXO DO MINIMO","OK"))</f>
        <v/>
      </c>
    </row>
    <row r="3768">
      <c r="B3768">
        <f>IFERROR(VLOOKUP(A3768,Produtos!A:B,2,FALSE),"")</f>
        <v/>
      </c>
      <c r="D3768" s="10">
        <f>IFERROR(INDEX(Lotes!$E:$E,MATCH(1,(Lotes!$A:$A=A3768)*(Lotes!$C:$C=C3768),0)),"")</f>
        <v/>
      </c>
      <c r="E3768" s="14">
        <f>IF(D3768="","",D3768-TODAY())</f>
        <v/>
      </c>
      <c r="F3768">
        <f>IF(D3768="","",IF(E3768&lt;0,"VENCIDO",IF(E3768&lt;=30,"VENCE EM &lt;= 30 DIAS",IF(E3768&lt;=60,"ATENCAO (31-60 DIAS)","OK"))))</f>
        <v/>
      </c>
      <c r="G3768" s="14">
        <f>SUMIFS(Lancamentos!$G:$G,Lancamentos!$C:$C,$A3768,Lancamentos!$E:$E,$C3768,Lancamentos!$B:$B,"ENTRADA")</f>
        <v/>
      </c>
      <c r="H3768" s="14">
        <f>SUMIFS(Lancamentos!$G:$G,Lancamentos!$C:$C,$A3768,Lancamentos!$E:$E,$C3768,Lancamentos!$B:$B,"SAIDA_USO")</f>
        <v/>
      </c>
      <c r="I3768" s="14">
        <f>SUMIFS(Lancamentos!$G:$G,Lancamentos!$C:$C,$A3768,Lancamentos!$E:$E,$C3768,Lancamentos!$B:$B,"SAIDA_DESCARTE")</f>
        <v/>
      </c>
      <c r="J3768" s="14">
        <f>G3768-H3768-I3768</f>
        <v/>
      </c>
      <c r="K3768">
        <f>IF(A3768="","",IF(J3768&lt;=IFERROR(VLOOKUP(A3768,Produtos!$A:$E,5,FALSE),0),"ABAIXO DO MINIMO","OK"))</f>
        <v/>
      </c>
    </row>
    <row r="3769">
      <c r="B3769">
        <f>IFERROR(VLOOKUP(A3769,Produtos!A:B,2,FALSE),"")</f>
        <v/>
      </c>
      <c r="D3769" s="10">
        <f>IFERROR(INDEX(Lotes!$E:$E,MATCH(1,(Lotes!$A:$A=A3769)*(Lotes!$C:$C=C3769),0)),"")</f>
        <v/>
      </c>
      <c r="E3769" s="14">
        <f>IF(D3769="","",D3769-TODAY())</f>
        <v/>
      </c>
      <c r="F3769">
        <f>IF(D3769="","",IF(E3769&lt;0,"VENCIDO",IF(E3769&lt;=30,"VENCE EM &lt;= 30 DIAS",IF(E3769&lt;=60,"ATENCAO (31-60 DIAS)","OK"))))</f>
        <v/>
      </c>
      <c r="G3769" s="14">
        <f>SUMIFS(Lancamentos!$G:$G,Lancamentos!$C:$C,$A3769,Lancamentos!$E:$E,$C3769,Lancamentos!$B:$B,"ENTRADA")</f>
        <v/>
      </c>
      <c r="H3769" s="14">
        <f>SUMIFS(Lancamentos!$G:$G,Lancamentos!$C:$C,$A3769,Lancamentos!$E:$E,$C3769,Lancamentos!$B:$B,"SAIDA_USO")</f>
        <v/>
      </c>
      <c r="I3769" s="14">
        <f>SUMIFS(Lancamentos!$G:$G,Lancamentos!$C:$C,$A3769,Lancamentos!$E:$E,$C3769,Lancamentos!$B:$B,"SAIDA_DESCARTE")</f>
        <v/>
      </c>
      <c r="J3769" s="14">
        <f>G3769-H3769-I3769</f>
        <v/>
      </c>
      <c r="K3769">
        <f>IF(A3769="","",IF(J3769&lt;=IFERROR(VLOOKUP(A3769,Produtos!$A:$E,5,FALSE),0),"ABAIXO DO MINIMO","OK"))</f>
        <v/>
      </c>
    </row>
    <row r="3770">
      <c r="B3770">
        <f>IFERROR(VLOOKUP(A3770,Produtos!A:B,2,FALSE),"")</f>
        <v/>
      </c>
      <c r="D3770" s="10">
        <f>IFERROR(INDEX(Lotes!$E:$E,MATCH(1,(Lotes!$A:$A=A3770)*(Lotes!$C:$C=C3770),0)),"")</f>
        <v/>
      </c>
      <c r="E3770" s="14">
        <f>IF(D3770="","",D3770-TODAY())</f>
        <v/>
      </c>
      <c r="F3770">
        <f>IF(D3770="","",IF(E3770&lt;0,"VENCIDO",IF(E3770&lt;=30,"VENCE EM &lt;= 30 DIAS",IF(E3770&lt;=60,"ATENCAO (31-60 DIAS)","OK"))))</f>
        <v/>
      </c>
      <c r="G3770" s="14">
        <f>SUMIFS(Lancamentos!$G:$G,Lancamentos!$C:$C,$A3770,Lancamentos!$E:$E,$C3770,Lancamentos!$B:$B,"ENTRADA")</f>
        <v/>
      </c>
      <c r="H3770" s="14">
        <f>SUMIFS(Lancamentos!$G:$G,Lancamentos!$C:$C,$A3770,Lancamentos!$E:$E,$C3770,Lancamentos!$B:$B,"SAIDA_USO")</f>
        <v/>
      </c>
      <c r="I3770" s="14">
        <f>SUMIFS(Lancamentos!$G:$G,Lancamentos!$C:$C,$A3770,Lancamentos!$E:$E,$C3770,Lancamentos!$B:$B,"SAIDA_DESCARTE")</f>
        <v/>
      </c>
      <c r="J3770" s="14">
        <f>G3770-H3770-I3770</f>
        <v/>
      </c>
      <c r="K3770">
        <f>IF(A3770="","",IF(J3770&lt;=IFERROR(VLOOKUP(A3770,Produtos!$A:$E,5,FALSE),0),"ABAIXO DO MINIMO","OK"))</f>
        <v/>
      </c>
    </row>
    <row r="3771">
      <c r="B3771">
        <f>IFERROR(VLOOKUP(A3771,Produtos!A:B,2,FALSE),"")</f>
        <v/>
      </c>
      <c r="D3771" s="10">
        <f>IFERROR(INDEX(Lotes!$E:$E,MATCH(1,(Lotes!$A:$A=A3771)*(Lotes!$C:$C=C3771),0)),"")</f>
        <v/>
      </c>
      <c r="E3771" s="14">
        <f>IF(D3771="","",D3771-TODAY())</f>
        <v/>
      </c>
      <c r="F3771">
        <f>IF(D3771="","",IF(E3771&lt;0,"VENCIDO",IF(E3771&lt;=30,"VENCE EM &lt;= 30 DIAS",IF(E3771&lt;=60,"ATENCAO (31-60 DIAS)","OK"))))</f>
        <v/>
      </c>
      <c r="G3771" s="14">
        <f>SUMIFS(Lancamentos!$G:$G,Lancamentos!$C:$C,$A3771,Lancamentos!$E:$E,$C3771,Lancamentos!$B:$B,"ENTRADA")</f>
        <v/>
      </c>
      <c r="H3771" s="14">
        <f>SUMIFS(Lancamentos!$G:$G,Lancamentos!$C:$C,$A3771,Lancamentos!$E:$E,$C3771,Lancamentos!$B:$B,"SAIDA_USO")</f>
        <v/>
      </c>
      <c r="I3771" s="14">
        <f>SUMIFS(Lancamentos!$G:$G,Lancamentos!$C:$C,$A3771,Lancamentos!$E:$E,$C3771,Lancamentos!$B:$B,"SAIDA_DESCARTE")</f>
        <v/>
      </c>
      <c r="J3771" s="14">
        <f>G3771-H3771-I3771</f>
        <v/>
      </c>
      <c r="K3771">
        <f>IF(A3771="","",IF(J3771&lt;=IFERROR(VLOOKUP(A3771,Produtos!$A:$E,5,FALSE),0),"ABAIXO DO MINIMO","OK"))</f>
        <v/>
      </c>
    </row>
    <row r="3772">
      <c r="B3772">
        <f>IFERROR(VLOOKUP(A3772,Produtos!A:B,2,FALSE),"")</f>
        <v/>
      </c>
      <c r="D3772" s="10">
        <f>IFERROR(INDEX(Lotes!$E:$E,MATCH(1,(Lotes!$A:$A=A3772)*(Lotes!$C:$C=C3772),0)),"")</f>
        <v/>
      </c>
      <c r="E3772" s="14">
        <f>IF(D3772="","",D3772-TODAY())</f>
        <v/>
      </c>
      <c r="F3772">
        <f>IF(D3772="","",IF(E3772&lt;0,"VENCIDO",IF(E3772&lt;=30,"VENCE EM &lt;= 30 DIAS",IF(E3772&lt;=60,"ATENCAO (31-60 DIAS)","OK"))))</f>
        <v/>
      </c>
      <c r="G3772" s="14">
        <f>SUMIFS(Lancamentos!$G:$G,Lancamentos!$C:$C,$A3772,Lancamentos!$E:$E,$C3772,Lancamentos!$B:$B,"ENTRADA")</f>
        <v/>
      </c>
      <c r="H3772" s="14">
        <f>SUMIFS(Lancamentos!$G:$G,Lancamentos!$C:$C,$A3772,Lancamentos!$E:$E,$C3772,Lancamentos!$B:$B,"SAIDA_USO")</f>
        <v/>
      </c>
      <c r="I3772" s="14">
        <f>SUMIFS(Lancamentos!$G:$G,Lancamentos!$C:$C,$A3772,Lancamentos!$E:$E,$C3772,Lancamentos!$B:$B,"SAIDA_DESCARTE")</f>
        <v/>
      </c>
      <c r="J3772" s="14">
        <f>G3772-H3772-I3772</f>
        <v/>
      </c>
      <c r="K3772">
        <f>IF(A3772="","",IF(J3772&lt;=IFERROR(VLOOKUP(A3772,Produtos!$A:$E,5,FALSE),0),"ABAIXO DO MINIMO","OK"))</f>
        <v/>
      </c>
    </row>
    <row r="3773">
      <c r="B3773">
        <f>IFERROR(VLOOKUP(A3773,Produtos!A:B,2,FALSE),"")</f>
        <v/>
      </c>
      <c r="D3773" s="10">
        <f>IFERROR(INDEX(Lotes!$E:$E,MATCH(1,(Lotes!$A:$A=A3773)*(Lotes!$C:$C=C3773),0)),"")</f>
        <v/>
      </c>
      <c r="E3773" s="14">
        <f>IF(D3773="","",D3773-TODAY())</f>
        <v/>
      </c>
      <c r="F3773">
        <f>IF(D3773="","",IF(E3773&lt;0,"VENCIDO",IF(E3773&lt;=30,"VENCE EM &lt;= 30 DIAS",IF(E3773&lt;=60,"ATENCAO (31-60 DIAS)","OK"))))</f>
        <v/>
      </c>
      <c r="G3773" s="14">
        <f>SUMIFS(Lancamentos!$G:$G,Lancamentos!$C:$C,$A3773,Lancamentos!$E:$E,$C3773,Lancamentos!$B:$B,"ENTRADA")</f>
        <v/>
      </c>
      <c r="H3773" s="14">
        <f>SUMIFS(Lancamentos!$G:$G,Lancamentos!$C:$C,$A3773,Lancamentos!$E:$E,$C3773,Lancamentos!$B:$B,"SAIDA_USO")</f>
        <v/>
      </c>
      <c r="I3773" s="14">
        <f>SUMIFS(Lancamentos!$G:$G,Lancamentos!$C:$C,$A3773,Lancamentos!$E:$E,$C3773,Lancamentos!$B:$B,"SAIDA_DESCARTE")</f>
        <v/>
      </c>
      <c r="J3773" s="14">
        <f>G3773-H3773-I3773</f>
        <v/>
      </c>
      <c r="K3773">
        <f>IF(A3773="","",IF(J3773&lt;=IFERROR(VLOOKUP(A3773,Produtos!$A:$E,5,FALSE),0),"ABAIXO DO MINIMO","OK"))</f>
        <v/>
      </c>
    </row>
    <row r="3774">
      <c r="B3774">
        <f>IFERROR(VLOOKUP(A3774,Produtos!A:B,2,FALSE),"")</f>
        <v/>
      </c>
      <c r="D3774" s="10">
        <f>IFERROR(INDEX(Lotes!$E:$E,MATCH(1,(Lotes!$A:$A=A3774)*(Lotes!$C:$C=C3774),0)),"")</f>
        <v/>
      </c>
      <c r="E3774" s="14">
        <f>IF(D3774="","",D3774-TODAY())</f>
        <v/>
      </c>
      <c r="F3774">
        <f>IF(D3774="","",IF(E3774&lt;0,"VENCIDO",IF(E3774&lt;=30,"VENCE EM &lt;= 30 DIAS",IF(E3774&lt;=60,"ATENCAO (31-60 DIAS)","OK"))))</f>
        <v/>
      </c>
      <c r="G3774" s="14">
        <f>SUMIFS(Lancamentos!$G:$G,Lancamentos!$C:$C,$A3774,Lancamentos!$E:$E,$C3774,Lancamentos!$B:$B,"ENTRADA")</f>
        <v/>
      </c>
      <c r="H3774" s="14">
        <f>SUMIFS(Lancamentos!$G:$G,Lancamentos!$C:$C,$A3774,Lancamentos!$E:$E,$C3774,Lancamentos!$B:$B,"SAIDA_USO")</f>
        <v/>
      </c>
      <c r="I3774" s="14">
        <f>SUMIFS(Lancamentos!$G:$G,Lancamentos!$C:$C,$A3774,Lancamentos!$E:$E,$C3774,Lancamentos!$B:$B,"SAIDA_DESCARTE")</f>
        <v/>
      </c>
      <c r="J3774" s="14">
        <f>G3774-H3774-I3774</f>
        <v/>
      </c>
      <c r="K3774">
        <f>IF(A3774="","",IF(J3774&lt;=IFERROR(VLOOKUP(A3774,Produtos!$A:$E,5,FALSE),0),"ABAIXO DO MINIMO","OK"))</f>
        <v/>
      </c>
    </row>
    <row r="3775">
      <c r="B3775">
        <f>IFERROR(VLOOKUP(A3775,Produtos!A:B,2,FALSE),"")</f>
        <v/>
      </c>
      <c r="D3775" s="10">
        <f>IFERROR(INDEX(Lotes!$E:$E,MATCH(1,(Lotes!$A:$A=A3775)*(Lotes!$C:$C=C3775),0)),"")</f>
        <v/>
      </c>
      <c r="E3775" s="14">
        <f>IF(D3775="","",D3775-TODAY())</f>
        <v/>
      </c>
      <c r="F3775">
        <f>IF(D3775="","",IF(E3775&lt;0,"VENCIDO",IF(E3775&lt;=30,"VENCE EM &lt;= 30 DIAS",IF(E3775&lt;=60,"ATENCAO (31-60 DIAS)","OK"))))</f>
        <v/>
      </c>
      <c r="G3775" s="14">
        <f>SUMIFS(Lancamentos!$G:$G,Lancamentos!$C:$C,$A3775,Lancamentos!$E:$E,$C3775,Lancamentos!$B:$B,"ENTRADA")</f>
        <v/>
      </c>
      <c r="H3775" s="14">
        <f>SUMIFS(Lancamentos!$G:$G,Lancamentos!$C:$C,$A3775,Lancamentos!$E:$E,$C3775,Lancamentos!$B:$B,"SAIDA_USO")</f>
        <v/>
      </c>
      <c r="I3775" s="14">
        <f>SUMIFS(Lancamentos!$G:$G,Lancamentos!$C:$C,$A3775,Lancamentos!$E:$E,$C3775,Lancamentos!$B:$B,"SAIDA_DESCARTE")</f>
        <v/>
      </c>
      <c r="J3775" s="14">
        <f>G3775-H3775-I3775</f>
        <v/>
      </c>
      <c r="K3775">
        <f>IF(A3775="","",IF(J3775&lt;=IFERROR(VLOOKUP(A3775,Produtos!$A:$E,5,FALSE),0),"ABAIXO DO MINIMO","OK"))</f>
        <v/>
      </c>
    </row>
    <row r="3776">
      <c r="B3776">
        <f>IFERROR(VLOOKUP(A3776,Produtos!A:B,2,FALSE),"")</f>
        <v/>
      </c>
      <c r="D3776" s="10">
        <f>IFERROR(INDEX(Lotes!$E:$E,MATCH(1,(Lotes!$A:$A=A3776)*(Lotes!$C:$C=C3776),0)),"")</f>
        <v/>
      </c>
      <c r="E3776" s="14">
        <f>IF(D3776="","",D3776-TODAY())</f>
        <v/>
      </c>
      <c r="F3776">
        <f>IF(D3776="","",IF(E3776&lt;0,"VENCIDO",IF(E3776&lt;=30,"VENCE EM &lt;= 30 DIAS",IF(E3776&lt;=60,"ATENCAO (31-60 DIAS)","OK"))))</f>
        <v/>
      </c>
      <c r="G3776" s="14">
        <f>SUMIFS(Lancamentos!$G:$G,Lancamentos!$C:$C,$A3776,Lancamentos!$E:$E,$C3776,Lancamentos!$B:$B,"ENTRADA")</f>
        <v/>
      </c>
      <c r="H3776" s="14">
        <f>SUMIFS(Lancamentos!$G:$G,Lancamentos!$C:$C,$A3776,Lancamentos!$E:$E,$C3776,Lancamentos!$B:$B,"SAIDA_USO")</f>
        <v/>
      </c>
      <c r="I3776" s="14">
        <f>SUMIFS(Lancamentos!$G:$G,Lancamentos!$C:$C,$A3776,Lancamentos!$E:$E,$C3776,Lancamentos!$B:$B,"SAIDA_DESCARTE")</f>
        <v/>
      </c>
      <c r="J3776" s="14">
        <f>G3776-H3776-I3776</f>
        <v/>
      </c>
      <c r="K3776">
        <f>IF(A3776="","",IF(J3776&lt;=IFERROR(VLOOKUP(A3776,Produtos!$A:$E,5,FALSE),0),"ABAIXO DO MINIMO","OK"))</f>
        <v/>
      </c>
    </row>
    <row r="3777">
      <c r="B3777">
        <f>IFERROR(VLOOKUP(A3777,Produtos!A:B,2,FALSE),"")</f>
        <v/>
      </c>
      <c r="D3777" s="10">
        <f>IFERROR(INDEX(Lotes!$E:$E,MATCH(1,(Lotes!$A:$A=A3777)*(Lotes!$C:$C=C3777),0)),"")</f>
        <v/>
      </c>
      <c r="E3777" s="14">
        <f>IF(D3777="","",D3777-TODAY())</f>
        <v/>
      </c>
      <c r="F3777">
        <f>IF(D3777="","",IF(E3777&lt;0,"VENCIDO",IF(E3777&lt;=30,"VENCE EM &lt;= 30 DIAS",IF(E3777&lt;=60,"ATENCAO (31-60 DIAS)","OK"))))</f>
        <v/>
      </c>
      <c r="G3777" s="14">
        <f>SUMIFS(Lancamentos!$G:$G,Lancamentos!$C:$C,$A3777,Lancamentos!$E:$E,$C3777,Lancamentos!$B:$B,"ENTRADA")</f>
        <v/>
      </c>
      <c r="H3777" s="14">
        <f>SUMIFS(Lancamentos!$G:$G,Lancamentos!$C:$C,$A3777,Lancamentos!$E:$E,$C3777,Lancamentos!$B:$B,"SAIDA_USO")</f>
        <v/>
      </c>
      <c r="I3777" s="14">
        <f>SUMIFS(Lancamentos!$G:$G,Lancamentos!$C:$C,$A3777,Lancamentos!$E:$E,$C3777,Lancamentos!$B:$B,"SAIDA_DESCARTE")</f>
        <v/>
      </c>
      <c r="J3777" s="14">
        <f>G3777-H3777-I3777</f>
        <v/>
      </c>
      <c r="K3777">
        <f>IF(A3777="","",IF(J3777&lt;=IFERROR(VLOOKUP(A3777,Produtos!$A:$E,5,FALSE),0),"ABAIXO DO MINIMO","OK"))</f>
        <v/>
      </c>
    </row>
    <row r="3778">
      <c r="B3778">
        <f>IFERROR(VLOOKUP(A3778,Produtos!A:B,2,FALSE),"")</f>
        <v/>
      </c>
      <c r="D3778" s="10">
        <f>IFERROR(INDEX(Lotes!$E:$E,MATCH(1,(Lotes!$A:$A=A3778)*(Lotes!$C:$C=C3778),0)),"")</f>
        <v/>
      </c>
      <c r="E3778" s="14">
        <f>IF(D3778="","",D3778-TODAY())</f>
        <v/>
      </c>
      <c r="F3778">
        <f>IF(D3778="","",IF(E3778&lt;0,"VENCIDO",IF(E3778&lt;=30,"VENCE EM &lt;= 30 DIAS",IF(E3778&lt;=60,"ATENCAO (31-60 DIAS)","OK"))))</f>
        <v/>
      </c>
      <c r="G3778" s="14">
        <f>SUMIFS(Lancamentos!$G:$G,Lancamentos!$C:$C,$A3778,Lancamentos!$E:$E,$C3778,Lancamentos!$B:$B,"ENTRADA")</f>
        <v/>
      </c>
      <c r="H3778" s="14">
        <f>SUMIFS(Lancamentos!$G:$G,Lancamentos!$C:$C,$A3778,Lancamentos!$E:$E,$C3778,Lancamentos!$B:$B,"SAIDA_USO")</f>
        <v/>
      </c>
      <c r="I3778" s="14">
        <f>SUMIFS(Lancamentos!$G:$G,Lancamentos!$C:$C,$A3778,Lancamentos!$E:$E,$C3778,Lancamentos!$B:$B,"SAIDA_DESCARTE")</f>
        <v/>
      </c>
      <c r="J3778" s="14">
        <f>G3778-H3778-I3778</f>
        <v/>
      </c>
      <c r="K3778">
        <f>IF(A3778="","",IF(J3778&lt;=IFERROR(VLOOKUP(A3778,Produtos!$A:$E,5,FALSE),0),"ABAIXO DO MINIMO","OK"))</f>
        <v/>
      </c>
    </row>
    <row r="3779">
      <c r="B3779">
        <f>IFERROR(VLOOKUP(A3779,Produtos!A:B,2,FALSE),"")</f>
        <v/>
      </c>
      <c r="D3779" s="10">
        <f>IFERROR(INDEX(Lotes!$E:$E,MATCH(1,(Lotes!$A:$A=A3779)*(Lotes!$C:$C=C3779),0)),"")</f>
        <v/>
      </c>
      <c r="E3779" s="14">
        <f>IF(D3779="","",D3779-TODAY())</f>
        <v/>
      </c>
      <c r="F3779">
        <f>IF(D3779="","",IF(E3779&lt;0,"VENCIDO",IF(E3779&lt;=30,"VENCE EM &lt;= 30 DIAS",IF(E3779&lt;=60,"ATENCAO (31-60 DIAS)","OK"))))</f>
        <v/>
      </c>
      <c r="G3779" s="14">
        <f>SUMIFS(Lancamentos!$G:$G,Lancamentos!$C:$C,$A3779,Lancamentos!$E:$E,$C3779,Lancamentos!$B:$B,"ENTRADA")</f>
        <v/>
      </c>
      <c r="H3779" s="14">
        <f>SUMIFS(Lancamentos!$G:$G,Lancamentos!$C:$C,$A3779,Lancamentos!$E:$E,$C3779,Lancamentos!$B:$B,"SAIDA_USO")</f>
        <v/>
      </c>
      <c r="I3779" s="14">
        <f>SUMIFS(Lancamentos!$G:$G,Lancamentos!$C:$C,$A3779,Lancamentos!$E:$E,$C3779,Lancamentos!$B:$B,"SAIDA_DESCARTE")</f>
        <v/>
      </c>
      <c r="J3779" s="14">
        <f>G3779-H3779-I3779</f>
        <v/>
      </c>
      <c r="K3779">
        <f>IF(A3779="","",IF(J3779&lt;=IFERROR(VLOOKUP(A3779,Produtos!$A:$E,5,FALSE),0),"ABAIXO DO MINIMO","OK"))</f>
        <v/>
      </c>
    </row>
    <row r="3780">
      <c r="B3780">
        <f>IFERROR(VLOOKUP(A3780,Produtos!A:B,2,FALSE),"")</f>
        <v/>
      </c>
      <c r="D3780" s="10">
        <f>IFERROR(INDEX(Lotes!$E:$E,MATCH(1,(Lotes!$A:$A=A3780)*(Lotes!$C:$C=C3780),0)),"")</f>
        <v/>
      </c>
      <c r="E3780" s="14">
        <f>IF(D3780="","",D3780-TODAY())</f>
        <v/>
      </c>
      <c r="F3780">
        <f>IF(D3780="","",IF(E3780&lt;0,"VENCIDO",IF(E3780&lt;=30,"VENCE EM &lt;= 30 DIAS",IF(E3780&lt;=60,"ATENCAO (31-60 DIAS)","OK"))))</f>
        <v/>
      </c>
      <c r="G3780" s="14">
        <f>SUMIFS(Lancamentos!$G:$G,Lancamentos!$C:$C,$A3780,Lancamentos!$E:$E,$C3780,Lancamentos!$B:$B,"ENTRADA")</f>
        <v/>
      </c>
      <c r="H3780" s="14">
        <f>SUMIFS(Lancamentos!$G:$G,Lancamentos!$C:$C,$A3780,Lancamentos!$E:$E,$C3780,Lancamentos!$B:$B,"SAIDA_USO")</f>
        <v/>
      </c>
      <c r="I3780" s="14">
        <f>SUMIFS(Lancamentos!$G:$G,Lancamentos!$C:$C,$A3780,Lancamentos!$E:$E,$C3780,Lancamentos!$B:$B,"SAIDA_DESCARTE")</f>
        <v/>
      </c>
      <c r="J3780" s="14">
        <f>G3780-H3780-I3780</f>
        <v/>
      </c>
      <c r="K3780">
        <f>IF(A3780="","",IF(J3780&lt;=IFERROR(VLOOKUP(A3780,Produtos!$A:$E,5,FALSE),0),"ABAIXO DO MINIMO","OK"))</f>
        <v/>
      </c>
    </row>
    <row r="3781">
      <c r="B3781">
        <f>IFERROR(VLOOKUP(A3781,Produtos!A:B,2,FALSE),"")</f>
        <v/>
      </c>
      <c r="D3781" s="10">
        <f>IFERROR(INDEX(Lotes!$E:$E,MATCH(1,(Lotes!$A:$A=A3781)*(Lotes!$C:$C=C3781),0)),"")</f>
        <v/>
      </c>
      <c r="E3781" s="14">
        <f>IF(D3781="","",D3781-TODAY())</f>
        <v/>
      </c>
      <c r="F3781">
        <f>IF(D3781="","",IF(E3781&lt;0,"VENCIDO",IF(E3781&lt;=30,"VENCE EM &lt;= 30 DIAS",IF(E3781&lt;=60,"ATENCAO (31-60 DIAS)","OK"))))</f>
        <v/>
      </c>
      <c r="G3781" s="14">
        <f>SUMIFS(Lancamentos!$G:$G,Lancamentos!$C:$C,$A3781,Lancamentos!$E:$E,$C3781,Lancamentos!$B:$B,"ENTRADA")</f>
        <v/>
      </c>
      <c r="H3781" s="14">
        <f>SUMIFS(Lancamentos!$G:$G,Lancamentos!$C:$C,$A3781,Lancamentos!$E:$E,$C3781,Lancamentos!$B:$B,"SAIDA_USO")</f>
        <v/>
      </c>
      <c r="I3781" s="14">
        <f>SUMIFS(Lancamentos!$G:$G,Lancamentos!$C:$C,$A3781,Lancamentos!$E:$E,$C3781,Lancamentos!$B:$B,"SAIDA_DESCARTE")</f>
        <v/>
      </c>
      <c r="J3781" s="14">
        <f>G3781-H3781-I3781</f>
        <v/>
      </c>
      <c r="K3781">
        <f>IF(A3781="","",IF(J3781&lt;=IFERROR(VLOOKUP(A3781,Produtos!$A:$E,5,FALSE),0),"ABAIXO DO MINIMO","OK"))</f>
        <v/>
      </c>
    </row>
    <row r="3782">
      <c r="B3782">
        <f>IFERROR(VLOOKUP(A3782,Produtos!A:B,2,FALSE),"")</f>
        <v/>
      </c>
      <c r="D3782" s="10">
        <f>IFERROR(INDEX(Lotes!$E:$E,MATCH(1,(Lotes!$A:$A=A3782)*(Lotes!$C:$C=C3782),0)),"")</f>
        <v/>
      </c>
      <c r="E3782" s="14">
        <f>IF(D3782="","",D3782-TODAY())</f>
        <v/>
      </c>
      <c r="F3782">
        <f>IF(D3782="","",IF(E3782&lt;0,"VENCIDO",IF(E3782&lt;=30,"VENCE EM &lt;= 30 DIAS",IF(E3782&lt;=60,"ATENCAO (31-60 DIAS)","OK"))))</f>
        <v/>
      </c>
      <c r="G3782" s="14">
        <f>SUMIFS(Lancamentos!$G:$G,Lancamentos!$C:$C,$A3782,Lancamentos!$E:$E,$C3782,Lancamentos!$B:$B,"ENTRADA")</f>
        <v/>
      </c>
      <c r="H3782" s="14">
        <f>SUMIFS(Lancamentos!$G:$G,Lancamentos!$C:$C,$A3782,Lancamentos!$E:$E,$C3782,Lancamentos!$B:$B,"SAIDA_USO")</f>
        <v/>
      </c>
      <c r="I3782" s="14">
        <f>SUMIFS(Lancamentos!$G:$G,Lancamentos!$C:$C,$A3782,Lancamentos!$E:$E,$C3782,Lancamentos!$B:$B,"SAIDA_DESCARTE")</f>
        <v/>
      </c>
      <c r="J3782" s="14">
        <f>G3782-H3782-I3782</f>
        <v/>
      </c>
      <c r="K3782">
        <f>IF(A3782="","",IF(J3782&lt;=IFERROR(VLOOKUP(A3782,Produtos!$A:$E,5,FALSE),0),"ABAIXO DO MINIMO","OK"))</f>
        <v/>
      </c>
    </row>
    <row r="3783">
      <c r="B3783">
        <f>IFERROR(VLOOKUP(A3783,Produtos!A:B,2,FALSE),"")</f>
        <v/>
      </c>
      <c r="D3783" s="10">
        <f>IFERROR(INDEX(Lotes!$E:$E,MATCH(1,(Lotes!$A:$A=A3783)*(Lotes!$C:$C=C3783),0)),"")</f>
        <v/>
      </c>
      <c r="E3783" s="14">
        <f>IF(D3783="","",D3783-TODAY())</f>
        <v/>
      </c>
      <c r="F3783">
        <f>IF(D3783="","",IF(E3783&lt;0,"VENCIDO",IF(E3783&lt;=30,"VENCE EM &lt;= 30 DIAS",IF(E3783&lt;=60,"ATENCAO (31-60 DIAS)","OK"))))</f>
        <v/>
      </c>
      <c r="G3783" s="14">
        <f>SUMIFS(Lancamentos!$G:$G,Lancamentos!$C:$C,$A3783,Lancamentos!$E:$E,$C3783,Lancamentos!$B:$B,"ENTRADA")</f>
        <v/>
      </c>
      <c r="H3783" s="14">
        <f>SUMIFS(Lancamentos!$G:$G,Lancamentos!$C:$C,$A3783,Lancamentos!$E:$E,$C3783,Lancamentos!$B:$B,"SAIDA_USO")</f>
        <v/>
      </c>
      <c r="I3783" s="14">
        <f>SUMIFS(Lancamentos!$G:$G,Lancamentos!$C:$C,$A3783,Lancamentos!$E:$E,$C3783,Lancamentos!$B:$B,"SAIDA_DESCARTE")</f>
        <v/>
      </c>
      <c r="J3783" s="14">
        <f>G3783-H3783-I3783</f>
        <v/>
      </c>
      <c r="K3783">
        <f>IF(A3783="","",IF(J3783&lt;=IFERROR(VLOOKUP(A3783,Produtos!$A:$E,5,FALSE),0),"ABAIXO DO MINIMO","OK"))</f>
        <v/>
      </c>
    </row>
    <row r="3784">
      <c r="B3784">
        <f>IFERROR(VLOOKUP(A3784,Produtos!A:B,2,FALSE),"")</f>
        <v/>
      </c>
      <c r="D3784" s="10">
        <f>IFERROR(INDEX(Lotes!$E:$E,MATCH(1,(Lotes!$A:$A=A3784)*(Lotes!$C:$C=C3784),0)),"")</f>
        <v/>
      </c>
      <c r="E3784" s="14">
        <f>IF(D3784="","",D3784-TODAY())</f>
        <v/>
      </c>
      <c r="F3784">
        <f>IF(D3784="","",IF(E3784&lt;0,"VENCIDO",IF(E3784&lt;=30,"VENCE EM &lt;= 30 DIAS",IF(E3784&lt;=60,"ATENCAO (31-60 DIAS)","OK"))))</f>
        <v/>
      </c>
      <c r="G3784" s="14">
        <f>SUMIFS(Lancamentos!$G:$G,Lancamentos!$C:$C,$A3784,Lancamentos!$E:$E,$C3784,Lancamentos!$B:$B,"ENTRADA")</f>
        <v/>
      </c>
      <c r="H3784" s="14">
        <f>SUMIFS(Lancamentos!$G:$G,Lancamentos!$C:$C,$A3784,Lancamentos!$E:$E,$C3784,Lancamentos!$B:$B,"SAIDA_USO")</f>
        <v/>
      </c>
      <c r="I3784" s="14">
        <f>SUMIFS(Lancamentos!$G:$G,Lancamentos!$C:$C,$A3784,Lancamentos!$E:$E,$C3784,Lancamentos!$B:$B,"SAIDA_DESCARTE")</f>
        <v/>
      </c>
      <c r="J3784" s="14">
        <f>G3784-H3784-I3784</f>
        <v/>
      </c>
      <c r="K3784">
        <f>IF(A3784="","",IF(J3784&lt;=IFERROR(VLOOKUP(A3784,Produtos!$A:$E,5,FALSE),0),"ABAIXO DO MINIMO","OK"))</f>
        <v/>
      </c>
    </row>
    <row r="3785">
      <c r="B3785">
        <f>IFERROR(VLOOKUP(A3785,Produtos!A:B,2,FALSE),"")</f>
        <v/>
      </c>
      <c r="D3785" s="10">
        <f>IFERROR(INDEX(Lotes!$E:$E,MATCH(1,(Lotes!$A:$A=A3785)*(Lotes!$C:$C=C3785),0)),"")</f>
        <v/>
      </c>
      <c r="E3785" s="14">
        <f>IF(D3785="","",D3785-TODAY())</f>
        <v/>
      </c>
      <c r="F3785">
        <f>IF(D3785="","",IF(E3785&lt;0,"VENCIDO",IF(E3785&lt;=30,"VENCE EM &lt;= 30 DIAS",IF(E3785&lt;=60,"ATENCAO (31-60 DIAS)","OK"))))</f>
        <v/>
      </c>
      <c r="G3785" s="14">
        <f>SUMIFS(Lancamentos!$G:$G,Lancamentos!$C:$C,$A3785,Lancamentos!$E:$E,$C3785,Lancamentos!$B:$B,"ENTRADA")</f>
        <v/>
      </c>
      <c r="H3785" s="14">
        <f>SUMIFS(Lancamentos!$G:$G,Lancamentos!$C:$C,$A3785,Lancamentos!$E:$E,$C3785,Lancamentos!$B:$B,"SAIDA_USO")</f>
        <v/>
      </c>
      <c r="I3785" s="14">
        <f>SUMIFS(Lancamentos!$G:$G,Lancamentos!$C:$C,$A3785,Lancamentos!$E:$E,$C3785,Lancamentos!$B:$B,"SAIDA_DESCARTE")</f>
        <v/>
      </c>
      <c r="J3785" s="14">
        <f>G3785-H3785-I3785</f>
        <v/>
      </c>
      <c r="K3785">
        <f>IF(A3785="","",IF(J3785&lt;=IFERROR(VLOOKUP(A3785,Produtos!$A:$E,5,FALSE),0),"ABAIXO DO MINIMO","OK"))</f>
        <v/>
      </c>
    </row>
    <row r="3786">
      <c r="B3786">
        <f>IFERROR(VLOOKUP(A3786,Produtos!A:B,2,FALSE),"")</f>
        <v/>
      </c>
      <c r="D3786" s="10">
        <f>IFERROR(INDEX(Lotes!$E:$E,MATCH(1,(Lotes!$A:$A=A3786)*(Lotes!$C:$C=C3786),0)),"")</f>
        <v/>
      </c>
      <c r="E3786" s="14">
        <f>IF(D3786="","",D3786-TODAY())</f>
        <v/>
      </c>
      <c r="F3786">
        <f>IF(D3786="","",IF(E3786&lt;0,"VENCIDO",IF(E3786&lt;=30,"VENCE EM &lt;= 30 DIAS",IF(E3786&lt;=60,"ATENCAO (31-60 DIAS)","OK"))))</f>
        <v/>
      </c>
      <c r="G3786" s="14">
        <f>SUMIFS(Lancamentos!$G:$G,Lancamentos!$C:$C,$A3786,Lancamentos!$E:$E,$C3786,Lancamentos!$B:$B,"ENTRADA")</f>
        <v/>
      </c>
      <c r="H3786" s="14">
        <f>SUMIFS(Lancamentos!$G:$G,Lancamentos!$C:$C,$A3786,Lancamentos!$E:$E,$C3786,Lancamentos!$B:$B,"SAIDA_USO")</f>
        <v/>
      </c>
      <c r="I3786" s="14">
        <f>SUMIFS(Lancamentos!$G:$G,Lancamentos!$C:$C,$A3786,Lancamentos!$E:$E,$C3786,Lancamentos!$B:$B,"SAIDA_DESCARTE")</f>
        <v/>
      </c>
      <c r="J3786" s="14">
        <f>G3786-H3786-I3786</f>
        <v/>
      </c>
      <c r="K3786">
        <f>IF(A3786="","",IF(J3786&lt;=IFERROR(VLOOKUP(A3786,Produtos!$A:$E,5,FALSE),0),"ABAIXO DO MINIMO","OK"))</f>
        <v/>
      </c>
    </row>
    <row r="3787">
      <c r="B3787">
        <f>IFERROR(VLOOKUP(A3787,Produtos!A:B,2,FALSE),"")</f>
        <v/>
      </c>
      <c r="D3787" s="10">
        <f>IFERROR(INDEX(Lotes!$E:$E,MATCH(1,(Lotes!$A:$A=A3787)*(Lotes!$C:$C=C3787),0)),"")</f>
        <v/>
      </c>
      <c r="E3787" s="14">
        <f>IF(D3787="","",D3787-TODAY())</f>
        <v/>
      </c>
      <c r="F3787">
        <f>IF(D3787="","",IF(E3787&lt;0,"VENCIDO",IF(E3787&lt;=30,"VENCE EM &lt;= 30 DIAS",IF(E3787&lt;=60,"ATENCAO (31-60 DIAS)","OK"))))</f>
        <v/>
      </c>
      <c r="G3787" s="14">
        <f>SUMIFS(Lancamentos!$G:$G,Lancamentos!$C:$C,$A3787,Lancamentos!$E:$E,$C3787,Lancamentos!$B:$B,"ENTRADA")</f>
        <v/>
      </c>
      <c r="H3787" s="14">
        <f>SUMIFS(Lancamentos!$G:$G,Lancamentos!$C:$C,$A3787,Lancamentos!$E:$E,$C3787,Lancamentos!$B:$B,"SAIDA_USO")</f>
        <v/>
      </c>
      <c r="I3787" s="14">
        <f>SUMIFS(Lancamentos!$G:$G,Lancamentos!$C:$C,$A3787,Lancamentos!$E:$E,$C3787,Lancamentos!$B:$B,"SAIDA_DESCARTE")</f>
        <v/>
      </c>
      <c r="J3787" s="14">
        <f>G3787-H3787-I3787</f>
        <v/>
      </c>
      <c r="K3787">
        <f>IF(A3787="","",IF(J3787&lt;=IFERROR(VLOOKUP(A3787,Produtos!$A:$E,5,FALSE),0),"ABAIXO DO MINIMO","OK"))</f>
        <v/>
      </c>
    </row>
    <row r="3788">
      <c r="B3788">
        <f>IFERROR(VLOOKUP(A3788,Produtos!A:B,2,FALSE),"")</f>
        <v/>
      </c>
      <c r="D3788" s="10">
        <f>IFERROR(INDEX(Lotes!$E:$E,MATCH(1,(Lotes!$A:$A=A3788)*(Lotes!$C:$C=C3788),0)),"")</f>
        <v/>
      </c>
      <c r="E3788" s="14">
        <f>IF(D3788="","",D3788-TODAY())</f>
        <v/>
      </c>
      <c r="F3788">
        <f>IF(D3788="","",IF(E3788&lt;0,"VENCIDO",IF(E3788&lt;=30,"VENCE EM &lt;= 30 DIAS",IF(E3788&lt;=60,"ATENCAO (31-60 DIAS)","OK"))))</f>
        <v/>
      </c>
      <c r="G3788" s="14">
        <f>SUMIFS(Lancamentos!$G:$G,Lancamentos!$C:$C,$A3788,Lancamentos!$E:$E,$C3788,Lancamentos!$B:$B,"ENTRADA")</f>
        <v/>
      </c>
      <c r="H3788" s="14">
        <f>SUMIFS(Lancamentos!$G:$G,Lancamentos!$C:$C,$A3788,Lancamentos!$E:$E,$C3788,Lancamentos!$B:$B,"SAIDA_USO")</f>
        <v/>
      </c>
      <c r="I3788" s="14">
        <f>SUMIFS(Lancamentos!$G:$G,Lancamentos!$C:$C,$A3788,Lancamentos!$E:$E,$C3788,Lancamentos!$B:$B,"SAIDA_DESCARTE")</f>
        <v/>
      </c>
      <c r="J3788" s="14">
        <f>G3788-H3788-I3788</f>
        <v/>
      </c>
      <c r="K3788">
        <f>IF(A3788="","",IF(J3788&lt;=IFERROR(VLOOKUP(A3788,Produtos!$A:$E,5,FALSE),0),"ABAIXO DO MINIMO","OK"))</f>
        <v/>
      </c>
    </row>
    <row r="3789">
      <c r="B3789">
        <f>IFERROR(VLOOKUP(A3789,Produtos!A:B,2,FALSE),"")</f>
        <v/>
      </c>
      <c r="D3789" s="10">
        <f>IFERROR(INDEX(Lotes!$E:$E,MATCH(1,(Lotes!$A:$A=A3789)*(Lotes!$C:$C=C3789),0)),"")</f>
        <v/>
      </c>
      <c r="E3789" s="14">
        <f>IF(D3789="","",D3789-TODAY())</f>
        <v/>
      </c>
      <c r="F3789">
        <f>IF(D3789="","",IF(E3789&lt;0,"VENCIDO",IF(E3789&lt;=30,"VENCE EM &lt;= 30 DIAS",IF(E3789&lt;=60,"ATENCAO (31-60 DIAS)","OK"))))</f>
        <v/>
      </c>
      <c r="G3789" s="14">
        <f>SUMIFS(Lancamentos!$G:$G,Lancamentos!$C:$C,$A3789,Lancamentos!$E:$E,$C3789,Lancamentos!$B:$B,"ENTRADA")</f>
        <v/>
      </c>
      <c r="H3789" s="14">
        <f>SUMIFS(Lancamentos!$G:$G,Lancamentos!$C:$C,$A3789,Lancamentos!$E:$E,$C3789,Lancamentos!$B:$B,"SAIDA_USO")</f>
        <v/>
      </c>
      <c r="I3789" s="14">
        <f>SUMIFS(Lancamentos!$G:$G,Lancamentos!$C:$C,$A3789,Lancamentos!$E:$E,$C3789,Lancamentos!$B:$B,"SAIDA_DESCARTE")</f>
        <v/>
      </c>
      <c r="J3789" s="14">
        <f>G3789-H3789-I3789</f>
        <v/>
      </c>
      <c r="K3789">
        <f>IF(A3789="","",IF(J3789&lt;=IFERROR(VLOOKUP(A3789,Produtos!$A:$E,5,FALSE),0),"ABAIXO DO MINIMO","OK"))</f>
        <v/>
      </c>
    </row>
    <row r="3790">
      <c r="B3790">
        <f>IFERROR(VLOOKUP(A3790,Produtos!A:B,2,FALSE),"")</f>
        <v/>
      </c>
      <c r="D3790" s="10">
        <f>IFERROR(INDEX(Lotes!$E:$E,MATCH(1,(Lotes!$A:$A=A3790)*(Lotes!$C:$C=C3790),0)),"")</f>
        <v/>
      </c>
      <c r="E3790" s="14">
        <f>IF(D3790="","",D3790-TODAY())</f>
        <v/>
      </c>
      <c r="F3790">
        <f>IF(D3790="","",IF(E3790&lt;0,"VENCIDO",IF(E3790&lt;=30,"VENCE EM &lt;= 30 DIAS",IF(E3790&lt;=60,"ATENCAO (31-60 DIAS)","OK"))))</f>
        <v/>
      </c>
      <c r="G3790" s="14">
        <f>SUMIFS(Lancamentos!$G:$G,Lancamentos!$C:$C,$A3790,Lancamentos!$E:$E,$C3790,Lancamentos!$B:$B,"ENTRADA")</f>
        <v/>
      </c>
      <c r="H3790" s="14">
        <f>SUMIFS(Lancamentos!$G:$G,Lancamentos!$C:$C,$A3790,Lancamentos!$E:$E,$C3790,Lancamentos!$B:$B,"SAIDA_USO")</f>
        <v/>
      </c>
      <c r="I3790" s="14">
        <f>SUMIFS(Lancamentos!$G:$G,Lancamentos!$C:$C,$A3790,Lancamentos!$E:$E,$C3790,Lancamentos!$B:$B,"SAIDA_DESCARTE")</f>
        <v/>
      </c>
      <c r="J3790" s="14">
        <f>G3790-H3790-I3790</f>
        <v/>
      </c>
      <c r="K3790">
        <f>IF(A3790="","",IF(J3790&lt;=IFERROR(VLOOKUP(A3790,Produtos!$A:$E,5,FALSE),0),"ABAIXO DO MINIMO","OK"))</f>
        <v/>
      </c>
    </row>
    <row r="3791">
      <c r="B3791">
        <f>IFERROR(VLOOKUP(A3791,Produtos!A:B,2,FALSE),"")</f>
        <v/>
      </c>
      <c r="D3791" s="10">
        <f>IFERROR(INDEX(Lotes!$E:$E,MATCH(1,(Lotes!$A:$A=A3791)*(Lotes!$C:$C=C3791),0)),"")</f>
        <v/>
      </c>
      <c r="E3791" s="14">
        <f>IF(D3791="","",D3791-TODAY())</f>
        <v/>
      </c>
      <c r="F3791">
        <f>IF(D3791="","",IF(E3791&lt;0,"VENCIDO",IF(E3791&lt;=30,"VENCE EM &lt;= 30 DIAS",IF(E3791&lt;=60,"ATENCAO (31-60 DIAS)","OK"))))</f>
        <v/>
      </c>
      <c r="G3791" s="14">
        <f>SUMIFS(Lancamentos!$G:$G,Lancamentos!$C:$C,$A3791,Lancamentos!$E:$E,$C3791,Lancamentos!$B:$B,"ENTRADA")</f>
        <v/>
      </c>
      <c r="H3791" s="14">
        <f>SUMIFS(Lancamentos!$G:$G,Lancamentos!$C:$C,$A3791,Lancamentos!$E:$E,$C3791,Lancamentos!$B:$B,"SAIDA_USO")</f>
        <v/>
      </c>
      <c r="I3791" s="14">
        <f>SUMIFS(Lancamentos!$G:$G,Lancamentos!$C:$C,$A3791,Lancamentos!$E:$E,$C3791,Lancamentos!$B:$B,"SAIDA_DESCARTE")</f>
        <v/>
      </c>
      <c r="J3791" s="14">
        <f>G3791-H3791-I3791</f>
        <v/>
      </c>
      <c r="K3791">
        <f>IF(A3791="","",IF(J3791&lt;=IFERROR(VLOOKUP(A3791,Produtos!$A:$E,5,FALSE),0),"ABAIXO DO MINIMO","OK"))</f>
        <v/>
      </c>
    </row>
    <row r="3792">
      <c r="B3792">
        <f>IFERROR(VLOOKUP(A3792,Produtos!A:B,2,FALSE),"")</f>
        <v/>
      </c>
      <c r="D3792" s="10">
        <f>IFERROR(INDEX(Lotes!$E:$E,MATCH(1,(Lotes!$A:$A=A3792)*(Lotes!$C:$C=C3792),0)),"")</f>
        <v/>
      </c>
      <c r="E3792" s="14">
        <f>IF(D3792="","",D3792-TODAY())</f>
        <v/>
      </c>
      <c r="F3792">
        <f>IF(D3792="","",IF(E3792&lt;0,"VENCIDO",IF(E3792&lt;=30,"VENCE EM &lt;= 30 DIAS",IF(E3792&lt;=60,"ATENCAO (31-60 DIAS)","OK"))))</f>
        <v/>
      </c>
      <c r="G3792" s="14">
        <f>SUMIFS(Lancamentos!$G:$G,Lancamentos!$C:$C,$A3792,Lancamentos!$E:$E,$C3792,Lancamentos!$B:$B,"ENTRADA")</f>
        <v/>
      </c>
      <c r="H3792" s="14">
        <f>SUMIFS(Lancamentos!$G:$G,Lancamentos!$C:$C,$A3792,Lancamentos!$E:$E,$C3792,Lancamentos!$B:$B,"SAIDA_USO")</f>
        <v/>
      </c>
      <c r="I3792" s="14">
        <f>SUMIFS(Lancamentos!$G:$G,Lancamentos!$C:$C,$A3792,Lancamentos!$E:$E,$C3792,Lancamentos!$B:$B,"SAIDA_DESCARTE")</f>
        <v/>
      </c>
      <c r="J3792" s="14">
        <f>G3792-H3792-I3792</f>
        <v/>
      </c>
      <c r="K3792">
        <f>IF(A3792="","",IF(J3792&lt;=IFERROR(VLOOKUP(A3792,Produtos!$A:$E,5,FALSE),0),"ABAIXO DO MINIMO","OK"))</f>
        <v/>
      </c>
    </row>
    <row r="3793">
      <c r="B3793">
        <f>IFERROR(VLOOKUP(A3793,Produtos!A:B,2,FALSE),"")</f>
        <v/>
      </c>
      <c r="D3793" s="10">
        <f>IFERROR(INDEX(Lotes!$E:$E,MATCH(1,(Lotes!$A:$A=A3793)*(Lotes!$C:$C=C3793),0)),"")</f>
        <v/>
      </c>
      <c r="E3793" s="14">
        <f>IF(D3793="","",D3793-TODAY())</f>
        <v/>
      </c>
      <c r="F3793">
        <f>IF(D3793="","",IF(E3793&lt;0,"VENCIDO",IF(E3793&lt;=30,"VENCE EM &lt;= 30 DIAS",IF(E3793&lt;=60,"ATENCAO (31-60 DIAS)","OK"))))</f>
        <v/>
      </c>
      <c r="G3793" s="14">
        <f>SUMIFS(Lancamentos!$G:$G,Lancamentos!$C:$C,$A3793,Lancamentos!$E:$E,$C3793,Lancamentos!$B:$B,"ENTRADA")</f>
        <v/>
      </c>
      <c r="H3793" s="14">
        <f>SUMIFS(Lancamentos!$G:$G,Lancamentos!$C:$C,$A3793,Lancamentos!$E:$E,$C3793,Lancamentos!$B:$B,"SAIDA_USO")</f>
        <v/>
      </c>
      <c r="I3793" s="14">
        <f>SUMIFS(Lancamentos!$G:$G,Lancamentos!$C:$C,$A3793,Lancamentos!$E:$E,$C3793,Lancamentos!$B:$B,"SAIDA_DESCARTE")</f>
        <v/>
      </c>
      <c r="J3793" s="14">
        <f>G3793-H3793-I3793</f>
        <v/>
      </c>
      <c r="K3793">
        <f>IF(A3793="","",IF(J3793&lt;=IFERROR(VLOOKUP(A3793,Produtos!$A:$E,5,FALSE),0),"ABAIXO DO MINIMO","OK"))</f>
        <v/>
      </c>
    </row>
    <row r="3794">
      <c r="B3794">
        <f>IFERROR(VLOOKUP(A3794,Produtos!A:B,2,FALSE),"")</f>
        <v/>
      </c>
      <c r="D3794" s="10">
        <f>IFERROR(INDEX(Lotes!$E:$E,MATCH(1,(Lotes!$A:$A=A3794)*(Lotes!$C:$C=C3794),0)),"")</f>
        <v/>
      </c>
      <c r="E3794" s="14">
        <f>IF(D3794="","",D3794-TODAY())</f>
        <v/>
      </c>
      <c r="F3794">
        <f>IF(D3794="","",IF(E3794&lt;0,"VENCIDO",IF(E3794&lt;=30,"VENCE EM &lt;= 30 DIAS",IF(E3794&lt;=60,"ATENCAO (31-60 DIAS)","OK"))))</f>
        <v/>
      </c>
      <c r="G3794" s="14">
        <f>SUMIFS(Lancamentos!$G:$G,Lancamentos!$C:$C,$A3794,Lancamentos!$E:$E,$C3794,Lancamentos!$B:$B,"ENTRADA")</f>
        <v/>
      </c>
      <c r="H3794" s="14">
        <f>SUMIFS(Lancamentos!$G:$G,Lancamentos!$C:$C,$A3794,Lancamentos!$E:$E,$C3794,Lancamentos!$B:$B,"SAIDA_USO")</f>
        <v/>
      </c>
      <c r="I3794" s="14">
        <f>SUMIFS(Lancamentos!$G:$G,Lancamentos!$C:$C,$A3794,Lancamentos!$E:$E,$C3794,Lancamentos!$B:$B,"SAIDA_DESCARTE")</f>
        <v/>
      </c>
      <c r="J3794" s="14">
        <f>G3794-H3794-I3794</f>
        <v/>
      </c>
      <c r="K3794">
        <f>IF(A3794="","",IF(J3794&lt;=IFERROR(VLOOKUP(A3794,Produtos!$A:$E,5,FALSE),0),"ABAIXO DO MINIMO","OK"))</f>
        <v/>
      </c>
    </row>
    <row r="3795">
      <c r="B3795">
        <f>IFERROR(VLOOKUP(A3795,Produtos!A:B,2,FALSE),"")</f>
        <v/>
      </c>
      <c r="D3795" s="10">
        <f>IFERROR(INDEX(Lotes!$E:$E,MATCH(1,(Lotes!$A:$A=A3795)*(Lotes!$C:$C=C3795),0)),"")</f>
        <v/>
      </c>
      <c r="E3795" s="14">
        <f>IF(D3795="","",D3795-TODAY())</f>
        <v/>
      </c>
      <c r="F3795">
        <f>IF(D3795="","",IF(E3795&lt;0,"VENCIDO",IF(E3795&lt;=30,"VENCE EM &lt;= 30 DIAS",IF(E3795&lt;=60,"ATENCAO (31-60 DIAS)","OK"))))</f>
        <v/>
      </c>
      <c r="G3795" s="14">
        <f>SUMIFS(Lancamentos!$G:$G,Lancamentos!$C:$C,$A3795,Lancamentos!$E:$E,$C3795,Lancamentos!$B:$B,"ENTRADA")</f>
        <v/>
      </c>
      <c r="H3795" s="14">
        <f>SUMIFS(Lancamentos!$G:$G,Lancamentos!$C:$C,$A3795,Lancamentos!$E:$E,$C3795,Lancamentos!$B:$B,"SAIDA_USO")</f>
        <v/>
      </c>
      <c r="I3795" s="14">
        <f>SUMIFS(Lancamentos!$G:$G,Lancamentos!$C:$C,$A3795,Lancamentos!$E:$E,$C3795,Lancamentos!$B:$B,"SAIDA_DESCARTE")</f>
        <v/>
      </c>
      <c r="J3795" s="14">
        <f>G3795-H3795-I3795</f>
        <v/>
      </c>
      <c r="K3795">
        <f>IF(A3795="","",IF(J3795&lt;=IFERROR(VLOOKUP(A3795,Produtos!$A:$E,5,FALSE),0),"ABAIXO DO MINIMO","OK"))</f>
        <v/>
      </c>
    </row>
    <row r="3796">
      <c r="B3796">
        <f>IFERROR(VLOOKUP(A3796,Produtos!A:B,2,FALSE),"")</f>
        <v/>
      </c>
      <c r="D3796" s="10">
        <f>IFERROR(INDEX(Lotes!$E:$E,MATCH(1,(Lotes!$A:$A=A3796)*(Lotes!$C:$C=C3796),0)),"")</f>
        <v/>
      </c>
      <c r="E3796" s="14">
        <f>IF(D3796="","",D3796-TODAY())</f>
        <v/>
      </c>
      <c r="F3796">
        <f>IF(D3796="","",IF(E3796&lt;0,"VENCIDO",IF(E3796&lt;=30,"VENCE EM &lt;= 30 DIAS",IF(E3796&lt;=60,"ATENCAO (31-60 DIAS)","OK"))))</f>
        <v/>
      </c>
      <c r="G3796" s="14">
        <f>SUMIFS(Lancamentos!$G:$G,Lancamentos!$C:$C,$A3796,Lancamentos!$E:$E,$C3796,Lancamentos!$B:$B,"ENTRADA")</f>
        <v/>
      </c>
      <c r="H3796" s="14">
        <f>SUMIFS(Lancamentos!$G:$G,Lancamentos!$C:$C,$A3796,Lancamentos!$E:$E,$C3796,Lancamentos!$B:$B,"SAIDA_USO")</f>
        <v/>
      </c>
      <c r="I3796" s="14">
        <f>SUMIFS(Lancamentos!$G:$G,Lancamentos!$C:$C,$A3796,Lancamentos!$E:$E,$C3796,Lancamentos!$B:$B,"SAIDA_DESCARTE")</f>
        <v/>
      </c>
      <c r="J3796" s="14">
        <f>G3796-H3796-I3796</f>
        <v/>
      </c>
      <c r="K3796">
        <f>IF(A3796="","",IF(J3796&lt;=IFERROR(VLOOKUP(A3796,Produtos!$A:$E,5,FALSE),0),"ABAIXO DO MINIMO","OK"))</f>
        <v/>
      </c>
    </row>
    <row r="3797">
      <c r="B3797">
        <f>IFERROR(VLOOKUP(A3797,Produtos!A:B,2,FALSE),"")</f>
        <v/>
      </c>
      <c r="D3797" s="10">
        <f>IFERROR(INDEX(Lotes!$E:$E,MATCH(1,(Lotes!$A:$A=A3797)*(Lotes!$C:$C=C3797),0)),"")</f>
        <v/>
      </c>
      <c r="E3797" s="14">
        <f>IF(D3797="","",D3797-TODAY())</f>
        <v/>
      </c>
      <c r="F3797">
        <f>IF(D3797="","",IF(E3797&lt;0,"VENCIDO",IF(E3797&lt;=30,"VENCE EM &lt;= 30 DIAS",IF(E3797&lt;=60,"ATENCAO (31-60 DIAS)","OK"))))</f>
        <v/>
      </c>
      <c r="G3797" s="14">
        <f>SUMIFS(Lancamentos!$G:$G,Lancamentos!$C:$C,$A3797,Lancamentos!$E:$E,$C3797,Lancamentos!$B:$B,"ENTRADA")</f>
        <v/>
      </c>
      <c r="H3797" s="14">
        <f>SUMIFS(Lancamentos!$G:$G,Lancamentos!$C:$C,$A3797,Lancamentos!$E:$E,$C3797,Lancamentos!$B:$B,"SAIDA_USO")</f>
        <v/>
      </c>
      <c r="I3797" s="14">
        <f>SUMIFS(Lancamentos!$G:$G,Lancamentos!$C:$C,$A3797,Lancamentos!$E:$E,$C3797,Lancamentos!$B:$B,"SAIDA_DESCARTE")</f>
        <v/>
      </c>
      <c r="J3797" s="14">
        <f>G3797-H3797-I3797</f>
        <v/>
      </c>
      <c r="K3797">
        <f>IF(A3797="","",IF(J3797&lt;=IFERROR(VLOOKUP(A3797,Produtos!$A:$E,5,FALSE),0),"ABAIXO DO MINIMO","OK"))</f>
        <v/>
      </c>
    </row>
    <row r="3798">
      <c r="B3798">
        <f>IFERROR(VLOOKUP(A3798,Produtos!A:B,2,FALSE),"")</f>
        <v/>
      </c>
      <c r="D3798" s="10">
        <f>IFERROR(INDEX(Lotes!$E:$E,MATCH(1,(Lotes!$A:$A=A3798)*(Lotes!$C:$C=C3798),0)),"")</f>
        <v/>
      </c>
      <c r="E3798" s="14">
        <f>IF(D3798="","",D3798-TODAY())</f>
        <v/>
      </c>
      <c r="F3798">
        <f>IF(D3798="","",IF(E3798&lt;0,"VENCIDO",IF(E3798&lt;=30,"VENCE EM &lt;= 30 DIAS",IF(E3798&lt;=60,"ATENCAO (31-60 DIAS)","OK"))))</f>
        <v/>
      </c>
      <c r="G3798" s="14">
        <f>SUMIFS(Lancamentos!$G:$G,Lancamentos!$C:$C,$A3798,Lancamentos!$E:$E,$C3798,Lancamentos!$B:$B,"ENTRADA")</f>
        <v/>
      </c>
      <c r="H3798" s="14">
        <f>SUMIFS(Lancamentos!$G:$G,Lancamentos!$C:$C,$A3798,Lancamentos!$E:$E,$C3798,Lancamentos!$B:$B,"SAIDA_USO")</f>
        <v/>
      </c>
      <c r="I3798" s="14">
        <f>SUMIFS(Lancamentos!$G:$G,Lancamentos!$C:$C,$A3798,Lancamentos!$E:$E,$C3798,Lancamentos!$B:$B,"SAIDA_DESCARTE")</f>
        <v/>
      </c>
      <c r="J3798" s="14">
        <f>G3798-H3798-I3798</f>
        <v/>
      </c>
      <c r="K3798">
        <f>IF(A3798="","",IF(J3798&lt;=IFERROR(VLOOKUP(A3798,Produtos!$A:$E,5,FALSE),0),"ABAIXO DO MINIMO","OK"))</f>
        <v/>
      </c>
    </row>
    <row r="3799">
      <c r="B3799">
        <f>IFERROR(VLOOKUP(A3799,Produtos!A:B,2,FALSE),"")</f>
        <v/>
      </c>
      <c r="D3799" s="10">
        <f>IFERROR(INDEX(Lotes!$E:$E,MATCH(1,(Lotes!$A:$A=A3799)*(Lotes!$C:$C=C3799),0)),"")</f>
        <v/>
      </c>
      <c r="E3799" s="14">
        <f>IF(D3799="","",D3799-TODAY())</f>
        <v/>
      </c>
      <c r="F3799">
        <f>IF(D3799="","",IF(E3799&lt;0,"VENCIDO",IF(E3799&lt;=30,"VENCE EM &lt;= 30 DIAS",IF(E3799&lt;=60,"ATENCAO (31-60 DIAS)","OK"))))</f>
        <v/>
      </c>
      <c r="G3799" s="14">
        <f>SUMIFS(Lancamentos!$G:$G,Lancamentos!$C:$C,$A3799,Lancamentos!$E:$E,$C3799,Lancamentos!$B:$B,"ENTRADA")</f>
        <v/>
      </c>
      <c r="H3799" s="14">
        <f>SUMIFS(Lancamentos!$G:$G,Lancamentos!$C:$C,$A3799,Lancamentos!$E:$E,$C3799,Lancamentos!$B:$B,"SAIDA_USO")</f>
        <v/>
      </c>
      <c r="I3799" s="14">
        <f>SUMIFS(Lancamentos!$G:$G,Lancamentos!$C:$C,$A3799,Lancamentos!$E:$E,$C3799,Lancamentos!$B:$B,"SAIDA_DESCARTE")</f>
        <v/>
      </c>
      <c r="J3799" s="14">
        <f>G3799-H3799-I3799</f>
        <v/>
      </c>
      <c r="K3799">
        <f>IF(A3799="","",IF(J3799&lt;=IFERROR(VLOOKUP(A3799,Produtos!$A:$E,5,FALSE),0),"ABAIXO DO MINIMO","OK"))</f>
        <v/>
      </c>
    </row>
    <row r="3800">
      <c r="B3800">
        <f>IFERROR(VLOOKUP(A3800,Produtos!A:B,2,FALSE),"")</f>
        <v/>
      </c>
      <c r="D3800" s="10">
        <f>IFERROR(INDEX(Lotes!$E:$E,MATCH(1,(Lotes!$A:$A=A3800)*(Lotes!$C:$C=C3800),0)),"")</f>
        <v/>
      </c>
      <c r="E3800" s="14">
        <f>IF(D3800="","",D3800-TODAY())</f>
        <v/>
      </c>
      <c r="F3800">
        <f>IF(D3800="","",IF(E3800&lt;0,"VENCIDO",IF(E3800&lt;=30,"VENCE EM &lt;= 30 DIAS",IF(E3800&lt;=60,"ATENCAO (31-60 DIAS)","OK"))))</f>
        <v/>
      </c>
      <c r="G3800" s="14">
        <f>SUMIFS(Lancamentos!$G:$G,Lancamentos!$C:$C,$A3800,Lancamentos!$E:$E,$C3800,Lancamentos!$B:$B,"ENTRADA")</f>
        <v/>
      </c>
      <c r="H3800" s="14">
        <f>SUMIFS(Lancamentos!$G:$G,Lancamentos!$C:$C,$A3800,Lancamentos!$E:$E,$C3800,Lancamentos!$B:$B,"SAIDA_USO")</f>
        <v/>
      </c>
      <c r="I3800" s="14">
        <f>SUMIFS(Lancamentos!$G:$G,Lancamentos!$C:$C,$A3800,Lancamentos!$E:$E,$C3800,Lancamentos!$B:$B,"SAIDA_DESCARTE")</f>
        <v/>
      </c>
      <c r="J3800" s="14">
        <f>G3800-H3800-I3800</f>
        <v/>
      </c>
      <c r="K3800">
        <f>IF(A3800="","",IF(J3800&lt;=IFERROR(VLOOKUP(A3800,Produtos!$A:$E,5,FALSE),0),"ABAIXO DO MINIMO","OK"))</f>
        <v/>
      </c>
    </row>
    <row r="3801">
      <c r="B3801">
        <f>IFERROR(VLOOKUP(A3801,Produtos!A:B,2,FALSE),"")</f>
        <v/>
      </c>
      <c r="D3801" s="10">
        <f>IFERROR(INDEX(Lotes!$E:$E,MATCH(1,(Lotes!$A:$A=A3801)*(Lotes!$C:$C=C3801),0)),"")</f>
        <v/>
      </c>
      <c r="E3801" s="14">
        <f>IF(D3801="","",D3801-TODAY())</f>
        <v/>
      </c>
      <c r="F3801">
        <f>IF(D3801="","",IF(E3801&lt;0,"VENCIDO",IF(E3801&lt;=30,"VENCE EM &lt;= 30 DIAS",IF(E3801&lt;=60,"ATENCAO (31-60 DIAS)","OK"))))</f>
        <v/>
      </c>
      <c r="G3801" s="14">
        <f>SUMIFS(Lancamentos!$G:$G,Lancamentos!$C:$C,$A3801,Lancamentos!$E:$E,$C3801,Lancamentos!$B:$B,"ENTRADA")</f>
        <v/>
      </c>
      <c r="H3801" s="14">
        <f>SUMIFS(Lancamentos!$G:$G,Lancamentos!$C:$C,$A3801,Lancamentos!$E:$E,$C3801,Lancamentos!$B:$B,"SAIDA_USO")</f>
        <v/>
      </c>
      <c r="I3801" s="14">
        <f>SUMIFS(Lancamentos!$G:$G,Lancamentos!$C:$C,$A3801,Lancamentos!$E:$E,$C3801,Lancamentos!$B:$B,"SAIDA_DESCARTE")</f>
        <v/>
      </c>
      <c r="J3801" s="14">
        <f>G3801-H3801-I3801</f>
        <v/>
      </c>
      <c r="K3801">
        <f>IF(A3801="","",IF(J3801&lt;=IFERROR(VLOOKUP(A3801,Produtos!$A:$E,5,FALSE),0),"ABAIXO DO MINIMO","OK"))</f>
        <v/>
      </c>
    </row>
    <row r="3802">
      <c r="B3802">
        <f>IFERROR(VLOOKUP(A3802,Produtos!A:B,2,FALSE),"")</f>
        <v/>
      </c>
      <c r="D3802" s="10">
        <f>IFERROR(INDEX(Lotes!$E:$E,MATCH(1,(Lotes!$A:$A=A3802)*(Lotes!$C:$C=C3802),0)),"")</f>
        <v/>
      </c>
      <c r="E3802" s="14">
        <f>IF(D3802="","",D3802-TODAY())</f>
        <v/>
      </c>
      <c r="F3802">
        <f>IF(D3802="","",IF(E3802&lt;0,"VENCIDO",IF(E3802&lt;=30,"VENCE EM &lt;= 30 DIAS",IF(E3802&lt;=60,"ATENCAO (31-60 DIAS)","OK"))))</f>
        <v/>
      </c>
      <c r="G3802" s="14">
        <f>SUMIFS(Lancamentos!$G:$G,Lancamentos!$C:$C,$A3802,Lancamentos!$E:$E,$C3802,Lancamentos!$B:$B,"ENTRADA")</f>
        <v/>
      </c>
      <c r="H3802" s="14">
        <f>SUMIFS(Lancamentos!$G:$G,Lancamentos!$C:$C,$A3802,Lancamentos!$E:$E,$C3802,Lancamentos!$B:$B,"SAIDA_USO")</f>
        <v/>
      </c>
      <c r="I3802" s="14">
        <f>SUMIFS(Lancamentos!$G:$G,Lancamentos!$C:$C,$A3802,Lancamentos!$E:$E,$C3802,Lancamentos!$B:$B,"SAIDA_DESCARTE")</f>
        <v/>
      </c>
      <c r="J3802" s="14">
        <f>G3802-H3802-I3802</f>
        <v/>
      </c>
      <c r="K3802">
        <f>IF(A3802="","",IF(J3802&lt;=IFERROR(VLOOKUP(A3802,Produtos!$A:$E,5,FALSE),0),"ABAIXO DO MINIMO","OK"))</f>
        <v/>
      </c>
    </row>
    <row r="3803">
      <c r="B3803">
        <f>IFERROR(VLOOKUP(A3803,Produtos!A:B,2,FALSE),"")</f>
        <v/>
      </c>
      <c r="D3803" s="10">
        <f>IFERROR(INDEX(Lotes!$E:$E,MATCH(1,(Lotes!$A:$A=A3803)*(Lotes!$C:$C=C3803),0)),"")</f>
        <v/>
      </c>
      <c r="E3803" s="14">
        <f>IF(D3803="","",D3803-TODAY())</f>
        <v/>
      </c>
      <c r="F3803">
        <f>IF(D3803="","",IF(E3803&lt;0,"VENCIDO",IF(E3803&lt;=30,"VENCE EM &lt;= 30 DIAS",IF(E3803&lt;=60,"ATENCAO (31-60 DIAS)","OK"))))</f>
        <v/>
      </c>
      <c r="G3803" s="14">
        <f>SUMIFS(Lancamentos!$G:$G,Lancamentos!$C:$C,$A3803,Lancamentos!$E:$E,$C3803,Lancamentos!$B:$B,"ENTRADA")</f>
        <v/>
      </c>
      <c r="H3803" s="14">
        <f>SUMIFS(Lancamentos!$G:$G,Lancamentos!$C:$C,$A3803,Lancamentos!$E:$E,$C3803,Lancamentos!$B:$B,"SAIDA_USO")</f>
        <v/>
      </c>
      <c r="I3803" s="14">
        <f>SUMIFS(Lancamentos!$G:$G,Lancamentos!$C:$C,$A3803,Lancamentos!$E:$E,$C3803,Lancamentos!$B:$B,"SAIDA_DESCARTE")</f>
        <v/>
      </c>
      <c r="J3803" s="14">
        <f>G3803-H3803-I3803</f>
        <v/>
      </c>
      <c r="K3803">
        <f>IF(A3803="","",IF(J3803&lt;=IFERROR(VLOOKUP(A3803,Produtos!$A:$E,5,FALSE),0),"ABAIXO DO MINIMO","OK"))</f>
        <v/>
      </c>
    </row>
    <row r="3804">
      <c r="B3804">
        <f>IFERROR(VLOOKUP(A3804,Produtos!A:B,2,FALSE),"")</f>
        <v/>
      </c>
      <c r="D3804" s="10">
        <f>IFERROR(INDEX(Lotes!$E:$E,MATCH(1,(Lotes!$A:$A=A3804)*(Lotes!$C:$C=C3804),0)),"")</f>
        <v/>
      </c>
      <c r="E3804" s="14">
        <f>IF(D3804="","",D3804-TODAY())</f>
        <v/>
      </c>
      <c r="F3804">
        <f>IF(D3804="","",IF(E3804&lt;0,"VENCIDO",IF(E3804&lt;=30,"VENCE EM &lt;= 30 DIAS",IF(E3804&lt;=60,"ATENCAO (31-60 DIAS)","OK"))))</f>
        <v/>
      </c>
      <c r="G3804" s="14">
        <f>SUMIFS(Lancamentos!$G:$G,Lancamentos!$C:$C,$A3804,Lancamentos!$E:$E,$C3804,Lancamentos!$B:$B,"ENTRADA")</f>
        <v/>
      </c>
      <c r="H3804" s="14">
        <f>SUMIFS(Lancamentos!$G:$G,Lancamentos!$C:$C,$A3804,Lancamentos!$E:$E,$C3804,Lancamentos!$B:$B,"SAIDA_USO")</f>
        <v/>
      </c>
      <c r="I3804" s="14">
        <f>SUMIFS(Lancamentos!$G:$G,Lancamentos!$C:$C,$A3804,Lancamentos!$E:$E,$C3804,Lancamentos!$B:$B,"SAIDA_DESCARTE")</f>
        <v/>
      </c>
      <c r="J3804" s="14">
        <f>G3804-H3804-I3804</f>
        <v/>
      </c>
      <c r="K3804">
        <f>IF(A3804="","",IF(J3804&lt;=IFERROR(VLOOKUP(A3804,Produtos!$A:$E,5,FALSE),0),"ABAIXO DO MINIMO","OK"))</f>
        <v/>
      </c>
    </row>
    <row r="3805">
      <c r="B3805">
        <f>IFERROR(VLOOKUP(A3805,Produtos!A:B,2,FALSE),"")</f>
        <v/>
      </c>
      <c r="D3805" s="10">
        <f>IFERROR(INDEX(Lotes!$E:$E,MATCH(1,(Lotes!$A:$A=A3805)*(Lotes!$C:$C=C3805),0)),"")</f>
        <v/>
      </c>
      <c r="E3805" s="14">
        <f>IF(D3805="","",D3805-TODAY())</f>
        <v/>
      </c>
      <c r="F3805">
        <f>IF(D3805="","",IF(E3805&lt;0,"VENCIDO",IF(E3805&lt;=30,"VENCE EM &lt;= 30 DIAS",IF(E3805&lt;=60,"ATENCAO (31-60 DIAS)","OK"))))</f>
        <v/>
      </c>
      <c r="G3805" s="14">
        <f>SUMIFS(Lancamentos!$G:$G,Lancamentos!$C:$C,$A3805,Lancamentos!$E:$E,$C3805,Lancamentos!$B:$B,"ENTRADA")</f>
        <v/>
      </c>
      <c r="H3805" s="14">
        <f>SUMIFS(Lancamentos!$G:$G,Lancamentos!$C:$C,$A3805,Lancamentos!$E:$E,$C3805,Lancamentos!$B:$B,"SAIDA_USO")</f>
        <v/>
      </c>
      <c r="I3805" s="14">
        <f>SUMIFS(Lancamentos!$G:$G,Lancamentos!$C:$C,$A3805,Lancamentos!$E:$E,$C3805,Lancamentos!$B:$B,"SAIDA_DESCARTE")</f>
        <v/>
      </c>
      <c r="J3805" s="14">
        <f>G3805-H3805-I3805</f>
        <v/>
      </c>
      <c r="K3805">
        <f>IF(A3805="","",IF(J3805&lt;=IFERROR(VLOOKUP(A3805,Produtos!$A:$E,5,FALSE),0),"ABAIXO DO MINIMO","OK"))</f>
        <v/>
      </c>
    </row>
    <row r="3806">
      <c r="B3806">
        <f>IFERROR(VLOOKUP(A3806,Produtos!A:B,2,FALSE),"")</f>
        <v/>
      </c>
      <c r="D3806" s="10">
        <f>IFERROR(INDEX(Lotes!$E:$E,MATCH(1,(Lotes!$A:$A=A3806)*(Lotes!$C:$C=C3806),0)),"")</f>
        <v/>
      </c>
      <c r="E3806" s="14">
        <f>IF(D3806="","",D3806-TODAY())</f>
        <v/>
      </c>
      <c r="F3806">
        <f>IF(D3806="","",IF(E3806&lt;0,"VENCIDO",IF(E3806&lt;=30,"VENCE EM &lt;= 30 DIAS",IF(E3806&lt;=60,"ATENCAO (31-60 DIAS)","OK"))))</f>
        <v/>
      </c>
      <c r="G3806" s="14">
        <f>SUMIFS(Lancamentos!$G:$G,Lancamentos!$C:$C,$A3806,Lancamentos!$E:$E,$C3806,Lancamentos!$B:$B,"ENTRADA")</f>
        <v/>
      </c>
      <c r="H3806" s="14">
        <f>SUMIFS(Lancamentos!$G:$G,Lancamentos!$C:$C,$A3806,Lancamentos!$E:$E,$C3806,Lancamentos!$B:$B,"SAIDA_USO")</f>
        <v/>
      </c>
      <c r="I3806" s="14">
        <f>SUMIFS(Lancamentos!$G:$G,Lancamentos!$C:$C,$A3806,Lancamentos!$E:$E,$C3806,Lancamentos!$B:$B,"SAIDA_DESCARTE")</f>
        <v/>
      </c>
      <c r="J3806" s="14">
        <f>G3806-H3806-I3806</f>
        <v/>
      </c>
      <c r="K3806">
        <f>IF(A3806="","",IF(J3806&lt;=IFERROR(VLOOKUP(A3806,Produtos!$A:$E,5,FALSE),0),"ABAIXO DO MINIMO","OK"))</f>
        <v/>
      </c>
    </row>
    <row r="3807">
      <c r="B3807">
        <f>IFERROR(VLOOKUP(A3807,Produtos!A:B,2,FALSE),"")</f>
        <v/>
      </c>
      <c r="D3807" s="10">
        <f>IFERROR(INDEX(Lotes!$E:$E,MATCH(1,(Lotes!$A:$A=A3807)*(Lotes!$C:$C=C3807),0)),"")</f>
        <v/>
      </c>
      <c r="E3807" s="14">
        <f>IF(D3807="","",D3807-TODAY())</f>
        <v/>
      </c>
      <c r="F3807">
        <f>IF(D3807="","",IF(E3807&lt;0,"VENCIDO",IF(E3807&lt;=30,"VENCE EM &lt;= 30 DIAS",IF(E3807&lt;=60,"ATENCAO (31-60 DIAS)","OK"))))</f>
        <v/>
      </c>
      <c r="G3807" s="14">
        <f>SUMIFS(Lancamentos!$G:$G,Lancamentos!$C:$C,$A3807,Lancamentos!$E:$E,$C3807,Lancamentos!$B:$B,"ENTRADA")</f>
        <v/>
      </c>
      <c r="H3807" s="14">
        <f>SUMIFS(Lancamentos!$G:$G,Lancamentos!$C:$C,$A3807,Lancamentos!$E:$E,$C3807,Lancamentos!$B:$B,"SAIDA_USO")</f>
        <v/>
      </c>
      <c r="I3807" s="14">
        <f>SUMIFS(Lancamentos!$G:$G,Lancamentos!$C:$C,$A3807,Lancamentos!$E:$E,$C3807,Lancamentos!$B:$B,"SAIDA_DESCARTE")</f>
        <v/>
      </c>
      <c r="J3807" s="14">
        <f>G3807-H3807-I3807</f>
        <v/>
      </c>
      <c r="K3807">
        <f>IF(A3807="","",IF(J3807&lt;=IFERROR(VLOOKUP(A3807,Produtos!$A:$E,5,FALSE),0),"ABAIXO DO MINIMO","OK"))</f>
        <v/>
      </c>
    </row>
    <row r="3808">
      <c r="B3808">
        <f>IFERROR(VLOOKUP(A3808,Produtos!A:B,2,FALSE),"")</f>
        <v/>
      </c>
      <c r="D3808" s="10">
        <f>IFERROR(INDEX(Lotes!$E:$E,MATCH(1,(Lotes!$A:$A=A3808)*(Lotes!$C:$C=C3808),0)),"")</f>
        <v/>
      </c>
      <c r="E3808" s="14">
        <f>IF(D3808="","",D3808-TODAY())</f>
        <v/>
      </c>
      <c r="F3808">
        <f>IF(D3808="","",IF(E3808&lt;0,"VENCIDO",IF(E3808&lt;=30,"VENCE EM &lt;= 30 DIAS",IF(E3808&lt;=60,"ATENCAO (31-60 DIAS)","OK"))))</f>
        <v/>
      </c>
      <c r="G3808" s="14">
        <f>SUMIFS(Lancamentos!$G:$G,Lancamentos!$C:$C,$A3808,Lancamentos!$E:$E,$C3808,Lancamentos!$B:$B,"ENTRADA")</f>
        <v/>
      </c>
      <c r="H3808" s="14">
        <f>SUMIFS(Lancamentos!$G:$G,Lancamentos!$C:$C,$A3808,Lancamentos!$E:$E,$C3808,Lancamentos!$B:$B,"SAIDA_USO")</f>
        <v/>
      </c>
      <c r="I3808" s="14">
        <f>SUMIFS(Lancamentos!$G:$G,Lancamentos!$C:$C,$A3808,Lancamentos!$E:$E,$C3808,Lancamentos!$B:$B,"SAIDA_DESCARTE")</f>
        <v/>
      </c>
      <c r="J3808" s="14">
        <f>G3808-H3808-I3808</f>
        <v/>
      </c>
      <c r="K3808">
        <f>IF(A3808="","",IF(J3808&lt;=IFERROR(VLOOKUP(A3808,Produtos!$A:$E,5,FALSE),0),"ABAIXO DO MINIMO","OK"))</f>
        <v/>
      </c>
    </row>
    <row r="3809">
      <c r="B3809">
        <f>IFERROR(VLOOKUP(A3809,Produtos!A:B,2,FALSE),"")</f>
        <v/>
      </c>
      <c r="D3809" s="10">
        <f>IFERROR(INDEX(Lotes!$E:$E,MATCH(1,(Lotes!$A:$A=A3809)*(Lotes!$C:$C=C3809),0)),"")</f>
        <v/>
      </c>
      <c r="E3809" s="14">
        <f>IF(D3809="","",D3809-TODAY())</f>
        <v/>
      </c>
      <c r="F3809">
        <f>IF(D3809="","",IF(E3809&lt;0,"VENCIDO",IF(E3809&lt;=30,"VENCE EM &lt;= 30 DIAS",IF(E3809&lt;=60,"ATENCAO (31-60 DIAS)","OK"))))</f>
        <v/>
      </c>
      <c r="G3809" s="14">
        <f>SUMIFS(Lancamentos!$G:$G,Lancamentos!$C:$C,$A3809,Lancamentos!$E:$E,$C3809,Lancamentos!$B:$B,"ENTRADA")</f>
        <v/>
      </c>
      <c r="H3809" s="14">
        <f>SUMIFS(Lancamentos!$G:$G,Lancamentos!$C:$C,$A3809,Lancamentos!$E:$E,$C3809,Lancamentos!$B:$B,"SAIDA_USO")</f>
        <v/>
      </c>
      <c r="I3809" s="14">
        <f>SUMIFS(Lancamentos!$G:$G,Lancamentos!$C:$C,$A3809,Lancamentos!$E:$E,$C3809,Lancamentos!$B:$B,"SAIDA_DESCARTE")</f>
        <v/>
      </c>
      <c r="J3809" s="14">
        <f>G3809-H3809-I3809</f>
        <v/>
      </c>
      <c r="K3809">
        <f>IF(A3809="","",IF(J3809&lt;=IFERROR(VLOOKUP(A3809,Produtos!$A:$E,5,FALSE),0),"ABAIXO DO MINIMO","OK"))</f>
        <v/>
      </c>
    </row>
    <row r="3810">
      <c r="B3810">
        <f>IFERROR(VLOOKUP(A3810,Produtos!A:B,2,FALSE),"")</f>
        <v/>
      </c>
      <c r="D3810" s="10">
        <f>IFERROR(INDEX(Lotes!$E:$E,MATCH(1,(Lotes!$A:$A=A3810)*(Lotes!$C:$C=C3810),0)),"")</f>
        <v/>
      </c>
      <c r="E3810" s="14">
        <f>IF(D3810="","",D3810-TODAY())</f>
        <v/>
      </c>
      <c r="F3810">
        <f>IF(D3810="","",IF(E3810&lt;0,"VENCIDO",IF(E3810&lt;=30,"VENCE EM &lt;= 30 DIAS",IF(E3810&lt;=60,"ATENCAO (31-60 DIAS)","OK"))))</f>
        <v/>
      </c>
      <c r="G3810" s="14">
        <f>SUMIFS(Lancamentos!$G:$G,Lancamentos!$C:$C,$A3810,Lancamentos!$E:$E,$C3810,Lancamentos!$B:$B,"ENTRADA")</f>
        <v/>
      </c>
      <c r="H3810" s="14">
        <f>SUMIFS(Lancamentos!$G:$G,Lancamentos!$C:$C,$A3810,Lancamentos!$E:$E,$C3810,Lancamentos!$B:$B,"SAIDA_USO")</f>
        <v/>
      </c>
      <c r="I3810" s="14">
        <f>SUMIFS(Lancamentos!$G:$G,Lancamentos!$C:$C,$A3810,Lancamentos!$E:$E,$C3810,Lancamentos!$B:$B,"SAIDA_DESCARTE")</f>
        <v/>
      </c>
      <c r="J3810" s="14">
        <f>G3810-H3810-I3810</f>
        <v/>
      </c>
      <c r="K3810">
        <f>IF(A3810="","",IF(J3810&lt;=IFERROR(VLOOKUP(A3810,Produtos!$A:$E,5,FALSE),0),"ABAIXO DO MINIMO","OK"))</f>
        <v/>
      </c>
    </row>
    <row r="3811">
      <c r="B3811">
        <f>IFERROR(VLOOKUP(A3811,Produtos!A:B,2,FALSE),"")</f>
        <v/>
      </c>
      <c r="D3811" s="10">
        <f>IFERROR(INDEX(Lotes!$E:$E,MATCH(1,(Lotes!$A:$A=A3811)*(Lotes!$C:$C=C3811),0)),"")</f>
        <v/>
      </c>
      <c r="E3811" s="14">
        <f>IF(D3811="","",D3811-TODAY())</f>
        <v/>
      </c>
      <c r="F3811">
        <f>IF(D3811="","",IF(E3811&lt;0,"VENCIDO",IF(E3811&lt;=30,"VENCE EM &lt;= 30 DIAS",IF(E3811&lt;=60,"ATENCAO (31-60 DIAS)","OK"))))</f>
        <v/>
      </c>
      <c r="G3811" s="14">
        <f>SUMIFS(Lancamentos!$G:$G,Lancamentos!$C:$C,$A3811,Lancamentos!$E:$E,$C3811,Lancamentos!$B:$B,"ENTRADA")</f>
        <v/>
      </c>
      <c r="H3811" s="14">
        <f>SUMIFS(Lancamentos!$G:$G,Lancamentos!$C:$C,$A3811,Lancamentos!$E:$E,$C3811,Lancamentos!$B:$B,"SAIDA_USO")</f>
        <v/>
      </c>
      <c r="I3811" s="14">
        <f>SUMIFS(Lancamentos!$G:$G,Lancamentos!$C:$C,$A3811,Lancamentos!$E:$E,$C3811,Lancamentos!$B:$B,"SAIDA_DESCARTE")</f>
        <v/>
      </c>
      <c r="J3811" s="14">
        <f>G3811-H3811-I3811</f>
        <v/>
      </c>
      <c r="K3811">
        <f>IF(A3811="","",IF(J3811&lt;=IFERROR(VLOOKUP(A3811,Produtos!$A:$E,5,FALSE),0),"ABAIXO DO MINIMO","OK"))</f>
        <v/>
      </c>
    </row>
    <row r="3812">
      <c r="B3812">
        <f>IFERROR(VLOOKUP(A3812,Produtos!A:B,2,FALSE),"")</f>
        <v/>
      </c>
      <c r="D3812" s="10">
        <f>IFERROR(INDEX(Lotes!$E:$E,MATCH(1,(Lotes!$A:$A=A3812)*(Lotes!$C:$C=C3812),0)),"")</f>
        <v/>
      </c>
      <c r="E3812" s="14">
        <f>IF(D3812="","",D3812-TODAY())</f>
        <v/>
      </c>
      <c r="F3812">
        <f>IF(D3812="","",IF(E3812&lt;0,"VENCIDO",IF(E3812&lt;=30,"VENCE EM &lt;= 30 DIAS",IF(E3812&lt;=60,"ATENCAO (31-60 DIAS)","OK"))))</f>
        <v/>
      </c>
      <c r="G3812" s="14">
        <f>SUMIFS(Lancamentos!$G:$G,Lancamentos!$C:$C,$A3812,Lancamentos!$E:$E,$C3812,Lancamentos!$B:$B,"ENTRADA")</f>
        <v/>
      </c>
      <c r="H3812" s="14">
        <f>SUMIFS(Lancamentos!$G:$G,Lancamentos!$C:$C,$A3812,Lancamentos!$E:$E,$C3812,Lancamentos!$B:$B,"SAIDA_USO")</f>
        <v/>
      </c>
      <c r="I3812" s="14">
        <f>SUMIFS(Lancamentos!$G:$G,Lancamentos!$C:$C,$A3812,Lancamentos!$E:$E,$C3812,Lancamentos!$B:$B,"SAIDA_DESCARTE")</f>
        <v/>
      </c>
      <c r="J3812" s="14">
        <f>G3812-H3812-I3812</f>
        <v/>
      </c>
      <c r="K3812">
        <f>IF(A3812="","",IF(J3812&lt;=IFERROR(VLOOKUP(A3812,Produtos!$A:$E,5,FALSE),0),"ABAIXO DO MINIMO","OK"))</f>
        <v/>
      </c>
    </row>
    <row r="3813">
      <c r="B3813">
        <f>IFERROR(VLOOKUP(A3813,Produtos!A:B,2,FALSE),"")</f>
        <v/>
      </c>
      <c r="D3813" s="10">
        <f>IFERROR(INDEX(Lotes!$E:$E,MATCH(1,(Lotes!$A:$A=A3813)*(Lotes!$C:$C=C3813),0)),"")</f>
        <v/>
      </c>
      <c r="E3813" s="14">
        <f>IF(D3813="","",D3813-TODAY())</f>
        <v/>
      </c>
      <c r="F3813">
        <f>IF(D3813="","",IF(E3813&lt;0,"VENCIDO",IF(E3813&lt;=30,"VENCE EM &lt;= 30 DIAS",IF(E3813&lt;=60,"ATENCAO (31-60 DIAS)","OK"))))</f>
        <v/>
      </c>
      <c r="G3813" s="14">
        <f>SUMIFS(Lancamentos!$G:$G,Lancamentos!$C:$C,$A3813,Lancamentos!$E:$E,$C3813,Lancamentos!$B:$B,"ENTRADA")</f>
        <v/>
      </c>
      <c r="H3813" s="14">
        <f>SUMIFS(Lancamentos!$G:$G,Lancamentos!$C:$C,$A3813,Lancamentos!$E:$E,$C3813,Lancamentos!$B:$B,"SAIDA_USO")</f>
        <v/>
      </c>
      <c r="I3813" s="14">
        <f>SUMIFS(Lancamentos!$G:$G,Lancamentos!$C:$C,$A3813,Lancamentos!$E:$E,$C3813,Lancamentos!$B:$B,"SAIDA_DESCARTE")</f>
        <v/>
      </c>
      <c r="J3813" s="14">
        <f>G3813-H3813-I3813</f>
        <v/>
      </c>
      <c r="K3813">
        <f>IF(A3813="","",IF(J3813&lt;=IFERROR(VLOOKUP(A3813,Produtos!$A:$E,5,FALSE),0),"ABAIXO DO MINIMO","OK"))</f>
        <v/>
      </c>
    </row>
    <row r="3814">
      <c r="B3814">
        <f>IFERROR(VLOOKUP(A3814,Produtos!A:B,2,FALSE),"")</f>
        <v/>
      </c>
      <c r="D3814" s="10">
        <f>IFERROR(INDEX(Lotes!$E:$E,MATCH(1,(Lotes!$A:$A=A3814)*(Lotes!$C:$C=C3814),0)),"")</f>
        <v/>
      </c>
      <c r="E3814" s="14">
        <f>IF(D3814="","",D3814-TODAY())</f>
        <v/>
      </c>
      <c r="F3814">
        <f>IF(D3814="","",IF(E3814&lt;0,"VENCIDO",IF(E3814&lt;=30,"VENCE EM &lt;= 30 DIAS",IF(E3814&lt;=60,"ATENCAO (31-60 DIAS)","OK"))))</f>
        <v/>
      </c>
      <c r="G3814" s="14">
        <f>SUMIFS(Lancamentos!$G:$G,Lancamentos!$C:$C,$A3814,Lancamentos!$E:$E,$C3814,Lancamentos!$B:$B,"ENTRADA")</f>
        <v/>
      </c>
      <c r="H3814" s="14">
        <f>SUMIFS(Lancamentos!$G:$G,Lancamentos!$C:$C,$A3814,Lancamentos!$E:$E,$C3814,Lancamentos!$B:$B,"SAIDA_USO")</f>
        <v/>
      </c>
      <c r="I3814" s="14">
        <f>SUMIFS(Lancamentos!$G:$G,Lancamentos!$C:$C,$A3814,Lancamentos!$E:$E,$C3814,Lancamentos!$B:$B,"SAIDA_DESCARTE")</f>
        <v/>
      </c>
      <c r="J3814" s="14">
        <f>G3814-H3814-I3814</f>
        <v/>
      </c>
      <c r="K3814">
        <f>IF(A3814="","",IF(J3814&lt;=IFERROR(VLOOKUP(A3814,Produtos!$A:$E,5,FALSE),0),"ABAIXO DO MINIMO","OK"))</f>
        <v/>
      </c>
    </row>
    <row r="3815">
      <c r="B3815">
        <f>IFERROR(VLOOKUP(A3815,Produtos!A:B,2,FALSE),"")</f>
        <v/>
      </c>
      <c r="D3815" s="10">
        <f>IFERROR(INDEX(Lotes!$E:$E,MATCH(1,(Lotes!$A:$A=A3815)*(Lotes!$C:$C=C3815),0)),"")</f>
        <v/>
      </c>
      <c r="E3815" s="14">
        <f>IF(D3815="","",D3815-TODAY())</f>
        <v/>
      </c>
      <c r="F3815">
        <f>IF(D3815="","",IF(E3815&lt;0,"VENCIDO",IF(E3815&lt;=30,"VENCE EM &lt;= 30 DIAS",IF(E3815&lt;=60,"ATENCAO (31-60 DIAS)","OK"))))</f>
        <v/>
      </c>
      <c r="G3815" s="14">
        <f>SUMIFS(Lancamentos!$G:$G,Lancamentos!$C:$C,$A3815,Lancamentos!$E:$E,$C3815,Lancamentos!$B:$B,"ENTRADA")</f>
        <v/>
      </c>
      <c r="H3815" s="14">
        <f>SUMIFS(Lancamentos!$G:$G,Lancamentos!$C:$C,$A3815,Lancamentos!$E:$E,$C3815,Lancamentos!$B:$B,"SAIDA_USO")</f>
        <v/>
      </c>
      <c r="I3815" s="14">
        <f>SUMIFS(Lancamentos!$G:$G,Lancamentos!$C:$C,$A3815,Lancamentos!$E:$E,$C3815,Lancamentos!$B:$B,"SAIDA_DESCARTE")</f>
        <v/>
      </c>
      <c r="J3815" s="14">
        <f>G3815-H3815-I3815</f>
        <v/>
      </c>
      <c r="K3815">
        <f>IF(A3815="","",IF(J3815&lt;=IFERROR(VLOOKUP(A3815,Produtos!$A:$E,5,FALSE),0),"ABAIXO DO MINIMO","OK"))</f>
        <v/>
      </c>
    </row>
    <row r="3816">
      <c r="B3816">
        <f>IFERROR(VLOOKUP(A3816,Produtos!A:B,2,FALSE),"")</f>
        <v/>
      </c>
      <c r="D3816" s="10">
        <f>IFERROR(INDEX(Lotes!$E:$E,MATCH(1,(Lotes!$A:$A=A3816)*(Lotes!$C:$C=C3816),0)),"")</f>
        <v/>
      </c>
      <c r="E3816" s="14">
        <f>IF(D3816="","",D3816-TODAY())</f>
        <v/>
      </c>
      <c r="F3816">
        <f>IF(D3816="","",IF(E3816&lt;0,"VENCIDO",IF(E3816&lt;=30,"VENCE EM &lt;= 30 DIAS",IF(E3816&lt;=60,"ATENCAO (31-60 DIAS)","OK"))))</f>
        <v/>
      </c>
      <c r="G3816" s="14">
        <f>SUMIFS(Lancamentos!$G:$G,Lancamentos!$C:$C,$A3816,Lancamentos!$E:$E,$C3816,Lancamentos!$B:$B,"ENTRADA")</f>
        <v/>
      </c>
      <c r="H3816" s="14">
        <f>SUMIFS(Lancamentos!$G:$G,Lancamentos!$C:$C,$A3816,Lancamentos!$E:$E,$C3816,Lancamentos!$B:$B,"SAIDA_USO")</f>
        <v/>
      </c>
      <c r="I3816" s="14">
        <f>SUMIFS(Lancamentos!$G:$G,Lancamentos!$C:$C,$A3816,Lancamentos!$E:$E,$C3816,Lancamentos!$B:$B,"SAIDA_DESCARTE")</f>
        <v/>
      </c>
      <c r="J3816" s="14">
        <f>G3816-H3816-I3816</f>
        <v/>
      </c>
      <c r="K3816">
        <f>IF(A3816="","",IF(J3816&lt;=IFERROR(VLOOKUP(A3816,Produtos!$A:$E,5,FALSE),0),"ABAIXO DO MINIMO","OK"))</f>
        <v/>
      </c>
    </row>
    <row r="3817">
      <c r="B3817">
        <f>IFERROR(VLOOKUP(A3817,Produtos!A:B,2,FALSE),"")</f>
        <v/>
      </c>
      <c r="D3817" s="10">
        <f>IFERROR(INDEX(Lotes!$E:$E,MATCH(1,(Lotes!$A:$A=A3817)*(Lotes!$C:$C=C3817),0)),"")</f>
        <v/>
      </c>
      <c r="E3817" s="14">
        <f>IF(D3817="","",D3817-TODAY())</f>
        <v/>
      </c>
      <c r="F3817">
        <f>IF(D3817="","",IF(E3817&lt;0,"VENCIDO",IF(E3817&lt;=30,"VENCE EM &lt;= 30 DIAS",IF(E3817&lt;=60,"ATENCAO (31-60 DIAS)","OK"))))</f>
        <v/>
      </c>
      <c r="G3817" s="14">
        <f>SUMIFS(Lancamentos!$G:$G,Lancamentos!$C:$C,$A3817,Lancamentos!$E:$E,$C3817,Lancamentos!$B:$B,"ENTRADA")</f>
        <v/>
      </c>
      <c r="H3817" s="14">
        <f>SUMIFS(Lancamentos!$G:$G,Lancamentos!$C:$C,$A3817,Lancamentos!$E:$E,$C3817,Lancamentos!$B:$B,"SAIDA_USO")</f>
        <v/>
      </c>
      <c r="I3817" s="14">
        <f>SUMIFS(Lancamentos!$G:$G,Lancamentos!$C:$C,$A3817,Lancamentos!$E:$E,$C3817,Lancamentos!$B:$B,"SAIDA_DESCARTE")</f>
        <v/>
      </c>
      <c r="J3817" s="14">
        <f>G3817-H3817-I3817</f>
        <v/>
      </c>
      <c r="K3817">
        <f>IF(A3817="","",IF(J3817&lt;=IFERROR(VLOOKUP(A3817,Produtos!$A:$E,5,FALSE),0),"ABAIXO DO MINIMO","OK"))</f>
        <v/>
      </c>
    </row>
    <row r="3818">
      <c r="B3818">
        <f>IFERROR(VLOOKUP(A3818,Produtos!A:B,2,FALSE),"")</f>
        <v/>
      </c>
      <c r="D3818" s="10">
        <f>IFERROR(INDEX(Lotes!$E:$E,MATCH(1,(Lotes!$A:$A=A3818)*(Lotes!$C:$C=C3818),0)),"")</f>
        <v/>
      </c>
      <c r="E3818" s="14">
        <f>IF(D3818="","",D3818-TODAY())</f>
        <v/>
      </c>
      <c r="F3818">
        <f>IF(D3818="","",IF(E3818&lt;0,"VENCIDO",IF(E3818&lt;=30,"VENCE EM &lt;= 30 DIAS",IF(E3818&lt;=60,"ATENCAO (31-60 DIAS)","OK"))))</f>
        <v/>
      </c>
      <c r="G3818" s="14">
        <f>SUMIFS(Lancamentos!$G:$G,Lancamentos!$C:$C,$A3818,Lancamentos!$E:$E,$C3818,Lancamentos!$B:$B,"ENTRADA")</f>
        <v/>
      </c>
      <c r="H3818" s="14">
        <f>SUMIFS(Lancamentos!$G:$G,Lancamentos!$C:$C,$A3818,Lancamentos!$E:$E,$C3818,Lancamentos!$B:$B,"SAIDA_USO")</f>
        <v/>
      </c>
      <c r="I3818" s="14">
        <f>SUMIFS(Lancamentos!$G:$G,Lancamentos!$C:$C,$A3818,Lancamentos!$E:$E,$C3818,Lancamentos!$B:$B,"SAIDA_DESCARTE")</f>
        <v/>
      </c>
      <c r="J3818" s="14">
        <f>G3818-H3818-I3818</f>
        <v/>
      </c>
      <c r="K3818">
        <f>IF(A3818="","",IF(J3818&lt;=IFERROR(VLOOKUP(A3818,Produtos!$A:$E,5,FALSE),0),"ABAIXO DO MINIMO","OK"))</f>
        <v/>
      </c>
    </row>
    <row r="3819">
      <c r="B3819">
        <f>IFERROR(VLOOKUP(A3819,Produtos!A:B,2,FALSE),"")</f>
        <v/>
      </c>
      <c r="D3819" s="10">
        <f>IFERROR(INDEX(Lotes!$E:$E,MATCH(1,(Lotes!$A:$A=A3819)*(Lotes!$C:$C=C3819),0)),"")</f>
        <v/>
      </c>
      <c r="E3819" s="14">
        <f>IF(D3819="","",D3819-TODAY())</f>
        <v/>
      </c>
      <c r="F3819">
        <f>IF(D3819="","",IF(E3819&lt;0,"VENCIDO",IF(E3819&lt;=30,"VENCE EM &lt;= 30 DIAS",IF(E3819&lt;=60,"ATENCAO (31-60 DIAS)","OK"))))</f>
        <v/>
      </c>
      <c r="G3819" s="14">
        <f>SUMIFS(Lancamentos!$G:$G,Lancamentos!$C:$C,$A3819,Lancamentos!$E:$E,$C3819,Lancamentos!$B:$B,"ENTRADA")</f>
        <v/>
      </c>
      <c r="H3819" s="14">
        <f>SUMIFS(Lancamentos!$G:$G,Lancamentos!$C:$C,$A3819,Lancamentos!$E:$E,$C3819,Lancamentos!$B:$B,"SAIDA_USO")</f>
        <v/>
      </c>
      <c r="I3819" s="14">
        <f>SUMIFS(Lancamentos!$G:$G,Lancamentos!$C:$C,$A3819,Lancamentos!$E:$E,$C3819,Lancamentos!$B:$B,"SAIDA_DESCARTE")</f>
        <v/>
      </c>
      <c r="J3819" s="14">
        <f>G3819-H3819-I3819</f>
        <v/>
      </c>
      <c r="K3819">
        <f>IF(A3819="","",IF(J3819&lt;=IFERROR(VLOOKUP(A3819,Produtos!$A:$E,5,FALSE),0),"ABAIXO DO MINIMO","OK"))</f>
        <v/>
      </c>
    </row>
    <row r="3820">
      <c r="B3820">
        <f>IFERROR(VLOOKUP(A3820,Produtos!A:B,2,FALSE),"")</f>
        <v/>
      </c>
      <c r="D3820" s="10">
        <f>IFERROR(INDEX(Lotes!$E:$E,MATCH(1,(Lotes!$A:$A=A3820)*(Lotes!$C:$C=C3820),0)),"")</f>
        <v/>
      </c>
      <c r="E3820" s="14">
        <f>IF(D3820="","",D3820-TODAY())</f>
        <v/>
      </c>
      <c r="F3820">
        <f>IF(D3820="","",IF(E3820&lt;0,"VENCIDO",IF(E3820&lt;=30,"VENCE EM &lt;= 30 DIAS",IF(E3820&lt;=60,"ATENCAO (31-60 DIAS)","OK"))))</f>
        <v/>
      </c>
      <c r="G3820" s="14">
        <f>SUMIFS(Lancamentos!$G:$G,Lancamentos!$C:$C,$A3820,Lancamentos!$E:$E,$C3820,Lancamentos!$B:$B,"ENTRADA")</f>
        <v/>
      </c>
      <c r="H3820" s="14">
        <f>SUMIFS(Lancamentos!$G:$G,Lancamentos!$C:$C,$A3820,Lancamentos!$E:$E,$C3820,Lancamentos!$B:$B,"SAIDA_USO")</f>
        <v/>
      </c>
      <c r="I3820" s="14">
        <f>SUMIFS(Lancamentos!$G:$G,Lancamentos!$C:$C,$A3820,Lancamentos!$E:$E,$C3820,Lancamentos!$B:$B,"SAIDA_DESCARTE")</f>
        <v/>
      </c>
      <c r="J3820" s="14">
        <f>G3820-H3820-I3820</f>
        <v/>
      </c>
      <c r="K3820">
        <f>IF(A3820="","",IF(J3820&lt;=IFERROR(VLOOKUP(A3820,Produtos!$A:$E,5,FALSE),0),"ABAIXO DO MINIMO","OK"))</f>
        <v/>
      </c>
    </row>
    <row r="3821">
      <c r="B3821">
        <f>IFERROR(VLOOKUP(A3821,Produtos!A:B,2,FALSE),"")</f>
        <v/>
      </c>
      <c r="D3821" s="10">
        <f>IFERROR(INDEX(Lotes!$E:$E,MATCH(1,(Lotes!$A:$A=A3821)*(Lotes!$C:$C=C3821),0)),"")</f>
        <v/>
      </c>
      <c r="E3821" s="14">
        <f>IF(D3821="","",D3821-TODAY())</f>
        <v/>
      </c>
      <c r="F3821">
        <f>IF(D3821="","",IF(E3821&lt;0,"VENCIDO",IF(E3821&lt;=30,"VENCE EM &lt;= 30 DIAS",IF(E3821&lt;=60,"ATENCAO (31-60 DIAS)","OK"))))</f>
        <v/>
      </c>
      <c r="G3821" s="14">
        <f>SUMIFS(Lancamentos!$G:$G,Lancamentos!$C:$C,$A3821,Lancamentos!$E:$E,$C3821,Lancamentos!$B:$B,"ENTRADA")</f>
        <v/>
      </c>
      <c r="H3821" s="14">
        <f>SUMIFS(Lancamentos!$G:$G,Lancamentos!$C:$C,$A3821,Lancamentos!$E:$E,$C3821,Lancamentos!$B:$B,"SAIDA_USO")</f>
        <v/>
      </c>
      <c r="I3821" s="14">
        <f>SUMIFS(Lancamentos!$G:$G,Lancamentos!$C:$C,$A3821,Lancamentos!$E:$E,$C3821,Lancamentos!$B:$B,"SAIDA_DESCARTE")</f>
        <v/>
      </c>
      <c r="J3821" s="14">
        <f>G3821-H3821-I3821</f>
        <v/>
      </c>
      <c r="K3821">
        <f>IF(A3821="","",IF(J3821&lt;=IFERROR(VLOOKUP(A3821,Produtos!$A:$E,5,FALSE),0),"ABAIXO DO MINIMO","OK"))</f>
        <v/>
      </c>
    </row>
    <row r="3822">
      <c r="B3822">
        <f>IFERROR(VLOOKUP(A3822,Produtos!A:B,2,FALSE),"")</f>
        <v/>
      </c>
      <c r="D3822" s="10">
        <f>IFERROR(INDEX(Lotes!$E:$E,MATCH(1,(Lotes!$A:$A=A3822)*(Lotes!$C:$C=C3822),0)),"")</f>
        <v/>
      </c>
      <c r="E3822" s="14">
        <f>IF(D3822="","",D3822-TODAY())</f>
        <v/>
      </c>
      <c r="F3822">
        <f>IF(D3822="","",IF(E3822&lt;0,"VENCIDO",IF(E3822&lt;=30,"VENCE EM &lt;= 30 DIAS",IF(E3822&lt;=60,"ATENCAO (31-60 DIAS)","OK"))))</f>
        <v/>
      </c>
      <c r="G3822" s="14">
        <f>SUMIFS(Lancamentos!$G:$G,Lancamentos!$C:$C,$A3822,Lancamentos!$E:$E,$C3822,Lancamentos!$B:$B,"ENTRADA")</f>
        <v/>
      </c>
      <c r="H3822" s="14">
        <f>SUMIFS(Lancamentos!$G:$G,Lancamentos!$C:$C,$A3822,Lancamentos!$E:$E,$C3822,Lancamentos!$B:$B,"SAIDA_USO")</f>
        <v/>
      </c>
      <c r="I3822" s="14">
        <f>SUMIFS(Lancamentos!$G:$G,Lancamentos!$C:$C,$A3822,Lancamentos!$E:$E,$C3822,Lancamentos!$B:$B,"SAIDA_DESCARTE")</f>
        <v/>
      </c>
      <c r="J3822" s="14">
        <f>G3822-H3822-I3822</f>
        <v/>
      </c>
      <c r="K3822">
        <f>IF(A3822="","",IF(J3822&lt;=IFERROR(VLOOKUP(A3822,Produtos!$A:$E,5,FALSE),0),"ABAIXO DO MINIMO","OK"))</f>
        <v/>
      </c>
    </row>
    <row r="3823">
      <c r="B3823">
        <f>IFERROR(VLOOKUP(A3823,Produtos!A:B,2,FALSE),"")</f>
        <v/>
      </c>
      <c r="D3823" s="10">
        <f>IFERROR(INDEX(Lotes!$E:$E,MATCH(1,(Lotes!$A:$A=A3823)*(Lotes!$C:$C=C3823),0)),"")</f>
        <v/>
      </c>
      <c r="E3823" s="14">
        <f>IF(D3823="","",D3823-TODAY())</f>
        <v/>
      </c>
      <c r="F3823">
        <f>IF(D3823="","",IF(E3823&lt;0,"VENCIDO",IF(E3823&lt;=30,"VENCE EM &lt;= 30 DIAS",IF(E3823&lt;=60,"ATENCAO (31-60 DIAS)","OK"))))</f>
        <v/>
      </c>
      <c r="G3823" s="14">
        <f>SUMIFS(Lancamentos!$G:$G,Lancamentos!$C:$C,$A3823,Lancamentos!$E:$E,$C3823,Lancamentos!$B:$B,"ENTRADA")</f>
        <v/>
      </c>
      <c r="H3823" s="14">
        <f>SUMIFS(Lancamentos!$G:$G,Lancamentos!$C:$C,$A3823,Lancamentos!$E:$E,$C3823,Lancamentos!$B:$B,"SAIDA_USO")</f>
        <v/>
      </c>
      <c r="I3823" s="14">
        <f>SUMIFS(Lancamentos!$G:$G,Lancamentos!$C:$C,$A3823,Lancamentos!$E:$E,$C3823,Lancamentos!$B:$B,"SAIDA_DESCARTE")</f>
        <v/>
      </c>
      <c r="J3823" s="14">
        <f>G3823-H3823-I3823</f>
        <v/>
      </c>
      <c r="K3823">
        <f>IF(A3823="","",IF(J3823&lt;=IFERROR(VLOOKUP(A3823,Produtos!$A:$E,5,FALSE),0),"ABAIXO DO MINIMO","OK"))</f>
        <v/>
      </c>
    </row>
    <row r="3824">
      <c r="B3824">
        <f>IFERROR(VLOOKUP(A3824,Produtos!A:B,2,FALSE),"")</f>
        <v/>
      </c>
      <c r="D3824" s="10">
        <f>IFERROR(INDEX(Lotes!$E:$E,MATCH(1,(Lotes!$A:$A=A3824)*(Lotes!$C:$C=C3824),0)),"")</f>
        <v/>
      </c>
      <c r="E3824" s="14">
        <f>IF(D3824="","",D3824-TODAY())</f>
        <v/>
      </c>
      <c r="F3824">
        <f>IF(D3824="","",IF(E3824&lt;0,"VENCIDO",IF(E3824&lt;=30,"VENCE EM &lt;= 30 DIAS",IF(E3824&lt;=60,"ATENCAO (31-60 DIAS)","OK"))))</f>
        <v/>
      </c>
      <c r="G3824" s="14">
        <f>SUMIFS(Lancamentos!$G:$G,Lancamentos!$C:$C,$A3824,Lancamentos!$E:$E,$C3824,Lancamentos!$B:$B,"ENTRADA")</f>
        <v/>
      </c>
      <c r="H3824" s="14">
        <f>SUMIFS(Lancamentos!$G:$G,Lancamentos!$C:$C,$A3824,Lancamentos!$E:$E,$C3824,Lancamentos!$B:$B,"SAIDA_USO")</f>
        <v/>
      </c>
      <c r="I3824" s="14">
        <f>SUMIFS(Lancamentos!$G:$G,Lancamentos!$C:$C,$A3824,Lancamentos!$E:$E,$C3824,Lancamentos!$B:$B,"SAIDA_DESCARTE")</f>
        <v/>
      </c>
      <c r="J3824" s="14">
        <f>G3824-H3824-I3824</f>
        <v/>
      </c>
      <c r="K3824">
        <f>IF(A3824="","",IF(J3824&lt;=IFERROR(VLOOKUP(A3824,Produtos!$A:$E,5,FALSE),0),"ABAIXO DO MINIMO","OK"))</f>
        <v/>
      </c>
    </row>
    <row r="3825">
      <c r="B3825">
        <f>IFERROR(VLOOKUP(A3825,Produtos!A:B,2,FALSE),"")</f>
        <v/>
      </c>
      <c r="D3825" s="10">
        <f>IFERROR(INDEX(Lotes!$E:$E,MATCH(1,(Lotes!$A:$A=A3825)*(Lotes!$C:$C=C3825),0)),"")</f>
        <v/>
      </c>
      <c r="E3825" s="14">
        <f>IF(D3825="","",D3825-TODAY())</f>
        <v/>
      </c>
      <c r="F3825">
        <f>IF(D3825="","",IF(E3825&lt;0,"VENCIDO",IF(E3825&lt;=30,"VENCE EM &lt;= 30 DIAS",IF(E3825&lt;=60,"ATENCAO (31-60 DIAS)","OK"))))</f>
        <v/>
      </c>
      <c r="G3825" s="14">
        <f>SUMIFS(Lancamentos!$G:$G,Lancamentos!$C:$C,$A3825,Lancamentos!$E:$E,$C3825,Lancamentos!$B:$B,"ENTRADA")</f>
        <v/>
      </c>
      <c r="H3825" s="14">
        <f>SUMIFS(Lancamentos!$G:$G,Lancamentos!$C:$C,$A3825,Lancamentos!$E:$E,$C3825,Lancamentos!$B:$B,"SAIDA_USO")</f>
        <v/>
      </c>
      <c r="I3825" s="14">
        <f>SUMIFS(Lancamentos!$G:$G,Lancamentos!$C:$C,$A3825,Lancamentos!$E:$E,$C3825,Lancamentos!$B:$B,"SAIDA_DESCARTE")</f>
        <v/>
      </c>
      <c r="J3825" s="14">
        <f>G3825-H3825-I3825</f>
        <v/>
      </c>
      <c r="K3825">
        <f>IF(A3825="","",IF(J3825&lt;=IFERROR(VLOOKUP(A3825,Produtos!$A:$E,5,FALSE),0),"ABAIXO DO MINIMO","OK"))</f>
        <v/>
      </c>
    </row>
    <row r="3826">
      <c r="B3826">
        <f>IFERROR(VLOOKUP(A3826,Produtos!A:B,2,FALSE),"")</f>
        <v/>
      </c>
      <c r="D3826" s="10">
        <f>IFERROR(INDEX(Lotes!$E:$E,MATCH(1,(Lotes!$A:$A=A3826)*(Lotes!$C:$C=C3826),0)),"")</f>
        <v/>
      </c>
      <c r="E3826" s="14">
        <f>IF(D3826="","",D3826-TODAY())</f>
        <v/>
      </c>
      <c r="F3826">
        <f>IF(D3826="","",IF(E3826&lt;0,"VENCIDO",IF(E3826&lt;=30,"VENCE EM &lt;= 30 DIAS",IF(E3826&lt;=60,"ATENCAO (31-60 DIAS)","OK"))))</f>
        <v/>
      </c>
      <c r="G3826" s="14">
        <f>SUMIFS(Lancamentos!$G:$G,Lancamentos!$C:$C,$A3826,Lancamentos!$E:$E,$C3826,Lancamentos!$B:$B,"ENTRADA")</f>
        <v/>
      </c>
      <c r="H3826" s="14">
        <f>SUMIFS(Lancamentos!$G:$G,Lancamentos!$C:$C,$A3826,Lancamentos!$E:$E,$C3826,Lancamentos!$B:$B,"SAIDA_USO")</f>
        <v/>
      </c>
      <c r="I3826" s="14">
        <f>SUMIFS(Lancamentos!$G:$G,Lancamentos!$C:$C,$A3826,Lancamentos!$E:$E,$C3826,Lancamentos!$B:$B,"SAIDA_DESCARTE")</f>
        <v/>
      </c>
      <c r="J3826" s="14">
        <f>G3826-H3826-I3826</f>
        <v/>
      </c>
      <c r="K3826">
        <f>IF(A3826="","",IF(J3826&lt;=IFERROR(VLOOKUP(A3826,Produtos!$A:$E,5,FALSE),0),"ABAIXO DO MINIMO","OK"))</f>
        <v/>
      </c>
    </row>
    <row r="3827">
      <c r="B3827">
        <f>IFERROR(VLOOKUP(A3827,Produtos!A:B,2,FALSE),"")</f>
        <v/>
      </c>
      <c r="D3827" s="10">
        <f>IFERROR(INDEX(Lotes!$E:$E,MATCH(1,(Lotes!$A:$A=A3827)*(Lotes!$C:$C=C3827),0)),"")</f>
        <v/>
      </c>
      <c r="E3827" s="14">
        <f>IF(D3827="","",D3827-TODAY())</f>
        <v/>
      </c>
      <c r="F3827">
        <f>IF(D3827="","",IF(E3827&lt;0,"VENCIDO",IF(E3827&lt;=30,"VENCE EM &lt;= 30 DIAS",IF(E3827&lt;=60,"ATENCAO (31-60 DIAS)","OK"))))</f>
        <v/>
      </c>
      <c r="G3827" s="14">
        <f>SUMIFS(Lancamentos!$G:$G,Lancamentos!$C:$C,$A3827,Lancamentos!$E:$E,$C3827,Lancamentos!$B:$B,"ENTRADA")</f>
        <v/>
      </c>
      <c r="H3827" s="14">
        <f>SUMIFS(Lancamentos!$G:$G,Lancamentos!$C:$C,$A3827,Lancamentos!$E:$E,$C3827,Lancamentos!$B:$B,"SAIDA_USO")</f>
        <v/>
      </c>
      <c r="I3827" s="14">
        <f>SUMIFS(Lancamentos!$G:$G,Lancamentos!$C:$C,$A3827,Lancamentos!$E:$E,$C3827,Lancamentos!$B:$B,"SAIDA_DESCARTE")</f>
        <v/>
      </c>
      <c r="J3827" s="14">
        <f>G3827-H3827-I3827</f>
        <v/>
      </c>
      <c r="K3827">
        <f>IF(A3827="","",IF(J3827&lt;=IFERROR(VLOOKUP(A3827,Produtos!$A:$E,5,FALSE),0),"ABAIXO DO MINIMO","OK"))</f>
        <v/>
      </c>
    </row>
    <row r="3828">
      <c r="B3828">
        <f>IFERROR(VLOOKUP(A3828,Produtos!A:B,2,FALSE),"")</f>
        <v/>
      </c>
      <c r="D3828" s="10">
        <f>IFERROR(INDEX(Lotes!$E:$E,MATCH(1,(Lotes!$A:$A=A3828)*(Lotes!$C:$C=C3828),0)),"")</f>
        <v/>
      </c>
      <c r="E3828" s="14">
        <f>IF(D3828="","",D3828-TODAY())</f>
        <v/>
      </c>
      <c r="F3828">
        <f>IF(D3828="","",IF(E3828&lt;0,"VENCIDO",IF(E3828&lt;=30,"VENCE EM &lt;= 30 DIAS",IF(E3828&lt;=60,"ATENCAO (31-60 DIAS)","OK"))))</f>
        <v/>
      </c>
      <c r="G3828" s="14">
        <f>SUMIFS(Lancamentos!$G:$G,Lancamentos!$C:$C,$A3828,Lancamentos!$E:$E,$C3828,Lancamentos!$B:$B,"ENTRADA")</f>
        <v/>
      </c>
      <c r="H3828" s="14">
        <f>SUMIFS(Lancamentos!$G:$G,Lancamentos!$C:$C,$A3828,Lancamentos!$E:$E,$C3828,Lancamentos!$B:$B,"SAIDA_USO")</f>
        <v/>
      </c>
      <c r="I3828" s="14">
        <f>SUMIFS(Lancamentos!$G:$G,Lancamentos!$C:$C,$A3828,Lancamentos!$E:$E,$C3828,Lancamentos!$B:$B,"SAIDA_DESCARTE")</f>
        <v/>
      </c>
      <c r="J3828" s="14">
        <f>G3828-H3828-I3828</f>
        <v/>
      </c>
      <c r="K3828">
        <f>IF(A3828="","",IF(J3828&lt;=IFERROR(VLOOKUP(A3828,Produtos!$A:$E,5,FALSE),0),"ABAIXO DO MINIMO","OK"))</f>
        <v/>
      </c>
    </row>
    <row r="3829">
      <c r="B3829">
        <f>IFERROR(VLOOKUP(A3829,Produtos!A:B,2,FALSE),"")</f>
        <v/>
      </c>
      <c r="D3829" s="10">
        <f>IFERROR(INDEX(Lotes!$E:$E,MATCH(1,(Lotes!$A:$A=A3829)*(Lotes!$C:$C=C3829),0)),"")</f>
        <v/>
      </c>
      <c r="E3829" s="14">
        <f>IF(D3829="","",D3829-TODAY())</f>
        <v/>
      </c>
      <c r="F3829">
        <f>IF(D3829="","",IF(E3829&lt;0,"VENCIDO",IF(E3829&lt;=30,"VENCE EM &lt;= 30 DIAS",IF(E3829&lt;=60,"ATENCAO (31-60 DIAS)","OK"))))</f>
        <v/>
      </c>
      <c r="G3829" s="14">
        <f>SUMIFS(Lancamentos!$G:$G,Lancamentos!$C:$C,$A3829,Lancamentos!$E:$E,$C3829,Lancamentos!$B:$B,"ENTRADA")</f>
        <v/>
      </c>
      <c r="H3829" s="14">
        <f>SUMIFS(Lancamentos!$G:$G,Lancamentos!$C:$C,$A3829,Lancamentos!$E:$E,$C3829,Lancamentos!$B:$B,"SAIDA_USO")</f>
        <v/>
      </c>
      <c r="I3829" s="14">
        <f>SUMIFS(Lancamentos!$G:$G,Lancamentos!$C:$C,$A3829,Lancamentos!$E:$E,$C3829,Lancamentos!$B:$B,"SAIDA_DESCARTE")</f>
        <v/>
      </c>
      <c r="J3829" s="14">
        <f>G3829-H3829-I3829</f>
        <v/>
      </c>
      <c r="K3829">
        <f>IF(A3829="","",IF(J3829&lt;=IFERROR(VLOOKUP(A3829,Produtos!$A:$E,5,FALSE),0),"ABAIXO DO MINIMO","OK"))</f>
        <v/>
      </c>
    </row>
    <row r="3830">
      <c r="B3830">
        <f>IFERROR(VLOOKUP(A3830,Produtos!A:B,2,FALSE),"")</f>
        <v/>
      </c>
      <c r="D3830" s="10">
        <f>IFERROR(INDEX(Lotes!$E:$E,MATCH(1,(Lotes!$A:$A=A3830)*(Lotes!$C:$C=C3830),0)),"")</f>
        <v/>
      </c>
      <c r="E3830" s="14">
        <f>IF(D3830="","",D3830-TODAY())</f>
        <v/>
      </c>
      <c r="F3830">
        <f>IF(D3830="","",IF(E3830&lt;0,"VENCIDO",IF(E3830&lt;=30,"VENCE EM &lt;= 30 DIAS",IF(E3830&lt;=60,"ATENCAO (31-60 DIAS)","OK"))))</f>
        <v/>
      </c>
      <c r="G3830" s="14">
        <f>SUMIFS(Lancamentos!$G:$G,Lancamentos!$C:$C,$A3830,Lancamentos!$E:$E,$C3830,Lancamentos!$B:$B,"ENTRADA")</f>
        <v/>
      </c>
      <c r="H3830" s="14">
        <f>SUMIFS(Lancamentos!$G:$G,Lancamentos!$C:$C,$A3830,Lancamentos!$E:$E,$C3830,Lancamentos!$B:$B,"SAIDA_USO")</f>
        <v/>
      </c>
      <c r="I3830" s="14">
        <f>SUMIFS(Lancamentos!$G:$G,Lancamentos!$C:$C,$A3830,Lancamentos!$E:$E,$C3830,Lancamentos!$B:$B,"SAIDA_DESCARTE")</f>
        <v/>
      </c>
      <c r="J3830" s="14">
        <f>G3830-H3830-I3830</f>
        <v/>
      </c>
      <c r="K3830">
        <f>IF(A3830="","",IF(J3830&lt;=IFERROR(VLOOKUP(A3830,Produtos!$A:$E,5,FALSE),0),"ABAIXO DO MINIMO","OK"))</f>
        <v/>
      </c>
    </row>
    <row r="3831">
      <c r="B3831">
        <f>IFERROR(VLOOKUP(A3831,Produtos!A:B,2,FALSE),"")</f>
        <v/>
      </c>
      <c r="D3831" s="10">
        <f>IFERROR(INDEX(Lotes!$E:$E,MATCH(1,(Lotes!$A:$A=A3831)*(Lotes!$C:$C=C3831),0)),"")</f>
        <v/>
      </c>
      <c r="E3831" s="14">
        <f>IF(D3831="","",D3831-TODAY())</f>
        <v/>
      </c>
      <c r="F3831">
        <f>IF(D3831="","",IF(E3831&lt;0,"VENCIDO",IF(E3831&lt;=30,"VENCE EM &lt;= 30 DIAS",IF(E3831&lt;=60,"ATENCAO (31-60 DIAS)","OK"))))</f>
        <v/>
      </c>
      <c r="G3831" s="14">
        <f>SUMIFS(Lancamentos!$G:$G,Lancamentos!$C:$C,$A3831,Lancamentos!$E:$E,$C3831,Lancamentos!$B:$B,"ENTRADA")</f>
        <v/>
      </c>
      <c r="H3831" s="14">
        <f>SUMIFS(Lancamentos!$G:$G,Lancamentos!$C:$C,$A3831,Lancamentos!$E:$E,$C3831,Lancamentos!$B:$B,"SAIDA_USO")</f>
        <v/>
      </c>
      <c r="I3831" s="14">
        <f>SUMIFS(Lancamentos!$G:$G,Lancamentos!$C:$C,$A3831,Lancamentos!$E:$E,$C3831,Lancamentos!$B:$B,"SAIDA_DESCARTE")</f>
        <v/>
      </c>
      <c r="J3831" s="14">
        <f>G3831-H3831-I3831</f>
        <v/>
      </c>
      <c r="K3831">
        <f>IF(A3831="","",IF(J3831&lt;=IFERROR(VLOOKUP(A3831,Produtos!$A:$E,5,FALSE),0),"ABAIXO DO MINIMO","OK"))</f>
        <v/>
      </c>
    </row>
    <row r="3832">
      <c r="B3832">
        <f>IFERROR(VLOOKUP(A3832,Produtos!A:B,2,FALSE),"")</f>
        <v/>
      </c>
      <c r="D3832" s="10">
        <f>IFERROR(INDEX(Lotes!$E:$E,MATCH(1,(Lotes!$A:$A=A3832)*(Lotes!$C:$C=C3832),0)),"")</f>
        <v/>
      </c>
      <c r="E3832" s="14">
        <f>IF(D3832="","",D3832-TODAY())</f>
        <v/>
      </c>
      <c r="F3832">
        <f>IF(D3832="","",IF(E3832&lt;0,"VENCIDO",IF(E3832&lt;=30,"VENCE EM &lt;= 30 DIAS",IF(E3832&lt;=60,"ATENCAO (31-60 DIAS)","OK"))))</f>
        <v/>
      </c>
      <c r="G3832" s="14">
        <f>SUMIFS(Lancamentos!$G:$G,Lancamentos!$C:$C,$A3832,Lancamentos!$E:$E,$C3832,Lancamentos!$B:$B,"ENTRADA")</f>
        <v/>
      </c>
      <c r="H3832" s="14">
        <f>SUMIFS(Lancamentos!$G:$G,Lancamentos!$C:$C,$A3832,Lancamentos!$E:$E,$C3832,Lancamentos!$B:$B,"SAIDA_USO")</f>
        <v/>
      </c>
      <c r="I3832" s="14">
        <f>SUMIFS(Lancamentos!$G:$G,Lancamentos!$C:$C,$A3832,Lancamentos!$E:$E,$C3832,Lancamentos!$B:$B,"SAIDA_DESCARTE")</f>
        <v/>
      </c>
      <c r="J3832" s="14">
        <f>G3832-H3832-I3832</f>
        <v/>
      </c>
      <c r="K3832">
        <f>IF(A3832="","",IF(J3832&lt;=IFERROR(VLOOKUP(A3832,Produtos!$A:$E,5,FALSE),0),"ABAIXO DO MINIMO","OK"))</f>
        <v/>
      </c>
    </row>
    <row r="3833">
      <c r="B3833">
        <f>IFERROR(VLOOKUP(A3833,Produtos!A:B,2,FALSE),"")</f>
        <v/>
      </c>
      <c r="D3833" s="10">
        <f>IFERROR(INDEX(Lotes!$E:$E,MATCH(1,(Lotes!$A:$A=A3833)*(Lotes!$C:$C=C3833),0)),"")</f>
        <v/>
      </c>
      <c r="E3833" s="14">
        <f>IF(D3833="","",D3833-TODAY())</f>
        <v/>
      </c>
      <c r="F3833">
        <f>IF(D3833="","",IF(E3833&lt;0,"VENCIDO",IF(E3833&lt;=30,"VENCE EM &lt;= 30 DIAS",IF(E3833&lt;=60,"ATENCAO (31-60 DIAS)","OK"))))</f>
        <v/>
      </c>
      <c r="G3833" s="14">
        <f>SUMIFS(Lancamentos!$G:$G,Lancamentos!$C:$C,$A3833,Lancamentos!$E:$E,$C3833,Lancamentos!$B:$B,"ENTRADA")</f>
        <v/>
      </c>
      <c r="H3833" s="14">
        <f>SUMIFS(Lancamentos!$G:$G,Lancamentos!$C:$C,$A3833,Lancamentos!$E:$E,$C3833,Lancamentos!$B:$B,"SAIDA_USO")</f>
        <v/>
      </c>
      <c r="I3833" s="14">
        <f>SUMIFS(Lancamentos!$G:$G,Lancamentos!$C:$C,$A3833,Lancamentos!$E:$E,$C3833,Lancamentos!$B:$B,"SAIDA_DESCARTE")</f>
        <v/>
      </c>
      <c r="J3833" s="14">
        <f>G3833-H3833-I3833</f>
        <v/>
      </c>
      <c r="K3833">
        <f>IF(A3833="","",IF(J3833&lt;=IFERROR(VLOOKUP(A3833,Produtos!$A:$E,5,FALSE),0),"ABAIXO DO MINIMO","OK"))</f>
        <v/>
      </c>
    </row>
    <row r="3834">
      <c r="B3834">
        <f>IFERROR(VLOOKUP(A3834,Produtos!A:B,2,FALSE),"")</f>
        <v/>
      </c>
      <c r="D3834" s="10">
        <f>IFERROR(INDEX(Lotes!$E:$E,MATCH(1,(Lotes!$A:$A=A3834)*(Lotes!$C:$C=C3834),0)),"")</f>
        <v/>
      </c>
      <c r="E3834" s="14">
        <f>IF(D3834="","",D3834-TODAY())</f>
        <v/>
      </c>
      <c r="F3834">
        <f>IF(D3834="","",IF(E3834&lt;0,"VENCIDO",IF(E3834&lt;=30,"VENCE EM &lt;= 30 DIAS",IF(E3834&lt;=60,"ATENCAO (31-60 DIAS)","OK"))))</f>
        <v/>
      </c>
      <c r="G3834" s="14">
        <f>SUMIFS(Lancamentos!$G:$G,Lancamentos!$C:$C,$A3834,Lancamentos!$E:$E,$C3834,Lancamentos!$B:$B,"ENTRADA")</f>
        <v/>
      </c>
      <c r="H3834" s="14">
        <f>SUMIFS(Lancamentos!$G:$G,Lancamentos!$C:$C,$A3834,Lancamentos!$E:$E,$C3834,Lancamentos!$B:$B,"SAIDA_USO")</f>
        <v/>
      </c>
      <c r="I3834" s="14">
        <f>SUMIFS(Lancamentos!$G:$G,Lancamentos!$C:$C,$A3834,Lancamentos!$E:$E,$C3834,Lancamentos!$B:$B,"SAIDA_DESCARTE")</f>
        <v/>
      </c>
      <c r="J3834" s="14">
        <f>G3834-H3834-I3834</f>
        <v/>
      </c>
      <c r="K3834">
        <f>IF(A3834="","",IF(J3834&lt;=IFERROR(VLOOKUP(A3834,Produtos!$A:$E,5,FALSE),0),"ABAIXO DO MINIMO","OK"))</f>
        <v/>
      </c>
    </row>
    <row r="3835">
      <c r="B3835">
        <f>IFERROR(VLOOKUP(A3835,Produtos!A:B,2,FALSE),"")</f>
        <v/>
      </c>
      <c r="D3835" s="10">
        <f>IFERROR(INDEX(Lotes!$E:$E,MATCH(1,(Lotes!$A:$A=A3835)*(Lotes!$C:$C=C3835),0)),"")</f>
        <v/>
      </c>
      <c r="E3835" s="14">
        <f>IF(D3835="","",D3835-TODAY())</f>
        <v/>
      </c>
      <c r="F3835">
        <f>IF(D3835="","",IF(E3835&lt;0,"VENCIDO",IF(E3835&lt;=30,"VENCE EM &lt;= 30 DIAS",IF(E3835&lt;=60,"ATENCAO (31-60 DIAS)","OK"))))</f>
        <v/>
      </c>
      <c r="G3835" s="14">
        <f>SUMIFS(Lancamentos!$G:$G,Lancamentos!$C:$C,$A3835,Lancamentos!$E:$E,$C3835,Lancamentos!$B:$B,"ENTRADA")</f>
        <v/>
      </c>
      <c r="H3835" s="14">
        <f>SUMIFS(Lancamentos!$G:$G,Lancamentos!$C:$C,$A3835,Lancamentos!$E:$E,$C3835,Lancamentos!$B:$B,"SAIDA_USO")</f>
        <v/>
      </c>
      <c r="I3835" s="14">
        <f>SUMIFS(Lancamentos!$G:$G,Lancamentos!$C:$C,$A3835,Lancamentos!$E:$E,$C3835,Lancamentos!$B:$B,"SAIDA_DESCARTE")</f>
        <v/>
      </c>
      <c r="J3835" s="14">
        <f>G3835-H3835-I3835</f>
        <v/>
      </c>
      <c r="K3835">
        <f>IF(A3835="","",IF(J3835&lt;=IFERROR(VLOOKUP(A3835,Produtos!$A:$E,5,FALSE),0),"ABAIXO DO MINIMO","OK"))</f>
        <v/>
      </c>
    </row>
    <row r="3836">
      <c r="B3836">
        <f>IFERROR(VLOOKUP(A3836,Produtos!A:B,2,FALSE),"")</f>
        <v/>
      </c>
      <c r="D3836" s="10">
        <f>IFERROR(INDEX(Lotes!$E:$E,MATCH(1,(Lotes!$A:$A=A3836)*(Lotes!$C:$C=C3836),0)),"")</f>
        <v/>
      </c>
      <c r="E3836" s="14">
        <f>IF(D3836="","",D3836-TODAY())</f>
        <v/>
      </c>
      <c r="F3836">
        <f>IF(D3836="","",IF(E3836&lt;0,"VENCIDO",IF(E3836&lt;=30,"VENCE EM &lt;= 30 DIAS",IF(E3836&lt;=60,"ATENCAO (31-60 DIAS)","OK"))))</f>
        <v/>
      </c>
      <c r="G3836" s="14">
        <f>SUMIFS(Lancamentos!$G:$G,Lancamentos!$C:$C,$A3836,Lancamentos!$E:$E,$C3836,Lancamentos!$B:$B,"ENTRADA")</f>
        <v/>
      </c>
      <c r="H3836" s="14">
        <f>SUMIFS(Lancamentos!$G:$G,Lancamentos!$C:$C,$A3836,Lancamentos!$E:$E,$C3836,Lancamentos!$B:$B,"SAIDA_USO")</f>
        <v/>
      </c>
      <c r="I3836" s="14">
        <f>SUMIFS(Lancamentos!$G:$G,Lancamentos!$C:$C,$A3836,Lancamentos!$E:$E,$C3836,Lancamentos!$B:$B,"SAIDA_DESCARTE")</f>
        <v/>
      </c>
      <c r="J3836" s="14">
        <f>G3836-H3836-I3836</f>
        <v/>
      </c>
      <c r="K3836">
        <f>IF(A3836="","",IF(J3836&lt;=IFERROR(VLOOKUP(A3836,Produtos!$A:$E,5,FALSE),0),"ABAIXO DO MINIMO","OK"))</f>
        <v/>
      </c>
    </row>
    <row r="3837">
      <c r="B3837">
        <f>IFERROR(VLOOKUP(A3837,Produtos!A:B,2,FALSE),"")</f>
        <v/>
      </c>
      <c r="D3837" s="10">
        <f>IFERROR(INDEX(Lotes!$E:$E,MATCH(1,(Lotes!$A:$A=A3837)*(Lotes!$C:$C=C3837),0)),"")</f>
        <v/>
      </c>
      <c r="E3837" s="14">
        <f>IF(D3837="","",D3837-TODAY())</f>
        <v/>
      </c>
      <c r="F3837">
        <f>IF(D3837="","",IF(E3837&lt;0,"VENCIDO",IF(E3837&lt;=30,"VENCE EM &lt;= 30 DIAS",IF(E3837&lt;=60,"ATENCAO (31-60 DIAS)","OK"))))</f>
        <v/>
      </c>
      <c r="G3837" s="14">
        <f>SUMIFS(Lancamentos!$G:$G,Lancamentos!$C:$C,$A3837,Lancamentos!$E:$E,$C3837,Lancamentos!$B:$B,"ENTRADA")</f>
        <v/>
      </c>
      <c r="H3837" s="14">
        <f>SUMIFS(Lancamentos!$G:$G,Lancamentos!$C:$C,$A3837,Lancamentos!$E:$E,$C3837,Lancamentos!$B:$B,"SAIDA_USO")</f>
        <v/>
      </c>
      <c r="I3837" s="14">
        <f>SUMIFS(Lancamentos!$G:$G,Lancamentos!$C:$C,$A3837,Lancamentos!$E:$E,$C3837,Lancamentos!$B:$B,"SAIDA_DESCARTE")</f>
        <v/>
      </c>
      <c r="J3837" s="14">
        <f>G3837-H3837-I3837</f>
        <v/>
      </c>
      <c r="K3837">
        <f>IF(A3837="","",IF(J3837&lt;=IFERROR(VLOOKUP(A3837,Produtos!$A:$E,5,FALSE),0),"ABAIXO DO MINIMO","OK"))</f>
        <v/>
      </c>
    </row>
    <row r="3838">
      <c r="B3838">
        <f>IFERROR(VLOOKUP(A3838,Produtos!A:B,2,FALSE),"")</f>
        <v/>
      </c>
      <c r="D3838" s="10">
        <f>IFERROR(INDEX(Lotes!$E:$E,MATCH(1,(Lotes!$A:$A=A3838)*(Lotes!$C:$C=C3838),0)),"")</f>
        <v/>
      </c>
      <c r="E3838" s="14">
        <f>IF(D3838="","",D3838-TODAY())</f>
        <v/>
      </c>
      <c r="F3838">
        <f>IF(D3838="","",IF(E3838&lt;0,"VENCIDO",IF(E3838&lt;=30,"VENCE EM &lt;= 30 DIAS",IF(E3838&lt;=60,"ATENCAO (31-60 DIAS)","OK"))))</f>
        <v/>
      </c>
      <c r="G3838" s="14">
        <f>SUMIFS(Lancamentos!$G:$G,Lancamentos!$C:$C,$A3838,Lancamentos!$E:$E,$C3838,Lancamentos!$B:$B,"ENTRADA")</f>
        <v/>
      </c>
      <c r="H3838" s="14">
        <f>SUMIFS(Lancamentos!$G:$G,Lancamentos!$C:$C,$A3838,Lancamentos!$E:$E,$C3838,Lancamentos!$B:$B,"SAIDA_USO")</f>
        <v/>
      </c>
      <c r="I3838" s="14">
        <f>SUMIFS(Lancamentos!$G:$G,Lancamentos!$C:$C,$A3838,Lancamentos!$E:$E,$C3838,Lancamentos!$B:$B,"SAIDA_DESCARTE")</f>
        <v/>
      </c>
      <c r="J3838" s="14">
        <f>G3838-H3838-I3838</f>
        <v/>
      </c>
      <c r="K3838">
        <f>IF(A3838="","",IF(J3838&lt;=IFERROR(VLOOKUP(A3838,Produtos!$A:$E,5,FALSE),0),"ABAIXO DO MINIMO","OK"))</f>
        <v/>
      </c>
    </row>
    <row r="3839">
      <c r="B3839">
        <f>IFERROR(VLOOKUP(A3839,Produtos!A:B,2,FALSE),"")</f>
        <v/>
      </c>
      <c r="D3839" s="10">
        <f>IFERROR(INDEX(Lotes!$E:$E,MATCH(1,(Lotes!$A:$A=A3839)*(Lotes!$C:$C=C3839),0)),"")</f>
        <v/>
      </c>
      <c r="E3839" s="14">
        <f>IF(D3839="","",D3839-TODAY())</f>
        <v/>
      </c>
      <c r="F3839">
        <f>IF(D3839="","",IF(E3839&lt;0,"VENCIDO",IF(E3839&lt;=30,"VENCE EM &lt;= 30 DIAS",IF(E3839&lt;=60,"ATENCAO (31-60 DIAS)","OK"))))</f>
        <v/>
      </c>
      <c r="G3839" s="14">
        <f>SUMIFS(Lancamentos!$G:$G,Lancamentos!$C:$C,$A3839,Lancamentos!$E:$E,$C3839,Lancamentos!$B:$B,"ENTRADA")</f>
        <v/>
      </c>
      <c r="H3839" s="14">
        <f>SUMIFS(Lancamentos!$G:$G,Lancamentos!$C:$C,$A3839,Lancamentos!$E:$E,$C3839,Lancamentos!$B:$B,"SAIDA_USO")</f>
        <v/>
      </c>
      <c r="I3839" s="14">
        <f>SUMIFS(Lancamentos!$G:$G,Lancamentos!$C:$C,$A3839,Lancamentos!$E:$E,$C3839,Lancamentos!$B:$B,"SAIDA_DESCARTE")</f>
        <v/>
      </c>
      <c r="J3839" s="14">
        <f>G3839-H3839-I3839</f>
        <v/>
      </c>
      <c r="K3839">
        <f>IF(A3839="","",IF(J3839&lt;=IFERROR(VLOOKUP(A3839,Produtos!$A:$E,5,FALSE),0),"ABAIXO DO MINIMO","OK"))</f>
        <v/>
      </c>
    </row>
    <row r="3840">
      <c r="B3840">
        <f>IFERROR(VLOOKUP(A3840,Produtos!A:B,2,FALSE),"")</f>
        <v/>
      </c>
      <c r="D3840" s="10">
        <f>IFERROR(INDEX(Lotes!$E:$E,MATCH(1,(Lotes!$A:$A=A3840)*(Lotes!$C:$C=C3840),0)),"")</f>
        <v/>
      </c>
      <c r="E3840" s="14">
        <f>IF(D3840="","",D3840-TODAY())</f>
        <v/>
      </c>
      <c r="F3840">
        <f>IF(D3840="","",IF(E3840&lt;0,"VENCIDO",IF(E3840&lt;=30,"VENCE EM &lt;= 30 DIAS",IF(E3840&lt;=60,"ATENCAO (31-60 DIAS)","OK"))))</f>
        <v/>
      </c>
      <c r="G3840" s="14">
        <f>SUMIFS(Lancamentos!$G:$G,Lancamentos!$C:$C,$A3840,Lancamentos!$E:$E,$C3840,Lancamentos!$B:$B,"ENTRADA")</f>
        <v/>
      </c>
      <c r="H3840" s="14">
        <f>SUMIFS(Lancamentos!$G:$G,Lancamentos!$C:$C,$A3840,Lancamentos!$E:$E,$C3840,Lancamentos!$B:$B,"SAIDA_USO")</f>
        <v/>
      </c>
      <c r="I3840" s="14">
        <f>SUMIFS(Lancamentos!$G:$G,Lancamentos!$C:$C,$A3840,Lancamentos!$E:$E,$C3840,Lancamentos!$B:$B,"SAIDA_DESCARTE")</f>
        <v/>
      </c>
      <c r="J3840" s="14">
        <f>G3840-H3840-I3840</f>
        <v/>
      </c>
      <c r="K3840">
        <f>IF(A3840="","",IF(J3840&lt;=IFERROR(VLOOKUP(A3840,Produtos!$A:$E,5,FALSE),0),"ABAIXO DO MINIMO","OK"))</f>
        <v/>
      </c>
    </row>
    <row r="3841">
      <c r="B3841">
        <f>IFERROR(VLOOKUP(A3841,Produtos!A:B,2,FALSE),"")</f>
        <v/>
      </c>
      <c r="D3841" s="10">
        <f>IFERROR(INDEX(Lotes!$E:$E,MATCH(1,(Lotes!$A:$A=A3841)*(Lotes!$C:$C=C3841),0)),"")</f>
        <v/>
      </c>
      <c r="E3841" s="14">
        <f>IF(D3841="","",D3841-TODAY())</f>
        <v/>
      </c>
      <c r="F3841">
        <f>IF(D3841="","",IF(E3841&lt;0,"VENCIDO",IF(E3841&lt;=30,"VENCE EM &lt;= 30 DIAS",IF(E3841&lt;=60,"ATENCAO (31-60 DIAS)","OK"))))</f>
        <v/>
      </c>
      <c r="G3841" s="14">
        <f>SUMIFS(Lancamentos!$G:$G,Lancamentos!$C:$C,$A3841,Lancamentos!$E:$E,$C3841,Lancamentos!$B:$B,"ENTRADA")</f>
        <v/>
      </c>
      <c r="H3841" s="14">
        <f>SUMIFS(Lancamentos!$G:$G,Lancamentos!$C:$C,$A3841,Lancamentos!$E:$E,$C3841,Lancamentos!$B:$B,"SAIDA_USO")</f>
        <v/>
      </c>
      <c r="I3841" s="14">
        <f>SUMIFS(Lancamentos!$G:$G,Lancamentos!$C:$C,$A3841,Lancamentos!$E:$E,$C3841,Lancamentos!$B:$B,"SAIDA_DESCARTE")</f>
        <v/>
      </c>
      <c r="J3841" s="14">
        <f>G3841-H3841-I3841</f>
        <v/>
      </c>
      <c r="K3841">
        <f>IF(A3841="","",IF(J3841&lt;=IFERROR(VLOOKUP(A3841,Produtos!$A:$E,5,FALSE),0),"ABAIXO DO MINIMO","OK"))</f>
        <v/>
      </c>
    </row>
    <row r="3842">
      <c r="B3842">
        <f>IFERROR(VLOOKUP(A3842,Produtos!A:B,2,FALSE),"")</f>
        <v/>
      </c>
      <c r="D3842" s="10">
        <f>IFERROR(INDEX(Lotes!$E:$E,MATCH(1,(Lotes!$A:$A=A3842)*(Lotes!$C:$C=C3842),0)),"")</f>
        <v/>
      </c>
      <c r="E3842" s="14">
        <f>IF(D3842="","",D3842-TODAY())</f>
        <v/>
      </c>
      <c r="F3842">
        <f>IF(D3842="","",IF(E3842&lt;0,"VENCIDO",IF(E3842&lt;=30,"VENCE EM &lt;= 30 DIAS",IF(E3842&lt;=60,"ATENCAO (31-60 DIAS)","OK"))))</f>
        <v/>
      </c>
      <c r="G3842" s="14">
        <f>SUMIFS(Lancamentos!$G:$G,Lancamentos!$C:$C,$A3842,Lancamentos!$E:$E,$C3842,Lancamentos!$B:$B,"ENTRADA")</f>
        <v/>
      </c>
      <c r="H3842" s="14">
        <f>SUMIFS(Lancamentos!$G:$G,Lancamentos!$C:$C,$A3842,Lancamentos!$E:$E,$C3842,Lancamentos!$B:$B,"SAIDA_USO")</f>
        <v/>
      </c>
      <c r="I3842" s="14">
        <f>SUMIFS(Lancamentos!$G:$G,Lancamentos!$C:$C,$A3842,Lancamentos!$E:$E,$C3842,Lancamentos!$B:$B,"SAIDA_DESCARTE")</f>
        <v/>
      </c>
      <c r="J3842" s="14">
        <f>G3842-H3842-I3842</f>
        <v/>
      </c>
      <c r="K3842">
        <f>IF(A3842="","",IF(J3842&lt;=IFERROR(VLOOKUP(A3842,Produtos!$A:$E,5,FALSE),0),"ABAIXO DO MINIMO","OK"))</f>
        <v/>
      </c>
    </row>
    <row r="3843">
      <c r="B3843">
        <f>IFERROR(VLOOKUP(A3843,Produtos!A:B,2,FALSE),"")</f>
        <v/>
      </c>
      <c r="D3843" s="10">
        <f>IFERROR(INDEX(Lotes!$E:$E,MATCH(1,(Lotes!$A:$A=A3843)*(Lotes!$C:$C=C3843),0)),"")</f>
        <v/>
      </c>
      <c r="E3843" s="14">
        <f>IF(D3843="","",D3843-TODAY())</f>
        <v/>
      </c>
      <c r="F3843">
        <f>IF(D3843="","",IF(E3843&lt;0,"VENCIDO",IF(E3843&lt;=30,"VENCE EM &lt;= 30 DIAS",IF(E3843&lt;=60,"ATENCAO (31-60 DIAS)","OK"))))</f>
        <v/>
      </c>
      <c r="G3843" s="14">
        <f>SUMIFS(Lancamentos!$G:$G,Lancamentos!$C:$C,$A3843,Lancamentos!$E:$E,$C3843,Lancamentos!$B:$B,"ENTRADA")</f>
        <v/>
      </c>
      <c r="H3843" s="14">
        <f>SUMIFS(Lancamentos!$G:$G,Lancamentos!$C:$C,$A3843,Lancamentos!$E:$E,$C3843,Lancamentos!$B:$B,"SAIDA_USO")</f>
        <v/>
      </c>
      <c r="I3843" s="14">
        <f>SUMIFS(Lancamentos!$G:$G,Lancamentos!$C:$C,$A3843,Lancamentos!$E:$E,$C3843,Lancamentos!$B:$B,"SAIDA_DESCARTE")</f>
        <v/>
      </c>
      <c r="J3843" s="14">
        <f>G3843-H3843-I3843</f>
        <v/>
      </c>
      <c r="K3843">
        <f>IF(A3843="","",IF(J3843&lt;=IFERROR(VLOOKUP(A3843,Produtos!$A:$E,5,FALSE),0),"ABAIXO DO MINIMO","OK"))</f>
        <v/>
      </c>
    </row>
    <row r="3844">
      <c r="B3844">
        <f>IFERROR(VLOOKUP(A3844,Produtos!A:B,2,FALSE),"")</f>
        <v/>
      </c>
      <c r="D3844" s="10">
        <f>IFERROR(INDEX(Lotes!$E:$E,MATCH(1,(Lotes!$A:$A=A3844)*(Lotes!$C:$C=C3844),0)),"")</f>
        <v/>
      </c>
      <c r="E3844" s="14">
        <f>IF(D3844="","",D3844-TODAY())</f>
        <v/>
      </c>
      <c r="F3844">
        <f>IF(D3844="","",IF(E3844&lt;0,"VENCIDO",IF(E3844&lt;=30,"VENCE EM &lt;= 30 DIAS",IF(E3844&lt;=60,"ATENCAO (31-60 DIAS)","OK"))))</f>
        <v/>
      </c>
      <c r="G3844" s="14">
        <f>SUMIFS(Lancamentos!$G:$G,Lancamentos!$C:$C,$A3844,Lancamentos!$E:$E,$C3844,Lancamentos!$B:$B,"ENTRADA")</f>
        <v/>
      </c>
      <c r="H3844" s="14">
        <f>SUMIFS(Lancamentos!$G:$G,Lancamentos!$C:$C,$A3844,Lancamentos!$E:$E,$C3844,Lancamentos!$B:$B,"SAIDA_USO")</f>
        <v/>
      </c>
      <c r="I3844" s="14">
        <f>SUMIFS(Lancamentos!$G:$G,Lancamentos!$C:$C,$A3844,Lancamentos!$E:$E,$C3844,Lancamentos!$B:$B,"SAIDA_DESCARTE")</f>
        <v/>
      </c>
      <c r="J3844" s="14">
        <f>G3844-H3844-I3844</f>
        <v/>
      </c>
      <c r="K3844">
        <f>IF(A3844="","",IF(J3844&lt;=IFERROR(VLOOKUP(A3844,Produtos!$A:$E,5,FALSE),0),"ABAIXO DO MINIMO","OK"))</f>
        <v/>
      </c>
    </row>
    <row r="3845">
      <c r="B3845">
        <f>IFERROR(VLOOKUP(A3845,Produtos!A:B,2,FALSE),"")</f>
        <v/>
      </c>
      <c r="D3845" s="10">
        <f>IFERROR(INDEX(Lotes!$E:$E,MATCH(1,(Lotes!$A:$A=A3845)*(Lotes!$C:$C=C3845),0)),"")</f>
        <v/>
      </c>
      <c r="E3845" s="14">
        <f>IF(D3845="","",D3845-TODAY())</f>
        <v/>
      </c>
      <c r="F3845">
        <f>IF(D3845="","",IF(E3845&lt;0,"VENCIDO",IF(E3845&lt;=30,"VENCE EM &lt;= 30 DIAS",IF(E3845&lt;=60,"ATENCAO (31-60 DIAS)","OK"))))</f>
        <v/>
      </c>
      <c r="G3845" s="14">
        <f>SUMIFS(Lancamentos!$G:$G,Lancamentos!$C:$C,$A3845,Lancamentos!$E:$E,$C3845,Lancamentos!$B:$B,"ENTRADA")</f>
        <v/>
      </c>
      <c r="H3845" s="14">
        <f>SUMIFS(Lancamentos!$G:$G,Lancamentos!$C:$C,$A3845,Lancamentos!$E:$E,$C3845,Lancamentos!$B:$B,"SAIDA_USO")</f>
        <v/>
      </c>
      <c r="I3845" s="14">
        <f>SUMIFS(Lancamentos!$G:$G,Lancamentos!$C:$C,$A3845,Lancamentos!$E:$E,$C3845,Lancamentos!$B:$B,"SAIDA_DESCARTE")</f>
        <v/>
      </c>
      <c r="J3845" s="14">
        <f>G3845-H3845-I3845</f>
        <v/>
      </c>
      <c r="K3845">
        <f>IF(A3845="","",IF(J3845&lt;=IFERROR(VLOOKUP(A3845,Produtos!$A:$E,5,FALSE),0),"ABAIXO DO MINIMO","OK"))</f>
        <v/>
      </c>
    </row>
    <row r="3846">
      <c r="B3846">
        <f>IFERROR(VLOOKUP(A3846,Produtos!A:B,2,FALSE),"")</f>
        <v/>
      </c>
      <c r="D3846" s="10">
        <f>IFERROR(INDEX(Lotes!$E:$E,MATCH(1,(Lotes!$A:$A=A3846)*(Lotes!$C:$C=C3846),0)),"")</f>
        <v/>
      </c>
      <c r="E3846" s="14">
        <f>IF(D3846="","",D3846-TODAY())</f>
        <v/>
      </c>
      <c r="F3846">
        <f>IF(D3846="","",IF(E3846&lt;0,"VENCIDO",IF(E3846&lt;=30,"VENCE EM &lt;= 30 DIAS",IF(E3846&lt;=60,"ATENCAO (31-60 DIAS)","OK"))))</f>
        <v/>
      </c>
      <c r="G3846" s="14">
        <f>SUMIFS(Lancamentos!$G:$G,Lancamentos!$C:$C,$A3846,Lancamentos!$E:$E,$C3846,Lancamentos!$B:$B,"ENTRADA")</f>
        <v/>
      </c>
      <c r="H3846" s="14">
        <f>SUMIFS(Lancamentos!$G:$G,Lancamentos!$C:$C,$A3846,Lancamentos!$E:$E,$C3846,Lancamentos!$B:$B,"SAIDA_USO")</f>
        <v/>
      </c>
      <c r="I3846" s="14">
        <f>SUMIFS(Lancamentos!$G:$G,Lancamentos!$C:$C,$A3846,Lancamentos!$E:$E,$C3846,Lancamentos!$B:$B,"SAIDA_DESCARTE")</f>
        <v/>
      </c>
      <c r="J3846" s="14">
        <f>G3846-H3846-I3846</f>
        <v/>
      </c>
      <c r="K3846">
        <f>IF(A3846="","",IF(J3846&lt;=IFERROR(VLOOKUP(A3846,Produtos!$A:$E,5,FALSE),0),"ABAIXO DO MINIMO","OK"))</f>
        <v/>
      </c>
    </row>
    <row r="3847">
      <c r="B3847">
        <f>IFERROR(VLOOKUP(A3847,Produtos!A:B,2,FALSE),"")</f>
        <v/>
      </c>
      <c r="D3847" s="10">
        <f>IFERROR(INDEX(Lotes!$E:$E,MATCH(1,(Lotes!$A:$A=A3847)*(Lotes!$C:$C=C3847),0)),"")</f>
        <v/>
      </c>
      <c r="E3847" s="14">
        <f>IF(D3847="","",D3847-TODAY())</f>
        <v/>
      </c>
      <c r="F3847">
        <f>IF(D3847="","",IF(E3847&lt;0,"VENCIDO",IF(E3847&lt;=30,"VENCE EM &lt;= 30 DIAS",IF(E3847&lt;=60,"ATENCAO (31-60 DIAS)","OK"))))</f>
        <v/>
      </c>
      <c r="G3847" s="14">
        <f>SUMIFS(Lancamentos!$G:$G,Lancamentos!$C:$C,$A3847,Lancamentos!$E:$E,$C3847,Lancamentos!$B:$B,"ENTRADA")</f>
        <v/>
      </c>
      <c r="H3847" s="14">
        <f>SUMIFS(Lancamentos!$G:$G,Lancamentos!$C:$C,$A3847,Lancamentos!$E:$E,$C3847,Lancamentos!$B:$B,"SAIDA_USO")</f>
        <v/>
      </c>
      <c r="I3847" s="14">
        <f>SUMIFS(Lancamentos!$G:$G,Lancamentos!$C:$C,$A3847,Lancamentos!$E:$E,$C3847,Lancamentos!$B:$B,"SAIDA_DESCARTE")</f>
        <v/>
      </c>
      <c r="J3847" s="14">
        <f>G3847-H3847-I3847</f>
        <v/>
      </c>
      <c r="K3847">
        <f>IF(A3847="","",IF(J3847&lt;=IFERROR(VLOOKUP(A3847,Produtos!$A:$E,5,FALSE),0),"ABAIXO DO MINIMO","OK"))</f>
        <v/>
      </c>
    </row>
    <row r="3848">
      <c r="B3848">
        <f>IFERROR(VLOOKUP(A3848,Produtos!A:B,2,FALSE),"")</f>
        <v/>
      </c>
      <c r="D3848" s="10">
        <f>IFERROR(INDEX(Lotes!$E:$E,MATCH(1,(Lotes!$A:$A=A3848)*(Lotes!$C:$C=C3848),0)),"")</f>
        <v/>
      </c>
      <c r="E3848" s="14">
        <f>IF(D3848="","",D3848-TODAY())</f>
        <v/>
      </c>
      <c r="F3848">
        <f>IF(D3848="","",IF(E3848&lt;0,"VENCIDO",IF(E3848&lt;=30,"VENCE EM &lt;= 30 DIAS",IF(E3848&lt;=60,"ATENCAO (31-60 DIAS)","OK"))))</f>
        <v/>
      </c>
      <c r="G3848" s="14">
        <f>SUMIFS(Lancamentos!$G:$G,Lancamentos!$C:$C,$A3848,Lancamentos!$E:$E,$C3848,Lancamentos!$B:$B,"ENTRADA")</f>
        <v/>
      </c>
      <c r="H3848" s="14">
        <f>SUMIFS(Lancamentos!$G:$G,Lancamentos!$C:$C,$A3848,Lancamentos!$E:$E,$C3848,Lancamentos!$B:$B,"SAIDA_USO")</f>
        <v/>
      </c>
      <c r="I3848" s="14">
        <f>SUMIFS(Lancamentos!$G:$G,Lancamentos!$C:$C,$A3848,Lancamentos!$E:$E,$C3848,Lancamentos!$B:$B,"SAIDA_DESCARTE")</f>
        <v/>
      </c>
      <c r="J3848" s="14">
        <f>G3848-H3848-I3848</f>
        <v/>
      </c>
      <c r="K3848">
        <f>IF(A3848="","",IF(J3848&lt;=IFERROR(VLOOKUP(A3848,Produtos!$A:$E,5,FALSE),0),"ABAIXO DO MINIMO","OK"))</f>
        <v/>
      </c>
    </row>
    <row r="3849">
      <c r="B3849">
        <f>IFERROR(VLOOKUP(A3849,Produtos!A:B,2,FALSE),"")</f>
        <v/>
      </c>
      <c r="D3849" s="10">
        <f>IFERROR(INDEX(Lotes!$E:$E,MATCH(1,(Lotes!$A:$A=A3849)*(Lotes!$C:$C=C3849),0)),"")</f>
        <v/>
      </c>
      <c r="E3849" s="14">
        <f>IF(D3849="","",D3849-TODAY())</f>
        <v/>
      </c>
      <c r="F3849">
        <f>IF(D3849="","",IF(E3849&lt;0,"VENCIDO",IF(E3849&lt;=30,"VENCE EM &lt;= 30 DIAS",IF(E3849&lt;=60,"ATENCAO (31-60 DIAS)","OK"))))</f>
        <v/>
      </c>
      <c r="G3849" s="14">
        <f>SUMIFS(Lancamentos!$G:$G,Lancamentos!$C:$C,$A3849,Lancamentos!$E:$E,$C3849,Lancamentos!$B:$B,"ENTRADA")</f>
        <v/>
      </c>
      <c r="H3849" s="14">
        <f>SUMIFS(Lancamentos!$G:$G,Lancamentos!$C:$C,$A3849,Lancamentos!$E:$E,$C3849,Lancamentos!$B:$B,"SAIDA_USO")</f>
        <v/>
      </c>
      <c r="I3849" s="14">
        <f>SUMIFS(Lancamentos!$G:$G,Lancamentos!$C:$C,$A3849,Lancamentos!$E:$E,$C3849,Lancamentos!$B:$B,"SAIDA_DESCARTE")</f>
        <v/>
      </c>
      <c r="J3849" s="14">
        <f>G3849-H3849-I3849</f>
        <v/>
      </c>
      <c r="K3849">
        <f>IF(A3849="","",IF(J3849&lt;=IFERROR(VLOOKUP(A3849,Produtos!$A:$E,5,FALSE),0),"ABAIXO DO MINIMO","OK"))</f>
        <v/>
      </c>
    </row>
    <row r="3850">
      <c r="B3850">
        <f>IFERROR(VLOOKUP(A3850,Produtos!A:B,2,FALSE),"")</f>
        <v/>
      </c>
      <c r="D3850" s="10">
        <f>IFERROR(INDEX(Lotes!$E:$E,MATCH(1,(Lotes!$A:$A=A3850)*(Lotes!$C:$C=C3850),0)),"")</f>
        <v/>
      </c>
      <c r="E3850" s="14">
        <f>IF(D3850="","",D3850-TODAY())</f>
        <v/>
      </c>
      <c r="F3850">
        <f>IF(D3850="","",IF(E3850&lt;0,"VENCIDO",IF(E3850&lt;=30,"VENCE EM &lt;= 30 DIAS",IF(E3850&lt;=60,"ATENCAO (31-60 DIAS)","OK"))))</f>
        <v/>
      </c>
      <c r="G3850" s="14">
        <f>SUMIFS(Lancamentos!$G:$G,Lancamentos!$C:$C,$A3850,Lancamentos!$E:$E,$C3850,Lancamentos!$B:$B,"ENTRADA")</f>
        <v/>
      </c>
      <c r="H3850" s="14">
        <f>SUMIFS(Lancamentos!$G:$G,Lancamentos!$C:$C,$A3850,Lancamentos!$E:$E,$C3850,Lancamentos!$B:$B,"SAIDA_USO")</f>
        <v/>
      </c>
      <c r="I3850" s="14">
        <f>SUMIFS(Lancamentos!$G:$G,Lancamentos!$C:$C,$A3850,Lancamentos!$E:$E,$C3850,Lancamentos!$B:$B,"SAIDA_DESCARTE")</f>
        <v/>
      </c>
      <c r="J3850" s="14">
        <f>G3850-H3850-I3850</f>
        <v/>
      </c>
      <c r="K3850">
        <f>IF(A3850="","",IF(J3850&lt;=IFERROR(VLOOKUP(A3850,Produtos!$A:$E,5,FALSE),0),"ABAIXO DO MINIMO","OK"))</f>
        <v/>
      </c>
    </row>
    <row r="3851">
      <c r="B3851">
        <f>IFERROR(VLOOKUP(A3851,Produtos!A:B,2,FALSE),"")</f>
        <v/>
      </c>
      <c r="D3851" s="10">
        <f>IFERROR(INDEX(Lotes!$E:$E,MATCH(1,(Lotes!$A:$A=A3851)*(Lotes!$C:$C=C3851),0)),"")</f>
        <v/>
      </c>
      <c r="E3851" s="14">
        <f>IF(D3851="","",D3851-TODAY())</f>
        <v/>
      </c>
      <c r="F3851">
        <f>IF(D3851="","",IF(E3851&lt;0,"VENCIDO",IF(E3851&lt;=30,"VENCE EM &lt;= 30 DIAS",IF(E3851&lt;=60,"ATENCAO (31-60 DIAS)","OK"))))</f>
        <v/>
      </c>
      <c r="G3851" s="14">
        <f>SUMIFS(Lancamentos!$G:$G,Lancamentos!$C:$C,$A3851,Lancamentos!$E:$E,$C3851,Lancamentos!$B:$B,"ENTRADA")</f>
        <v/>
      </c>
      <c r="H3851" s="14">
        <f>SUMIFS(Lancamentos!$G:$G,Lancamentos!$C:$C,$A3851,Lancamentos!$E:$E,$C3851,Lancamentos!$B:$B,"SAIDA_USO")</f>
        <v/>
      </c>
      <c r="I3851" s="14">
        <f>SUMIFS(Lancamentos!$G:$G,Lancamentos!$C:$C,$A3851,Lancamentos!$E:$E,$C3851,Lancamentos!$B:$B,"SAIDA_DESCARTE")</f>
        <v/>
      </c>
      <c r="J3851" s="14">
        <f>G3851-H3851-I3851</f>
        <v/>
      </c>
      <c r="K3851">
        <f>IF(A3851="","",IF(J3851&lt;=IFERROR(VLOOKUP(A3851,Produtos!$A:$E,5,FALSE),0),"ABAIXO DO MINIMO","OK"))</f>
        <v/>
      </c>
    </row>
    <row r="3852">
      <c r="B3852">
        <f>IFERROR(VLOOKUP(A3852,Produtos!A:B,2,FALSE),"")</f>
        <v/>
      </c>
      <c r="D3852" s="10">
        <f>IFERROR(INDEX(Lotes!$E:$E,MATCH(1,(Lotes!$A:$A=A3852)*(Lotes!$C:$C=C3852),0)),"")</f>
        <v/>
      </c>
      <c r="E3852" s="14">
        <f>IF(D3852="","",D3852-TODAY())</f>
        <v/>
      </c>
      <c r="F3852">
        <f>IF(D3852="","",IF(E3852&lt;0,"VENCIDO",IF(E3852&lt;=30,"VENCE EM &lt;= 30 DIAS",IF(E3852&lt;=60,"ATENCAO (31-60 DIAS)","OK"))))</f>
        <v/>
      </c>
      <c r="G3852" s="14">
        <f>SUMIFS(Lancamentos!$G:$G,Lancamentos!$C:$C,$A3852,Lancamentos!$E:$E,$C3852,Lancamentos!$B:$B,"ENTRADA")</f>
        <v/>
      </c>
      <c r="H3852" s="14">
        <f>SUMIFS(Lancamentos!$G:$G,Lancamentos!$C:$C,$A3852,Lancamentos!$E:$E,$C3852,Lancamentos!$B:$B,"SAIDA_USO")</f>
        <v/>
      </c>
      <c r="I3852" s="14">
        <f>SUMIFS(Lancamentos!$G:$G,Lancamentos!$C:$C,$A3852,Lancamentos!$E:$E,$C3852,Lancamentos!$B:$B,"SAIDA_DESCARTE")</f>
        <v/>
      </c>
      <c r="J3852" s="14">
        <f>G3852-H3852-I3852</f>
        <v/>
      </c>
      <c r="K3852">
        <f>IF(A3852="","",IF(J3852&lt;=IFERROR(VLOOKUP(A3852,Produtos!$A:$E,5,FALSE),0),"ABAIXO DO MINIMO","OK"))</f>
        <v/>
      </c>
    </row>
    <row r="3853">
      <c r="B3853">
        <f>IFERROR(VLOOKUP(A3853,Produtos!A:B,2,FALSE),"")</f>
        <v/>
      </c>
      <c r="D3853" s="10">
        <f>IFERROR(INDEX(Lotes!$E:$E,MATCH(1,(Lotes!$A:$A=A3853)*(Lotes!$C:$C=C3853),0)),"")</f>
        <v/>
      </c>
      <c r="E3853" s="14">
        <f>IF(D3853="","",D3853-TODAY())</f>
        <v/>
      </c>
      <c r="F3853">
        <f>IF(D3853="","",IF(E3853&lt;0,"VENCIDO",IF(E3853&lt;=30,"VENCE EM &lt;= 30 DIAS",IF(E3853&lt;=60,"ATENCAO (31-60 DIAS)","OK"))))</f>
        <v/>
      </c>
      <c r="G3853" s="14">
        <f>SUMIFS(Lancamentos!$G:$G,Lancamentos!$C:$C,$A3853,Lancamentos!$E:$E,$C3853,Lancamentos!$B:$B,"ENTRADA")</f>
        <v/>
      </c>
      <c r="H3853" s="14">
        <f>SUMIFS(Lancamentos!$G:$G,Lancamentos!$C:$C,$A3853,Lancamentos!$E:$E,$C3853,Lancamentos!$B:$B,"SAIDA_USO")</f>
        <v/>
      </c>
      <c r="I3853" s="14">
        <f>SUMIFS(Lancamentos!$G:$G,Lancamentos!$C:$C,$A3853,Lancamentos!$E:$E,$C3853,Lancamentos!$B:$B,"SAIDA_DESCARTE")</f>
        <v/>
      </c>
      <c r="J3853" s="14">
        <f>G3853-H3853-I3853</f>
        <v/>
      </c>
      <c r="K3853">
        <f>IF(A3853="","",IF(J3853&lt;=IFERROR(VLOOKUP(A3853,Produtos!$A:$E,5,FALSE),0),"ABAIXO DO MINIMO","OK"))</f>
        <v/>
      </c>
    </row>
    <row r="3854">
      <c r="B3854">
        <f>IFERROR(VLOOKUP(A3854,Produtos!A:B,2,FALSE),"")</f>
        <v/>
      </c>
      <c r="D3854" s="10">
        <f>IFERROR(INDEX(Lotes!$E:$E,MATCH(1,(Lotes!$A:$A=A3854)*(Lotes!$C:$C=C3854),0)),"")</f>
        <v/>
      </c>
      <c r="E3854" s="14">
        <f>IF(D3854="","",D3854-TODAY())</f>
        <v/>
      </c>
      <c r="F3854">
        <f>IF(D3854="","",IF(E3854&lt;0,"VENCIDO",IF(E3854&lt;=30,"VENCE EM &lt;= 30 DIAS",IF(E3854&lt;=60,"ATENCAO (31-60 DIAS)","OK"))))</f>
        <v/>
      </c>
      <c r="G3854" s="14">
        <f>SUMIFS(Lancamentos!$G:$G,Lancamentos!$C:$C,$A3854,Lancamentos!$E:$E,$C3854,Lancamentos!$B:$B,"ENTRADA")</f>
        <v/>
      </c>
      <c r="H3854" s="14">
        <f>SUMIFS(Lancamentos!$G:$G,Lancamentos!$C:$C,$A3854,Lancamentos!$E:$E,$C3854,Lancamentos!$B:$B,"SAIDA_USO")</f>
        <v/>
      </c>
      <c r="I3854" s="14">
        <f>SUMIFS(Lancamentos!$G:$G,Lancamentos!$C:$C,$A3854,Lancamentos!$E:$E,$C3854,Lancamentos!$B:$B,"SAIDA_DESCARTE")</f>
        <v/>
      </c>
      <c r="J3854" s="14">
        <f>G3854-H3854-I3854</f>
        <v/>
      </c>
      <c r="K3854">
        <f>IF(A3854="","",IF(J3854&lt;=IFERROR(VLOOKUP(A3854,Produtos!$A:$E,5,FALSE),0),"ABAIXO DO MINIMO","OK"))</f>
        <v/>
      </c>
    </row>
    <row r="3855">
      <c r="B3855">
        <f>IFERROR(VLOOKUP(A3855,Produtos!A:B,2,FALSE),"")</f>
        <v/>
      </c>
      <c r="D3855" s="10">
        <f>IFERROR(INDEX(Lotes!$E:$E,MATCH(1,(Lotes!$A:$A=A3855)*(Lotes!$C:$C=C3855),0)),"")</f>
        <v/>
      </c>
      <c r="E3855" s="14">
        <f>IF(D3855="","",D3855-TODAY())</f>
        <v/>
      </c>
      <c r="F3855">
        <f>IF(D3855="","",IF(E3855&lt;0,"VENCIDO",IF(E3855&lt;=30,"VENCE EM &lt;= 30 DIAS",IF(E3855&lt;=60,"ATENCAO (31-60 DIAS)","OK"))))</f>
        <v/>
      </c>
      <c r="G3855" s="14">
        <f>SUMIFS(Lancamentos!$G:$G,Lancamentos!$C:$C,$A3855,Lancamentos!$E:$E,$C3855,Lancamentos!$B:$B,"ENTRADA")</f>
        <v/>
      </c>
      <c r="H3855" s="14">
        <f>SUMIFS(Lancamentos!$G:$G,Lancamentos!$C:$C,$A3855,Lancamentos!$E:$E,$C3855,Lancamentos!$B:$B,"SAIDA_USO")</f>
        <v/>
      </c>
      <c r="I3855" s="14">
        <f>SUMIFS(Lancamentos!$G:$G,Lancamentos!$C:$C,$A3855,Lancamentos!$E:$E,$C3855,Lancamentos!$B:$B,"SAIDA_DESCARTE")</f>
        <v/>
      </c>
      <c r="J3855" s="14">
        <f>G3855-H3855-I3855</f>
        <v/>
      </c>
      <c r="K3855">
        <f>IF(A3855="","",IF(J3855&lt;=IFERROR(VLOOKUP(A3855,Produtos!$A:$E,5,FALSE),0),"ABAIXO DO MINIMO","OK"))</f>
        <v/>
      </c>
    </row>
    <row r="3856">
      <c r="B3856">
        <f>IFERROR(VLOOKUP(A3856,Produtos!A:B,2,FALSE),"")</f>
        <v/>
      </c>
      <c r="D3856" s="10">
        <f>IFERROR(INDEX(Lotes!$E:$E,MATCH(1,(Lotes!$A:$A=A3856)*(Lotes!$C:$C=C3856),0)),"")</f>
        <v/>
      </c>
      <c r="E3856" s="14">
        <f>IF(D3856="","",D3856-TODAY())</f>
        <v/>
      </c>
      <c r="F3856">
        <f>IF(D3856="","",IF(E3856&lt;0,"VENCIDO",IF(E3856&lt;=30,"VENCE EM &lt;= 30 DIAS",IF(E3856&lt;=60,"ATENCAO (31-60 DIAS)","OK"))))</f>
        <v/>
      </c>
      <c r="G3856" s="14">
        <f>SUMIFS(Lancamentos!$G:$G,Lancamentos!$C:$C,$A3856,Lancamentos!$E:$E,$C3856,Lancamentos!$B:$B,"ENTRADA")</f>
        <v/>
      </c>
      <c r="H3856" s="14">
        <f>SUMIFS(Lancamentos!$G:$G,Lancamentos!$C:$C,$A3856,Lancamentos!$E:$E,$C3856,Lancamentos!$B:$B,"SAIDA_USO")</f>
        <v/>
      </c>
      <c r="I3856" s="14">
        <f>SUMIFS(Lancamentos!$G:$G,Lancamentos!$C:$C,$A3856,Lancamentos!$E:$E,$C3856,Lancamentos!$B:$B,"SAIDA_DESCARTE")</f>
        <v/>
      </c>
      <c r="J3856" s="14">
        <f>G3856-H3856-I3856</f>
        <v/>
      </c>
      <c r="K3856">
        <f>IF(A3856="","",IF(J3856&lt;=IFERROR(VLOOKUP(A3856,Produtos!$A:$E,5,FALSE),0),"ABAIXO DO MINIMO","OK"))</f>
        <v/>
      </c>
    </row>
    <row r="3857">
      <c r="B3857">
        <f>IFERROR(VLOOKUP(A3857,Produtos!A:B,2,FALSE),"")</f>
        <v/>
      </c>
      <c r="D3857" s="10">
        <f>IFERROR(INDEX(Lotes!$E:$E,MATCH(1,(Lotes!$A:$A=A3857)*(Lotes!$C:$C=C3857),0)),"")</f>
        <v/>
      </c>
      <c r="E3857" s="14">
        <f>IF(D3857="","",D3857-TODAY())</f>
        <v/>
      </c>
      <c r="F3857">
        <f>IF(D3857="","",IF(E3857&lt;0,"VENCIDO",IF(E3857&lt;=30,"VENCE EM &lt;= 30 DIAS",IF(E3857&lt;=60,"ATENCAO (31-60 DIAS)","OK"))))</f>
        <v/>
      </c>
      <c r="G3857" s="14">
        <f>SUMIFS(Lancamentos!$G:$G,Lancamentos!$C:$C,$A3857,Lancamentos!$E:$E,$C3857,Lancamentos!$B:$B,"ENTRADA")</f>
        <v/>
      </c>
      <c r="H3857" s="14">
        <f>SUMIFS(Lancamentos!$G:$G,Lancamentos!$C:$C,$A3857,Lancamentos!$E:$E,$C3857,Lancamentos!$B:$B,"SAIDA_USO")</f>
        <v/>
      </c>
      <c r="I3857" s="14">
        <f>SUMIFS(Lancamentos!$G:$G,Lancamentos!$C:$C,$A3857,Lancamentos!$E:$E,$C3857,Lancamentos!$B:$B,"SAIDA_DESCARTE")</f>
        <v/>
      </c>
      <c r="J3857" s="14">
        <f>G3857-H3857-I3857</f>
        <v/>
      </c>
      <c r="K3857">
        <f>IF(A3857="","",IF(J3857&lt;=IFERROR(VLOOKUP(A3857,Produtos!$A:$E,5,FALSE),0),"ABAIXO DO MINIMO","OK"))</f>
        <v/>
      </c>
    </row>
    <row r="3858">
      <c r="B3858">
        <f>IFERROR(VLOOKUP(A3858,Produtos!A:B,2,FALSE),"")</f>
        <v/>
      </c>
      <c r="D3858" s="10">
        <f>IFERROR(INDEX(Lotes!$E:$E,MATCH(1,(Lotes!$A:$A=A3858)*(Lotes!$C:$C=C3858),0)),"")</f>
        <v/>
      </c>
      <c r="E3858" s="14">
        <f>IF(D3858="","",D3858-TODAY())</f>
        <v/>
      </c>
      <c r="F3858">
        <f>IF(D3858="","",IF(E3858&lt;0,"VENCIDO",IF(E3858&lt;=30,"VENCE EM &lt;= 30 DIAS",IF(E3858&lt;=60,"ATENCAO (31-60 DIAS)","OK"))))</f>
        <v/>
      </c>
      <c r="G3858" s="14">
        <f>SUMIFS(Lancamentos!$G:$G,Lancamentos!$C:$C,$A3858,Lancamentos!$E:$E,$C3858,Lancamentos!$B:$B,"ENTRADA")</f>
        <v/>
      </c>
      <c r="H3858" s="14">
        <f>SUMIFS(Lancamentos!$G:$G,Lancamentos!$C:$C,$A3858,Lancamentos!$E:$E,$C3858,Lancamentos!$B:$B,"SAIDA_USO")</f>
        <v/>
      </c>
      <c r="I3858" s="14">
        <f>SUMIFS(Lancamentos!$G:$G,Lancamentos!$C:$C,$A3858,Lancamentos!$E:$E,$C3858,Lancamentos!$B:$B,"SAIDA_DESCARTE")</f>
        <v/>
      </c>
      <c r="J3858" s="14">
        <f>G3858-H3858-I3858</f>
        <v/>
      </c>
      <c r="K3858">
        <f>IF(A3858="","",IF(J3858&lt;=IFERROR(VLOOKUP(A3858,Produtos!$A:$E,5,FALSE),0),"ABAIXO DO MINIMO","OK"))</f>
        <v/>
      </c>
    </row>
    <row r="3859">
      <c r="B3859">
        <f>IFERROR(VLOOKUP(A3859,Produtos!A:B,2,FALSE),"")</f>
        <v/>
      </c>
      <c r="D3859" s="10">
        <f>IFERROR(INDEX(Lotes!$E:$E,MATCH(1,(Lotes!$A:$A=A3859)*(Lotes!$C:$C=C3859),0)),"")</f>
        <v/>
      </c>
      <c r="E3859" s="14">
        <f>IF(D3859="","",D3859-TODAY())</f>
        <v/>
      </c>
      <c r="F3859">
        <f>IF(D3859="","",IF(E3859&lt;0,"VENCIDO",IF(E3859&lt;=30,"VENCE EM &lt;= 30 DIAS",IF(E3859&lt;=60,"ATENCAO (31-60 DIAS)","OK"))))</f>
        <v/>
      </c>
      <c r="G3859" s="14">
        <f>SUMIFS(Lancamentos!$G:$G,Lancamentos!$C:$C,$A3859,Lancamentos!$E:$E,$C3859,Lancamentos!$B:$B,"ENTRADA")</f>
        <v/>
      </c>
      <c r="H3859" s="14">
        <f>SUMIFS(Lancamentos!$G:$G,Lancamentos!$C:$C,$A3859,Lancamentos!$E:$E,$C3859,Lancamentos!$B:$B,"SAIDA_USO")</f>
        <v/>
      </c>
      <c r="I3859" s="14">
        <f>SUMIFS(Lancamentos!$G:$G,Lancamentos!$C:$C,$A3859,Lancamentos!$E:$E,$C3859,Lancamentos!$B:$B,"SAIDA_DESCARTE")</f>
        <v/>
      </c>
      <c r="J3859" s="14">
        <f>G3859-H3859-I3859</f>
        <v/>
      </c>
      <c r="K3859">
        <f>IF(A3859="","",IF(J3859&lt;=IFERROR(VLOOKUP(A3859,Produtos!$A:$E,5,FALSE),0),"ABAIXO DO MINIMO","OK"))</f>
        <v/>
      </c>
    </row>
    <row r="3860">
      <c r="B3860">
        <f>IFERROR(VLOOKUP(A3860,Produtos!A:B,2,FALSE),"")</f>
        <v/>
      </c>
      <c r="D3860" s="10">
        <f>IFERROR(INDEX(Lotes!$E:$E,MATCH(1,(Lotes!$A:$A=A3860)*(Lotes!$C:$C=C3860),0)),"")</f>
        <v/>
      </c>
      <c r="E3860" s="14">
        <f>IF(D3860="","",D3860-TODAY())</f>
        <v/>
      </c>
      <c r="F3860">
        <f>IF(D3860="","",IF(E3860&lt;0,"VENCIDO",IF(E3860&lt;=30,"VENCE EM &lt;= 30 DIAS",IF(E3860&lt;=60,"ATENCAO (31-60 DIAS)","OK"))))</f>
        <v/>
      </c>
      <c r="G3860" s="14">
        <f>SUMIFS(Lancamentos!$G:$G,Lancamentos!$C:$C,$A3860,Lancamentos!$E:$E,$C3860,Lancamentos!$B:$B,"ENTRADA")</f>
        <v/>
      </c>
      <c r="H3860" s="14">
        <f>SUMIFS(Lancamentos!$G:$G,Lancamentos!$C:$C,$A3860,Lancamentos!$E:$E,$C3860,Lancamentos!$B:$B,"SAIDA_USO")</f>
        <v/>
      </c>
      <c r="I3860" s="14">
        <f>SUMIFS(Lancamentos!$G:$G,Lancamentos!$C:$C,$A3860,Lancamentos!$E:$E,$C3860,Lancamentos!$B:$B,"SAIDA_DESCARTE")</f>
        <v/>
      </c>
      <c r="J3860" s="14">
        <f>G3860-H3860-I3860</f>
        <v/>
      </c>
      <c r="K3860">
        <f>IF(A3860="","",IF(J3860&lt;=IFERROR(VLOOKUP(A3860,Produtos!$A:$E,5,FALSE),0),"ABAIXO DO MINIMO","OK"))</f>
        <v/>
      </c>
    </row>
    <row r="3861">
      <c r="B3861">
        <f>IFERROR(VLOOKUP(A3861,Produtos!A:B,2,FALSE),"")</f>
        <v/>
      </c>
      <c r="D3861" s="10">
        <f>IFERROR(INDEX(Lotes!$E:$E,MATCH(1,(Lotes!$A:$A=A3861)*(Lotes!$C:$C=C3861),0)),"")</f>
        <v/>
      </c>
      <c r="E3861" s="14">
        <f>IF(D3861="","",D3861-TODAY())</f>
        <v/>
      </c>
      <c r="F3861">
        <f>IF(D3861="","",IF(E3861&lt;0,"VENCIDO",IF(E3861&lt;=30,"VENCE EM &lt;= 30 DIAS",IF(E3861&lt;=60,"ATENCAO (31-60 DIAS)","OK"))))</f>
        <v/>
      </c>
      <c r="G3861" s="14">
        <f>SUMIFS(Lancamentos!$G:$G,Lancamentos!$C:$C,$A3861,Lancamentos!$E:$E,$C3861,Lancamentos!$B:$B,"ENTRADA")</f>
        <v/>
      </c>
      <c r="H3861" s="14">
        <f>SUMIFS(Lancamentos!$G:$G,Lancamentos!$C:$C,$A3861,Lancamentos!$E:$E,$C3861,Lancamentos!$B:$B,"SAIDA_USO")</f>
        <v/>
      </c>
      <c r="I3861" s="14">
        <f>SUMIFS(Lancamentos!$G:$G,Lancamentos!$C:$C,$A3861,Lancamentos!$E:$E,$C3861,Lancamentos!$B:$B,"SAIDA_DESCARTE")</f>
        <v/>
      </c>
      <c r="J3861" s="14">
        <f>G3861-H3861-I3861</f>
        <v/>
      </c>
      <c r="K3861">
        <f>IF(A3861="","",IF(J3861&lt;=IFERROR(VLOOKUP(A3861,Produtos!$A:$E,5,FALSE),0),"ABAIXO DO MINIMO","OK"))</f>
        <v/>
      </c>
    </row>
    <row r="3862">
      <c r="B3862">
        <f>IFERROR(VLOOKUP(A3862,Produtos!A:B,2,FALSE),"")</f>
        <v/>
      </c>
      <c r="D3862" s="10">
        <f>IFERROR(INDEX(Lotes!$E:$E,MATCH(1,(Lotes!$A:$A=A3862)*(Lotes!$C:$C=C3862),0)),"")</f>
        <v/>
      </c>
      <c r="E3862" s="14">
        <f>IF(D3862="","",D3862-TODAY())</f>
        <v/>
      </c>
      <c r="F3862">
        <f>IF(D3862="","",IF(E3862&lt;0,"VENCIDO",IF(E3862&lt;=30,"VENCE EM &lt;= 30 DIAS",IF(E3862&lt;=60,"ATENCAO (31-60 DIAS)","OK"))))</f>
        <v/>
      </c>
      <c r="G3862" s="14">
        <f>SUMIFS(Lancamentos!$G:$G,Lancamentos!$C:$C,$A3862,Lancamentos!$E:$E,$C3862,Lancamentos!$B:$B,"ENTRADA")</f>
        <v/>
      </c>
      <c r="H3862" s="14">
        <f>SUMIFS(Lancamentos!$G:$G,Lancamentos!$C:$C,$A3862,Lancamentos!$E:$E,$C3862,Lancamentos!$B:$B,"SAIDA_USO")</f>
        <v/>
      </c>
      <c r="I3862" s="14">
        <f>SUMIFS(Lancamentos!$G:$G,Lancamentos!$C:$C,$A3862,Lancamentos!$E:$E,$C3862,Lancamentos!$B:$B,"SAIDA_DESCARTE")</f>
        <v/>
      </c>
      <c r="J3862" s="14">
        <f>G3862-H3862-I3862</f>
        <v/>
      </c>
      <c r="K3862">
        <f>IF(A3862="","",IF(J3862&lt;=IFERROR(VLOOKUP(A3862,Produtos!$A:$E,5,FALSE),0),"ABAIXO DO MINIMO","OK"))</f>
        <v/>
      </c>
    </row>
    <row r="3863">
      <c r="B3863">
        <f>IFERROR(VLOOKUP(A3863,Produtos!A:B,2,FALSE),"")</f>
        <v/>
      </c>
      <c r="D3863" s="10">
        <f>IFERROR(INDEX(Lotes!$E:$E,MATCH(1,(Lotes!$A:$A=A3863)*(Lotes!$C:$C=C3863),0)),"")</f>
        <v/>
      </c>
      <c r="E3863" s="14">
        <f>IF(D3863="","",D3863-TODAY())</f>
        <v/>
      </c>
      <c r="F3863">
        <f>IF(D3863="","",IF(E3863&lt;0,"VENCIDO",IF(E3863&lt;=30,"VENCE EM &lt;= 30 DIAS",IF(E3863&lt;=60,"ATENCAO (31-60 DIAS)","OK"))))</f>
        <v/>
      </c>
      <c r="G3863" s="14">
        <f>SUMIFS(Lancamentos!$G:$G,Lancamentos!$C:$C,$A3863,Lancamentos!$E:$E,$C3863,Lancamentos!$B:$B,"ENTRADA")</f>
        <v/>
      </c>
      <c r="H3863" s="14">
        <f>SUMIFS(Lancamentos!$G:$G,Lancamentos!$C:$C,$A3863,Lancamentos!$E:$E,$C3863,Lancamentos!$B:$B,"SAIDA_USO")</f>
        <v/>
      </c>
      <c r="I3863" s="14">
        <f>SUMIFS(Lancamentos!$G:$G,Lancamentos!$C:$C,$A3863,Lancamentos!$E:$E,$C3863,Lancamentos!$B:$B,"SAIDA_DESCARTE")</f>
        <v/>
      </c>
      <c r="J3863" s="14">
        <f>G3863-H3863-I3863</f>
        <v/>
      </c>
      <c r="K3863">
        <f>IF(A3863="","",IF(J3863&lt;=IFERROR(VLOOKUP(A3863,Produtos!$A:$E,5,FALSE),0),"ABAIXO DO MINIMO","OK"))</f>
        <v/>
      </c>
    </row>
    <row r="3864">
      <c r="B3864">
        <f>IFERROR(VLOOKUP(A3864,Produtos!A:B,2,FALSE),"")</f>
        <v/>
      </c>
      <c r="D3864" s="10">
        <f>IFERROR(INDEX(Lotes!$E:$E,MATCH(1,(Lotes!$A:$A=A3864)*(Lotes!$C:$C=C3864),0)),"")</f>
        <v/>
      </c>
      <c r="E3864" s="14">
        <f>IF(D3864="","",D3864-TODAY())</f>
        <v/>
      </c>
      <c r="F3864">
        <f>IF(D3864="","",IF(E3864&lt;0,"VENCIDO",IF(E3864&lt;=30,"VENCE EM &lt;= 30 DIAS",IF(E3864&lt;=60,"ATENCAO (31-60 DIAS)","OK"))))</f>
        <v/>
      </c>
      <c r="G3864" s="14">
        <f>SUMIFS(Lancamentos!$G:$G,Lancamentos!$C:$C,$A3864,Lancamentos!$E:$E,$C3864,Lancamentos!$B:$B,"ENTRADA")</f>
        <v/>
      </c>
      <c r="H3864" s="14">
        <f>SUMIFS(Lancamentos!$G:$G,Lancamentos!$C:$C,$A3864,Lancamentos!$E:$E,$C3864,Lancamentos!$B:$B,"SAIDA_USO")</f>
        <v/>
      </c>
      <c r="I3864" s="14">
        <f>SUMIFS(Lancamentos!$G:$G,Lancamentos!$C:$C,$A3864,Lancamentos!$E:$E,$C3864,Lancamentos!$B:$B,"SAIDA_DESCARTE")</f>
        <v/>
      </c>
      <c r="J3864" s="14">
        <f>G3864-H3864-I3864</f>
        <v/>
      </c>
      <c r="K3864">
        <f>IF(A3864="","",IF(J3864&lt;=IFERROR(VLOOKUP(A3864,Produtos!$A:$E,5,FALSE),0),"ABAIXO DO MINIMO","OK"))</f>
        <v/>
      </c>
    </row>
    <row r="3865">
      <c r="B3865">
        <f>IFERROR(VLOOKUP(A3865,Produtos!A:B,2,FALSE),"")</f>
        <v/>
      </c>
      <c r="D3865" s="10">
        <f>IFERROR(INDEX(Lotes!$E:$E,MATCH(1,(Lotes!$A:$A=A3865)*(Lotes!$C:$C=C3865),0)),"")</f>
        <v/>
      </c>
      <c r="E3865" s="14">
        <f>IF(D3865="","",D3865-TODAY())</f>
        <v/>
      </c>
      <c r="F3865">
        <f>IF(D3865="","",IF(E3865&lt;0,"VENCIDO",IF(E3865&lt;=30,"VENCE EM &lt;= 30 DIAS",IF(E3865&lt;=60,"ATENCAO (31-60 DIAS)","OK"))))</f>
        <v/>
      </c>
      <c r="G3865" s="14">
        <f>SUMIFS(Lancamentos!$G:$G,Lancamentos!$C:$C,$A3865,Lancamentos!$E:$E,$C3865,Lancamentos!$B:$B,"ENTRADA")</f>
        <v/>
      </c>
      <c r="H3865" s="14">
        <f>SUMIFS(Lancamentos!$G:$G,Lancamentos!$C:$C,$A3865,Lancamentos!$E:$E,$C3865,Lancamentos!$B:$B,"SAIDA_USO")</f>
        <v/>
      </c>
      <c r="I3865" s="14">
        <f>SUMIFS(Lancamentos!$G:$G,Lancamentos!$C:$C,$A3865,Lancamentos!$E:$E,$C3865,Lancamentos!$B:$B,"SAIDA_DESCARTE")</f>
        <v/>
      </c>
      <c r="J3865" s="14">
        <f>G3865-H3865-I3865</f>
        <v/>
      </c>
      <c r="K3865">
        <f>IF(A3865="","",IF(J3865&lt;=IFERROR(VLOOKUP(A3865,Produtos!$A:$E,5,FALSE),0),"ABAIXO DO MINIMO","OK"))</f>
        <v/>
      </c>
    </row>
    <row r="3866">
      <c r="B3866">
        <f>IFERROR(VLOOKUP(A3866,Produtos!A:B,2,FALSE),"")</f>
        <v/>
      </c>
      <c r="D3866" s="10">
        <f>IFERROR(INDEX(Lotes!$E:$E,MATCH(1,(Lotes!$A:$A=A3866)*(Lotes!$C:$C=C3866),0)),"")</f>
        <v/>
      </c>
      <c r="E3866" s="14">
        <f>IF(D3866="","",D3866-TODAY())</f>
        <v/>
      </c>
      <c r="F3866">
        <f>IF(D3866="","",IF(E3866&lt;0,"VENCIDO",IF(E3866&lt;=30,"VENCE EM &lt;= 30 DIAS",IF(E3866&lt;=60,"ATENCAO (31-60 DIAS)","OK"))))</f>
        <v/>
      </c>
      <c r="G3866" s="14">
        <f>SUMIFS(Lancamentos!$G:$G,Lancamentos!$C:$C,$A3866,Lancamentos!$E:$E,$C3866,Lancamentos!$B:$B,"ENTRADA")</f>
        <v/>
      </c>
      <c r="H3866" s="14">
        <f>SUMIFS(Lancamentos!$G:$G,Lancamentos!$C:$C,$A3866,Lancamentos!$E:$E,$C3866,Lancamentos!$B:$B,"SAIDA_USO")</f>
        <v/>
      </c>
      <c r="I3866" s="14">
        <f>SUMIFS(Lancamentos!$G:$G,Lancamentos!$C:$C,$A3866,Lancamentos!$E:$E,$C3866,Lancamentos!$B:$B,"SAIDA_DESCARTE")</f>
        <v/>
      </c>
      <c r="J3866" s="14">
        <f>G3866-H3866-I3866</f>
        <v/>
      </c>
      <c r="K3866">
        <f>IF(A3866="","",IF(J3866&lt;=IFERROR(VLOOKUP(A3866,Produtos!$A:$E,5,FALSE),0),"ABAIXO DO MINIMO","OK"))</f>
        <v/>
      </c>
    </row>
    <row r="3867">
      <c r="B3867">
        <f>IFERROR(VLOOKUP(A3867,Produtos!A:B,2,FALSE),"")</f>
        <v/>
      </c>
      <c r="D3867" s="10">
        <f>IFERROR(INDEX(Lotes!$E:$E,MATCH(1,(Lotes!$A:$A=A3867)*(Lotes!$C:$C=C3867),0)),"")</f>
        <v/>
      </c>
      <c r="E3867" s="14">
        <f>IF(D3867="","",D3867-TODAY())</f>
        <v/>
      </c>
      <c r="F3867">
        <f>IF(D3867="","",IF(E3867&lt;0,"VENCIDO",IF(E3867&lt;=30,"VENCE EM &lt;= 30 DIAS",IF(E3867&lt;=60,"ATENCAO (31-60 DIAS)","OK"))))</f>
        <v/>
      </c>
      <c r="G3867" s="14">
        <f>SUMIFS(Lancamentos!$G:$G,Lancamentos!$C:$C,$A3867,Lancamentos!$E:$E,$C3867,Lancamentos!$B:$B,"ENTRADA")</f>
        <v/>
      </c>
      <c r="H3867" s="14">
        <f>SUMIFS(Lancamentos!$G:$G,Lancamentos!$C:$C,$A3867,Lancamentos!$E:$E,$C3867,Lancamentos!$B:$B,"SAIDA_USO")</f>
        <v/>
      </c>
      <c r="I3867" s="14">
        <f>SUMIFS(Lancamentos!$G:$G,Lancamentos!$C:$C,$A3867,Lancamentos!$E:$E,$C3867,Lancamentos!$B:$B,"SAIDA_DESCARTE")</f>
        <v/>
      </c>
      <c r="J3867" s="14">
        <f>G3867-H3867-I3867</f>
        <v/>
      </c>
      <c r="K3867">
        <f>IF(A3867="","",IF(J3867&lt;=IFERROR(VLOOKUP(A3867,Produtos!$A:$E,5,FALSE),0),"ABAIXO DO MINIMO","OK"))</f>
        <v/>
      </c>
    </row>
    <row r="3868">
      <c r="B3868">
        <f>IFERROR(VLOOKUP(A3868,Produtos!A:B,2,FALSE),"")</f>
        <v/>
      </c>
      <c r="D3868" s="10">
        <f>IFERROR(INDEX(Lotes!$E:$E,MATCH(1,(Lotes!$A:$A=A3868)*(Lotes!$C:$C=C3868),0)),"")</f>
        <v/>
      </c>
      <c r="E3868" s="14">
        <f>IF(D3868="","",D3868-TODAY())</f>
        <v/>
      </c>
      <c r="F3868">
        <f>IF(D3868="","",IF(E3868&lt;0,"VENCIDO",IF(E3868&lt;=30,"VENCE EM &lt;= 30 DIAS",IF(E3868&lt;=60,"ATENCAO (31-60 DIAS)","OK"))))</f>
        <v/>
      </c>
      <c r="G3868" s="14">
        <f>SUMIFS(Lancamentos!$G:$G,Lancamentos!$C:$C,$A3868,Lancamentos!$E:$E,$C3868,Lancamentos!$B:$B,"ENTRADA")</f>
        <v/>
      </c>
      <c r="H3868" s="14">
        <f>SUMIFS(Lancamentos!$G:$G,Lancamentos!$C:$C,$A3868,Lancamentos!$E:$E,$C3868,Lancamentos!$B:$B,"SAIDA_USO")</f>
        <v/>
      </c>
      <c r="I3868" s="14">
        <f>SUMIFS(Lancamentos!$G:$G,Lancamentos!$C:$C,$A3868,Lancamentos!$E:$E,$C3868,Lancamentos!$B:$B,"SAIDA_DESCARTE")</f>
        <v/>
      </c>
      <c r="J3868" s="14">
        <f>G3868-H3868-I3868</f>
        <v/>
      </c>
      <c r="K3868">
        <f>IF(A3868="","",IF(J3868&lt;=IFERROR(VLOOKUP(A3868,Produtos!$A:$E,5,FALSE),0),"ABAIXO DO MINIMO","OK"))</f>
        <v/>
      </c>
    </row>
    <row r="3869">
      <c r="B3869">
        <f>IFERROR(VLOOKUP(A3869,Produtos!A:B,2,FALSE),"")</f>
        <v/>
      </c>
      <c r="D3869" s="10">
        <f>IFERROR(INDEX(Lotes!$E:$E,MATCH(1,(Lotes!$A:$A=A3869)*(Lotes!$C:$C=C3869),0)),"")</f>
        <v/>
      </c>
      <c r="E3869" s="14">
        <f>IF(D3869="","",D3869-TODAY())</f>
        <v/>
      </c>
      <c r="F3869">
        <f>IF(D3869="","",IF(E3869&lt;0,"VENCIDO",IF(E3869&lt;=30,"VENCE EM &lt;= 30 DIAS",IF(E3869&lt;=60,"ATENCAO (31-60 DIAS)","OK"))))</f>
        <v/>
      </c>
      <c r="G3869" s="14">
        <f>SUMIFS(Lancamentos!$G:$G,Lancamentos!$C:$C,$A3869,Lancamentos!$E:$E,$C3869,Lancamentos!$B:$B,"ENTRADA")</f>
        <v/>
      </c>
      <c r="H3869" s="14">
        <f>SUMIFS(Lancamentos!$G:$G,Lancamentos!$C:$C,$A3869,Lancamentos!$E:$E,$C3869,Lancamentos!$B:$B,"SAIDA_USO")</f>
        <v/>
      </c>
      <c r="I3869" s="14">
        <f>SUMIFS(Lancamentos!$G:$G,Lancamentos!$C:$C,$A3869,Lancamentos!$E:$E,$C3869,Lancamentos!$B:$B,"SAIDA_DESCARTE")</f>
        <v/>
      </c>
      <c r="J3869" s="14">
        <f>G3869-H3869-I3869</f>
        <v/>
      </c>
      <c r="K3869">
        <f>IF(A3869="","",IF(J3869&lt;=IFERROR(VLOOKUP(A3869,Produtos!$A:$E,5,FALSE),0),"ABAIXO DO MINIMO","OK"))</f>
        <v/>
      </c>
    </row>
    <row r="3870">
      <c r="B3870">
        <f>IFERROR(VLOOKUP(A3870,Produtos!A:B,2,FALSE),"")</f>
        <v/>
      </c>
      <c r="D3870" s="10">
        <f>IFERROR(INDEX(Lotes!$E:$E,MATCH(1,(Lotes!$A:$A=A3870)*(Lotes!$C:$C=C3870),0)),"")</f>
        <v/>
      </c>
      <c r="E3870" s="14">
        <f>IF(D3870="","",D3870-TODAY())</f>
        <v/>
      </c>
      <c r="F3870">
        <f>IF(D3870="","",IF(E3870&lt;0,"VENCIDO",IF(E3870&lt;=30,"VENCE EM &lt;= 30 DIAS",IF(E3870&lt;=60,"ATENCAO (31-60 DIAS)","OK"))))</f>
        <v/>
      </c>
      <c r="G3870" s="14">
        <f>SUMIFS(Lancamentos!$G:$G,Lancamentos!$C:$C,$A3870,Lancamentos!$E:$E,$C3870,Lancamentos!$B:$B,"ENTRADA")</f>
        <v/>
      </c>
      <c r="H3870" s="14">
        <f>SUMIFS(Lancamentos!$G:$G,Lancamentos!$C:$C,$A3870,Lancamentos!$E:$E,$C3870,Lancamentos!$B:$B,"SAIDA_USO")</f>
        <v/>
      </c>
      <c r="I3870" s="14">
        <f>SUMIFS(Lancamentos!$G:$G,Lancamentos!$C:$C,$A3870,Lancamentos!$E:$E,$C3870,Lancamentos!$B:$B,"SAIDA_DESCARTE")</f>
        <v/>
      </c>
      <c r="J3870" s="14">
        <f>G3870-H3870-I3870</f>
        <v/>
      </c>
      <c r="K3870">
        <f>IF(A3870="","",IF(J3870&lt;=IFERROR(VLOOKUP(A3870,Produtos!$A:$E,5,FALSE),0),"ABAIXO DO MINIMO","OK"))</f>
        <v/>
      </c>
    </row>
    <row r="3871">
      <c r="B3871">
        <f>IFERROR(VLOOKUP(A3871,Produtos!A:B,2,FALSE),"")</f>
        <v/>
      </c>
      <c r="D3871" s="10">
        <f>IFERROR(INDEX(Lotes!$E:$E,MATCH(1,(Lotes!$A:$A=A3871)*(Lotes!$C:$C=C3871),0)),"")</f>
        <v/>
      </c>
      <c r="E3871" s="14">
        <f>IF(D3871="","",D3871-TODAY())</f>
        <v/>
      </c>
      <c r="F3871">
        <f>IF(D3871="","",IF(E3871&lt;0,"VENCIDO",IF(E3871&lt;=30,"VENCE EM &lt;= 30 DIAS",IF(E3871&lt;=60,"ATENCAO (31-60 DIAS)","OK"))))</f>
        <v/>
      </c>
      <c r="G3871" s="14">
        <f>SUMIFS(Lancamentos!$G:$G,Lancamentos!$C:$C,$A3871,Lancamentos!$E:$E,$C3871,Lancamentos!$B:$B,"ENTRADA")</f>
        <v/>
      </c>
      <c r="H3871" s="14">
        <f>SUMIFS(Lancamentos!$G:$G,Lancamentos!$C:$C,$A3871,Lancamentos!$E:$E,$C3871,Lancamentos!$B:$B,"SAIDA_USO")</f>
        <v/>
      </c>
      <c r="I3871" s="14">
        <f>SUMIFS(Lancamentos!$G:$G,Lancamentos!$C:$C,$A3871,Lancamentos!$E:$E,$C3871,Lancamentos!$B:$B,"SAIDA_DESCARTE")</f>
        <v/>
      </c>
      <c r="J3871" s="14">
        <f>G3871-H3871-I3871</f>
        <v/>
      </c>
      <c r="K3871">
        <f>IF(A3871="","",IF(J3871&lt;=IFERROR(VLOOKUP(A3871,Produtos!$A:$E,5,FALSE),0),"ABAIXO DO MINIMO","OK"))</f>
        <v/>
      </c>
    </row>
    <row r="3872">
      <c r="B3872">
        <f>IFERROR(VLOOKUP(A3872,Produtos!A:B,2,FALSE),"")</f>
        <v/>
      </c>
      <c r="D3872" s="10">
        <f>IFERROR(INDEX(Lotes!$E:$E,MATCH(1,(Lotes!$A:$A=A3872)*(Lotes!$C:$C=C3872),0)),"")</f>
        <v/>
      </c>
      <c r="E3872" s="14">
        <f>IF(D3872="","",D3872-TODAY())</f>
        <v/>
      </c>
      <c r="F3872">
        <f>IF(D3872="","",IF(E3872&lt;0,"VENCIDO",IF(E3872&lt;=30,"VENCE EM &lt;= 30 DIAS",IF(E3872&lt;=60,"ATENCAO (31-60 DIAS)","OK"))))</f>
        <v/>
      </c>
      <c r="G3872" s="14">
        <f>SUMIFS(Lancamentos!$G:$G,Lancamentos!$C:$C,$A3872,Lancamentos!$E:$E,$C3872,Lancamentos!$B:$B,"ENTRADA")</f>
        <v/>
      </c>
      <c r="H3872" s="14">
        <f>SUMIFS(Lancamentos!$G:$G,Lancamentos!$C:$C,$A3872,Lancamentos!$E:$E,$C3872,Lancamentos!$B:$B,"SAIDA_USO")</f>
        <v/>
      </c>
      <c r="I3872" s="14">
        <f>SUMIFS(Lancamentos!$G:$G,Lancamentos!$C:$C,$A3872,Lancamentos!$E:$E,$C3872,Lancamentos!$B:$B,"SAIDA_DESCARTE")</f>
        <v/>
      </c>
      <c r="J3872" s="14">
        <f>G3872-H3872-I3872</f>
        <v/>
      </c>
      <c r="K3872">
        <f>IF(A3872="","",IF(J3872&lt;=IFERROR(VLOOKUP(A3872,Produtos!$A:$E,5,FALSE),0),"ABAIXO DO MINIMO","OK"))</f>
        <v/>
      </c>
    </row>
    <row r="3873">
      <c r="B3873">
        <f>IFERROR(VLOOKUP(A3873,Produtos!A:B,2,FALSE),"")</f>
        <v/>
      </c>
      <c r="D3873" s="10">
        <f>IFERROR(INDEX(Lotes!$E:$E,MATCH(1,(Lotes!$A:$A=A3873)*(Lotes!$C:$C=C3873),0)),"")</f>
        <v/>
      </c>
      <c r="E3873" s="14">
        <f>IF(D3873="","",D3873-TODAY())</f>
        <v/>
      </c>
      <c r="F3873">
        <f>IF(D3873="","",IF(E3873&lt;0,"VENCIDO",IF(E3873&lt;=30,"VENCE EM &lt;= 30 DIAS",IF(E3873&lt;=60,"ATENCAO (31-60 DIAS)","OK"))))</f>
        <v/>
      </c>
      <c r="G3873" s="14">
        <f>SUMIFS(Lancamentos!$G:$G,Lancamentos!$C:$C,$A3873,Lancamentos!$E:$E,$C3873,Lancamentos!$B:$B,"ENTRADA")</f>
        <v/>
      </c>
      <c r="H3873" s="14">
        <f>SUMIFS(Lancamentos!$G:$G,Lancamentos!$C:$C,$A3873,Lancamentos!$E:$E,$C3873,Lancamentos!$B:$B,"SAIDA_USO")</f>
        <v/>
      </c>
      <c r="I3873" s="14">
        <f>SUMIFS(Lancamentos!$G:$G,Lancamentos!$C:$C,$A3873,Lancamentos!$E:$E,$C3873,Lancamentos!$B:$B,"SAIDA_DESCARTE")</f>
        <v/>
      </c>
      <c r="J3873" s="14">
        <f>G3873-H3873-I3873</f>
        <v/>
      </c>
      <c r="K3873">
        <f>IF(A3873="","",IF(J3873&lt;=IFERROR(VLOOKUP(A3873,Produtos!$A:$E,5,FALSE),0),"ABAIXO DO MINIMO","OK"))</f>
        <v/>
      </c>
    </row>
    <row r="3874">
      <c r="B3874">
        <f>IFERROR(VLOOKUP(A3874,Produtos!A:B,2,FALSE),"")</f>
        <v/>
      </c>
      <c r="D3874" s="10">
        <f>IFERROR(INDEX(Lotes!$E:$E,MATCH(1,(Lotes!$A:$A=A3874)*(Lotes!$C:$C=C3874),0)),"")</f>
        <v/>
      </c>
      <c r="E3874" s="14">
        <f>IF(D3874="","",D3874-TODAY())</f>
        <v/>
      </c>
      <c r="F3874">
        <f>IF(D3874="","",IF(E3874&lt;0,"VENCIDO",IF(E3874&lt;=30,"VENCE EM &lt;= 30 DIAS",IF(E3874&lt;=60,"ATENCAO (31-60 DIAS)","OK"))))</f>
        <v/>
      </c>
      <c r="G3874" s="14">
        <f>SUMIFS(Lancamentos!$G:$G,Lancamentos!$C:$C,$A3874,Lancamentos!$E:$E,$C3874,Lancamentos!$B:$B,"ENTRADA")</f>
        <v/>
      </c>
      <c r="H3874" s="14">
        <f>SUMIFS(Lancamentos!$G:$G,Lancamentos!$C:$C,$A3874,Lancamentos!$E:$E,$C3874,Lancamentos!$B:$B,"SAIDA_USO")</f>
        <v/>
      </c>
      <c r="I3874" s="14">
        <f>SUMIFS(Lancamentos!$G:$G,Lancamentos!$C:$C,$A3874,Lancamentos!$E:$E,$C3874,Lancamentos!$B:$B,"SAIDA_DESCARTE")</f>
        <v/>
      </c>
      <c r="J3874" s="14">
        <f>G3874-H3874-I3874</f>
        <v/>
      </c>
      <c r="K3874">
        <f>IF(A3874="","",IF(J3874&lt;=IFERROR(VLOOKUP(A3874,Produtos!$A:$E,5,FALSE),0),"ABAIXO DO MINIMO","OK"))</f>
        <v/>
      </c>
    </row>
    <row r="3875">
      <c r="B3875">
        <f>IFERROR(VLOOKUP(A3875,Produtos!A:B,2,FALSE),"")</f>
        <v/>
      </c>
      <c r="D3875" s="10">
        <f>IFERROR(INDEX(Lotes!$E:$E,MATCH(1,(Lotes!$A:$A=A3875)*(Lotes!$C:$C=C3875),0)),"")</f>
        <v/>
      </c>
      <c r="E3875" s="14">
        <f>IF(D3875="","",D3875-TODAY())</f>
        <v/>
      </c>
      <c r="F3875">
        <f>IF(D3875="","",IF(E3875&lt;0,"VENCIDO",IF(E3875&lt;=30,"VENCE EM &lt;= 30 DIAS",IF(E3875&lt;=60,"ATENCAO (31-60 DIAS)","OK"))))</f>
        <v/>
      </c>
      <c r="G3875" s="14">
        <f>SUMIFS(Lancamentos!$G:$G,Lancamentos!$C:$C,$A3875,Lancamentos!$E:$E,$C3875,Lancamentos!$B:$B,"ENTRADA")</f>
        <v/>
      </c>
      <c r="H3875" s="14">
        <f>SUMIFS(Lancamentos!$G:$G,Lancamentos!$C:$C,$A3875,Lancamentos!$E:$E,$C3875,Lancamentos!$B:$B,"SAIDA_USO")</f>
        <v/>
      </c>
      <c r="I3875" s="14">
        <f>SUMIFS(Lancamentos!$G:$G,Lancamentos!$C:$C,$A3875,Lancamentos!$E:$E,$C3875,Lancamentos!$B:$B,"SAIDA_DESCARTE")</f>
        <v/>
      </c>
      <c r="J3875" s="14">
        <f>G3875-H3875-I3875</f>
        <v/>
      </c>
      <c r="K3875">
        <f>IF(A3875="","",IF(J3875&lt;=IFERROR(VLOOKUP(A3875,Produtos!$A:$E,5,FALSE),0),"ABAIXO DO MINIMO","OK"))</f>
        <v/>
      </c>
    </row>
    <row r="3876">
      <c r="B3876">
        <f>IFERROR(VLOOKUP(A3876,Produtos!A:B,2,FALSE),"")</f>
        <v/>
      </c>
      <c r="D3876" s="10">
        <f>IFERROR(INDEX(Lotes!$E:$E,MATCH(1,(Lotes!$A:$A=A3876)*(Lotes!$C:$C=C3876),0)),"")</f>
        <v/>
      </c>
      <c r="E3876" s="14">
        <f>IF(D3876="","",D3876-TODAY())</f>
        <v/>
      </c>
      <c r="F3876">
        <f>IF(D3876="","",IF(E3876&lt;0,"VENCIDO",IF(E3876&lt;=30,"VENCE EM &lt;= 30 DIAS",IF(E3876&lt;=60,"ATENCAO (31-60 DIAS)","OK"))))</f>
        <v/>
      </c>
      <c r="G3876" s="14">
        <f>SUMIFS(Lancamentos!$G:$G,Lancamentos!$C:$C,$A3876,Lancamentos!$E:$E,$C3876,Lancamentos!$B:$B,"ENTRADA")</f>
        <v/>
      </c>
      <c r="H3876" s="14">
        <f>SUMIFS(Lancamentos!$G:$G,Lancamentos!$C:$C,$A3876,Lancamentos!$E:$E,$C3876,Lancamentos!$B:$B,"SAIDA_USO")</f>
        <v/>
      </c>
      <c r="I3876" s="14">
        <f>SUMIFS(Lancamentos!$G:$G,Lancamentos!$C:$C,$A3876,Lancamentos!$E:$E,$C3876,Lancamentos!$B:$B,"SAIDA_DESCARTE")</f>
        <v/>
      </c>
      <c r="J3876" s="14">
        <f>G3876-H3876-I3876</f>
        <v/>
      </c>
      <c r="K3876">
        <f>IF(A3876="","",IF(J3876&lt;=IFERROR(VLOOKUP(A3876,Produtos!$A:$E,5,FALSE),0),"ABAIXO DO MINIMO","OK"))</f>
        <v/>
      </c>
    </row>
    <row r="3877">
      <c r="B3877">
        <f>IFERROR(VLOOKUP(A3877,Produtos!A:B,2,FALSE),"")</f>
        <v/>
      </c>
      <c r="D3877" s="10">
        <f>IFERROR(INDEX(Lotes!$E:$E,MATCH(1,(Lotes!$A:$A=A3877)*(Lotes!$C:$C=C3877),0)),"")</f>
        <v/>
      </c>
      <c r="E3877" s="14">
        <f>IF(D3877="","",D3877-TODAY())</f>
        <v/>
      </c>
      <c r="F3877">
        <f>IF(D3877="","",IF(E3877&lt;0,"VENCIDO",IF(E3877&lt;=30,"VENCE EM &lt;= 30 DIAS",IF(E3877&lt;=60,"ATENCAO (31-60 DIAS)","OK"))))</f>
        <v/>
      </c>
      <c r="G3877" s="14">
        <f>SUMIFS(Lancamentos!$G:$G,Lancamentos!$C:$C,$A3877,Lancamentos!$E:$E,$C3877,Lancamentos!$B:$B,"ENTRADA")</f>
        <v/>
      </c>
      <c r="H3877" s="14">
        <f>SUMIFS(Lancamentos!$G:$G,Lancamentos!$C:$C,$A3877,Lancamentos!$E:$E,$C3877,Lancamentos!$B:$B,"SAIDA_USO")</f>
        <v/>
      </c>
      <c r="I3877" s="14">
        <f>SUMIFS(Lancamentos!$G:$G,Lancamentos!$C:$C,$A3877,Lancamentos!$E:$E,$C3877,Lancamentos!$B:$B,"SAIDA_DESCARTE")</f>
        <v/>
      </c>
      <c r="J3877" s="14">
        <f>G3877-H3877-I3877</f>
        <v/>
      </c>
      <c r="K3877">
        <f>IF(A3877="","",IF(J3877&lt;=IFERROR(VLOOKUP(A3877,Produtos!$A:$E,5,FALSE),0),"ABAIXO DO MINIMO","OK"))</f>
        <v/>
      </c>
    </row>
    <row r="3878">
      <c r="B3878">
        <f>IFERROR(VLOOKUP(A3878,Produtos!A:B,2,FALSE),"")</f>
        <v/>
      </c>
      <c r="D3878" s="10">
        <f>IFERROR(INDEX(Lotes!$E:$E,MATCH(1,(Lotes!$A:$A=A3878)*(Lotes!$C:$C=C3878),0)),"")</f>
        <v/>
      </c>
      <c r="E3878" s="14">
        <f>IF(D3878="","",D3878-TODAY())</f>
        <v/>
      </c>
      <c r="F3878">
        <f>IF(D3878="","",IF(E3878&lt;0,"VENCIDO",IF(E3878&lt;=30,"VENCE EM &lt;= 30 DIAS",IF(E3878&lt;=60,"ATENCAO (31-60 DIAS)","OK"))))</f>
        <v/>
      </c>
      <c r="G3878" s="14">
        <f>SUMIFS(Lancamentos!$G:$G,Lancamentos!$C:$C,$A3878,Lancamentos!$E:$E,$C3878,Lancamentos!$B:$B,"ENTRADA")</f>
        <v/>
      </c>
      <c r="H3878" s="14">
        <f>SUMIFS(Lancamentos!$G:$G,Lancamentos!$C:$C,$A3878,Lancamentos!$E:$E,$C3878,Lancamentos!$B:$B,"SAIDA_USO")</f>
        <v/>
      </c>
      <c r="I3878" s="14">
        <f>SUMIFS(Lancamentos!$G:$G,Lancamentos!$C:$C,$A3878,Lancamentos!$E:$E,$C3878,Lancamentos!$B:$B,"SAIDA_DESCARTE")</f>
        <v/>
      </c>
      <c r="J3878" s="14">
        <f>G3878-H3878-I3878</f>
        <v/>
      </c>
      <c r="K3878">
        <f>IF(A3878="","",IF(J3878&lt;=IFERROR(VLOOKUP(A3878,Produtos!$A:$E,5,FALSE),0),"ABAIXO DO MINIMO","OK"))</f>
        <v/>
      </c>
    </row>
    <row r="3879">
      <c r="B3879">
        <f>IFERROR(VLOOKUP(A3879,Produtos!A:B,2,FALSE),"")</f>
        <v/>
      </c>
      <c r="D3879" s="10">
        <f>IFERROR(INDEX(Lotes!$E:$E,MATCH(1,(Lotes!$A:$A=A3879)*(Lotes!$C:$C=C3879),0)),"")</f>
        <v/>
      </c>
      <c r="E3879" s="14">
        <f>IF(D3879="","",D3879-TODAY())</f>
        <v/>
      </c>
      <c r="F3879">
        <f>IF(D3879="","",IF(E3879&lt;0,"VENCIDO",IF(E3879&lt;=30,"VENCE EM &lt;= 30 DIAS",IF(E3879&lt;=60,"ATENCAO (31-60 DIAS)","OK"))))</f>
        <v/>
      </c>
      <c r="G3879" s="14">
        <f>SUMIFS(Lancamentos!$G:$G,Lancamentos!$C:$C,$A3879,Lancamentos!$E:$E,$C3879,Lancamentos!$B:$B,"ENTRADA")</f>
        <v/>
      </c>
      <c r="H3879" s="14">
        <f>SUMIFS(Lancamentos!$G:$G,Lancamentos!$C:$C,$A3879,Lancamentos!$E:$E,$C3879,Lancamentos!$B:$B,"SAIDA_USO")</f>
        <v/>
      </c>
      <c r="I3879" s="14">
        <f>SUMIFS(Lancamentos!$G:$G,Lancamentos!$C:$C,$A3879,Lancamentos!$E:$E,$C3879,Lancamentos!$B:$B,"SAIDA_DESCARTE")</f>
        <v/>
      </c>
      <c r="J3879" s="14">
        <f>G3879-H3879-I3879</f>
        <v/>
      </c>
      <c r="K3879">
        <f>IF(A3879="","",IF(J3879&lt;=IFERROR(VLOOKUP(A3879,Produtos!$A:$E,5,FALSE),0),"ABAIXO DO MINIMO","OK"))</f>
        <v/>
      </c>
    </row>
    <row r="3880">
      <c r="B3880">
        <f>IFERROR(VLOOKUP(A3880,Produtos!A:B,2,FALSE),"")</f>
        <v/>
      </c>
      <c r="D3880" s="10">
        <f>IFERROR(INDEX(Lotes!$E:$E,MATCH(1,(Lotes!$A:$A=A3880)*(Lotes!$C:$C=C3880),0)),"")</f>
        <v/>
      </c>
      <c r="E3880" s="14">
        <f>IF(D3880="","",D3880-TODAY())</f>
        <v/>
      </c>
      <c r="F3880">
        <f>IF(D3880="","",IF(E3880&lt;0,"VENCIDO",IF(E3880&lt;=30,"VENCE EM &lt;= 30 DIAS",IF(E3880&lt;=60,"ATENCAO (31-60 DIAS)","OK"))))</f>
        <v/>
      </c>
      <c r="G3880" s="14">
        <f>SUMIFS(Lancamentos!$G:$G,Lancamentos!$C:$C,$A3880,Lancamentos!$E:$E,$C3880,Lancamentos!$B:$B,"ENTRADA")</f>
        <v/>
      </c>
      <c r="H3880" s="14">
        <f>SUMIFS(Lancamentos!$G:$G,Lancamentos!$C:$C,$A3880,Lancamentos!$E:$E,$C3880,Lancamentos!$B:$B,"SAIDA_USO")</f>
        <v/>
      </c>
      <c r="I3880" s="14">
        <f>SUMIFS(Lancamentos!$G:$G,Lancamentos!$C:$C,$A3880,Lancamentos!$E:$E,$C3880,Lancamentos!$B:$B,"SAIDA_DESCARTE")</f>
        <v/>
      </c>
      <c r="J3880" s="14">
        <f>G3880-H3880-I3880</f>
        <v/>
      </c>
      <c r="K3880">
        <f>IF(A3880="","",IF(J3880&lt;=IFERROR(VLOOKUP(A3880,Produtos!$A:$E,5,FALSE),0),"ABAIXO DO MINIMO","OK"))</f>
        <v/>
      </c>
    </row>
    <row r="3881">
      <c r="B3881">
        <f>IFERROR(VLOOKUP(A3881,Produtos!A:B,2,FALSE),"")</f>
        <v/>
      </c>
      <c r="D3881" s="10">
        <f>IFERROR(INDEX(Lotes!$E:$E,MATCH(1,(Lotes!$A:$A=A3881)*(Lotes!$C:$C=C3881),0)),"")</f>
        <v/>
      </c>
      <c r="E3881" s="14">
        <f>IF(D3881="","",D3881-TODAY())</f>
        <v/>
      </c>
      <c r="F3881">
        <f>IF(D3881="","",IF(E3881&lt;0,"VENCIDO",IF(E3881&lt;=30,"VENCE EM &lt;= 30 DIAS",IF(E3881&lt;=60,"ATENCAO (31-60 DIAS)","OK"))))</f>
        <v/>
      </c>
      <c r="G3881" s="14">
        <f>SUMIFS(Lancamentos!$G:$G,Lancamentos!$C:$C,$A3881,Lancamentos!$E:$E,$C3881,Lancamentos!$B:$B,"ENTRADA")</f>
        <v/>
      </c>
      <c r="H3881" s="14">
        <f>SUMIFS(Lancamentos!$G:$G,Lancamentos!$C:$C,$A3881,Lancamentos!$E:$E,$C3881,Lancamentos!$B:$B,"SAIDA_USO")</f>
        <v/>
      </c>
      <c r="I3881" s="14">
        <f>SUMIFS(Lancamentos!$G:$G,Lancamentos!$C:$C,$A3881,Lancamentos!$E:$E,$C3881,Lancamentos!$B:$B,"SAIDA_DESCARTE")</f>
        <v/>
      </c>
      <c r="J3881" s="14">
        <f>G3881-H3881-I3881</f>
        <v/>
      </c>
      <c r="K3881">
        <f>IF(A3881="","",IF(J3881&lt;=IFERROR(VLOOKUP(A3881,Produtos!$A:$E,5,FALSE),0),"ABAIXO DO MINIMO","OK"))</f>
        <v/>
      </c>
    </row>
    <row r="3882">
      <c r="B3882">
        <f>IFERROR(VLOOKUP(A3882,Produtos!A:B,2,FALSE),"")</f>
        <v/>
      </c>
      <c r="D3882" s="10">
        <f>IFERROR(INDEX(Lotes!$E:$E,MATCH(1,(Lotes!$A:$A=A3882)*(Lotes!$C:$C=C3882),0)),"")</f>
        <v/>
      </c>
      <c r="E3882" s="14">
        <f>IF(D3882="","",D3882-TODAY())</f>
        <v/>
      </c>
      <c r="F3882">
        <f>IF(D3882="","",IF(E3882&lt;0,"VENCIDO",IF(E3882&lt;=30,"VENCE EM &lt;= 30 DIAS",IF(E3882&lt;=60,"ATENCAO (31-60 DIAS)","OK"))))</f>
        <v/>
      </c>
      <c r="G3882" s="14">
        <f>SUMIFS(Lancamentos!$G:$G,Lancamentos!$C:$C,$A3882,Lancamentos!$E:$E,$C3882,Lancamentos!$B:$B,"ENTRADA")</f>
        <v/>
      </c>
      <c r="H3882" s="14">
        <f>SUMIFS(Lancamentos!$G:$G,Lancamentos!$C:$C,$A3882,Lancamentos!$E:$E,$C3882,Lancamentos!$B:$B,"SAIDA_USO")</f>
        <v/>
      </c>
      <c r="I3882" s="14">
        <f>SUMIFS(Lancamentos!$G:$G,Lancamentos!$C:$C,$A3882,Lancamentos!$E:$E,$C3882,Lancamentos!$B:$B,"SAIDA_DESCARTE")</f>
        <v/>
      </c>
      <c r="J3882" s="14">
        <f>G3882-H3882-I3882</f>
        <v/>
      </c>
      <c r="K3882">
        <f>IF(A3882="","",IF(J3882&lt;=IFERROR(VLOOKUP(A3882,Produtos!$A:$E,5,FALSE),0),"ABAIXO DO MINIMO","OK"))</f>
        <v/>
      </c>
    </row>
    <row r="3883">
      <c r="B3883">
        <f>IFERROR(VLOOKUP(A3883,Produtos!A:B,2,FALSE),"")</f>
        <v/>
      </c>
      <c r="D3883" s="10">
        <f>IFERROR(INDEX(Lotes!$E:$E,MATCH(1,(Lotes!$A:$A=A3883)*(Lotes!$C:$C=C3883),0)),"")</f>
        <v/>
      </c>
      <c r="E3883" s="14">
        <f>IF(D3883="","",D3883-TODAY())</f>
        <v/>
      </c>
      <c r="F3883">
        <f>IF(D3883="","",IF(E3883&lt;0,"VENCIDO",IF(E3883&lt;=30,"VENCE EM &lt;= 30 DIAS",IF(E3883&lt;=60,"ATENCAO (31-60 DIAS)","OK"))))</f>
        <v/>
      </c>
      <c r="G3883" s="14">
        <f>SUMIFS(Lancamentos!$G:$G,Lancamentos!$C:$C,$A3883,Lancamentos!$E:$E,$C3883,Lancamentos!$B:$B,"ENTRADA")</f>
        <v/>
      </c>
      <c r="H3883" s="14">
        <f>SUMIFS(Lancamentos!$G:$G,Lancamentos!$C:$C,$A3883,Lancamentos!$E:$E,$C3883,Lancamentos!$B:$B,"SAIDA_USO")</f>
        <v/>
      </c>
      <c r="I3883" s="14">
        <f>SUMIFS(Lancamentos!$G:$G,Lancamentos!$C:$C,$A3883,Lancamentos!$E:$E,$C3883,Lancamentos!$B:$B,"SAIDA_DESCARTE")</f>
        <v/>
      </c>
      <c r="J3883" s="14">
        <f>G3883-H3883-I3883</f>
        <v/>
      </c>
      <c r="K3883">
        <f>IF(A3883="","",IF(J3883&lt;=IFERROR(VLOOKUP(A3883,Produtos!$A:$E,5,FALSE),0),"ABAIXO DO MINIMO","OK"))</f>
        <v/>
      </c>
    </row>
    <row r="3884">
      <c r="B3884">
        <f>IFERROR(VLOOKUP(A3884,Produtos!A:B,2,FALSE),"")</f>
        <v/>
      </c>
      <c r="D3884" s="10">
        <f>IFERROR(INDEX(Lotes!$E:$E,MATCH(1,(Lotes!$A:$A=A3884)*(Lotes!$C:$C=C3884),0)),"")</f>
        <v/>
      </c>
      <c r="E3884" s="14">
        <f>IF(D3884="","",D3884-TODAY())</f>
        <v/>
      </c>
      <c r="F3884">
        <f>IF(D3884="","",IF(E3884&lt;0,"VENCIDO",IF(E3884&lt;=30,"VENCE EM &lt;= 30 DIAS",IF(E3884&lt;=60,"ATENCAO (31-60 DIAS)","OK"))))</f>
        <v/>
      </c>
      <c r="G3884" s="14">
        <f>SUMIFS(Lancamentos!$G:$G,Lancamentos!$C:$C,$A3884,Lancamentos!$E:$E,$C3884,Lancamentos!$B:$B,"ENTRADA")</f>
        <v/>
      </c>
      <c r="H3884" s="14">
        <f>SUMIFS(Lancamentos!$G:$G,Lancamentos!$C:$C,$A3884,Lancamentos!$E:$E,$C3884,Lancamentos!$B:$B,"SAIDA_USO")</f>
        <v/>
      </c>
      <c r="I3884" s="14">
        <f>SUMIFS(Lancamentos!$G:$G,Lancamentos!$C:$C,$A3884,Lancamentos!$E:$E,$C3884,Lancamentos!$B:$B,"SAIDA_DESCARTE")</f>
        <v/>
      </c>
      <c r="J3884" s="14">
        <f>G3884-H3884-I3884</f>
        <v/>
      </c>
      <c r="K3884">
        <f>IF(A3884="","",IF(J3884&lt;=IFERROR(VLOOKUP(A3884,Produtos!$A:$E,5,FALSE),0),"ABAIXO DO MINIMO","OK"))</f>
        <v/>
      </c>
    </row>
    <row r="3885">
      <c r="B3885">
        <f>IFERROR(VLOOKUP(A3885,Produtos!A:B,2,FALSE),"")</f>
        <v/>
      </c>
      <c r="D3885" s="10">
        <f>IFERROR(INDEX(Lotes!$E:$E,MATCH(1,(Lotes!$A:$A=A3885)*(Lotes!$C:$C=C3885),0)),"")</f>
        <v/>
      </c>
      <c r="E3885" s="14">
        <f>IF(D3885="","",D3885-TODAY())</f>
        <v/>
      </c>
      <c r="F3885">
        <f>IF(D3885="","",IF(E3885&lt;0,"VENCIDO",IF(E3885&lt;=30,"VENCE EM &lt;= 30 DIAS",IF(E3885&lt;=60,"ATENCAO (31-60 DIAS)","OK"))))</f>
        <v/>
      </c>
      <c r="G3885" s="14">
        <f>SUMIFS(Lancamentos!$G:$G,Lancamentos!$C:$C,$A3885,Lancamentos!$E:$E,$C3885,Lancamentos!$B:$B,"ENTRADA")</f>
        <v/>
      </c>
      <c r="H3885" s="14">
        <f>SUMIFS(Lancamentos!$G:$G,Lancamentos!$C:$C,$A3885,Lancamentos!$E:$E,$C3885,Lancamentos!$B:$B,"SAIDA_USO")</f>
        <v/>
      </c>
      <c r="I3885" s="14">
        <f>SUMIFS(Lancamentos!$G:$G,Lancamentos!$C:$C,$A3885,Lancamentos!$E:$E,$C3885,Lancamentos!$B:$B,"SAIDA_DESCARTE")</f>
        <v/>
      </c>
      <c r="J3885" s="14">
        <f>G3885-H3885-I3885</f>
        <v/>
      </c>
      <c r="K3885">
        <f>IF(A3885="","",IF(J3885&lt;=IFERROR(VLOOKUP(A3885,Produtos!$A:$E,5,FALSE),0),"ABAIXO DO MINIMO","OK"))</f>
        <v/>
      </c>
    </row>
    <row r="3886">
      <c r="B3886">
        <f>IFERROR(VLOOKUP(A3886,Produtos!A:B,2,FALSE),"")</f>
        <v/>
      </c>
      <c r="D3886" s="10">
        <f>IFERROR(INDEX(Lotes!$E:$E,MATCH(1,(Lotes!$A:$A=A3886)*(Lotes!$C:$C=C3886),0)),"")</f>
        <v/>
      </c>
      <c r="E3886" s="14">
        <f>IF(D3886="","",D3886-TODAY())</f>
        <v/>
      </c>
      <c r="F3886">
        <f>IF(D3886="","",IF(E3886&lt;0,"VENCIDO",IF(E3886&lt;=30,"VENCE EM &lt;= 30 DIAS",IF(E3886&lt;=60,"ATENCAO (31-60 DIAS)","OK"))))</f>
        <v/>
      </c>
      <c r="G3886" s="14">
        <f>SUMIFS(Lancamentos!$G:$G,Lancamentos!$C:$C,$A3886,Lancamentos!$E:$E,$C3886,Lancamentos!$B:$B,"ENTRADA")</f>
        <v/>
      </c>
      <c r="H3886" s="14">
        <f>SUMIFS(Lancamentos!$G:$G,Lancamentos!$C:$C,$A3886,Lancamentos!$E:$E,$C3886,Lancamentos!$B:$B,"SAIDA_USO")</f>
        <v/>
      </c>
      <c r="I3886" s="14">
        <f>SUMIFS(Lancamentos!$G:$G,Lancamentos!$C:$C,$A3886,Lancamentos!$E:$E,$C3886,Lancamentos!$B:$B,"SAIDA_DESCARTE")</f>
        <v/>
      </c>
      <c r="J3886" s="14">
        <f>G3886-H3886-I3886</f>
        <v/>
      </c>
      <c r="K3886">
        <f>IF(A3886="","",IF(J3886&lt;=IFERROR(VLOOKUP(A3886,Produtos!$A:$E,5,FALSE),0),"ABAIXO DO MINIMO","OK"))</f>
        <v/>
      </c>
    </row>
    <row r="3887">
      <c r="B3887">
        <f>IFERROR(VLOOKUP(A3887,Produtos!A:B,2,FALSE),"")</f>
        <v/>
      </c>
      <c r="D3887" s="10">
        <f>IFERROR(INDEX(Lotes!$E:$E,MATCH(1,(Lotes!$A:$A=A3887)*(Lotes!$C:$C=C3887),0)),"")</f>
        <v/>
      </c>
      <c r="E3887" s="14">
        <f>IF(D3887="","",D3887-TODAY())</f>
        <v/>
      </c>
      <c r="F3887">
        <f>IF(D3887="","",IF(E3887&lt;0,"VENCIDO",IF(E3887&lt;=30,"VENCE EM &lt;= 30 DIAS",IF(E3887&lt;=60,"ATENCAO (31-60 DIAS)","OK"))))</f>
        <v/>
      </c>
      <c r="G3887" s="14">
        <f>SUMIFS(Lancamentos!$G:$G,Lancamentos!$C:$C,$A3887,Lancamentos!$E:$E,$C3887,Lancamentos!$B:$B,"ENTRADA")</f>
        <v/>
      </c>
      <c r="H3887" s="14">
        <f>SUMIFS(Lancamentos!$G:$G,Lancamentos!$C:$C,$A3887,Lancamentos!$E:$E,$C3887,Lancamentos!$B:$B,"SAIDA_USO")</f>
        <v/>
      </c>
      <c r="I3887" s="14">
        <f>SUMIFS(Lancamentos!$G:$G,Lancamentos!$C:$C,$A3887,Lancamentos!$E:$E,$C3887,Lancamentos!$B:$B,"SAIDA_DESCARTE")</f>
        <v/>
      </c>
      <c r="J3887" s="14">
        <f>G3887-H3887-I3887</f>
        <v/>
      </c>
      <c r="K3887">
        <f>IF(A3887="","",IF(J3887&lt;=IFERROR(VLOOKUP(A3887,Produtos!$A:$E,5,FALSE),0),"ABAIXO DO MINIMO","OK"))</f>
        <v/>
      </c>
    </row>
    <row r="3888">
      <c r="B3888">
        <f>IFERROR(VLOOKUP(A3888,Produtos!A:B,2,FALSE),"")</f>
        <v/>
      </c>
      <c r="D3888" s="10">
        <f>IFERROR(INDEX(Lotes!$E:$E,MATCH(1,(Lotes!$A:$A=A3888)*(Lotes!$C:$C=C3888),0)),"")</f>
        <v/>
      </c>
      <c r="E3888" s="14">
        <f>IF(D3888="","",D3888-TODAY())</f>
        <v/>
      </c>
      <c r="F3888">
        <f>IF(D3888="","",IF(E3888&lt;0,"VENCIDO",IF(E3888&lt;=30,"VENCE EM &lt;= 30 DIAS",IF(E3888&lt;=60,"ATENCAO (31-60 DIAS)","OK"))))</f>
        <v/>
      </c>
      <c r="G3888" s="14">
        <f>SUMIFS(Lancamentos!$G:$G,Lancamentos!$C:$C,$A3888,Lancamentos!$E:$E,$C3888,Lancamentos!$B:$B,"ENTRADA")</f>
        <v/>
      </c>
      <c r="H3888" s="14">
        <f>SUMIFS(Lancamentos!$G:$G,Lancamentos!$C:$C,$A3888,Lancamentos!$E:$E,$C3888,Lancamentos!$B:$B,"SAIDA_USO")</f>
        <v/>
      </c>
      <c r="I3888" s="14">
        <f>SUMIFS(Lancamentos!$G:$G,Lancamentos!$C:$C,$A3888,Lancamentos!$E:$E,$C3888,Lancamentos!$B:$B,"SAIDA_DESCARTE")</f>
        <v/>
      </c>
      <c r="J3888" s="14">
        <f>G3888-H3888-I3888</f>
        <v/>
      </c>
      <c r="K3888">
        <f>IF(A3888="","",IF(J3888&lt;=IFERROR(VLOOKUP(A3888,Produtos!$A:$E,5,FALSE),0),"ABAIXO DO MINIMO","OK"))</f>
        <v/>
      </c>
    </row>
    <row r="3889">
      <c r="B3889">
        <f>IFERROR(VLOOKUP(A3889,Produtos!A:B,2,FALSE),"")</f>
        <v/>
      </c>
      <c r="D3889" s="10">
        <f>IFERROR(INDEX(Lotes!$E:$E,MATCH(1,(Lotes!$A:$A=A3889)*(Lotes!$C:$C=C3889),0)),"")</f>
        <v/>
      </c>
      <c r="E3889" s="14">
        <f>IF(D3889="","",D3889-TODAY())</f>
        <v/>
      </c>
      <c r="F3889">
        <f>IF(D3889="","",IF(E3889&lt;0,"VENCIDO",IF(E3889&lt;=30,"VENCE EM &lt;= 30 DIAS",IF(E3889&lt;=60,"ATENCAO (31-60 DIAS)","OK"))))</f>
        <v/>
      </c>
      <c r="G3889" s="14">
        <f>SUMIFS(Lancamentos!$G:$G,Lancamentos!$C:$C,$A3889,Lancamentos!$E:$E,$C3889,Lancamentos!$B:$B,"ENTRADA")</f>
        <v/>
      </c>
      <c r="H3889" s="14">
        <f>SUMIFS(Lancamentos!$G:$G,Lancamentos!$C:$C,$A3889,Lancamentos!$E:$E,$C3889,Lancamentos!$B:$B,"SAIDA_USO")</f>
        <v/>
      </c>
      <c r="I3889" s="14">
        <f>SUMIFS(Lancamentos!$G:$G,Lancamentos!$C:$C,$A3889,Lancamentos!$E:$E,$C3889,Lancamentos!$B:$B,"SAIDA_DESCARTE")</f>
        <v/>
      </c>
      <c r="J3889" s="14">
        <f>G3889-H3889-I3889</f>
        <v/>
      </c>
      <c r="K3889">
        <f>IF(A3889="","",IF(J3889&lt;=IFERROR(VLOOKUP(A3889,Produtos!$A:$E,5,FALSE),0),"ABAIXO DO MINIMO","OK"))</f>
        <v/>
      </c>
    </row>
    <row r="3890">
      <c r="B3890">
        <f>IFERROR(VLOOKUP(A3890,Produtos!A:B,2,FALSE),"")</f>
        <v/>
      </c>
      <c r="D3890" s="10">
        <f>IFERROR(INDEX(Lotes!$E:$E,MATCH(1,(Lotes!$A:$A=A3890)*(Lotes!$C:$C=C3890),0)),"")</f>
        <v/>
      </c>
      <c r="E3890" s="14">
        <f>IF(D3890="","",D3890-TODAY())</f>
        <v/>
      </c>
      <c r="F3890">
        <f>IF(D3890="","",IF(E3890&lt;0,"VENCIDO",IF(E3890&lt;=30,"VENCE EM &lt;= 30 DIAS",IF(E3890&lt;=60,"ATENCAO (31-60 DIAS)","OK"))))</f>
        <v/>
      </c>
      <c r="G3890" s="14">
        <f>SUMIFS(Lancamentos!$G:$G,Lancamentos!$C:$C,$A3890,Lancamentos!$E:$E,$C3890,Lancamentos!$B:$B,"ENTRADA")</f>
        <v/>
      </c>
      <c r="H3890" s="14">
        <f>SUMIFS(Lancamentos!$G:$G,Lancamentos!$C:$C,$A3890,Lancamentos!$E:$E,$C3890,Lancamentos!$B:$B,"SAIDA_USO")</f>
        <v/>
      </c>
      <c r="I3890" s="14">
        <f>SUMIFS(Lancamentos!$G:$G,Lancamentos!$C:$C,$A3890,Lancamentos!$E:$E,$C3890,Lancamentos!$B:$B,"SAIDA_DESCARTE")</f>
        <v/>
      </c>
      <c r="J3890" s="14">
        <f>G3890-H3890-I3890</f>
        <v/>
      </c>
      <c r="K3890">
        <f>IF(A3890="","",IF(J3890&lt;=IFERROR(VLOOKUP(A3890,Produtos!$A:$E,5,FALSE),0),"ABAIXO DO MINIMO","OK"))</f>
        <v/>
      </c>
    </row>
    <row r="3891">
      <c r="B3891">
        <f>IFERROR(VLOOKUP(A3891,Produtos!A:B,2,FALSE),"")</f>
        <v/>
      </c>
      <c r="D3891" s="10">
        <f>IFERROR(INDEX(Lotes!$E:$E,MATCH(1,(Lotes!$A:$A=A3891)*(Lotes!$C:$C=C3891),0)),"")</f>
        <v/>
      </c>
      <c r="E3891" s="14">
        <f>IF(D3891="","",D3891-TODAY())</f>
        <v/>
      </c>
      <c r="F3891">
        <f>IF(D3891="","",IF(E3891&lt;0,"VENCIDO",IF(E3891&lt;=30,"VENCE EM &lt;= 30 DIAS",IF(E3891&lt;=60,"ATENCAO (31-60 DIAS)","OK"))))</f>
        <v/>
      </c>
      <c r="G3891" s="14">
        <f>SUMIFS(Lancamentos!$G:$G,Lancamentos!$C:$C,$A3891,Lancamentos!$E:$E,$C3891,Lancamentos!$B:$B,"ENTRADA")</f>
        <v/>
      </c>
      <c r="H3891" s="14">
        <f>SUMIFS(Lancamentos!$G:$G,Lancamentos!$C:$C,$A3891,Lancamentos!$E:$E,$C3891,Lancamentos!$B:$B,"SAIDA_USO")</f>
        <v/>
      </c>
      <c r="I3891" s="14">
        <f>SUMIFS(Lancamentos!$G:$G,Lancamentos!$C:$C,$A3891,Lancamentos!$E:$E,$C3891,Lancamentos!$B:$B,"SAIDA_DESCARTE")</f>
        <v/>
      </c>
      <c r="J3891" s="14">
        <f>G3891-H3891-I3891</f>
        <v/>
      </c>
      <c r="K3891">
        <f>IF(A3891="","",IF(J3891&lt;=IFERROR(VLOOKUP(A3891,Produtos!$A:$E,5,FALSE),0),"ABAIXO DO MINIMO","OK"))</f>
        <v/>
      </c>
    </row>
    <row r="3892">
      <c r="B3892">
        <f>IFERROR(VLOOKUP(A3892,Produtos!A:B,2,FALSE),"")</f>
        <v/>
      </c>
      <c r="D3892" s="10">
        <f>IFERROR(INDEX(Lotes!$E:$E,MATCH(1,(Lotes!$A:$A=A3892)*(Lotes!$C:$C=C3892),0)),"")</f>
        <v/>
      </c>
      <c r="E3892" s="14">
        <f>IF(D3892="","",D3892-TODAY())</f>
        <v/>
      </c>
      <c r="F3892">
        <f>IF(D3892="","",IF(E3892&lt;0,"VENCIDO",IF(E3892&lt;=30,"VENCE EM &lt;= 30 DIAS",IF(E3892&lt;=60,"ATENCAO (31-60 DIAS)","OK"))))</f>
        <v/>
      </c>
      <c r="G3892" s="14">
        <f>SUMIFS(Lancamentos!$G:$G,Lancamentos!$C:$C,$A3892,Lancamentos!$E:$E,$C3892,Lancamentos!$B:$B,"ENTRADA")</f>
        <v/>
      </c>
      <c r="H3892" s="14">
        <f>SUMIFS(Lancamentos!$G:$G,Lancamentos!$C:$C,$A3892,Lancamentos!$E:$E,$C3892,Lancamentos!$B:$B,"SAIDA_USO")</f>
        <v/>
      </c>
      <c r="I3892" s="14">
        <f>SUMIFS(Lancamentos!$G:$G,Lancamentos!$C:$C,$A3892,Lancamentos!$E:$E,$C3892,Lancamentos!$B:$B,"SAIDA_DESCARTE")</f>
        <v/>
      </c>
      <c r="J3892" s="14">
        <f>G3892-H3892-I3892</f>
        <v/>
      </c>
      <c r="K3892">
        <f>IF(A3892="","",IF(J3892&lt;=IFERROR(VLOOKUP(A3892,Produtos!$A:$E,5,FALSE),0),"ABAIXO DO MINIMO","OK"))</f>
        <v/>
      </c>
    </row>
    <row r="3893">
      <c r="B3893">
        <f>IFERROR(VLOOKUP(A3893,Produtos!A:B,2,FALSE),"")</f>
        <v/>
      </c>
      <c r="D3893" s="10">
        <f>IFERROR(INDEX(Lotes!$E:$E,MATCH(1,(Lotes!$A:$A=A3893)*(Lotes!$C:$C=C3893),0)),"")</f>
        <v/>
      </c>
      <c r="E3893" s="14">
        <f>IF(D3893="","",D3893-TODAY())</f>
        <v/>
      </c>
      <c r="F3893">
        <f>IF(D3893="","",IF(E3893&lt;0,"VENCIDO",IF(E3893&lt;=30,"VENCE EM &lt;= 30 DIAS",IF(E3893&lt;=60,"ATENCAO (31-60 DIAS)","OK"))))</f>
        <v/>
      </c>
      <c r="G3893" s="14">
        <f>SUMIFS(Lancamentos!$G:$G,Lancamentos!$C:$C,$A3893,Lancamentos!$E:$E,$C3893,Lancamentos!$B:$B,"ENTRADA")</f>
        <v/>
      </c>
      <c r="H3893" s="14">
        <f>SUMIFS(Lancamentos!$G:$G,Lancamentos!$C:$C,$A3893,Lancamentos!$E:$E,$C3893,Lancamentos!$B:$B,"SAIDA_USO")</f>
        <v/>
      </c>
      <c r="I3893" s="14">
        <f>SUMIFS(Lancamentos!$G:$G,Lancamentos!$C:$C,$A3893,Lancamentos!$E:$E,$C3893,Lancamentos!$B:$B,"SAIDA_DESCARTE")</f>
        <v/>
      </c>
      <c r="J3893" s="14">
        <f>G3893-H3893-I3893</f>
        <v/>
      </c>
      <c r="K3893">
        <f>IF(A3893="","",IF(J3893&lt;=IFERROR(VLOOKUP(A3893,Produtos!$A:$E,5,FALSE),0),"ABAIXO DO MINIMO","OK"))</f>
        <v/>
      </c>
    </row>
    <row r="3894">
      <c r="B3894">
        <f>IFERROR(VLOOKUP(A3894,Produtos!A:B,2,FALSE),"")</f>
        <v/>
      </c>
      <c r="D3894" s="10">
        <f>IFERROR(INDEX(Lotes!$E:$E,MATCH(1,(Lotes!$A:$A=A3894)*(Lotes!$C:$C=C3894),0)),"")</f>
        <v/>
      </c>
      <c r="E3894" s="14">
        <f>IF(D3894="","",D3894-TODAY())</f>
        <v/>
      </c>
      <c r="F3894">
        <f>IF(D3894="","",IF(E3894&lt;0,"VENCIDO",IF(E3894&lt;=30,"VENCE EM &lt;= 30 DIAS",IF(E3894&lt;=60,"ATENCAO (31-60 DIAS)","OK"))))</f>
        <v/>
      </c>
      <c r="G3894" s="14">
        <f>SUMIFS(Lancamentos!$G:$G,Lancamentos!$C:$C,$A3894,Lancamentos!$E:$E,$C3894,Lancamentos!$B:$B,"ENTRADA")</f>
        <v/>
      </c>
      <c r="H3894" s="14">
        <f>SUMIFS(Lancamentos!$G:$G,Lancamentos!$C:$C,$A3894,Lancamentos!$E:$E,$C3894,Lancamentos!$B:$B,"SAIDA_USO")</f>
        <v/>
      </c>
      <c r="I3894" s="14">
        <f>SUMIFS(Lancamentos!$G:$G,Lancamentos!$C:$C,$A3894,Lancamentos!$E:$E,$C3894,Lancamentos!$B:$B,"SAIDA_DESCARTE")</f>
        <v/>
      </c>
      <c r="J3894" s="14">
        <f>G3894-H3894-I3894</f>
        <v/>
      </c>
      <c r="K3894">
        <f>IF(A3894="","",IF(J3894&lt;=IFERROR(VLOOKUP(A3894,Produtos!$A:$E,5,FALSE),0),"ABAIXO DO MINIMO","OK"))</f>
        <v/>
      </c>
    </row>
    <row r="3895">
      <c r="B3895">
        <f>IFERROR(VLOOKUP(A3895,Produtos!A:B,2,FALSE),"")</f>
        <v/>
      </c>
      <c r="D3895" s="10">
        <f>IFERROR(INDEX(Lotes!$E:$E,MATCH(1,(Lotes!$A:$A=A3895)*(Lotes!$C:$C=C3895),0)),"")</f>
        <v/>
      </c>
      <c r="E3895" s="14">
        <f>IF(D3895="","",D3895-TODAY())</f>
        <v/>
      </c>
      <c r="F3895">
        <f>IF(D3895="","",IF(E3895&lt;0,"VENCIDO",IF(E3895&lt;=30,"VENCE EM &lt;= 30 DIAS",IF(E3895&lt;=60,"ATENCAO (31-60 DIAS)","OK"))))</f>
        <v/>
      </c>
      <c r="G3895" s="14">
        <f>SUMIFS(Lancamentos!$G:$G,Lancamentos!$C:$C,$A3895,Lancamentos!$E:$E,$C3895,Lancamentos!$B:$B,"ENTRADA")</f>
        <v/>
      </c>
      <c r="H3895" s="14">
        <f>SUMIFS(Lancamentos!$G:$G,Lancamentos!$C:$C,$A3895,Lancamentos!$E:$E,$C3895,Lancamentos!$B:$B,"SAIDA_USO")</f>
        <v/>
      </c>
      <c r="I3895" s="14">
        <f>SUMIFS(Lancamentos!$G:$G,Lancamentos!$C:$C,$A3895,Lancamentos!$E:$E,$C3895,Lancamentos!$B:$B,"SAIDA_DESCARTE")</f>
        <v/>
      </c>
      <c r="J3895" s="14">
        <f>G3895-H3895-I3895</f>
        <v/>
      </c>
      <c r="K3895">
        <f>IF(A3895="","",IF(J3895&lt;=IFERROR(VLOOKUP(A3895,Produtos!$A:$E,5,FALSE),0),"ABAIXO DO MINIMO","OK"))</f>
        <v/>
      </c>
    </row>
    <row r="3896">
      <c r="B3896">
        <f>IFERROR(VLOOKUP(A3896,Produtos!A:B,2,FALSE),"")</f>
        <v/>
      </c>
      <c r="D3896" s="10">
        <f>IFERROR(INDEX(Lotes!$E:$E,MATCH(1,(Lotes!$A:$A=A3896)*(Lotes!$C:$C=C3896),0)),"")</f>
        <v/>
      </c>
      <c r="E3896" s="14">
        <f>IF(D3896="","",D3896-TODAY())</f>
        <v/>
      </c>
      <c r="F3896">
        <f>IF(D3896="","",IF(E3896&lt;0,"VENCIDO",IF(E3896&lt;=30,"VENCE EM &lt;= 30 DIAS",IF(E3896&lt;=60,"ATENCAO (31-60 DIAS)","OK"))))</f>
        <v/>
      </c>
      <c r="G3896" s="14">
        <f>SUMIFS(Lancamentos!$G:$G,Lancamentos!$C:$C,$A3896,Lancamentos!$E:$E,$C3896,Lancamentos!$B:$B,"ENTRADA")</f>
        <v/>
      </c>
      <c r="H3896" s="14">
        <f>SUMIFS(Lancamentos!$G:$G,Lancamentos!$C:$C,$A3896,Lancamentos!$E:$E,$C3896,Lancamentos!$B:$B,"SAIDA_USO")</f>
        <v/>
      </c>
      <c r="I3896" s="14">
        <f>SUMIFS(Lancamentos!$G:$G,Lancamentos!$C:$C,$A3896,Lancamentos!$E:$E,$C3896,Lancamentos!$B:$B,"SAIDA_DESCARTE")</f>
        <v/>
      </c>
      <c r="J3896" s="14">
        <f>G3896-H3896-I3896</f>
        <v/>
      </c>
      <c r="K3896">
        <f>IF(A3896="","",IF(J3896&lt;=IFERROR(VLOOKUP(A3896,Produtos!$A:$E,5,FALSE),0),"ABAIXO DO MINIMO","OK"))</f>
        <v/>
      </c>
    </row>
    <row r="3897">
      <c r="B3897">
        <f>IFERROR(VLOOKUP(A3897,Produtos!A:B,2,FALSE),"")</f>
        <v/>
      </c>
      <c r="D3897" s="10">
        <f>IFERROR(INDEX(Lotes!$E:$E,MATCH(1,(Lotes!$A:$A=A3897)*(Lotes!$C:$C=C3897),0)),"")</f>
        <v/>
      </c>
      <c r="E3897" s="14">
        <f>IF(D3897="","",D3897-TODAY())</f>
        <v/>
      </c>
      <c r="F3897">
        <f>IF(D3897="","",IF(E3897&lt;0,"VENCIDO",IF(E3897&lt;=30,"VENCE EM &lt;= 30 DIAS",IF(E3897&lt;=60,"ATENCAO (31-60 DIAS)","OK"))))</f>
        <v/>
      </c>
      <c r="G3897" s="14">
        <f>SUMIFS(Lancamentos!$G:$G,Lancamentos!$C:$C,$A3897,Lancamentos!$E:$E,$C3897,Lancamentos!$B:$B,"ENTRADA")</f>
        <v/>
      </c>
      <c r="H3897" s="14">
        <f>SUMIFS(Lancamentos!$G:$G,Lancamentos!$C:$C,$A3897,Lancamentos!$E:$E,$C3897,Lancamentos!$B:$B,"SAIDA_USO")</f>
        <v/>
      </c>
      <c r="I3897" s="14">
        <f>SUMIFS(Lancamentos!$G:$G,Lancamentos!$C:$C,$A3897,Lancamentos!$E:$E,$C3897,Lancamentos!$B:$B,"SAIDA_DESCARTE")</f>
        <v/>
      </c>
      <c r="J3897" s="14">
        <f>G3897-H3897-I3897</f>
        <v/>
      </c>
      <c r="K3897">
        <f>IF(A3897="","",IF(J3897&lt;=IFERROR(VLOOKUP(A3897,Produtos!$A:$E,5,FALSE),0),"ABAIXO DO MINIMO","OK"))</f>
        <v/>
      </c>
    </row>
    <row r="3898">
      <c r="B3898">
        <f>IFERROR(VLOOKUP(A3898,Produtos!A:B,2,FALSE),"")</f>
        <v/>
      </c>
      <c r="D3898" s="10">
        <f>IFERROR(INDEX(Lotes!$E:$E,MATCH(1,(Lotes!$A:$A=A3898)*(Lotes!$C:$C=C3898),0)),"")</f>
        <v/>
      </c>
      <c r="E3898" s="14">
        <f>IF(D3898="","",D3898-TODAY())</f>
        <v/>
      </c>
      <c r="F3898">
        <f>IF(D3898="","",IF(E3898&lt;0,"VENCIDO",IF(E3898&lt;=30,"VENCE EM &lt;= 30 DIAS",IF(E3898&lt;=60,"ATENCAO (31-60 DIAS)","OK"))))</f>
        <v/>
      </c>
      <c r="G3898" s="14">
        <f>SUMIFS(Lancamentos!$G:$G,Lancamentos!$C:$C,$A3898,Lancamentos!$E:$E,$C3898,Lancamentos!$B:$B,"ENTRADA")</f>
        <v/>
      </c>
      <c r="H3898" s="14">
        <f>SUMIFS(Lancamentos!$G:$G,Lancamentos!$C:$C,$A3898,Lancamentos!$E:$E,$C3898,Lancamentos!$B:$B,"SAIDA_USO")</f>
        <v/>
      </c>
      <c r="I3898" s="14">
        <f>SUMIFS(Lancamentos!$G:$G,Lancamentos!$C:$C,$A3898,Lancamentos!$E:$E,$C3898,Lancamentos!$B:$B,"SAIDA_DESCARTE")</f>
        <v/>
      </c>
      <c r="J3898" s="14">
        <f>G3898-H3898-I3898</f>
        <v/>
      </c>
      <c r="K3898">
        <f>IF(A3898="","",IF(J3898&lt;=IFERROR(VLOOKUP(A3898,Produtos!$A:$E,5,FALSE),0),"ABAIXO DO MINIMO","OK"))</f>
        <v/>
      </c>
    </row>
    <row r="3899">
      <c r="B3899">
        <f>IFERROR(VLOOKUP(A3899,Produtos!A:B,2,FALSE),"")</f>
        <v/>
      </c>
      <c r="D3899" s="10">
        <f>IFERROR(INDEX(Lotes!$E:$E,MATCH(1,(Lotes!$A:$A=A3899)*(Lotes!$C:$C=C3899),0)),"")</f>
        <v/>
      </c>
      <c r="E3899" s="14">
        <f>IF(D3899="","",D3899-TODAY())</f>
        <v/>
      </c>
      <c r="F3899">
        <f>IF(D3899="","",IF(E3899&lt;0,"VENCIDO",IF(E3899&lt;=30,"VENCE EM &lt;= 30 DIAS",IF(E3899&lt;=60,"ATENCAO (31-60 DIAS)","OK"))))</f>
        <v/>
      </c>
      <c r="G3899" s="14">
        <f>SUMIFS(Lancamentos!$G:$G,Lancamentos!$C:$C,$A3899,Lancamentos!$E:$E,$C3899,Lancamentos!$B:$B,"ENTRADA")</f>
        <v/>
      </c>
      <c r="H3899" s="14">
        <f>SUMIFS(Lancamentos!$G:$G,Lancamentos!$C:$C,$A3899,Lancamentos!$E:$E,$C3899,Lancamentos!$B:$B,"SAIDA_USO")</f>
        <v/>
      </c>
      <c r="I3899" s="14">
        <f>SUMIFS(Lancamentos!$G:$G,Lancamentos!$C:$C,$A3899,Lancamentos!$E:$E,$C3899,Lancamentos!$B:$B,"SAIDA_DESCARTE")</f>
        <v/>
      </c>
      <c r="J3899" s="14">
        <f>G3899-H3899-I3899</f>
        <v/>
      </c>
      <c r="K3899">
        <f>IF(A3899="","",IF(J3899&lt;=IFERROR(VLOOKUP(A3899,Produtos!$A:$E,5,FALSE),0),"ABAIXO DO MINIMO","OK"))</f>
        <v/>
      </c>
    </row>
    <row r="3900">
      <c r="B3900">
        <f>IFERROR(VLOOKUP(A3900,Produtos!A:B,2,FALSE),"")</f>
        <v/>
      </c>
      <c r="D3900" s="10">
        <f>IFERROR(INDEX(Lotes!$E:$E,MATCH(1,(Lotes!$A:$A=A3900)*(Lotes!$C:$C=C3900),0)),"")</f>
        <v/>
      </c>
      <c r="E3900" s="14">
        <f>IF(D3900="","",D3900-TODAY())</f>
        <v/>
      </c>
      <c r="F3900">
        <f>IF(D3900="","",IF(E3900&lt;0,"VENCIDO",IF(E3900&lt;=30,"VENCE EM &lt;= 30 DIAS",IF(E3900&lt;=60,"ATENCAO (31-60 DIAS)","OK"))))</f>
        <v/>
      </c>
      <c r="G3900" s="14">
        <f>SUMIFS(Lancamentos!$G:$G,Lancamentos!$C:$C,$A3900,Lancamentos!$E:$E,$C3900,Lancamentos!$B:$B,"ENTRADA")</f>
        <v/>
      </c>
      <c r="H3900" s="14">
        <f>SUMIFS(Lancamentos!$G:$G,Lancamentos!$C:$C,$A3900,Lancamentos!$E:$E,$C3900,Lancamentos!$B:$B,"SAIDA_USO")</f>
        <v/>
      </c>
      <c r="I3900" s="14">
        <f>SUMIFS(Lancamentos!$G:$G,Lancamentos!$C:$C,$A3900,Lancamentos!$E:$E,$C3900,Lancamentos!$B:$B,"SAIDA_DESCARTE")</f>
        <v/>
      </c>
      <c r="J3900" s="14">
        <f>G3900-H3900-I3900</f>
        <v/>
      </c>
      <c r="K3900">
        <f>IF(A3900="","",IF(J3900&lt;=IFERROR(VLOOKUP(A3900,Produtos!$A:$E,5,FALSE),0),"ABAIXO DO MINIMO","OK"))</f>
        <v/>
      </c>
    </row>
    <row r="3901">
      <c r="B3901">
        <f>IFERROR(VLOOKUP(A3901,Produtos!A:B,2,FALSE),"")</f>
        <v/>
      </c>
      <c r="D3901" s="10">
        <f>IFERROR(INDEX(Lotes!$E:$E,MATCH(1,(Lotes!$A:$A=A3901)*(Lotes!$C:$C=C3901),0)),"")</f>
        <v/>
      </c>
      <c r="E3901" s="14">
        <f>IF(D3901="","",D3901-TODAY())</f>
        <v/>
      </c>
      <c r="F3901">
        <f>IF(D3901="","",IF(E3901&lt;0,"VENCIDO",IF(E3901&lt;=30,"VENCE EM &lt;= 30 DIAS",IF(E3901&lt;=60,"ATENCAO (31-60 DIAS)","OK"))))</f>
        <v/>
      </c>
      <c r="G3901" s="14">
        <f>SUMIFS(Lancamentos!$G:$G,Lancamentos!$C:$C,$A3901,Lancamentos!$E:$E,$C3901,Lancamentos!$B:$B,"ENTRADA")</f>
        <v/>
      </c>
      <c r="H3901" s="14">
        <f>SUMIFS(Lancamentos!$G:$G,Lancamentos!$C:$C,$A3901,Lancamentos!$E:$E,$C3901,Lancamentos!$B:$B,"SAIDA_USO")</f>
        <v/>
      </c>
      <c r="I3901" s="14">
        <f>SUMIFS(Lancamentos!$G:$G,Lancamentos!$C:$C,$A3901,Lancamentos!$E:$E,$C3901,Lancamentos!$B:$B,"SAIDA_DESCARTE")</f>
        <v/>
      </c>
      <c r="J3901" s="14">
        <f>G3901-H3901-I3901</f>
        <v/>
      </c>
      <c r="K3901">
        <f>IF(A3901="","",IF(J3901&lt;=IFERROR(VLOOKUP(A3901,Produtos!$A:$E,5,FALSE),0),"ABAIXO DO MINIMO","OK"))</f>
        <v/>
      </c>
    </row>
    <row r="3902">
      <c r="B3902">
        <f>IFERROR(VLOOKUP(A3902,Produtos!A:B,2,FALSE),"")</f>
        <v/>
      </c>
      <c r="D3902" s="10">
        <f>IFERROR(INDEX(Lotes!$E:$E,MATCH(1,(Lotes!$A:$A=A3902)*(Lotes!$C:$C=C3902),0)),"")</f>
        <v/>
      </c>
      <c r="E3902" s="14">
        <f>IF(D3902="","",D3902-TODAY())</f>
        <v/>
      </c>
      <c r="F3902">
        <f>IF(D3902="","",IF(E3902&lt;0,"VENCIDO",IF(E3902&lt;=30,"VENCE EM &lt;= 30 DIAS",IF(E3902&lt;=60,"ATENCAO (31-60 DIAS)","OK"))))</f>
        <v/>
      </c>
      <c r="G3902" s="14">
        <f>SUMIFS(Lancamentos!$G:$G,Lancamentos!$C:$C,$A3902,Lancamentos!$E:$E,$C3902,Lancamentos!$B:$B,"ENTRADA")</f>
        <v/>
      </c>
      <c r="H3902" s="14">
        <f>SUMIFS(Lancamentos!$G:$G,Lancamentos!$C:$C,$A3902,Lancamentos!$E:$E,$C3902,Lancamentos!$B:$B,"SAIDA_USO")</f>
        <v/>
      </c>
      <c r="I3902" s="14">
        <f>SUMIFS(Lancamentos!$G:$G,Lancamentos!$C:$C,$A3902,Lancamentos!$E:$E,$C3902,Lancamentos!$B:$B,"SAIDA_DESCARTE")</f>
        <v/>
      </c>
      <c r="J3902" s="14">
        <f>G3902-H3902-I3902</f>
        <v/>
      </c>
      <c r="K3902">
        <f>IF(A3902="","",IF(J3902&lt;=IFERROR(VLOOKUP(A3902,Produtos!$A:$E,5,FALSE),0),"ABAIXO DO MINIMO","OK"))</f>
        <v/>
      </c>
    </row>
    <row r="3903">
      <c r="B3903">
        <f>IFERROR(VLOOKUP(A3903,Produtos!A:B,2,FALSE),"")</f>
        <v/>
      </c>
      <c r="D3903" s="10">
        <f>IFERROR(INDEX(Lotes!$E:$E,MATCH(1,(Lotes!$A:$A=A3903)*(Lotes!$C:$C=C3903),0)),"")</f>
        <v/>
      </c>
      <c r="E3903" s="14">
        <f>IF(D3903="","",D3903-TODAY())</f>
        <v/>
      </c>
      <c r="F3903">
        <f>IF(D3903="","",IF(E3903&lt;0,"VENCIDO",IF(E3903&lt;=30,"VENCE EM &lt;= 30 DIAS",IF(E3903&lt;=60,"ATENCAO (31-60 DIAS)","OK"))))</f>
        <v/>
      </c>
      <c r="G3903" s="14">
        <f>SUMIFS(Lancamentos!$G:$G,Lancamentos!$C:$C,$A3903,Lancamentos!$E:$E,$C3903,Lancamentos!$B:$B,"ENTRADA")</f>
        <v/>
      </c>
      <c r="H3903" s="14">
        <f>SUMIFS(Lancamentos!$G:$G,Lancamentos!$C:$C,$A3903,Lancamentos!$E:$E,$C3903,Lancamentos!$B:$B,"SAIDA_USO")</f>
        <v/>
      </c>
      <c r="I3903" s="14">
        <f>SUMIFS(Lancamentos!$G:$G,Lancamentos!$C:$C,$A3903,Lancamentos!$E:$E,$C3903,Lancamentos!$B:$B,"SAIDA_DESCARTE")</f>
        <v/>
      </c>
      <c r="J3903" s="14">
        <f>G3903-H3903-I3903</f>
        <v/>
      </c>
      <c r="K3903">
        <f>IF(A3903="","",IF(J3903&lt;=IFERROR(VLOOKUP(A3903,Produtos!$A:$E,5,FALSE),0),"ABAIXO DO MINIMO","OK"))</f>
        <v/>
      </c>
    </row>
    <row r="3904">
      <c r="B3904">
        <f>IFERROR(VLOOKUP(A3904,Produtos!A:B,2,FALSE),"")</f>
        <v/>
      </c>
      <c r="D3904" s="10">
        <f>IFERROR(INDEX(Lotes!$E:$E,MATCH(1,(Lotes!$A:$A=A3904)*(Lotes!$C:$C=C3904),0)),"")</f>
        <v/>
      </c>
      <c r="E3904" s="14">
        <f>IF(D3904="","",D3904-TODAY())</f>
        <v/>
      </c>
      <c r="F3904">
        <f>IF(D3904="","",IF(E3904&lt;0,"VENCIDO",IF(E3904&lt;=30,"VENCE EM &lt;= 30 DIAS",IF(E3904&lt;=60,"ATENCAO (31-60 DIAS)","OK"))))</f>
        <v/>
      </c>
      <c r="G3904" s="14">
        <f>SUMIFS(Lancamentos!$G:$G,Lancamentos!$C:$C,$A3904,Lancamentos!$E:$E,$C3904,Lancamentos!$B:$B,"ENTRADA")</f>
        <v/>
      </c>
      <c r="H3904" s="14">
        <f>SUMIFS(Lancamentos!$G:$G,Lancamentos!$C:$C,$A3904,Lancamentos!$E:$E,$C3904,Lancamentos!$B:$B,"SAIDA_USO")</f>
        <v/>
      </c>
      <c r="I3904" s="14">
        <f>SUMIFS(Lancamentos!$G:$G,Lancamentos!$C:$C,$A3904,Lancamentos!$E:$E,$C3904,Lancamentos!$B:$B,"SAIDA_DESCARTE")</f>
        <v/>
      </c>
      <c r="J3904" s="14">
        <f>G3904-H3904-I3904</f>
        <v/>
      </c>
      <c r="K3904">
        <f>IF(A3904="","",IF(J3904&lt;=IFERROR(VLOOKUP(A3904,Produtos!$A:$E,5,FALSE),0),"ABAIXO DO MINIMO","OK"))</f>
        <v/>
      </c>
    </row>
    <row r="3905">
      <c r="B3905">
        <f>IFERROR(VLOOKUP(A3905,Produtos!A:B,2,FALSE),"")</f>
        <v/>
      </c>
      <c r="D3905" s="10">
        <f>IFERROR(INDEX(Lotes!$E:$E,MATCH(1,(Lotes!$A:$A=A3905)*(Lotes!$C:$C=C3905),0)),"")</f>
        <v/>
      </c>
      <c r="E3905" s="14">
        <f>IF(D3905="","",D3905-TODAY())</f>
        <v/>
      </c>
      <c r="F3905">
        <f>IF(D3905="","",IF(E3905&lt;0,"VENCIDO",IF(E3905&lt;=30,"VENCE EM &lt;= 30 DIAS",IF(E3905&lt;=60,"ATENCAO (31-60 DIAS)","OK"))))</f>
        <v/>
      </c>
      <c r="G3905" s="14">
        <f>SUMIFS(Lancamentos!$G:$G,Lancamentos!$C:$C,$A3905,Lancamentos!$E:$E,$C3905,Lancamentos!$B:$B,"ENTRADA")</f>
        <v/>
      </c>
      <c r="H3905" s="14">
        <f>SUMIFS(Lancamentos!$G:$G,Lancamentos!$C:$C,$A3905,Lancamentos!$E:$E,$C3905,Lancamentos!$B:$B,"SAIDA_USO")</f>
        <v/>
      </c>
      <c r="I3905" s="14">
        <f>SUMIFS(Lancamentos!$G:$G,Lancamentos!$C:$C,$A3905,Lancamentos!$E:$E,$C3905,Lancamentos!$B:$B,"SAIDA_DESCARTE")</f>
        <v/>
      </c>
      <c r="J3905" s="14">
        <f>G3905-H3905-I3905</f>
        <v/>
      </c>
      <c r="K3905">
        <f>IF(A3905="","",IF(J3905&lt;=IFERROR(VLOOKUP(A3905,Produtos!$A:$E,5,FALSE),0),"ABAIXO DO MINIMO","OK"))</f>
        <v/>
      </c>
    </row>
    <row r="3906">
      <c r="B3906">
        <f>IFERROR(VLOOKUP(A3906,Produtos!A:B,2,FALSE),"")</f>
        <v/>
      </c>
      <c r="D3906" s="10">
        <f>IFERROR(INDEX(Lotes!$E:$E,MATCH(1,(Lotes!$A:$A=A3906)*(Lotes!$C:$C=C3906),0)),"")</f>
        <v/>
      </c>
      <c r="E3906" s="14">
        <f>IF(D3906="","",D3906-TODAY())</f>
        <v/>
      </c>
      <c r="F3906">
        <f>IF(D3906="","",IF(E3906&lt;0,"VENCIDO",IF(E3906&lt;=30,"VENCE EM &lt;= 30 DIAS",IF(E3906&lt;=60,"ATENCAO (31-60 DIAS)","OK"))))</f>
        <v/>
      </c>
      <c r="G3906" s="14">
        <f>SUMIFS(Lancamentos!$G:$G,Lancamentos!$C:$C,$A3906,Lancamentos!$E:$E,$C3906,Lancamentos!$B:$B,"ENTRADA")</f>
        <v/>
      </c>
      <c r="H3906" s="14">
        <f>SUMIFS(Lancamentos!$G:$G,Lancamentos!$C:$C,$A3906,Lancamentos!$E:$E,$C3906,Lancamentos!$B:$B,"SAIDA_USO")</f>
        <v/>
      </c>
      <c r="I3906" s="14">
        <f>SUMIFS(Lancamentos!$G:$G,Lancamentos!$C:$C,$A3906,Lancamentos!$E:$E,$C3906,Lancamentos!$B:$B,"SAIDA_DESCARTE")</f>
        <v/>
      </c>
      <c r="J3906" s="14">
        <f>G3906-H3906-I3906</f>
        <v/>
      </c>
      <c r="K3906">
        <f>IF(A3906="","",IF(J3906&lt;=IFERROR(VLOOKUP(A3906,Produtos!$A:$E,5,FALSE),0),"ABAIXO DO MINIMO","OK"))</f>
        <v/>
      </c>
    </row>
    <row r="3907">
      <c r="B3907">
        <f>IFERROR(VLOOKUP(A3907,Produtos!A:B,2,FALSE),"")</f>
        <v/>
      </c>
      <c r="D3907" s="10">
        <f>IFERROR(INDEX(Lotes!$E:$E,MATCH(1,(Lotes!$A:$A=A3907)*(Lotes!$C:$C=C3907),0)),"")</f>
        <v/>
      </c>
      <c r="E3907" s="14">
        <f>IF(D3907="","",D3907-TODAY())</f>
        <v/>
      </c>
      <c r="F3907">
        <f>IF(D3907="","",IF(E3907&lt;0,"VENCIDO",IF(E3907&lt;=30,"VENCE EM &lt;= 30 DIAS",IF(E3907&lt;=60,"ATENCAO (31-60 DIAS)","OK"))))</f>
        <v/>
      </c>
      <c r="G3907" s="14">
        <f>SUMIFS(Lancamentos!$G:$G,Lancamentos!$C:$C,$A3907,Lancamentos!$E:$E,$C3907,Lancamentos!$B:$B,"ENTRADA")</f>
        <v/>
      </c>
      <c r="H3907" s="14">
        <f>SUMIFS(Lancamentos!$G:$G,Lancamentos!$C:$C,$A3907,Lancamentos!$E:$E,$C3907,Lancamentos!$B:$B,"SAIDA_USO")</f>
        <v/>
      </c>
      <c r="I3907" s="14">
        <f>SUMIFS(Lancamentos!$G:$G,Lancamentos!$C:$C,$A3907,Lancamentos!$E:$E,$C3907,Lancamentos!$B:$B,"SAIDA_DESCARTE")</f>
        <v/>
      </c>
      <c r="J3907" s="14">
        <f>G3907-H3907-I3907</f>
        <v/>
      </c>
      <c r="K3907">
        <f>IF(A3907="","",IF(J3907&lt;=IFERROR(VLOOKUP(A3907,Produtos!$A:$E,5,FALSE),0),"ABAIXO DO MINIMO","OK"))</f>
        <v/>
      </c>
    </row>
    <row r="3908">
      <c r="B3908">
        <f>IFERROR(VLOOKUP(A3908,Produtos!A:B,2,FALSE),"")</f>
        <v/>
      </c>
      <c r="D3908" s="10">
        <f>IFERROR(INDEX(Lotes!$E:$E,MATCH(1,(Lotes!$A:$A=A3908)*(Lotes!$C:$C=C3908),0)),"")</f>
        <v/>
      </c>
      <c r="E3908" s="14">
        <f>IF(D3908="","",D3908-TODAY())</f>
        <v/>
      </c>
      <c r="F3908">
        <f>IF(D3908="","",IF(E3908&lt;0,"VENCIDO",IF(E3908&lt;=30,"VENCE EM &lt;= 30 DIAS",IF(E3908&lt;=60,"ATENCAO (31-60 DIAS)","OK"))))</f>
        <v/>
      </c>
      <c r="G3908" s="14">
        <f>SUMIFS(Lancamentos!$G:$G,Lancamentos!$C:$C,$A3908,Lancamentos!$E:$E,$C3908,Lancamentos!$B:$B,"ENTRADA")</f>
        <v/>
      </c>
      <c r="H3908" s="14">
        <f>SUMIFS(Lancamentos!$G:$G,Lancamentos!$C:$C,$A3908,Lancamentos!$E:$E,$C3908,Lancamentos!$B:$B,"SAIDA_USO")</f>
        <v/>
      </c>
      <c r="I3908" s="14">
        <f>SUMIFS(Lancamentos!$G:$G,Lancamentos!$C:$C,$A3908,Lancamentos!$E:$E,$C3908,Lancamentos!$B:$B,"SAIDA_DESCARTE")</f>
        <v/>
      </c>
      <c r="J3908" s="14">
        <f>G3908-H3908-I3908</f>
        <v/>
      </c>
      <c r="K3908">
        <f>IF(A3908="","",IF(J3908&lt;=IFERROR(VLOOKUP(A3908,Produtos!$A:$E,5,FALSE),0),"ABAIXO DO MINIMO","OK"))</f>
        <v/>
      </c>
    </row>
    <row r="3909">
      <c r="B3909">
        <f>IFERROR(VLOOKUP(A3909,Produtos!A:B,2,FALSE),"")</f>
        <v/>
      </c>
      <c r="D3909" s="10">
        <f>IFERROR(INDEX(Lotes!$E:$E,MATCH(1,(Lotes!$A:$A=A3909)*(Lotes!$C:$C=C3909),0)),"")</f>
        <v/>
      </c>
      <c r="E3909" s="14">
        <f>IF(D3909="","",D3909-TODAY())</f>
        <v/>
      </c>
      <c r="F3909">
        <f>IF(D3909="","",IF(E3909&lt;0,"VENCIDO",IF(E3909&lt;=30,"VENCE EM &lt;= 30 DIAS",IF(E3909&lt;=60,"ATENCAO (31-60 DIAS)","OK"))))</f>
        <v/>
      </c>
      <c r="G3909" s="14">
        <f>SUMIFS(Lancamentos!$G:$G,Lancamentos!$C:$C,$A3909,Lancamentos!$E:$E,$C3909,Lancamentos!$B:$B,"ENTRADA")</f>
        <v/>
      </c>
      <c r="H3909" s="14">
        <f>SUMIFS(Lancamentos!$G:$G,Lancamentos!$C:$C,$A3909,Lancamentos!$E:$E,$C3909,Lancamentos!$B:$B,"SAIDA_USO")</f>
        <v/>
      </c>
      <c r="I3909" s="14">
        <f>SUMIFS(Lancamentos!$G:$G,Lancamentos!$C:$C,$A3909,Lancamentos!$E:$E,$C3909,Lancamentos!$B:$B,"SAIDA_DESCARTE")</f>
        <v/>
      </c>
      <c r="J3909" s="14">
        <f>G3909-H3909-I3909</f>
        <v/>
      </c>
      <c r="K3909">
        <f>IF(A3909="","",IF(J3909&lt;=IFERROR(VLOOKUP(A3909,Produtos!$A:$E,5,FALSE),0),"ABAIXO DO MINIMO","OK"))</f>
        <v/>
      </c>
    </row>
    <row r="3910">
      <c r="B3910">
        <f>IFERROR(VLOOKUP(A3910,Produtos!A:B,2,FALSE),"")</f>
        <v/>
      </c>
      <c r="D3910" s="10">
        <f>IFERROR(INDEX(Lotes!$E:$E,MATCH(1,(Lotes!$A:$A=A3910)*(Lotes!$C:$C=C3910),0)),"")</f>
        <v/>
      </c>
      <c r="E3910" s="14">
        <f>IF(D3910="","",D3910-TODAY())</f>
        <v/>
      </c>
      <c r="F3910">
        <f>IF(D3910="","",IF(E3910&lt;0,"VENCIDO",IF(E3910&lt;=30,"VENCE EM &lt;= 30 DIAS",IF(E3910&lt;=60,"ATENCAO (31-60 DIAS)","OK"))))</f>
        <v/>
      </c>
      <c r="G3910" s="14">
        <f>SUMIFS(Lancamentos!$G:$G,Lancamentos!$C:$C,$A3910,Lancamentos!$E:$E,$C3910,Lancamentos!$B:$B,"ENTRADA")</f>
        <v/>
      </c>
      <c r="H3910" s="14">
        <f>SUMIFS(Lancamentos!$G:$G,Lancamentos!$C:$C,$A3910,Lancamentos!$E:$E,$C3910,Lancamentos!$B:$B,"SAIDA_USO")</f>
        <v/>
      </c>
      <c r="I3910" s="14">
        <f>SUMIFS(Lancamentos!$G:$G,Lancamentos!$C:$C,$A3910,Lancamentos!$E:$E,$C3910,Lancamentos!$B:$B,"SAIDA_DESCARTE")</f>
        <v/>
      </c>
      <c r="J3910" s="14">
        <f>G3910-H3910-I3910</f>
        <v/>
      </c>
      <c r="K3910">
        <f>IF(A3910="","",IF(J3910&lt;=IFERROR(VLOOKUP(A3910,Produtos!$A:$E,5,FALSE),0),"ABAIXO DO MINIMO","OK"))</f>
        <v/>
      </c>
    </row>
    <row r="3911">
      <c r="B3911">
        <f>IFERROR(VLOOKUP(A3911,Produtos!A:B,2,FALSE),"")</f>
        <v/>
      </c>
      <c r="D3911" s="10">
        <f>IFERROR(INDEX(Lotes!$E:$E,MATCH(1,(Lotes!$A:$A=A3911)*(Lotes!$C:$C=C3911),0)),"")</f>
        <v/>
      </c>
      <c r="E3911" s="14">
        <f>IF(D3911="","",D3911-TODAY())</f>
        <v/>
      </c>
      <c r="F3911">
        <f>IF(D3911="","",IF(E3911&lt;0,"VENCIDO",IF(E3911&lt;=30,"VENCE EM &lt;= 30 DIAS",IF(E3911&lt;=60,"ATENCAO (31-60 DIAS)","OK"))))</f>
        <v/>
      </c>
      <c r="G3911" s="14">
        <f>SUMIFS(Lancamentos!$G:$G,Lancamentos!$C:$C,$A3911,Lancamentos!$E:$E,$C3911,Lancamentos!$B:$B,"ENTRADA")</f>
        <v/>
      </c>
      <c r="H3911" s="14">
        <f>SUMIFS(Lancamentos!$G:$G,Lancamentos!$C:$C,$A3911,Lancamentos!$E:$E,$C3911,Lancamentos!$B:$B,"SAIDA_USO")</f>
        <v/>
      </c>
      <c r="I3911" s="14">
        <f>SUMIFS(Lancamentos!$G:$G,Lancamentos!$C:$C,$A3911,Lancamentos!$E:$E,$C3911,Lancamentos!$B:$B,"SAIDA_DESCARTE")</f>
        <v/>
      </c>
      <c r="J3911" s="14">
        <f>G3911-H3911-I3911</f>
        <v/>
      </c>
      <c r="K3911">
        <f>IF(A3911="","",IF(J3911&lt;=IFERROR(VLOOKUP(A3911,Produtos!$A:$E,5,FALSE),0),"ABAIXO DO MINIMO","OK"))</f>
        <v/>
      </c>
    </row>
    <row r="3912">
      <c r="B3912">
        <f>IFERROR(VLOOKUP(A3912,Produtos!A:B,2,FALSE),"")</f>
        <v/>
      </c>
      <c r="D3912" s="10">
        <f>IFERROR(INDEX(Lotes!$E:$E,MATCH(1,(Lotes!$A:$A=A3912)*(Lotes!$C:$C=C3912),0)),"")</f>
        <v/>
      </c>
      <c r="E3912" s="14">
        <f>IF(D3912="","",D3912-TODAY())</f>
        <v/>
      </c>
      <c r="F3912">
        <f>IF(D3912="","",IF(E3912&lt;0,"VENCIDO",IF(E3912&lt;=30,"VENCE EM &lt;= 30 DIAS",IF(E3912&lt;=60,"ATENCAO (31-60 DIAS)","OK"))))</f>
        <v/>
      </c>
      <c r="G3912" s="14">
        <f>SUMIFS(Lancamentos!$G:$G,Lancamentos!$C:$C,$A3912,Lancamentos!$E:$E,$C3912,Lancamentos!$B:$B,"ENTRADA")</f>
        <v/>
      </c>
      <c r="H3912" s="14">
        <f>SUMIFS(Lancamentos!$G:$G,Lancamentos!$C:$C,$A3912,Lancamentos!$E:$E,$C3912,Lancamentos!$B:$B,"SAIDA_USO")</f>
        <v/>
      </c>
      <c r="I3912" s="14">
        <f>SUMIFS(Lancamentos!$G:$G,Lancamentos!$C:$C,$A3912,Lancamentos!$E:$E,$C3912,Lancamentos!$B:$B,"SAIDA_DESCARTE")</f>
        <v/>
      </c>
      <c r="J3912" s="14">
        <f>G3912-H3912-I3912</f>
        <v/>
      </c>
      <c r="K3912">
        <f>IF(A3912="","",IF(J3912&lt;=IFERROR(VLOOKUP(A3912,Produtos!$A:$E,5,FALSE),0),"ABAIXO DO MINIMO","OK"))</f>
        <v/>
      </c>
    </row>
    <row r="3913">
      <c r="B3913">
        <f>IFERROR(VLOOKUP(A3913,Produtos!A:B,2,FALSE),"")</f>
        <v/>
      </c>
      <c r="D3913" s="10">
        <f>IFERROR(INDEX(Lotes!$E:$E,MATCH(1,(Lotes!$A:$A=A3913)*(Lotes!$C:$C=C3913),0)),"")</f>
        <v/>
      </c>
      <c r="E3913" s="14">
        <f>IF(D3913="","",D3913-TODAY())</f>
        <v/>
      </c>
      <c r="F3913">
        <f>IF(D3913="","",IF(E3913&lt;0,"VENCIDO",IF(E3913&lt;=30,"VENCE EM &lt;= 30 DIAS",IF(E3913&lt;=60,"ATENCAO (31-60 DIAS)","OK"))))</f>
        <v/>
      </c>
      <c r="G3913" s="14">
        <f>SUMIFS(Lancamentos!$G:$G,Lancamentos!$C:$C,$A3913,Lancamentos!$E:$E,$C3913,Lancamentos!$B:$B,"ENTRADA")</f>
        <v/>
      </c>
      <c r="H3913" s="14">
        <f>SUMIFS(Lancamentos!$G:$G,Lancamentos!$C:$C,$A3913,Lancamentos!$E:$E,$C3913,Lancamentos!$B:$B,"SAIDA_USO")</f>
        <v/>
      </c>
      <c r="I3913" s="14">
        <f>SUMIFS(Lancamentos!$G:$G,Lancamentos!$C:$C,$A3913,Lancamentos!$E:$E,$C3913,Lancamentos!$B:$B,"SAIDA_DESCARTE")</f>
        <v/>
      </c>
      <c r="J3913" s="14">
        <f>G3913-H3913-I3913</f>
        <v/>
      </c>
      <c r="K3913">
        <f>IF(A3913="","",IF(J3913&lt;=IFERROR(VLOOKUP(A3913,Produtos!$A:$E,5,FALSE),0),"ABAIXO DO MINIMO","OK"))</f>
        <v/>
      </c>
    </row>
    <row r="3914">
      <c r="B3914">
        <f>IFERROR(VLOOKUP(A3914,Produtos!A:B,2,FALSE),"")</f>
        <v/>
      </c>
      <c r="D3914" s="10">
        <f>IFERROR(INDEX(Lotes!$E:$E,MATCH(1,(Lotes!$A:$A=A3914)*(Lotes!$C:$C=C3914),0)),"")</f>
        <v/>
      </c>
      <c r="E3914" s="14">
        <f>IF(D3914="","",D3914-TODAY())</f>
        <v/>
      </c>
      <c r="F3914">
        <f>IF(D3914="","",IF(E3914&lt;0,"VENCIDO",IF(E3914&lt;=30,"VENCE EM &lt;= 30 DIAS",IF(E3914&lt;=60,"ATENCAO (31-60 DIAS)","OK"))))</f>
        <v/>
      </c>
      <c r="G3914" s="14">
        <f>SUMIFS(Lancamentos!$G:$G,Lancamentos!$C:$C,$A3914,Lancamentos!$E:$E,$C3914,Lancamentos!$B:$B,"ENTRADA")</f>
        <v/>
      </c>
      <c r="H3914" s="14">
        <f>SUMIFS(Lancamentos!$G:$G,Lancamentos!$C:$C,$A3914,Lancamentos!$E:$E,$C3914,Lancamentos!$B:$B,"SAIDA_USO")</f>
        <v/>
      </c>
      <c r="I3914" s="14">
        <f>SUMIFS(Lancamentos!$G:$G,Lancamentos!$C:$C,$A3914,Lancamentos!$E:$E,$C3914,Lancamentos!$B:$B,"SAIDA_DESCARTE")</f>
        <v/>
      </c>
      <c r="J3914" s="14">
        <f>G3914-H3914-I3914</f>
        <v/>
      </c>
      <c r="K3914">
        <f>IF(A3914="","",IF(J3914&lt;=IFERROR(VLOOKUP(A3914,Produtos!$A:$E,5,FALSE),0),"ABAIXO DO MINIMO","OK"))</f>
        <v/>
      </c>
    </row>
    <row r="3915">
      <c r="B3915">
        <f>IFERROR(VLOOKUP(A3915,Produtos!A:B,2,FALSE),"")</f>
        <v/>
      </c>
      <c r="D3915" s="10">
        <f>IFERROR(INDEX(Lotes!$E:$E,MATCH(1,(Lotes!$A:$A=A3915)*(Lotes!$C:$C=C3915),0)),"")</f>
        <v/>
      </c>
      <c r="E3915" s="14">
        <f>IF(D3915="","",D3915-TODAY())</f>
        <v/>
      </c>
      <c r="F3915">
        <f>IF(D3915="","",IF(E3915&lt;0,"VENCIDO",IF(E3915&lt;=30,"VENCE EM &lt;= 30 DIAS",IF(E3915&lt;=60,"ATENCAO (31-60 DIAS)","OK"))))</f>
        <v/>
      </c>
      <c r="G3915" s="14">
        <f>SUMIFS(Lancamentos!$G:$G,Lancamentos!$C:$C,$A3915,Lancamentos!$E:$E,$C3915,Lancamentos!$B:$B,"ENTRADA")</f>
        <v/>
      </c>
      <c r="H3915" s="14">
        <f>SUMIFS(Lancamentos!$G:$G,Lancamentos!$C:$C,$A3915,Lancamentos!$E:$E,$C3915,Lancamentos!$B:$B,"SAIDA_USO")</f>
        <v/>
      </c>
      <c r="I3915" s="14">
        <f>SUMIFS(Lancamentos!$G:$G,Lancamentos!$C:$C,$A3915,Lancamentos!$E:$E,$C3915,Lancamentos!$B:$B,"SAIDA_DESCARTE")</f>
        <v/>
      </c>
      <c r="J3915" s="14">
        <f>G3915-H3915-I3915</f>
        <v/>
      </c>
      <c r="K3915">
        <f>IF(A3915="","",IF(J3915&lt;=IFERROR(VLOOKUP(A3915,Produtos!$A:$E,5,FALSE),0),"ABAIXO DO MINIMO","OK"))</f>
        <v/>
      </c>
    </row>
    <row r="3916">
      <c r="B3916">
        <f>IFERROR(VLOOKUP(A3916,Produtos!A:B,2,FALSE),"")</f>
        <v/>
      </c>
      <c r="D3916" s="10">
        <f>IFERROR(INDEX(Lotes!$E:$E,MATCH(1,(Lotes!$A:$A=A3916)*(Lotes!$C:$C=C3916),0)),"")</f>
        <v/>
      </c>
      <c r="E3916" s="14">
        <f>IF(D3916="","",D3916-TODAY())</f>
        <v/>
      </c>
      <c r="F3916">
        <f>IF(D3916="","",IF(E3916&lt;0,"VENCIDO",IF(E3916&lt;=30,"VENCE EM &lt;= 30 DIAS",IF(E3916&lt;=60,"ATENCAO (31-60 DIAS)","OK"))))</f>
        <v/>
      </c>
      <c r="G3916" s="14">
        <f>SUMIFS(Lancamentos!$G:$G,Lancamentos!$C:$C,$A3916,Lancamentos!$E:$E,$C3916,Lancamentos!$B:$B,"ENTRADA")</f>
        <v/>
      </c>
      <c r="H3916" s="14">
        <f>SUMIFS(Lancamentos!$G:$G,Lancamentos!$C:$C,$A3916,Lancamentos!$E:$E,$C3916,Lancamentos!$B:$B,"SAIDA_USO")</f>
        <v/>
      </c>
      <c r="I3916" s="14">
        <f>SUMIFS(Lancamentos!$G:$G,Lancamentos!$C:$C,$A3916,Lancamentos!$E:$E,$C3916,Lancamentos!$B:$B,"SAIDA_DESCARTE")</f>
        <v/>
      </c>
      <c r="J3916" s="14">
        <f>G3916-H3916-I3916</f>
        <v/>
      </c>
      <c r="K3916">
        <f>IF(A3916="","",IF(J3916&lt;=IFERROR(VLOOKUP(A3916,Produtos!$A:$E,5,FALSE),0),"ABAIXO DO MINIMO","OK"))</f>
        <v/>
      </c>
    </row>
    <row r="3917">
      <c r="B3917">
        <f>IFERROR(VLOOKUP(A3917,Produtos!A:B,2,FALSE),"")</f>
        <v/>
      </c>
      <c r="D3917" s="10">
        <f>IFERROR(INDEX(Lotes!$E:$E,MATCH(1,(Lotes!$A:$A=A3917)*(Lotes!$C:$C=C3917),0)),"")</f>
        <v/>
      </c>
      <c r="E3917" s="14">
        <f>IF(D3917="","",D3917-TODAY())</f>
        <v/>
      </c>
      <c r="F3917">
        <f>IF(D3917="","",IF(E3917&lt;0,"VENCIDO",IF(E3917&lt;=30,"VENCE EM &lt;= 30 DIAS",IF(E3917&lt;=60,"ATENCAO (31-60 DIAS)","OK"))))</f>
        <v/>
      </c>
      <c r="G3917" s="14">
        <f>SUMIFS(Lancamentos!$G:$G,Lancamentos!$C:$C,$A3917,Lancamentos!$E:$E,$C3917,Lancamentos!$B:$B,"ENTRADA")</f>
        <v/>
      </c>
      <c r="H3917" s="14">
        <f>SUMIFS(Lancamentos!$G:$G,Lancamentos!$C:$C,$A3917,Lancamentos!$E:$E,$C3917,Lancamentos!$B:$B,"SAIDA_USO")</f>
        <v/>
      </c>
      <c r="I3917" s="14">
        <f>SUMIFS(Lancamentos!$G:$G,Lancamentos!$C:$C,$A3917,Lancamentos!$E:$E,$C3917,Lancamentos!$B:$B,"SAIDA_DESCARTE")</f>
        <v/>
      </c>
      <c r="J3917" s="14">
        <f>G3917-H3917-I3917</f>
        <v/>
      </c>
      <c r="K3917">
        <f>IF(A3917="","",IF(J3917&lt;=IFERROR(VLOOKUP(A3917,Produtos!$A:$E,5,FALSE),0),"ABAIXO DO MINIMO","OK"))</f>
        <v/>
      </c>
    </row>
    <row r="3918">
      <c r="B3918">
        <f>IFERROR(VLOOKUP(A3918,Produtos!A:B,2,FALSE),"")</f>
        <v/>
      </c>
      <c r="D3918" s="10">
        <f>IFERROR(INDEX(Lotes!$E:$E,MATCH(1,(Lotes!$A:$A=A3918)*(Lotes!$C:$C=C3918),0)),"")</f>
        <v/>
      </c>
      <c r="E3918" s="14">
        <f>IF(D3918="","",D3918-TODAY())</f>
        <v/>
      </c>
      <c r="F3918">
        <f>IF(D3918="","",IF(E3918&lt;0,"VENCIDO",IF(E3918&lt;=30,"VENCE EM &lt;= 30 DIAS",IF(E3918&lt;=60,"ATENCAO (31-60 DIAS)","OK"))))</f>
        <v/>
      </c>
      <c r="G3918" s="14">
        <f>SUMIFS(Lancamentos!$G:$G,Lancamentos!$C:$C,$A3918,Lancamentos!$E:$E,$C3918,Lancamentos!$B:$B,"ENTRADA")</f>
        <v/>
      </c>
      <c r="H3918" s="14">
        <f>SUMIFS(Lancamentos!$G:$G,Lancamentos!$C:$C,$A3918,Lancamentos!$E:$E,$C3918,Lancamentos!$B:$B,"SAIDA_USO")</f>
        <v/>
      </c>
      <c r="I3918" s="14">
        <f>SUMIFS(Lancamentos!$G:$G,Lancamentos!$C:$C,$A3918,Lancamentos!$E:$E,$C3918,Lancamentos!$B:$B,"SAIDA_DESCARTE")</f>
        <v/>
      </c>
      <c r="J3918" s="14">
        <f>G3918-H3918-I3918</f>
        <v/>
      </c>
      <c r="K3918">
        <f>IF(A3918="","",IF(J3918&lt;=IFERROR(VLOOKUP(A3918,Produtos!$A:$E,5,FALSE),0),"ABAIXO DO MINIMO","OK"))</f>
        <v/>
      </c>
    </row>
    <row r="3919">
      <c r="B3919">
        <f>IFERROR(VLOOKUP(A3919,Produtos!A:B,2,FALSE),"")</f>
        <v/>
      </c>
      <c r="D3919" s="10">
        <f>IFERROR(INDEX(Lotes!$E:$E,MATCH(1,(Lotes!$A:$A=A3919)*(Lotes!$C:$C=C3919),0)),"")</f>
        <v/>
      </c>
      <c r="E3919" s="14">
        <f>IF(D3919="","",D3919-TODAY())</f>
        <v/>
      </c>
      <c r="F3919">
        <f>IF(D3919="","",IF(E3919&lt;0,"VENCIDO",IF(E3919&lt;=30,"VENCE EM &lt;= 30 DIAS",IF(E3919&lt;=60,"ATENCAO (31-60 DIAS)","OK"))))</f>
        <v/>
      </c>
      <c r="G3919" s="14">
        <f>SUMIFS(Lancamentos!$G:$G,Lancamentos!$C:$C,$A3919,Lancamentos!$E:$E,$C3919,Lancamentos!$B:$B,"ENTRADA")</f>
        <v/>
      </c>
      <c r="H3919" s="14">
        <f>SUMIFS(Lancamentos!$G:$G,Lancamentos!$C:$C,$A3919,Lancamentos!$E:$E,$C3919,Lancamentos!$B:$B,"SAIDA_USO")</f>
        <v/>
      </c>
      <c r="I3919" s="14">
        <f>SUMIFS(Lancamentos!$G:$G,Lancamentos!$C:$C,$A3919,Lancamentos!$E:$E,$C3919,Lancamentos!$B:$B,"SAIDA_DESCARTE")</f>
        <v/>
      </c>
      <c r="J3919" s="14">
        <f>G3919-H3919-I3919</f>
        <v/>
      </c>
      <c r="K3919">
        <f>IF(A3919="","",IF(J3919&lt;=IFERROR(VLOOKUP(A3919,Produtos!$A:$E,5,FALSE),0),"ABAIXO DO MINIMO","OK"))</f>
        <v/>
      </c>
    </row>
    <row r="3920">
      <c r="B3920">
        <f>IFERROR(VLOOKUP(A3920,Produtos!A:B,2,FALSE),"")</f>
        <v/>
      </c>
      <c r="D3920" s="10">
        <f>IFERROR(INDEX(Lotes!$E:$E,MATCH(1,(Lotes!$A:$A=A3920)*(Lotes!$C:$C=C3920),0)),"")</f>
        <v/>
      </c>
      <c r="E3920" s="14">
        <f>IF(D3920="","",D3920-TODAY())</f>
        <v/>
      </c>
      <c r="F3920">
        <f>IF(D3920="","",IF(E3920&lt;0,"VENCIDO",IF(E3920&lt;=30,"VENCE EM &lt;= 30 DIAS",IF(E3920&lt;=60,"ATENCAO (31-60 DIAS)","OK"))))</f>
        <v/>
      </c>
      <c r="G3920" s="14">
        <f>SUMIFS(Lancamentos!$G:$G,Lancamentos!$C:$C,$A3920,Lancamentos!$E:$E,$C3920,Lancamentos!$B:$B,"ENTRADA")</f>
        <v/>
      </c>
      <c r="H3920" s="14">
        <f>SUMIFS(Lancamentos!$G:$G,Lancamentos!$C:$C,$A3920,Lancamentos!$E:$E,$C3920,Lancamentos!$B:$B,"SAIDA_USO")</f>
        <v/>
      </c>
      <c r="I3920" s="14">
        <f>SUMIFS(Lancamentos!$G:$G,Lancamentos!$C:$C,$A3920,Lancamentos!$E:$E,$C3920,Lancamentos!$B:$B,"SAIDA_DESCARTE")</f>
        <v/>
      </c>
      <c r="J3920" s="14">
        <f>G3920-H3920-I3920</f>
        <v/>
      </c>
      <c r="K3920">
        <f>IF(A3920="","",IF(J3920&lt;=IFERROR(VLOOKUP(A3920,Produtos!$A:$E,5,FALSE),0),"ABAIXO DO MINIMO","OK"))</f>
        <v/>
      </c>
    </row>
    <row r="3921">
      <c r="B3921">
        <f>IFERROR(VLOOKUP(A3921,Produtos!A:B,2,FALSE),"")</f>
        <v/>
      </c>
      <c r="D3921" s="10">
        <f>IFERROR(INDEX(Lotes!$E:$E,MATCH(1,(Lotes!$A:$A=A3921)*(Lotes!$C:$C=C3921),0)),"")</f>
        <v/>
      </c>
      <c r="E3921" s="14">
        <f>IF(D3921="","",D3921-TODAY())</f>
        <v/>
      </c>
      <c r="F3921">
        <f>IF(D3921="","",IF(E3921&lt;0,"VENCIDO",IF(E3921&lt;=30,"VENCE EM &lt;= 30 DIAS",IF(E3921&lt;=60,"ATENCAO (31-60 DIAS)","OK"))))</f>
        <v/>
      </c>
      <c r="G3921" s="14">
        <f>SUMIFS(Lancamentos!$G:$G,Lancamentos!$C:$C,$A3921,Lancamentos!$E:$E,$C3921,Lancamentos!$B:$B,"ENTRADA")</f>
        <v/>
      </c>
      <c r="H3921" s="14">
        <f>SUMIFS(Lancamentos!$G:$G,Lancamentos!$C:$C,$A3921,Lancamentos!$E:$E,$C3921,Lancamentos!$B:$B,"SAIDA_USO")</f>
        <v/>
      </c>
      <c r="I3921" s="14">
        <f>SUMIFS(Lancamentos!$G:$G,Lancamentos!$C:$C,$A3921,Lancamentos!$E:$E,$C3921,Lancamentos!$B:$B,"SAIDA_DESCARTE")</f>
        <v/>
      </c>
      <c r="J3921" s="14">
        <f>G3921-H3921-I3921</f>
        <v/>
      </c>
      <c r="K3921">
        <f>IF(A3921="","",IF(J3921&lt;=IFERROR(VLOOKUP(A3921,Produtos!$A:$E,5,FALSE),0),"ABAIXO DO MINIMO","OK"))</f>
        <v/>
      </c>
    </row>
    <row r="3922">
      <c r="B3922">
        <f>IFERROR(VLOOKUP(A3922,Produtos!A:B,2,FALSE),"")</f>
        <v/>
      </c>
      <c r="D3922" s="10">
        <f>IFERROR(INDEX(Lotes!$E:$E,MATCH(1,(Lotes!$A:$A=A3922)*(Lotes!$C:$C=C3922),0)),"")</f>
        <v/>
      </c>
      <c r="E3922" s="14">
        <f>IF(D3922="","",D3922-TODAY())</f>
        <v/>
      </c>
      <c r="F3922">
        <f>IF(D3922="","",IF(E3922&lt;0,"VENCIDO",IF(E3922&lt;=30,"VENCE EM &lt;= 30 DIAS",IF(E3922&lt;=60,"ATENCAO (31-60 DIAS)","OK"))))</f>
        <v/>
      </c>
      <c r="G3922" s="14">
        <f>SUMIFS(Lancamentos!$G:$G,Lancamentos!$C:$C,$A3922,Lancamentos!$E:$E,$C3922,Lancamentos!$B:$B,"ENTRADA")</f>
        <v/>
      </c>
      <c r="H3922" s="14">
        <f>SUMIFS(Lancamentos!$G:$G,Lancamentos!$C:$C,$A3922,Lancamentos!$E:$E,$C3922,Lancamentos!$B:$B,"SAIDA_USO")</f>
        <v/>
      </c>
      <c r="I3922" s="14">
        <f>SUMIFS(Lancamentos!$G:$G,Lancamentos!$C:$C,$A3922,Lancamentos!$E:$E,$C3922,Lancamentos!$B:$B,"SAIDA_DESCARTE")</f>
        <v/>
      </c>
      <c r="J3922" s="14">
        <f>G3922-H3922-I3922</f>
        <v/>
      </c>
      <c r="K3922">
        <f>IF(A3922="","",IF(J3922&lt;=IFERROR(VLOOKUP(A3922,Produtos!$A:$E,5,FALSE),0),"ABAIXO DO MINIMO","OK"))</f>
        <v/>
      </c>
    </row>
    <row r="3923">
      <c r="B3923">
        <f>IFERROR(VLOOKUP(A3923,Produtos!A:B,2,FALSE),"")</f>
        <v/>
      </c>
      <c r="D3923" s="10">
        <f>IFERROR(INDEX(Lotes!$E:$E,MATCH(1,(Lotes!$A:$A=A3923)*(Lotes!$C:$C=C3923),0)),"")</f>
        <v/>
      </c>
      <c r="E3923" s="14">
        <f>IF(D3923="","",D3923-TODAY())</f>
        <v/>
      </c>
      <c r="F3923">
        <f>IF(D3923="","",IF(E3923&lt;0,"VENCIDO",IF(E3923&lt;=30,"VENCE EM &lt;= 30 DIAS",IF(E3923&lt;=60,"ATENCAO (31-60 DIAS)","OK"))))</f>
        <v/>
      </c>
      <c r="G3923" s="14">
        <f>SUMIFS(Lancamentos!$G:$G,Lancamentos!$C:$C,$A3923,Lancamentos!$E:$E,$C3923,Lancamentos!$B:$B,"ENTRADA")</f>
        <v/>
      </c>
      <c r="H3923" s="14">
        <f>SUMIFS(Lancamentos!$G:$G,Lancamentos!$C:$C,$A3923,Lancamentos!$E:$E,$C3923,Lancamentos!$B:$B,"SAIDA_USO")</f>
        <v/>
      </c>
      <c r="I3923" s="14">
        <f>SUMIFS(Lancamentos!$G:$G,Lancamentos!$C:$C,$A3923,Lancamentos!$E:$E,$C3923,Lancamentos!$B:$B,"SAIDA_DESCARTE")</f>
        <v/>
      </c>
      <c r="J3923" s="14">
        <f>G3923-H3923-I3923</f>
        <v/>
      </c>
      <c r="K3923">
        <f>IF(A3923="","",IF(J3923&lt;=IFERROR(VLOOKUP(A3923,Produtos!$A:$E,5,FALSE),0),"ABAIXO DO MINIMO","OK"))</f>
        <v/>
      </c>
    </row>
    <row r="3924">
      <c r="B3924">
        <f>IFERROR(VLOOKUP(A3924,Produtos!A:B,2,FALSE),"")</f>
        <v/>
      </c>
      <c r="D3924" s="10">
        <f>IFERROR(INDEX(Lotes!$E:$E,MATCH(1,(Lotes!$A:$A=A3924)*(Lotes!$C:$C=C3924),0)),"")</f>
        <v/>
      </c>
      <c r="E3924" s="14">
        <f>IF(D3924="","",D3924-TODAY())</f>
        <v/>
      </c>
      <c r="F3924">
        <f>IF(D3924="","",IF(E3924&lt;0,"VENCIDO",IF(E3924&lt;=30,"VENCE EM &lt;= 30 DIAS",IF(E3924&lt;=60,"ATENCAO (31-60 DIAS)","OK"))))</f>
        <v/>
      </c>
      <c r="G3924" s="14">
        <f>SUMIFS(Lancamentos!$G:$G,Lancamentos!$C:$C,$A3924,Lancamentos!$E:$E,$C3924,Lancamentos!$B:$B,"ENTRADA")</f>
        <v/>
      </c>
      <c r="H3924" s="14">
        <f>SUMIFS(Lancamentos!$G:$G,Lancamentos!$C:$C,$A3924,Lancamentos!$E:$E,$C3924,Lancamentos!$B:$B,"SAIDA_USO")</f>
        <v/>
      </c>
      <c r="I3924" s="14">
        <f>SUMIFS(Lancamentos!$G:$G,Lancamentos!$C:$C,$A3924,Lancamentos!$E:$E,$C3924,Lancamentos!$B:$B,"SAIDA_DESCARTE")</f>
        <v/>
      </c>
      <c r="J3924" s="14">
        <f>G3924-H3924-I3924</f>
        <v/>
      </c>
      <c r="K3924">
        <f>IF(A3924="","",IF(J3924&lt;=IFERROR(VLOOKUP(A3924,Produtos!$A:$E,5,FALSE),0),"ABAIXO DO MINIMO","OK"))</f>
        <v/>
      </c>
    </row>
    <row r="3925">
      <c r="B3925">
        <f>IFERROR(VLOOKUP(A3925,Produtos!A:B,2,FALSE),"")</f>
        <v/>
      </c>
      <c r="D3925" s="10">
        <f>IFERROR(INDEX(Lotes!$E:$E,MATCH(1,(Lotes!$A:$A=A3925)*(Lotes!$C:$C=C3925),0)),"")</f>
        <v/>
      </c>
      <c r="E3925" s="14">
        <f>IF(D3925="","",D3925-TODAY())</f>
        <v/>
      </c>
      <c r="F3925">
        <f>IF(D3925="","",IF(E3925&lt;0,"VENCIDO",IF(E3925&lt;=30,"VENCE EM &lt;= 30 DIAS",IF(E3925&lt;=60,"ATENCAO (31-60 DIAS)","OK"))))</f>
        <v/>
      </c>
      <c r="G3925" s="14">
        <f>SUMIFS(Lancamentos!$G:$G,Lancamentos!$C:$C,$A3925,Lancamentos!$E:$E,$C3925,Lancamentos!$B:$B,"ENTRADA")</f>
        <v/>
      </c>
      <c r="H3925" s="14">
        <f>SUMIFS(Lancamentos!$G:$G,Lancamentos!$C:$C,$A3925,Lancamentos!$E:$E,$C3925,Lancamentos!$B:$B,"SAIDA_USO")</f>
        <v/>
      </c>
      <c r="I3925" s="14">
        <f>SUMIFS(Lancamentos!$G:$G,Lancamentos!$C:$C,$A3925,Lancamentos!$E:$E,$C3925,Lancamentos!$B:$B,"SAIDA_DESCARTE")</f>
        <v/>
      </c>
      <c r="J3925" s="14">
        <f>G3925-H3925-I3925</f>
        <v/>
      </c>
      <c r="K3925">
        <f>IF(A3925="","",IF(J3925&lt;=IFERROR(VLOOKUP(A3925,Produtos!$A:$E,5,FALSE),0),"ABAIXO DO MINIMO","OK"))</f>
        <v/>
      </c>
    </row>
    <row r="3926">
      <c r="B3926">
        <f>IFERROR(VLOOKUP(A3926,Produtos!A:B,2,FALSE),"")</f>
        <v/>
      </c>
      <c r="D3926" s="10">
        <f>IFERROR(INDEX(Lotes!$E:$E,MATCH(1,(Lotes!$A:$A=A3926)*(Lotes!$C:$C=C3926),0)),"")</f>
        <v/>
      </c>
      <c r="E3926" s="14">
        <f>IF(D3926="","",D3926-TODAY())</f>
        <v/>
      </c>
      <c r="F3926">
        <f>IF(D3926="","",IF(E3926&lt;0,"VENCIDO",IF(E3926&lt;=30,"VENCE EM &lt;= 30 DIAS",IF(E3926&lt;=60,"ATENCAO (31-60 DIAS)","OK"))))</f>
        <v/>
      </c>
      <c r="G3926" s="14">
        <f>SUMIFS(Lancamentos!$G:$G,Lancamentos!$C:$C,$A3926,Lancamentos!$E:$E,$C3926,Lancamentos!$B:$B,"ENTRADA")</f>
        <v/>
      </c>
      <c r="H3926" s="14">
        <f>SUMIFS(Lancamentos!$G:$G,Lancamentos!$C:$C,$A3926,Lancamentos!$E:$E,$C3926,Lancamentos!$B:$B,"SAIDA_USO")</f>
        <v/>
      </c>
      <c r="I3926" s="14">
        <f>SUMIFS(Lancamentos!$G:$G,Lancamentos!$C:$C,$A3926,Lancamentos!$E:$E,$C3926,Lancamentos!$B:$B,"SAIDA_DESCARTE")</f>
        <v/>
      </c>
      <c r="J3926" s="14">
        <f>G3926-H3926-I3926</f>
        <v/>
      </c>
      <c r="K3926">
        <f>IF(A3926="","",IF(J3926&lt;=IFERROR(VLOOKUP(A3926,Produtos!$A:$E,5,FALSE),0),"ABAIXO DO MINIMO","OK"))</f>
        <v/>
      </c>
    </row>
    <row r="3927">
      <c r="B3927">
        <f>IFERROR(VLOOKUP(A3927,Produtos!A:B,2,FALSE),"")</f>
        <v/>
      </c>
      <c r="D3927" s="10">
        <f>IFERROR(INDEX(Lotes!$E:$E,MATCH(1,(Lotes!$A:$A=A3927)*(Lotes!$C:$C=C3927),0)),"")</f>
        <v/>
      </c>
      <c r="E3927" s="14">
        <f>IF(D3927="","",D3927-TODAY())</f>
        <v/>
      </c>
      <c r="F3927">
        <f>IF(D3927="","",IF(E3927&lt;0,"VENCIDO",IF(E3927&lt;=30,"VENCE EM &lt;= 30 DIAS",IF(E3927&lt;=60,"ATENCAO (31-60 DIAS)","OK"))))</f>
        <v/>
      </c>
      <c r="G3927" s="14">
        <f>SUMIFS(Lancamentos!$G:$G,Lancamentos!$C:$C,$A3927,Lancamentos!$E:$E,$C3927,Lancamentos!$B:$B,"ENTRADA")</f>
        <v/>
      </c>
      <c r="H3927" s="14">
        <f>SUMIFS(Lancamentos!$G:$G,Lancamentos!$C:$C,$A3927,Lancamentos!$E:$E,$C3927,Lancamentos!$B:$B,"SAIDA_USO")</f>
        <v/>
      </c>
      <c r="I3927" s="14">
        <f>SUMIFS(Lancamentos!$G:$G,Lancamentos!$C:$C,$A3927,Lancamentos!$E:$E,$C3927,Lancamentos!$B:$B,"SAIDA_DESCARTE")</f>
        <v/>
      </c>
      <c r="J3927" s="14">
        <f>G3927-H3927-I3927</f>
        <v/>
      </c>
      <c r="K3927">
        <f>IF(A3927="","",IF(J3927&lt;=IFERROR(VLOOKUP(A3927,Produtos!$A:$E,5,FALSE),0),"ABAIXO DO MINIMO","OK"))</f>
        <v/>
      </c>
    </row>
    <row r="3928">
      <c r="B3928">
        <f>IFERROR(VLOOKUP(A3928,Produtos!A:B,2,FALSE),"")</f>
        <v/>
      </c>
      <c r="D3928" s="10">
        <f>IFERROR(INDEX(Lotes!$E:$E,MATCH(1,(Lotes!$A:$A=A3928)*(Lotes!$C:$C=C3928),0)),"")</f>
        <v/>
      </c>
      <c r="E3928" s="14">
        <f>IF(D3928="","",D3928-TODAY())</f>
        <v/>
      </c>
      <c r="F3928">
        <f>IF(D3928="","",IF(E3928&lt;0,"VENCIDO",IF(E3928&lt;=30,"VENCE EM &lt;= 30 DIAS",IF(E3928&lt;=60,"ATENCAO (31-60 DIAS)","OK"))))</f>
        <v/>
      </c>
      <c r="G3928" s="14">
        <f>SUMIFS(Lancamentos!$G:$G,Lancamentos!$C:$C,$A3928,Lancamentos!$E:$E,$C3928,Lancamentos!$B:$B,"ENTRADA")</f>
        <v/>
      </c>
      <c r="H3928" s="14">
        <f>SUMIFS(Lancamentos!$G:$G,Lancamentos!$C:$C,$A3928,Lancamentos!$E:$E,$C3928,Lancamentos!$B:$B,"SAIDA_USO")</f>
        <v/>
      </c>
      <c r="I3928" s="14">
        <f>SUMIFS(Lancamentos!$G:$G,Lancamentos!$C:$C,$A3928,Lancamentos!$E:$E,$C3928,Lancamentos!$B:$B,"SAIDA_DESCARTE")</f>
        <v/>
      </c>
      <c r="J3928" s="14">
        <f>G3928-H3928-I3928</f>
        <v/>
      </c>
      <c r="K3928">
        <f>IF(A3928="","",IF(J3928&lt;=IFERROR(VLOOKUP(A3928,Produtos!$A:$E,5,FALSE),0),"ABAIXO DO MINIMO","OK"))</f>
        <v/>
      </c>
    </row>
    <row r="3929">
      <c r="B3929">
        <f>IFERROR(VLOOKUP(A3929,Produtos!A:B,2,FALSE),"")</f>
        <v/>
      </c>
      <c r="D3929" s="10">
        <f>IFERROR(INDEX(Lotes!$E:$E,MATCH(1,(Lotes!$A:$A=A3929)*(Lotes!$C:$C=C3929),0)),"")</f>
        <v/>
      </c>
      <c r="E3929" s="14">
        <f>IF(D3929="","",D3929-TODAY())</f>
        <v/>
      </c>
      <c r="F3929">
        <f>IF(D3929="","",IF(E3929&lt;0,"VENCIDO",IF(E3929&lt;=30,"VENCE EM &lt;= 30 DIAS",IF(E3929&lt;=60,"ATENCAO (31-60 DIAS)","OK"))))</f>
        <v/>
      </c>
      <c r="G3929" s="14">
        <f>SUMIFS(Lancamentos!$G:$G,Lancamentos!$C:$C,$A3929,Lancamentos!$E:$E,$C3929,Lancamentos!$B:$B,"ENTRADA")</f>
        <v/>
      </c>
      <c r="H3929" s="14">
        <f>SUMIFS(Lancamentos!$G:$G,Lancamentos!$C:$C,$A3929,Lancamentos!$E:$E,$C3929,Lancamentos!$B:$B,"SAIDA_USO")</f>
        <v/>
      </c>
      <c r="I3929" s="14">
        <f>SUMIFS(Lancamentos!$G:$G,Lancamentos!$C:$C,$A3929,Lancamentos!$E:$E,$C3929,Lancamentos!$B:$B,"SAIDA_DESCARTE")</f>
        <v/>
      </c>
      <c r="J3929" s="14">
        <f>G3929-H3929-I3929</f>
        <v/>
      </c>
      <c r="K3929">
        <f>IF(A3929="","",IF(J3929&lt;=IFERROR(VLOOKUP(A3929,Produtos!$A:$E,5,FALSE),0),"ABAIXO DO MINIMO","OK"))</f>
        <v/>
      </c>
    </row>
    <row r="3930">
      <c r="B3930">
        <f>IFERROR(VLOOKUP(A3930,Produtos!A:B,2,FALSE),"")</f>
        <v/>
      </c>
      <c r="D3930" s="10">
        <f>IFERROR(INDEX(Lotes!$E:$E,MATCH(1,(Lotes!$A:$A=A3930)*(Lotes!$C:$C=C3930),0)),"")</f>
        <v/>
      </c>
      <c r="E3930" s="14">
        <f>IF(D3930="","",D3930-TODAY())</f>
        <v/>
      </c>
      <c r="F3930">
        <f>IF(D3930="","",IF(E3930&lt;0,"VENCIDO",IF(E3930&lt;=30,"VENCE EM &lt;= 30 DIAS",IF(E3930&lt;=60,"ATENCAO (31-60 DIAS)","OK"))))</f>
        <v/>
      </c>
      <c r="G3930" s="14">
        <f>SUMIFS(Lancamentos!$G:$G,Lancamentos!$C:$C,$A3930,Lancamentos!$E:$E,$C3930,Lancamentos!$B:$B,"ENTRADA")</f>
        <v/>
      </c>
      <c r="H3930" s="14">
        <f>SUMIFS(Lancamentos!$G:$G,Lancamentos!$C:$C,$A3930,Lancamentos!$E:$E,$C3930,Lancamentos!$B:$B,"SAIDA_USO")</f>
        <v/>
      </c>
      <c r="I3930" s="14">
        <f>SUMIFS(Lancamentos!$G:$G,Lancamentos!$C:$C,$A3930,Lancamentos!$E:$E,$C3930,Lancamentos!$B:$B,"SAIDA_DESCARTE")</f>
        <v/>
      </c>
      <c r="J3930" s="14">
        <f>G3930-H3930-I3930</f>
        <v/>
      </c>
      <c r="K3930">
        <f>IF(A3930="","",IF(J3930&lt;=IFERROR(VLOOKUP(A3930,Produtos!$A:$E,5,FALSE),0),"ABAIXO DO MINIMO","OK"))</f>
        <v/>
      </c>
    </row>
    <row r="3931">
      <c r="B3931">
        <f>IFERROR(VLOOKUP(A3931,Produtos!A:B,2,FALSE),"")</f>
        <v/>
      </c>
      <c r="D3931" s="10">
        <f>IFERROR(INDEX(Lotes!$E:$E,MATCH(1,(Lotes!$A:$A=A3931)*(Lotes!$C:$C=C3931),0)),"")</f>
        <v/>
      </c>
      <c r="E3931" s="14">
        <f>IF(D3931="","",D3931-TODAY())</f>
        <v/>
      </c>
      <c r="F3931">
        <f>IF(D3931="","",IF(E3931&lt;0,"VENCIDO",IF(E3931&lt;=30,"VENCE EM &lt;= 30 DIAS",IF(E3931&lt;=60,"ATENCAO (31-60 DIAS)","OK"))))</f>
        <v/>
      </c>
      <c r="G3931" s="14">
        <f>SUMIFS(Lancamentos!$G:$G,Lancamentos!$C:$C,$A3931,Lancamentos!$E:$E,$C3931,Lancamentos!$B:$B,"ENTRADA")</f>
        <v/>
      </c>
      <c r="H3931" s="14">
        <f>SUMIFS(Lancamentos!$G:$G,Lancamentos!$C:$C,$A3931,Lancamentos!$E:$E,$C3931,Lancamentos!$B:$B,"SAIDA_USO")</f>
        <v/>
      </c>
      <c r="I3931" s="14">
        <f>SUMIFS(Lancamentos!$G:$G,Lancamentos!$C:$C,$A3931,Lancamentos!$E:$E,$C3931,Lancamentos!$B:$B,"SAIDA_DESCARTE")</f>
        <v/>
      </c>
      <c r="J3931" s="14">
        <f>G3931-H3931-I3931</f>
        <v/>
      </c>
      <c r="K3931">
        <f>IF(A3931="","",IF(J3931&lt;=IFERROR(VLOOKUP(A3931,Produtos!$A:$E,5,FALSE),0),"ABAIXO DO MINIMO","OK"))</f>
        <v/>
      </c>
    </row>
    <row r="3932">
      <c r="B3932">
        <f>IFERROR(VLOOKUP(A3932,Produtos!A:B,2,FALSE),"")</f>
        <v/>
      </c>
      <c r="D3932" s="10">
        <f>IFERROR(INDEX(Lotes!$E:$E,MATCH(1,(Lotes!$A:$A=A3932)*(Lotes!$C:$C=C3932),0)),"")</f>
        <v/>
      </c>
      <c r="E3932" s="14">
        <f>IF(D3932="","",D3932-TODAY())</f>
        <v/>
      </c>
      <c r="F3932">
        <f>IF(D3932="","",IF(E3932&lt;0,"VENCIDO",IF(E3932&lt;=30,"VENCE EM &lt;= 30 DIAS",IF(E3932&lt;=60,"ATENCAO (31-60 DIAS)","OK"))))</f>
        <v/>
      </c>
      <c r="G3932" s="14">
        <f>SUMIFS(Lancamentos!$G:$G,Lancamentos!$C:$C,$A3932,Lancamentos!$E:$E,$C3932,Lancamentos!$B:$B,"ENTRADA")</f>
        <v/>
      </c>
      <c r="H3932" s="14">
        <f>SUMIFS(Lancamentos!$G:$G,Lancamentos!$C:$C,$A3932,Lancamentos!$E:$E,$C3932,Lancamentos!$B:$B,"SAIDA_USO")</f>
        <v/>
      </c>
      <c r="I3932" s="14">
        <f>SUMIFS(Lancamentos!$G:$G,Lancamentos!$C:$C,$A3932,Lancamentos!$E:$E,$C3932,Lancamentos!$B:$B,"SAIDA_DESCARTE")</f>
        <v/>
      </c>
      <c r="J3932" s="14">
        <f>G3932-H3932-I3932</f>
        <v/>
      </c>
      <c r="K3932">
        <f>IF(A3932="","",IF(J3932&lt;=IFERROR(VLOOKUP(A3932,Produtos!$A:$E,5,FALSE),0),"ABAIXO DO MINIMO","OK"))</f>
        <v/>
      </c>
    </row>
    <row r="3933">
      <c r="B3933">
        <f>IFERROR(VLOOKUP(A3933,Produtos!A:B,2,FALSE),"")</f>
        <v/>
      </c>
      <c r="D3933" s="10">
        <f>IFERROR(INDEX(Lotes!$E:$E,MATCH(1,(Lotes!$A:$A=A3933)*(Lotes!$C:$C=C3933),0)),"")</f>
        <v/>
      </c>
      <c r="E3933" s="14">
        <f>IF(D3933="","",D3933-TODAY())</f>
        <v/>
      </c>
      <c r="F3933">
        <f>IF(D3933="","",IF(E3933&lt;0,"VENCIDO",IF(E3933&lt;=30,"VENCE EM &lt;= 30 DIAS",IF(E3933&lt;=60,"ATENCAO (31-60 DIAS)","OK"))))</f>
        <v/>
      </c>
      <c r="G3933" s="14">
        <f>SUMIFS(Lancamentos!$G:$G,Lancamentos!$C:$C,$A3933,Lancamentos!$E:$E,$C3933,Lancamentos!$B:$B,"ENTRADA")</f>
        <v/>
      </c>
      <c r="H3933" s="14">
        <f>SUMIFS(Lancamentos!$G:$G,Lancamentos!$C:$C,$A3933,Lancamentos!$E:$E,$C3933,Lancamentos!$B:$B,"SAIDA_USO")</f>
        <v/>
      </c>
      <c r="I3933" s="14">
        <f>SUMIFS(Lancamentos!$G:$G,Lancamentos!$C:$C,$A3933,Lancamentos!$E:$E,$C3933,Lancamentos!$B:$B,"SAIDA_DESCARTE")</f>
        <v/>
      </c>
      <c r="J3933" s="14">
        <f>G3933-H3933-I3933</f>
        <v/>
      </c>
      <c r="K3933">
        <f>IF(A3933="","",IF(J3933&lt;=IFERROR(VLOOKUP(A3933,Produtos!$A:$E,5,FALSE),0),"ABAIXO DO MINIMO","OK"))</f>
        <v/>
      </c>
    </row>
    <row r="3934">
      <c r="B3934">
        <f>IFERROR(VLOOKUP(A3934,Produtos!A:B,2,FALSE),"")</f>
        <v/>
      </c>
      <c r="D3934" s="10">
        <f>IFERROR(INDEX(Lotes!$E:$E,MATCH(1,(Lotes!$A:$A=A3934)*(Lotes!$C:$C=C3934),0)),"")</f>
        <v/>
      </c>
      <c r="E3934" s="14">
        <f>IF(D3934="","",D3934-TODAY())</f>
        <v/>
      </c>
      <c r="F3934">
        <f>IF(D3934="","",IF(E3934&lt;0,"VENCIDO",IF(E3934&lt;=30,"VENCE EM &lt;= 30 DIAS",IF(E3934&lt;=60,"ATENCAO (31-60 DIAS)","OK"))))</f>
        <v/>
      </c>
      <c r="G3934" s="14">
        <f>SUMIFS(Lancamentos!$G:$G,Lancamentos!$C:$C,$A3934,Lancamentos!$E:$E,$C3934,Lancamentos!$B:$B,"ENTRADA")</f>
        <v/>
      </c>
      <c r="H3934" s="14">
        <f>SUMIFS(Lancamentos!$G:$G,Lancamentos!$C:$C,$A3934,Lancamentos!$E:$E,$C3934,Lancamentos!$B:$B,"SAIDA_USO")</f>
        <v/>
      </c>
      <c r="I3934" s="14">
        <f>SUMIFS(Lancamentos!$G:$G,Lancamentos!$C:$C,$A3934,Lancamentos!$E:$E,$C3934,Lancamentos!$B:$B,"SAIDA_DESCARTE")</f>
        <v/>
      </c>
      <c r="J3934" s="14">
        <f>G3934-H3934-I3934</f>
        <v/>
      </c>
      <c r="K3934">
        <f>IF(A3934="","",IF(J3934&lt;=IFERROR(VLOOKUP(A3934,Produtos!$A:$E,5,FALSE),0),"ABAIXO DO MINIMO","OK"))</f>
        <v/>
      </c>
    </row>
    <row r="3935">
      <c r="B3935">
        <f>IFERROR(VLOOKUP(A3935,Produtos!A:B,2,FALSE),"")</f>
        <v/>
      </c>
      <c r="D3935" s="10">
        <f>IFERROR(INDEX(Lotes!$E:$E,MATCH(1,(Lotes!$A:$A=A3935)*(Lotes!$C:$C=C3935),0)),"")</f>
        <v/>
      </c>
      <c r="E3935" s="14">
        <f>IF(D3935="","",D3935-TODAY())</f>
        <v/>
      </c>
      <c r="F3935">
        <f>IF(D3935="","",IF(E3935&lt;0,"VENCIDO",IF(E3935&lt;=30,"VENCE EM &lt;= 30 DIAS",IF(E3935&lt;=60,"ATENCAO (31-60 DIAS)","OK"))))</f>
        <v/>
      </c>
      <c r="G3935" s="14">
        <f>SUMIFS(Lancamentos!$G:$G,Lancamentos!$C:$C,$A3935,Lancamentos!$E:$E,$C3935,Lancamentos!$B:$B,"ENTRADA")</f>
        <v/>
      </c>
      <c r="H3935" s="14">
        <f>SUMIFS(Lancamentos!$G:$G,Lancamentos!$C:$C,$A3935,Lancamentos!$E:$E,$C3935,Lancamentos!$B:$B,"SAIDA_USO")</f>
        <v/>
      </c>
      <c r="I3935" s="14">
        <f>SUMIFS(Lancamentos!$G:$G,Lancamentos!$C:$C,$A3935,Lancamentos!$E:$E,$C3935,Lancamentos!$B:$B,"SAIDA_DESCARTE")</f>
        <v/>
      </c>
      <c r="J3935" s="14">
        <f>G3935-H3935-I3935</f>
        <v/>
      </c>
      <c r="K3935">
        <f>IF(A3935="","",IF(J3935&lt;=IFERROR(VLOOKUP(A3935,Produtos!$A:$E,5,FALSE),0),"ABAIXO DO MINIMO","OK"))</f>
        <v/>
      </c>
    </row>
    <row r="3936">
      <c r="B3936">
        <f>IFERROR(VLOOKUP(A3936,Produtos!A:B,2,FALSE),"")</f>
        <v/>
      </c>
      <c r="D3936" s="10">
        <f>IFERROR(INDEX(Lotes!$E:$E,MATCH(1,(Lotes!$A:$A=A3936)*(Lotes!$C:$C=C3936),0)),"")</f>
        <v/>
      </c>
      <c r="E3936" s="14">
        <f>IF(D3936="","",D3936-TODAY())</f>
        <v/>
      </c>
      <c r="F3936">
        <f>IF(D3936="","",IF(E3936&lt;0,"VENCIDO",IF(E3936&lt;=30,"VENCE EM &lt;= 30 DIAS",IF(E3936&lt;=60,"ATENCAO (31-60 DIAS)","OK"))))</f>
        <v/>
      </c>
      <c r="G3936" s="14">
        <f>SUMIFS(Lancamentos!$G:$G,Lancamentos!$C:$C,$A3936,Lancamentos!$E:$E,$C3936,Lancamentos!$B:$B,"ENTRADA")</f>
        <v/>
      </c>
      <c r="H3936" s="14">
        <f>SUMIFS(Lancamentos!$G:$G,Lancamentos!$C:$C,$A3936,Lancamentos!$E:$E,$C3936,Lancamentos!$B:$B,"SAIDA_USO")</f>
        <v/>
      </c>
      <c r="I3936" s="14">
        <f>SUMIFS(Lancamentos!$G:$G,Lancamentos!$C:$C,$A3936,Lancamentos!$E:$E,$C3936,Lancamentos!$B:$B,"SAIDA_DESCARTE")</f>
        <v/>
      </c>
      <c r="J3936" s="14">
        <f>G3936-H3936-I3936</f>
        <v/>
      </c>
      <c r="K3936">
        <f>IF(A3936="","",IF(J3936&lt;=IFERROR(VLOOKUP(A3936,Produtos!$A:$E,5,FALSE),0),"ABAIXO DO MINIMO","OK"))</f>
        <v/>
      </c>
    </row>
    <row r="3937">
      <c r="B3937">
        <f>IFERROR(VLOOKUP(A3937,Produtos!A:B,2,FALSE),"")</f>
        <v/>
      </c>
      <c r="D3937" s="10">
        <f>IFERROR(INDEX(Lotes!$E:$E,MATCH(1,(Lotes!$A:$A=A3937)*(Lotes!$C:$C=C3937),0)),"")</f>
        <v/>
      </c>
      <c r="E3937" s="14">
        <f>IF(D3937="","",D3937-TODAY())</f>
        <v/>
      </c>
      <c r="F3937">
        <f>IF(D3937="","",IF(E3937&lt;0,"VENCIDO",IF(E3937&lt;=30,"VENCE EM &lt;= 30 DIAS",IF(E3937&lt;=60,"ATENCAO (31-60 DIAS)","OK"))))</f>
        <v/>
      </c>
      <c r="G3937" s="14">
        <f>SUMIFS(Lancamentos!$G:$G,Lancamentos!$C:$C,$A3937,Lancamentos!$E:$E,$C3937,Lancamentos!$B:$B,"ENTRADA")</f>
        <v/>
      </c>
      <c r="H3937" s="14">
        <f>SUMIFS(Lancamentos!$G:$G,Lancamentos!$C:$C,$A3937,Lancamentos!$E:$E,$C3937,Lancamentos!$B:$B,"SAIDA_USO")</f>
        <v/>
      </c>
      <c r="I3937" s="14">
        <f>SUMIFS(Lancamentos!$G:$G,Lancamentos!$C:$C,$A3937,Lancamentos!$E:$E,$C3937,Lancamentos!$B:$B,"SAIDA_DESCARTE")</f>
        <v/>
      </c>
      <c r="J3937" s="14">
        <f>G3937-H3937-I3937</f>
        <v/>
      </c>
      <c r="K3937">
        <f>IF(A3937="","",IF(J3937&lt;=IFERROR(VLOOKUP(A3937,Produtos!$A:$E,5,FALSE),0),"ABAIXO DO MINIMO","OK"))</f>
        <v/>
      </c>
    </row>
    <row r="3938">
      <c r="B3938">
        <f>IFERROR(VLOOKUP(A3938,Produtos!A:B,2,FALSE),"")</f>
        <v/>
      </c>
      <c r="D3938" s="10">
        <f>IFERROR(INDEX(Lotes!$E:$E,MATCH(1,(Lotes!$A:$A=A3938)*(Lotes!$C:$C=C3938),0)),"")</f>
        <v/>
      </c>
      <c r="E3938" s="14">
        <f>IF(D3938="","",D3938-TODAY())</f>
        <v/>
      </c>
      <c r="F3938">
        <f>IF(D3938="","",IF(E3938&lt;0,"VENCIDO",IF(E3938&lt;=30,"VENCE EM &lt;= 30 DIAS",IF(E3938&lt;=60,"ATENCAO (31-60 DIAS)","OK"))))</f>
        <v/>
      </c>
      <c r="G3938" s="14">
        <f>SUMIFS(Lancamentos!$G:$G,Lancamentos!$C:$C,$A3938,Lancamentos!$E:$E,$C3938,Lancamentos!$B:$B,"ENTRADA")</f>
        <v/>
      </c>
      <c r="H3938" s="14">
        <f>SUMIFS(Lancamentos!$G:$G,Lancamentos!$C:$C,$A3938,Lancamentos!$E:$E,$C3938,Lancamentos!$B:$B,"SAIDA_USO")</f>
        <v/>
      </c>
      <c r="I3938" s="14">
        <f>SUMIFS(Lancamentos!$G:$G,Lancamentos!$C:$C,$A3938,Lancamentos!$E:$E,$C3938,Lancamentos!$B:$B,"SAIDA_DESCARTE")</f>
        <v/>
      </c>
      <c r="J3938" s="14">
        <f>G3938-H3938-I3938</f>
        <v/>
      </c>
      <c r="K3938">
        <f>IF(A3938="","",IF(J3938&lt;=IFERROR(VLOOKUP(A3938,Produtos!$A:$E,5,FALSE),0),"ABAIXO DO MINIMO","OK"))</f>
        <v/>
      </c>
    </row>
    <row r="3939">
      <c r="B3939">
        <f>IFERROR(VLOOKUP(A3939,Produtos!A:B,2,FALSE),"")</f>
        <v/>
      </c>
      <c r="D3939" s="10">
        <f>IFERROR(INDEX(Lotes!$E:$E,MATCH(1,(Lotes!$A:$A=A3939)*(Lotes!$C:$C=C3939),0)),"")</f>
        <v/>
      </c>
      <c r="E3939" s="14">
        <f>IF(D3939="","",D3939-TODAY())</f>
        <v/>
      </c>
      <c r="F3939">
        <f>IF(D3939="","",IF(E3939&lt;0,"VENCIDO",IF(E3939&lt;=30,"VENCE EM &lt;= 30 DIAS",IF(E3939&lt;=60,"ATENCAO (31-60 DIAS)","OK"))))</f>
        <v/>
      </c>
      <c r="G3939" s="14">
        <f>SUMIFS(Lancamentos!$G:$G,Lancamentos!$C:$C,$A3939,Lancamentos!$E:$E,$C3939,Lancamentos!$B:$B,"ENTRADA")</f>
        <v/>
      </c>
      <c r="H3939" s="14">
        <f>SUMIFS(Lancamentos!$G:$G,Lancamentos!$C:$C,$A3939,Lancamentos!$E:$E,$C3939,Lancamentos!$B:$B,"SAIDA_USO")</f>
        <v/>
      </c>
      <c r="I3939" s="14">
        <f>SUMIFS(Lancamentos!$G:$G,Lancamentos!$C:$C,$A3939,Lancamentos!$E:$E,$C3939,Lancamentos!$B:$B,"SAIDA_DESCARTE")</f>
        <v/>
      </c>
      <c r="J3939" s="14">
        <f>G3939-H3939-I3939</f>
        <v/>
      </c>
      <c r="K3939">
        <f>IF(A3939="","",IF(J3939&lt;=IFERROR(VLOOKUP(A3939,Produtos!$A:$E,5,FALSE),0),"ABAIXO DO MINIMO","OK"))</f>
        <v/>
      </c>
    </row>
    <row r="3940">
      <c r="B3940">
        <f>IFERROR(VLOOKUP(A3940,Produtos!A:B,2,FALSE),"")</f>
        <v/>
      </c>
      <c r="D3940" s="10">
        <f>IFERROR(INDEX(Lotes!$E:$E,MATCH(1,(Lotes!$A:$A=A3940)*(Lotes!$C:$C=C3940),0)),"")</f>
        <v/>
      </c>
      <c r="E3940" s="14">
        <f>IF(D3940="","",D3940-TODAY())</f>
        <v/>
      </c>
      <c r="F3940">
        <f>IF(D3940="","",IF(E3940&lt;0,"VENCIDO",IF(E3940&lt;=30,"VENCE EM &lt;= 30 DIAS",IF(E3940&lt;=60,"ATENCAO (31-60 DIAS)","OK"))))</f>
        <v/>
      </c>
      <c r="G3940" s="14">
        <f>SUMIFS(Lancamentos!$G:$G,Lancamentos!$C:$C,$A3940,Lancamentos!$E:$E,$C3940,Lancamentos!$B:$B,"ENTRADA")</f>
        <v/>
      </c>
      <c r="H3940" s="14">
        <f>SUMIFS(Lancamentos!$G:$G,Lancamentos!$C:$C,$A3940,Lancamentos!$E:$E,$C3940,Lancamentos!$B:$B,"SAIDA_USO")</f>
        <v/>
      </c>
      <c r="I3940" s="14">
        <f>SUMIFS(Lancamentos!$G:$G,Lancamentos!$C:$C,$A3940,Lancamentos!$E:$E,$C3940,Lancamentos!$B:$B,"SAIDA_DESCARTE")</f>
        <v/>
      </c>
      <c r="J3940" s="14">
        <f>G3940-H3940-I3940</f>
        <v/>
      </c>
      <c r="K3940">
        <f>IF(A3940="","",IF(J3940&lt;=IFERROR(VLOOKUP(A3940,Produtos!$A:$E,5,FALSE),0),"ABAIXO DO MINIMO","OK"))</f>
        <v/>
      </c>
    </row>
    <row r="3941">
      <c r="B3941">
        <f>IFERROR(VLOOKUP(A3941,Produtos!A:B,2,FALSE),"")</f>
        <v/>
      </c>
      <c r="D3941" s="10">
        <f>IFERROR(INDEX(Lotes!$E:$E,MATCH(1,(Lotes!$A:$A=A3941)*(Lotes!$C:$C=C3941),0)),"")</f>
        <v/>
      </c>
      <c r="E3941" s="14">
        <f>IF(D3941="","",D3941-TODAY())</f>
        <v/>
      </c>
      <c r="F3941">
        <f>IF(D3941="","",IF(E3941&lt;0,"VENCIDO",IF(E3941&lt;=30,"VENCE EM &lt;= 30 DIAS",IF(E3941&lt;=60,"ATENCAO (31-60 DIAS)","OK"))))</f>
        <v/>
      </c>
      <c r="G3941" s="14">
        <f>SUMIFS(Lancamentos!$G:$G,Lancamentos!$C:$C,$A3941,Lancamentos!$E:$E,$C3941,Lancamentos!$B:$B,"ENTRADA")</f>
        <v/>
      </c>
      <c r="H3941" s="14">
        <f>SUMIFS(Lancamentos!$G:$G,Lancamentos!$C:$C,$A3941,Lancamentos!$E:$E,$C3941,Lancamentos!$B:$B,"SAIDA_USO")</f>
        <v/>
      </c>
      <c r="I3941" s="14">
        <f>SUMIFS(Lancamentos!$G:$G,Lancamentos!$C:$C,$A3941,Lancamentos!$E:$E,$C3941,Lancamentos!$B:$B,"SAIDA_DESCARTE")</f>
        <v/>
      </c>
      <c r="J3941" s="14">
        <f>G3941-H3941-I3941</f>
        <v/>
      </c>
      <c r="K3941">
        <f>IF(A3941="","",IF(J3941&lt;=IFERROR(VLOOKUP(A3941,Produtos!$A:$E,5,FALSE),0),"ABAIXO DO MINIMO","OK"))</f>
        <v/>
      </c>
    </row>
    <row r="3942">
      <c r="B3942">
        <f>IFERROR(VLOOKUP(A3942,Produtos!A:B,2,FALSE),"")</f>
        <v/>
      </c>
      <c r="D3942" s="10">
        <f>IFERROR(INDEX(Lotes!$E:$E,MATCH(1,(Lotes!$A:$A=A3942)*(Lotes!$C:$C=C3942),0)),"")</f>
        <v/>
      </c>
      <c r="E3942" s="14">
        <f>IF(D3942="","",D3942-TODAY())</f>
        <v/>
      </c>
      <c r="F3942">
        <f>IF(D3942="","",IF(E3942&lt;0,"VENCIDO",IF(E3942&lt;=30,"VENCE EM &lt;= 30 DIAS",IF(E3942&lt;=60,"ATENCAO (31-60 DIAS)","OK"))))</f>
        <v/>
      </c>
      <c r="G3942" s="14">
        <f>SUMIFS(Lancamentos!$G:$G,Lancamentos!$C:$C,$A3942,Lancamentos!$E:$E,$C3942,Lancamentos!$B:$B,"ENTRADA")</f>
        <v/>
      </c>
      <c r="H3942" s="14">
        <f>SUMIFS(Lancamentos!$G:$G,Lancamentos!$C:$C,$A3942,Lancamentos!$E:$E,$C3942,Lancamentos!$B:$B,"SAIDA_USO")</f>
        <v/>
      </c>
      <c r="I3942" s="14">
        <f>SUMIFS(Lancamentos!$G:$G,Lancamentos!$C:$C,$A3942,Lancamentos!$E:$E,$C3942,Lancamentos!$B:$B,"SAIDA_DESCARTE")</f>
        <v/>
      </c>
      <c r="J3942" s="14">
        <f>G3942-H3942-I3942</f>
        <v/>
      </c>
      <c r="K3942">
        <f>IF(A3942="","",IF(J3942&lt;=IFERROR(VLOOKUP(A3942,Produtos!$A:$E,5,FALSE),0),"ABAIXO DO MINIMO","OK"))</f>
        <v/>
      </c>
    </row>
    <row r="3943">
      <c r="B3943">
        <f>IFERROR(VLOOKUP(A3943,Produtos!A:B,2,FALSE),"")</f>
        <v/>
      </c>
      <c r="D3943" s="10">
        <f>IFERROR(INDEX(Lotes!$E:$E,MATCH(1,(Lotes!$A:$A=A3943)*(Lotes!$C:$C=C3943),0)),"")</f>
        <v/>
      </c>
      <c r="E3943" s="14">
        <f>IF(D3943="","",D3943-TODAY())</f>
        <v/>
      </c>
      <c r="F3943">
        <f>IF(D3943="","",IF(E3943&lt;0,"VENCIDO",IF(E3943&lt;=30,"VENCE EM &lt;= 30 DIAS",IF(E3943&lt;=60,"ATENCAO (31-60 DIAS)","OK"))))</f>
        <v/>
      </c>
      <c r="G3943" s="14">
        <f>SUMIFS(Lancamentos!$G:$G,Lancamentos!$C:$C,$A3943,Lancamentos!$E:$E,$C3943,Lancamentos!$B:$B,"ENTRADA")</f>
        <v/>
      </c>
      <c r="H3943" s="14">
        <f>SUMIFS(Lancamentos!$G:$G,Lancamentos!$C:$C,$A3943,Lancamentos!$E:$E,$C3943,Lancamentos!$B:$B,"SAIDA_USO")</f>
        <v/>
      </c>
      <c r="I3943" s="14">
        <f>SUMIFS(Lancamentos!$G:$G,Lancamentos!$C:$C,$A3943,Lancamentos!$E:$E,$C3943,Lancamentos!$B:$B,"SAIDA_DESCARTE")</f>
        <v/>
      </c>
      <c r="J3943" s="14">
        <f>G3943-H3943-I3943</f>
        <v/>
      </c>
      <c r="K3943">
        <f>IF(A3943="","",IF(J3943&lt;=IFERROR(VLOOKUP(A3943,Produtos!$A:$E,5,FALSE),0),"ABAIXO DO MINIMO","OK"))</f>
        <v/>
      </c>
    </row>
    <row r="3944">
      <c r="B3944">
        <f>IFERROR(VLOOKUP(A3944,Produtos!A:B,2,FALSE),"")</f>
        <v/>
      </c>
      <c r="D3944" s="10">
        <f>IFERROR(INDEX(Lotes!$E:$E,MATCH(1,(Lotes!$A:$A=A3944)*(Lotes!$C:$C=C3944),0)),"")</f>
        <v/>
      </c>
      <c r="E3944" s="14">
        <f>IF(D3944="","",D3944-TODAY())</f>
        <v/>
      </c>
      <c r="F3944">
        <f>IF(D3944="","",IF(E3944&lt;0,"VENCIDO",IF(E3944&lt;=30,"VENCE EM &lt;= 30 DIAS",IF(E3944&lt;=60,"ATENCAO (31-60 DIAS)","OK"))))</f>
        <v/>
      </c>
      <c r="G3944" s="14">
        <f>SUMIFS(Lancamentos!$G:$G,Lancamentos!$C:$C,$A3944,Lancamentos!$E:$E,$C3944,Lancamentos!$B:$B,"ENTRADA")</f>
        <v/>
      </c>
      <c r="H3944" s="14">
        <f>SUMIFS(Lancamentos!$G:$G,Lancamentos!$C:$C,$A3944,Lancamentos!$E:$E,$C3944,Lancamentos!$B:$B,"SAIDA_USO")</f>
        <v/>
      </c>
      <c r="I3944" s="14">
        <f>SUMIFS(Lancamentos!$G:$G,Lancamentos!$C:$C,$A3944,Lancamentos!$E:$E,$C3944,Lancamentos!$B:$B,"SAIDA_DESCARTE")</f>
        <v/>
      </c>
      <c r="J3944" s="14">
        <f>G3944-H3944-I3944</f>
        <v/>
      </c>
      <c r="K3944">
        <f>IF(A3944="","",IF(J3944&lt;=IFERROR(VLOOKUP(A3944,Produtos!$A:$E,5,FALSE),0),"ABAIXO DO MINIMO","OK"))</f>
        <v/>
      </c>
    </row>
    <row r="3945">
      <c r="B3945">
        <f>IFERROR(VLOOKUP(A3945,Produtos!A:B,2,FALSE),"")</f>
        <v/>
      </c>
      <c r="D3945" s="10">
        <f>IFERROR(INDEX(Lotes!$E:$E,MATCH(1,(Lotes!$A:$A=A3945)*(Lotes!$C:$C=C3945),0)),"")</f>
        <v/>
      </c>
      <c r="E3945" s="14">
        <f>IF(D3945="","",D3945-TODAY())</f>
        <v/>
      </c>
      <c r="F3945">
        <f>IF(D3945="","",IF(E3945&lt;0,"VENCIDO",IF(E3945&lt;=30,"VENCE EM &lt;= 30 DIAS",IF(E3945&lt;=60,"ATENCAO (31-60 DIAS)","OK"))))</f>
        <v/>
      </c>
      <c r="G3945" s="14">
        <f>SUMIFS(Lancamentos!$G:$G,Lancamentos!$C:$C,$A3945,Lancamentos!$E:$E,$C3945,Lancamentos!$B:$B,"ENTRADA")</f>
        <v/>
      </c>
      <c r="H3945" s="14">
        <f>SUMIFS(Lancamentos!$G:$G,Lancamentos!$C:$C,$A3945,Lancamentos!$E:$E,$C3945,Lancamentos!$B:$B,"SAIDA_USO")</f>
        <v/>
      </c>
      <c r="I3945" s="14">
        <f>SUMIFS(Lancamentos!$G:$G,Lancamentos!$C:$C,$A3945,Lancamentos!$E:$E,$C3945,Lancamentos!$B:$B,"SAIDA_DESCARTE")</f>
        <v/>
      </c>
      <c r="J3945" s="14">
        <f>G3945-H3945-I3945</f>
        <v/>
      </c>
      <c r="K3945">
        <f>IF(A3945="","",IF(J3945&lt;=IFERROR(VLOOKUP(A3945,Produtos!$A:$E,5,FALSE),0),"ABAIXO DO MINIMO","OK"))</f>
        <v/>
      </c>
    </row>
    <row r="3946">
      <c r="B3946">
        <f>IFERROR(VLOOKUP(A3946,Produtos!A:B,2,FALSE),"")</f>
        <v/>
      </c>
      <c r="D3946" s="10">
        <f>IFERROR(INDEX(Lotes!$E:$E,MATCH(1,(Lotes!$A:$A=A3946)*(Lotes!$C:$C=C3946),0)),"")</f>
        <v/>
      </c>
      <c r="E3946" s="14">
        <f>IF(D3946="","",D3946-TODAY())</f>
        <v/>
      </c>
      <c r="F3946">
        <f>IF(D3946="","",IF(E3946&lt;0,"VENCIDO",IF(E3946&lt;=30,"VENCE EM &lt;= 30 DIAS",IF(E3946&lt;=60,"ATENCAO (31-60 DIAS)","OK"))))</f>
        <v/>
      </c>
      <c r="G3946" s="14">
        <f>SUMIFS(Lancamentos!$G:$G,Lancamentos!$C:$C,$A3946,Lancamentos!$E:$E,$C3946,Lancamentos!$B:$B,"ENTRADA")</f>
        <v/>
      </c>
      <c r="H3946" s="14">
        <f>SUMIFS(Lancamentos!$G:$G,Lancamentos!$C:$C,$A3946,Lancamentos!$E:$E,$C3946,Lancamentos!$B:$B,"SAIDA_USO")</f>
        <v/>
      </c>
      <c r="I3946" s="14">
        <f>SUMIFS(Lancamentos!$G:$G,Lancamentos!$C:$C,$A3946,Lancamentos!$E:$E,$C3946,Lancamentos!$B:$B,"SAIDA_DESCARTE")</f>
        <v/>
      </c>
      <c r="J3946" s="14">
        <f>G3946-H3946-I3946</f>
        <v/>
      </c>
      <c r="K3946">
        <f>IF(A3946="","",IF(J3946&lt;=IFERROR(VLOOKUP(A3946,Produtos!$A:$E,5,FALSE),0),"ABAIXO DO MINIMO","OK"))</f>
        <v/>
      </c>
    </row>
    <row r="3947">
      <c r="B3947">
        <f>IFERROR(VLOOKUP(A3947,Produtos!A:B,2,FALSE),"")</f>
        <v/>
      </c>
      <c r="D3947" s="10">
        <f>IFERROR(INDEX(Lotes!$E:$E,MATCH(1,(Lotes!$A:$A=A3947)*(Lotes!$C:$C=C3947),0)),"")</f>
        <v/>
      </c>
      <c r="E3947" s="14">
        <f>IF(D3947="","",D3947-TODAY())</f>
        <v/>
      </c>
      <c r="F3947">
        <f>IF(D3947="","",IF(E3947&lt;0,"VENCIDO",IF(E3947&lt;=30,"VENCE EM &lt;= 30 DIAS",IF(E3947&lt;=60,"ATENCAO (31-60 DIAS)","OK"))))</f>
        <v/>
      </c>
      <c r="G3947" s="14">
        <f>SUMIFS(Lancamentos!$G:$G,Lancamentos!$C:$C,$A3947,Lancamentos!$E:$E,$C3947,Lancamentos!$B:$B,"ENTRADA")</f>
        <v/>
      </c>
      <c r="H3947" s="14">
        <f>SUMIFS(Lancamentos!$G:$G,Lancamentos!$C:$C,$A3947,Lancamentos!$E:$E,$C3947,Lancamentos!$B:$B,"SAIDA_USO")</f>
        <v/>
      </c>
      <c r="I3947" s="14">
        <f>SUMIFS(Lancamentos!$G:$G,Lancamentos!$C:$C,$A3947,Lancamentos!$E:$E,$C3947,Lancamentos!$B:$B,"SAIDA_DESCARTE")</f>
        <v/>
      </c>
      <c r="J3947" s="14">
        <f>G3947-H3947-I3947</f>
        <v/>
      </c>
      <c r="K3947">
        <f>IF(A3947="","",IF(J3947&lt;=IFERROR(VLOOKUP(A3947,Produtos!$A:$E,5,FALSE),0),"ABAIXO DO MINIMO","OK"))</f>
        <v/>
      </c>
    </row>
    <row r="3948">
      <c r="B3948">
        <f>IFERROR(VLOOKUP(A3948,Produtos!A:B,2,FALSE),"")</f>
        <v/>
      </c>
      <c r="D3948" s="10">
        <f>IFERROR(INDEX(Lotes!$E:$E,MATCH(1,(Lotes!$A:$A=A3948)*(Lotes!$C:$C=C3948),0)),"")</f>
        <v/>
      </c>
      <c r="E3948" s="14">
        <f>IF(D3948="","",D3948-TODAY())</f>
        <v/>
      </c>
      <c r="F3948">
        <f>IF(D3948="","",IF(E3948&lt;0,"VENCIDO",IF(E3948&lt;=30,"VENCE EM &lt;= 30 DIAS",IF(E3948&lt;=60,"ATENCAO (31-60 DIAS)","OK"))))</f>
        <v/>
      </c>
      <c r="G3948" s="14">
        <f>SUMIFS(Lancamentos!$G:$G,Lancamentos!$C:$C,$A3948,Lancamentos!$E:$E,$C3948,Lancamentos!$B:$B,"ENTRADA")</f>
        <v/>
      </c>
      <c r="H3948" s="14">
        <f>SUMIFS(Lancamentos!$G:$G,Lancamentos!$C:$C,$A3948,Lancamentos!$E:$E,$C3948,Lancamentos!$B:$B,"SAIDA_USO")</f>
        <v/>
      </c>
      <c r="I3948" s="14">
        <f>SUMIFS(Lancamentos!$G:$G,Lancamentos!$C:$C,$A3948,Lancamentos!$E:$E,$C3948,Lancamentos!$B:$B,"SAIDA_DESCARTE")</f>
        <v/>
      </c>
      <c r="J3948" s="14">
        <f>G3948-H3948-I3948</f>
        <v/>
      </c>
      <c r="K3948">
        <f>IF(A3948="","",IF(J3948&lt;=IFERROR(VLOOKUP(A3948,Produtos!$A:$E,5,FALSE),0),"ABAIXO DO MINIMO","OK"))</f>
        <v/>
      </c>
    </row>
    <row r="3949">
      <c r="B3949">
        <f>IFERROR(VLOOKUP(A3949,Produtos!A:B,2,FALSE),"")</f>
        <v/>
      </c>
      <c r="D3949" s="10">
        <f>IFERROR(INDEX(Lotes!$E:$E,MATCH(1,(Lotes!$A:$A=A3949)*(Lotes!$C:$C=C3949),0)),"")</f>
        <v/>
      </c>
      <c r="E3949" s="14">
        <f>IF(D3949="","",D3949-TODAY())</f>
        <v/>
      </c>
      <c r="F3949">
        <f>IF(D3949="","",IF(E3949&lt;0,"VENCIDO",IF(E3949&lt;=30,"VENCE EM &lt;= 30 DIAS",IF(E3949&lt;=60,"ATENCAO (31-60 DIAS)","OK"))))</f>
        <v/>
      </c>
      <c r="G3949" s="14">
        <f>SUMIFS(Lancamentos!$G:$G,Lancamentos!$C:$C,$A3949,Lancamentos!$E:$E,$C3949,Lancamentos!$B:$B,"ENTRADA")</f>
        <v/>
      </c>
      <c r="H3949" s="14">
        <f>SUMIFS(Lancamentos!$G:$G,Lancamentos!$C:$C,$A3949,Lancamentos!$E:$E,$C3949,Lancamentos!$B:$B,"SAIDA_USO")</f>
        <v/>
      </c>
      <c r="I3949" s="14">
        <f>SUMIFS(Lancamentos!$G:$G,Lancamentos!$C:$C,$A3949,Lancamentos!$E:$E,$C3949,Lancamentos!$B:$B,"SAIDA_DESCARTE")</f>
        <v/>
      </c>
      <c r="J3949" s="14">
        <f>G3949-H3949-I3949</f>
        <v/>
      </c>
      <c r="K3949">
        <f>IF(A3949="","",IF(J3949&lt;=IFERROR(VLOOKUP(A3949,Produtos!$A:$E,5,FALSE),0),"ABAIXO DO MINIMO","OK"))</f>
        <v/>
      </c>
    </row>
    <row r="3950">
      <c r="B3950">
        <f>IFERROR(VLOOKUP(A3950,Produtos!A:B,2,FALSE),"")</f>
        <v/>
      </c>
      <c r="D3950" s="10">
        <f>IFERROR(INDEX(Lotes!$E:$E,MATCH(1,(Lotes!$A:$A=A3950)*(Lotes!$C:$C=C3950),0)),"")</f>
        <v/>
      </c>
      <c r="E3950" s="14">
        <f>IF(D3950="","",D3950-TODAY())</f>
        <v/>
      </c>
      <c r="F3950">
        <f>IF(D3950="","",IF(E3950&lt;0,"VENCIDO",IF(E3950&lt;=30,"VENCE EM &lt;= 30 DIAS",IF(E3950&lt;=60,"ATENCAO (31-60 DIAS)","OK"))))</f>
        <v/>
      </c>
      <c r="G3950" s="14">
        <f>SUMIFS(Lancamentos!$G:$G,Lancamentos!$C:$C,$A3950,Lancamentos!$E:$E,$C3950,Lancamentos!$B:$B,"ENTRADA")</f>
        <v/>
      </c>
      <c r="H3950" s="14">
        <f>SUMIFS(Lancamentos!$G:$G,Lancamentos!$C:$C,$A3950,Lancamentos!$E:$E,$C3950,Lancamentos!$B:$B,"SAIDA_USO")</f>
        <v/>
      </c>
      <c r="I3950" s="14">
        <f>SUMIFS(Lancamentos!$G:$G,Lancamentos!$C:$C,$A3950,Lancamentos!$E:$E,$C3950,Lancamentos!$B:$B,"SAIDA_DESCARTE")</f>
        <v/>
      </c>
      <c r="J3950" s="14">
        <f>G3950-H3950-I3950</f>
        <v/>
      </c>
      <c r="K3950">
        <f>IF(A3950="","",IF(J3950&lt;=IFERROR(VLOOKUP(A3950,Produtos!$A:$E,5,FALSE),0),"ABAIXO DO MINIMO","OK"))</f>
        <v/>
      </c>
    </row>
    <row r="3951">
      <c r="B3951">
        <f>IFERROR(VLOOKUP(A3951,Produtos!A:B,2,FALSE),"")</f>
        <v/>
      </c>
      <c r="D3951" s="10">
        <f>IFERROR(INDEX(Lotes!$E:$E,MATCH(1,(Lotes!$A:$A=A3951)*(Lotes!$C:$C=C3951),0)),"")</f>
        <v/>
      </c>
      <c r="E3951" s="14">
        <f>IF(D3951="","",D3951-TODAY())</f>
        <v/>
      </c>
      <c r="F3951">
        <f>IF(D3951="","",IF(E3951&lt;0,"VENCIDO",IF(E3951&lt;=30,"VENCE EM &lt;= 30 DIAS",IF(E3951&lt;=60,"ATENCAO (31-60 DIAS)","OK"))))</f>
        <v/>
      </c>
      <c r="G3951" s="14">
        <f>SUMIFS(Lancamentos!$G:$G,Lancamentos!$C:$C,$A3951,Lancamentos!$E:$E,$C3951,Lancamentos!$B:$B,"ENTRADA")</f>
        <v/>
      </c>
      <c r="H3951" s="14">
        <f>SUMIFS(Lancamentos!$G:$G,Lancamentos!$C:$C,$A3951,Lancamentos!$E:$E,$C3951,Lancamentos!$B:$B,"SAIDA_USO")</f>
        <v/>
      </c>
      <c r="I3951" s="14">
        <f>SUMIFS(Lancamentos!$G:$G,Lancamentos!$C:$C,$A3951,Lancamentos!$E:$E,$C3951,Lancamentos!$B:$B,"SAIDA_DESCARTE")</f>
        <v/>
      </c>
      <c r="J3951" s="14">
        <f>G3951-H3951-I3951</f>
        <v/>
      </c>
      <c r="K3951">
        <f>IF(A3951="","",IF(J3951&lt;=IFERROR(VLOOKUP(A3951,Produtos!$A:$E,5,FALSE),0),"ABAIXO DO MINIMO","OK"))</f>
        <v/>
      </c>
    </row>
    <row r="3952">
      <c r="B3952">
        <f>IFERROR(VLOOKUP(A3952,Produtos!A:B,2,FALSE),"")</f>
        <v/>
      </c>
      <c r="D3952" s="10">
        <f>IFERROR(INDEX(Lotes!$E:$E,MATCH(1,(Lotes!$A:$A=A3952)*(Lotes!$C:$C=C3952),0)),"")</f>
        <v/>
      </c>
      <c r="E3952" s="14">
        <f>IF(D3952="","",D3952-TODAY())</f>
        <v/>
      </c>
      <c r="F3952">
        <f>IF(D3952="","",IF(E3952&lt;0,"VENCIDO",IF(E3952&lt;=30,"VENCE EM &lt;= 30 DIAS",IF(E3952&lt;=60,"ATENCAO (31-60 DIAS)","OK"))))</f>
        <v/>
      </c>
      <c r="G3952" s="14">
        <f>SUMIFS(Lancamentos!$G:$G,Lancamentos!$C:$C,$A3952,Lancamentos!$E:$E,$C3952,Lancamentos!$B:$B,"ENTRADA")</f>
        <v/>
      </c>
      <c r="H3952" s="14">
        <f>SUMIFS(Lancamentos!$G:$G,Lancamentos!$C:$C,$A3952,Lancamentos!$E:$E,$C3952,Lancamentos!$B:$B,"SAIDA_USO")</f>
        <v/>
      </c>
      <c r="I3952" s="14">
        <f>SUMIFS(Lancamentos!$G:$G,Lancamentos!$C:$C,$A3952,Lancamentos!$E:$E,$C3952,Lancamentos!$B:$B,"SAIDA_DESCARTE")</f>
        <v/>
      </c>
      <c r="J3952" s="14">
        <f>G3952-H3952-I3952</f>
        <v/>
      </c>
      <c r="K3952">
        <f>IF(A3952="","",IF(J3952&lt;=IFERROR(VLOOKUP(A3952,Produtos!$A:$E,5,FALSE),0),"ABAIXO DO MINIMO","OK"))</f>
        <v/>
      </c>
    </row>
    <row r="3953">
      <c r="B3953">
        <f>IFERROR(VLOOKUP(A3953,Produtos!A:B,2,FALSE),"")</f>
        <v/>
      </c>
      <c r="D3953" s="10">
        <f>IFERROR(INDEX(Lotes!$E:$E,MATCH(1,(Lotes!$A:$A=A3953)*(Lotes!$C:$C=C3953),0)),"")</f>
        <v/>
      </c>
      <c r="E3953" s="14">
        <f>IF(D3953="","",D3953-TODAY())</f>
        <v/>
      </c>
      <c r="F3953">
        <f>IF(D3953="","",IF(E3953&lt;0,"VENCIDO",IF(E3953&lt;=30,"VENCE EM &lt;= 30 DIAS",IF(E3953&lt;=60,"ATENCAO (31-60 DIAS)","OK"))))</f>
        <v/>
      </c>
      <c r="G3953" s="14">
        <f>SUMIFS(Lancamentos!$G:$G,Lancamentos!$C:$C,$A3953,Lancamentos!$E:$E,$C3953,Lancamentos!$B:$B,"ENTRADA")</f>
        <v/>
      </c>
      <c r="H3953" s="14">
        <f>SUMIFS(Lancamentos!$G:$G,Lancamentos!$C:$C,$A3953,Lancamentos!$E:$E,$C3953,Lancamentos!$B:$B,"SAIDA_USO")</f>
        <v/>
      </c>
      <c r="I3953" s="14">
        <f>SUMIFS(Lancamentos!$G:$G,Lancamentos!$C:$C,$A3953,Lancamentos!$E:$E,$C3953,Lancamentos!$B:$B,"SAIDA_DESCARTE")</f>
        <v/>
      </c>
      <c r="J3953" s="14">
        <f>G3953-H3953-I3953</f>
        <v/>
      </c>
      <c r="K3953">
        <f>IF(A3953="","",IF(J3953&lt;=IFERROR(VLOOKUP(A3953,Produtos!$A:$E,5,FALSE),0),"ABAIXO DO MINIMO","OK"))</f>
        <v/>
      </c>
    </row>
    <row r="3954">
      <c r="B3954">
        <f>IFERROR(VLOOKUP(A3954,Produtos!A:B,2,FALSE),"")</f>
        <v/>
      </c>
      <c r="D3954" s="10">
        <f>IFERROR(INDEX(Lotes!$E:$E,MATCH(1,(Lotes!$A:$A=A3954)*(Lotes!$C:$C=C3954),0)),"")</f>
        <v/>
      </c>
      <c r="E3954" s="14">
        <f>IF(D3954="","",D3954-TODAY())</f>
        <v/>
      </c>
      <c r="F3954">
        <f>IF(D3954="","",IF(E3954&lt;0,"VENCIDO",IF(E3954&lt;=30,"VENCE EM &lt;= 30 DIAS",IF(E3954&lt;=60,"ATENCAO (31-60 DIAS)","OK"))))</f>
        <v/>
      </c>
      <c r="G3954" s="14">
        <f>SUMIFS(Lancamentos!$G:$G,Lancamentos!$C:$C,$A3954,Lancamentos!$E:$E,$C3954,Lancamentos!$B:$B,"ENTRADA")</f>
        <v/>
      </c>
      <c r="H3954" s="14">
        <f>SUMIFS(Lancamentos!$G:$G,Lancamentos!$C:$C,$A3954,Lancamentos!$E:$E,$C3954,Lancamentos!$B:$B,"SAIDA_USO")</f>
        <v/>
      </c>
      <c r="I3954" s="14">
        <f>SUMIFS(Lancamentos!$G:$G,Lancamentos!$C:$C,$A3954,Lancamentos!$E:$E,$C3954,Lancamentos!$B:$B,"SAIDA_DESCARTE")</f>
        <v/>
      </c>
      <c r="J3954" s="14">
        <f>G3954-H3954-I3954</f>
        <v/>
      </c>
      <c r="K3954">
        <f>IF(A3954="","",IF(J3954&lt;=IFERROR(VLOOKUP(A3954,Produtos!$A:$E,5,FALSE),0),"ABAIXO DO MINIMO","OK"))</f>
        <v/>
      </c>
    </row>
    <row r="3955">
      <c r="B3955">
        <f>IFERROR(VLOOKUP(A3955,Produtos!A:B,2,FALSE),"")</f>
        <v/>
      </c>
      <c r="D3955" s="10">
        <f>IFERROR(INDEX(Lotes!$E:$E,MATCH(1,(Lotes!$A:$A=A3955)*(Lotes!$C:$C=C3955),0)),"")</f>
        <v/>
      </c>
      <c r="E3955" s="14">
        <f>IF(D3955="","",D3955-TODAY())</f>
        <v/>
      </c>
      <c r="F3955">
        <f>IF(D3955="","",IF(E3955&lt;0,"VENCIDO",IF(E3955&lt;=30,"VENCE EM &lt;= 30 DIAS",IF(E3955&lt;=60,"ATENCAO (31-60 DIAS)","OK"))))</f>
        <v/>
      </c>
      <c r="G3955" s="14">
        <f>SUMIFS(Lancamentos!$G:$G,Lancamentos!$C:$C,$A3955,Lancamentos!$E:$E,$C3955,Lancamentos!$B:$B,"ENTRADA")</f>
        <v/>
      </c>
      <c r="H3955" s="14">
        <f>SUMIFS(Lancamentos!$G:$G,Lancamentos!$C:$C,$A3955,Lancamentos!$E:$E,$C3955,Lancamentos!$B:$B,"SAIDA_USO")</f>
        <v/>
      </c>
      <c r="I3955" s="14">
        <f>SUMIFS(Lancamentos!$G:$G,Lancamentos!$C:$C,$A3955,Lancamentos!$E:$E,$C3955,Lancamentos!$B:$B,"SAIDA_DESCARTE")</f>
        <v/>
      </c>
      <c r="J3955" s="14">
        <f>G3955-H3955-I3955</f>
        <v/>
      </c>
      <c r="K3955">
        <f>IF(A3955="","",IF(J3955&lt;=IFERROR(VLOOKUP(A3955,Produtos!$A:$E,5,FALSE),0),"ABAIXO DO MINIMO","OK"))</f>
        <v/>
      </c>
    </row>
    <row r="3956">
      <c r="B3956">
        <f>IFERROR(VLOOKUP(A3956,Produtos!A:B,2,FALSE),"")</f>
        <v/>
      </c>
      <c r="D3956" s="10">
        <f>IFERROR(INDEX(Lotes!$E:$E,MATCH(1,(Lotes!$A:$A=A3956)*(Lotes!$C:$C=C3956),0)),"")</f>
        <v/>
      </c>
      <c r="E3956" s="14">
        <f>IF(D3956="","",D3956-TODAY())</f>
        <v/>
      </c>
      <c r="F3956">
        <f>IF(D3956="","",IF(E3956&lt;0,"VENCIDO",IF(E3956&lt;=30,"VENCE EM &lt;= 30 DIAS",IF(E3956&lt;=60,"ATENCAO (31-60 DIAS)","OK"))))</f>
        <v/>
      </c>
      <c r="G3956" s="14">
        <f>SUMIFS(Lancamentos!$G:$G,Lancamentos!$C:$C,$A3956,Lancamentos!$E:$E,$C3956,Lancamentos!$B:$B,"ENTRADA")</f>
        <v/>
      </c>
      <c r="H3956" s="14">
        <f>SUMIFS(Lancamentos!$G:$G,Lancamentos!$C:$C,$A3956,Lancamentos!$E:$E,$C3956,Lancamentos!$B:$B,"SAIDA_USO")</f>
        <v/>
      </c>
      <c r="I3956" s="14">
        <f>SUMIFS(Lancamentos!$G:$G,Lancamentos!$C:$C,$A3956,Lancamentos!$E:$E,$C3956,Lancamentos!$B:$B,"SAIDA_DESCARTE")</f>
        <v/>
      </c>
      <c r="J3956" s="14">
        <f>G3956-H3956-I3956</f>
        <v/>
      </c>
      <c r="K3956">
        <f>IF(A3956="","",IF(J3956&lt;=IFERROR(VLOOKUP(A3956,Produtos!$A:$E,5,FALSE),0),"ABAIXO DO MINIMO","OK"))</f>
        <v/>
      </c>
    </row>
    <row r="3957">
      <c r="B3957">
        <f>IFERROR(VLOOKUP(A3957,Produtos!A:B,2,FALSE),"")</f>
        <v/>
      </c>
      <c r="D3957" s="10">
        <f>IFERROR(INDEX(Lotes!$E:$E,MATCH(1,(Lotes!$A:$A=A3957)*(Lotes!$C:$C=C3957),0)),"")</f>
        <v/>
      </c>
      <c r="E3957" s="14">
        <f>IF(D3957="","",D3957-TODAY())</f>
        <v/>
      </c>
      <c r="F3957">
        <f>IF(D3957="","",IF(E3957&lt;0,"VENCIDO",IF(E3957&lt;=30,"VENCE EM &lt;= 30 DIAS",IF(E3957&lt;=60,"ATENCAO (31-60 DIAS)","OK"))))</f>
        <v/>
      </c>
      <c r="G3957" s="14">
        <f>SUMIFS(Lancamentos!$G:$G,Lancamentos!$C:$C,$A3957,Lancamentos!$E:$E,$C3957,Lancamentos!$B:$B,"ENTRADA")</f>
        <v/>
      </c>
      <c r="H3957" s="14">
        <f>SUMIFS(Lancamentos!$G:$G,Lancamentos!$C:$C,$A3957,Lancamentos!$E:$E,$C3957,Lancamentos!$B:$B,"SAIDA_USO")</f>
        <v/>
      </c>
      <c r="I3957" s="14">
        <f>SUMIFS(Lancamentos!$G:$G,Lancamentos!$C:$C,$A3957,Lancamentos!$E:$E,$C3957,Lancamentos!$B:$B,"SAIDA_DESCARTE")</f>
        <v/>
      </c>
      <c r="J3957" s="14">
        <f>G3957-H3957-I3957</f>
        <v/>
      </c>
      <c r="K3957">
        <f>IF(A3957="","",IF(J3957&lt;=IFERROR(VLOOKUP(A3957,Produtos!$A:$E,5,FALSE),0),"ABAIXO DO MINIMO","OK"))</f>
        <v/>
      </c>
    </row>
    <row r="3958">
      <c r="B3958">
        <f>IFERROR(VLOOKUP(A3958,Produtos!A:B,2,FALSE),"")</f>
        <v/>
      </c>
      <c r="D3958" s="10">
        <f>IFERROR(INDEX(Lotes!$E:$E,MATCH(1,(Lotes!$A:$A=A3958)*(Lotes!$C:$C=C3958),0)),"")</f>
        <v/>
      </c>
      <c r="E3958" s="14">
        <f>IF(D3958="","",D3958-TODAY())</f>
        <v/>
      </c>
      <c r="F3958">
        <f>IF(D3958="","",IF(E3958&lt;0,"VENCIDO",IF(E3958&lt;=30,"VENCE EM &lt;= 30 DIAS",IF(E3958&lt;=60,"ATENCAO (31-60 DIAS)","OK"))))</f>
        <v/>
      </c>
      <c r="G3958" s="14">
        <f>SUMIFS(Lancamentos!$G:$G,Lancamentos!$C:$C,$A3958,Lancamentos!$E:$E,$C3958,Lancamentos!$B:$B,"ENTRADA")</f>
        <v/>
      </c>
      <c r="H3958" s="14">
        <f>SUMIFS(Lancamentos!$G:$G,Lancamentos!$C:$C,$A3958,Lancamentos!$E:$E,$C3958,Lancamentos!$B:$B,"SAIDA_USO")</f>
        <v/>
      </c>
      <c r="I3958" s="14">
        <f>SUMIFS(Lancamentos!$G:$G,Lancamentos!$C:$C,$A3958,Lancamentos!$E:$E,$C3958,Lancamentos!$B:$B,"SAIDA_DESCARTE")</f>
        <v/>
      </c>
      <c r="J3958" s="14">
        <f>G3958-H3958-I3958</f>
        <v/>
      </c>
      <c r="K3958">
        <f>IF(A3958="","",IF(J3958&lt;=IFERROR(VLOOKUP(A3958,Produtos!$A:$E,5,FALSE),0),"ABAIXO DO MINIMO","OK"))</f>
        <v/>
      </c>
    </row>
    <row r="3959">
      <c r="B3959">
        <f>IFERROR(VLOOKUP(A3959,Produtos!A:B,2,FALSE),"")</f>
        <v/>
      </c>
      <c r="D3959" s="10">
        <f>IFERROR(INDEX(Lotes!$E:$E,MATCH(1,(Lotes!$A:$A=A3959)*(Lotes!$C:$C=C3959),0)),"")</f>
        <v/>
      </c>
      <c r="E3959" s="14">
        <f>IF(D3959="","",D3959-TODAY())</f>
        <v/>
      </c>
      <c r="F3959">
        <f>IF(D3959="","",IF(E3959&lt;0,"VENCIDO",IF(E3959&lt;=30,"VENCE EM &lt;= 30 DIAS",IF(E3959&lt;=60,"ATENCAO (31-60 DIAS)","OK"))))</f>
        <v/>
      </c>
      <c r="G3959" s="14">
        <f>SUMIFS(Lancamentos!$G:$G,Lancamentos!$C:$C,$A3959,Lancamentos!$E:$E,$C3959,Lancamentos!$B:$B,"ENTRADA")</f>
        <v/>
      </c>
      <c r="H3959" s="14">
        <f>SUMIFS(Lancamentos!$G:$G,Lancamentos!$C:$C,$A3959,Lancamentos!$E:$E,$C3959,Lancamentos!$B:$B,"SAIDA_USO")</f>
        <v/>
      </c>
      <c r="I3959" s="14">
        <f>SUMIFS(Lancamentos!$G:$G,Lancamentos!$C:$C,$A3959,Lancamentos!$E:$E,$C3959,Lancamentos!$B:$B,"SAIDA_DESCARTE")</f>
        <v/>
      </c>
      <c r="J3959" s="14">
        <f>G3959-H3959-I3959</f>
        <v/>
      </c>
      <c r="K3959">
        <f>IF(A3959="","",IF(J3959&lt;=IFERROR(VLOOKUP(A3959,Produtos!$A:$E,5,FALSE),0),"ABAIXO DO MINIMO","OK"))</f>
        <v/>
      </c>
    </row>
    <row r="3960">
      <c r="B3960">
        <f>IFERROR(VLOOKUP(A3960,Produtos!A:B,2,FALSE),"")</f>
        <v/>
      </c>
      <c r="D3960" s="10">
        <f>IFERROR(INDEX(Lotes!$E:$E,MATCH(1,(Lotes!$A:$A=A3960)*(Lotes!$C:$C=C3960),0)),"")</f>
        <v/>
      </c>
      <c r="E3960" s="14">
        <f>IF(D3960="","",D3960-TODAY())</f>
        <v/>
      </c>
      <c r="F3960">
        <f>IF(D3960="","",IF(E3960&lt;0,"VENCIDO",IF(E3960&lt;=30,"VENCE EM &lt;= 30 DIAS",IF(E3960&lt;=60,"ATENCAO (31-60 DIAS)","OK"))))</f>
        <v/>
      </c>
      <c r="G3960" s="14">
        <f>SUMIFS(Lancamentos!$G:$G,Lancamentos!$C:$C,$A3960,Lancamentos!$E:$E,$C3960,Lancamentos!$B:$B,"ENTRADA")</f>
        <v/>
      </c>
      <c r="H3960" s="14">
        <f>SUMIFS(Lancamentos!$G:$G,Lancamentos!$C:$C,$A3960,Lancamentos!$E:$E,$C3960,Lancamentos!$B:$B,"SAIDA_USO")</f>
        <v/>
      </c>
      <c r="I3960" s="14">
        <f>SUMIFS(Lancamentos!$G:$G,Lancamentos!$C:$C,$A3960,Lancamentos!$E:$E,$C3960,Lancamentos!$B:$B,"SAIDA_DESCARTE")</f>
        <v/>
      </c>
      <c r="J3960" s="14">
        <f>G3960-H3960-I3960</f>
        <v/>
      </c>
      <c r="K3960">
        <f>IF(A3960="","",IF(J3960&lt;=IFERROR(VLOOKUP(A3960,Produtos!$A:$E,5,FALSE),0),"ABAIXO DO MINIMO","OK"))</f>
        <v/>
      </c>
    </row>
    <row r="3961">
      <c r="B3961">
        <f>IFERROR(VLOOKUP(A3961,Produtos!A:B,2,FALSE),"")</f>
        <v/>
      </c>
      <c r="D3961" s="10">
        <f>IFERROR(INDEX(Lotes!$E:$E,MATCH(1,(Lotes!$A:$A=A3961)*(Lotes!$C:$C=C3961),0)),"")</f>
        <v/>
      </c>
      <c r="E3961" s="14">
        <f>IF(D3961="","",D3961-TODAY())</f>
        <v/>
      </c>
      <c r="F3961">
        <f>IF(D3961="","",IF(E3961&lt;0,"VENCIDO",IF(E3961&lt;=30,"VENCE EM &lt;= 30 DIAS",IF(E3961&lt;=60,"ATENCAO (31-60 DIAS)","OK"))))</f>
        <v/>
      </c>
      <c r="G3961" s="14">
        <f>SUMIFS(Lancamentos!$G:$G,Lancamentos!$C:$C,$A3961,Lancamentos!$E:$E,$C3961,Lancamentos!$B:$B,"ENTRADA")</f>
        <v/>
      </c>
      <c r="H3961" s="14">
        <f>SUMIFS(Lancamentos!$G:$G,Lancamentos!$C:$C,$A3961,Lancamentos!$E:$E,$C3961,Lancamentos!$B:$B,"SAIDA_USO")</f>
        <v/>
      </c>
      <c r="I3961" s="14">
        <f>SUMIFS(Lancamentos!$G:$G,Lancamentos!$C:$C,$A3961,Lancamentos!$E:$E,$C3961,Lancamentos!$B:$B,"SAIDA_DESCARTE")</f>
        <v/>
      </c>
      <c r="J3961" s="14">
        <f>G3961-H3961-I3961</f>
        <v/>
      </c>
      <c r="K3961">
        <f>IF(A3961="","",IF(J3961&lt;=IFERROR(VLOOKUP(A3961,Produtos!$A:$E,5,FALSE),0),"ABAIXO DO MINIMO","OK"))</f>
        <v/>
      </c>
    </row>
    <row r="3962">
      <c r="B3962">
        <f>IFERROR(VLOOKUP(A3962,Produtos!A:B,2,FALSE),"")</f>
        <v/>
      </c>
      <c r="D3962" s="10">
        <f>IFERROR(INDEX(Lotes!$E:$E,MATCH(1,(Lotes!$A:$A=A3962)*(Lotes!$C:$C=C3962),0)),"")</f>
        <v/>
      </c>
      <c r="E3962" s="14">
        <f>IF(D3962="","",D3962-TODAY())</f>
        <v/>
      </c>
      <c r="F3962">
        <f>IF(D3962="","",IF(E3962&lt;0,"VENCIDO",IF(E3962&lt;=30,"VENCE EM &lt;= 30 DIAS",IF(E3962&lt;=60,"ATENCAO (31-60 DIAS)","OK"))))</f>
        <v/>
      </c>
      <c r="G3962" s="14">
        <f>SUMIFS(Lancamentos!$G:$G,Lancamentos!$C:$C,$A3962,Lancamentos!$E:$E,$C3962,Lancamentos!$B:$B,"ENTRADA")</f>
        <v/>
      </c>
      <c r="H3962" s="14">
        <f>SUMIFS(Lancamentos!$G:$G,Lancamentos!$C:$C,$A3962,Lancamentos!$E:$E,$C3962,Lancamentos!$B:$B,"SAIDA_USO")</f>
        <v/>
      </c>
      <c r="I3962" s="14">
        <f>SUMIFS(Lancamentos!$G:$G,Lancamentos!$C:$C,$A3962,Lancamentos!$E:$E,$C3962,Lancamentos!$B:$B,"SAIDA_DESCARTE")</f>
        <v/>
      </c>
      <c r="J3962" s="14">
        <f>G3962-H3962-I3962</f>
        <v/>
      </c>
      <c r="K3962">
        <f>IF(A3962="","",IF(J3962&lt;=IFERROR(VLOOKUP(A3962,Produtos!$A:$E,5,FALSE),0),"ABAIXO DO MINIMO","OK"))</f>
        <v/>
      </c>
    </row>
    <row r="3963">
      <c r="B3963">
        <f>IFERROR(VLOOKUP(A3963,Produtos!A:B,2,FALSE),"")</f>
        <v/>
      </c>
      <c r="D3963" s="10">
        <f>IFERROR(INDEX(Lotes!$E:$E,MATCH(1,(Lotes!$A:$A=A3963)*(Lotes!$C:$C=C3963),0)),"")</f>
        <v/>
      </c>
      <c r="E3963" s="14">
        <f>IF(D3963="","",D3963-TODAY())</f>
        <v/>
      </c>
      <c r="F3963">
        <f>IF(D3963="","",IF(E3963&lt;0,"VENCIDO",IF(E3963&lt;=30,"VENCE EM &lt;= 30 DIAS",IF(E3963&lt;=60,"ATENCAO (31-60 DIAS)","OK"))))</f>
        <v/>
      </c>
      <c r="G3963" s="14">
        <f>SUMIFS(Lancamentos!$G:$G,Lancamentos!$C:$C,$A3963,Lancamentos!$E:$E,$C3963,Lancamentos!$B:$B,"ENTRADA")</f>
        <v/>
      </c>
      <c r="H3963" s="14">
        <f>SUMIFS(Lancamentos!$G:$G,Lancamentos!$C:$C,$A3963,Lancamentos!$E:$E,$C3963,Lancamentos!$B:$B,"SAIDA_USO")</f>
        <v/>
      </c>
      <c r="I3963" s="14">
        <f>SUMIFS(Lancamentos!$G:$G,Lancamentos!$C:$C,$A3963,Lancamentos!$E:$E,$C3963,Lancamentos!$B:$B,"SAIDA_DESCARTE")</f>
        <v/>
      </c>
      <c r="J3963" s="14">
        <f>G3963-H3963-I3963</f>
        <v/>
      </c>
      <c r="K3963">
        <f>IF(A3963="","",IF(J3963&lt;=IFERROR(VLOOKUP(A3963,Produtos!$A:$E,5,FALSE),0),"ABAIXO DO MINIMO","OK"))</f>
        <v/>
      </c>
    </row>
    <row r="3964">
      <c r="B3964">
        <f>IFERROR(VLOOKUP(A3964,Produtos!A:B,2,FALSE),"")</f>
        <v/>
      </c>
      <c r="D3964" s="10">
        <f>IFERROR(INDEX(Lotes!$E:$E,MATCH(1,(Lotes!$A:$A=A3964)*(Lotes!$C:$C=C3964),0)),"")</f>
        <v/>
      </c>
      <c r="E3964" s="14">
        <f>IF(D3964="","",D3964-TODAY())</f>
        <v/>
      </c>
      <c r="F3964">
        <f>IF(D3964="","",IF(E3964&lt;0,"VENCIDO",IF(E3964&lt;=30,"VENCE EM &lt;= 30 DIAS",IF(E3964&lt;=60,"ATENCAO (31-60 DIAS)","OK"))))</f>
        <v/>
      </c>
      <c r="G3964" s="14">
        <f>SUMIFS(Lancamentos!$G:$G,Lancamentos!$C:$C,$A3964,Lancamentos!$E:$E,$C3964,Lancamentos!$B:$B,"ENTRADA")</f>
        <v/>
      </c>
      <c r="H3964" s="14">
        <f>SUMIFS(Lancamentos!$G:$G,Lancamentos!$C:$C,$A3964,Lancamentos!$E:$E,$C3964,Lancamentos!$B:$B,"SAIDA_USO")</f>
        <v/>
      </c>
      <c r="I3964" s="14">
        <f>SUMIFS(Lancamentos!$G:$G,Lancamentos!$C:$C,$A3964,Lancamentos!$E:$E,$C3964,Lancamentos!$B:$B,"SAIDA_DESCARTE")</f>
        <v/>
      </c>
      <c r="J3964" s="14">
        <f>G3964-H3964-I3964</f>
        <v/>
      </c>
      <c r="K3964">
        <f>IF(A3964="","",IF(J3964&lt;=IFERROR(VLOOKUP(A3964,Produtos!$A:$E,5,FALSE),0),"ABAIXO DO MINIMO","OK"))</f>
        <v/>
      </c>
    </row>
    <row r="3965">
      <c r="B3965">
        <f>IFERROR(VLOOKUP(A3965,Produtos!A:B,2,FALSE),"")</f>
        <v/>
      </c>
      <c r="D3965" s="10">
        <f>IFERROR(INDEX(Lotes!$E:$E,MATCH(1,(Lotes!$A:$A=A3965)*(Lotes!$C:$C=C3965),0)),"")</f>
        <v/>
      </c>
      <c r="E3965" s="14">
        <f>IF(D3965="","",D3965-TODAY())</f>
        <v/>
      </c>
      <c r="F3965">
        <f>IF(D3965="","",IF(E3965&lt;0,"VENCIDO",IF(E3965&lt;=30,"VENCE EM &lt;= 30 DIAS",IF(E3965&lt;=60,"ATENCAO (31-60 DIAS)","OK"))))</f>
        <v/>
      </c>
      <c r="G3965" s="14">
        <f>SUMIFS(Lancamentos!$G:$G,Lancamentos!$C:$C,$A3965,Lancamentos!$E:$E,$C3965,Lancamentos!$B:$B,"ENTRADA")</f>
        <v/>
      </c>
      <c r="H3965" s="14">
        <f>SUMIFS(Lancamentos!$G:$G,Lancamentos!$C:$C,$A3965,Lancamentos!$E:$E,$C3965,Lancamentos!$B:$B,"SAIDA_USO")</f>
        <v/>
      </c>
      <c r="I3965" s="14">
        <f>SUMIFS(Lancamentos!$G:$G,Lancamentos!$C:$C,$A3965,Lancamentos!$E:$E,$C3965,Lancamentos!$B:$B,"SAIDA_DESCARTE")</f>
        <v/>
      </c>
      <c r="J3965" s="14">
        <f>G3965-H3965-I3965</f>
        <v/>
      </c>
      <c r="K3965">
        <f>IF(A3965="","",IF(J3965&lt;=IFERROR(VLOOKUP(A3965,Produtos!$A:$E,5,FALSE),0),"ABAIXO DO MINIMO","OK"))</f>
        <v/>
      </c>
    </row>
    <row r="3966">
      <c r="B3966">
        <f>IFERROR(VLOOKUP(A3966,Produtos!A:B,2,FALSE),"")</f>
        <v/>
      </c>
      <c r="D3966" s="10">
        <f>IFERROR(INDEX(Lotes!$E:$E,MATCH(1,(Lotes!$A:$A=A3966)*(Lotes!$C:$C=C3966),0)),"")</f>
        <v/>
      </c>
      <c r="E3966" s="14">
        <f>IF(D3966="","",D3966-TODAY())</f>
        <v/>
      </c>
      <c r="F3966">
        <f>IF(D3966="","",IF(E3966&lt;0,"VENCIDO",IF(E3966&lt;=30,"VENCE EM &lt;= 30 DIAS",IF(E3966&lt;=60,"ATENCAO (31-60 DIAS)","OK"))))</f>
        <v/>
      </c>
      <c r="G3966" s="14">
        <f>SUMIFS(Lancamentos!$G:$G,Lancamentos!$C:$C,$A3966,Lancamentos!$E:$E,$C3966,Lancamentos!$B:$B,"ENTRADA")</f>
        <v/>
      </c>
      <c r="H3966" s="14">
        <f>SUMIFS(Lancamentos!$G:$G,Lancamentos!$C:$C,$A3966,Lancamentos!$E:$E,$C3966,Lancamentos!$B:$B,"SAIDA_USO")</f>
        <v/>
      </c>
      <c r="I3966" s="14">
        <f>SUMIFS(Lancamentos!$G:$G,Lancamentos!$C:$C,$A3966,Lancamentos!$E:$E,$C3966,Lancamentos!$B:$B,"SAIDA_DESCARTE")</f>
        <v/>
      </c>
      <c r="J3966" s="14">
        <f>G3966-H3966-I3966</f>
        <v/>
      </c>
      <c r="K3966">
        <f>IF(A3966="","",IF(J3966&lt;=IFERROR(VLOOKUP(A3966,Produtos!$A:$E,5,FALSE),0),"ABAIXO DO MINIMO","OK"))</f>
        <v/>
      </c>
    </row>
    <row r="3967">
      <c r="B3967">
        <f>IFERROR(VLOOKUP(A3967,Produtos!A:B,2,FALSE),"")</f>
        <v/>
      </c>
      <c r="D3967" s="10">
        <f>IFERROR(INDEX(Lotes!$E:$E,MATCH(1,(Lotes!$A:$A=A3967)*(Lotes!$C:$C=C3967),0)),"")</f>
        <v/>
      </c>
      <c r="E3967" s="14">
        <f>IF(D3967="","",D3967-TODAY())</f>
        <v/>
      </c>
      <c r="F3967">
        <f>IF(D3967="","",IF(E3967&lt;0,"VENCIDO",IF(E3967&lt;=30,"VENCE EM &lt;= 30 DIAS",IF(E3967&lt;=60,"ATENCAO (31-60 DIAS)","OK"))))</f>
        <v/>
      </c>
      <c r="G3967" s="14">
        <f>SUMIFS(Lancamentos!$G:$G,Lancamentos!$C:$C,$A3967,Lancamentos!$E:$E,$C3967,Lancamentos!$B:$B,"ENTRADA")</f>
        <v/>
      </c>
      <c r="H3967" s="14">
        <f>SUMIFS(Lancamentos!$G:$G,Lancamentos!$C:$C,$A3967,Lancamentos!$E:$E,$C3967,Lancamentos!$B:$B,"SAIDA_USO")</f>
        <v/>
      </c>
      <c r="I3967" s="14">
        <f>SUMIFS(Lancamentos!$G:$G,Lancamentos!$C:$C,$A3967,Lancamentos!$E:$E,$C3967,Lancamentos!$B:$B,"SAIDA_DESCARTE")</f>
        <v/>
      </c>
      <c r="J3967" s="14">
        <f>G3967-H3967-I3967</f>
        <v/>
      </c>
      <c r="K3967">
        <f>IF(A3967="","",IF(J3967&lt;=IFERROR(VLOOKUP(A3967,Produtos!$A:$E,5,FALSE),0),"ABAIXO DO MINIMO","OK"))</f>
        <v/>
      </c>
    </row>
    <row r="3968">
      <c r="B3968">
        <f>IFERROR(VLOOKUP(A3968,Produtos!A:B,2,FALSE),"")</f>
        <v/>
      </c>
      <c r="D3968" s="10">
        <f>IFERROR(INDEX(Lotes!$E:$E,MATCH(1,(Lotes!$A:$A=A3968)*(Lotes!$C:$C=C3968),0)),"")</f>
        <v/>
      </c>
      <c r="E3968" s="14">
        <f>IF(D3968="","",D3968-TODAY())</f>
        <v/>
      </c>
      <c r="F3968">
        <f>IF(D3968="","",IF(E3968&lt;0,"VENCIDO",IF(E3968&lt;=30,"VENCE EM &lt;= 30 DIAS",IF(E3968&lt;=60,"ATENCAO (31-60 DIAS)","OK"))))</f>
        <v/>
      </c>
      <c r="G3968" s="14">
        <f>SUMIFS(Lancamentos!$G:$G,Lancamentos!$C:$C,$A3968,Lancamentos!$E:$E,$C3968,Lancamentos!$B:$B,"ENTRADA")</f>
        <v/>
      </c>
      <c r="H3968" s="14">
        <f>SUMIFS(Lancamentos!$G:$G,Lancamentos!$C:$C,$A3968,Lancamentos!$E:$E,$C3968,Lancamentos!$B:$B,"SAIDA_USO")</f>
        <v/>
      </c>
      <c r="I3968" s="14">
        <f>SUMIFS(Lancamentos!$G:$G,Lancamentos!$C:$C,$A3968,Lancamentos!$E:$E,$C3968,Lancamentos!$B:$B,"SAIDA_DESCARTE")</f>
        <v/>
      </c>
      <c r="J3968" s="14">
        <f>G3968-H3968-I3968</f>
        <v/>
      </c>
      <c r="K3968">
        <f>IF(A3968="","",IF(J3968&lt;=IFERROR(VLOOKUP(A3968,Produtos!$A:$E,5,FALSE),0),"ABAIXO DO MINIMO","OK"))</f>
        <v/>
      </c>
    </row>
    <row r="3969">
      <c r="B3969">
        <f>IFERROR(VLOOKUP(A3969,Produtos!A:B,2,FALSE),"")</f>
        <v/>
      </c>
      <c r="D3969" s="10">
        <f>IFERROR(INDEX(Lotes!$E:$E,MATCH(1,(Lotes!$A:$A=A3969)*(Lotes!$C:$C=C3969),0)),"")</f>
        <v/>
      </c>
      <c r="E3969" s="14">
        <f>IF(D3969="","",D3969-TODAY())</f>
        <v/>
      </c>
      <c r="F3969">
        <f>IF(D3969="","",IF(E3969&lt;0,"VENCIDO",IF(E3969&lt;=30,"VENCE EM &lt;= 30 DIAS",IF(E3969&lt;=60,"ATENCAO (31-60 DIAS)","OK"))))</f>
        <v/>
      </c>
      <c r="G3969" s="14">
        <f>SUMIFS(Lancamentos!$G:$G,Lancamentos!$C:$C,$A3969,Lancamentos!$E:$E,$C3969,Lancamentos!$B:$B,"ENTRADA")</f>
        <v/>
      </c>
      <c r="H3969" s="14">
        <f>SUMIFS(Lancamentos!$G:$G,Lancamentos!$C:$C,$A3969,Lancamentos!$E:$E,$C3969,Lancamentos!$B:$B,"SAIDA_USO")</f>
        <v/>
      </c>
      <c r="I3969" s="14">
        <f>SUMIFS(Lancamentos!$G:$G,Lancamentos!$C:$C,$A3969,Lancamentos!$E:$E,$C3969,Lancamentos!$B:$B,"SAIDA_DESCARTE")</f>
        <v/>
      </c>
      <c r="J3969" s="14">
        <f>G3969-H3969-I3969</f>
        <v/>
      </c>
      <c r="K3969">
        <f>IF(A3969="","",IF(J3969&lt;=IFERROR(VLOOKUP(A3969,Produtos!$A:$E,5,FALSE),0),"ABAIXO DO MINIMO","OK"))</f>
        <v/>
      </c>
    </row>
    <row r="3970">
      <c r="B3970">
        <f>IFERROR(VLOOKUP(A3970,Produtos!A:B,2,FALSE),"")</f>
        <v/>
      </c>
      <c r="D3970" s="10">
        <f>IFERROR(INDEX(Lotes!$E:$E,MATCH(1,(Lotes!$A:$A=A3970)*(Lotes!$C:$C=C3970),0)),"")</f>
        <v/>
      </c>
      <c r="E3970" s="14">
        <f>IF(D3970="","",D3970-TODAY())</f>
        <v/>
      </c>
      <c r="F3970">
        <f>IF(D3970="","",IF(E3970&lt;0,"VENCIDO",IF(E3970&lt;=30,"VENCE EM &lt;= 30 DIAS",IF(E3970&lt;=60,"ATENCAO (31-60 DIAS)","OK"))))</f>
        <v/>
      </c>
      <c r="G3970" s="14">
        <f>SUMIFS(Lancamentos!$G:$G,Lancamentos!$C:$C,$A3970,Lancamentos!$E:$E,$C3970,Lancamentos!$B:$B,"ENTRADA")</f>
        <v/>
      </c>
      <c r="H3970" s="14">
        <f>SUMIFS(Lancamentos!$G:$G,Lancamentos!$C:$C,$A3970,Lancamentos!$E:$E,$C3970,Lancamentos!$B:$B,"SAIDA_USO")</f>
        <v/>
      </c>
      <c r="I3970" s="14">
        <f>SUMIFS(Lancamentos!$G:$G,Lancamentos!$C:$C,$A3970,Lancamentos!$E:$E,$C3970,Lancamentos!$B:$B,"SAIDA_DESCARTE")</f>
        <v/>
      </c>
      <c r="J3970" s="14">
        <f>G3970-H3970-I3970</f>
        <v/>
      </c>
      <c r="K3970">
        <f>IF(A3970="","",IF(J3970&lt;=IFERROR(VLOOKUP(A3970,Produtos!$A:$E,5,FALSE),0),"ABAIXO DO MINIMO","OK"))</f>
        <v/>
      </c>
    </row>
    <row r="3971">
      <c r="B3971">
        <f>IFERROR(VLOOKUP(A3971,Produtos!A:B,2,FALSE),"")</f>
        <v/>
      </c>
      <c r="D3971" s="10">
        <f>IFERROR(INDEX(Lotes!$E:$E,MATCH(1,(Lotes!$A:$A=A3971)*(Lotes!$C:$C=C3971),0)),"")</f>
        <v/>
      </c>
      <c r="E3971" s="14">
        <f>IF(D3971="","",D3971-TODAY())</f>
        <v/>
      </c>
      <c r="F3971">
        <f>IF(D3971="","",IF(E3971&lt;0,"VENCIDO",IF(E3971&lt;=30,"VENCE EM &lt;= 30 DIAS",IF(E3971&lt;=60,"ATENCAO (31-60 DIAS)","OK"))))</f>
        <v/>
      </c>
      <c r="G3971" s="14">
        <f>SUMIFS(Lancamentos!$G:$G,Lancamentos!$C:$C,$A3971,Lancamentos!$E:$E,$C3971,Lancamentos!$B:$B,"ENTRADA")</f>
        <v/>
      </c>
      <c r="H3971" s="14">
        <f>SUMIFS(Lancamentos!$G:$G,Lancamentos!$C:$C,$A3971,Lancamentos!$E:$E,$C3971,Lancamentos!$B:$B,"SAIDA_USO")</f>
        <v/>
      </c>
      <c r="I3971" s="14">
        <f>SUMIFS(Lancamentos!$G:$G,Lancamentos!$C:$C,$A3971,Lancamentos!$E:$E,$C3971,Lancamentos!$B:$B,"SAIDA_DESCARTE")</f>
        <v/>
      </c>
      <c r="J3971" s="14">
        <f>G3971-H3971-I3971</f>
        <v/>
      </c>
      <c r="K3971">
        <f>IF(A3971="","",IF(J3971&lt;=IFERROR(VLOOKUP(A3971,Produtos!$A:$E,5,FALSE),0),"ABAIXO DO MINIMO","OK"))</f>
        <v/>
      </c>
    </row>
    <row r="3972">
      <c r="B3972">
        <f>IFERROR(VLOOKUP(A3972,Produtos!A:B,2,FALSE),"")</f>
        <v/>
      </c>
      <c r="D3972" s="10">
        <f>IFERROR(INDEX(Lotes!$E:$E,MATCH(1,(Lotes!$A:$A=A3972)*(Lotes!$C:$C=C3972),0)),"")</f>
        <v/>
      </c>
      <c r="E3972" s="14">
        <f>IF(D3972="","",D3972-TODAY())</f>
        <v/>
      </c>
      <c r="F3972">
        <f>IF(D3972="","",IF(E3972&lt;0,"VENCIDO",IF(E3972&lt;=30,"VENCE EM &lt;= 30 DIAS",IF(E3972&lt;=60,"ATENCAO (31-60 DIAS)","OK"))))</f>
        <v/>
      </c>
      <c r="G3972" s="14">
        <f>SUMIFS(Lancamentos!$G:$G,Lancamentos!$C:$C,$A3972,Lancamentos!$E:$E,$C3972,Lancamentos!$B:$B,"ENTRADA")</f>
        <v/>
      </c>
      <c r="H3972" s="14">
        <f>SUMIFS(Lancamentos!$G:$G,Lancamentos!$C:$C,$A3972,Lancamentos!$E:$E,$C3972,Lancamentos!$B:$B,"SAIDA_USO")</f>
        <v/>
      </c>
      <c r="I3972" s="14">
        <f>SUMIFS(Lancamentos!$G:$G,Lancamentos!$C:$C,$A3972,Lancamentos!$E:$E,$C3972,Lancamentos!$B:$B,"SAIDA_DESCARTE")</f>
        <v/>
      </c>
      <c r="J3972" s="14">
        <f>G3972-H3972-I3972</f>
        <v/>
      </c>
      <c r="K3972">
        <f>IF(A3972="","",IF(J3972&lt;=IFERROR(VLOOKUP(A3972,Produtos!$A:$E,5,FALSE),0),"ABAIXO DO MINIMO","OK"))</f>
        <v/>
      </c>
    </row>
    <row r="3973">
      <c r="B3973">
        <f>IFERROR(VLOOKUP(A3973,Produtos!A:B,2,FALSE),"")</f>
        <v/>
      </c>
      <c r="D3973" s="10">
        <f>IFERROR(INDEX(Lotes!$E:$E,MATCH(1,(Lotes!$A:$A=A3973)*(Lotes!$C:$C=C3973),0)),"")</f>
        <v/>
      </c>
      <c r="E3973" s="14">
        <f>IF(D3973="","",D3973-TODAY())</f>
        <v/>
      </c>
      <c r="F3973">
        <f>IF(D3973="","",IF(E3973&lt;0,"VENCIDO",IF(E3973&lt;=30,"VENCE EM &lt;= 30 DIAS",IF(E3973&lt;=60,"ATENCAO (31-60 DIAS)","OK"))))</f>
        <v/>
      </c>
      <c r="G3973" s="14">
        <f>SUMIFS(Lancamentos!$G:$G,Lancamentos!$C:$C,$A3973,Lancamentos!$E:$E,$C3973,Lancamentos!$B:$B,"ENTRADA")</f>
        <v/>
      </c>
      <c r="H3973" s="14">
        <f>SUMIFS(Lancamentos!$G:$G,Lancamentos!$C:$C,$A3973,Lancamentos!$E:$E,$C3973,Lancamentos!$B:$B,"SAIDA_USO")</f>
        <v/>
      </c>
      <c r="I3973" s="14">
        <f>SUMIFS(Lancamentos!$G:$G,Lancamentos!$C:$C,$A3973,Lancamentos!$E:$E,$C3973,Lancamentos!$B:$B,"SAIDA_DESCARTE")</f>
        <v/>
      </c>
      <c r="J3973" s="14">
        <f>G3973-H3973-I3973</f>
        <v/>
      </c>
      <c r="K3973">
        <f>IF(A3973="","",IF(J3973&lt;=IFERROR(VLOOKUP(A3973,Produtos!$A:$E,5,FALSE),0),"ABAIXO DO MINIMO","OK"))</f>
        <v/>
      </c>
    </row>
    <row r="3974">
      <c r="B3974">
        <f>IFERROR(VLOOKUP(A3974,Produtos!A:B,2,FALSE),"")</f>
        <v/>
      </c>
      <c r="D3974" s="10">
        <f>IFERROR(INDEX(Lotes!$E:$E,MATCH(1,(Lotes!$A:$A=A3974)*(Lotes!$C:$C=C3974),0)),"")</f>
        <v/>
      </c>
      <c r="E3974" s="14">
        <f>IF(D3974="","",D3974-TODAY())</f>
        <v/>
      </c>
      <c r="F3974">
        <f>IF(D3974="","",IF(E3974&lt;0,"VENCIDO",IF(E3974&lt;=30,"VENCE EM &lt;= 30 DIAS",IF(E3974&lt;=60,"ATENCAO (31-60 DIAS)","OK"))))</f>
        <v/>
      </c>
      <c r="G3974" s="14">
        <f>SUMIFS(Lancamentos!$G:$G,Lancamentos!$C:$C,$A3974,Lancamentos!$E:$E,$C3974,Lancamentos!$B:$B,"ENTRADA")</f>
        <v/>
      </c>
      <c r="H3974" s="14">
        <f>SUMIFS(Lancamentos!$G:$G,Lancamentos!$C:$C,$A3974,Lancamentos!$E:$E,$C3974,Lancamentos!$B:$B,"SAIDA_USO")</f>
        <v/>
      </c>
      <c r="I3974" s="14">
        <f>SUMIFS(Lancamentos!$G:$G,Lancamentos!$C:$C,$A3974,Lancamentos!$E:$E,$C3974,Lancamentos!$B:$B,"SAIDA_DESCARTE")</f>
        <v/>
      </c>
      <c r="J3974" s="14">
        <f>G3974-H3974-I3974</f>
        <v/>
      </c>
      <c r="K3974">
        <f>IF(A3974="","",IF(J3974&lt;=IFERROR(VLOOKUP(A3974,Produtos!$A:$E,5,FALSE),0),"ABAIXO DO MINIMO","OK"))</f>
        <v/>
      </c>
    </row>
    <row r="3975">
      <c r="B3975">
        <f>IFERROR(VLOOKUP(A3975,Produtos!A:B,2,FALSE),"")</f>
        <v/>
      </c>
      <c r="D3975" s="10">
        <f>IFERROR(INDEX(Lotes!$E:$E,MATCH(1,(Lotes!$A:$A=A3975)*(Lotes!$C:$C=C3975),0)),"")</f>
        <v/>
      </c>
      <c r="E3975" s="14">
        <f>IF(D3975="","",D3975-TODAY())</f>
        <v/>
      </c>
      <c r="F3975">
        <f>IF(D3975="","",IF(E3975&lt;0,"VENCIDO",IF(E3975&lt;=30,"VENCE EM &lt;= 30 DIAS",IF(E3975&lt;=60,"ATENCAO (31-60 DIAS)","OK"))))</f>
        <v/>
      </c>
      <c r="G3975" s="14">
        <f>SUMIFS(Lancamentos!$G:$G,Lancamentos!$C:$C,$A3975,Lancamentos!$E:$E,$C3975,Lancamentos!$B:$B,"ENTRADA")</f>
        <v/>
      </c>
      <c r="H3975" s="14">
        <f>SUMIFS(Lancamentos!$G:$G,Lancamentos!$C:$C,$A3975,Lancamentos!$E:$E,$C3975,Lancamentos!$B:$B,"SAIDA_USO")</f>
        <v/>
      </c>
      <c r="I3975" s="14">
        <f>SUMIFS(Lancamentos!$G:$G,Lancamentos!$C:$C,$A3975,Lancamentos!$E:$E,$C3975,Lancamentos!$B:$B,"SAIDA_DESCARTE")</f>
        <v/>
      </c>
      <c r="J3975" s="14">
        <f>G3975-H3975-I3975</f>
        <v/>
      </c>
      <c r="K3975">
        <f>IF(A3975="","",IF(J3975&lt;=IFERROR(VLOOKUP(A3975,Produtos!$A:$E,5,FALSE),0),"ABAIXO DO MINIMO","OK"))</f>
        <v/>
      </c>
    </row>
    <row r="3976">
      <c r="B3976">
        <f>IFERROR(VLOOKUP(A3976,Produtos!A:B,2,FALSE),"")</f>
        <v/>
      </c>
      <c r="D3976" s="10">
        <f>IFERROR(INDEX(Lotes!$E:$E,MATCH(1,(Lotes!$A:$A=A3976)*(Lotes!$C:$C=C3976),0)),"")</f>
        <v/>
      </c>
      <c r="E3976" s="14">
        <f>IF(D3976="","",D3976-TODAY())</f>
        <v/>
      </c>
      <c r="F3976">
        <f>IF(D3976="","",IF(E3976&lt;0,"VENCIDO",IF(E3976&lt;=30,"VENCE EM &lt;= 30 DIAS",IF(E3976&lt;=60,"ATENCAO (31-60 DIAS)","OK"))))</f>
        <v/>
      </c>
      <c r="G3976" s="14">
        <f>SUMIFS(Lancamentos!$G:$G,Lancamentos!$C:$C,$A3976,Lancamentos!$E:$E,$C3976,Lancamentos!$B:$B,"ENTRADA")</f>
        <v/>
      </c>
      <c r="H3976" s="14">
        <f>SUMIFS(Lancamentos!$G:$G,Lancamentos!$C:$C,$A3976,Lancamentos!$E:$E,$C3976,Lancamentos!$B:$B,"SAIDA_USO")</f>
        <v/>
      </c>
      <c r="I3976" s="14">
        <f>SUMIFS(Lancamentos!$G:$G,Lancamentos!$C:$C,$A3976,Lancamentos!$E:$E,$C3976,Lancamentos!$B:$B,"SAIDA_DESCARTE")</f>
        <v/>
      </c>
      <c r="J3976" s="14">
        <f>G3976-H3976-I3976</f>
        <v/>
      </c>
      <c r="K3976">
        <f>IF(A3976="","",IF(J3976&lt;=IFERROR(VLOOKUP(A3976,Produtos!$A:$E,5,FALSE),0),"ABAIXO DO MINIMO","OK"))</f>
        <v/>
      </c>
    </row>
    <row r="3977">
      <c r="B3977">
        <f>IFERROR(VLOOKUP(A3977,Produtos!A:B,2,FALSE),"")</f>
        <v/>
      </c>
      <c r="D3977" s="10">
        <f>IFERROR(INDEX(Lotes!$E:$E,MATCH(1,(Lotes!$A:$A=A3977)*(Lotes!$C:$C=C3977),0)),"")</f>
        <v/>
      </c>
      <c r="E3977" s="14">
        <f>IF(D3977="","",D3977-TODAY())</f>
        <v/>
      </c>
      <c r="F3977">
        <f>IF(D3977="","",IF(E3977&lt;0,"VENCIDO",IF(E3977&lt;=30,"VENCE EM &lt;= 30 DIAS",IF(E3977&lt;=60,"ATENCAO (31-60 DIAS)","OK"))))</f>
        <v/>
      </c>
      <c r="G3977" s="14">
        <f>SUMIFS(Lancamentos!$G:$G,Lancamentos!$C:$C,$A3977,Lancamentos!$E:$E,$C3977,Lancamentos!$B:$B,"ENTRADA")</f>
        <v/>
      </c>
      <c r="H3977" s="14">
        <f>SUMIFS(Lancamentos!$G:$G,Lancamentos!$C:$C,$A3977,Lancamentos!$E:$E,$C3977,Lancamentos!$B:$B,"SAIDA_USO")</f>
        <v/>
      </c>
      <c r="I3977" s="14">
        <f>SUMIFS(Lancamentos!$G:$G,Lancamentos!$C:$C,$A3977,Lancamentos!$E:$E,$C3977,Lancamentos!$B:$B,"SAIDA_DESCARTE")</f>
        <v/>
      </c>
      <c r="J3977" s="14">
        <f>G3977-H3977-I3977</f>
        <v/>
      </c>
      <c r="K3977">
        <f>IF(A3977="","",IF(J3977&lt;=IFERROR(VLOOKUP(A3977,Produtos!$A:$E,5,FALSE),0),"ABAIXO DO MINIMO","OK"))</f>
        <v/>
      </c>
    </row>
    <row r="3978">
      <c r="B3978">
        <f>IFERROR(VLOOKUP(A3978,Produtos!A:B,2,FALSE),"")</f>
        <v/>
      </c>
      <c r="D3978" s="10">
        <f>IFERROR(INDEX(Lotes!$E:$E,MATCH(1,(Lotes!$A:$A=A3978)*(Lotes!$C:$C=C3978),0)),"")</f>
        <v/>
      </c>
      <c r="E3978" s="14">
        <f>IF(D3978="","",D3978-TODAY())</f>
        <v/>
      </c>
      <c r="F3978">
        <f>IF(D3978="","",IF(E3978&lt;0,"VENCIDO",IF(E3978&lt;=30,"VENCE EM &lt;= 30 DIAS",IF(E3978&lt;=60,"ATENCAO (31-60 DIAS)","OK"))))</f>
        <v/>
      </c>
      <c r="G3978" s="14">
        <f>SUMIFS(Lancamentos!$G:$G,Lancamentos!$C:$C,$A3978,Lancamentos!$E:$E,$C3978,Lancamentos!$B:$B,"ENTRADA")</f>
        <v/>
      </c>
      <c r="H3978" s="14">
        <f>SUMIFS(Lancamentos!$G:$G,Lancamentos!$C:$C,$A3978,Lancamentos!$E:$E,$C3978,Lancamentos!$B:$B,"SAIDA_USO")</f>
        <v/>
      </c>
      <c r="I3978" s="14">
        <f>SUMIFS(Lancamentos!$G:$G,Lancamentos!$C:$C,$A3978,Lancamentos!$E:$E,$C3978,Lancamentos!$B:$B,"SAIDA_DESCARTE")</f>
        <v/>
      </c>
      <c r="J3978" s="14">
        <f>G3978-H3978-I3978</f>
        <v/>
      </c>
      <c r="K3978">
        <f>IF(A3978="","",IF(J3978&lt;=IFERROR(VLOOKUP(A3978,Produtos!$A:$E,5,FALSE),0),"ABAIXO DO MINIMO","OK"))</f>
        <v/>
      </c>
    </row>
    <row r="3979">
      <c r="B3979">
        <f>IFERROR(VLOOKUP(A3979,Produtos!A:B,2,FALSE),"")</f>
        <v/>
      </c>
      <c r="D3979" s="10">
        <f>IFERROR(INDEX(Lotes!$E:$E,MATCH(1,(Lotes!$A:$A=A3979)*(Lotes!$C:$C=C3979),0)),"")</f>
        <v/>
      </c>
      <c r="E3979" s="14">
        <f>IF(D3979="","",D3979-TODAY())</f>
        <v/>
      </c>
      <c r="F3979">
        <f>IF(D3979="","",IF(E3979&lt;0,"VENCIDO",IF(E3979&lt;=30,"VENCE EM &lt;= 30 DIAS",IF(E3979&lt;=60,"ATENCAO (31-60 DIAS)","OK"))))</f>
        <v/>
      </c>
      <c r="G3979" s="14">
        <f>SUMIFS(Lancamentos!$G:$G,Lancamentos!$C:$C,$A3979,Lancamentos!$E:$E,$C3979,Lancamentos!$B:$B,"ENTRADA")</f>
        <v/>
      </c>
      <c r="H3979" s="14">
        <f>SUMIFS(Lancamentos!$G:$G,Lancamentos!$C:$C,$A3979,Lancamentos!$E:$E,$C3979,Lancamentos!$B:$B,"SAIDA_USO")</f>
        <v/>
      </c>
      <c r="I3979" s="14">
        <f>SUMIFS(Lancamentos!$G:$G,Lancamentos!$C:$C,$A3979,Lancamentos!$E:$E,$C3979,Lancamentos!$B:$B,"SAIDA_DESCARTE")</f>
        <v/>
      </c>
      <c r="J3979" s="14">
        <f>G3979-H3979-I3979</f>
        <v/>
      </c>
      <c r="K3979">
        <f>IF(A3979="","",IF(J3979&lt;=IFERROR(VLOOKUP(A3979,Produtos!$A:$E,5,FALSE),0),"ABAIXO DO MINIMO","OK"))</f>
        <v/>
      </c>
    </row>
    <row r="3980">
      <c r="B3980">
        <f>IFERROR(VLOOKUP(A3980,Produtos!A:B,2,FALSE),"")</f>
        <v/>
      </c>
      <c r="D3980" s="10">
        <f>IFERROR(INDEX(Lotes!$E:$E,MATCH(1,(Lotes!$A:$A=A3980)*(Lotes!$C:$C=C3980),0)),"")</f>
        <v/>
      </c>
      <c r="E3980" s="14">
        <f>IF(D3980="","",D3980-TODAY())</f>
        <v/>
      </c>
      <c r="F3980">
        <f>IF(D3980="","",IF(E3980&lt;0,"VENCIDO",IF(E3980&lt;=30,"VENCE EM &lt;= 30 DIAS",IF(E3980&lt;=60,"ATENCAO (31-60 DIAS)","OK"))))</f>
        <v/>
      </c>
      <c r="G3980" s="14">
        <f>SUMIFS(Lancamentos!$G:$G,Lancamentos!$C:$C,$A3980,Lancamentos!$E:$E,$C3980,Lancamentos!$B:$B,"ENTRADA")</f>
        <v/>
      </c>
      <c r="H3980" s="14">
        <f>SUMIFS(Lancamentos!$G:$G,Lancamentos!$C:$C,$A3980,Lancamentos!$E:$E,$C3980,Lancamentos!$B:$B,"SAIDA_USO")</f>
        <v/>
      </c>
      <c r="I3980" s="14">
        <f>SUMIFS(Lancamentos!$G:$G,Lancamentos!$C:$C,$A3980,Lancamentos!$E:$E,$C3980,Lancamentos!$B:$B,"SAIDA_DESCARTE")</f>
        <v/>
      </c>
      <c r="J3980" s="14">
        <f>G3980-H3980-I3980</f>
        <v/>
      </c>
      <c r="K3980">
        <f>IF(A3980="","",IF(J3980&lt;=IFERROR(VLOOKUP(A3980,Produtos!$A:$E,5,FALSE),0),"ABAIXO DO MINIMO","OK"))</f>
        <v/>
      </c>
    </row>
    <row r="3981">
      <c r="B3981">
        <f>IFERROR(VLOOKUP(A3981,Produtos!A:B,2,FALSE),"")</f>
        <v/>
      </c>
      <c r="D3981" s="10">
        <f>IFERROR(INDEX(Lotes!$E:$E,MATCH(1,(Lotes!$A:$A=A3981)*(Lotes!$C:$C=C3981),0)),"")</f>
        <v/>
      </c>
      <c r="E3981" s="14">
        <f>IF(D3981="","",D3981-TODAY())</f>
        <v/>
      </c>
      <c r="F3981">
        <f>IF(D3981="","",IF(E3981&lt;0,"VENCIDO",IF(E3981&lt;=30,"VENCE EM &lt;= 30 DIAS",IF(E3981&lt;=60,"ATENCAO (31-60 DIAS)","OK"))))</f>
        <v/>
      </c>
      <c r="G3981" s="14">
        <f>SUMIFS(Lancamentos!$G:$G,Lancamentos!$C:$C,$A3981,Lancamentos!$E:$E,$C3981,Lancamentos!$B:$B,"ENTRADA")</f>
        <v/>
      </c>
      <c r="H3981" s="14">
        <f>SUMIFS(Lancamentos!$G:$G,Lancamentos!$C:$C,$A3981,Lancamentos!$E:$E,$C3981,Lancamentos!$B:$B,"SAIDA_USO")</f>
        <v/>
      </c>
      <c r="I3981" s="14">
        <f>SUMIFS(Lancamentos!$G:$G,Lancamentos!$C:$C,$A3981,Lancamentos!$E:$E,$C3981,Lancamentos!$B:$B,"SAIDA_DESCARTE")</f>
        <v/>
      </c>
      <c r="J3981" s="14">
        <f>G3981-H3981-I3981</f>
        <v/>
      </c>
      <c r="K3981">
        <f>IF(A3981="","",IF(J3981&lt;=IFERROR(VLOOKUP(A3981,Produtos!$A:$E,5,FALSE),0),"ABAIXO DO MINIMO","OK"))</f>
        <v/>
      </c>
    </row>
    <row r="3982">
      <c r="B3982">
        <f>IFERROR(VLOOKUP(A3982,Produtos!A:B,2,FALSE),"")</f>
        <v/>
      </c>
      <c r="D3982" s="10">
        <f>IFERROR(INDEX(Lotes!$E:$E,MATCH(1,(Lotes!$A:$A=A3982)*(Lotes!$C:$C=C3982),0)),"")</f>
        <v/>
      </c>
      <c r="E3982" s="14">
        <f>IF(D3982="","",D3982-TODAY())</f>
        <v/>
      </c>
      <c r="F3982">
        <f>IF(D3982="","",IF(E3982&lt;0,"VENCIDO",IF(E3982&lt;=30,"VENCE EM &lt;= 30 DIAS",IF(E3982&lt;=60,"ATENCAO (31-60 DIAS)","OK"))))</f>
        <v/>
      </c>
      <c r="G3982" s="14">
        <f>SUMIFS(Lancamentos!$G:$G,Lancamentos!$C:$C,$A3982,Lancamentos!$E:$E,$C3982,Lancamentos!$B:$B,"ENTRADA")</f>
        <v/>
      </c>
      <c r="H3982" s="14">
        <f>SUMIFS(Lancamentos!$G:$G,Lancamentos!$C:$C,$A3982,Lancamentos!$E:$E,$C3982,Lancamentos!$B:$B,"SAIDA_USO")</f>
        <v/>
      </c>
      <c r="I3982" s="14">
        <f>SUMIFS(Lancamentos!$G:$G,Lancamentos!$C:$C,$A3982,Lancamentos!$E:$E,$C3982,Lancamentos!$B:$B,"SAIDA_DESCARTE")</f>
        <v/>
      </c>
      <c r="J3982" s="14">
        <f>G3982-H3982-I3982</f>
        <v/>
      </c>
      <c r="K3982">
        <f>IF(A3982="","",IF(J3982&lt;=IFERROR(VLOOKUP(A3982,Produtos!$A:$E,5,FALSE),0),"ABAIXO DO MINIMO","OK"))</f>
        <v/>
      </c>
    </row>
    <row r="3983">
      <c r="B3983">
        <f>IFERROR(VLOOKUP(A3983,Produtos!A:B,2,FALSE),"")</f>
        <v/>
      </c>
      <c r="D3983" s="10">
        <f>IFERROR(INDEX(Lotes!$E:$E,MATCH(1,(Lotes!$A:$A=A3983)*(Lotes!$C:$C=C3983),0)),"")</f>
        <v/>
      </c>
      <c r="E3983" s="14">
        <f>IF(D3983="","",D3983-TODAY())</f>
        <v/>
      </c>
      <c r="F3983">
        <f>IF(D3983="","",IF(E3983&lt;0,"VENCIDO",IF(E3983&lt;=30,"VENCE EM &lt;= 30 DIAS",IF(E3983&lt;=60,"ATENCAO (31-60 DIAS)","OK"))))</f>
        <v/>
      </c>
      <c r="G3983" s="14">
        <f>SUMIFS(Lancamentos!$G:$G,Lancamentos!$C:$C,$A3983,Lancamentos!$E:$E,$C3983,Lancamentos!$B:$B,"ENTRADA")</f>
        <v/>
      </c>
      <c r="H3983" s="14">
        <f>SUMIFS(Lancamentos!$G:$G,Lancamentos!$C:$C,$A3983,Lancamentos!$E:$E,$C3983,Lancamentos!$B:$B,"SAIDA_USO")</f>
        <v/>
      </c>
      <c r="I3983" s="14">
        <f>SUMIFS(Lancamentos!$G:$G,Lancamentos!$C:$C,$A3983,Lancamentos!$E:$E,$C3983,Lancamentos!$B:$B,"SAIDA_DESCARTE")</f>
        <v/>
      </c>
      <c r="J3983" s="14">
        <f>G3983-H3983-I3983</f>
        <v/>
      </c>
      <c r="K3983">
        <f>IF(A3983="","",IF(J3983&lt;=IFERROR(VLOOKUP(A3983,Produtos!$A:$E,5,FALSE),0),"ABAIXO DO MINIMO","OK"))</f>
        <v/>
      </c>
    </row>
    <row r="3984">
      <c r="B3984">
        <f>IFERROR(VLOOKUP(A3984,Produtos!A:B,2,FALSE),"")</f>
        <v/>
      </c>
      <c r="D3984" s="10">
        <f>IFERROR(INDEX(Lotes!$E:$E,MATCH(1,(Lotes!$A:$A=A3984)*(Lotes!$C:$C=C3984),0)),"")</f>
        <v/>
      </c>
      <c r="E3984" s="14">
        <f>IF(D3984="","",D3984-TODAY())</f>
        <v/>
      </c>
      <c r="F3984">
        <f>IF(D3984="","",IF(E3984&lt;0,"VENCIDO",IF(E3984&lt;=30,"VENCE EM &lt;= 30 DIAS",IF(E3984&lt;=60,"ATENCAO (31-60 DIAS)","OK"))))</f>
        <v/>
      </c>
      <c r="G3984" s="14">
        <f>SUMIFS(Lancamentos!$G:$G,Lancamentos!$C:$C,$A3984,Lancamentos!$E:$E,$C3984,Lancamentos!$B:$B,"ENTRADA")</f>
        <v/>
      </c>
      <c r="H3984" s="14">
        <f>SUMIFS(Lancamentos!$G:$G,Lancamentos!$C:$C,$A3984,Lancamentos!$E:$E,$C3984,Lancamentos!$B:$B,"SAIDA_USO")</f>
        <v/>
      </c>
      <c r="I3984" s="14">
        <f>SUMIFS(Lancamentos!$G:$G,Lancamentos!$C:$C,$A3984,Lancamentos!$E:$E,$C3984,Lancamentos!$B:$B,"SAIDA_DESCARTE")</f>
        <v/>
      </c>
      <c r="J3984" s="14">
        <f>G3984-H3984-I3984</f>
        <v/>
      </c>
      <c r="K3984">
        <f>IF(A3984="","",IF(J3984&lt;=IFERROR(VLOOKUP(A3984,Produtos!$A:$E,5,FALSE),0),"ABAIXO DO MINIMO","OK"))</f>
        <v/>
      </c>
    </row>
    <row r="3985">
      <c r="B3985">
        <f>IFERROR(VLOOKUP(A3985,Produtos!A:B,2,FALSE),"")</f>
        <v/>
      </c>
      <c r="D3985" s="10">
        <f>IFERROR(INDEX(Lotes!$E:$E,MATCH(1,(Lotes!$A:$A=A3985)*(Lotes!$C:$C=C3985),0)),"")</f>
        <v/>
      </c>
      <c r="E3985" s="14">
        <f>IF(D3985="","",D3985-TODAY())</f>
        <v/>
      </c>
      <c r="F3985">
        <f>IF(D3985="","",IF(E3985&lt;0,"VENCIDO",IF(E3985&lt;=30,"VENCE EM &lt;= 30 DIAS",IF(E3985&lt;=60,"ATENCAO (31-60 DIAS)","OK"))))</f>
        <v/>
      </c>
      <c r="G3985" s="14">
        <f>SUMIFS(Lancamentos!$G:$G,Lancamentos!$C:$C,$A3985,Lancamentos!$E:$E,$C3985,Lancamentos!$B:$B,"ENTRADA")</f>
        <v/>
      </c>
      <c r="H3985" s="14">
        <f>SUMIFS(Lancamentos!$G:$G,Lancamentos!$C:$C,$A3985,Lancamentos!$E:$E,$C3985,Lancamentos!$B:$B,"SAIDA_USO")</f>
        <v/>
      </c>
      <c r="I3985" s="14">
        <f>SUMIFS(Lancamentos!$G:$G,Lancamentos!$C:$C,$A3985,Lancamentos!$E:$E,$C3985,Lancamentos!$B:$B,"SAIDA_DESCARTE")</f>
        <v/>
      </c>
      <c r="J3985" s="14">
        <f>G3985-H3985-I3985</f>
        <v/>
      </c>
      <c r="K3985">
        <f>IF(A3985="","",IF(J3985&lt;=IFERROR(VLOOKUP(A3985,Produtos!$A:$E,5,FALSE),0),"ABAIXO DO MINIMO","OK"))</f>
        <v/>
      </c>
    </row>
    <row r="3986">
      <c r="B3986">
        <f>IFERROR(VLOOKUP(A3986,Produtos!A:B,2,FALSE),"")</f>
        <v/>
      </c>
      <c r="D3986" s="10">
        <f>IFERROR(INDEX(Lotes!$E:$E,MATCH(1,(Lotes!$A:$A=A3986)*(Lotes!$C:$C=C3986),0)),"")</f>
        <v/>
      </c>
      <c r="E3986" s="14">
        <f>IF(D3986="","",D3986-TODAY())</f>
        <v/>
      </c>
      <c r="F3986">
        <f>IF(D3986="","",IF(E3986&lt;0,"VENCIDO",IF(E3986&lt;=30,"VENCE EM &lt;= 30 DIAS",IF(E3986&lt;=60,"ATENCAO (31-60 DIAS)","OK"))))</f>
        <v/>
      </c>
      <c r="G3986" s="14">
        <f>SUMIFS(Lancamentos!$G:$G,Lancamentos!$C:$C,$A3986,Lancamentos!$E:$E,$C3986,Lancamentos!$B:$B,"ENTRADA")</f>
        <v/>
      </c>
      <c r="H3986" s="14">
        <f>SUMIFS(Lancamentos!$G:$G,Lancamentos!$C:$C,$A3986,Lancamentos!$E:$E,$C3986,Lancamentos!$B:$B,"SAIDA_USO")</f>
        <v/>
      </c>
      <c r="I3986" s="14">
        <f>SUMIFS(Lancamentos!$G:$G,Lancamentos!$C:$C,$A3986,Lancamentos!$E:$E,$C3986,Lancamentos!$B:$B,"SAIDA_DESCARTE")</f>
        <v/>
      </c>
      <c r="J3986" s="14">
        <f>G3986-H3986-I3986</f>
        <v/>
      </c>
      <c r="K3986">
        <f>IF(A3986="","",IF(J3986&lt;=IFERROR(VLOOKUP(A3986,Produtos!$A:$E,5,FALSE),0),"ABAIXO DO MINIMO","OK"))</f>
        <v/>
      </c>
    </row>
    <row r="3987">
      <c r="B3987">
        <f>IFERROR(VLOOKUP(A3987,Produtos!A:B,2,FALSE),"")</f>
        <v/>
      </c>
      <c r="D3987" s="10">
        <f>IFERROR(INDEX(Lotes!$E:$E,MATCH(1,(Lotes!$A:$A=A3987)*(Lotes!$C:$C=C3987),0)),"")</f>
        <v/>
      </c>
      <c r="E3987" s="14">
        <f>IF(D3987="","",D3987-TODAY())</f>
        <v/>
      </c>
      <c r="F3987">
        <f>IF(D3987="","",IF(E3987&lt;0,"VENCIDO",IF(E3987&lt;=30,"VENCE EM &lt;= 30 DIAS",IF(E3987&lt;=60,"ATENCAO (31-60 DIAS)","OK"))))</f>
        <v/>
      </c>
      <c r="G3987" s="14">
        <f>SUMIFS(Lancamentos!$G:$G,Lancamentos!$C:$C,$A3987,Lancamentos!$E:$E,$C3987,Lancamentos!$B:$B,"ENTRADA")</f>
        <v/>
      </c>
      <c r="H3987" s="14">
        <f>SUMIFS(Lancamentos!$G:$G,Lancamentos!$C:$C,$A3987,Lancamentos!$E:$E,$C3987,Lancamentos!$B:$B,"SAIDA_USO")</f>
        <v/>
      </c>
      <c r="I3987" s="14">
        <f>SUMIFS(Lancamentos!$G:$G,Lancamentos!$C:$C,$A3987,Lancamentos!$E:$E,$C3987,Lancamentos!$B:$B,"SAIDA_DESCARTE")</f>
        <v/>
      </c>
      <c r="J3987" s="14">
        <f>G3987-H3987-I3987</f>
        <v/>
      </c>
      <c r="K3987">
        <f>IF(A3987="","",IF(J3987&lt;=IFERROR(VLOOKUP(A3987,Produtos!$A:$E,5,FALSE),0),"ABAIXO DO MINIMO","OK"))</f>
        <v/>
      </c>
    </row>
    <row r="3988">
      <c r="B3988">
        <f>IFERROR(VLOOKUP(A3988,Produtos!A:B,2,FALSE),"")</f>
        <v/>
      </c>
      <c r="D3988" s="10">
        <f>IFERROR(INDEX(Lotes!$E:$E,MATCH(1,(Lotes!$A:$A=A3988)*(Lotes!$C:$C=C3988),0)),"")</f>
        <v/>
      </c>
      <c r="E3988" s="14">
        <f>IF(D3988="","",D3988-TODAY())</f>
        <v/>
      </c>
      <c r="F3988">
        <f>IF(D3988="","",IF(E3988&lt;0,"VENCIDO",IF(E3988&lt;=30,"VENCE EM &lt;= 30 DIAS",IF(E3988&lt;=60,"ATENCAO (31-60 DIAS)","OK"))))</f>
        <v/>
      </c>
      <c r="G3988" s="14">
        <f>SUMIFS(Lancamentos!$G:$G,Lancamentos!$C:$C,$A3988,Lancamentos!$E:$E,$C3988,Lancamentos!$B:$B,"ENTRADA")</f>
        <v/>
      </c>
      <c r="H3988" s="14">
        <f>SUMIFS(Lancamentos!$G:$G,Lancamentos!$C:$C,$A3988,Lancamentos!$E:$E,$C3988,Lancamentos!$B:$B,"SAIDA_USO")</f>
        <v/>
      </c>
      <c r="I3988" s="14">
        <f>SUMIFS(Lancamentos!$G:$G,Lancamentos!$C:$C,$A3988,Lancamentos!$E:$E,$C3988,Lancamentos!$B:$B,"SAIDA_DESCARTE")</f>
        <v/>
      </c>
      <c r="J3988" s="14">
        <f>G3988-H3988-I3988</f>
        <v/>
      </c>
      <c r="K3988">
        <f>IF(A3988="","",IF(J3988&lt;=IFERROR(VLOOKUP(A3988,Produtos!$A:$E,5,FALSE),0),"ABAIXO DO MINIMO","OK"))</f>
        <v/>
      </c>
    </row>
    <row r="3989">
      <c r="B3989">
        <f>IFERROR(VLOOKUP(A3989,Produtos!A:B,2,FALSE),"")</f>
        <v/>
      </c>
      <c r="D3989" s="10">
        <f>IFERROR(INDEX(Lotes!$E:$E,MATCH(1,(Lotes!$A:$A=A3989)*(Lotes!$C:$C=C3989),0)),"")</f>
        <v/>
      </c>
      <c r="E3989" s="14">
        <f>IF(D3989="","",D3989-TODAY())</f>
        <v/>
      </c>
      <c r="F3989">
        <f>IF(D3989="","",IF(E3989&lt;0,"VENCIDO",IF(E3989&lt;=30,"VENCE EM &lt;= 30 DIAS",IF(E3989&lt;=60,"ATENCAO (31-60 DIAS)","OK"))))</f>
        <v/>
      </c>
      <c r="G3989" s="14">
        <f>SUMIFS(Lancamentos!$G:$G,Lancamentos!$C:$C,$A3989,Lancamentos!$E:$E,$C3989,Lancamentos!$B:$B,"ENTRADA")</f>
        <v/>
      </c>
      <c r="H3989" s="14">
        <f>SUMIFS(Lancamentos!$G:$G,Lancamentos!$C:$C,$A3989,Lancamentos!$E:$E,$C3989,Lancamentos!$B:$B,"SAIDA_USO")</f>
        <v/>
      </c>
      <c r="I3989" s="14">
        <f>SUMIFS(Lancamentos!$G:$G,Lancamentos!$C:$C,$A3989,Lancamentos!$E:$E,$C3989,Lancamentos!$B:$B,"SAIDA_DESCARTE")</f>
        <v/>
      </c>
      <c r="J3989" s="14">
        <f>G3989-H3989-I3989</f>
        <v/>
      </c>
      <c r="K3989">
        <f>IF(A3989="","",IF(J3989&lt;=IFERROR(VLOOKUP(A3989,Produtos!$A:$E,5,FALSE),0),"ABAIXO DO MINIMO","OK"))</f>
        <v/>
      </c>
    </row>
    <row r="3990">
      <c r="B3990">
        <f>IFERROR(VLOOKUP(A3990,Produtos!A:B,2,FALSE),"")</f>
        <v/>
      </c>
      <c r="D3990" s="10">
        <f>IFERROR(INDEX(Lotes!$E:$E,MATCH(1,(Lotes!$A:$A=A3990)*(Lotes!$C:$C=C3990),0)),"")</f>
        <v/>
      </c>
      <c r="E3990" s="14">
        <f>IF(D3990="","",D3990-TODAY())</f>
        <v/>
      </c>
      <c r="F3990">
        <f>IF(D3990="","",IF(E3990&lt;0,"VENCIDO",IF(E3990&lt;=30,"VENCE EM &lt;= 30 DIAS",IF(E3990&lt;=60,"ATENCAO (31-60 DIAS)","OK"))))</f>
        <v/>
      </c>
      <c r="G3990" s="14">
        <f>SUMIFS(Lancamentos!$G:$G,Lancamentos!$C:$C,$A3990,Lancamentos!$E:$E,$C3990,Lancamentos!$B:$B,"ENTRADA")</f>
        <v/>
      </c>
      <c r="H3990" s="14">
        <f>SUMIFS(Lancamentos!$G:$G,Lancamentos!$C:$C,$A3990,Lancamentos!$E:$E,$C3990,Lancamentos!$B:$B,"SAIDA_USO")</f>
        <v/>
      </c>
      <c r="I3990" s="14">
        <f>SUMIFS(Lancamentos!$G:$G,Lancamentos!$C:$C,$A3990,Lancamentos!$E:$E,$C3990,Lancamentos!$B:$B,"SAIDA_DESCARTE")</f>
        <v/>
      </c>
      <c r="J3990" s="14">
        <f>G3990-H3990-I3990</f>
        <v/>
      </c>
      <c r="K3990">
        <f>IF(A3990="","",IF(J3990&lt;=IFERROR(VLOOKUP(A3990,Produtos!$A:$E,5,FALSE),0),"ABAIXO DO MINIMO","OK"))</f>
        <v/>
      </c>
    </row>
    <row r="3991">
      <c r="B3991">
        <f>IFERROR(VLOOKUP(A3991,Produtos!A:B,2,FALSE),"")</f>
        <v/>
      </c>
      <c r="D3991" s="10">
        <f>IFERROR(INDEX(Lotes!$E:$E,MATCH(1,(Lotes!$A:$A=A3991)*(Lotes!$C:$C=C3991),0)),"")</f>
        <v/>
      </c>
      <c r="E3991" s="14">
        <f>IF(D3991="","",D3991-TODAY())</f>
        <v/>
      </c>
      <c r="F3991">
        <f>IF(D3991="","",IF(E3991&lt;0,"VENCIDO",IF(E3991&lt;=30,"VENCE EM &lt;= 30 DIAS",IF(E3991&lt;=60,"ATENCAO (31-60 DIAS)","OK"))))</f>
        <v/>
      </c>
      <c r="G3991" s="14">
        <f>SUMIFS(Lancamentos!$G:$G,Lancamentos!$C:$C,$A3991,Lancamentos!$E:$E,$C3991,Lancamentos!$B:$B,"ENTRADA")</f>
        <v/>
      </c>
      <c r="H3991" s="14">
        <f>SUMIFS(Lancamentos!$G:$G,Lancamentos!$C:$C,$A3991,Lancamentos!$E:$E,$C3991,Lancamentos!$B:$B,"SAIDA_USO")</f>
        <v/>
      </c>
      <c r="I3991" s="14">
        <f>SUMIFS(Lancamentos!$G:$G,Lancamentos!$C:$C,$A3991,Lancamentos!$E:$E,$C3991,Lancamentos!$B:$B,"SAIDA_DESCARTE")</f>
        <v/>
      </c>
      <c r="J3991" s="14">
        <f>G3991-H3991-I3991</f>
        <v/>
      </c>
      <c r="K3991">
        <f>IF(A3991="","",IF(J3991&lt;=IFERROR(VLOOKUP(A3991,Produtos!$A:$E,5,FALSE),0),"ABAIXO DO MINIMO","OK"))</f>
        <v/>
      </c>
    </row>
    <row r="3992">
      <c r="B3992">
        <f>IFERROR(VLOOKUP(A3992,Produtos!A:B,2,FALSE),"")</f>
        <v/>
      </c>
      <c r="D3992" s="10">
        <f>IFERROR(INDEX(Lotes!$E:$E,MATCH(1,(Lotes!$A:$A=A3992)*(Lotes!$C:$C=C3992),0)),"")</f>
        <v/>
      </c>
      <c r="E3992" s="14">
        <f>IF(D3992="","",D3992-TODAY())</f>
        <v/>
      </c>
      <c r="F3992">
        <f>IF(D3992="","",IF(E3992&lt;0,"VENCIDO",IF(E3992&lt;=30,"VENCE EM &lt;= 30 DIAS",IF(E3992&lt;=60,"ATENCAO (31-60 DIAS)","OK"))))</f>
        <v/>
      </c>
      <c r="G3992" s="14">
        <f>SUMIFS(Lancamentos!$G:$G,Lancamentos!$C:$C,$A3992,Lancamentos!$E:$E,$C3992,Lancamentos!$B:$B,"ENTRADA")</f>
        <v/>
      </c>
      <c r="H3992" s="14">
        <f>SUMIFS(Lancamentos!$G:$G,Lancamentos!$C:$C,$A3992,Lancamentos!$E:$E,$C3992,Lancamentos!$B:$B,"SAIDA_USO")</f>
        <v/>
      </c>
      <c r="I3992" s="14">
        <f>SUMIFS(Lancamentos!$G:$G,Lancamentos!$C:$C,$A3992,Lancamentos!$E:$E,$C3992,Lancamentos!$B:$B,"SAIDA_DESCARTE")</f>
        <v/>
      </c>
      <c r="J3992" s="14">
        <f>G3992-H3992-I3992</f>
        <v/>
      </c>
      <c r="K3992">
        <f>IF(A3992="","",IF(J3992&lt;=IFERROR(VLOOKUP(A3992,Produtos!$A:$E,5,FALSE),0),"ABAIXO DO MINIMO","OK"))</f>
        <v/>
      </c>
    </row>
    <row r="3993">
      <c r="B3993">
        <f>IFERROR(VLOOKUP(A3993,Produtos!A:B,2,FALSE),"")</f>
        <v/>
      </c>
      <c r="D3993" s="10">
        <f>IFERROR(INDEX(Lotes!$E:$E,MATCH(1,(Lotes!$A:$A=A3993)*(Lotes!$C:$C=C3993),0)),"")</f>
        <v/>
      </c>
      <c r="E3993" s="14">
        <f>IF(D3993="","",D3993-TODAY())</f>
        <v/>
      </c>
      <c r="F3993">
        <f>IF(D3993="","",IF(E3993&lt;0,"VENCIDO",IF(E3993&lt;=30,"VENCE EM &lt;= 30 DIAS",IF(E3993&lt;=60,"ATENCAO (31-60 DIAS)","OK"))))</f>
        <v/>
      </c>
      <c r="G3993" s="14">
        <f>SUMIFS(Lancamentos!$G:$G,Lancamentos!$C:$C,$A3993,Lancamentos!$E:$E,$C3993,Lancamentos!$B:$B,"ENTRADA")</f>
        <v/>
      </c>
      <c r="H3993" s="14">
        <f>SUMIFS(Lancamentos!$G:$G,Lancamentos!$C:$C,$A3993,Lancamentos!$E:$E,$C3993,Lancamentos!$B:$B,"SAIDA_USO")</f>
        <v/>
      </c>
      <c r="I3993" s="14">
        <f>SUMIFS(Lancamentos!$G:$G,Lancamentos!$C:$C,$A3993,Lancamentos!$E:$E,$C3993,Lancamentos!$B:$B,"SAIDA_DESCARTE")</f>
        <v/>
      </c>
      <c r="J3993" s="14">
        <f>G3993-H3993-I3993</f>
        <v/>
      </c>
      <c r="K3993">
        <f>IF(A3993="","",IF(J3993&lt;=IFERROR(VLOOKUP(A3993,Produtos!$A:$E,5,FALSE),0),"ABAIXO DO MINIMO","OK"))</f>
        <v/>
      </c>
    </row>
    <row r="3994">
      <c r="B3994">
        <f>IFERROR(VLOOKUP(A3994,Produtos!A:B,2,FALSE),"")</f>
        <v/>
      </c>
      <c r="D3994" s="10">
        <f>IFERROR(INDEX(Lotes!$E:$E,MATCH(1,(Lotes!$A:$A=A3994)*(Lotes!$C:$C=C3994),0)),"")</f>
        <v/>
      </c>
      <c r="E3994" s="14">
        <f>IF(D3994="","",D3994-TODAY())</f>
        <v/>
      </c>
      <c r="F3994">
        <f>IF(D3994="","",IF(E3994&lt;0,"VENCIDO",IF(E3994&lt;=30,"VENCE EM &lt;= 30 DIAS",IF(E3994&lt;=60,"ATENCAO (31-60 DIAS)","OK"))))</f>
        <v/>
      </c>
      <c r="G3994" s="14">
        <f>SUMIFS(Lancamentos!$G:$G,Lancamentos!$C:$C,$A3994,Lancamentos!$E:$E,$C3994,Lancamentos!$B:$B,"ENTRADA")</f>
        <v/>
      </c>
      <c r="H3994" s="14">
        <f>SUMIFS(Lancamentos!$G:$G,Lancamentos!$C:$C,$A3994,Lancamentos!$E:$E,$C3994,Lancamentos!$B:$B,"SAIDA_USO")</f>
        <v/>
      </c>
      <c r="I3994" s="14">
        <f>SUMIFS(Lancamentos!$G:$G,Lancamentos!$C:$C,$A3994,Lancamentos!$E:$E,$C3994,Lancamentos!$B:$B,"SAIDA_DESCARTE")</f>
        <v/>
      </c>
      <c r="J3994" s="14">
        <f>G3994-H3994-I3994</f>
        <v/>
      </c>
      <c r="K3994">
        <f>IF(A3994="","",IF(J3994&lt;=IFERROR(VLOOKUP(A3994,Produtos!$A:$E,5,FALSE),0),"ABAIXO DO MINIMO","OK"))</f>
        <v/>
      </c>
    </row>
    <row r="3995">
      <c r="B3995">
        <f>IFERROR(VLOOKUP(A3995,Produtos!A:B,2,FALSE),"")</f>
        <v/>
      </c>
      <c r="D3995" s="10">
        <f>IFERROR(INDEX(Lotes!$E:$E,MATCH(1,(Lotes!$A:$A=A3995)*(Lotes!$C:$C=C3995),0)),"")</f>
        <v/>
      </c>
      <c r="E3995" s="14">
        <f>IF(D3995="","",D3995-TODAY())</f>
        <v/>
      </c>
      <c r="F3995">
        <f>IF(D3995="","",IF(E3995&lt;0,"VENCIDO",IF(E3995&lt;=30,"VENCE EM &lt;= 30 DIAS",IF(E3995&lt;=60,"ATENCAO (31-60 DIAS)","OK"))))</f>
        <v/>
      </c>
      <c r="G3995" s="14">
        <f>SUMIFS(Lancamentos!$G:$G,Lancamentos!$C:$C,$A3995,Lancamentos!$E:$E,$C3995,Lancamentos!$B:$B,"ENTRADA")</f>
        <v/>
      </c>
      <c r="H3995" s="14">
        <f>SUMIFS(Lancamentos!$G:$G,Lancamentos!$C:$C,$A3995,Lancamentos!$E:$E,$C3995,Lancamentos!$B:$B,"SAIDA_USO")</f>
        <v/>
      </c>
      <c r="I3995" s="14">
        <f>SUMIFS(Lancamentos!$G:$G,Lancamentos!$C:$C,$A3995,Lancamentos!$E:$E,$C3995,Lancamentos!$B:$B,"SAIDA_DESCARTE")</f>
        <v/>
      </c>
      <c r="J3995" s="14">
        <f>G3995-H3995-I3995</f>
        <v/>
      </c>
      <c r="K3995">
        <f>IF(A3995="","",IF(J3995&lt;=IFERROR(VLOOKUP(A3995,Produtos!$A:$E,5,FALSE),0),"ABAIXO DO MINIMO","OK"))</f>
        <v/>
      </c>
    </row>
    <row r="3996">
      <c r="B3996">
        <f>IFERROR(VLOOKUP(A3996,Produtos!A:B,2,FALSE),"")</f>
        <v/>
      </c>
      <c r="D3996" s="10">
        <f>IFERROR(INDEX(Lotes!$E:$E,MATCH(1,(Lotes!$A:$A=A3996)*(Lotes!$C:$C=C3996),0)),"")</f>
        <v/>
      </c>
      <c r="E3996" s="14">
        <f>IF(D3996="","",D3996-TODAY())</f>
        <v/>
      </c>
      <c r="F3996">
        <f>IF(D3996="","",IF(E3996&lt;0,"VENCIDO",IF(E3996&lt;=30,"VENCE EM &lt;= 30 DIAS",IF(E3996&lt;=60,"ATENCAO (31-60 DIAS)","OK"))))</f>
        <v/>
      </c>
      <c r="G3996" s="14">
        <f>SUMIFS(Lancamentos!$G:$G,Lancamentos!$C:$C,$A3996,Lancamentos!$E:$E,$C3996,Lancamentos!$B:$B,"ENTRADA")</f>
        <v/>
      </c>
      <c r="H3996" s="14">
        <f>SUMIFS(Lancamentos!$G:$G,Lancamentos!$C:$C,$A3996,Lancamentos!$E:$E,$C3996,Lancamentos!$B:$B,"SAIDA_USO")</f>
        <v/>
      </c>
      <c r="I3996" s="14">
        <f>SUMIFS(Lancamentos!$G:$G,Lancamentos!$C:$C,$A3996,Lancamentos!$E:$E,$C3996,Lancamentos!$B:$B,"SAIDA_DESCARTE")</f>
        <v/>
      </c>
      <c r="J3996" s="14">
        <f>G3996-H3996-I3996</f>
        <v/>
      </c>
      <c r="K3996">
        <f>IF(A3996="","",IF(J3996&lt;=IFERROR(VLOOKUP(A3996,Produtos!$A:$E,5,FALSE),0),"ABAIXO DO MINIMO","OK"))</f>
        <v/>
      </c>
    </row>
    <row r="3997">
      <c r="B3997">
        <f>IFERROR(VLOOKUP(A3997,Produtos!A:B,2,FALSE),"")</f>
        <v/>
      </c>
      <c r="D3997" s="10">
        <f>IFERROR(INDEX(Lotes!$E:$E,MATCH(1,(Lotes!$A:$A=A3997)*(Lotes!$C:$C=C3997),0)),"")</f>
        <v/>
      </c>
      <c r="E3997" s="14">
        <f>IF(D3997="","",D3997-TODAY())</f>
        <v/>
      </c>
      <c r="F3997">
        <f>IF(D3997="","",IF(E3997&lt;0,"VENCIDO",IF(E3997&lt;=30,"VENCE EM &lt;= 30 DIAS",IF(E3997&lt;=60,"ATENCAO (31-60 DIAS)","OK"))))</f>
        <v/>
      </c>
      <c r="G3997" s="14">
        <f>SUMIFS(Lancamentos!$G:$G,Lancamentos!$C:$C,$A3997,Lancamentos!$E:$E,$C3997,Lancamentos!$B:$B,"ENTRADA")</f>
        <v/>
      </c>
      <c r="H3997" s="14">
        <f>SUMIFS(Lancamentos!$G:$G,Lancamentos!$C:$C,$A3997,Lancamentos!$E:$E,$C3997,Lancamentos!$B:$B,"SAIDA_USO")</f>
        <v/>
      </c>
      <c r="I3997" s="14">
        <f>SUMIFS(Lancamentos!$G:$G,Lancamentos!$C:$C,$A3997,Lancamentos!$E:$E,$C3997,Lancamentos!$B:$B,"SAIDA_DESCARTE")</f>
        <v/>
      </c>
      <c r="J3997" s="14">
        <f>G3997-H3997-I3997</f>
        <v/>
      </c>
      <c r="K3997">
        <f>IF(A3997="","",IF(J3997&lt;=IFERROR(VLOOKUP(A3997,Produtos!$A:$E,5,FALSE),0),"ABAIXO DO MINIMO","OK"))</f>
        <v/>
      </c>
    </row>
    <row r="3998">
      <c r="B3998">
        <f>IFERROR(VLOOKUP(A3998,Produtos!A:B,2,FALSE),"")</f>
        <v/>
      </c>
      <c r="D3998" s="10">
        <f>IFERROR(INDEX(Lotes!$E:$E,MATCH(1,(Lotes!$A:$A=A3998)*(Lotes!$C:$C=C3998),0)),"")</f>
        <v/>
      </c>
      <c r="E3998" s="14">
        <f>IF(D3998="","",D3998-TODAY())</f>
        <v/>
      </c>
      <c r="F3998">
        <f>IF(D3998="","",IF(E3998&lt;0,"VENCIDO",IF(E3998&lt;=30,"VENCE EM &lt;= 30 DIAS",IF(E3998&lt;=60,"ATENCAO (31-60 DIAS)","OK"))))</f>
        <v/>
      </c>
      <c r="G3998" s="14">
        <f>SUMIFS(Lancamentos!$G:$G,Lancamentos!$C:$C,$A3998,Lancamentos!$E:$E,$C3998,Lancamentos!$B:$B,"ENTRADA")</f>
        <v/>
      </c>
      <c r="H3998" s="14">
        <f>SUMIFS(Lancamentos!$G:$G,Lancamentos!$C:$C,$A3998,Lancamentos!$E:$E,$C3998,Lancamentos!$B:$B,"SAIDA_USO")</f>
        <v/>
      </c>
      <c r="I3998" s="14">
        <f>SUMIFS(Lancamentos!$G:$G,Lancamentos!$C:$C,$A3998,Lancamentos!$E:$E,$C3998,Lancamentos!$B:$B,"SAIDA_DESCARTE")</f>
        <v/>
      </c>
      <c r="J3998" s="14">
        <f>G3998-H3998-I3998</f>
        <v/>
      </c>
      <c r="K3998">
        <f>IF(A3998="","",IF(J3998&lt;=IFERROR(VLOOKUP(A3998,Produtos!$A:$E,5,FALSE),0),"ABAIXO DO MINIMO","OK"))</f>
        <v/>
      </c>
    </row>
    <row r="3999">
      <c r="B3999">
        <f>IFERROR(VLOOKUP(A3999,Produtos!A:B,2,FALSE),"")</f>
        <v/>
      </c>
      <c r="D3999" s="10">
        <f>IFERROR(INDEX(Lotes!$E:$E,MATCH(1,(Lotes!$A:$A=A3999)*(Lotes!$C:$C=C3999),0)),"")</f>
        <v/>
      </c>
      <c r="E3999" s="14">
        <f>IF(D3999="","",D3999-TODAY())</f>
        <v/>
      </c>
      <c r="F3999">
        <f>IF(D3999="","",IF(E3999&lt;0,"VENCIDO",IF(E3999&lt;=30,"VENCE EM &lt;= 30 DIAS",IF(E3999&lt;=60,"ATENCAO (31-60 DIAS)","OK"))))</f>
        <v/>
      </c>
      <c r="G3999" s="14">
        <f>SUMIFS(Lancamentos!$G:$G,Lancamentos!$C:$C,$A3999,Lancamentos!$E:$E,$C3999,Lancamentos!$B:$B,"ENTRADA")</f>
        <v/>
      </c>
      <c r="H3999" s="14">
        <f>SUMIFS(Lancamentos!$G:$G,Lancamentos!$C:$C,$A3999,Lancamentos!$E:$E,$C3999,Lancamentos!$B:$B,"SAIDA_USO")</f>
        <v/>
      </c>
      <c r="I3999" s="14">
        <f>SUMIFS(Lancamentos!$G:$G,Lancamentos!$C:$C,$A3999,Lancamentos!$E:$E,$C3999,Lancamentos!$B:$B,"SAIDA_DESCARTE")</f>
        <v/>
      </c>
      <c r="J3999" s="14">
        <f>G3999-H3999-I3999</f>
        <v/>
      </c>
      <c r="K3999">
        <f>IF(A3999="","",IF(J3999&lt;=IFERROR(VLOOKUP(A3999,Produtos!$A:$E,5,FALSE),0),"ABAIXO DO MINIMO","OK"))</f>
        <v/>
      </c>
    </row>
    <row r="4000">
      <c r="B4000">
        <f>IFERROR(VLOOKUP(A4000,Produtos!A:B,2,FALSE),"")</f>
        <v/>
      </c>
      <c r="D4000" s="10">
        <f>IFERROR(INDEX(Lotes!$E:$E,MATCH(1,(Lotes!$A:$A=A4000)*(Lotes!$C:$C=C4000),0)),"")</f>
        <v/>
      </c>
      <c r="E4000" s="14">
        <f>IF(D4000="","",D4000-TODAY())</f>
        <v/>
      </c>
      <c r="F4000">
        <f>IF(D4000="","",IF(E4000&lt;0,"VENCIDO",IF(E4000&lt;=30,"VENCE EM &lt;= 30 DIAS",IF(E4000&lt;=60,"ATENCAO (31-60 DIAS)","OK"))))</f>
        <v/>
      </c>
      <c r="G4000" s="14">
        <f>SUMIFS(Lancamentos!$G:$G,Lancamentos!$C:$C,$A4000,Lancamentos!$E:$E,$C4000,Lancamentos!$B:$B,"ENTRADA")</f>
        <v/>
      </c>
      <c r="H4000" s="14">
        <f>SUMIFS(Lancamentos!$G:$G,Lancamentos!$C:$C,$A4000,Lancamentos!$E:$E,$C4000,Lancamentos!$B:$B,"SAIDA_USO")</f>
        <v/>
      </c>
      <c r="I4000" s="14">
        <f>SUMIFS(Lancamentos!$G:$G,Lancamentos!$C:$C,$A4000,Lancamentos!$E:$E,$C4000,Lancamentos!$B:$B,"SAIDA_DESCARTE")</f>
        <v/>
      </c>
      <c r="J4000" s="14">
        <f>G4000-H4000-I4000</f>
        <v/>
      </c>
      <c r="K4000">
        <f>IF(A4000="","",IF(J4000&lt;=IFERROR(VLOOKUP(A4000,Produtos!$A:$E,5,FALSE),0),"ABAIXO DO MINIMO","OK"))</f>
        <v/>
      </c>
    </row>
    <row r="4001">
      <c r="B4001">
        <f>IFERROR(VLOOKUP(A4001,Produtos!A:B,2,FALSE),"")</f>
        <v/>
      </c>
      <c r="D4001" s="10">
        <f>IFERROR(INDEX(Lotes!$E:$E,MATCH(1,(Lotes!$A:$A=A4001)*(Lotes!$C:$C=C4001),0)),"")</f>
        <v/>
      </c>
      <c r="E4001" s="14">
        <f>IF(D4001="","",D4001-TODAY())</f>
        <v/>
      </c>
      <c r="F4001">
        <f>IF(D4001="","",IF(E4001&lt;0,"VENCIDO",IF(E4001&lt;=30,"VENCE EM &lt;= 30 DIAS",IF(E4001&lt;=60,"ATENCAO (31-60 DIAS)","OK"))))</f>
        <v/>
      </c>
      <c r="G4001" s="14">
        <f>SUMIFS(Lancamentos!$G:$G,Lancamentos!$C:$C,$A4001,Lancamentos!$E:$E,$C4001,Lancamentos!$B:$B,"ENTRADA")</f>
        <v/>
      </c>
      <c r="H4001" s="14">
        <f>SUMIFS(Lancamentos!$G:$G,Lancamentos!$C:$C,$A4001,Lancamentos!$E:$E,$C4001,Lancamentos!$B:$B,"SAIDA_USO")</f>
        <v/>
      </c>
      <c r="I4001" s="14">
        <f>SUMIFS(Lancamentos!$G:$G,Lancamentos!$C:$C,$A4001,Lancamentos!$E:$E,$C4001,Lancamentos!$B:$B,"SAIDA_DESCARTE")</f>
        <v/>
      </c>
      <c r="J4001" s="14">
        <f>G4001-H4001-I4001</f>
        <v/>
      </c>
      <c r="K4001">
        <f>IF(A4001="","",IF(J4001&lt;=IFERROR(VLOOKUP(A4001,Produtos!$A:$E,5,FALSE),0),"ABAIXO DO MINIMO","OK"))</f>
        <v/>
      </c>
    </row>
    <row r="4002">
      <c r="B4002">
        <f>IFERROR(VLOOKUP(A4002,Produtos!A:B,2,FALSE),"")</f>
        <v/>
      </c>
      <c r="D4002" s="10">
        <f>IFERROR(INDEX(Lotes!$E:$E,MATCH(1,(Lotes!$A:$A=A4002)*(Lotes!$C:$C=C4002),0)),"")</f>
        <v/>
      </c>
      <c r="E4002" s="14">
        <f>IF(D4002="","",D4002-TODAY())</f>
        <v/>
      </c>
      <c r="F4002">
        <f>IF(D4002="","",IF(E4002&lt;0,"VENCIDO",IF(E4002&lt;=30,"VENCE EM &lt;= 30 DIAS",IF(E4002&lt;=60,"ATENCAO (31-60 DIAS)","OK"))))</f>
        <v/>
      </c>
      <c r="G4002" s="14">
        <f>SUMIFS(Lancamentos!$G:$G,Lancamentos!$C:$C,$A4002,Lancamentos!$E:$E,$C4002,Lancamentos!$B:$B,"ENTRADA")</f>
        <v/>
      </c>
      <c r="H4002" s="14">
        <f>SUMIFS(Lancamentos!$G:$G,Lancamentos!$C:$C,$A4002,Lancamentos!$E:$E,$C4002,Lancamentos!$B:$B,"SAIDA_USO")</f>
        <v/>
      </c>
      <c r="I4002" s="14">
        <f>SUMIFS(Lancamentos!$G:$G,Lancamentos!$C:$C,$A4002,Lancamentos!$E:$E,$C4002,Lancamentos!$B:$B,"SAIDA_DESCARTE")</f>
        <v/>
      </c>
      <c r="J4002" s="14">
        <f>G4002-H4002-I4002</f>
        <v/>
      </c>
      <c r="K4002">
        <f>IF(A4002="","",IF(J4002&lt;=IFERROR(VLOOKUP(A4002,Produtos!$A:$E,5,FALSE),0),"ABAIXO DO MINIMO","OK"))</f>
        <v/>
      </c>
    </row>
    <row r="4003">
      <c r="B4003">
        <f>IFERROR(VLOOKUP(A4003,Produtos!A:B,2,FALSE),"")</f>
        <v/>
      </c>
      <c r="D4003" s="10">
        <f>IFERROR(INDEX(Lotes!$E:$E,MATCH(1,(Lotes!$A:$A=A4003)*(Lotes!$C:$C=C4003),0)),"")</f>
        <v/>
      </c>
      <c r="E4003" s="14">
        <f>IF(D4003="","",D4003-TODAY())</f>
        <v/>
      </c>
      <c r="F4003">
        <f>IF(D4003="","",IF(E4003&lt;0,"VENCIDO",IF(E4003&lt;=30,"VENCE EM &lt;= 30 DIAS",IF(E4003&lt;=60,"ATENCAO (31-60 DIAS)","OK"))))</f>
        <v/>
      </c>
      <c r="G4003" s="14">
        <f>SUMIFS(Lancamentos!$G:$G,Lancamentos!$C:$C,$A4003,Lancamentos!$E:$E,$C4003,Lancamentos!$B:$B,"ENTRADA")</f>
        <v/>
      </c>
      <c r="H4003" s="14">
        <f>SUMIFS(Lancamentos!$G:$G,Lancamentos!$C:$C,$A4003,Lancamentos!$E:$E,$C4003,Lancamentos!$B:$B,"SAIDA_USO")</f>
        <v/>
      </c>
      <c r="I4003" s="14">
        <f>SUMIFS(Lancamentos!$G:$G,Lancamentos!$C:$C,$A4003,Lancamentos!$E:$E,$C4003,Lancamentos!$B:$B,"SAIDA_DESCARTE")</f>
        <v/>
      </c>
      <c r="J4003" s="14">
        <f>G4003-H4003-I4003</f>
        <v/>
      </c>
      <c r="K4003">
        <f>IF(A4003="","",IF(J4003&lt;=IFERROR(VLOOKUP(A4003,Produtos!$A:$E,5,FALSE),0),"ABAIXO DO MINIMO","OK"))</f>
        <v/>
      </c>
    </row>
    <row r="4004">
      <c r="B4004">
        <f>IFERROR(VLOOKUP(A4004,Produtos!A:B,2,FALSE),"")</f>
        <v/>
      </c>
      <c r="D4004" s="10">
        <f>IFERROR(INDEX(Lotes!$E:$E,MATCH(1,(Lotes!$A:$A=A4004)*(Lotes!$C:$C=C4004),0)),"")</f>
        <v/>
      </c>
      <c r="E4004" s="14">
        <f>IF(D4004="","",D4004-TODAY())</f>
        <v/>
      </c>
      <c r="F4004">
        <f>IF(D4004="","",IF(E4004&lt;0,"VENCIDO",IF(E4004&lt;=30,"VENCE EM &lt;= 30 DIAS",IF(E4004&lt;=60,"ATENCAO (31-60 DIAS)","OK"))))</f>
        <v/>
      </c>
      <c r="G4004" s="14">
        <f>SUMIFS(Lancamentos!$G:$G,Lancamentos!$C:$C,$A4004,Lancamentos!$E:$E,$C4004,Lancamentos!$B:$B,"ENTRADA")</f>
        <v/>
      </c>
      <c r="H4004" s="14">
        <f>SUMIFS(Lancamentos!$G:$G,Lancamentos!$C:$C,$A4004,Lancamentos!$E:$E,$C4004,Lancamentos!$B:$B,"SAIDA_USO")</f>
        <v/>
      </c>
      <c r="I4004" s="14">
        <f>SUMIFS(Lancamentos!$G:$G,Lancamentos!$C:$C,$A4004,Lancamentos!$E:$E,$C4004,Lancamentos!$B:$B,"SAIDA_DESCARTE")</f>
        <v/>
      </c>
      <c r="J4004" s="14">
        <f>G4004-H4004-I4004</f>
        <v/>
      </c>
      <c r="K4004">
        <f>IF(A4004="","",IF(J4004&lt;=IFERROR(VLOOKUP(A4004,Produtos!$A:$E,5,FALSE),0),"ABAIXO DO MINIMO","OK"))</f>
        <v/>
      </c>
    </row>
    <row r="4005">
      <c r="B4005">
        <f>IFERROR(VLOOKUP(A4005,Produtos!A:B,2,FALSE),"")</f>
        <v/>
      </c>
      <c r="D4005" s="10">
        <f>IFERROR(INDEX(Lotes!$E:$E,MATCH(1,(Lotes!$A:$A=A4005)*(Lotes!$C:$C=C4005),0)),"")</f>
        <v/>
      </c>
      <c r="E4005" s="14">
        <f>IF(D4005="","",D4005-TODAY())</f>
        <v/>
      </c>
      <c r="F4005">
        <f>IF(D4005="","",IF(E4005&lt;0,"VENCIDO",IF(E4005&lt;=30,"VENCE EM &lt;= 30 DIAS",IF(E4005&lt;=60,"ATENCAO (31-60 DIAS)","OK"))))</f>
        <v/>
      </c>
      <c r="G4005" s="14">
        <f>SUMIFS(Lancamentos!$G:$G,Lancamentos!$C:$C,$A4005,Lancamentos!$E:$E,$C4005,Lancamentos!$B:$B,"ENTRADA")</f>
        <v/>
      </c>
      <c r="H4005" s="14">
        <f>SUMIFS(Lancamentos!$G:$G,Lancamentos!$C:$C,$A4005,Lancamentos!$E:$E,$C4005,Lancamentos!$B:$B,"SAIDA_USO")</f>
        <v/>
      </c>
      <c r="I4005" s="14">
        <f>SUMIFS(Lancamentos!$G:$G,Lancamentos!$C:$C,$A4005,Lancamentos!$E:$E,$C4005,Lancamentos!$B:$B,"SAIDA_DESCARTE")</f>
        <v/>
      </c>
      <c r="J4005" s="14">
        <f>G4005-H4005-I4005</f>
        <v/>
      </c>
      <c r="K4005">
        <f>IF(A4005="","",IF(J4005&lt;=IFERROR(VLOOKUP(A4005,Produtos!$A:$E,5,FALSE),0),"ABAIXO DO MINIMO","OK"))</f>
        <v/>
      </c>
    </row>
    <row r="4006">
      <c r="B4006">
        <f>IFERROR(VLOOKUP(A4006,Produtos!A:B,2,FALSE),"")</f>
        <v/>
      </c>
      <c r="D4006" s="10">
        <f>IFERROR(INDEX(Lotes!$E:$E,MATCH(1,(Lotes!$A:$A=A4006)*(Lotes!$C:$C=C4006),0)),"")</f>
        <v/>
      </c>
      <c r="E4006" s="14">
        <f>IF(D4006="","",D4006-TODAY())</f>
        <v/>
      </c>
      <c r="F4006">
        <f>IF(D4006="","",IF(E4006&lt;0,"VENCIDO",IF(E4006&lt;=30,"VENCE EM &lt;= 30 DIAS",IF(E4006&lt;=60,"ATENCAO (31-60 DIAS)","OK"))))</f>
        <v/>
      </c>
      <c r="G4006" s="14">
        <f>SUMIFS(Lancamentos!$G:$G,Lancamentos!$C:$C,$A4006,Lancamentos!$E:$E,$C4006,Lancamentos!$B:$B,"ENTRADA")</f>
        <v/>
      </c>
      <c r="H4006" s="14">
        <f>SUMIFS(Lancamentos!$G:$G,Lancamentos!$C:$C,$A4006,Lancamentos!$E:$E,$C4006,Lancamentos!$B:$B,"SAIDA_USO")</f>
        <v/>
      </c>
      <c r="I4006" s="14">
        <f>SUMIFS(Lancamentos!$G:$G,Lancamentos!$C:$C,$A4006,Lancamentos!$E:$E,$C4006,Lancamentos!$B:$B,"SAIDA_DESCARTE")</f>
        <v/>
      </c>
      <c r="J4006" s="14">
        <f>G4006-H4006-I4006</f>
        <v/>
      </c>
      <c r="K4006">
        <f>IF(A4006="","",IF(J4006&lt;=IFERROR(VLOOKUP(A4006,Produtos!$A:$E,5,FALSE),0),"ABAIXO DO MINIMO","OK"))</f>
        <v/>
      </c>
    </row>
    <row r="4007">
      <c r="B4007">
        <f>IFERROR(VLOOKUP(A4007,Produtos!A:B,2,FALSE),"")</f>
        <v/>
      </c>
      <c r="D4007" s="10">
        <f>IFERROR(INDEX(Lotes!$E:$E,MATCH(1,(Lotes!$A:$A=A4007)*(Lotes!$C:$C=C4007),0)),"")</f>
        <v/>
      </c>
      <c r="E4007" s="14">
        <f>IF(D4007="","",D4007-TODAY())</f>
        <v/>
      </c>
      <c r="F4007">
        <f>IF(D4007="","",IF(E4007&lt;0,"VENCIDO",IF(E4007&lt;=30,"VENCE EM &lt;= 30 DIAS",IF(E4007&lt;=60,"ATENCAO (31-60 DIAS)","OK"))))</f>
        <v/>
      </c>
      <c r="G4007" s="14">
        <f>SUMIFS(Lancamentos!$G:$G,Lancamentos!$C:$C,$A4007,Lancamentos!$E:$E,$C4007,Lancamentos!$B:$B,"ENTRADA")</f>
        <v/>
      </c>
      <c r="H4007" s="14">
        <f>SUMIFS(Lancamentos!$G:$G,Lancamentos!$C:$C,$A4007,Lancamentos!$E:$E,$C4007,Lancamentos!$B:$B,"SAIDA_USO")</f>
        <v/>
      </c>
      <c r="I4007" s="14">
        <f>SUMIFS(Lancamentos!$G:$G,Lancamentos!$C:$C,$A4007,Lancamentos!$E:$E,$C4007,Lancamentos!$B:$B,"SAIDA_DESCARTE")</f>
        <v/>
      </c>
      <c r="J4007" s="14">
        <f>G4007-H4007-I4007</f>
        <v/>
      </c>
      <c r="K4007">
        <f>IF(A4007="","",IF(J4007&lt;=IFERROR(VLOOKUP(A4007,Produtos!$A:$E,5,FALSE),0),"ABAIXO DO MINIMO","OK"))</f>
        <v/>
      </c>
    </row>
    <row r="4008">
      <c r="B4008">
        <f>IFERROR(VLOOKUP(A4008,Produtos!A:B,2,FALSE),"")</f>
        <v/>
      </c>
      <c r="D4008" s="10">
        <f>IFERROR(INDEX(Lotes!$E:$E,MATCH(1,(Lotes!$A:$A=A4008)*(Lotes!$C:$C=C4008),0)),"")</f>
        <v/>
      </c>
      <c r="E4008" s="14">
        <f>IF(D4008="","",D4008-TODAY())</f>
        <v/>
      </c>
      <c r="F4008">
        <f>IF(D4008="","",IF(E4008&lt;0,"VENCIDO",IF(E4008&lt;=30,"VENCE EM &lt;= 30 DIAS",IF(E4008&lt;=60,"ATENCAO (31-60 DIAS)","OK"))))</f>
        <v/>
      </c>
      <c r="G4008" s="14">
        <f>SUMIFS(Lancamentos!$G:$G,Lancamentos!$C:$C,$A4008,Lancamentos!$E:$E,$C4008,Lancamentos!$B:$B,"ENTRADA")</f>
        <v/>
      </c>
      <c r="H4008" s="14">
        <f>SUMIFS(Lancamentos!$G:$G,Lancamentos!$C:$C,$A4008,Lancamentos!$E:$E,$C4008,Lancamentos!$B:$B,"SAIDA_USO")</f>
        <v/>
      </c>
      <c r="I4008" s="14">
        <f>SUMIFS(Lancamentos!$G:$G,Lancamentos!$C:$C,$A4008,Lancamentos!$E:$E,$C4008,Lancamentos!$B:$B,"SAIDA_DESCARTE")</f>
        <v/>
      </c>
      <c r="J4008" s="14">
        <f>G4008-H4008-I4008</f>
        <v/>
      </c>
      <c r="K4008">
        <f>IF(A4008="","",IF(J4008&lt;=IFERROR(VLOOKUP(A4008,Produtos!$A:$E,5,FALSE),0),"ABAIXO DO MINIMO","OK"))</f>
        <v/>
      </c>
    </row>
    <row r="4009">
      <c r="B4009">
        <f>IFERROR(VLOOKUP(A4009,Produtos!A:B,2,FALSE),"")</f>
        <v/>
      </c>
      <c r="D4009" s="10">
        <f>IFERROR(INDEX(Lotes!$E:$E,MATCH(1,(Lotes!$A:$A=A4009)*(Lotes!$C:$C=C4009),0)),"")</f>
        <v/>
      </c>
      <c r="E4009" s="14">
        <f>IF(D4009="","",D4009-TODAY())</f>
        <v/>
      </c>
      <c r="F4009">
        <f>IF(D4009="","",IF(E4009&lt;0,"VENCIDO",IF(E4009&lt;=30,"VENCE EM &lt;= 30 DIAS",IF(E4009&lt;=60,"ATENCAO (31-60 DIAS)","OK"))))</f>
        <v/>
      </c>
      <c r="G4009" s="14">
        <f>SUMIFS(Lancamentos!$G:$G,Lancamentos!$C:$C,$A4009,Lancamentos!$E:$E,$C4009,Lancamentos!$B:$B,"ENTRADA")</f>
        <v/>
      </c>
      <c r="H4009" s="14">
        <f>SUMIFS(Lancamentos!$G:$G,Lancamentos!$C:$C,$A4009,Lancamentos!$E:$E,$C4009,Lancamentos!$B:$B,"SAIDA_USO")</f>
        <v/>
      </c>
      <c r="I4009" s="14">
        <f>SUMIFS(Lancamentos!$G:$G,Lancamentos!$C:$C,$A4009,Lancamentos!$E:$E,$C4009,Lancamentos!$B:$B,"SAIDA_DESCARTE")</f>
        <v/>
      </c>
      <c r="J4009" s="14">
        <f>G4009-H4009-I4009</f>
        <v/>
      </c>
      <c r="K4009">
        <f>IF(A4009="","",IF(J4009&lt;=IFERROR(VLOOKUP(A4009,Produtos!$A:$E,5,FALSE),0),"ABAIXO DO MINIMO","OK"))</f>
        <v/>
      </c>
    </row>
    <row r="4010">
      <c r="B4010">
        <f>IFERROR(VLOOKUP(A4010,Produtos!A:B,2,FALSE),"")</f>
        <v/>
      </c>
      <c r="D4010" s="10">
        <f>IFERROR(INDEX(Lotes!$E:$E,MATCH(1,(Lotes!$A:$A=A4010)*(Lotes!$C:$C=C4010),0)),"")</f>
        <v/>
      </c>
      <c r="E4010" s="14">
        <f>IF(D4010="","",D4010-TODAY())</f>
        <v/>
      </c>
      <c r="F4010">
        <f>IF(D4010="","",IF(E4010&lt;0,"VENCIDO",IF(E4010&lt;=30,"VENCE EM &lt;= 30 DIAS",IF(E4010&lt;=60,"ATENCAO (31-60 DIAS)","OK"))))</f>
        <v/>
      </c>
      <c r="G4010" s="14">
        <f>SUMIFS(Lancamentos!$G:$G,Lancamentos!$C:$C,$A4010,Lancamentos!$E:$E,$C4010,Lancamentos!$B:$B,"ENTRADA")</f>
        <v/>
      </c>
      <c r="H4010" s="14">
        <f>SUMIFS(Lancamentos!$G:$G,Lancamentos!$C:$C,$A4010,Lancamentos!$E:$E,$C4010,Lancamentos!$B:$B,"SAIDA_USO")</f>
        <v/>
      </c>
      <c r="I4010" s="14">
        <f>SUMIFS(Lancamentos!$G:$G,Lancamentos!$C:$C,$A4010,Lancamentos!$E:$E,$C4010,Lancamentos!$B:$B,"SAIDA_DESCARTE")</f>
        <v/>
      </c>
      <c r="J4010" s="14">
        <f>G4010-H4010-I4010</f>
        <v/>
      </c>
      <c r="K4010">
        <f>IF(A4010="","",IF(J4010&lt;=IFERROR(VLOOKUP(A4010,Produtos!$A:$E,5,FALSE),0),"ABAIXO DO MINIMO","OK"))</f>
        <v/>
      </c>
    </row>
    <row r="4011">
      <c r="B4011">
        <f>IFERROR(VLOOKUP(A4011,Produtos!A:B,2,FALSE),"")</f>
        <v/>
      </c>
      <c r="D4011" s="10">
        <f>IFERROR(INDEX(Lotes!$E:$E,MATCH(1,(Lotes!$A:$A=A4011)*(Lotes!$C:$C=C4011),0)),"")</f>
        <v/>
      </c>
      <c r="E4011" s="14">
        <f>IF(D4011="","",D4011-TODAY())</f>
        <v/>
      </c>
      <c r="F4011">
        <f>IF(D4011="","",IF(E4011&lt;0,"VENCIDO",IF(E4011&lt;=30,"VENCE EM &lt;= 30 DIAS",IF(E4011&lt;=60,"ATENCAO (31-60 DIAS)","OK"))))</f>
        <v/>
      </c>
      <c r="G4011" s="14">
        <f>SUMIFS(Lancamentos!$G:$G,Lancamentos!$C:$C,$A4011,Lancamentos!$E:$E,$C4011,Lancamentos!$B:$B,"ENTRADA")</f>
        <v/>
      </c>
      <c r="H4011" s="14">
        <f>SUMIFS(Lancamentos!$G:$G,Lancamentos!$C:$C,$A4011,Lancamentos!$E:$E,$C4011,Lancamentos!$B:$B,"SAIDA_USO")</f>
        <v/>
      </c>
      <c r="I4011" s="14">
        <f>SUMIFS(Lancamentos!$G:$G,Lancamentos!$C:$C,$A4011,Lancamentos!$E:$E,$C4011,Lancamentos!$B:$B,"SAIDA_DESCARTE")</f>
        <v/>
      </c>
      <c r="J4011" s="14">
        <f>G4011-H4011-I4011</f>
        <v/>
      </c>
      <c r="K4011">
        <f>IF(A4011="","",IF(J4011&lt;=IFERROR(VLOOKUP(A4011,Produtos!$A:$E,5,FALSE),0),"ABAIXO DO MINIMO","OK"))</f>
        <v/>
      </c>
    </row>
    <row r="4012">
      <c r="B4012">
        <f>IFERROR(VLOOKUP(A4012,Produtos!A:B,2,FALSE),"")</f>
        <v/>
      </c>
      <c r="D4012" s="10">
        <f>IFERROR(INDEX(Lotes!$E:$E,MATCH(1,(Lotes!$A:$A=A4012)*(Lotes!$C:$C=C4012),0)),"")</f>
        <v/>
      </c>
      <c r="E4012" s="14">
        <f>IF(D4012="","",D4012-TODAY())</f>
        <v/>
      </c>
      <c r="F4012">
        <f>IF(D4012="","",IF(E4012&lt;0,"VENCIDO",IF(E4012&lt;=30,"VENCE EM &lt;= 30 DIAS",IF(E4012&lt;=60,"ATENCAO (31-60 DIAS)","OK"))))</f>
        <v/>
      </c>
      <c r="G4012" s="14">
        <f>SUMIFS(Lancamentos!$G:$G,Lancamentos!$C:$C,$A4012,Lancamentos!$E:$E,$C4012,Lancamentos!$B:$B,"ENTRADA")</f>
        <v/>
      </c>
      <c r="H4012" s="14">
        <f>SUMIFS(Lancamentos!$G:$G,Lancamentos!$C:$C,$A4012,Lancamentos!$E:$E,$C4012,Lancamentos!$B:$B,"SAIDA_USO")</f>
        <v/>
      </c>
      <c r="I4012" s="14">
        <f>SUMIFS(Lancamentos!$G:$G,Lancamentos!$C:$C,$A4012,Lancamentos!$E:$E,$C4012,Lancamentos!$B:$B,"SAIDA_DESCARTE")</f>
        <v/>
      </c>
      <c r="J4012" s="14">
        <f>G4012-H4012-I4012</f>
        <v/>
      </c>
      <c r="K4012">
        <f>IF(A4012="","",IF(J4012&lt;=IFERROR(VLOOKUP(A4012,Produtos!$A:$E,5,FALSE),0),"ABAIXO DO MINIMO","OK"))</f>
        <v/>
      </c>
    </row>
    <row r="4013">
      <c r="B4013">
        <f>IFERROR(VLOOKUP(A4013,Produtos!A:B,2,FALSE),"")</f>
        <v/>
      </c>
      <c r="D4013" s="10">
        <f>IFERROR(INDEX(Lotes!$E:$E,MATCH(1,(Lotes!$A:$A=A4013)*(Lotes!$C:$C=C4013),0)),"")</f>
        <v/>
      </c>
      <c r="E4013" s="14">
        <f>IF(D4013="","",D4013-TODAY())</f>
        <v/>
      </c>
      <c r="F4013">
        <f>IF(D4013="","",IF(E4013&lt;0,"VENCIDO",IF(E4013&lt;=30,"VENCE EM &lt;= 30 DIAS",IF(E4013&lt;=60,"ATENCAO (31-60 DIAS)","OK"))))</f>
        <v/>
      </c>
      <c r="G4013" s="14">
        <f>SUMIFS(Lancamentos!$G:$G,Lancamentos!$C:$C,$A4013,Lancamentos!$E:$E,$C4013,Lancamentos!$B:$B,"ENTRADA")</f>
        <v/>
      </c>
      <c r="H4013" s="14">
        <f>SUMIFS(Lancamentos!$G:$G,Lancamentos!$C:$C,$A4013,Lancamentos!$E:$E,$C4013,Lancamentos!$B:$B,"SAIDA_USO")</f>
        <v/>
      </c>
      <c r="I4013" s="14">
        <f>SUMIFS(Lancamentos!$G:$G,Lancamentos!$C:$C,$A4013,Lancamentos!$E:$E,$C4013,Lancamentos!$B:$B,"SAIDA_DESCARTE")</f>
        <v/>
      </c>
      <c r="J4013" s="14">
        <f>G4013-H4013-I4013</f>
        <v/>
      </c>
      <c r="K4013">
        <f>IF(A4013="","",IF(J4013&lt;=IFERROR(VLOOKUP(A4013,Produtos!$A:$E,5,FALSE),0),"ABAIXO DO MINIMO","OK"))</f>
        <v/>
      </c>
    </row>
    <row r="4014">
      <c r="B4014">
        <f>IFERROR(VLOOKUP(A4014,Produtos!A:B,2,FALSE),"")</f>
        <v/>
      </c>
      <c r="D4014" s="10">
        <f>IFERROR(INDEX(Lotes!$E:$E,MATCH(1,(Lotes!$A:$A=A4014)*(Lotes!$C:$C=C4014),0)),"")</f>
        <v/>
      </c>
      <c r="E4014" s="14">
        <f>IF(D4014="","",D4014-TODAY())</f>
        <v/>
      </c>
      <c r="F4014">
        <f>IF(D4014="","",IF(E4014&lt;0,"VENCIDO",IF(E4014&lt;=30,"VENCE EM &lt;= 30 DIAS",IF(E4014&lt;=60,"ATENCAO (31-60 DIAS)","OK"))))</f>
        <v/>
      </c>
      <c r="G4014" s="14">
        <f>SUMIFS(Lancamentos!$G:$G,Lancamentos!$C:$C,$A4014,Lancamentos!$E:$E,$C4014,Lancamentos!$B:$B,"ENTRADA")</f>
        <v/>
      </c>
      <c r="H4014" s="14">
        <f>SUMIFS(Lancamentos!$G:$G,Lancamentos!$C:$C,$A4014,Lancamentos!$E:$E,$C4014,Lancamentos!$B:$B,"SAIDA_USO")</f>
        <v/>
      </c>
      <c r="I4014" s="14">
        <f>SUMIFS(Lancamentos!$G:$G,Lancamentos!$C:$C,$A4014,Lancamentos!$E:$E,$C4014,Lancamentos!$B:$B,"SAIDA_DESCARTE")</f>
        <v/>
      </c>
      <c r="J4014" s="14">
        <f>G4014-H4014-I4014</f>
        <v/>
      </c>
      <c r="K4014">
        <f>IF(A4014="","",IF(J4014&lt;=IFERROR(VLOOKUP(A4014,Produtos!$A:$E,5,FALSE),0),"ABAIXO DO MINIMO","OK"))</f>
        <v/>
      </c>
    </row>
    <row r="4015">
      <c r="B4015">
        <f>IFERROR(VLOOKUP(A4015,Produtos!A:B,2,FALSE),"")</f>
        <v/>
      </c>
      <c r="D4015" s="10">
        <f>IFERROR(INDEX(Lotes!$E:$E,MATCH(1,(Lotes!$A:$A=A4015)*(Lotes!$C:$C=C4015),0)),"")</f>
        <v/>
      </c>
      <c r="E4015" s="14">
        <f>IF(D4015="","",D4015-TODAY())</f>
        <v/>
      </c>
      <c r="F4015">
        <f>IF(D4015="","",IF(E4015&lt;0,"VENCIDO",IF(E4015&lt;=30,"VENCE EM &lt;= 30 DIAS",IF(E4015&lt;=60,"ATENCAO (31-60 DIAS)","OK"))))</f>
        <v/>
      </c>
      <c r="G4015" s="14">
        <f>SUMIFS(Lancamentos!$G:$G,Lancamentos!$C:$C,$A4015,Lancamentos!$E:$E,$C4015,Lancamentos!$B:$B,"ENTRADA")</f>
        <v/>
      </c>
      <c r="H4015" s="14">
        <f>SUMIFS(Lancamentos!$G:$G,Lancamentos!$C:$C,$A4015,Lancamentos!$E:$E,$C4015,Lancamentos!$B:$B,"SAIDA_USO")</f>
        <v/>
      </c>
      <c r="I4015" s="14">
        <f>SUMIFS(Lancamentos!$G:$G,Lancamentos!$C:$C,$A4015,Lancamentos!$E:$E,$C4015,Lancamentos!$B:$B,"SAIDA_DESCARTE")</f>
        <v/>
      </c>
      <c r="J4015" s="14">
        <f>G4015-H4015-I4015</f>
        <v/>
      </c>
      <c r="K4015">
        <f>IF(A4015="","",IF(J4015&lt;=IFERROR(VLOOKUP(A4015,Produtos!$A:$E,5,FALSE),0),"ABAIXO DO MINIMO","OK"))</f>
        <v/>
      </c>
    </row>
    <row r="4016">
      <c r="B4016">
        <f>IFERROR(VLOOKUP(A4016,Produtos!A:B,2,FALSE),"")</f>
        <v/>
      </c>
      <c r="D4016" s="10">
        <f>IFERROR(INDEX(Lotes!$E:$E,MATCH(1,(Lotes!$A:$A=A4016)*(Lotes!$C:$C=C4016),0)),"")</f>
        <v/>
      </c>
      <c r="E4016" s="14">
        <f>IF(D4016="","",D4016-TODAY())</f>
        <v/>
      </c>
      <c r="F4016">
        <f>IF(D4016="","",IF(E4016&lt;0,"VENCIDO",IF(E4016&lt;=30,"VENCE EM &lt;= 30 DIAS",IF(E4016&lt;=60,"ATENCAO (31-60 DIAS)","OK"))))</f>
        <v/>
      </c>
      <c r="G4016" s="14">
        <f>SUMIFS(Lancamentos!$G:$G,Lancamentos!$C:$C,$A4016,Lancamentos!$E:$E,$C4016,Lancamentos!$B:$B,"ENTRADA")</f>
        <v/>
      </c>
      <c r="H4016" s="14">
        <f>SUMIFS(Lancamentos!$G:$G,Lancamentos!$C:$C,$A4016,Lancamentos!$E:$E,$C4016,Lancamentos!$B:$B,"SAIDA_USO")</f>
        <v/>
      </c>
      <c r="I4016" s="14">
        <f>SUMIFS(Lancamentos!$G:$G,Lancamentos!$C:$C,$A4016,Lancamentos!$E:$E,$C4016,Lancamentos!$B:$B,"SAIDA_DESCARTE")</f>
        <v/>
      </c>
      <c r="J4016" s="14">
        <f>G4016-H4016-I4016</f>
        <v/>
      </c>
      <c r="K4016">
        <f>IF(A4016="","",IF(J4016&lt;=IFERROR(VLOOKUP(A4016,Produtos!$A:$E,5,FALSE),0),"ABAIXO DO MINIMO","OK"))</f>
        <v/>
      </c>
    </row>
    <row r="4017">
      <c r="B4017">
        <f>IFERROR(VLOOKUP(A4017,Produtos!A:B,2,FALSE),"")</f>
        <v/>
      </c>
      <c r="D4017" s="10">
        <f>IFERROR(INDEX(Lotes!$E:$E,MATCH(1,(Lotes!$A:$A=A4017)*(Lotes!$C:$C=C4017),0)),"")</f>
        <v/>
      </c>
      <c r="E4017" s="14">
        <f>IF(D4017="","",D4017-TODAY())</f>
        <v/>
      </c>
      <c r="F4017">
        <f>IF(D4017="","",IF(E4017&lt;0,"VENCIDO",IF(E4017&lt;=30,"VENCE EM &lt;= 30 DIAS",IF(E4017&lt;=60,"ATENCAO (31-60 DIAS)","OK"))))</f>
        <v/>
      </c>
      <c r="G4017" s="14">
        <f>SUMIFS(Lancamentos!$G:$G,Lancamentos!$C:$C,$A4017,Lancamentos!$E:$E,$C4017,Lancamentos!$B:$B,"ENTRADA")</f>
        <v/>
      </c>
      <c r="H4017" s="14">
        <f>SUMIFS(Lancamentos!$G:$G,Lancamentos!$C:$C,$A4017,Lancamentos!$E:$E,$C4017,Lancamentos!$B:$B,"SAIDA_USO")</f>
        <v/>
      </c>
      <c r="I4017" s="14">
        <f>SUMIFS(Lancamentos!$G:$G,Lancamentos!$C:$C,$A4017,Lancamentos!$E:$E,$C4017,Lancamentos!$B:$B,"SAIDA_DESCARTE")</f>
        <v/>
      </c>
      <c r="J4017" s="14">
        <f>G4017-H4017-I4017</f>
        <v/>
      </c>
      <c r="K4017">
        <f>IF(A4017="","",IF(J4017&lt;=IFERROR(VLOOKUP(A4017,Produtos!$A:$E,5,FALSE),0),"ABAIXO DO MINIMO","OK"))</f>
        <v/>
      </c>
    </row>
    <row r="4018">
      <c r="B4018">
        <f>IFERROR(VLOOKUP(A4018,Produtos!A:B,2,FALSE),"")</f>
        <v/>
      </c>
      <c r="D4018" s="10">
        <f>IFERROR(INDEX(Lotes!$E:$E,MATCH(1,(Lotes!$A:$A=A4018)*(Lotes!$C:$C=C4018),0)),"")</f>
        <v/>
      </c>
      <c r="E4018" s="14">
        <f>IF(D4018="","",D4018-TODAY())</f>
        <v/>
      </c>
      <c r="F4018">
        <f>IF(D4018="","",IF(E4018&lt;0,"VENCIDO",IF(E4018&lt;=30,"VENCE EM &lt;= 30 DIAS",IF(E4018&lt;=60,"ATENCAO (31-60 DIAS)","OK"))))</f>
        <v/>
      </c>
      <c r="G4018" s="14">
        <f>SUMIFS(Lancamentos!$G:$G,Lancamentos!$C:$C,$A4018,Lancamentos!$E:$E,$C4018,Lancamentos!$B:$B,"ENTRADA")</f>
        <v/>
      </c>
      <c r="H4018" s="14">
        <f>SUMIFS(Lancamentos!$G:$G,Lancamentos!$C:$C,$A4018,Lancamentos!$E:$E,$C4018,Lancamentos!$B:$B,"SAIDA_USO")</f>
        <v/>
      </c>
      <c r="I4018" s="14">
        <f>SUMIFS(Lancamentos!$G:$G,Lancamentos!$C:$C,$A4018,Lancamentos!$E:$E,$C4018,Lancamentos!$B:$B,"SAIDA_DESCARTE")</f>
        <v/>
      </c>
      <c r="J4018" s="14">
        <f>G4018-H4018-I4018</f>
        <v/>
      </c>
      <c r="K4018">
        <f>IF(A4018="","",IF(J4018&lt;=IFERROR(VLOOKUP(A4018,Produtos!$A:$E,5,FALSE),0),"ABAIXO DO MINIMO","OK"))</f>
        <v/>
      </c>
    </row>
    <row r="4019">
      <c r="B4019">
        <f>IFERROR(VLOOKUP(A4019,Produtos!A:B,2,FALSE),"")</f>
        <v/>
      </c>
      <c r="D4019" s="10">
        <f>IFERROR(INDEX(Lotes!$E:$E,MATCH(1,(Lotes!$A:$A=A4019)*(Lotes!$C:$C=C4019),0)),"")</f>
        <v/>
      </c>
      <c r="E4019" s="14">
        <f>IF(D4019="","",D4019-TODAY())</f>
        <v/>
      </c>
      <c r="F4019">
        <f>IF(D4019="","",IF(E4019&lt;0,"VENCIDO",IF(E4019&lt;=30,"VENCE EM &lt;= 30 DIAS",IF(E4019&lt;=60,"ATENCAO (31-60 DIAS)","OK"))))</f>
        <v/>
      </c>
      <c r="G4019" s="14">
        <f>SUMIFS(Lancamentos!$G:$G,Lancamentos!$C:$C,$A4019,Lancamentos!$E:$E,$C4019,Lancamentos!$B:$B,"ENTRADA")</f>
        <v/>
      </c>
      <c r="H4019" s="14">
        <f>SUMIFS(Lancamentos!$G:$G,Lancamentos!$C:$C,$A4019,Lancamentos!$E:$E,$C4019,Lancamentos!$B:$B,"SAIDA_USO")</f>
        <v/>
      </c>
      <c r="I4019" s="14">
        <f>SUMIFS(Lancamentos!$G:$G,Lancamentos!$C:$C,$A4019,Lancamentos!$E:$E,$C4019,Lancamentos!$B:$B,"SAIDA_DESCARTE")</f>
        <v/>
      </c>
      <c r="J4019" s="14">
        <f>G4019-H4019-I4019</f>
        <v/>
      </c>
      <c r="K4019">
        <f>IF(A4019="","",IF(J4019&lt;=IFERROR(VLOOKUP(A4019,Produtos!$A:$E,5,FALSE),0),"ABAIXO DO MINIMO","OK"))</f>
        <v/>
      </c>
    </row>
    <row r="4020">
      <c r="B4020">
        <f>IFERROR(VLOOKUP(A4020,Produtos!A:B,2,FALSE),"")</f>
        <v/>
      </c>
      <c r="D4020" s="10">
        <f>IFERROR(INDEX(Lotes!$E:$E,MATCH(1,(Lotes!$A:$A=A4020)*(Lotes!$C:$C=C4020),0)),"")</f>
        <v/>
      </c>
      <c r="E4020" s="14">
        <f>IF(D4020="","",D4020-TODAY())</f>
        <v/>
      </c>
      <c r="F4020">
        <f>IF(D4020="","",IF(E4020&lt;0,"VENCIDO",IF(E4020&lt;=30,"VENCE EM &lt;= 30 DIAS",IF(E4020&lt;=60,"ATENCAO (31-60 DIAS)","OK"))))</f>
        <v/>
      </c>
      <c r="G4020" s="14">
        <f>SUMIFS(Lancamentos!$G:$G,Lancamentos!$C:$C,$A4020,Lancamentos!$E:$E,$C4020,Lancamentos!$B:$B,"ENTRADA")</f>
        <v/>
      </c>
      <c r="H4020" s="14">
        <f>SUMIFS(Lancamentos!$G:$G,Lancamentos!$C:$C,$A4020,Lancamentos!$E:$E,$C4020,Lancamentos!$B:$B,"SAIDA_USO")</f>
        <v/>
      </c>
      <c r="I4020" s="14">
        <f>SUMIFS(Lancamentos!$G:$G,Lancamentos!$C:$C,$A4020,Lancamentos!$E:$E,$C4020,Lancamentos!$B:$B,"SAIDA_DESCARTE")</f>
        <v/>
      </c>
      <c r="J4020" s="14">
        <f>G4020-H4020-I4020</f>
        <v/>
      </c>
      <c r="K4020">
        <f>IF(A4020="","",IF(J4020&lt;=IFERROR(VLOOKUP(A4020,Produtos!$A:$E,5,FALSE),0),"ABAIXO DO MINIMO","OK"))</f>
        <v/>
      </c>
    </row>
    <row r="4021">
      <c r="B4021">
        <f>IFERROR(VLOOKUP(A4021,Produtos!A:B,2,FALSE),"")</f>
        <v/>
      </c>
      <c r="D4021" s="10">
        <f>IFERROR(INDEX(Lotes!$E:$E,MATCH(1,(Lotes!$A:$A=A4021)*(Lotes!$C:$C=C4021),0)),"")</f>
        <v/>
      </c>
      <c r="E4021" s="14">
        <f>IF(D4021="","",D4021-TODAY())</f>
        <v/>
      </c>
      <c r="F4021">
        <f>IF(D4021="","",IF(E4021&lt;0,"VENCIDO",IF(E4021&lt;=30,"VENCE EM &lt;= 30 DIAS",IF(E4021&lt;=60,"ATENCAO (31-60 DIAS)","OK"))))</f>
        <v/>
      </c>
      <c r="G4021" s="14">
        <f>SUMIFS(Lancamentos!$G:$G,Lancamentos!$C:$C,$A4021,Lancamentos!$E:$E,$C4021,Lancamentos!$B:$B,"ENTRADA")</f>
        <v/>
      </c>
      <c r="H4021" s="14">
        <f>SUMIFS(Lancamentos!$G:$G,Lancamentos!$C:$C,$A4021,Lancamentos!$E:$E,$C4021,Lancamentos!$B:$B,"SAIDA_USO")</f>
        <v/>
      </c>
      <c r="I4021" s="14">
        <f>SUMIFS(Lancamentos!$G:$G,Lancamentos!$C:$C,$A4021,Lancamentos!$E:$E,$C4021,Lancamentos!$B:$B,"SAIDA_DESCARTE")</f>
        <v/>
      </c>
      <c r="J4021" s="14">
        <f>G4021-H4021-I4021</f>
        <v/>
      </c>
      <c r="K4021">
        <f>IF(A4021="","",IF(J4021&lt;=IFERROR(VLOOKUP(A4021,Produtos!$A:$E,5,FALSE),0),"ABAIXO DO MINIMO","OK"))</f>
        <v/>
      </c>
    </row>
    <row r="4022">
      <c r="B4022">
        <f>IFERROR(VLOOKUP(A4022,Produtos!A:B,2,FALSE),"")</f>
        <v/>
      </c>
      <c r="D4022" s="10">
        <f>IFERROR(INDEX(Lotes!$E:$E,MATCH(1,(Lotes!$A:$A=A4022)*(Lotes!$C:$C=C4022),0)),"")</f>
        <v/>
      </c>
      <c r="E4022" s="14">
        <f>IF(D4022="","",D4022-TODAY())</f>
        <v/>
      </c>
      <c r="F4022">
        <f>IF(D4022="","",IF(E4022&lt;0,"VENCIDO",IF(E4022&lt;=30,"VENCE EM &lt;= 30 DIAS",IF(E4022&lt;=60,"ATENCAO (31-60 DIAS)","OK"))))</f>
        <v/>
      </c>
      <c r="G4022" s="14">
        <f>SUMIFS(Lancamentos!$G:$G,Lancamentos!$C:$C,$A4022,Lancamentos!$E:$E,$C4022,Lancamentos!$B:$B,"ENTRADA")</f>
        <v/>
      </c>
      <c r="H4022" s="14">
        <f>SUMIFS(Lancamentos!$G:$G,Lancamentos!$C:$C,$A4022,Lancamentos!$E:$E,$C4022,Lancamentos!$B:$B,"SAIDA_USO")</f>
        <v/>
      </c>
      <c r="I4022" s="14">
        <f>SUMIFS(Lancamentos!$G:$G,Lancamentos!$C:$C,$A4022,Lancamentos!$E:$E,$C4022,Lancamentos!$B:$B,"SAIDA_DESCARTE")</f>
        <v/>
      </c>
      <c r="J4022" s="14">
        <f>G4022-H4022-I4022</f>
        <v/>
      </c>
      <c r="K4022">
        <f>IF(A4022="","",IF(J4022&lt;=IFERROR(VLOOKUP(A4022,Produtos!$A:$E,5,FALSE),0),"ABAIXO DO MINIMO","OK"))</f>
        <v/>
      </c>
    </row>
    <row r="4023">
      <c r="B4023">
        <f>IFERROR(VLOOKUP(A4023,Produtos!A:B,2,FALSE),"")</f>
        <v/>
      </c>
      <c r="D4023" s="10">
        <f>IFERROR(INDEX(Lotes!$E:$E,MATCH(1,(Lotes!$A:$A=A4023)*(Lotes!$C:$C=C4023),0)),"")</f>
        <v/>
      </c>
      <c r="E4023" s="14">
        <f>IF(D4023="","",D4023-TODAY())</f>
        <v/>
      </c>
      <c r="F4023">
        <f>IF(D4023="","",IF(E4023&lt;0,"VENCIDO",IF(E4023&lt;=30,"VENCE EM &lt;= 30 DIAS",IF(E4023&lt;=60,"ATENCAO (31-60 DIAS)","OK"))))</f>
        <v/>
      </c>
      <c r="G4023" s="14">
        <f>SUMIFS(Lancamentos!$G:$G,Lancamentos!$C:$C,$A4023,Lancamentos!$E:$E,$C4023,Lancamentos!$B:$B,"ENTRADA")</f>
        <v/>
      </c>
      <c r="H4023" s="14">
        <f>SUMIFS(Lancamentos!$G:$G,Lancamentos!$C:$C,$A4023,Lancamentos!$E:$E,$C4023,Lancamentos!$B:$B,"SAIDA_USO")</f>
        <v/>
      </c>
      <c r="I4023" s="14">
        <f>SUMIFS(Lancamentos!$G:$G,Lancamentos!$C:$C,$A4023,Lancamentos!$E:$E,$C4023,Lancamentos!$B:$B,"SAIDA_DESCARTE")</f>
        <v/>
      </c>
      <c r="J4023" s="14">
        <f>G4023-H4023-I4023</f>
        <v/>
      </c>
      <c r="K4023">
        <f>IF(A4023="","",IF(J4023&lt;=IFERROR(VLOOKUP(A4023,Produtos!$A:$E,5,FALSE),0),"ABAIXO DO MINIMO","OK"))</f>
        <v/>
      </c>
    </row>
    <row r="4024">
      <c r="B4024">
        <f>IFERROR(VLOOKUP(A4024,Produtos!A:B,2,FALSE),"")</f>
        <v/>
      </c>
      <c r="D4024" s="10">
        <f>IFERROR(INDEX(Lotes!$E:$E,MATCH(1,(Lotes!$A:$A=A4024)*(Lotes!$C:$C=C4024),0)),"")</f>
        <v/>
      </c>
      <c r="E4024" s="14">
        <f>IF(D4024="","",D4024-TODAY())</f>
        <v/>
      </c>
      <c r="F4024">
        <f>IF(D4024="","",IF(E4024&lt;0,"VENCIDO",IF(E4024&lt;=30,"VENCE EM &lt;= 30 DIAS",IF(E4024&lt;=60,"ATENCAO (31-60 DIAS)","OK"))))</f>
        <v/>
      </c>
      <c r="G4024" s="14">
        <f>SUMIFS(Lancamentos!$G:$G,Lancamentos!$C:$C,$A4024,Lancamentos!$E:$E,$C4024,Lancamentos!$B:$B,"ENTRADA")</f>
        <v/>
      </c>
      <c r="H4024" s="14">
        <f>SUMIFS(Lancamentos!$G:$G,Lancamentos!$C:$C,$A4024,Lancamentos!$E:$E,$C4024,Lancamentos!$B:$B,"SAIDA_USO")</f>
        <v/>
      </c>
      <c r="I4024" s="14">
        <f>SUMIFS(Lancamentos!$G:$G,Lancamentos!$C:$C,$A4024,Lancamentos!$E:$E,$C4024,Lancamentos!$B:$B,"SAIDA_DESCARTE")</f>
        <v/>
      </c>
      <c r="J4024" s="14">
        <f>G4024-H4024-I4024</f>
        <v/>
      </c>
      <c r="K4024">
        <f>IF(A4024="","",IF(J4024&lt;=IFERROR(VLOOKUP(A4024,Produtos!$A:$E,5,FALSE),0),"ABAIXO DO MINIMO","OK"))</f>
        <v/>
      </c>
    </row>
    <row r="4025">
      <c r="B4025">
        <f>IFERROR(VLOOKUP(A4025,Produtos!A:B,2,FALSE),"")</f>
        <v/>
      </c>
      <c r="D4025" s="10">
        <f>IFERROR(INDEX(Lotes!$E:$E,MATCH(1,(Lotes!$A:$A=A4025)*(Lotes!$C:$C=C4025),0)),"")</f>
        <v/>
      </c>
      <c r="E4025" s="14">
        <f>IF(D4025="","",D4025-TODAY())</f>
        <v/>
      </c>
      <c r="F4025">
        <f>IF(D4025="","",IF(E4025&lt;0,"VENCIDO",IF(E4025&lt;=30,"VENCE EM &lt;= 30 DIAS",IF(E4025&lt;=60,"ATENCAO (31-60 DIAS)","OK"))))</f>
        <v/>
      </c>
      <c r="G4025" s="14">
        <f>SUMIFS(Lancamentos!$G:$G,Lancamentos!$C:$C,$A4025,Lancamentos!$E:$E,$C4025,Lancamentos!$B:$B,"ENTRADA")</f>
        <v/>
      </c>
      <c r="H4025" s="14">
        <f>SUMIFS(Lancamentos!$G:$G,Lancamentos!$C:$C,$A4025,Lancamentos!$E:$E,$C4025,Lancamentos!$B:$B,"SAIDA_USO")</f>
        <v/>
      </c>
      <c r="I4025" s="14">
        <f>SUMIFS(Lancamentos!$G:$G,Lancamentos!$C:$C,$A4025,Lancamentos!$E:$E,$C4025,Lancamentos!$B:$B,"SAIDA_DESCARTE")</f>
        <v/>
      </c>
      <c r="J4025" s="14">
        <f>G4025-H4025-I4025</f>
        <v/>
      </c>
      <c r="K4025">
        <f>IF(A4025="","",IF(J4025&lt;=IFERROR(VLOOKUP(A4025,Produtos!$A:$E,5,FALSE),0),"ABAIXO DO MINIMO","OK"))</f>
        <v/>
      </c>
    </row>
    <row r="4026">
      <c r="B4026">
        <f>IFERROR(VLOOKUP(A4026,Produtos!A:B,2,FALSE),"")</f>
        <v/>
      </c>
      <c r="D4026" s="10">
        <f>IFERROR(INDEX(Lotes!$E:$E,MATCH(1,(Lotes!$A:$A=A4026)*(Lotes!$C:$C=C4026),0)),"")</f>
        <v/>
      </c>
      <c r="E4026" s="14">
        <f>IF(D4026="","",D4026-TODAY())</f>
        <v/>
      </c>
      <c r="F4026">
        <f>IF(D4026="","",IF(E4026&lt;0,"VENCIDO",IF(E4026&lt;=30,"VENCE EM &lt;= 30 DIAS",IF(E4026&lt;=60,"ATENCAO (31-60 DIAS)","OK"))))</f>
        <v/>
      </c>
      <c r="G4026" s="14">
        <f>SUMIFS(Lancamentos!$G:$G,Lancamentos!$C:$C,$A4026,Lancamentos!$E:$E,$C4026,Lancamentos!$B:$B,"ENTRADA")</f>
        <v/>
      </c>
      <c r="H4026" s="14">
        <f>SUMIFS(Lancamentos!$G:$G,Lancamentos!$C:$C,$A4026,Lancamentos!$E:$E,$C4026,Lancamentos!$B:$B,"SAIDA_USO")</f>
        <v/>
      </c>
      <c r="I4026" s="14">
        <f>SUMIFS(Lancamentos!$G:$G,Lancamentos!$C:$C,$A4026,Lancamentos!$E:$E,$C4026,Lancamentos!$B:$B,"SAIDA_DESCARTE")</f>
        <v/>
      </c>
      <c r="J4026" s="14">
        <f>G4026-H4026-I4026</f>
        <v/>
      </c>
      <c r="K4026">
        <f>IF(A4026="","",IF(J4026&lt;=IFERROR(VLOOKUP(A4026,Produtos!$A:$E,5,FALSE),0),"ABAIXO DO MINIMO","OK"))</f>
        <v/>
      </c>
    </row>
    <row r="4027">
      <c r="B4027">
        <f>IFERROR(VLOOKUP(A4027,Produtos!A:B,2,FALSE),"")</f>
        <v/>
      </c>
      <c r="D4027" s="10">
        <f>IFERROR(INDEX(Lotes!$E:$E,MATCH(1,(Lotes!$A:$A=A4027)*(Lotes!$C:$C=C4027),0)),"")</f>
        <v/>
      </c>
      <c r="E4027" s="14">
        <f>IF(D4027="","",D4027-TODAY())</f>
        <v/>
      </c>
      <c r="F4027">
        <f>IF(D4027="","",IF(E4027&lt;0,"VENCIDO",IF(E4027&lt;=30,"VENCE EM &lt;= 30 DIAS",IF(E4027&lt;=60,"ATENCAO (31-60 DIAS)","OK"))))</f>
        <v/>
      </c>
      <c r="G4027" s="14">
        <f>SUMIFS(Lancamentos!$G:$G,Lancamentos!$C:$C,$A4027,Lancamentos!$E:$E,$C4027,Lancamentos!$B:$B,"ENTRADA")</f>
        <v/>
      </c>
      <c r="H4027" s="14">
        <f>SUMIFS(Lancamentos!$G:$G,Lancamentos!$C:$C,$A4027,Lancamentos!$E:$E,$C4027,Lancamentos!$B:$B,"SAIDA_USO")</f>
        <v/>
      </c>
      <c r="I4027" s="14">
        <f>SUMIFS(Lancamentos!$G:$G,Lancamentos!$C:$C,$A4027,Lancamentos!$E:$E,$C4027,Lancamentos!$B:$B,"SAIDA_DESCARTE")</f>
        <v/>
      </c>
      <c r="J4027" s="14">
        <f>G4027-H4027-I4027</f>
        <v/>
      </c>
      <c r="K4027">
        <f>IF(A4027="","",IF(J4027&lt;=IFERROR(VLOOKUP(A4027,Produtos!$A:$E,5,FALSE),0),"ABAIXO DO MINIMO","OK"))</f>
        <v/>
      </c>
    </row>
    <row r="4028">
      <c r="B4028">
        <f>IFERROR(VLOOKUP(A4028,Produtos!A:B,2,FALSE),"")</f>
        <v/>
      </c>
      <c r="D4028" s="10">
        <f>IFERROR(INDEX(Lotes!$E:$E,MATCH(1,(Lotes!$A:$A=A4028)*(Lotes!$C:$C=C4028),0)),"")</f>
        <v/>
      </c>
      <c r="E4028" s="14">
        <f>IF(D4028="","",D4028-TODAY())</f>
        <v/>
      </c>
      <c r="F4028">
        <f>IF(D4028="","",IF(E4028&lt;0,"VENCIDO",IF(E4028&lt;=30,"VENCE EM &lt;= 30 DIAS",IF(E4028&lt;=60,"ATENCAO (31-60 DIAS)","OK"))))</f>
        <v/>
      </c>
      <c r="G4028" s="14">
        <f>SUMIFS(Lancamentos!$G:$G,Lancamentos!$C:$C,$A4028,Lancamentos!$E:$E,$C4028,Lancamentos!$B:$B,"ENTRADA")</f>
        <v/>
      </c>
      <c r="H4028" s="14">
        <f>SUMIFS(Lancamentos!$G:$G,Lancamentos!$C:$C,$A4028,Lancamentos!$E:$E,$C4028,Lancamentos!$B:$B,"SAIDA_USO")</f>
        <v/>
      </c>
      <c r="I4028" s="14">
        <f>SUMIFS(Lancamentos!$G:$G,Lancamentos!$C:$C,$A4028,Lancamentos!$E:$E,$C4028,Lancamentos!$B:$B,"SAIDA_DESCARTE")</f>
        <v/>
      </c>
      <c r="J4028" s="14">
        <f>G4028-H4028-I4028</f>
        <v/>
      </c>
      <c r="K4028">
        <f>IF(A4028="","",IF(J4028&lt;=IFERROR(VLOOKUP(A4028,Produtos!$A:$E,5,FALSE),0),"ABAIXO DO MINIMO","OK"))</f>
        <v/>
      </c>
    </row>
    <row r="4029">
      <c r="B4029">
        <f>IFERROR(VLOOKUP(A4029,Produtos!A:B,2,FALSE),"")</f>
        <v/>
      </c>
      <c r="D4029" s="10">
        <f>IFERROR(INDEX(Lotes!$E:$E,MATCH(1,(Lotes!$A:$A=A4029)*(Lotes!$C:$C=C4029),0)),"")</f>
        <v/>
      </c>
      <c r="E4029" s="14">
        <f>IF(D4029="","",D4029-TODAY())</f>
        <v/>
      </c>
      <c r="F4029">
        <f>IF(D4029="","",IF(E4029&lt;0,"VENCIDO",IF(E4029&lt;=30,"VENCE EM &lt;= 30 DIAS",IF(E4029&lt;=60,"ATENCAO (31-60 DIAS)","OK"))))</f>
        <v/>
      </c>
      <c r="G4029" s="14">
        <f>SUMIFS(Lancamentos!$G:$G,Lancamentos!$C:$C,$A4029,Lancamentos!$E:$E,$C4029,Lancamentos!$B:$B,"ENTRADA")</f>
        <v/>
      </c>
      <c r="H4029" s="14">
        <f>SUMIFS(Lancamentos!$G:$G,Lancamentos!$C:$C,$A4029,Lancamentos!$E:$E,$C4029,Lancamentos!$B:$B,"SAIDA_USO")</f>
        <v/>
      </c>
      <c r="I4029" s="14">
        <f>SUMIFS(Lancamentos!$G:$G,Lancamentos!$C:$C,$A4029,Lancamentos!$E:$E,$C4029,Lancamentos!$B:$B,"SAIDA_DESCARTE")</f>
        <v/>
      </c>
      <c r="J4029" s="14">
        <f>G4029-H4029-I4029</f>
        <v/>
      </c>
      <c r="K4029">
        <f>IF(A4029="","",IF(J4029&lt;=IFERROR(VLOOKUP(A4029,Produtos!$A:$E,5,FALSE),0),"ABAIXO DO MINIMO","OK"))</f>
        <v/>
      </c>
    </row>
    <row r="4030">
      <c r="B4030">
        <f>IFERROR(VLOOKUP(A4030,Produtos!A:B,2,FALSE),"")</f>
        <v/>
      </c>
      <c r="D4030" s="10">
        <f>IFERROR(INDEX(Lotes!$E:$E,MATCH(1,(Lotes!$A:$A=A4030)*(Lotes!$C:$C=C4030),0)),"")</f>
        <v/>
      </c>
      <c r="E4030" s="14">
        <f>IF(D4030="","",D4030-TODAY())</f>
        <v/>
      </c>
      <c r="F4030">
        <f>IF(D4030="","",IF(E4030&lt;0,"VENCIDO",IF(E4030&lt;=30,"VENCE EM &lt;= 30 DIAS",IF(E4030&lt;=60,"ATENCAO (31-60 DIAS)","OK"))))</f>
        <v/>
      </c>
      <c r="G4030" s="14">
        <f>SUMIFS(Lancamentos!$G:$G,Lancamentos!$C:$C,$A4030,Lancamentos!$E:$E,$C4030,Lancamentos!$B:$B,"ENTRADA")</f>
        <v/>
      </c>
      <c r="H4030" s="14">
        <f>SUMIFS(Lancamentos!$G:$G,Lancamentos!$C:$C,$A4030,Lancamentos!$E:$E,$C4030,Lancamentos!$B:$B,"SAIDA_USO")</f>
        <v/>
      </c>
      <c r="I4030" s="14">
        <f>SUMIFS(Lancamentos!$G:$G,Lancamentos!$C:$C,$A4030,Lancamentos!$E:$E,$C4030,Lancamentos!$B:$B,"SAIDA_DESCARTE")</f>
        <v/>
      </c>
      <c r="J4030" s="14">
        <f>G4030-H4030-I4030</f>
        <v/>
      </c>
      <c r="K4030">
        <f>IF(A4030="","",IF(J4030&lt;=IFERROR(VLOOKUP(A4030,Produtos!$A:$E,5,FALSE),0),"ABAIXO DO MINIMO","OK"))</f>
        <v/>
      </c>
    </row>
    <row r="4031">
      <c r="B4031">
        <f>IFERROR(VLOOKUP(A4031,Produtos!A:B,2,FALSE),"")</f>
        <v/>
      </c>
      <c r="D4031" s="10">
        <f>IFERROR(INDEX(Lotes!$E:$E,MATCH(1,(Lotes!$A:$A=A4031)*(Lotes!$C:$C=C4031),0)),"")</f>
        <v/>
      </c>
      <c r="E4031" s="14">
        <f>IF(D4031="","",D4031-TODAY())</f>
        <v/>
      </c>
      <c r="F4031">
        <f>IF(D4031="","",IF(E4031&lt;0,"VENCIDO",IF(E4031&lt;=30,"VENCE EM &lt;= 30 DIAS",IF(E4031&lt;=60,"ATENCAO (31-60 DIAS)","OK"))))</f>
        <v/>
      </c>
      <c r="G4031" s="14">
        <f>SUMIFS(Lancamentos!$G:$G,Lancamentos!$C:$C,$A4031,Lancamentos!$E:$E,$C4031,Lancamentos!$B:$B,"ENTRADA")</f>
        <v/>
      </c>
      <c r="H4031" s="14">
        <f>SUMIFS(Lancamentos!$G:$G,Lancamentos!$C:$C,$A4031,Lancamentos!$E:$E,$C4031,Lancamentos!$B:$B,"SAIDA_USO")</f>
        <v/>
      </c>
      <c r="I4031" s="14">
        <f>SUMIFS(Lancamentos!$G:$G,Lancamentos!$C:$C,$A4031,Lancamentos!$E:$E,$C4031,Lancamentos!$B:$B,"SAIDA_DESCARTE")</f>
        <v/>
      </c>
      <c r="J4031" s="14">
        <f>G4031-H4031-I4031</f>
        <v/>
      </c>
      <c r="K4031">
        <f>IF(A4031="","",IF(J4031&lt;=IFERROR(VLOOKUP(A4031,Produtos!$A:$E,5,FALSE),0),"ABAIXO DO MINIMO","OK"))</f>
        <v/>
      </c>
    </row>
    <row r="4032">
      <c r="B4032">
        <f>IFERROR(VLOOKUP(A4032,Produtos!A:B,2,FALSE),"")</f>
        <v/>
      </c>
      <c r="D4032" s="10">
        <f>IFERROR(INDEX(Lotes!$E:$E,MATCH(1,(Lotes!$A:$A=A4032)*(Lotes!$C:$C=C4032),0)),"")</f>
        <v/>
      </c>
      <c r="E4032" s="14">
        <f>IF(D4032="","",D4032-TODAY())</f>
        <v/>
      </c>
      <c r="F4032">
        <f>IF(D4032="","",IF(E4032&lt;0,"VENCIDO",IF(E4032&lt;=30,"VENCE EM &lt;= 30 DIAS",IF(E4032&lt;=60,"ATENCAO (31-60 DIAS)","OK"))))</f>
        <v/>
      </c>
      <c r="G4032" s="14">
        <f>SUMIFS(Lancamentos!$G:$G,Lancamentos!$C:$C,$A4032,Lancamentos!$E:$E,$C4032,Lancamentos!$B:$B,"ENTRADA")</f>
        <v/>
      </c>
      <c r="H4032" s="14">
        <f>SUMIFS(Lancamentos!$G:$G,Lancamentos!$C:$C,$A4032,Lancamentos!$E:$E,$C4032,Lancamentos!$B:$B,"SAIDA_USO")</f>
        <v/>
      </c>
      <c r="I4032" s="14">
        <f>SUMIFS(Lancamentos!$G:$G,Lancamentos!$C:$C,$A4032,Lancamentos!$E:$E,$C4032,Lancamentos!$B:$B,"SAIDA_DESCARTE")</f>
        <v/>
      </c>
      <c r="J4032" s="14">
        <f>G4032-H4032-I4032</f>
        <v/>
      </c>
      <c r="K4032">
        <f>IF(A4032="","",IF(J4032&lt;=IFERROR(VLOOKUP(A4032,Produtos!$A:$E,5,FALSE),0),"ABAIXO DO MINIMO","OK"))</f>
        <v/>
      </c>
    </row>
    <row r="4033">
      <c r="B4033">
        <f>IFERROR(VLOOKUP(A4033,Produtos!A:B,2,FALSE),"")</f>
        <v/>
      </c>
      <c r="D4033" s="10">
        <f>IFERROR(INDEX(Lotes!$E:$E,MATCH(1,(Lotes!$A:$A=A4033)*(Lotes!$C:$C=C4033),0)),"")</f>
        <v/>
      </c>
      <c r="E4033" s="14">
        <f>IF(D4033="","",D4033-TODAY())</f>
        <v/>
      </c>
      <c r="F4033">
        <f>IF(D4033="","",IF(E4033&lt;0,"VENCIDO",IF(E4033&lt;=30,"VENCE EM &lt;= 30 DIAS",IF(E4033&lt;=60,"ATENCAO (31-60 DIAS)","OK"))))</f>
        <v/>
      </c>
      <c r="G4033" s="14">
        <f>SUMIFS(Lancamentos!$G:$G,Lancamentos!$C:$C,$A4033,Lancamentos!$E:$E,$C4033,Lancamentos!$B:$B,"ENTRADA")</f>
        <v/>
      </c>
      <c r="H4033" s="14">
        <f>SUMIFS(Lancamentos!$G:$G,Lancamentos!$C:$C,$A4033,Lancamentos!$E:$E,$C4033,Lancamentos!$B:$B,"SAIDA_USO")</f>
        <v/>
      </c>
      <c r="I4033" s="14">
        <f>SUMIFS(Lancamentos!$G:$G,Lancamentos!$C:$C,$A4033,Lancamentos!$E:$E,$C4033,Lancamentos!$B:$B,"SAIDA_DESCARTE")</f>
        <v/>
      </c>
      <c r="J4033" s="14">
        <f>G4033-H4033-I4033</f>
        <v/>
      </c>
      <c r="K4033">
        <f>IF(A4033="","",IF(J4033&lt;=IFERROR(VLOOKUP(A4033,Produtos!$A:$E,5,FALSE),0),"ABAIXO DO MINIMO","OK"))</f>
        <v/>
      </c>
    </row>
    <row r="4034">
      <c r="B4034">
        <f>IFERROR(VLOOKUP(A4034,Produtos!A:B,2,FALSE),"")</f>
        <v/>
      </c>
      <c r="D4034" s="10">
        <f>IFERROR(INDEX(Lotes!$E:$E,MATCH(1,(Lotes!$A:$A=A4034)*(Lotes!$C:$C=C4034),0)),"")</f>
        <v/>
      </c>
      <c r="E4034" s="14">
        <f>IF(D4034="","",D4034-TODAY())</f>
        <v/>
      </c>
      <c r="F4034">
        <f>IF(D4034="","",IF(E4034&lt;0,"VENCIDO",IF(E4034&lt;=30,"VENCE EM &lt;= 30 DIAS",IF(E4034&lt;=60,"ATENCAO (31-60 DIAS)","OK"))))</f>
        <v/>
      </c>
      <c r="G4034" s="14">
        <f>SUMIFS(Lancamentos!$G:$G,Lancamentos!$C:$C,$A4034,Lancamentos!$E:$E,$C4034,Lancamentos!$B:$B,"ENTRADA")</f>
        <v/>
      </c>
      <c r="H4034" s="14">
        <f>SUMIFS(Lancamentos!$G:$G,Lancamentos!$C:$C,$A4034,Lancamentos!$E:$E,$C4034,Lancamentos!$B:$B,"SAIDA_USO")</f>
        <v/>
      </c>
      <c r="I4034" s="14">
        <f>SUMIFS(Lancamentos!$G:$G,Lancamentos!$C:$C,$A4034,Lancamentos!$E:$E,$C4034,Lancamentos!$B:$B,"SAIDA_DESCARTE")</f>
        <v/>
      </c>
      <c r="J4034" s="14">
        <f>G4034-H4034-I4034</f>
        <v/>
      </c>
      <c r="K4034">
        <f>IF(A4034="","",IF(J4034&lt;=IFERROR(VLOOKUP(A4034,Produtos!$A:$E,5,FALSE),0),"ABAIXO DO MINIMO","OK"))</f>
        <v/>
      </c>
    </row>
    <row r="4035">
      <c r="B4035">
        <f>IFERROR(VLOOKUP(A4035,Produtos!A:B,2,FALSE),"")</f>
        <v/>
      </c>
      <c r="D4035" s="10">
        <f>IFERROR(INDEX(Lotes!$E:$E,MATCH(1,(Lotes!$A:$A=A4035)*(Lotes!$C:$C=C4035),0)),"")</f>
        <v/>
      </c>
      <c r="E4035" s="14">
        <f>IF(D4035="","",D4035-TODAY())</f>
        <v/>
      </c>
      <c r="F4035">
        <f>IF(D4035="","",IF(E4035&lt;0,"VENCIDO",IF(E4035&lt;=30,"VENCE EM &lt;= 30 DIAS",IF(E4035&lt;=60,"ATENCAO (31-60 DIAS)","OK"))))</f>
        <v/>
      </c>
      <c r="G4035" s="14">
        <f>SUMIFS(Lancamentos!$G:$G,Lancamentos!$C:$C,$A4035,Lancamentos!$E:$E,$C4035,Lancamentos!$B:$B,"ENTRADA")</f>
        <v/>
      </c>
      <c r="H4035" s="14">
        <f>SUMIFS(Lancamentos!$G:$G,Lancamentos!$C:$C,$A4035,Lancamentos!$E:$E,$C4035,Lancamentos!$B:$B,"SAIDA_USO")</f>
        <v/>
      </c>
      <c r="I4035" s="14">
        <f>SUMIFS(Lancamentos!$G:$G,Lancamentos!$C:$C,$A4035,Lancamentos!$E:$E,$C4035,Lancamentos!$B:$B,"SAIDA_DESCARTE")</f>
        <v/>
      </c>
      <c r="J4035" s="14">
        <f>G4035-H4035-I4035</f>
        <v/>
      </c>
      <c r="K4035">
        <f>IF(A4035="","",IF(J4035&lt;=IFERROR(VLOOKUP(A4035,Produtos!$A:$E,5,FALSE),0),"ABAIXO DO MINIMO","OK"))</f>
        <v/>
      </c>
    </row>
    <row r="4036">
      <c r="B4036">
        <f>IFERROR(VLOOKUP(A4036,Produtos!A:B,2,FALSE),"")</f>
        <v/>
      </c>
      <c r="D4036" s="10">
        <f>IFERROR(INDEX(Lotes!$E:$E,MATCH(1,(Lotes!$A:$A=A4036)*(Lotes!$C:$C=C4036),0)),"")</f>
        <v/>
      </c>
      <c r="E4036" s="14">
        <f>IF(D4036="","",D4036-TODAY())</f>
        <v/>
      </c>
      <c r="F4036">
        <f>IF(D4036="","",IF(E4036&lt;0,"VENCIDO",IF(E4036&lt;=30,"VENCE EM &lt;= 30 DIAS",IF(E4036&lt;=60,"ATENCAO (31-60 DIAS)","OK"))))</f>
        <v/>
      </c>
      <c r="G4036" s="14">
        <f>SUMIFS(Lancamentos!$G:$G,Lancamentos!$C:$C,$A4036,Lancamentos!$E:$E,$C4036,Lancamentos!$B:$B,"ENTRADA")</f>
        <v/>
      </c>
      <c r="H4036" s="14">
        <f>SUMIFS(Lancamentos!$G:$G,Lancamentos!$C:$C,$A4036,Lancamentos!$E:$E,$C4036,Lancamentos!$B:$B,"SAIDA_USO")</f>
        <v/>
      </c>
      <c r="I4036" s="14">
        <f>SUMIFS(Lancamentos!$G:$G,Lancamentos!$C:$C,$A4036,Lancamentos!$E:$E,$C4036,Lancamentos!$B:$B,"SAIDA_DESCARTE")</f>
        <v/>
      </c>
      <c r="J4036" s="14">
        <f>G4036-H4036-I4036</f>
        <v/>
      </c>
      <c r="K4036">
        <f>IF(A4036="","",IF(J4036&lt;=IFERROR(VLOOKUP(A4036,Produtos!$A:$E,5,FALSE),0),"ABAIXO DO MINIMO","OK"))</f>
        <v/>
      </c>
    </row>
    <row r="4037">
      <c r="B4037">
        <f>IFERROR(VLOOKUP(A4037,Produtos!A:B,2,FALSE),"")</f>
        <v/>
      </c>
      <c r="D4037" s="10">
        <f>IFERROR(INDEX(Lotes!$E:$E,MATCH(1,(Lotes!$A:$A=A4037)*(Lotes!$C:$C=C4037),0)),"")</f>
        <v/>
      </c>
      <c r="E4037" s="14">
        <f>IF(D4037="","",D4037-TODAY())</f>
        <v/>
      </c>
      <c r="F4037">
        <f>IF(D4037="","",IF(E4037&lt;0,"VENCIDO",IF(E4037&lt;=30,"VENCE EM &lt;= 30 DIAS",IF(E4037&lt;=60,"ATENCAO (31-60 DIAS)","OK"))))</f>
        <v/>
      </c>
      <c r="G4037" s="14">
        <f>SUMIFS(Lancamentos!$G:$G,Lancamentos!$C:$C,$A4037,Lancamentos!$E:$E,$C4037,Lancamentos!$B:$B,"ENTRADA")</f>
        <v/>
      </c>
      <c r="H4037" s="14">
        <f>SUMIFS(Lancamentos!$G:$G,Lancamentos!$C:$C,$A4037,Lancamentos!$E:$E,$C4037,Lancamentos!$B:$B,"SAIDA_USO")</f>
        <v/>
      </c>
      <c r="I4037" s="14">
        <f>SUMIFS(Lancamentos!$G:$G,Lancamentos!$C:$C,$A4037,Lancamentos!$E:$E,$C4037,Lancamentos!$B:$B,"SAIDA_DESCARTE")</f>
        <v/>
      </c>
      <c r="J4037" s="14">
        <f>G4037-H4037-I4037</f>
        <v/>
      </c>
      <c r="K4037">
        <f>IF(A4037="","",IF(J4037&lt;=IFERROR(VLOOKUP(A4037,Produtos!$A:$E,5,FALSE),0),"ABAIXO DO MINIMO","OK"))</f>
        <v/>
      </c>
    </row>
    <row r="4038">
      <c r="B4038">
        <f>IFERROR(VLOOKUP(A4038,Produtos!A:B,2,FALSE),"")</f>
        <v/>
      </c>
      <c r="D4038" s="10">
        <f>IFERROR(INDEX(Lotes!$E:$E,MATCH(1,(Lotes!$A:$A=A4038)*(Lotes!$C:$C=C4038),0)),"")</f>
        <v/>
      </c>
      <c r="E4038" s="14">
        <f>IF(D4038="","",D4038-TODAY())</f>
        <v/>
      </c>
      <c r="F4038">
        <f>IF(D4038="","",IF(E4038&lt;0,"VENCIDO",IF(E4038&lt;=30,"VENCE EM &lt;= 30 DIAS",IF(E4038&lt;=60,"ATENCAO (31-60 DIAS)","OK"))))</f>
        <v/>
      </c>
      <c r="G4038" s="14">
        <f>SUMIFS(Lancamentos!$G:$G,Lancamentos!$C:$C,$A4038,Lancamentos!$E:$E,$C4038,Lancamentos!$B:$B,"ENTRADA")</f>
        <v/>
      </c>
      <c r="H4038" s="14">
        <f>SUMIFS(Lancamentos!$G:$G,Lancamentos!$C:$C,$A4038,Lancamentos!$E:$E,$C4038,Lancamentos!$B:$B,"SAIDA_USO")</f>
        <v/>
      </c>
      <c r="I4038" s="14">
        <f>SUMIFS(Lancamentos!$G:$G,Lancamentos!$C:$C,$A4038,Lancamentos!$E:$E,$C4038,Lancamentos!$B:$B,"SAIDA_DESCARTE")</f>
        <v/>
      </c>
      <c r="J4038" s="14">
        <f>G4038-H4038-I4038</f>
        <v/>
      </c>
      <c r="K4038">
        <f>IF(A4038="","",IF(J4038&lt;=IFERROR(VLOOKUP(A4038,Produtos!$A:$E,5,FALSE),0),"ABAIXO DO MINIMO","OK"))</f>
        <v/>
      </c>
    </row>
    <row r="4039">
      <c r="B4039">
        <f>IFERROR(VLOOKUP(A4039,Produtos!A:B,2,FALSE),"")</f>
        <v/>
      </c>
      <c r="D4039" s="10">
        <f>IFERROR(INDEX(Lotes!$E:$E,MATCH(1,(Lotes!$A:$A=A4039)*(Lotes!$C:$C=C4039),0)),"")</f>
        <v/>
      </c>
      <c r="E4039" s="14">
        <f>IF(D4039="","",D4039-TODAY())</f>
        <v/>
      </c>
      <c r="F4039">
        <f>IF(D4039="","",IF(E4039&lt;0,"VENCIDO",IF(E4039&lt;=30,"VENCE EM &lt;= 30 DIAS",IF(E4039&lt;=60,"ATENCAO (31-60 DIAS)","OK"))))</f>
        <v/>
      </c>
      <c r="G4039" s="14">
        <f>SUMIFS(Lancamentos!$G:$G,Lancamentos!$C:$C,$A4039,Lancamentos!$E:$E,$C4039,Lancamentos!$B:$B,"ENTRADA")</f>
        <v/>
      </c>
      <c r="H4039" s="14">
        <f>SUMIFS(Lancamentos!$G:$G,Lancamentos!$C:$C,$A4039,Lancamentos!$E:$E,$C4039,Lancamentos!$B:$B,"SAIDA_USO")</f>
        <v/>
      </c>
      <c r="I4039" s="14">
        <f>SUMIFS(Lancamentos!$G:$G,Lancamentos!$C:$C,$A4039,Lancamentos!$E:$E,$C4039,Lancamentos!$B:$B,"SAIDA_DESCARTE")</f>
        <v/>
      </c>
      <c r="J4039" s="14">
        <f>G4039-H4039-I4039</f>
        <v/>
      </c>
      <c r="K4039">
        <f>IF(A4039="","",IF(J4039&lt;=IFERROR(VLOOKUP(A4039,Produtos!$A:$E,5,FALSE),0),"ABAIXO DO MINIMO","OK"))</f>
        <v/>
      </c>
    </row>
    <row r="4040">
      <c r="B4040">
        <f>IFERROR(VLOOKUP(A4040,Produtos!A:B,2,FALSE),"")</f>
        <v/>
      </c>
      <c r="D4040" s="10">
        <f>IFERROR(INDEX(Lotes!$E:$E,MATCH(1,(Lotes!$A:$A=A4040)*(Lotes!$C:$C=C4040),0)),"")</f>
        <v/>
      </c>
      <c r="E4040" s="14">
        <f>IF(D4040="","",D4040-TODAY())</f>
        <v/>
      </c>
      <c r="F4040">
        <f>IF(D4040="","",IF(E4040&lt;0,"VENCIDO",IF(E4040&lt;=30,"VENCE EM &lt;= 30 DIAS",IF(E4040&lt;=60,"ATENCAO (31-60 DIAS)","OK"))))</f>
        <v/>
      </c>
      <c r="G4040" s="14">
        <f>SUMIFS(Lancamentos!$G:$G,Lancamentos!$C:$C,$A4040,Lancamentos!$E:$E,$C4040,Lancamentos!$B:$B,"ENTRADA")</f>
        <v/>
      </c>
      <c r="H4040" s="14">
        <f>SUMIFS(Lancamentos!$G:$G,Lancamentos!$C:$C,$A4040,Lancamentos!$E:$E,$C4040,Lancamentos!$B:$B,"SAIDA_USO")</f>
        <v/>
      </c>
      <c r="I4040" s="14">
        <f>SUMIFS(Lancamentos!$G:$G,Lancamentos!$C:$C,$A4040,Lancamentos!$E:$E,$C4040,Lancamentos!$B:$B,"SAIDA_DESCARTE")</f>
        <v/>
      </c>
      <c r="J4040" s="14">
        <f>G4040-H4040-I4040</f>
        <v/>
      </c>
      <c r="K4040">
        <f>IF(A4040="","",IF(J4040&lt;=IFERROR(VLOOKUP(A4040,Produtos!$A:$E,5,FALSE),0),"ABAIXO DO MINIMO","OK"))</f>
        <v/>
      </c>
    </row>
    <row r="4041">
      <c r="B4041">
        <f>IFERROR(VLOOKUP(A4041,Produtos!A:B,2,FALSE),"")</f>
        <v/>
      </c>
      <c r="D4041" s="10">
        <f>IFERROR(INDEX(Lotes!$E:$E,MATCH(1,(Lotes!$A:$A=A4041)*(Lotes!$C:$C=C4041),0)),"")</f>
        <v/>
      </c>
      <c r="E4041" s="14">
        <f>IF(D4041="","",D4041-TODAY())</f>
        <v/>
      </c>
      <c r="F4041">
        <f>IF(D4041="","",IF(E4041&lt;0,"VENCIDO",IF(E4041&lt;=30,"VENCE EM &lt;= 30 DIAS",IF(E4041&lt;=60,"ATENCAO (31-60 DIAS)","OK"))))</f>
        <v/>
      </c>
      <c r="G4041" s="14">
        <f>SUMIFS(Lancamentos!$G:$G,Lancamentos!$C:$C,$A4041,Lancamentos!$E:$E,$C4041,Lancamentos!$B:$B,"ENTRADA")</f>
        <v/>
      </c>
      <c r="H4041" s="14">
        <f>SUMIFS(Lancamentos!$G:$G,Lancamentos!$C:$C,$A4041,Lancamentos!$E:$E,$C4041,Lancamentos!$B:$B,"SAIDA_USO")</f>
        <v/>
      </c>
      <c r="I4041" s="14">
        <f>SUMIFS(Lancamentos!$G:$G,Lancamentos!$C:$C,$A4041,Lancamentos!$E:$E,$C4041,Lancamentos!$B:$B,"SAIDA_DESCARTE")</f>
        <v/>
      </c>
      <c r="J4041" s="14">
        <f>G4041-H4041-I4041</f>
        <v/>
      </c>
      <c r="K4041">
        <f>IF(A4041="","",IF(J4041&lt;=IFERROR(VLOOKUP(A4041,Produtos!$A:$E,5,FALSE),0),"ABAIXO DO MINIMO","OK"))</f>
        <v/>
      </c>
    </row>
    <row r="4042">
      <c r="B4042">
        <f>IFERROR(VLOOKUP(A4042,Produtos!A:B,2,FALSE),"")</f>
        <v/>
      </c>
      <c r="D4042" s="10">
        <f>IFERROR(INDEX(Lotes!$E:$E,MATCH(1,(Lotes!$A:$A=A4042)*(Lotes!$C:$C=C4042),0)),"")</f>
        <v/>
      </c>
      <c r="E4042" s="14">
        <f>IF(D4042="","",D4042-TODAY())</f>
        <v/>
      </c>
      <c r="F4042">
        <f>IF(D4042="","",IF(E4042&lt;0,"VENCIDO",IF(E4042&lt;=30,"VENCE EM &lt;= 30 DIAS",IF(E4042&lt;=60,"ATENCAO (31-60 DIAS)","OK"))))</f>
        <v/>
      </c>
      <c r="G4042" s="14">
        <f>SUMIFS(Lancamentos!$G:$G,Lancamentos!$C:$C,$A4042,Lancamentos!$E:$E,$C4042,Lancamentos!$B:$B,"ENTRADA")</f>
        <v/>
      </c>
      <c r="H4042" s="14">
        <f>SUMIFS(Lancamentos!$G:$G,Lancamentos!$C:$C,$A4042,Lancamentos!$E:$E,$C4042,Lancamentos!$B:$B,"SAIDA_USO")</f>
        <v/>
      </c>
      <c r="I4042" s="14">
        <f>SUMIFS(Lancamentos!$G:$G,Lancamentos!$C:$C,$A4042,Lancamentos!$E:$E,$C4042,Lancamentos!$B:$B,"SAIDA_DESCARTE")</f>
        <v/>
      </c>
      <c r="J4042" s="14">
        <f>G4042-H4042-I4042</f>
        <v/>
      </c>
      <c r="K4042">
        <f>IF(A4042="","",IF(J4042&lt;=IFERROR(VLOOKUP(A4042,Produtos!$A:$E,5,FALSE),0),"ABAIXO DO MINIMO","OK"))</f>
        <v/>
      </c>
    </row>
    <row r="4043">
      <c r="B4043">
        <f>IFERROR(VLOOKUP(A4043,Produtos!A:B,2,FALSE),"")</f>
        <v/>
      </c>
      <c r="D4043" s="10">
        <f>IFERROR(INDEX(Lotes!$E:$E,MATCH(1,(Lotes!$A:$A=A4043)*(Lotes!$C:$C=C4043),0)),"")</f>
        <v/>
      </c>
      <c r="E4043" s="14">
        <f>IF(D4043="","",D4043-TODAY())</f>
        <v/>
      </c>
      <c r="F4043">
        <f>IF(D4043="","",IF(E4043&lt;0,"VENCIDO",IF(E4043&lt;=30,"VENCE EM &lt;= 30 DIAS",IF(E4043&lt;=60,"ATENCAO (31-60 DIAS)","OK"))))</f>
        <v/>
      </c>
      <c r="G4043" s="14">
        <f>SUMIFS(Lancamentos!$G:$G,Lancamentos!$C:$C,$A4043,Lancamentos!$E:$E,$C4043,Lancamentos!$B:$B,"ENTRADA")</f>
        <v/>
      </c>
      <c r="H4043" s="14">
        <f>SUMIFS(Lancamentos!$G:$G,Lancamentos!$C:$C,$A4043,Lancamentos!$E:$E,$C4043,Lancamentos!$B:$B,"SAIDA_USO")</f>
        <v/>
      </c>
      <c r="I4043" s="14">
        <f>SUMIFS(Lancamentos!$G:$G,Lancamentos!$C:$C,$A4043,Lancamentos!$E:$E,$C4043,Lancamentos!$B:$B,"SAIDA_DESCARTE")</f>
        <v/>
      </c>
      <c r="J4043" s="14">
        <f>G4043-H4043-I4043</f>
        <v/>
      </c>
      <c r="K4043">
        <f>IF(A4043="","",IF(J4043&lt;=IFERROR(VLOOKUP(A4043,Produtos!$A:$E,5,FALSE),0),"ABAIXO DO MINIMO","OK"))</f>
        <v/>
      </c>
    </row>
    <row r="4044">
      <c r="B4044">
        <f>IFERROR(VLOOKUP(A4044,Produtos!A:B,2,FALSE),"")</f>
        <v/>
      </c>
      <c r="D4044" s="10">
        <f>IFERROR(INDEX(Lotes!$E:$E,MATCH(1,(Lotes!$A:$A=A4044)*(Lotes!$C:$C=C4044),0)),"")</f>
        <v/>
      </c>
      <c r="E4044" s="14">
        <f>IF(D4044="","",D4044-TODAY())</f>
        <v/>
      </c>
      <c r="F4044">
        <f>IF(D4044="","",IF(E4044&lt;0,"VENCIDO",IF(E4044&lt;=30,"VENCE EM &lt;= 30 DIAS",IF(E4044&lt;=60,"ATENCAO (31-60 DIAS)","OK"))))</f>
        <v/>
      </c>
      <c r="G4044" s="14">
        <f>SUMIFS(Lancamentos!$G:$G,Lancamentos!$C:$C,$A4044,Lancamentos!$E:$E,$C4044,Lancamentos!$B:$B,"ENTRADA")</f>
        <v/>
      </c>
      <c r="H4044" s="14">
        <f>SUMIFS(Lancamentos!$G:$G,Lancamentos!$C:$C,$A4044,Lancamentos!$E:$E,$C4044,Lancamentos!$B:$B,"SAIDA_USO")</f>
        <v/>
      </c>
      <c r="I4044" s="14">
        <f>SUMIFS(Lancamentos!$G:$G,Lancamentos!$C:$C,$A4044,Lancamentos!$E:$E,$C4044,Lancamentos!$B:$B,"SAIDA_DESCARTE")</f>
        <v/>
      </c>
      <c r="J4044" s="14">
        <f>G4044-H4044-I4044</f>
        <v/>
      </c>
      <c r="K4044">
        <f>IF(A4044="","",IF(J4044&lt;=IFERROR(VLOOKUP(A4044,Produtos!$A:$E,5,FALSE),0),"ABAIXO DO MINIMO","OK"))</f>
        <v/>
      </c>
    </row>
    <row r="4045">
      <c r="B4045">
        <f>IFERROR(VLOOKUP(A4045,Produtos!A:B,2,FALSE),"")</f>
        <v/>
      </c>
      <c r="D4045" s="10">
        <f>IFERROR(INDEX(Lotes!$E:$E,MATCH(1,(Lotes!$A:$A=A4045)*(Lotes!$C:$C=C4045),0)),"")</f>
        <v/>
      </c>
      <c r="E4045" s="14">
        <f>IF(D4045="","",D4045-TODAY())</f>
        <v/>
      </c>
      <c r="F4045">
        <f>IF(D4045="","",IF(E4045&lt;0,"VENCIDO",IF(E4045&lt;=30,"VENCE EM &lt;= 30 DIAS",IF(E4045&lt;=60,"ATENCAO (31-60 DIAS)","OK"))))</f>
        <v/>
      </c>
      <c r="G4045" s="14">
        <f>SUMIFS(Lancamentos!$G:$G,Lancamentos!$C:$C,$A4045,Lancamentos!$E:$E,$C4045,Lancamentos!$B:$B,"ENTRADA")</f>
        <v/>
      </c>
      <c r="H4045" s="14">
        <f>SUMIFS(Lancamentos!$G:$G,Lancamentos!$C:$C,$A4045,Lancamentos!$E:$E,$C4045,Lancamentos!$B:$B,"SAIDA_USO")</f>
        <v/>
      </c>
      <c r="I4045" s="14">
        <f>SUMIFS(Lancamentos!$G:$G,Lancamentos!$C:$C,$A4045,Lancamentos!$E:$E,$C4045,Lancamentos!$B:$B,"SAIDA_DESCARTE")</f>
        <v/>
      </c>
      <c r="J4045" s="14">
        <f>G4045-H4045-I4045</f>
        <v/>
      </c>
      <c r="K4045">
        <f>IF(A4045="","",IF(J4045&lt;=IFERROR(VLOOKUP(A4045,Produtos!$A:$E,5,FALSE),0),"ABAIXO DO MINIMO","OK"))</f>
        <v/>
      </c>
    </row>
    <row r="4046">
      <c r="B4046">
        <f>IFERROR(VLOOKUP(A4046,Produtos!A:B,2,FALSE),"")</f>
        <v/>
      </c>
      <c r="D4046" s="10">
        <f>IFERROR(INDEX(Lotes!$E:$E,MATCH(1,(Lotes!$A:$A=A4046)*(Lotes!$C:$C=C4046),0)),"")</f>
        <v/>
      </c>
      <c r="E4046" s="14">
        <f>IF(D4046="","",D4046-TODAY())</f>
        <v/>
      </c>
      <c r="F4046">
        <f>IF(D4046="","",IF(E4046&lt;0,"VENCIDO",IF(E4046&lt;=30,"VENCE EM &lt;= 30 DIAS",IF(E4046&lt;=60,"ATENCAO (31-60 DIAS)","OK"))))</f>
        <v/>
      </c>
      <c r="G4046" s="14">
        <f>SUMIFS(Lancamentos!$G:$G,Lancamentos!$C:$C,$A4046,Lancamentos!$E:$E,$C4046,Lancamentos!$B:$B,"ENTRADA")</f>
        <v/>
      </c>
      <c r="H4046" s="14">
        <f>SUMIFS(Lancamentos!$G:$G,Lancamentos!$C:$C,$A4046,Lancamentos!$E:$E,$C4046,Lancamentos!$B:$B,"SAIDA_USO")</f>
        <v/>
      </c>
      <c r="I4046" s="14">
        <f>SUMIFS(Lancamentos!$G:$G,Lancamentos!$C:$C,$A4046,Lancamentos!$E:$E,$C4046,Lancamentos!$B:$B,"SAIDA_DESCARTE")</f>
        <v/>
      </c>
      <c r="J4046" s="14">
        <f>G4046-H4046-I4046</f>
        <v/>
      </c>
      <c r="K4046">
        <f>IF(A4046="","",IF(J4046&lt;=IFERROR(VLOOKUP(A4046,Produtos!$A:$E,5,FALSE),0),"ABAIXO DO MINIMO","OK"))</f>
        <v/>
      </c>
    </row>
    <row r="4047">
      <c r="B4047">
        <f>IFERROR(VLOOKUP(A4047,Produtos!A:B,2,FALSE),"")</f>
        <v/>
      </c>
      <c r="D4047" s="10">
        <f>IFERROR(INDEX(Lotes!$E:$E,MATCH(1,(Lotes!$A:$A=A4047)*(Lotes!$C:$C=C4047),0)),"")</f>
        <v/>
      </c>
      <c r="E4047" s="14">
        <f>IF(D4047="","",D4047-TODAY())</f>
        <v/>
      </c>
      <c r="F4047">
        <f>IF(D4047="","",IF(E4047&lt;0,"VENCIDO",IF(E4047&lt;=30,"VENCE EM &lt;= 30 DIAS",IF(E4047&lt;=60,"ATENCAO (31-60 DIAS)","OK"))))</f>
        <v/>
      </c>
      <c r="G4047" s="14">
        <f>SUMIFS(Lancamentos!$G:$G,Lancamentos!$C:$C,$A4047,Lancamentos!$E:$E,$C4047,Lancamentos!$B:$B,"ENTRADA")</f>
        <v/>
      </c>
      <c r="H4047" s="14">
        <f>SUMIFS(Lancamentos!$G:$G,Lancamentos!$C:$C,$A4047,Lancamentos!$E:$E,$C4047,Lancamentos!$B:$B,"SAIDA_USO")</f>
        <v/>
      </c>
      <c r="I4047" s="14">
        <f>SUMIFS(Lancamentos!$G:$G,Lancamentos!$C:$C,$A4047,Lancamentos!$E:$E,$C4047,Lancamentos!$B:$B,"SAIDA_DESCARTE")</f>
        <v/>
      </c>
      <c r="J4047" s="14">
        <f>G4047-H4047-I4047</f>
        <v/>
      </c>
      <c r="K4047">
        <f>IF(A4047="","",IF(J4047&lt;=IFERROR(VLOOKUP(A4047,Produtos!$A:$E,5,FALSE),0),"ABAIXO DO MINIMO","OK"))</f>
        <v/>
      </c>
    </row>
    <row r="4048">
      <c r="B4048">
        <f>IFERROR(VLOOKUP(A4048,Produtos!A:B,2,FALSE),"")</f>
        <v/>
      </c>
      <c r="D4048" s="10">
        <f>IFERROR(INDEX(Lotes!$E:$E,MATCH(1,(Lotes!$A:$A=A4048)*(Lotes!$C:$C=C4048),0)),"")</f>
        <v/>
      </c>
      <c r="E4048" s="14">
        <f>IF(D4048="","",D4048-TODAY())</f>
        <v/>
      </c>
      <c r="F4048">
        <f>IF(D4048="","",IF(E4048&lt;0,"VENCIDO",IF(E4048&lt;=30,"VENCE EM &lt;= 30 DIAS",IF(E4048&lt;=60,"ATENCAO (31-60 DIAS)","OK"))))</f>
        <v/>
      </c>
      <c r="G4048" s="14">
        <f>SUMIFS(Lancamentos!$G:$G,Lancamentos!$C:$C,$A4048,Lancamentos!$E:$E,$C4048,Lancamentos!$B:$B,"ENTRADA")</f>
        <v/>
      </c>
      <c r="H4048" s="14">
        <f>SUMIFS(Lancamentos!$G:$G,Lancamentos!$C:$C,$A4048,Lancamentos!$E:$E,$C4048,Lancamentos!$B:$B,"SAIDA_USO")</f>
        <v/>
      </c>
      <c r="I4048" s="14">
        <f>SUMIFS(Lancamentos!$G:$G,Lancamentos!$C:$C,$A4048,Lancamentos!$E:$E,$C4048,Lancamentos!$B:$B,"SAIDA_DESCARTE")</f>
        <v/>
      </c>
      <c r="J4048" s="14">
        <f>G4048-H4048-I4048</f>
        <v/>
      </c>
      <c r="K4048">
        <f>IF(A4048="","",IF(J4048&lt;=IFERROR(VLOOKUP(A4048,Produtos!$A:$E,5,FALSE),0),"ABAIXO DO MINIMO","OK"))</f>
        <v/>
      </c>
    </row>
    <row r="4049">
      <c r="B4049">
        <f>IFERROR(VLOOKUP(A4049,Produtos!A:B,2,FALSE),"")</f>
        <v/>
      </c>
      <c r="D4049" s="10">
        <f>IFERROR(INDEX(Lotes!$E:$E,MATCH(1,(Lotes!$A:$A=A4049)*(Lotes!$C:$C=C4049),0)),"")</f>
        <v/>
      </c>
      <c r="E4049" s="14">
        <f>IF(D4049="","",D4049-TODAY())</f>
        <v/>
      </c>
      <c r="F4049">
        <f>IF(D4049="","",IF(E4049&lt;0,"VENCIDO",IF(E4049&lt;=30,"VENCE EM &lt;= 30 DIAS",IF(E4049&lt;=60,"ATENCAO (31-60 DIAS)","OK"))))</f>
        <v/>
      </c>
      <c r="G4049" s="14">
        <f>SUMIFS(Lancamentos!$G:$G,Lancamentos!$C:$C,$A4049,Lancamentos!$E:$E,$C4049,Lancamentos!$B:$B,"ENTRADA")</f>
        <v/>
      </c>
      <c r="H4049" s="14">
        <f>SUMIFS(Lancamentos!$G:$G,Lancamentos!$C:$C,$A4049,Lancamentos!$E:$E,$C4049,Lancamentos!$B:$B,"SAIDA_USO")</f>
        <v/>
      </c>
      <c r="I4049" s="14">
        <f>SUMIFS(Lancamentos!$G:$G,Lancamentos!$C:$C,$A4049,Lancamentos!$E:$E,$C4049,Lancamentos!$B:$B,"SAIDA_DESCARTE")</f>
        <v/>
      </c>
      <c r="J4049" s="14">
        <f>G4049-H4049-I4049</f>
        <v/>
      </c>
      <c r="K4049">
        <f>IF(A4049="","",IF(J4049&lt;=IFERROR(VLOOKUP(A4049,Produtos!$A:$E,5,FALSE),0),"ABAIXO DO MINIMO","OK"))</f>
        <v/>
      </c>
    </row>
    <row r="4050">
      <c r="B4050">
        <f>IFERROR(VLOOKUP(A4050,Produtos!A:B,2,FALSE),"")</f>
        <v/>
      </c>
      <c r="D4050" s="10">
        <f>IFERROR(INDEX(Lotes!$E:$E,MATCH(1,(Lotes!$A:$A=A4050)*(Lotes!$C:$C=C4050),0)),"")</f>
        <v/>
      </c>
      <c r="E4050" s="14">
        <f>IF(D4050="","",D4050-TODAY())</f>
        <v/>
      </c>
      <c r="F4050">
        <f>IF(D4050="","",IF(E4050&lt;0,"VENCIDO",IF(E4050&lt;=30,"VENCE EM &lt;= 30 DIAS",IF(E4050&lt;=60,"ATENCAO (31-60 DIAS)","OK"))))</f>
        <v/>
      </c>
      <c r="G4050" s="14">
        <f>SUMIFS(Lancamentos!$G:$G,Lancamentos!$C:$C,$A4050,Lancamentos!$E:$E,$C4050,Lancamentos!$B:$B,"ENTRADA")</f>
        <v/>
      </c>
      <c r="H4050" s="14">
        <f>SUMIFS(Lancamentos!$G:$G,Lancamentos!$C:$C,$A4050,Lancamentos!$E:$E,$C4050,Lancamentos!$B:$B,"SAIDA_USO")</f>
        <v/>
      </c>
      <c r="I4050" s="14">
        <f>SUMIFS(Lancamentos!$G:$G,Lancamentos!$C:$C,$A4050,Lancamentos!$E:$E,$C4050,Lancamentos!$B:$B,"SAIDA_DESCARTE")</f>
        <v/>
      </c>
      <c r="J4050" s="14">
        <f>G4050-H4050-I4050</f>
        <v/>
      </c>
      <c r="K4050">
        <f>IF(A4050="","",IF(J4050&lt;=IFERROR(VLOOKUP(A4050,Produtos!$A:$E,5,FALSE),0),"ABAIXO DO MINIMO","OK"))</f>
        <v/>
      </c>
    </row>
    <row r="4051">
      <c r="B4051">
        <f>IFERROR(VLOOKUP(A4051,Produtos!A:B,2,FALSE),"")</f>
        <v/>
      </c>
      <c r="D4051" s="10">
        <f>IFERROR(INDEX(Lotes!$E:$E,MATCH(1,(Lotes!$A:$A=A4051)*(Lotes!$C:$C=C4051),0)),"")</f>
        <v/>
      </c>
      <c r="E4051" s="14">
        <f>IF(D4051="","",D4051-TODAY())</f>
        <v/>
      </c>
      <c r="F4051">
        <f>IF(D4051="","",IF(E4051&lt;0,"VENCIDO",IF(E4051&lt;=30,"VENCE EM &lt;= 30 DIAS",IF(E4051&lt;=60,"ATENCAO (31-60 DIAS)","OK"))))</f>
        <v/>
      </c>
      <c r="G4051" s="14">
        <f>SUMIFS(Lancamentos!$G:$G,Lancamentos!$C:$C,$A4051,Lancamentos!$E:$E,$C4051,Lancamentos!$B:$B,"ENTRADA")</f>
        <v/>
      </c>
      <c r="H4051" s="14">
        <f>SUMIFS(Lancamentos!$G:$G,Lancamentos!$C:$C,$A4051,Lancamentos!$E:$E,$C4051,Lancamentos!$B:$B,"SAIDA_USO")</f>
        <v/>
      </c>
      <c r="I4051" s="14">
        <f>SUMIFS(Lancamentos!$G:$G,Lancamentos!$C:$C,$A4051,Lancamentos!$E:$E,$C4051,Lancamentos!$B:$B,"SAIDA_DESCARTE")</f>
        <v/>
      </c>
      <c r="J4051" s="14">
        <f>G4051-H4051-I4051</f>
        <v/>
      </c>
      <c r="K4051">
        <f>IF(A4051="","",IF(J4051&lt;=IFERROR(VLOOKUP(A4051,Produtos!$A:$E,5,FALSE),0),"ABAIXO DO MINIMO","OK"))</f>
        <v/>
      </c>
    </row>
    <row r="4052">
      <c r="B4052">
        <f>IFERROR(VLOOKUP(A4052,Produtos!A:B,2,FALSE),"")</f>
        <v/>
      </c>
      <c r="D4052" s="10">
        <f>IFERROR(INDEX(Lotes!$E:$E,MATCH(1,(Lotes!$A:$A=A4052)*(Lotes!$C:$C=C4052),0)),"")</f>
        <v/>
      </c>
      <c r="E4052" s="14">
        <f>IF(D4052="","",D4052-TODAY())</f>
        <v/>
      </c>
      <c r="F4052">
        <f>IF(D4052="","",IF(E4052&lt;0,"VENCIDO",IF(E4052&lt;=30,"VENCE EM &lt;= 30 DIAS",IF(E4052&lt;=60,"ATENCAO (31-60 DIAS)","OK"))))</f>
        <v/>
      </c>
      <c r="G4052" s="14">
        <f>SUMIFS(Lancamentos!$G:$G,Lancamentos!$C:$C,$A4052,Lancamentos!$E:$E,$C4052,Lancamentos!$B:$B,"ENTRADA")</f>
        <v/>
      </c>
      <c r="H4052" s="14">
        <f>SUMIFS(Lancamentos!$G:$G,Lancamentos!$C:$C,$A4052,Lancamentos!$E:$E,$C4052,Lancamentos!$B:$B,"SAIDA_USO")</f>
        <v/>
      </c>
      <c r="I4052" s="14">
        <f>SUMIFS(Lancamentos!$G:$G,Lancamentos!$C:$C,$A4052,Lancamentos!$E:$E,$C4052,Lancamentos!$B:$B,"SAIDA_DESCARTE")</f>
        <v/>
      </c>
      <c r="J4052" s="14">
        <f>G4052-H4052-I4052</f>
        <v/>
      </c>
      <c r="K4052">
        <f>IF(A4052="","",IF(J4052&lt;=IFERROR(VLOOKUP(A4052,Produtos!$A:$E,5,FALSE),0),"ABAIXO DO MINIMO","OK"))</f>
        <v/>
      </c>
    </row>
    <row r="4053">
      <c r="B4053">
        <f>IFERROR(VLOOKUP(A4053,Produtos!A:B,2,FALSE),"")</f>
        <v/>
      </c>
      <c r="D4053" s="10">
        <f>IFERROR(INDEX(Lotes!$E:$E,MATCH(1,(Lotes!$A:$A=A4053)*(Lotes!$C:$C=C4053),0)),"")</f>
        <v/>
      </c>
      <c r="E4053" s="14">
        <f>IF(D4053="","",D4053-TODAY())</f>
        <v/>
      </c>
      <c r="F4053">
        <f>IF(D4053="","",IF(E4053&lt;0,"VENCIDO",IF(E4053&lt;=30,"VENCE EM &lt;= 30 DIAS",IF(E4053&lt;=60,"ATENCAO (31-60 DIAS)","OK"))))</f>
        <v/>
      </c>
      <c r="G4053" s="14">
        <f>SUMIFS(Lancamentos!$G:$G,Lancamentos!$C:$C,$A4053,Lancamentos!$E:$E,$C4053,Lancamentos!$B:$B,"ENTRADA")</f>
        <v/>
      </c>
      <c r="H4053" s="14">
        <f>SUMIFS(Lancamentos!$G:$G,Lancamentos!$C:$C,$A4053,Lancamentos!$E:$E,$C4053,Lancamentos!$B:$B,"SAIDA_USO")</f>
        <v/>
      </c>
      <c r="I4053" s="14">
        <f>SUMIFS(Lancamentos!$G:$G,Lancamentos!$C:$C,$A4053,Lancamentos!$E:$E,$C4053,Lancamentos!$B:$B,"SAIDA_DESCARTE")</f>
        <v/>
      </c>
      <c r="J4053" s="14">
        <f>G4053-H4053-I4053</f>
        <v/>
      </c>
      <c r="K4053">
        <f>IF(A4053="","",IF(J4053&lt;=IFERROR(VLOOKUP(A4053,Produtos!$A:$E,5,FALSE),0),"ABAIXO DO MINIMO","OK"))</f>
        <v/>
      </c>
    </row>
    <row r="4054">
      <c r="B4054">
        <f>IFERROR(VLOOKUP(A4054,Produtos!A:B,2,FALSE),"")</f>
        <v/>
      </c>
      <c r="D4054" s="10">
        <f>IFERROR(INDEX(Lotes!$E:$E,MATCH(1,(Lotes!$A:$A=A4054)*(Lotes!$C:$C=C4054),0)),"")</f>
        <v/>
      </c>
      <c r="E4054" s="14">
        <f>IF(D4054="","",D4054-TODAY())</f>
        <v/>
      </c>
      <c r="F4054">
        <f>IF(D4054="","",IF(E4054&lt;0,"VENCIDO",IF(E4054&lt;=30,"VENCE EM &lt;= 30 DIAS",IF(E4054&lt;=60,"ATENCAO (31-60 DIAS)","OK"))))</f>
        <v/>
      </c>
      <c r="G4054" s="14">
        <f>SUMIFS(Lancamentos!$G:$G,Lancamentos!$C:$C,$A4054,Lancamentos!$E:$E,$C4054,Lancamentos!$B:$B,"ENTRADA")</f>
        <v/>
      </c>
      <c r="H4054" s="14">
        <f>SUMIFS(Lancamentos!$G:$G,Lancamentos!$C:$C,$A4054,Lancamentos!$E:$E,$C4054,Lancamentos!$B:$B,"SAIDA_USO")</f>
        <v/>
      </c>
      <c r="I4054" s="14">
        <f>SUMIFS(Lancamentos!$G:$G,Lancamentos!$C:$C,$A4054,Lancamentos!$E:$E,$C4054,Lancamentos!$B:$B,"SAIDA_DESCARTE")</f>
        <v/>
      </c>
      <c r="J4054" s="14">
        <f>G4054-H4054-I4054</f>
        <v/>
      </c>
      <c r="K4054">
        <f>IF(A4054="","",IF(J4054&lt;=IFERROR(VLOOKUP(A4054,Produtos!$A:$E,5,FALSE),0),"ABAIXO DO MINIMO","OK"))</f>
        <v/>
      </c>
    </row>
    <row r="4055">
      <c r="B4055">
        <f>IFERROR(VLOOKUP(A4055,Produtos!A:B,2,FALSE),"")</f>
        <v/>
      </c>
      <c r="D4055" s="10">
        <f>IFERROR(INDEX(Lotes!$E:$E,MATCH(1,(Lotes!$A:$A=A4055)*(Lotes!$C:$C=C4055),0)),"")</f>
        <v/>
      </c>
      <c r="E4055" s="14">
        <f>IF(D4055="","",D4055-TODAY())</f>
        <v/>
      </c>
      <c r="F4055">
        <f>IF(D4055="","",IF(E4055&lt;0,"VENCIDO",IF(E4055&lt;=30,"VENCE EM &lt;= 30 DIAS",IF(E4055&lt;=60,"ATENCAO (31-60 DIAS)","OK"))))</f>
        <v/>
      </c>
      <c r="G4055" s="14">
        <f>SUMIFS(Lancamentos!$G:$G,Lancamentos!$C:$C,$A4055,Lancamentos!$E:$E,$C4055,Lancamentos!$B:$B,"ENTRADA")</f>
        <v/>
      </c>
      <c r="H4055" s="14">
        <f>SUMIFS(Lancamentos!$G:$G,Lancamentos!$C:$C,$A4055,Lancamentos!$E:$E,$C4055,Lancamentos!$B:$B,"SAIDA_USO")</f>
        <v/>
      </c>
      <c r="I4055" s="14">
        <f>SUMIFS(Lancamentos!$G:$G,Lancamentos!$C:$C,$A4055,Lancamentos!$E:$E,$C4055,Lancamentos!$B:$B,"SAIDA_DESCARTE")</f>
        <v/>
      </c>
      <c r="J4055" s="14">
        <f>G4055-H4055-I4055</f>
        <v/>
      </c>
      <c r="K4055">
        <f>IF(A4055="","",IF(J4055&lt;=IFERROR(VLOOKUP(A4055,Produtos!$A:$E,5,FALSE),0),"ABAIXO DO MINIMO","OK"))</f>
        <v/>
      </c>
    </row>
    <row r="4056">
      <c r="B4056">
        <f>IFERROR(VLOOKUP(A4056,Produtos!A:B,2,FALSE),"")</f>
        <v/>
      </c>
      <c r="D4056" s="10">
        <f>IFERROR(INDEX(Lotes!$E:$E,MATCH(1,(Lotes!$A:$A=A4056)*(Lotes!$C:$C=C4056),0)),"")</f>
        <v/>
      </c>
      <c r="E4056" s="14">
        <f>IF(D4056="","",D4056-TODAY())</f>
        <v/>
      </c>
      <c r="F4056">
        <f>IF(D4056="","",IF(E4056&lt;0,"VENCIDO",IF(E4056&lt;=30,"VENCE EM &lt;= 30 DIAS",IF(E4056&lt;=60,"ATENCAO (31-60 DIAS)","OK"))))</f>
        <v/>
      </c>
      <c r="G4056" s="14">
        <f>SUMIFS(Lancamentos!$G:$G,Lancamentos!$C:$C,$A4056,Lancamentos!$E:$E,$C4056,Lancamentos!$B:$B,"ENTRADA")</f>
        <v/>
      </c>
      <c r="H4056" s="14">
        <f>SUMIFS(Lancamentos!$G:$G,Lancamentos!$C:$C,$A4056,Lancamentos!$E:$E,$C4056,Lancamentos!$B:$B,"SAIDA_USO")</f>
        <v/>
      </c>
      <c r="I4056" s="14">
        <f>SUMIFS(Lancamentos!$G:$G,Lancamentos!$C:$C,$A4056,Lancamentos!$E:$E,$C4056,Lancamentos!$B:$B,"SAIDA_DESCARTE")</f>
        <v/>
      </c>
      <c r="J4056" s="14">
        <f>G4056-H4056-I4056</f>
        <v/>
      </c>
      <c r="K4056">
        <f>IF(A4056="","",IF(J4056&lt;=IFERROR(VLOOKUP(A4056,Produtos!$A:$E,5,FALSE),0),"ABAIXO DO MINIMO","OK"))</f>
        <v/>
      </c>
    </row>
    <row r="4057">
      <c r="B4057">
        <f>IFERROR(VLOOKUP(A4057,Produtos!A:B,2,FALSE),"")</f>
        <v/>
      </c>
      <c r="D4057" s="10">
        <f>IFERROR(INDEX(Lotes!$E:$E,MATCH(1,(Lotes!$A:$A=A4057)*(Lotes!$C:$C=C4057),0)),"")</f>
        <v/>
      </c>
      <c r="E4057" s="14">
        <f>IF(D4057="","",D4057-TODAY())</f>
        <v/>
      </c>
      <c r="F4057">
        <f>IF(D4057="","",IF(E4057&lt;0,"VENCIDO",IF(E4057&lt;=30,"VENCE EM &lt;= 30 DIAS",IF(E4057&lt;=60,"ATENCAO (31-60 DIAS)","OK"))))</f>
        <v/>
      </c>
      <c r="G4057" s="14">
        <f>SUMIFS(Lancamentos!$G:$G,Lancamentos!$C:$C,$A4057,Lancamentos!$E:$E,$C4057,Lancamentos!$B:$B,"ENTRADA")</f>
        <v/>
      </c>
      <c r="H4057" s="14">
        <f>SUMIFS(Lancamentos!$G:$G,Lancamentos!$C:$C,$A4057,Lancamentos!$E:$E,$C4057,Lancamentos!$B:$B,"SAIDA_USO")</f>
        <v/>
      </c>
      <c r="I4057" s="14">
        <f>SUMIFS(Lancamentos!$G:$G,Lancamentos!$C:$C,$A4057,Lancamentos!$E:$E,$C4057,Lancamentos!$B:$B,"SAIDA_DESCARTE")</f>
        <v/>
      </c>
      <c r="J4057" s="14">
        <f>G4057-H4057-I4057</f>
        <v/>
      </c>
      <c r="K4057">
        <f>IF(A4057="","",IF(J4057&lt;=IFERROR(VLOOKUP(A4057,Produtos!$A:$E,5,FALSE),0),"ABAIXO DO MINIMO","OK"))</f>
        <v/>
      </c>
    </row>
    <row r="4058">
      <c r="B4058">
        <f>IFERROR(VLOOKUP(A4058,Produtos!A:B,2,FALSE),"")</f>
        <v/>
      </c>
      <c r="D4058" s="10">
        <f>IFERROR(INDEX(Lotes!$E:$E,MATCH(1,(Lotes!$A:$A=A4058)*(Lotes!$C:$C=C4058),0)),"")</f>
        <v/>
      </c>
      <c r="E4058" s="14">
        <f>IF(D4058="","",D4058-TODAY())</f>
        <v/>
      </c>
      <c r="F4058">
        <f>IF(D4058="","",IF(E4058&lt;0,"VENCIDO",IF(E4058&lt;=30,"VENCE EM &lt;= 30 DIAS",IF(E4058&lt;=60,"ATENCAO (31-60 DIAS)","OK"))))</f>
        <v/>
      </c>
      <c r="G4058" s="14">
        <f>SUMIFS(Lancamentos!$G:$G,Lancamentos!$C:$C,$A4058,Lancamentos!$E:$E,$C4058,Lancamentos!$B:$B,"ENTRADA")</f>
        <v/>
      </c>
      <c r="H4058" s="14">
        <f>SUMIFS(Lancamentos!$G:$G,Lancamentos!$C:$C,$A4058,Lancamentos!$E:$E,$C4058,Lancamentos!$B:$B,"SAIDA_USO")</f>
        <v/>
      </c>
      <c r="I4058" s="14">
        <f>SUMIFS(Lancamentos!$G:$G,Lancamentos!$C:$C,$A4058,Lancamentos!$E:$E,$C4058,Lancamentos!$B:$B,"SAIDA_DESCARTE")</f>
        <v/>
      </c>
      <c r="J4058" s="14">
        <f>G4058-H4058-I4058</f>
        <v/>
      </c>
      <c r="K4058">
        <f>IF(A4058="","",IF(J4058&lt;=IFERROR(VLOOKUP(A4058,Produtos!$A:$E,5,FALSE),0),"ABAIXO DO MINIMO","OK"))</f>
        <v/>
      </c>
    </row>
    <row r="4059">
      <c r="B4059">
        <f>IFERROR(VLOOKUP(A4059,Produtos!A:B,2,FALSE),"")</f>
        <v/>
      </c>
      <c r="D4059" s="10">
        <f>IFERROR(INDEX(Lotes!$E:$E,MATCH(1,(Lotes!$A:$A=A4059)*(Lotes!$C:$C=C4059),0)),"")</f>
        <v/>
      </c>
      <c r="E4059" s="14">
        <f>IF(D4059="","",D4059-TODAY())</f>
        <v/>
      </c>
      <c r="F4059">
        <f>IF(D4059="","",IF(E4059&lt;0,"VENCIDO",IF(E4059&lt;=30,"VENCE EM &lt;= 30 DIAS",IF(E4059&lt;=60,"ATENCAO (31-60 DIAS)","OK"))))</f>
        <v/>
      </c>
      <c r="G4059" s="14">
        <f>SUMIFS(Lancamentos!$G:$G,Lancamentos!$C:$C,$A4059,Lancamentos!$E:$E,$C4059,Lancamentos!$B:$B,"ENTRADA")</f>
        <v/>
      </c>
      <c r="H4059" s="14">
        <f>SUMIFS(Lancamentos!$G:$G,Lancamentos!$C:$C,$A4059,Lancamentos!$E:$E,$C4059,Lancamentos!$B:$B,"SAIDA_USO")</f>
        <v/>
      </c>
      <c r="I4059" s="14">
        <f>SUMIFS(Lancamentos!$G:$G,Lancamentos!$C:$C,$A4059,Lancamentos!$E:$E,$C4059,Lancamentos!$B:$B,"SAIDA_DESCARTE")</f>
        <v/>
      </c>
      <c r="J4059" s="14">
        <f>G4059-H4059-I4059</f>
        <v/>
      </c>
      <c r="K4059">
        <f>IF(A4059="","",IF(J4059&lt;=IFERROR(VLOOKUP(A4059,Produtos!$A:$E,5,FALSE),0),"ABAIXO DO MINIMO","OK"))</f>
        <v/>
      </c>
    </row>
    <row r="4060">
      <c r="B4060">
        <f>IFERROR(VLOOKUP(A4060,Produtos!A:B,2,FALSE),"")</f>
        <v/>
      </c>
      <c r="D4060" s="10">
        <f>IFERROR(INDEX(Lotes!$E:$E,MATCH(1,(Lotes!$A:$A=A4060)*(Lotes!$C:$C=C4060),0)),"")</f>
        <v/>
      </c>
      <c r="E4060" s="14">
        <f>IF(D4060="","",D4060-TODAY())</f>
        <v/>
      </c>
      <c r="F4060">
        <f>IF(D4060="","",IF(E4060&lt;0,"VENCIDO",IF(E4060&lt;=30,"VENCE EM &lt;= 30 DIAS",IF(E4060&lt;=60,"ATENCAO (31-60 DIAS)","OK"))))</f>
        <v/>
      </c>
      <c r="G4060" s="14">
        <f>SUMIFS(Lancamentos!$G:$G,Lancamentos!$C:$C,$A4060,Lancamentos!$E:$E,$C4060,Lancamentos!$B:$B,"ENTRADA")</f>
        <v/>
      </c>
      <c r="H4060" s="14">
        <f>SUMIFS(Lancamentos!$G:$G,Lancamentos!$C:$C,$A4060,Lancamentos!$E:$E,$C4060,Lancamentos!$B:$B,"SAIDA_USO")</f>
        <v/>
      </c>
      <c r="I4060" s="14">
        <f>SUMIFS(Lancamentos!$G:$G,Lancamentos!$C:$C,$A4060,Lancamentos!$E:$E,$C4060,Lancamentos!$B:$B,"SAIDA_DESCARTE")</f>
        <v/>
      </c>
      <c r="J4060" s="14">
        <f>G4060-H4060-I4060</f>
        <v/>
      </c>
      <c r="K4060">
        <f>IF(A4060="","",IF(J4060&lt;=IFERROR(VLOOKUP(A4060,Produtos!$A:$E,5,FALSE),0),"ABAIXO DO MINIMO","OK"))</f>
        <v/>
      </c>
    </row>
    <row r="4061">
      <c r="B4061">
        <f>IFERROR(VLOOKUP(A4061,Produtos!A:B,2,FALSE),"")</f>
        <v/>
      </c>
      <c r="D4061" s="10">
        <f>IFERROR(INDEX(Lotes!$E:$E,MATCH(1,(Lotes!$A:$A=A4061)*(Lotes!$C:$C=C4061),0)),"")</f>
        <v/>
      </c>
      <c r="E4061" s="14">
        <f>IF(D4061="","",D4061-TODAY())</f>
        <v/>
      </c>
      <c r="F4061">
        <f>IF(D4061="","",IF(E4061&lt;0,"VENCIDO",IF(E4061&lt;=30,"VENCE EM &lt;= 30 DIAS",IF(E4061&lt;=60,"ATENCAO (31-60 DIAS)","OK"))))</f>
        <v/>
      </c>
      <c r="G4061" s="14">
        <f>SUMIFS(Lancamentos!$G:$G,Lancamentos!$C:$C,$A4061,Lancamentos!$E:$E,$C4061,Lancamentos!$B:$B,"ENTRADA")</f>
        <v/>
      </c>
      <c r="H4061" s="14">
        <f>SUMIFS(Lancamentos!$G:$G,Lancamentos!$C:$C,$A4061,Lancamentos!$E:$E,$C4061,Lancamentos!$B:$B,"SAIDA_USO")</f>
        <v/>
      </c>
      <c r="I4061" s="14">
        <f>SUMIFS(Lancamentos!$G:$G,Lancamentos!$C:$C,$A4061,Lancamentos!$E:$E,$C4061,Lancamentos!$B:$B,"SAIDA_DESCARTE")</f>
        <v/>
      </c>
      <c r="J4061" s="14">
        <f>G4061-H4061-I4061</f>
        <v/>
      </c>
      <c r="K4061">
        <f>IF(A4061="","",IF(J4061&lt;=IFERROR(VLOOKUP(A4061,Produtos!$A:$E,5,FALSE),0),"ABAIXO DO MINIMO","OK"))</f>
        <v/>
      </c>
    </row>
    <row r="4062">
      <c r="B4062">
        <f>IFERROR(VLOOKUP(A4062,Produtos!A:B,2,FALSE),"")</f>
        <v/>
      </c>
      <c r="D4062" s="10">
        <f>IFERROR(INDEX(Lotes!$E:$E,MATCH(1,(Lotes!$A:$A=A4062)*(Lotes!$C:$C=C4062),0)),"")</f>
        <v/>
      </c>
      <c r="E4062" s="14">
        <f>IF(D4062="","",D4062-TODAY())</f>
        <v/>
      </c>
      <c r="F4062">
        <f>IF(D4062="","",IF(E4062&lt;0,"VENCIDO",IF(E4062&lt;=30,"VENCE EM &lt;= 30 DIAS",IF(E4062&lt;=60,"ATENCAO (31-60 DIAS)","OK"))))</f>
        <v/>
      </c>
      <c r="G4062" s="14">
        <f>SUMIFS(Lancamentos!$G:$G,Lancamentos!$C:$C,$A4062,Lancamentos!$E:$E,$C4062,Lancamentos!$B:$B,"ENTRADA")</f>
        <v/>
      </c>
      <c r="H4062" s="14">
        <f>SUMIFS(Lancamentos!$G:$G,Lancamentos!$C:$C,$A4062,Lancamentos!$E:$E,$C4062,Lancamentos!$B:$B,"SAIDA_USO")</f>
        <v/>
      </c>
      <c r="I4062" s="14">
        <f>SUMIFS(Lancamentos!$G:$G,Lancamentos!$C:$C,$A4062,Lancamentos!$E:$E,$C4062,Lancamentos!$B:$B,"SAIDA_DESCARTE")</f>
        <v/>
      </c>
      <c r="J4062" s="14">
        <f>G4062-H4062-I4062</f>
        <v/>
      </c>
      <c r="K4062">
        <f>IF(A4062="","",IF(J4062&lt;=IFERROR(VLOOKUP(A4062,Produtos!$A:$E,5,FALSE),0),"ABAIXO DO MINIMO","OK"))</f>
        <v/>
      </c>
    </row>
    <row r="4063">
      <c r="B4063">
        <f>IFERROR(VLOOKUP(A4063,Produtos!A:B,2,FALSE),"")</f>
        <v/>
      </c>
      <c r="D4063" s="10">
        <f>IFERROR(INDEX(Lotes!$E:$E,MATCH(1,(Lotes!$A:$A=A4063)*(Lotes!$C:$C=C4063),0)),"")</f>
        <v/>
      </c>
      <c r="E4063" s="14">
        <f>IF(D4063="","",D4063-TODAY())</f>
        <v/>
      </c>
      <c r="F4063">
        <f>IF(D4063="","",IF(E4063&lt;0,"VENCIDO",IF(E4063&lt;=30,"VENCE EM &lt;= 30 DIAS",IF(E4063&lt;=60,"ATENCAO (31-60 DIAS)","OK"))))</f>
        <v/>
      </c>
      <c r="G4063" s="14">
        <f>SUMIFS(Lancamentos!$G:$G,Lancamentos!$C:$C,$A4063,Lancamentos!$E:$E,$C4063,Lancamentos!$B:$B,"ENTRADA")</f>
        <v/>
      </c>
      <c r="H4063" s="14">
        <f>SUMIFS(Lancamentos!$G:$G,Lancamentos!$C:$C,$A4063,Lancamentos!$E:$E,$C4063,Lancamentos!$B:$B,"SAIDA_USO")</f>
        <v/>
      </c>
      <c r="I4063" s="14">
        <f>SUMIFS(Lancamentos!$G:$G,Lancamentos!$C:$C,$A4063,Lancamentos!$E:$E,$C4063,Lancamentos!$B:$B,"SAIDA_DESCARTE")</f>
        <v/>
      </c>
      <c r="J4063" s="14">
        <f>G4063-H4063-I4063</f>
        <v/>
      </c>
      <c r="K4063">
        <f>IF(A4063="","",IF(J4063&lt;=IFERROR(VLOOKUP(A4063,Produtos!$A:$E,5,FALSE),0),"ABAIXO DO MINIMO","OK"))</f>
        <v/>
      </c>
    </row>
    <row r="4064">
      <c r="B4064">
        <f>IFERROR(VLOOKUP(A4064,Produtos!A:B,2,FALSE),"")</f>
        <v/>
      </c>
      <c r="D4064" s="10">
        <f>IFERROR(INDEX(Lotes!$E:$E,MATCH(1,(Lotes!$A:$A=A4064)*(Lotes!$C:$C=C4064),0)),"")</f>
        <v/>
      </c>
      <c r="E4064" s="14">
        <f>IF(D4064="","",D4064-TODAY())</f>
        <v/>
      </c>
      <c r="F4064">
        <f>IF(D4064="","",IF(E4064&lt;0,"VENCIDO",IF(E4064&lt;=30,"VENCE EM &lt;= 30 DIAS",IF(E4064&lt;=60,"ATENCAO (31-60 DIAS)","OK"))))</f>
        <v/>
      </c>
      <c r="G4064" s="14">
        <f>SUMIFS(Lancamentos!$G:$G,Lancamentos!$C:$C,$A4064,Lancamentos!$E:$E,$C4064,Lancamentos!$B:$B,"ENTRADA")</f>
        <v/>
      </c>
      <c r="H4064" s="14">
        <f>SUMIFS(Lancamentos!$G:$G,Lancamentos!$C:$C,$A4064,Lancamentos!$E:$E,$C4064,Lancamentos!$B:$B,"SAIDA_USO")</f>
        <v/>
      </c>
      <c r="I4064" s="14">
        <f>SUMIFS(Lancamentos!$G:$G,Lancamentos!$C:$C,$A4064,Lancamentos!$E:$E,$C4064,Lancamentos!$B:$B,"SAIDA_DESCARTE")</f>
        <v/>
      </c>
      <c r="J4064" s="14">
        <f>G4064-H4064-I4064</f>
        <v/>
      </c>
      <c r="K4064">
        <f>IF(A4064="","",IF(J4064&lt;=IFERROR(VLOOKUP(A4064,Produtos!$A:$E,5,FALSE),0),"ABAIXO DO MINIMO","OK"))</f>
        <v/>
      </c>
    </row>
    <row r="4065">
      <c r="B4065">
        <f>IFERROR(VLOOKUP(A4065,Produtos!A:B,2,FALSE),"")</f>
        <v/>
      </c>
      <c r="D4065" s="10">
        <f>IFERROR(INDEX(Lotes!$E:$E,MATCH(1,(Lotes!$A:$A=A4065)*(Lotes!$C:$C=C4065),0)),"")</f>
        <v/>
      </c>
      <c r="E4065" s="14">
        <f>IF(D4065="","",D4065-TODAY())</f>
        <v/>
      </c>
      <c r="F4065">
        <f>IF(D4065="","",IF(E4065&lt;0,"VENCIDO",IF(E4065&lt;=30,"VENCE EM &lt;= 30 DIAS",IF(E4065&lt;=60,"ATENCAO (31-60 DIAS)","OK"))))</f>
        <v/>
      </c>
      <c r="G4065" s="14">
        <f>SUMIFS(Lancamentos!$G:$G,Lancamentos!$C:$C,$A4065,Lancamentos!$E:$E,$C4065,Lancamentos!$B:$B,"ENTRADA")</f>
        <v/>
      </c>
      <c r="H4065" s="14">
        <f>SUMIFS(Lancamentos!$G:$G,Lancamentos!$C:$C,$A4065,Lancamentos!$E:$E,$C4065,Lancamentos!$B:$B,"SAIDA_USO")</f>
        <v/>
      </c>
      <c r="I4065" s="14">
        <f>SUMIFS(Lancamentos!$G:$G,Lancamentos!$C:$C,$A4065,Lancamentos!$E:$E,$C4065,Lancamentos!$B:$B,"SAIDA_DESCARTE")</f>
        <v/>
      </c>
      <c r="J4065" s="14">
        <f>G4065-H4065-I4065</f>
        <v/>
      </c>
      <c r="K4065">
        <f>IF(A4065="","",IF(J4065&lt;=IFERROR(VLOOKUP(A4065,Produtos!$A:$E,5,FALSE),0),"ABAIXO DO MINIMO","OK"))</f>
        <v/>
      </c>
    </row>
    <row r="4066">
      <c r="B4066">
        <f>IFERROR(VLOOKUP(A4066,Produtos!A:B,2,FALSE),"")</f>
        <v/>
      </c>
      <c r="D4066" s="10">
        <f>IFERROR(INDEX(Lotes!$E:$E,MATCH(1,(Lotes!$A:$A=A4066)*(Lotes!$C:$C=C4066),0)),"")</f>
        <v/>
      </c>
      <c r="E4066" s="14">
        <f>IF(D4066="","",D4066-TODAY())</f>
        <v/>
      </c>
      <c r="F4066">
        <f>IF(D4066="","",IF(E4066&lt;0,"VENCIDO",IF(E4066&lt;=30,"VENCE EM &lt;= 30 DIAS",IF(E4066&lt;=60,"ATENCAO (31-60 DIAS)","OK"))))</f>
        <v/>
      </c>
      <c r="G4066" s="14">
        <f>SUMIFS(Lancamentos!$G:$G,Lancamentos!$C:$C,$A4066,Lancamentos!$E:$E,$C4066,Lancamentos!$B:$B,"ENTRADA")</f>
        <v/>
      </c>
      <c r="H4066" s="14">
        <f>SUMIFS(Lancamentos!$G:$G,Lancamentos!$C:$C,$A4066,Lancamentos!$E:$E,$C4066,Lancamentos!$B:$B,"SAIDA_USO")</f>
        <v/>
      </c>
      <c r="I4066" s="14">
        <f>SUMIFS(Lancamentos!$G:$G,Lancamentos!$C:$C,$A4066,Lancamentos!$E:$E,$C4066,Lancamentos!$B:$B,"SAIDA_DESCARTE")</f>
        <v/>
      </c>
      <c r="J4066" s="14">
        <f>G4066-H4066-I4066</f>
        <v/>
      </c>
      <c r="K4066">
        <f>IF(A4066="","",IF(J4066&lt;=IFERROR(VLOOKUP(A4066,Produtos!$A:$E,5,FALSE),0),"ABAIXO DO MINIMO","OK"))</f>
        <v/>
      </c>
    </row>
    <row r="4067">
      <c r="B4067">
        <f>IFERROR(VLOOKUP(A4067,Produtos!A:B,2,FALSE),"")</f>
        <v/>
      </c>
      <c r="D4067" s="10">
        <f>IFERROR(INDEX(Lotes!$E:$E,MATCH(1,(Lotes!$A:$A=A4067)*(Lotes!$C:$C=C4067),0)),"")</f>
        <v/>
      </c>
      <c r="E4067" s="14">
        <f>IF(D4067="","",D4067-TODAY())</f>
        <v/>
      </c>
      <c r="F4067">
        <f>IF(D4067="","",IF(E4067&lt;0,"VENCIDO",IF(E4067&lt;=30,"VENCE EM &lt;= 30 DIAS",IF(E4067&lt;=60,"ATENCAO (31-60 DIAS)","OK"))))</f>
        <v/>
      </c>
      <c r="G4067" s="14">
        <f>SUMIFS(Lancamentos!$G:$G,Lancamentos!$C:$C,$A4067,Lancamentos!$E:$E,$C4067,Lancamentos!$B:$B,"ENTRADA")</f>
        <v/>
      </c>
      <c r="H4067" s="14">
        <f>SUMIFS(Lancamentos!$G:$G,Lancamentos!$C:$C,$A4067,Lancamentos!$E:$E,$C4067,Lancamentos!$B:$B,"SAIDA_USO")</f>
        <v/>
      </c>
      <c r="I4067" s="14">
        <f>SUMIFS(Lancamentos!$G:$G,Lancamentos!$C:$C,$A4067,Lancamentos!$E:$E,$C4067,Lancamentos!$B:$B,"SAIDA_DESCARTE")</f>
        <v/>
      </c>
      <c r="J4067" s="14">
        <f>G4067-H4067-I4067</f>
        <v/>
      </c>
      <c r="K4067">
        <f>IF(A4067="","",IF(J4067&lt;=IFERROR(VLOOKUP(A4067,Produtos!$A:$E,5,FALSE),0),"ABAIXO DO MINIMO","OK"))</f>
        <v/>
      </c>
    </row>
    <row r="4068">
      <c r="B4068">
        <f>IFERROR(VLOOKUP(A4068,Produtos!A:B,2,FALSE),"")</f>
        <v/>
      </c>
      <c r="D4068" s="10">
        <f>IFERROR(INDEX(Lotes!$E:$E,MATCH(1,(Lotes!$A:$A=A4068)*(Lotes!$C:$C=C4068),0)),"")</f>
        <v/>
      </c>
      <c r="E4068" s="14">
        <f>IF(D4068="","",D4068-TODAY())</f>
        <v/>
      </c>
      <c r="F4068">
        <f>IF(D4068="","",IF(E4068&lt;0,"VENCIDO",IF(E4068&lt;=30,"VENCE EM &lt;= 30 DIAS",IF(E4068&lt;=60,"ATENCAO (31-60 DIAS)","OK"))))</f>
        <v/>
      </c>
      <c r="G4068" s="14">
        <f>SUMIFS(Lancamentos!$G:$G,Lancamentos!$C:$C,$A4068,Lancamentos!$E:$E,$C4068,Lancamentos!$B:$B,"ENTRADA")</f>
        <v/>
      </c>
      <c r="H4068" s="14">
        <f>SUMIFS(Lancamentos!$G:$G,Lancamentos!$C:$C,$A4068,Lancamentos!$E:$E,$C4068,Lancamentos!$B:$B,"SAIDA_USO")</f>
        <v/>
      </c>
      <c r="I4068" s="14">
        <f>SUMIFS(Lancamentos!$G:$G,Lancamentos!$C:$C,$A4068,Lancamentos!$E:$E,$C4068,Lancamentos!$B:$B,"SAIDA_DESCARTE")</f>
        <v/>
      </c>
      <c r="J4068" s="14">
        <f>G4068-H4068-I4068</f>
        <v/>
      </c>
      <c r="K4068">
        <f>IF(A4068="","",IF(J4068&lt;=IFERROR(VLOOKUP(A4068,Produtos!$A:$E,5,FALSE),0),"ABAIXO DO MINIMO","OK"))</f>
        <v/>
      </c>
    </row>
    <row r="4069">
      <c r="B4069">
        <f>IFERROR(VLOOKUP(A4069,Produtos!A:B,2,FALSE),"")</f>
        <v/>
      </c>
      <c r="D4069" s="10">
        <f>IFERROR(INDEX(Lotes!$E:$E,MATCH(1,(Lotes!$A:$A=A4069)*(Lotes!$C:$C=C4069),0)),"")</f>
        <v/>
      </c>
      <c r="E4069" s="14">
        <f>IF(D4069="","",D4069-TODAY())</f>
        <v/>
      </c>
      <c r="F4069">
        <f>IF(D4069="","",IF(E4069&lt;0,"VENCIDO",IF(E4069&lt;=30,"VENCE EM &lt;= 30 DIAS",IF(E4069&lt;=60,"ATENCAO (31-60 DIAS)","OK"))))</f>
        <v/>
      </c>
      <c r="G4069" s="14">
        <f>SUMIFS(Lancamentos!$G:$G,Lancamentos!$C:$C,$A4069,Lancamentos!$E:$E,$C4069,Lancamentos!$B:$B,"ENTRADA")</f>
        <v/>
      </c>
      <c r="H4069" s="14">
        <f>SUMIFS(Lancamentos!$G:$G,Lancamentos!$C:$C,$A4069,Lancamentos!$E:$E,$C4069,Lancamentos!$B:$B,"SAIDA_USO")</f>
        <v/>
      </c>
      <c r="I4069" s="14">
        <f>SUMIFS(Lancamentos!$G:$G,Lancamentos!$C:$C,$A4069,Lancamentos!$E:$E,$C4069,Lancamentos!$B:$B,"SAIDA_DESCARTE")</f>
        <v/>
      </c>
      <c r="J4069" s="14">
        <f>G4069-H4069-I4069</f>
        <v/>
      </c>
      <c r="K4069">
        <f>IF(A4069="","",IF(J4069&lt;=IFERROR(VLOOKUP(A4069,Produtos!$A:$E,5,FALSE),0),"ABAIXO DO MINIMO","OK"))</f>
        <v/>
      </c>
    </row>
    <row r="4070">
      <c r="B4070">
        <f>IFERROR(VLOOKUP(A4070,Produtos!A:B,2,FALSE),"")</f>
        <v/>
      </c>
      <c r="D4070" s="10">
        <f>IFERROR(INDEX(Lotes!$E:$E,MATCH(1,(Lotes!$A:$A=A4070)*(Lotes!$C:$C=C4070),0)),"")</f>
        <v/>
      </c>
      <c r="E4070" s="14">
        <f>IF(D4070="","",D4070-TODAY())</f>
        <v/>
      </c>
      <c r="F4070">
        <f>IF(D4070="","",IF(E4070&lt;0,"VENCIDO",IF(E4070&lt;=30,"VENCE EM &lt;= 30 DIAS",IF(E4070&lt;=60,"ATENCAO (31-60 DIAS)","OK"))))</f>
        <v/>
      </c>
      <c r="G4070" s="14">
        <f>SUMIFS(Lancamentos!$G:$G,Lancamentos!$C:$C,$A4070,Lancamentos!$E:$E,$C4070,Lancamentos!$B:$B,"ENTRADA")</f>
        <v/>
      </c>
      <c r="H4070" s="14">
        <f>SUMIFS(Lancamentos!$G:$G,Lancamentos!$C:$C,$A4070,Lancamentos!$E:$E,$C4070,Lancamentos!$B:$B,"SAIDA_USO")</f>
        <v/>
      </c>
      <c r="I4070" s="14">
        <f>SUMIFS(Lancamentos!$G:$G,Lancamentos!$C:$C,$A4070,Lancamentos!$E:$E,$C4070,Lancamentos!$B:$B,"SAIDA_DESCARTE")</f>
        <v/>
      </c>
      <c r="J4070" s="14">
        <f>G4070-H4070-I4070</f>
        <v/>
      </c>
      <c r="K4070">
        <f>IF(A4070="","",IF(J4070&lt;=IFERROR(VLOOKUP(A4070,Produtos!$A:$E,5,FALSE),0),"ABAIXO DO MINIMO","OK"))</f>
        <v/>
      </c>
    </row>
    <row r="4071">
      <c r="B4071">
        <f>IFERROR(VLOOKUP(A4071,Produtos!A:B,2,FALSE),"")</f>
        <v/>
      </c>
      <c r="D4071" s="10">
        <f>IFERROR(INDEX(Lotes!$E:$E,MATCH(1,(Lotes!$A:$A=A4071)*(Lotes!$C:$C=C4071),0)),"")</f>
        <v/>
      </c>
      <c r="E4071" s="14">
        <f>IF(D4071="","",D4071-TODAY())</f>
        <v/>
      </c>
      <c r="F4071">
        <f>IF(D4071="","",IF(E4071&lt;0,"VENCIDO",IF(E4071&lt;=30,"VENCE EM &lt;= 30 DIAS",IF(E4071&lt;=60,"ATENCAO (31-60 DIAS)","OK"))))</f>
        <v/>
      </c>
      <c r="G4071" s="14">
        <f>SUMIFS(Lancamentos!$G:$G,Lancamentos!$C:$C,$A4071,Lancamentos!$E:$E,$C4071,Lancamentos!$B:$B,"ENTRADA")</f>
        <v/>
      </c>
      <c r="H4071" s="14">
        <f>SUMIFS(Lancamentos!$G:$G,Lancamentos!$C:$C,$A4071,Lancamentos!$E:$E,$C4071,Lancamentos!$B:$B,"SAIDA_USO")</f>
        <v/>
      </c>
      <c r="I4071" s="14">
        <f>SUMIFS(Lancamentos!$G:$G,Lancamentos!$C:$C,$A4071,Lancamentos!$E:$E,$C4071,Lancamentos!$B:$B,"SAIDA_DESCARTE")</f>
        <v/>
      </c>
      <c r="J4071" s="14">
        <f>G4071-H4071-I4071</f>
        <v/>
      </c>
      <c r="K4071">
        <f>IF(A4071="","",IF(J4071&lt;=IFERROR(VLOOKUP(A4071,Produtos!$A:$E,5,FALSE),0),"ABAIXO DO MINIMO","OK"))</f>
        <v/>
      </c>
    </row>
    <row r="4072">
      <c r="B4072">
        <f>IFERROR(VLOOKUP(A4072,Produtos!A:B,2,FALSE),"")</f>
        <v/>
      </c>
      <c r="D4072" s="10">
        <f>IFERROR(INDEX(Lotes!$E:$E,MATCH(1,(Lotes!$A:$A=A4072)*(Lotes!$C:$C=C4072),0)),"")</f>
        <v/>
      </c>
      <c r="E4072" s="14">
        <f>IF(D4072="","",D4072-TODAY())</f>
        <v/>
      </c>
      <c r="F4072">
        <f>IF(D4072="","",IF(E4072&lt;0,"VENCIDO",IF(E4072&lt;=30,"VENCE EM &lt;= 30 DIAS",IF(E4072&lt;=60,"ATENCAO (31-60 DIAS)","OK"))))</f>
        <v/>
      </c>
      <c r="G4072" s="14">
        <f>SUMIFS(Lancamentos!$G:$G,Lancamentos!$C:$C,$A4072,Lancamentos!$E:$E,$C4072,Lancamentos!$B:$B,"ENTRADA")</f>
        <v/>
      </c>
      <c r="H4072" s="14">
        <f>SUMIFS(Lancamentos!$G:$G,Lancamentos!$C:$C,$A4072,Lancamentos!$E:$E,$C4072,Lancamentos!$B:$B,"SAIDA_USO")</f>
        <v/>
      </c>
      <c r="I4072" s="14">
        <f>SUMIFS(Lancamentos!$G:$G,Lancamentos!$C:$C,$A4072,Lancamentos!$E:$E,$C4072,Lancamentos!$B:$B,"SAIDA_DESCARTE")</f>
        <v/>
      </c>
      <c r="J4072" s="14">
        <f>G4072-H4072-I4072</f>
        <v/>
      </c>
      <c r="K4072">
        <f>IF(A4072="","",IF(J4072&lt;=IFERROR(VLOOKUP(A4072,Produtos!$A:$E,5,FALSE),0),"ABAIXO DO MINIMO","OK"))</f>
        <v/>
      </c>
    </row>
    <row r="4073">
      <c r="B4073">
        <f>IFERROR(VLOOKUP(A4073,Produtos!A:B,2,FALSE),"")</f>
        <v/>
      </c>
      <c r="D4073" s="10">
        <f>IFERROR(INDEX(Lotes!$E:$E,MATCH(1,(Lotes!$A:$A=A4073)*(Lotes!$C:$C=C4073),0)),"")</f>
        <v/>
      </c>
      <c r="E4073" s="14">
        <f>IF(D4073="","",D4073-TODAY())</f>
        <v/>
      </c>
      <c r="F4073">
        <f>IF(D4073="","",IF(E4073&lt;0,"VENCIDO",IF(E4073&lt;=30,"VENCE EM &lt;= 30 DIAS",IF(E4073&lt;=60,"ATENCAO (31-60 DIAS)","OK"))))</f>
        <v/>
      </c>
      <c r="G4073" s="14">
        <f>SUMIFS(Lancamentos!$G:$G,Lancamentos!$C:$C,$A4073,Lancamentos!$E:$E,$C4073,Lancamentos!$B:$B,"ENTRADA")</f>
        <v/>
      </c>
      <c r="H4073" s="14">
        <f>SUMIFS(Lancamentos!$G:$G,Lancamentos!$C:$C,$A4073,Lancamentos!$E:$E,$C4073,Lancamentos!$B:$B,"SAIDA_USO")</f>
        <v/>
      </c>
      <c r="I4073" s="14">
        <f>SUMIFS(Lancamentos!$G:$G,Lancamentos!$C:$C,$A4073,Lancamentos!$E:$E,$C4073,Lancamentos!$B:$B,"SAIDA_DESCARTE")</f>
        <v/>
      </c>
      <c r="J4073" s="14">
        <f>G4073-H4073-I4073</f>
        <v/>
      </c>
      <c r="K4073">
        <f>IF(A4073="","",IF(J4073&lt;=IFERROR(VLOOKUP(A4073,Produtos!$A:$E,5,FALSE),0),"ABAIXO DO MINIMO","OK"))</f>
        <v/>
      </c>
    </row>
    <row r="4074">
      <c r="B4074">
        <f>IFERROR(VLOOKUP(A4074,Produtos!A:B,2,FALSE),"")</f>
        <v/>
      </c>
      <c r="D4074" s="10">
        <f>IFERROR(INDEX(Lotes!$E:$E,MATCH(1,(Lotes!$A:$A=A4074)*(Lotes!$C:$C=C4074),0)),"")</f>
        <v/>
      </c>
      <c r="E4074" s="14">
        <f>IF(D4074="","",D4074-TODAY())</f>
        <v/>
      </c>
      <c r="F4074">
        <f>IF(D4074="","",IF(E4074&lt;0,"VENCIDO",IF(E4074&lt;=30,"VENCE EM &lt;= 30 DIAS",IF(E4074&lt;=60,"ATENCAO (31-60 DIAS)","OK"))))</f>
        <v/>
      </c>
      <c r="G4074" s="14">
        <f>SUMIFS(Lancamentos!$G:$G,Lancamentos!$C:$C,$A4074,Lancamentos!$E:$E,$C4074,Lancamentos!$B:$B,"ENTRADA")</f>
        <v/>
      </c>
      <c r="H4074" s="14">
        <f>SUMIFS(Lancamentos!$G:$G,Lancamentos!$C:$C,$A4074,Lancamentos!$E:$E,$C4074,Lancamentos!$B:$B,"SAIDA_USO")</f>
        <v/>
      </c>
      <c r="I4074" s="14">
        <f>SUMIFS(Lancamentos!$G:$G,Lancamentos!$C:$C,$A4074,Lancamentos!$E:$E,$C4074,Lancamentos!$B:$B,"SAIDA_DESCARTE")</f>
        <v/>
      </c>
      <c r="J4074" s="14">
        <f>G4074-H4074-I4074</f>
        <v/>
      </c>
      <c r="K4074">
        <f>IF(A4074="","",IF(J4074&lt;=IFERROR(VLOOKUP(A4074,Produtos!$A:$E,5,FALSE),0),"ABAIXO DO MINIMO","OK"))</f>
        <v/>
      </c>
    </row>
    <row r="4075">
      <c r="B4075">
        <f>IFERROR(VLOOKUP(A4075,Produtos!A:B,2,FALSE),"")</f>
        <v/>
      </c>
      <c r="D4075" s="10">
        <f>IFERROR(INDEX(Lotes!$E:$E,MATCH(1,(Lotes!$A:$A=A4075)*(Lotes!$C:$C=C4075),0)),"")</f>
        <v/>
      </c>
      <c r="E4075" s="14">
        <f>IF(D4075="","",D4075-TODAY())</f>
        <v/>
      </c>
      <c r="F4075">
        <f>IF(D4075="","",IF(E4075&lt;0,"VENCIDO",IF(E4075&lt;=30,"VENCE EM &lt;= 30 DIAS",IF(E4075&lt;=60,"ATENCAO (31-60 DIAS)","OK"))))</f>
        <v/>
      </c>
      <c r="G4075" s="14">
        <f>SUMIFS(Lancamentos!$G:$G,Lancamentos!$C:$C,$A4075,Lancamentos!$E:$E,$C4075,Lancamentos!$B:$B,"ENTRADA")</f>
        <v/>
      </c>
      <c r="H4075" s="14">
        <f>SUMIFS(Lancamentos!$G:$G,Lancamentos!$C:$C,$A4075,Lancamentos!$E:$E,$C4075,Lancamentos!$B:$B,"SAIDA_USO")</f>
        <v/>
      </c>
      <c r="I4075" s="14">
        <f>SUMIFS(Lancamentos!$G:$G,Lancamentos!$C:$C,$A4075,Lancamentos!$E:$E,$C4075,Lancamentos!$B:$B,"SAIDA_DESCARTE")</f>
        <v/>
      </c>
      <c r="J4075" s="14">
        <f>G4075-H4075-I4075</f>
        <v/>
      </c>
      <c r="K4075">
        <f>IF(A4075="","",IF(J4075&lt;=IFERROR(VLOOKUP(A4075,Produtos!$A:$E,5,FALSE),0),"ABAIXO DO MINIMO","OK"))</f>
        <v/>
      </c>
    </row>
    <row r="4076">
      <c r="B4076">
        <f>IFERROR(VLOOKUP(A4076,Produtos!A:B,2,FALSE),"")</f>
        <v/>
      </c>
      <c r="D4076" s="10">
        <f>IFERROR(INDEX(Lotes!$E:$E,MATCH(1,(Lotes!$A:$A=A4076)*(Lotes!$C:$C=C4076),0)),"")</f>
        <v/>
      </c>
      <c r="E4076" s="14">
        <f>IF(D4076="","",D4076-TODAY())</f>
        <v/>
      </c>
      <c r="F4076">
        <f>IF(D4076="","",IF(E4076&lt;0,"VENCIDO",IF(E4076&lt;=30,"VENCE EM &lt;= 30 DIAS",IF(E4076&lt;=60,"ATENCAO (31-60 DIAS)","OK"))))</f>
        <v/>
      </c>
      <c r="G4076" s="14">
        <f>SUMIFS(Lancamentos!$G:$G,Lancamentos!$C:$C,$A4076,Lancamentos!$E:$E,$C4076,Lancamentos!$B:$B,"ENTRADA")</f>
        <v/>
      </c>
      <c r="H4076" s="14">
        <f>SUMIFS(Lancamentos!$G:$G,Lancamentos!$C:$C,$A4076,Lancamentos!$E:$E,$C4076,Lancamentos!$B:$B,"SAIDA_USO")</f>
        <v/>
      </c>
      <c r="I4076" s="14">
        <f>SUMIFS(Lancamentos!$G:$G,Lancamentos!$C:$C,$A4076,Lancamentos!$E:$E,$C4076,Lancamentos!$B:$B,"SAIDA_DESCARTE")</f>
        <v/>
      </c>
      <c r="J4076" s="14">
        <f>G4076-H4076-I4076</f>
        <v/>
      </c>
      <c r="K4076">
        <f>IF(A4076="","",IF(J4076&lt;=IFERROR(VLOOKUP(A4076,Produtos!$A:$E,5,FALSE),0),"ABAIXO DO MINIMO","OK"))</f>
        <v/>
      </c>
    </row>
    <row r="4077">
      <c r="B4077">
        <f>IFERROR(VLOOKUP(A4077,Produtos!A:B,2,FALSE),"")</f>
        <v/>
      </c>
      <c r="D4077" s="10">
        <f>IFERROR(INDEX(Lotes!$E:$E,MATCH(1,(Lotes!$A:$A=A4077)*(Lotes!$C:$C=C4077),0)),"")</f>
        <v/>
      </c>
      <c r="E4077" s="14">
        <f>IF(D4077="","",D4077-TODAY())</f>
        <v/>
      </c>
      <c r="F4077">
        <f>IF(D4077="","",IF(E4077&lt;0,"VENCIDO",IF(E4077&lt;=30,"VENCE EM &lt;= 30 DIAS",IF(E4077&lt;=60,"ATENCAO (31-60 DIAS)","OK"))))</f>
        <v/>
      </c>
      <c r="G4077" s="14">
        <f>SUMIFS(Lancamentos!$G:$G,Lancamentos!$C:$C,$A4077,Lancamentos!$E:$E,$C4077,Lancamentos!$B:$B,"ENTRADA")</f>
        <v/>
      </c>
      <c r="H4077" s="14">
        <f>SUMIFS(Lancamentos!$G:$G,Lancamentos!$C:$C,$A4077,Lancamentos!$E:$E,$C4077,Lancamentos!$B:$B,"SAIDA_USO")</f>
        <v/>
      </c>
      <c r="I4077" s="14">
        <f>SUMIFS(Lancamentos!$G:$G,Lancamentos!$C:$C,$A4077,Lancamentos!$E:$E,$C4077,Lancamentos!$B:$B,"SAIDA_DESCARTE")</f>
        <v/>
      </c>
      <c r="J4077" s="14">
        <f>G4077-H4077-I4077</f>
        <v/>
      </c>
      <c r="K4077">
        <f>IF(A4077="","",IF(J4077&lt;=IFERROR(VLOOKUP(A4077,Produtos!$A:$E,5,FALSE),0),"ABAIXO DO MINIMO","OK"))</f>
        <v/>
      </c>
    </row>
    <row r="4078">
      <c r="B4078">
        <f>IFERROR(VLOOKUP(A4078,Produtos!A:B,2,FALSE),"")</f>
        <v/>
      </c>
      <c r="D4078" s="10">
        <f>IFERROR(INDEX(Lotes!$E:$E,MATCH(1,(Lotes!$A:$A=A4078)*(Lotes!$C:$C=C4078),0)),"")</f>
        <v/>
      </c>
      <c r="E4078" s="14">
        <f>IF(D4078="","",D4078-TODAY())</f>
        <v/>
      </c>
      <c r="F4078">
        <f>IF(D4078="","",IF(E4078&lt;0,"VENCIDO",IF(E4078&lt;=30,"VENCE EM &lt;= 30 DIAS",IF(E4078&lt;=60,"ATENCAO (31-60 DIAS)","OK"))))</f>
        <v/>
      </c>
      <c r="G4078" s="14">
        <f>SUMIFS(Lancamentos!$G:$G,Lancamentos!$C:$C,$A4078,Lancamentos!$E:$E,$C4078,Lancamentos!$B:$B,"ENTRADA")</f>
        <v/>
      </c>
      <c r="H4078" s="14">
        <f>SUMIFS(Lancamentos!$G:$G,Lancamentos!$C:$C,$A4078,Lancamentos!$E:$E,$C4078,Lancamentos!$B:$B,"SAIDA_USO")</f>
        <v/>
      </c>
      <c r="I4078" s="14">
        <f>SUMIFS(Lancamentos!$G:$G,Lancamentos!$C:$C,$A4078,Lancamentos!$E:$E,$C4078,Lancamentos!$B:$B,"SAIDA_DESCARTE")</f>
        <v/>
      </c>
      <c r="J4078" s="14">
        <f>G4078-H4078-I4078</f>
        <v/>
      </c>
      <c r="K4078">
        <f>IF(A4078="","",IF(J4078&lt;=IFERROR(VLOOKUP(A4078,Produtos!$A:$E,5,FALSE),0),"ABAIXO DO MINIMO","OK"))</f>
        <v/>
      </c>
    </row>
    <row r="4079">
      <c r="B4079">
        <f>IFERROR(VLOOKUP(A4079,Produtos!A:B,2,FALSE),"")</f>
        <v/>
      </c>
      <c r="D4079" s="10">
        <f>IFERROR(INDEX(Lotes!$E:$E,MATCH(1,(Lotes!$A:$A=A4079)*(Lotes!$C:$C=C4079),0)),"")</f>
        <v/>
      </c>
      <c r="E4079" s="14">
        <f>IF(D4079="","",D4079-TODAY())</f>
        <v/>
      </c>
      <c r="F4079">
        <f>IF(D4079="","",IF(E4079&lt;0,"VENCIDO",IF(E4079&lt;=30,"VENCE EM &lt;= 30 DIAS",IF(E4079&lt;=60,"ATENCAO (31-60 DIAS)","OK"))))</f>
        <v/>
      </c>
      <c r="G4079" s="14">
        <f>SUMIFS(Lancamentos!$G:$G,Lancamentos!$C:$C,$A4079,Lancamentos!$E:$E,$C4079,Lancamentos!$B:$B,"ENTRADA")</f>
        <v/>
      </c>
      <c r="H4079" s="14">
        <f>SUMIFS(Lancamentos!$G:$G,Lancamentos!$C:$C,$A4079,Lancamentos!$E:$E,$C4079,Lancamentos!$B:$B,"SAIDA_USO")</f>
        <v/>
      </c>
      <c r="I4079" s="14">
        <f>SUMIFS(Lancamentos!$G:$G,Lancamentos!$C:$C,$A4079,Lancamentos!$E:$E,$C4079,Lancamentos!$B:$B,"SAIDA_DESCARTE")</f>
        <v/>
      </c>
      <c r="J4079" s="14">
        <f>G4079-H4079-I4079</f>
        <v/>
      </c>
      <c r="K4079">
        <f>IF(A4079="","",IF(J4079&lt;=IFERROR(VLOOKUP(A4079,Produtos!$A:$E,5,FALSE),0),"ABAIXO DO MINIMO","OK"))</f>
        <v/>
      </c>
    </row>
    <row r="4080">
      <c r="B4080">
        <f>IFERROR(VLOOKUP(A4080,Produtos!A:B,2,FALSE),"")</f>
        <v/>
      </c>
      <c r="D4080" s="10">
        <f>IFERROR(INDEX(Lotes!$E:$E,MATCH(1,(Lotes!$A:$A=A4080)*(Lotes!$C:$C=C4080),0)),"")</f>
        <v/>
      </c>
      <c r="E4080" s="14">
        <f>IF(D4080="","",D4080-TODAY())</f>
        <v/>
      </c>
      <c r="F4080">
        <f>IF(D4080="","",IF(E4080&lt;0,"VENCIDO",IF(E4080&lt;=30,"VENCE EM &lt;= 30 DIAS",IF(E4080&lt;=60,"ATENCAO (31-60 DIAS)","OK"))))</f>
        <v/>
      </c>
      <c r="G4080" s="14">
        <f>SUMIFS(Lancamentos!$G:$G,Lancamentos!$C:$C,$A4080,Lancamentos!$E:$E,$C4080,Lancamentos!$B:$B,"ENTRADA")</f>
        <v/>
      </c>
      <c r="H4080" s="14">
        <f>SUMIFS(Lancamentos!$G:$G,Lancamentos!$C:$C,$A4080,Lancamentos!$E:$E,$C4080,Lancamentos!$B:$B,"SAIDA_USO")</f>
        <v/>
      </c>
      <c r="I4080" s="14">
        <f>SUMIFS(Lancamentos!$G:$G,Lancamentos!$C:$C,$A4080,Lancamentos!$E:$E,$C4080,Lancamentos!$B:$B,"SAIDA_DESCARTE")</f>
        <v/>
      </c>
      <c r="J4080" s="14">
        <f>G4080-H4080-I4080</f>
        <v/>
      </c>
      <c r="K4080">
        <f>IF(A4080="","",IF(J4080&lt;=IFERROR(VLOOKUP(A4080,Produtos!$A:$E,5,FALSE),0),"ABAIXO DO MINIMO","OK"))</f>
        <v/>
      </c>
    </row>
    <row r="4081">
      <c r="B4081">
        <f>IFERROR(VLOOKUP(A4081,Produtos!A:B,2,FALSE),"")</f>
        <v/>
      </c>
      <c r="D4081" s="10">
        <f>IFERROR(INDEX(Lotes!$E:$E,MATCH(1,(Lotes!$A:$A=A4081)*(Lotes!$C:$C=C4081),0)),"")</f>
        <v/>
      </c>
      <c r="E4081" s="14">
        <f>IF(D4081="","",D4081-TODAY())</f>
        <v/>
      </c>
      <c r="F4081">
        <f>IF(D4081="","",IF(E4081&lt;0,"VENCIDO",IF(E4081&lt;=30,"VENCE EM &lt;= 30 DIAS",IF(E4081&lt;=60,"ATENCAO (31-60 DIAS)","OK"))))</f>
        <v/>
      </c>
      <c r="G4081" s="14">
        <f>SUMIFS(Lancamentos!$G:$G,Lancamentos!$C:$C,$A4081,Lancamentos!$E:$E,$C4081,Lancamentos!$B:$B,"ENTRADA")</f>
        <v/>
      </c>
      <c r="H4081" s="14">
        <f>SUMIFS(Lancamentos!$G:$G,Lancamentos!$C:$C,$A4081,Lancamentos!$E:$E,$C4081,Lancamentos!$B:$B,"SAIDA_USO")</f>
        <v/>
      </c>
      <c r="I4081" s="14">
        <f>SUMIFS(Lancamentos!$G:$G,Lancamentos!$C:$C,$A4081,Lancamentos!$E:$E,$C4081,Lancamentos!$B:$B,"SAIDA_DESCARTE")</f>
        <v/>
      </c>
      <c r="J4081" s="14">
        <f>G4081-H4081-I4081</f>
        <v/>
      </c>
      <c r="K4081">
        <f>IF(A4081="","",IF(J4081&lt;=IFERROR(VLOOKUP(A4081,Produtos!$A:$E,5,FALSE),0),"ABAIXO DO MINIMO","OK"))</f>
        <v/>
      </c>
    </row>
    <row r="4082">
      <c r="B4082">
        <f>IFERROR(VLOOKUP(A4082,Produtos!A:B,2,FALSE),"")</f>
        <v/>
      </c>
      <c r="D4082" s="10">
        <f>IFERROR(INDEX(Lotes!$E:$E,MATCH(1,(Lotes!$A:$A=A4082)*(Lotes!$C:$C=C4082),0)),"")</f>
        <v/>
      </c>
      <c r="E4082" s="14">
        <f>IF(D4082="","",D4082-TODAY())</f>
        <v/>
      </c>
      <c r="F4082">
        <f>IF(D4082="","",IF(E4082&lt;0,"VENCIDO",IF(E4082&lt;=30,"VENCE EM &lt;= 30 DIAS",IF(E4082&lt;=60,"ATENCAO (31-60 DIAS)","OK"))))</f>
        <v/>
      </c>
      <c r="G4082" s="14">
        <f>SUMIFS(Lancamentos!$G:$G,Lancamentos!$C:$C,$A4082,Lancamentos!$E:$E,$C4082,Lancamentos!$B:$B,"ENTRADA")</f>
        <v/>
      </c>
      <c r="H4082" s="14">
        <f>SUMIFS(Lancamentos!$G:$G,Lancamentos!$C:$C,$A4082,Lancamentos!$E:$E,$C4082,Lancamentos!$B:$B,"SAIDA_USO")</f>
        <v/>
      </c>
      <c r="I4082" s="14">
        <f>SUMIFS(Lancamentos!$G:$G,Lancamentos!$C:$C,$A4082,Lancamentos!$E:$E,$C4082,Lancamentos!$B:$B,"SAIDA_DESCARTE")</f>
        <v/>
      </c>
      <c r="J4082" s="14">
        <f>G4082-H4082-I4082</f>
        <v/>
      </c>
      <c r="K4082">
        <f>IF(A4082="","",IF(J4082&lt;=IFERROR(VLOOKUP(A4082,Produtos!$A:$E,5,FALSE),0),"ABAIXO DO MINIMO","OK"))</f>
        <v/>
      </c>
    </row>
    <row r="4083">
      <c r="B4083">
        <f>IFERROR(VLOOKUP(A4083,Produtos!A:B,2,FALSE),"")</f>
        <v/>
      </c>
      <c r="D4083" s="10">
        <f>IFERROR(INDEX(Lotes!$E:$E,MATCH(1,(Lotes!$A:$A=A4083)*(Lotes!$C:$C=C4083),0)),"")</f>
        <v/>
      </c>
      <c r="E4083" s="14">
        <f>IF(D4083="","",D4083-TODAY())</f>
        <v/>
      </c>
      <c r="F4083">
        <f>IF(D4083="","",IF(E4083&lt;0,"VENCIDO",IF(E4083&lt;=30,"VENCE EM &lt;= 30 DIAS",IF(E4083&lt;=60,"ATENCAO (31-60 DIAS)","OK"))))</f>
        <v/>
      </c>
      <c r="G4083" s="14">
        <f>SUMIFS(Lancamentos!$G:$G,Lancamentos!$C:$C,$A4083,Lancamentos!$E:$E,$C4083,Lancamentos!$B:$B,"ENTRADA")</f>
        <v/>
      </c>
      <c r="H4083" s="14">
        <f>SUMIFS(Lancamentos!$G:$G,Lancamentos!$C:$C,$A4083,Lancamentos!$E:$E,$C4083,Lancamentos!$B:$B,"SAIDA_USO")</f>
        <v/>
      </c>
      <c r="I4083" s="14">
        <f>SUMIFS(Lancamentos!$G:$G,Lancamentos!$C:$C,$A4083,Lancamentos!$E:$E,$C4083,Lancamentos!$B:$B,"SAIDA_DESCARTE")</f>
        <v/>
      </c>
      <c r="J4083" s="14">
        <f>G4083-H4083-I4083</f>
        <v/>
      </c>
      <c r="K4083">
        <f>IF(A4083="","",IF(J4083&lt;=IFERROR(VLOOKUP(A4083,Produtos!$A:$E,5,FALSE),0),"ABAIXO DO MINIMO","OK"))</f>
        <v/>
      </c>
    </row>
    <row r="4084">
      <c r="B4084">
        <f>IFERROR(VLOOKUP(A4084,Produtos!A:B,2,FALSE),"")</f>
        <v/>
      </c>
      <c r="D4084" s="10">
        <f>IFERROR(INDEX(Lotes!$E:$E,MATCH(1,(Lotes!$A:$A=A4084)*(Lotes!$C:$C=C4084),0)),"")</f>
        <v/>
      </c>
      <c r="E4084" s="14">
        <f>IF(D4084="","",D4084-TODAY())</f>
        <v/>
      </c>
      <c r="F4084">
        <f>IF(D4084="","",IF(E4084&lt;0,"VENCIDO",IF(E4084&lt;=30,"VENCE EM &lt;= 30 DIAS",IF(E4084&lt;=60,"ATENCAO (31-60 DIAS)","OK"))))</f>
        <v/>
      </c>
      <c r="G4084" s="14">
        <f>SUMIFS(Lancamentos!$G:$G,Lancamentos!$C:$C,$A4084,Lancamentos!$E:$E,$C4084,Lancamentos!$B:$B,"ENTRADA")</f>
        <v/>
      </c>
      <c r="H4084" s="14">
        <f>SUMIFS(Lancamentos!$G:$G,Lancamentos!$C:$C,$A4084,Lancamentos!$E:$E,$C4084,Lancamentos!$B:$B,"SAIDA_USO")</f>
        <v/>
      </c>
      <c r="I4084" s="14">
        <f>SUMIFS(Lancamentos!$G:$G,Lancamentos!$C:$C,$A4084,Lancamentos!$E:$E,$C4084,Lancamentos!$B:$B,"SAIDA_DESCARTE")</f>
        <v/>
      </c>
      <c r="J4084" s="14">
        <f>G4084-H4084-I4084</f>
        <v/>
      </c>
      <c r="K4084">
        <f>IF(A4084="","",IF(J4084&lt;=IFERROR(VLOOKUP(A4084,Produtos!$A:$E,5,FALSE),0),"ABAIXO DO MINIMO","OK"))</f>
        <v/>
      </c>
    </row>
    <row r="4085">
      <c r="B4085">
        <f>IFERROR(VLOOKUP(A4085,Produtos!A:B,2,FALSE),"")</f>
        <v/>
      </c>
      <c r="D4085" s="10">
        <f>IFERROR(INDEX(Lotes!$E:$E,MATCH(1,(Lotes!$A:$A=A4085)*(Lotes!$C:$C=C4085),0)),"")</f>
        <v/>
      </c>
      <c r="E4085" s="14">
        <f>IF(D4085="","",D4085-TODAY())</f>
        <v/>
      </c>
      <c r="F4085">
        <f>IF(D4085="","",IF(E4085&lt;0,"VENCIDO",IF(E4085&lt;=30,"VENCE EM &lt;= 30 DIAS",IF(E4085&lt;=60,"ATENCAO (31-60 DIAS)","OK"))))</f>
        <v/>
      </c>
      <c r="G4085" s="14">
        <f>SUMIFS(Lancamentos!$G:$G,Lancamentos!$C:$C,$A4085,Lancamentos!$E:$E,$C4085,Lancamentos!$B:$B,"ENTRADA")</f>
        <v/>
      </c>
      <c r="H4085" s="14">
        <f>SUMIFS(Lancamentos!$G:$G,Lancamentos!$C:$C,$A4085,Lancamentos!$E:$E,$C4085,Lancamentos!$B:$B,"SAIDA_USO")</f>
        <v/>
      </c>
      <c r="I4085" s="14">
        <f>SUMIFS(Lancamentos!$G:$G,Lancamentos!$C:$C,$A4085,Lancamentos!$E:$E,$C4085,Lancamentos!$B:$B,"SAIDA_DESCARTE")</f>
        <v/>
      </c>
      <c r="J4085" s="14">
        <f>G4085-H4085-I4085</f>
        <v/>
      </c>
      <c r="K4085">
        <f>IF(A4085="","",IF(J4085&lt;=IFERROR(VLOOKUP(A4085,Produtos!$A:$E,5,FALSE),0),"ABAIXO DO MINIMO","OK"))</f>
        <v/>
      </c>
    </row>
    <row r="4086">
      <c r="B4086">
        <f>IFERROR(VLOOKUP(A4086,Produtos!A:B,2,FALSE),"")</f>
        <v/>
      </c>
      <c r="D4086" s="10">
        <f>IFERROR(INDEX(Lotes!$E:$E,MATCH(1,(Lotes!$A:$A=A4086)*(Lotes!$C:$C=C4086),0)),"")</f>
        <v/>
      </c>
      <c r="E4086" s="14">
        <f>IF(D4086="","",D4086-TODAY())</f>
        <v/>
      </c>
      <c r="F4086">
        <f>IF(D4086="","",IF(E4086&lt;0,"VENCIDO",IF(E4086&lt;=30,"VENCE EM &lt;= 30 DIAS",IF(E4086&lt;=60,"ATENCAO (31-60 DIAS)","OK"))))</f>
        <v/>
      </c>
      <c r="G4086" s="14">
        <f>SUMIFS(Lancamentos!$G:$G,Lancamentos!$C:$C,$A4086,Lancamentos!$E:$E,$C4086,Lancamentos!$B:$B,"ENTRADA")</f>
        <v/>
      </c>
      <c r="H4086" s="14">
        <f>SUMIFS(Lancamentos!$G:$G,Lancamentos!$C:$C,$A4086,Lancamentos!$E:$E,$C4086,Lancamentos!$B:$B,"SAIDA_USO")</f>
        <v/>
      </c>
      <c r="I4086" s="14">
        <f>SUMIFS(Lancamentos!$G:$G,Lancamentos!$C:$C,$A4086,Lancamentos!$E:$E,$C4086,Lancamentos!$B:$B,"SAIDA_DESCARTE")</f>
        <v/>
      </c>
      <c r="J4086" s="14">
        <f>G4086-H4086-I4086</f>
        <v/>
      </c>
      <c r="K4086">
        <f>IF(A4086="","",IF(J4086&lt;=IFERROR(VLOOKUP(A4086,Produtos!$A:$E,5,FALSE),0),"ABAIXO DO MINIMO","OK"))</f>
        <v/>
      </c>
    </row>
    <row r="4087">
      <c r="B4087">
        <f>IFERROR(VLOOKUP(A4087,Produtos!A:B,2,FALSE),"")</f>
        <v/>
      </c>
      <c r="D4087" s="10">
        <f>IFERROR(INDEX(Lotes!$E:$E,MATCH(1,(Lotes!$A:$A=A4087)*(Lotes!$C:$C=C4087),0)),"")</f>
        <v/>
      </c>
      <c r="E4087" s="14">
        <f>IF(D4087="","",D4087-TODAY())</f>
        <v/>
      </c>
      <c r="F4087">
        <f>IF(D4087="","",IF(E4087&lt;0,"VENCIDO",IF(E4087&lt;=30,"VENCE EM &lt;= 30 DIAS",IF(E4087&lt;=60,"ATENCAO (31-60 DIAS)","OK"))))</f>
        <v/>
      </c>
      <c r="G4087" s="14">
        <f>SUMIFS(Lancamentos!$G:$G,Lancamentos!$C:$C,$A4087,Lancamentos!$E:$E,$C4087,Lancamentos!$B:$B,"ENTRADA")</f>
        <v/>
      </c>
      <c r="H4087" s="14">
        <f>SUMIFS(Lancamentos!$G:$G,Lancamentos!$C:$C,$A4087,Lancamentos!$E:$E,$C4087,Lancamentos!$B:$B,"SAIDA_USO")</f>
        <v/>
      </c>
      <c r="I4087" s="14">
        <f>SUMIFS(Lancamentos!$G:$G,Lancamentos!$C:$C,$A4087,Lancamentos!$E:$E,$C4087,Lancamentos!$B:$B,"SAIDA_DESCARTE")</f>
        <v/>
      </c>
      <c r="J4087" s="14">
        <f>G4087-H4087-I4087</f>
        <v/>
      </c>
      <c r="K4087">
        <f>IF(A4087="","",IF(J4087&lt;=IFERROR(VLOOKUP(A4087,Produtos!$A:$E,5,FALSE),0),"ABAIXO DO MINIMO","OK"))</f>
        <v/>
      </c>
    </row>
    <row r="4088">
      <c r="B4088">
        <f>IFERROR(VLOOKUP(A4088,Produtos!A:B,2,FALSE),"")</f>
        <v/>
      </c>
      <c r="D4088" s="10">
        <f>IFERROR(INDEX(Lotes!$E:$E,MATCH(1,(Lotes!$A:$A=A4088)*(Lotes!$C:$C=C4088),0)),"")</f>
        <v/>
      </c>
      <c r="E4088" s="14">
        <f>IF(D4088="","",D4088-TODAY())</f>
        <v/>
      </c>
      <c r="F4088">
        <f>IF(D4088="","",IF(E4088&lt;0,"VENCIDO",IF(E4088&lt;=30,"VENCE EM &lt;= 30 DIAS",IF(E4088&lt;=60,"ATENCAO (31-60 DIAS)","OK"))))</f>
        <v/>
      </c>
      <c r="G4088" s="14">
        <f>SUMIFS(Lancamentos!$G:$G,Lancamentos!$C:$C,$A4088,Lancamentos!$E:$E,$C4088,Lancamentos!$B:$B,"ENTRADA")</f>
        <v/>
      </c>
      <c r="H4088" s="14">
        <f>SUMIFS(Lancamentos!$G:$G,Lancamentos!$C:$C,$A4088,Lancamentos!$E:$E,$C4088,Lancamentos!$B:$B,"SAIDA_USO")</f>
        <v/>
      </c>
      <c r="I4088" s="14">
        <f>SUMIFS(Lancamentos!$G:$G,Lancamentos!$C:$C,$A4088,Lancamentos!$E:$E,$C4088,Lancamentos!$B:$B,"SAIDA_DESCARTE")</f>
        <v/>
      </c>
      <c r="J4088" s="14">
        <f>G4088-H4088-I4088</f>
        <v/>
      </c>
      <c r="K4088">
        <f>IF(A4088="","",IF(J4088&lt;=IFERROR(VLOOKUP(A4088,Produtos!$A:$E,5,FALSE),0),"ABAIXO DO MINIMO","OK"))</f>
        <v/>
      </c>
    </row>
    <row r="4089">
      <c r="B4089">
        <f>IFERROR(VLOOKUP(A4089,Produtos!A:B,2,FALSE),"")</f>
        <v/>
      </c>
      <c r="D4089" s="10">
        <f>IFERROR(INDEX(Lotes!$E:$E,MATCH(1,(Lotes!$A:$A=A4089)*(Lotes!$C:$C=C4089),0)),"")</f>
        <v/>
      </c>
      <c r="E4089" s="14">
        <f>IF(D4089="","",D4089-TODAY())</f>
        <v/>
      </c>
      <c r="F4089">
        <f>IF(D4089="","",IF(E4089&lt;0,"VENCIDO",IF(E4089&lt;=30,"VENCE EM &lt;= 30 DIAS",IF(E4089&lt;=60,"ATENCAO (31-60 DIAS)","OK"))))</f>
        <v/>
      </c>
      <c r="G4089" s="14">
        <f>SUMIFS(Lancamentos!$G:$G,Lancamentos!$C:$C,$A4089,Lancamentos!$E:$E,$C4089,Lancamentos!$B:$B,"ENTRADA")</f>
        <v/>
      </c>
      <c r="H4089" s="14">
        <f>SUMIFS(Lancamentos!$G:$G,Lancamentos!$C:$C,$A4089,Lancamentos!$E:$E,$C4089,Lancamentos!$B:$B,"SAIDA_USO")</f>
        <v/>
      </c>
      <c r="I4089" s="14">
        <f>SUMIFS(Lancamentos!$G:$G,Lancamentos!$C:$C,$A4089,Lancamentos!$E:$E,$C4089,Lancamentos!$B:$B,"SAIDA_DESCARTE")</f>
        <v/>
      </c>
      <c r="J4089" s="14">
        <f>G4089-H4089-I4089</f>
        <v/>
      </c>
      <c r="K4089">
        <f>IF(A4089="","",IF(J4089&lt;=IFERROR(VLOOKUP(A4089,Produtos!$A:$E,5,FALSE),0),"ABAIXO DO MINIMO","OK"))</f>
        <v/>
      </c>
    </row>
    <row r="4090">
      <c r="B4090">
        <f>IFERROR(VLOOKUP(A4090,Produtos!A:B,2,FALSE),"")</f>
        <v/>
      </c>
      <c r="D4090" s="10">
        <f>IFERROR(INDEX(Lotes!$E:$E,MATCH(1,(Lotes!$A:$A=A4090)*(Lotes!$C:$C=C4090),0)),"")</f>
        <v/>
      </c>
      <c r="E4090" s="14">
        <f>IF(D4090="","",D4090-TODAY())</f>
        <v/>
      </c>
      <c r="F4090">
        <f>IF(D4090="","",IF(E4090&lt;0,"VENCIDO",IF(E4090&lt;=30,"VENCE EM &lt;= 30 DIAS",IF(E4090&lt;=60,"ATENCAO (31-60 DIAS)","OK"))))</f>
        <v/>
      </c>
      <c r="G4090" s="14">
        <f>SUMIFS(Lancamentos!$G:$G,Lancamentos!$C:$C,$A4090,Lancamentos!$E:$E,$C4090,Lancamentos!$B:$B,"ENTRADA")</f>
        <v/>
      </c>
      <c r="H4090" s="14">
        <f>SUMIFS(Lancamentos!$G:$G,Lancamentos!$C:$C,$A4090,Lancamentos!$E:$E,$C4090,Lancamentos!$B:$B,"SAIDA_USO")</f>
        <v/>
      </c>
      <c r="I4090" s="14">
        <f>SUMIFS(Lancamentos!$G:$G,Lancamentos!$C:$C,$A4090,Lancamentos!$E:$E,$C4090,Lancamentos!$B:$B,"SAIDA_DESCARTE")</f>
        <v/>
      </c>
      <c r="J4090" s="14">
        <f>G4090-H4090-I4090</f>
        <v/>
      </c>
      <c r="K4090">
        <f>IF(A4090="","",IF(J4090&lt;=IFERROR(VLOOKUP(A4090,Produtos!$A:$E,5,FALSE),0),"ABAIXO DO MINIMO","OK"))</f>
        <v/>
      </c>
    </row>
    <row r="4091">
      <c r="B4091">
        <f>IFERROR(VLOOKUP(A4091,Produtos!A:B,2,FALSE),"")</f>
        <v/>
      </c>
      <c r="D4091" s="10">
        <f>IFERROR(INDEX(Lotes!$E:$E,MATCH(1,(Lotes!$A:$A=A4091)*(Lotes!$C:$C=C4091),0)),"")</f>
        <v/>
      </c>
      <c r="E4091" s="14">
        <f>IF(D4091="","",D4091-TODAY())</f>
        <v/>
      </c>
      <c r="F4091">
        <f>IF(D4091="","",IF(E4091&lt;0,"VENCIDO",IF(E4091&lt;=30,"VENCE EM &lt;= 30 DIAS",IF(E4091&lt;=60,"ATENCAO (31-60 DIAS)","OK"))))</f>
        <v/>
      </c>
      <c r="G4091" s="14">
        <f>SUMIFS(Lancamentos!$G:$G,Lancamentos!$C:$C,$A4091,Lancamentos!$E:$E,$C4091,Lancamentos!$B:$B,"ENTRADA")</f>
        <v/>
      </c>
      <c r="H4091" s="14">
        <f>SUMIFS(Lancamentos!$G:$G,Lancamentos!$C:$C,$A4091,Lancamentos!$E:$E,$C4091,Lancamentos!$B:$B,"SAIDA_USO")</f>
        <v/>
      </c>
      <c r="I4091" s="14">
        <f>SUMIFS(Lancamentos!$G:$G,Lancamentos!$C:$C,$A4091,Lancamentos!$E:$E,$C4091,Lancamentos!$B:$B,"SAIDA_DESCARTE")</f>
        <v/>
      </c>
      <c r="J4091" s="14">
        <f>G4091-H4091-I4091</f>
        <v/>
      </c>
      <c r="K4091">
        <f>IF(A4091="","",IF(J4091&lt;=IFERROR(VLOOKUP(A4091,Produtos!$A:$E,5,FALSE),0),"ABAIXO DO MINIMO","OK"))</f>
        <v/>
      </c>
    </row>
    <row r="4092">
      <c r="B4092">
        <f>IFERROR(VLOOKUP(A4092,Produtos!A:B,2,FALSE),"")</f>
        <v/>
      </c>
      <c r="D4092" s="10">
        <f>IFERROR(INDEX(Lotes!$E:$E,MATCH(1,(Lotes!$A:$A=A4092)*(Lotes!$C:$C=C4092),0)),"")</f>
        <v/>
      </c>
      <c r="E4092" s="14">
        <f>IF(D4092="","",D4092-TODAY())</f>
        <v/>
      </c>
      <c r="F4092">
        <f>IF(D4092="","",IF(E4092&lt;0,"VENCIDO",IF(E4092&lt;=30,"VENCE EM &lt;= 30 DIAS",IF(E4092&lt;=60,"ATENCAO (31-60 DIAS)","OK"))))</f>
        <v/>
      </c>
      <c r="G4092" s="14">
        <f>SUMIFS(Lancamentos!$G:$G,Lancamentos!$C:$C,$A4092,Lancamentos!$E:$E,$C4092,Lancamentos!$B:$B,"ENTRADA")</f>
        <v/>
      </c>
      <c r="H4092" s="14">
        <f>SUMIFS(Lancamentos!$G:$G,Lancamentos!$C:$C,$A4092,Lancamentos!$E:$E,$C4092,Lancamentos!$B:$B,"SAIDA_USO")</f>
        <v/>
      </c>
      <c r="I4092" s="14">
        <f>SUMIFS(Lancamentos!$G:$G,Lancamentos!$C:$C,$A4092,Lancamentos!$E:$E,$C4092,Lancamentos!$B:$B,"SAIDA_DESCARTE")</f>
        <v/>
      </c>
      <c r="J4092" s="14">
        <f>G4092-H4092-I4092</f>
        <v/>
      </c>
      <c r="K4092">
        <f>IF(A4092="","",IF(J4092&lt;=IFERROR(VLOOKUP(A4092,Produtos!$A:$E,5,FALSE),0),"ABAIXO DO MINIMO","OK"))</f>
        <v/>
      </c>
    </row>
    <row r="4093">
      <c r="B4093">
        <f>IFERROR(VLOOKUP(A4093,Produtos!A:B,2,FALSE),"")</f>
        <v/>
      </c>
      <c r="D4093" s="10">
        <f>IFERROR(INDEX(Lotes!$E:$E,MATCH(1,(Lotes!$A:$A=A4093)*(Lotes!$C:$C=C4093),0)),"")</f>
        <v/>
      </c>
      <c r="E4093" s="14">
        <f>IF(D4093="","",D4093-TODAY())</f>
        <v/>
      </c>
      <c r="F4093">
        <f>IF(D4093="","",IF(E4093&lt;0,"VENCIDO",IF(E4093&lt;=30,"VENCE EM &lt;= 30 DIAS",IF(E4093&lt;=60,"ATENCAO (31-60 DIAS)","OK"))))</f>
        <v/>
      </c>
      <c r="G4093" s="14">
        <f>SUMIFS(Lancamentos!$G:$G,Lancamentos!$C:$C,$A4093,Lancamentos!$E:$E,$C4093,Lancamentos!$B:$B,"ENTRADA")</f>
        <v/>
      </c>
      <c r="H4093" s="14">
        <f>SUMIFS(Lancamentos!$G:$G,Lancamentos!$C:$C,$A4093,Lancamentos!$E:$E,$C4093,Lancamentos!$B:$B,"SAIDA_USO")</f>
        <v/>
      </c>
      <c r="I4093" s="14">
        <f>SUMIFS(Lancamentos!$G:$G,Lancamentos!$C:$C,$A4093,Lancamentos!$E:$E,$C4093,Lancamentos!$B:$B,"SAIDA_DESCARTE")</f>
        <v/>
      </c>
      <c r="J4093" s="14">
        <f>G4093-H4093-I4093</f>
        <v/>
      </c>
      <c r="K4093">
        <f>IF(A4093="","",IF(J4093&lt;=IFERROR(VLOOKUP(A4093,Produtos!$A:$E,5,FALSE),0),"ABAIXO DO MINIMO","OK"))</f>
        <v/>
      </c>
    </row>
    <row r="4094">
      <c r="B4094">
        <f>IFERROR(VLOOKUP(A4094,Produtos!A:B,2,FALSE),"")</f>
        <v/>
      </c>
      <c r="D4094" s="10">
        <f>IFERROR(INDEX(Lotes!$E:$E,MATCH(1,(Lotes!$A:$A=A4094)*(Lotes!$C:$C=C4094),0)),"")</f>
        <v/>
      </c>
      <c r="E4094" s="14">
        <f>IF(D4094="","",D4094-TODAY())</f>
        <v/>
      </c>
      <c r="F4094">
        <f>IF(D4094="","",IF(E4094&lt;0,"VENCIDO",IF(E4094&lt;=30,"VENCE EM &lt;= 30 DIAS",IF(E4094&lt;=60,"ATENCAO (31-60 DIAS)","OK"))))</f>
        <v/>
      </c>
      <c r="G4094" s="14">
        <f>SUMIFS(Lancamentos!$G:$G,Lancamentos!$C:$C,$A4094,Lancamentos!$E:$E,$C4094,Lancamentos!$B:$B,"ENTRADA")</f>
        <v/>
      </c>
      <c r="H4094" s="14">
        <f>SUMIFS(Lancamentos!$G:$G,Lancamentos!$C:$C,$A4094,Lancamentos!$E:$E,$C4094,Lancamentos!$B:$B,"SAIDA_USO")</f>
        <v/>
      </c>
      <c r="I4094" s="14">
        <f>SUMIFS(Lancamentos!$G:$G,Lancamentos!$C:$C,$A4094,Lancamentos!$E:$E,$C4094,Lancamentos!$B:$B,"SAIDA_DESCARTE")</f>
        <v/>
      </c>
      <c r="J4094" s="14">
        <f>G4094-H4094-I4094</f>
        <v/>
      </c>
      <c r="K4094">
        <f>IF(A4094="","",IF(J4094&lt;=IFERROR(VLOOKUP(A4094,Produtos!$A:$E,5,FALSE),0),"ABAIXO DO MINIMO","OK"))</f>
        <v/>
      </c>
    </row>
    <row r="4095">
      <c r="B4095">
        <f>IFERROR(VLOOKUP(A4095,Produtos!A:B,2,FALSE),"")</f>
        <v/>
      </c>
      <c r="D4095" s="10">
        <f>IFERROR(INDEX(Lotes!$E:$E,MATCH(1,(Lotes!$A:$A=A4095)*(Lotes!$C:$C=C4095),0)),"")</f>
        <v/>
      </c>
      <c r="E4095" s="14">
        <f>IF(D4095="","",D4095-TODAY())</f>
        <v/>
      </c>
      <c r="F4095">
        <f>IF(D4095="","",IF(E4095&lt;0,"VENCIDO",IF(E4095&lt;=30,"VENCE EM &lt;= 30 DIAS",IF(E4095&lt;=60,"ATENCAO (31-60 DIAS)","OK"))))</f>
        <v/>
      </c>
      <c r="G4095" s="14">
        <f>SUMIFS(Lancamentos!$G:$G,Lancamentos!$C:$C,$A4095,Lancamentos!$E:$E,$C4095,Lancamentos!$B:$B,"ENTRADA")</f>
        <v/>
      </c>
      <c r="H4095" s="14">
        <f>SUMIFS(Lancamentos!$G:$G,Lancamentos!$C:$C,$A4095,Lancamentos!$E:$E,$C4095,Lancamentos!$B:$B,"SAIDA_USO")</f>
        <v/>
      </c>
      <c r="I4095" s="14">
        <f>SUMIFS(Lancamentos!$G:$G,Lancamentos!$C:$C,$A4095,Lancamentos!$E:$E,$C4095,Lancamentos!$B:$B,"SAIDA_DESCARTE")</f>
        <v/>
      </c>
      <c r="J4095" s="14">
        <f>G4095-H4095-I4095</f>
        <v/>
      </c>
      <c r="K4095">
        <f>IF(A4095="","",IF(J4095&lt;=IFERROR(VLOOKUP(A4095,Produtos!$A:$E,5,FALSE),0),"ABAIXO DO MINIMO","OK"))</f>
        <v/>
      </c>
    </row>
    <row r="4096">
      <c r="B4096">
        <f>IFERROR(VLOOKUP(A4096,Produtos!A:B,2,FALSE),"")</f>
        <v/>
      </c>
      <c r="D4096" s="10">
        <f>IFERROR(INDEX(Lotes!$E:$E,MATCH(1,(Lotes!$A:$A=A4096)*(Lotes!$C:$C=C4096),0)),"")</f>
        <v/>
      </c>
      <c r="E4096" s="14">
        <f>IF(D4096="","",D4096-TODAY())</f>
        <v/>
      </c>
      <c r="F4096">
        <f>IF(D4096="","",IF(E4096&lt;0,"VENCIDO",IF(E4096&lt;=30,"VENCE EM &lt;= 30 DIAS",IF(E4096&lt;=60,"ATENCAO (31-60 DIAS)","OK"))))</f>
        <v/>
      </c>
      <c r="G4096" s="14">
        <f>SUMIFS(Lancamentos!$G:$G,Lancamentos!$C:$C,$A4096,Lancamentos!$E:$E,$C4096,Lancamentos!$B:$B,"ENTRADA")</f>
        <v/>
      </c>
      <c r="H4096" s="14">
        <f>SUMIFS(Lancamentos!$G:$G,Lancamentos!$C:$C,$A4096,Lancamentos!$E:$E,$C4096,Lancamentos!$B:$B,"SAIDA_USO")</f>
        <v/>
      </c>
      <c r="I4096" s="14">
        <f>SUMIFS(Lancamentos!$G:$G,Lancamentos!$C:$C,$A4096,Lancamentos!$E:$E,$C4096,Lancamentos!$B:$B,"SAIDA_DESCARTE")</f>
        <v/>
      </c>
      <c r="J4096" s="14">
        <f>G4096-H4096-I4096</f>
        <v/>
      </c>
      <c r="K4096">
        <f>IF(A4096="","",IF(J4096&lt;=IFERROR(VLOOKUP(A4096,Produtos!$A:$E,5,FALSE),0),"ABAIXO DO MINIMO","OK"))</f>
        <v/>
      </c>
    </row>
    <row r="4097">
      <c r="B4097">
        <f>IFERROR(VLOOKUP(A4097,Produtos!A:B,2,FALSE),"")</f>
        <v/>
      </c>
      <c r="D4097" s="10">
        <f>IFERROR(INDEX(Lotes!$E:$E,MATCH(1,(Lotes!$A:$A=A4097)*(Lotes!$C:$C=C4097),0)),"")</f>
        <v/>
      </c>
      <c r="E4097" s="14">
        <f>IF(D4097="","",D4097-TODAY())</f>
        <v/>
      </c>
      <c r="F4097">
        <f>IF(D4097="","",IF(E4097&lt;0,"VENCIDO",IF(E4097&lt;=30,"VENCE EM &lt;= 30 DIAS",IF(E4097&lt;=60,"ATENCAO (31-60 DIAS)","OK"))))</f>
        <v/>
      </c>
      <c r="G4097" s="14">
        <f>SUMIFS(Lancamentos!$G:$G,Lancamentos!$C:$C,$A4097,Lancamentos!$E:$E,$C4097,Lancamentos!$B:$B,"ENTRADA")</f>
        <v/>
      </c>
      <c r="H4097" s="14">
        <f>SUMIFS(Lancamentos!$G:$G,Lancamentos!$C:$C,$A4097,Lancamentos!$E:$E,$C4097,Lancamentos!$B:$B,"SAIDA_USO")</f>
        <v/>
      </c>
      <c r="I4097" s="14">
        <f>SUMIFS(Lancamentos!$G:$G,Lancamentos!$C:$C,$A4097,Lancamentos!$E:$E,$C4097,Lancamentos!$B:$B,"SAIDA_DESCARTE")</f>
        <v/>
      </c>
      <c r="J4097" s="14">
        <f>G4097-H4097-I4097</f>
        <v/>
      </c>
      <c r="K4097">
        <f>IF(A4097="","",IF(J4097&lt;=IFERROR(VLOOKUP(A4097,Produtos!$A:$E,5,FALSE),0),"ABAIXO DO MINIMO","OK"))</f>
        <v/>
      </c>
    </row>
    <row r="4098">
      <c r="B4098">
        <f>IFERROR(VLOOKUP(A4098,Produtos!A:B,2,FALSE),"")</f>
        <v/>
      </c>
      <c r="D4098" s="10">
        <f>IFERROR(INDEX(Lotes!$E:$E,MATCH(1,(Lotes!$A:$A=A4098)*(Lotes!$C:$C=C4098),0)),"")</f>
        <v/>
      </c>
      <c r="E4098" s="14">
        <f>IF(D4098="","",D4098-TODAY())</f>
        <v/>
      </c>
      <c r="F4098">
        <f>IF(D4098="","",IF(E4098&lt;0,"VENCIDO",IF(E4098&lt;=30,"VENCE EM &lt;= 30 DIAS",IF(E4098&lt;=60,"ATENCAO (31-60 DIAS)","OK"))))</f>
        <v/>
      </c>
      <c r="G4098" s="14">
        <f>SUMIFS(Lancamentos!$G:$G,Lancamentos!$C:$C,$A4098,Lancamentos!$E:$E,$C4098,Lancamentos!$B:$B,"ENTRADA")</f>
        <v/>
      </c>
      <c r="H4098" s="14">
        <f>SUMIFS(Lancamentos!$G:$G,Lancamentos!$C:$C,$A4098,Lancamentos!$E:$E,$C4098,Lancamentos!$B:$B,"SAIDA_USO")</f>
        <v/>
      </c>
      <c r="I4098" s="14">
        <f>SUMIFS(Lancamentos!$G:$G,Lancamentos!$C:$C,$A4098,Lancamentos!$E:$E,$C4098,Lancamentos!$B:$B,"SAIDA_DESCARTE")</f>
        <v/>
      </c>
      <c r="J4098" s="14">
        <f>G4098-H4098-I4098</f>
        <v/>
      </c>
      <c r="K4098">
        <f>IF(A4098="","",IF(J4098&lt;=IFERROR(VLOOKUP(A4098,Produtos!$A:$E,5,FALSE),0),"ABAIXO DO MINIMO","OK"))</f>
        <v/>
      </c>
    </row>
    <row r="4099">
      <c r="B4099">
        <f>IFERROR(VLOOKUP(A4099,Produtos!A:B,2,FALSE),"")</f>
        <v/>
      </c>
      <c r="D4099" s="10">
        <f>IFERROR(INDEX(Lotes!$E:$E,MATCH(1,(Lotes!$A:$A=A4099)*(Lotes!$C:$C=C4099),0)),"")</f>
        <v/>
      </c>
      <c r="E4099" s="14">
        <f>IF(D4099="","",D4099-TODAY())</f>
        <v/>
      </c>
      <c r="F4099">
        <f>IF(D4099="","",IF(E4099&lt;0,"VENCIDO",IF(E4099&lt;=30,"VENCE EM &lt;= 30 DIAS",IF(E4099&lt;=60,"ATENCAO (31-60 DIAS)","OK"))))</f>
        <v/>
      </c>
      <c r="G4099" s="14">
        <f>SUMIFS(Lancamentos!$G:$G,Lancamentos!$C:$C,$A4099,Lancamentos!$E:$E,$C4099,Lancamentos!$B:$B,"ENTRADA")</f>
        <v/>
      </c>
      <c r="H4099" s="14">
        <f>SUMIFS(Lancamentos!$G:$G,Lancamentos!$C:$C,$A4099,Lancamentos!$E:$E,$C4099,Lancamentos!$B:$B,"SAIDA_USO")</f>
        <v/>
      </c>
      <c r="I4099" s="14">
        <f>SUMIFS(Lancamentos!$G:$G,Lancamentos!$C:$C,$A4099,Lancamentos!$E:$E,$C4099,Lancamentos!$B:$B,"SAIDA_DESCARTE")</f>
        <v/>
      </c>
      <c r="J4099" s="14">
        <f>G4099-H4099-I4099</f>
        <v/>
      </c>
      <c r="K4099">
        <f>IF(A4099="","",IF(J4099&lt;=IFERROR(VLOOKUP(A4099,Produtos!$A:$E,5,FALSE),0),"ABAIXO DO MINIMO","OK"))</f>
        <v/>
      </c>
    </row>
    <row r="4100">
      <c r="B4100">
        <f>IFERROR(VLOOKUP(A4100,Produtos!A:B,2,FALSE),"")</f>
        <v/>
      </c>
      <c r="D4100" s="10">
        <f>IFERROR(INDEX(Lotes!$E:$E,MATCH(1,(Lotes!$A:$A=A4100)*(Lotes!$C:$C=C4100),0)),"")</f>
        <v/>
      </c>
      <c r="E4100" s="14">
        <f>IF(D4100="","",D4100-TODAY())</f>
        <v/>
      </c>
      <c r="F4100">
        <f>IF(D4100="","",IF(E4100&lt;0,"VENCIDO",IF(E4100&lt;=30,"VENCE EM &lt;= 30 DIAS",IF(E4100&lt;=60,"ATENCAO (31-60 DIAS)","OK"))))</f>
        <v/>
      </c>
      <c r="G4100" s="14">
        <f>SUMIFS(Lancamentos!$G:$G,Lancamentos!$C:$C,$A4100,Lancamentos!$E:$E,$C4100,Lancamentos!$B:$B,"ENTRADA")</f>
        <v/>
      </c>
      <c r="H4100" s="14">
        <f>SUMIFS(Lancamentos!$G:$G,Lancamentos!$C:$C,$A4100,Lancamentos!$E:$E,$C4100,Lancamentos!$B:$B,"SAIDA_USO")</f>
        <v/>
      </c>
      <c r="I4100" s="14">
        <f>SUMIFS(Lancamentos!$G:$G,Lancamentos!$C:$C,$A4100,Lancamentos!$E:$E,$C4100,Lancamentos!$B:$B,"SAIDA_DESCARTE")</f>
        <v/>
      </c>
      <c r="J4100" s="14">
        <f>G4100-H4100-I4100</f>
        <v/>
      </c>
      <c r="K4100">
        <f>IF(A4100="","",IF(J4100&lt;=IFERROR(VLOOKUP(A4100,Produtos!$A:$E,5,FALSE),0),"ABAIXO DO MINIMO","OK"))</f>
        <v/>
      </c>
    </row>
    <row r="4101">
      <c r="B4101">
        <f>IFERROR(VLOOKUP(A4101,Produtos!A:B,2,FALSE),"")</f>
        <v/>
      </c>
      <c r="D4101" s="10">
        <f>IFERROR(INDEX(Lotes!$E:$E,MATCH(1,(Lotes!$A:$A=A4101)*(Lotes!$C:$C=C4101),0)),"")</f>
        <v/>
      </c>
      <c r="E4101" s="14">
        <f>IF(D4101="","",D4101-TODAY())</f>
        <v/>
      </c>
      <c r="F4101">
        <f>IF(D4101="","",IF(E4101&lt;0,"VENCIDO",IF(E4101&lt;=30,"VENCE EM &lt;= 30 DIAS",IF(E4101&lt;=60,"ATENCAO (31-60 DIAS)","OK"))))</f>
        <v/>
      </c>
      <c r="G4101" s="14">
        <f>SUMIFS(Lancamentos!$G:$G,Lancamentos!$C:$C,$A4101,Lancamentos!$E:$E,$C4101,Lancamentos!$B:$B,"ENTRADA")</f>
        <v/>
      </c>
      <c r="H4101" s="14">
        <f>SUMIFS(Lancamentos!$G:$G,Lancamentos!$C:$C,$A4101,Lancamentos!$E:$E,$C4101,Lancamentos!$B:$B,"SAIDA_USO")</f>
        <v/>
      </c>
      <c r="I4101" s="14">
        <f>SUMIFS(Lancamentos!$G:$G,Lancamentos!$C:$C,$A4101,Lancamentos!$E:$E,$C4101,Lancamentos!$B:$B,"SAIDA_DESCARTE")</f>
        <v/>
      </c>
      <c r="J4101" s="14">
        <f>G4101-H4101-I4101</f>
        <v/>
      </c>
      <c r="K4101">
        <f>IF(A4101="","",IF(J4101&lt;=IFERROR(VLOOKUP(A4101,Produtos!$A:$E,5,FALSE),0),"ABAIXO DO MINIMO","OK"))</f>
        <v/>
      </c>
    </row>
    <row r="4102">
      <c r="B4102">
        <f>IFERROR(VLOOKUP(A4102,Produtos!A:B,2,FALSE),"")</f>
        <v/>
      </c>
      <c r="D4102" s="10">
        <f>IFERROR(INDEX(Lotes!$E:$E,MATCH(1,(Lotes!$A:$A=A4102)*(Lotes!$C:$C=C4102),0)),"")</f>
        <v/>
      </c>
      <c r="E4102" s="14">
        <f>IF(D4102="","",D4102-TODAY())</f>
        <v/>
      </c>
      <c r="F4102">
        <f>IF(D4102="","",IF(E4102&lt;0,"VENCIDO",IF(E4102&lt;=30,"VENCE EM &lt;= 30 DIAS",IF(E4102&lt;=60,"ATENCAO (31-60 DIAS)","OK"))))</f>
        <v/>
      </c>
      <c r="G4102" s="14">
        <f>SUMIFS(Lancamentos!$G:$G,Lancamentos!$C:$C,$A4102,Lancamentos!$E:$E,$C4102,Lancamentos!$B:$B,"ENTRADA")</f>
        <v/>
      </c>
      <c r="H4102" s="14">
        <f>SUMIFS(Lancamentos!$G:$G,Lancamentos!$C:$C,$A4102,Lancamentos!$E:$E,$C4102,Lancamentos!$B:$B,"SAIDA_USO")</f>
        <v/>
      </c>
      <c r="I4102" s="14">
        <f>SUMIFS(Lancamentos!$G:$G,Lancamentos!$C:$C,$A4102,Lancamentos!$E:$E,$C4102,Lancamentos!$B:$B,"SAIDA_DESCARTE")</f>
        <v/>
      </c>
      <c r="J4102" s="14">
        <f>G4102-H4102-I4102</f>
        <v/>
      </c>
      <c r="K4102">
        <f>IF(A4102="","",IF(J4102&lt;=IFERROR(VLOOKUP(A4102,Produtos!$A:$E,5,FALSE),0),"ABAIXO DO MINIMO","OK"))</f>
        <v/>
      </c>
    </row>
    <row r="4103">
      <c r="B4103">
        <f>IFERROR(VLOOKUP(A4103,Produtos!A:B,2,FALSE),"")</f>
        <v/>
      </c>
      <c r="D4103" s="10">
        <f>IFERROR(INDEX(Lotes!$E:$E,MATCH(1,(Lotes!$A:$A=A4103)*(Lotes!$C:$C=C4103),0)),"")</f>
        <v/>
      </c>
      <c r="E4103" s="14">
        <f>IF(D4103="","",D4103-TODAY())</f>
        <v/>
      </c>
      <c r="F4103">
        <f>IF(D4103="","",IF(E4103&lt;0,"VENCIDO",IF(E4103&lt;=30,"VENCE EM &lt;= 30 DIAS",IF(E4103&lt;=60,"ATENCAO (31-60 DIAS)","OK"))))</f>
        <v/>
      </c>
      <c r="G4103" s="14">
        <f>SUMIFS(Lancamentos!$G:$G,Lancamentos!$C:$C,$A4103,Lancamentos!$E:$E,$C4103,Lancamentos!$B:$B,"ENTRADA")</f>
        <v/>
      </c>
      <c r="H4103" s="14">
        <f>SUMIFS(Lancamentos!$G:$G,Lancamentos!$C:$C,$A4103,Lancamentos!$E:$E,$C4103,Lancamentos!$B:$B,"SAIDA_USO")</f>
        <v/>
      </c>
      <c r="I4103" s="14">
        <f>SUMIFS(Lancamentos!$G:$G,Lancamentos!$C:$C,$A4103,Lancamentos!$E:$E,$C4103,Lancamentos!$B:$B,"SAIDA_DESCARTE")</f>
        <v/>
      </c>
      <c r="J4103" s="14">
        <f>G4103-H4103-I4103</f>
        <v/>
      </c>
      <c r="K4103">
        <f>IF(A4103="","",IF(J4103&lt;=IFERROR(VLOOKUP(A4103,Produtos!$A:$E,5,FALSE),0),"ABAIXO DO MINIMO","OK"))</f>
        <v/>
      </c>
    </row>
    <row r="4104">
      <c r="B4104">
        <f>IFERROR(VLOOKUP(A4104,Produtos!A:B,2,FALSE),"")</f>
        <v/>
      </c>
      <c r="D4104" s="10">
        <f>IFERROR(INDEX(Lotes!$E:$E,MATCH(1,(Lotes!$A:$A=A4104)*(Lotes!$C:$C=C4104),0)),"")</f>
        <v/>
      </c>
      <c r="E4104" s="14">
        <f>IF(D4104="","",D4104-TODAY())</f>
        <v/>
      </c>
      <c r="F4104">
        <f>IF(D4104="","",IF(E4104&lt;0,"VENCIDO",IF(E4104&lt;=30,"VENCE EM &lt;= 30 DIAS",IF(E4104&lt;=60,"ATENCAO (31-60 DIAS)","OK"))))</f>
        <v/>
      </c>
      <c r="G4104" s="14">
        <f>SUMIFS(Lancamentos!$G:$G,Lancamentos!$C:$C,$A4104,Lancamentos!$E:$E,$C4104,Lancamentos!$B:$B,"ENTRADA")</f>
        <v/>
      </c>
      <c r="H4104" s="14">
        <f>SUMIFS(Lancamentos!$G:$G,Lancamentos!$C:$C,$A4104,Lancamentos!$E:$E,$C4104,Lancamentos!$B:$B,"SAIDA_USO")</f>
        <v/>
      </c>
      <c r="I4104" s="14">
        <f>SUMIFS(Lancamentos!$G:$G,Lancamentos!$C:$C,$A4104,Lancamentos!$E:$E,$C4104,Lancamentos!$B:$B,"SAIDA_DESCARTE")</f>
        <v/>
      </c>
      <c r="J4104" s="14">
        <f>G4104-H4104-I4104</f>
        <v/>
      </c>
      <c r="K4104">
        <f>IF(A4104="","",IF(J4104&lt;=IFERROR(VLOOKUP(A4104,Produtos!$A:$E,5,FALSE),0),"ABAIXO DO MINIMO","OK"))</f>
        <v/>
      </c>
    </row>
    <row r="4105">
      <c r="B4105">
        <f>IFERROR(VLOOKUP(A4105,Produtos!A:B,2,FALSE),"")</f>
        <v/>
      </c>
      <c r="D4105" s="10">
        <f>IFERROR(INDEX(Lotes!$E:$E,MATCH(1,(Lotes!$A:$A=A4105)*(Lotes!$C:$C=C4105),0)),"")</f>
        <v/>
      </c>
      <c r="E4105" s="14">
        <f>IF(D4105="","",D4105-TODAY())</f>
        <v/>
      </c>
      <c r="F4105">
        <f>IF(D4105="","",IF(E4105&lt;0,"VENCIDO",IF(E4105&lt;=30,"VENCE EM &lt;= 30 DIAS",IF(E4105&lt;=60,"ATENCAO (31-60 DIAS)","OK"))))</f>
        <v/>
      </c>
      <c r="G4105" s="14">
        <f>SUMIFS(Lancamentos!$G:$G,Lancamentos!$C:$C,$A4105,Lancamentos!$E:$E,$C4105,Lancamentos!$B:$B,"ENTRADA")</f>
        <v/>
      </c>
      <c r="H4105" s="14">
        <f>SUMIFS(Lancamentos!$G:$G,Lancamentos!$C:$C,$A4105,Lancamentos!$E:$E,$C4105,Lancamentos!$B:$B,"SAIDA_USO")</f>
        <v/>
      </c>
      <c r="I4105" s="14">
        <f>SUMIFS(Lancamentos!$G:$G,Lancamentos!$C:$C,$A4105,Lancamentos!$E:$E,$C4105,Lancamentos!$B:$B,"SAIDA_DESCARTE")</f>
        <v/>
      </c>
      <c r="J4105" s="14">
        <f>G4105-H4105-I4105</f>
        <v/>
      </c>
      <c r="K4105">
        <f>IF(A4105="","",IF(J4105&lt;=IFERROR(VLOOKUP(A4105,Produtos!$A:$E,5,FALSE),0),"ABAIXO DO MINIMO","OK"))</f>
        <v/>
      </c>
    </row>
    <row r="4106">
      <c r="B4106">
        <f>IFERROR(VLOOKUP(A4106,Produtos!A:B,2,FALSE),"")</f>
        <v/>
      </c>
      <c r="D4106" s="10">
        <f>IFERROR(INDEX(Lotes!$E:$E,MATCH(1,(Lotes!$A:$A=A4106)*(Lotes!$C:$C=C4106),0)),"")</f>
        <v/>
      </c>
      <c r="E4106" s="14">
        <f>IF(D4106="","",D4106-TODAY())</f>
        <v/>
      </c>
      <c r="F4106">
        <f>IF(D4106="","",IF(E4106&lt;0,"VENCIDO",IF(E4106&lt;=30,"VENCE EM &lt;= 30 DIAS",IF(E4106&lt;=60,"ATENCAO (31-60 DIAS)","OK"))))</f>
        <v/>
      </c>
      <c r="G4106" s="14">
        <f>SUMIFS(Lancamentos!$G:$G,Lancamentos!$C:$C,$A4106,Lancamentos!$E:$E,$C4106,Lancamentos!$B:$B,"ENTRADA")</f>
        <v/>
      </c>
      <c r="H4106" s="14">
        <f>SUMIFS(Lancamentos!$G:$G,Lancamentos!$C:$C,$A4106,Lancamentos!$E:$E,$C4106,Lancamentos!$B:$B,"SAIDA_USO")</f>
        <v/>
      </c>
      <c r="I4106" s="14">
        <f>SUMIFS(Lancamentos!$G:$G,Lancamentos!$C:$C,$A4106,Lancamentos!$E:$E,$C4106,Lancamentos!$B:$B,"SAIDA_DESCARTE")</f>
        <v/>
      </c>
      <c r="J4106" s="14">
        <f>G4106-H4106-I4106</f>
        <v/>
      </c>
      <c r="K4106">
        <f>IF(A4106="","",IF(J4106&lt;=IFERROR(VLOOKUP(A4106,Produtos!$A:$E,5,FALSE),0),"ABAIXO DO MINIMO","OK"))</f>
        <v/>
      </c>
    </row>
    <row r="4107">
      <c r="B4107">
        <f>IFERROR(VLOOKUP(A4107,Produtos!A:B,2,FALSE),"")</f>
        <v/>
      </c>
      <c r="D4107" s="10">
        <f>IFERROR(INDEX(Lotes!$E:$E,MATCH(1,(Lotes!$A:$A=A4107)*(Lotes!$C:$C=C4107),0)),"")</f>
        <v/>
      </c>
      <c r="E4107" s="14">
        <f>IF(D4107="","",D4107-TODAY())</f>
        <v/>
      </c>
      <c r="F4107">
        <f>IF(D4107="","",IF(E4107&lt;0,"VENCIDO",IF(E4107&lt;=30,"VENCE EM &lt;= 30 DIAS",IF(E4107&lt;=60,"ATENCAO (31-60 DIAS)","OK"))))</f>
        <v/>
      </c>
      <c r="G4107" s="14">
        <f>SUMIFS(Lancamentos!$G:$G,Lancamentos!$C:$C,$A4107,Lancamentos!$E:$E,$C4107,Lancamentos!$B:$B,"ENTRADA")</f>
        <v/>
      </c>
      <c r="H4107" s="14">
        <f>SUMIFS(Lancamentos!$G:$G,Lancamentos!$C:$C,$A4107,Lancamentos!$E:$E,$C4107,Lancamentos!$B:$B,"SAIDA_USO")</f>
        <v/>
      </c>
      <c r="I4107" s="14">
        <f>SUMIFS(Lancamentos!$G:$G,Lancamentos!$C:$C,$A4107,Lancamentos!$E:$E,$C4107,Lancamentos!$B:$B,"SAIDA_DESCARTE")</f>
        <v/>
      </c>
      <c r="J4107" s="14">
        <f>G4107-H4107-I4107</f>
        <v/>
      </c>
      <c r="K4107">
        <f>IF(A4107="","",IF(J4107&lt;=IFERROR(VLOOKUP(A4107,Produtos!$A:$E,5,FALSE),0),"ABAIXO DO MINIMO","OK"))</f>
        <v/>
      </c>
    </row>
    <row r="4108">
      <c r="B4108">
        <f>IFERROR(VLOOKUP(A4108,Produtos!A:B,2,FALSE),"")</f>
        <v/>
      </c>
      <c r="D4108" s="10">
        <f>IFERROR(INDEX(Lotes!$E:$E,MATCH(1,(Lotes!$A:$A=A4108)*(Lotes!$C:$C=C4108),0)),"")</f>
        <v/>
      </c>
      <c r="E4108" s="14">
        <f>IF(D4108="","",D4108-TODAY())</f>
        <v/>
      </c>
      <c r="F4108">
        <f>IF(D4108="","",IF(E4108&lt;0,"VENCIDO",IF(E4108&lt;=30,"VENCE EM &lt;= 30 DIAS",IF(E4108&lt;=60,"ATENCAO (31-60 DIAS)","OK"))))</f>
        <v/>
      </c>
      <c r="G4108" s="14">
        <f>SUMIFS(Lancamentos!$G:$G,Lancamentos!$C:$C,$A4108,Lancamentos!$E:$E,$C4108,Lancamentos!$B:$B,"ENTRADA")</f>
        <v/>
      </c>
      <c r="H4108" s="14">
        <f>SUMIFS(Lancamentos!$G:$G,Lancamentos!$C:$C,$A4108,Lancamentos!$E:$E,$C4108,Lancamentos!$B:$B,"SAIDA_USO")</f>
        <v/>
      </c>
      <c r="I4108" s="14">
        <f>SUMIFS(Lancamentos!$G:$G,Lancamentos!$C:$C,$A4108,Lancamentos!$E:$E,$C4108,Lancamentos!$B:$B,"SAIDA_DESCARTE")</f>
        <v/>
      </c>
      <c r="J4108" s="14">
        <f>G4108-H4108-I4108</f>
        <v/>
      </c>
      <c r="K4108">
        <f>IF(A4108="","",IF(J4108&lt;=IFERROR(VLOOKUP(A4108,Produtos!$A:$E,5,FALSE),0),"ABAIXO DO MINIMO","OK"))</f>
        <v/>
      </c>
    </row>
    <row r="4109">
      <c r="B4109">
        <f>IFERROR(VLOOKUP(A4109,Produtos!A:B,2,FALSE),"")</f>
        <v/>
      </c>
      <c r="D4109" s="10">
        <f>IFERROR(INDEX(Lotes!$E:$E,MATCH(1,(Lotes!$A:$A=A4109)*(Lotes!$C:$C=C4109),0)),"")</f>
        <v/>
      </c>
      <c r="E4109" s="14">
        <f>IF(D4109="","",D4109-TODAY())</f>
        <v/>
      </c>
      <c r="F4109">
        <f>IF(D4109="","",IF(E4109&lt;0,"VENCIDO",IF(E4109&lt;=30,"VENCE EM &lt;= 30 DIAS",IF(E4109&lt;=60,"ATENCAO (31-60 DIAS)","OK"))))</f>
        <v/>
      </c>
      <c r="G4109" s="14">
        <f>SUMIFS(Lancamentos!$G:$G,Lancamentos!$C:$C,$A4109,Lancamentos!$E:$E,$C4109,Lancamentos!$B:$B,"ENTRADA")</f>
        <v/>
      </c>
      <c r="H4109" s="14">
        <f>SUMIFS(Lancamentos!$G:$G,Lancamentos!$C:$C,$A4109,Lancamentos!$E:$E,$C4109,Lancamentos!$B:$B,"SAIDA_USO")</f>
        <v/>
      </c>
      <c r="I4109" s="14">
        <f>SUMIFS(Lancamentos!$G:$G,Lancamentos!$C:$C,$A4109,Lancamentos!$E:$E,$C4109,Lancamentos!$B:$B,"SAIDA_DESCARTE")</f>
        <v/>
      </c>
      <c r="J4109" s="14">
        <f>G4109-H4109-I4109</f>
        <v/>
      </c>
      <c r="K4109">
        <f>IF(A4109="","",IF(J4109&lt;=IFERROR(VLOOKUP(A4109,Produtos!$A:$E,5,FALSE),0),"ABAIXO DO MINIMO","OK"))</f>
        <v/>
      </c>
    </row>
    <row r="4110">
      <c r="B4110">
        <f>IFERROR(VLOOKUP(A4110,Produtos!A:B,2,FALSE),"")</f>
        <v/>
      </c>
      <c r="D4110" s="10">
        <f>IFERROR(INDEX(Lotes!$E:$E,MATCH(1,(Lotes!$A:$A=A4110)*(Lotes!$C:$C=C4110),0)),"")</f>
        <v/>
      </c>
      <c r="E4110" s="14">
        <f>IF(D4110="","",D4110-TODAY())</f>
        <v/>
      </c>
      <c r="F4110">
        <f>IF(D4110="","",IF(E4110&lt;0,"VENCIDO",IF(E4110&lt;=30,"VENCE EM &lt;= 30 DIAS",IF(E4110&lt;=60,"ATENCAO (31-60 DIAS)","OK"))))</f>
        <v/>
      </c>
      <c r="G4110" s="14">
        <f>SUMIFS(Lancamentos!$G:$G,Lancamentos!$C:$C,$A4110,Lancamentos!$E:$E,$C4110,Lancamentos!$B:$B,"ENTRADA")</f>
        <v/>
      </c>
      <c r="H4110" s="14">
        <f>SUMIFS(Lancamentos!$G:$G,Lancamentos!$C:$C,$A4110,Lancamentos!$E:$E,$C4110,Lancamentos!$B:$B,"SAIDA_USO")</f>
        <v/>
      </c>
      <c r="I4110" s="14">
        <f>SUMIFS(Lancamentos!$G:$G,Lancamentos!$C:$C,$A4110,Lancamentos!$E:$E,$C4110,Lancamentos!$B:$B,"SAIDA_DESCARTE")</f>
        <v/>
      </c>
      <c r="J4110" s="14">
        <f>G4110-H4110-I4110</f>
        <v/>
      </c>
      <c r="K4110">
        <f>IF(A4110="","",IF(J4110&lt;=IFERROR(VLOOKUP(A4110,Produtos!$A:$E,5,FALSE),0),"ABAIXO DO MINIMO","OK"))</f>
        <v/>
      </c>
    </row>
    <row r="4111">
      <c r="B4111">
        <f>IFERROR(VLOOKUP(A4111,Produtos!A:B,2,FALSE),"")</f>
        <v/>
      </c>
      <c r="D4111" s="10">
        <f>IFERROR(INDEX(Lotes!$E:$E,MATCH(1,(Lotes!$A:$A=A4111)*(Lotes!$C:$C=C4111),0)),"")</f>
        <v/>
      </c>
      <c r="E4111" s="14">
        <f>IF(D4111="","",D4111-TODAY())</f>
        <v/>
      </c>
      <c r="F4111">
        <f>IF(D4111="","",IF(E4111&lt;0,"VENCIDO",IF(E4111&lt;=30,"VENCE EM &lt;= 30 DIAS",IF(E4111&lt;=60,"ATENCAO (31-60 DIAS)","OK"))))</f>
        <v/>
      </c>
      <c r="G4111" s="14">
        <f>SUMIFS(Lancamentos!$G:$G,Lancamentos!$C:$C,$A4111,Lancamentos!$E:$E,$C4111,Lancamentos!$B:$B,"ENTRADA")</f>
        <v/>
      </c>
      <c r="H4111" s="14">
        <f>SUMIFS(Lancamentos!$G:$G,Lancamentos!$C:$C,$A4111,Lancamentos!$E:$E,$C4111,Lancamentos!$B:$B,"SAIDA_USO")</f>
        <v/>
      </c>
      <c r="I4111" s="14">
        <f>SUMIFS(Lancamentos!$G:$G,Lancamentos!$C:$C,$A4111,Lancamentos!$E:$E,$C4111,Lancamentos!$B:$B,"SAIDA_DESCARTE")</f>
        <v/>
      </c>
      <c r="J4111" s="14">
        <f>G4111-H4111-I4111</f>
        <v/>
      </c>
      <c r="K4111">
        <f>IF(A4111="","",IF(J4111&lt;=IFERROR(VLOOKUP(A4111,Produtos!$A:$E,5,FALSE),0),"ABAIXO DO MINIMO","OK"))</f>
        <v/>
      </c>
    </row>
    <row r="4112">
      <c r="B4112">
        <f>IFERROR(VLOOKUP(A4112,Produtos!A:B,2,FALSE),"")</f>
        <v/>
      </c>
      <c r="D4112" s="10">
        <f>IFERROR(INDEX(Lotes!$E:$E,MATCH(1,(Lotes!$A:$A=A4112)*(Lotes!$C:$C=C4112),0)),"")</f>
        <v/>
      </c>
      <c r="E4112" s="14">
        <f>IF(D4112="","",D4112-TODAY())</f>
        <v/>
      </c>
      <c r="F4112">
        <f>IF(D4112="","",IF(E4112&lt;0,"VENCIDO",IF(E4112&lt;=30,"VENCE EM &lt;= 30 DIAS",IF(E4112&lt;=60,"ATENCAO (31-60 DIAS)","OK"))))</f>
        <v/>
      </c>
      <c r="G4112" s="14">
        <f>SUMIFS(Lancamentos!$G:$G,Lancamentos!$C:$C,$A4112,Lancamentos!$E:$E,$C4112,Lancamentos!$B:$B,"ENTRADA")</f>
        <v/>
      </c>
      <c r="H4112" s="14">
        <f>SUMIFS(Lancamentos!$G:$G,Lancamentos!$C:$C,$A4112,Lancamentos!$E:$E,$C4112,Lancamentos!$B:$B,"SAIDA_USO")</f>
        <v/>
      </c>
      <c r="I4112" s="14">
        <f>SUMIFS(Lancamentos!$G:$G,Lancamentos!$C:$C,$A4112,Lancamentos!$E:$E,$C4112,Lancamentos!$B:$B,"SAIDA_DESCARTE")</f>
        <v/>
      </c>
      <c r="J4112" s="14">
        <f>G4112-H4112-I4112</f>
        <v/>
      </c>
      <c r="K4112">
        <f>IF(A4112="","",IF(J4112&lt;=IFERROR(VLOOKUP(A4112,Produtos!$A:$E,5,FALSE),0),"ABAIXO DO MINIMO","OK"))</f>
        <v/>
      </c>
    </row>
    <row r="4113">
      <c r="B4113">
        <f>IFERROR(VLOOKUP(A4113,Produtos!A:B,2,FALSE),"")</f>
        <v/>
      </c>
      <c r="D4113" s="10">
        <f>IFERROR(INDEX(Lotes!$E:$E,MATCH(1,(Lotes!$A:$A=A4113)*(Lotes!$C:$C=C4113),0)),"")</f>
        <v/>
      </c>
      <c r="E4113" s="14">
        <f>IF(D4113="","",D4113-TODAY())</f>
        <v/>
      </c>
      <c r="F4113">
        <f>IF(D4113="","",IF(E4113&lt;0,"VENCIDO",IF(E4113&lt;=30,"VENCE EM &lt;= 30 DIAS",IF(E4113&lt;=60,"ATENCAO (31-60 DIAS)","OK"))))</f>
        <v/>
      </c>
      <c r="G4113" s="14">
        <f>SUMIFS(Lancamentos!$G:$G,Lancamentos!$C:$C,$A4113,Lancamentos!$E:$E,$C4113,Lancamentos!$B:$B,"ENTRADA")</f>
        <v/>
      </c>
      <c r="H4113" s="14">
        <f>SUMIFS(Lancamentos!$G:$G,Lancamentos!$C:$C,$A4113,Lancamentos!$E:$E,$C4113,Lancamentos!$B:$B,"SAIDA_USO")</f>
        <v/>
      </c>
      <c r="I4113" s="14">
        <f>SUMIFS(Lancamentos!$G:$G,Lancamentos!$C:$C,$A4113,Lancamentos!$E:$E,$C4113,Lancamentos!$B:$B,"SAIDA_DESCARTE")</f>
        <v/>
      </c>
      <c r="J4113" s="14">
        <f>G4113-H4113-I4113</f>
        <v/>
      </c>
      <c r="K4113">
        <f>IF(A4113="","",IF(J4113&lt;=IFERROR(VLOOKUP(A4113,Produtos!$A:$E,5,FALSE),0),"ABAIXO DO MINIMO","OK"))</f>
        <v/>
      </c>
    </row>
    <row r="4114">
      <c r="B4114">
        <f>IFERROR(VLOOKUP(A4114,Produtos!A:B,2,FALSE),"")</f>
        <v/>
      </c>
      <c r="D4114" s="10">
        <f>IFERROR(INDEX(Lotes!$E:$E,MATCH(1,(Lotes!$A:$A=A4114)*(Lotes!$C:$C=C4114),0)),"")</f>
        <v/>
      </c>
      <c r="E4114" s="14">
        <f>IF(D4114="","",D4114-TODAY())</f>
        <v/>
      </c>
      <c r="F4114">
        <f>IF(D4114="","",IF(E4114&lt;0,"VENCIDO",IF(E4114&lt;=30,"VENCE EM &lt;= 30 DIAS",IF(E4114&lt;=60,"ATENCAO (31-60 DIAS)","OK"))))</f>
        <v/>
      </c>
      <c r="G4114" s="14">
        <f>SUMIFS(Lancamentos!$G:$G,Lancamentos!$C:$C,$A4114,Lancamentos!$E:$E,$C4114,Lancamentos!$B:$B,"ENTRADA")</f>
        <v/>
      </c>
      <c r="H4114" s="14">
        <f>SUMIFS(Lancamentos!$G:$G,Lancamentos!$C:$C,$A4114,Lancamentos!$E:$E,$C4114,Lancamentos!$B:$B,"SAIDA_USO")</f>
        <v/>
      </c>
      <c r="I4114" s="14">
        <f>SUMIFS(Lancamentos!$G:$G,Lancamentos!$C:$C,$A4114,Lancamentos!$E:$E,$C4114,Lancamentos!$B:$B,"SAIDA_DESCARTE")</f>
        <v/>
      </c>
      <c r="J4114" s="14">
        <f>G4114-H4114-I4114</f>
        <v/>
      </c>
      <c r="K4114">
        <f>IF(A4114="","",IF(J4114&lt;=IFERROR(VLOOKUP(A4114,Produtos!$A:$E,5,FALSE),0),"ABAIXO DO MINIMO","OK"))</f>
        <v/>
      </c>
    </row>
    <row r="4115">
      <c r="B4115">
        <f>IFERROR(VLOOKUP(A4115,Produtos!A:B,2,FALSE),"")</f>
        <v/>
      </c>
      <c r="D4115" s="10">
        <f>IFERROR(INDEX(Lotes!$E:$E,MATCH(1,(Lotes!$A:$A=A4115)*(Lotes!$C:$C=C4115),0)),"")</f>
        <v/>
      </c>
      <c r="E4115" s="14">
        <f>IF(D4115="","",D4115-TODAY())</f>
        <v/>
      </c>
      <c r="F4115">
        <f>IF(D4115="","",IF(E4115&lt;0,"VENCIDO",IF(E4115&lt;=30,"VENCE EM &lt;= 30 DIAS",IF(E4115&lt;=60,"ATENCAO (31-60 DIAS)","OK"))))</f>
        <v/>
      </c>
      <c r="G4115" s="14">
        <f>SUMIFS(Lancamentos!$G:$G,Lancamentos!$C:$C,$A4115,Lancamentos!$E:$E,$C4115,Lancamentos!$B:$B,"ENTRADA")</f>
        <v/>
      </c>
      <c r="H4115" s="14">
        <f>SUMIFS(Lancamentos!$G:$G,Lancamentos!$C:$C,$A4115,Lancamentos!$E:$E,$C4115,Lancamentos!$B:$B,"SAIDA_USO")</f>
        <v/>
      </c>
      <c r="I4115" s="14">
        <f>SUMIFS(Lancamentos!$G:$G,Lancamentos!$C:$C,$A4115,Lancamentos!$E:$E,$C4115,Lancamentos!$B:$B,"SAIDA_DESCARTE")</f>
        <v/>
      </c>
      <c r="J4115" s="14">
        <f>G4115-H4115-I4115</f>
        <v/>
      </c>
      <c r="K4115">
        <f>IF(A4115="","",IF(J4115&lt;=IFERROR(VLOOKUP(A4115,Produtos!$A:$E,5,FALSE),0),"ABAIXO DO MINIMO","OK"))</f>
        <v/>
      </c>
    </row>
    <row r="4116">
      <c r="B4116">
        <f>IFERROR(VLOOKUP(A4116,Produtos!A:B,2,FALSE),"")</f>
        <v/>
      </c>
      <c r="D4116" s="10">
        <f>IFERROR(INDEX(Lotes!$E:$E,MATCH(1,(Lotes!$A:$A=A4116)*(Lotes!$C:$C=C4116),0)),"")</f>
        <v/>
      </c>
      <c r="E4116" s="14">
        <f>IF(D4116="","",D4116-TODAY())</f>
        <v/>
      </c>
      <c r="F4116">
        <f>IF(D4116="","",IF(E4116&lt;0,"VENCIDO",IF(E4116&lt;=30,"VENCE EM &lt;= 30 DIAS",IF(E4116&lt;=60,"ATENCAO (31-60 DIAS)","OK"))))</f>
        <v/>
      </c>
      <c r="G4116" s="14">
        <f>SUMIFS(Lancamentos!$G:$G,Lancamentos!$C:$C,$A4116,Lancamentos!$E:$E,$C4116,Lancamentos!$B:$B,"ENTRADA")</f>
        <v/>
      </c>
      <c r="H4116" s="14">
        <f>SUMIFS(Lancamentos!$G:$G,Lancamentos!$C:$C,$A4116,Lancamentos!$E:$E,$C4116,Lancamentos!$B:$B,"SAIDA_USO")</f>
        <v/>
      </c>
      <c r="I4116" s="14">
        <f>SUMIFS(Lancamentos!$G:$G,Lancamentos!$C:$C,$A4116,Lancamentos!$E:$E,$C4116,Lancamentos!$B:$B,"SAIDA_DESCARTE")</f>
        <v/>
      </c>
      <c r="J4116" s="14">
        <f>G4116-H4116-I4116</f>
        <v/>
      </c>
      <c r="K4116">
        <f>IF(A4116="","",IF(J4116&lt;=IFERROR(VLOOKUP(A4116,Produtos!$A:$E,5,FALSE),0),"ABAIXO DO MINIMO","OK"))</f>
        <v/>
      </c>
    </row>
    <row r="4117">
      <c r="B4117">
        <f>IFERROR(VLOOKUP(A4117,Produtos!A:B,2,FALSE),"")</f>
        <v/>
      </c>
      <c r="D4117" s="10">
        <f>IFERROR(INDEX(Lotes!$E:$E,MATCH(1,(Lotes!$A:$A=A4117)*(Lotes!$C:$C=C4117),0)),"")</f>
        <v/>
      </c>
      <c r="E4117" s="14">
        <f>IF(D4117="","",D4117-TODAY())</f>
        <v/>
      </c>
      <c r="F4117">
        <f>IF(D4117="","",IF(E4117&lt;0,"VENCIDO",IF(E4117&lt;=30,"VENCE EM &lt;= 30 DIAS",IF(E4117&lt;=60,"ATENCAO (31-60 DIAS)","OK"))))</f>
        <v/>
      </c>
      <c r="G4117" s="14">
        <f>SUMIFS(Lancamentos!$G:$G,Lancamentos!$C:$C,$A4117,Lancamentos!$E:$E,$C4117,Lancamentos!$B:$B,"ENTRADA")</f>
        <v/>
      </c>
      <c r="H4117" s="14">
        <f>SUMIFS(Lancamentos!$G:$G,Lancamentos!$C:$C,$A4117,Lancamentos!$E:$E,$C4117,Lancamentos!$B:$B,"SAIDA_USO")</f>
        <v/>
      </c>
      <c r="I4117" s="14">
        <f>SUMIFS(Lancamentos!$G:$G,Lancamentos!$C:$C,$A4117,Lancamentos!$E:$E,$C4117,Lancamentos!$B:$B,"SAIDA_DESCARTE")</f>
        <v/>
      </c>
      <c r="J4117" s="14">
        <f>G4117-H4117-I4117</f>
        <v/>
      </c>
      <c r="K4117">
        <f>IF(A4117="","",IF(J4117&lt;=IFERROR(VLOOKUP(A4117,Produtos!$A:$E,5,FALSE),0),"ABAIXO DO MINIMO","OK"))</f>
        <v/>
      </c>
    </row>
    <row r="4118">
      <c r="B4118">
        <f>IFERROR(VLOOKUP(A4118,Produtos!A:B,2,FALSE),"")</f>
        <v/>
      </c>
      <c r="D4118" s="10">
        <f>IFERROR(INDEX(Lotes!$E:$E,MATCH(1,(Lotes!$A:$A=A4118)*(Lotes!$C:$C=C4118),0)),"")</f>
        <v/>
      </c>
      <c r="E4118" s="14">
        <f>IF(D4118="","",D4118-TODAY())</f>
        <v/>
      </c>
      <c r="F4118">
        <f>IF(D4118="","",IF(E4118&lt;0,"VENCIDO",IF(E4118&lt;=30,"VENCE EM &lt;= 30 DIAS",IF(E4118&lt;=60,"ATENCAO (31-60 DIAS)","OK"))))</f>
        <v/>
      </c>
      <c r="G4118" s="14">
        <f>SUMIFS(Lancamentos!$G:$G,Lancamentos!$C:$C,$A4118,Lancamentos!$E:$E,$C4118,Lancamentos!$B:$B,"ENTRADA")</f>
        <v/>
      </c>
      <c r="H4118" s="14">
        <f>SUMIFS(Lancamentos!$G:$G,Lancamentos!$C:$C,$A4118,Lancamentos!$E:$E,$C4118,Lancamentos!$B:$B,"SAIDA_USO")</f>
        <v/>
      </c>
      <c r="I4118" s="14">
        <f>SUMIFS(Lancamentos!$G:$G,Lancamentos!$C:$C,$A4118,Lancamentos!$E:$E,$C4118,Lancamentos!$B:$B,"SAIDA_DESCARTE")</f>
        <v/>
      </c>
      <c r="J4118" s="14">
        <f>G4118-H4118-I4118</f>
        <v/>
      </c>
      <c r="K4118">
        <f>IF(A4118="","",IF(J4118&lt;=IFERROR(VLOOKUP(A4118,Produtos!$A:$E,5,FALSE),0),"ABAIXO DO MINIMO","OK"))</f>
        <v/>
      </c>
    </row>
    <row r="4119">
      <c r="B4119">
        <f>IFERROR(VLOOKUP(A4119,Produtos!A:B,2,FALSE),"")</f>
        <v/>
      </c>
      <c r="D4119" s="10">
        <f>IFERROR(INDEX(Lotes!$E:$E,MATCH(1,(Lotes!$A:$A=A4119)*(Lotes!$C:$C=C4119),0)),"")</f>
        <v/>
      </c>
      <c r="E4119" s="14">
        <f>IF(D4119="","",D4119-TODAY())</f>
        <v/>
      </c>
      <c r="F4119">
        <f>IF(D4119="","",IF(E4119&lt;0,"VENCIDO",IF(E4119&lt;=30,"VENCE EM &lt;= 30 DIAS",IF(E4119&lt;=60,"ATENCAO (31-60 DIAS)","OK"))))</f>
        <v/>
      </c>
      <c r="G4119" s="14">
        <f>SUMIFS(Lancamentos!$G:$G,Lancamentos!$C:$C,$A4119,Lancamentos!$E:$E,$C4119,Lancamentos!$B:$B,"ENTRADA")</f>
        <v/>
      </c>
      <c r="H4119" s="14">
        <f>SUMIFS(Lancamentos!$G:$G,Lancamentos!$C:$C,$A4119,Lancamentos!$E:$E,$C4119,Lancamentos!$B:$B,"SAIDA_USO")</f>
        <v/>
      </c>
      <c r="I4119" s="14">
        <f>SUMIFS(Lancamentos!$G:$G,Lancamentos!$C:$C,$A4119,Lancamentos!$E:$E,$C4119,Lancamentos!$B:$B,"SAIDA_DESCARTE")</f>
        <v/>
      </c>
      <c r="J4119" s="14">
        <f>G4119-H4119-I4119</f>
        <v/>
      </c>
      <c r="K4119">
        <f>IF(A4119="","",IF(J4119&lt;=IFERROR(VLOOKUP(A4119,Produtos!$A:$E,5,FALSE),0),"ABAIXO DO MINIMO","OK"))</f>
        <v/>
      </c>
    </row>
    <row r="4120">
      <c r="B4120">
        <f>IFERROR(VLOOKUP(A4120,Produtos!A:B,2,FALSE),"")</f>
        <v/>
      </c>
      <c r="D4120" s="10">
        <f>IFERROR(INDEX(Lotes!$E:$E,MATCH(1,(Lotes!$A:$A=A4120)*(Lotes!$C:$C=C4120),0)),"")</f>
        <v/>
      </c>
      <c r="E4120" s="14">
        <f>IF(D4120="","",D4120-TODAY())</f>
        <v/>
      </c>
      <c r="F4120">
        <f>IF(D4120="","",IF(E4120&lt;0,"VENCIDO",IF(E4120&lt;=30,"VENCE EM &lt;= 30 DIAS",IF(E4120&lt;=60,"ATENCAO (31-60 DIAS)","OK"))))</f>
        <v/>
      </c>
      <c r="G4120" s="14">
        <f>SUMIFS(Lancamentos!$G:$G,Lancamentos!$C:$C,$A4120,Lancamentos!$E:$E,$C4120,Lancamentos!$B:$B,"ENTRADA")</f>
        <v/>
      </c>
      <c r="H4120" s="14">
        <f>SUMIFS(Lancamentos!$G:$G,Lancamentos!$C:$C,$A4120,Lancamentos!$E:$E,$C4120,Lancamentos!$B:$B,"SAIDA_USO")</f>
        <v/>
      </c>
      <c r="I4120" s="14">
        <f>SUMIFS(Lancamentos!$G:$G,Lancamentos!$C:$C,$A4120,Lancamentos!$E:$E,$C4120,Lancamentos!$B:$B,"SAIDA_DESCARTE")</f>
        <v/>
      </c>
      <c r="J4120" s="14">
        <f>G4120-H4120-I4120</f>
        <v/>
      </c>
      <c r="K4120">
        <f>IF(A4120="","",IF(J4120&lt;=IFERROR(VLOOKUP(A4120,Produtos!$A:$E,5,FALSE),0),"ABAIXO DO MINIMO","OK"))</f>
        <v/>
      </c>
    </row>
    <row r="4121">
      <c r="B4121">
        <f>IFERROR(VLOOKUP(A4121,Produtos!A:B,2,FALSE),"")</f>
        <v/>
      </c>
      <c r="D4121" s="10">
        <f>IFERROR(INDEX(Lotes!$E:$E,MATCH(1,(Lotes!$A:$A=A4121)*(Lotes!$C:$C=C4121),0)),"")</f>
        <v/>
      </c>
      <c r="E4121" s="14">
        <f>IF(D4121="","",D4121-TODAY())</f>
        <v/>
      </c>
      <c r="F4121">
        <f>IF(D4121="","",IF(E4121&lt;0,"VENCIDO",IF(E4121&lt;=30,"VENCE EM &lt;= 30 DIAS",IF(E4121&lt;=60,"ATENCAO (31-60 DIAS)","OK"))))</f>
        <v/>
      </c>
      <c r="G4121" s="14">
        <f>SUMIFS(Lancamentos!$G:$G,Lancamentos!$C:$C,$A4121,Lancamentos!$E:$E,$C4121,Lancamentos!$B:$B,"ENTRADA")</f>
        <v/>
      </c>
      <c r="H4121" s="14">
        <f>SUMIFS(Lancamentos!$G:$G,Lancamentos!$C:$C,$A4121,Lancamentos!$E:$E,$C4121,Lancamentos!$B:$B,"SAIDA_USO")</f>
        <v/>
      </c>
      <c r="I4121" s="14">
        <f>SUMIFS(Lancamentos!$G:$G,Lancamentos!$C:$C,$A4121,Lancamentos!$E:$E,$C4121,Lancamentos!$B:$B,"SAIDA_DESCARTE")</f>
        <v/>
      </c>
      <c r="J4121" s="14">
        <f>G4121-H4121-I4121</f>
        <v/>
      </c>
      <c r="K4121">
        <f>IF(A4121="","",IF(J4121&lt;=IFERROR(VLOOKUP(A4121,Produtos!$A:$E,5,FALSE),0),"ABAIXO DO MINIMO","OK"))</f>
        <v/>
      </c>
    </row>
    <row r="4122">
      <c r="B4122">
        <f>IFERROR(VLOOKUP(A4122,Produtos!A:B,2,FALSE),"")</f>
        <v/>
      </c>
      <c r="D4122" s="10">
        <f>IFERROR(INDEX(Lotes!$E:$E,MATCH(1,(Lotes!$A:$A=A4122)*(Lotes!$C:$C=C4122),0)),"")</f>
        <v/>
      </c>
      <c r="E4122" s="14">
        <f>IF(D4122="","",D4122-TODAY())</f>
        <v/>
      </c>
      <c r="F4122">
        <f>IF(D4122="","",IF(E4122&lt;0,"VENCIDO",IF(E4122&lt;=30,"VENCE EM &lt;= 30 DIAS",IF(E4122&lt;=60,"ATENCAO (31-60 DIAS)","OK"))))</f>
        <v/>
      </c>
      <c r="G4122" s="14">
        <f>SUMIFS(Lancamentos!$G:$G,Lancamentos!$C:$C,$A4122,Lancamentos!$E:$E,$C4122,Lancamentos!$B:$B,"ENTRADA")</f>
        <v/>
      </c>
      <c r="H4122" s="14">
        <f>SUMIFS(Lancamentos!$G:$G,Lancamentos!$C:$C,$A4122,Lancamentos!$E:$E,$C4122,Lancamentos!$B:$B,"SAIDA_USO")</f>
        <v/>
      </c>
      <c r="I4122" s="14">
        <f>SUMIFS(Lancamentos!$G:$G,Lancamentos!$C:$C,$A4122,Lancamentos!$E:$E,$C4122,Lancamentos!$B:$B,"SAIDA_DESCARTE")</f>
        <v/>
      </c>
      <c r="J4122" s="14">
        <f>G4122-H4122-I4122</f>
        <v/>
      </c>
      <c r="K4122">
        <f>IF(A4122="","",IF(J4122&lt;=IFERROR(VLOOKUP(A4122,Produtos!$A:$E,5,FALSE),0),"ABAIXO DO MINIMO","OK"))</f>
        <v/>
      </c>
    </row>
    <row r="4123">
      <c r="B4123">
        <f>IFERROR(VLOOKUP(A4123,Produtos!A:B,2,FALSE),"")</f>
        <v/>
      </c>
      <c r="D4123" s="10">
        <f>IFERROR(INDEX(Lotes!$E:$E,MATCH(1,(Lotes!$A:$A=A4123)*(Lotes!$C:$C=C4123),0)),"")</f>
        <v/>
      </c>
      <c r="E4123" s="14">
        <f>IF(D4123="","",D4123-TODAY())</f>
        <v/>
      </c>
      <c r="F4123">
        <f>IF(D4123="","",IF(E4123&lt;0,"VENCIDO",IF(E4123&lt;=30,"VENCE EM &lt;= 30 DIAS",IF(E4123&lt;=60,"ATENCAO (31-60 DIAS)","OK"))))</f>
        <v/>
      </c>
      <c r="G4123" s="14">
        <f>SUMIFS(Lancamentos!$G:$G,Lancamentos!$C:$C,$A4123,Lancamentos!$E:$E,$C4123,Lancamentos!$B:$B,"ENTRADA")</f>
        <v/>
      </c>
      <c r="H4123" s="14">
        <f>SUMIFS(Lancamentos!$G:$G,Lancamentos!$C:$C,$A4123,Lancamentos!$E:$E,$C4123,Lancamentos!$B:$B,"SAIDA_USO")</f>
        <v/>
      </c>
      <c r="I4123" s="14">
        <f>SUMIFS(Lancamentos!$G:$G,Lancamentos!$C:$C,$A4123,Lancamentos!$E:$E,$C4123,Lancamentos!$B:$B,"SAIDA_DESCARTE")</f>
        <v/>
      </c>
      <c r="J4123" s="14">
        <f>G4123-H4123-I4123</f>
        <v/>
      </c>
      <c r="K4123">
        <f>IF(A4123="","",IF(J4123&lt;=IFERROR(VLOOKUP(A4123,Produtos!$A:$E,5,FALSE),0),"ABAIXO DO MINIMO","OK"))</f>
        <v/>
      </c>
    </row>
    <row r="4124">
      <c r="B4124">
        <f>IFERROR(VLOOKUP(A4124,Produtos!A:B,2,FALSE),"")</f>
        <v/>
      </c>
      <c r="D4124" s="10">
        <f>IFERROR(INDEX(Lotes!$E:$E,MATCH(1,(Lotes!$A:$A=A4124)*(Lotes!$C:$C=C4124),0)),"")</f>
        <v/>
      </c>
      <c r="E4124" s="14">
        <f>IF(D4124="","",D4124-TODAY())</f>
        <v/>
      </c>
      <c r="F4124">
        <f>IF(D4124="","",IF(E4124&lt;0,"VENCIDO",IF(E4124&lt;=30,"VENCE EM &lt;= 30 DIAS",IF(E4124&lt;=60,"ATENCAO (31-60 DIAS)","OK"))))</f>
        <v/>
      </c>
      <c r="G4124" s="14">
        <f>SUMIFS(Lancamentos!$G:$G,Lancamentos!$C:$C,$A4124,Lancamentos!$E:$E,$C4124,Lancamentos!$B:$B,"ENTRADA")</f>
        <v/>
      </c>
      <c r="H4124" s="14">
        <f>SUMIFS(Lancamentos!$G:$G,Lancamentos!$C:$C,$A4124,Lancamentos!$E:$E,$C4124,Lancamentos!$B:$B,"SAIDA_USO")</f>
        <v/>
      </c>
      <c r="I4124" s="14">
        <f>SUMIFS(Lancamentos!$G:$G,Lancamentos!$C:$C,$A4124,Lancamentos!$E:$E,$C4124,Lancamentos!$B:$B,"SAIDA_DESCARTE")</f>
        <v/>
      </c>
      <c r="J4124" s="14">
        <f>G4124-H4124-I4124</f>
        <v/>
      </c>
      <c r="K4124">
        <f>IF(A4124="","",IF(J4124&lt;=IFERROR(VLOOKUP(A4124,Produtos!$A:$E,5,FALSE),0),"ABAIXO DO MINIMO","OK"))</f>
        <v/>
      </c>
    </row>
    <row r="4125">
      <c r="B4125">
        <f>IFERROR(VLOOKUP(A4125,Produtos!A:B,2,FALSE),"")</f>
        <v/>
      </c>
      <c r="D4125" s="10">
        <f>IFERROR(INDEX(Lotes!$E:$E,MATCH(1,(Lotes!$A:$A=A4125)*(Lotes!$C:$C=C4125),0)),"")</f>
        <v/>
      </c>
      <c r="E4125" s="14">
        <f>IF(D4125="","",D4125-TODAY())</f>
        <v/>
      </c>
      <c r="F4125">
        <f>IF(D4125="","",IF(E4125&lt;0,"VENCIDO",IF(E4125&lt;=30,"VENCE EM &lt;= 30 DIAS",IF(E4125&lt;=60,"ATENCAO (31-60 DIAS)","OK"))))</f>
        <v/>
      </c>
      <c r="G4125" s="14">
        <f>SUMIFS(Lancamentos!$G:$G,Lancamentos!$C:$C,$A4125,Lancamentos!$E:$E,$C4125,Lancamentos!$B:$B,"ENTRADA")</f>
        <v/>
      </c>
      <c r="H4125" s="14">
        <f>SUMIFS(Lancamentos!$G:$G,Lancamentos!$C:$C,$A4125,Lancamentos!$E:$E,$C4125,Lancamentos!$B:$B,"SAIDA_USO")</f>
        <v/>
      </c>
      <c r="I4125" s="14">
        <f>SUMIFS(Lancamentos!$G:$G,Lancamentos!$C:$C,$A4125,Lancamentos!$E:$E,$C4125,Lancamentos!$B:$B,"SAIDA_DESCARTE")</f>
        <v/>
      </c>
      <c r="J4125" s="14">
        <f>G4125-H4125-I4125</f>
        <v/>
      </c>
      <c r="K4125">
        <f>IF(A4125="","",IF(J4125&lt;=IFERROR(VLOOKUP(A4125,Produtos!$A:$E,5,FALSE),0),"ABAIXO DO MINIMO","OK"))</f>
        <v/>
      </c>
    </row>
    <row r="4126">
      <c r="B4126">
        <f>IFERROR(VLOOKUP(A4126,Produtos!A:B,2,FALSE),"")</f>
        <v/>
      </c>
      <c r="D4126" s="10">
        <f>IFERROR(INDEX(Lotes!$E:$E,MATCH(1,(Lotes!$A:$A=A4126)*(Lotes!$C:$C=C4126),0)),"")</f>
        <v/>
      </c>
      <c r="E4126" s="14">
        <f>IF(D4126="","",D4126-TODAY())</f>
        <v/>
      </c>
      <c r="F4126">
        <f>IF(D4126="","",IF(E4126&lt;0,"VENCIDO",IF(E4126&lt;=30,"VENCE EM &lt;= 30 DIAS",IF(E4126&lt;=60,"ATENCAO (31-60 DIAS)","OK"))))</f>
        <v/>
      </c>
      <c r="G4126" s="14">
        <f>SUMIFS(Lancamentos!$G:$G,Lancamentos!$C:$C,$A4126,Lancamentos!$E:$E,$C4126,Lancamentos!$B:$B,"ENTRADA")</f>
        <v/>
      </c>
      <c r="H4126" s="14">
        <f>SUMIFS(Lancamentos!$G:$G,Lancamentos!$C:$C,$A4126,Lancamentos!$E:$E,$C4126,Lancamentos!$B:$B,"SAIDA_USO")</f>
        <v/>
      </c>
      <c r="I4126" s="14">
        <f>SUMIFS(Lancamentos!$G:$G,Lancamentos!$C:$C,$A4126,Lancamentos!$E:$E,$C4126,Lancamentos!$B:$B,"SAIDA_DESCARTE")</f>
        <v/>
      </c>
      <c r="J4126" s="14">
        <f>G4126-H4126-I4126</f>
        <v/>
      </c>
      <c r="K4126">
        <f>IF(A4126="","",IF(J4126&lt;=IFERROR(VLOOKUP(A4126,Produtos!$A:$E,5,FALSE),0),"ABAIXO DO MINIMO","OK"))</f>
        <v/>
      </c>
    </row>
    <row r="4127">
      <c r="B4127">
        <f>IFERROR(VLOOKUP(A4127,Produtos!A:B,2,FALSE),"")</f>
        <v/>
      </c>
      <c r="D4127" s="10">
        <f>IFERROR(INDEX(Lotes!$E:$E,MATCH(1,(Lotes!$A:$A=A4127)*(Lotes!$C:$C=C4127),0)),"")</f>
        <v/>
      </c>
      <c r="E4127" s="14">
        <f>IF(D4127="","",D4127-TODAY())</f>
        <v/>
      </c>
      <c r="F4127">
        <f>IF(D4127="","",IF(E4127&lt;0,"VENCIDO",IF(E4127&lt;=30,"VENCE EM &lt;= 30 DIAS",IF(E4127&lt;=60,"ATENCAO (31-60 DIAS)","OK"))))</f>
        <v/>
      </c>
      <c r="G4127" s="14">
        <f>SUMIFS(Lancamentos!$G:$G,Lancamentos!$C:$C,$A4127,Lancamentos!$E:$E,$C4127,Lancamentos!$B:$B,"ENTRADA")</f>
        <v/>
      </c>
      <c r="H4127" s="14">
        <f>SUMIFS(Lancamentos!$G:$G,Lancamentos!$C:$C,$A4127,Lancamentos!$E:$E,$C4127,Lancamentos!$B:$B,"SAIDA_USO")</f>
        <v/>
      </c>
      <c r="I4127" s="14">
        <f>SUMIFS(Lancamentos!$G:$G,Lancamentos!$C:$C,$A4127,Lancamentos!$E:$E,$C4127,Lancamentos!$B:$B,"SAIDA_DESCARTE")</f>
        <v/>
      </c>
      <c r="J4127" s="14">
        <f>G4127-H4127-I4127</f>
        <v/>
      </c>
      <c r="K4127">
        <f>IF(A4127="","",IF(J4127&lt;=IFERROR(VLOOKUP(A4127,Produtos!$A:$E,5,FALSE),0),"ABAIXO DO MINIMO","OK"))</f>
        <v/>
      </c>
    </row>
    <row r="4128">
      <c r="B4128">
        <f>IFERROR(VLOOKUP(A4128,Produtos!A:B,2,FALSE),"")</f>
        <v/>
      </c>
      <c r="D4128" s="10">
        <f>IFERROR(INDEX(Lotes!$E:$E,MATCH(1,(Lotes!$A:$A=A4128)*(Lotes!$C:$C=C4128),0)),"")</f>
        <v/>
      </c>
      <c r="E4128" s="14">
        <f>IF(D4128="","",D4128-TODAY())</f>
        <v/>
      </c>
      <c r="F4128">
        <f>IF(D4128="","",IF(E4128&lt;0,"VENCIDO",IF(E4128&lt;=30,"VENCE EM &lt;= 30 DIAS",IF(E4128&lt;=60,"ATENCAO (31-60 DIAS)","OK"))))</f>
        <v/>
      </c>
      <c r="G4128" s="14">
        <f>SUMIFS(Lancamentos!$G:$G,Lancamentos!$C:$C,$A4128,Lancamentos!$E:$E,$C4128,Lancamentos!$B:$B,"ENTRADA")</f>
        <v/>
      </c>
      <c r="H4128" s="14">
        <f>SUMIFS(Lancamentos!$G:$G,Lancamentos!$C:$C,$A4128,Lancamentos!$E:$E,$C4128,Lancamentos!$B:$B,"SAIDA_USO")</f>
        <v/>
      </c>
      <c r="I4128" s="14">
        <f>SUMIFS(Lancamentos!$G:$G,Lancamentos!$C:$C,$A4128,Lancamentos!$E:$E,$C4128,Lancamentos!$B:$B,"SAIDA_DESCARTE")</f>
        <v/>
      </c>
      <c r="J4128" s="14">
        <f>G4128-H4128-I4128</f>
        <v/>
      </c>
      <c r="K4128">
        <f>IF(A4128="","",IF(J4128&lt;=IFERROR(VLOOKUP(A4128,Produtos!$A:$E,5,FALSE),0),"ABAIXO DO MINIMO","OK"))</f>
        <v/>
      </c>
    </row>
    <row r="4129">
      <c r="B4129">
        <f>IFERROR(VLOOKUP(A4129,Produtos!A:B,2,FALSE),"")</f>
        <v/>
      </c>
      <c r="D4129" s="10">
        <f>IFERROR(INDEX(Lotes!$E:$E,MATCH(1,(Lotes!$A:$A=A4129)*(Lotes!$C:$C=C4129),0)),"")</f>
        <v/>
      </c>
      <c r="E4129" s="14">
        <f>IF(D4129="","",D4129-TODAY())</f>
        <v/>
      </c>
      <c r="F4129">
        <f>IF(D4129="","",IF(E4129&lt;0,"VENCIDO",IF(E4129&lt;=30,"VENCE EM &lt;= 30 DIAS",IF(E4129&lt;=60,"ATENCAO (31-60 DIAS)","OK"))))</f>
        <v/>
      </c>
      <c r="G4129" s="14">
        <f>SUMIFS(Lancamentos!$G:$G,Lancamentos!$C:$C,$A4129,Lancamentos!$E:$E,$C4129,Lancamentos!$B:$B,"ENTRADA")</f>
        <v/>
      </c>
      <c r="H4129" s="14">
        <f>SUMIFS(Lancamentos!$G:$G,Lancamentos!$C:$C,$A4129,Lancamentos!$E:$E,$C4129,Lancamentos!$B:$B,"SAIDA_USO")</f>
        <v/>
      </c>
      <c r="I4129" s="14">
        <f>SUMIFS(Lancamentos!$G:$G,Lancamentos!$C:$C,$A4129,Lancamentos!$E:$E,$C4129,Lancamentos!$B:$B,"SAIDA_DESCARTE")</f>
        <v/>
      </c>
      <c r="J4129" s="14">
        <f>G4129-H4129-I4129</f>
        <v/>
      </c>
      <c r="K4129">
        <f>IF(A4129="","",IF(J4129&lt;=IFERROR(VLOOKUP(A4129,Produtos!$A:$E,5,FALSE),0),"ABAIXO DO MINIMO","OK"))</f>
        <v/>
      </c>
    </row>
    <row r="4130">
      <c r="B4130">
        <f>IFERROR(VLOOKUP(A4130,Produtos!A:B,2,FALSE),"")</f>
        <v/>
      </c>
      <c r="D4130" s="10">
        <f>IFERROR(INDEX(Lotes!$E:$E,MATCH(1,(Lotes!$A:$A=A4130)*(Lotes!$C:$C=C4130),0)),"")</f>
        <v/>
      </c>
      <c r="E4130" s="14">
        <f>IF(D4130="","",D4130-TODAY())</f>
        <v/>
      </c>
      <c r="F4130">
        <f>IF(D4130="","",IF(E4130&lt;0,"VENCIDO",IF(E4130&lt;=30,"VENCE EM &lt;= 30 DIAS",IF(E4130&lt;=60,"ATENCAO (31-60 DIAS)","OK"))))</f>
        <v/>
      </c>
      <c r="G4130" s="14">
        <f>SUMIFS(Lancamentos!$G:$G,Lancamentos!$C:$C,$A4130,Lancamentos!$E:$E,$C4130,Lancamentos!$B:$B,"ENTRADA")</f>
        <v/>
      </c>
      <c r="H4130" s="14">
        <f>SUMIFS(Lancamentos!$G:$G,Lancamentos!$C:$C,$A4130,Lancamentos!$E:$E,$C4130,Lancamentos!$B:$B,"SAIDA_USO")</f>
        <v/>
      </c>
      <c r="I4130" s="14">
        <f>SUMIFS(Lancamentos!$G:$G,Lancamentos!$C:$C,$A4130,Lancamentos!$E:$E,$C4130,Lancamentos!$B:$B,"SAIDA_DESCARTE")</f>
        <v/>
      </c>
      <c r="J4130" s="14">
        <f>G4130-H4130-I4130</f>
        <v/>
      </c>
      <c r="K4130">
        <f>IF(A4130="","",IF(J4130&lt;=IFERROR(VLOOKUP(A4130,Produtos!$A:$E,5,FALSE),0),"ABAIXO DO MINIMO","OK"))</f>
        <v/>
      </c>
    </row>
    <row r="4131">
      <c r="B4131">
        <f>IFERROR(VLOOKUP(A4131,Produtos!A:B,2,FALSE),"")</f>
        <v/>
      </c>
      <c r="D4131" s="10">
        <f>IFERROR(INDEX(Lotes!$E:$E,MATCH(1,(Lotes!$A:$A=A4131)*(Lotes!$C:$C=C4131),0)),"")</f>
        <v/>
      </c>
      <c r="E4131" s="14">
        <f>IF(D4131="","",D4131-TODAY())</f>
        <v/>
      </c>
      <c r="F4131">
        <f>IF(D4131="","",IF(E4131&lt;0,"VENCIDO",IF(E4131&lt;=30,"VENCE EM &lt;= 30 DIAS",IF(E4131&lt;=60,"ATENCAO (31-60 DIAS)","OK"))))</f>
        <v/>
      </c>
      <c r="G4131" s="14">
        <f>SUMIFS(Lancamentos!$G:$G,Lancamentos!$C:$C,$A4131,Lancamentos!$E:$E,$C4131,Lancamentos!$B:$B,"ENTRADA")</f>
        <v/>
      </c>
      <c r="H4131" s="14">
        <f>SUMIFS(Lancamentos!$G:$G,Lancamentos!$C:$C,$A4131,Lancamentos!$E:$E,$C4131,Lancamentos!$B:$B,"SAIDA_USO")</f>
        <v/>
      </c>
      <c r="I4131" s="14">
        <f>SUMIFS(Lancamentos!$G:$G,Lancamentos!$C:$C,$A4131,Lancamentos!$E:$E,$C4131,Lancamentos!$B:$B,"SAIDA_DESCARTE")</f>
        <v/>
      </c>
      <c r="J4131" s="14">
        <f>G4131-H4131-I4131</f>
        <v/>
      </c>
      <c r="K4131">
        <f>IF(A4131="","",IF(J4131&lt;=IFERROR(VLOOKUP(A4131,Produtos!$A:$E,5,FALSE),0),"ABAIXO DO MINIMO","OK"))</f>
        <v/>
      </c>
    </row>
    <row r="4132">
      <c r="B4132">
        <f>IFERROR(VLOOKUP(A4132,Produtos!A:B,2,FALSE),"")</f>
        <v/>
      </c>
      <c r="D4132" s="10">
        <f>IFERROR(INDEX(Lotes!$E:$E,MATCH(1,(Lotes!$A:$A=A4132)*(Lotes!$C:$C=C4132),0)),"")</f>
        <v/>
      </c>
      <c r="E4132" s="14">
        <f>IF(D4132="","",D4132-TODAY())</f>
        <v/>
      </c>
      <c r="F4132">
        <f>IF(D4132="","",IF(E4132&lt;0,"VENCIDO",IF(E4132&lt;=30,"VENCE EM &lt;= 30 DIAS",IF(E4132&lt;=60,"ATENCAO (31-60 DIAS)","OK"))))</f>
        <v/>
      </c>
      <c r="G4132" s="14">
        <f>SUMIFS(Lancamentos!$G:$G,Lancamentos!$C:$C,$A4132,Lancamentos!$E:$E,$C4132,Lancamentos!$B:$B,"ENTRADA")</f>
        <v/>
      </c>
      <c r="H4132" s="14">
        <f>SUMIFS(Lancamentos!$G:$G,Lancamentos!$C:$C,$A4132,Lancamentos!$E:$E,$C4132,Lancamentos!$B:$B,"SAIDA_USO")</f>
        <v/>
      </c>
      <c r="I4132" s="14">
        <f>SUMIFS(Lancamentos!$G:$G,Lancamentos!$C:$C,$A4132,Lancamentos!$E:$E,$C4132,Lancamentos!$B:$B,"SAIDA_DESCARTE")</f>
        <v/>
      </c>
      <c r="J4132" s="14">
        <f>G4132-H4132-I4132</f>
        <v/>
      </c>
      <c r="K4132">
        <f>IF(A4132="","",IF(J4132&lt;=IFERROR(VLOOKUP(A4132,Produtos!$A:$E,5,FALSE),0),"ABAIXO DO MINIMO","OK"))</f>
        <v/>
      </c>
    </row>
    <row r="4133">
      <c r="B4133">
        <f>IFERROR(VLOOKUP(A4133,Produtos!A:B,2,FALSE),"")</f>
        <v/>
      </c>
      <c r="D4133" s="10">
        <f>IFERROR(INDEX(Lotes!$E:$E,MATCH(1,(Lotes!$A:$A=A4133)*(Lotes!$C:$C=C4133),0)),"")</f>
        <v/>
      </c>
      <c r="E4133" s="14">
        <f>IF(D4133="","",D4133-TODAY())</f>
        <v/>
      </c>
      <c r="F4133">
        <f>IF(D4133="","",IF(E4133&lt;0,"VENCIDO",IF(E4133&lt;=30,"VENCE EM &lt;= 30 DIAS",IF(E4133&lt;=60,"ATENCAO (31-60 DIAS)","OK"))))</f>
        <v/>
      </c>
      <c r="G4133" s="14">
        <f>SUMIFS(Lancamentos!$G:$G,Lancamentos!$C:$C,$A4133,Lancamentos!$E:$E,$C4133,Lancamentos!$B:$B,"ENTRADA")</f>
        <v/>
      </c>
      <c r="H4133" s="14">
        <f>SUMIFS(Lancamentos!$G:$G,Lancamentos!$C:$C,$A4133,Lancamentos!$E:$E,$C4133,Lancamentos!$B:$B,"SAIDA_USO")</f>
        <v/>
      </c>
      <c r="I4133" s="14">
        <f>SUMIFS(Lancamentos!$G:$G,Lancamentos!$C:$C,$A4133,Lancamentos!$E:$E,$C4133,Lancamentos!$B:$B,"SAIDA_DESCARTE")</f>
        <v/>
      </c>
      <c r="J4133" s="14">
        <f>G4133-H4133-I4133</f>
        <v/>
      </c>
      <c r="K4133">
        <f>IF(A4133="","",IF(J4133&lt;=IFERROR(VLOOKUP(A4133,Produtos!$A:$E,5,FALSE),0),"ABAIXO DO MINIMO","OK"))</f>
        <v/>
      </c>
    </row>
    <row r="4134">
      <c r="B4134">
        <f>IFERROR(VLOOKUP(A4134,Produtos!A:B,2,FALSE),"")</f>
        <v/>
      </c>
      <c r="D4134" s="10">
        <f>IFERROR(INDEX(Lotes!$E:$E,MATCH(1,(Lotes!$A:$A=A4134)*(Lotes!$C:$C=C4134),0)),"")</f>
        <v/>
      </c>
      <c r="E4134" s="14">
        <f>IF(D4134="","",D4134-TODAY())</f>
        <v/>
      </c>
      <c r="F4134">
        <f>IF(D4134="","",IF(E4134&lt;0,"VENCIDO",IF(E4134&lt;=30,"VENCE EM &lt;= 30 DIAS",IF(E4134&lt;=60,"ATENCAO (31-60 DIAS)","OK"))))</f>
        <v/>
      </c>
      <c r="G4134" s="14">
        <f>SUMIFS(Lancamentos!$G:$G,Lancamentos!$C:$C,$A4134,Lancamentos!$E:$E,$C4134,Lancamentos!$B:$B,"ENTRADA")</f>
        <v/>
      </c>
      <c r="H4134" s="14">
        <f>SUMIFS(Lancamentos!$G:$G,Lancamentos!$C:$C,$A4134,Lancamentos!$E:$E,$C4134,Lancamentos!$B:$B,"SAIDA_USO")</f>
        <v/>
      </c>
      <c r="I4134" s="14">
        <f>SUMIFS(Lancamentos!$G:$G,Lancamentos!$C:$C,$A4134,Lancamentos!$E:$E,$C4134,Lancamentos!$B:$B,"SAIDA_DESCARTE")</f>
        <v/>
      </c>
      <c r="J4134" s="14">
        <f>G4134-H4134-I4134</f>
        <v/>
      </c>
      <c r="K4134">
        <f>IF(A4134="","",IF(J4134&lt;=IFERROR(VLOOKUP(A4134,Produtos!$A:$E,5,FALSE),0),"ABAIXO DO MINIMO","OK"))</f>
        <v/>
      </c>
    </row>
    <row r="4135">
      <c r="B4135">
        <f>IFERROR(VLOOKUP(A4135,Produtos!A:B,2,FALSE),"")</f>
        <v/>
      </c>
      <c r="D4135" s="10">
        <f>IFERROR(INDEX(Lotes!$E:$E,MATCH(1,(Lotes!$A:$A=A4135)*(Lotes!$C:$C=C4135),0)),"")</f>
        <v/>
      </c>
      <c r="E4135" s="14">
        <f>IF(D4135="","",D4135-TODAY())</f>
        <v/>
      </c>
      <c r="F4135">
        <f>IF(D4135="","",IF(E4135&lt;0,"VENCIDO",IF(E4135&lt;=30,"VENCE EM &lt;= 30 DIAS",IF(E4135&lt;=60,"ATENCAO (31-60 DIAS)","OK"))))</f>
        <v/>
      </c>
      <c r="G4135" s="14">
        <f>SUMIFS(Lancamentos!$G:$G,Lancamentos!$C:$C,$A4135,Lancamentos!$E:$E,$C4135,Lancamentos!$B:$B,"ENTRADA")</f>
        <v/>
      </c>
      <c r="H4135" s="14">
        <f>SUMIFS(Lancamentos!$G:$G,Lancamentos!$C:$C,$A4135,Lancamentos!$E:$E,$C4135,Lancamentos!$B:$B,"SAIDA_USO")</f>
        <v/>
      </c>
      <c r="I4135" s="14">
        <f>SUMIFS(Lancamentos!$G:$G,Lancamentos!$C:$C,$A4135,Lancamentos!$E:$E,$C4135,Lancamentos!$B:$B,"SAIDA_DESCARTE")</f>
        <v/>
      </c>
      <c r="J4135" s="14">
        <f>G4135-H4135-I4135</f>
        <v/>
      </c>
      <c r="K4135">
        <f>IF(A4135="","",IF(J4135&lt;=IFERROR(VLOOKUP(A4135,Produtos!$A:$E,5,FALSE),0),"ABAIXO DO MINIMO","OK"))</f>
        <v/>
      </c>
    </row>
    <row r="4136">
      <c r="B4136">
        <f>IFERROR(VLOOKUP(A4136,Produtos!A:B,2,FALSE),"")</f>
        <v/>
      </c>
      <c r="D4136" s="10">
        <f>IFERROR(INDEX(Lotes!$E:$E,MATCH(1,(Lotes!$A:$A=A4136)*(Lotes!$C:$C=C4136),0)),"")</f>
        <v/>
      </c>
      <c r="E4136" s="14">
        <f>IF(D4136="","",D4136-TODAY())</f>
        <v/>
      </c>
      <c r="F4136">
        <f>IF(D4136="","",IF(E4136&lt;0,"VENCIDO",IF(E4136&lt;=30,"VENCE EM &lt;= 30 DIAS",IF(E4136&lt;=60,"ATENCAO (31-60 DIAS)","OK"))))</f>
        <v/>
      </c>
      <c r="G4136" s="14">
        <f>SUMIFS(Lancamentos!$G:$G,Lancamentos!$C:$C,$A4136,Lancamentos!$E:$E,$C4136,Lancamentos!$B:$B,"ENTRADA")</f>
        <v/>
      </c>
      <c r="H4136" s="14">
        <f>SUMIFS(Lancamentos!$G:$G,Lancamentos!$C:$C,$A4136,Lancamentos!$E:$E,$C4136,Lancamentos!$B:$B,"SAIDA_USO")</f>
        <v/>
      </c>
      <c r="I4136" s="14">
        <f>SUMIFS(Lancamentos!$G:$G,Lancamentos!$C:$C,$A4136,Lancamentos!$E:$E,$C4136,Lancamentos!$B:$B,"SAIDA_DESCARTE")</f>
        <v/>
      </c>
      <c r="J4136" s="14">
        <f>G4136-H4136-I4136</f>
        <v/>
      </c>
      <c r="K4136">
        <f>IF(A4136="","",IF(J4136&lt;=IFERROR(VLOOKUP(A4136,Produtos!$A:$E,5,FALSE),0),"ABAIXO DO MINIMO","OK"))</f>
        <v/>
      </c>
    </row>
    <row r="4137">
      <c r="B4137">
        <f>IFERROR(VLOOKUP(A4137,Produtos!A:B,2,FALSE),"")</f>
        <v/>
      </c>
      <c r="D4137" s="10">
        <f>IFERROR(INDEX(Lotes!$E:$E,MATCH(1,(Lotes!$A:$A=A4137)*(Lotes!$C:$C=C4137),0)),"")</f>
        <v/>
      </c>
      <c r="E4137" s="14">
        <f>IF(D4137="","",D4137-TODAY())</f>
        <v/>
      </c>
      <c r="F4137">
        <f>IF(D4137="","",IF(E4137&lt;0,"VENCIDO",IF(E4137&lt;=30,"VENCE EM &lt;= 30 DIAS",IF(E4137&lt;=60,"ATENCAO (31-60 DIAS)","OK"))))</f>
        <v/>
      </c>
      <c r="G4137" s="14">
        <f>SUMIFS(Lancamentos!$G:$G,Lancamentos!$C:$C,$A4137,Lancamentos!$E:$E,$C4137,Lancamentos!$B:$B,"ENTRADA")</f>
        <v/>
      </c>
      <c r="H4137" s="14">
        <f>SUMIFS(Lancamentos!$G:$G,Lancamentos!$C:$C,$A4137,Lancamentos!$E:$E,$C4137,Lancamentos!$B:$B,"SAIDA_USO")</f>
        <v/>
      </c>
      <c r="I4137" s="14">
        <f>SUMIFS(Lancamentos!$G:$G,Lancamentos!$C:$C,$A4137,Lancamentos!$E:$E,$C4137,Lancamentos!$B:$B,"SAIDA_DESCARTE")</f>
        <v/>
      </c>
      <c r="J4137" s="14">
        <f>G4137-H4137-I4137</f>
        <v/>
      </c>
      <c r="K4137">
        <f>IF(A4137="","",IF(J4137&lt;=IFERROR(VLOOKUP(A4137,Produtos!$A:$E,5,FALSE),0),"ABAIXO DO MINIMO","OK"))</f>
        <v/>
      </c>
    </row>
    <row r="4138">
      <c r="B4138">
        <f>IFERROR(VLOOKUP(A4138,Produtos!A:B,2,FALSE),"")</f>
        <v/>
      </c>
      <c r="D4138" s="10">
        <f>IFERROR(INDEX(Lotes!$E:$E,MATCH(1,(Lotes!$A:$A=A4138)*(Lotes!$C:$C=C4138),0)),"")</f>
        <v/>
      </c>
      <c r="E4138" s="14">
        <f>IF(D4138="","",D4138-TODAY())</f>
        <v/>
      </c>
      <c r="F4138">
        <f>IF(D4138="","",IF(E4138&lt;0,"VENCIDO",IF(E4138&lt;=30,"VENCE EM &lt;= 30 DIAS",IF(E4138&lt;=60,"ATENCAO (31-60 DIAS)","OK"))))</f>
        <v/>
      </c>
      <c r="G4138" s="14">
        <f>SUMIFS(Lancamentos!$G:$G,Lancamentos!$C:$C,$A4138,Lancamentos!$E:$E,$C4138,Lancamentos!$B:$B,"ENTRADA")</f>
        <v/>
      </c>
      <c r="H4138" s="14">
        <f>SUMIFS(Lancamentos!$G:$G,Lancamentos!$C:$C,$A4138,Lancamentos!$E:$E,$C4138,Lancamentos!$B:$B,"SAIDA_USO")</f>
        <v/>
      </c>
      <c r="I4138" s="14">
        <f>SUMIFS(Lancamentos!$G:$G,Lancamentos!$C:$C,$A4138,Lancamentos!$E:$E,$C4138,Lancamentos!$B:$B,"SAIDA_DESCARTE")</f>
        <v/>
      </c>
      <c r="J4138" s="14">
        <f>G4138-H4138-I4138</f>
        <v/>
      </c>
      <c r="K4138">
        <f>IF(A4138="","",IF(J4138&lt;=IFERROR(VLOOKUP(A4138,Produtos!$A:$E,5,FALSE),0),"ABAIXO DO MINIMO","OK"))</f>
        <v/>
      </c>
    </row>
    <row r="4139">
      <c r="B4139">
        <f>IFERROR(VLOOKUP(A4139,Produtos!A:B,2,FALSE),"")</f>
        <v/>
      </c>
      <c r="D4139" s="10">
        <f>IFERROR(INDEX(Lotes!$E:$E,MATCH(1,(Lotes!$A:$A=A4139)*(Lotes!$C:$C=C4139),0)),"")</f>
        <v/>
      </c>
      <c r="E4139" s="14">
        <f>IF(D4139="","",D4139-TODAY())</f>
        <v/>
      </c>
      <c r="F4139">
        <f>IF(D4139="","",IF(E4139&lt;0,"VENCIDO",IF(E4139&lt;=30,"VENCE EM &lt;= 30 DIAS",IF(E4139&lt;=60,"ATENCAO (31-60 DIAS)","OK"))))</f>
        <v/>
      </c>
      <c r="G4139" s="14">
        <f>SUMIFS(Lancamentos!$G:$G,Lancamentos!$C:$C,$A4139,Lancamentos!$E:$E,$C4139,Lancamentos!$B:$B,"ENTRADA")</f>
        <v/>
      </c>
      <c r="H4139" s="14">
        <f>SUMIFS(Lancamentos!$G:$G,Lancamentos!$C:$C,$A4139,Lancamentos!$E:$E,$C4139,Lancamentos!$B:$B,"SAIDA_USO")</f>
        <v/>
      </c>
      <c r="I4139" s="14">
        <f>SUMIFS(Lancamentos!$G:$G,Lancamentos!$C:$C,$A4139,Lancamentos!$E:$E,$C4139,Lancamentos!$B:$B,"SAIDA_DESCARTE")</f>
        <v/>
      </c>
      <c r="J4139" s="14">
        <f>G4139-H4139-I4139</f>
        <v/>
      </c>
      <c r="K4139">
        <f>IF(A4139="","",IF(J4139&lt;=IFERROR(VLOOKUP(A4139,Produtos!$A:$E,5,FALSE),0),"ABAIXO DO MINIMO","OK"))</f>
        <v/>
      </c>
    </row>
    <row r="4140">
      <c r="B4140">
        <f>IFERROR(VLOOKUP(A4140,Produtos!A:B,2,FALSE),"")</f>
        <v/>
      </c>
      <c r="D4140" s="10">
        <f>IFERROR(INDEX(Lotes!$E:$E,MATCH(1,(Lotes!$A:$A=A4140)*(Lotes!$C:$C=C4140),0)),"")</f>
        <v/>
      </c>
      <c r="E4140" s="14">
        <f>IF(D4140="","",D4140-TODAY())</f>
        <v/>
      </c>
      <c r="F4140">
        <f>IF(D4140="","",IF(E4140&lt;0,"VENCIDO",IF(E4140&lt;=30,"VENCE EM &lt;= 30 DIAS",IF(E4140&lt;=60,"ATENCAO (31-60 DIAS)","OK"))))</f>
        <v/>
      </c>
      <c r="G4140" s="14">
        <f>SUMIFS(Lancamentos!$G:$G,Lancamentos!$C:$C,$A4140,Lancamentos!$E:$E,$C4140,Lancamentos!$B:$B,"ENTRADA")</f>
        <v/>
      </c>
      <c r="H4140" s="14">
        <f>SUMIFS(Lancamentos!$G:$G,Lancamentos!$C:$C,$A4140,Lancamentos!$E:$E,$C4140,Lancamentos!$B:$B,"SAIDA_USO")</f>
        <v/>
      </c>
      <c r="I4140" s="14">
        <f>SUMIFS(Lancamentos!$G:$G,Lancamentos!$C:$C,$A4140,Lancamentos!$E:$E,$C4140,Lancamentos!$B:$B,"SAIDA_DESCARTE")</f>
        <v/>
      </c>
      <c r="J4140" s="14">
        <f>G4140-H4140-I4140</f>
        <v/>
      </c>
      <c r="K4140">
        <f>IF(A4140="","",IF(J4140&lt;=IFERROR(VLOOKUP(A4140,Produtos!$A:$E,5,FALSE),0),"ABAIXO DO MINIMO","OK"))</f>
        <v/>
      </c>
    </row>
    <row r="4141">
      <c r="B4141">
        <f>IFERROR(VLOOKUP(A4141,Produtos!A:B,2,FALSE),"")</f>
        <v/>
      </c>
      <c r="D4141" s="10">
        <f>IFERROR(INDEX(Lotes!$E:$E,MATCH(1,(Lotes!$A:$A=A4141)*(Lotes!$C:$C=C4141),0)),"")</f>
        <v/>
      </c>
      <c r="E4141" s="14">
        <f>IF(D4141="","",D4141-TODAY())</f>
        <v/>
      </c>
      <c r="F4141">
        <f>IF(D4141="","",IF(E4141&lt;0,"VENCIDO",IF(E4141&lt;=30,"VENCE EM &lt;= 30 DIAS",IF(E4141&lt;=60,"ATENCAO (31-60 DIAS)","OK"))))</f>
        <v/>
      </c>
      <c r="G4141" s="14">
        <f>SUMIFS(Lancamentos!$G:$G,Lancamentos!$C:$C,$A4141,Lancamentos!$E:$E,$C4141,Lancamentos!$B:$B,"ENTRADA")</f>
        <v/>
      </c>
      <c r="H4141" s="14">
        <f>SUMIFS(Lancamentos!$G:$G,Lancamentos!$C:$C,$A4141,Lancamentos!$E:$E,$C4141,Lancamentos!$B:$B,"SAIDA_USO")</f>
        <v/>
      </c>
      <c r="I4141" s="14">
        <f>SUMIFS(Lancamentos!$G:$G,Lancamentos!$C:$C,$A4141,Lancamentos!$E:$E,$C4141,Lancamentos!$B:$B,"SAIDA_DESCARTE")</f>
        <v/>
      </c>
      <c r="J4141" s="14">
        <f>G4141-H4141-I4141</f>
        <v/>
      </c>
      <c r="K4141">
        <f>IF(A4141="","",IF(J4141&lt;=IFERROR(VLOOKUP(A4141,Produtos!$A:$E,5,FALSE),0),"ABAIXO DO MINIMO","OK"))</f>
        <v/>
      </c>
    </row>
    <row r="4142">
      <c r="B4142">
        <f>IFERROR(VLOOKUP(A4142,Produtos!A:B,2,FALSE),"")</f>
        <v/>
      </c>
      <c r="D4142" s="10">
        <f>IFERROR(INDEX(Lotes!$E:$E,MATCH(1,(Lotes!$A:$A=A4142)*(Lotes!$C:$C=C4142),0)),"")</f>
        <v/>
      </c>
      <c r="E4142" s="14">
        <f>IF(D4142="","",D4142-TODAY())</f>
        <v/>
      </c>
      <c r="F4142">
        <f>IF(D4142="","",IF(E4142&lt;0,"VENCIDO",IF(E4142&lt;=30,"VENCE EM &lt;= 30 DIAS",IF(E4142&lt;=60,"ATENCAO (31-60 DIAS)","OK"))))</f>
        <v/>
      </c>
      <c r="G4142" s="14">
        <f>SUMIFS(Lancamentos!$G:$G,Lancamentos!$C:$C,$A4142,Lancamentos!$E:$E,$C4142,Lancamentos!$B:$B,"ENTRADA")</f>
        <v/>
      </c>
      <c r="H4142" s="14">
        <f>SUMIFS(Lancamentos!$G:$G,Lancamentos!$C:$C,$A4142,Lancamentos!$E:$E,$C4142,Lancamentos!$B:$B,"SAIDA_USO")</f>
        <v/>
      </c>
      <c r="I4142" s="14">
        <f>SUMIFS(Lancamentos!$G:$G,Lancamentos!$C:$C,$A4142,Lancamentos!$E:$E,$C4142,Lancamentos!$B:$B,"SAIDA_DESCARTE")</f>
        <v/>
      </c>
      <c r="J4142" s="14">
        <f>G4142-H4142-I4142</f>
        <v/>
      </c>
      <c r="K4142">
        <f>IF(A4142="","",IF(J4142&lt;=IFERROR(VLOOKUP(A4142,Produtos!$A:$E,5,FALSE),0),"ABAIXO DO MINIMO","OK"))</f>
        <v/>
      </c>
    </row>
    <row r="4143">
      <c r="B4143">
        <f>IFERROR(VLOOKUP(A4143,Produtos!A:B,2,FALSE),"")</f>
        <v/>
      </c>
      <c r="D4143" s="10">
        <f>IFERROR(INDEX(Lotes!$E:$E,MATCH(1,(Lotes!$A:$A=A4143)*(Lotes!$C:$C=C4143),0)),"")</f>
        <v/>
      </c>
      <c r="E4143" s="14">
        <f>IF(D4143="","",D4143-TODAY())</f>
        <v/>
      </c>
      <c r="F4143">
        <f>IF(D4143="","",IF(E4143&lt;0,"VENCIDO",IF(E4143&lt;=30,"VENCE EM &lt;= 30 DIAS",IF(E4143&lt;=60,"ATENCAO (31-60 DIAS)","OK"))))</f>
        <v/>
      </c>
      <c r="G4143" s="14">
        <f>SUMIFS(Lancamentos!$G:$G,Lancamentos!$C:$C,$A4143,Lancamentos!$E:$E,$C4143,Lancamentos!$B:$B,"ENTRADA")</f>
        <v/>
      </c>
      <c r="H4143" s="14">
        <f>SUMIFS(Lancamentos!$G:$G,Lancamentos!$C:$C,$A4143,Lancamentos!$E:$E,$C4143,Lancamentos!$B:$B,"SAIDA_USO")</f>
        <v/>
      </c>
      <c r="I4143" s="14">
        <f>SUMIFS(Lancamentos!$G:$G,Lancamentos!$C:$C,$A4143,Lancamentos!$E:$E,$C4143,Lancamentos!$B:$B,"SAIDA_DESCARTE")</f>
        <v/>
      </c>
      <c r="J4143" s="14">
        <f>G4143-H4143-I4143</f>
        <v/>
      </c>
      <c r="K4143">
        <f>IF(A4143="","",IF(J4143&lt;=IFERROR(VLOOKUP(A4143,Produtos!$A:$E,5,FALSE),0),"ABAIXO DO MINIMO","OK"))</f>
        <v/>
      </c>
    </row>
    <row r="4144">
      <c r="B4144">
        <f>IFERROR(VLOOKUP(A4144,Produtos!A:B,2,FALSE),"")</f>
        <v/>
      </c>
      <c r="D4144" s="10">
        <f>IFERROR(INDEX(Lotes!$E:$E,MATCH(1,(Lotes!$A:$A=A4144)*(Lotes!$C:$C=C4144),0)),"")</f>
        <v/>
      </c>
      <c r="E4144" s="14">
        <f>IF(D4144="","",D4144-TODAY())</f>
        <v/>
      </c>
      <c r="F4144">
        <f>IF(D4144="","",IF(E4144&lt;0,"VENCIDO",IF(E4144&lt;=30,"VENCE EM &lt;= 30 DIAS",IF(E4144&lt;=60,"ATENCAO (31-60 DIAS)","OK"))))</f>
        <v/>
      </c>
      <c r="G4144" s="14">
        <f>SUMIFS(Lancamentos!$G:$G,Lancamentos!$C:$C,$A4144,Lancamentos!$E:$E,$C4144,Lancamentos!$B:$B,"ENTRADA")</f>
        <v/>
      </c>
      <c r="H4144" s="14">
        <f>SUMIFS(Lancamentos!$G:$G,Lancamentos!$C:$C,$A4144,Lancamentos!$E:$E,$C4144,Lancamentos!$B:$B,"SAIDA_USO")</f>
        <v/>
      </c>
      <c r="I4144" s="14">
        <f>SUMIFS(Lancamentos!$G:$G,Lancamentos!$C:$C,$A4144,Lancamentos!$E:$E,$C4144,Lancamentos!$B:$B,"SAIDA_DESCARTE")</f>
        <v/>
      </c>
      <c r="J4144" s="14">
        <f>G4144-H4144-I4144</f>
        <v/>
      </c>
      <c r="K4144">
        <f>IF(A4144="","",IF(J4144&lt;=IFERROR(VLOOKUP(A4144,Produtos!$A:$E,5,FALSE),0),"ABAIXO DO MINIMO","OK"))</f>
        <v/>
      </c>
    </row>
    <row r="4145">
      <c r="B4145">
        <f>IFERROR(VLOOKUP(A4145,Produtos!A:B,2,FALSE),"")</f>
        <v/>
      </c>
      <c r="D4145" s="10">
        <f>IFERROR(INDEX(Lotes!$E:$E,MATCH(1,(Lotes!$A:$A=A4145)*(Lotes!$C:$C=C4145),0)),"")</f>
        <v/>
      </c>
      <c r="E4145" s="14">
        <f>IF(D4145="","",D4145-TODAY())</f>
        <v/>
      </c>
      <c r="F4145">
        <f>IF(D4145="","",IF(E4145&lt;0,"VENCIDO",IF(E4145&lt;=30,"VENCE EM &lt;= 30 DIAS",IF(E4145&lt;=60,"ATENCAO (31-60 DIAS)","OK"))))</f>
        <v/>
      </c>
      <c r="G4145" s="14">
        <f>SUMIFS(Lancamentos!$G:$G,Lancamentos!$C:$C,$A4145,Lancamentos!$E:$E,$C4145,Lancamentos!$B:$B,"ENTRADA")</f>
        <v/>
      </c>
      <c r="H4145" s="14">
        <f>SUMIFS(Lancamentos!$G:$G,Lancamentos!$C:$C,$A4145,Lancamentos!$E:$E,$C4145,Lancamentos!$B:$B,"SAIDA_USO")</f>
        <v/>
      </c>
      <c r="I4145" s="14">
        <f>SUMIFS(Lancamentos!$G:$G,Lancamentos!$C:$C,$A4145,Lancamentos!$E:$E,$C4145,Lancamentos!$B:$B,"SAIDA_DESCARTE")</f>
        <v/>
      </c>
      <c r="J4145" s="14">
        <f>G4145-H4145-I4145</f>
        <v/>
      </c>
      <c r="K4145">
        <f>IF(A4145="","",IF(J4145&lt;=IFERROR(VLOOKUP(A4145,Produtos!$A:$E,5,FALSE),0),"ABAIXO DO MINIMO","OK"))</f>
        <v/>
      </c>
    </row>
    <row r="4146">
      <c r="B4146">
        <f>IFERROR(VLOOKUP(A4146,Produtos!A:B,2,FALSE),"")</f>
        <v/>
      </c>
      <c r="D4146" s="10">
        <f>IFERROR(INDEX(Lotes!$E:$E,MATCH(1,(Lotes!$A:$A=A4146)*(Lotes!$C:$C=C4146),0)),"")</f>
        <v/>
      </c>
      <c r="E4146" s="14">
        <f>IF(D4146="","",D4146-TODAY())</f>
        <v/>
      </c>
      <c r="F4146">
        <f>IF(D4146="","",IF(E4146&lt;0,"VENCIDO",IF(E4146&lt;=30,"VENCE EM &lt;= 30 DIAS",IF(E4146&lt;=60,"ATENCAO (31-60 DIAS)","OK"))))</f>
        <v/>
      </c>
      <c r="G4146" s="14">
        <f>SUMIFS(Lancamentos!$G:$G,Lancamentos!$C:$C,$A4146,Lancamentos!$E:$E,$C4146,Lancamentos!$B:$B,"ENTRADA")</f>
        <v/>
      </c>
      <c r="H4146" s="14">
        <f>SUMIFS(Lancamentos!$G:$G,Lancamentos!$C:$C,$A4146,Lancamentos!$E:$E,$C4146,Lancamentos!$B:$B,"SAIDA_USO")</f>
        <v/>
      </c>
      <c r="I4146" s="14">
        <f>SUMIFS(Lancamentos!$G:$G,Lancamentos!$C:$C,$A4146,Lancamentos!$E:$E,$C4146,Lancamentos!$B:$B,"SAIDA_DESCARTE")</f>
        <v/>
      </c>
      <c r="J4146" s="14">
        <f>G4146-H4146-I4146</f>
        <v/>
      </c>
      <c r="K4146">
        <f>IF(A4146="","",IF(J4146&lt;=IFERROR(VLOOKUP(A4146,Produtos!$A:$E,5,FALSE),0),"ABAIXO DO MINIMO","OK"))</f>
        <v/>
      </c>
    </row>
    <row r="4147">
      <c r="B4147">
        <f>IFERROR(VLOOKUP(A4147,Produtos!A:B,2,FALSE),"")</f>
        <v/>
      </c>
      <c r="D4147" s="10">
        <f>IFERROR(INDEX(Lotes!$E:$E,MATCH(1,(Lotes!$A:$A=A4147)*(Lotes!$C:$C=C4147),0)),"")</f>
        <v/>
      </c>
      <c r="E4147" s="14">
        <f>IF(D4147="","",D4147-TODAY())</f>
        <v/>
      </c>
      <c r="F4147">
        <f>IF(D4147="","",IF(E4147&lt;0,"VENCIDO",IF(E4147&lt;=30,"VENCE EM &lt;= 30 DIAS",IF(E4147&lt;=60,"ATENCAO (31-60 DIAS)","OK"))))</f>
        <v/>
      </c>
      <c r="G4147" s="14">
        <f>SUMIFS(Lancamentos!$G:$G,Lancamentos!$C:$C,$A4147,Lancamentos!$E:$E,$C4147,Lancamentos!$B:$B,"ENTRADA")</f>
        <v/>
      </c>
      <c r="H4147" s="14">
        <f>SUMIFS(Lancamentos!$G:$G,Lancamentos!$C:$C,$A4147,Lancamentos!$E:$E,$C4147,Lancamentos!$B:$B,"SAIDA_USO")</f>
        <v/>
      </c>
      <c r="I4147" s="14">
        <f>SUMIFS(Lancamentos!$G:$G,Lancamentos!$C:$C,$A4147,Lancamentos!$E:$E,$C4147,Lancamentos!$B:$B,"SAIDA_DESCARTE")</f>
        <v/>
      </c>
      <c r="J4147" s="14">
        <f>G4147-H4147-I4147</f>
        <v/>
      </c>
      <c r="K4147">
        <f>IF(A4147="","",IF(J4147&lt;=IFERROR(VLOOKUP(A4147,Produtos!$A:$E,5,FALSE),0),"ABAIXO DO MINIMO","OK"))</f>
        <v/>
      </c>
    </row>
    <row r="4148">
      <c r="B4148">
        <f>IFERROR(VLOOKUP(A4148,Produtos!A:B,2,FALSE),"")</f>
        <v/>
      </c>
      <c r="D4148" s="10">
        <f>IFERROR(INDEX(Lotes!$E:$E,MATCH(1,(Lotes!$A:$A=A4148)*(Lotes!$C:$C=C4148),0)),"")</f>
        <v/>
      </c>
      <c r="E4148" s="14">
        <f>IF(D4148="","",D4148-TODAY())</f>
        <v/>
      </c>
      <c r="F4148">
        <f>IF(D4148="","",IF(E4148&lt;0,"VENCIDO",IF(E4148&lt;=30,"VENCE EM &lt;= 30 DIAS",IF(E4148&lt;=60,"ATENCAO (31-60 DIAS)","OK"))))</f>
        <v/>
      </c>
      <c r="G4148" s="14">
        <f>SUMIFS(Lancamentos!$G:$G,Lancamentos!$C:$C,$A4148,Lancamentos!$E:$E,$C4148,Lancamentos!$B:$B,"ENTRADA")</f>
        <v/>
      </c>
      <c r="H4148" s="14">
        <f>SUMIFS(Lancamentos!$G:$G,Lancamentos!$C:$C,$A4148,Lancamentos!$E:$E,$C4148,Lancamentos!$B:$B,"SAIDA_USO")</f>
        <v/>
      </c>
      <c r="I4148" s="14">
        <f>SUMIFS(Lancamentos!$G:$G,Lancamentos!$C:$C,$A4148,Lancamentos!$E:$E,$C4148,Lancamentos!$B:$B,"SAIDA_DESCARTE")</f>
        <v/>
      </c>
      <c r="J4148" s="14">
        <f>G4148-H4148-I4148</f>
        <v/>
      </c>
      <c r="K4148">
        <f>IF(A4148="","",IF(J4148&lt;=IFERROR(VLOOKUP(A4148,Produtos!$A:$E,5,FALSE),0),"ABAIXO DO MINIMO","OK"))</f>
        <v/>
      </c>
    </row>
    <row r="4149">
      <c r="B4149">
        <f>IFERROR(VLOOKUP(A4149,Produtos!A:B,2,FALSE),"")</f>
        <v/>
      </c>
      <c r="D4149" s="10">
        <f>IFERROR(INDEX(Lotes!$E:$E,MATCH(1,(Lotes!$A:$A=A4149)*(Lotes!$C:$C=C4149),0)),"")</f>
        <v/>
      </c>
      <c r="E4149" s="14">
        <f>IF(D4149="","",D4149-TODAY())</f>
        <v/>
      </c>
      <c r="F4149">
        <f>IF(D4149="","",IF(E4149&lt;0,"VENCIDO",IF(E4149&lt;=30,"VENCE EM &lt;= 30 DIAS",IF(E4149&lt;=60,"ATENCAO (31-60 DIAS)","OK"))))</f>
        <v/>
      </c>
      <c r="G4149" s="14">
        <f>SUMIFS(Lancamentos!$G:$G,Lancamentos!$C:$C,$A4149,Lancamentos!$E:$E,$C4149,Lancamentos!$B:$B,"ENTRADA")</f>
        <v/>
      </c>
      <c r="H4149" s="14">
        <f>SUMIFS(Lancamentos!$G:$G,Lancamentos!$C:$C,$A4149,Lancamentos!$E:$E,$C4149,Lancamentos!$B:$B,"SAIDA_USO")</f>
        <v/>
      </c>
      <c r="I4149" s="14">
        <f>SUMIFS(Lancamentos!$G:$G,Lancamentos!$C:$C,$A4149,Lancamentos!$E:$E,$C4149,Lancamentos!$B:$B,"SAIDA_DESCARTE")</f>
        <v/>
      </c>
      <c r="J4149" s="14">
        <f>G4149-H4149-I4149</f>
        <v/>
      </c>
      <c r="K4149">
        <f>IF(A4149="","",IF(J4149&lt;=IFERROR(VLOOKUP(A4149,Produtos!$A:$E,5,FALSE),0),"ABAIXO DO MINIMO","OK"))</f>
        <v/>
      </c>
    </row>
    <row r="4150">
      <c r="B4150">
        <f>IFERROR(VLOOKUP(A4150,Produtos!A:B,2,FALSE),"")</f>
        <v/>
      </c>
      <c r="D4150" s="10">
        <f>IFERROR(INDEX(Lotes!$E:$E,MATCH(1,(Lotes!$A:$A=A4150)*(Lotes!$C:$C=C4150),0)),"")</f>
        <v/>
      </c>
      <c r="E4150" s="14">
        <f>IF(D4150="","",D4150-TODAY())</f>
        <v/>
      </c>
      <c r="F4150">
        <f>IF(D4150="","",IF(E4150&lt;0,"VENCIDO",IF(E4150&lt;=30,"VENCE EM &lt;= 30 DIAS",IF(E4150&lt;=60,"ATENCAO (31-60 DIAS)","OK"))))</f>
        <v/>
      </c>
      <c r="G4150" s="14">
        <f>SUMIFS(Lancamentos!$G:$G,Lancamentos!$C:$C,$A4150,Lancamentos!$E:$E,$C4150,Lancamentos!$B:$B,"ENTRADA")</f>
        <v/>
      </c>
      <c r="H4150" s="14">
        <f>SUMIFS(Lancamentos!$G:$G,Lancamentos!$C:$C,$A4150,Lancamentos!$E:$E,$C4150,Lancamentos!$B:$B,"SAIDA_USO")</f>
        <v/>
      </c>
      <c r="I4150" s="14">
        <f>SUMIFS(Lancamentos!$G:$G,Lancamentos!$C:$C,$A4150,Lancamentos!$E:$E,$C4150,Lancamentos!$B:$B,"SAIDA_DESCARTE")</f>
        <v/>
      </c>
      <c r="J4150" s="14">
        <f>G4150-H4150-I4150</f>
        <v/>
      </c>
      <c r="K4150">
        <f>IF(A4150="","",IF(J4150&lt;=IFERROR(VLOOKUP(A4150,Produtos!$A:$E,5,FALSE),0),"ABAIXO DO MINIMO","OK"))</f>
        <v/>
      </c>
    </row>
    <row r="4151">
      <c r="B4151">
        <f>IFERROR(VLOOKUP(A4151,Produtos!A:B,2,FALSE),"")</f>
        <v/>
      </c>
      <c r="D4151" s="10">
        <f>IFERROR(INDEX(Lotes!$E:$E,MATCH(1,(Lotes!$A:$A=A4151)*(Lotes!$C:$C=C4151),0)),"")</f>
        <v/>
      </c>
      <c r="E4151" s="14">
        <f>IF(D4151="","",D4151-TODAY())</f>
        <v/>
      </c>
      <c r="F4151">
        <f>IF(D4151="","",IF(E4151&lt;0,"VENCIDO",IF(E4151&lt;=30,"VENCE EM &lt;= 30 DIAS",IF(E4151&lt;=60,"ATENCAO (31-60 DIAS)","OK"))))</f>
        <v/>
      </c>
      <c r="G4151" s="14">
        <f>SUMIFS(Lancamentos!$G:$G,Lancamentos!$C:$C,$A4151,Lancamentos!$E:$E,$C4151,Lancamentos!$B:$B,"ENTRADA")</f>
        <v/>
      </c>
      <c r="H4151" s="14">
        <f>SUMIFS(Lancamentos!$G:$G,Lancamentos!$C:$C,$A4151,Lancamentos!$E:$E,$C4151,Lancamentos!$B:$B,"SAIDA_USO")</f>
        <v/>
      </c>
      <c r="I4151" s="14">
        <f>SUMIFS(Lancamentos!$G:$G,Lancamentos!$C:$C,$A4151,Lancamentos!$E:$E,$C4151,Lancamentos!$B:$B,"SAIDA_DESCARTE")</f>
        <v/>
      </c>
      <c r="J4151" s="14">
        <f>G4151-H4151-I4151</f>
        <v/>
      </c>
      <c r="K4151">
        <f>IF(A4151="","",IF(J4151&lt;=IFERROR(VLOOKUP(A4151,Produtos!$A:$E,5,FALSE),0),"ABAIXO DO MINIMO","OK"))</f>
        <v/>
      </c>
    </row>
    <row r="4152">
      <c r="B4152">
        <f>IFERROR(VLOOKUP(A4152,Produtos!A:B,2,FALSE),"")</f>
        <v/>
      </c>
      <c r="D4152" s="10">
        <f>IFERROR(INDEX(Lotes!$E:$E,MATCH(1,(Lotes!$A:$A=A4152)*(Lotes!$C:$C=C4152),0)),"")</f>
        <v/>
      </c>
      <c r="E4152" s="14">
        <f>IF(D4152="","",D4152-TODAY())</f>
        <v/>
      </c>
      <c r="F4152">
        <f>IF(D4152="","",IF(E4152&lt;0,"VENCIDO",IF(E4152&lt;=30,"VENCE EM &lt;= 30 DIAS",IF(E4152&lt;=60,"ATENCAO (31-60 DIAS)","OK"))))</f>
        <v/>
      </c>
      <c r="G4152" s="14">
        <f>SUMIFS(Lancamentos!$G:$G,Lancamentos!$C:$C,$A4152,Lancamentos!$E:$E,$C4152,Lancamentos!$B:$B,"ENTRADA")</f>
        <v/>
      </c>
      <c r="H4152" s="14">
        <f>SUMIFS(Lancamentos!$G:$G,Lancamentos!$C:$C,$A4152,Lancamentos!$E:$E,$C4152,Lancamentos!$B:$B,"SAIDA_USO")</f>
        <v/>
      </c>
      <c r="I4152" s="14">
        <f>SUMIFS(Lancamentos!$G:$G,Lancamentos!$C:$C,$A4152,Lancamentos!$E:$E,$C4152,Lancamentos!$B:$B,"SAIDA_DESCARTE")</f>
        <v/>
      </c>
      <c r="J4152" s="14">
        <f>G4152-H4152-I4152</f>
        <v/>
      </c>
      <c r="K4152">
        <f>IF(A4152="","",IF(J4152&lt;=IFERROR(VLOOKUP(A4152,Produtos!$A:$E,5,FALSE),0),"ABAIXO DO MINIMO","OK"))</f>
        <v/>
      </c>
    </row>
    <row r="4153">
      <c r="B4153">
        <f>IFERROR(VLOOKUP(A4153,Produtos!A:B,2,FALSE),"")</f>
        <v/>
      </c>
      <c r="D4153" s="10">
        <f>IFERROR(INDEX(Lotes!$E:$E,MATCH(1,(Lotes!$A:$A=A4153)*(Lotes!$C:$C=C4153),0)),"")</f>
        <v/>
      </c>
      <c r="E4153" s="14">
        <f>IF(D4153="","",D4153-TODAY())</f>
        <v/>
      </c>
      <c r="F4153">
        <f>IF(D4153="","",IF(E4153&lt;0,"VENCIDO",IF(E4153&lt;=30,"VENCE EM &lt;= 30 DIAS",IF(E4153&lt;=60,"ATENCAO (31-60 DIAS)","OK"))))</f>
        <v/>
      </c>
      <c r="G4153" s="14">
        <f>SUMIFS(Lancamentos!$G:$G,Lancamentos!$C:$C,$A4153,Lancamentos!$E:$E,$C4153,Lancamentos!$B:$B,"ENTRADA")</f>
        <v/>
      </c>
      <c r="H4153" s="14">
        <f>SUMIFS(Lancamentos!$G:$G,Lancamentos!$C:$C,$A4153,Lancamentos!$E:$E,$C4153,Lancamentos!$B:$B,"SAIDA_USO")</f>
        <v/>
      </c>
      <c r="I4153" s="14">
        <f>SUMIFS(Lancamentos!$G:$G,Lancamentos!$C:$C,$A4153,Lancamentos!$E:$E,$C4153,Lancamentos!$B:$B,"SAIDA_DESCARTE")</f>
        <v/>
      </c>
      <c r="J4153" s="14">
        <f>G4153-H4153-I4153</f>
        <v/>
      </c>
      <c r="K4153">
        <f>IF(A4153="","",IF(J4153&lt;=IFERROR(VLOOKUP(A4153,Produtos!$A:$E,5,FALSE),0),"ABAIXO DO MINIMO","OK"))</f>
        <v/>
      </c>
    </row>
    <row r="4154">
      <c r="B4154">
        <f>IFERROR(VLOOKUP(A4154,Produtos!A:B,2,FALSE),"")</f>
        <v/>
      </c>
      <c r="D4154" s="10">
        <f>IFERROR(INDEX(Lotes!$E:$E,MATCH(1,(Lotes!$A:$A=A4154)*(Lotes!$C:$C=C4154),0)),"")</f>
        <v/>
      </c>
      <c r="E4154" s="14">
        <f>IF(D4154="","",D4154-TODAY())</f>
        <v/>
      </c>
      <c r="F4154">
        <f>IF(D4154="","",IF(E4154&lt;0,"VENCIDO",IF(E4154&lt;=30,"VENCE EM &lt;= 30 DIAS",IF(E4154&lt;=60,"ATENCAO (31-60 DIAS)","OK"))))</f>
        <v/>
      </c>
      <c r="G4154" s="14">
        <f>SUMIFS(Lancamentos!$G:$G,Lancamentos!$C:$C,$A4154,Lancamentos!$E:$E,$C4154,Lancamentos!$B:$B,"ENTRADA")</f>
        <v/>
      </c>
      <c r="H4154" s="14">
        <f>SUMIFS(Lancamentos!$G:$G,Lancamentos!$C:$C,$A4154,Lancamentos!$E:$E,$C4154,Lancamentos!$B:$B,"SAIDA_USO")</f>
        <v/>
      </c>
      <c r="I4154" s="14">
        <f>SUMIFS(Lancamentos!$G:$G,Lancamentos!$C:$C,$A4154,Lancamentos!$E:$E,$C4154,Lancamentos!$B:$B,"SAIDA_DESCARTE")</f>
        <v/>
      </c>
      <c r="J4154" s="14">
        <f>G4154-H4154-I4154</f>
        <v/>
      </c>
      <c r="K4154">
        <f>IF(A4154="","",IF(J4154&lt;=IFERROR(VLOOKUP(A4154,Produtos!$A:$E,5,FALSE),0),"ABAIXO DO MINIMO","OK"))</f>
        <v/>
      </c>
    </row>
    <row r="4155">
      <c r="B4155">
        <f>IFERROR(VLOOKUP(A4155,Produtos!A:B,2,FALSE),"")</f>
        <v/>
      </c>
      <c r="D4155" s="10">
        <f>IFERROR(INDEX(Lotes!$E:$E,MATCH(1,(Lotes!$A:$A=A4155)*(Lotes!$C:$C=C4155),0)),"")</f>
        <v/>
      </c>
      <c r="E4155" s="14">
        <f>IF(D4155="","",D4155-TODAY())</f>
        <v/>
      </c>
      <c r="F4155">
        <f>IF(D4155="","",IF(E4155&lt;0,"VENCIDO",IF(E4155&lt;=30,"VENCE EM &lt;= 30 DIAS",IF(E4155&lt;=60,"ATENCAO (31-60 DIAS)","OK"))))</f>
        <v/>
      </c>
      <c r="G4155" s="14">
        <f>SUMIFS(Lancamentos!$G:$G,Lancamentos!$C:$C,$A4155,Lancamentos!$E:$E,$C4155,Lancamentos!$B:$B,"ENTRADA")</f>
        <v/>
      </c>
      <c r="H4155" s="14">
        <f>SUMIFS(Lancamentos!$G:$G,Lancamentos!$C:$C,$A4155,Lancamentos!$E:$E,$C4155,Lancamentos!$B:$B,"SAIDA_USO")</f>
        <v/>
      </c>
      <c r="I4155" s="14">
        <f>SUMIFS(Lancamentos!$G:$G,Lancamentos!$C:$C,$A4155,Lancamentos!$E:$E,$C4155,Lancamentos!$B:$B,"SAIDA_DESCARTE")</f>
        <v/>
      </c>
      <c r="J4155" s="14">
        <f>G4155-H4155-I4155</f>
        <v/>
      </c>
      <c r="K4155">
        <f>IF(A4155="","",IF(J4155&lt;=IFERROR(VLOOKUP(A4155,Produtos!$A:$E,5,FALSE),0),"ABAIXO DO MINIMO","OK"))</f>
        <v/>
      </c>
    </row>
    <row r="4156">
      <c r="B4156">
        <f>IFERROR(VLOOKUP(A4156,Produtos!A:B,2,FALSE),"")</f>
        <v/>
      </c>
      <c r="D4156" s="10">
        <f>IFERROR(INDEX(Lotes!$E:$E,MATCH(1,(Lotes!$A:$A=A4156)*(Lotes!$C:$C=C4156),0)),"")</f>
        <v/>
      </c>
      <c r="E4156" s="14">
        <f>IF(D4156="","",D4156-TODAY())</f>
        <v/>
      </c>
      <c r="F4156">
        <f>IF(D4156="","",IF(E4156&lt;0,"VENCIDO",IF(E4156&lt;=30,"VENCE EM &lt;= 30 DIAS",IF(E4156&lt;=60,"ATENCAO (31-60 DIAS)","OK"))))</f>
        <v/>
      </c>
      <c r="G4156" s="14">
        <f>SUMIFS(Lancamentos!$G:$G,Lancamentos!$C:$C,$A4156,Lancamentos!$E:$E,$C4156,Lancamentos!$B:$B,"ENTRADA")</f>
        <v/>
      </c>
      <c r="H4156" s="14">
        <f>SUMIFS(Lancamentos!$G:$G,Lancamentos!$C:$C,$A4156,Lancamentos!$E:$E,$C4156,Lancamentos!$B:$B,"SAIDA_USO")</f>
        <v/>
      </c>
      <c r="I4156" s="14">
        <f>SUMIFS(Lancamentos!$G:$G,Lancamentos!$C:$C,$A4156,Lancamentos!$E:$E,$C4156,Lancamentos!$B:$B,"SAIDA_DESCARTE")</f>
        <v/>
      </c>
      <c r="J4156" s="14">
        <f>G4156-H4156-I4156</f>
        <v/>
      </c>
      <c r="K4156">
        <f>IF(A4156="","",IF(J4156&lt;=IFERROR(VLOOKUP(A4156,Produtos!$A:$E,5,FALSE),0),"ABAIXO DO MINIMO","OK"))</f>
        <v/>
      </c>
    </row>
    <row r="4157">
      <c r="B4157">
        <f>IFERROR(VLOOKUP(A4157,Produtos!A:B,2,FALSE),"")</f>
        <v/>
      </c>
      <c r="D4157" s="10">
        <f>IFERROR(INDEX(Lotes!$E:$E,MATCH(1,(Lotes!$A:$A=A4157)*(Lotes!$C:$C=C4157),0)),"")</f>
        <v/>
      </c>
      <c r="E4157" s="14">
        <f>IF(D4157="","",D4157-TODAY())</f>
        <v/>
      </c>
      <c r="F4157">
        <f>IF(D4157="","",IF(E4157&lt;0,"VENCIDO",IF(E4157&lt;=30,"VENCE EM &lt;= 30 DIAS",IF(E4157&lt;=60,"ATENCAO (31-60 DIAS)","OK"))))</f>
        <v/>
      </c>
      <c r="G4157" s="14">
        <f>SUMIFS(Lancamentos!$G:$G,Lancamentos!$C:$C,$A4157,Lancamentos!$E:$E,$C4157,Lancamentos!$B:$B,"ENTRADA")</f>
        <v/>
      </c>
      <c r="H4157" s="14">
        <f>SUMIFS(Lancamentos!$G:$G,Lancamentos!$C:$C,$A4157,Lancamentos!$E:$E,$C4157,Lancamentos!$B:$B,"SAIDA_USO")</f>
        <v/>
      </c>
      <c r="I4157" s="14">
        <f>SUMIFS(Lancamentos!$G:$G,Lancamentos!$C:$C,$A4157,Lancamentos!$E:$E,$C4157,Lancamentos!$B:$B,"SAIDA_DESCARTE")</f>
        <v/>
      </c>
      <c r="J4157" s="14">
        <f>G4157-H4157-I4157</f>
        <v/>
      </c>
      <c r="K4157">
        <f>IF(A4157="","",IF(J4157&lt;=IFERROR(VLOOKUP(A4157,Produtos!$A:$E,5,FALSE),0),"ABAIXO DO MINIMO","OK"))</f>
        <v/>
      </c>
    </row>
    <row r="4158">
      <c r="B4158">
        <f>IFERROR(VLOOKUP(A4158,Produtos!A:B,2,FALSE),"")</f>
        <v/>
      </c>
      <c r="D4158" s="10">
        <f>IFERROR(INDEX(Lotes!$E:$E,MATCH(1,(Lotes!$A:$A=A4158)*(Lotes!$C:$C=C4158),0)),"")</f>
        <v/>
      </c>
      <c r="E4158" s="14">
        <f>IF(D4158="","",D4158-TODAY())</f>
        <v/>
      </c>
      <c r="F4158">
        <f>IF(D4158="","",IF(E4158&lt;0,"VENCIDO",IF(E4158&lt;=30,"VENCE EM &lt;= 30 DIAS",IF(E4158&lt;=60,"ATENCAO (31-60 DIAS)","OK"))))</f>
        <v/>
      </c>
      <c r="G4158" s="14">
        <f>SUMIFS(Lancamentos!$G:$G,Lancamentos!$C:$C,$A4158,Lancamentos!$E:$E,$C4158,Lancamentos!$B:$B,"ENTRADA")</f>
        <v/>
      </c>
      <c r="H4158" s="14">
        <f>SUMIFS(Lancamentos!$G:$G,Lancamentos!$C:$C,$A4158,Lancamentos!$E:$E,$C4158,Lancamentos!$B:$B,"SAIDA_USO")</f>
        <v/>
      </c>
      <c r="I4158" s="14">
        <f>SUMIFS(Lancamentos!$G:$G,Lancamentos!$C:$C,$A4158,Lancamentos!$E:$E,$C4158,Lancamentos!$B:$B,"SAIDA_DESCARTE")</f>
        <v/>
      </c>
      <c r="J4158" s="14">
        <f>G4158-H4158-I4158</f>
        <v/>
      </c>
      <c r="K4158">
        <f>IF(A4158="","",IF(J4158&lt;=IFERROR(VLOOKUP(A4158,Produtos!$A:$E,5,FALSE),0),"ABAIXO DO MINIMO","OK"))</f>
        <v/>
      </c>
    </row>
    <row r="4159">
      <c r="B4159">
        <f>IFERROR(VLOOKUP(A4159,Produtos!A:B,2,FALSE),"")</f>
        <v/>
      </c>
      <c r="D4159" s="10">
        <f>IFERROR(INDEX(Lotes!$E:$E,MATCH(1,(Lotes!$A:$A=A4159)*(Lotes!$C:$C=C4159),0)),"")</f>
        <v/>
      </c>
      <c r="E4159" s="14">
        <f>IF(D4159="","",D4159-TODAY())</f>
        <v/>
      </c>
      <c r="F4159">
        <f>IF(D4159="","",IF(E4159&lt;0,"VENCIDO",IF(E4159&lt;=30,"VENCE EM &lt;= 30 DIAS",IF(E4159&lt;=60,"ATENCAO (31-60 DIAS)","OK"))))</f>
        <v/>
      </c>
      <c r="G4159" s="14">
        <f>SUMIFS(Lancamentos!$G:$G,Lancamentos!$C:$C,$A4159,Lancamentos!$E:$E,$C4159,Lancamentos!$B:$B,"ENTRADA")</f>
        <v/>
      </c>
      <c r="H4159" s="14">
        <f>SUMIFS(Lancamentos!$G:$G,Lancamentos!$C:$C,$A4159,Lancamentos!$E:$E,$C4159,Lancamentos!$B:$B,"SAIDA_USO")</f>
        <v/>
      </c>
      <c r="I4159" s="14">
        <f>SUMIFS(Lancamentos!$G:$G,Lancamentos!$C:$C,$A4159,Lancamentos!$E:$E,$C4159,Lancamentos!$B:$B,"SAIDA_DESCARTE")</f>
        <v/>
      </c>
      <c r="J4159" s="14">
        <f>G4159-H4159-I4159</f>
        <v/>
      </c>
      <c r="K4159">
        <f>IF(A4159="","",IF(J4159&lt;=IFERROR(VLOOKUP(A4159,Produtos!$A:$E,5,FALSE),0),"ABAIXO DO MINIMO","OK"))</f>
        <v/>
      </c>
    </row>
    <row r="4160">
      <c r="B4160">
        <f>IFERROR(VLOOKUP(A4160,Produtos!A:B,2,FALSE),"")</f>
        <v/>
      </c>
      <c r="D4160" s="10">
        <f>IFERROR(INDEX(Lotes!$E:$E,MATCH(1,(Lotes!$A:$A=A4160)*(Lotes!$C:$C=C4160),0)),"")</f>
        <v/>
      </c>
      <c r="E4160" s="14">
        <f>IF(D4160="","",D4160-TODAY())</f>
        <v/>
      </c>
      <c r="F4160">
        <f>IF(D4160="","",IF(E4160&lt;0,"VENCIDO",IF(E4160&lt;=30,"VENCE EM &lt;= 30 DIAS",IF(E4160&lt;=60,"ATENCAO (31-60 DIAS)","OK"))))</f>
        <v/>
      </c>
      <c r="G4160" s="14">
        <f>SUMIFS(Lancamentos!$G:$G,Lancamentos!$C:$C,$A4160,Lancamentos!$E:$E,$C4160,Lancamentos!$B:$B,"ENTRADA")</f>
        <v/>
      </c>
      <c r="H4160" s="14">
        <f>SUMIFS(Lancamentos!$G:$G,Lancamentos!$C:$C,$A4160,Lancamentos!$E:$E,$C4160,Lancamentos!$B:$B,"SAIDA_USO")</f>
        <v/>
      </c>
      <c r="I4160" s="14">
        <f>SUMIFS(Lancamentos!$G:$G,Lancamentos!$C:$C,$A4160,Lancamentos!$E:$E,$C4160,Lancamentos!$B:$B,"SAIDA_DESCARTE")</f>
        <v/>
      </c>
      <c r="J4160" s="14">
        <f>G4160-H4160-I4160</f>
        <v/>
      </c>
      <c r="K4160">
        <f>IF(A4160="","",IF(J4160&lt;=IFERROR(VLOOKUP(A4160,Produtos!$A:$E,5,FALSE),0),"ABAIXO DO MINIMO","OK"))</f>
        <v/>
      </c>
    </row>
    <row r="4161">
      <c r="B4161">
        <f>IFERROR(VLOOKUP(A4161,Produtos!A:B,2,FALSE),"")</f>
        <v/>
      </c>
      <c r="D4161" s="10">
        <f>IFERROR(INDEX(Lotes!$E:$E,MATCH(1,(Lotes!$A:$A=A4161)*(Lotes!$C:$C=C4161),0)),"")</f>
        <v/>
      </c>
      <c r="E4161" s="14">
        <f>IF(D4161="","",D4161-TODAY())</f>
        <v/>
      </c>
      <c r="F4161">
        <f>IF(D4161="","",IF(E4161&lt;0,"VENCIDO",IF(E4161&lt;=30,"VENCE EM &lt;= 30 DIAS",IF(E4161&lt;=60,"ATENCAO (31-60 DIAS)","OK"))))</f>
        <v/>
      </c>
      <c r="G4161" s="14">
        <f>SUMIFS(Lancamentos!$G:$G,Lancamentos!$C:$C,$A4161,Lancamentos!$E:$E,$C4161,Lancamentos!$B:$B,"ENTRADA")</f>
        <v/>
      </c>
      <c r="H4161" s="14">
        <f>SUMIFS(Lancamentos!$G:$G,Lancamentos!$C:$C,$A4161,Lancamentos!$E:$E,$C4161,Lancamentos!$B:$B,"SAIDA_USO")</f>
        <v/>
      </c>
      <c r="I4161" s="14">
        <f>SUMIFS(Lancamentos!$G:$G,Lancamentos!$C:$C,$A4161,Lancamentos!$E:$E,$C4161,Lancamentos!$B:$B,"SAIDA_DESCARTE")</f>
        <v/>
      </c>
      <c r="J4161" s="14">
        <f>G4161-H4161-I4161</f>
        <v/>
      </c>
      <c r="K4161">
        <f>IF(A4161="","",IF(J4161&lt;=IFERROR(VLOOKUP(A4161,Produtos!$A:$E,5,FALSE),0),"ABAIXO DO MINIMO","OK"))</f>
        <v/>
      </c>
    </row>
    <row r="4162">
      <c r="B4162">
        <f>IFERROR(VLOOKUP(A4162,Produtos!A:B,2,FALSE),"")</f>
        <v/>
      </c>
      <c r="D4162" s="10">
        <f>IFERROR(INDEX(Lotes!$E:$E,MATCH(1,(Lotes!$A:$A=A4162)*(Lotes!$C:$C=C4162),0)),"")</f>
        <v/>
      </c>
      <c r="E4162" s="14">
        <f>IF(D4162="","",D4162-TODAY())</f>
        <v/>
      </c>
      <c r="F4162">
        <f>IF(D4162="","",IF(E4162&lt;0,"VENCIDO",IF(E4162&lt;=30,"VENCE EM &lt;= 30 DIAS",IF(E4162&lt;=60,"ATENCAO (31-60 DIAS)","OK"))))</f>
        <v/>
      </c>
      <c r="G4162" s="14">
        <f>SUMIFS(Lancamentos!$G:$G,Lancamentos!$C:$C,$A4162,Lancamentos!$E:$E,$C4162,Lancamentos!$B:$B,"ENTRADA")</f>
        <v/>
      </c>
      <c r="H4162" s="14">
        <f>SUMIFS(Lancamentos!$G:$G,Lancamentos!$C:$C,$A4162,Lancamentos!$E:$E,$C4162,Lancamentos!$B:$B,"SAIDA_USO")</f>
        <v/>
      </c>
      <c r="I4162" s="14">
        <f>SUMIFS(Lancamentos!$G:$G,Lancamentos!$C:$C,$A4162,Lancamentos!$E:$E,$C4162,Lancamentos!$B:$B,"SAIDA_DESCARTE")</f>
        <v/>
      </c>
      <c r="J4162" s="14">
        <f>G4162-H4162-I4162</f>
        <v/>
      </c>
      <c r="K4162">
        <f>IF(A4162="","",IF(J4162&lt;=IFERROR(VLOOKUP(A4162,Produtos!$A:$E,5,FALSE),0),"ABAIXO DO MINIMO","OK"))</f>
        <v/>
      </c>
    </row>
    <row r="4163">
      <c r="B4163">
        <f>IFERROR(VLOOKUP(A4163,Produtos!A:B,2,FALSE),"")</f>
        <v/>
      </c>
      <c r="D4163" s="10">
        <f>IFERROR(INDEX(Lotes!$E:$E,MATCH(1,(Lotes!$A:$A=A4163)*(Lotes!$C:$C=C4163),0)),"")</f>
        <v/>
      </c>
      <c r="E4163" s="14">
        <f>IF(D4163="","",D4163-TODAY())</f>
        <v/>
      </c>
      <c r="F4163">
        <f>IF(D4163="","",IF(E4163&lt;0,"VENCIDO",IF(E4163&lt;=30,"VENCE EM &lt;= 30 DIAS",IF(E4163&lt;=60,"ATENCAO (31-60 DIAS)","OK"))))</f>
        <v/>
      </c>
      <c r="G4163" s="14">
        <f>SUMIFS(Lancamentos!$G:$G,Lancamentos!$C:$C,$A4163,Lancamentos!$E:$E,$C4163,Lancamentos!$B:$B,"ENTRADA")</f>
        <v/>
      </c>
      <c r="H4163" s="14">
        <f>SUMIFS(Lancamentos!$G:$G,Lancamentos!$C:$C,$A4163,Lancamentos!$E:$E,$C4163,Lancamentos!$B:$B,"SAIDA_USO")</f>
        <v/>
      </c>
      <c r="I4163" s="14">
        <f>SUMIFS(Lancamentos!$G:$G,Lancamentos!$C:$C,$A4163,Lancamentos!$E:$E,$C4163,Lancamentos!$B:$B,"SAIDA_DESCARTE")</f>
        <v/>
      </c>
      <c r="J4163" s="14">
        <f>G4163-H4163-I4163</f>
        <v/>
      </c>
      <c r="K4163">
        <f>IF(A4163="","",IF(J4163&lt;=IFERROR(VLOOKUP(A4163,Produtos!$A:$E,5,FALSE),0),"ABAIXO DO MINIMO","OK"))</f>
        <v/>
      </c>
    </row>
    <row r="4164">
      <c r="B4164">
        <f>IFERROR(VLOOKUP(A4164,Produtos!A:B,2,FALSE),"")</f>
        <v/>
      </c>
      <c r="D4164" s="10">
        <f>IFERROR(INDEX(Lotes!$E:$E,MATCH(1,(Lotes!$A:$A=A4164)*(Lotes!$C:$C=C4164),0)),"")</f>
        <v/>
      </c>
      <c r="E4164" s="14">
        <f>IF(D4164="","",D4164-TODAY())</f>
        <v/>
      </c>
      <c r="F4164">
        <f>IF(D4164="","",IF(E4164&lt;0,"VENCIDO",IF(E4164&lt;=30,"VENCE EM &lt;= 30 DIAS",IF(E4164&lt;=60,"ATENCAO (31-60 DIAS)","OK"))))</f>
        <v/>
      </c>
      <c r="G4164" s="14">
        <f>SUMIFS(Lancamentos!$G:$G,Lancamentos!$C:$C,$A4164,Lancamentos!$E:$E,$C4164,Lancamentos!$B:$B,"ENTRADA")</f>
        <v/>
      </c>
      <c r="H4164" s="14">
        <f>SUMIFS(Lancamentos!$G:$G,Lancamentos!$C:$C,$A4164,Lancamentos!$E:$E,$C4164,Lancamentos!$B:$B,"SAIDA_USO")</f>
        <v/>
      </c>
      <c r="I4164" s="14">
        <f>SUMIFS(Lancamentos!$G:$G,Lancamentos!$C:$C,$A4164,Lancamentos!$E:$E,$C4164,Lancamentos!$B:$B,"SAIDA_DESCARTE")</f>
        <v/>
      </c>
      <c r="J4164" s="14">
        <f>G4164-H4164-I4164</f>
        <v/>
      </c>
      <c r="K4164">
        <f>IF(A4164="","",IF(J4164&lt;=IFERROR(VLOOKUP(A4164,Produtos!$A:$E,5,FALSE),0),"ABAIXO DO MINIMO","OK"))</f>
        <v/>
      </c>
    </row>
    <row r="4165">
      <c r="B4165">
        <f>IFERROR(VLOOKUP(A4165,Produtos!A:B,2,FALSE),"")</f>
        <v/>
      </c>
      <c r="D4165" s="10">
        <f>IFERROR(INDEX(Lotes!$E:$E,MATCH(1,(Lotes!$A:$A=A4165)*(Lotes!$C:$C=C4165),0)),"")</f>
        <v/>
      </c>
      <c r="E4165" s="14">
        <f>IF(D4165="","",D4165-TODAY())</f>
        <v/>
      </c>
      <c r="F4165">
        <f>IF(D4165="","",IF(E4165&lt;0,"VENCIDO",IF(E4165&lt;=30,"VENCE EM &lt;= 30 DIAS",IF(E4165&lt;=60,"ATENCAO (31-60 DIAS)","OK"))))</f>
        <v/>
      </c>
      <c r="G4165" s="14">
        <f>SUMIFS(Lancamentos!$G:$G,Lancamentos!$C:$C,$A4165,Lancamentos!$E:$E,$C4165,Lancamentos!$B:$B,"ENTRADA")</f>
        <v/>
      </c>
      <c r="H4165" s="14">
        <f>SUMIFS(Lancamentos!$G:$G,Lancamentos!$C:$C,$A4165,Lancamentos!$E:$E,$C4165,Lancamentos!$B:$B,"SAIDA_USO")</f>
        <v/>
      </c>
      <c r="I4165" s="14">
        <f>SUMIFS(Lancamentos!$G:$G,Lancamentos!$C:$C,$A4165,Lancamentos!$E:$E,$C4165,Lancamentos!$B:$B,"SAIDA_DESCARTE")</f>
        <v/>
      </c>
      <c r="J4165" s="14">
        <f>G4165-H4165-I4165</f>
        <v/>
      </c>
      <c r="K4165">
        <f>IF(A4165="","",IF(J4165&lt;=IFERROR(VLOOKUP(A4165,Produtos!$A:$E,5,FALSE),0),"ABAIXO DO MINIMO","OK"))</f>
        <v/>
      </c>
    </row>
    <row r="4166">
      <c r="B4166">
        <f>IFERROR(VLOOKUP(A4166,Produtos!A:B,2,FALSE),"")</f>
        <v/>
      </c>
      <c r="D4166" s="10">
        <f>IFERROR(INDEX(Lotes!$E:$E,MATCH(1,(Lotes!$A:$A=A4166)*(Lotes!$C:$C=C4166),0)),"")</f>
        <v/>
      </c>
      <c r="E4166" s="14">
        <f>IF(D4166="","",D4166-TODAY())</f>
        <v/>
      </c>
      <c r="F4166">
        <f>IF(D4166="","",IF(E4166&lt;0,"VENCIDO",IF(E4166&lt;=30,"VENCE EM &lt;= 30 DIAS",IF(E4166&lt;=60,"ATENCAO (31-60 DIAS)","OK"))))</f>
        <v/>
      </c>
      <c r="G4166" s="14">
        <f>SUMIFS(Lancamentos!$G:$G,Lancamentos!$C:$C,$A4166,Lancamentos!$E:$E,$C4166,Lancamentos!$B:$B,"ENTRADA")</f>
        <v/>
      </c>
      <c r="H4166" s="14">
        <f>SUMIFS(Lancamentos!$G:$G,Lancamentos!$C:$C,$A4166,Lancamentos!$E:$E,$C4166,Lancamentos!$B:$B,"SAIDA_USO")</f>
        <v/>
      </c>
      <c r="I4166" s="14">
        <f>SUMIFS(Lancamentos!$G:$G,Lancamentos!$C:$C,$A4166,Lancamentos!$E:$E,$C4166,Lancamentos!$B:$B,"SAIDA_DESCARTE")</f>
        <v/>
      </c>
      <c r="J4166" s="14">
        <f>G4166-H4166-I4166</f>
        <v/>
      </c>
      <c r="K4166">
        <f>IF(A4166="","",IF(J4166&lt;=IFERROR(VLOOKUP(A4166,Produtos!$A:$E,5,FALSE),0),"ABAIXO DO MINIMO","OK"))</f>
        <v/>
      </c>
    </row>
    <row r="4167">
      <c r="B4167">
        <f>IFERROR(VLOOKUP(A4167,Produtos!A:B,2,FALSE),"")</f>
        <v/>
      </c>
      <c r="D4167" s="10">
        <f>IFERROR(INDEX(Lotes!$E:$E,MATCH(1,(Lotes!$A:$A=A4167)*(Lotes!$C:$C=C4167),0)),"")</f>
        <v/>
      </c>
      <c r="E4167" s="14">
        <f>IF(D4167="","",D4167-TODAY())</f>
        <v/>
      </c>
      <c r="F4167">
        <f>IF(D4167="","",IF(E4167&lt;0,"VENCIDO",IF(E4167&lt;=30,"VENCE EM &lt;= 30 DIAS",IF(E4167&lt;=60,"ATENCAO (31-60 DIAS)","OK"))))</f>
        <v/>
      </c>
      <c r="G4167" s="14">
        <f>SUMIFS(Lancamentos!$G:$G,Lancamentos!$C:$C,$A4167,Lancamentos!$E:$E,$C4167,Lancamentos!$B:$B,"ENTRADA")</f>
        <v/>
      </c>
      <c r="H4167" s="14">
        <f>SUMIFS(Lancamentos!$G:$G,Lancamentos!$C:$C,$A4167,Lancamentos!$E:$E,$C4167,Lancamentos!$B:$B,"SAIDA_USO")</f>
        <v/>
      </c>
      <c r="I4167" s="14">
        <f>SUMIFS(Lancamentos!$G:$G,Lancamentos!$C:$C,$A4167,Lancamentos!$E:$E,$C4167,Lancamentos!$B:$B,"SAIDA_DESCARTE")</f>
        <v/>
      </c>
      <c r="J4167" s="14">
        <f>G4167-H4167-I4167</f>
        <v/>
      </c>
      <c r="K4167">
        <f>IF(A4167="","",IF(J4167&lt;=IFERROR(VLOOKUP(A4167,Produtos!$A:$E,5,FALSE),0),"ABAIXO DO MINIMO","OK"))</f>
        <v/>
      </c>
    </row>
    <row r="4168">
      <c r="B4168">
        <f>IFERROR(VLOOKUP(A4168,Produtos!A:B,2,FALSE),"")</f>
        <v/>
      </c>
      <c r="D4168" s="10">
        <f>IFERROR(INDEX(Lotes!$E:$E,MATCH(1,(Lotes!$A:$A=A4168)*(Lotes!$C:$C=C4168),0)),"")</f>
        <v/>
      </c>
      <c r="E4168" s="14">
        <f>IF(D4168="","",D4168-TODAY())</f>
        <v/>
      </c>
      <c r="F4168">
        <f>IF(D4168="","",IF(E4168&lt;0,"VENCIDO",IF(E4168&lt;=30,"VENCE EM &lt;= 30 DIAS",IF(E4168&lt;=60,"ATENCAO (31-60 DIAS)","OK"))))</f>
        <v/>
      </c>
      <c r="G4168" s="14">
        <f>SUMIFS(Lancamentos!$G:$G,Lancamentos!$C:$C,$A4168,Lancamentos!$E:$E,$C4168,Lancamentos!$B:$B,"ENTRADA")</f>
        <v/>
      </c>
      <c r="H4168" s="14">
        <f>SUMIFS(Lancamentos!$G:$G,Lancamentos!$C:$C,$A4168,Lancamentos!$E:$E,$C4168,Lancamentos!$B:$B,"SAIDA_USO")</f>
        <v/>
      </c>
      <c r="I4168" s="14">
        <f>SUMIFS(Lancamentos!$G:$G,Lancamentos!$C:$C,$A4168,Lancamentos!$E:$E,$C4168,Lancamentos!$B:$B,"SAIDA_DESCARTE")</f>
        <v/>
      </c>
      <c r="J4168" s="14">
        <f>G4168-H4168-I4168</f>
        <v/>
      </c>
      <c r="K4168">
        <f>IF(A4168="","",IF(J4168&lt;=IFERROR(VLOOKUP(A4168,Produtos!$A:$E,5,FALSE),0),"ABAIXO DO MINIMO","OK"))</f>
        <v/>
      </c>
    </row>
    <row r="4169">
      <c r="B4169">
        <f>IFERROR(VLOOKUP(A4169,Produtos!A:B,2,FALSE),"")</f>
        <v/>
      </c>
      <c r="D4169" s="10">
        <f>IFERROR(INDEX(Lotes!$E:$E,MATCH(1,(Lotes!$A:$A=A4169)*(Lotes!$C:$C=C4169),0)),"")</f>
        <v/>
      </c>
      <c r="E4169" s="14">
        <f>IF(D4169="","",D4169-TODAY())</f>
        <v/>
      </c>
      <c r="F4169">
        <f>IF(D4169="","",IF(E4169&lt;0,"VENCIDO",IF(E4169&lt;=30,"VENCE EM &lt;= 30 DIAS",IF(E4169&lt;=60,"ATENCAO (31-60 DIAS)","OK"))))</f>
        <v/>
      </c>
      <c r="G4169" s="14">
        <f>SUMIFS(Lancamentos!$G:$G,Lancamentos!$C:$C,$A4169,Lancamentos!$E:$E,$C4169,Lancamentos!$B:$B,"ENTRADA")</f>
        <v/>
      </c>
      <c r="H4169" s="14">
        <f>SUMIFS(Lancamentos!$G:$G,Lancamentos!$C:$C,$A4169,Lancamentos!$E:$E,$C4169,Lancamentos!$B:$B,"SAIDA_USO")</f>
        <v/>
      </c>
      <c r="I4169" s="14">
        <f>SUMIFS(Lancamentos!$G:$G,Lancamentos!$C:$C,$A4169,Lancamentos!$E:$E,$C4169,Lancamentos!$B:$B,"SAIDA_DESCARTE")</f>
        <v/>
      </c>
      <c r="J4169" s="14">
        <f>G4169-H4169-I4169</f>
        <v/>
      </c>
      <c r="K4169">
        <f>IF(A4169="","",IF(J4169&lt;=IFERROR(VLOOKUP(A4169,Produtos!$A:$E,5,FALSE),0),"ABAIXO DO MINIMO","OK"))</f>
        <v/>
      </c>
    </row>
    <row r="4170">
      <c r="B4170">
        <f>IFERROR(VLOOKUP(A4170,Produtos!A:B,2,FALSE),"")</f>
        <v/>
      </c>
      <c r="D4170" s="10">
        <f>IFERROR(INDEX(Lotes!$E:$E,MATCH(1,(Lotes!$A:$A=A4170)*(Lotes!$C:$C=C4170),0)),"")</f>
        <v/>
      </c>
      <c r="E4170" s="14">
        <f>IF(D4170="","",D4170-TODAY())</f>
        <v/>
      </c>
      <c r="F4170">
        <f>IF(D4170="","",IF(E4170&lt;0,"VENCIDO",IF(E4170&lt;=30,"VENCE EM &lt;= 30 DIAS",IF(E4170&lt;=60,"ATENCAO (31-60 DIAS)","OK"))))</f>
        <v/>
      </c>
      <c r="G4170" s="14">
        <f>SUMIFS(Lancamentos!$G:$G,Lancamentos!$C:$C,$A4170,Lancamentos!$E:$E,$C4170,Lancamentos!$B:$B,"ENTRADA")</f>
        <v/>
      </c>
      <c r="H4170" s="14">
        <f>SUMIFS(Lancamentos!$G:$G,Lancamentos!$C:$C,$A4170,Lancamentos!$E:$E,$C4170,Lancamentos!$B:$B,"SAIDA_USO")</f>
        <v/>
      </c>
      <c r="I4170" s="14">
        <f>SUMIFS(Lancamentos!$G:$G,Lancamentos!$C:$C,$A4170,Lancamentos!$E:$E,$C4170,Lancamentos!$B:$B,"SAIDA_DESCARTE")</f>
        <v/>
      </c>
      <c r="J4170" s="14">
        <f>G4170-H4170-I4170</f>
        <v/>
      </c>
      <c r="K4170">
        <f>IF(A4170="","",IF(J4170&lt;=IFERROR(VLOOKUP(A4170,Produtos!$A:$E,5,FALSE),0),"ABAIXO DO MINIMO","OK"))</f>
        <v/>
      </c>
    </row>
    <row r="4171">
      <c r="B4171">
        <f>IFERROR(VLOOKUP(A4171,Produtos!A:B,2,FALSE),"")</f>
        <v/>
      </c>
      <c r="D4171" s="10">
        <f>IFERROR(INDEX(Lotes!$E:$E,MATCH(1,(Lotes!$A:$A=A4171)*(Lotes!$C:$C=C4171),0)),"")</f>
        <v/>
      </c>
      <c r="E4171" s="14">
        <f>IF(D4171="","",D4171-TODAY())</f>
        <v/>
      </c>
      <c r="F4171">
        <f>IF(D4171="","",IF(E4171&lt;0,"VENCIDO",IF(E4171&lt;=30,"VENCE EM &lt;= 30 DIAS",IF(E4171&lt;=60,"ATENCAO (31-60 DIAS)","OK"))))</f>
        <v/>
      </c>
      <c r="G4171" s="14">
        <f>SUMIFS(Lancamentos!$G:$G,Lancamentos!$C:$C,$A4171,Lancamentos!$E:$E,$C4171,Lancamentos!$B:$B,"ENTRADA")</f>
        <v/>
      </c>
      <c r="H4171" s="14">
        <f>SUMIFS(Lancamentos!$G:$G,Lancamentos!$C:$C,$A4171,Lancamentos!$E:$E,$C4171,Lancamentos!$B:$B,"SAIDA_USO")</f>
        <v/>
      </c>
      <c r="I4171" s="14">
        <f>SUMIFS(Lancamentos!$G:$G,Lancamentos!$C:$C,$A4171,Lancamentos!$E:$E,$C4171,Lancamentos!$B:$B,"SAIDA_DESCARTE")</f>
        <v/>
      </c>
      <c r="J4171" s="14">
        <f>G4171-H4171-I4171</f>
        <v/>
      </c>
      <c r="K4171">
        <f>IF(A4171="","",IF(J4171&lt;=IFERROR(VLOOKUP(A4171,Produtos!$A:$E,5,FALSE),0),"ABAIXO DO MINIMO","OK"))</f>
        <v/>
      </c>
    </row>
    <row r="4172">
      <c r="B4172">
        <f>IFERROR(VLOOKUP(A4172,Produtos!A:B,2,FALSE),"")</f>
        <v/>
      </c>
      <c r="D4172" s="10">
        <f>IFERROR(INDEX(Lotes!$E:$E,MATCH(1,(Lotes!$A:$A=A4172)*(Lotes!$C:$C=C4172),0)),"")</f>
        <v/>
      </c>
      <c r="E4172" s="14">
        <f>IF(D4172="","",D4172-TODAY())</f>
        <v/>
      </c>
      <c r="F4172">
        <f>IF(D4172="","",IF(E4172&lt;0,"VENCIDO",IF(E4172&lt;=30,"VENCE EM &lt;= 30 DIAS",IF(E4172&lt;=60,"ATENCAO (31-60 DIAS)","OK"))))</f>
        <v/>
      </c>
      <c r="G4172" s="14">
        <f>SUMIFS(Lancamentos!$G:$G,Lancamentos!$C:$C,$A4172,Lancamentos!$E:$E,$C4172,Lancamentos!$B:$B,"ENTRADA")</f>
        <v/>
      </c>
      <c r="H4172" s="14">
        <f>SUMIFS(Lancamentos!$G:$G,Lancamentos!$C:$C,$A4172,Lancamentos!$E:$E,$C4172,Lancamentos!$B:$B,"SAIDA_USO")</f>
        <v/>
      </c>
      <c r="I4172" s="14">
        <f>SUMIFS(Lancamentos!$G:$G,Lancamentos!$C:$C,$A4172,Lancamentos!$E:$E,$C4172,Lancamentos!$B:$B,"SAIDA_DESCARTE")</f>
        <v/>
      </c>
      <c r="J4172" s="14">
        <f>G4172-H4172-I4172</f>
        <v/>
      </c>
      <c r="K4172">
        <f>IF(A4172="","",IF(J4172&lt;=IFERROR(VLOOKUP(A4172,Produtos!$A:$E,5,FALSE),0),"ABAIXO DO MINIMO","OK"))</f>
        <v/>
      </c>
    </row>
    <row r="4173">
      <c r="B4173">
        <f>IFERROR(VLOOKUP(A4173,Produtos!A:B,2,FALSE),"")</f>
        <v/>
      </c>
      <c r="D4173" s="10">
        <f>IFERROR(INDEX(Lotes!$E:$E,MATCH(1,(Lotes!$A:$A=A4173)*(Lotes!$C:$C=C4173),0)),"")</f>
        <v/>
      </c>
      <c r="E4173" s="14">
        <f>IF(D4173="","",D4173-TODAY())</f>
        <v/>
      </c>
      <c r="F4173">
        <f>IF(D4173="","",IF(E4173&lt;0,"VENCIDO",IF(E4173&lt;=30,"VENCE EM &lt;= 30 DIAS",IF(E4173&lt;=60,"ATENCAO (31-60 DIAS)","OK"))))</f>
        <v/>
      </c>
      <c r="G4173" s="14">
        <f>SUMIFS(Lancamentos!$G:$G,Lancamentos!$C:$C,$A4173,Lancamentos!$E:$E,$C4173,Lancamentos!$B:$B,"ENTRADA")</f>
        <v/>
      </c>
      <c r="H4173" s="14">
        <f>SUMIFS(Lancamentos!$G:$G,Lancamentos!$C:$C,$A4173,Lancamentos!$E:$E,$C4173,Lancamentos!$B:$B,"SAIDA_USO")</f>
        <v/>
      </c>
      <c r="I4173" s="14">
        <f>SUMIFS(Lancamentos!$G:$G,Lancamentos!$C:$C,$A4173,Lancamentos!$E:$E,$C4173,Lancamentos!$B:$B,"SAIDA_DESCARTE")</f>
        <v/>
      </c>
      <c r="J4173" s="14">
        <f>G4173-H4173-I4173</f>
        <v/>
      </c>
      <c r="K4173">
        <f>IF(A4173="","",IF(J4173&lt;=IFERROR(VLOOKUP(A4173,Produtos!$A:$E,5,FALSE),0),"ABAIXO DO MINIMO","OK"))</f>
        <v/>
      </c>
    </row>
    <row r="4174">
      <c r="B4174">
        <f>IFERROR(VLOOKUP(A4174,Produtos!A:B,2,FALSE),"")</f>
        <v/>
      </c>
      <c r="D4174" s="10">
        <f>IFERROR(INDEX(Lotes!$E:$E,MATCH(1,(Lotes!$A:$A=A4174)*(Lotes!$C:$C=C4174),0)),"")</f>
        <v/>
      </c>
      <c r="E4174" s="14">
        <f>IF(D4174="","",D4174-TODAY())</f>
        <v/>
      </c>
      <c r="F4174">
        <f>IF(D4174="","",IF(E4174&lt;0,"VENCIDO",IF(E4174&lt;=30,"VENCE EM &lt;= 30 DIAS",IF(E4174&lt;=60,"ATENCAO (31-60 DIAS)","OK"))))</f>
        <v/>
      </c>
      <c r="G4174" s="14">
        <f>SUMIFS(Lancamentos!$G:$G,Lancamentos!$C:$C,$A4174,Lancamentos!$E:$E,$C4174,Lancamentos!$B:$B,"ENTRADA")</f>
        <v/>
      </c>
      <c r="H4174" s="14">
        <f>SUMIFS(Lancamentos!$G:$G,Lancamentos!$C:$C,$A4174,Lancamentos!$E:$E,$C4174,Lancamentos!$B:$B,"SAIDA_USO")</f>
        <v/>
      </c>
      <c r="I4174" s="14">
        <f>SUMIFS(Lancamentos!$G:$G,Lancamentos!$C:$C,$A4174,Lancamentos!$E:$E,$C4174,Lancamentos!$B:$B,"SAIDA_DESCARTE")</f>
        <v/>
      </c>
      <c r="J4174" s="14">
        <f>G4174-H4174-I4174</f>
        <v/>
      </c>
      <c r="K4174">
        <f>IF(A4174="","",IF(J4174&lt;=IFERROR(VLOOKUP(A4174,Produtos!$A:$E,5,FALSE),0),"ABAIXO DO MINIMO","OK"))</f>
        <v/>
      </c>
    </row>
    <row r="4175">
      <c r="B4175">
        <f>IFERROR(VLOOKUP(A4175,Produtos!A:B,2,FALSE),"")</f>
        <v/>
      </c>
      <c r="D4175" s="10">
        <f>IFERROR(INDEX(Lotes!$E:$E,MATCH(1,(Lotes!$A:$A=A4175)*(Lotes!$C:$C=C4175),0)),"")</f>
        <v/>
      </c>
      <c r="E4175" s="14">
        <f>IF(D4175="","",D4175-TODAY())</f>
        <v/>
      </c>
      <c r="F4175">
        <f>IF(D4175="","",IF(E4175&lt;0,"VENCIDO",IF(E4175&lt;=30,"VENCE EM &lt;= 30 DIAS",IF(E4175&lt;=60,"ATENCAO (31-60 DIAS)","OK"))))</f>
        <v/>
      </c>
      <c r="G4175" s="14">
        <f>SUMIFS(Lancamentos!$G:$G,Lancamentos!$C:$C,$A4175,Lancamentos!$E:$E,$C4175,Lancamentos!$B:$B,"ENTRADA")</f>
        <v/>
      </c>
      <c r="H4175" s="14">
        <f>SUMIFS(Lancamentos!$G:$G,Lancamentos!$C:$C,$A4175,Lancamentos!$E:$E,$C4175,Lancamentos!$B:$B,"SAIDA_USO")</f>
        <v/>
      </c>
      <c r="I4175" s="14">
        <f>SUMIFS(Lancamentos!$G:$G,Lancamentos!$C:$C,$A4175,Lancamentos!$E:$E,$C4175,Lancamentos!$B:$B,"SAIDA_DESCARTE")</f>
        <v/>
      </c>
      <c r="J4175" s="14">
        <f>G4175-H4175-I4175</f>
        <v/>
      </c>
      <c r="K4175">
        <f>IF(A4175="","",IF(J4175&lt;=IFERROR(VLOOKUP(A4175,Produtos!$A:$E,5,FALSE),0),"ABAIXO DO MINIMO","OK"))</f>
        <v/>
      </c>
    </row>
    <row r="4176">
      <c r="B4176">
        <f>IFERROR(VLOOKUP(A4176,Produtos!A:B,2,FALSE),"")</f>
        <v/>
      </c>
      <c r="D4176" s="10">
        <f>IFERROR(INDEX(Lotes!$E:$E,MATCH(1,(Lotes!$A:$A=A4176)*(Lotes!$C:$C=C4176),0)),"")</f>
        <v/>
      </c>
      <c r="E4176" s="14">
        <f>IF(D4176="","",D4176-TODAY())</f>
        <v/>
      </c>
      <c r="F4176">
        <f>IF(D4176="","",IF(E4176&lt;0,"VENCIDO",IF(E4176&lt;=30,"VENCE EM &lt;= 30 DIAS",IF(E4176&lt;=60,"ATENCAO (31-60 DIAS)","OK"))))</f>
        <v/>
      </c>
      <c r="G4176" s="14">
        <f>SUMIFS(Lancamentos!$G:$G,Lancamentos!$C:$C,$A4176,Lancamentos!$E:$E,$C4176,Lancamentos!$B:$B,"ENTRADA")</f>
        <v/>
      </c>
      <c r="H4176" s="14">
        <f>SUMIFS(Lancamentos!$G:$G,Lancamentos!$C:$C,$A4176,Lancamentos!$E:$E,$C4176,Lancamentos!$B:$B,"SAIDA_USO")</f>
        <v/>
      </c>
      <c r="I4176" s="14">
        <f>SUMIFS(Lancamentos!$G:$G,Lancamentos!$C:$C,$A4176,Lancamentos!$E:$E,$C4176,Lancamentos!$B:$B,"SAIDA_DESCARTE")</f>
        <v/>
      </c>
      <c r="J4176" s="14">
        <f>G4176-H4176-I4176</f>
        <v/>
      </c>
      <c r="K4176">
        <f>IF(A4176="","",IF(J4176&lt;=IFERROR(VLOOKUP(A4176,Produtos!$A:$E,5,FALSE),0),"ABAIXO DO MINIMO","OK"))</f>
        <v/>
      </c>
    </row>
    <row r="4177">
      <c r="B4177">
        <f>IFERROR(VLOOKUP(A4177,Produtos!A:B,2,FALSE),"")</f>
        <v/>
      </c>
      <c r="D4177" s="10">
        <f>IFERROR(INDEX(Lotes!$E:$E,MATCH(1,(Lotes!$A:$A=A4177)*(Lotes!$C:$C=C4177),0)),"")</f>
        <v/>
      </c>
      <c r="E4177" s="14">
        <f>IF(D4177="","",D4177-TODAY())</f>
        <v/>
      </c>
      <c r="F4177">
        <f>IF(D4177="","",IF(E4177&lt;0,"VENCIDO",IF(E4177&lt;=30,"VENCE EM &lt;= 30 DIAS",IF(E4177&lt;=60,"ATENCAO (31-60 DIAS)","OK"))))</f>
        <v/>
      </c>
      <c r="G4177" s="14">
        <f>SUMIFS(Lancamentos!$G:$G,Lancamentos!$C:$C,$A4177,Lancamentos!$E:$E,$C4177,Lancamentos!$B:$B,"ENTRADA")</f>
        <v/>
      </c>
      <c r="H4177" s="14">
        <f>SUMIFS(Lancamentos!$G:$G,Lancamentos!$C:$C,$A4177,Lancamentos!$E:$E,$C4177,Lancamentos!$B:$B,"SAIDA_USO")</f>
        <v/>
      </c>
      <c r="I4177" s="14">
        <f>SUMIFS(Lancamentos!$G:$G,Lancamentos!$C:$C,$A4177,Lancamentos!$E:$E,$C4177,Lancamentos!$B:$B,"SAIDA_DESCARTE")</f>
        <v/>
      </c>
      <c r="J4177" s="14">
        <f>G4177-H4177-I4177</f>
        <v/>
      </c>
      <c r="K4177">
        <f>IF(A4177="","",IF(J4177&lt;=IFERROR(VLOOKUP(A4177,Produtos!$A:$E,5,FALSE),0),"ABAIXO DO MINIMO","OK"))</f>
        <v/>
      </c>
    </row>
    <row r="4178">
      <c r="B4178">
        <f>IFERROR(VLOOKUP(A4178,Produtos!A:B,2,FALSE),"")</f>
        <v/>
      </c>
      <c r="D4178" s="10">
        <f>IFERROR(INDEX(Lotes!$E:$E,MATCH(1,(Lotes!$A:$A=A4178)*(Lotes!$C:$C=C4178),0)),"")</f>
        <v/>
      </c>
      <c r="E4178" s="14">
        <f>IF(D4178="","",D4178-TODAY())</f>
        <v/>
      </c>
      <c r="F4178">
        <f>IF(D4178="","",IF(E4178&lt;0,"VENCIDO",IF(E4178&lt;=30,"VENCE EM &lt;= 30 DIAS",IF(E4178&lt;=60,"ATENCAO (31-60 DIAS)","OK"))))</f>
        <v/>
      </c>
      <c r="G4178" s="14">
        <f>SUMIFS(Lancamentos!$G:$G,Lancamentos!$C:$C,$A4178,Lancamentos!$E:$E,$C4178,Lancamentos!$B:$B,"ENTRADA")</f>
        <v/>
      </c>
      <c r="H4178" s="14">
        <f>SUMIFS(Lancamentos!$G:$G,Lancamentos!$C:$C,$A4178,Lancamentos!$E:$E,$C4178,Lancamentos!$B:$B,"SAIDA_USO")</f>
        <v/>
      </c>
      <c r="I4178" s="14">
        <f>SUMIFS(Lancamentos!$G:$G,Lancamentos!$C:$C,$A4178,Lancamentos!$E:$E,$C4178,Lancamentos!$B:$B,"SAIDA_DESCARTE")</f>
        <v/>
      </c>
      <c r="J4178" s="14">
        <f>G4178-H4178-I4178</f>
        <v/>
      </c>
      <c r="K4178">
        <f>IF(A4178="","",IF(J4178&lt;=IFERROR(VLOOKUP(A4178,Produtos!$A:$E,5,FALSE),0),"ABAIXO DO MINIMO","OK"))</f>
        <v/>
      </c>
    </row>
    <row r="4179">
      <c r="B4179">
        <f>IFERROR(VLOOKUP(A4179,Produtos!A:B,2,FALSE),"")</f>
        <v/>
      </c>
      <c r="D4179" s="10">
        <f>IFERROR(INDEX(Lotes!$E:$E,MATCH(1,(Lotes!$A:$A=A4179)*(Lotes!$C:$C=C4179),0)),"")</f>
        <v/>
      </c>
      <c r="E4179" s="14">
        <f>IF(D4179="","",D4179-TODAY())</f>
        <v/>
      </c>
      <c r="F4179">
        <f>IF(D4179="","",IF(E4179&lt;0,"VENCIDO",IF(E4179&lt;=30,"VENCE EM &lt;= 30 DIAS",IF(E4179&lt;=60,"ATENCAO (31-60 DIAS)","OK"))))</f>
        <v/>
      </c>
      <c r="G4179" s="14">
        <f>SUMIFS(Lancamentos!$G:$G,Lancamentos!$C:$C,$A4179,Lancamentos!$E:$E,$C4179,Lancamentos!$B:$B,"ENTRADA")</f>
        <v/>
      </c>
      <c r="H4179" s="14">
        <f>SUMIFS(Lancamentos!$G:$G,Lancamentos!$C:$C,$A4179,Lancamentos!$E:$E,$C4179,Lancamentos!$B:$B,"SAIDA_USO")</f>
        <v/>
      </c>
      <c r="I4179" s="14">
        <f>SUMIFS(Lancamentos!$G:$G,Lancamentos!$C:$C,$A4179,Lancamentos!$E:$E,$C4179,Lancamentos!$B:$B,"SAIDA_DESCARTE")</f>
        <v/>
      </c>
      <c r="J4179" s="14">
        <f>G4179-H4179-I4179</f>
        <v/>
      </c>
      <c r="K4179">
        <f>IF(A4179="","",IF(J4179&lt;=IFERROR(VLOOKUP(A4179,Produtos!$A:$E,5,FALSE),0),"ABAIXO DO MINIMO","OK"))</f>
        <v/>
      </c>
    </row>
    <row r="4180">
      <c r="B4180">
        <f>IFERROR(VLOOKUP(A4180,Produtos!A:B,2,FALSE),"")</f>
        <v/>
      </c>
      <c r="D4180" s="10">
        <f>IFERROR(INDEX(Lotes!$E:$E,MATCH(1,(Lotes!$A:$A=A4180)*(Lotes!$C:$C=C4180),0)),"")</f>
        <v/>
      </c>
      <c r="E4180" s="14">
        <f>IF(D4180="","",D4180-TODAY())</f>
        <v/>
      </c>
      <c r="F4180">
        <f>IF(D4180="","",IF(E4180&lt;0,"VENCIDO",IF(E4180&lt;=30,"VENCE EM &lt;= 30 DIAS",IF(E4180&lt;=60,"ATENCAO (31-60 DIAS)","OK"))))</f>
        <v/>
      </c>
      <c r="G4180" s="14">
        <f>SUMIFS(Lancamentos!$G:$G,Lancamentos!$C:$C,$A4180,Lancamentos!$E:$E,$C4180,Lancamentos!$B:$B,"ENTRADA")</f>
        <v/>
      </c>
      <c r="H4180" s="14">
        <f>SUMIFS(Lancamentos!$G:$G,Lancamentos!$C:$C,$A4180,Lancamentos!$E:$E,$C4180,Lancamentos!$B:$B,"SAIDA_USO")</f>
        <v/>
      </c>
      <c r="I4180" s="14">
        <f>SUMIFS(Lancamentos!$G:$G,Lancamentos!$C:$C,$A4180,Lancamentos!$E:$E,$C4180,Lancamentos!$B:$B,"SAIDA_DESCARTE")</f>
        <v/>
      </c>
      <c r="J4180" s="14">
        <f>G4180-H4180-I4180</f>
        <v/>
      </c>
      <c r="K4180">
        <f>IF(A4180="","",IF(J4180&lt;=IFERROR(VLOOKUP(A4180,Produtos!$A:$E,5,FALSE),0),"ABAIXO DO MINIMO","OK"))</f>
        <v/>
      </c>
    </row>
    <row r="4181">
      <c r="B4181">
        <f>IFERROR(VLOOKUP(A4181,Produtos!A:B,2,FALSE),"")</f>
        <v/>
      </c>
      <c r="D4181" s="10">
        <f>IFERROR(INDEX(Lotes!$E:$E,MATCH(1,(Lotes!$A:$A=A4181)*(Lotes!$C:$C=C4181),0)),"")</f>
        <v/>
      </c>
      <c r="E4181" s="14">
        <f>IF(D4181="","",D4181-TODAY())</f>
        <v/>
      </c>
      <c r="F4181">
        <f>IF(D4181="","",IF(E4181&lt;0,"VENCIDO",IF(E4181&lt;=30,"VENCE EM &lt;= 30 DIAS",IF(E4181&lt;=60,"ATENCAO (31-60 DIAS)","OK"))))</f>
        <v/>
      </c>
      <c r="G4181" s="14">
        <f>SUMIFS(Lancamentos!$G:$G,Lancamentos!$C:$C,$A4181,Lancamentos!$E:$E,$C4181,Lancamentos!$B:$B,"ENTRADA")</f>
        <v/>
      </c>
      <c r="H4181" s="14">
        <f>SUMIFS(Lancamentos!$G:$G,Lancamentos!$C:$C,$A4181,Lancamentos!$E:$E,$C4181,Lancamentos!$B:$B,"SAIDA_USO")</f>
        <v/>
      </c>
      <c r="I4181" s="14">
        <f>SUMIFS(Lancamentos!$G:$G,Lancamentos!$C:$C,$A4181,Lancamentos!$E:$E,$C4181,Lancamentos!$B:$B,"SAIDA_DESCARTE")</f>
        <v/>
      </c>
      <c r="J4181" s="14">
        <f>G4181-H4181-I4181</f>
        <v/>
      </c>
      <c r="K4181">
        <f>IF(A4181="","",IF(J4181&lt;=IFERROR(VLOOKUP(A4181,Produtos!$A:$E,5,FALSE),0),"ABAIXO DO MINIMO","OK"))</f>
        <v/>
      </c>
    </row>
    <row r="4182">
      <c r="B4182">
        <f>IFERROR(VLOOKUP(A4182,Produtos!A:B,2,FALSE),"")</f>
        <v/>
      </c>
      <c r="D4182" s="10">
        <f>IFERROR(INDEX(Lotes!$E:$E,MATCH(1,(Lotes!$A:$A=A4182)*(Lotes!$C:$C=C4182),0)),"")</f>
        <v/>
      </c>
      <c r="E4182" s="14">
        <f>IF(D4182="","",D4182-TODAY())</f>
        <v/>
      </c>
      <c r="F4182">
        <f>IF(D4182="","",IF(E4182&lt;0,"VENCIDO",IF(E4182&lt;=30,"VENCE EM &lt;= 30 DIAS",IF(E4182&lt;=60,"ATENCAO (31-60 DIAS)","OK"))))</f>
        <v/>
      </c>
      <c r="G4182" s="14">
        <f>SUMIFS(Lancamentos!$G:$G,Lancamentos!$C:$C,$A4182,Lancamentos!$E:$E,$C4182,Lancamentos!$B:$B,"ENTRADA")</f>
        <v/>
      </c>
      <c r="H4182" s="14">
        <f>SUMIFS(Lancamentos!$G:$G,Lancamentos!$C:$C,$A4182,Lancamentos!$E:$E,$C4182,Lancamentos!$B:$B,"SAIDA_USO")</f>
        <v/>
      </c>
      <c r="I4182" s="14">
        <f>SUMIFS(Lancamentos!$G:$G,Lancamentos!$C:$C,$A4182,Lancamentos!$E:$E,$C4182,Lancamentos!$B:$B,"SAIDA_DESCARTE")</f>
        <v/>
      </c>
      <c r="J4182" s="14">
        <f>G4182-H4182-I4182</f>
        <v/>
      </c>
      <c r="K4182">
        <f>IF(A4182="","",IF(J4182&lt;=IFERROR(VLOOKUP(A4182,Produtos!$A:$E,5,FALSE),0),"ABAIXO DO MINIMO","OK"))</f>
        <v/>
      </c>
    </row>
    <row r="4183">
      <c r="B4183">
        <f>IFERROR(VLOOKUP(A4183,Produtos!A:B,2,FALSE),"")</f>
        <v/>
      </c>
      <c r="D4183" s="10">
        <f>IFERROR(INDEX(Lotes!$E:$E,MATCH(1,(Lotes!$A:$A=A4183)*(Lotes!$C:$C=C4183),0)),"")</f>
        <v/>
      </c>
      <c r="E4183" s="14">
        <f>IF(D4183="","",D4183-TODAY())</f>
        <v/>
      </c>
      <c r="F4183">
        <f>IF(D4183="","",IF(E4183&lt;0,"VENCIDO",IF(E4183&lt;=30,"VENCE EM &lt;= 30 DIAS",IF(E4183&lt;=60,"ATENCAO (31-60 DIAS)","OK"))))</f>
        <v/>
      </c>
      <c r="G4183" s="14">
        <f>SUMIFS(Lancamentos!$G:$G,Lancamentos!$C:$C,$A4183,Lancamentos!$E:$E,$C4183,Lancamentos!$B:$B,"ENTRADA")</f>
        <v/>
      </c>
      <c r="H4183" s="14">
        <f>SUMIFS(Lancamentos!$G:$G,Lancamentos!$C:$C,$A4183,Lancamentos!$E:$E,$C4183,Lancamentos!$B:$B,"SAIDA_USO")</f>
        <v/>
      </c>
      <c r="I4183" s="14">
        <f>SUMIFS(Lancamentos!$G:$G,Lancamentos!$C:$C,$A4183,Lancamentos!$E:$E,$C4183,Lancamentos!$B:$B,"SAIDA_DESCARTE")</f>
        <v/>
      </c>
      <c r="J4183" s="14">
        <f>G4183-H4183-I4183</f>
        <v/>
      </c>
      <c r="K4183">
        <f>IF(A4183="","",IF(J4183&lt;=IFERROR(VLOOKUP(A4183,Produtos!$A:$E,5,FALSE),0),"ABAIXO DO MINIMO","OK"))</f>
        <v/>
      </c>
    </row>
    <row r="4184">
      <c r="B4184">
        <f>IFERROR(VLOOKUP(A4184,Produtos!A:B,2,FALSE),"")</f>
        <v/>
      </c>
      <c r="D4184" s="10">
        <f>IFERROR(INDEX(Lotes!$E:$E,MATCH(1,(Lotes!$A:$A=A4184)*(Lotes!$C:$C=C4184),0)),"")</f>
        <v/>
      </c>
      <c r="E4184" s="14">
        <f>IF(D4184="","",D4184-TODAY())</f>
        <v/>
      </c>
      <c r="F4184">
        <f>IF(D4184="","",IF(E4184&lt;0,"VENCIDO",IF(E4184&lt;=30,"VENCE EM &lt;= 30 DIAS",IF(E4184&lt;=60,"ATENCAO (31-60 DIAS)","OK"))))</f>
        <v/>
      </c>
      <c r="G4184" s="14">
        <f>SUMIFS(Lancamentos!$G:$G,Lancamentos!$C:$C,$A4184,Lancamentos!$E:$E,$C4184,Lancamentos!$B:$B,"ENTRADA")</f>
        <v/>
      </c>
      <c r="H4184" s="14">
        <f>SUMIFS(Lancamentos!$G:$G,Lancamentos!$C:$C,$A4184,Lancamentos!$E:$E,$C4184,Lancamentos!$B:$B,"SAIDA_USO")</f>
        <v/>
      </c>
      <c r="I4184" s="14">
        <f>SUMIFS(Lancamentos!$G:$G,Lancamentos!$C:$C,$A4184,Lancamentos!$E:$E,$C4184,Lancamentos!$B:$B,"SAIDA_DESCARTE")</f>
        <v/>
      </c>
      <c r="J4184" s="14">
        <f>G4184-H4184-I4184</f>
        <v/>
      </c>
      <c r="K4184">
        <f>IF(A4184="","",IF(J4184&lt;=IFERROR(VLOOKUP(A4184,Produtos!$A:$E,5,FALSE),0),"ABAIXO DO MINIMO","OK"))</f>
        <v/>
      </c>
    </row>
    <row r="4185">
      <c r="B4185">
        <f>IFERROR(VLOOKUP(A4185,Produtos!A:B,2,FALSE),"")</f>
        <v/>
      </c>
      <c r="D4185" s="10">
        <f>IFERROR(INDEX(Lotes!$E:$E,MATCH(1,(Lotes!$A:$A=A4185)*(Lotes!$C:$C=C4185),0)),"")</f>
        <v/>
      </c>
      <c r="E4185" s="14">
        <f>IF(D4185="","",D4185-TODAY())</f>
        <v/>
      </c>
      <c r="F4185">
        <f>IF(D4185="","",IF(E4185&lt;0,"VENCIDO",IF(E4185&lt;=30,"VENCE EM &lt;= 30 DIAS",IF(E4185&lt;=60,"ATENCAO (31-60 DIAS)","OK"))))</f>
        <v/>
      </c>
      <c r="G4185" s="14">
        <f>SUMIFS(Lancamentos!$G:$G,Lancamentos!$C:$C,$A4185,Lancamentos!$E:$E,$C4185,Lancamentos!$B:$B,"ENTRADA")</f>
        <v/>
      </c>
      <c r="H4185" s="14">
        <f>SUMIFS(Lancamentos!$G:$G,Lancamentos!$C:$C,$A4185,Lancamentos!$E:$E,$C4185,Lancamentos!$B:$B,"SAIDA_USO")</f>
        <v/>
      </c>
      <c r="I4185" s="14">
        <f>SUMIFS(Lancamentos!$G:$G,Lancamentos!$C:$C,$A4185,Lancamentos!$E:$E,$C4185,Lancamentos!$B:$B,"SAIDA_DESCARTE")</f>
        <v/>
      </c>
      <c r="J4185" s="14">
        <f>G4185-H4185-I4185</f>
        <v/>
      </c>
      <c r="K4185">
        <f>IF(A4185="","",IF(J4185&lt;=IFERROR(VLOOKUP(A4185,Produtos!$A:$E,5,FALSE),0),"ABAIXO DO MINIMO","OK"))</f>
        <v/>
      </c>
    </row>
    <row r="4186">
      <c r="B4186">
        <f>IFERROR(VLOOKUP(A4186,Produtos!A:B,2,FALSE),"")</f>
        <v/>
      </c>
      <c r="D4186" s="10">
        <f>IFERROR(INDEX(Lotes!$E:$E,MATCH(1,(Lotes!$A:$A=A4186)*(Lotes!$C:$C=C4186),0)),"")</f>
        <v/>
      </c>
      <c r="E4186" s="14">
        <f>IF(D4186="","",D4186-TODAY())</f>
        <v/>
      </c>
      <c r="F4186">
        <f>IF(D4186="","",IF(E4186&lt;0,"VENCIDO",IF(E4186&lt;=30,"VENCE EM &lt;= 30 DIAS",IF(E4186&lt;=60,"ATENCAO (31-60 DIAS)","OK"))))</f>
        <v/>
      </c>
      <c r="G4186" s="14">
        <f>SUMIFS(Lancamentos!$G:$G,Lancamentos!$C:$C,$A4186,Lancamentos!$E:$E,$C4186,Lancamentos!$B:$B,"ENTRADA")</f>
        <v/>
      </c>
      <c r="H4186" s="14">
        <f>SUMIFS(Lancamentos!$G:$G,Lancamentos!$C:$C,$A4186,Lancamentos!$E:$E,$C4186,Lancamentos!$B:$B,"SAIDA_USO")</f>
        <v/>
      </c>
      <c r="I4186" s="14">
        <f>SUMIFS(Lancamentos!$G:$G,Lancamentos!$C:$C,$A4186,Lancamentos!$E:$E,$C4186,Lancamentos!$B:$B,"SAIDA_DESCARTE")</f>
        <v/>
      </c>
      <c r="J4186" s="14">
        <f>G4186-H4186-I4186</f>
        <v/>
      </c>
      <c r="K4186">
        <f>IF(A4186="","",IF(J4186&lt;=IFERROR(VLOOKUP(A4186,Produtos!$A:$E,5,FALSE),0),"ABAIXO DO MINIMO","OK"))</f>
        <v/>
      </c>
    </row>
    <row r="4187">
      <c r="B4187">
        <f>IFERROR(VLOOKUP(A4187,Produtos!A:B,2,FALSE),"")</f>
        <v/>
      </c>
      <c r="D4187" s="10">
        <f>IFERROR(INDEX(Lotes!$E:$E,MATCH(1,(Lotes!$A:$A=A4187)*(Lotes!$C:$C=C4187),0)),"")</f>
        <v/>
      </c>
      <c r="E4187" s="14">
        <f>IF(D4187="","",D4187-TODAY())</f>
        <v/>
      </c>
      <c r="F4187">
        <f>IF(D4187="","",IF(E4187&lt;0,"VENCIDO",IF(E4187&lt;=30,"VENCE EM &lt;= 30 DIAS",IF(E4187&lt;=60,"ATENCAO (31-60 DIAS)","OK"))))</f>
        <v/>
      </c>
      <c r="G4187" s="14">
        <f>SUMIFS(Lancamentos!$G:$G,Lancamentos!$C:$C,$A4187,Lancamentos!$E:$E,$C4187,Lancamentos!$B:$B,"ENTRADA")</f>
        <v/>
      </c>
      <c r="H4187" s="14">
        <f>SUMIFS(Lancamentos!$G:$G,Lancamentos!$C:$C,$A4187,Lancamentos!$E:$E,$C4187,Lancamentos!$B:$B,"SAIDA_USO")</f>
        <v/>
      </c>
      <c r="I4187" s="14">
        <f>SUMIFS(Lancamentos!$G:$G,Lancamentos!$C:$C,$A4187,Lancamentos!$E:$E,$C4187,Lancamentos!$B:$B,"SAIDA_DESCARTE")</f>
        <v/>
      </c>
      <c r="J4187" s="14">
        <f>G4187-H4187-I4187</f>
        <v/>
      </c>
      <c r="K4187">
        <f>IF(A4187="","",IF(J4187&lt;=IFERROR(VLOOKUP(A4187,Produtos!$A:$E,5,FALSE),0),"ABAIXO DO MINIMO","OK"))</f>
        <v/>
      </c>
    </row>
    <row r="4188">
      <c r="B4188">
        <f>IFERROR(VLOOKUP(A4188,Produtos!A:B,2,FALSE),"")</f>
        <v/>
      </c>
      <c r="D4188" s="10">
        <f>IFERROR(INDEX(Lotes!$E:$E,MATCH(1,(Lotes!$A:$A=A4188)*(Lotes!$C:$C=C4188),0)),"")</f>
        <v/>
      </c>
      <c r="E4188" s="14">
        <f>IF(D4188="","",D4188-TODAY())</f>
        <v/>
      </c>
      <c r="F4188">
        <f>IF(D4188="","",IF(E4188&lt;0,"VENCIDO",IF(E4188&lt;=30,"VENCE EM &lt;= 30 DIAS",IF(E4188&lt;=60,"ATENCAO (31-60 DIAS)","OK"))))</f>
        <v/>
      </c>
      <c r="G4188" s="14">
        <f>SUMIFS(Lancamentos!$G:$G,Lancamentos!$C:$C,$A4188,Lancamentos!$E:$E,$C4188,Lancamentos!$B:$B,"ENTRADA")</f>
        <v/>
      </c>
      <c r="H4188" s="14">
        <f>SUMIFS(Lancamentos!$G:$G,Lancamentos!$C:$C,$A4188,Lancamentos!$E:$E,$C4188,Lancamentos!$B:$B,"SAIDA_USO")</f>
        <v/>
      </c>
      <c r="I4188" s="14">
        <f>SUMIFS(Lancamentos!$G:$G,Lancamentos!$C:$C,$A4188,Lancamentos!$E:$E,$C4188,Lancamentos!$B:$B,"SAIDA_DESCARTE")</f>
        <v/>
      </c>
      <c r="J4188" s="14">
        <f>G4188-H4188-I4188</f>
        <v/>
      </c>
      <c r="K4188">
        <f>IF(A4188="","",IF(J4188&lt;=IFERROR(VLOOKUP(A4188,Produtos!$A:$E,5,FALSE),0),"ABAIXO DO MINIMO","OK"))</f>
        <v/>
      </c>
    </row>
    <row r="4189">
      <c r="B4189">
        <f>IFERROR(VLOOKUP(A4189,Produtos!A:B,2,FALSE),"")</f>
        <v/>
      </c>
      <c r="D4189" s="10">
        <f>IFERROR(INDEX(Lotes!$E:$E,MATCH(1,(Lotes!$A:$A=A4189)*(Lotes!$C:$C=C4189),0)),"")</f>
        <v/>
      </c>
      <c r="E4189" s="14">
        <f>IF(D4189="","",D4189-TODAY())</f>
        <v/>
      </c>
      <c r="F4189">
        <f>IF(D4189="","",IF(E4189&lt;0,"VENCIDO",IF(E4189&lt;=30,"VENCE EM &lt;= 30 DIAS",IF(E4189&lt;=60,"ATENCAO (31-60 DIAS)","OK"))))</f>
        <v/>
      </c>
      <c r="G4189" s="14">
        <f>SUMIFS(Lancamentos!$G:$G,Lancamentos!$C:$C,$A4189,Lancamentos!$E:$E,$C4189,Lancamentos!$B:$B,"ENTRADA")</f>
        <v/>
      </c>
      <c r="H4189" s="14">
        <f>SUMIFS(Lancamentos!$G:$G,Lancamentos!$C:$C,$A4189,Lancamentos!$E:$E,$C4189,Lancamentos!$B:$B,"SAIDA_USO")</f>
        <v/>
      </c>
      <c r="I4189" s="14">
        <f>SUMIFS(Lancamentos!$G:$G,Lancamentos!$C:$C,$A4189,Lancamentos!$E:$E,$C4189,Lancamentos!$B:$B,"SAIDA_DESCARTE")</f>
        <v/>
      </c>
      <c r="J4189" s="14">
        <f>G4189-H4189-I4189</f>
        <v/>
      </c>
      <c r="K4189">
        <f>IF(A4189="","",IF(J4189&lt;=IFERROR(VLOOKUP(A4189,Produtos!$A:$E,5,FALSE),0),"ABAIXO DO MINIMO","OK"))</f>
        <v/>
      </c>
    </row>
    <row r="4190">
      <c r="B4190">
        <f>IFERROR(VLOOKUP(A4190,Produtos!A:B,2,FALSE),"")</f>
        <v/>
      </c>
      <c r="D4190" s="10">
        <f>IFERROR(INDEX(Lotes!$E:$E,MATCH(1,(Lotes!$A:$A=A4190)*(Lotes!$C:$C=C4190),0)),"")</f>
        <v/>
      </c>
      <c r="E4190" s="14">
        <f>IF(D4190="","",D4190-TODAY())</f>
        <v/>
      </c>
      <c r="F4190">
        <f>IF(D4190="","",IF(E4190&lt;0,"VENCIDO",IF(E4190&lt;=30,"VENCE EM &lt;= 30 DIAS",IF(E4190&lt;=60,"ATENCAO (31-60 DIAS)","OK"))))</f>
        <v/>
      </c>
      <c r="G4190" s="14">
        <f>SUMIFS(Lancamentos!$G:$G,Lancamentos!$C:$C,$A4190,Lancamentos!$E:$E,$C4190,Lancamentos!$B:$B,"ENTRADA")</f>
        <v/>
      </c>
      <c r="H4190" s="14">
        <f>SUMIFS(Lancamentos!$G:$G,Lancamentos!$C:$C,$A4190,Lancamentos!$E:$E,$C4190,Lancamentos!$B:$B,"SAIDA_USO")</f>
        <v/>
      </c>
      <c r="I4190" s="14">
        <f>SUMIFS(Lancamentos!$G:$G,Lancamentos!$C:$C,$A4190,Lancamentos!$E:$E,$C4190,Lancamentos!$B:$B,"SAIDA_DESCARTE")</f>
        <v/>
      </c>
      <c r="J4190" s="14">
        <f>G4190-H4190-I4190</f>
        <v/>
      </c>
      <c r="K4190">
        <f>IF(A4190="","",IF(J4190&lt;=IFERROR(VLOOKUP(A4190,Produtos!$A:$E,5,FALSE),0),"ABAIXO DO MINIMO","OK"))</f>
        <v/>
      </c>
    </row>
    <row r="4191">
      <c r="B4191">
        <f>IFERROR(VLOOKUP(A4191,Produtos!A:B,2,FALSE),"")</f>
        <v/>
      </c>
      <c r="D4191" s="10">
        <f>IFERROR(INDEX(Lotes!$E:$E,MATCH(1,(Lotes!$A:$A=A4191)*(Lotes!$C:$C=C4191),0)),"")</f>
        <v/>
      </c>
      <c r="E4191" s="14">
        <f>IF(D4191="","",D4191-TODAY())</f>
        <v/>
      </c>
      <c r="F4191">
        <f>IF(D4191="","",IF(E4191&lt;0,"VENCIDO",IF(E4191&lt;=30,"VENCE EM &lt;= 30 DIAS",IF(E4191&lt;=60,"ATENCAO (31-60 DIAS)","OK"))))</f>
        <v/>
      </c>
      <c r="G4191" s="14">
        <f>SUMIFS(Lancamentos!$G:$G,Lancamentos!$C:$C,$A4191,Lancamentos!$E:$E,$C4191,Lancamentos!$B:$B,"ENTRADA")</f>
        <v/>
      </c>
      <c r="H4191" s="14">
        <f>SUMIFS(Lancamentos!$G:$G,Lancamentos!$C:$C,$A4191,Lancamentos!$E:$E,$C4191,Lancamentos!$B:$B,"SAIDA_USO")</f>
        <v/>
      </c>
      <c r="I4191" s="14">
        <f>SUMIFS(Lancamentos!$G:$G,Lancamentos!$C:$C,$A4191,Lancamentos!$E:$E,$C4191,Lancamentos!$B:$B,"SAIDA_DESCARTE")</f>
        <v/>
      </c>
      <c r="J4191" s="14">
        <f>G4191-H4191-I4191</f>
        <v/>
      </c>
      <c r="K4191">
        <f>IF(A4191="","",IF(J4191&lt;=IFERROR(VLOOKUP(A4191,Produtos!$A:$E,5,FALSE),0),"ABAIXO DO MINIMO","OK"))</f>
        <v/>
      </c>
    </row>
    <row r="4192">
      <c r="B4192">
        <f>IFERROR(VLOOKUP(A4192,Produtos!A:B,2,FALSE),"")</f>
        <v/>
      </c>
      <c r="D4192" s="10">
        <f>IFERROR(INDEX(Lotes!$E:$E,MATCH(1,(Lotes!$A:$A=A4192)*(Lotes!$C:$C=C4192),0)),"")</f>
        <v/>
      </c>
      <c r="E4192" s="14">
        <f>IF(D4192="","",D4192-TODAY())</f>
        <v/>
      </c>
      <c r="F4192">
        <f>IF(D4192="","",IF(E4192&lt;0,"VENCIDO",IF(E4192&lt;=30,"VENCE EM &lt;= 30 DIAS",IF(E4192&lt;=60,"ATENCAO (31-60 DIAS)","OK"))))</f>
        <v/>
      </c>
      <c r="G4192" s="14">
        <f>SUMIFS(Lancamentos!$G:$G,Lancamentos!$C:$C,$A4192,Lancamentos!$E:$E,$C4192,Lancamentos!$B:$B,"ENTRADA")</f>
        <v/>
      </c>
      <c r="H4192" s="14">
        <f>SUMIFS(Lancamentos!$G:$G,Lancamentos!$C:$C,$A4192,Lancamentos!$E:$E,$C4192,Lancamentos!$B:$B,"SAIDA_USO")</f>
        <v/>
      </c>
      <c r="I4192" s="14">
        <f>SUMIFS(Lancamentos!$G:$G,Lancamentos!$C:$C,$A4192,Lancamentos!$E:$E,$C4192,Lancamentos!$B:$B,"SAIDA_DESCARTE")</f>
        <v/>
      </c>
      <c r="J4192" s="14">
        <f>G4192-H4192-I4192</f>
        <v/>
      </c>
      <c r="K4192">
        <f>IF(A4192="","",IF(J4192&lt;=IFERROR(VLOOKUP(A4192,Produtos!$A:$E,5,FALSE),0),"ABAIXO DO MINIMO","OK"))</f>
        <v/>
      </c>
    </row>
    <row r="4193">
      <c r="B4193">
        <f>IFERROR(VLOOKUP(A4193,Produtos!A:B,2,FALSE),"")</f>
        <v/>
      </c>
      <c r="D4193" s="10">
        <f>IFERROR(INDEX(Lotes!$E:$E,MATCH(1,(Lotes!$A:$A=A4193)*(Lotes!$C:$C=C4193),0)),"")</f>
        <v/>
      </c>
      <c r="E4193" s="14">
        <f>IF(D4193="","",D4193-TODAY())</f>
        <v/>
      </c>
      <c r="F4193">
        <f>IF(D4193="","",IF(E4193&lt;0,"VENCIDO",IF(E4193&lt;=30,"VENCE EM &lt;= 30 DIAS",IF(E4193&lt;=60,"ATENCAO (31-60 DIAS)","OK"))))</f>
        <v/>
      </c>
      <c r="G4193" s="14">
        <f>SUMIFS(Lancamentos!$G:$G,Lancamentos!$C:$C,$A4193,Lancamentos!$E:$E,$C4193,Lancamentos!$B:$B,"ENTRADA")</f>
        <v/>
      </c>
      <c r="H4193" s="14">
        <f>SUMIFS(Lancamentos!$G:$G,Lancamentos!$C:$C,$A4193,Lancamentos!$E:$E,$C4193,Lancamentos!$B:$B,"SAIDA_USO")</f>
        <v/>
      </c>
      <c r="I4193" s="14">
        <f>SUMIFS(Lancamentos!$G:$G,Lancamentos!$C:$C,$A4193,Lancamentos!$E:$E,$C4193,Lancamentos!$B:$B,"SAIDA_DESCARTE")</f>
        <v/>
      </c>
      <c r="J4193" s="14">
        <f>G4193-H4193-I4193</f>
        <v/>
      </c>
      <c r="K4193">
        <f>IF(A4193="","",IF(J4193&lt;=IFERROR(VLOOKUP(A4193,Produtos!$A:$E,5,FALSE),0),"ABAIXO DO MINIMO","OK"))</f>
        <v/>
      </c>
    </row>
    <row r="4194">
      <c r="B4194">
        <f>IFERROR(VLOOKUP(A4194,Produtos!A:B,2,FALSE),"")</f>
        <v/>
      </c>
      <c r="D4194" s="10">
        <f>IFERROR(INDEX(Lotes!$E:$E,MATCH(1,(Lotes!$A:$A=A4194)*(Lotes!$C:$C=C4194),0)),"")</f>
        <v/>
      </c>
      <c r="E4194" s="14">
        <f>IF(D4194="","",D4194-TODAY())</f>
        <v/>
      </c>
      <c r="F4194">
        <f>IF(D4194="","",IF(E4194&lt;0,"VENCIDO",IF(E4194&lt;=30,"VENCE EM &lt;= 30 DIAS",IF(E4194&lt;=60,"ATENCAO (31-60 DIAS)","OK"))))</f>
        <v/>
      </c>
      <c r="G4194" s="14">
        <f>SUMIFS(Lancamentos!$G:$G,Lancamentos!$C:$C,$A4194,Lancamentos!$E:$E,$C4194,Lancamentos!$B:$B,"ENTRADA")</f>
        <v/>
      </c>
      <c r="H4194" s="14">
        <f>SUMIFS(Lancamentos!$G:$G,Lancamentos!$C:$C,$A4194,Lancamentos!$E:$E,$C4194,Lancamentos!$B:$B,"SAIDA_USO")</f>
        <v/>
      </c>
      <c r="I4194" s="14">
        <f>SUMIFS(Lancamentos!$G:$G,Lancamentos!$C:$C,$A4194,Lancamentos!$E:$E,$C4194,Lancamentos!$B:$B,"SAIDA_DESCARTE")</f>
        <v/>
      </c>
      <c r="J4194" s="14">
        <f>G4194-H4194-I4194</f>
        <v/>
      </c>
      <c r="K4194">
        <f>IF(A4194="","",IF(J4194&lt;=IFERROR(VLOOKUP(A4194,Produtos!$A:$E,5,FALSE),0),"ABAIXO DO MINIMO","OK"))</f>
        <v/>
      </c>
    </row>
    <row r="4195">
      <c r="B4195">
        <f>IFERROR(VLOOKUP(A4195,Produtos!A:B,2,FALSE),"")</f>
        <v/>
      </c>
      <c r="D4195" s="10">
        <f>IFERROR(INDEX(Lotes!$E:$E,MATCH(1,(Lotes!$A:$A=A4195)*(Lotes!$C:$C=C4195),0)),"")</f>
        <v/>
      </c>
      <c r="E4195" s="14">
        <f>IF(D4195="","",D4195-TODAY())</f>
        <v/>
      </c>
      <c r="F4195">
        <f>IF(D4195="","",IF(E4195&lt;0,"VENCIDO",IF(E4195&lt;=30,"VENCE EM &lt;= 30 DIAS",IF(E4195&lt;=60,"ATENCAO (31-60 DIAS)","OK"))))</f>
        <v/>
      </c>
      <c r="G4195" s="14">
        <f>SUMIFS(Lancamentos!$G:$G,Lancamentos!$C:$C,$A4195,Lancamentos!$E:$E,$C4195,Lancamentos!$B:$B,"ENTRADA")</f>
        <v/>
      </c>
      <c r="H4195" s="14">
        <f>SUMIFS(Lancamentos!$G:$G,Lancamentos!$C:$C,$A4195,Lancamentos!$E:$E,$C4195,Lancamentos!$B:$B,"SAIDA_USO")</f>
        <v/>
      </c>
      <c r="I4195" s="14">
        <f>SUMIFS(Lancamentos!$G:$G,Lancamentos!$C:$C,$A4195,Lancamentos!$E:$E,$C4195,Lancamentos!$B:$B,"SAIDA_DESCARTE")</f>
        <v/>
      </c>
      <c r="J4195" s="14">
        <f>G4195-H4195-I4195</f>
        <v/>
      </c>
      <c r="K4195">
        <f>IF(A4195="","",IF(J4195&lt;=IFERROR(VLOOKUP(A4195,Produtos!$A:$E,5,FALSE),0),"ABAIXO DO MINIMO","OK"))</f>
        <v/>
      </c>
    </row>
    <row r="4196">
      <c r="B4196">
        <f>IFERROR(VLOOKUP(A4196,Produtos!A:B,2,FALSE),"")</f>
        <v/>
      </c>
      <c r="D4196" s="10">
        <f>IFERROR(INDEX(Lotes!$E:$E,MATCH(1,(Lotes!$A:$A=A4196)*(Lotes!$C:$C=C4196),0)),"")</f>
        <v/>
      </c>
      <c r="E4196" s="14">
        <f>IF(D4196="","",D4196-TODAY())</f>
        <v/>
      </c>
      <c r="F4196">
        <f>IF(D4196="","",IF(E4196&lt;0,"VENCIDO",IF(E4196&lt;=30,"VENCE EM &lt;= 30 DIAS",IF(E4196&lt;=60,"ATENCAO (31-60 DIAS)","OK"))))</f>
        <v/>
      </c>
      <c r="G4196" s="14">
        <f>SUMIFS(Lancamentos!$G:$G,Lancamentos!$C:$C,$A4196,Lancamentos!$E:$E,$C4196,Lancamentos!$B:$B,"ENTRADA")</f>
        <v/>
      </c>
      <c r="H4196" s="14">
        <f>SUMIFS(Lancamentos!$G:$G,Lancamentos!$C:$C,$A4196,Lancamentos!$E:$E,$C4196,Lancamentos!$B:$B,"SAIDA_USO")</f>
        <v/>
      </c>
      <c r="I4196" s="14">
        <f>SUMIFS(Lancamentos!$G:$G,Lancamentos!$C:$C,$A4196,Lancamentos!$E:$E,$C4196,Lancamentos!$B:$B,"SAIDA_DESCARTE")</f>
        <v/>
      </c>
      <c r="J4196" s="14">
        <f>G4196-H4196-I4196</f>
        <v/>
      </c>
      <c r="K4196">
        <f>IF(A4196="","",IF(J4196&lt;=IFERROR(VLOOKUP(A4196,Produtos!$A:$E,5,FALSE),0),"ABAIXO DO MINIMO","OK"))</f>
        <v/>
      </c>
    </row>
    <row r="4197">
      <c r="B4197">
        <f>IFERROR(VLOOKUP(A4197,Produtos!A:B,2,FALSE),"")</f>
        <v/>
      </c>
      <c r="D4197" s="10">
        <f>IFERROR(INDEX(Lotes!$E:$E,MATCH(1,(Lotes!$A:$A=A4197)*(Lotes!$C:$C=C4197),0)),"")</f>
        <v/>
      </c>
      <c r="E4197" s="14">
        <f>IF(D4197="","",D4197-TODAY())</f>
        <v/>
      </c>
      <c r="F4197">
        <f>IF(D4197="","",IF(E4197&lt;0,"VENCIDO",IF(E4197&lt;=30,"VENCE EM &lt;= 30 DIAS",IF(E4197&lt;=60,"ATENCAO (31-60 DIAS)","OK"))))</f>
        <v/>
      </c>
      <c r="G4197" s="14">
        <f>SUMIFS(Lancamentos!$G:$G,Lancamentos!$C:$C,$A4197,Lancamentos!$E:$E,$C4197,Lancamentos!$B:$B,"ENTRADA")</f>
        <v/>
      </c>
      <c r="H4197" s="14">
        <f>SUMIFS(Lancamentos!$G:$G,Lancamentos!$C:$C,$A4197,Lancamentos!$E:$E,$C4197,Lancamentos!$B:$B,"SAIDA_USO")</f>
        <v/>
      </c>
      <c r="I4197" s="14">
        <f>SUMIFS(Lancamentos!$G:$G,Lancamentos!$C:$C,$A4197,Lancamentos!$E:$E,$C4197,Lancamentos!$B:$B,"SAIDA_DESCARTE")</f>
        <v/>
      </c>
      <c r="J4197" s="14">
        <f>G4197-H4197-I4197</f>
        <v/>
      </c>
      <c r="K4197">
        <f>IF(A4197="","",IF(J4197&lt;=IFERROR(VLOOKUP(A4197,Produtos!$A:$E,5,FALSE),0),"ABAIXO DO MINIMO","OK"))</f>
        <v/>
      </c>
    </row>
    <row r="4198">
      <c r="B4198">
        <f>IFERROR(VLOOKUP(A4198,Produtos!A:B,2,FALSE),"")</f>
        <v/>
      </c>
      <c r="D4198" s="10">
        <f>IFERROR(INDEX(Lotes!$E:$E,MATCH(1,(Lotes!$A:$A=A4198)*(Lotes!$C:$C=C4198),0)),"")</f>
        <v/>
      </c>
      <c r="E4198" s="14">
        <f>IF(D4198="","",D4198-TODAY())</f>
        <v/>
      </c>
      <c r="F4198">
        <f>IF(D4198="","",IF(E4198&lt;0,"VENCIDO",IF(E4198&lt;=30,"VENCE EM &lt;= 30 DIAS",IF(E4198&lt;=60,"ATENCAO (31-60 DIAS)","OK"))))</f>
        <v/>
      </c>
      <c r="G4198" s="14">
        <f>SUMIFS(Lancamentos!$G:$G,Lancamentos!$C:$C,$A4198,Lancamentos!$E:$E,$C4198,Lancamentos!$B:$B,"ENTRADA")</f>
        <v/>
      </c>
      <c r="H4198" s="14">
        <f>SUMIFS(Lancamentos!$G:$G,Lancamentos!$C:$C,$A4198,Lancamentos!$E:$E,$C4198,Lancamentos!$B:$B,"SAIDA_USO")</f>
        <v/>
      </c>
      <c r="I4198" s="14">
        <f>SUMIFS(Lancamentos!$G:$G,Lancamentos!$C:$C,$A4198,Lancamentos!$E:$E,$C4198,Lancamentos!$B:$B,"SAIDA_DESCARTE")</f>
        <v/>
      </c>
      <c r="J4198" s="14">
        <f>G4198-H4198-I4198</f>
        <v/>
      </c>
      <c r="K4198">
        <f>IF(A4198="","",IF(J4198&lt;=IFERROR(VLOOKUP(A4198,Produtos!$A:$E,5,FALSE),0),"ABAIXO DO MINIMO","OK"))</f>
        <v/>
      </c>
    </row>
    <row r="4199">
      <c r="B4199">
        <f>IFERROR(VLOOKUP(A4199,Produtos!A:B,2,FALSE),"")</f>
        <v/>
      </c>
      <c r="D4199" s="10">
        <f>IFERROR(INDEX(Lotes!$E:$E,MATCH(1,(Lotes!$A:$A=A4199)*(Lotes!$C:$C=C4199),0)),"")</f>
        <v/>
      </c>
      <c r="E4199" s="14">
        <f>IF(D4199="","",D4199-TODAY())</f>
        <v/>
      </c>
      <c r="F4199">
        <f>IF(D4199="","",IF(E4199&lt;0,"VENCIDO",IF(E4199&lt;=30,"VENCE EM &lt;= 30 DIAS",IF(E4199&lt;=60,"ATENCAO (31-60 DIAS)","OK"))))</f>
        <v/>
      </c>
      <c r="G4199" s="14">
        <f>SUMIFS(Lancamentos!$G:$G,Lancamentos!$C:$C,$A4199,Lancamentos!$E:$E,$C4199,Lancamentos!$B:$B,"ENTRADA")</f>
        <v/>
      </c>
      <c r="H4199" s="14">
        <f>SUMIFS(Lancamentos!$G:$G,Lancamentos!$C:$C,$A4199,Lancamentos!$E:$E,$C4199,Lancamentos!$B:$B,"SAIDA_USO")</f>
        <v/>
      </c>
      <c r="I4199" s="14">
        <f>SUMIFS(Lancamentos!$G:$G,Lancamentos!$C:$C,$A4199,Lancamentos!$E:$E,$C4199,Lancamentos!$B:$B,"SAIDA_DESCARTE")</f>
        <v/>
      </c>
      <c r="J4199" s="14">
        <f>G4199-H4199-I4199</f>
        <v/>
      </c>
      <c r="K4199">
        <f>IF(A4199="","",IF(J4199&lt;=IFERROR(VLOOKUP(A4199,Produtos!$A:$E,5,FALSE),0),"ABAIXO DO MINIMO","OK"))</f>
        <v/>
      </c>
    </row>
    <row r="4200">
      <c r="B4200">
        <f>IFERROR(VLOOKUP(A4200,Produtos!A:B,2,FALSE),"")</f>
        <v/>
      </c>
      <c r="D4200" s="10">
        <f>IFERROR(INDEX(Lotes!$E:$E,MATCH(1,(Lotes!$A:$A=A4200)*(Lotes!$C:$C=C4200),0)),"")</f>
        <v/>
      </c>
      <c r="E4200" s="14">
        <f>IF(D4200="","",D4200-TODAY())</f>
        <v/>
      </c>
      <c r="F4200">
        <f>IF(D4200="","",IF(E4200&lt;0,"VENCIDO",IF(E4200&lt;=30,"VENCE EM &lt;= 30 DIAS",IF(E4200&lt;=60,"ATENCAO (31-60 DIAS)","OK"))))</f>
        <v/>
      </c>
      <c r="G4200" s="14">
        <f>SUMIFS(Lancamentos!$G:$G,Lancamentos!$C:$C,$A4200,Lancamentos!$E:$E,$C4200,Lancamentos!$B:$B,"ENTRADA")</f>
        <v/>
      </c>
      <c r="H4200" s="14">
        <f>SUMIFS(Lancamentos!$G:$G,Lancamentos!$C:$C,$A4200,Lancamentos!$E:$E,$C4200,Lancamentos!$B:$B,"SAIDA_USO")</f>
        <v/>
      </c>
      <c r="I4200" s="14">
        <f>SUMIFS(Lancamentos!$G:$G,Lancamentos!$C:$C,$A4200,Lancamentos!$E:$E,$C4200,Lancamentos!$B:$B,"SAIDA_DESCARTE")</f>
        <v/>
      </c>
      <c r="J4200" s="14">
        <f>G4200-H4200-I4200</f>
        <v/>
      </c>
      <c r="K4200">
        <f>IF(A4200="","",IF(J4200&lt;=IFERROR(VLOOKUP(A4200,Produtos!$A:$E,5,FALSE),0),"ABAIXO DO MINIMO","OK"))</f>
        <v/>
      </c>
    </row>
    <row r="4201">
      <c r="B4201">
        <f>IFERROR(VLOOKUP(A4201,Produtos!A:B,2,FALSE),"")</f>
        <v/>
      </c>
      <c r="D4201" s="10">
        <f>IFERROR(INDEX(Lotes!$E:$E,MATCH(1,(Lotes!$A:$A=A4201)*(Lotes!$C:$C=C4201),0)),"")</f>
        <v/>
      </c>
      <c r="E4201" s="14">
        <f>IF(D4201="","",D4201-TODAY())</f>
        <v/>
      </c>
      <c r="F4201">
        <f>IF(D4201="","",IF(E4201&lt;0,"VENCIDO",IF(E4201&lt;=30,"VENCE EM &lt;= 30 DIAS",IF(E4201&lt;=60,"ATENCAO (31-60 DIAS)","OK"))))</f>
        <v/>
      </c>
      <c r="G4201" s="14">
        <f>SUMIFS(Lancamentos!$G:$G,Lancamentos!$C:$C,$A4201,Lancamentos!$E:$E,$C4201,Lancamentos!$B:$B,"ENTRADA")</f>
        <v/>
      </c>
      <c r="H4201" s="14">
        <f>SUMIFS(Lancamentos!$G:$G,Lancamentos!$C:$C,$A4201,Lancamentos!$E:$E,$C4201,Lancamentos!$B:$B,"SAIDA_USO")</f>
        <v/>
      </c>
      <c r="I4201" s="14">
        <f>SUMIFS(Lancamentos!$G:$G,Lancamentos!$C:$C,$A4201,Lancamentos!$E:$E,$C4201,Lancamentos!$B:$B,"SAIDA_DESCARTE")</f>
        <v/>
      </c>
      <c r="J4201" s="14">
        <f>G4201-H4201-I4201</f>
        <v/>
      </c>
      <c r="K4201">
        <f>IF(A4201="","",IF(J4201&lt;=IFERROR(VLOOKUP(A4201,Produtos!$A:$E,5,FALSE),0),"ABAIXO DO MINIMO","OK"))</f>
        <v/>
      </c>
    </row>
    <row r="4202">
      <c r="B4202">
        <f>IFERROR(VLOOKUP(A4202,Produtos!A:B,2,FALSE),"")</f>
        <v/>
      </c>
      <c r="D4202" s="10">
        <f>IFERROR(INDEX(Lotes!$E:$E,MATCH(1,(Lotes!$A:$A=A4202)*(Lotes!$C:$C=C4202),0)),"")</f>
        <v/>
      </c>
      <c r="E4202" s="14">
        <f>IF(D4202="","",D4202-TODAY())</f>
        <v/>
      </c>
      <c r="F4202">
        <f>IF(D4202="","",IF(E4202&lt;0,"VENCIDO",IF(E4202&lt;=30,"VENCE EM &lt;= 30 DIAS",IF(E4202&lt;=60,"ATENCAO (31-60 DIAS)","OK"))))</f>
        <v/>
      </c>
      <c r="G4202" s="14">
        <f>SUMIFS(Lancamentos!$G:$G,Lancamentos!$C:$C,$A4202,Lancamentos!$E:$E,$C4202,Lancamentos!$B:$B,"ENTRADA")</f>
        <v/>
      </c>
      <c r="H4202" s="14">
        <f>SUMIFS(Lancamentos!$G:$G,Lancamentos!$C:$C,$A4202,Lancamentos!$E:$E,$C4202,Lancamentos!$B:$B,"SAIDA_USO")</f>
        <v/>
      </c>
      <c r="I4202" s="14">
        <f>SUMIFS(Lancamentos!$G:$G,Lancamentos!$C:$C,$A4202,Lancamentos!$E:$E,$C4202,Lancamentos!$B:$B,"SAIDA_DESCARTE")</f>
        <v/>
      </c>
      <c r="J4202" s="14">
        <f>G4202-H4202-I4202</f>
        <v/>
      </c>
      <c r="K4202">
        <f>IF(A4202="","",IF(J4202&lt;=IFERROR(VLOOKUP(A4202,Produtos!$A:$E,5,FALSE),0),"ABAIXO DO MINIMO","OK"))</f>
        <v/>
      </c>
    </row>
    <row r="4203">
      <c r="B4203">
        <f>IFERROR(VLOOKUP(A4203,Produtos!A:B,2,FALSE),"")</f>
        <v/>
      </c>
      <c r="D4203" s="10">
        <f>IFERROR(INDEX(Lotes!$E:$E,MATCH(1,(Lotes!$A:$A=A4203)*(Lotes!$C:$C=C4203),0)),"")</f>
        <v/>
      </c>
      <c r="E4203" s="14">
        <f>IF(D4203="","",D4203-TODAY())</f>
        <v/>
      </c>
      <c r="F4203">
        <f>IF(D4203="","",IF(E4203&lt;0,"VENCIDO",IF(E4203&lt;=30,"VENCE EM &lt;= 30 DIAS",IF(E4203&lt;=60,"ATENCAO (31-60 DIAS)","OK"))))</f>
        <v/>
      </c>
      <c r="G4203" s="14">
        <f>SUMIFS(Lancamentos!$G:$G,Lancamentos!$C:$C,$A4203,Lancamentos!$E:$E,$C4203,Lancamentos!$B:$B,"ENTRADA")</f>
        <v/>
      </c>
      <c r="H4203" s="14">
        <f>SUMIFS(Lancamentos!$G:$G,Lancamentos!$C:$C,$A4203,Lancamentos!$E:$E,$C4203,Lancamentos!$B:$B,"SAIDA_USO")</f>
        <v/>
      </c>
      <c r="I4203" s="14">
        <f>SUMIFS(Lancamentos!$G:$G,Lancamentos!$C:$C,$A4203,Lancamentos!$E:$E,$C4203,Lancamentos!$B:$B,"SAIDA_DESCARTE")</f>
        <v/>
      </c>
      <c r="J4203" s="14">
        <f>G4203-H4203-I4203</f>
        <v/>
      </c>
      <c r="K4203">
        <f>IF(A4203="","",IF(J4203&lt;=IFERROR(VLOOKUP(A4203,Produtos!$A:$E,5,FALSE),0),"ABAIXO DO MINIMO","OK"))</f>
        <v/>
      </c>
    </row>
    <row r="4204">
      <c r="B4204">
        <f>IFERROR(VLOOKUP(A4204,Produtos!A:B,2,FALSE),"")</f>
        <v/>
      </c>
      <c r="D4204" s="10">
        <f>IFERROR(INDEX(Lotes!$E:$E,MATCH(1,(Lotes!$A:$A=A4204)*(Lotes!$C:$C=C4204),0)),"")</f>
        <v/>
      </c>
      <c r="E4204" s="14">
        <f>IF(D4204="","",D4204-TODAY())</f>
        <v/>
      </c>
      <c r="F4204">
        <f>IF(D4204="","",IF(E4204&lt;0,"VENCIDO",IF(E4204&lt;=30,"VENCE EM &lt;= 30 DIAS",IF(E4204&lt;=60,"ATENCAO (31-60 DIAS)","OK"))))</f>
        <v/>
      </c>
      <c r="G4204" s="14">
        <f>SUMIFS(Lancamentos!$G:$G,Lancamentos!$C:$C,$A4204,Lancamentos!$E:$E,$C4204,Lancamentos!$B:$B,"ENTRADA")</f>
        <v/>
      </c>
      <c r="H4204" s="14">
        <f>SUMIFS(Lancamentos!$G:$G,Lancamentos!$C:$C,$A4204,Lancamentos!$E:$E,$C4204,Lancamentos!$B:$B,"SAIDA_USO")</f>
        <v/>
      </c>
      <c r="I4204" s="14">
        <f>SUMIFS(Lancamentos!$G:$G,Lancamentos!$C:$C,$A4204,Lancamentos!$E:$E,$C4204,Lancamentos!$B:$B,"SAIDA_DESCARTE")</f>
        <v/>
      </c>
      <c r="J4204" s="14">
        <f>G4204-H4204-I4204</f>
        <v/>
      </c>
      <c r="K4204">
        <f>IF(A4204="","",IF(J4204&lt;=IFERROR(VLOOKUP(A4204,Produtos!$A:$E,5,FALSE),0),"ABAIXO DO MINIMO","OK"))</f>
        <v/>
      </c>
    </row>
    <row r="4205">
      <c r="B4205">
        <f>IFERROR(VLOOKUP(A4205,Produtos!A:B,2,FALSE),"")</f>
        <v/>
      </c>
      <c r="D4205" s="10">
        <f>IFERROR(INDEX(Lotes!$E:$E,MATCH(1,(Lotes!$A:$A=A4205)*(Lotes!$C:$C=C4205),0)),"")</f>
        <v/>
      </c>
      <c r="E4205" s="14">
        <f>IF(D4205="","",D4205-TODAY())</f>
        <v/>
      </c>
      <c r="F4205">
        <f>IF(D4205="","",IF(E4205&lt;0,"VENCIDO",IF(E4205&lt;=30,"VENCE EM &lt;= 30 DIAS",IF(E4205&lt;=60,"ATENCAO (31-60 DIAS)","OK"))))</f>
        <v/>
      </c>
      <c r="G4205" s="14">
        <f>SUMIFS(Lancamentos!$G:$G,Lancamentos!$C:$C,$A4205,Lancamentos!$E:$E,$C4205,Lancamentos!$B:$B,"ENTRADA")</f>
        <v/>
      </c>
      <c r="H4205" s="14">
        <f>SUMIFS(Lancamentos!$G:$G,Lancamentos!$C:$C,$A4205,Lancamentos!$E:$E,$C4205,Lancamentos!$B:$B,"SAIDA_USO")</f>
        <v/>
      </c>
      <c r="I4205" s="14">
        <f>SUMIFS(Lancamentos!$G:$G,Lancamentos!$C:$C,$A4205,Lancamentos!$E:$E,$C4205,Lancamentos!$B:$B,"SAIDA_DESCARTE")</f>
        <v/>
      </c>
      <c r="J4205" s="14">
        <f>G4205-H4205-I4205</f>
        <v/>
      </c>
      <c r="K4205">
        <f>IF(A4205="","",IF(J4205&lt;=IFERROR(VLOOKUP(A4205,Produtos!$A:$E,5,FALSE),0),"ABAIXO DO MINIMO","OK"))</f>
        <v/>
      </c>
    </row>
    <row r="4206">
      <c r="B4206">
        <f>IFERROR(VLOOKUP(A4206,Produtos!A:B,2,FALSE),"")</f>
        <v/>
      </c>
      <c r="D4206" s="10">
        <f>IFERROR(INDEX(Lotes!$E:$E,MATCH(1,(Lotes!$A:$A=A4206)*(Lotes!$C:$C=C4206),0)),"")</f>
        <v/>
      </c>
      <c r="E4206" s="14">
        <f>IF(D4206="","",D4206-TODAY())</f>
        <v/>
      </c>
      <c r="F4206">
        <f>IF(D4206="","",IF(E4206&lt;0,"VENCIDO",IF(E4206&lt;=30,"VENCE EM &lt;= 30 DIAS",IF(E4206&lt;=60,"ATENCAO (31-60 DIAS)","OK"))))</f>
        <v/>
      </c>
      <c r="G4206" s="14">
        <f>SUMIFS(Lancamentos!$G:$G,Lancamentos!$C:$C,$A4206,Lancamentos!$E:$E,$C4206,Lancamentos!$B:$B,"ENTRADA")</f>
        <v/>
      </c>
      <c r="H4206" s="14">
        <f>SUMIFS(Lancamentos!$G:$G,Lancamentos!$C:$C,$A4206,Lancamentos!$E:$E,$C4206,Lancamentos!$B:$B,"SAIDA_USO")</f>
        <v/>
      </c>
      <c r="I4206" s="14">
        <f>SUMIFS(Lancamentos!$G:$G,Lancamentos!$C:$C,$A4206,Lancamentos!$E:$E,$C4206,Lancamentos!$B:$B,"SAIDA_DESCARTE")</f>
        <v/>
      </c>
      <c r="J4206" s="14">
        <f>G4206-H4206-I4206</f>
        <v/>
      </c>
      <c r="K4206">
        <f>IF(A4206="","",IF(J4206&lt;=IFERROR(VLOOKUP(A4206,Produtos!$A:$E,5,FALSE),0),"ABAIXO DO MINIMO","OK"))</f>
        <v/>
      </c>
    </row>
    <row r="4207">
      <c r="B4207">
        <f>IFERROR(VLOOKUP(A4207,Produtos!A:B,2,FALSE),"")</f>
        <v/>
      </c>
      <c r="D4207" s="10">
        <f>IFERROR(INDEX(Lotes!$E:$E,MATCH(1,(Lotes!$A:$A=A4207)*(Lotes!$C:$C=C4207),0)),"")</f>
        <v/>
      </c>
      <c r="E4207" s="14">
        <f>IF(D4207="","",D4207-TODAY())</f>
        <v/>
      </c>
      <c r="F4207">
        <f>IF(D4207="","",IF(E4207&lt;0,"VENCIDO",IF(E4207&lt;=30,"VENCE EM &lt;= 30 DIAS",IF(E4207&lt;=60,"ATENCAO (31-60 DIAS)","OK"))))</f>
        <v/>
      </c>
      <c r="G4207" s="14">
        <f>SUMIFS(Lancamentos!$G:$G,Lancamentos!$C:$C,$A4207,Lancamentos!$E:$E,$C4207,Lancamentos!$B:$B,"ENTRADA")</f>
        <v/>
      </c>
      <c r="H4207" s="14">
        <f>SUMIFS(Lancamentos!$G:$G,Lancamentos!$C:$C,$A4207,Lancamentos!$E:$E,$C4207,Lancamentos!$B:$B,"SAIDA_USO")</f>
        <v/>
      </c>
      <c r="I4207" s="14">
        <f>SUMIFS(Lancamentos!$G:$G,Lancamentos!$C:$C,$A4207,Lancamentos!$E:$E,$C4207,Lancamentos!$B:$B,"SAIDA_DESCARTE")</f>
        <v/>
      </c>
      <c r="J4207" s="14">
        <f>G4207-H4207-I4207</f>
        <v/>
      </c>
      <c r="K4207">
        <f>IF(A4207="","",IF(J4207&lt;=IFERROR(VLOOKUP(A4207,Produtos!$A:$E,5,FALSE),0),"ABAIXO DO MINIMO","OK"))</f>
        <v/>
      </c>
    </row>
    <row r="4208">
      <c r="B4208">
        <f>IFERROR(VLOOKUP(A4208,Produtos!A:B,2,FALSE),"")</f>
        <v/>
      </c>
      <c r="D4208" s="10">
        <f>IFERROR(INDEX(Lotes!$E:$E,MATCH(1,(Lotes!$A:$A=A4208)*(Lotes!$C:$C=C4208),0)),"")</f>
        <v/>
      </c>
      <c r="E4208" s="14">
        <f>IF(D4208="","",D4208-TODAY())</f>
        <v/>
      </c>
      <c r="F4208">
        <f>IF(D4208="","",IF(E4208&lt;0,"VENCIDO",IF(E4208&lt;=30,"VENCE EM &lt;= 30 DIAS",IF(E4208&lt;=60,"ATENCAO (31-60 DIAS)","OK"))))</f>
        <v/>
      </c>
      <c r="G4208" s="14">
        <f>SUMIFS(Lancamentos!$G:$G,Lancamentos!$C:$C,$A4208,Lancamentos!$E:$E,$C4208,Lancamentos!$B:$B,"ENTRADA")</f>
        <v/>
      </c>
      <c r="H4208" s="14">
        <f>SUMIFS(Lancamentos!$G:$G,Lancamentos!$C:$C,$A4208,Lancamentos!$E:$E,$C4208,Lancamentos!$B:$B,"SAIDA_USO")</f>
        <v/>
      </c>
      <c r="I4208" s="14">
        <f>SUMIFS(Lancamentos!$G:$G,Lancamentos!$C:$C,$A4208,Lancamentos!$E:$E,$C4208,Lancamentos!$B:$B,"SAIDA_DESCARTE")</f>
        <v/>
      </c>
      <c r="J4208" s="14">
        <f>G4208-H4208-I4208</f>
        <v/>
      </c>
      <c r="K4208">
        <f>IF(A4208="","",IF(J4208&lt;=IFERROR(VLOOKUP(A4208,Produtos!$A:$E,5,FALSE),0),"ABAIXO DO MINIMO","OK"))</f>
        <v/>
      </c>
    </row>
    <row r="4209">
      <c r="B4209">
        <f>IFERROR(VLOOKUP(A4209,Produtos!A:B,2,FALSE),"")</f>
        <v/>
      </c>
      <c r="D4209" s="10">
        <f>IFERROR(INDEX(Lotes!$E:$E,MATCH(1,(Lotes!$A:$A=A4209)*(Lotes!$C:$C=C4209),0)),"")</f>
        <v/>
      </c>
      <c r="E4209" s="14">
        <f>IF(D4209="","",D4209-TODAY())</f>
        <v/>
      </c>
      <c r="F4209">
        <f>IF(D4209="","",IF(E4209&lt;0,"VENCIDO",IF(E4209&lt;=30,"VENCE EM &lt;= 30 DIAS",IF(E4209&lt;=60,"ATENCAO (31-60 DIAS)","OK"))))</f>
        <v/>
      </c>
      <c r="G4209" s="14">
        <f>SUMIFS(Lancamentos!$G:$G,Lancamentos!$C:$C,$A4209,Lancamentos!$E:$E,$C4209,Lancamentos!$B:$B,"ENTRADA")</f>
        <v/>
      </c>
      <c r="H4209" s="14">
        <f>SUMIFS(Lancamentos!$G:$G,Lancamentos!$C:$C,$A4209,Lancamentos!$E:$E,$C4209,Lancamentos!$B:$B,"SAIDA_USO")</f>
        <v/>
      </c>
      <c r="I4209" s="14">
        <f>SUMIFS(Lancamentos!$G:$G,Lancamentos!$C:$C,$A4209,Lancamentos!$E:$E,$C4209,Lancamentos!$B:$B,"SAIDA_DESCARTE")</f>
        <v/>
      </c>
      <c r="J4209" s="14">
        <f>G4209-H4209-I4209</f>
        <v/>
      </c>
      <c r="K4209">
        <f>IF(A4209="","",IF(J4209&lt;=IFERROR(VLOOKUP(A4209,Produtos!$A:$E,5,FALSE),0),"ABAIXO DO MINIMO","OK"))</f>
        <v/>
      </c>
    </row>
    <row r="4210">
      <c r="B4210">
        <f>IFERROR(VLOOKUP(A4210,Produtos!A:B,2,FALSE),"")</f>
        <v/>
      </c>
      <c r="D4210" s="10">
        <f>IFERROR(INDEX(Lotes!$E:$E,MATCH(1,(Lotes!$A:$A=A4210)*(Lotes!$C:$C=C4210),0)),"")</f>
        <v/>
      </c>
      <c r="E4210" s="14">
        <f>IF(D4210="","",D4210-TODAY())</f>
        <v/>
      </c>
      <c r="F4210">
        <f>IF(D4210="","",IF(E4210&lt;0,"VENCIDO",IF(E4210&lt;=30,"VENCE EM &lt;= 30 DIAS",IF(E4210&lt;=60,"ATENCAO (31-60 DIAS)","OK"))))</f>
        <v/>
      </c>
      <c r="G4210" s="14">
        <f>SUMIFS(Lancamentos!$G:$G,Lancamentos!$C:$C,$A4210,Lancamentos!$E:$E,$C4210,Lancamentos!$B:$B,"ENTRADA")</f>
        <v/>
      </c>
      <c r="H4210" s="14">
        <f>SUMIFS(Lancamentos!$G:$G,Lancamentos!$C:$C,$A4210,Lancamentos!$E:$E,$C4210,Lancamentos!$B:$B,"SAIDA_USO")</f>
        <v/>
      </c>
      <c r="I4210" s="14">
        <f>SUMIFS(Lancamentos!$G:$G,Lancamentos!$C:$C,$A4210,Lancamentos!$E:$E,$C4210,Lancamentos!$B:$B,"SAIDA_DESCARTE")</f>
        <v/>
      </c>
      <c r="J4210" s="14">
        <f>G4210-H4210-I4210</f>
        <v/>
      </c>
      <c r="K4210">
        <f>IF(A4210="","",IF(J4210&lt;=IFERROR(VLOOKUP(A4210,Produtos!$A:$E,5,FALSE),0),"ABAIXO DO MINIMO","OK"))</f>
        <v/>
      </c>
    </row>
    <row r="4211">
      <c r="B4211">
        <f>IFERROR(VLOOKUP(A4211,Produtos!A:B,2,FALSE),"")</f>
        <v/>
      </c>
      <c r="D4211" s="10">
        <f>IFERROR(INDEX(Lotes!$E:$E,MATCH(1,(Lotes!$A:$A=A4211)*(Lotes!$C:$C=C4211),0)),"")</f>
        <v/>
      </c>
      <c r="E4211" s="14">
        <f>IF(D4211="","",D4211-TODAY())</f>
        <v/>
      </c>
      <c r="F4211">
        <f>IF(D4211="","",IF(E4211&lt;0,"VENCIDO",IF(E4211&lt;=30,"VENCE EM &lt;= 30 DIAS",IF(E4211&lt;=60,"ATENCAO (31-60 DIAS)","OK"))))</f>
        <v/>
      </c>
      <c r="G4211" s="14">
        <f>SUMIFS(Lancamentos!$G:$G,Lancamentos!$C:$C,$A4211,Lancamentos!$E:$E,$C4211,Lancamentos!$B:$B,"ENTRADA")</f>
        <v/>
      </c>
      <c r="H4211" s="14">
        <f>SUMIFS(Lancamentos!$G:$G,Lancamentos!$C:$C,$A4211,Lancamentos!$E:$E,$C4211,Lancamentos!$B:$B,"SAIDA_USO")</f>
        <v/>
      </c>
      <c r="I4211" s="14">
        <f>SUMIFS(Lancamentos!$G:$G,Lancamentos!$C:$C,$A4211,Lancamentos!$E:$E,$C4211,Lancamentos!$B:$B,"SAIDA_DESCARTE")</f>
        <v/>
      </c>
      <c r="J4211" s="14">
        <f>G4211-H4211-I4211</f>
        <v/>
      </c>
      <c r="K4211">
        <f>IF(A4211="","",IF(J4211&lt;=IFERROR(VLOOKUP(A4211,Produtos!$A:$E,5,FALSE),0),"ABAIXO DO MINIMO","OK"))</f>
        <v/>
      </c>
    </row>
    <row r="4212">
      <c r="B4212">
        <f>IFERROR(VLOOKUP(A4212,Produtos!A:B,2,FALSE),"")</f>
        <v/>
      </c>
      <c r="D4212" s="10">
        <f>IFERROR(INDEX(Lotes!$E:$E,MATCH(1,(Lotes!$A:$A=A4212)*(Lotes!$C:$C=C4212),0)),"")</f>
        <v/>
      </c>
      <c r="E4212" s="14">
        <f>IF(D4212="","",D4212-TODAY())</f>
        <v/>
      </c>
      <c r="F4212">
        <f>IF(D4212="","",IF(E4212&lt;0,"VENCIDO",IF(E4212&lt;=30,"VENCE EM &lt;= 30 DIAS",IF(E4212&lt;=60,"ATENCAO (31-60 DIAS)","OK"))))</f>
        <v/>
      </c>
      <c r="G4212" s="14">
        <f>SUMIFS(Lancamentos!$G:$G,Lancamentos!$C:$C,$A4212,Lancamentos!$E:$E,$C4212,Lancamentos!$B:$B,"ENTRADA")</f>
        <v/>
      </c>
      <c r="H4212" s="14">
        <f>SUMIFS(Lancamentos!$G:$G,Lancamentos!$C:$C,$A4212,Lancamentos!$E:$E,$C4212,Lancamentos!$B:$B,"SAIDA_USO")</f>
        <v/>
      </c>
      <c r="I4212" s="14">
        <f>SUMIFS(Lancamentos!$G:$G,Lancamentos!$C:$C,$A4212,Lancamentos!$E:$E,$C4212,Lancamentos!$B:$B,"SAIDA_DESCARTE")</f>
        <v/>
      </c>
      <c r="J4212" s="14">
        <f>G4212-H4212-I4212</f>
        <v/>
      </c>
      <c r="K4212">
        <f>IF(A4212="","",IF(J4212&lt;=IFERROR(VLOOKUP(A4212,Produtos!$A:$E,5,FALSE),0),"ABAIXO DO MINIMO","OK"))</f>
        <v/>
      </c>
    </row>
    <row r="4213">
      <c r="B4213">
        <f>IFERROR(VLOOKUP(A4213,Produtos!A:B,2,FALSE),"")</f>
        <v/>
      </c>
      <c r="D4213" s="10">
        <f>IFERROR(INDEX(Lotes!$E:$E,MATCH(1,(Lotes!$A:$A=A4213)*(Lotes!$C:$C=C4213),0)),"")</f>
        <v/>
      </c>
      <c r="E4213" s="14">
        <f>IF(D4213="","",D4213-TODAY())</f>
        <v/>
      </c>
      <c r="F4213">
        <f>IF(D4213="","",IF(E4213&lt;0,"VENCIDO",IF(E4213&lt;=30,"VENCE EM &lt;= 30 DIAS",IF(E4213&lt;=60,"ATENCAO (31-60 DIAS)","OK"))))</f>
        <v/>
      </c>
      <c r="G4213" s="14">
        <f>SUMIFS(Lancamentos!$G:$G,Lancamentos!$C:$C,$A4213,Lancamentos!$E:$E,$C4213,Lancamentos!$B:$B,"ENTRADA")</f>
        <v/>
      </c>
      <c r="H4213" s="14">
        <f>SUMIFS(Lancamentos!$G:$G,Lancamentos!$C:$C,$A4213,Lancamentos!$E:$E,$C4213,Lancamentos!$B:$B,"SAIDA_USO")</f>
        <v/>
      </c>
      <c r="I4213" s="14">
        <f>SUMIFS(Lancamentos!$G:$G,Lancamentos!$C:$C,$A4213,Lancamentos!$E:$E,$C4213,Lancamentos!$B:$B,"SAIDA_DESCARTE")</f>
        <v/>
      </c>
      <c r="J4213" s="14">
        <f>G4213-H4213-I4213</f>
        <v/>
      </c>
      <c r="K4213">
        <f>IF(A4213="","",IF(J4213&lt;=IFERROR(VLOOKUP(A4213,Produtos!$A:$E,5,FALSE),0),"ABAIXO DO MINIMO","OK"))</f>
        <v/>
      </c>
    </row>
    <row r="4214">
      <c r="B4214">
        <f>IFERROR(VLOOKUP(A4214,Produtos!A:B,2,FALSE),"")</f>
        <v/>
      </c>
      <c r="D4214" s="10">
        <f>IFERROR(INDEX(Lotes!$E:$E,MATCH(1,(Lotes!$A:$A=A4214)*(Lotes!$C:$C=C4214),0)),"")</f>
        <v/>
      </c>
      <c r="E4214" s="14">
        <f>IF(D4214="","",D4214-TODAY())</f>
        <v/>
      </c>
      <c r="F4214">
        <f>IF(D4214="","",IF(E4214&lt;0,"VENCIDO",IF(E4214&lt;=30,"VENCE EM &lt;= 30 DIAS",IF(E4214&lt;=60,"ATENCAO (31-60 DIAS)","OK"))))</f>
        <v/>
      </c>
      <c r="G4214" s="14">
        <f>SUMIFS(Lancamentos!$G:$G,Lancamentos!$C:$C,$A4214,Lancamentos!$E:$E,$C4214,Lancamentos!$B:$B,"ENTRADA")</f>
        <v/>
      </c>
      <c r="H4214" s="14">
        <f>SUMIFS(Lancamentos!$G:$G,Lancamentos!$C:$C,$A4214,Lancamentos!$E:$E,$C4214,Lancamentos!$B:$B,"SAIDA_USO")</f>
        <v/>
      </c>
      <c r="I4214" s="14">
        <f>SUMIFS(Lancamentos!$G:$G,Lancamentos!$C:$C,$A4214,Lancamentos!$E:$E,$C4214,Lancamentos!$B:$B,"SAIDA_DESCARTE")</f>
        <v/>
      </c>
      <c r="J4214" s="14">
        <f>G4214-H4214-I4214</f>
        <v/>
      </c>
      <c r="K4214">
        <f>IF(A4214="","",IF(J4214&lt;=IFERROR(VLOOKUP(A4214,Produtos!$A:$E,5,FALSE),0),"ABAIXO DO MINIMO","OK"))</f>
        <v/>
      </c>
    </row>
    <row r="4215">
      <c r="B4215">
        <f>IFERROR(VLOOKUP(A4215,Produtos!A:B,2,FALSE),"")</f>
        <v/>
      </c>
      <c r="D4215" s="10">
        <f>IFERROR(INDEX(Lotes!$E:$E,MATCH(1,(Lotes!$A:$A=A4215)*(Lotes!$C:$C=C4215),0)),"")</f>
        <v/>
      </c>
      <c r="E4215" s="14">
        <f>IF(D4215="","",D4215-TODAY())</f>
        <v/>
      </c>
      <c r="F4215">
        <f>IF(D4215="","",IF(E4215&lt;0,"VENCIDO",IF(E4215&lt;=30,"VENCE EM &lt;= 30 DIAS",IF(E4215&lt;=60,"ATENCAO (31-60 DIAS)","OK"))))</f>
        <v/>
      </c>
      <c r="G4215" s="14">
        <f>SUMIFS(Lancamentos!$G:$G,Lancamentos!$C:$C,$A4215,Lancamentos!$E:$E,$C4215,Lancamentos!$B:$B,"ENTRADA")</f>
        <v/>
      </c>
      <c r="H4215" s="14">
        <f>SUMIFS(Lancamentos!$G:$G,Lancamentos!$C:$C,$A4215,Lancamentos!$E:$E,$C4215,Lancamentos!$B:$B,"SAIDA_USO")</f>
        <v/>
      </c>
      <c r="I4215" s="14">
        <f>SUMIFS(Lancamentos!$G:$G,Lancamentos!$C:$C,$A4215,Lancamentos!$E:$E,$C4215,Lancamentos!$B:$B,"SAIDA_DESCARTE")</f>
        <v/>
      </c>
      <c r="J4215" s="14">
        <f>G4215-H4215-I4215</f>
        <v/>
      </c>
      <c r="K4215">
        <f>IF(A4215="","",IF(J4215&lt;=IFERROR(VLOOKUP(A4215,Produtos!$A:$E,5,FALSE),0),"ABAIXO DO MINIMO","OK"))</f>
        <v/>
      </c>
    </row>
    <row r="4216">
      <c r="B4216">
        <f>IFERROR(VLOOKUP(A4216,Produtos!A:B,2,FALSE),"")</f>
        <v/>
      </c>
      <c r="D4216" s="10">
        <f>IFERROR(INDEX(Lotes!$E:$E,MATCH(1,(Lotes!$A:$A=A4216)*(Lotes!$C:$C=C4216),0)),"")</f>
        <v/>
      </c>
      <c r="E4216" s="14">
        <f>IF(D4216="","",D4216-TODAY())</f>
        <v/>
      </c>
      <c r="F4216">
        <f>IF(D4216="","",IF(E4216&lt;0,"VENCIDO",IF(E4216&lt;=30,"VENCE EM &lt;= 30 DIAS",IF(E4216&lt;=60,"ATENCAO (31-60 DIAS)","OK"))))</f>
        <v/>
      </c>
      <c r="G4216" s="14">
        <f>SUMIFS(Lancamentos!$G:$G,Lancamentos!$C:$C,$A4216,Lancamentos!$E:$E,$C4216,Lancamentos!$B:$B,"ENTRADA")</f>
        <v/>
      </c>
      <c r="H4216" s="14">
        <f>SUMIFS(Lancamentos!$G:$G,Lancamentos!$C:$C,$A4216,Lancamentos!$E:$E,$C4216,Lancamentos!$B:$B,"SAIDA_USO")</f>
        <v/>
      </c>
      <c r="I4216" s="14">
        <f>SUMIFS(Lancamentos!$G:$G,Lancamentos!$C:$C,$A4216,Lancamentos!$E:$E,$C4216,Lancamentos!$B:$B,"SAIDA_DESCARTE")</f>
        <v/>
      </c>
      <c r="J4216" s="14">
        <f>G4216-H4216-I4216</f>
        <v/>
      </c>
      <c r="K4216">
        <f>IF(A4216="","",IF(J4216&lt;=IFERROR(VLOOKUP(A4216,Produtos!$A:$E,5,FALSE),0),"ABAIXO DO MINIMO","OK"))</f>
        <v/>
      </c>
    </row>
    <row r="4217">
      <c r="B4217">
        <f>IFERROR(VLOOKUP(A4217,Produtos!A:B,2,FALSE),"")</f>
        <v/>
      </c>
      <c r="D4217" s="10">
        <f>IFERROR(INDEX(Lotes!$E:$E,MATCH(1,(Lotes!$A:$A=A4217)*(Lotes!$C:$C=C4217),0)),"")</f>
        <v/>
      </c>
      <c r="E4217" s="14">
        <f>IF(D4217="","",D4217-TODAY())</f>
        <v/>
      </c>
      <c r="F4217">
        <f>IF(D4217="","",IF(E4217&lt;0,"VENCIDO",IF(E4217&lt;=30,"VENCE EM &lt;= 30 DIAS",IF(E4217&lt;=60,"ATENCAO (31-60 DIAS)","OK"))))</f>
        <v/>
      </c>
      <c r="G4217" s="14">
        <f>SUMIFS(Lancamentos!$G:$G,Lancamentos!$C:$C,$A4217,Lancamentos!$E:$E,$C4217,Lancamentos!$B:$B,"ENTRADA")</f>
        <v/>
      </c>
      <c r="H4217" s="14">
        <f>SUMIFS(Lancamentos!$G:$G,Lancamentos!$C:$C,$A4217,Lancamentos!$E:$E,$C4217,Lancamentos!$B:$B,"SAIDA_USO")</f>
        <v/>
      </c>
      <c r="I4217" s="14">
        <f>SUMIFS(Lancamentos!$G:$G,Lancamentos!$C:$C,$A4217,Lancamentos!$E:$E,$C4217,Lancamentos!$B:$B,"SAIDA_DESCARTE")</f>
        <v/>
      </c>
      <c r="J4217" s="14">
        <f>G4217-H4217-I4217</f>
        <v/>
      </c>
      <c r="K4217">
        <f>IF(A4217="","",IF(J4217&lt;=IFERROR(VLOOKUP(A4217,Produtos!$A:$E,5,FALSE),0),"ABAIXO DO MINIMO","OK"))</f>
        <v/>
      </c>
    </row>
    <row r="4218">
      <c r="B4218">
        <f>IFERROR(VLOOKUP(A4218,Produtos!A:B,2,FALSE),"")</f>
        <v/>
      </c>
      <c r="D4218" s="10">
        <f>IFERROR(INDEX(Lotes!$E:$E,MATCH(1,(Lotes!$A:$A=A4218)*(Lotes!$C:$C=C4218),0)),"")</f>
        <v/>
      </c>
      <c r="E4218" s="14">
        <f>IF(D4218="","",D4218-TODAY())</f>
        <v/>
      </c>
      <c r="F4218">
        <f>IF(D4218="","",IF(E4218&lt;0,"VENCIDO",IF(E4218&lt;=30,"VENCE EM &lt;= 30 DIAS",IF(E4218&lt;=60,"ATENCAO (31-60 DIAS)","OK"))))</f>
        <v/>
      </c>
      <c r="G4218" s="14">
        <f>SUMIFS(Lancamentos!$G:$G,Lancamentos!$C:$C,$A4218,Lancamentos!$E:$E,$C4218,Lancamentos!$B:$B,"ENTRADA")</f>
        <v/>
      </c>
      <c r="H4218" s="14">
        <f>SUMIFS(Lancamentos!$G:$G,Lancamentos!$C:$C,$A4218,Lancamentos!$E:$E,$C4218,Lancamentos!$B:$B,"SAIDA_USO")</f>
        <v/>
      </c>
      <c r="I4218" s="14">
        <f>SUMIFS(Lancamentos!$G:$G,Lancamentos!$C:$C,$A4218,Lancamentos!$E:$E,$C4218,Lancamentos!$B:$B,"SAIDA_DESCARTE")</f>
        <v/>
      </c>
      <c r="J4218" s="14">
        <f>G4218-H4218-I4218</f>
        <v/>
      </c>
      <c r="K4218">
        <f>IF(A4218="","",IF(J4218&lt;=IFERROR(VLOOKUP(A4218,Produtos!$A:$E,5,FALSE),0),"ABAIXO DO MINIMO","OK"))</f>
        <v/>
      </c>
    </row>
    <row r="4219">
      <c r="B4219">
        <f>IFERROR(VLOOKUP(A4219,Produtos!A:B,2,FALSE),"")</f>
        <v/>
      </c>
      <c r="D4219" s="10">
        <f>IFERROR(INDEX(Lotes!$E:$E,MATCH(1,(Lotes!$A:$A=A4219)*(Lotes!$C:$C=C4219),0)),"")</f>
        <v/>
      </c>
      <c r="E4219" s="14">
        <f>IF(D4219="","",D4219-TODAY())</f>
        <v/>
      </c>
      <c r="F4219">
        <f>IF(D4219="","",IF(E4219&lt;0,"VENCIDO",IF(E4219&lt;=30,"VENCE EM &lt;= 30 DIAS",IF(E4219&lt;=60,"ATENCAO (31-60 DIAS)","OK"))))</f>
        <v/>
      </c>
      <c r="G4219" s="14">
        <f>SUMIFS(Lancamentos!$G:$G,Lancamentos!$C:$C,$A4219,Lancamentos!$E:$E,$C4219,Lancamentos!$B:$B,"ENTRADA")</f>
        <v/>
      </c>
      <c r="H4219" s="14">
        <f>SUMIFS(Lancamentos!$G:$G,Lancamentos!$C:$C,$A4219,Lancamentos!$E:$E,$C4219,Lancamentos!$B:$B,"SAIDA_USO")</f>
        <v/>
      </c>
      <c r="I4219" s="14">
        <f>SUMIFS(Lancamentos!$G:$G,Lancamentos!$C:$C,$A4219,Lancamentos!$E:$E,$C4219,Lancamentos!$B:$B,"SAIDA_DESCARTE")</f>
        <v/>
      </c>
      <c r="J4219" s="14">
        <f>G4219-H4219-I4219</f>
        <v/>
      </c>
      <c r="K4219">
        <f>IF(A4219="","",IF(J4219&lt;=IFERROR(VLOOKUP(A4219,Produtos!$A:$E,5,FALSE),0),"ABAIXO DO MINIMO","OK"))</f>
        <v/>
      </c>
    </row>
    <row r="4220">
      <c r="B4220">
        <f>IFERROR(VLOOKUP(A4220,Produtos!A:B,2,FALSE),"")</f>
        <v/>
      </c>
      <c r="D4220" s="10">
        <f>IFERROR(INDEX(Lotes!$E:$E,MATCH(1,(Lotes!$A:$A=A4220)*(Lotes!$C:$C=C4220),0)),"")</f>
        <v/>
      </c>
      <c r="E4220" s="14">
        <f>IF(D4220="","",D4220-TODAY())</f>
        <v/>
      </c>
      <c r="F4220">
        <f>IF(D4220="","",IF(E4220&lt;0,"VENCIDO",IF(E4220&lt;=30,"VENCE EM &lt;= 30 DIAS",IF(E4220&lt;=60,"ATENCAO (31-60 DIAS)","OK"))))</f>
        <v/>
      </c>
      <c r="G4220" s="14">
        <f>SUMIFS(Lancamentos!$G:$G,Lancamentos!$C:$C,$A4220,Lancamentos!$E:$E,$C4220,Lancamentos!$B:$B,"ENTRADA")</f>
        <v/>
      </c>
      <c r="H4220" s="14">
        <f>SUMIFS(Lancamentos!$G:$G,Lancamentos!$C:$C,$A4220,Lancamentos!$E:$E,$C4220,Lancamentos!$B:$B,"SAIDA_USO")</f>
        <v/>
      </c>
      <c r="I4220" s="14">
        <f>SUMIFS(Lancamentos!$G:$G,Lancamentos!$C:$C,$A4220,Lancamentos!$E:$E,$C4220,Lancamentos!$B:$B,"SAIDA_DESCARTE")</f>
        <v/>
      </c>
      <c r="J4220" s="14">
        <f>G4220-H4220-I4220</f>
        <v/>
      </c>
      <c r="K4220">
        <f>IF(A4220="","",IF(J4220&lt;=IFERROR(VLOOKUP(A4220,Produtos!$A:$E,5,FALSE),0),"ABAIXO DO MINIMO","OK"))</f>
        <v/>
      </c>
    </row>
    <row r="4221">
      <c r="B4221">
        <f>IFERROR(VLOOKUP(A4221,Produtos!A:B,2,FALSE),"")</f>
        <v/>
      </c>
      <c r="D4221" s="10">
        <f>IFERROR(INDEX(Lotes!$E:$E,MATCH(1,(Lotes!$A:$A=A4221)*(Lotes!$C:$C=C4221),0)),"")</f>
        <v/>
      </c>
      <c r="E4221" s="14">
        <f>IF(D4221="","",D4221-TODAY())</f>
        <v/>
      </c>
      <c r="F4221">
        <f>IF(D4221="","",IF(E4221&lt;0,"VENCIDO",IF(E4221&lt;=30,"VENCE EM &lt;= 30 DIAS",IF(E4221&lt;=60,"ATENCAO (31-60 DIAS)","OK"))))</f>
        <v/>
      </c>
      <c r="G4221" s="14">
        <f>SUMIFS(Lancamentos!$G:$G,Lancamentos!$C:$C,$A4221,Lancamentos!$E:$E,$C4221,Lancamentos!$B:$B,"ENTRADA")</f>
        <v/>
      </c>
      <c r="H4221" s="14">
        <f>SUMIFS(Lancamentos!$G:$G,Lancamentos!$C:$C,$A4221,Lancamentos!$E:$E,$C4221,Lancamentos!$B:$B,"SAIDA_USO")</f>
        <v/>
      </c>
      <c r="I4221" s="14">
        <f>SUMIFS(Lancamentos!$G:$G,Lancamentos!$C:$C,$A4221,Lancamentos!$E:$E,$C4221,Lancamentos!$B:$B,"SAIDA_DESCARTE")</f>
        <v/>
      </c>
      <c r="J4221" s="14">
        <f>G4221-H4221-I4221</f>
        <v/>
      </c>
      <c r="K4221">
        <f>IF(A4221="","",IF(J4221&lt;=IFERROR(VLOOKUP(A4221,Produtos!$A:$E,5,FALSE),0),"ABAIXO DO MINIMO","OK"))</f>
        <v/>
      </c>
    </row>
    <row r="4222">
      <c r="B4222">
        <f>IFERROR(VLOOKUP(A4222,Produtos!A:B,2,FALSE),"")</f>
        <v/>
      </c>
      <c r="D4222" s="10">
        <f>IFERROR(INDEX(Lotes!$E:$E,MATCH(1,(Lotes!$A:$A=A4222)*(Lotes!$C:$C=C4222),0)),"")</f>
        <v/>
      </c>
      <c r="E4222" s="14">
        <f>IF(D4222="","",D4222-TODAY())</f>
        <v/>
      </c>
      <c r="F4222">
        <f>IF(D4222="","",IF(E4222&lt;0,"VENCIDO",IF(E4222&lt;=30,"VENCE EM &lt;= 30 DIAS",IF(E4222&lt;=60,"ATENCAO (31-60 DIAS)","OK"))))</f>
        <v/>
      </c>
      <c r="G4222" s="14">
        <f>SUMIFS(Lancamentos!$G:$G,Lancamentos!$C:$C,$A4222,Lancamentos!$E:$E,$C4222,Lancamentos!$B:$B,"ENTRADA")</f>
        <v/>
      </c>
      <c r="H4222" s="14">
        <f>SUMIFS(Lancamentos!$G:$G,Lancamentos!$C:$C,$A4222,Lancamentos!$E:$E,$C4222,Lancamentos!$B:$B,"SAIDA_USO")</f>
        <v/>
      </c>
      <c r="I4222" s="14">
        <f>SUMIFS(Lancamentos!$G:$G,Lancamentos!$C:$C,$A4222,Lancamentos!$E:$E,$C4222,Lancamentos!$B:$B,"SAIDA_DESCARTE")</f>
        <v/>
      </c>
      <c r="J4222" s="14">
        <f>G4222-H4222-I4222</f>
        <v/>
      </c>
      <c r="K4222">
        <f>IF(A4222="","",IF(J4222&lt;=IFERROR(VLOOKUP(A4222,Produtos!$A:$E,5,FALSE),0),"ABAIXO DO MINIMO","OK"))</f>
        <v/>
      </c>
    </row>
    <row r="4223">
      <c r="B4223">
        <f>IFERROR(VLOOKUP(A4223,Produtos!A:B,2,FALSE),"")</f>
        <v/>
      </c>
      <c r="D4223" s="10">
        <f>IFERROR(INDEX(Lotes!$E:$E,MATCH(1,(Lotes!$A:$A=A4223)*(Lotes!$C:$C=C4223),0)),"")</f>
        <v/>
      </c>
      <c r="E4223" s="14">
        <f>IF(D4223="","",D4223-TODAY())</f>
        <v/>
      </c>
      <c r="F4223">
        <f>IF(D4223="","",IF(E4223&lt;0,"VENCIDO",IF(E4223&lt;=30,"VENCE EM &lt;= 30 DIAS",IF(E4223&lt;=60,"ATENCAO (31-60 DIAS)","OK"))))</f>
        <v/>
      </c>
      <c r="G4223" s="14">
        <f>SUMIFS(Lancamentos!$G:$G,Lancamentos!$C:$C,$A4223,Lancamentos!$E:$E,$C4223,Lancamentos!$B:$B,"ENTRADA")</f>
        <v/>
      </c>
      <c r="H4223" s="14">
        <f>SUMIFS(Lancamentos!$G:$G,Lancamentos!$C:$C,$A4223,Lancamentos!$E:$E,$C4223,Lancamentos!$B:$B,"SAIDA_USO")</f>
        <v/>
      </c>
      <c r="I4223" s="14">
        <f>SUMIFS(Lancamentos!$G:$G,Lancamentos!$C:$C,$A4223,Lancamentos!$E:$E,$C4223,Lancamentos!$B:$B,"SAIDA_DESCARTE")</f>
        <v/>
      </c>
      <c r="J4223" s="14">
        <f>G4223-H4223-I4223</f>
        <v/>
      </c>
      <c r="K4223">
        <f>IF(A4223="","",IF(J4223&lt;=IFERROR(VLOOKUP(A4223,Produtos!$A:$E,5,FALSE),0),"ABAIXO DO MINIMO","OK"))</f>
        <v/>
      </c>
    </row>
    <row r="4224">
      <c r="B4224">
        <f>IFERROR(VLOOKUP(A4224,Produtos!A:B,2,FALSE),"")</f>
        <v/>
      </c>
      <c r="D4224" s="10">
        <f>IFERROR(INDEX(Lotes!$E:$E,MATCH(1,(Lotes!$A:$A=A4224)*(Lotes!$C:$C=C4224),0)),"")</f>
        <v/>
      </c>
      <c r="E4224" s="14">
        <f>IF(D4224="","",D4224-TODAY())</f>
        <v/>
      </c>
      <c r="F4224">
        <f>IF(D4224="","",IF(E4224&lt;0,"VENCIDO",IF(E4224&lt;=30,"VENCE EM &lt;= 30 DIAS",IF(E4224&lt;=60,"ATENCAO (31-60 DIAS)","OK"))))</f>
        <v/>
      </c>
      <c r="G4224" s="14">
        <f>SUMIFS(Lancamentos!$G:$G,Lancamentos!$C:$C,$A4224,Lancamentos!$E:$E,$C4224,Lancamentos!$B:$B,"ENTRADA")</f>
        <v/>
      </c>
      <c r="H4224" s="14">
        <f>SUMIFS(Lancamentos!$G:$G,Lancamentos!$C:$C,$A4224,Lancamentos!$E:$E,$C4224,Lancamentos!$B:$B,"SAIDA_USO")</f>
        <v/>
      </c>
      <c r="I4224" s="14">
        <f>SUMIFS(Lancamentos!$G:$G,Lancamentos!$C:$C,$A4224,Lancamentos!$E:$E,$C4224,Lancamentos!$B:$B,"SAIDA_DESCARTE")</f>
        <v/>
      </c>
      <c r="J4224" s="14">
        <f>G4224-H4224-I4224</f>
        <v/>
      </c>
      <c r="K4224">
        <f>IF(A4224="","",IF(J4224&lt;=IFERROR(VLOOKUP(A4224,Produtos!$A:$E,5,FALSE),0),"ABAIXO DO MINIMO","OK"))</f>
        <v/>
      </c>
    </row>
    <row r="4225">
      <c r="B4225">
        <f>IFERROR(VLOOKUP(A4225,Produtos!A:B,2,FALSE),"")</f>
        <v/>
      </c>
      <c r="D4225" s="10">
        <f>IFERROR(INDEX(Lotes!$E:$E,MATCH(1,(Lotes!$A:$A=A4225)*(Lotes!$C:$C=C4225),0)),"")</f>
        <v/>
      </c>
      <c r="E4225" s="14">
        <f>IF(D4225="","",D4225-TODAY())</f>
        <v/>
      </c>
      <c r="F4225">
        <f>IF(D4225="","",IF(E4225&lt;0,"VENCIDO",IF(E4225&lt;=30,"VENCE EM &lt;= 30 DIAS",IF(E4225&lt;=60,"ATENCAO (31-60 DIAS)","OK"))))</f>
        <v/>
      </c>
      <c r="G4225" s="14">
        <f>SUMIFS(Lancamentos!$G:$G,Lancamentos!$C:$C,$A4225,Lancamentos!$E:$E,$C4225,Lancamentos!$B:$B,"ENTRADA")</f>
        <v/>
      </c>
      <c r="H4225" s="14">
        <f>SUMIFS(Lancamentos!$G:$G,Lancamentos!$C:$C,$A4225,Lancamentos!$E:$E,$C4225,Lancamentos!$B:$B,"SAIDA_USO")</f>
        <v/>
      </c>
      <c r="I4225" s="14">
        <f>SUMIFS(Lancamentos!$G:$G,Lancamentos!$C:$C,$A4225,Lancamentos!$E:$E,$C4225,Lancamentos!$B:$B,"SAIDA_DESCARTE")</f>
        <v/>
      </c>
      <c r="J4225" s="14">
        <f>G4225-H4225-I4225</f>
        <v/>
      </c>
      <c r="K4225">
        <f>IF(A4225="","",IF(J4225&lt;=IFERROR(VLOOKUP(A4225,Produtos!$A:$E,5,FALSE),0),"ABAIXO DO MINIMO","OK"))</f>
        <v/>
      </c>
    </row>
    <row r="4226">
      <c r="B4226">
        <f>IFERROR(VLOOKUP(A4226,Produtos!A:B,2,FALSE),"")</f>
        <v/>
      </c>
      <c r="D4226" s="10">
        <f>IFERROR(INDEX(Lotes!$E:$E,MATCH(1,(Lotes!$A:$A=A4226)*(Lotes!$C:$C=C4226),0)),"")</f>
        <v/>
      </c>
      <c r="E4226" s="14">
        <f>IF(D4226="","",D4226-TODAY())</f>
        <v/>
      </c>
      <c r="F4226">
        <f>IF(D4226="","",IF(E4226&lt;0,"VENCIDO",IF(E4226&lt;=30,"VENCE EM &lt;= 30 DIAS",IF(E4226&lt;=60,"ATENCAO (31-60 DIAS)","OK"))))</f>
        <v/>
      </c>
      <c r="G4226" s="14">
        <f>SUMIFS(Lancamentos!$G:$G,Lancamentos!$C:$C,$A4226,Lancamentos!$E:$E,$C4226,Lancamentos!$B:$B,"ENTRADA")</f>
        <v/>
      </c>
      <c r="H4226" s="14">
        <f>SUMIFS(Lancamentos!$G:$G,Lancamentos!$C:$C,$A4226,Lancamentos!$E:$E,$C4226,Lancamentos!$B:$B,"SAIDA_USO")</f>
        <v/>
      </c>
      <c r="I4226" s="14">
        <f>SUMIFS(Lancamentos!$G:$G,Lancamentos!$C:$C,$A4226,Lancamentos!$E:$E,$C4226,Lancamentos!$B:$B,"SAIDA_DESCARTE")</f>
        <v/>
      </c>
      <c r="J4226" s="14">
        <f>G4226-H4226-I4226</f>
        <v/>
      </c>
      <c r="K4226">
        <f>IF(A4226="","",IF(J4226&lt;=IFERROR(VLOOKUP(A4226,Produtos!$A:$E,5,FALSE),0),"ABAIXO DO MINIMO","OK"))</f>
        <v/>
      </c>
    </row>
    <row r="4227">
      <c r="B4227">
        <f>IFERROR(VLOOKUP(A4227,Produtos!A:B,2,FALSE),"")</f>
        <v/>
      </c>
      <c r="D4227" s="10">
        <f>IFERROR(INDEX(Lotes!$E:$E,MATCH(1,(Lotes!$A:$A=A4227)*(Lotes!$C:$C=C4227),0)),"")</f>
        <v/>
      </c>
      <c r="E4227" s="14">
        <f>IF(D4227="","",D4227-TODAY())</f>
        <v/>
      </c>
      <c r="F4227">
        <f>IF(D4227="","",IF(E4227&lt;0,"VENCIDO",IF(E4227&lt;=30,"VENCE EM &lt;= 30 DIAS",IF(E4227&lt;=60,"ATENCAO (31-60 DIAS)","OK"))))</f>
        <v/>
      </c>
      <c r="G4227" s="14">
        <f>SUMIFS(Lancamentos!$G:$G,Lancamentos!$C:$C,$A4227,Lancamentos!$E:$E,$C4227,Lancamentos!$B:$B,"ENTRADA")</f>
        <v/>
      </c>
      <c r="H4227" s="14">
        <f>SUMIFS(Lancamentos!$G:$G,Lancamentos!$C:$C,$A4227,Lancamentos!$E:$E,$C4227,Lancamentos!$B:$B,"SAIDA_USO")</f>
        <v/>
      </c>
      <c r="I4227" s="14">
        <f>SUMIFS(Lancamentos!$G:$G,Lancamentos!$C:$C,$A4227,Lancamentos!$E:$E,$C4227,Lancamentos!$B:$B,"SAIDA_DESCARTE")</f>
        <v/>
      </c>
      <c r="J4227" s="14">
        <f>G4227-H4227-I4227</f>
        <v/>
      </c>
      <c r="K4227">
        <f>IF(A4227="","",IF(J4227&lt;=IFERROR(VLOOKUP(A4227,Produtos!$A:$E,5,FALSE),0),"ABAIXO DO MINIMO","OK"))</f>
        <v/>
      </c>
    </row>
    <row r="4228">
      <c r="B4228">
        <f>IFERROR(VLOOKUP(A4228,Produtos!A:B,2,FALSE),"")</f>
        <v/>
      </c>
      <c r="D4228" s="10">
        <f>IFERROR(INDEX(Lotes!$E:$E,MATCH(1,(Lotes!$A:$A=A4228)*(Lotes!$C:$C=C4228),0)),"")</f>
        <v/>
      </c>
      <c r="E4228" s="14">
        <f>IF(D4228="","",D4228-TODAY())</f>
        <v/>
      </c>
      <c r="F4228">
        <f>IF(D4228="","",IF(E4228&lt;0,"VENCIDO",IF(E4228&lt;=30,"VENCE EM &lt;= 30 DIAS",IF(E4228&lt;=60,"ATENCAO (31-60 DIAS)","OK"))))</f>
        <v/>
      </c>
      <c r="G4228" s="14">
        <f>SUMIFS(Lancamentos!$G:$G,Lancamentos!$C:$C,$A4228,Lancamentos!$E:$E,$C4228,Lancamentos!$B:$B,"ENTRADA")</f>
        <v/>
      </c>
      <c r="H4228" s="14">
        <f>SUMIFS(Lancamentos!$G:$G,Lancamentos!$C:$C,$A4228,Lancamentos!$E:$E,$C4228,Lancamentos!$B:$B,"SAIDA_USO")</f>
        <v/>
      </c>
      <c r="I4228" s="14">
        <f>SUMIFS(Lancamentos!$G:$G,Lancamentos!$C:$C,$A4228,Lancamentos!$E:$E,$C4228,Lancamentos!$B:$B,"SAIDA_DESCARTE")</f>
        <v/>
      </c>
      <c r="J4228" s="14">
        <f>G4228-H4228-I4228</f>
        <v/>
      </c>
      <c r="K4228">
        <f>IF(A4228="","",IF(J4228&lt;=IFERROR(VLOOKUP(A4228,Produtos!$A:$E,5,FALSE),0),"ABAIXO DO MINIMO","OK"))</f>
        <v/>
      </c>
    </row>
    <row r="4229">
      <c r="B4229">
        <f>IFERROR(VLOOKUP(A4229,Produtos!A:B,2,FALSE),"")</f>
        <v/>
      </c>
      <c r="D4229" s="10">
        <f>IFERROR(INDEX(Lotes!$E:$E,MATCH(1,(Lotes!$A:$A=A4229)*(Lotes!$C:$C=C4229),0)),"")</f>
        <v/>
      </c>
      <c r="E4229" s="14">
        <f>IF(D4229="","",D4229-TODAY())</f>
        <v/>
      </c>
      <c r="F4229">
        <f>IF(D4229="","",IF(E4229&lt;0,"VENCIDO",IF(E4229&lt;=30,"VENCE EM &lt;= 30 DIAS",IF(E4229&lt;=60,"ATENCAO (31-60 DIAS)","OK"))))</f>
        <v/>
      </c>
      <c r="G4229" s="14">
        <f>SUMIFS(Lancamentos!$G:$G,Lancamentos!$C:$C,$A4229,Lancamentos!$E:$E,$C4229,Lancamentos!$B:$B,"ENTRADA")</f>
        <v/>
      </c>
      <c r="H4229" s="14">
        <f>SUMIFS(Lancamentos!$G:$G,Lancamentos!$C:$C,$A4229,Lancamentos!$E:$E,$C4229,Lancamentos!$B:$B,"SAIDA_USO")</f>
        <v/>
      </c>
      <c r="I4229" s="14">
        <f>SUMIFS(Lancamentos!$G:$G,Lancamentos!$C:$C,$A4229,Lancamentos!$E:$E,$C4229,Lancamentos!$B:$B,"SAIDA_DESCARTE")</f>
        <v/>
      </c>
      <c r="J4229" s="14">
        <f>G4229-H4229-I4229</f>
        <v/>
      </c>
      <c r="K4229">
        <f>IF(A4229="","",IF(J4229&lt;=IFERROR(VLOOKUP(A4229,Produtos!$A:$E,5,FALSE),0),"ABAIXO DO MINIMO","OK"))</f>
        <v/>
      </c>
    </row>
    <row r="4230">
      <c r="B4230">
        <f>IFERROR(VLOOKUP(A4230,Produtos!A:B,2,FALSE),"")</f>
        <v/>
      </c>
      <c r="D4230" s="10">
        <f>IFERROR(INDEX(Lotes!$E:$E,MATCH(1,(Lotes!$A:$A=A4230)*(Lotes!$C:$C=C4230),0)),"")</f>
        <v/>
      </c>
      <c r="E4230" s="14">
        <f>IF(D4230="","",D4230-TODAY())</f>
        <v/>
      </c>
      <c r="F4230">
        <f>IF(D4230="","",IF(E4230&lt;0,"VENCIDO",IF(E4230&lt;=30,"VENCE EM &lt;= 30 DIAS",IF(E4230&lt;=60,"ATENCAO (31-60 DIAS)","OK"))))</f>
        <v/>
      </c>
      <c r="G4230" s="14">
        <f>SUMIFS(Lancamentos!$G:$G,Lancamentos!$C:$C,$A4230,Lancamentos!$E:$E,$C4230,Lancamentos!$B:$B,"ENTRADA")</f>
        <v/>
      </c>
      <c r="H4230" s="14">
        <f>SUMIFS(Lancamentos!$G:$G,Lancamentos!$C:$C,$A4230,Lancamentos!$E:$E,$C4230,Lancamentos!$B:$B,"SAIDA_USO")</f>
        <v/>
      </c>
      <c r="I4230" s="14">
        <f>SUMIFS(Lancamentos!$G:$G,Lancamentos!$C:$C,$A4230,Lancamentos!$E:$E,$C4230,Lancamentos!$B:$B,"SAIDA_DESCARTE")</f>
        <v/>
      </c>
      <c r="J4230" s="14">
        <f>G4230-H4230-I4230</f>
        <v/>
      </c>
      <c r="K4230">
        <f>IF(A4230="","",IF(J4230&lt;=IFERROR(VLOOKUP(A4230,Produtos!$A:$E,5,FALSE),0),"ABAIXO DO MINIMO","OK"))</f>
        <v/>
      </c>
    </row>
    <row r="4231">
      <c r="B4231">
        <f>IFERROR(VLOOKUP(A4231,Produtos!A:B,2,FALSE),"")</f>
        <v/>
      </c>
      <c r="D4231" s="10">
        <f>IFERROR(INDEX(Lotes!$E:$E,MATCH(1,(Lotes!$A:$A=A4231)*(Lotes!$C:$C=C4231),0)),"")</f>
        <v/>
      </c>
      <c r="E4231" s="14">
        <f>IF(D4231="","",D4231-TODAY())</f>
        <v/>
      </c>
      <c r="F4231">
        <f>IF(D4231="","",IF(E4231&lt;0,"VENCIDO",IF(E4231&lt;=30,"VENCE EM &lt;= 30 DIAS",IF(E4231&lt;=60,"ATENCAO (31-60 DIAS)","OK"))))</f>
        <v/>
      </c>
      <c r="G4231" s="14">
        <f>SUMIFS(Lancamentos!$G:$G,Lancamentos!$C:$C,$A4231,Lancamentos!$E:$E,$C4231,Lancamentos!$B:$B,"ENTRADA")</f>
        <v/>
      </c>
      <c r="H4231" s="14">
        <f>SUMIFS(Lancamentos!$G:$G,Lancamentos!$C:$C,$A4231,Lancamentos!$E:$E,$C4231,Lancamentos!$B:$B,"SAIDA_USO")</f>
        <v/>
      </c>
      <c r="I4231" s="14">
        <f>SUMIFS(Lancamentos!$G:$G,Lancamentos!$C:$C,$A4231,Lancamentos!$E:$E,$C4231,Lancamentos!$B:$B,"SAIDA_DESCARTE")</f>
        <v/>
      </c>
      <c r="J4231" s="14">
        <f>G4231-H4231-I4231</f>
        <v/>
      </c>
      <c r="K4231">
        <f>IF(A4231="","",IF(J4231&lt;=IFERROR(VLOOKUP(A4231,Produtos!$A:$E,5,FALSE),0),"ABAIXO DO MINIMO","OK"))</f>
        <v/>
      </c>
    </row>
    <row r="4232">
      <c r="B4232">
        <f>IFERROR(VLOOKUP(A4232,Produtos!A:B,2,FALSE),"")</f>
        <v/>
      </c>
      <c r="D4232" s="10">
        <f>IFERROR(INDEX(Lotes!$E:$E,MATCH(1,(Lotes!$A:$A=A4232)*(Lotes!$C:$C=C4232),0)),"")</f>
        <v/>
      </c>
      <c r="E4232" s="14">
        <f>IF(D4232="","",D4232-TODAY())</f>
        <v/>
      </c>
      <c r="F4232">
        <f>IF(D4232="","",IF(E4232&lt;0,"VENCIDO",IF(E4232&lt;=30,"VENCE EM &lt;= 30 DIAS",IF(E4232&lt;=60,"ATENCAO (31-60 DIAS)","OK"))))</f>
        <v/>
      </c>
      <c r="G4232" s="14">
        <f>SUMIFS(Lancamentos!$G:$G,Lancamentos!$C:$C,$A4232,Lancamentos!$E:$E,$C4232,Lancamentos!$B:$B,"ENTRADA")</f>
        <v/>
      </c>
      <c r="H4232" s="14">
        <f>SUMIFS(Lancamentos!$G:$G,Lancamentos!$C:$C,$A4232,Lancamentos!$E:$E,$C4232,Lancamentos!$B:$B,"SAIDA_USO")</f>
        <v/>
      </c>
      <c r="I4232" s="14">
        <f>SUMIFS(Lancamentos!$G:$G,Lancamentos!$C:$C,$A4232,Lancamentos!$E:$E,$C4232,Lancamentos!$B:$B,"SAIDA_DESCARTE")</f>
        <v/>
      </c>
      <c r="J4232" s="14">
        <f>G4232-H4232-I4232</f>
        <v/>
      </c>
      <c r="K4232">
        <f>IF(A4232="","",IF(J4232&lt;=IFERROR(VLOOKUP(A4232,Produtos!$A:$E,5,FALSE),0),"ABAIXO DO MINIMO","OK"))</f>
        <v/>
      </c>
    </row>
    <row r="4233">
      <c r="B4233">
        <f>IFERROR(VLOOKUP(A4233,Produtos!A:B,2,FALSE),"")</f>
        <v/>
      </c>
      <c r="D4233" s="10">
        <f>IFERROR(INDEX(Lotes!$E:$E,MATCH(1,(Lotes!$A:$A=A4233)*(Lotes!$C:$C=C4233),0)),"")</f>
        <v/>
      </c>
      <c r="E4233" s="14">
        <f>IF(D4233="","",D4233-TODAY())</f>
        <v/>
      </c>
      <c r="F4233">
        <f>IF(D4233="","",IF(E4233&lt;0,"VENCIDO",IF(E4233&lt;=30,"VENCE EM &lt;= 30 DIAS",IF(E4233&lt;=60,"ATENCAO (31-60 DIAS)","OK"))))</f>
        <v/>
      </c>
      <c r="G4233" s="14">
        <f>SUMIFS(Lancamentos!$G:$G,Lancamentos!$C:$C,$A4233,Lancamentos!$E:$E,$C4233,Lancamentos!$B:$B,"ENTRADA")</f>
        <v/>
      </c>
      <c r="H4233" s="14">
        <f>SUMIFS(Lancamentos!$G:$G,Lancamentos!$C:$C,$A4233,Lancamentos!$E:$E,$C4233,Lancamentos!$B:$B,"SAIDA_USO")</f>
        <v/>
      </c>
      <c r="I4233" s="14">
        <f>SUMIFS(Lancamentos!$G:$G,Lancamentos!$C:$C,$A4233,Lancamentos!$E:$E,$C4233,Lancamentos!$B:$B,"SAIDA_DESCARTE")</f>
        <v/>
      </c>
      <c r="J4233" s="14">
        <f>G4233-H4233-I4233</f>
        <v/>
      </c>
      <c r="K4233">
        <f>IF(A4233="","",IF(J4233&lt;=IFERROR(VLOOKUP(A4233,Produtos!$A:$E,5,FALSE),0),"ABAIXO DO MINIMO","OK"))</f>
        <v/>
      </c>
    </row>
    <row r="4234">
      <c r="B4234">
        <f>IFERROR(VLOOKUP(A4234,Produtos!A:B,2,FALSE),"")</f>
        <v/>
      </c>
      <c r="D4234" s="10">
        <f>IFERROR(INDEX(Lotes!$E:$E,MATCH(1,(Lotes!$A:$A=A4234)*(Lotes!$C:$C=C4234),0)),"")</f>
        <v/>
      </c>
      <c r="E4234" s="14">
        <f>IF(D4234="","",D4234-TODAY())</f>
        <v/>
      </c>
      <c r="F4234">
        <f>IF(D4234="","",IF(E4234&lt;0,"VENCIDO",IF(E4234&lt;=30,"VENCE EM &lt;= 30 DIAS",IF(E4234&lt;=60,"ATENCAO (31-60 DIAS)","OK"))))</f>
        <v/>
      </c>
      <c r="G4234" s="14">
        <f>SUMIFS(Lancamentos!$G:$G,Lancamentos!$C:$C,$A4234,Lancamentos!$E:$E,$C4234,Lancamentos!$B:$B,"ENTRADA")</f>
        <v/>
      </c>
      <c r="H4234" s="14">
        <f>SUMIFS(Lancamentos!$G:$G,Lancamentos!$C:$C,$A4234,Lancamentos!$E:$E,$C4234,Lancamentos!$B:$B,"SAIDA_USO")</f>
        <v/>
      </c>
      <c r="I4234" s="14">
        <f>SUMIFS(Lancamentos!$G:$G,Lancamentos!$C:$C,$A4234,Lancamentos!$E:$E,$C4234,Lancamentos!$B:$B,"SAIDA_DESCARTE")</f>
        <v/>
      </c>
      <c r="J4234" s="14">
        <f>G4234-H4234-I4234</f>
        <v/>
      </c>
      <c r="K4234">
        <f>IF(A4234="","",IF(J4234&lt;=IFERROR(VLOOKUP(A4234,Produtos!$A:$E,5,FALSE),0),"ABAIXO DO MINIMO","OK"))</f>
        <v/>
      </c>
    </row>
    <row r="4235">
      <c r="B4235">
        <f>IFERROR(VLOOKUP(A4235,Produtos!A:B,2,FALSE),"")</f>
        <v/>
      </c>
      <c r="D4235" s="10">
        <f>IFERROR(INDEX(Lotes!$E:$E,MATCH(1,(Lotes!$A:$A=A4235)*(Lotes!$C:$C=C4235),0)),"")</f>
        <v/>
      </c>
      <c r="E4235" s="14">
        <f>IF(D4235="","",D4235-TODAY())</f>
        <v/>
      </c>
      <c r="F4235">
        <f>IF(D4235="","",IF(E4235&lt;0,"VENCIDO",IF(E4235&lt;=30,"VENCE EM &lt;= 30 DIAS",IF(E4235&lt;=60,"ATENCAO (31-60 DIAS)","OK"))))</f>
        <v/>
      </c>
      <c r="G4235" s="14">
        <f>SUMIFS(Lancamentos!$G:$G,Lancamentos!$C:$C,$A4235,Lancamentos!$E:$E,$C4235,Lancamentos!$B:$B,"ENTRADA")</f>
        <v/>
      </c>
      <c r="H4235" s="14">
        <f>SUMIFS(Lancamentos!$G:$G,Lancamentos!$C:$C,$A4235,Lancamentos!$E:$E,$C4235,Lancamentos!$B:$B,"SAIDA_USO")</f>
        <v/>
      </c>
      <c r="I4235" s="14">
        <f>SUMIFS(Lancamentos!$G:$G,Lancamentos!$C:$C,$A4235,Lancamentos!$E:$E,$C4235,Lancamentos!$B:$B,"SAIDA_DESCARTE")</f>
        <v/>
      </c>
      <c r="J4235" s="14">
        <f>G4235-H4235-I4235</f>
        <v/>
      </c>
      <c r="K4235">
        <f>IF(A4235="","",IF(J4235&lt;=IFERROR(VLOOKUP(A4235,Produtos!$A:$E,5,FALSE),0),"ABAIXO DO MINIMO","OK"))</f>
        <v/>
      </c>
    </row>
    <row r="4236">
      <c r="B4236">
        <f>IFERROR(VLOOKUP(A4236,Produtos!A:B,2,FALSE),"")</f>
        <v/>
      </c>
      <c r="D4236" s="10">
        <f>IFERROR(INDEX(Lotes!$E:$E,MATCH(1,(Lotes!$A:$A=A4236)*(Lotes!$C:$C=C4236),0)),"")</f>
        <v/>
      </c>
      <c r="E4236" s="14">
        <f>IF(D4236="","",D4236-TODAY())</f>
        <v/>
      </c>
      <c r="F4236">
        <f>IF(D4236="","",IF(E4236&lt;0,"VENCIDO",IF(E4236&lt;=30,"VENCE EM &lt;= 30 DIAS",IF(E4236&lt;=60,"ATENCAO (31-60 DIAS)","OK"))))</f>
        <v/>
      </c>
      <c r="G4236" s="14">
        <f>SUMIFS(Lancamentos!$G:$G,Lancamentos!$C:$C,$A4236,Lancamentos!$E:$E,$C4236,Lancamentos!$B:$B,"ENTRADA")</f>
        <v/>
      </c>
      <c r="H4236" s="14">
        <f>SUMIFS(Lancamentos!$G:$G,Lancamentos!$C:$C,$A4236,Lancamentos!$E:$E,$C4236,Lancamentos!$B:$B,"SAIDA_USO")</f>
        <v/>
      </c>
      <c r="I4236" s="14">
        <f>SUMIFS(Lancamentos!$G:$G,Lancamentos!$C:$C,$A4236,Lancamentos!$E:$E,$C4236,Lancamentos!$B:$B,"SAIDA_DESCARTE")</f>
        <v/>
      </c>
      <c r="J4236" s="14">
        <f>G4236-H4236-I4236</f>
        <v/>
      </c>
      <c r="K4236">
        <f>IF(A4236="","",IF(J4236&lt;=IFERROR(VLOOKUP(A4236,Produtos!$A:$E,5,FALSE),0),"ABAIXO DO MINIMO","OK"))</f>
        <v/>
      </c>
    </row>
    <row r="4237">
      <c r="B4237">
        <f>IFERROR(VLOOKUP(A4237,Produtos!A:B,2,FALSE),"")</f>
        <v/>
      </c>
      <c r="D4237" s="10">
        <f>IFERROR(INDEX(Lotes!$E:$E,MATCH(1,(Lotes!$A:$A=A4237)*(Lotes!$C:$C=C4237),0)),"")</f>
        <v/>
      </c>
      <c r="E4237" s="14">
        <f>IF(D4237="","",D4237-TODAY())</f>
        <v/>
      </c>
      <c r="F4237">
        <f>IF(D4237="","",IF(E4237&lt;0,"VENCIDO",IF(E4237&lt;=30,"VENCE EM &lt;= 30 DIAS",IF(E4237&lt;=60,"ATENCAO (31-60 DIAS)","OK"))))</f>
        <v/>
      </c>
      <c r="G4237" s="14">
        <f>SUMIFS(Lancamentos!$G:$G,Lancamentos!$C:$C,$A4237,Lancamentos!$E:$E,$C4237,Lancamentos!$B:$B,"ENTRADA")</f>
        <v/>
      </c>
      <c r="H4237" s="14">
        <f>SUMIFS(Lancamentos!$G:$G,Lancamentos!$C:$C,$A4237,Lancamentos!$E:$E,$C4237,Lancamentos!$B:$B,"SAIDA_USO")</f>
        <v/>
      </c>
      <c r="I4237" s="14">
        <f>SUMIFS(Lancamentos!$G:$G,Lancamentos!$C:$C,$A4237,Lancamentos!$E:$E,$C4237,Lancamentos!$B:$B,"SAIDA_DESCARTE")</f>
        <v/>
      </c>
      <c r="J4237" s="14">
        <f>G4237-H4237-I4237</f>
        <v/>
      </c>
      <c r="K4237">
        <f>IF(A4237="","",IF(J4237&lt;=IFERROR(VLOOKUP(A4237,Produtos!$A:$E,5,FALSE),0),"ABAIXO DO MINIMO","OK"))</f>
        <v/>
      </c>
    </row>
    <row r="4238">
      <c r="B4238">
        <f>IFERROR(VLOOKUP(A4238,Produtos!A:B,2,FALSE),"")</f>
        <v/>
      </c>
      <c r="D4238" s="10">
        <f>IFERROR(INDEX(Lotes!$E:$E,MATCH(1,(Lotes!$A:$A=A4238)*(Lotes!$C:$C=C4238),0)),"")</f>
        <v/>
      </c>
      <c r="E4238" s="14">
        <f>IF(D4238="","",D4238-TODAY())</f>
        <v/>
      </c>
      <c r="F4238">
        <f>IF(D4238="","",IF(E4238&lt;0,"VENCIDO",IF(E4238&lt;=30,"VENCE EM &lt;= 30 DIAS",IF(E4238&lt;=60,"ATENCAO (31-60 DIAS)","OK"))))</f>
        <v/>
      </c>
      <c r="G4238" s="14">
        <f>SUMIFS(Lancamentos!$G:$G,Lancamentos!$C:$C,$A4238,Lancamentos!$E:$E,$C4238,Lancamentos!$B:$B,"ENTRADA")</f>
        <v/>
      </c>
      <c r="H4238" s="14">
        <f>SUMIFS(Lancamentos!$G:$G,Lancamentos!$C:$C,$A4238,Lancamentos!$E:$E,$C4238,Lancamentos!$B:$B,"SAIDA_USO")</f>
        <v/>
      </c>
      <c r="I4238" s="14">
        <f>SUMIFS(Lancamentos!$G:$G,Lancamentos!$C:$C,$A4238,Lancamentos!$E:$E,$C4238,Lancamentos!$B:$B,"SAIDA_DESCARTE")</f>
        <v/>
      </c>
      <c r="J4238" s="14">
        <f>G4238-H4238-I4238</f>
        <v/>
      </c>
      <c r="K4238">
        <f>IF(A4238="","",IF(J4238&lt;=IFERROR(VLOOKUP(A4238,Produtos!$A:$E,5,FALSE),0),"ABAIXO DO MINIMO","OK"))</f>
        <v/>
      </c>
    </row>
    <row r="4239">
      <c r="B4239">
        <f>IFERROR(VLOOKUP(A4239,Produtos!A:B,2,FALSE),"")</f>
        <v/>
      </c>
      <c r="D4239" s="10">
        <f>IFERROR(INDEX(Lotes!$E:$E,MATCH(1,(Lotes!$A:$A=A4239)*(Lotes!$C:$C=C4239),0)),"")</f>
        <v/>
      </c>
      <c r="E4239" s="14">
        <f>IF(D4239="","",D4239-TODAY())</f>
        <v/>
      </c>
      <c r="F4239">
        <f>IF(D4239="","",IF(E4239&lt;0,"VENCIDO",IF(E4239&lt;=30,"VENCE EM &lt;= 30 DIAS",IF(E4239&lt;=60,"ATENCAO (31-60 DIAS)","OK"))))</f>
        <v/>
      </c>
      <c r="G4239" s="14">
        <f>SUMIFS(Lancamentos!$G:$G,Lancamentos!$C:$C,$A4239,Lancamentos!$E:$E,$C4239,Lancamentos!$B:$B,"ENTRADA")</f>
        <v/>
      </c>
      <c r="H4239" s="14">
        <f>SUMIFS(Lancamentos!$G:$G,Lancamentos!$C:$C,$A4239,Lancamentos!$E:$E,$C4239,Lancamentos!$B:$B,"SAIDA_USO")</f>
        <v/>
      </c>
      <c r="I4239" s="14">
        <f>SUMIFS(Lancamentos!$G:$G,Lancamentos!$C:$C,$A4239,Lancamentos!$E:$E,$C4239,Lancamentos!$B:$B,"SAIDA_DESCARTE")</f>
        <v/>
      </c>
      <c r="J4239" s="14">
        <f>G4239-H4239-I4239</f>
        <v/>
      </c>
      <c r="K4239">
        <f>IF(A4239="","",IF(J4239&lt;=IFERROR(VLOOKUP(A4239,Produtos!$A:$E,5,FALSE),0),"ABAIXO DO MINIMO","OK"))</f>
        <v/>
      </c>
    </row>
    <row r="4240">
      <c r="B4240">
        <f>IFERROR(VLOOKUP(A4240,Produtos!A:B,2,FALSE),"")</f>
        <v/>
      </c>
      <c r="D4240" s="10">
        <f>IFERROR(INDEX(Lotes!$E:$E,MATCH(1,(Lotes!$A:$A=A4240)*(Lotes!$C:$C=C4240),0)),"")</f>
        <v/>
      </c>
      <c r="E4240" s="14">
        <f>IF(D4240="","",D4240-TODAY())</f>
        <v/>
      </c>
      <c r="F4240">
        <f>IF(D4240="","",IF(E4240&lt;0,"VENCIDO",IF(E4240&lt;=30,"VENCE EM &lt;= 30 DIAS",IF(E4240&lt;=60,"ATENCAO (31-60 DIAS)","OK"))))</f>
        <v/>
      </c>
      <c r="G4240" s="14">
        <f>SUMIFS(Lancamentos!$G:$G,Lancamentos!$C:$C,$A4240,Lancamentos!$E:$E,$C4240,Lancamentos!$B:$B,"ENTRADA")</f>
        <v/>
      </c>
      <c r="H4240" s="14">
        <f>SUMIFS(Lancamentos!$G:$G,Lancamentos!$C:$C,$A4240,Lancamentos!$E:$E,$C4240,Lancamentos!$B:$B,"SAIDA_USO")</f>
        <v/>
      </c>
      <c r="I4240" s="14">
        <f>SUMIFS(Lancamentos!$G:$G,Lancamentos!$C:$C,$A4240,Lancamentos!$E:$E,$C4240,Lancamentos!$B:$B,"SAIDA_DESCARTE")</f>
        <v/>
      </c>
      <c r="J4240" s="14">
        <f>G4240-H4240-I4240</f>
        <v/>
      </c>
      <c r="K4240">
        <f>IF(A4240="","",IF(J4240&lt;=IFERROR(VLOOKUP(A4240,Produtos!$A:$E,5,FALSE),0),"ABAIXO DO MINIMO","OK"))</f>
        <v/>
      </c>
    </row>
    <row r="4241">
      <c r="B4241">
        <f>IFERROR(VLOOKUP(A4241,Produtos!A:B,2,FALSE),"")</f>
        <v/>
      </c>
      <c r="D4241" s="10">
        <f>IFERROR(INDEX(Lotes!$E:$E,MATCH(1,(Lotes!$A:$A=A4241)*(Lotes!$C:$C=C4241),0)),"")</f>
        <v/>
      </c>
      <c r="E4241" s="14">
        <f>IF(D4241="","",D4241-TODAY())</f>
        <v/>
      </c>
      <c r="F4241">
        <f>IF(D4241="","",IF(E4241&lt;0,"VENCIDO",IF(E4241&lt;=30,"VENCE EM &lt;= 30 DIAS",IF(E4241&lt;=60,"ATENCAO (31-60 DIAS)","OK"))))</f>
        <v/>
      </c>
      <c r="G4241" s="14">
        <f>SUMIFS(Lancamentos!$G:$G,Lancamentos!$C:$C,$A4241,Lancamentos!$E:$E,$C4241,Lancamentos!$B:$B,"ENTRADA")</f>
        <v/>
      </c>
      <c r="H4241" s="14">
        <f>SUMIFS(Lancamentos!$G:$G,Lancamentos!$C:$C,$A4241,Lancamentos!$E:$E,$C4241,Lancamentos!$B:$B,"SAIDA_USO")</f>
        <v/>
      </c>
      <c r="I4241" s="14">
        <f>SUMIFS(Lancamentos!$G:$G,Lancamentos!$C:$C,$A4241,Lancamentos!$E:$E,$C4241,Lancamentos!$B:$B,"SAIDA_DESCARTE")</f>
        <v/>
      </c>
      <c r="J4241" s="14">
        <f>G4241-H4241-I4241</f>
        <v/>
      </c>
      <c r="K4241">
        <f>IF(A4241="","",IF(J4241&lt;=IFERROR(VLOOKUP(A4241,Produtos!$A:$E,5,FALSE),0),"ABAIXO DO MINIMO","OK"))</f>
        <v/>
      </c>
    </row>
    <row r="4242">
      <c r="B4242">
        <f>IFERROR(VLOOKUP(A4242,Produtos!A:B,2,FALSE),"")</f>
        <v/>
      </c>
      <c r="D4242" s="10">
        <f>IFERROR(INDEX(Lotes!$E:$E,MATCH(1,(Lotes!$A:$A=A4242)*(Lotes!$C:$C=C4242),0)),"")</f>
        <v/>
      </c>
      <c r="E4242" s="14">
        <f>IF(D4242="","",D4242-TODAY())</f>
        <v/>
      </c>
      <c r="F4242">
        <f>IF(D4242="","",IF(E4242&lt;0,"VENCIDO",IF(E4242&lt;=30,"VENCE EM &lt;= 30 DIAS",IF(E4242&lt;=60,"ATENCAO (31-60 DIAS)","OK"))))</f>
        <v/>
      </c>
      <c r="G4242" s="14">
        <f>SUMIFS(Lancamentos!$G:$G,Lancamentos!$C:$C,$A4242,Lancamentos!$E:$E,$C4242,Lancamentos!$B:$B,"ENTRADA")</f>
        <v/>
      </c>
      <c r="H4242" s="14">
        <f>SUMIFS(Lancamentos!$G:$G,Lancamentos!$C:$C,$A4242,Lancamentos!$E:$E,$C4242,Lancamentos!$B:$B,"SAIDA_USO")</f>
        <v/>
      </c>
      <c r="I4242" s="14">
        <f>SUMIFS(Lancamentos!$G:$G,Lancamentos!$C:$C,$A4242,Lancamentos!$E:$E,$C4242,Lancamentos!$B:$B,"SAIDA_DESCARTE")</f>
        <v/>
      </c>
      <c r="J4242" s="14">
        <f>G4242-H4242-I4242</f>
        <v/>
      </c>
      <c r="K4242">
        <f>IF(A4242="","",IF(J4242&lt;=IFERROR(VLOOKUP(A4242,Produtos!$A:$E,5,FALSE),0),"ABAIXO DO MINIMO","OK"))</f>
        <v/>
      </c>
    </row>
    <row r="4243">
      <c r="B4243">
        <f>IFERROR(VLOOKUP(A4243,Produtos!A:B,2,FALSE),"")</f>
        <v/>
      </c>
      <c r="D4243" s="10">
        <f>IFERROR(INDEX(Lotes!$E:$E,MATCH(1,(Lotes!$A:$A=A4243)*(Lotes!$C:$C=C4243),0)),"")</f>
        <v/>
      </c>
      <c r="E4243" s="14">
        <f>IF(D4243="","",D4243-TODAY())</f>
        <v/>
      </c>
      <c r="F4243">
        <f>IF(D4243="","",IF(E4243&lt;0,"VENCIDO",IF(E4243&lt;=30,"VENCE EM &lt;= 30 DIAS",IF(E4243&lt;=60,"ATENCAO (31-60 DIAS)","OK"))))</f>
        <v/>
      </c>
      <c r="G4243" s="14">
        <f>SUMIFS(Lancamentos!$G:$G,Lancamentos!$C:$C,$A4243,Lancamentos!$E:$E,$C4243,Lancamentos!$B:$B,"ENTRADA")</f>
        <v/>
      </c>
      <c r="H4243" s="14">
        <f>SUMIFS(Lancamentos!$G:$G,Lancamentos!$C:$C,$A4243,Lancamentos!$E:$E,$C4243,Lancamentos!$B:$B,"SAIDA_USO")</f>
        <v/>
      </c>
      <c r="I4243" s="14">
        <f>SUMIFS(Lancamentos!$G:$G,Lancamentos!$C:$C,$A4243,Lancamentos!$E:$E,$C4243,Lancamentos!$B:$B,"SAIDA_DESCARTE")</f>
        <v/>
      </c>
      <c r="J4243" s="14">
        <f>G4243-H4243-I4243</f>
        <v/>
      </c>
      <c r="K4243">
        <f>IF(A4243="","",IF(J4243&lt;=IFERROR(VLOOKUP(A4243,Produtos!$A:$E,5,FALSE),0),"ABAIXO DO MINIMO","OK"))</f>
        <v/>
      </c>
    </row>
    <row r="4244">
      <c r="B4244">
        <f>IFERROR(VLOOKUP(A4244,Produtos!A:B,2,FALSE),"")</f>
        <v/>
      </c>
      <c r="D4244" s="10">
        <f>IFERROR(INDEX(Lotes!$E:$E,MATCH(1,(Lotes!$A:$A=A4244)*(Lotes!$C:$C=C4244),0)),"")</f>
        <v/>
      </c>
      <c r="E4244" s="14">
        <f>IF(D4244="","",D4244-TODAY())</f>
        <v/>
      </c>
      <c r="F4244">
        <f>IF(D4244="","",IF(E4244&lt;0,"VENCIDO",IF(E4244&lt;=30,"VENCE EM &lt;= 30 DIAS",IF(E4244&lt;=60,"ATENCAO (31-60 DIAS)","OK"))))</f>
        <v/>
      </c>
      <c r="G4244" s="14">
        <f>SUMIFS(Lancamentos!$G:$G,Lancamentos!$C:$C,$A4244,Lancamentos!$E:$E,$C4244,Lancamentos!$B:$B,"ENTRADA")</f>
        <v/>
      </c>
      <c r="H4244" s="14">
        <f>SUMIFS(Lancamentos!$G:$G,Lancamentos!$C:$C,$A4244,Lancamentos!$E:$E,$C4244,Lancamentos!$B:$B,"SAIDA_USO")</f>
        <v/>
      </c>
      <c r="I4244" s="14">
        <f>SUMIFS(Lancamentos!$G:$G,Lancamentos!$C:$C,$A4244,Lancamentos!$E:$E,$C4244,Lancamentos!$B:$B,"SAIDA_DESCARTE")</f>
        <v/>
      </c>
      <c r="J4244" s="14">
        <f>G4244-H4244-I4244</f>
        <v/>
      </c>
      <c r="K4244">
        <f>IF(A4244="","",IF(J4244&lt;=IFERROR(VLOOKUP(A4244,Produtos!$A:$E,5,FALSE),0),"ABAIXO DO MINIMO","OK"))</f>
        <v/>
      </c>
    </row>
    <row r="4245">
      <c r="B4245">
        <f>IFERROR(VLOOKUP(A4245,Produtos!A:B,2,FALSE),"")</f>
        <v/>
      </c>
      <c r="D4245" s="10">
        <f>IFERROR(INDEX(Lotes!$E:$E,MATCH(1,(Lotes!$A:$A=A4245)*(Lotes!$C:$C=C4245),0)),"")</f>
        <v/>
      </c>
      <c r="E4245" s="14">
        <f>IF(D4245="","",D4245-TODAY())</f>
        <v/>
      </c>
      <c r="F4245">
        <f>IF(D4245="","",IF(E4245&lt;0,"VENCIDO",IF(E4245&lt;=30,"VENCE EM &lt;= 30 DIAS",IF(E4245&lt;=60,"ATENCAO (31-60 DIAS)","OK"))))</f>
        <v/>
      </c>
      <c r="G4245" s="14">
        <f>SUMIFS(Lancamentos!$G:$G,Lancamentos!$C:$C,$A4245,Lancamentos!$E:$E,$C4245,Lancamentos!$B:$B,"ENTRADA")</f>
        <v/>
      </c>
      <c r="H4245" s="14">
        <f>SUMIFS(Lancamentos!$G:$G,Lancamentos!$C:$C,$A4245,Lancamentos!$E:$E,$C4245,Lancamentos!$B:$B,"SAIDA_USO")</f>
        <v/>
      </c>
      <c r="I4245" s="14">
        <f>SUMIFS(Lancamentos!$G:$G,Lancamentos!$C:$C,$A4245,Lancamentos!$E:$E,$C4245,Lancamentos!$B:$B,"SAIDA_DESCARTE")</f>
        <v/>
      </c>
      <c r="J4245" s="14">
        <f>G4245-H4245-I4245</f>
        <v/>
      </c>
      <c r="K4245">
        <f>IF(A4245="","",IF(J4245&lt;=IFERROR(VLOOKUP(A4245,Produtos!$A:$E,5,FALSE),0),"ABAIXO DO MINIMO","OK"))</f>
        <v/>
      </c>
    </row>
    <row r="4246">
      <c r="B4246">
        <f>IFERROR(VLOOKUP(A4246,Produtos!A:B,2,FALSE),"")</f>
        <v/>
      </c>
      <c r="D4246" s="10">
        <f>IFERROR(INDEX(Lotes!$E:$E,MATCH(1,(Lotes!$A:$A=A4246)*(Lotes!$C:$C=C4246),0)),"")</f>
        <v/>
      </c>
      <c r="E4246" s="14">
        <f>IF(D4246="","",D4246-TODAY())</f>
        <v/>
      </c>
      <c r="F4246">
        <f>IF(D4246="","",IF(E4246&lt;0,"VENCIDO",IF(E4246&lt;=30,"VENCE EM &lt;= 30 DIAS",IF(E4246&lt;=60,"ATENCAO (31-60 DIAS)","OK"))))</f>
        <v/>
      </c>
      <c r="G4246" s="14">
        <f>SUMIFS(Lancamentos!$G:$G,Lancamentos!$C:$C,$A4246,Lancamentos!$E:$E,$C4246,Lancamentos!$B:$B,"ENTRADA")</f>
        <v/>
      </c>
      <c r="H4246" s="14">
        <f>SUMIFS(Lancamentos!$G:$G,Lancamentos!$C:$C,$A4246,Lancamentos!$E:$E,$C4246,Lancamentos!$B:$B,"SAIDA_USO")</f>
        <v/>
      </c>
      <c r="I4246" s="14">
        <f>SUMIFS(Lancamentos!$G:$G,Lancamentos!$C:$C,$A4246,Lancamentos!$E:$E,$C4246,Lancamentos!$B:$B,"SAIDA_DESCARTE")</f>
        <v/>
      </c>
      <c r="J4246" s="14">
        <f>G4246-H4246-I4246</f>
        <v/>
      </c>
      <c r="K4246">
        <f>IF(A4246="","",IF(J4246&lt;=IFERROR(VLOOKUP(A4246,Produtos!$A:$E,5,FALSE),0),"ABAIXO DO MINIMO","OK"))</f>
        <v/>
      </c>
    </row>
    <row r="4247">
      <c r="B4247">
        <f>IFERROR(VLOOKUP(A4247,Produtos!A:B,2,FALSE),"")</f>
        <v/>
      </c>
      <c r="D4247" s="10">
        <f>IFERROR(INDEX(Lotes!$E:$E,MATCH(1,(Lotes!$A:$A=A4247)*(Lotes!$C:$C=C4247),0)),"")</f>
        <v/>
      </c>
      <c r="E4247" s="14">
        <f>IF(D4247="","",D4247-TODAY())</f>
        <v/>
      </c>
      <c r="F4247">
        <f>IF(D4247="","",IF(E4247&lt;0,"VENCIDO",IF(E4247&lt;=30,"VENCE EM &lt;= 30 DIAS",IF(E4247&lt;=60,"ATENCAO (31-60 DIAS)","OK"))))</f>
        <v/>
      </c>
      <c r="G4247" s="14">
        <f>SUMIFS(Lancamentos!$G:$G,Lancamentos!$C:$C,$A4247,Lancamentos!$E:$E,$C4247,Lancamentos!$B:$B,"ENTRADA")</f>
        <v/>
      </c>
      <c r="H4247" s="14">
        <f>SUMIFS(Lancamentos!$G:$G,Lancamentos!$C:$C,$A4247,Lancamentos!$E:$E,$C4247,Lancamentos!$B:$B,"SAIDA_USO")</f>
        <v/>
      </c>
      <c r="I4247" s="14">
        <f>SUMIFS(Lancamentos!$G:$G,Lancamentos!$C:$C,$A4247,Lancamentos!$E:$E,$C4247,Lancamentos!$B:$B,"SAIDA_DESCARTE")</f>
        <v/>
      </c>
      <c r="J4247" s="14">
        <f>G4247-H4247-I4247</f>
        <v/>
      </c>
      <c r="K4247">
        <f>IF(A4247="","",IF(J4247&lt;=IFERROR(VLOOKUP(A4247,Produtos!$A:$E,5,FALSE),0),"ABAIXO DO MINIMO","OK"))</f>
        <v/>
      </c>
    </row>
    <row r="4248">
      <c r="B4248">
        <f>IFERROR(VLOOKUP(A4248,Produtos!A:B,2,FALSE),"")</f>
        <v/>
      </c>
      <c r="D4248" s="10">
        <f>IFERROR(INDEX(Lotes!$E:$E,MATCH(1,(Lotes!$A:$A=A4248)*(Lotes!$C:$C=C4248),0)),"")</f>
        <v/>
      </c>
      <c r="E4248" s="14">
        <f>IF(D4248="","",D4248-TODAY())</f>
        <v/>
      </c>
      <c r="F4248">
        <f>IF(D4248="","",IF(E4248&lt;0,"VENCIDO",IF(E4248&lt;=30,"VENCE EM &lt;= 30 DIAS",IF(E4248&lt;=60,"ATENCAO (31-60 DIAS)","OK"))))</f>
        <v/>
      </c>
      <c r="G4248" s="14">
        <f>SUMIFS(Lancamentos!$G:$G,Lancamentos!$C:$C,$A4248,Lancamentos!$E:$E,$C4248,Lancamentos!$B:$B,"ENTRADA")</f>
        <v/>
      </c>
      <c r="H4248" s="14">
        <f>SUMIFS(Lancamentos!$G:$G,Lancamentos!$C:$C,$A4248,Lancamentos!$E:$E,$C4248,Lancamentos!$B:$B,"SAIDA_USO")</f>
        <v/>
      </c>
      <c r="I4248" s="14">
        <f>SUMIFS(Lancamentos!$G:$G,Lancamentos!$C:$C,$A4248,Lancamentos!$E:$E,$C4248,Lancamentos!$B:$B,"SAIDA_DESCARTE")</f>
        <v/>
      </c>
      <c r="J4248" s="14">
        <f>G4248-H4248-I4248</f>
        <v/>
      </c>
      <c r="K4248">
        <f>IF(A4248="","",IF(J4248&lt;=IFERROR(VLOOKUP(A4248,Produtos!$A:$E,5,FALSE),0),"ABAIXO DO MINIMO","OK"))</f>
        <v/>
      </c>
    </row>
    <row r="4249">
      <c r="B4249">
        <f>IFERROR(VLOOKUP(A4249,Produtos!A:B,2,FALSE),"")</f>
        <v/>
      </c>
      <c r="D4249" s="10">
        <f>IFERROR(INDEX(Lotes!$E:$E,MATCH(1,(Lotes!$A:$A=A4249)*(Lotes!$C:$C=C4249),0)),"")</f>
        <v/>
      </c>
      <c r="E4249" s="14">
        <f>IF(D4249="","",D4249-TODAY())</f>
        <v/>
      </c>
      <c r="F4249">
        <f>IF(D4249="","",IF(E4249&lt;0,"VENCIDO",IF(E4249&lt;=30,"VENCE EM &lt;= 30 DIAS",IF(E4249&lt;=60,"ATENCAO (31-60 DIAS)","OK"))))</f>
        <v/>
      </c>
      <c r="G4249" s="14">
        <f>SUMIFS(Lancamentos!$G:$G,Lancamentos!$C:$C,$A4249,Lancamentos!$E:$E,$C4249,Lancamentos!$B:$B,"ENTRADA")</f>
        <v/>
      </c>
      <c r="H4249" s="14">
        <f>SUMIFS(Lancamentos!$G:$G,Lancamentos!$C:$C,$A4249,Lancamentos!$E:$E,$C4249,Lancamentos!$B:$B,"SAIDA_USO")</f>
        <v/>
      </c>
      <c r="I4249" s="14">
        <f>SUMIFS(Lancamentos!$G:$G,Lancamentos!$C:$C,$A4249,Lancamentos!$E:$E,$C4249,Lancamentos!$B:$B,"SAIDA_DESCARTE")</f>
        <v/>
      </c>
      <c r="J4249" s="14">
        <f>G4249-H4249-I4249</f>
        <v/>
      </c>
      <c r="K4249">
        <f>IF(A4249="","",IF(J4249&lt;=IFERROR(VLOOKUP(A4249,Produtos!$A:$E,5,FALSE),0),"ABAIXO DO MINIMO","OK"))</f>
        <v/>
      </c>
    </row>
    <row r="4250">
      <c r="B4250">
        <f>IFERROR(VLOOKUP(A4250,Produtos!A:B,2,FALSE),"")</f>
        <v/>
      </c>
      <c r="D4250" s="10">
        <f>IFERROR(INDEX(Lotes!$E:$E,MATCH(1,(Lotes!$A:$A=A4250)*(Lotes!$C:$C=C4250),0)),"")</f>
        <v/>
      </c>
      <c r="E4250" s="14">
        <f>IF(D4250="","",D4250-TODAY())</f>
        <v/>
      </c>
      <c r="F4250">
        <f>IF(D4250="","",IF(E4250&lt;0,"VENCIDO",IF(E4250&lt;=30,"VENCE EM &lt;= 30 DIAS",IF(E4250&lt;=60,"ATENCAO (31-60 DIAS)","OK"))))</f>
        <v/>
      </c>
      <c r="G4250" s="14">
        <f>SUMIFS(Lancamentos!$G:$G,Lancamentos!$C:$C,$A4250,Lancamentos!$E:$E,$C4250,Lancamentos!$B:$B,"ENTRADA")</f>
        <v/>
      </c>
      <c r="H4250" s="14">
        <f>SUMIFS(Lancamentos!$G:$G,Lancamentos!$C:$C,$A4250,Lancamentos!$E:$E,$C4250,Lancamentos!$B:$B,"SAIDA_USO")</f>
        <v/>
      </c>
      <c r="I4250" s="14">
        <f>SUMIFS(Lancamentos!$G:$G,Lancamentos!$C:$C,$A4250,Lancamentos!$E:$E,$C4250,Lancamentos!$B:$B,"SAIDA_DESCARTE")</f>
        <v/>
      </c>
      <c r="J4250" s="14">
        <f>G4250-H4250-I4250</f>
        <v/>
      </c>
      <c r="K4250">
        <f>IF(A4250="","",IF(J4250&lt;=IFERROR(VLOOKUP(A4250,Produtos!$A:$E,5,FALSE),0),"ABAIXO DO MINIMO","OK"))</f>
        <v/>
      </c>
    </row>
    <row r="4251">
      <c r="B4251">
        <f>IFERROR(VLOOKUP(A4251,Produtos!A:B,2,FALSE),"")</f>
        <v/>
      </c>
      <c r="D4251" s="10">
        <f>IFERROR(INDEX(Lotes!$E:$E,MATCH(1,(Lotes!$A:$A=A4251)*(Lotes!$C:$C=C4251),0)),"")</f>
        <v/>
      </c>
      <c r="E4251" s="14">
        <f>IF(D4251="","",D4251-TODAY())</f>
        <v/>
      </c>
      <c r="F4251">
        <f>IF(D4251="","",IF(E4251&lt;0,"VENCIDO",IF(E4251&lt;=30,"VENCE EM &lt;= 30 DIAS",IF(E4251&lt;=60,"ATENCAO (31-60 DIAS)","OK"))))</f>
        <v/>
      </c>
      <c r="G4251" s="14">
        <f>SUMIFS(Lancamentos!$G:$G,Lancamentos!$C:$C,$A4251,Lancamentos!$E:$E,$C4251,Lancamentos!$B:$B,"ENTRADA")</f>
        <v/>
      </c>
      <c r="H4251" s="14">
        <f>SUMIFS(Lancamentos!$G:$G,Lancamentos!$C:$C,$A4251,Lancamentos!$E:$E,$C4251,Lancamentos!$B:$B,"SAIDA_USO")</f>
        <v/>
      </c>
      <c r="I4251" s="14">
        <f>SUMIFS(Lancamentos!$G:$G,Lancamentos!$C:$C,$A4251,Lancamentos!$E:$E,$C4251,Lancamentos!$B:$B,"SAIDA_DESCARTE")</f>
        <v/>
      </c>
      <c r="J4251" s="14">
        <f>G4251-H4251-I4251</f>
        <v/>
      </c>
      <c r="K4251">
        <f>IF(A4251="","",IF(J4251&lt;=IFERROR(VLOOKUP(A4251,Produtos!$A:$E,5,FALSE),0),"ABAIXO DO MINIMO","OK"))</f>
        <v/>
      </c>
    </row>
    <row r="4252">
      <c r="B4252">
        <f>IFERROR(VLOOKUP(A4252,Produtos!A:B,2,FALSE),"")</f>
        <v/>
      </c>
      <c r="D4252" s="10">
        <f>IFERROR(INDEX(Lotes!$E:$E,MATCH(1,(Lotes!$A:$A=A4252)*(Lotes!$C:$C=C4252),0)),"")</f>
        <v/>
      </c>
      <c r="E4252" s="14">
        <f>IF(D4252="","",D4252-TODAY())</f>
        <v/>
      </c>
      <c r="F4252">
        <f>IF(D4252="","",IF(E4252&lt;0,"VENCIDO",IF(E4252&lt;=30,"VENCE EM &lt;= 30 DIAS",IF(E4252&lt;=60,"ATENCAO (31-60 DIAS)","OK"))))</f>
        <v/>
      </c>
      <c r="G4252" s="14">
        <f>SUMIFS(Lancamentos!$G:$G,Lancamentos!$C:$C,$A4252,Lancamentos!$E:$E,$C4252,Lancamentos!$B:$B,"ENTRADA")</f>
        <v/>
      </c>
      <c r="H4252" s="14">
        <f>SUMIFS(Lancamentos!$G:$G,Lancamentos!$C:$C,$A4252,Lancamentos!$E:$E,$C4252,Lancamentos!$B:$B,"SAIDA_USO")</f>
        <v/>
      </c>
      <c r="I4252" s="14">
        <f>SUMIFS(Lancamentos!$G:$G,Lancamentos!$C:$C,$A4252,Lancamentos!$E:$E,$C4252,Lancamentos!$B:$B,"SAIDA_DESCARTE")</f>
        <v/>
      </c>
      <c r="J4252" s="14">
        <f>G4252-H4252-I4252</f>
        <v/>
      </c>
      <c r="K4252">
        <f>IF(A4252="","",IF(J4252&lt;=IFERROR(VLOOKUP(A4252,Produtos!$A:$E,5,FALSE),0),"ABAIXO DO MINIMO","OK"))</f>
        <v/>
      </c>
    </row>
    <row r="4253">
      <c r="B4253">
        <f>IFERROR(VLOOKUP(A4253,Produtos!A:B,2,FALSE),"")</f>
        <v/>
      </c>
      <c r="D4253" s="10">
        <f>IFERROR(INDEX(Lotes!$E:$E,MATCH(1,(Lotes!$A:$A=A4253)*(Lotes!$C:$C=C4253),0)),"")</f>
        <v/>
      </c>
      <c r="E4253" s="14">
        <f>IF(D4253="","",D4253-TODAY())</f>
        <v/>
      </c>
      <c r="F4253">
        <f>IF(D4253="","",IF(E4253&lt;0,"VENCIDO",IF(E4253&lt;=30,"VENCE EM &lt;= 30 DIAS",IF(E4253&lt;=60,"ATENCAO (31-60 DIAS)","OK"))))</f>
        <v/>
      </c>
      <c r="G4253" s="14">
        <f>SUMIFS(Lancamentos!$G:$G,Lancamentos!$C:$C,$A4253,Lancamentos!$E:$E,$C4253,Lancamentos!$B:$B,"ENTRADA")</f>
        <v/>
      </c>
      <c r="H4253" s="14">
        <f>SUMIFS(Lancamentos!$G:$G,Lancamentos!$C:$C,$A4253,Lancamentos!$E:$E,$C4253,Lancamentos!$B:$B,"SAIDA_USO")</f>
        <v/>
      </c>
      <c r="I4253" s="14">
        <f>SUMIFS(Lancamentos!$G:$G,Lancamentos!$C:$C,$A4253,Lancamentos!$E:$E,$C4253,Lancamentos!$B:$B,"SAIDA_DESCARTE")</f>
        <v/>
      </c>
      <c r="J4253" s="14">
        <f>G4253-H4253-I4253</f>
        <v/>
      </c>
      <c r="K4253">
        <f>IF(A4253="","",IF(J4253&lt;=IFERROR(VLOOKUP(A4253,Produtos!$A:$E,5,FALSE),0),"ABAIXO DO MINIMO","OK"))</f>
        <v/>
      </c>
    </row>
    <row r="4254">
      <c r="B4254">
        <f>IFERROR(VLOOKUP(A4254,Produtos!A:B,2,FALSE),"")</f>
        <v/>
      </c>
      <c r="D4254" s="10">
        <f>IFERROR(INDEX(Lotes!$E:$E,MATCH(1,(Lotes!$A:$A=A4254)*(Lotes!$C:$C=C4254),0)),"")</f>
        <v/>
      </c>
      <c r="E4254" s="14">
        <f>IF(D4254="","",D4254-TODAY())</f>
        <v/>
      </c>
      <c r="F4254">
        <f>IF(D4254="","",IF(E4254&lt;0,"VENCIDO",IF(E4254&lt;=30,"VENCE EM &lt;= 30 DIAS",IF(E4254&lt;=60,"ATENCAO (31-60 DIAS)","OK"))))</f>
        <v/>
      </c>
      <c r="G4254" s="14">
        <f>SUMIFS(Lancamentos!$G:$G,Lancamentos!$C:$C,$A4254,Lancamentos!$E:$E,$C4254,Lancamentos!$B:$B,"ENTRADA")</f>
        <v/>
      </c>
      <c r="H4254" s="14">
        <f>SUMIFS(Lancamentos!$G:$G,Lancamentos!$C:$C,$A4254,Lancamentos!$E:$E,$C4254,Lancamentos!$B:$B,"SAIDA_USO")</f>
        <v/>
      </c>
      <c r="I4254" s="14">
        <f>SUMIFS(Lancamentos!$G:$G,Lancamentos!$C:$C,$A4254,Lancamentos!$E:$E,$C4254,Lancamentos!$B:$B,"SAIDA_DESCARTE")</f>
        <v/>
      </c>
      <c r="J4254" s="14">
        <f>G4254-H4254-I4254</f>
        <v/>
      </c>
      <c r="K4254">
        <f>IF(A4254="","",IF(J4254&lt;=IFERROR(VLOOKUP(A4254,Produtos!$A:$E,5,FALSE),0),"ABAIXO DO MINIMO","OK"))</f>
        <v/>
      </c>
    </row>
    <row r="4255">
      <c r="B4255">
        <f>IFERROR(VLOOKUP(A4255,Produtos!A:B,2,FALSE),"")</f>
        <v/>
      </c>
      <c r="D4255" s="10">
        <f>IFERROR(INDEX(Lotes!$E:$E,MATCH(1,(Lotes!$A:$A=A4255)*(Lotes!$C:$C=C4255),0)),"")</f>
        <v/>
      </c>
      <c r="E4255" s="14">
        <f>IF(D4255="","",D4255-TODAY())</f>
        <v/>
      </c>
      <c r="F4255">
        <f>IF(D4255="","",IF(E4255&lt;0,"VENCIDO",IF(E4255&lt;=30,"VENCE EM &lt;= 30 DIAS",IF(E4255&lt;=60,"ATENCAO (31-60 DIAS)","OK"))))</f>
        <v/>
      </c>
      <c r="G4255" s="14">
        <f>SUMIFS(Lancamentos!$G:$G,Lancamentos!$C:$C,$A4255,Lancamentos!$E:$E,$C4255,Lancamentos!$B:$B,"ENTRADA")</f>
        <v/>
      </c>
      <c r="H4255" s="14">
        <f>SUMIFS(Lancamentos!$G:$G,Lancamentos!$C:$C,$A4255,Lancamentos!$E:$E,$C4255,Lancamentos!$B:$B,"SAIDA_USO")</f>
        <v/>
      </c>
      <c r="I4255" s="14">
        <f>SUMIFS(Lancamentos!$G:$G,Lancamentos!$C:$C,$A4255,Lancamentos!$E:$E,$C4255,Lancamentos!$B:$B,"SAIDA_DESCARTE")</f>
        <v/>
      </c>
      <c r="J4255" s="14">
        <f>G4255-H4255-I4255</f>
        <v/>
      </c>
      <c r="K4255">
        <f>IF(A4255="","",IF(J4255&lt;=IFERROR(VLOOKUP(A4255,Produtos!$A:$E,5,FALSE),0),"ABAIXO DO MINIMO","OK"))</f>
        <v/>
      </c>
    </row>
    <row r="4256">
      <c r="B4256">
        <f>IFERROR(VLOOKUP(A4256,Produtos!A:B,2,FALSE),"")</f>
        <v/>
      </c>
      <c r="D4256" s="10">
        <f>IFERROR(INDEX(Lotes!$E:$E,MATCH(1,(Lotes!$A:$A=A4256)*(Lotes!$C:$C=C4256),0)),"")</f>
        <v/>
      </c>
      <c r="E4256" s="14">
        <f>IF(D4256="","",D4256-TODAY())</f>
        <v/>
      </c>
      <c r="F4256">
        <f>IF(D4256="","",IF(E4256&lt;0,"VENCIDO",IF(E4256&lt;=30,"VENCE EM &lt;= 30 DIAS",IF(E4256&lt;=60,"ATENCAO (31-60 DIAS)","OK"))))</f>
        <v/>
      </c>
      <c r="G4256" s="14">
        <f>SUMIFS(Lancamentos!$G:$G,Lancamentos!$C:$C,$A4256,Lancamentos!$E:$E,$C4256,Lancamentos!$B:$B,"ENTRADA")</f>
        <v/>
      </c>
      <c r="H4256" s="14">
        <f>SUMIFS(Lancamentos!$G:$G,Lancamentos!$C:$C,$A4256,Lancamentos!$E:$E,$C4256,Lancamentos!$B:$B,"SAIDA_USO")</f>
        <v/>
      </c>
      <c r="I4256" s="14">
        <f>SUMIFS(Lancamentos!$G:$G,Lancamentos!$C:$C,$A4256,Lancamentos!$E:$E,$C4256,Lancamentos!$B:$B,"SAIDA_DESCARTE")</f>
        <v/>
      </c>
      <c r="J4256" s="14">
        <f>G4256-H4256-I4256</f>
        <v/>
      </c>
      <c r="K4256">
        <f>IF(A4256="","",IF(J4256&lt;=IFERROR(VLOOKUP(A4256,Produtos!$A:$E,5,FALSE),0),"ABAIXO DO MINIMO","OK"))</f>
        <v/>
      </c>
    </row>
    <row r="4257">
      <c r="B4257">
        <f>IFERROR(VLOOKUP(A4257,Produtos!A:B,2,FALSE),"")</f>
        <v/>
      </c>
      <c r="D4257" s="10">
        <f>IFERROR(INDEX(Lotes!$E:$E,MATCH(1,(Lotes!$A:$A=A4257)*(Lotes!$C:$C=C4257),0)),"")</f>
        <v/>
      </c>
      <c r="E4257" s="14">
        <f>IF(D4257="","",D4257-TODAY())</f>
        <v/>
      </c>
      <c r="F4257">
        <f>IF(D4257="","",IF(E4257&lt;0,"VENCIDO",IF(E4257&lt;=30,"VENCE EM &lt;= 30 DIAS",IF(E4257&lt;=60,"ATENCAO (31-60 DIAS)","OK"))))</f>
        <v/>
      </c>
      <c r="G4257" s="14">
        <f>SUMIFS(Lancamentos!$G:$G,Lancamentos!$C:$C,$A4257,Lancamentos!$E:$E,$C4257,Lancamentos!$B:$B,"ENTRADA")</f>
        <v/>
      </c>
      <c r="H4257" s="14">
        <f>SUMIFS(Lancamentos!$G:$G,Lancamentos!$C:$C,$A4257,Lancamentos!$E:$E,$C4257,Lancamentos!$B:$B,"SAIDA_USO")</f>
        <v/>
      </c>
      <c r="I4257" s="14">
        <f>SUMIFS(Lancamentos!$G:$G,Lancamentos!$C:$C,$A4257,Lancamentos!$E:$E,$C4257,Lancamentos!$B:$B,"SAIDA_DESCARTE")</f>
        <v/>
      </c>
      <c r="J4257" s="14">
        <f>G4257-H4257-I4257</f>
        <v/>
      </c>
      <c r="K4257">
        <f>IF(A4257="","",IF(J4257&lt;=IFERROR(VLOOKUP(A4257,Produtos!$A:$E,5,FALSE),0),"ABAIXO DO MINIMO","OK"))</f>
        <v/>
      </c>
    </row>
    <row r="4258">
      <c r="B4258">
        <f>IFERROR(VLOOKUP(A4258,Produtos!A:B,2,FALSE),"")</f>
        <v/>
      </c>
      <c r="D4258" s="10">
        <f>IFERROR(INDEX(Lotes!$E:$E,MATCH(1,(Lotes!$A:$A=A4258)*(Lotes!$C:$C=C4258),0)),"")</f>
        <v/>
      </c>
      <c r="E4258" s="14">
        <f>IF(D4258="","",D4258-TODAY())</f>
        <v/>
      </c>
      <c r="F4258">
        <f>IF(D4258="","",IF(E4258&lt;0,"VENCIDO",IF(E4258&lt;=30,"VENCE EM &lt;= 30 DIAS",IF(E4258&lt;=60,"ATENCAO (31-60 DIAS)","OK"))))</f>
        <v/>
      </c>
      <c r="G4258" s="14">
        <f>SUMIFS(Lancamentos!$G:$G,Lancamentos!$C:$C,$A4258,Lancamentos!$E:$E,$C4258,Lancamentos!$B:$B,"ENTRADA")</f>
        <v/>
      </c>
      <c r="H4258" s="14">
        <f>SUMIFS(Lancamentos!$G:$G,Lancamentos!$C:$C,$A4258,Lancamentos!$E:$E,$C4258,Lancamentos!$B:$B,"SAIDA_USO")</f>
        <v/>
      </c>
      <c r="I4258" s="14">
        <f>SUMIFS(Lancamentos!$G:$G,Lancamentos!$C:$C,$A4258,Lancamentos!$E:$E,$C4258,Lancamentos!$B:$B,"SAIDA_DESCARTE")</f>
        <v/>
      </c>
      <c r="J4258" s="14">
        <f>G4258-H4258-I4258</f>
        <v/>
      </c>
      <c r="K4258">
        <f>IF(A4258="","",IF(J4258&lt;=IFERROR(VLOOKUP(A4258,Produtos!$A:$E,5,FALSE),0),"ABAIXO DO MINIMO","OK"))</f>
        <v/>
      </c>
    </row>
    <row r="4259">
      <c r="B4259">
        <f>IFERROR(VLOOKUP(A4259,Produtos!A:B,2,FALSE),"")</f>
        <v/>
      </c>
      <c r="D4259" s="10">
        <f>IFERROR(INDEX(Lotes!$E:$E,MATCH(1,(Lotes!$A:$A=A4259)*(Lotes!$C:$C=C4259),0)),"")</f>
        <v/>
      </c>
      <c r="E4259" s="14">
        <f>IF(D4259="","",D4259-TODAY())</f>
        <v/>
      </c>
      <c r="F4259">
        <f>IF(D4259="","",IF(E4259&lt;0,"VENCIDO",IF(E4259&lt;=30,"VENCE EM &lt;= 30 DIAS",IF(E4259&lt;=60,"ATENCAO (31-60 DIAS)","OK"))))</f>
        <v/>
      </c>
      <c r="G4259" s="14">
        <f>SUMIFS(Lancamentos!$G:$G,Lancamentos!$C:$C,$A4259,Lancamentos!$E:$E,$C4259,Lancamentos!$B:$B,"ENTRADA")</f>
        <v/>
      </c>
      <c r="H4259" s="14">
        <f>SUMIFS(Lancamentos!$G:$G,Lancamentos!$C:$C,$A4259,Lancamentos!$E:$E,$C4259,Lancamentos!$B:$B,"SAIDA_USO")</f>
        <v/>
      </c>
      <c r="I4259" s="14">
        <f>SUMIFS(Lancamentos!$G:$G,Lancamentos!$C:$C,$A4259,Lancamentos!$E:$E,$C4259,Lancamentos!$B:$B,"SAIDA_DESCARTE")</f>
        <v/>
      </c>
      <c r="J4259" s="14">
        <f>G4259-H4259-I4259</f>
        <v/>
      </c>
      <c r="K4259">
        <f>IF(A4259="","",IF(J4259&lt;=IFERROR(VLOOKUP(A4259,Produtos!$A:$E,5,FALSE),0),"ABAIXO DO MINIMO","OK"))</f>
        <v/>
      </c>
    </row>
    <row r="4260">
      <c r="B4260">
        <f>IFERROR(VLOOKUP(A4260,Produtos!A:B,2,FALSE),"")</f>
        <v/>
      </c>
      <c r="D4260" s="10">
        <f>IFERROR(INDEX(Lotes!$E:$E,MATCH(1,(Lotes!$A:$A=A4260)*(Lotes!$C:$C=C4260),0)),"")</f>
        <v/>
      </c>
      <c r="E4260" s="14">
        <f>IF(D4260="","",D4260-TODAY())</f>
        <v/>
      </c>
      <c r="F4260">
        <f>IF(D4260="","",IF(E4260&lt;0,"VENCIDO",IF(E4260&lt;=30,"VENCE EM &lt;= 30 DIAS",IF(E4260&lt;=60,"ATENCAO (31-60 DIAS)","OK"))))</f>
        <v/>
      </c>
      <c r="G4260" s="14">
        <f>SUMIFS(Lancamentos!$G:$G,Lancamentos!$C:$C,$A4260,Lancamentos!$E:$E,$C4260,Lancamentos!$B:$B,"ENTRADA")</f>
        <v/>
      </c>
      <c r="H4260" s="14">
        <f>SUMIFS(Lancamentos!$G:$G,Lancamentos!$C:$C,$A4260,Lancamentos!$E:$E,$C4260,Lancamentos!$B:$B,"SAIDA_USO")</f>
        <v/>
      </c>
      <c r="I4260" s="14">
        <f>SUMIFS(Lancamentos!$G:$G,Lancamentos!$C:$C,$A4260,Lancamentos!$E:$E,$C4260,Lancamentos!$B:$B,"SAIDA_DESCARTE")</f>
        <v/>
      </c>
      <c r="J4260" s="14">
        <f>G4260-H4260-I4260</f>
        <v/>
      </c>
      <c r="K4260">
        <f>IF(A4260="","",IF(J4260&lt;=IFERROR(VLOOKUP(A4260,Produtos!$A:$E,5,FALSE),0),"ABAIXO DO MINIMO","OK"))</f>
        <v/>
      </c>
    </row>
    <row r="4261">
      <c r="B4261">
        <f>IFERROR(VLOOKUP(A4261,Produtos!A:B,2,FALSE),"")</f>
        <v/>
      </c>
      <c r="D4261" s="10">
        <f>IFERROR(INDEX(Lotes!$E:$E,MATCH(1,(Lotes!$A:$A=A4261)*(Lotes!$C:$C=C4261),0)),"")</f>
        <v/>
      </c>
      <c r="E4261" s="14">
        <f>IF(D4261="","",D4261-TODAY())</f>
        <v/>
      </c>
      <c r="F4261">
        <f>IF(D4261="","",IF(E4261&lt;0,"VENCIDO",IF(E4261&lt;=30,"VENCE EM &lt;= 30 DIAS",IF(E4261&lt;=60,"ATENCAO (31-60 DIAS)","OK"))))</f>
        <v/>
      </c>
      <c r="G4261" s="14">
        <f>SUMIFS(Lancamentos!$G:$G,Lancamentos!$C:$C,$A4261,Lancamentos!$E:$E,$C4261,Lancamentos!$B:$B,"ENTRADA")</f>
        <v/>
      </c>
      <c r="H4261" s="14">
        <f>SUMIFS(Lancamentos!$G:$G,Lancamentos!$C:$C,$A4261,Lancamentos!$E:$E,$C4261,Lancamentos!$B:$B,"SAIDA_USO")</f>
        <v/>
      </c>
      <c r="I4261" s="14">
        <f>SUMIFS(Lancamentos!$G:$G,Lancamentos!$C:$C,$A4261,Lancamentos!$E:$E,$C4261,Lancamentos!$B:$B,"SAIDA_DESCARTE")</f>
        <v/>
      </c>
      <c r="J4261" s="14">
        <f>G4261-H4261-I4261</f>
        <v/>
      </c>
      <c r="K4261">
        <f>IF(A4261="","",IF(J4261&lt;=IFERROR(VLOOKUP(A4261,Produtos!$A:$E,5,FALSE),0),"ABAIXO DO MINIMO","OK"))</f>
        <v/>
      </c>
    </row>
    <row r="4262">
      <c r="B4262">
        <f>IFERROR(VLOOKUP(A4262,Produtos!A:B,2,FALSE),"")</f>
        <v/>
      </c>
      <c r="D4262" s="10">
        <f>IFERROR(INDEX(Lotes!$E:$E,MATCH(1,(Lotes!$A:$A=A4262)*(Lotes!$C:$C=C4262),0)),"")</f>
        <v/>
      </c>
      <c r="E4262" s="14">
        <f>IF(D4262="","",D4262-TODAY())</f>
        <v/>
      </c>
      <c r="F4262">
        <f>IF(D4262="","",IF(E4262&lt;0,"VENCIDO",IF(E4262&lt;=30,"VENCE EM &lt;= 30 DIAS",IF(E4262&lt;=60,"ATENCAO (31-60 DIAS)","OK"))))</f>
        <v/>
      </c>
      <c r="G4262" s="14">
        <f>SUMIFS(Lancamentos!$G:$G,Lancamentos!$C:$C,$A4262,Lancamentos!$E:$E,$C4262,Lancamentos!$B:$B,"ENTRADA")</f>
        <v/>
      </c>
      <c r="H4262" s="14">
        <f>SUMIFS(Lancamentos!$G:$G,Lancamentos!$C:$C,$A4262,Lancamentos!$E:$E,$C4262,Lancamentos!$B:$B,"SAIDA_USO")</f>
        <v/>
      </c>
      <c r="I4262" s="14">
        <f>SUMIFS(Lancamentos!$G:$G,Lancamentos!$C:$C,$A4262,Lancamentos!$E:$E,$C4262,Lancamentos!$B:$B,"SAIDA_DESCARTE")</f>
        <v/>
      </c>
      <c r="J4262" s="14">
        <f>G4262-H4262-I4262</f>
        <v/>
      </c>
      <c r="K4262">
        <f>IF(A4262="","",IF(J4262&lt;=IFERROR(VLOOKUP(A4262,Produtos!$A:$E,5,FALSE),0),"ABAIXO DO MINIMO","OK"))</f>
        <v/>
      </c>
    </row>
    <row r="4263">
      <c r="B4263">
        <f>IFERROR(VLOOKUP(A4263,Produtos!A:B,2,FALSE),"")</f>
        <v/>
      </c>
      <c r="D4263" s="10">
        <f>IFERROR(INDEX(Lotes!$E:$E,MATCH(1,(Lotes!$A:$A=A4263)*(Lotes!$C:$C=C4263),0)),"")</f>
        <v/>
      </c>
      <c r="E4263" s="14">
        <f>IF(D4263="","",D4263-TODAY())</f>
        <v/>
      </c>
      <c r="F4263">
        <f>IF(D4263="","",IF(E4263&lt;0,"VENCIDO",IF(E4263&lt;=30,"VENCE EM &lt;= 30 DIAS",IF(E4263&lt;=60,"ATENCAO (31-60 DIAS)","OK"))))</f>
        <v/>
      </c>
      <c r="G4263" s="14">
        <f>SUMIFS(Lancamentos!$G:$G,Lancamentos!$C:$C,$A4263,Lancamentos!$E:$E,$C4263,Lancamentos!$B:$B,"ENTRADA")</f>
        <v/>
      </c>
      <c r="H4263" s="14">
        <f>SUMIFS(Lancamentos!$G:$G,Lancamentos!$C:$C,$A4263,Lancamentos!$E:$E,$C4263,Lancamentos!$B:$B,"SAIDA_USO")</f>
        <v/>
      </c>
      <c r="I4263" s="14">
        <f>SUMIFS(Lancamentos!$G:$G,Lancamentos!$C:$C,$A4263,Lancamentos!$E:$E,$C4263,Lancamentos!$B:$B,"SAIDA_DESCARTE")</f>
        <v/>
      </c>
      <c r="J4263" s="14">
        <f>G4263-H4263-I4263</f>
        <v/>
      </c>
      <c r="K4263">
        <f>IF(A4263="","",IF(J4263&lt;=IFERROR(VLOOKUP(A4263,Produtos!$A:$E,5,FALSE),0),"ABAIXO DO MINIMO","OK"))</f>
        <v/>
      </c>
    </row>
    <row r="4264">
      <c r="B4264">
        <f>IFERROR(VLOOKUP(A4264,Produtos!A:B,2,FALSE),"")</f>
        <v/>
      </c>
      <c r="D4264" s="10">
        <f>IFERROR(INDEX(Lotes!$E:$E,MATCH(1,(Lotes!$A:$A=A4264)*(Lotes!$C:$C=C4264),0)),"")</f>
        <v/>
      </c>
      <c r="E4264" s="14">
        <f>IF(D4264="","",D4264-TODAY())</f>
        <v/>
      </c>
      <c r="F4264">
        <f>IF(D4264="","",IF(E4264&lt;0,"VENCIDO",IF(E4264&lt;=30,"VENCE EM &lt;= 30 DIAS",IF(E4264&lt;=60,"ATENCAO (31-60 DIAS)","OK"))))</f>
        <v/>
      </c>
      <c r="G4264" s="14">
        <f>SUMIFS(Lancamentos!$G:$G,Lancamentos!$C:$C,$A4264,Lancamentos!$E:$E,$C4264,Lancamentos!$B:$B,"ENTRADA")</f>
        <v/>
      </c>
      <c r="H4264" s="14">
        <f>SUMIFS(Lancamentos!$G:$G,Lancamentos!$C:$C,$A4264,Lancamentos!$E:$E,$C4264,Lancamentos!$B:$B,"SAIDA_USO")</f>
        <v/>
      </c>
      <c r="I4264" s="14">
        <f>SUMIFS(Lancamentos!$G:$G,Lancamentos!$C:$C,$A4264,Lancamentos!$E:$E,$C4264,Lancamentos!$B:$B,"SAIDA_DESCARTE")</f>
        <v/>
      </c>
      <c r="J4264" s="14">
        <f>G4264-H4264-I4264</f>
        <v/>
      </c>
      <c r="K4264">
        <f>IF(A4264="","",IF(J4264&lt;=IFERROR(VLOOKUP(A4264,Produtos!$A:$E,5,FALSE),0),"ABAIXO DO MINIMO","OK"))</f>
        <v/>
      </c>
    </row>
    <row r="4265">
      <c r="B4265">
        <f>IFERROR(VLOOKUP(A4265,Produtos!A:B,2,FALSE),"")</f>
        <v/>
      </c>
      <c r="D4265" s="10">
        <f>IFERROR(INDEX(Lotes!$E:$E,MATCH(1,(Lotes!$A:$A=A4265)*(Lotes!$C:$C=C4265),0)),"")</f>
        <v/>
      </c>
      <c r="E4265" s="14">
        <f>IF(D4265="","",D4265-TODAY())</f>
        <v/>
      </c>
      <c r="F4265">
        <f>IF(D4265="","",IF(E4265&lt;0,"VENCIDO",IF(E4265&lt;=30,"VENCE EM &lt;= 30 DIAS",IF(E4265&lt;=60,"ATENCAO (31-60 DIAS)","OK"))))</f>
        <v/>
      </c>
      <c r="G4265" s="14">
        <f>SUMIFS(Lancamentos!$G:$G,Lancamentos!$C:$C,$A4265,Lancamentos!$E:$E,$C4265,Lancamentos!$B:$B,"ENTRADA")</f>
        <v/>
      </c>
      <c r="H4265" s="14">
        <f>SUMIFS(Lancamentos!$G:$G,Lancamentos!$C:$C,$A4265,Lancamentos!$E:$E,$C4265,Lancamentos!$B:$B,"SAIDA_USO")</f>
        <v/>
      </c>
      <c r="I4265" s="14">
        <f>SUMIFS(Lancamentos!$G:$G,Lancamentos!$C:$C,$A4265,Lancamentos!$E:$E,$C4265,Lancamentos!$B:$B,"SAIDA_DESCARTE")</f>
        <v/>
      </c>
      <c r="J4265" s="14">
        <f>G4265-H4265-I4265</f>
        <v/>
      </c>
      <c r="K4265">
        <f>IF(A4265="","",IF(J4265&lt;=IFERROR(VLOOKUP(A4265,Produtos!$A:$E,5,FALSE),0),"ABAIXO DO MINIMO","OK"))</f>
        <v/>
      </c>
    </row>
    <row r="4266">
      <c r="B4266">
        <f>IFERROR(VLOOKUP(A4266,Produtos!A:B,2,FALSE),"")</f>
        <v/>
      </c>
      <c r="D4266" s="10">
        <f>IFERROR(INDEX(Lotes!$E:$E,MATCH(1,(Lotes!$A:$A=A4266)*(Lotes!$C:$C=C4266),0)),"")</f>
        <v/>
      </c>
      <c r="E4266" s="14">
        <f>IF(D4266="","",D4266-TODAY())</f>
        <v/>
      </c>
      <c r="F4266">
        <f>IF(D4266="","",IF(E4266&lt;0,"VENCIDO",IF(E4266&lt;=30,"VENCE EM &lt;= 30 DIAS",IF(E4266&lt;=60,"ATENCAO (31-60 DIAS)","OK"))))</f>
        <v/>
      </c>
      <c r="G4266" s="14">
        <f>SUMIFS(Lancamentos!$G:$G,Lancamentos!$C:$C,$A4266,Lancamentos!$E:$E,$C4266,Lancamentos!$B:$B,"ENTRADA")</f>
        <v/>
      </c>
      <c r="H4266" s="14">
        <f>SUMIFS(Lancamentos!$G:$G,Lancamentos!$C:$C,$A4266,Lancamentos!$E:$E,$C4266,Lancamentos!$B:$B,"SAIDA_USO")</f>
        <v/>
      </c>
      <c r="I4266" s="14">
        <f>SUMIFS(Lancamentos!$G:$G,Lancamentos!$C:$C,$A4266,Lancamentos!$E:$E,$C4266,Lancamentos!$B:$B,"SAIDA_DESCARTE")</f>
        <v/>
      </c>
      <c r="J4266" s="14">
        <f>G4266-H4266-I4266</f>
        <v/>
      </c>
      <c r="K4266">
        <f>IF(A4266="","",IF(J4266&lt;=IFERROR(VLOOKUP(A4266,Produtos!$A:$E,5,FALSE),0),"ABAIXO DO MINIMO","OK"))</f>
        <v/>
      </c>
    </row>
    <row r="4267">
      <c r="B4267">
        <f>IFERROR(VLOOKUP(A4267,Produtos!A:B,2,FALSE),"")</f>
        <v/>
      </c>
      <c r="D4267" s="10">
        <f>IFERROR(INDEX(Lotes!$E:$E,MATCH(1,(Lotes!$A:$A=A4267)*(Lotes!$C:$C=C4267),0)),"")</f>
        <v/>
      </c>
      <c r="E4267" s="14">
        <f>IF(D4267="","",D4267-TODAY())</f>
        <v/>
      </c>
      <c r="F4267">
        <f>IF(D4267="","",IF(E4267&lt;0,"VENCIDO",IF(E4267&lt;=30,"VENCE EM &lt;= 30 DIAS",IF(E4267&lt;=60,"ATENCAO (31-60 DIAS)","OK"))))</f>
        <v/>
      </c>
      <c r="G4267" s="14">
        <f>SUMIFS(Lancamentos!$G:$G,Lancamentos!$C:$C,$A4267,Lancamentos!$E:$E,$C4267,Lancamentos!$B:$B,"ENTRADA")</f>
        <v/>
      </c>
      <c r="H4267" s="14">
        <f>SUMIFS(Lancamentos!$G:$G,Lancamentos!$C:$C,$A4267,Lancamentos!$E:$E,$C4267,Lancamentos!$B:$B,"SAIDA_USO")</f>
        <v/>
      </c>
      <c r="I4267" s="14">
        <f>SUMIFS(Lancamentos!$G:$G,Lancamentos!$C:$C,$A4267,Lancamentos!$E:$E,$C4267,Lancamentos!$B:$B,"SAIDA_DESCARTE")</f>
        <v/>
      </c>
      <c r="J4267" s="14">
        <f>G4267-H4267-I4267</f>
        <v/>
      </c>
      <c r="K4267">
        <f>IF(A4267="","",IF(J4267&lt;=IFERROR(VLOOKUP(A4267,Produtos!$A:$E,5,FALSE),0),"ABAIXO DO MINIMO","OK"))</f>
        <v/>
      </c>
    </row>
    <row r="4268">
      <c r="B4268">
        <f>IFERROR(VLOOKUP(A4268,Produtos!A:B,2,FALSE),"")</f>
        <v/>
      </c>
      <c r="D4268" s="10">
        <f>IFERROR(INDEX(Lotes!$E:$E,MATCH(1,(Lotes!$A:$A=A4268)*(Lotes!$C:$C=C4268),0)),"")</f>
        <v/>
      </c>
      <c r="E4268" s="14">
        <f>IF(D4268="","",D4268-TODAY())</f>
        <v/>
      </c>
      <c r="F4268">
        <f>IF(D4268="","",IF(E4268&lt;0,"VENCIDO",IF(E4268&lt;=30,"VENCE EM &lt;= 30 DIAS",IF(E4268&lt;=60,"ATENCAO (31-60 DIAS)","OK"))))</f>
        <v/>
      </c>
      <c r="G4268" s="14">
        <f>SUMIFS(Lancamentos!$G:$G,Lancamentos!$C:$C,$A4268,Lancamentos!$E:$E,$C4268,Lancamentos!$B:$B,"ENTRADA")</f>
        <v/>
      </c>
      <c r="H4268" s="14">
        <f>SUMIFS(Lancamentos!$G:$G,Lancamentos!$C:$C,$A4268,Lancamentos!$E:$E,$C4268,Lancamentos!$B:$B,"SAIDA_USO")</f>
        <v/>
      </c>
      <c r="I4268" s="14">
        <f>SUMIFS(Lancamentos!$G:$G,Lancamentos!$C:$C,$A4268,Lancamentos!$E:$E,$C4268,Lancamentos!$B:$B,"SAIDA_DESCARTE")</f>
        <v/>
      </c>
      <c r="J4268" s="14">
        <f>G4268-H4268-I4268</f>
        <v/>
      </c>
      <c r="K4268">
        <f>IF(A4268="","",IF(J4268&lt;=IFERROR(VLOOKUP(A4268,Produtos!$A:$E,5,FALSE),0),"ABAIXO DO MINIMO","OK"))</f>
        <v/>
      </c>
    </row>
    <row r="4269">
      <c r="B4269">
        <f>IFERROR(VLOOKUP(A4269,Produtos!A:B,2,FALSE),"")</f>
        <v/>
      </c>
      <c r="D4269" s="10">
        <f>IFERROR(INDEX(Lotes!$E:$E,MATCH(1,(Lotes!$A:$A=A4269)*(Lotes!$C:$C=C4269),0)),"")</f>
        <v/>
      </c>
      <c r="E4269" s="14">
        <f>IF(D4269="","",D4269-TODAY())</f>
        <v/>
      </c>
      <c r="F4269">
        <f>IF(D4269="","",IF(E4269&lt;0,"VENCIDO",IF(E4269&lt;=30,"VENCE EM &lt;= 30 DIAS",IF(E4269&lt;=60,"ATENCAO (31-60 DIAS)","OK"))))</f>
        <v/>
      </c>
      <c r="G4269" s="14">
        <f>SUMIFS(Lancamentos!$G:$G,Lancamentos!$C:$C,$A4269,Lancamentos!$E:$E,$C4269,Lancamentos!$B:$B,"ENTRADA")</f>
        <v/>
      </c>
      <c r="H4269" s="14">
        <f>SUMIFS(Lancamentos!$G:$G,Lancamentos!$C:$C,$A4269,Lancamentos!$E:$E,$C4269,Lancamentos!$B:$B,"SAIDA_USO")</f>
        <v/>
      </c>
      <c r="I4269" s="14">
        <f>SUMIFS(Lancamentos!$G:$G,Lancamentos!$C:$C,$A4269,Lancamentos!$E:$E,$C4269,Lancamentos!$B:$B,"SAIDA_DESCARTE")</f>
        <v/>
      </c>
      <c r="J4269" s="14">
        <f>G4269-H4269-I4269</f>
        <v/>
      </c>
      <c r="K4269">
        <f>IF(A4269="","",IF(J4269&lt;=IFERROR(VLOOKUP(A4269,Produtos!$A:$E,5,FALSE),0),"ABAIXO DO MINIMO","OK"))</f>
        <v/>
      </c>
    </row>
    <row r="4270">
      <c r="B4270">
        <f>IFERROR(VLOOKUP(A4270,Produtos!A:B,2,FALSE),"")</f>
        <v/>
      </c>
      <c r="D4270" s="10">
        <f>IFERROR(INDEX(Lotes!$E:$E,MATCH(1,(Lotes!$A:$A=A4270)*(Lotes!$C:$C=C4270),0)),"")</f>
        <v/>
      </c>
      <c r="E4270" s="14">
        <f>IF(D4270="","",D4270-TODAY())</f>
        <v/>
      </c>
      <c r="F4270">
        <f>IF(D4270="","",IF(E4270&lt;0,"VENCIDO",IF(E4270&lt;=30,"VENCE EM &lt;= 30 DIAS",IF(E4270&lt;=60,"ATENCAO (31-60 DIAS)","OK"))))</f>
        <v/>
      </c>
      <c r="G4270" s="14">
        <f>SUMIFS(Lancamentos!$G:$G,Lancamentos!$C:$C,$A4270,Lancamentos!$E:$E,$C4270,Lancamentos!$B:$B,"ENTRADA")</f>
        <v/>
      </c>
      <c r="H4270" s="14">
        <f>SUMIFS(Lancamentos!$G:$G,Lancamentos!$C:$C,$A4270,Lancamentos!$E:$E,$C4270,Lancamentos!$B:$B,"SAIDA_USO")</f>
        <v/>
      </c>
      <c r="I4270" s="14">
        <f>SUMIFS(Lancamentos!$G:$G,Lancamentos!$C:$C,$A4270,Lancamentos!$E:$E,$C4270,Lancamentos!$B:$B,"SAIDA_DESCARTE")</f>
        <v/>
      </c>
      <c r="J4270" s="14">
        <f>G4270-H4270-I4270</f>
        <v/>
      </c>
      <c r="K4270">
        <f>IF(A4270="","",IF(J4270&lt;=IFERROR(VLOOKUP(A4270,Produtos!$A:$E,5,FALSE),0),"ABAIXO DO MINIMO","OK"))</f>
        <v/>
      </c>
    </row>
    <row r="4271">
      <c r="B4271">
        <f>IFERROR(VLOOKUP(A4271,Produtos!A:B,2,FALSE),"")</f>
        <v/>
      </c>
      <c r="D4271" s="10">
        <f>IFERROR(INDEX(Lotes!$E:$E,MATCH(1,(Lotes!$A:$A=A4271)*(Lotes!$C:$C=C4271),0)),"")</f>
        <v/>
      </c>
      <c r="E4271" s="14">
        <f>IF(D4271="","",D4271-TODAY())</f>
        <v/>
      </c>
      <c r="F4271">
        <f>IF(D4271="","",IF(E4271&lt;0,"VENCIDO",IF(E4271&lt;=30,"VENCE EM &lt;= 30 DIAS",IF(E4271&lt;=60,"ATENCAO (31-60 DIAS)","OK"))))</f>
        <v/>
      </c>
      <c r="G4271" s="14">
        <f>SUMIFS(Lancamentos!$G:$G,Lancamentos!$C:$C,$A4271,Lancamentos!$E:$E,$C4271,Lancamentos!$B:$B,"ENTRADA")</f>
        <v/>
      </c>
      <c r="H4271" s="14">
        <f>SUMIFS(Lancamentos!$G:$G,Lancamentos!$C:$C,$A4271,Lancamentos!$E:$E,$C4271,Lancamentos!$B:$B,"SAIDA_USO")</f>
        <v/>
      </c>
      <c r="I4271" s="14">
        <f>SUMIFS(Lancamentos!$G:$G,Lancamentos!$C:$C,$A4271,Lancamentos!$E:$E,$C4271,Lancamentos!$B:$B,"SAIDA_DESCARTE")</f>
        <v/>
      </c>
      <c r="J4271" s="14">
        <f>G4271-H4271-I4271</f>
        <v/>
      </c>
      <c r="K4271">
        <f>IF(A4271="","",IF(J4271&lt;=IFERROR(VLOOKUP(A4271,Produtos!$A:$E,5,FALSE),0),"ABAIXO DO MINIMO","OK"))</f>
        <v/>
      </c>
    </row>
    <row r="4272">
      <c r="B4272">
        <f>IFERROR(VLOOKUP(A4272,Produtos!A:B,2,FALSE),"")</f>
        <v/>
      </c>
      <c r="D4272" s="10">
        <f>IFERROR(INDEX(Lotes!$E:$E,MATCH(1,(Lotes!$A:$A=A4272)*(Lotes!$C:$C=C4272),0)),"")</f>
        <v/>
      </c>
      <c r="E4272" s="14">
        <f>IF(D4272="","",D4272-TODAY())</f>
        <v/>
      </c>
      <c r="F4272">
        <f>IF(D4272="","",IF(E4272&lt;0,"VENCIDO",IF(E4272&lt;=30,"VENCE EM &lt;= 30 DIAS",IF(E4272&lt;=60,"ATENCAO (31-60 DIAS)","OK"))))</f>
        <v/>
      </c>
      <c r="G4272" s="14">
        <f>SUMIFS(Lancamentos!$G:$G,Lancamentos!$C:$C,$A4272,Lancamentos!$E:$E,$C4272,Lancamentos!$B:$B,"ENTRADA")</f>
        <v/>
      </c>
      <c r="H4272" s="14">
        <f>SUMIFS(Lancamentos!$G:$G,Lancamentos!$C:$C,$A4272,Lancamentos!$E:$E,$C4272,Lancamentos!$B:$B,"SAIDA_USO")</f>
        <v/>
      </c>
      <c r="I4272" s="14">
        <f>SUMIFS(Lancamentos!$G:$G,Lancamentos!$C:$C,$A4272,Lancamentos!$E:$E,$C4272,Lancamentos!$B:$B,"SAIDA_DESCARTE")</f>
        <v/>
      </c>
      <c r="J4272" s="14">
        <f>G4272-H4272-I4272</f>
        <v/>
      </c>
      <c r="K4272">
        <f>IF(A4272="","",IF(J4272&lt;=IFERROR(VLOOKUP(A4272,Produtos!$A:$E,5,FALSE),0),"ABAIXO DO MINIMO","OK"))</f>
        <v/>
      </c>
    </row>
    <row r="4273">
      <c r="B4273">
        <f>IFERROR(VLOOKUP(A4273,Produtos!A:B,2,FALSE),"")</f>
        <v/>
      </c>
      <c r="D4273" s="10">
        <f>IFERROR(INDEX(Lotes!$E:$E,MATCH(1,(Lotes!$A:$A=A4273)*(Lotes!$C:$C=C4273),0)),"")</f>
        <v/>
      </c>
      <c r="E4273" s="14">
        <f>IF(D4273="","",D4273-TODAY())</f>
        <v/>
      </c>
      <c r="F4273">
        <f>IF(D4273="","",IF(E4273&lt;0,"VENCIDO",IF(E4273&lt;=30,"VENCE EM &lt;= 30 DIAS",IF(E4273&lt;=60,"ATENCAO (31-60 DIAS)","OK"))))</f>
        <v/>
      </c>
      <c r="G4273" s="14">
        <f>SUMIFS(Lancamentos!$G:$G,Lancamentos!$C:$C,$A4273,Lancamentos!$E:$E,$C4273,Lancamentos!$B:$B,"ENTRADA")</f>
        <v/>
      </c>
      <c r="H4273" s="14">
        <f>SUMIFS(Lancamentos!$G:$G,Lancamentos!$C:$C,$A4273,Lancamentos!$E:$E,$C4273,Lancamentos!$B:$B,"SAIDA_USO")</f>
        <v/>
      </c>
      <c r="I4273" s="14">
        <f>SUMIFS(Lancamentos!$G:$G,Lancamentos!$C:$C,$A4273,Lancamentos!$E:$E,$C4273,Lancamentos!$B:$B,"SAIDA_DESCARTE")</f>
        <v/>
      </c>
      <c r="J4273" s="14">
        <f>G4273-H4273-I4273</f>
        <v/>
      </c>
      <c r="K4273">
        <f>IF(A4273="","",IF(J4273&lt;=IFERROR(VLOOKUP(A4273,Produtos!$A:$E,5,FALSE),0),"ABAIXO DO MINIMO","OK"))</f>
        <v/>
      </c>
    </row>
    <row r="4274">
      <c r="B4274">
        <f>IFERROR(VLOOKUP(A4274,Produtos!A:B,2,FALSE),"")</f>
        <v/>
      </c>
      <c r="D4274" s="10">
        <f>IFERROR(INDEX(Lotes!$E:$E,MATCH(1,(Lotes!$A:$A=A4274)*(Lotes!$C:$C=C4274),0)),"")</f>
        <v/>
      </c>
      <c r="E4274" s="14">
        <f>IF(D4274="","",D4274-TODAY())</f>
        <v/>
      </c>
      <c r="F4274">
        <f>IF(D4274="","",IF(E4274&lt;0,"VENCIDO",IF(E4274&lt;=30,"VENCE EM &lt;= 30 DIAS",IF(E4274&lt;=60,"ATENCAO (31-60 DIAS)","OK"))))</f>
        <v/>
      </c>
      <c r="G4274" s="14">
        <f>SUMIFS(Lancamentos!$G:$G,Lancamentos!$C:$C,$A4274,Lancamentos!$E:$E,$C4274,Lancamentos!$B:$B,"ENTRADA")</f>
        <v/>
      </c>
      <c r="H4274" s="14">
        <f>SUMIFS(Lancamentos!$G:$G,Lancamentos!$C:$C,$A4274,Lancamentos!$E:$E,$C4274,Lancamentos!$B:$B,"SAIDA_USO")</f>
        <v/>
      </c>
      <c r="I4274" s="14">
        <f>SUMIFS(Lancamentos!$G:$G,Lancamentos!$C:$C,$A4274,Lancamentos!$E:$E,$C4274,Lancamentos!$B:$B,"SAIDA_DESCARTE")</f>
        <v/>
      </c>
      <c r="J4274" s="14">
        <f>G4274-H4274-I4274</f>
        <v/>
      </c>
      <c r="K4274">
        <f>IF(A4274="","",IF(J4274&lt;=IFERROR(VLOOKUP(A4274,Produtos!$A:$E,5,FALSE),0),"ABAIXO DO MINIMO","OK"))</f>
        <v/>
      </c>
    </row>
    <row r="4275">
      <c r="B4275">
        <f>IFERROR(VLOOKUP(A4275,Produtos!A:B,2,FALSE),"")</f>
        <v/>
      </c>
      <c r="D4275" s="10">
        <f>IFERROR(INDEX(Lotes!$E:$E,MATCH(1,(Lotes!$A:$A=A4275)*(Lotes!$C:$C=C4275),0)),"")</f>
        <v/>
      </c>
      <c r="E4275" s="14">
        <f>IF(D4275="","",D4275-TODAY())</f>
        <v/>
      </c>
      <c r="F4275">
        <f>IF(D4275="","",IF(E4275&lt;0,"VENCIDO",IF(E4275&lt;=30,"VENCE EM &lt;= 30 DIAS",IF(E4275&lt;=60,"ATENCAO (31-60 DIAS)","OK"))))</f>
        <v/>
      </c>
      <c r="G4275" s="14">
        <f>SUMIFS(Lancamentos!$G:$G,Lancamentos!$C:$C,$A4275,Lancamentos!$E:$E,$C4275,Lancamentos!$B:$B,"ENTRADA")</f>
        <v/>
      </c>
      <c r="H4275" s="14">
        <f>SUMIFS(Lancamentos!$G:$G,Lancamentos!$C:$C,$A4275,Lancamentos!$E:$E,$C4275,Lancamentos!$B:$B,"SAIDA_USO")</f>
        <v/>
      </c>
      <c r="I4275" s="14">
        <f>SUMIFS(Lancamentos!$G:$G,Lancamentos!$C:$C,$A4275,Lancamentos!$E:$E,$C4275,Lancamentos!$B:$B,"SAIDA_DESCARTE")</f>
        <v/>
      </c>
      <c r="J4275" s="14">
        <f>G4275-H4275-I4275</f>
        <v/>
      </c>
      <c r="K4275">
        <f>IF(A4275="","",IF(J4275&lt;=IFERROR(VLOOKUP(A4275,Produtos!$A:$E,5,FALSE),0),"ABAIXO DO MINIMO","OK"))</f>
        <v/>
      </c>
    </row>
    <row r="4276">
      <c r="B4276">
        <f>IFERROR(VLOOKUP(A4276,Produtos!A:B,2,FALSE),"")</f>
        <v/>
      </c>
      <c r="D4276" s="10">
        <f>IFERROR(INDEX(Lotes!$E:$E,MATCH(1,(Lotes!$A:$A=A4276)*(Lotes!$C:$C=C4276),0)),"")</f>
        <v/>
      </c>
      <c r="E4276" s="14">
        <f>IF(D4276="","",D4276-TODAY())</f>
        <v/>
      </c>
      <c r="F4276">
        <f>IF(D4276="","",IF(E4276&lt;0,"VENCIDO",IF(E4276&lt;=30,"VENCE EM &lt;= 30 DIAS",IF(E4276&lt;=60,"ATENCAO (31-60 DIAS)","OK"))))</f>
        <v/>
      </c>
      <c r="G4276" s="14">
        <f>SUMIFS(Lancamentos!$G:$G,Lancamentos!$C:$C,$A4276,Lancamentos!$E:$E,$C4276,Lancamentos!$B:$B,"ENTRADA")</f>
        <v/>
      </c>
      <c r="H4276" s="14">
        <f>SUMIFS(Lancamentos!$G:$G,Lancamentos!$C:$C,$A4276,Lancamentos!$E:$E,$C4276,Lancamentos!$B:$B,"SAIDA_USO")</f>
        <v/>
      </c>
      <c r="I4276" s="14">
        <f>SUMIFS(Lancamentos!$G:$G,Lancamentos!$C:$C,$A4276,Lancamentos!$E:$E,$C4276,Lancamentos!$B:$B,"SAIDA_DESCARTE")</f>
        <v/>
      </c>
      <c r="J4276" s="14">
        <f>G4276-H4276-I4276</f>
        <v/>
      </c>
      <c r="K4276">
        <f>IF(A4276="","",IF(J4276&lt;=IFERROR(VLOOKUP(A4276,Produtos!$A:$E,5,FALSE),0),"ABAIXO DO MINIMO","OK"))</f>
        <v/>
      </c>
    </row>
    <row r="4277">
      <c r="B4277">
        <f>IFERROR(VLOOKUP(A4277,Produtos!A:B,2,FALSE),"")</f>
        <v/>
      </c>
      <c r="D4277" s="10">
        <f>IFERROR(INDEX(Lotes!$E:$E,MATCH(1,(Lotes!$A:$A=A4277)*(Lotes!$C:$C=C4277),0)),"")</f>
        <v/>
      </c>
      <c r="E4277" s="14">
        <f>IF(D4277="","",D4277-TODAY())</f>
        <v/>
      </c>
      <c r="F4277">
        <f>IF(D4277="","",IF(E4277&lt;0,"VENCIDO",IF(E4277&lt;=30,"VENCE EM &lt;= 30 DIAS",IF(E4277&lt;=60,"ATENCAO (31-60 DIAS)","OK"))))</f>
        <v/>
      </c>
      <c r="G4277" s="14">
        <f>SUMIFS(Lancamentos!$G:$G,Lancamentos!$C:$C,$A4277,Lancamentos!$E:$E,$C4277,Lancamentos!$B:$B,"ENTRADA")</f>
        <v/>
      </c>
      <c r="H4277" s="14">
        <f>SUMIFS(Lancamentos!$G:$G,Lancamentos!$C:$C,$A4277,Lancamentos!$E:$E,$C4277,Lancamentos!$B:$B,"SAIDA_USO")</f>
        <v/>
      </c>
      <c r="I4277" s="14">
        <f>SUMIFS(Lancamentos!$G:$G,Lancamentos!$C:$C,$A4277,Lancamentos!$E:$E,$C4277,Lancamentos!$B:$B,"SAIDA_DESCARTE")</f>
        <v/>
      </c>
      <c r="J4277" s="14">
        <f>G4277-H4277-I4277</f>
        <v/>
      </c>
      <c r="K4277">
        <f>IF(A4277="","",IF(J4277&lt;=IFERROR(VLOOKUP(A4277,Produtos!$A:$E,5,FALSE),0),"ABAIXO DO MINIMO","OK"))</f>
        <v/>
      </c>
    </row>
    <row r="4278">
      <c r="B4278">
        <f>IFERROR(VLOOKUP(A4278,Produtos!A:B,2,FALSE),"")</f>
        <v/>
      </c>
      <c r="D4278" s="10">
        <f>IFERROR(INDEX(Lotes!$E:$E,MATCH(1,(Lotes!$A:$A=A4278)*(Lotes!$C:$C=C4278),0)),"")</f>
        <v/>
      </c>
      <c r="E4278" s="14">
        <f>IF(D4278="","",D4278-TODAY())</f>
        <v/>
      </c>
      <c r="F4278">
        <f>IF(D4278="","",IF(E4278&lt;0,"VENCIDO",IF(E4278&lt;=30,"VENCE EM &lt;= 30 DIAS",IF(E4278&lt;=60,"ATENCAO (31-60 DIAS)","OK"))))</f>
        <v/>
      </c>
      <c r="G4278" s="14">
        <f>SUMIFS(Lancamentos!$G:$G,Lancamentos!$C:$C,$A4278,Lancamentos!$E:$E,$C4278,Lancamentos!$B:$B,"ENTRADA")</f>
        <v/>
      </c>
      <c r="H4278" s="14">
        <f>SUMIFS(Lancamentos!$G:$G,Lancamentos!$C:$C,$A4278,Lancamentos!$E:$E,$C4278,Lancamentos!$B:$B,"SAIDA_USO")</f>
        <v/>
      </c>
      <c r="I4278" s="14">
        <f>SUMIFS(Lancamentos!$G:$G,Lancamentos!$C:$C,$A4278,Lancamentos!$E:$E,$C4278,Lancamentos!$B:$B,"SAIDA_DESCARTE")</f>
        <v/>
      </c>
      <c r="J4278" s="14">
        <f>G4278-H4278-I4278</f>
        <v/>
      </c>
      <c r="K4278">
        <f>IF(A4278="","",IF(J4278&lt;=IFERROR(VLOOKUP(A4278,Produtos!$A:$E,5,FALSE),0),"ABAIXO DO MINIMO","OK"))</f>
        <v/>
      </c>
    </row>
    <row r="4279">
      <c r="B4279">
        <f>IFERROR(VLOOKUP(A4279,Produtos!A:B,2,FALSE),"")</f>
        <v/>
      </c>
      <c r="D4279" s="10">
        <f>IFERROR(INDEX(Lotes!$E:$E,MATCH(1,(Lotes!$A:$A=A4279)*(Lotes!$C:$C=C4279),0)),"")</f>
        <v/>
      </c>
      <c r="E4279" s="14">
        <f>IF(D4279="","",D4279-TODAY())</f>
        <v/>
      </c>
      <c r="F4279">
        <f>IF(D4279="","",IF(E4279&lt;0,"VENCIDO",IF(E4279&lt;=30,"VENCE EM &lt;= 30 DIAS",IF(E4279&lt;=60,"ATENCAO (31-60 DIAS)","OK"))))</f>
        <v/>
      </c>
      <c r="G4279" s="14">
        <f>SUMIFS(Lancamentos!$G:$G,Lancamentos!$C:$C,$A4279,Lancamentos!$E:$E,$C4279,Lancamentos!$B:$B,"ENTRADA")</f>
        <v/>
      </c>
      <c r="H4279" s="14">
        <f>SUMIFS(Lancamentos!$G:$G,Lancamentos!$C:$C,$A4279,Lancamentos!$E:$E,$C4279,Lancamentos!$B:$B,"SAIDA_USO")</f>
        <v/>
      </c>
      <c r="I4279" s="14">
        <f>SUMIFS(Lancamentos!$G:$G,Lancamentos!$C:$C,$A4279,Lancamentos!$E:$E,$C4279,Lancamentos!$B:$B,"SAIDA_DESCARTE")</f>
        <v/>
      </c>
      <c r="J4279" s="14">
        <f>G4279-H4279-I4279</f>
        <v/>
      </c>
      <c r="K4279">
        <f>IF(A4279="","",IF(J4279&lt;=IFERROR(VLOOKUP(A4279,Produtos!$A:$E,5,FALSE),0),"ABAIXO DO MINIMO","OK"))</f>
        <v/>
      </c>
    </row>
    <row r="4280">
      <c r="B4280">
        <f>IFERROR(VLOOKUP(A4280,Produtos!A:B,2,FALSE),"")</f>
        <v/>
      </c>
      <c r="D4280" s="10">
        <f>IFERROR(INDEX(Lotes!$E:$E,MATCH(1,(Lotes!$A:$A=A4280)*(Lotes!$C:$C=C4280),0)),"")</f>
        <v/>
      </c>
      <c r="E4280" s="14">
        <f>IF(D4280="","",D4280-TODAY())</f>
        <v/>
      </c>
      <c r="F4280">
        <f>IF(D4280="","",IF(E4280&lt;0,"VENCIDO",IF(E4280&lt;=30,"VENCE EM &lt;= 30 DIAS",IF(E4280&lt;=60,"ATENCAO (31-60 DIAS)","OK"))))</f>
        <v/>
      </c>
      <c r="G4280" s="14">
        <f>SUMIFS(Lancamentos!$G:$G,Lancamentos!$C:$C,$A4280,Lancamentos!$E:$E,$C4280,Lancamentos!$B:$B,"ENTRADA")</f>
        <v/>
      </c>
      <c r="H4280" s="14">
        <f>SUMIFS(Lancamentos!$G:$G,Lancamentos!$C:$C,$A4280,Lancamentos!$E:$E,$C4280,Lancamentos!$B:$B,"SAIDA_USO")</f>
        <v/>
      </c>
      <c r="I4280" s="14">
        <f>SUMIFS(Lancamentos!$G:$G,Lancamentos!$C:$C,$A4280,Lancamentos!$E:$E,$C4280,Lancamentos!$B:$B,"SAIDA_DESCARTE")</f>
        <v/>
      </c>
      <c r="J4280" s="14">
        <f>G4280-H4280-I4280</f>
        <v/>
      </c>
      <c r="K4280">
        <f>IF(A4280="","",IF(J4280&lt;=IFERROR(VLOOKUP(A4280,Produtos!$A:$E,5,FALSE),0),"ABAIXO DO MINIMO","OK"))</f>
        <v/>
      </c>
    </row>
    <row r="4281">
      <c r="B4281">
        <f>IFERROR(VLOOKUP(A4281,Produtos!A:B,2,FALSE),"")</f>
        <v/>
      </c>
      <c r="D4281" s="10">
        <f>IFERROR(INDEX(Lotes!$E:$E,MATCH(1,(Lotes!$A:$A=A4281)*(Lotes!$C:$C=C4281),0)),"")</f>
        <v/>
      </c>
      <c r="E4281" s="14">
        <f>IF(D4281="","",D4281-TODAY())</f>
        <v/>
      </c>
      <c r="F4281">
        <f>IF(D4281="","",IF(E4281&lt;0,"VENCIDO",IF(E4281&lt;=30,"VENCE EM &lt;= 30 DIAS",IF(E4281&lt;=60,"ATENCAO (31-60 DIAS)","OK"))))</f>
        <v/>
      </c>
      <c r="G4281" s="14">
        <f>SUMIFS(Lancamentos!$G:$G,Lancamentos!$C:$C,$A4281,Lancamentos!$E:$E,$C4281,Lancamentos!$B:$B,"ENTRADA")</f>
        <v/>
      </c>
      <c r="H4281" s="14">
        <f>SUMIFS(Lancamentos!$G:$G,Lancamentos!$C:$C,$A4281,Lancamentos!$E:$E,$C4281,Lancamentos!$B:$B,"SAIDA_USO")</f>
        <v/>
      </c>
      <c r="I4281" s="14">
        <f>SUMIFS(Lancamentos!$G:$G,Lancamentos!$C:$C,$A4281,Lancamentos!$E:$E,$C4281,Lancamentos!$B:$B,"SAIDA_DESCARTE")</f>
        <v/>
      </c>
      <c r="J4281" s="14">
        <f>G4281-H4281-I4281</f>
        <v/>
      </c>
      <c r="K4281">
        <f>IF(A4281="","",IF(J4281&lt;=IFERROR(VLOOKUP(A4281,Produtos!$A:$E,5,FALSE),0),"ABAIXO DO MINIMO","OK"))</f>
        <v/>
      </c>
    </row>
    <row r="4282">
      <c r="B4282">
        <f>IFERROR(VLOOKUP(A4282,Produtos!A:B,2,FALSE),"")</f>
        <v/>
      </c>
      <c r="D4282" s="10">
        <f>IFERROR(INDEX(Lotes!$E:$E,MATCH(1,(Lotes!$A:$A=A4282)*(Lotes!$C:$C=C4282),0)),"")</f>
        <v/>
      </c>
      <c r="E4282" s="14">
        <f>IF(D4282="","",D4282-TODAY())</f>
        <v/>
      </c>
      <c r="F4282">
        <f>IF(D4282="","",IF(E4282&lt;0,"VENCIDO",IF(E4282&lt;=30,"VENCE EM &lt;= 30 DIAS",IF(E4282&lt;=60,"ATENCAO (31-60 DIAS)","OK"))))</f>
        <v/>
      </c>
      <c r="G4282" s="14">
        <f>SUMIFS(Lancamentos!$G:$G,Lancamentos!$C:$C,$A4282,Lancamentos!$E:$E,$C4282,Lancamentos!$B:$B,"ENTRADA")</f>
        <v/>
      </c>
      <c r="H4282" s="14">
        <f>SUMIFS(Lancamentos!$G:$G,Lancamentos!$C:$C,$A4282,Lancamentos!$E:$E,$C4282,Lancamentos!$B:$B,"SAIDA_USO")</f>
        <v/>
      </c>
      <c r="I4282" s="14">
        <f>SUMIFS(Lancamentos!$G:$G,Lancamentos!$C:$C,$A4282,Lancamentos!$E:$E,$C4282,Lancamentos!$B:$B,"SAIDA_DESCARTE")</f>
        <v/>
      </c>
      <c r="J4282" s="14">
        <f>G4282-H4282-I4282</f>
        <v/>
      </c>
      <c r="K4282">
        <f>IF(A4282="","",IF(J4282&lt;=IFERROR(VLOOKUP(A4282,Produtos!$A:$E,5,FALSE),0),"ABAIXO DO MINIMO","OK"))</f>
        <v/>
      </c>
    </row>
    <row r="4283">
      <c r="B4283">
        <f>IFERROR(VLOOKUP(A4283,Produtos!A:B,2,FALSE),"")</f>
        <v/>
      </c>
      <c r="D4283" s="10">
        <f>IFERROR(INDEX(Lotes!$E:$E,MATCH(1,(Lotes!$A:$A=A4283)*(Lotes!$C:$C=C4283),0)),"")</f>
        <v/>
      </c>
      <c r="E4283" s="14">
        <f>IF(D4283="","",D4283-TODAY())</f>
        <v/>
      </c>
      <c r="F4283">
        <f>IF(D4283="","",IF(E4283&lt;0,"VENCIDO",IF(E4283&lt;=30,"VENCE EM &lt;= 30 DIAS",IF(E4283&lt;=60,"ATENCAO (31-60 DIAS)","OK"))))</f>
        <v/>
      </c>
      <c r="G4283" s="14">
        <f>SUMIFS(Lancamentos!$G:$G,Lancamentos!$C:$C,$A4283,Lancamentos!$E:$E,$C4283,Lancamentos!$B:$B,"ENTRADA")</f>
        <v/>
      </c>
      <c r="H4283" s="14">
        <f>SUMIFS(Lancamentos!$G:$G,Lancamentos!$C:$C,$A4283,Lancamentos!$E:$E,$C4283,Lancamentos!$B:$B,"SAIDA_USO")</f>
        <v/>
      </c>
      <c r="I4283" s="14">
        <f>SUMIFS(Lancamentos!$G:$G,Lancamentos!$C:$C,$A4283,Lancamentos!$E:$E,$C4283,Lancamentos!$B:$B,"SAIDA_DESCARTE")</f>
        <v/>
      </c>
      <c r="J4283" s="14">
        <f>G4283-H4283-I4283</f>
        <v/>
      </c>
      <c r="K4283">
        <f>IF(A4283="","",IF(J4283&lt;=IFERROR(VLOOKUP(A4283,Produtos!$A:$E,5,FALSE),0),"ABAIXO DO MINIMO","OK"))</f>
        <v/>
      </c>
    </row>
    <row r="4284">
      <c r="B4284">
        <f>IFERROR(VLOOKUP(A4284,Produtos!A:B,2,FALSE),"")</f>
        <v/>
      </c>
      <c r="D4284" s="10">
        <f>IFERROR(INDEX(Lotes!$E:$E,MATCH(1,(Lotes!$A:$A=A4284)*(Lotes!$C:$C=C4284),0)),"")</f>
        <v/>
      </c>
      <c r="E4284" s="14">
        <f>IF(D4284="","",D4284-TODAY())</f>
        <v/>
      </c>
      <c r="F4284">
        <f>IF(D4284="","",IF(E4284&lt;0,"VENCIDO",IF(E4284&lt;=30,"VENCE EM &lt;= 30 DIAS",IF(E4284&lt;=60,"ATENCAO (31-60 DIAS)","OK"))))</f>
        <v/>
      </c>
      <c r="G4284" s="14">
        <f>SUMIFS(Lancamentos!$G:$G,Lancamentos!$C:$C,$A4284,Lancamentos!$E:$E,$C4284,Lancamentos!$B:$B,"ENTRADA")</f>
        <v/>
      </c>
      <c r="H4284" s="14">
        <f>SUMIFS(Lancamentos!$G:$G,Lancamentos!$C:$C,$A4284,Lancamentos!$E:$E,$C4284,Lancamentos!$B:$B,"SAIDA_USO")</f>
        <v/>
      </c>
      <c r="I4284" s="14">
        <f>SUMIFS(Lancamentos!$G:$G,Lancamentos!$C:$C,$A4284,Lancamentos!$E:$E,$C4284,Lancamentos!$B:$B,"SAIDA_DESCARTE")</f>
        <v/>
      </c>
      <c r="J4284" s="14">
        <f>G4284-H4284-I4284</f>
        <v/>
      </c>
      <c r="K4284">
        <f>IF(A4284="","",IF(J4284&lt;=IFERROR(VLOOKUP(A4284,Produtos!$A:$E,5,FALSE),0),"ABAIXO DO MINIMO","OK"))</f>
        <v/>
      </c>
    </row>
    <row r="4285">
      <c r="B4285">
        <f>IFERROR(VLOOKUP(A4285,Produtos!A:B,2,FALSE),"")</f>
        <v/>
      </c>
      <c r="D4285" s="10">
        <f>IFERROR(INDEX(Lotes!$E:$E,MATCH(1,(Lotes!$A:$A=A4285)*(Lotes!$C:$C=C4285),0)),"")</f>
        <v/>
      </c>
      <c r="E4285" s="14">
        <f>IF(D4285="","",D4285-TODAY())</f>
        <v/>
      </c>
      <c r="F4285">
        <f>IF(D4285="","",IF(E4285&lt;0,"VENCIDO",IF(E4285&lt;=30,"VENCE EM &lt;= 30 DIAS",IF(E4285&lt;=60,"ATENCAO (31-60 DIAS)","OK"))))</f>
        <v/>
      </c>
      <c r="G4285" s="14">
        <f>SUMIFS(Lancamentos!$G:$G,Lancamentos!$C:$C,$A4285,Lancamentos!$E:$E,$C4285,Lancamentos!$B:$B,"ENTRADA")</f>
        <v/>
      </c>
      <c r="H4285" s="14">
        <f>SUMIFS(Lancamentos!$G:$G,Lancamentos!$C:$C,$A4285,Lancamentos!$E:$E,$C4285,Lancamentos!$B:$B,"SAIDA_USO")</f>
        <v/>
      </c>
      <c r="I4285" s="14">
        <f>SUMIFS(Lancamentos!$G:$G,Lancamentos!$C:$C,$A4285,Lancamentos!$E:$E,$C4285,Lancamentos!$B:$B,"SAIDA_DESCARTE")</f>
        <v/>
      </c>
      <c r="J4285" s="14">
        <f>G4285-H4285-I4285</f>
        <v/>
      </c>
      <c r="K4285">
        <f>IF(A4285="","",IF(J4285&lt;=IFERROR(VLOOKUP(A4285,Produtos!$A:$E,5,FALSE),0),"ABAIXO DO MINIMO","OK"))</f>
        <v/>
      </c>
    </row>
    <row r="4286">
      <c r="B4286">
        <f>IFERROR(VLOOKUP(A4286,Produtos!A:B,2,FALSE),"")</f>
        <v/>
      </c>
      <c r="D4286" s="10">
        <f>IFERROR(INDEX(Lotes!$E:$E,MATCH(1,(Lotes!$A:$A=A4286)*(Lotes!$C:$C=C4286),0)),"")</f>
        <v/>
      </c>
      <c r="E4286" s="14">
        <f>IF(D4286="","",D4286-TODAY())</f>
        <v/>
      </c>
      <c r="F4286">
        <f>IF(D4286="","",IF(E4286&lt;0,"VENCIDO",IF(E4286&lt;=30,"VENCE EM &lt;= 30 DIAS",IF(E4286&lt;=60,"ATENCAO (31-60 DIAS)","OK"))))</f>
        <v/>
      </c>
      <c r="G4286" s="14">
        <f>SUMIFS(Lancamentos!$G:$G,Lancamentos!$C:$C,$A4286,Lancamentos!$E:$E,$C4286,Lancamentos!$B:$B,"ENTRADA")</f>
        <v/>
      </c>
      <c r="H4286" s="14">
        <f>SUMIFS(Lancamentos!$G:$G,Lancamentos!$C:$C,$A4286,Lancamentos!$E:$E,$C4286,Lancamentos!$B:$B,"SAIDA_USO")</f>
        <v/>
      </c>
      <c r="I4286" s="14">
        <f>SUMIFS(Lancamentos!$G:$G,Lancamentos!$C:$C,$A4286,Lancamentos!$E:$E,$C4286,Lancamentos!$B:$B,"SAIDA_DESCARTE")</f>
        <v/>
      </c>
      <c r="J4286" s="14">
        <f>G4286-H4286-I4286</f>
        <v/>
      </c>
      <c r="K4286">
        <f>IF(A4286="","",IF(J4286&lt;=IFERROR(VLOOKUP(A4286,Produtos!$A:$E,5,FALSE),0),"ABAIXO DO MINIMO","OK"))</f>
        <v/>
      </c>
    </row>
    <row r="4287">
      <c r="B4287">
        <f>IFERROR(VLOOKUP(A4287,Produtos!A:B,2,FALSE),"")</f>
        <v/>
      </c>
      <c r="D4287" s="10">
        <f>IFERROR(INDEX(Lotes!$E:$E,MATCH(1,(Lotes!$A:$A=A4287)*(Lotes!$C:$C=C4287),0)),"")</f>
        <v/>
      </c>
      <c r="E4287" s="14">
        <f>IF(D4287="","",D4287-TODAY())</f>
        <v/>
      </c>
      <c r="F4287">
        <f>IF(D4287="","",IF(E4287&lt;0,"VENCIDO",IF(E4287&lt;=30,"VENCE EM &lt;= 30 DIAS",IF(E4287&lt;=60,"ATENCAO (31-60 DIAS)","OK"))))</f>
        <v/>
      </c>
      <c r="G4287" s="14">
        <f>SUMIFS(Lancamentos!$G:$G,Lancamentos!$C:$C,$A4287,Lancamentos!$E:$E,$C4287,Lancamentos!$B:$B,"ENTRADA")</f>
        <v/>
      </c>
      <c r="H4287" s="14">
        <f>SUMIFS(Lancamentos!$G:$G,Lancamentos!$C:$C,$A4287,Lancamentos!$E:$E,$C4287,Lancamentos!$B:$B,"SAIDA_USO")</f>
        <v/>
      </c>
      <c r="I4287" s="14">
        <f>SUMIFS(Lancamentos!$G:$G,Lancamentos!$C:$C,$A4287,Lancamentos!$E:$E,$C4287,Lancamentos!$B:$B,"SAIDA_DESCARTE")</f>
        <v/>
      </c>
      <c r="J4287" s="14">
        <f>G4287-H4287-I4287</f>
        <v/>
      </c>
      <c r="K4287">
        <f>IF(A4287="","",IF(J4287&lt;=IFERROR(VLOOKUP(A4287,Produtos!$A:$E,5,FALSE),0),"ABAIXO DO MINIMO","OK"))</f>
        <v/>
      </c>
    </row>
    <row r="4288">
      <c r="B4288">
        <f>IFERROR(VLOOKUP(A4288,Produtos!A:B,2,FALSE),"")</f>
        <v/>
      </c>
      <c r="D4288" s="10">
        <f>IFERROR(INDEX(Lotes!$E:$E,MATCH(1,(Lotes!$A:$A=A4288)*(Lotes!$C:$C=C4288),0)),"")</f>
        <v/>
      </c>
      <c r="E4288" s="14">
        <f>IF(D4288="","",D4288-TODAY())</f>
        <v/>
      </c>
      <c r="F4288">
        <f>IF(D4288="","",IF(E4288&lt;0,"VENCIDO",IF(E4288&lt;=30,"VENCE EM &lt;= 30 DIAS",IF(E4288&lt;=60,"ATENCAO (31-60 DIAS)","OK"))))</f>
        <v/>
      </c>
      <c r="G4288" s="14">
        <f>SUMIFS(Lancamentos!$G:$G,Lancamentos!$C:$C,$A4288,Lancamentos!$E:$E,$C4288,Lancamentos!$B:$B,"ENTRADA")</f>
        <v/>
      </c>
      <c r="H4288" s="14">
        <f>SUMIFS(Lancamentos!$G:$G,Lancamentos!$C:$C,$A4288,Lancamentos!$E:$E,$C4288,Lancamentos!$B:$B,"SAIDA_USO")</f>
        <v/>
      </c>
      <c r="I4288" s="14">
        <f>SUMIFS(Lancamentos!$G:$G,Lancamentos!$C:$C,$A4288,Lancamentos!$E:$E,$C4288,Lancamentos!$B:$B,"SAIDA_DESCARTE")</f>
        <v/>
      </c>
      <c r="J4288" s="14">
        <f>G4288-H4288-I4288</f>
        <v/>
      </c>
      <c r="K4288">
        <f>IF(A4288="","",IF(J4288&lt;=IFERROR(VLOOKUP(A4288,Produtos!$A:$E,5,FALSE),0),"ABAIXO DO MINIMO","OK"))</f>
        <v/>
      </c>
    </row>
    <row r="4289">
      <c r="B4289">
        <f>IFERROR(VLOOKUP(A4289,Produtos!A:B,2,FALSE),"")</f>
        <v/>
      </c>
      <c r="D4289" s="10">
        <f>IFERROR(INDEX(Lotes!$E:$E,MATCH(1,(Lotes!$A:$A=A4289)*(Lotes!$C:$C=C4289),0)),"")</f>
        <v/>
      </c>
      <c r="E4289" s="14">
        <f>IF(D4289="","",D4289-TODAY())</f>
        <v/>
      </c>
      <c r="F4289">
        <f>IF(D4289="","",IF(E4289&lt;0,"VENCIDO",IF(E4289&lt;=30,"VENCE EM &lt;= 30 DIAS",IF(E4289&lt;=60,"ATENCAO (31-60 DIAS)","OK"))))</f>
        <v/>
      </c>
      <c r="G4289" s="14">
        <f>SUMIFS(Lancamentos!$G:$G,Lancamentos!$C:$C,$A4289,Lancamentos!$E:$E,$C4289,Lancamentos!$B:$B,"ENTRADA")</f>
        <v/>
      </c>
      <c r="H4289" s="14">
        <f>SUMIFS(Lancamentos!$G:$G,Lancamentos!$C:$C,$A4289,Lancamentos!$E:$E,$C4289,Lancamentos!$B:$B,"SAIDA_USO")</f>
        <v/>
      </c>
      <c r="I4289" s="14">
        <f>SUMIFS(Lancamentos!$G:$G,Lancamentos!$C:$C,$A4289,Lancamentos!$E:$E,$C4289,Lancamentos!$B:$B,"SAIDA_DESCARTE")</f>
        <v/>
      </c>
      <c r="J4289" s="14">
        <f>G4289-H4289-I4289</f>
        <v/>
      </c>
      <c r="K4289">
        <f>IF(A4289="","",IF(J4289&lt;=IFERROR(VLOOKUP(A4289,Produtos!$A:$E,5,FALSE),0),"ABAIXO DO MINIMO","OK"))</f>
        <v/>
      </c>
    </row>
    <row r="4290">
      <c r="B4290">
        <f>IFERROR(VLOOKUP(A4290,Produtos!A:B,2,FALSE),"")</f>
        <v/>
      </c>
      <c r="D4290" s="10">
        <f>IFERROR(INDEX(Lotes!$E:$E,MATCH(1,(Lotes!$A:$A=A4290)*(Lotes!$C:$C=C4290),0)),"")</f>
        <v/>
      </c>
      <c r="E4290" s="14">
        <f>IF(D4290="","",D4290-TODAY())</f>
        <v/>
      </c>
      <c r="F4290">
        <f>IF(D4290="","",IF(E4290&lt;0,"VENCIDO",IF(E4290&lt;=30,"VENCE EM &lt;= 30 DIAS",IF(E4290&lt;=60,"ATENCAO (31-60 DIAS)","OK"))))</f>
        <v/>
      </c>
      <c r="G4290" s="14">
        <f>SUMIFS(Lancamentos!$G:$G,Lancamentos!$C:$C,$A4290,Lancamentos!$E:$E,$C4290,Lancamentos!$B:$B,"ENTRADA")</f>
        <v/>
      </c>
      <c r="H4290" s="14">
        <f>SUMIFS(Lancamentos!$G:$G,Lancamentos!$C:$C,$A4290,Lancamentos!$E:$E,$C4290,Lancamentos!$B:$B,"SAIDA_USO")</f>
        <v/>
      </c>
      <c r="I4290" s="14">
        <f>SUMIFS(Lancamentos!$G:$G,Lancamentos!$C:$C,$A4290,Lancamentos!$E:$E,$C4290,Lancamentos!$B:$B,"SAIDA_DESCARTE")</f>
        <v/>
      </c>
      <c r="J4290" s="14">
        <f>G4290-H4290-I4290</f>
        <v/>
      </c>
      <c r="K4290">
        <f>IF(A4290="","",IF(J4290&lt;=IFERROR(VLOOKUP(A4290,Produtos!$A:$E,5,FALSE),0),"ABAIXO DO MINIMO","OK"))</f>
        <v/>
      </c>
    </row>
    <row r="4291">
      <c r="B4291">
        <f>IFERROR(VLOOKUP(A4291,Produtos!A:B,2,FALSE),"")</f>
        <v/>
      </c>
      <c r="D4291" s="10">
        <f>IFERROR(INDEX(Lotes!$E:$E,MATCH(1,(Lotes!$A:$A=A4291)*(Lotes!$C:$C=C4291),0)),"")</f>
        <v/>
      </c>
      <c r="E4291" s="14">
        <f>IF(D4291="","",D4291-TODAY())</f>
        <v/>
      </c>
      <c r="F4291">
        <f>IF(D4291="","",IF(E4291&lt;0,"VENCIDO",IF(E4291&lt;=30,"VENCE EM &lt;= 30 DIAS",IF(E4291&lt;=60,"ATENCAO (31-60 DIAS)","OK"))))</f>
        <v/>
      </c>
      <c r="G4291" s="14">
        <f>SUMIFS(Lancamentos!$G:$G,Lancamentos!$C:$C,$A4291,Lancamentos!$E:$E,$C4291,Lancamentos!$B:$B,"ENTRADA")</f>
        <v/>
      </c>
      <c r="H4291" s="14">
        <f>SUMIFS(Lancamentos!$G:$G,Lancamentos!$C:$C,$A4291,Lancamentos!$E:$E,$C4291,Lancamentos!$B:$B,"SAIDA_USO")</f>
        <v/>
      </c>
      <c r="I4291" s="14">
        <f>SUMIFS(Lancamentos!$G:$G,Lancamentos!$C:$C,$A4291,Lancamentos!$E:$E,$C4291,Lancamentos!$B:$B,"SAIDA_DESCARTE")</f>
        <v/>
      </c>
      <c r="J4291" s="14">
        <f>G4291-H4291-I4291</f>
        <v/>
      </c>
      <c r="K4291">
        <f>IF(A4291="","",IF(J4291&lt;=IFERROR(VLOOKUP(A4291,Produtos!$A:$E,5,FALSE),0),"ABAIXO DO MINIMO","OK"))</f>
        <v/>
      </c>
    </row>
    <row r="4292">
      <c r="B4292">
        <f>IFERROR(VLOOKUP(A4292,Produtos!A:B,2,FALSE),"")</f>
        <v/>
      </c>
      <c r="D4292" s="10">
        <f>IFERROR(INDEX(Lotes!$E:$E,MATCH(1,(Lotes!$A:$A=A4292)*(Lotes!$C:$C=C4292),0)),"")</f>
        <v/>
      </c>
      <c r="E4292" s="14">
        <f>IF(D4292="","",D4292-TODAY())</f>
        <v/>
      </c>
      <c r="F4292">
        <f>IF(D4292="","",IF(E4292&lt;0,"VENCIDO",IF(E4292&lt;=30,"VENCE EM &lt;= 30 DIAS",IF(E4292&lt;=60,"ATENCAO (31-60 DIAS)","OK"))))</f>
        <v/>
      </c>
      <c r="G4292" s="14">
        <f>SUMIFS(Lancamentos!$G:$G,Lancamentos!$C:$C,$A4292,Lancamentos!$E:$E,$C4292,Lancamentos!$B:$B,"ENTRADA")</f>
        <v/>
      </c>
      <c r="H4292" s="14">
        <f>SUMIFS(Lancamentos!$G:$G,Lancamentos!$C:$C,$A4292,Lancamentos!$E:$E,$C4292,Lancamentos!$B:$B,"SAIDA_USO")</f>
        <v/>
      </c>
      <c r="I4292" s="14">
        <f>SUMIFS(Lancamentos!$G:$G,Lancamentos!$C:$C,$A4292,Lancamentos!$E:$E,$C4292,Lancamentos!$B:$B,"SAIDA_DESCARTE")</f>
        <v/>
      </c>
      <c r="J4292" s="14">
        <f>G4292-H4292-I4292</f>
        <v/>
      </c>
      <c r="K4292">
        <f>IF(A4292="","",IF(J4292&lt;=IFERROR(VLOOKUP(A4292,Produtos!$A:$E,5,FALSE),0),"ABAIXO DO MINIMO","OK"))</f>
        <v/>
      </c>
    </row>
    <row r="4293">
      <c r="B4293">
        <f>IFERROR(VLOOKUP(A4293,Produtos!A:B,2,FALSE),"")</f>
        <v/>
      </c>
      <c r="D4293" s="10">
        <f>IFERROR(INDEX(Lotes!$E:$E,MATCH(1,(Lotes!$A:$A=A4293)*(Lotes!$C:$C=C4293),0)),"")</f>
        <v/>
      </c>
      <c r="E4293" s="14">
        <f>IF(D4293="","",D4293-TODAY())</f>
        <v/>
      </c>
      <c r="F4293">
        <f>IF(D4293="","",IF(E4293&lt;0,"VENCIDO",IF(E4293&lt;=30,"VENCE EM &lt;= 30 DIAS",IF(E4293&lt;=60,"ATENCAO (31-60 DIAS)","OK"))))</f>
        <v/>
      </c>
      <c r="G4293" s="14">
        <f>SUMIFS(Lancamentos!$G:$G,Lancamentos!$C:$C,$A4293,Lancamentos!$E:$E,$C4293,Lancamentos!$B:$B,"ENTRADA")</f>
        <v/>
      </c>
      <c r="H4293" s="14">
        <f>SUMIFS(Lancamentos!$G:$G,Lancamentos!$C:$C,$A4293,Lancamentos!$E:$E,$C4293,Lancamentos!$B:$B,"SAIDA_USO")</f>
        <v/>
      </c>
      <c r="I4293" s="14">
        <f>SUMIFS(Lancamentos!$G:$G,Lancamentos!$C:$C,$A4293,Lancamentos!$E:$E,$C4293,Lancamentos!$B:$B,"SAIDA_DESCARTE")</f>
        <v/>
      </c>
      <c r="J4293" s="14">
        <f>G4293-H4293-I4293</f>
        <v/>
      </c>
      <c r="K4293">
        <f>IF(A4293="","",IF(J4293&lt;=IFERROR(VLOOKUP(A4293,Produtos!$A:$E,5,FALSE),0),"ABAIXO DO MINIMO","OK"))</f>
        <v/>
      </c>
    </row>
    <row r="4294">
      <c r="B4294">
        <f>IFERROR(VLOOKUP(A4294,Produtos!A:B,2,FALSE),"")</f>
        <v/>
      </c>
      <c r="D4294" s="10">
        <f>IFERROR(INDEX(Lotes!$E:$E,MATCH(1,(Lotes!$A:$A=A4294)*(Lotes!$C:$C=C4294),0)),"")</f>
        <v/>
      </c>
      <c r="E4294" s="14">
        <f>IF(D4294="","",D4294-TODAY())</f>
        <v/>
      </c>
      <c r="F4294">
        <f>IF(D4294="","",IF(E4294&lt;0,"VENCIDO",IF(E4294&lt;=30,"VENCE EM &lt;= 30 DIAS",IF(E4294&lt;=60,"ATENCAO (31-60 DIAS)","OK"))))</f>
        <v/>
      </c>
      <c r="G4294" s="14">
        <f>SUMIFS(Lancamentos!$G:$G,Lancamentos!$C:$C,$A4294,Lancamentos!$E:$E,$C4294,Lancamentos!$B:$B,"ENTRADA")</f>
        <v/>
      </c>
      <c r="H4294" s="14">
        <f>SUMIFS(Lancamentos!$G:$G,Lancamentos!$C:$C,$A4294,Lancamentos!$E:$E,$C4294,Lancamentos!$B:$B,"SAIDA_USO")</f>
        <v/>
      </c>
      <c r="I4294" s="14">
        <f>SUMIFS(Lancamentos!$G:$G,Lancamentos!$C:$C,$A4294,Lancamentos!$E:$E,$C4294,Lancamentos!$B:$B,"SAIDA_DESCARTE")</f>
        <v/>
      </c>
      <c r="J4294" s="14">
        <f>G4294-H4294-I4294</f>
        <v/>
      </c>
      <c r="K4294">
        <f>IF(A4294="","",IF(J4294&lt;=IFERROR(VLOOKUP(A4294,Produtos!$A:$E,5,FALSE),0),"ABAIXO DO MINIMO","OK"))</f>
        <v/>
      </c>
    </row>
    <row r="4295">
      <c r="B4295">
        <f>IFERROR(VLOOKUP(A4295,Produtos!A:B,2,FALSE),"")</f>
        <v/>
      </c>
      <c r="D4295" s="10">
        <f>IFERROR(INDEX(Lotes!$E:$E,MATCH(1,(Lotes!$A:$A=A4295)*(Lotes!$C:$C=C4295),0)),"")</f>
        <v/>
      </c>
      <c r="E4295" s="14">
        <f>IF(D4295="","",D4295-TODAY())</f>
        <v/>
      </c>
      <c r="F4295">
        <f>IF(D4295="","",IF(E4295&lt;0,"VENCIDO",IF(E4295&lt;=30,"VENCE EM &lt;= 30 DIAS",IF(E4295&lt;=60,"ATENCAO (31-60 DIAS)","OK"))))</f>
        <v/>
      </c>
      <c r="G4295" s="14">
        <f>SUMIFS(Lancamentos!$G:$G,Lancamentos!$C:$C,$A4295,Lancamentos!$E:$E,$C4295,Lancamentos!$B:$B,"ENTRADA")</f>
        <v/>
      </c>
      <c r="H4295" s="14">
        <f>SUMIFS(Lancamentos!$G:$G,Lancamentos!$C:$C,$A4295,Lancamentos!$E:$E,$C4295,Lancamentos!$B:$B,"SAIDA_USO")</f>
        <v/>
      </c>
      <c r="I4295" s="14">
        <f>SUMIFS(Lancamentos!$G:$G,Lancamentos!$C:$C,$A4295,Lancamentos!$E:$E,$C4295,Lancamentos!$B:$B,"SAIDA_DESCARTE")</f>
        <v/>
      </c>
      <c r="J4295" s="14">
        <f>G4295-H4295-I4295</f>
        <v/>
      </c>
      <c r="K4295">
        <f>IF(A4295="","",IF(J4295&lt;=IFERROR(VLOOKUP(A4295,Produtos!$A:$E,5,FALSE),0),"ABAIXO DO MINIMO","OK"))</f>
        <v/>
      </c>
    </row>
    <row r="4296">
      <c r="B4296">
        <f>IFERROR(VLOOKUP(A4296,Produtos!A:B,2,FALSE),"")</f>
        <v/>
      </c>
      <c r="D4296" s="10">
        <f>IFERROR(INDEX(Lotes!$E:$E,MATCH(1,(Lotes!$A:$A=A4296)*(Lotes!$C:$C=C4296),0)),"")</f>
        <v/>
      </c>
      <c r="E4296" s="14">
        <f>IF(D4296="","",D4296-TODAY())</f>
        <v/>
      </c>
      <c r="F4296">
        <f>IF(D4296="","",IF(E4296&lt;0,"VENCIDO",IF(E4296&lt;=30,"VENCE EM &lt;= 30 DIAS",IF(E4296&lt;=60,"ATENCAO (31-60 DIAS)","OK"))))</f>
        <v/>
      </c>
      <c r="G4296" s="14">
        <f>SUMIFS(Lancamentos!$G:$G,Lancamentos!$C:$C,$A4296,Lancamentos!$E:$E,$C4296,Lancamentos!$B:$B,"ENTRADA")</f>
        <v/>
      </c>
      <c r="H4296" s="14">
        <f>SUMIFS(Lancamentos!$G:$G,Lancamentos!$C:$C,$A4296,Lancamentos!$E:$E,$C4296,Lancamentos!$B:$B,"SAIDA_USO")</f>
        <v/>
      </c>
      <c r="I4296" s="14">
        <f>SUMIFS(Lancamentos!$G:$G,Lancamentos!$C:$C,$A4296,Lancamentos!$E:$E,$C4296,Lancamentos!$B:$B,"SAIDA_DESCARTE")</f>
        <v/>
      </c>
      <c r="J4296" s="14">
        <f>G4296-H4296-I4296</f>
        <v/>
      </c>
      <c r="K4296">
        <f>IF(A4296="","",IF(J4296&lt;=IFERROR(VLOOKUP(A4296,Produtos!$A:$E,5,FALSE),0),"ABAIXO DO MINIMO","OK"))</f>
        <v/>
      </c>
    </row>
    <row r="4297">
      <c r="B4297">
        <f>IFERROR(VLOOKUP(A4297,Produtos!A:B,2,FALSE),"")</f>
        <v/>
      </c>
      <c r="D4297" s="10">
        <f>IFERROR(INDEX(Lotes!$E:$E,MATCH(1,(Lotes!$A:$A=A4297)*(Lotes!$C:$C=C4297),0)),"")</f>
        <v/>
      </c>
      <c r="E4297" s="14">
        <f>IF(D4297="","",D4297-TODAY())</f>
        <v/>
      </c>
      <c r="F4297">
        <f>IF(D4297="","",IF(E4297&lt;0,"VENCIDO",IF(E4297&lt;=30,"VENCE EM &lt;= 30 DIAS",IF(E4297&lt;=60,"ATENCAO (31-60 DIAS)","OK"))))</f>
        <v/>
      </c>
      <c r="G4297" s="14">
        <f>SUMIFS(Lancamentos!$G:$G,Lancamentos!$C:$C,$A4297,Lancamentos!$E:$E,$C4297,Lancamentos!$B:$B,"ENTRADA")</f>
        <v/>
      </c>
      <c r="H4297" s="14">
        <f>SUMIFS(Lancamentos!$G:$G,Lancamentos!$C:$C,$A4297,Lancamentos!$E:$E,$C4297,Lancamentos!$B:$B,"SAIDA_USO")</f>
        <v/>
      </c>
      <c r="I4297" s="14">
        <f>SUMIFS(Lancamentos!$G:$G,Lancamentos!$C:$C,$A4297,Lancamentos!$E:$E,$C4297,Lancamentos!$B:$B,"SAIDA_DESCARTE")</f>
        <v/>
      </c>
      <c r="J4297" s="14">
        <f>G4297-H4297-I4297</f>
        <v/>
      </c>
      <c r="K4297">
        <f>IF(A4297="","",IF(J4297&lt;=IFERROR(VLOOKUP(A4297,Produtos!$A:$E,5,FALSE),0),"ABAIXO DO MINIMO","OK"))</f>
        <v/>
      </c>
    </row>
    <row r="4298">
      <c r="B4298">
        <f>IFERROR(VLOOKUP(A4298,Produtos!A:B,2,FALSE),"")</f>
        <v/>
      </c>
      <c r="D4298" s="10">
        <f>IFERROR(INDEX(Lotes!$E:$E,MATCH(1,(Lotes!$A:$A=A4298)*(Lotes!$C:$C=C4298),0)),"")</f>
        <v/>
      </c>
      <c r="E4298" s="14">
        <f>IF(D4298="","",D4298-TODAY())</f>
        <v/>
      </c>
      <c r="F4298">
        <f>IF(D4298="","",IF(E4298&lt;0,"VENCIDO",IF(E4298&lt;=30,"VENCE EM &lt;= 30 DIAS",IF(E4298&lt;=60,"ATENCAO (31-60 DIAS)","OK"))))</f>
        <v/>
      </c>
      <c r="G4298" s="14">
        <f>SUMIFS(Lancamentos!$G:$G,Lancamentos!$C:$C,$A4298,Lancamentos!$E:$E,$C4298,Lancamentos!$B:$B,"ENTRADA")</f>
        <v/>
      </c>
      <c r="H4298" s="14">
        <f>SUMIFS(Lancamentos!$G:$G,Lancamentos!$C:$C,$A4298,Lancamentos!$E:$E,$C4298,Lancamentos!$B:$B,"SAIDA_USO")</f>
        <v/>
      </c>
      <c r="I4298" s="14">
        <f>SUMIFS(Lancamentos!$G:$G,Lancamentos!$C:$C,$A4298,Lancamentos!$E:$E,$C4298,Lancamentos!$B:$B,"SAIDA_DESCARTE")</f>
        <v/>
      </c>
      <c r="J4298" s="14">
        <f>G4298-H4298-I4298</f>
        <v/>
      </c>
      <c r="K4298">
        <f>IF(A4298="","",IF(J4298&lt;=IFERROR(VLOOKUP(A4298,Produtos!$A:$E,5,FALSE),0),"ABAIXO DO MINIMO","OK"))</f>
        <v/>
      </c>
    </row>
    <row r="4299">
      <c r="B4299">
        <f>IFERROR(VLOOKUP(A4299,Produtos!A:B,2,FALSE),"")</f>
        <v/>
      </c>
      <c r="D4299" s="10">
        <f>IFERROR(INDEX(Lotes!$E:$E,MATCH(1,(Lotes!$A:$A=A4299)*(Lotes!$C:$C=C4299),0)),"")</f>
        <v/>
      </c>
      <c r="E4299" s="14">
        <f>IF(D4299="","",D4299-TODAY())</f>
        <v/>
      </c>
      <c r="F4299">
        <f>IF(D4299="","",IF(E4299&lt;0,"VENCIDO",IF(E4299&lt;=30,"VENCE EM &lt;= 30 DIAS",IF(E4299&lt;=60,"ATENCAO (31-60 DIAS)","OK"))))</f>
        <v/>
      </c>
      <c r="G4299" s="14">
        <f>SUMIFS(Lancamentos!$G:$G,Lancamentos!$C:$C,$A4299,Lancamentos!$E:$E,$C4299,Lancamentos!$B:$B,"ENTRADA")</f>
        <v/>
      </c>
      <c r="H4299" s="14">
        <f>SUMIFS(Lancamentos!$G:$G,Lancamentos!$C:$C,$A4299,Lancamentos!$E:$E,$C4299,Lancamentos!$B:$B,"SAIDA_USO")</f>
        <v/>
      </c>
      <c r="I4299" s="14">
        <f>SUMIFS(Lancamentos!$G:$G,Lancamentos!$C:$C,$A4299,Lancamentos!$E:$E,$C4299,Lancamentos!$B:$B,"SAIDA_DESCARTE")</f>
        <v/>
      </c>
      <c r="J4299" s="14">
        <f>G4299-H4299-I4299</f>
        <v/>
      </c>
      <c r="K4299">
        <f>IF(A4299="","",IF(J4299&lt;=IFERROR(VLOOKUP(A4299,Produtos!$A:$E,5,FALSE),0),"ABAIXO DO MINIMO","OK"))</f>
        <v/>
      </c>
    </row>
    <row r="4300">
      <c r="B4300">
        <f>IFERROR(VLOOKUP(A4300,Produtos!A:B,2,FALSE),"")</f>
        <v/>
      </c>
      <c r="D4300" s="10">
        <f>IFERROR(INDEX(Lotes!$E:$E,MATCH(1,(Lotes!$A:$A=A4300)*(Lotes!$C:$C=C4300),0)),"")</f>
        <v/>
      </c>
      <c r="E4300" s="14">
        <f>IF(D4300="","",D4300-TODAY())</f>
        <v/>
      </c>
      <c r="F4300">
        <f>IF(D4300="","",IF(E4300&lt;0,"VENCIDO",IF(E4300&lt;=30,"VENCE EM &lt;= 30 DIAS",IF(E4300&lt;=60,"ATENCAO (31-60 DIAS)","OK"))))</f>
        <v/>
      </c>
      <c r="G4300" s="14">
        <f>SUMIFS(Lancamentos!$G:$G,Lancamentos!$C:$C,$A4300,Lancamentos!$E:$E,$C4300,Lancamentos!$B:$B,"ENTRADA")</f>
        <v/>
      </c>
      <c r="H4300" s="14">
        <f>SUMIFS(Lancamentos!$G:$G,Lancamentos!$C:$C,$A4300,Lancamentos!$E:$E,$C4300,Lancamentos!$B:$B,"SAIDA_USO")</f>
        <v/>
      </c>
      <c r="I4300" s="14">
        <f>SUMIFS(Lancamentos!$G:$G,Lancamentos!$C:$C,$A4300,Lancamentos!$E:$E,$C4300,Lancamentos!$B:$B,"SAIDA_DESCARTE")</f>
        <v/>
      </c>
      <c r="J4300" s="14">
        <f>G4300-H4300-I4300</f>
        <v/>
      </c>
      <c r="K4300">
        <f>IF(A4300="","",IF(J4300&lt;=IFERROR(VLOOKUP(A4300,Produtos!$A:$E,5,FALSE),0),"ABAIXO DO MINIMO","OK"))</f>
        <v/>
      </c>
    </row>
    <row r="4301">
      <c r="B4301">
        <f>IFERROR(VLOOKUP(A4301,Produtos!A:B,2,FALSE),"")</f>
        <v/>
      </c>
      <c r="D4301" s="10">
        <f>IFERROR(INDEX(Lotes!$E:$E,MATCH(1,(Lotes!$A:$A=A4301)*(Lotes!$C:$C=C4301),0)),"")</f>
        <v/>
      </c>
      <c r="E4301" s="14">
        <f>IF(D4301="","",D4301-TODAY())</f>
        <v/>
      </c>
      <c r="F4301">
        <f>IF(D4301="","",IF(E4301&lt;0,"VENCIDO",IF(E4301&lt;=30,"VENCE EM &lt;= 30 DIAS",IF(E4301&lt;=60,"ATENCAO (31-60 DIAS)","OK"))))</f>
        <v/>
      </c>
      <c r="G4301" s="14">
        <f>SUMIFS(Lancamentos!$G:$G,Lancamentos!$C:$C,$A4301,Lancamentos!$E:$E,$C4301,Lancamentos!$B:$B,"ENTRADA")</f>
        <v/>
      </c>
      <c r="H4301" s="14">
        <f>SUMIFS(Lancamentos!$G:$G,Lancamentos!$C:$C,$A4301,Lancamentos!$E:$E,$C4301,Lancamentos!$B:$B,"SAIDA_USO")</f>
        <v/>
      </c>
      <c r="I4301" s="14">
        <f>SUMIFS(Lancamentos!$G:$G,Lancamentos!$C:$C,$A4301,Lancamentos!$E:$E,$C4301,Lancamentos!$B:$B,"SAIDA_DESCARTE")</f>
        <v/>
      </c>
      <c r="J4301" s="14">
        <f>G4301-H4301-I4301</f>
        <v/>
      </c>
      <c r="K4301">
        <f>IF(A4301="","",IF(J4301&lt;=IFERROR(VLOOKUP(A4301,Produtos!$A:$E,5,FALSE),0),"ABAIXO DO MINIMO","OK"))</f>
        <v/>
      </c>
    </row>
    <row r="4302">
      <c r="B4302">
        <f>IFERROR(VLOOKUP(A4302,Produtos!A:B,2,FALSE),"")</f>
        <v/>
      </c>
      <c r="D4302" s="10">
        <f>IFERROR(INDEX(Lotes!$E:$E,MATCH(1,(Lotes!$A:$A=A4302)*(Lotes!$C:$C=C4302),0)),"")</f>
        <v/>
      </c>
      <c r="E4302" s="14">
        <f>IF(D4302="","",D4302-TODAY())</f>
        <v/>
      </c>
      <c r="F4302">
        <f>IF(D4302="","",IF(E4302&lt;0,"VENCIDO",IF(E4302&lt;=30,"VENCE EM &lt;= 30 DIAS",IF(E4302&lt;=60,"ATENCAO (31-60 DIAS)","OK"))))</f>
        <v/>
      </c>
      <c r="G4302" s="14">
        <f>SUMIFS(Lancamentos!$G:$G,Lancamentos!$C:$C,$A4302,Lancamentos!$E:$E,$C4302,Lancamentos!$B:$B,"ENTRADA")</f>
        <v/>
      </c>
      <c r="H4302" s="14">
        <f>SUMIFS(Lancamentos!$G:$G,Lancamentos!$C:$C,$A4302,Lancamentos!$E:$E,$C4302,Lancamentos!$B:$B,"SAIDA_USO")</f>
        <v/>
      </c>
      <c r="I4302" s="14">
        <f>SUMIFS(Lancamentos!$G:$G,Lancamentos!$C:$C,$A4302,Lancamentos!$E:$E,$C4302,Lancamentos!$B:$B,"SAIDA_DESCARTE")</f>
        <v/>
      </c>
      <c r="J4302" s="14">
        <f>G4302-H4302-I4302</f>
        <v/>
      </c>
      <c r="K4302">
        <f>IF(A4302="","",IF(J4302&lt;=IFERROR(VLOOKUP(A4302,Produtos!$A:$E,5,FALSE),0),"ABAIXO DO MINIMO","OK"))</f>
        <v/>
      </c>
    </row>
    <row r="4303">
      <c r="B4303">
        <f>IFERROR(VLOOKUP(A4303,Produtos!A:B,2,FALSE),"")</f>
        <v/>
      </c>
      <c r="D4303" s="10">
        <f>IFERROR(INDEX(Lotes!$E:$E,MATCH(1,(Lotes!$A:$A=A4303)*(Lotes!$C:$C=C4303),0)),"")</f>
        <v/>
      </c>
      <c r="E4303" s="14">
        <f>IF(D4303="","",D4303-TODAY())</f>
        <v/>
      </c>
      <c r="F4303">
        <f>IF(D4303="","",IF(E4303&lt;0,"VENCIDO",IF(E4303&lt;=30,"VENCE EM &lt;= 30 DIAS",IF(E4303&lt;=60,"ATENCAO (31-60 DIAS)","OK"))))</f>
        <v/>
      </c>
      <c r="G4303" s="14">
        <f>SUMIFS(Lancamentos!$G:$G,Lancamentos!$C:$C,$A4303,Lancamentos!$E:$E,$C4303,Lancamentos!$B:$B,"ENTRADA")</f>
        <v/>
      </c>
      <c r="H4303" s="14">
        <f>SUMIFS(Lancamentos!$G:$G,Lancamentos!$C:$C,$A4303,Lancamentos!$E:$E,$C4303,Lancamentos!$B:$B,"SAIDA_USO")</f>
        <v/>
      </c>
      <c r="I4303" s="14">
        <f>SUMIFS(Lancamentos!$G:$G,Lancamentos!$C:$C,$A4303,Lancamentos!$E:$E,$C4303,Lancamentos!$B:$B,"SAIDA_DESCARTE")</f>
        <v/>
      </c>
      <c r="J4303" s="14">
        <f>G4303-H4303-I4303</f>
        <v/>
      </c>
      <c r="K4303">
        <f>IF(A4303="","",IF(J4303&lt;=IFERROR(VLOOKUP(A4303,Produtos!$A:$E,5,FALSE),0),"ABAIXO DO MINIMO","OK"))</f>
        <v/>
      </c>
    </row>
    <row r="4304">
      <c r="B4304">
        <f>IFERROR(VLOOKUP(A4304,Produtos!A:B,2,FALSE),"")</f>
        <v/>
      </c>
      <c r="D4304" s="10">
        <f>IFERROR(INDEX(Lotes!$E:$E,MATCH(1,(Lotes!$A:$A=A4304)*(Lotes!$C:$C=C4304),0)),"")</f>
        <v/>
      </c>
      <c r="E4304" s="14">
        <f>IF(D4304="","",D4304-TODAY())</f>
        <v/>
      </c>
      <c r="F4304">
        <f>IF(D4304="","",IF(E4304&lt;0,"VENCIDO",IF(E4304&lt;=30,"VENCE EM &lt;= 30 DIAS",IF(E4304&lt;=60,"ATENCAO (31-60 DIAS)","OK"))))</f>
        <v/>
      </c>
      <c r="G4304" s="14">
        <f>SUMIFS(Lancamentos!$G:$G,Lancamentos!$C:$C,$A4304,Lancamentos!$E:$E,$C4304,Lancamentos!$B:$B,"ENTRADA")</f>
        <v/>
      </c>
      <c r="H4304" s="14">
        <f>SUMIFS(Lancamentos!$G:$G,Lancamentos!$C:$C,$A4304,Lancamentos!$E:$E,$C4304,Lancamentos!$B:$B,"SAIDA_USO")</f>
        <v/>
      </c>
      <c r="I4304" s="14">
        <f>SUMIFS(Lancamentos!$G:$G,Lancamentos!$C:$C,$A4304,Lancamentos!$E:$E,$C4304,Lancamentos!$B:$B,"SAIDA_DESCARTE")</f>
        <v/>
      </c>
      <c r="J4304" s="14">
        <f>G4304-H4304-I4304</f>
        <v/>
      </c>
      <c r="K4304">
        <f>IF(A4304="","",IF(J4304&lt;=IFERROR(VLOOKUP(A4304,Produtos!$A:$E,5,FALSE),0),"ABAIXO DO MINIMO","OK"))</f>
        <v/>
      </c>
    </row>
    <row r="4305">
      <c r="B4305">
        <f>IFERROR(VLOOKUP(A4305,Produtos!A:B,2,FALSE),"")</f>
        <v/>
      </c>
      <c r="D4305" s="10">
        <f>IFERROR(INDEX(Lotes!$E:$E,MATCH(1,(Lotes!$A:$A=A4305)*(Lotes!$C:$C=C4305),0)),"")</f>
        <v/>
      </c>
      <c r="E4305" s="14">
        <f>IF(D4305="","",D4305-TODAY())</f>
        <v/>
      </c>
      <c r="F4305">
        <f>IF(D4305="","",IF(E4305&lt;0,"VENCIDO",IF(E4305&lt;=30,"VENCE EM &lt;= 30 DIAS",IF(E4305&lt;=60,"ATENCAO (31-60 DIAS)","OK"))))</f>
        <v/>
      </c>
      <c r="G4305" s="14">
        <f>SUMIFS(Lancamentos!$G:$G,Lancamentos!$C:$C,$A4305,Lancamentos!$E:$E,$C4305,Lancamentos!$B:$B,"ENTRADA")</f>
        <v/>
      </c>
      <c r="H4305" s="14">
        <f>SUMIFS(Lancamentos!$G:$G,Lancamentos!$C:$C,$A4305,Lancamentos!$E:$E,$C4305,Lancamentos!$B:$B,"SAIDA_USO")</f>
        <v/>
      </c>
      <c r="I4305" s="14">
        <f>SUMIFS(Lancamentos!$G:$G,Lancamentos!$C:$C,$A4305,Lancamentos!$E:$E,$C4305,Lancamentos!$B:$B,"SAIDA_DESCARTE")</f>
        <v/>
      </c>
      <c r="J4305" s="14">
        <f>G4305-H4305-I4305</f>
        <v/>
      </c>
      <c r="K4305">
        <f>IF(A4305="","",IF(J4305&lt;=IFERROR(VLOOKUP(A4305,Produtos!$A:$E,5,FALSE),0),"ABAIXO DO MINIMO","OK"))</f>
        <v/>
      </c>
    </row>
    <row r="4306">
      <c r="B4306">
        <f>IFERROR(VLOOKUP(A4306,Produtos!A:B,2,FALSE),"")</f>
        <v/>
      </c>
      <c r="D4306" s="10">
        <f>IFERROR(INDEX(Lotes!$E:$E,MATCH(1,(Lotes!$A:$A=A4306)*(Lotes!$C:$C=C4306),0)),"")</f>
        <v/>
      </c>
      <c r="E4306" s="14">
        <f>IF(D4306="","",D4306-TODAY())</f>
        <v/>
      </c>
      <c r="F4306">
        <f>IF(D4306="","",IF(E4306&lt;0,"VENCIDO",IF(E4306&lt;=30,"VENCE EM &lt;= 30 DIAS",IF(E4306&lt;=60,"ATENCAO (31-60 DIAS)","OK"))))</f>
        <v/>
      </c>
      <c r="G4306" s="14">
        <f>SUMIFS(Lancamentos!$G:$G,Lancamentos!$C:$C,$A4306,Lancamentos!$E:$E,$C4306,Lancamentos!$B:$B,"ENTRADA")</f>
        <v/>
      </c>
      <c r="H4306" s="14">
        <f>SUMIFS(Lancamentos!$G:$G,Lancamentos!$C:$C,$A4306,Lancamentos!$E:$E,$C4306,Lancamentos!$B:$B,"SAIDA_USO")</f>
        <v/>
      </c>
      <c r="I4306" s="14">
        <f>SUMIFS(Lancamentos!$G:$G,Lancamentos!$C:$C,$A4306,Lancamentos!$E:$E,$C4306,Lancamentos!$B:$B,"SAIDA_DESCARTE")</f>
        <v/>
      </c>
      <c r="J4306" s="14">
        <f>G4306-H4306-I4306</f>
        <v/>
      </c>
      <c r="K4306">
        <f>IF(A4306="","",IF(J4306&lt;=IFERROR(VLOOKUP(A4306,Produtos!$A:$E,5,FALSE),0),"ABAIXO DO MINIMO","OK"))</f>
        <v/>
      </c>
    </row>
    <row r="4307">
      <c r="B4307">
        <f>IFERROR(VLOOKUP(A4307,Produtos!A:B,2,FALSE),"")</f>
        <v/>
      </c>
      <c r="D4307" s="10">
        <f>IFERROR(INDEX(Lotes!$E:$E,MATCH(1,(Lotes!$A:$A=A4307)*(Lotes!$C:$C=C4307),0)),"")</f>
        <v/>
      </c>
      <c r="E4307" s="14">
        <f>IF(D4307="","",D4307-TODAY())</f>
        <v/>
      </c>
      <c r="F4307">
        <f>IF(D4307="","",IF(E4307&lt;0,"VENCIDO",IF(E4307&lt;=30,"VENCE EM &lt;= 30 DIAS",IF(E4307&lt;=60,"ATENCAO (31-60 DIAS)","OK"))))</f>
        <v/>
      </c>
      <c r="G4307" s="14">
        <f>SUMIFS(Lancamentos!$G:$G,Lancamentos!$C:$C,$A4307,Lancamentos!$E:$E,$C4307,Lancamentos!$B:$B,"ENTRADA")</f>
        <v/>
      </c>
      <c r="H4307" s="14">
        <f>SUMIFS(Lancamentos!$G:$G,Lancamentos!$C:$C,$A4307,Lancamentos!$E:$E,$C4307,Lancamentos!$B:$B,"SAIDA_USO")</f>
        <v/>
      </c>
      <c r="I4307" s="14">
        <f>SUMIFS(Lancamentos!$G:$G,Lancamentos!$C:$C,$A4307,Lancamentos!$E:$E,$C4307,Lancamentos!$B:$B,"SAIDA_DESCARTE")</f>
        <v/>
      </c>
      <c r="J4307" s="14">
        <f>G4307-H4307-I4307</f>
        <v/>
      </c>
      <c r="K4307">
        <f>IF(A4307="","",IF(J4307&lt;=IFERROR(VLOOKUP(A4307,Produtos!$A:$E,5,FALSE),0),"ABAIXO DO MINIMO","OK"))</f>
        <v/>
      </c>
    </row>
    <row r="4308">
      <c r="B4308">
        <f>IFERROR(VLOOKUP(A4308,Produtos!A:B,2,FALSE),"")</f>
        <v/>
      </c>
      <c r="D4308" s="10">
        <f>IFERROR(INDEX(Lotes!$E:$E,MATCH(1,(Lotes!$A:$A=A4308)*(Lotes!$C:$C=C4308),0)),"")</f>
        <v/>
      </c>
      <c r="E4308" s="14">
        <f>IF(D4308="","",D4308-TODAY())</f>
        <v/>
      </c>
      <c r="F4308">
        <f>IF(D4308="","",IF(E4308&lt;0,"VENCIDO",IF(E4308&lt;=30,"VENCE EM &lt;= 30 DIAS",IF(E4308&lt;=60,"ATENCAO (31-60 DIAS)","OK"))))</f>
        <v/>
      </c>
      <c r="G4308" s="14">
        <f>SUMIFS(Lancamentos!$G:$G,Lancamentos!$C:$C,$A4308,Lancamentos!$E:$E,$C4308,Lancamentos!$B:$B,"ENTRADA")</f>
        <v/>
      </c>
      <c r="H4308" s="14">
        <f>SUMIFS(Lancamentos!$G:$G,Lancamentos!$C:$C,$A4308,Lancamentos!$E:$E,$C4308,Lancamentos!$B:$B,"SAIDA_USO")</f>
        <v/>
      </c>
      <c r="I4308" s="14">
        <f>SUMIFS(Lancamentos!$G:$G,Lancamentos!$C:$C,$A4308,Lancamentos!$E:$E,$C4308,Lancamentos!$B:$B,"SAIDA_DESCARTE")</f>
        <v/>
      </c>
      <c r="J4308" s="14">
        <f>G4308-H4308-I4308</f>
        <v/>
      </c>
      <c r="K4308">
        <f>IF(A4308="","",IF(J4308&lt;=IFERROR(VLOOKUP(A4308,Produtos!$A:$E,5,FALSE),0),"ABAIXO DO MINIMO","OK"))</f>
        <v/>
      </c>
    </row>
    <row r="4309">
      <c r="B4309">
        <f>IFERROR(VLOOKUP(A4309,Produtos!A:B,2,FALSE),"")</f>
        <v/>
      </c>
      <c r="D4309" s="10">
        <f>IFERROR(INDEX(Lotes!$E:$E,MATCH(1,(Lotes!$A:$A=A4309)*(Lotes!$C:$C=C4309),0)),"")</f>
        <v/>
      </c>
      <c r="E4309" s="14">
        <f>IF(D4309="","",D4309-TODAY())</f>
        <v/>
      </c>
      <c r="F4309">
        <f>IF(D4309="","",IF(E4309&lt;0,"VENCIDO",IF(E4309&lt;=30,"VENCE EM &lt;= 30 DIAS",IF(E4309&lt;=60,"ATENCAO (31-60 DIAS)","OK"))))</f>
        <v/>
      </c>
      <c r="G4309" s="14">
        <f>SUMIFS(Lancamentos!$G:$G,Lancamentos!$C:$C,$A4309,Lancamentos!$E:$E,$C4309,Lancamentos!$B:$B,"ENTRADA")</f>
        <v/>
      </c>
      <c r="H4309" s="14">
        <f>SUMIFS(Lancamentos!$G:$G,Lancamentos!$C:$C,$A4309,Lancamentos!$E:$E,$C4309,Lancamentos!$B:$B,"SAIDA_USO")</f>
        <v/>
      </c>
      <c r="I4309" s="14">
        <f>SUMIFS(Lancamentos!$G:$G,Lancamentos!$C:$C,$A4309,Lancamentos!$E:$E,$C4309,Lancamentos!$B:$B,"SAIDA_DESCARTE")</f>
        <v/>
      </c>
      <c r="J4309" s="14">
        <f>G4309-H4309-I4309</f>
        <v/>
      </c>
      <c r="K4309">
        <f>IF(A4309="","",IF(J4309&lt;=IFERROR(VLOOKUP(A4309,Produtos!$A:$E,5,FALSE),0),"ABAIXO DO MINIMO","OK"))</f>
        <v/>
      </c>
    </row>
    <row r="4310">
      <c r="B4310">
        <f>IFERROR(VLOOKUP(A4310,Produtos!A:B,2,FALSE),"")</f>
        <v/>
      </c>
      <c r="D4310" s="10">
        <f>IFERROR(INDEX(Lotes!$E:$E,MATCH(1,(Lotes!$A:$A=A4310)*(Lotes!$C:$C=C4310),0)),"")</f>
        <v/>
      </c>
      <c r="E4310" s="14">
        <f>IF(D4310="","",D4310-TODAY())</f>
        <v/>
      </c>
      <c r="F4310">
        <f>IF(D4310="","",IF(E4310&lt;0,"VENCIDO",IF(E4310&lt;=30,"VENCE EM &lt;= 30 DIAS",IF(E4310&lt;=60,"ATENCAO (31-60 DIAS)","OK"))))</f>
        <v/>
      </c>
      <c r="G4310" s="14">
        <f>SUMIFS(Lancamentos!$G:$G,Lancamentos!$C:$C,$A4310,Lancamentos!$E:$E,$C4310,Lancamentos!$B:$B,"ENTRADA")</f>
        <v/>
      </c>
      <c r="H4310" s="14">
        <f>SUMIFS(Lancamentos!$G:$G,Lancamentos!$C:$C,$A4310,Lancamentos!$E:$E,$C4310,Lancamentos!$B:$B,"SAIDA_USO")</f>
        <v/>
      </c>
      <c r="I4310" s="14">
        <f>SUMIFS(Lancamentos!$G:$G,Lancamentos!$C:$C,$A4310,Lancamentos!$E:$E,$C4310,Lancamentos!$B:$B,"SAIDA_DESCARTE")</f>
        <v/>
      </c>
      <c r="J4310" s="14">
        <f>G4310-H4310-I4310</f>
        <v/>
      </c>
      <c r="K4310">
        <f>IF(A4310="","",IF(J4310&lt;=IFERROR(VLOOKUP(A4310,Produtos!$A:$E,5,FALSE),0),"ABAIXO DO MINIMO","OK"))</f>
        <v/>
      </c>
    </row>
    <row r="4311">
      <c r="B4311">
        <f>IFERROR(VLOOKUP(A4311,Produtos!A:B,2,FALSE),"")</f>
        <v/>
      </c>
      <c r="D4311" s="10">
        <f>IFERROR(INDEX(Lotes!$E:$E,MATCH(1,(Lotes!$A:$A=A4311)*(Lotes!$C:$C=C4311),0)),"")</f>
        <v/>
      </c>
      <c r="E4311" s="14">
        <f>IF(D4311="","",D4311-TODAY())</f>
        <v/>
      </c>
      <c r="F4311">
        <f>IF(D4311="","",IF(E4311&lt;0,"VENCIDO",IF(E4311&lt;=30,"VENCE EM &lt;= 30 DIAS",IF(E4311&lt;=60,"ATENCAO (31-60 DIAS)","OK"))))</f>
        <v/>
      </c>
      <c r="G4311" s="14">
        <f>SUMIFS(Lancamentos!$G:$G,Lancamentos!$C:$C,$A4311,Lancamentos!$E:$E,$C4311,Lancamentos!$B:$B,"ENTRADA")</f>
        <v/>
      </c>
      <c r="H4311" s="14">
        <f>SUMIFS(Lancamentos!$G:$G,Lancamentos!$C:$C,$A4311,Lancamentos!$E:$E,$C4311,Lancamentos!$B:$B,"SAIDA_USO")</f>
        <v/>
      </c>
      <c r="I4311" s="14">
        <f>SUMIFS(Lancamentos!$G:$G,Lancamentos!$C:$C,$A4311,Lancamentos!$E:$E,$C4311,Lancamentos!$B:$B,"SAIDA_DESCARTE")</f>
        <v/>
      </c>
      <c r="J4311" s="14">
        <f>G4311-H4311-I4311</f>
        <v/>
      </c>
      <c r="K4311">
        <f>IF(A4311="","",IF(J4311&lt;=IFERROR(VLOOKUP(A4311,Produtos!$A:$E,5,FALSE),0),"ABAIXO DO MINIMO","OK"))</f>
        <v/>
      </c>
    </row>
    <row r="4312">
      <c r="B4312">
        <f>IFERROR(VLOOKUP(A4312,Produtos!A:B,2,FALSE),"")</f>
        <v/>
      </c>
      <c r="D4312" s="10">
        <f>IFERROR(INDEX(Lotes!$E:$E,MATCH(1,(Lotes!$A:$A=A4312)*(Lotes!$C:$C=C4312),0)),"")</f>
        <v/>
      </c>
      <c r="E4312" s="14">
        <f>IF(D4312="","",D4312-TODAY())</f>
        <v/>
      </c>
      <c r="F4312">
        <f>IF(D4312="","",IF(E4312&lt;0,"VENCIDO",IF(E4312&lt;=30,"VENCE EM &lt;= 30 DIAS",IF(E4312&lt;=60,"ATENCAO (31-60 DIAS)","OK"))))</f>
        <v/>
      </c>
      <c r="G4312" s="14">
        <f>SUMIFS(Lancamentos!$G:$G,Lancamentos!$C:$C,$A4312,Lancamentos!$E:$E,$C4312,Lancamentos!$B:$B,"ENTRADA")</f>
        <v/>
      </c>
      <c r="H4312" s="14">
        <f>SUMIFS(Lancamentos!$G:$G,Lancamentos!$C:$C,$A4312,Lancamentos!$E:$E,$C4312,Lancamentos!$B:$B,"SAIDA_USO")</f>
        <v/>
      </c>
      <c r="I4312" s="14">
        <f>SUMIFS(Lancamentos!$G:$G,Lancamentos!$C:$C,$A4312,Lancamentos!$E:$E,$C4312,Lancamentos!$B:$B,"SAIDA_DESCARTE")</f>
        <v/>
      </c>
      <c r="J4312" s="14">
        <f>G4312-H4312-I4312</f>
        <v/>
      </c>
      <c r="K4312">
        <f>IF(A4312="","",IF(J4312&lt;=IFERROR(VLOOKUP(A4312,Produtos!$A:$E,5,FALSE),0),"ABAIXO DO MINIMO","OK"))</f>
        <v/>
      </c>
    </row>
    <row r="4313">
      <c r="B4313">
        <f>IFERROR(VLOOKUP(A4313,Produtos!A:B,2,FALSE),"")</f>
        <v/>
      </c>
      <c r="D4313" s="10">
        <f>IFERROR(INDEX(Lotes!$E:$E,MATCH(1,(Lotes!$A:$A=A4313)*(Lotes!$C:$C=C4313),0)),"")</f>
        <v/>
      </c>
      <c r="E4313" s="14">
        <f>IF(D4313="","",D4313-TODAY())</f>
        <v/>
      </c>
      <c r="F4313">
        <f>IF(D4313="","",IF(E4313&lt;0,"VENCIDO",IF(E4313&lt;=30,"VENCE EM &lt;= 30 DIAS",IF(E4313&lt;=60,"ATENCAO (31-60 DIAS)","OK"))))</f>
        <v/>
      </c>
      <c r="G4313" s="14">
        <f>SUMIFS(Lancamentos!$G:$G,Lancamentos!$C:$C,$A4313,Lancamentos!$E:$E,$C4313,Lancamentos!$B:$B,"ENTRADA")</f>
        <v/>
      </c>
      <c r="H4313" s="14">
        <f>SUMIFS(Lancamentos!$G:$G,Lancamentos!$C:$C,$A4313,Lancamentos!$E:$E,$C4313,Lancamentos!$B:$B,"SAIDA_USO")</f>
        <v/>
      </c>
      <c r="I4313" s="14">
        <f>SUMIFS(Lancamentos!$G:$G,Lancamentos!$C:$C,$A4313,Lancamentos!$E:$E,$C4313,Lancamentos!$B:$B,"SAIDA_DESCARTE")</f>
        <v/>
      </c>
      <c r="J4313" s="14">
        <f>G4313-H4313-I4313</f>
        <v/>
      </c>
      <c r="K4313">
        <f>IF(A4313="","",IF(J4313&lt;=IFERROR(VLOOKUP(A4313,Produtos!$A:$E,5,FALSE),0),"ABAIXO DO MINIMO","OK"))</f>
        <v/>
      </c>
    </row>
    <row r="4314">
      <c r="B4314">
        <f>IFERROR(VLOOKUP(A4314,Produtos!A:B,2,FALSE),"")</f>
        <v/>
      </c>
      <c r="D4314" s="10">
        <f>IFERROR(INDEX(Lotes!$E:$E,MATCH(1,(Lotes!$A:$A=A4314)*(Lotes!$C:$C=C4314),0)),"")</f>
        <v/>
      </c>
      <c r="E4314" s="14">
        <f>IF(D4314="","",D4314-TODAY())</f>
        <v/>
      </c>
      <c r="F4314">
        <f>IF(D4314="","",IF(E4314&lt;0,"VENCIDO",IF(E4314&lt;=30,"VENCE EM &lt;= 30 DIAS",IF(E4314&lt;=60,"ATENCAO (31-60 DIAS)","OK"))))</f>
        <v/>
      </c>
      <c r="G4314" s="14">
        <f>SUMIFS(Lancamentos!$G:$G,Lancamentos!$C:$C,$A4314,Lancamentos!$E:$E,$C4314,Lancamentos!$B:$B,"ENTRADA")</f>
        <v/>
      </c>
      <c r="H4314" s="14">
        <f>SUMIFS(Lancamentos!$G:$G,Lancamentos!$C:$C,$A4314,Lancamentos!$E:$E,$C4314,Lancamentos!$B:$B,"SAIDA_USO")</f>
        <v/>
      </c>
      <c r="I4314" s="14">
        <f>SUMIFS(Lancamentos!$G:$G,Lancamentos!$C:$C,$A4314,Lancamentos!$E:$E,$C4314,Lancamentos!$B:$B,"SAIDA_DESCARTE")</f>
        <v/>
      </c>
      <c r="J4314" s="14">
        <f>G4314-H4314-I4314</f>
        <v/>
      </c>
      <c r="K4314">
        <f>IF(A4314="","",IF(J4314&lt;=IFERROR(VLOOKUP(A4314,Produtos!$A:$E,5,FALSE),0),"ABAIXO DO MINIMO","OK"))</f>
        <v/>
      </c>
    </row>
    <row r="4315">
      <c r="B4315">
        <f>IFERROR(VLOOKUP(A4315,Produtos!A:B,2,FALSE),"")</f>
        <v/>
      </c>
      <c r="D4315" s="10">
        <f>IFERROR(INDEX(Lotes!$E:$E,MATCH(1,(Lotes!$A:$A=A4315)*(Lotes!$C:$C=C4315),0)),"")</f>
        <v/>
      </c>
      <c r="E4315" s="14">
        <f>IF(D4315="","",D4315-TODAY())</f>
        <v/>
      </c>
      <c r="F4315">
        <f>IF(D4315="","",IF(E4315&lt;0,"VENCIDO",IF(E4315&lt;=30,"VENCE EM &lt;= 30 DIAS",IF(E4315&lt;=60,"ATENCAO (31-60 DIAS)","OK"))))</f>
        <v/>
      </c>
      <c r="G4315" s="14">
        <f>SUMIFS(Lancamentos!$G:$G,Lancamentos!$C:$C,$A4315,Lancamentos!$E:$E,$C4315,Lancamentos!$B:$B,"ENTRADA")</f>
        <v/>
      </c>
      <c r="H4315" s="14">
        <f>SUMIFS(Lancamentos!$G:$G,Lancamentos!$C:$C,$A4315,Lancamentos!$E:$E,$C4315,Lancamentos!$B:$B,"SAIDA_USO")</f>
        <v/>
      </c>
      <c r="I4315" s="14">
        <f>SUMIFS(Lancamentos!$G:$G,Lancamentos!$C:$C,$A4315,Lancamentos!$E:$E,$C4315,Lancamentos!$B:$B,"SAIDA_DESCARTE")</f>
        <v/>
      </c>
      <c r="J4315" s="14">
        <f>G4315-H4315-I4315</f>
        <v/>
      </c>
      <c r="K4315">
        <f>IF(A4315="","",IF(J4315&lt;=IFERROR(VLOOKUP(A4315,Produtos!$A:$E,5,FALSE),0),"ABAIXO DO MINIMO","OK"))</f>
        <v/>
      </c>
    </row>
    <row r="4316">
      <c r="B4316">
        <f>IFERROR(VLOOKUP(A4316,Produtos!A:B,2,FALSE),"")</f>
        <v/>
      </c>
      <c r="D4316" s="10">
        <f>IFERROR(INDEX(Lotes!$E:$E,MATCH(1,(Lotes!$A:$A=A4316)*(Lotes!$C:$C=C4316),0)),"")</f>
        <v/>
      </c>
      <c r="E4316" s="14">
        <f>IF(D4316="","",D4316-TODAY())</f>
        <v/>
      </c>
      <c r="F4316">
        <f>IF(D4316="","",IF(E4316&lt;0,"VENCIDO",IF(E4316&lt;=30,"VENCE EM &lt;= 30 DIAS",IF(E4316&lt;=60,"ATENCAO (31-60 DIAS)","OK"))))</f>
        <v/>
      </c>
      <c r="G4316" s="14">
        <f>SUMIFS(Lancamentos!$G:$G,Lancamentos!$C:$C,$A4316,Lancamentos!$E:$E,$C4316,Lancamentos!$B:$B,"ENTRADA")</f>
        <v/>
      </c>
      <c r="H4316" s="14">
        <f>SUMIFS(Lancamentos!$G:$G,Lancamentos!$C:$C,$A4316,Lancamentos!$E:$E,$C4316,Lancamentos!$B:$B,"SAIDA_USO")</f>
        <v/>
      </c>
      <c r="I4316" s="14">
        <f>SUMIFS(Lancamentos!$G:$G,Lancamentos!$C:$C,$A4316,Lancamentos!$E:$E,$C4316,Lancamentos!$B:$B,"SAIDA_DESCARTE")</f>
        <v/>
      </c>
      <c r="J4316" s="14">
        <f>G4316-H4316-I4316</f>
        <v/>
      </c>
      <c r="K4316">
        <f>IF(A4316="","",IF(J4316&lt;=IFERROR(VLOOKUP(A4316,Produtos!$A:$E,5,FALSE),0),"ABAIXO DO MINIMO","OK"))</f>
        <v/>
      </c>
    </row>
    <row r="4317">
      <c r="B4317">
        <f>IFERROR(VLOOKUP(A4317,Produtos!A:B,2,FALSE),"")</f>
        <v/>
      </c>
      <c r="D4317" s="10">
        <f>IFERROR(INDEX(Lotes!$E:$E,MATCH(1,(Lotes!$A:$A=A4317)*(Lotes!$C:$C=C4317),0)),"")</f>
        <v/>
      </c>
      <c r="E4317" s="14">
        <f>IF(D4317="","",D4317-TODAY())</f>
        <v/>
      </c>
      <c r="F4317">
        <f>IF(D4317="","",IF(E4317&lt;0,"VENCIDO",IF(E4317&lt;=30,"VENCE EM &lt;= 30 DIAS",IF(E4317&lt;=60,"ATENCAO (31-60 DIAS)","OK"))))</f>
        <v/>
      </c>
      <c r="G4317" s="14">
        <f>SUMIFS(Lancamentos!$G:$G,Lancamentos!$C:$C,$A4317,Lancamentos!$E:$E,$C4317,Lancamentos!$B:$B,"ENTRADA")</f>
        <v/>
      </c>
      <c r="H4317" s="14">
        <f>SUMIFS(Lancamentos!$G:$G,Lancamentos!$C:$C,$A4317,Lancamentos!$E:$E,$C4317,Lancamentos!$B:$B,"SAIDA_USO")</f>
        <v/>
      </c>
      <c r="I4317" s="14">
        <f>SUMIFS(Lancamentos!$G:$G,Lancamentos!$C:$C,$A4317,Lancamentos!$E:$E,$C4317,Lancamentos!$B:$B,"SAIDA_DESCARTE")</f>
        <v/>
      </c>
      <c r="J4317" s="14">
        <f>G4317-H4317-I4317</f>
        <v/>
      </c>
      <c r="K4317">
        <f>IF(A4317="","",IF(J4317&lt;=IFERROR(VLOOKUP(A4317,Produtos!$A:$E,5,FALSE),0),"ABAIXO DO MINIMO","OK"))</f>
        <v/>
      </c>
    </row>
    <row r="4318">
      <c r="B4318">
        <f>IFERROR(VLOOKUP(A4318,Produtos!A:B,2,FALSE),"")</f>
        <v/>
      </c>
      <c r="D4318" s="10">
        <f>IFERROR(INDEX(Lotes!$E:$E,MATCH(1,(Lotes!$A:$A=A4318)*(Lotes!$C:$C=C4318),0)),"")</f>
        <v/>
      </c>
      <c r="E4318" s="14">
        <f>IF(D4318="","",D4318-TODAY())</f>
        <v/>
      </c>
      <c r="F4318">
        <f>IF(D4318="","",IF(E4318&lt;0,"VENCIDO",IF(E4318&lt;=30,"VENCE EM &lt;= 30 DIAS",IF(E4318&lt;=60,"ATENCAO (31-60 DIAS)","OK"))))</f>
        <v/>
      </c>
      <c r="G4318" s="14">
        <f>SUMIFS(Lancamentos!$G:$G,Lancamentos!$C:$C,$A4318,Lancamentos!$E:$E,$C4318,Lancamentos!$B:$B,"ENTRADA")</f>
        <v/>
      </c>
      <c r="H4318" s="14">
        <f>SUMIFS(Lancamentos!$G:$G,Lancamentos!$C:$C,$A4318,Lancamentos!$E:$E,$C4318,Lancamentos!$B:$B,"SAIDA_USO")</f>
        <v/>
      </c>
      <c r="I4318" s="14">
        <f>SUMIFS(Lancamentos!$G:$G,Lancamentos!$C:$C,$A4318,Lancamentos!$E:$E,$C4318,Lancamentos!$B:$B,"SAIDA_DESCARTE")</f>
        <v/>
      </c>
      <c r="J4318" s="14">
        <f>G4318-H4318-I4318</f>
        <v/>
      </c>
      <c r="K4318">
        <f>IF(A4318="","",IF(J4318&lt;=IFERROR(VLOOKUP(A4318,Produtos!$A:$E,5,FALSE),0),"ABAIXO DO MINIMO","OK"))</f>
        <v/>
      </c>
    </row>
    <row r="4319">
      <c r="B4319">
        <f>IFERROR(VLOOKUP(A4319,Produtos!A:B,2,FALSE),"")</f>
        <v/>
      </c>
      <c r="D4319" s="10">
        <f>IFERROR(INDEX(Lotes!$E:$E,MATCH(1,(Lotes!$A:$A=A4319)*(Lotes!$C:$C=C4319),0)),"")</f>
        <v/>
      </c>
      <c r="E4319" s="14">
        <f>IF(D4319="","",D4319-TODAY())</f>
        <v/>
      </c>
      <c r="F4319">
        <f>IF(D4319="","",IF(E4319&lt;0,"VENCIDO",IF(E4319&lt;=30,"VENCE EM &lt;= 30 DIAS",IF(E4319&lt;=60,"ATENCAO (31-60 DIAS)","OK"))))</f>
        <v/>
      </c>
      <c r="G4319" s="14">
        <f>SUMIFS(Lancamentos!$G:$G,Lancamentos!$C:$C,$A4319,Lancamentos!$E:$E,$C4319,Lancamentos!$B:$B,"ENTRADA")</f>
        <v/>
      </c>
      <c r="H4319" s="14">
        <f>SUMIFS(Lancamentos!$G:$G,Lancamentos!$C:$C,$A4319,Lancamentos!$E:$E,$C4319,Lancamentos!$B:$B,"SAIDA_USO")</f>
        <v/>
      </c>
      <c r="I4319" s="14">
        <f>SUMIFS(Lancamentos!$G:$G,Lancamentos!$C:$C,$A4319,Lancamentos!$E:$E,$C4319,Lancamentos!$B:$B,"SAIDA_DESCARTE")</f>
        <v/>
      </c>
      <c r="J4319" s="14">
        <f>G4319-H4319-I4319</f>
        <v/>
      </c>
      <c r="K4319">
        <f>IF(A4319="","",IF(J4319&lt;=IFERROR(VLOOKUP(A4319,Produtos!$A:$E,5,FALSE),0),"ABAIXO DO MINIMO","OK"))</f>
        <v/>
      </c>
    </row>
    <row r="4320">
      <c r="B4320">
        <f>IFERROR(VLOOKUP(A4320,Produtos!A:B,2,FALSE),"")</f>
        <v/>
      </c>
      <c r="D4320" s="10">
        <f>IFERROR(INDEX(Lotes!$E:$E,MATCH(1,(Lotes!$A:$A=A4320)*(Lotes!$C:$C=C4320),0)),"")</f>
        <v/>
      </c>
      <c r="E4320" s="14">
        <f>IF(D4320="","",D4320-TODAY())</f>
        <v/>
      </c>
      <c r="F4320">
        <f>IF(D4320="","",IF(E4320&lt;0,"VENCIDO",IF(E4320&lt;=30,"VENCE EM &lt;= 30 DIAS",IF(E4320&lt;=60,"ATENCAO (31-60 DIAS)","OK"))))</f>
        <v/>
      </c>
      <c r="G4320" s="14">
        <f>SUMIFS(Lancamentos!$G:$G,Lancamentos!$C:$C,$A4320,Lancamentos!$E:$E,$C4320,Lancamentos!$B:$B,"ENTRADA")</f>
        <v/>
      </c>
      <c r="H4320" s="14">
        <f>SUMIFS(Lancamentos!$G:$G,Lancamentos!$C:$C,$A4320,Lancamentos!$E:$E,$C4320,Lancamentos!$B:$B,"SAIDA_USO")</f>
        <v/>
      </c>
      <c r="I4320" s="14">
        <f>SUMIFS(Lancamentos!$G:$G,Lancamentos!$C:$C,$A4320,Lancamentos!$E:$E,$C4320,Lancamentos!$B:$B,"SAIDA_DESCARTE")</f>
        <v/>
      </c>
      <c r="J4320" s="14">
        <f>G4320-H4320-I4320</f>
        <v/>
      </c>
      <c r="K4320">
        <f>IF(A4320="","",IF(J4320&lt;=IFERROR(VLOOKUP(A4320,Produtos!$A:$E,5,FALSE),0),"ABAIXO DO MINIMO","OK"))</f>
        <v/>
      </c>
    </row>
    <row r="4321">
      <c r="B4321">
        <f>IFERROR(VLOOKUP(A4321,Produtos!A:B,2,FALSE),"")</f>
        <v/>
      </c>
      <c r="D4321" s="10">
        <f>IFERROR(INDEX(Lotes!$E:$E,MATCH(1,(Lotes!$A:$A=A4321)*(Lotes!$C:$C=C4321),0)),"")</f>
        <v/>
      </c>
      <c r="E4321" s="14">
        <f>IF(D4321="","",D4321-TODAY())</f>
        <v/>
      </c>
      <c r="F4321">
        <f>IF(D4321="","",IF(E4321&lt;0,"VENCIDO",IF(E4321&lt;=30,"VENCE EM &lt;= 30 DIAS",IF(E4321&lt;=60,"ATENCAO (31-60 DIAS)","OK"))))</f>
        <v/>
      </c>
      <c r="G4321" s="14">
        <f>SUMIFS(Lancamentos!$G:$G,Lancamentos!$C:$C,$A4321,Lancamentos!$E:$E,$C4321,Lancamentos!$B:$B,"ENTRADA")</f>
        <v/>
      </c>
      <c r="H4321" s="14">
        <f>SUMIFS(Lancamentos!$G:$G,Lancamentos!$C:$C,$A4321,Lancamentos!$E:$E,$C4321,Lancamentos!$B:$B,"SAIDA_USO")</f>
        <v/>
      </c>
      <c r="I4321" s="14">
        <f>SUMIFS(Lancamentos!$G:$G,Lancamentos!$C:$C,$A4321,Lancamentos!$E:$E,$C4321,Lancamentos!$B:$B,"SAIDA_DESCARTE")</f>
        <v/>
      </c>
      <c r="J4321" s="14">
        <f>G4321-H4321-I4321</f>
        <v/>
      </c>
      <c r="K4321">
        <f>IF(A4321="","",IF(J4321&lt;=IFERROR(VLOOKUP(A4321,Produtos!$A:$E,5,FALSE),0),"ABAIXO DO MINIMO","OK"))</f>
        <v/>
      </c>
    </row>
    <row r="4322">
      <c r="B4322">
        <f>IFERROR(VLOOKUP(A4322,Produtos!A:B,2,FALSE),"")</f>
        <v/>
      </c>
      <c r="D4322" s="10">
        <f>IFERROR(INDEX(Lotes!$E:$E,MATCH(1,(Lotes!$A:$A=A4322)*(Lotes!$C:$C=C4322),0)),"")</f>
        <v/>
      </c>
      <c r="E4322" s="14">
        <f>IF(D4322="","",D4322-TODAY())</f>
        <v/>
      </c>
      <c r="F4322">
        <f>IF(D4322="","",IF(E4322&lt;0,"VENCIDO",IF(E4322&lt;=30,"VENCE EM &lt;= 30 DIAS",IF(E4322&lt;=60,"ATENCAO (31-60 DIAS)","OK"))))</f>
        <v/>
      </c>
      <c r="G4322" s="14">
        <f>SUMIFS(Lancamentos!$G:$G,Lancamentos!$C:$C,$A4322,Lancamentos!$E:$E,$C4322,Lancamentos!$B:$B,"ENTRADA")</f>
        <v/>
      </c>
      <c r="H4322" s="14">
        <f>SUMIFS(Lancamentos!$G:$G,Lancamentos!$C:$C,$A4322,Lancamentos!$E:$E,$C4322,Lancamentos!$B:$B,"SAIDA_USO")</f>
        <v/>
      </c>
      <c r="I4322" s="14">
        <f>SUMIFS(Lancamentos!$G:$G,Lancamentos!$C:$C,$A4322,Lancamentos!$E:$E,$C4322,Lancamentos!$B:$B,"SAIDA_DESCARTE")</f>
        <v/>
      </c>
      <c r="J4322" s="14">
        <f>G4322-H4322-I4322</f>
        <v/>
      </c>
      <c r="K4322">
        <f>IF(A4322="","",IF(J4322&lt;=IFERROR(VLOOKUP(A4322,Produtos!$A:$E,5,FALSE),0),"ABAIXO DO MINIMO","OK"))</f>
        <v/>
      </c>
    </row>
    <row r="4323">
      <c r="B4323">
        <f>IFERROR(VLOOKUP(A4323,Produtos!A:B,2,FALSE),"")</f>
        <v/>
      </c>
      <c r="D4323" s="10">
        <f>IFERROR(INDEX(Lotes!$E:$E,MATCH(1,(Lotes!$A:$A=A4323)*(Lotes!$C:$C=C4323),0)),"")</f>
        <v/>
      </c>
      <c r="E4323" s="14">
        <f>IF(D4323="","",D4323-TODAY())</f>
        <v/>
      </c>
      <c r="F4323">
        <f>IF(D4323="","",IF(E4323&lt;0,"VENCIDO",IF(E4323&lt;=30,"VENCE EM &lt;= 30 DIAS",IF(E4323&lt;=60,"ATENCAO (31-60 DIAS)","OK"))))</f>
        <v/>
      </c>
      <c r="G4323" s="14">
        <f>SUMIFS(Lancamentos!$G:$G,Lancamentos!$C:$C,$A4323,Lancamentos!$E:$E,$C4323,Lancamentos!$B:$B,"ENTRADA")</f>
        <v/>
      </c>
      <c r="H4323" s="14">
        <f>SUMIFS(Lancamentos!$G:$G,Lancamentos!$C:$C,$A4323,Lancamentos!$E:$E,$C4323,Lancamentos!$B:$B,"SAIDA_USO")</f>
        <v/>
      </c>
      <c r="I4323" s="14">
        <f>SUMIFS(Lancamentos!$G:$G,Lancamentos!$C:$C,$A4323,Lancamentos!$E:$E,$C4323,Lancamentos!$B:$B,"SAIDA_DESCARTE")</f>
        <v/>
      </c>
      <c r="J4323" s="14">
        <f>G4323-H4323-I4323</f>
        <v/>
      </c>
      <c r="K4323">
        <f>IF(A4323="","",IF(J4323&lt;=IFERROR(VLOOKUP(A4323,Produtos!$A:$E,5,FALSE),0),"ABAIXO DO MINIMO","OK"))</f>
        <v/>
      </c>
    </row>
    <row r="4324">
      <c r="B4324">
        <f>IFERROR(VLOOKUP(A4324,Produtos!A:B,2,FALSE),"")</f>
        <v/>
      </c>
      <c r="D4324" s="10">
        <f>IFERROR(INDEX(Lotes!$E:$E,MATCH(1,(Lotes!$A:$A=A4324)*(Lotes!$C:$C=C4324),0)),"")</f>
        <v/>
      </c>
      <c r="E4324" s="14">
        <f>IF(D4324="","",D4324-TODAY())</f>
        <v/>
      </c>
      <c r="F4324">
        <f>IF(D4324="","",IF(E4324&lt;0,"VENCIDO",IF(E4324&lt;=30,"VENCE EM &lt;= 30 DIAS",IF(E4324&lt;=60,"ATENCAO (31-60 DIAS)","OK"))))</f>
        <v/>
      </c>
      <c r="G4324" s="14">
        <f>SUMIFS(Lancamentos!$G:$G,Lancamentos!$C:$C,$A4324,Lancamentos!$E:$E,$C4324,Lancamentos!$B:$B,"ENTRADA")</f>
        <v/>
      </c>
      <c r="H4324" s="14">
        <f>SUMIFS(Lancamentos!$G:$G,Lancamentos!$C:$C,$A4324,Lancamentos!$E:$E,$C4324,Lancamentos!$B:$B,"SAIDA_USO")</f>
        <v/>
      </c>
      <c r="I4324" s="14">
        <f>SUMIFS(Lancamentos!$G:$G,Lancamentos!$C:$C,$A4324,Lancamentos!$E:$E,$C4324,Lancamentos!$B:$B,"SAIDA_DESCARTE")</f>
        <v/>
      </c>
      <c r="J4324" s="14">
        <f>G4324-H4324-I4324</f>
        <v/>
      </c>
      <c r="K4324">
        <f>IF(A4324="","",IF(J4324&lt;=IFERROR(VLOOKUP(A4324,Produtos!$A:$E,5,FALSE),0),"ABAIXO DO MINIMO","OK"))</f>
        <v/>
      </c>
    </row>
    <row r="4325">
      <c r="B4325">
        <f>IFERROR(VLOOKUP(A4325,Produtos!A:B,2,FALSE),"")</f>
        <v/>
      </c>
      <c r="D4325" s="10">
        <f>IFERROR(INDEX(Lotes!$E:$E,MATCH(1,(Lotes!$A:$A=A4325)*(Lotes!$C:$C=C4325),0)),"")</f>
        <v/>
      </c>
      <c r="E4325" s="14">
        <f>IF(D4325="","",D4325-TODAY())</f>
        <v/>
      </c>
      <c r="F4325">
        <f>IF(D4325="","",IF(E4325&lt;0,"VENCIDO",IF(E4325&lt;=30,"VENCE EM &lt;= 30 DIAS",IF(E4325&lt;=60,"ATENCAO (31-60 DIAS)","OK"))))</f>
        <v/>
      </c>
      <c r="G4325" s="14">
        <f>SUMIFS(Lancamentos!$G:$G,Lancamentos!$C:$C,$A4325,Lancamentos!$E:$E,$C4325,Lancamentos!$B:$B,"ENTRADA")</f>
        <v/>
      </c>
      <c r="H4325" s="14">
        <f>SUMIFS(Lancamentos!$G:$G,Lancamentos!$C:$C,$A4325,Lancamentos!$E:$E,$C4325,Lancamentos!$B:$B,"SAIDA_USO")</f>
        <v/>
      </c>
      <c r="I4325" s="14">
        <f>SUMIFS(Lancamentos!$G:$G,Lancamentos!$C:$C,$A4325,Lancamentos!$E:$E,$C4325,Lancamentos!$B:$B,"SAIDA_DESCARTE")</f>
        <v/>
      </c>
      <c r="J4325" s="14">
        <f>G4325-H4325-I4325</f>
        <v/>
      </c>
      <c r="K4325">
        <f>IF(A4325="","",IF(J4325&lt;=IFERROR(VLOOKUP(A4325,Produtos!$A:$E,5,FALSE),0),"ABAIXO DO MINIMO","OK"))</f>
        <v/>
      </c>
    </row>
    <row r="4326">
      <c r="B4326">
        <f>IFERROR(VLOOKUP(A4326,Produtos!A:B,2,FALSE),"")</f>
        <v/>
      </c>
      <c r="D4326" s="10">
        <f>IFERROR(INDEX(Lotes!$E:$E,MATCH(1,(Lotes!$A:$A=A4326)*(Lotes!$C:$C=C4326),0)),"")</f>
        <v/>
      </c>
      <c r="E4326" s="14">
        <f>IF(D4326="","",D4326-TODAY())</f>
        <v/>
      </c>
      <c r="F4326">
        <f>IF(D4326="","",IF(E4326&lt;0,"VENCIDO",IF(E4326&lt;=30,"VENCE EM &lt;= 30 DIAS",IF(E4326&lt;=60,"ATENCAO (31-60 DIAS)","OK"))))</f>
        <v/>
      </c>
      <c r="G4326" s="14">
        <f>SUMIFS(Lancamentos!$G:$G,Lancamentos!$C:$C,$A4326,Lancamentos!$E:$E,$C4326,Lancamentos!$B:$B,"ENTRADA")</f>
        <v/>
      </c>
      <c r="H4326" s="14">
        <f>SUMIFS(Lancamentos!$G:$G,Lancamentos!$C:$C,$A4326,Lancamentos!$E:$E,$C4326,Lancamentos!$B:$B,"SAIDA_USO")</f>
        <v/>
      </c>
      <c r="I4326" s="14">
        <f>SUMIFS(Lancamentos!$G:$G,Lancamentos!$C:$C,$A4326,Lancamentos!$E:$E,$C4326,Lancamentos!$B:$B,"SAIDA_DESCARTE")</f>
        <v/>
      </c>
      <c r="J4326" s="14">
        <f>G4326-H4326-I4326</f>
        <v/>
      </c>
      <c r="K4326">
        <f>IF(A4326="","",IF(J4326&lt;=IFERROR(VLOOKUP(A4326,Produtos!$A:$E,5,FALSE),0),"ABAIXO DO MINIMO","OK"))</f>
        <v/>
      </c>
    </row>
    <row r="4327">
      <c r="B4327">
        <f>IFERROR(VLOOKUP(A4327,Produtos!A:B,2,FALSE),"")</f>
        <v/>
      </c>
      <c r="D4327" s="10">
        <f>IFERROR(INDEX(Lotes!$E:$E,MATCH(1,(Lotes!$A:$A=A4327)*(Lotes!$C:$C=C4327),0)),"")</f>
        <v/>
      </c>
      <c r="E4327" s="14">
        <f>IF(D4327="","",D4327-TODAY())</f>
        <v/>
      </c>
      <c r="F4327">
        <f>IF(D4327="","",IF(E4327&lt;0,"VENCIDO",IF(E4327&lt;=30,"VENCE EM &lt;= 30 DIAS",IF(E4327&lt;=60,"ATENCAO (31-60 DIAS)","OK"))))</f>
        <v/>
      </c>
      <c r="G4327" s="14">
        <f>SUMIFS(Lancamentos!$G:$G,Lancamentos!$C:$C,$A4327,Lancamentos!$E:$E,$C4327,Lancamentos!$B:$B,"ENTRADA")</f>
        <v/>
      </c>
      <c r="H4327" s="14">
        <f>SUMIFS(Lancamentos!$G:$G,Lancamentos!$C:$C,$A4327,Lancamentos!$E:$E,$C4327,Lancamentos!$B:$B,"SAIDA_USO")</f>
        <v/>
      </c>
      <c r="I4327" s="14">
        <f>SUMIFS(Lancamentos!$G:$G,Lancamentos!$C:$C,$A4327,Lancamentos!$E:$E,$C4327,Lancamentos!$B:$B,"SAIDA_DESCARTE")</f>
        <v/>
      </c>
      <c r="J4327" s="14">
        <f>G4327-H4327-I4327</f>
        <v/>
      </c>
      <c r="K4327">
        <f>IF(A4327="","",IF(J4327&lt;=IFERROR(VLOOKUP(A4327,Produtos!$A:$E,5,FALSE),0),"ABAIXO DO MINIMO","OK"))</f>
        <v/>
      </c>
    </row>
    <row r="4328">
      <c r="B4328">
        <f>IFERROR(VLOOKUP(A4328,Produtos!A:B,2,FALSE),"")</f>
        <v/>
      </c>
      <c r="D4328" s="10">
        <f>IFERROR(INDEX(Lotes!$E:$E,MATCH(1,(Lotes!$A:$A=A4328)*(Lotes!$C:$C=C4328),0)),"")</f>
        <v/>
      </c>
      <c r="E4328" s="14">
        <f>IF(D4328="","",D4328-TODAY())</f>
        <v/>
      </c>
      <c r="F4328">
        <f>IF(D4328="","",IF(E4328&lt;0,"VENCIDO",IF(E4328&lt;=30,"VENCE EM &lt;= 30 DIAS",IF(E4328&lt;=60,"ATENCAO (31-60 DIAS)","OK"))))</f>
        <v/>
      </c>
      <c r="G4328" s="14">
        <f>SUMIFS(Lancamentos!$G:$G,Lancamentos!$C:$C,$A4328,Lancamentos!$E:$E,$C4328,Lancamentos!$B:$B,"ENTRADA")</f>
        <v/>
      </c>
      <c r="H4328" s="14">
        <f>SUMIFS(Lancamentos!$G:$G,Lancamentos!$C:$C,$A4328,Lancamentos!$E:$E,$C4328,Lancamentos!$B:$B,"SAIDA_USO")</f>
        <v/>
      </c>
      <c r="I4328" s="14">
        <f>SUMIFS(Lancamentos!$G:$G,Lancamentos!$C:$C,$A4328,Lancamentos!$E:$E,$C4328,Lancamentos!$B:$B,"SAIDA_DESCARTE")</f>
        <v/>
      </c>
      <c r="J4328" s="14">
        <f>G4328-H4328-I4328</f>
        <v/>
      </c>
      <c r="K4328">
        <f>IF(A4328="","",IF(J4328&lt;=IFERROR(VLOOKUP(A4328,Produtos!$A:$E,5,FALSE),0),"ABAIXO DO MINIMO","OK"))</f>
        <v/>
      </c>
    </row>
    <row r="4329">
      <c r="B4329">
        <f>IFERROR(VLOOKUP(A4329,Produtos!A:B,2,FALSE),"")</f>
        <v/>
      </c>
      <c r="D4329" s="10">
        <f>IFERROR(INDEX(Lotes!$E:$E,MATCH(1,(Lotes!$A:$A=A4329)*(Lotes!$C:$C=C4329),0)),"")</f>
        <v/>
      </c>
      <c r="E4329" s="14">
        <f>IF(D4329="","",D4329-TODAY())</f>
        <v/>
      </c>
      <c r="F4329">
        <f>IF(D4329="","",IF(E4329&lt;0,"VENCIDO",IF(E4329&lt;=30,"VENCE EM &lt;= 30 DIAS",IF(E4329&lt;=60,"ATENCAO (31-60 DIAS)","OK"))))</f>
        <v/>
      </c>
      <c r="G4329" s="14">
        <f>SUMIFS(Lancamentos!$G:$G,Lancamentos!$C:$C,$A4329,Lancamentos!$E:$E,$C4329,Lancamentos!$B:$B,"ENTRADA")</f>
        <v/>
      </c>
      <c r="H4329" s="14">
        <f>SUMIFS(Lancamentos!$G:$G,Lancamentos!$C:$C,$A4329,Lancamentos!$E:$E,$C4329,Lancamentos!$B:$B,"SAIDA_USO")</f>
        <v/>
      </c>
      <c r="I4329" s="14">
        <f>SUMIFS(Lancamentos!$G:$G,Lancamentos!$C:$C,$A4329,Lancamentos!$E:$E,$C4329,Lancamentos!$B:$B,"SAIDA_DESCARTE")</f>
        <v/>
      </c>
      <c r="J4329" s="14">
        <f>G4329-H4329-I4329</f>
        <v/>
      </c>
      <c r="K4329">
        <f>IF(A4329="","",IF(J4329&lt;=IFERROR(VLOOKUP(A4329,Produtos!$A:$E,5,FALSE),0),"ABAIXO DO MINIMO","OK"))</f>
        <v/>
      </c>
    </row>
    <row r="4330">
      <c r="B4330">
        <f>IFERROR(VLOOKUP(A4330,Produtos!A:B,2,FALSE),"")</f>
        <v/>
      </c>
      <c r="D4330" s="10">
        <f>IFERROR(INDEX(Lotes!$E:$E,MATCH(1,(Lotes!$A:$A=A4330)*(Lotes!$C:$C=C4330),0)),"")</f>
        <v/>
      </c>
      <c r="E4330" s="14">
        <f>IF(D4330="","",D4330-TODAY())</f>
        <v/>
      </c>
      <c r="F4330">
        <f>IF(D4330="","",IF(E4330&lt;0,"VENCIDO",IF(E4330&lt;=30,"VENCE EM &lt;= 30 DIAS",IF(E4330&lt;=60,"ATENCAO (31-60 DIAS)","OK"))))</f>
        <v/>
      </c>
      <c r="G4330" s="14">
        <f>SUMIFS(Lancamentos!$G:$G,Lancamentos!$C:$C,$A4330,Lancamentos!$E:$E,$C4330,Lancamentos!$B:$B,"ENTRADA")</f>
        <v/>
      </c>
      <c r="H4330" s="14">
        <f>SUMIFS(Lancamentos!$G:$G,Lancamentos!$C:$C,$A4330,Lancamentos!$E:$E,$C4330,Lancamentos!$B:$B,"SAIDA_USO")</f>
        <v/>
      </c>
      <c r="I4330" s="14">
        <f>SUMIFS(Lancamentos!$G:$G,Lancamentos!$C:$C,$A4330,Lancamentos!$E:$E,$C4330,Lancamentos!$B:$B,"SAIDA_DESCARTE")</f>
        <v/>
      </c>
      <c r="J4330" s="14">
        <f>G4330-H4330-I4330</f>
        <v/>
      </c>
      <c r="K4330">
        <f>IF(A4330="","",IF(J4330&lt;=IFERROR(VLOOKUP(A4330,Produtos!$A:$E,5,FALSE),0),"ABAIXO DO MINIMO","OK"))</f>
        <v/>
      </c>
    </row>
    <row r="4331">
      <c r="B4331">
        <f>IFERROR(VLOOKUP(A4331,Produtos!A:B,2,FALSE),"")</f>
        <v/>
      </c>
      <c r="D4331" s="10">
        <f>IFERROR(INDEX(Lotes!$E:$E,MATCH(1,(Lotes!$A:$A=A4331)*(Lotes!$C:$C=C4331),0)),"")</f>
        <v/>
      </c>
      <c r="E4331" s="14">
        <f>IF(D4331="","",D4331-TODAY())</f>
        <v/>
      </c>
      <c r="F4331">
        <f>IF(D4331="","",IF(E4331&lt;0,"VENCIDO",IF(E4331&lt;=30,"VENCE EM &lt;= 30 DIAS",IF(E4331&lt;=60,"ATENCAO (31-60 DIAS)","OK"))))</f>
        <v/>
      </c>
      <c r="G4331" s="14">
        <f>SUMIFS(Lancamentos!$G:$G,Lancamentos!$C:$C,$A4331,Lancamentos!$E:$E,$C4331,Lancamentos!$B:$B,"ENTRADA")</f>
        <v/>
      </c>
      <c r="H4331" s="14">
        <f>SUMIFS(Lancamentos!$G:$G,Lancamentos!$C:$C,$A4331,Lancamentos!$E:$E,$C4331,Lancamentos!$B:$B,"SAIDA_USO")</f>
        <v/>
      </c>
      <c r="I4331" s="14">
        <f>SUMIFS(Lancamentos!$G:$G,Lancamentos!$C:$C,$A4331,Lancamentos!$E:$E,$C4331,Lancamentos!$B:$B,"SAIDA_DESCARTE")</f>
        <v/>
      </c>
      <c r="J4331" s="14">
        <f>G4331-H4331-I4331</f>
        <v/>
      </c>
      <c r="K4331">
        <f>IF(A4331="","",IF(J4331&lt;=IFERROR(VLOOKUP(A4331,Produtos!$A:$E,5,FALSE),0),"ABAIXO DO MINIMO","OK"))</f>
        <v/>
      </c>
    </row>
    <row r="4332">
      <c r="B4332">
        <f>IFERROR(VLOOKUP(A4332,Produtos!A:B,2,FALSE),"")</f>
        <v/>
      </c>
      <c r="D4332" s="10">
        <f>IFERROR(INDEX(Lotes!$E:$E,MATCH(1,(Lotes!$A:$A=A4332)*(Lotes!$C:$C=C4332),0)),"")</f>
        <v/>
      </c>
      <c r="E4332" s="14">
        <f>IF(D4332="","",D4332-TODAY())</f>
        <v/>
      </c>
      <c r="F4332">
        <f>IF(D4332="","",IF(E4332&lt;0,"VENCIDO",IF(E4332&lt;=30,"VENCE EM &lt;= 30 DIAS",IF(E4332&lt;=60,"ATENCAO (31-60 DIAS)","OK"))))</f>
        <v/>
      </c>
      <c r="G4332" s="14">
        <f>SUMIFS(Lancamentos!$G:$G,Lancamentos!$C:$C,$A4332,Lancamentos!$E:$E,$C4332,Lancamentos!$B:$B,"ENTRADA")</f>
        <v/>
      </c>
      <c r="H4332" s="14">
        <f>SUMIFS(Lancamentos!$G:$G,Lancamentos!$C:$C,$A4332,Lancamentos!$E:$E,$C4332,Lancamentos!$B:$B,"SAIDA_USO")</f>
        <v/>
      </c>
      <c r="I4332" s="14">
        <f>SUMIFS(Lancamentos!$G:$G,Lancamentos!$C:$C,$A4332,Lancamentos!$E:$E,$C4332,Lancamentos!$B:$B,"SAIDA_DESCARTE")</f>
        <v/>
      </c>
      <c r="J4332" s="14">
        <f>G4332-H4332-I4332</f>
        <v/>
      </c>
      <c r="K4332">
        <f>IF(A4332="","",IF(J4332&lt;=IFERROR(VLOOKUP(A4332,Produtos!$A:$E,5,FALSE),0),"ABAIXO DO MINIMO","OK"))</f>
        <v/>
      </c>
    </row>
    <row r="4333">
      <c r="B4333">
        <f>IFERROR(VLOOKUP(A4333,Produtos!A:B,2,FALSE),"")</f>
        <v/>
      </c>
      <c r="D4333" s="10">
        <f>IFERROR(INDEX(Lotes!$E:$E,MATCH(1,(Lotes!$A:$A=A4333)*(Lotes!$C:$C=C4333),0)),"")</f>
        <v/>
      </c>
      <c r="E4333" s="14">
        <f>IF(D4333="","",D4333-TODAY())</f>
        <v/>
      </c>
      <c r="F4333">
        <f>IF(D4333="","",IF(E4333&lt;0,"VENCIDO",IF(E4333&lt;=30,"VENCE EM &lt;= 30 DIAS",IF(E4333&lt;=60,"ATENCAO (31-60 DIAS)","OK"))))</f>
        <v/>
      </c>
      <c r="G4333" s="14">
        <f>SUMIFS(Lancamentos!$G:$G,Lancamentos!$C:$C,$A4333,Lancamentos!$E:$E,$C4333,Lancamentos!$B:$B,"ENTRADA")</f>
        <v/>
      </c>
      <c r="H4333" s="14">
        <f>SUMIFS(Lancamentos!$G:$G,Lancamentos!$C:$C,$A4333,Lancamentos!$E:$E,$C4333,Lancamentos!$B:$B,"SAIDA_USO")</f>
        <v/>
      </c>
      <c r="I4333" s="14">
        <f>SUMIFS(Lancamentos!$G:$G,Lancamentos!$C:$C,$A4333,Lancamentos!$E:$E,$C4333,Lancamentos!$B:$B,"SAIDA_DESCARTE")</f>
        <v/>
      </c>
      <c r="J4333" s="14">
        <f>G4333-H4333-I4333</f>
        <v/>
      </c>
      <c r="K4333">
        <f>IF(A4333="","",IF(J4333&lt;=IFERROR(VLOOKUP(A4333,Produtos!$A:$E,5,FALSE),0),"ABAIXO DO MINIMO","OK"))</f>
        <v/>
      </c>
    </row>
    <row r="4334">
      <c r="B4334">
        <f>IFERROR(VLOOKUP(A4334,Produtos!A:B,2,FALSE),"")</f>
        <v/>
      </c>
      <c r="D4334" s="10">
        <f>IFERROR(INDEX(Lotes!$E:$E,MATCH(1,(Lotes!$A:$A=A4334)*(Lotes!$C:$C=C4334),0)),"")</f>
        <v/>
      </c>
      <c r="E4334" s="14">
        <f>IF(D4334="","",D4334-TODAY())</f>
        <v/>
      </c>
      <c r="F4334">
        <f>IF(D4334="","",IF(E4334&lt;0,"VENCIDO",IF(E4334&lt;=30,"VENCE EM &lt;= 30 DIAS",IF(E4334&lt;=60,"ATENCAO (31-60 DIAS)","OK"))))</f>
        <v/>
      </c>
      <c r="G4334" s="14">
        <f>SUMIFS(Lancamentos!$G:$G,Lancamentos!$C:$C,$A4334,Lancamentos!$E:$E,$C4334,Lancamentos!$B:$B,"ENTRADA")</f>
        <v/>
      </c>
      <c r="H4334" s="14">
        <f>SUMIFS(Lancamentos!$G:$G,Lancamentos!$C:$C,$A4334,Lancamentos!$E:$E,$C4334,Lancamentos!$B:$B,"SAIDA_USO")</f>
        <v/>
      </c>
      <c r="I4334" s="14">
        <f>SUMIFS(Lancamentos!$G:$G,Lancamentos!$C:$C,$A4334,Lancamentos!$E:$E,$C4334,Lancamentos!$B:$B,"SAIDA_DESCARTE")</f>
        <v/>
      </c>
      <c r="J4334" s="14">
        <f>G4334-H4334-I4334</f>
        <v/>
      </c>
      <c r="K4334">
        <f>IF(A4334="","",IF(J4334&lt;=IFERROR(VLOOKUP(A4334,Produtos!$A:$E,5,FALSE),0),"ABAIXO DO MINIMO","OK"))</f>
        <v/>
      </c>
    </row>
    <row r="4335">
      <c r="B4335">
        <f>IFERROR(VLOOKUP(A4335,Produtos!A:B,2,FALSE),"")</f>
        <v/>
      </c>
      <c r="D4335" s="10">
        <f>IFERROR(INDEX(Lotes!$E:$E,MATCH(1,(Lotes!$A:$A=A4335)*(Lotes!$C:$C=C4335),0)),"")</f>
        <v/>
      </c>
      <c r="E4335" s="14">
        <f>IF(D4335="","",D4335-TODAY())</f>
        <v/>
      </c>
      <c r="F4335">
        <f>IF(D4335="","",IF(E4335&lt;0,"VENCIDO",IF(E4335&lt;=30,"VENCE EM &lt;= 30 DIAS",IF(E4335&lt;=60,"ATENCAO (31-60 DIAS)","OK"))))</f>
        <v/>
      </c>
      <c r="G4335" s="14">
        <f>SUMIFS(Lancamentos!$G:$G,Lancamentos!$C:$C,$A4335,Lancamentos!$E:$E,$C4335,Lancamentos!$B:$B,"ENTRADA")</f>
        <v/>
      </c>
      <c r="H4335" s="14">
        <f>SUMIFS(Lancamentos!$G:$G,Lancamentos!$C:$C,$A4335,Lancamentos!$E:$E,$C4335,Lancamentos!$B:$B,"SAIDA_USO")</f>
        <v/>
      </c>
      <c r="I4335" s="14">
        <f>SUMIFS(Lancamentos!$G:$G,Lancamentos!$C:$C,$A4335,Lancamentos!$E:$E,$C4335,Lancamentos!$B:$B,"SAIDA_DESCARTE")</f>
        <v/>
      </c>
      <c r="J4335" s="14">
        <f>G4335-H4335-I4335</f>
        <v/>
      </c>
      <c r="K4335">
        <f>IF(A4335="","",IF(J4335&lt;=IFERROR(VLOOKUP(A4335,Produtos!$A:$E,5,FALSE),0),"ABAIXO DO MINIMO","OK"))</f>
        <v/>
      </c>
    </row>
    <row r="4336">
      <c r="B4336">
        <f>IFERROR(VLOOKUP(A4336,Produtos!A:B,2,FALSE),"")</f>
        <v/>
      </c>
      <c r="D4336" s="10">
        <f>IFERROR(INDEX(Lotes!$E:$E,MATCH(1,(Lotes!$A:$A=A4336)*(Lotes!$C:$C=C4336),0)),"")</f>
        <v/>
      </c>
      <c r="E4336" s="14">
        <f>IF(D4336="","",D4336-TODAY())</f>
        <v/>
      </c>
      <c r="F4336">
        <f>IF(D4336="","",IF(E4336&lt;0,"VENCIDO",IF(E4336&lt;=30,"VENCE EM &lt;= 30 DIAS",IF(E4336&lt;=60,"ATENCAO (31-60 DIAS)","OK"))))</f>
        <v/>
      </c>
      <c r="G4336" s="14">
        <f>SUMIFS(Lancamentos!$G:$G,Lancamentos!$C:$C,$A4336,Lancamentos!$E:$E,$C4336,Lancamentos!$B:$B,"ENTRADA")</f>
        <v/>
      </c>
      <c r="H4336" s="14">
        <f>SUMIFS(Lancamentos!$G:$G,Lancamentos!$C:$C,$A4336,Lancamentos!$E:$E,$C4336,Lancamentos!$B:$B,"SAIDA_USO")</f>
        <v/>
      </c>
      <c r="I4336" s="14">
        <f>SUMIFS(Lancamentos!$G:$G,Lancamentos!$C:$C,$A4336,Lancamentos!$E:$E,$C4336,Lancamentos!$B:$B,"SAIDA_DESCARTE")</f>
        <v/>
      </c>
      <c r="J4336" s="14">
        <f>G4336-H4336-I4336</f>
        <v/>
      </c>
      <c r="K4336">
        <f>IF(A4336="","",IF(J4336&lt;=IFERROR(VLOOKUP(A4336,Produtos!$A:$E,5,FALSE),0),"ABAIXO DO MINIMO","OK"))</f>
        <v/>
      </c>
    </row>
    <row r="4337">
      <c r="B4337">
        <f>IFERROR(VLOOKUP(A4337,Produtos!A:B,2,FALSE),"")</f>
        <v/>
      </c>
      <c r="D4337" s="10">
        <f>IFERROR(INDEX(Lotes!$E:$E,MATCH(1,(Lotes!$A:$A=A4337)*(Lotes!$C:$C=C4337),0)),"")</f>
        <v/>
      </c>
      <c r="E4337" s="14">
        <f>IF(D4337="","",D4337-TODAY())</f>
        <v/>
      </c>
      <c r="F4337">
        <f>IF(D4337="","",IF(E4337&lt;0,"VENCIDO",IF(E4337&lt;=30,"VENCE EM &lt;= 30 DIAS",IF(E4337&lt;=60,"ATENCAO (31-60 DIAS)","OK"))))</f>
        <v/>
      </c>
      <c r="G4337" s="14">
        <f>SUMIFS(Lancamentos!$G:$G,Lancamentos!$C:$C,$A4337,Lancamentos!$E:$E,$C4337,Lancamentos!$B:$B,"ENTRADA")</f>
        <v/>
      </c>
      <c r="H4337" s="14">
        <f>SUMIFS(Lancamentos!$G:$G,Lancamentos!$C:$C,$A4337,Lancamentos!$E:$E,$C4337,Lancamentos!$B:$B,"SAIDA_USO")</f>
        <v/>
      </c>
      <c r="I4337" s="14">
        <f>SUMIFS(Lancamentos!$G:$G,Lancamentos!$C:$C,$A4337,Lancamentos!$E:$E,$C4337,Lancamentos!$B:$B,"SAIDA_DESCARTE")</f>
        <v/>
      </c>
      <c r="J4337" s="14">
        <f>G4337-H4337-I4337</f>
        <v/>
      </c>
      <c r="K4337">
        <f>IF(A4337="","",IF(J4337&lt;=IFERROR(VLOOKUP(A4337,Produtos!$A:$E,5,FALSE),0),"ABAIXO DO MINIMO","OK"))</f>
        <v/>
      </c>
    </row>
    <row r="4338">
      <c r="B4338">
        <f>IFERROR(VLOOKUP(A4338,Produtos!A:B,2,FALSE),"")</f>
        <v/>
      </c>
      <c r="D4338" s="10">
        <f>IFERROR(INDEX(Lotes!$E:$E,MATCH(1,(Lotes!$A:$A=A4338)*(Lotes!$C:$C=C4338),0)),"")</f>
        <v/>
      </c>
      <c r="E4338" s="14">
        <f>IF(D4338="","",D4338-TODAY())</f>
        <v/>
      </c>
      <c r="F4338">
        <f>IF(D4338="","",IF(E4338&lt;0,"VENCIDO",IF(E4338&lt;=30,"VENCE EM &lt;= 30 DIAS",IF(E4338&lt;=60,"ATENCAO (31-60 DIAS)","OK"))))</f>
        <v/>
      </c>
      <c r="G4338" s="14">
        <f>SUMIFS(Lancamentos!$G:$G,Lancamentos!$C:$C,$A4338,Lancamentos!$E:$E,$C4338,Lancamentos!$B:$B,"ENTRADA")</f>
        <v/>
      </c>
      <c r="H4338" s="14">
        <f>SUMIFS(Lancamentos!$G:$G,Lancamentos!$C:$C,$A4338,Lancamentos!$E:$E,$C4338,Lancamentos!$B:$B,"SAIDA_USO")</f>
        <v/>
      </c>
      <c r="I4338" s="14">
        <f>SUMIFS(Lancamentos!$G:$G,Lancamentos!$C:$C,$A4338,Lancamentos!$E:$E,$C4338,Lancamentos!$B:$B,"SAIDA_DESCARTE")</f>
        <v/>
      </c>
      <c r="J4338" s="14">
        <f>G4338-H4338-I4338</f>
        <v/>
      </c>
      <c r="K4338">
        <f>IF(A4338="","",IF(J4338&lt;=IFERROR(VLOOKUP(A4338,Produtos!$A:$E,5,FALSE),0),"ABAIXO DO MINIMO","OK"))</f>
        <v/>
      </c>
    </row>
    <row r="4339">
      <c r="B4339">
        <f>IFERROR(VLOOKUP(A4339,Produtos!A:B,2,FALSE),"")</f>
        <v/>
      </c>
      <c r="D4339" s="10">
        <f>IFERROR(INDEX(Lotes!$E:$E,MATCH(1,(Lotes!$A:$A=A4339)*(Lotes!$C:$C=C4339),0)),"")</f>
        <v/>
      </c>
      <c r="E4339" s="14">
        <f>IF(D4339="","",D4339-TODAY())</f>
        <v/>
      </c>
      <c r="F4339">
        <f>IF(D4339="","",IF(E4339&lt;0,"VENCIDO",IF(E4339&lt;=30,"VENCE EM &lt;= 30 DIAS",IF(E4339&lt;=60,"ATENCAO (31-60 DIAS)","OK"))))</f>
        <v/>
      </c>
      <c r="G4339" s="14">
        <f>SUMIFS(Lancamentos!$G:$G,Lancamentos!$C:$C,$A4339,Lancamentos!$E:$E,$C4339,Lancamentos!$B:$B,"ENTRADA")</f>
        <v/>
      </c>
      <c r="H4339" s="14">
        <f>SUMIFS(Lancamentos!$G:$G,Lancamentos!$C:$C,$A4339,Lancamentos!$E:$E,$C4339,Lancamentos!$B:$B,"SAIDA_USO")</f>
        <v/>
      </c>
      <c r="I4339" s="14">
        <f>SUMIFS(Lancamentos!$G:$G,Lancamentos!$C:$C,$A4339,Lancamentos!$E:$E,$C4339,Lancamentos!$B:$B,"SAIDA_DESCARTE")</f>
        <v/>
      </c>
      <c r="J4339" s="14">
        <f>G4339-H4339-I4339</f>
        <v/>
      </c>
      <c r="K4339">
        <f>IF(A4339="","",IF(J4339&lt;=IFERROR(VLOOKUP(A4339,Produtos!$A:$E,5,FALSE),0),"ABAIXO DO MINIMO","OK"))</f>
        <v/>
      </c>
    </row>
    <row r="4340">
      <c r="B4340">
        <f>IFERROR(VLOOKUP(A4340,Produtos!A:B,2,FALSE),"")</f>
        <v/>
      </c>
      <c r="D4340" s="10">
        <f>IFERROR(INDEX(Lotes!$E:$E,MATCH(1,(Lotes!$A:$A=A4340)*(Lotes!$C:$C=C4340),0)),"")</f>
        <v/>
      </c>
      <c r="E4340" s="14">
        <f>IF(D4340="","",D4340-TODAY())</f>
        <v/>
      </c>
      <c r="F4340">
        <f>IF(D4340="","",IF(E4340&lt;0,"VENCIDO",IF(E4340&lt;=30,"VENCE EM &lt;= 30 DIAS",IF(E4340&lt;=60,"ATENCAO (31-60 DIAS)","OK"))))</f>
        <v/>
      </c>
      <c r="G4340" s="14">
        <f>SUMIFS(Lancamentos!$G:$G,Lancamentos!$C:$C,$A4340,Lancamentos!$E:$E,$C4340,Lancamentos!$B:$B,"ENTRADA")</f>
        <v/>
      </c>
      <c r="H4340" s="14">
        <f>SUMIFS(Lancamentos!$G:$G,Lancamentos!$C:$C,$A4340,Lancamentos!$E:$E,$C4340,Lancamentos!$B:$B,"SAIDA_USO")</f>
        <v/>
      </c>
      <c r="I4340" s="14">
        <f>SUMIFS(Lancamentos!$G:$G,Lancamentos!$C:$C,$A4340,Lancamentos!$E:$E,$C4340,Lancamentos!$B:$B,"SAIDA_DESCARTE")</f>
        <v/>
      </c>
      <c r="J4340" s="14">
        <f>G4340-H4340-I4340</f>
        <v/>
      </c>
      <c r="K4340">
        <f>IF(A4340="","",IF(J4340&lt;=IFERROR(VLOOKUP(A4340,Produtos!$A:$E,5,FALSE),0),"ABAIXO DO MINIMO","OK"))</f>
        <v/>
      </c>
    </row>
    <row r="4341">
      <c r="B4341">
        <f>IFERROR(VLOOKUP(A4341,Produtos!A:B,2,FALSE),"")</f>
        <v/>
      </c>
      <c r="D4341" s="10">
        <f>IFERROR(INDEX(Lotes!$E:$E,MATCH(1,(Lotes!$A:$A=A4341)*(Lotes!$C:$C=C4341),0)),"")</f>
        <v/>
      </c>
      <c r="E4341" s="14">
        <f>IF(D4341="","",D4341-TODAY())</f>
        <v/>
      </c>
      <c r="F4341">
        <f>IF(D4341="","",IF(E4341&lt;0,"VENCIDO",IF(E4341&lt;=30,"VENCE EM &lt;= 30 DIAS",IF(E4341&lt;=60,"ATENCAO (31-60 DIAS)","OK"))))</f>
        <v/>
      </c>
      <c r="G4341" s="14">
        <f>SUMIFS(Lancamentos!$G:$G,Lancamentos!$C:$C,$A4341,Lancamentos!$E:$E,$C4341,Lancamentos!$B:$B,"ENTRADA")</f>
        <v/>
      </c>
      <c r="H4341" s="14">
        <f>SUMIFS(Lancamentos!$G:$G,Lancamentos!$C:$C,$A4341,Lancamentos!$E:$E,$C4341,Lancamentos!$B:$B,"SAIDA_USO")</f>
        <v/>
      </c>
      <c r="I4341" s="14">
        <f>SUMIFS(Lancamentos!$G:$G,Lancamentos!$C:$C,$A4341,Lancamentos!$E:$E,$C4341,Lancamentos!$B:$B,"SAIDA_DESCARTE")</f>
        <v/>
      </c>
      <c r="J4341" s="14">
        <f>G4341-H4341-I4341</f>
        <v/>
      </c>
      <c r="K4341">
        <f>IF(A4341="","",IF(J4341&lt;=IFERROR(VLOOKUP(A4341,Produtos!$A:$E,5,FALSE),0),"ABAIXO DO MINIMO","OK"))</f>
        <v/>
      </c>
    </row>
    <row r="4342">
      <c r="B4342">
        <f>IFERROR(VLOOKUP(A4342,Produtos!A:B,2,FALSE),"")</f>
        <v/>
      </c>
      <c r="D4342" s="10">
        <f>IFERROR(INDEX(Lotes!$E:$E,MATCH(1,(Lotes!$A:$A=A4342)*(Lotes!$C:$C=C4342),0)),"")</f>
        <v/>
      </c>
      <c r="E4342" s="14">
        <f>IF(D4342="","",D4342-TODAY())</f>
        <v/>
      </c>
      <c r="F4342">
        <f>IF(D4342="","",IF(E4342&lt;0,"VENCIDO",IF(E4342&lt;=30,"VENCE EM &lt;= 30 DIAS",IF(E4342&lt;=60,"ATENCAO (31-60 DIAS)","OK"))))</f>
        <v/>
      </c>
      <c r="G4342" s="14">
        <f>SUMIFS(Lancamentos!$G:$G,Lancamentos!$C:$C,$A4342,Lancamentos!$E:$E,$C4342,Lancamentos!$B:$B,"ENTRADA")</f>
        <v/>
      </c>
      <c r="H4342" s="14">
        <f>SUMIFS(Lancamentos!$G:$G,Lancamentos!$C:$C,$A4342,Lancamentos!$E:$E,$C4342,Lancamentos!$B:$B,"SAIDA_USO")</f>
        <v/>
      </c>
      <c r="I4342" s="14">
        <f>SUMIFS(Lancamentos!$G:$G,Lancamentos!$C:$C,$A4342,Lancamentos!$E:$E,$C4342,Lancamentos!$B:$B,"SAIDA_DESCARTE")</f>
        <v/>
      </c>
      <c r="J4342" s="14">
        <f>G4342-H4342-I4342</f>
        <v/>
      </c>
      <c r="K4342">
        <f>IF(A4342="","",IF(J4342&lt;=IFERROR(VLOOKUP(A4342,Produtos!$A:$E,5,FALSE),0),"ABAIXO DO MINIMO","OK"))</f>
        <v/>
      </c>
    </row>
    <row r="4343">
      <c r="B4343">
        <f>IFERROR(VLOOKUP(A4343,Produtos!A:B,2,FALSE),"")</f>
        <v/>
      </c>
      <c r="D4343" s="10">
        <f>IFERROR(INDEX(Lotes!$E:$E,MATCH(1,(Lotes!$A:$A=A4343)*(Lotes!$C:$C=C4343),0)),"")</f>
        <v/>
      </c>
      <c r="E4343" s="14">
        <f>IF(D4343="","",D4343-TODAY())</f>
        <v/>
      </c>
      <c r="F4343">
        <f>IF(D4343="","",IF(E4343&lt;0,"VENCIDO",IF(E4343&lt;=30,"VENCE EM &lt;= 30 DIAS",IF(E4343&lt;=60,"ATENCAO (31-60 DIAS)","OK"))))</f>
        <v/>
      </c>
      <c r="G4343" s="14">
        <f>SUMIFS(Lancamentos!$G:$G,Lancamentos!$C:$C,$A4343,Lancamentos!$E:$E,$C4343,Lancamentos!$B:$B,"ENTRADA")</f>
        <v/>
      </c>
      <c r="H4343" s="14">
        <f>SUMIFS(Lancamentos!$G:$G,Lancamentos!$C:$C,$A4343,Lancamentos!$E:$E,$C4343,Lancamentos!$B:$B,"SAIDA_USO")</f>
        <v/>
      </c>
      <c r="I4343" s="14">
        <f>SUMIFS(Lancamentos!$G:$G,Lancamentos!$C:$C,$A4343,Lancamentos!$E:$E,$C4343,Lancamentos!$B:$B,"SAIDA_DESCARTE")</f>
        <v/>
      </c>
      <c r="J4343" s="14">
        <f>G4343-H4343-I4343</f>
        <v/>
      </c>
      <c r="K4343">
        <f>IF(A4343="","",IF(J4343&lt;=IFERROR(VLOOKUP(A4343,Produtos!$A:$E,5,FALSE),0),"ABAIXO DO MINIMO","OK"))</f>
        <v/>
      </c>
    </row>
    <row r="4344">
      <c r="B4344">
        <f>IFERROR(VLOOKUP(A4344,Produtos!A:B,2,FALSE),"")</f>
        <v/>
      </c>
      <c r="D4344" s="10">
        <f>IFERROR(INDEX(Lotes!$E:$E,MATCH(1,(Lotes!$A:$A=A4344)*(Lotes!$C:$C=C4344),0)),"")</f>
        <v/>
      </c>
      <c r="E4344" s="14">
        <f>IF(D4344="","",D4344-TODAY())</f>
        <v/>
      </c>
      <c r="F4344">
        <f>IF(D4344="","",IF(E4344&lt;0,"VENCIDO",IF(E4344&lt;=30,"VENCE EM &lt;= 30 DIAS",IF(E4344&lt;=60,"ATENCAO (31-60 DIAS)","OK"))))</f>
        <v/>
      </c>
      <c r="G4344" s="14">
        <f>SUMIFS(Lancamentos!$G:$G,Lancamentos!$C:$C,$A4344,Lancamentos!$E:$E,$C4344,Lancamentos!$B:$B,"ENTRADA")</f>
        <v/>
      </c>
      <c r="H4344" s="14">
        <f>SUMIFS(Lancamentos!$G:$G,Lancamentos!$C:$C,$A4344,Lancamentos!$E:$E,$C4344,Lancamentos!$B:$B,"SAIDA_USO")</f>
        <v/>
      </c>
      <c r="I4344" s="14">
        <f>SUMIFS(Lancamentos!$G:$G,Lancamentos!$C:$C,$A4344,Lancamentos!$E:$E,$C4344,Lancamentos!$B:$B,"SAIDA_DESCARTE")</f>
        <v/>
      </c>
      <c r="J4344" s="14">
        <f>G4344-H4344-I4344</f>
        <v/>
      </c>
      <c r="K4344">
        <f>IF(A4344="","",IF(J4344&lt;=IFERROR(VLOOKUP(A4344,Produtos!$A:$E,5,FALSE),0),"ABAIXO DO MINIMO","OK"))</f>
        <v/>
      </c>
    </row>
    <row r="4345">
      <c r="B4345">
        <f>IFERROR(VLOOKUP(A4345,Produtos!A:B,2,FALSE),"")</f>
        <v/>
      </c>
      <c r="D4345" s="10">
        <f>IFERROR(INDEX(Lotes!$E:$E,MATCH(1,(Lotes!$A:$A=A4345)*(Lotes!$C:$C=C4345),0)),"")</f>
        <v/>
      </c>
      <c r="E4345" s="14">
        <f>IF(D4345="","",D4345-TODAY())</f>
        <v/>
      </c>
      <c r="F4345">
        <f>IF(D4345="","",IF(E4345&lt;0,"VENCIDO",IF(E4345&lt;=30,"VENCE EM &lt;= 30 DIAS",IF(E4345&lt;=60,"ATENCAO (31-60 DIAS)","OK"))))</f>
        <v/>
      </c>
      <c r="G4345" s="14">
        <f>SUMIFS(Lancamentos!$G:$G,Lancamentos!$C:$C,$A4345,Lancamentos!$E:$E,$C4345,Lancamentos!$B:$B,"ENTRADA")</f>
        <v/>
      </c>
      <c r="H4345" s="14">
        <f>SUMIFS(Lancamentos!$G:$G,Lancamentos!$C:$C,$A4345,Lancamentos!$E:$E,$C4345,Lancamentos!$B:$B,"SAIDA_USO")</f>
        <v/>
      </c>
      <c r="I4345" s="14">
        <f>SUMIFS(Lancamentos!$G:$G,Lancamentos!$C:$C,$A4345,Lancamentos!$E:$E,$C4345,Lancamentos!$B:$B,"SAIDA_DESCARTE")</f>
        <v/>
      </c>
      <c r="J4345" s="14">
        <f>G4345-H4345-I4345</f>
        <v/>
      </c>
      <c r="K4345">
        <f>IF(A4345="","",IF(J4345&lt;=IFERROR(VLOOKUP(A4345,Produtos!$A:$E,5,FALSE),0),"ABAIXO DO MINIMO","OK"))</f>
        <v/>
      </c>
    </row>
    <row r="4346">
      <c r="B4346">
        <f>IFERROR(VLOOKUP(A4346,Produtos!A:B,2,FALSE),"")</f>
        <v/>
      </c>
      <c r="D4346" s="10">
        <f>IFERROR(INDEX(Lotes!$E:$E,MATCH(1,(Lotes!$A:$A=A4346)*(Lotes!$C:$C=C4346),0)),"")</f>
        <v/>
      </c>
      <c r="E4346" s="14">
        <f>IF(D4346="","",D4346-TODAY())</f>
        <v/>
      </c>
      <c r="F4346">
        <f>IF(D4346="","",IF(E4346&lt;0,"VENCIDO",IF(E4346&lt;=30,"VENCE EM &lt;= 30 DIAS",IF(E4346&lt;=60,"ATENCAO (31-60 DIAS)","OK"))))</f>
        <v/>
      </c>
      <c r="G4346" s="14">
        <f>SUMIFS(Lancamentos!$G:$G,Lancamentos!$C:$C,$A4346,Lancamentos!$E:$E,$C4346,Lancamentos!$B:$B,"ENTRADA")</f>
        <v/>
      </c>
      <c r="H4346" s="14">
        <f>SUMIFS(Lancamentos!$G:$G,Lancamentos!$C:$C,$A4346,Lancamentos!$E:$E,$C4346,Lancamentos!$B:$B,"SAIDA_USO")</f>
        <v/>
      </c>
      <c r="I4346" s="14">
        <f>SUMIFS(Lancamentos!$G:$G,Lancamentos!$C:$C,$A4346,Lancamentos!$E:$E,$C4346,Lancamentos!$B:$B,"SAIDA_DESCARTE")</f>
        <v/>
      </c>
      <c r="J4346" s="14">
        <f>G4346-H4346-I4346</f>
        <v/>
      </c>
      <c r="K4346">
        <f>IF(A4346="","",IF(J4346&lt;=IFERROR(VLOOKUP(A4346,Produtos!$A:$E,5,FALSE),0),"ABAIXO DO MINIMO","OK"))</f>
        <v/>
      </c>
    </row>
    <row r="4347">
      <c r="B4347">
        <f>IFERROR(VLOOKUP(A4347,Produtos!A:B,2,FALSE),"")</f>
        <v/>
      </c>
      <c r="D4347" s="10">
        <f>IFERROR(INDEX(Lotes!$E:$E,MATCH(1,(Lotes!$A:$A=A4347)*(Lotes!$C:$C=C4347),0)),"")</f>
        <v/>
      </c>
      <c r="E4347" s="14">
        <f>IF(D4347="","",D4347-TODAY())</f>
        <v/>
      </c>
      <c r="F4347">
        <f>IF(D4347="","",IF(E4347&lt;0,"VENCIDO",IF(E4347&lt;=30,"VENCE EM &lt;= 30 DIAS",IF(E4347&lt;=60,"ATENCAO (31-60 DIAS)","OK"))))</f>
        <v/>
      </c>
      <c r="G4347" s="14">
        <f>SUMIFS(Lancamentos!$G:$G,Lancamentos!$C:$C,$A4347,Lancamentos!$E:$E,$C4347,Lancamentos!$B:$B,"ENTRADA")</f>
        <v/>
      </c>
      <c r="H4347" s="14">
        <f>SUMIFS(Lancamentos!$G:$G,Lancamentos!$C:$C,$A4347,Lancamentos!$E:$E,$C4347,Lancamentos!$B:$B,"SAIDA_USO")</f>
        <v/>
      </c>
      <c r="I4347" s="14">
        <f>SUMIFS(Lancamentos!$G:$G,Lancamentos!$C:$C,$A4347,Lancamentos!$E:$E,$C4347,Lancamentos!$B:$B,"SAIDA_DESCARTE")</f>
        <v/>
      </c>
      <c r="J4347" s="14">
        <f>G4347-H4347-I4347</f>
        <v/>
      </c>
      <c r="K4347">
        <f>IF(A4347="","",IF(J4347&lt;=IFERROR(VLOOKUP(A4347,Produtos!$A:$E,5,FALSE),0),"ABAIXO DO MINIMO","OK"))</f>
        <v/>
      </c>
    </row>
    <row r="4348">
      <c r="B4348">
        <f>IFERROR(VLOOKUP(A4348,Produtos!A:B,2,FALSE),"")</f>
        <v/>
      </c>
      <c r="D4348" s="10">
        <f>IFERROR(INDEX(Lotes!$E:$E,MATCH(1,(Lotes!$A:$A=A4348)*(Lotes!$C:$C=C4348),0)),"")</f>
        <v/>
      </c>
      <c r="E4348" s="14">
        <f>IF(D4348="","",D4348-TODAY())</f>
        <v/>
      </c>
      <c r="F4348">
        <f>IF(D4348="","",IF(E4348&lt;0,"VENCIDO",IF(E4348&lt;=30,"VENCE EM &lt;= 30 DIAS",IF(E4348&lt;=60,"ATENCAO (31-60 DIAS)","OK"))))</f>
        <v/>
      </c>
      <c r="G4348" s="14">
        <f>SUMIFS(Lancamentos!$G:$G,Lancamentos!$C:$C,$A4348,Lancamentos!$E:$E,$C4348,Lancamentos!$B:$B,"ENTRADA")</f>
        <v/>
      </c>
      <c r="H4348" s="14">
        <f>SUMIFS(Lancamentos!$G:$G,Lancamentos!$C:$C,$A4348,Lancamentos!$E:$E,$C4348,Lancamentos!$B:$B,"SAIDA_USO")</f>
        <v/>
      </c>
      <c r="I4348" s="14">
        <f>SUMIFS(Lancamentos!$G:$G,Lancamentos!$C:$C,$A4348,Lancamentos!$E:$E,$C4348,Lancamentos!$B:$B,"SAIDA_DESCARTE")</f>
        <v/>
      </c>
      <c r="J4348" s="14">
        <f>G4348-H4348-I4348</f>
        <v/>
      </c>
      <c r="K4348">
        <f>IF(A4348="","",IF(J4348&lt;=IFERROR(VLOOKUP(A4348,Produtos!$A:$E,5,FALSE),0),"ABAIXO DO MINIMO","OK"))</f>
        <v/>
      </c>
    </row>
    <row r="4349">
      <c r="B4349">
        <f>IFERROR(VLOOKUP(A4349,Produtos!A:B,2,FALSE),"")</f>
        <v/>
      </c>
      <c r="D4349" s="10">
        <f>IFERROR(INDEX(Lotes!$E:$E,MATCH(1,(Lotes!$A:$A=A4349)*(Lotes!$C:$C=C4349),0)),"")</f>
        <v/>
      </c>
      <c r="E4349" s="14">
        <f>IF(D4349="","",D4349-TODAY())</f>
        <v/>
      </c>
      <c r="F4349">
        <f>IF(D4349="","",IF(E4349&lt;0,"VENCIDO",IF(E4349&lt;=30,"VENCE EM &lt;= 30 DIAS",IF(E4349&lt;=60,"ATENCAO (31-60 DIAS)","OK"))))</f>
        <v/>
      </c>
      <c r="G4349" s="14">
        <f>SUMIFS(Lancamentos!$G:$G,Lancamentos!$C:$C,$A4349,Lancamentos!$E:$E,$C4349,Lancamentos!$B:$B,"ENTRADA")</f>
        <v/>
      </c>
      <c r="H4349" s="14">
        <f>SUMIFS(Lancamentos!$G:$G,Lancamentos!$C:$C,$A4349,Lancamentos!$E:$E,$C4349,Lancamentos!$B:$B,"SAIDA_USO")</f>
        <v/>
      </c>
      <c r="I4349" s="14">
        <f>SUMIFS(Lancamentos!$G:$G,Lancamentos!$C:$C,$A4349,Lancamentos!$E:$E,$C4349,Lancamentos!$B:$B,"SAIDA_DESCARTE")</f>
        <v/>
      </c>
      <c r="J4349" s="14">
        <f>G4349-H4349-I4349</f>
        <v/>
      </c>
      <c r="K4349">
        <f>IF(A4349="","",IF(J4349&lt;=IFERROR(VLOOKUP(A4349,Produtos!$A:$E,5,FALSE),0),"ABAIXO DO MINIMO","OK"))</f>
        <v/>
      </c>
    </row>
    <row r="4350">
      <c r="B4350">
        <f>IFERROR(VLOOKUP(A4350,Produtos!A:B,2,FALSE),"")</f>
        <v/>
      </c>
      <c r="D4350" s="10">
        <f>IFERROR(INDEX(Lotes!$E:$E,MATCH(1,(Lotes!$A:$A=A4350)*(Lotes!$C:$C=C4350),0)),"")</f>
        <v/>
      </c>
      <c r="E4350" s="14">
        <f>IF(D4350="","",D4350-TODAY())</f>
        <v/>
      </c>
      <c r="F4350">
        <f>IF(D4350="","",IF(E4350&lt;0,"VENCIDO",IF(E4350&lt;=30,"VENCE EM &lt;= 30 DIAS",IF(E4350&lt;=60,"ATENCAO (31-60 DIAS)","OK"))))</f>
        <v/>
      </c>
      <c r="G4350" s="14">
        <f>SUMIFS(Lancamentos!$G:$G,Lancamentos!$C:$C,$A4350,Lancamentos!$E:$E,$C4350,Lancamentos!$B:$B,"ENTRADA")</f>
        <v/>
      </c>
      <c r="H4350" s="14">
        <f>SUMIFS(Lancamentos!$G:$G,Lancamentos!$C:$C,$A4350,Lancamentos!$E:$E,$C4350,Lancamentos!$B:$B,"SAIDA_USO")</f>
        <v/>
      </c>
      <c r="I4350" s="14">
        <f>SUMIFS(Lancamentos!$G:$G,Lancamentos!$C:$C,$A4350,Lancamentos!$E:$E,$C4350,Lancamentos!$B:$B,"SAIDA_DESCARTE")</f>
        <v/>
      </c>
      <c r="J4350" s="14">
        <f>G4350-H4350-I4350</f>
        <v/>
      </c>
      <c r="K4350">
        <f>IF(A4350="","",IF(J4350&lt;=IFERROR(VLOOKUP(A4350,Produtos!$A:$E,5,FALSE),0),"ABAIXO DO MINIMO","OK"))</f>
        <v/>
      </c>
    </row>
    <row r="4351">
      <c r="B4351">
        <f>IFERROR(VLOOKUP(A4351,Produtos!A:B,2,FALSE),"")</f>
        <v/>
      </c>
      <c r="D4351" s="10">
        <f>IFERROR(INDEX(Lotes!$E:$E,MATCH(1,(Lotes!$A:$A=A4351)*(Lotes!$C:$C=C4351),0)),"")</f>
        <v/>
      </c>
      <c r="E4351" s="14">
        <f>IF(D4351="","",D4351-TODAY())</f>
        <v/>
      </c>
      <c r="F4351">
        <f>IF(D4351="","",IF(E4351&lt;0,"VENCIDO",IF(E4351&lt;=30,"VENCE EM &lt;= 30 DIAS",IF(E4351&lt;=60,"ATENCAO (31-60 DIAS)","OK"))))</f>
        <v/>
      </c>
      <c r="G4351" s="14">
        <f>SUMIFS(Lancamentos!$G:$G,Lancamentos!$C:$C,$A4351,Lancamentos!$E:$E,$C4351,Lancamentos!$B:$B,"ENTRADA")</f>
        <v/>
      </c>
      <c r="H4351" s="14">
        <f>SUMIFS(Lancamentos!$G:$G,Lancamentos!$C:$C,$A4351,Lancamentos!$E:$E,$C4351,Lancamentos!$B:$B,"SAIDA_USO")</f>
        <v/>
      </c>
      <c r="I4351" s="14">
        <f>SUMIFS(Lancamentos!$G:$G,Lancamentos!$C:$C,$A4351,Lancamentos!$E:$E,$C4351,Lancamentos!$B:$B,"SAIDA_DESCARTE")</f>
        <v/>
      </c>
      <c r="J4351" s="14">
        <f>G4351-H4351-I4351</f>
        <v/>
      </c>
      <c r="K4351">
        <f>IF(A4351="","",IF(J4351&lt;=IFERROR(VLOOKUP(A4351,Produtos!$A:$E,5,FALSE),0),"ABAIXO DO MINIMO","OK"))</f>
        <v/>
      </c>
    </row>
    <row r="4352">
      <c r="B4352">
        <f>IFERROR(VLOOKUP(A4352,Produtos!A:B,2,FALSE),"")</f>
        <v/>
      </c>
      <c r="D4352" s="10">
        <f>IFERROR(INDEX(Lotes!$E:$E,MATCH(1,(Lotes!$A:$A=A4352)*(Lotes!$C:$C=C4352),0)),"")</f>
        <v/>
      </c>
      <c r="E4352" s="14">
        <f>IF(D4352="","",D4352-TODAY())</f>
        <v/>
      </c>
      <c r="F4352">
        <f>IF(D4352="","",IF(E4352&lt;0,"VENCIDO",IF(E4352&lt;=30,"VENCE EM &lt;= 30 DIAS",IF(E4352&lt;=60,"ATENCAO (31-60 DIAS)","OK"))))</f>
        <v/>
      </c>
      <c r="G4352" s="14">
        <f>SUMIFS(Lancamentos!$G:$G,Lancamentos!$C:$C,$A4352,Lancamentos!$E:$E,$C4352,Lancamentos!$B:$B,"ENTRADA")</f>
        <v/>
      </c>
      <c r="H4352" s="14">
        <f>SUMIFS(Lancamentos!$G:$G,Lancamentos!$C:$C,$A4352,Lancamentos!$E:$E,$C4352,Lancamentos!$B:$B,"SAIDA_USO")</f>
        <v/>
      </c>
      <c r="I4352" s="14">
        <f>SUMIFS(Lancamentos!$G:$G,Lancamentos!$C:$C,$A4352,Lancamentos!$E:$E,$C4352,Lancamentos!$B:$B,"SAIDA_DESCARTE")</f>
        <v/>
      </c>
      <c r="J4352" s="14">
        <f>G4352-H4352-I4352</f>
        <v/>
      </c>
      <c r="K4352">
        <f>IF(A4352="","",IF(J4352&lt;=IFERROR(VLOOKUP(A4352,Produtos!$A:$E,5,FALSE),0),"ABAIXO DO MINIMO","OK"))</f>
        <v/>
      </c>
    </row>
    <row r="4353">
      <c r="B4353">
        <f>IFERROR(VLOOKUP(A4353,Produtos!A:B,2,FALSE),"")</f>
        <v/>
      </c>
      <c r="D4353" s="10">
        <f>IFERROR(INDEX(Lotes!$E:$E,MATCH(1,(Lotes!$A:$A=A4353)*(Lotes!$C:$C=C4353),0)),"")</f>
        <v/>
      </c>
      <c r="E4353" s="14">
        <f>IF(D4353="","",D4353-TODAY())</f>
        <v/>
      </c>
      <c r="F4353">
        <f>IF(D4353="","",IF(E4353&lt;0,"VENCIDO",IF(E4353&lt;=30,"VENCE EM &lt;= 30 DIAS",IF(E4353&lt;=60,"ATENCAO (31-60 DIAS)","OK"))))</f>
        <v/>
      </c>
      <c r="G4353" s="14">
        <f>SUMIFS(Lancamentos!$G:$G,Lancamentos!$C:$C,$A4353,Lancamentos!$E:$E,$C4353,Lancamentos!$B:$B,"ENTRADA")</f>
        <v/>
      </c>
      <c r="H4353" s="14">
        <f>SUMIFS(Lancamentos!$G:$G,Lancamentos!$C:$C,$A4353,Lancamentos!$E:$E,$C4353,Lancamentos!$B:$B,"SAIDA_USO")</f>
        <v/>
      </c>
      <c r="I4353" s="14">
        <f>SUMIFS(Lancamentos!$G:$G,Lancamentos!$C:$C,$A4353,Lancamentos!$E:$E,$C4353,Lancamentos!$B:$B,"SAIDA_DESCARTE")</f>
        <v/>
      </c>
      <c r="J4353" s="14">
        <f>G4353-H4353-I4353</f>
        <v/>
      </c>
      <c r="K4353">
        <f>IF(A4353="","",IF(J4353&lt;=IFERROR(VLOOKUP(A4353,Produtos!$A:$E,5,FALSE),0),"ABAIXO DO MINIMO","OK"))</f>
        <v/>
      </c>
    </row>
    <row r="4354">
      <c r="B4354">
        <f>IFERROR(VLOOKUP(A4354,Produtos!A:B,2,FALSE),"")</f>
        <v/>
      </c>
      <c r="D4354" s="10">
        <f>IFERROR(INDEX(Lotes!$E:$E,MATCH(1,(Lotes!$A:$A=A4354)*(Lotes!$C:$C=C4354),0)),"")</f>
        <v/>
      </c>
      <c r="E4354" s="14">
        <f>IF(D4354="","",D4354-TODAY())</f>
        <v/>
      </c>
      <c r="F4354">
        <f>IF(D4354="","",IF(E4354&lt;0,"VENCIDO",IF(E4354&lt;=30,"VENCE EM &lt;= 30 DIAS",IF(E4354&lt;=60,"ATENCAO (31-60 DIAS)","OK"))))</f>
        <v/>
      </c>
      <c r="G4354" s="14">
        <f>SUMIFS(Lancamentos!$G:$G,Lancamentos!$C:$C,$A4354,Lancamentos!$E:$E,$C4354,Lancamentos!$B:$B,"ENTRADA")</f>
        <v/>
      </c>
      <c r="H4354" s="14">
        <f>SUMIFS(Lancamentos!$G:$G,Lancamentos!$C:$C,$A4354,Lancamentos!$E:$E,$C4354,Lancamentos!$B:$B,"SAIDA_USO")</f>
        <v/>
      </c>
      <c r="I4354" s="14">
        <f>SUMIFS(Lancamentos!$G:$G,Lancamentos!$C:$C,$A4354,Lancamentos!$E:$E,$C4354,Lancamentos!$B:$B,"SAIDA_DESCARTE")</f>
        <v/>
      </c>
      <c r="J4354" s="14">
        <f>G4354-H4354-I4354</f>
        <v/>
      </c>
      <c r="K4354">
        <f>IF(A4354="","",IF(J4354&lt;=IFERROR(VLOOKUP(A4354,Produtos!$A:$E,5,FALSE),0),"ABAIXO DO MINIMO","OK"))</f>
        <v/>
      </c>
    </row>
    <row r="4355">
      <c r="B4355">
        <f>IFERROR(VLOOKUP(A4355,Produtos!A:B,2,FALSE),"")</f>
        <v/>
      </c>
      <c r="D4355" s="10">
        <f>IFERROR(INDEX(Lotes!$E:$E,MATCH(1,(Lotes!$A:$A=A4355)*(Lotes!$C:$C=C4355),0)),"")</f>
        <v/>
      </c>
      <c r="E4355" s="14">
        <f>IF(D4355="","",D4355-TODAY())</f>
        <v/>
      </c>
      <c r="F4355">
        <f>IF(D4355="","",IF(E4355&lt;0,"VENCIDO",IF(E4355&lt;=30,"VENCE EM &lt;= 30 DIAS",IF(E4355&lt;=60,"ATENCAO (31-60 DIAS)","OK"))))</f>
        <v/>
      </c>
      <c r="G4355" s="14">
        <f>SUMIFS(Lancamentos!$G:$G,Lancamentos!$C:$C,$A4355,Lancamentos!$E:$E,$C4355,Lancamentos!$B:$B,"ENTRADA")</f>
        <v/>
      </c>
      <c r="H4355" s="14">
        <f>SUMIFS(Lancamentos!$G:$G,Lancamentos!$C:$C,$A4355,Lancamentos!$E:$E,$C4355,Lancamentos!$B:$B,"SAIDA_USO")</f>
        <v/>
      </c>
      <c r="I4355" s="14">
        <f>SUMIFS(Lancamentos!$G:$G,Lancamentos!$C:$C,$A4355,Lancamentos!$E:$E,$C4355,Lancamentos!$B:$B,"SAIDA_DESCARTE")</f>
        <v/>
      </c>
      <c r="J4355" s="14">
        <f>G4355-H4355-I4355</f>
        <v/>
      </c>
      <c r="K4355">
        <f>IF(A4355="","",IF(J4355&lt;=IFERROR(VLOOKUP(A4355,Produtos!$A:$E,5,FALSE),0),"ABAIXO DO MINIMO","OK"))</f>
        <v/>
      </c>
    </row>
    <row r="4356">
      <c r="B4356">
        <f>IFERROR(VLOOKUP(A4356,Produtos!A:B,2,FALSE),"")</f>
        <v/>
      </c>
      <c r="D4356" s="10">
        <f>IFERROR(INDEX(Lotes!$E:$E,MATCH(1,(Lotes!$A:$A=A4356)*(Lotes!$C:$C=C4356),0)),"")</f>
        <v/>
      </c>
      <c r="E4356" s="14">
        <f>IF(D4356="","",D4356-TODAY())</f>
        <v/>
      </c>
      <c r="F4356">
        <f>IF(D4356="","",IF(E4356&lt;0,"VENCIDO",IF(E4356&lt;=30,"VENCE EM &lt;= 30 DIAS",IF(E4356&lt;=60,"ATENCAO (31-60 DIAS)","OK"))))</f>
        <v/>
      </c>
      <c r="G4356" s="14">
        <f>SUMIFS(Lancamentos!$G:$G,Lancamentos!$C:$C,$A4356,Lancamentos!$E:$E,$C4356,Lancamentos!$B:$B,"ENTRADA")</f>
        <v/>
      </c>
      <c r="H4356" s="14">
        <f>SUMIFS(Lancamentos!$G:$G,Lancamentos!$C:$C,$A4356,Lancamentos!$E:$E,$C4356,Lancamentos!$B:$B,"SAIDA_USO")</f>
        <v/>
      </c>
      <c r="I4356" s="14">
        <f>SUMIFS(Lancamentos!$G:$G,Lancamentos!$C:$C,$A4356,Lancamentos!$E:$E,$C4356,Lancamentos!$B:$B,"SAIDA_DESCARTE")</f>
        <v/>
      </c>
      <c r="J4356" s="14">
        <f>G4356-H4356-I4356</f>
        <v/>
      </c>
      <c r="K4356">
        <f>IF(A4356="","",IF(J4356&lt;=IFERROR(VLOOKUP(A4356,Produtos!$A:$E,5,FALSE),0),"ABAIXO DO MINIMO","OK"))</f>
        <v/>
      </c>
    </row>
    <row r="4357">
      <c r="B4357">
        <f>IFERROR(VLOOKUP(A4357,Produtos!A:B,2,FALSE),"")</f>
        <v/>
      </c>
      <c r="D4357" s="10">
        <f>IFERROR(INDEX(Lotes!$E:$E,MATCH(1,(Lotes!$A:$A=A4357)*(Lotes!$C:$C=C4357),0)),"")</f>
        <v/>
      </c>
      <c r="E4357" s="14">
        <f>IF(D4357="","",D4357-TODAY())</f>
        <v/>
      </c>
      <c r="F4357">
        <f>IF(D4357="","",IF(E4357&lt;0,"VENCIDO",IF(E4357&lt;=30,"VENCE EM &lt;= 30 DIAS",IF(E4357&lt;=60,"ATENCAO (31-60 DIAS)","OK"))))</f>
        <v/>
      </c>
      <c r="G4357" s="14">
        <f>SUMIFS(Lancamentos!$G:$G,Lancamentos!$C:$C,$A4357,Lancamentos!$E:$E,$C4357,Lancamentos!$B:$B,"ENTRADA")</f>
        <v/>
      </c>
      <c r="H4357" s="14">
        <f>SUMIFS(Lancamentos!$G:$G,Lancamentos!$C:$C,$A4357,Lancamentos!$E:$E,$C4357,Lancamentos!$B:$B,"SAIDA_USO")</f>
        <v/>
      </c>
      <c r="I4357" s="14">
        <f>SUMIFS(Lancamentos!$G:$G,Lancamentos!$C:$C,$A4357,Lancamentos!$E:$E,$C4357,Lancamentos!$B:$B,"SAIDA_DESCARTE")</f>
        <v/>
      </c>
      <c r="J4357" s="14">
        <f>G4357-H4357-I4357</f>
        <v/>
      </c>
      <c r="K4357">
        <f>IF(A4357="","",IF(J4357&lt;=IFERROR(VLOOKUP(A4357,Produtos!$A:$E,5,FALSE),0),"ABAIXO DO MINIMO","OK"))</f>
        <v/>
      </c>
    </row>
    <row r="4358">
      <c r="B4358">
        <f>IFERROR(VLOOKUP(A4358,Produtos!A:B,2,FALSE),"")</f>
        <v/>
      </c>
      <c r="D4358" s="10">
        <f>IFERROR(INDEX(Lotes!$E:$E,MATCH(1,(Lotes!$A:$A=A4358)*(Lotes!$C:$C=C4358),0)),"")</f>
        <v/>
      </c>
      <c r="E4358" s="14">
        <f>IF(D4358="","",D4358-TODAY())</f>
        <v/>
      </c>
      <c r="F4358">
        <f>IF(D4358="","",IF(E4358&lt;0,"VENCIDO",IF(E4358&lt;=30,"VENCE EM &lt;= 30 DIAS",IF(E4358&lt;=60,"ATENCAO (31-60 DIAS)","OK"))))</f>
        <v/>
      </c>
      <c r="G4358" s="14">
        <f>SUMIFS(Lancamentos!$G:$G,Lancamentos!$C:$C,$A4358,Lancamentos!$E:$E,$C4358,Lancamentos!$B:$B,"ENTRADA")</f>
        <v/>
      </c>
      <c r="H4358" s="14">
        <f>SUMIFS(Lancamentos!$G:$G,Lancamentos!$C:$C,$A4358,Lancamentos!$E:$E,$C4358,Lancamentos!$B:$B,"SAIDA_USO")</f>
        <v/>
      </c>
      <c r="I4358" s="14">
        <f>SUMIFS(Lancamentos!$G:$G,Lancamentos!$C:$C,$A4358,Lancamentos!$E:$E,$C4358,Lancamentos!$B:$B,"SAIDA_DESCARTE")</f>
        <v/>
      </c>
      <c r="J4358" s="14">
        <f>G4358-H4358-I4358</f>
        <v/>
      </c>
      <c r="K4358">
        <f>IF(A4358="","",IF(J4358&lt;=IFERROR(VLOOKUP(A4358,Produtos!$A:$E,5,FALSE),0),"ABAIXO DO MINIMO","OK"))</f>
        <v/>
      </c>
    </row>
    <row r="4359">
      <c r="B4359">
        <f>IFERROR(VLOOKUP(A4359,Produtos!A:B,2,FALSE),"")</f>
        <v/>
      </c>
      <c r="D4359" s="10">
        <f>IFERROR(INDEX(Lotes!$E:$E,MATCH(1,(Lotes!$A:$A=A4359)*(Lotes!$C:$C=C4359),0)),"")</f>
        <v/>
      </c>
      <c r="E4359" s="14">
        <f>IF(D4359="","",D4359-TODAY())</f>
        <v/>
      </c>
      <c r="F4359">
        <f>IF(D4359="","",IF(E4359&lt;0,"VENCIDO",IF(E4359&lt;=30,"VENCE EM &lt;= 30 DIAS",IF(E4359&lt;=60,"ATENCAO (31-60 DIAS)","OK"))))</f>
        <v/>
      </c>
      <c r="G4359" s="14">
        <f>SUMIFS(Lancamentos!$G:$G,Lancamentos!$C:$C,$A4359,Lancamentos!$E:$E,$C4359,Lancamentos!$B:$B,"ENTRADA")</f>
        <v/>
      </c>
      <c r="H4359" s="14">
        <f>SUMIFS(Lancamentos!$G:$G,Lancamentos!$C:$C,$A4359,Lancamentos!$E:$E,$C4359,Lancamentos!$B:$B,"SAIDA_USO")</f>
        <v/>
      </c>
      <c r="I4359" s="14">
        <f>SUMIFS(Lancamentos!$G:$G,Lancamentos!$C:$C,$A4359,Lancamentos!$E:$E,$C4359,Lancamentos!$B:$B,"SAIDA_DESCARTE")</f>
        <v/>
      </c>
      <c r="J4359" s="14">
        <f>G4359-H4359-I4359</f>
        <v/>
      </c>
      <c r="K4359">
        <f>IF(A4359="","",IF(J4359&lt;=IFERROR(VLOOKUP(A4359,Produtos!$A:$E,5,FALSE),0),"ABAIXO DO MINIMO","OK"))</f>
        <v/>
      </c>
    </row>
    <row r="4360">
      <c r="B4360">
        <f>IFERROR(VLOOKUP(A4360,Produtos!A:B,2,FALSE),"")</f>
        <v/>
      </c>
      <c r="D4360" s="10">
        <f>IFERROR(INDEX(Lotes!$E:$E,MATCH(1,(Lotes!$A:$A=A4360)*(Lotes!$C:$C=C4360),0)),"")</f>
        <v/>
      </c>
      <c r="E4360" s="14">
        <f>IF(D4360="","",D4360-TODAY())</f>
        <v/>
      </c>
      <c r="F4360">
        <f>IF(D4360="","",IF(E4360&lt;0,"VENCIDO",IF(E4360&lt;=30,"VENCE EM &lt;= 30 DIAS",IF(E4360&lt;=60,"ATENCAO (31-60 DIAS)","OK"))))</f>
        <v/>
      </c>
      <c r="G4360" s="14">
        <f>SUMIFS(Lancamentos!$G:$G,Lancamentos!$C:$C,$A4360,Lancamentos!$E:$E,$C4360,Lancamentos!$B:$B,"ENTRADA")</f>
        <v/>
      </c>
      <c r="H4360" s="14">
        <f>SUMIFS(Lancamentos!$G:$G,Lancamentos!$C:$C,$A4360,Lancamentos!$E:$E,$C4360,Lancamentos!$B:$B,"SAIDA_USO")</f>
        <v/>
      </c>
      <c r="I4360" s="14">
        <f>SUMIFS(Lancamentos!$G:$G,Lancamentos!$C:$C,$A4360,Lancamentos!$E:$E,$C4360,Lancamentos!$B:$B,"SAIDA_DESCARTE")</f>
        <v/>
      </c>
      <c r="J4360" s="14">
        <f>G4360-H4360-I4360</f>
        <v/>
      </c>
      <c r="K4360">
        <f>IF(A4360="","",IF(J4360&lt;=IFERROR(VLOOKUP(A4360,Produtos!$A:$E,5,FALSE),0),"ABAIXO DO MINIMO","OK"))</f>
        <v/>
      </c>
    </row>
    <row r="4361">
      <c r="B4361">
        <f>IFERROR(VLOOKUP(A4361,Produtos!A:B,2,FALSE),"")</f>
        <v/>
      </c>
      <c r="D4361" s="10">
        <f>IFERROR(INDEX(Lotes!$E:$E,MATCH(1,(Lotes!$A:$A=A4361)*(Lotes!$C:$C=C4361),0)),"")</f>
        <v/>
      </c>
      <c r="E4361" s="14">
        <f>IF(D4361="","",D4361-TODAY())</f>
        <v/>
      </c>
      <c r="F4361">
        <f>IF(D4361="","",IF(E4361&lt;0,"VENCIDO",IF(E4361&lt;=30,"VENCE EM &lt;= 30 DIAS",IF(E4361&lt;=60,"ATENCAO (31-60 DIAS)","OK"))))</f>
        <v/>
      </c>
      <c r="G4361" s="14">
        <f>SUMIFS(Lancamentos!$G:$G,Lancamentos!$C:$C,$A4361,Lancamentos!$E:$E,$C4361,Lancamentos!$B:$B,"ENTRADA")</f>
        <v/>
      </c>
      <c r="H4361" s="14">
        <f>SUMIFS(Lancamentos!$G:$G,Lancamentos!$C:$C,$A4361,Lancamentos!$E:$E,$C4361,Lancamentos!$B:$B,"SAIDA_USO")</f>
        <v/>
      </c>
      <c r="I4361" s="14">
        <f>SUMIFS(Lancamentos!$G:$G,Lancamentos!$C:$C,$A4361,Lancamentos!$E:$E,$C4361,Lancamentos!$B:$B,"SAIDA_DESCARTE")</f>
        <v/>
      </c>
      <c r="J4361" s="14">
        <f>G4361-H4361-I4361</f>
        <v/>
      </c>
      <c r="K4361">
        <f>IF(A4361="","",IF(J4361&lt;=IFERROR(VLOOKUP(A4361,Produtos!$A:$E,5,FALSE),0),"ABAIXO DO MINIMO","OK"))</f>
        <v/>
      </c>
    </row>
    <row r="4362">
      <c r="B4362">
        <f>IFERROR(VLOOKUP(A4362,Produtos!A:B,2,FALSE),"")</f>
        <v/>
      </c>
      <c r="D4362" s="10">
        <f>IFERROR(INDEX(Lotes!$E:$E,MATCH(1,(Lotes!$A:$A=A4362)*(Lotes!$C:$C=C4362),0)),"")</f>
        <v/>
      </c>
      <c r="E4362" s="14">
        <f>IF(D4362="","",D4362-TODAY())</f>
        <v/>
      </c>
      <c r="F4362">
        <f>IF(D4362="","",IF(E4362&lt;0,"VENCIDO",IF(E4362&lt;=30,"VENCE EM &lt;= 30 DIAS",IF(E4362&lt;=60,"ATENCAO (31-60 DIAS)","OK"))))</f>
        <v/>
      </c>
      <c r="G4362" s="14">
        <f>SUMIFS(Lancamentos!$G:$G,Lancamentos!$C:$C,$A4362,Lancamentos!$E:$E,$C4362,Lancamentos!$B:$B,"ENTRADA")</f>
        <v/>
      </c>
      <c r="H4362" s="14">
        <f>SUMIFS(Lancamentos!$G:$G,Lancamentos!$C:$C,$A4362,Lancamentos!$E:$E,$C4362,Lancamentos!$B:$B,"SAIDA_USO")</f>
        <v/>
      </c>
      <c r="I4362" s="14">
        <f>SUMIFS(Lancamentos!$G:$G,Lancamentos!$C:$C,$A4362,Lancamentos!$E:$E,$C4362,Lancamentos!$B:$B,"SAIDA_DESCARTE")</f>
        <v/>
      </c>
      <c r="J4362" s="14">
        <f>G4362-H4362-I4362</f>
        <v/>
      </c>
      <c r="K4362">
        <f>IF(A4362="","",IF(J4362&lt;=IFERROR(VLOOKUP(A4362,Produtos!$A:$E,5,FALSE),0),"ABAIXO DO MINIMO","OK"))</f>
        <v/>
      </c>
    </row>
    <row r="4363">
      <c r="B4363">
        <f>IFERROR(VLOOKUP(A4363,Produtos!A:B,2,FALSE),"")</f>
        <v/>
      </c>
      <c r="D4363" s="10">
        <f>IFERROR(INDEX(Lotes!$E:$E,MATCH(1,(Lotes!$A:$A=A4363)*(Lotes!$C:$C=C4363),0)),"")</f>
        <v/>
      </c>
      <c r="E4363" s="14">
        <f>IF(D4363="","",D4363-TODAY())</f>
        <v/>
      </c>
      <c r="F4363">
        <f>IF(D4363="","",IF(E4363&lt;0,"VENCIDO",IF(E4363&lt;=30,"VENCE EM &lt;= 30 DIAS",IF(E4363&lt;=60,"ATENCAO (31-60 DIAS)","OK"))))</f>
        <v/>
      </c>
      <c r="G4363" s="14">
        <f>SUMIFS(Lancamentos!$G:$G,Lancamentos!$C:$C,$A4363,Lancamentos!$E:$E,$C4363,Lancamentos!$B:$B,"ENTRADA")</f>
        <v/>
      </c>
      <c r="H4363" s="14">
        <f>SUMIFS(Lancamentos!$G:$G,Lancamentos!$C:$C,$A4363,Lancamentos!$E:$E,$C4363,Lancamentos!$B:$B,"SAIDA_USO")</f>
        <v/>
      </c>
      <c r="I4363" s="14">
        <f>SUMIFS(Lancamentos!$G:$G,Lancamentos!$C:$C,$A4363,Lancamentos!$E:$E,$C4363,Lancamentos!$B:$B,"SAIDA_DESCARTE")</f>
        <v/>
      </c>
      <c r="J4363" s="14">
        <f>G4363-H4363-I4363</f>
        <v/>
      </c>
      <c r="K4363">
        <f>IF(A4363="","",IF(J4363&lt;=IFERROR(VLOOKUP(A4363,Produtos!$A:$E,5,FALSE),0),"ABAIXO DO MINIMO","OK"))</f>
        <v/>
      </c>
    </row>
    <row r="4364">
      <c r="B4364">
        <f>IFERROR(VLOOKUP(A4364,Produtos!A:B,2,FALSE),"")</f>
        <v/>
      </c>
      <c r="D4364" s="10">
        <f>IFERROR(INDEX(Lotes!$E:$E,MATCH(1,(Lotes!$A:$A=A4364)*(Lotes!$C:$C=C4364),0)),"")</f>
        <v/>
      </c>
      <c r="E4364" s="14">
        <f>IF(D4364="","",D4364-TODAY())</f>
        <v/>
      </c>
      <c r="F4364">
        <f>IF(D4364="","",IF(E4364&lt;0,"VENCIDO",IF(E4364&lt;=30,"VENCE EM &lt;= 30 DIAS",IF(E4364&lt;=60,"ATENCAO (31-60 DIAS)","OK"))))</f>
        <v/>
      </c>
      <c r="G4364" s="14">
        <f>SUMIFS(Lancamentos!$G:$G,Lancamentos!$C:$C,$A4364,Lancamentos!$E:$E,$C4364,Lancamentos!$B:$B,"ENTRADA")</f>
        <v/>
      </c>
      <c r="H4364" s="14">
        <f>SUMIFS(Lancamentos!$G:$G,Lancamentos!$C:$C,$A4364,Lancamentos!$E:$E,$C4364,Lancamentos!$B:$B,"SAIDA_USO")</f>
        <v/>
      </c>
      <c r="I4364" s="14">
        <f>SUMIFS(Lancamentos!$G:$G,Lancamentos!$C:$C,$A4364,Lancamentos!$E:$E,$C4364,Lancamentos!$B:$B,"SAIDA_DESCARTE")</f>
        <v/>
      </c>
      <c r="J4364" s="14">
        <f>G4364-H4364-I4364</f>
        <v/>
      </c>
      <c r="K4364">
        <f>IF(A4364="","",IF(J4364&lt;=IFERROR(VLOOKUP(A4364,Produtos!$A:$E,5,FALSE),0),"ABAIXO DO MINIMO","OK"))</f>
        <v/>
      </c>
    </row>
    <row r="4365">
      <c r="B4365">
        <f>IFERROR(VLOOKUP(A4365,Produtos!A:B,2,FALSE),"")</f>
        <v/>
      </c>
      <c r="D4365" s="10">
        <f>IFERROR(INDEX(Lotes!$E:$E,MATCH(1,(Lotes!$A:$A=A4365)*(Lotes!$C:$C=C4365),0)),"")</f>
        <v/>
      </c>
      <c r="E4365" s="14">
        <f>IF(D4365="","",D4365-TODAY())</f>
        <v/>
      </c>
      <c r="F4365">
        <f>IF(D4365="","",IF(E4365&lt;0,"VENCIDO",IF(E4365&lt;=30,"VENCE EM &lt;= 30 DIAS",IF(E4365&lt;=60,"ATENCAO (31-60 DIAS)","OK"))))</f>
        <v/>
      </c>
      <c r="G4365" s="14">
        <f>SUMIFS(Lancamentos!$G:$G,Lancamentos!$C:$C,$A4365,Lancamentos!$E:$E,$C4365,Lancamentos!$B:$B,"ENTRADA")</f>
        <v/>
      </c>
      <c r="H4365" s="14">
        <f>SUMIFS(Lancamentos!$G:$G,Lancamentos!$C:$C,$A4365,Lancamentos!$E:$E,$C4365,Lancamentos!$B:$B,"SAIDA_USO")</f>
        <v/>
      </c>
      <c r="I4365" s="14">
        <f>SUMIFS(Lancamentos!$G:$G,Lancamentos!$C:$C,$A4365,Lancamentos!$E:$E,$C4365,Lancamentos!$B:$B,"SAIDA_DESCARTE")</f>
        <v/>
      </c>
      <c r="J4365" s="14">
        <f>G4365-H4365-I4365</f>
        <v/>
      </c>
      <c r="K4365">
        <f>IF(A4365="","",IF(J4365&lt;=IFERROR(VLOOKUP(A4365,Produtos!$A:$E,5,FALSE),0),"ABAIXO DO MINIMO","OK"))</f>
        <v/>
      </c>
    </row>
    <row r="4366">
      <c r="B4366">
        <f>IFERROR(VLOOKUP(A4366,Produtos!A:B,2,FALSE),"")</f>
        <v/>
      </c>
      <c r="D4366" s="10">
        <f>IFERROR(INDEX(Lotes!$E:$E,MATCH(1,(Lotes!$A:$A=A4366)*(Lotes!$C:$C=C4366),0)),"")</f>
        <v/>
      </c>
      <c r="E4366" s="14">
        <f>IF(D4366="","",D4366-TODAY())</f>
        <v/>
      </c>
      <c r="F4366">
        <f>IF(D4366="","",IF(E4366&lt;0,"VENCIDO",IF(E4366&lt;=30,"VENCE EM &lt;= 30 DIAS",IF(E4366&lt;=60,"ATENCAO (31-60 DIAS)","OK"))))</f>
        <v/>
      </c>
      <c r="G4366" s="14">
        <f>SUMIFS(Lancamentos!$G:$G,Lancamentos!$C:$C,$A4366,Lancamentos!$E:$E,$C4366,Lancamentos!$B:$B,"ENTRADA")</f>
        <v/>
      </c>
      <c r="H4366" s="14">
        <f>SUMIFS(Lancamentos!$G:$G,Lancamentos!$C:$C,$A4366,Lancamentos!$E:$E,$C4366,Lancamentos!$B:$B,"SAIDA_USO")</f>
        <v/>
      </c>
      <c r="I4366" s="14">
        <f>SUMIFS(Lancamentos!$G:$G,Lancamentos!$C:$C,$A4366,Lancamentos!$E:$E,$C4366,Lancamentos!$B:$B,"SAIDA_DESCARTE")</f>
        <v/>
      </c>
      <c r="J4366" s="14">
        <f>G4366-H4366-I4366</f>
        <v/>
      </c>
      <c r="K4366">
        <f>IF(A4366="","",IF(J4366&lt;=IFERROR(VLOOKUP(A4366,Produtos!$A:$E,5,FALSE),0),"ABAIXO DO MINIMO","OK"))</f>
        <v/>
      </c>
    </row>
    <row r="4367">
      <c r="B4367">
        <f>IFERROR(VLOOKUP(A4367,Produtos!A:B,2,FALSE),"")</f>
        <v/>
      </c>
      <c r="D4367" s="10">
        <f>IFERROR(INDEX(Lotes!$E:$E,MATCH(1,(Lotes!$A:$A=A4367)*(Lotes!$C:$C=C4367),0)),"")</f>
        <v/>
      </c>
      <c r="E4367" s="14">
        <f>IF(D4367="","",D4367-TODAY())</f>
        <v/>
      </c>
      <c r="F4367">
        <f>IF(D4367="","",IF(E4367&lt;0,"VENCIDO",IF(E4367&lt;=30,"VENCE EM &lt;= 30 DIAS",IF(E4367&lt;=60,"ATENCAO (31-60 DIAS)","OK"))))</f>
        <v/>
      </c>
      <c r="G4367" s="14">
        <f>SUMIFS(Lancamentos!$G:$G,Lancamentos!$C:$C,$A4367,Lancamentos!$E:$E,$C4367,Lancamentos!$B:$B,"ENTRADA")</f>
        <v/>
      </c>
      <c r="H4367" s="14">
        <f>SUMIFS(Lancamentos!$G:$G,Lancamentos!$C:$C,$A4367,Lancamentos!$E:$E,$C4367,Lancamentos!$B:$B,"SAIDA_USO")</f>
        <v/>
      </c>
      <c r="I4367" s="14">
        <f>SUMIFS(Lancamentos!$G:$G,Lancamentos!$C:$C,$A4367,Lancamentos!$E:$E,$C4367,Lancamentos!$B:$B,"SAIDA_DESCARTE")</f>
        <v/>
      </c>
      <c r="J4367" s="14">
        <f>G4367-H4367-I4367</f>
        <v/>
      </c>
      <c r="K4367">
        <f>IF(A4367="","",IF(J4367&lt;=IFERROR(VLOOKUP(A4367,Produtos!$A:$E,5,FALSE),0),"ABAIXO DO MINIMO","OK"))</f>
        <v/>
      </c>
    </row>
    <row r="4368">
      <c r="B4368">
        <f>IFERROR(VLOOKUP(A4368,Produtos!A:B,2,FALSE),"")</f>
        <v/>
      </c>
      <c r="D4368" s="10">
        <f>IFERROR(INDEX(Lotes!$E:$E,MATCH(1,(Lotes!$A:$A=A4368)*(Lotes!$C:$C=C4368),0)),"")</f>
        <v/>
      </c>
      <c r="E4368" s="14">
        <f>IF(D4368="","",D4368-TODAY())</f>
        <v/>
      </c>
      <c r="F4368">
        <f>IF(D4368="","",IF(E4368&lt;0,"VENCIDO",IF(E4368&lt;=30,"VENCE EM &lt;= 30 DIAS",IF(E4368&lt;=60,"ATENCAO (31-60 DIAS)","OK"))))</f>
        <v/>
      </c>
      <c r="G4368" s="14">
        <f>SUMIFS(Lancamentos!$G:$G,Lancamentos!$C:$C,$A4368,Lancamentos!$E:$E,$C4368,Lancamentos!$B:$B,"ENTRADA")</f>
        <v/>
      </c>
      <c r="H4368" s="14">
        <f>SUMIFS(Lancamentos!$G:$G,Lancamentos!$C:$C,$A4368,Lancamentos!$E:$E,$C4368,Lancamentos!$B:$B,"SAIDA_USO")</f>
        <v/>
      </c>
      <c r="I4368" s="14">
        <f>SUMIFS(Lancamentos!$G:$G,Lancamentos!$C:$C,$A4368,Lancamentos!$E:$E,$C4368,Lancamentos!$B:$B,"SAIDA_DESCARTE")</f>
        <v/>
      </c>
      <c r="J4368" s="14">
        <f>G4368-H4368-I4368</f>
        <v/>
      </c>
      <c r="K4368">
        <f>IF(A4368="","",IF(J4368&lt;=IFERROR(VLOOKUP(A4368,Produtos!$A:$E,5,FALSE),0),"ABAIXO DO MINIMO","OK"))</f>
        <v/>
      </c>
    </row>
    <row r="4369">
      <c r="B4369">
        <f>IFERROR(VLOOKUP(A4369,Produtos!A:B,2,FALSE),"")</f>
        <v/>
      </c>
      <c r="D4369" s="10">
        <f>IFERROR(INDEX(Lotes!$E:$E,MATCH(1,(Lotes!$A:$A=A4369)*(Lotes!$C:$C=C4369),0)),"")</f>
        <v/>
      </c>
      <c r="E4369" s="14">
        <f>IF(D4369="","",D4369-TODAY())</f>
        <v/>
      </c>
      <c r="F4369">
        <f>IF(D4369="","",IF(E4369&lt;0,"VENCIDO",IF(E4369&lt;=30,"VENCE EM &lt;= 30 DIAS",IF(E4369&lt;=60,"ATENCAO (31-60 DIAS)","OK"))))</f>
        <v/>
      </c>
      <c r="G4369" s="14">
        <f>SUMIFS(Lancamentos!$G:$G,Lancamentos!$C:$C,$A4369,Lancamentos!$E:$E,$C4369,Lancamentos!$B:$B,"ENTRADA")</f>
        <v/>
      </c>
      <c r="H4369" s="14">
        <f>SUMIFS(Lancamentos!$G:$G,Lancamentos!$C:$C,$A4369,Lancamentos!$E:$E,$C4369,Lancamentos!$B:$B,"SAIDA_USO")</f>
        <v/>
      </c>
      <c r="I4369" s="14">
        <f>SUMIFS(Lancamentos!$G:$G,Lancamentos!$C:$C,$A4369,Lancamentos!$E:$E,$C4369,Lancamentos!$B:$B,"SAIDA_DESCARTE")</f>
        <v/>
      </c>
      <c r="J4369" s="14">
        <f>G4369-H4369-I4369</f>
        <v/>
      </c>
      <c r="K4369">
        <f>IF(A4369="","",IF(J4369&lt;=IFERROR(VLOOKUP(A4369,Produtos!$A:$E,5,FALSE),0),"ABAIXO DO MINIMO","OK"))</f>
        <v/>
      </c>
    </row>
    <row r="4370">
      <c r="B4370">
        <f>IFERROR(VLOOKUP(A4370,Produtos!A:B,2,FALSE),"")</f>
        <v/>
      </c>
      <c r="D4370" s="10">
        <f>IFERROR(INDEX(Lotes!$E:$E,MATCH(1,(Lotes!$A:$A=A4370)*(Lotes!$C:$C=C4370),0)),"")</f>
        <v/>
      </c>
      <c r="E4370" s="14">
        <f>IF(D4370="","",D4370-TODAY())</f>
        <v/>
      </c>
      <c r="F4370">
        <f>IF(D4370="","",IF(E4370&lt;0,"VENCIDO",IF(E4370&lt;=30,"VENCE EM &lt;= 30 DIAS",IF(E4370&lt;=60,"ATENCAO (31-60 DIAS)","OK"))))</f>
        <v/>
      </c>
      <c r="G4370" s="14">
        <f>SUMIFS(Lancamentos!$G:$G,Lancamentos!$C:$C,$A4370,Lancamentos!$E:$E,$C4370,Lancamentos!$B:$B,"ENTRADA")</f>
        <v/>
      </c>
      <c r="H4370" s="14">
        <f>SUMIFS(Lancamentos!$G:$G,Lancamentos!$C:$C,$A4370,Lancamentos!$E:$E,$C4370,Lancamentos!$B:$B,"SAIDA_USO")</f>
        <v/>
      </c>
      <c r="I4370" s="14">
        <f>SUMIFS(Lancamentos!$G:$G,Lancamentos!$C:$C,$A4370,Lancamentos!$E:$E,$C4370,Lancamentos!$B:$B,"SAIDA_DESCARTE")</f>
        <v/>
      </c>
      <c r="J4370" s="14">
        <f>G4370-H4370-I4370</f>
        <v/>
      </c>
      <c r="K4370">
        <f>IF(A4370="","",IF(J4370&lt;=IFERROR(VLOOKUP(A4370,Produtos!$A:$E,5,FALSE),0),"ABAIXO DO MINIMO","OK"))</f>
        <v/>
      </c>
    </row>
    <row r="4371">
      <c r="B4371">
        <f>IFERROR(VLOOKUP(A4371,Produtos!A:B,2,FALSE),"")</f>
        <v/>
      </c>
      <c r="D4371" s="10">
        <f>IFERROR(INDEX(Lotes!$E:$E,MATCH(1,(Lotes!$A:$A=A4371)*(Lotes!$C:$C=C4371),0)),"")</f>
        <v/>
      </c>
      <c r="E4371" s="14">
        <f>IF(D4371="","",D4371-TODAY())</f>
        <v/>
      </c>
      <c r="F4371">
        <f>IF(D4371="","",IF(E4371&lt;0,"VENCIDO",IF(E4371&lt;=30,"VENCE EM &lt;= 30 DIAS",IF(E4371&lt;=60,"ATENCAO (31-60 DIAS)","OK"))))</f>
        <v/>
      </c>
      <c r="G4371" s="14">
        <f>SUMIFS(Lancamentos!$G:$G,Lancamentos!$C:$C,$A4371,Lancamentos!$E:$E,$C4371,Lancamentos!$B:$B,"ENTRADA")</f>
        <v/>
      </c>
      <c r="H4371" s="14">
        <f>SUMIFS(Lancamentos!$G:$G,Lancamentos!$C:$C,$A4371,Lancamentos!$E:$E,$C4371,Lancamentos!$B:$B,"SAIDA_USO")</f>
        <v/>
      </c>
      <c r="I4371" s="14">
        <f>SUMIFS(Lancamentos!$G:$G,Lancamentos!$C:$C,$A4371,Lancamentos!$E:$E,$C4371,Lancamentos!$B:$B,"SAIDA_DESCARTE")</f>
        <v/>
      </c>
      <c r="J4371" s="14">
        <f>G4371-H4371-I4371</f>
        <v/>
      </c>
      <c r="K4371">
        <f>IF(A4371="","",IF(J4371&lt;=IFERROR(VLOOKUP(A4371,Produtos!$A:$E,5,FALSE),0),"ABAIXO DO MINIMO","OK"))</f>
        <v/>
      </c>
    </row>
    <row r="4372">
      <c r="B4372">
        <f>IFERROR(VLOOKUP(A4372,Produtos!A:B,2,FALSE),"")</f>
        <v/>
      </c>
      <c r="D4372" s="10">
        <f>IFERROR(INDEX(Lotes!$E:$E,MATCH(1,(Lotes!$A:$A=A4372)*(Lotes!$C:$C=C4372),0)),"")</f>
        <v/>
      </c>
      <c r="E4372" s="14">
        <f>IF(D4372="","",D4372-TODAY())</f>
        <v/>
      </c>
      <c r="F4372">
        <f>IF(D4372="","",IF(E4372&lt;0,"VENCIDO",IF(E4372&lt;=30,"VENCE EM &lt;= 30 DIAS",IF(E4372&lt;=60,"ATENCAO (31-60 DIAS)","OK"))))</f>
        <v/>
      </c>
      <c r="G4372" s="14">
        <f>SUMIFS(Lancamentos!$G:$G,Lancamentos!$C:$C,$A4372,Lancamentos!$E:$E,$C4372,Lancamentos!$B:$B,"ENTRADA")</f>
        <v/>
      </c>
      <c r="H4372" s="14">
        <f>SUMIFS(Lancamentos!$G:$G,Lancamentos!$C:$C,$A4372,Lancamentos!$E:$E,$C4372,Lancamentos!$B:$B,"SAIDA_USO")</f>
        <v/>
      </c>
      <c r="I4372" s="14">
        <f>SUMIFS(Lancamentos!$G:$G,Lancamentos!$C:$C,$A4372,Lancamentos!$E:$E,$C4372,Lancamentos!$B:$B,"SAIDA_DESCARTE")</f>
        <v/>
      </c>
      <c r="J4372" s="14">
        <f>G4372-H4372-I4372</f>
        <v/>
      </c>
      <c r="K4372">
        <f>IF(A4372="","",IF(J4372&lt;=IFERROR(VLOOKUP(A4372,Produtos!$A:$E,5,FALSE),0),"ABAIXO DO MINIMO","OK"))</f>
        <v/>
      </c>
    </row>
    <row r="4373">
      <c r="B4373">
        <f>IFERROR(VLOOKUP(A4373,Produtos!A:B,2,FALSE),"")</f>
        <v/>
      </c>
      <c r="D4373" s="10">
        <f>IFERROR(INDEX(Lotes!$E:$E,MATCH(1,(Lotes!$A:$A=A4373)*(Lotes!$C:$C=C4373),0)),"")</f>
        <v/>
      </c>
      <c r="E4373" s="14">
        <f>IF(D4373="","",D4373-TODAY())</f>
        <v/>
      </c>
      <c r="F4373">
        <f>IF(D4373="","",IF(E4373&lt;0,"VENCIDO",IF(E4373&lt;=30,"VENCE EM &lt;= 30 DIAS",IF(E4373&lt;=60,"ATENCAO (31-60 DIAS)","OK"))))</f>
        <v/>
      </c>
      <c r="G4373" s="14">
        <f>SUMIFS(Lancamentos!$G:$G,Lancamentos!$C:$C,$A4373,Lancamentos!$E:$E,$C4373,Lancamentos!$B:$B,"ENTRADA")</f>
        <v/>
      </c>
      <c r="H4373" s="14">
        <f>SUMIFS(Lancamentos!$G:$G,Lancamentos!$C:$C,$A4373,Lancamentos!$E:$E,$C4373,Lancamentos!$B:$B,"SAIDA_USO")</f>
        <v/>
      </c>
      <c r="I4373" s="14">
        <f>SUMIFS(Lancamentos!$G:$G,Lancamentos!$C:$C,$A4373,Lancamentos!$E:$E,$C4373,Lancamentos!$B:$B,"SAIDA_DESCARTE")</f>
        <v/>
      </c>
      <c r="J4373" s="14">
        <f>G4373-H4373-I4373</f>
        <v/>
      </c>
      <c r="K4373">
        <f>IF(A4373="","",IF(J4373&lt;=IFERROR(VLOOKUP(A4373,Produtos!$A:$E,5,FALSE),0),"ABAIXO DO MINIMO","OK"))</f>
        <v/>
      </c>
    </row>
    <row r="4374">
      <c r="B4374">
        <f>IFERROR(VLOOKUP(A4374,Produtos!A:B,2,FALSE),"")</f>
        <v/>
      </c>
      <c r="D4374" s="10">
        <f>IFERROR(INDEX(Lotes!$E:$E,MATCH(1,(Lotes!$A:$A=A4374)*(Lotes!$C:$C=C4374),0)),"")</f>
        <v/>
      </c>
      <c r="E4374" s="14">
        <f>IF(D4374="","",D4374-TODAY())</f>
        <v/>
      </c>
      <c r="F4374">
        <f>IF(D4374="","",IF(E4374&lt;0,"VENCIDO",IF(E4374&lt;=30,"VENCE EM &lt;= 30 DIAS",IF(E4374&lt;=60,"ATENCAO (31-60 DIAS)","OK"))))</f>
        <v/>
      </c>
      <c r="G4374" s="14">
        <f>SUMIFS(Lancamentos!$G:$G,Lancamentos!$C:$C,$A4374,Lancamentos!$E:$E,$C4374,Lancamentos!$B:$B,"ENTRADA")</f>
        <v/>
      </c>
      <c r="H4374" s="14">
        <f>SUMIFS(Lancamentos!$G:$G,Lancamentos!$C:$C,$A4374,Lancamentos!$E:$E,$C4374,Lancamentos!$B:$B,"SAIDA_USO")</f>
        <v/>
      </c>
      <c r="I4374" s="14">
        <f>SUMIFS(Lancamentos!$G:$G,Lancamentos!$C:$C,$A4374,Lancamentos!$E:$E,$C4374,Lancamentos!$B:$B,"SAIDA_DESCARTE")</f>
        <v/>
      </c>
      <c r="J4374" s="14">
        <f>G4374-H4374-I4374</f>
        <v/>
      </c>
      <c r="K4374">
        <f>IF(A4374="","",IF(J4374&lt;=IFERROR(VLOOKUP(A4374,Produtos!$A:$E,5,FALSE),0),"ABAIXO DO MINIMO","OK"))</f>
        <v/>
      </c>
    </row>
    <row r="4375">
      <c r="B4375">
        <f>IFERROR(VLOOKUP(A4375,Produtos!A:B,2,FALSE),"")</f>
        <v/>
      </c>
      <c r="D4375" s="10">
        <f>IFERROR(INDEX(Lotes!$E:$E,MATCH(1,(Lotes!$A:$A=A4375)*(Lotes!$C:$C=C4375),0)),"")</f>
        <v/>
      </c>
      <c r="E4375" s="14">
        <f>IF(D4375="","",D4375-TODAY())</f>
        <v/>
      </c>
      <c r="F4375">
        <f>IF(D4375="","",IF(E4375&lt;0,"VENCIDO",IF(E4375&lt;=30,"VENCE EM &lt;= 30 DIAS",IF(E4375&lt;=60,"ATENCAO (31-60 DIAS)","OK"))))</f>
        <v/>
      </c>
      <c r="G4375" s="14">
        <f>SUMIFS(Lancamentos!$G:$G,Lancamentos!$C:$C,$A4375,Lancamentos!$E:$E,$C4375,Lancamentos!$B:$B,"ENTRADA")</f>
        <v/>
      </c>
      <c r="H4375" s="14">
        <f>SUMIFS(Lancamentos!$G:$G,Lancamentos!$C:$C,$A4375,Lancamentos!$E:$E,$C4375,Lancamentos!$B:$B,"SAIDA_USO")</f>
        <v/>
      </c>
      <c r="I4375" s="14">
        <f>SUMIFS(Lancamentos!$G:$G,Lancamentos!$C:$C,$A4375,Lancamentos!$E:$E,$C4375,Lancamentos!$B:$B,"SAIDA_DESCARTE")</f>
        <v/>
      </c>
      <c r="J4375" s="14">
        <f>G4375-H4375-I4375</f>
        <v/>
      </c>
      <c r="K4375">
        <f>IF(A4375="","",IF(J4375&lt;=IFERROR(VLOOKUP(A4375,Produtos!$A:$E,5,FALSE),0),"ABAIXO DO MINIMO","OK"))</f>
        <v/>
      </c>
    </row>
    <row r="4376">
      <c r="B4376">
        <f>IFERROR(VLOOKUP(A4376,Produtos!A:B,2,FALSE),"")</f>
        <v/>
      </c>
      <c r="D4376" s="10">
        <f>IFERROR(INDEX(Lotes!$E:$E,MATCH(1,(Lotes!$A:$A=A4376)*(Lotes!$C:$C=C4376),0)),"")</f>
        <v/>
      </c>
      <c r="E4376" s="14">
        <f>IF(D4376="","",D4376-TODAY())</f>
        <v/>
      </c>
      <c r="F4376">
        <f>IF(D4376="","",IF(E4376&lt;0,"VENCIDO",IF(E4376&lt;=30,"VENCE EM &lt;= 30 DIAS",IF(E4376&lt;=60,"ATENCAO (31-60 DIAS)","OK"))))</f>
        <v/>
      </c>
      <c r="G4376" s="14">
        <f>SUMIFS(Lancamentos!$G:$G,Lancamentos!$C:$C,$A4376,Lancamentos!$E:$E,$C4376,Lancamentos!$B:$B,"ENTRADA")</f>
        <v/>
      </c>
      <c r="H4376" s="14">
        <f>SUMIFS(Lancamentos!$G:$G,Lancamentos!$C:$C,$A4376,Lancamentos!$E:$E,$C4376,Lancamentos!$B:$B,"SAIDA_USO")</f>
        <v/>
      </c>
      <c r="I4376" s="14">
        <f>SUMIFS(Lancamentos!$G:$G,Lancamentos!$C:$C,$A4376,Lancamentos!$E:$E,$C4376,Lancamentos!$B:$B,"SAIDA_DESCARTE")</f>
        <v/>
      </c>
      <c r="J4376" s="14">
        <f>G4376-H4376-I4376</f>
        <v/>
      </c>
      <c r="K4376">
        <f>IF(A4376="","",IF(J4376&lt;=IFERROR(VLOOKUP(A4376,Produtos!$A:$E,5,FALSE),0),"ABAIXO DO MINIMO","OK"))</f>
        <v/>
      </c>
    </row>
    <row r="4377">
      <c r="B4377">
        <f>IFERROR(VLOOKUP(A4377,Produtos!A:B,2,FALSE),"")</f>
        <v/>
      </c>
      <c r="D4377" s="10">
        <f>IFERROR(INDEX(Lotes!$E:$E,MATCH(1,(Lotes!$A:$A=A4377)*(Lotes!$C:$C=C4377),0)),"")</f>
        <v/>
      </c>
      <c r="E4377" s="14">
        <f>IF(D4377="","",D4377-TODAY())</f>
        <v/>
      </c>
      <c r="F4377">
        <f>IF(D4377="","",IF(E4377&lt;0,"VENCIDO",IF(E4377&lt;=30,"VENCE EM &lt;= 30 DIAS",IF(E4377&lt;=60,"ATENCAO (31-60 DIAS)","OK"))))</f>
        <v/>
      </c>
      <c r="G4377" s="14">
        <f>SUMIFS(Lancamentos!$G:$G,Lancamentos!$C:$C,$A4377,Lancamentos!$E:$E,$C4377,Lancamentos!$B:$B,"ENTRADA")</f>
        <v/>
      </c>
      <c r="H4377" s="14">
        <f>SUMIFS(Lancamentos!$G:$G,Lancamentos!$C:$C,$A4377,Lancamentos!$E:$E,$C4377,Lancamentos!$B:$B,"SAIDA_USO")</f>
        <v/>
      </c>
      <c r="I4377" s="14">
        <f>SUMIFS(Lancamentos!$G:$G,Lancamentos!$C:$C,$A4377,Lancamentos!$E:$E,$C4377,Lancamentos!$B:$B,"SAIDA_DESCARTE")</f>
        <v/>
      </c>
      <c r="J4377" s="14">
        <f>G4377-H4377-I4377</f>
        <v/>
      </c>
      <c r="K4377">
        <f>IF(A4377="","",IF(J4377&lt;=IFERROR(VLOOKUP(A4377,Produtos!$A:$E,5,FALSE),0),"ABAIXO DO MINIMO","OK"))</f>
        <v/>
      </c>
    </row>
    <row r="4378">
      <c r="B4378">
        <f>IFERROR(VLOOKUP(A4378,Produtos!A:B,2,FALSE),"")</f>
        <v/>
      </c>
      <c r="D4378" s="10">
        <f>IFERROR(INDEX(Lotes!$E:$E,MATCH(1,(Lotes!$A:$A=A4378)*(Lotes!$C:$C=C4378),0)),"")</f>
        <v/>
      </c>
      <c r="E4378" s="14">
        <f>IF(D4378="","",D4378-TODAY())</f>
        <v/>
      </c>
      <c r="F4378">
        <f>IF(D4378="","",IF(E4378&lt;0,"VENCIDO",IF(E4378&lt;=30,"VENCE EM &lt;= 30 DIAS",IF(E4378&lt;=60,"ATENCAO (31-60 DIAS)","OK"))))</f>
        <v/>
      </c>
      <c r="G4378" s="14">
        <f>SUMIFS(Lancamentos!$G:$G,Lancamentos!$C:$C,$A4378,Lancamentos!$E:$E,$C4378,Lancamentos!$B:$B,"ENTRADA")</f>
        <v/>
      </c>
      <c r="H4378" s="14">
        <f>SUMIFS(Lancamentos!$G:$G,Lancamentos!$C:$C,$A4378,Lancamentos!$E:$E,$C4378,Lancamentos!$B:$B,"SAIDA_USO")</f>
        <v/>
      </c>
      <c r="I4378" s="14">
        <f>SUMIFS(Lancamentos!$G:$G,Lancamentos!$C:$C,$A4378,Lancamentos!$E:$E,$C4378,Lancamentos!$B:$B,"SAIDA_DESCARTE")</f>
        <v/>
      </c>
      <c r="J4378" s="14">
        <f>G4378-H4378-I4378</f>
        <v/>
      </c>
      <c r="K4378">
        <f>IF(A4378="","",IF(J4378&lt;=IFERROR(VLOOKUP(A4378,Produtos!$A:$E,5,FALSE),0),"ABAIXO DO MINIMO","OK"))</f>
        <v/>
      </c>
    </row>
    <row r="4379">
      <c r="B4379">
        <f>IFERROR(VLOOKUP(A4379,Produtos!A:B,2,FALSE),"")</f>
        <v/>
      </c>
      <c r="D4379" s="10">
        <f>IFERROR(INDEX(Lotes!$E:$E,MATCH(1,(Lotes!$A:$A=A4379)*(Lotes!$C:$C=C4379),0)),"")</f>
        <v/>
      </c>
      <c r="E4379" s="14">
        <f>IF(D4379="","",D4379-TODAY())</f>
        <v/>
      </c>
      <c r="F4379">
        <f>IF(D4379="","",IF(E4379&lt;0,"VENCIDO",IF(E4379&lt;=30,"VENCE EM &lt;= 30 DIAS",IF(E4379&lt;=60,"ATENCAO (31-60 DIAS)","OK"))))</f>
        <v/>
      </c>
      <c r="G4379" s="14">
        <f>SUMIFS(Lancamentos!$G:$G,Lancamentos!$C:$C,$A4379,Lancamentos!$E:$E,$C4379,Lancamentos!$B:$B,"ENTRADA")</f>
        <v/>
      </c>
      <c r="H4379" s="14">
        <f>SUMIFS(Lancamentos!$G:$G,Lancamentos!$C:$C,$A4379,Lancamentos!$E:$E,$C4379,Lancamentos!$B:$B,"SAIDA_USO")</f>
        <v/>
      </c>
      <c r="I4379" s="14">
        <f>SUMIFS(Lancamentos!$G:$G,Lancamentos!$C:$C,$A4379,Lancamentos!$E:$E,$C4379,Lancamentos!$B:$B,"SAIDA_DESCARTE")</f>
        <v/>
      </c>
      <c r="J4379" s="14">
        <f>G4379-H4379-I4379</f>
        <v/>
      </c>
      <c r="K4379">
        <f>IF(A4379="","",IF(J4379&lt;=IFERROR(VLOOKUP(A4379,Produtos!$A:$E,5,FALSE),0),"ABAIXO DO MINIMO","OK"))</f>
        <v/>
      </c>
    </row>
    <row r="4380">
      <c r="B4380">
        <f>IFERROR(VLOOKUP(A4380,Produtos!A:B,2,FALSE),"")</f>
        <v/>
      </c>
      <c r="D4380" s="10">
        <f>IFERROR(INDEX(Lotes!$E:$E,MATCH(1,(Lotes!$A:$A=A4380)*(Lotes!$C:$C=C4380),0)),"")</f>
        <v/>
      </c>
      <c r="E4380" s="14">
        <f>IF(D4380="","",D4380-TODAY())</f>
        <v/>
      </c>
      <c r="F4380">
        <f>IF(D4380="","",IF(E4380&lt;0,"VENCIDO",IF(E4380&lt;=30,"VENCE EM &lt;= 30 DIAS",IF(E4380&lt;=60,"ATENCAO (31-60 DIAS)","OK"))))</f>
        <v/>
      </c>
      <c r="G4380" s="14">
        <f>SUMIFS(Lancamentos!$G:$G,Lancamentos!$C:$C,$A4380,Lancamentos!$E:$E,$C4380,Lancamentos!$B:$B,"ENTRADA")</f>
        <v/>
      </c>
      <c r="H4380" s="14">
        <f>SUMIFS(Lancamentos!$G:$G,Lancamentos!$C:$C,$A4380,Lancamentos!$E:$E,$C4380,Lancamentos!$B:$B,"SAIDA_USO")</f>
        <v/>
      </c>
      <c r="I4380" s="14">
        <f>SUMIFS(Lancamentos!$G:$G,Lancamentos!$C:$C,$A4380,Lancamentos!$E:$E,$C4380,Lancamentos!$B:$B,"SAIDA_DESCARTE")</f>
        <v/>
      </c>
      <c r="J4380" s="14">
        <f>G4380-H4380-I4380</f>
        <v/>
      </c>
      <c r="K4380">
        <f>IF(A4380="","",IF(J4380&lt;=IFERROR(VLOOKUP(A4380,Produtos!$A:$E,5,FALSE),0),"ABAIXO DO MINIMO","OK"))</f>
        <v/>
      </c>
    </row>
    <row r="4381">
      <c r="B4381">
        <f>IFERROR(VLOOKUP(A4381,Produtos!A:B,2,FALSE),"")</f>
        <v/>
      </c>
      <c r="D4381" s="10">
        <f>IFERROR(INDEX(Lotes!$E:$E,MATCH(1,(Lotes!$A:$A=A4381)*(Lotes!$C:$C=C4381),0)),"")</f>
        <v/>
      </c>
      <c r="E4381" s="14">
        <f>IF(D4381="","",D4381-TODAY())</f>
        <v/>
      </c>
      <c r="F4381">
        <f>IF(D4381="","",IF(E4381&lt;0,"VENCIDO",IF(E4381&lt;=30,"VENCE EM &lt;= 30 DIAS",IF(E4381&lt;=60,"ATENCAO (31-60 DIAS)","OK"))))</f>
        <v/>
      </c>
      <c r="G4381" s="14">
        <f>SUMIFS(Lancamentos!$G:$G,Lancamentos!$C:$C,$A4381,Lancamentos!$E:$E,$C4381,Lancamentos!$B:$B,"ENTRADA")</f>
        <v/>
      </c>
      <c r="H4381" s="14">
        <f>SUMIFS(Lancamentos!$G:$G,Lancamentos!$C:$C,$A4381,Lancamentos!$E:$E,$C4381,Lancamentos!$B:$B,"SAIDA_USO")</f>
        <v/>
      </c>
      <c r="I4381" s="14">
        <f>SUMIFS(Lancamentos!$G:$G,Lancamentos!$C:$C,$A4381,Lancamentos!$E:$E,$C4381,Lancamentos!$B:$B,"SAIDA_DESCARTE")</f>
        <v/>
      </c>
      <c r="J4381" s="14">
        <f>G4381-H4381-I4381</f>
        <v/>
      </c>
      <c r="K4381">
        <f>IF(A4381="","",IF(J4381&lt;=IFERROR(VLOOKUP(A4381,Produtos!$A:$E,5,FALSE),0),"ABAIXO DO MINIMO","OK"))</f>
        <v/>
      </c>
    </row>
    <row r="4382">
      <c r="B4382">
        <f>IFERROR(VLOOKUP(A4382,Produtos!A:B,2,FALSE),"")</f>
        <v/>
      </c>
      <c r="D4382" s="10">
        <f>IFERROR(INDEX(Lotes!$E:$E,MATCH(1,(Lotes!$A:$A=A4382)*(Lotes!$C:$C=C4382),0)),"")</f>
        <v/>
      </c>
      <c r="E4382" s="14">
        <f>IF(D4382="","",D4382-TODAY())</f>
        <v/>
      </c>
      <c r="F4382">
        <f>IF(D4382="","",IF(E4382&lt;0,"VENCIDO",IF(E4382&lt;=30,"VENCE EM &lt;= 30 DIAS",IF(E4382&lt;=60,"ATENCAO (31-60 DIAS)","OK"))))</f>
        <v/>
      </c>
      <c r="G4382" s="14">
        <f>SUMIFS(Lancamentos!$G:$G,Lancamentos!$C:$C,$A4382,Lancamentos!$E:$E,$C4382,Lancamentos!$B:$B,"ENTRADA")</f>
        <v/>
      </c>
      <c r="H4382" s="14">
        <f>SUMIFS(Lancamentos!$G:$G,Lancamentos!$C:$C,$A4382,Lancamentos!$E:$E,$C4382,Lancamentos!$B:$B,"SAIDA_USO")</f>
        <v/>
      </c>
      <c r="I4382" s="14">
        <f>SUMIFS(Lancamentos!$G:$G,Lancamentos!$C:$C,$A4382,Lancamentos!$E:$E,$C4382,Lancamentos!$B:$B,"SAIDA_DESCARTE")</f>
        <v/>
      </c>
      <c r="J4382" s="14">
        <f>G4382-H4382-I4382</f>
        <v/>
      </c>
      <c r="K4382">
        <f>IF(A4382="","",IF(J4382&lt;=IFERROR(VLOOKUP(A4382,Produtos!$A:$E,5,FALSE),0),"ABAIXO DO MINIMO","OK"))</f>
        <v/>
      </c>
    </row>
    <row r="4383">
      <c r="B4383">
        <f>IFERROR(VLOOKUP(A4383,Produtos!A:B,2,FALSE),"")</f>
        <v/>
      </c>
      <c r="D4383" s="10">
        <f>IFERROR(INDEX(Lotes!$E:$E,MATCH(1,(Lotes!$A:$A=A4383)*(Lotes!$C:$C=C4383),0)),"")</f>
        <v/>
      </c>
      <c r="E4383" s="14">
        <f>IF(D4383="","",D4383-TODAY())</f>
        <v/>
      </c>
      <c r="F4383">
        <f>IF(D4383="","",IF(E4383&lt;0,"VENCIDO",IF(E4383&lt;=30,"VENCE EM &lt;= 30 DIAS",IF(E4383&lt;=60,"ATENCAO (31-60 DIAS)","OK"))))</f>
        <v/>
      </c>
      <c r="G4383" s="14">
        <f>SUMIFS(Lancamentos!$G:$G,Lancamentos!$C:$C,$A4383,Lancamentos!$E:$E,$C4383,Lancamentos!$B:$B,"ENTRADA")</f>
        <v/>
      </c>
      <c r="H4383" s="14">
        <f>SUMIFS(Lancamentos!$G:$G,Lancamentos!$C:$C,$A4383,Lancamentos!$E:$E,$C4383,Lancamentos!$B:$B,"SAIDA_USO")</f>
        <v/>
      </c>
      <c r="I4383" s="14">
        <f>SUMIFS(Lancamentos!$G:$G,Lancamentos!$C:$C,$A4383,Lancamentos!$E:$E,$C4383,Lancamentos!$B:$B,"SAIDA_DESCARTE")</f>
        <v/>
      </c>
      <c r="J4383" s="14">
        <f>G4383-H4383-I4383</f>
        <v/>
      </c>
      <c r="K4383">
        <f>IF(A4383="","",IF(J4383&lt;=IFERROR(VLOOKUP(A4383,Produtos!$A:$E,5,FALSE),0),"ABAIXO DO MINIMO","OK"))</f>
        <v/>
      </c>
    </row>
    <row r="4384">
      <c r="B4384">
        <f>IFERROR(VLOOKUP(A4384,Produtos!A:B,2,FALSE),"")</f>
        <v/>
      </c>
      <c r="D4384" s="10">
        <f>IFERROR(INDEX(Lotes!$E:$E,MATCH(1,(Lotes!$A:$A=A4384)*(Lotes!$C:$C=C4384),0)),"")</f>
        <v/>
      </c>
      <c r="E4384" s="14">
        <f>IF(D4384="","",D4384-TODAY())</f>
        <v/>
      </c>
      <c r="F4384">
        <f>IF(D4384="","",IF(E4384&lt;0,"VENCIDO",IF(E4384&lt;=30,"VENCE EM &lt;= 30 DIAS",IF(E4384&lt;=60,"ATENCAO (31-60 DIAS)","OK"))))</f>
        <v/>
      </c>
      <c r="G4384" s="14">
        <f>SUMIFS(Lancamentos!$G:$G,Lancamentos!$C:$C,$A4384,Lancamentos!$E:$E,$C4384,Lancamentos!$B:$B,"ENTRADA")</f>
        <v/>
      </c>
      <c r="H4384" s="14">
        <f>SUMIFS(Lancamentos!$G:$G,Lancamentos!$C:$C,$A4384,Lancamentos!$E:$E,$C4384,Lancamentos!$B:$B,"SAIDA_USO")</f>
        <v/>
      </c>
      <c r="I4384" s="14">
        <f>SUMIFS(Lancamentos!$G:$G,Lancamentos!$C:$C,$A4384,Lancamentos!$E:$E,$C4384,Lancamentos!$B:$B,"SAIDA_DESCARTE")</f>
        <v/>
      </c>
      <c r="J4384" s="14">
        <f>G4384-H4384-I4384</f>
        <v/>
      </c>
      <c r="K4384">
        <f>IF(A4384="","",IF(J4384&lt;=IFERROR(VLOOKUP(A4384,Produtos!$A:$E,5,FALSE),0),"ABAIXO DO MINIMO","OK"))</f>
        <v/>
      </c>
    </row>
    <row r="4385">
      <c r="B4385">
        <f>IFERROR(VLOOKUP(A4385,Produtos!A:B,2,FALSE),"")</f>
        <v/>
      </c>
      <c r="D4385" s="10">
        <f>IFERROR(INDEX(Lotes!$E:$E,MATCH(1,(Lotes!$A:$A=A4385)*(Lotes!$C:$C=C4385),0)),"")</f>
        <v/>
      </c>
      <c r="E4385" s="14">
        <f>IF(D4385="","",D4385-TODAY())</f>
        <v/>
      </c>
      <c r="F4385">
        <f>IF(D4385="","",IF(E4385&lt;0,"VENCIDO",IF(E4385&lt;=30,"VENCE EM &lt;= 30 DIAS",IF(E4385&lt;=60,"ATENCAO (31-60 DIAS)","OK"))))</f>
        <v/>
      </c>
      <c r="G4385" s="14">
        <f>SUMIFS(Lancamentos!$G:$G,Lancamentos!$C:$C,$A4385,Lancamentos!$E:$E,$C4385,Lancamentos!$B:$B,"ENTRADA")</f>
        <v/>
      </c>
      <c r="H4385" s="14">
        <f>SUMIFS(Lancamentos!$G:$G,Lancamentos!$C:$C,$A4385,Lancamentos!$E:$E,$C4385,Lancamentos!$B:$B,"SAIDA_USO")</f>
        <v/>
      </c>
      <c r="I4385" s="14">
        <f>SUMIFS(Lancamentos!$G:$G,Lancamentos!$C:$C,$A4385,Lancamentos!$E:$E,$C4385,Lancamentos!$B:$B,"SAIDA_DESCARTE")</f>
        <v/>
      </c>
      <c r="J4385" s="14">
        <f>G4385-H4385-I4385</f>
        <v/>
      </c>
      <c r="K4385">
        <f>IF(A4385="","",IF(J4385&lt;=IFERROR(VLOOKUP(A4385,Produtos!$A:$E,5,FALSE),0),"ABAIXO DO MINIMO","OK"))</f>
        <v/>
      </c>
    </row>
    <row r="4386">
      <c r="B4386">
        <f>IFERROR(VLOOKUP(A4386,Produtos!A:B,2,FALSE),"")</f>
        <v/>
      </c>
      <c r="D4386" s="10">
        <f>IFERROR(INDEX(Lotes!$E:$E,MATCH(1,(Lotes!$A:$A=A4386)*(Lotes!$C:$C=C4386),0)),"")</f>
        <v/>
      </c>
      <c r="E4386" s="14">
        <f>IF(D4386="","",D4386-TODAY())</f>
        <v/>
      </c>
      <c r="F4386">
        <f>IF(D4386="","",IF(E4386&lt;0,"VENCIDO",IF(E4386&lt;=30,"VENCE EM &lt;= 30 DIAS",IF(E4386&lt;=60,"ATENCAO (31-60 DIAS)","OK"))))</f>
        <v/>
      </c>
      <c r="G4386" s="14">
        <f>SUMIFS(Lancamentos!$G:$G,Lancamentos!$C:$C,$A4386,Lancamentos!$E:$E,$C4386,Lancamentos!$B:$B,"ENTRADA")</f>
        <v/>
      </c>
      <c r="H4386" s="14">
        <f>SUMIFS(Lancamentos!$G:$G,Lancamentos!$C:$C,$A4386,Lancamentos!$E:$E,$C4386,Lancamentos!$B:$B,"SAIDA_USO")</f>
        <v/>
      </c>
      <c r="I4386" s="14">
        <f>SUMIFS(Lancamentos!$G:$G,Lancamentos!$C:$C,$A4386,Lancamentos!$E:$E,$C4386,Lancamentos!$B:$B,"SAIDA_DESCARTE")</f>
        <v/>
      </c>
      <c r="J4386" s="14">
        <f>G4386-H4386-I4386</f>
        <v/>
      </c>
      <c r="K4386">
        <f>IF(A4386="","",IF(J4386&lt;=IFERROR(VLOOKUP(A4386,Produtos!$A:$E,5,FALSE),0),"ABAIXO DO MINIMO","OK"))</f>
        <v/>
      </c>
    </row>
    <row r="4387">
      <c r="B4387">
        <f>IFERROR(VLOOKUP(A4387,Produtos!A:B,2,FALSE),"")</f>
        <v/>
      </c>
      <c r="D4387" s="10">
        <f>IFERROR(INDEX(Lotes!$E:$E,MATCH(1,(Lotes!$A:$A=A4387)*(Lotes!$C:$C=C4387),0)),"")</f>
        <v/>
      </c>
      <c r="E4387" s="14">
        <f>IF(D4387="","",D4387-TODAY())</f>
        <v/>
      </c>
      <c r="F4387">
        <f>IF(D4387="","",IF(E4387&lt;0,"VENCIDO",IF(E4387&lt;=30,"VENCE EM &lt;= 30 DIAS",IF(E4387&lt;=60,"ATENCAO (31-60 DIAS)","OK"))))</f>
        <v/>
      </c>
      <c r="G4387" s="14">
        <f>SUMIFS(Lancamentos!$G:$G,Lancamentos!$C:$C,$A4387,Lancamentos!$E:$E,$C4387,Lancamentos!$B:$B,"ENTRADA")</f>
        <v/>
      </c>
      <c r="H4387" s="14">
        <f>SUMIFS(Lancamentos!$G:$G,Lancamentos!$C:$C,$A4387,Lancamentos!$E:$E,$C4387,Lancamentos!$B:$B,"SAIDA_USO")</f>
        <v/>
      </c>
      <c r="I4387" s="14">
        <f>SUMIFS(Lancamentos!$G:$G,Lancamentos!$C:$C,$A4387,Lancamentos!$E:$E,$C4387,Lancamentos!$B:$B,"SAIDA_DESCARTE")</f>
        <v/>
      </c>
      <c r="J4387" s="14">
        <f>G4387-H4387-I4387</f>
        <v/>
      </c>
      <c r="K4387">
        <f>IF(A4387="","",IF(J4387&lt;=IFERROR(VLOOKUP(A4387,Produtos!$A:$E,5,FALSE),0),"ABAIXO DO MINIMO","OK"))</f>
        <v/>
      </c>
    </row>
    <row r="4388">
      <c r="B4388">
        <f>IFERROR(VLOOKUP(A4388,Produtos!A:B,2,FALSE),"")</f>
        <v/>
      </c>
      <c r="D4388" s="10">
        <f>IFERROR(INDEX(Lotes!$E:$E,MATCH(1,(Lotes!$A:$A=A4388)*(Lotes!$C:$C=C4388),0)),"")</f>
        <v/>
      </c>
      <c r="E4388" s="14">
        <f>IF(D4388="","",D4388-TODAY())</f>
        <v/>
      </c>
      <c r="F4388">
        <f>IF(D4388="","",IF(E4388&lt;0,"VENCIDO",IF(E4388&lt;=30,"VENCE EM &lt;= 30 DIAS",IF(E4388&lt;=60,"ATENCAO (31-60 DIAS)","OK"))))</f>
        <v/>
      </c>
      <c r="G4388" s="14">
        <f>SUMIFS(Lancamentos!$G:$G,Lancamentos!$C:$C,$A4388,Lancamentos!$E:$E,$C4388,Lancamentos!$B:$B,"ENTRADA")</f>
        <v/>
      </c>
      <c r="H4388" s="14">
        <f>SUMIFS(Lancamentos!$G:$G,Lancamentos!$C:$C,$A4388,Lancamentos!$E:$E,$C4388,Lancamentos!$B:$B,"SAIDA_USO")</f>
        <v/>
      </c>
      <c r="I4388" s="14">
        <f>SUMIFS(Lancamentos!$G:$G,Lancamentos!$C:$C,$A4388,Lancamentos!$E:$E,$C4388,Lancamentos!$B:$B,"SAIDA_DESCARTE")</f>
        <v/>
      </c>
      <c r="J4388" s="14">
        <f>G4388-H4388-I4388</f>
        <v/>
      </c>
      <c r="K4388">
        <f>IF(A4388="","",IF(J4388&lt;=IFERROR(VLOOKUP(A4388,Produtos!$A:$E,5,FALSE),0),"ABAIXO DO MINIMO","OK"))</f>
        <v/>
      </c>
    </row>
    <row r="4389">
      <c r="B4389">
        <f>IFERROR(VLOOKUP(A4389,Produtos!A:B,2,FALSE),"")</f>
        <v/>
      </c>
      <c r="D4389" s="10">
        <f>IFERROR(INDEX(Lotes!$E:$E,MATCH(1,(Lotes!$A:$A=A4389)*(Lotes!$C:$C=C4389),0)),"")</f>
        <v/>
      </c>
      <c r="E4389" s="14">
        <f>IF(D4389="","",D4389-TODAY())</f>
        <v/>
      </c>
      <c r="F4389">
        <f>IF(D4389="","",IF(E4389&lt;0,"VENCIDO",IF(E4389&lt;=30,"VENCE EM &lt;= 30 DIAS",IF(E4389&lt;=60,"ATENCAO (31-60 DIAS)","OK"))))</f>
        <v/>
      </c>
      <c r="G4389" s="14">
        <f>SUMIFS(Lancamentos!$G:$G,Lancamentos!$C:$C,$A4389,Lancamentos!$E:$E,$C4389,Lancamentos!$B:$B,"ENTRADA")</f>
        <v/>
      </c>
      <c r="H4389" s="14">
        <f>SUMIFS(Lancamentos!$G:$G,Lancamentos!$C:$C,$A4389,Lancamentos!$E:$E,$C4389,Lancamentos!$B:$B,"SAIDA_USO")</f>
        <v/>
      </c>
      <c r="I4389" s="14">
        <f>SUMIFS(Lancamentos!$G:$G,Lancamentos!$C:$C,$A4389,Lancamentos!$E:$E,$C4389,Lancamentos!$B:$B,"SAIDA_DESCARTE")</f>
        <v/>
      </c>
      <c r="J4389" s="14">
        <f>G4389-H4389-I4389</f>
        <v/>
      </c>
      <c r="K4389">
        <f>IF(A4389="","",IF(J4389&lt;=IFERROR(VLOOKUP(A4389,Produtos!$A:$E,5,FALSE),0),"ABAIXO DO MINIMO","OK"))</f>
        <v/>
      </c>
    </row>
    <row r="4390">
      <c r="B4390">
        <f>IFERROR(VLOOKUP(A4390,Produtos!A:B,2,FALSE),"")</f>
        <v/>
      </c>
      <c r="D4390" s="10">
        <f>IFERROR(INDEX(Lotes!$E:$E,MATCH(1,(Lotes!$A:$A=A4390)*(Lotes!$C:$C=C4390),0)),"")</f>
        <v/>
      </c>
      <c r="E4390" s="14">
        <f>IF(D4390="","",D4390-TODAY())</f>
        <v/>
      </c>
      <c r="F4390">
        <f>IF(D4390="","",IF(E4390&lt;0,"VENCIDO",IF(E4390&lt;=30,"VENCE EM &lt;= 30 DIAS",IF(E4390&lt;=60,"ATENCAO (31-60 DIAS)","OK"))))</f>
        <v/>
      </c>
      <c r="G4390" s="14">
        <f>SUMIFS(Lancamentos!$G:$G,Lancamentos!$C:$C,$A4390,Lancamentos!$E:$E,$C4390,Lancamentos!$B:$B,"ENTRADA")</f>
        <v/>
      </c>
      <c r="H4390" s="14">
        <f>SUMIFS(Lancamentos!$G:$G,Lancamentos!$C:$C,$A4390,Lancamentos!$E:$E,$C4390,Lancamentos!$B:$B,"SAIDA_USO")</f>
        <v/>
      </c>
      <c r="I4390" s="14">
        <f>SUMIFS(Lancamentos!$G:$G,Lancamentos!$C:$C,$A4390,Lancamentos!$E:$E,$C4390,Lancamentos!$B:$B,"SAIDA_DESCARTE")</f>
        <v/>
      </c>
      <c r="J4390" s="14">
        <f>G4390-H4390-I4390</f>
        <v/>
      </c>
      <c r="K4390">
        <f>IF(A4390="","",IF(J4390&lt;=IFERROR(VLOOKUP(A4390,Produtos!$A:$E,5,FALSE),0),"ABAIXO DO MINIMO","OK"))</f>
        <v/>
      </c>
    </row>
    <row r="4391">
      <c r="B4391">
        <f>IFERROR(VLOOKUP(A4391,Produtos!A:B,2,FALSE),"")</f>
        <v/>
      </c>
      <c r="D4391" s="10">
        <f>IFERROR(INDEX(Lotes!$E:$E,MATCH(1,(Lotes!$A:$A=A4391)*(Lotes!$C:$C=C4391),0)),"")</f>
        <v/>
      </c>
      <c r="E4391" s="14">
        <f>IF(D4391="","",D4391-TODAY())</f>
        <v/>
      </c>
      <c r="F4391">
        <f>IF(D4391="","",IF(E4391&lt;0,"VENCIDO",IF(E4391&lt;=30,"VENCE EM &lt;= 30 DIAS",IF(E4391&lt;=60,"ATENCAO (31-60 DIAS)","OK"))))</f>
        <v/>
      </c>
      <c r="G4391" s="14">
        <f>SUMIFS(Lancamentos!$G:$G,Lancamentos!$C:$C,$A4391,Lancamentos!$E:$E,$C4391,Lancamentos!$B:$B,"ENTRADA")</f>
        <v/>
      </c>
      <c r="H4391" s="14">
        <f>SUMIFS(Lancamentos!$G:$G,Lancamentos!$C:$C,$A4391,Lancamentos!$E:$E,$C4391,Lancamentos!$B:$B,"SAIDA_USO")</f>
        <v/>
      </c>
      <c r="I4391" s="14">
        <f>SUMIFS(Lancamentos!$G:$G,Lancamentos!$C:$C,$A4391,Lancamentos!$E:$E,$C4391,Lancamentos!$B:$B,"SAIDA_DESCARTE")</f>
        <v/>
      </c>
      <c r="J4391" s="14">
        <f>G4391-H4391-I4391</f>
        <v/>
      </c>
      <c r="K4391">
        <f>IF(A4391="","",IF(J4391&lt;=IFERROR(VLOOKUP(A4391,Produtos!$A:$E,5,FALSE),0),"ABAIXO DO MINIMO","OK"))</f>
        <v/>
      </c>
    </row>
    <row r="4392">
      <c r="B4392">
        <f>IFERROR(VLOOKUP(A4392,Produtos!A:B,2,FALSE),"")</f>
        <v/>
      </c>
      <c r="D4392" s="10">
        <f>IFERROR(INDEX(Lotes!$E:$E,MATCH(1,(Lotes!$A:$A=A4392)*(Lotes!$C:$C=C4392),0)),"")</f>
        <v/>
      </c>
      <c r="E4392" s="14">
        <f>IF(D4392="","",D4392-TODAY())</f>
        <v/>
      </c>
      <c r="F4392">
        <f>IF(D4392="","",IF(E4392&lt;0,"VENCIDO",IF(E4392&lt;=30,"VENCE EM &lt;= 30 DIAS",IF(E4392&lt;=60,"ATENCAO (31-60 DIAS)","OK"))))</f>
        <v/>
      </c>
      <c r="G4392" s="14">
        <f>SUMIFS(Lancamentos!$G:$G,Lancamentos!$C:$C,$A4392,Lancamentos!$E:$E,$C4392,Lancamentos!$B:$B,"ENTRADA")</f>
        <v/>
      </c>
      <c r="H4392" s="14">
        <f>SUMIFS(Lancamentos!$G:$G,Lancamentos!$C:$C,$A4392,Lancamentos!$E:$E,$C4392,Lancamentos!$B:$B,"SAIDA_USO")</f>
        <v/>
      </c>
      <c r="I4392" s="14">
        <f>SUMIFS(Lancamentos!$G:$G,Lancamentos!$C:$C,$A4392,Lancamentos!$E:$E,$C4392,Lancamentos!$B:$B,"SAIDA_DESCARTE")</f>
        <v/>
      </c>
      <c r="J4392" s="14">
        <f>G4392-H4392-I4392</f>
        <v/>
      </c>
      <c r="K4392">
        <f>IF(A4392="","",IF(J4392&lt;=IFERROR(VLOOKUP(A4392,Produtos!$A:$E,5,FALSE),0),"ABAIXO DO MINIMO","OK"))</f>
        <v/>
      </c>
    </row>
    <row r="4393">
      <c r="B4393">
        <f>IFERROR(VLOOKUP(A4393,Produtos!A:B,2,FALSE),"")</f>
        <v/>
      </c>
      <c r="D4393" s="10">
        <f>IFERROR(INDEX(Lotes!$E:$E,MATCH(1,(Lotes!$A:$A=A4393)*(Lotes!$C:$C=C4393),0)),"")</f>
        <v/>
      </c>
      <c r="E4393" s="14">
        <f>IF(D4393="","",D4393-TODAY())</f>
        <v/>
      </c>
      <c r="F4393">
        <f>IF(D4393="","",IF(E4393&lt;0,"VENCIDO",IF(E4393&lt;=30,"VENCE EM &lt;= 30 DIAS",IF(E4393&lt;=60,"ATENCAO (31-60 DIAS)","OK"))))</f>
        <v/>
      </c>
      <c r="G4393" s="14">
        <f>SUMIFS(Lancamentos!$G:$G,Lancamentos!$C:$C,$A4393,Lancamentos!$E:$E,$C4393,Lancamentos!$B:$B,"ENTRADA")</f>
        <v/>
      </c>
      <c r="H4393" s="14">
        <f>SUMIFS(Lancamentos!$G:$G,Lancamentos!$C:$C,$A4393,Lancamentos!$E:$E,$C4393,Lancamentos!$B:$B,"SAIDA_USO")</f>
        <v/>
      </c>
      <c r="I4393" s="14">
        <f>SUMIFS(Lancamentos!$G:$G,Lancamentos!$C:$C,$A4393,Lancamentos!$E:$E,$C4393,Lancamentos!$B:$B,"SAIDA_DESCARTE")</f>
        <v/>
      </c>
      <c r="J4393" s="14">
        <f>G4393-H4393-I4393</f>
        <v/>
      </c>
      <c r="K4393">
        <f>IF(A4393="","",IF(J4393&lt;=IFERROR(VLOOKUP(A4393,Produtos!$A:$E,5,FALSE),0),"ABAIXO DO MINIMO","OK"))</f>
        <v/>
      </c>
    </row>
    <row r="4394">
      <c r="B4394">
        <f>IFERROR(VLOOKUP(A4394,Produtos!A:B,2,FALSE),"")</f>
        <v/>
      </c>
      <c r="D4394" s="10">
        <f>IFERROR(INDEX(Lotes!$E:$E,MATCH(1,(Lotes!$A:$A=A4394)*(Lotes!$C:$C=C4394),0)),"")</f>
        <v/>
      </c>
      <c r="E4394" s="14">
        <f>IF(D4394="","",D4394-TODAY())</f>
        <v/>
      </c>
      <c r="F4394">
        <f>IF(D4394="","",IF(E4394&lt;0,"VENCIDO",IF(E4394&lt;=30,"VENCE EM &lt;= 30 DIAS",IF(E4394&lt;=60,"ATENCAO (31-60 DIAS)","OK"))))</f>
        <v/>
      </c>
      <c r="G4394" s="14">
        <f>SUMIFS(Lancamentos!$G:$G,Lancamentos!$C:$C,$A4394,Lancamentos!$E:$E,$C4394,Lancamentos!$B:$B,"ENTRADA")</f>
        <v/>
      </c>
      <c r="H4394" s="14">
        <f>SUMIFS(Lancamentos!$G:$G,Lancamentos!$C:$C,$A4394,Lancamentos!$E:$E,$C4394,Lancamentos!$B:$B,"SAIDA_USO")</f>
        <v/>
      </c>
      <c r="I4394" s="14">
        <f>SUMIFS(Lancamentos!$G:$G,Lancamentos!$C:$C,$A4394,Lancamentos!$E:$E,$C4394,Lancamentos!$B:$B,"SAIDA_DESCARTE")</f>
        <v/>
      </c>
      <c r="J4394" s="14">
        <f>G4394-H4394-I4394</f>
        <v/>
      </c>
      <c r="K4394">
        <f>IF(A4394="","",IF(J4394&lt;=IFERROR(VLOOKUP(A4394,Produtos!$A:$E,5,FALSE),0),"ABAIXO DO MINIMO","OK"))</f>
        <v/>
      </c>
    </row>
    <row r="4395">
      <c r="B4395">
        <f>IFERROR(VLOOKUP(A4395,Produtos!A:B,2,FALSE),"")</f>
        <v/>
      </c>
      <c r="D4395" s="10">
        <f>IFERROR(INDEX(Lotes!$E:$E,MATCH(1,(Lotes!$A:$A=A4395)*(Lotes!$C:$C=C4395),0)),"")</f>
        <v/>
      </c>
      <c r="E4395" s="14">
        <f>IF(D4395="","",D4395-TODAY())</f>
        <v/>
      </c>
      <c r="F4395">
        <f>IF(D4395="","",IF(E4395&lt;0,"VENCIDO",IF(E4395&lt;=30,"VENCE EM &lt;= 30 DIAS",IF(E4395&lt;=60,"ATENCAO (31-60 DIAS)","OK"))))</f>
        <v/>
      </c>
      <c r="G4395" s="14">
        <f>SUMIFS(Lancamentos!$G:$G,Lancamentos!$C:$C,$A4395,Lancamentos!$E:$E,$C4395,Lancamentos!$B:$B,"ENTRADA")</f>
        <v/>
      </c>
      <c r="H4395" s="14">
        <f>SUMIFS(Lancamentos!$G:$G,Lancamentos!$C:$C,$A4395,Lancamentos!$E:$E,$C4395,Lancamentos!$B:$B,"SAIDA_USO")</f>
        <v/>
      </c>
      <c r="I4395" s="14">
        <f>SUMIFS(Lancamentos!$G:$G,Lancamentos!$C:$C,$A4395,Lancamentos!$E:$E,$C4395,Lancamentos!$B:$B,"SAIDA_DESCARTE")</f>
        <v/>
      </c>
      <c r="J4395" s="14">
        <f>G4395-H4395-I4395</f>
        <v/>
      </c>
      <c r="K4395">
        <f>IF(A4395="","",IF(J4395&lt;=IFERROR(VLOOKUP(A4395,Produtos!$A:$E,5,FALSE),0),"ABAIXO DO MINIMO","OK"))</f>
        <v/>
      </c>
    </row>
    <row r="4396">
      <c r="B4396">
        <f>IFERROR(VLOOKUP(A4396,Produtos!A:B,2,FALSE),"")</f>
        <v/>
      </c>
      <c r="D4396" s="10">
        <f>IFERROR(INDEX(Lotes!$E:$E,MATCH(1,(Lotes!$A:$A=A4396)*(Lotes!$C:$C=C4396),0)),"")</f>
        <v/>
      </c>
      <c r="E4396" s="14">
        <f>IF(D4396="","",D4396-TODAY())</f>
        <v/>
      </c>
      <c r="F4396">
        <f>IF(D4396="","",IF(E4396&lt;0,"VENCIDO",IF(E4396&lt;=30,"VENCE EM &lt;= 30 DIAS",IF(E4396&lt;=60,"ATENCAO (31-60 DIAS)","OK"))))</f>
        <v/>
      </c>
      <c r="G4396" s="14">
        <f>SUMIFS(Lancamentos!$G:$G,Lancamentos!$C:$C,$A4396,Lancamentos!$E:$E,$C4396,Lancamentos!$B:$B,"ENTRADA")</f>
        <v/>
      </c>
      <c r="H4396" s="14">
        <f>SUMIFS(Lancamentos!$G:$G,Lancamentos!$C:$C,$A4396,Lancamentos!$E:$E,$C4396,Lancamentos!$B:$B,"SAIDA_USO")</f>
        <v/>
      </c>
      <c r="I4396" s="14">
        <f>SUMIFS(Lancamentos!$G:$G,Lancamentos!$C:$C,$A4396,Lancamentos!$E:$E,$C4396,Lancamentos!$B:$B,"SAIDA_DESCARTE")</f>
        <v/>
      </c>
      <c r="J4396" s="14">
        <f>G4396-H4396-I4396</f>
        <v/>
      </c>
      <c r="K4396">
        <f>IF(A4396="","",IF(J4396&lt;=IFERROR(VLOOKUP(A4396,Produtos!$A:$E,5,FALSE),0),"ABAIXO DO MINIMO","OK"))</f>
        <v/>
      </c>
    </row>
    <row r="4397">
      <c r="B4397">
        <f>IFERROR(VLOOKUP(A4397,Produtos!A:B,2,FALSE),"")</f>
        <v/>
      </c>
      <c r="D4397" s="10">
        <f>IFERROR(INDEX(Lotes!$E:$E,MATCH(1,(Lotes!$A:$A=A4397)*(Lotes!$C:$C=C4397),0)),"")</f>
        <v/>
      </c>
      <c r="E4397" s="14">
        <f>IF(D4397="","",D4397-TODAY())</f>
        <v/>
      </c>
      <c r="F4397">
        <f>IF(D4397="","",IF(E4397&lt;0,"VENCIDO",IF(E4397&lt;=30,"VENCE EM &lt;= 30 DIAS",IF(E4397&lt;=60,"ATENCAO (31-60 DIAS)","OK"))))</f>
        <v/>
      </c>
      <c r="G4397" s="14">
        <f>SUMIFS(Lancamentos!$G:$G,Lancamentos!$C:$C,$A4397,Lancamentos!$E:$E,$C4397,Lancamentos!$B:$B,"ENTRADA")</f>
        <v/>
      </c>
      <c r="H4397" s="14">
        <f>SUMIFS(Lancamentos!$G:$G,Lancamentos!$C:$C,$A4397,Lancamentos!$E:$E,$C4397,Lancamentos!$B:$B,"SAIDA_USO")</f>
        <v/>
      </c>
      <c r="I4397" s="14">
        <f>SUMIFS(Lancamentos!$G:$G,Lancamentos!$C:$C,$A4397,Lancamentos!$E:$E,$C4397,Lancamentos!$B:$B,"SAIDA_DESCARTE")</f>
        <v/>
      </c>
      <c r="J4397" s="14">
        <f>G4397-H4397-I4397</f>
        <v/>
      </c>
      <c r="K4397">
        <f>IF(A4397="","",IF(J4397&lt;=IFERROR(VLOOKUP(A4397,Produtos!$A:$E,5,FALSE),0),"ABAIXO DO MINIMO","OK"))</f>
        <v/>
      </c>
    </row>
    <row r="4398">
      <c r="B4398">
        <f>IFERROR(VLOOKUP(A4398,Produtos!A:B,2,FALSE),"")</f>
        <v/>
      </c>
      <c r="D4398" s="10">
        <f>IFERROR(INDEX(Lotes!$E:$E,MATCH(1,(Lotes!$A:$A=A4398)*(Lotes!$C:$C=C4398),0)),"")</f>
        <v/>
      </c>
      <c r="E4398" s="14">
        <f>IF(D4398="","",D4398-TODAY())</f>
        <v/>
      </c>
      <c r="F4398">
        <f>IF(D4398="","",IF(E4398&lt;0,"VENCIDO",IF(E4398&lt;=30,"VENCE EM &lt;= 30 DIAS",IF(E4398&lt;=60,"ATENCAO (31-60 DIAS)","OK"))))</f>
        <v/>
      </c>
      <c r="G4398" s="14">
        <f>SUMIFS(Lancamentos!$G:$G,Lancamentos!$C:$C,$A4398,Lancamentos!$E:$E,$C4398,Lancamentos!$B:$B,"ENTRADA")</f>
        <v/>
      </c>
      <c r="H4398" s="14">
        <f>SUMIFS(Lancamentos!$G:$G,Lancamentos!$C:$C,$A4398,Lancamentos!$E:$E,$C4398,Lancamentos!$B:$B,"SAIDA_USO")</f>
        <v/>
      </c>
      <c r="I4398" s="14">
        <f>SUMIFS(Lancamentos!$G:$G,Lancamentos!$C:$C,$A4398,Lancamentos!$E:$E,$C4398,Lancamentos!$B:$B,"SAIDA_DESCARTE")</f>
        <v/>
      </c>
      <c r="J4398" s="14">
        <f>G4398-H4398-I4398</f>
        <v/>
      </c>
      <c r="K4398">
        <f>IF(A4398="","",IF(J4398&lt;=IFERROR(VLOOKUP(A4398,Produtos!$A:$E,5,FALSE),0),"ABAIXO DO MINIMO","OK"))</f>
        <v/>
      </c>
    </row>
    <row r="4399">
      <c r="B4399">
        <f>IFERROR(VLOOKUP(A4399,Produtos!A:B,2,FALSE),"")</f>
        <v/>
      </c>
      <c r="D4399" s="10">
        <f>IFERROR(INDEX(Lotes!$E:$E,MATCH(1,(Lotes!$A:$A=A4399)*(Lotes!$C:$C=C4399),0)),"")</f>
        <v/>
      </c>
      <c r="E4399" s="14">
        <f>IF(D4399="","",D4399-TODAY())</f>
        <v/>
      </c>
      <c r="F4399">
        <f>IF(D4399="","",IF(E4399&lt;0,"VENCIDO",IF(E4399&lt;=30,"VENCE EM &lt;= 30 DIAS",IF(E4399&lt;=60,"ATENCAO (31-60 DIAS)","OK"))))</f>
        <v/>
      </c>
      <c r="G4399" s="14">
        <f>SUMIFS(Lancamentos!$G:$G,Lancamentos!$C:$C,$A4399,Lancamentos!$E:$E,$C4399,Lancamentos!$B:$B,"ENTRADA")</f>
        <v/>
      </c>
      <c r="H4399" s="14">
        <f>SUMIFS(Lancamentos!$G:$G,Lancamentos!$C:$C,$A4399,Lancamentos!$E:$E,$C4399,Lancamentos!$B:$B,"SAIDA_USO")</f>
        <v/>
      </c>
      <c r="I4399" s="14">
        <f>SUMIFS(Lancamentos!$G:$G,Lancamentos!$C:$C,$A4399,Lancamentos!$E:$E,$C4399,Lancamentos!$B:$B,"SAIDA_DESCARTE")</f>
        <v/>
      </c>
      <c r="J4399" s="14">
        <f>G4399-H4399-I4399</f>
        <v/>
      </c>
      <c r="K4399">
        <f>IF(A4399="","",IF(J4399&lt;=IFERROR(VLOOKUP(A4399,Produtos!$A:$E,5,FALSE),0),"ABAIXO DO MINIMO","OK"))</f>
        <v/>
      </c>
    </row>
    <row r="4400">
      <c r="B4400">
        <f>IFERROR(VLOOKUP(A4400,Produtos!A:B,2,FALSE),"")</f>
        <v/>
      </c>
      <c r="D4400" s="10">
        <f>IFERROR(INDEX(Lotes!$E:$E,MATCH(1,(Lotes!$A:$A=A4400)*(Lotes!$C:$C=C4400),0)),"")</f>
        <v/>
      </c>
      <c r="E4400" s="14">
        <f>IF(D4400="","",D4400-TODAY())</f>
        <v/>
      </c>
      <c r="F4400">
        <f>IF(D4400="","",IF(E4400&lt;0,"VENCIDO",IF(E4400&lt;=30,"VENCE EM &lt;= 30 DIAS",IF(E4400&lt;=60,"ATENCAO (31-60 DIAS)","OK"))))</f>
        <v/>
      </c>
      <c r="G4400" s="14">
        <f>SUMIFS(Lancamentos!$G:$G,Lancamentos!$C:$C,$A4400,Lancamentos!$E:$E,$C4400,Lancamentos!$B:$B,"ENTRADA")</f>
        <v/>
      </c>
      <c r="H4400" s="14">
        <f>SUMIFS(Lancamentos!$G:$G,Lancamentos!$C:$C,$A4400,Lancamentos!$E:$E,$C4400,Lancamentos!$B:$B,"SAIDA_USO")</f>
        <v/>
      </c>
      <c r="I4400" s="14">
        <f>SUMIFS(Lancamentos!$G:$G,Lancamentos!$C:$C,$A4400,Lancamentos!$E:$E,$C4400,Lancamentos!$B:$B,"SAIDA_DESCARTE")</f>
        <v/>
      </c>
      <c r="J4400" s="14">
        <f>G4400-H4400-I4400</f>
        <v/>
      </c>
      <c r="K4400">
        <f>IF(A4400="","",IF(J4400&lt;=IFERROR(VLOOKUP(A4400,Produtos!$A:$E,5,FALSE),0),"ABAIXO DO MINIMO","OK"))</f>
        <v/>
      </c>
    </row>
    <row r="4401">
      <c r="B4401">
        <f>IFERROR(VLOOKUP(A4401,Produtos!A:B,2,FALSE),"")</f>
        <v/>
      </c>
      <c r="D4401" s="10">
        <f>IFERROR(INDEX(Lotes!$E:$E,MATCH(1,(Lotes!$A:$A=A4401)*(Lotes!$C:$C=C4401),0)),"")</f>
        <v/>
      </c>
      <c r="E4401" s="14">
        <f>IF(D4401="","",D4401-TODAY())</f>
        <v/>
      </c>
      <c r="F4401">
        <f>IF(D4401="","",IF(E4401&lt;0,"VENCIDO",IF(E4401&lt;=30,"VENCE EM &lt;= 30 DIAS",IF(E4401&lt;=60,"ATENCAO (31-60 DIAS)","OK"))))</f>
        <v/>
      </c>
      <c r="G4401" s="14">
        <f>SUMIFS(Lancamentos!$G:$G,Lancamentos!$C:$C,$A4401,Lancamentos!$E:$E,$C4401,Lancamentos!$B:$B,"ENTRADA")</f>
        <v/>
      </c>
      <c r="H4401" s="14">
        <f>SUMIFS(Lancamentos!$G:$G,Lancamentos!$C:$C,$A4401,Lancamentos!$E:$E,$C4401,Lancamentos!$B:$B,"SAIDA_USO")</f>
        <v/>
      </c>
      <c r="I4401" s="14">
        <f>SUMIFS(Lancamentos!$G:$G,Lancamentos!$C:$C,$A4401,Lancamentos!$E:$E,$C4401,Lancamentos!$B:$B,"SAIDA_DESCARTE")</f>
        <v/>
      </c>
      <c r="J4401" s="14">
        <f>G4401-H4401-I4401</f>
        <v/>
      </c>
      <c r="K4401">
        <f>IF(A4401="","",IF(J4401&lt;=IFERROR(VLOOKUP(A4401,Produtos!$A:$E,5,FALSE),0),"ABAIXO DO MINIMO","OK"))</f>
        <v/>
      </c>
    </row>
    <row r="4402">
      <c r="B4402">
        <f>IFERROR(VLOOKUP(A4402,Produtos!A:B,2,FALSE),"")</f>
        <v/>
      </c>
      <c r="D4402" s="10">
        <f>IFERROR(INDEX(Lotes!$E:$E,MATCH(1,(Lotes!$A:$A=A4402)*(Lotes!$C:$C=C4402),0)),"")</f>
        <v/>
      </c>
      <c r="E4402" s="14">
        <f>IF(D4402="","",D4402-TODAY())</f>
        <v/>
      </c>
      <c r="F4402">
        <f>IF(D4402="","",IF(E4402&lt;0,"VENCIDO",IF(E4402&lt;=30,"VENCE EM &lt;= 30 DIAS",IF(E4402&lt;=60,"ATENCAO (31-60 DIAS)","OK"))))</f>
        <v/>
      </c>
      <c r="G4402" s="14">
        <f>SUMIFS(Lancamentos!$G:$G,Lancamentos!$C:$C,$A4402,Lancamentos!$E:$E,$C4402,Lancamentos!$B:$B,"ENTRADA")</f>
        <v/>
      </c>
      <c r="H4402" s="14">
        <f>SUMIFS(Lancamentos!$G:$G,Lancamentos!$C:$C,$A4402,Lancamentos!$E:$E,$C4402,Lancamentos!$B:$B,"SAIDA_USO")</f>
        <v/>
      </c>
      <c r="I4402" s="14">
        <f>SUMIFS(Lancamentos!$G:$G,Lancamentos!$C:$C,$A4402,Lancamentos!$E:$E,$C4402,Lancamentos!$B:$B,"SAIDA_DESCARTE")</f>
        <v/>
      </c>
      <c r="J4402" s="14">
        <f>G4402-H4402-I4402</f>
        <v/>
      </c>
      <c r="K4402">
        <f>IF(A4402="","",IF(J4402&lt;=IFERROR(VLOOKUP(A4402,Produtos!$A:$E,5,FALSE),0),"ABAIXO DO MINIMO","OK"))</f>
        <v/>
      </c>
    </row>
    <row r="4403">
      <c r="B4403">
        <f>IFERROR(VLOOKUP(A4403,Produtos!A:B,2,FALSE),"")</f>
        <v/>
      </c>
      <c r="D4403" s="10">
        <f>IFERROR(INDEX(Lotes!$E:$E,MATCH(1,(Lotes!$A:$A=A4403)*(Lotes!$C:$C=C4403),0)),"")</f>
        <v/>
      </c>
      <c r="E4403" s="14">
        <f>IF(D4403="","",D4403-TODAY())</f>
        <v/>
      </c>
      <c r="F4403">
        <f>IF(D4403="","",IF(E4403&lt;0,"VENCIDO",IF(E4403&lt;=30,"VENCE EM &lt;= 30 DIAS",IF(E4403&lt;=60,"ATENCAO (31-60 DIAS)","OK"))))</f>
        <v/>
      </c>
      <c r="G4403" s="14">
        <f>SUMIFS(Lancamentos!$G:$G,Lancamentos!$C:$C,$A4403,Lancamentos!$E:$E,$C4403,Lancamentos!$B:$B,"ENTRADA")</f>
        <v/>
      </c>
      <c r="H4403" s="14">
        <f>SUMIFS(Lancamentos!$G:$G,Lancamentos!$C:$C,$A4403,Lancamentos!$E:$E,$C4403,Lancamentos!$B:$B,"SAIDA_USO")</f>
        <v/>
      </c>
      <c r="I4403" s="14">
        <f>SUMIFS(Lancamentos!$G:$G,Lancamentos!$C:$C,$A4403,Lancamentos!$E:$E,$C4403,Lancamentos!$B:$B,"SAIDA_DESCARTE")</f>
        <v/>
      </c>
      <c r="J4403" s="14">
        <f>G4403-H4403-I4403</f>
        <v/>
      </c>
      <c r="K4403">
        <f>IF(A4403="","",IF(J4403&lt;=IFERROR(VLOOKUP(A4403,Produtos!$A:$E,5,FALSE),0),"ABAIXO DO MINIMO","OK"))</f>
        <v/>
      </c>
    </row>
    <row r="4404">
      <c r="B4404">
        <f>IFERROR(VLOOKUP(A4404,Produtos!A:B,2,FALSE),"")</f>
        <v/>
      </c>
      <c r="D4404" s="10">
        <f>IFERROR(INDEX(Lotes!$E:$E,MATCH(1,(Lotes!$A:$A=A4404)*(Lotes!$C:$C=C4404),0)),"")</f>
        <v/>
      </c>
      <c r="E4404" s="14">
        <f>IF(D4404="","",D4404-TODAY())</f>
        <v/>
      </c>
      <c r="F4404">
        <f>IF(D4404="","",IF(E4404&lt;0,"VENCIDO",IF(E4404&lt;=30,"VENCE EM &lt;= 30 DIAS",IF(E4404&lt;=60,"ATENCAO (31-60 DIAS)","OK"))))</f>
        <v/>
      </c>
      <c r="G4404" s="14">
        <f>SUMIFS(Lancamentos!$G:$G,Lancamentos!$C:$C,$A4404,Lancamentos!$E:$E,$C4404,Lancamentos!$B:$B,"ENTRADA")</f>
        <v/>
      </c>
      <c r="H4404" s="14">
        <f>SUMIFS(Lancamentos!$G:$G,Lancamentos!$C:$C,$A4404,Lancamentos!$E:$E,$C4404,Lancamentos!$B:$B,"SAIDA_USO")</f>
        <v/>
      </c>
      <c r="I4404" s="14">
        <f>SUMIFS(Lancamentos!$G:$G,Lancamentos!$C:$C,$A4404,Lancamentos!$E:$E,$C4404,Lancamentos!$B:$B,"SAIDA_DESCARTE")</f>
        <v/>
      </c>
      <c r="J4404" s="14">
        <f>G4404-H4404-I4404</f>
        <v/>
      </c>
      <c r="K4404">
        <f>IF(A4404="","",IF(J4404&lt;=IFERROR(VLOOKUP(A4404,Produtos!$A:$E,5,FALSE),0),"ABAIXO DO MINIMO","OK"))</f>
        <v/>
      </c>
    </row>
    <row r="4405">
      <c r="B4405">
        <f>IFERROR(VLOOKUP(A4405,Produtos!A:B,2,FALSE),"")</f>
        <v/>
      </c>
      <c r="D4405" s="10">
        <f>IFERROR(INDEX(Lotes!$E:$E,MATCH(1,(Lotes!$A:$A=A4405)*(Lotes!$C:$C=C4405),0)),"")</f>
        <v/>
      </c>
      <c r="E4405" s="14">
        <f>IF(D4405="","",D4405-TODAY())</f>
        <v/>
      </c>
      <c r="F4405">
        <f>IF(D4405="","",IF(E4405&lt;0,"VENCIDO",IF(E4405&lt;=30,"VENCE EM &lt;= 30 DIAS",IF(E4405&lt;=60,"ATENCAO (31-60 DIAS)","OK"))))</f>
        <v/>
      </c>
      <c r="G4405" s="14">
        <f>SUMIFS(Lancamentos!$G:$G,Lancamentos!$C:$C,$A4405,Lancamentos!$E:$E,$C4405,Lancamentos!$B:$B,"ENTRADA")</f>
        <v/>
      </c>
      <c r="H4405" s="14">
        <f>SUMIFS(Lancamentos!$G:$G,Lancamentos!$C:$C,$A4405,Lancamentos!$E:$E,$C4405,Lancamentos!$B:$B,"SAIDA_USO")</f>
        <v/>
      </c>
      <c r="I4405" s="14">
        <f>SUMIFS(Lancamentos!$G:$G,Lancamentos!$C:$C,$A4405,Lancamentos!$E:$E,$C4405,Lancamentos!$B:$B,"SAIDA_DESCARTE")</f>
        <v/>
      </c>
      <c r="J4405" s="14">
        <f>G4405-H4405-I4405</f>
        <v/>
      </c>
      <c r="K4405">
        <f>IF(A4405="","",IF(J4405&lt;=IFERROR(VLOOKUP(A4405,Produtos!$A:$E,5,FALSE),0),"ABAIXO DO MINIMO","OK"))</f>
        <v/>
      </c>
    </row>
    <row r="4406">
      <c r="B4406">
        <f>IFERROR(VLOOKUP(A4406,Produtos!A:B,2,FALSE),"")</f>
        <v/>
      </c>
      <c r="D4406" s="10">
        <f>IFERROR(INDEX(Lotes!$E:$E,MATCH(1,(Lotes!$A:$A=A4406)*(Lotes!$C:$C=C4406),0)),"")</f>
        <v/>
      </c>
      <c r="E4406" s="14">
        <f>IF(D4406="","",D4406-TODAY())</f>
        <v/>
      </c>
      <c r="F4406">
        <f>IF(D4406="","",IF(E4406&lt;0,"VENCIDO",IF(E4406&lt;=30,"VENCE EM &lt;= 30 DIAS",IF(E4406&lt;=60,"ATENCAO (31-60 DIAS)","OK"))))</f>
        <v/>
      </c>
      <c r="G4406" s="14">
        <f>SUMIFS(Lancamentos!$G:$G,Lancamentos!$C:$C,$A4406,Lancamentos!$E:$E,$C4406,Lancamentos!$B:$B,"ENTRADA")</f>
        <v/>
      </c>
      <c r="H4406" s="14">
        <f>SUMIFS(Lancamentos!$G:$G,Lancamentos!$C:$C,$A4406,Lancamentos!$E:$E,$C4406,Lancamentos!$B:$B,"SAIDA_USO")</f>
        <v/>
      </c>
      <c r="I4406" s="14">
        <f>SUMIFS(Lancamentos!$G:$G,Lancamentos!$C:$C,$A4406,Lancamentos!$E:$E,$C4406,Lancamentos!$B:$B,"SAIDA_DESCARTE")</f>
        <v/>
      </c>
      <c r="J4406" s="14">
        <f>G4406-H4406-I4406</f>
        <v/>
      </c>
      <c r="K4406">
        <f>IF(A4406="","",IF(J4406&lt;=IFERROR(VLOOKUP(A4406,Produtos!$A:$E,5,FALSE),0),"ABAIXO DO MINIMO","OK"))</f>
        <v/>
      </c>
    </row>
    <row r="4407">
      <c r="B4407">
        <f>IFERROR(VLOOKUP(A4407,Produtos!A:B,2,FALSE),"")</f>
        <v/>
      </c>
      <c r="D4407" s="10">
        <f>IFERROR(INDEX(Lotes!$E:$E,MATCH(1,(Lotes!$A:$A=A4407)*(Lotes!$C:$C=C4407),0)),"")</f>
        <v/>
      </c>
      <c r="E4407" s="14">
        <f>IF(D4407="","",D4407-TODAY())</f>
        <v/>
      </c>
      <c r="F4407">
        <f>IF(D4407="","",IF(E4407&lt;0,"VENCIDO",IF(E4407&lt;=30,"VENCE EM &lt;= 30 DIAS",IF(E4407&lt;=60,"ATENCAO (31-60 DIAS)","OK"))))</f>
        <v/>
      </c>
      <c r="G4407" s="14">
        <f>SUMIFS(Lancamentos!$G:$G,Lancamentos!$C:$C,$A4407,Lancamentos!$E:$E,$C4407,Lancamentos!$B:$B,"ENTRADA")</f>
        <v/>
      </c>
      <c r="H4407" s="14">
        <f>SUMIFS(Lancamentos!$G:$G,Lancamentos!$C:$C,$A4407,Lancamentos!$E:$E,$C4407,Lancamentos!$B:$B,"SAIDA_USO")</f>
        <v/>
      </c>
      <c r="I4407" s="14">
        <f>SUMIFS(Lancamentos!$G:$G,Lancamentos!$C:$C,$A4407,Lancamentos!$E:$E,$C4407,Lancamentos!$B:$B,"SAIDA_DESCARTE")</f>
        <v/>
      </c>
      <c r="J4407" s="14">
        <f>G4407-H4407-I4407</f>
        <v/>
      </c>
      <c r="K4407">
        <f>IF(A4407="","",IF(J4407&lt;=IFERROR(VLOOKUP(A4407,Produtos!$A:$E,5,FALSE),0),"ABAIXO DO MINIMO","OK"))</f>
        <v/>
      </c>
    </row>
    <row r="4408">
      <c r="B4408">
        <f>IFERROR(VLOOKUP(A4408,Produtos!A:B,2,FALSE),"")</f>
        <v/>
      </c>
      <c r="D4408" s="10">
        <f>IFERROR(INDEX(Lotes!$E:$E,MATCH(1,(Lotes!$A:$A=A4408)*(Lotes!$C:$C=C4408),0)),"")</f>
        <v/>
      </c>
      <c r="E4408" s="14">
        <f>IF(D4408="","",D4408-TODAY())</f>
        <v/>
      </c>
      <c r="F4408">
        <f>IF(D4408="","",IF(E4408&lt;0,"VENCIDO",IF(E4408&lt;=30,"VENCE EM &lt;= 30 DIAS",IF(E4408&lt;=60,"ATENCAO (31-60 DIAS)","OK"))))</f>
        <v/>
      </c>
      <c r="G4408" s="14">
        <f>SUMIFS(Lancamentos!$G:$G,Lancamentos!$C:$C,$A4408,Lancamentos!$E:$E,$C4408,Lancamentos!$B:$B,"ENTRADA")</f>
        <v/>
      </c>
      <c r="H4408" s="14">
        <f>SUMIFS(Lancamentos!$G:$G,Lancamentos!$C:$C,$A4408,Lancamentos!$E:$E,$C4408,Lancamentos!$B:$B,"SAIDA_USO")</f>
        <v/>
      </c>
      <c r="I4408" s="14">
        <f>SUMIFS(Lancamentos!$G:$G,Lancamentos!$C:$C,$A4408,Lancamentos!$E:$E,$C4408,Lancamentos!$B:$B,"SAIDA_DESCARTE")</f>
        <v/>
      </c>
      <c r="J4408" s="14">
        <f>G4408-H4408-I4408</f>
        <v/>
      </c>
      <c r="K4408">
        <f>IF(A4408="","",IF(J4408&lt;=IFERROR(VLOOKUP(A4408,Produtos!$A:$E,5,FALSE),0),"ABAIXO DO MINIMO","OK"))</f>
        <v/>
      </c>
    </row>
    <row r="4409">
      <c r="B4409">
        <f>IFERROR(VLOOKUP(A4409,Produtos!A:B,2,FALSE),"")</f>
        <v/>
      </c>
      <c r="D4409" s="10">
        <f>IFERROR(INDEX(Lotes!$E:$E,MATCH(1,(Lotes!$A:$A=A4409)*(Lotes!$C:$C=C4409),0)),"")</f>
        <v/>
      </c>
      <c r="E4409" s="14">
        <f>IF(D4409="","",D4409-TODAY())</f>
        <v/>
      </c>
      <c r="F4409">
        <f>IF(D4409="","",IF(E4409&lt;0,"VENCIDO",IF(E4409&lt;=30,"VENCE EM &lt;= 30 DIAS",IF(E4409&lt;=60,"ATENCAO (31-60 DIAS)","OK"))))</f>
        <v/>
      </c>
      <c r="G4409" s="14">
        <f>SUMIFS(Lancamentos!$G:$G,Lancamentos!$C:$C,$A4409,Lancamentos!$E:$E,$C4409,Lancamentos!$B:$B,"ENTRADA")</f>
        <v/>
      </c>
      <c r="H4409" s="14">
        <f>SUMIFS(Lancamentos!$G:$G,Lancamentos!$C:$C,$A4409,Lancamentos!$E:$E,$C4409,Lancamentos!$B:$B,"SAIDA_USO")</f>
        <v/>
      </c>
      <c r="I4409" s="14">
        <f>SUMIFS(Lancamentos!$G:$G,Lancamentos!$C:$C,$A4409,Lancamentos!$E:$E,$C4409,Lancamentos!$B:$B,"SAIDA_DESCARTE")</f>
        <v/>
      </c>
      <c r="J4409" s="14">
        <f>G4409-H4409-I4409</f>
        <v/>
      </c>
      <c r="K4409">
        <f>IF(A4409="","",IF(J4409&lt;=IFERROR(VLOOKUP(A4409,Produtos!$A:$E,5,FALSE),0),"ABAIXO DO MINIMO","OK"))</f>
        <v/>
      </c>
    </row>
    <row r="4410">
      <c r="B4410">
        <f>IFERROR(VLOOKUP(A4410,Produtos!A:B,2,FALSE),"")</f>
        <v/>
      </c>
      <c r="D4410" s="10">
        <f>IFERROR(INDEX(Lotes!$E:$E,MATCH(1,(Lotes!$A:$A=A4410)*(Lotes!$C:$C=C4410),0)),"")</f>
        <v/>
      </c>
      <c r="E4410" s="14">
        <f>IF(D4410="","",D4410-TODAY())</f>
        <v/>
      </c>
      <c r="F4410">
        <f>IF(D4410="","",IF(E4410&lt;0,"VENCIDO",IF(E4410&lt;=30,"VENCE EM &lt;= 30 DIAS",IF(E4410&lt;=60,"ATENCAO (31-60 DIAS)","OK"))))</f>
        <v/>
      </c>
      <c r="G4410" s="14">
        <f>SUMIFS(Lancamentos!$G:$G,Lancamentos!$C:$C,$A4410,Lancamentos!$E:$E,$C4410,Lancamentos!$B:$B,"ENTRADA")</f>
        <v/>
      </c>
      <c r="H4410" s="14">
        <f>SUMIFS(Lancamentos!$G:$G,Lancamentos!$C:$C,$A4410,Lancamentos!$E:$E,$C4410,Lancamentos!$B:$B,"SAIDA_USO")</f>
        <v/>
      </c>
      <c r="I4410" s="14">
        <f>SUMIFS(Lancamentos!$G:$G,Lancamentos!$C:$C,$A4410,Lancamentos!$E:$E,$C4410,Lancamentos!$B:$B,"SAIDA_DESCARTE")</f>
        <v/>
      </c>
      <c r="J4410" s="14">
        <f>G4410-H4410-I4410</f>
        <v/>
      </c>
      <c r="K4410">
        <f>IF(A4410="","",IF(J4410&lt;=IFERROR(VLOOKUP(A4410,Produtos!$A:$E,5,FALSE),0),"ABAIXO DO MINIMO","OK"))</f>
        <v/>
      </c>
    </row>
    <row r="4411">
      <c r="B4411">
        <f>IFERROR(VLOOKUP(A4411,Produtos!A:B,2,FALSE),"")</f>
        <v/>
      </c>
      <c r="D4411" s="10">
        <f>IFERROR(INDEX(Lotes!$E:$E,MATCH(1,(Lotes!$A:$A=A4411)*(Lotes!$C:$C=C4411),0)),"")</f>
        <v/>
      </c>
      <c r="E4411" s="14">
        <f>IF(D4411="","",D4411-TODAY())</f>
        <v/>
      </c>
      <c r="F4411">
        <f>IF(D4411="","",IF(E4411&lt;0,"VENCIDO",IF(E4411&lt;=30,"VENCE EM &lt;= 30 DIAS",IF(E4411&lt;=60,"ATENCAO (31-60 DIAS)","OK"))))</f>
        <v/>
      </c>
      <c r="G4411" s="14">
        <f>SUMIFS(Lancamentos!$G:$G,Lancamentos!$C:$C,$A4411,Lancamentos!$E:$E,$C4411,Lancamentos!$B:$B,"ENTRADA")</f>
        <v/>
      </c>
      <c r="H4411" s="14">
        <f>SUMIFS(Lancamentos!$G:$G,Lancamentos!$C:$C,$A4411,Lancamentos!$E:$E,$C4411,Lancamentos!$B:$B,"SAIDA_USO")</f>
        <v/>
      </c>
      <c r="I4411" s="14">
        <f>SUMIFS(Lancamentos!$G:$G,Lancamentos!$C:$C,$A4411,Lancamentos!$E:$E,$C4411,Lancamentos!$B:$B,"SAIDA_DESCARTE")</f>
        <v/>
      </c>
      <c r="J4411" s="14">
        <f>G4411-H4411-I4411</f>
        <v/>
      </c>
      <c r="K4411">
        <f>IF(A4411="","",IF(J4411&lt;=IFERROR(VLOOKUP(A4411,Produtos!$A:$E,5,FALSE),0),"ABAIXO DO MINIMO","OK"))</f>
        <v/>
      </c>
    </row>
    <row r="4412">
      <c r="B4412">
        <f>IFERROR(VLOOKUP(A4412,Produtos!A:B,2,FALSE),"")</f>
        <v/>
      </c>
      <c r="D4412" s="10">
        <f>IFERROR(INDEX(Lotes!$E:$E,MATCH(1,(Lotes!$A:$A=A4412)*(Lotes!$C:$C=C4412),0)),"")</f>
        <v/>
      </c>
      <c r="E4412" s="14">
        <f>IF(D4412="","",D4412-TODAY())</f>
        <v/>
      </c>
      <c r="F4412">
        <f>IF(D4412="","",IF(E4412&lt;0,"VENCIDO",IF(E4412&lt;=30,"VENCE EM &lt;= 30 DIAS",IF(E4412&lt;=60,"ATENCAO (31-60 DIAS)","OK"))))</f>
        <v/>
      </c>
      <c r="G4412" s="14">
        <f>SUMIFS(Lancamentos!$G:$G,Lancamentos!$C:$C,$A4412,Lancamentos!$E:$E,$C4412,Lancamentos!$B:$B,"ENTRADA")</f>
        <v/>
      </c>
      <c r="H4412" s="14">
        <f>SUMIFS(Lancamentos!$G:$G,Lancamentos!$C:$C,$A4412,Lancamentos!$E:$E,$C4412,Lancamentos!$B:$B,"SAIDA_USO")</f>
        <v/>
      </c>
      <c r="I4412" s="14">
        <f>SUMIFS(Lancamentos!$G:$G,Lancamentos!$C:$C,$A4412,Lancamentos!$E:$E,$C4412,Lancamentos!$B:$B,"SAIDA_DESCARTE")</f>
        <v/>
      </c>
      <c r="J4412" s="14">
        <f>G4412-H4412-I4412</f>
        <v/>
      </c>
      <c r="K4412">
        <f>IF(A4412="","",IF(J4412&lt;=IFERROR(VLOOKUP(A4412,Produtos!$A:$E,5,FALSE),0),"ABAIXO DO MINIMO","OK"))</f>
        <v/>
      </c>
    </row>
    <row r="4413">
      <c r="B4413">
        <f>IFERROR(VLOOKUP(A4413,Produtos!A:B,2,FALSE),"")</f>
        <v/>
      </c>
      <c r="D4413" s="10">
        <f>IFERROR(INDEX(Lotes!$E:$E,MATCH(1,(Lotes!$A:$A=A4413)*(Lotes!$C:$C=C4413),0)),"")</f>
        <v/>
      </c>
      <c r="E4413" s="14">
        <f>IF(D4413="","",D4413-TODAY())</f>
        <v/>
      </c>
      <c r="F4413">
        <f>IF(D4413="","",IF(E4413&lt;0,"VENCIDO",IF(E4413&lt;=30,"VENCE EM &lt;= 30 DIAS",IF(E4413&lt;=60,"ATENCAO (31-60 DIAS)","OK"))))</f>
        <v/>
      </c>
      <c r="G4413" s="14">
        <f>SUMIFS(Lancamentos!$G:$G,Lancamentos!$C:$C,$A4413,Lancamentos!$E:$E,$C4413,Lancamentos!$B:$B,"ENTRADA")</f>
        <v/>
      </c>
      <c r="H4413" s="14">
        <f>SUMIFS(Lancamentos!$G:$G,Lancamentos!$C:$C,$A4413,Lancamentos!$E:$E,$C4413,Lancamentos!$B:$B,"SAIDA_USO")</f>
        <v/>
      </c>
      <c r="I4413" s="14">
        <f>SUMIFS(Lancamentos!$G:$G,Lancamentos!$C:$C,$A4413,Lancamentos!$E:$E,$C4413,Lancamentos!$B:$B,"SAIDA_DESCARTE")</f>
        <v/>
      </c>
      <c r="J4413" s="14">
        <f>G4413-H4413-I4413</f>
        <v/>
      </c>
      <c r="K4413">
        <f>IF(A4413="","",IF(J4413&lt;=IFERROR(VLOOKUP(A4413,Produtos!$A:$E,5,FALSE),0),"ABAIXO DO MINIMO","OK"))</f>
        <v/>
      </c>
    </row>
    <row r="4414">
      <c r="B4414">
        <f>IFERROR(VLOOKUP(A4414,Produtos!A:B,2,FALSE),"")</f>
        <v/>
      </c>
      <c r="D4414" s="10">
        <f>IFERROR(INDEX(Lotes!$E:$E,MATCH(1,(Lotes!$A:$A=A4414)*(Lotes!$C:$C=C4414),0)),"")</f>
        <v/>
      </c>
      <c r="E4414" s="14">
        <f>IF(D4414="","",D4414-TODAY())</f>
        <v/>
      </c>
      <c r="F4414">
        <f>IF(D4414="","",IF(E4414&lt;0,"VENCIDO",IF(E4414&lt;=30,"VENCE EM &lt;= 30 DIAS",IF(E4414&lt;=60,"ATENCAO (31-60 DIAS)","OK"))))</f>
        <v/>
      </c>
      <c r="G4414" s="14">
        <f>SUMIFS(Lancamentos!$G:$G,Lancamentos!$C:$C,$A4414,Lancamentos!$E:$E,$C4414,Lancamentos!$B:$B,"ENTRADA")</f>
        <v/>
      </c>
      <c r="H4414" s="14">
        <f>SUMIFS(Lancamentos!$G:$G,Lancamentos!$C:$C,$A4414,Lancamentos!$E:$E,$C4414,Lancamentos!$B:$B,"SAIDA_USO")</f>
        <v/>
      </c>
      <c r="I4414" s="14">
        <f>SUMIFS(Lancamentos!$G:$G,Lancamentos!$C:$C,$A4414,Lancamentos!$E:$E,$C4414,Lancamentos!$B:$B,"SAIDA_DESCARTE")</f>
        <v/>
      </c>
      <c r="J4414" s="14">
        <f>G4414-H4414-I4414</f>
        <v/>
      </c>
      <c r="K4414">
        <f>IF(A4414="","",IF(J4414&lt;=IFERROR(VLOOKUP(A4414,Produtos!$A:$E,5,FALSE),0),"ABAIXO DO MINIMO","OK"))</f>
        <v/>
      </c>
    </row>
    <row r="4415">
      <c r="B4415">
        <f>IFERROR(VLOOKUP(A4415,Produtos!A:B,2,FALSE),"")</f>
        <v/>
      </c>
      <c r="D4415" s="10">
        <f>IFERROR(INDEX(Lotes!$E:$E,MATCH(1,(Lotes!$A:$A=A4415)*(Lotes!$C:$C=C4415),0)),"")</f>
        <v/>
      </c>
      <c r="E4415" s="14">
        <f>IF(D4415="","",D4415-TODAY())</f>
        <v/>
      </c>
      <c r="F4415">
        <f>IF(D4415="","",IF(E4415&lt;0,"VENCIDO",IF(E4415&lt;=30,"VENCE EM &lt;= 30 DIAS",IF(E4415&lt;=60,"ATENCAO (31-60 DIAS)","OK"))))</f>
        <v/>
      </c>
      <c r="G4415" s="14">
        <f>SUMIFS(Lancamentos!$G:$G,Lancamentos!$C:$C,$A4415,Lancamentos!$E:$E,$C4415,Lancamentos!$B:$B,"ENTRADA")</f>
        <v/>
      </c>
      <c r="H4415" s="14">
        <f>SUMIFS(Lancamentos!$G:$G,Lancamentos!$C:$C,$A4415,Lancamentos!$E:$E,$C4415,Lancamentos!$B:$B,"SAIDA_USO")</f>
        <v/>
      </c>
      <c r="I4415" s="14">
        <f>SUMIFS(Lancamentos!$G:$G,Lancamentos!$C:$C,$A4415,Lancamentos!$E:$E,$C4415,Lancamentos!$B:$B,"SAIDA_DESCARTE")</f>
        <v/>
      </c>
      <c r="J4415" s="14">
        <f>G4415-H4415-I4415</f>
        <v/>
      </c>
      <c r="K4415">
        <f>IF(A4415="","",IF(J4415&lt;=IFERROR(VLOOKUP(A4415,Produtos!$A:$E,5,FALSE),0),"ABAIXO DO MINIMO","OK"))</f>
        <v/>
      </c>
    </row>
    <row r="4416">
      <c r="B4416">
        <f>IFERROR(VLOOKUP(A4416,Produtos!A:B,2,FALSE),"")</f>
        <v/>
      </c>
      <c r="D4416" s="10">
        <f>IFERROR(INDEX(Lotes!$E:$E,MATCH(1,(Lotes!$A:$A=A4416)*(Lotes!$C:$C=C4416),0)),"")</f>
        <v/>
      </c>
      <c r="E4416" s="14">
        <f>IF(D4416="","",D4416-TODAY())</f>
        <v/>
      </c>
      <c r="F4416">
        <f>IF(D4416="","",IF(E4416&lt;0,"VENCIDO",IF(E4416&lt;=30,"VENCE EM &lt;= 30 DIAS",IF(E4416&lt;=60,"ATENCAO (31-60 DIAS)","OK"))))</f>
        <v/>
      </c>
      <c r="G4416" s="14">
        <f>SUMIFS(Lancamentos!$G:$G,Lancamentos!$C:$C,$A4416,Lancamentos!$E:$E,$C4416,Lancamentos!$B:$B,"ENTRADA")</f>
        <v/>
      </c>
      <c r="H4416" s="14">
        <f>SUMIFS(Lancamentos!$G:$G,Lancamentos!$C:$C,$A4416,Lancamentos!$E:$E,$C4416,Lancamentos!$B:$B,"SAIDA_USO")</f>
        <v/>
      </c>
      <c r="I4416" s="14">
        <f>SUMIFS(Lancamentos!$G:$G,Lancamentos!$C:$C,$A4416,Lancamentos!$E:$E,$C4416,Lancamentos!$B:$B,"SAIDA_DESCARTE")</f>
        <v/>
      </c>
      <c r="J4416" s="14">
        <f>G4416-H4416-I4416</f>
        <v/>
      </c>
      <c r="K4416">
        <f>IF(A4416="","",IF(J4416&lt;=IFERROR(VLOOKUP(A4416,Produtos!$A:$E,5,FALSE),0),"ABAIXO DO MINIMO","OK"))</f>
        <v/>
      </c>
    </row>
    <row r="4417">
      <c r="B4417">
        <f>IFERROR(VLOOKUP(A4417,Produtos!A:B,2,FALSE),"")</f>
        <v/>
      </c>
      <c r="D4417" s="10">
        <f>IFERROR(INDEX(Lotes!$E:$E,MATCH(1,(Lotes!$A:$A=A4417)*(Lotes!$C:$C=C4417),0)),"")</f>
        <v/>
      </c>
      <c r="E4417" s="14">
        <f>IF(D4417="","",D4417-TODAY())</f>
        <v/>
      </c>
      <c r="F4417">
        <f>IF(D4417="","",IF(E4417&lt;0,"VENCIDO",IF(E4417&lt;=30,"VENCE EM &lt;= 30 DIAS",IF(E4417&lt;=60,"ATENCAO (31-60 DIAS)","OK"))))</f>
        <v/>
      </c>
      <c r="G4417" s="14">
        <f>SUMIFS(Lancamentos!$G:$G,Lancamentos!$C:$C,$A4417,Lancamentos!$E:$E,$C4417,Lancamentos!$B:$B,"ENTRADA")</f>
        <v/>
      </c>
      <c r="H4417" s="14">
        <f>SUMIFS(Lancamentos!$G:$G,Lancamentos!$C:$C,$A4417,Lancamentos!$E:$E,$C4417,Lancamentos!$B:$B,"SAIDA_USO")</f>
        <v/>
      </c>
      <c r="I4417" s="14">
        <f>SUMIFS(Lancamentos!$G:$G,Lancamentos!$C:$C,$A4417,Lancamentos!$E:$E,$C4417,Lancamentos!$B:$B,"SAIDA_DESCARTE")</f>
        <v/>
      </c>
      <c r="J4417" s="14">
        <f>G4417-H4417-I4417</f>
        <v/>
      </c>
      <c r="K4417">
        <f>IF(A4417="","",IF(J4417&lt;=IFERROR(VLOOKUP(A4417,Produtos!$A:$E,5,FALSE),0),"ABAIXO DO MINIMO","OK"))</f>
        <v/>
      </c>
    </row>
    <row r="4418">
      <c r="B4418">
        <f>IFERROR(VLOOKUP(A4418,Produtos!A:B,2,FALSE),"")</f>
        <v/>
      </c>
      <c r="D4418" s="10">
        <f>IFERROR(INDEX(Lotes!$E:$E,MATCH(1,(Lotes!$A:$A=A4418)*(Lotes!$C:$C=C4418),0)),"")</f>
        <v/>
      </c>
      <c r="E4418" s="14">
        <f>IF(D4418="","",D4418-TODAY())</f>
        <v/>
      </c>
      <c r="F4418">
        <f>IF(D4418="","",IF(E4418&lt;0,"VENCIDO",IF(E4418&lt;=30,"VENCE EM &lt;= 30 DIAS",IF(E4418&lt;=60,"ATENCAO (31-60 DIAS)","OK"))))</f>
        <v/>
      </c>
      <c r="G4418" s="14">
        <f>SUMIFS(Lancamentos!$G:$G,Lancamentos!$C:$C,$A4418,Lancamentos!$E:$E,$C4418,Lancamentos!$B:$B,"ENTRADA")</f>
        <v/>
      </c>
      <c r="H4418" s="14">
        <f>SUMIFS(Lancamentos!$G:$G,Lancamentos!$C:$C,$A4418,Lancamentos!$E:$E,$C4418,Lancamentos!$B:$B,"SAIDA_USO")</f>
        <v/>
      </c>
      <c r="I4418" s="14">
        <f>SUMIFS(Lancamentos!$G:$G,Lancamentos!$C:$C,$A4418,Lancamentos!$E:$E,$C4418,Lancamentos!$B:$B,"SAIDA_DESCARTE")</f>
        <v/>
      </c>
      <c r="J4418" s="14">
        <f>G4418-H4418-I4418</f>
        <v/>
      </c>
      <c r="K4418">
        <f>IF(A4418="","",IF(J4418&lt;=IFERROR(VLOOKUP(A4418,Produtos!$A:$E,5,FALSE),0),"ABAIXO DO MINIMO","OK"))</f>
        <v/>
      </c>
    </row>
    <row r="4419">
      <c r="B4419">
        <f>IFERROR(VLOOKUP(A4419,Produtos!A:B,2,FALSE),"")</f>
        <v/>
      </c>
      <c r="D4419" s="10">
        <f>IFERROR(INDEX(Lotes!$E:$E,MATCH(1,(Lotes!$A:$A=A4419)*(Lotes!$C:$C=C4419),0)),"")</f>
        <v/>
      </c>
      <c r="E4419" s="14">
        <f>IF(D4419="","",D4419-TODAY())</f>
        <v/>
      </c>
      <c r="F4419">
        <f>IF(D4419="","",IF(E4419&lt;0,"VENCIDO",IF(E4419&lt;=30,"VENCE EM &lt;= 30 DIAS",IF(E4419&lt;=60,"ATENCAO (31-60 DIAS)","OK"))))</f>
        <v/>
      </c>
      <c r="G4419" s="14">
        <f>SUMIFS(Lancamentos!$G:$G,Lancamentos!$C:$C,$A4419,Lancamentos!$E:$E,$C4419,Lancamentos!$B:$B,"ENTRADA")</f>
        <v/>
      </c>
      <c r="H4419" s="14">
        <f>SUMIFS(Lancamentos!$G:$G,Lancamentos!$C:$C,$A4419,Lancamentos!$E:$E,$C4419,Lancamentos!$B:$B,"SAIDA_USO")</f>
        <v/>
      </c>
      <c r="I4419" s="14">
        <f>SUMIFS(Lancamentos!$G:$G,Lancamentos!$C:$C,$A4419,Lancamentos!$E:$E,$C4419,Lancamentos!$B:$B,"SAIDA_DESCARTE")</f>
        <v/>
      </c>
      <c r="J4419" s="14">
        <f>G4419-H4419-I4419</f>
        <v/>
      </c>
      <c r="K4419">
        <f>IF(A4419="","",IF(J4419&lt;=IFERROR(VLOOKUP(A4419,Produtos!$A:$E,5,FALSE),0),"ABAIXO DO MINIMO","OK"))</f>
        <v/>
      </c>
    </row>
    <row r="4420">
      <c r="B4420">
        <f>IFERROR(VLOOKUP(A4420,Produtos!A:B,2,FALSE),"")</f>
        <v/>
      </c>
      <c r="D4420" s="10">
        <f>IFERROR(INDEX(Lotes!$E:$E,MATCH(1,(Lotes!$A:$A=A4420)*(Lotes!$C:$C=C4420),0)),"")</f>
        <v/>
      </c>
      <c r="E4420" s="14">
        <f>IF(D4420="","",D4420-TODAY())</f>
        <v/>
      </c>
      <c r="F4420">
        <f>IF(D4420="","",IF(E4420&lt;0,"VENCIDO",IF(E4420&lt;=30,"VENCE EM &lt;= 30 DIAS",IF(E4420&lt;=60,"ATENCAO (31-60 DIAS)","OK"))))</f>
        <v/>
      </c>
      <c r="G4420" s="14">
        <f>SUMIFS(Lancamentos!$G:$G,Lancamentos!$C:$C,$A4420,Lancamentos!$E:$E,$C4420,Lancamentos!$B:$B,"ENTRADA")</f>
        <v/>
      </c>
      <c r="H4420" s="14">
        <f>SUMIFS(Lancamentos!$G:$G,Lancamentos!$C:$C,$A4420,Lancamentos!$E:$E,$C4420,Lancamentos!$B:$B,"SAIDA_USO")</f>
        <v/>
      </c>
      <c r="I4420" s="14">
        <f>SUMIFS(Lancamentos!$G:$G,Lancamentos!$C:$C,$A4420,Lancamentos!$E:$E,$C4420,Lancamentos!$B:$B,"SAIDA_DESCARTE")</f>
        <v/>
      </c>
      <c r="J4420" s="14">
        <f>G4420-H4420-I4420</f>
        <v/>
      </c>
      <c r="K4420">
        <f>IF(A4420="","",IF(J4420&lt;=IFERROR(VLOOKUP(A4420,Produtos!$A:$E,5,FALSE),0),"ABAIXO DO MINIMO","OK"))</f>
        <v/>
      </c>
    </row>
    <row r="4421">
      <c r="B4421">
        <f>IFERROR(VLOOKUP(A4421,Produtos!A:B,2,FALSE),"")</f>
        <v/>
      </c>
      <c r="D4421" s="10">
        <f>IFERROR(INDEX(Lotes!$E:$E,MATCH(1,(Lotes!$A:$A=A4421)*(Lotes!$C:$C=C4421),0)),"")</f>
        <v/>
      </c>
      <c r="E4421" s="14">
        <f>IF(D4421="","",D4421-TODAY())</f>
        <v/>
      </c>
      <c r="F4421">
        <f>IF(D4421="","",IF(E4421&lt;0,"VENCIDO",IF(E4421&lt;=30,"VENCE EM &lt;= 30 DIAS",IF(E4421&lt;=60,"ATENCAO (31-60 DIAS)","OK"))))</f>
        <v/>
      </c>
      <c r="G4421" s="14">
        <f>SUMIFS(Lancamentos!$G:$G,Lancamentos!$C:$C,$A4421,Lancamentos!$E:$E,$C4421,Lancamentos!$B:$B,"ENTRADA")</f>
        <v/>
      </c>
      <c r="H4421" s="14">
        <f>SUMIFS(Lancamentos!$G:$G,Lancamentos!$C:$C,$A4421,Lancamentos!$E:$E,$C4421,Lancamentos!$B:$B,"SAIDA_USO")</f>
        <v/>
      </c>
      <c r="I4421" s="14">
        <f>SUMIFS(Lancamentos!$G:$G,Lancamentos!$C:$C,$A4421,Lancamentos!$E:$E,$C4421,Lancamentos!$B:$B,"SAIDA_DESCARTE")</f>
        <v/>
      </c>
      <c r="J4421" s="14">
        <f>G4421-H4421-I4421</f>
        <v/>
      </c>
      <c r="K4421">
        <f>IF(A4421="","",IF(J4421&lt;=IFERROR(VLOOKUP(A4421,Produtos!$A:$E,5,FALSE),0),"ABAIXO DO MINIMO","OK"))</f>
        <v/>
      </c>
    </row>
    <row r="4422">
      <c r="B4422">
        <f>IFERROR(VLOOKUP(A4422,Produtos!A:B,2,FALSE),"")</f>
        <v/>
      </c>
      <c r="D4422" s="10">
        <f>IFERROR(INDEX(Lotes!$E:$E,MATCH(1,(Lotes!$A:$A=A4422)*(Lotes!$C:$C=C4422),0)),"")</f>
        <v/>
      </c>
      <c r="E4422" s="14">
        <f>IF(D4422="","",D4422-TODAY())</f>
        <v/>
      </c>
      <c r="F4422">
        <f>IF(D4422="","",IF(E4422&lt;0,"VENCIDO",IF(E4422&lt;=30,"VENCE EM &lt;= 30 DIAS",IF(E4422&lt;=60,"ATENCAO (31-60 DIAS)","OK"))))</f>
        <v/>
      </c>
      <c r="G4422" s="14">
        <f>SUMIFS(Lancamentos!$G:$G,Lancamentos!$C:$C,$A4422,Lancamentos!$E:$E,$C4422,Lancamentos!$B:$B,"ENTRADA")</f>
        <v/>
      </c>
      <c r="H4422" s="14">
        <f>SUMIFS(Lancamentos!$G:$G,Lancamentos!$C:$C,$A4422,Lancamentos!$E:$E,$C4422,Lancamentos!$B:$B,"SAIDA_USO")</f>
        <v/>
      </c>
      <c r="I4422" s="14">
        <f>SUMIFS(Lancamentos!$G:$G,Lancamentos!$C:$C,$A4422,Lancamentos!$E:$E,$C4422,Lancamentos!$B:$B,"SAIDA_DESCARTE")</f>
        <v/>
      </c>
      <c r="J4422" s="14">
        <f>G4422-H4422-I4422</f>
        <v/>
      </c>
      <c r="K4422">
        <f>IF(A4422="","",IF(J4422&lt;=IFERROR(VLOOKUP(A4422,Produtos!$A:$E,5,FALSE),0),"ABAIXO DO MINIMO","OK"))</f>
        <v/>
      </c>
    </row>
    <row r="4423">
      <c r="B4423">
        <f>IFERROR(VLOOKUP(A4423,Produtos!A:B,2,FALSE),"")</f>
        <v/>
      </c>
      <c r="D4423" s="10">
        <f>IFERROR(INDEX(Lotes!$E:$E,MATCH(1,(Lotes!$A:$A=A4423)*(Lotes!$C:$C=C4423),0)),"")</f>
        <v/>
      </c>
      <c r="E4423" s="14">
        <f>IF(D4423="","",D4423-TODAY())</f>
        <v/>
      </c>
      <c r="F4423">
        <f>IF(D4423="","",IF(E4423&lt;0,"VENCIDO",IF(E4423&lt;=30,"VENCE EM &lt;= 30 DIAS",IF(E4423&lt;=60,"ATENCAO (31-60 DIAS)","OK"))))</f>
        <v/>
      </c>
      <c r="G4423" s="14">
        <f>SUMIFS(Lancamentos!$G:$G,Lancamentos!$C:$C,$A4423,Lancamentos!$E:$E,$C4423,Lancamentos!$B:$B,"ENTRADA")</f>
        <v/>
      </c>
      <c r="H4423" s="14">
        <f>SUMIFS(Lancamentos!$G:$G,Lancamentos!$C:$C,$A4423,Lancamentos!$E:$E,$C4423,Lancamentos!$B:$B,"SAIDA_USO")</f>
        <v/>
      </c>
      <c r="I4423" s="14">
        <f>SUMIFS(Lancamentos!$G:$G,Lancamentos!$C:$C,$A4423,Lancamentos!$E:$E,$C4423,Lancamentos!$B:$B,"SAIDA_DESCARTE")</f>
        <v/>
      </c>
      <c r="J4423" s="14">
        <f>G4423-H4423-I4423</f>
        <v/>
      </c>
      <c r="K4423">
        <f>IF(A4423="","",IF(J4423&lt;=IFERROR(VLOOKUP(A4423,Produtos!$A:$E,5,FALSE),0),"ABAIXO DO MINIMO","OK"))</f>
        <v/>
      </c>
    </row>
    <row r="4424">
      <c r="B4424">
        <f>IFERROR(VLOOKUP(A4424,Produtos!A:B,2,FALSE),"")</f>
        <v/>
      </c>
      <c r="D4424" s="10">
        <f>IFERROR(INDEX(Lotes!$E:$E,MATCH(1,(Lotes!$A:$A=A4424)*(Lotes!$C:$C=C4424),0)),"")</f>
        <v/>
      </c>
      <c r="E4424" s="14">
        <f>IF(D4424="","",D4424-TODAY())</f>
        <v/>
      </c>
      <c r="F4424">
        <f>IF(D4424="","",IF(E4424&lt;0,"VENCIDO",IF(E4424&lt;=30,"VENCE EM &lt;= 30 DIAS",IF(E4424&lt;=60,"ATENCAO (31-60 DIAS)","OK"))))</f>
        <v/>
      </c>
      <c r="G4424" s="14">
        <f>SUMIFS(Lancamentos!$G:$G,Lancamentos!$C:$C,$A4424,Lancamentos!$E:$E,$C4424,Lancamentos!$B:$B,"ENTRADA")</f>
        <v/>
      </c>
      <c r="H4424" s="14">
        <f>SUMIFS(Lancamentos!$G:$G,Lancamentos!$C:$C,$A4424,Lancamentos!$E:$E,$C4424,Lancamentos!$B:$B,"SAIDA_USO")</f>
        <v/>
      </c>
      <c r="I4424" s="14">
        <f>SUMIFS(Lancamentos!$G:$G,Lancamentos!$C:$C,$A4424,Lancamentos!$E:$E,$C4424,Lancamentos!$B:$B,"SAIDA_DESCARTE")</f>
        <v/>
      </c>
      <c r="J4424" s="14">
        <f>G4424-H4424-I4424</f>
        <v/>
      </c>
      <c r="K4424">
        <f>IF(A4424="","",IF(J4424&lt;=IFERROR(VLOOKUP(A4424,Produtos!$A:$E,5,FALSE),0),"ABAIXO DO MINIMO","OK"))</f>
        <v/>
      </c>
    </row>
    <row r="4425">
      <c r="B4425">
        <f>IFERROR(VLOOKUP(A4425,Produtos!A:B,2,FALSE),"")</f>
        <v/>
      </c>
      <c r="D4425" s="10">
        <f>IFERROR(INDEX(Lotes!$E:$E,MATCH(1,(Lotes!$A:$A=A4425)*(Lotes!$C:$C=C4425),0)),"")</f>
        <v/>
      </c>
      <c r="E4425" s="14">
        <f>IF(D4425="","",D4425-TODAY())</f>
        <v/>
      </c>
      <c r="F4425">
        <f>IF(D4425="","",IF(E4425&lt;0,"VENCIDO",IF(E4425&lt;=30,"VENCE EM &lt;= 30 DIAS",IF(E4425&lt;=60,"ATENCAO (31-60 DIAS)","OK"))))</f>
        <v/>
      </c>
      <c r="G4425" s="14">
        <f>SUMIFS(Lancamentos!$G:$G,Lancamentos!$C:$C,$A4425,Lancamentos!$E:$E,$C4425,Lancamentos!$B:$B,"ENTRADA")</f>
        <v/>
      </c>
      <c r="H4425" s="14">
        <f>SUMIFS(Lancamentos!$G:$G,Lancamentos!$C:$C,$A4425,Lancamentos!$E:$E,$C4425,Lancamentos!$B:$B,"SAIDA_USO")</f>
        <v/>
      </c>
      <c r="I4425" s="14">
        <f>SUMIFS(Lancamentos!$G:$G,Lancamentos!$C:$C,$A4425,Lancamentos!$E:$E,$C4425,Lancamentos!$B:$B,"SAIDA_DESCARTE")</f>
        <v/>
      </c>
      <c r="J4425" s="14">
        <f>G4425-H4425-I4425</f>
        <v/>
      </c>
      <c r="K4425">
        <f>IF(A4425="","",IF(J4425&lt;=IFERROR(VLOOKUP(A4425,Produtos!$A:$E,5,FALSE),0),"ABAIXO DO MINIMO","OK"))</f>
        <v/>
      </c>
    </row>
    <row r="4426">
      <c r="B4426">
        <f>IFERROR(VLOOKUP(A4426,Produtos!A:B,2,FALSE),"")</f>
        <v/>
      </c>
      <c r="D4426" s="10">
        <f>IFERROR(INDEX(Lotes!$E:$E,MATCH(1,(Lotes!$A:$A=A4426)*(Lotes!$C:$C=C4426),0)),"")</f>
        <v/>
      </c>
      <c r="E4426" s="14">
        <f>IF(D4426="","",D4426-TODAY())</f>
        <v/>
      </c>
      <c r="F4426">
        <f>IF(D4426="","",IF(E4426&lt;0,"VENCIDO",IF(E4426&lt;=30,"VENCE EM &lt;= 30 DIAS",IF(E4426&lt;=60,"ATENCAO (31-60 DIAS)","OK"))))</f>
        <v/>
      </c>
      <c r="G4426" s="14">
        <f>SUMIFS(Lancamentos!$G:$G,Lancamentos!$C:$C,$A4426,Lancamentos!$E:$E,$C4426,Lancamentos!$B:$B,"ENTRADA")</f>
        <v/>
      </c>
      <c r="H4426" s="14">
        <f>SUMIFS(Lancamentos!$G:$G,Lancamentos!$C:$C,$A4426,Lancamentos!$E:$E,$C4426,Lancamentos!$B:$B,"SAIDA_USO")</f>
        <v/>
      </c>
      <c r="I4426" s="14">
        <f>SUMIFS(Lancamentos!$G:$G,Lancamentos!$C:$C,$A4426,Lancamentos!$E:$E,$C4426,Lancamentos!$B:$B,"SAIDA_DESCARTE")</f>
        <v/>
      </c>
      <c r="J4426" s="14">
        <f>G4426-H4426-I4426</f>
        <v/>
      </c>
      <c r="K4426">
        <f>IF(A4426="","",IF(J4426&lt;=IFERROR(VLOOKUP(A4426,Produtos!$A:$E,5,FALSE),0),"ABAIXO DO MINIMO","OK"))</f>
        <v/>
      </c>
    </row>
    <row r="4427">
      <c r="B4427">
        <f>IFERROR(VLOOKUP(A4427,Produtos!A:B,2,FALSE),"")</f>
        <v/>
      </c>
      <c r="D4427" s="10">
        <f>IFERROR(INDEX(Lotes!$E:$E,MATCH(1,(Lotes!$A:$A=A4427)*(Lotes!$C:$C=C4427),0)),"")</f>
        <v/>
      </c>
      <c r="E4427" s="14">
        <f>IF(D4427="","",D4427-TODAY())</f>
        <v/>
      </c>
      <c r="F4427">
        <f>IF(D4427="","",IF(E4427&lt;0,"VENCIDO",IF(E4427&lt;=30,"VENCE EM &lt;= 30 DIAS",IF(E4427&lt;=60,"ATENCAO (31-60 DIAS)","OK"))))</f>
        <v/>
      </c>
      <c r="G4427" s="14">
        <f>SUMIFS(Lancamentos!$G:$G,Lancamentos!$C:$C,$A4427,Lancamentos!$E:$E,$C4427,Lancamentos!$B:$B,"ENTRADA")</f>
        <v/>
      </c>
      <c r="H4427" s="14">
        <f>SUMIFS(Lancamentos!$G:$G,Lancamentos!$C:$C,$A4427,Lancamentos!$E:$E,$C4427,Lancamentos!$B:$B,"SAIDA_USO")</f>
        <v/>
      </c>
      <c r="I4427" s="14">
        <f>SUMIFS(Lancamentos!$G:$G,Lancamentos!$C:$C,$A4427,Lancamentos!$E:$E,$C4427,Lancamentos!$B:$B,"SAIDA_DESCARTE")</f>
        <v/>
      </c>
      <c r="J4427" s="14">
        <f>G4427-H4427-I4427</f>
        <v/>
      </c>
      <c r="K4427">
        <f>IF(A4427="","",IF(J4427&lt;=IFERROR(VLOOKUP(A4427,Produtos!$A:$E,5,FALSE),0),"ABAIXO DO MINIMO","OK"))</f>
        <v/>
      </c>
    </row>
    <row r="4428">
      <c r="B4428">
        <f>IFERROR(VLOOKUP(A4428,Produtos!A:B,2,FALSE),"")</f>
        <v/>
      </c>
      <c r="D4428" s="10">
        <f>IFERROR(INDEX(Lotes!$E:$E,MATCH(1,(Lotes!$A:$A=A4428)*(Lotes!$C:$C=C4428),0)),"")</f>
        <v/>
      </c>
      <c r="E4428" s="14">
        <f>IF(D4428="","",D4428-TODAY())</f>
        <v/>
      </c>
      <c r="F4428">
        <f>IF(D4428="","",IF(E4428&lt;0,"VENCIDO",IF(E4428&lt;=30,"VENCE EM &lt;= 30 DIAS",IF(E4428&lt;=60,"ATENCAO (31-60 DIAS)","OK"))))</f>
        <v/>
      </c>
      <c r="G4428" s="14">
        <f>SUMIFS(Lancamentos!$G:$G,Lancamentos!$C:$C,$A4428,Lancamentos!$E:$E,$C4428,Lancamentos!$B:$B,"ENTRADA")</f>
        <v/>
      </c>
      <c r="H4428" s="14">
        <f>SUMIFS(Lancamentos!$G:$G,Lancamentos!$C:$C,$A4428,Lancamentos!$E:$E,$C4428,Lancamentos!$B:$B,"SAIDA_USO")</f>
        <v/>
      </c>
      <c r="I4428" s="14">
        <f>SUMIFS(Lancamentos!$G:$G,Lancamentos!$C:$C,$A4428,Lancamentos!$E:$E,$C4428,Lancamentos!$B:$B,"SAIDA_DESCARTE")</f>
        <v/>
      </c>
      <c r="J4428" s="14">
        <f>G4428-H4428-I4428</f>
        <v/>
      </c>
      <c r="K4428">
        <f>IF(A4428="","",IF(J4428&lt;=IFERROR(VLOOKUP(A4428,Produtos!$A:$E,5,FALSE),0),"ABAIXO DO MINIMO","OK"))</f>
        <v/>
      </c>
    </row>
    <row r="4429">
      <c r="B4429">
        <f>IFERROR(VLOOKUP(A4429,Produtos!A:B,2,FALSE),"")</f>
        <v/>
      </c>
      <c r="D4429" s="10">
        <f>IFERROR(INDEX(Lotes!$E:$E,MATCH(1,(Lotes!$A:$A=A4429)*(Lotes!$C:$C=C4429),0)),"")</f>
        <v/>
      </c>
      <c r="E4429" s="14">
        <f>IF(D4429="","",D4429-TODAY())</f>
        <v/>
      </c>
      <c r="F4429">
        <f>IF(D4429="","",IF(E4429&lt;0,"VENCIDO",IF(E4429&lt;=30,"VENCE EM &lt;= 30 DIAS",IF(E4429&lt;=60,"ATENCAO (31-60 DIAS)","OK"))))</f>
        <v/>
      </c>
      <c r="G4429" s="14">
        <f>SUMIFS(Lancamentos!$G:$G,Lancamentos!$C:$C,$A4429,Lancamentos!$E:$E,$C4429,Lancamentos!$B:$B,"ENTRADA")</f>
        <v/>
      </c>
      <c r="H4429" s="14">
        <f>SUMIFS(Lancamentos!$G:$G,Lancamentos!$C:$C,$A4429,Lancamentos!$E:$E,$C4429,Lancamentos!$B:$B,"SAIDA_USO")</f>
        <v/>
      </c>
      <c r="I4429" s="14">
        <f>SUMIFS(Lancamentos!$G:$G,Lancamentos!$C:$C,$A4429,Lancamentos!$E:$E,$C4429,Lancamentos!$B:$B,"SAIDA_DESCARTE")</f>
        <v/>
      </c>
      <c r="J4429" s="14">
        <f>G4429-H4429-I4429</f>
        <v/>
      </c>
      <c r="K4429">
        <f>IF(A4429="","",IF(J4429&lt;=IFERROR(VLOOKUP(A4429,Produtos!$A:$E,5,FALSE),0),"ABAIXO DO MINIMO","OK"))</f>
        <v/>
      </c>
    </row>
    <row r="4430">
      <c r="B4430">
        <f>IFERROR(VLOOKUP(A4430,Produtos!A:B,2,FALSE),"")</f>
        <v/>
      </c>
      <c r="D4430" s="10">
        <f>IFERROR(INDEX(Lotes!$E:$E,MATCH(1,(Lotes!$A:$A=A4430)*(Lotes!$C:$C=C4430),0)),"")</f>
        <v/>
      </c>
      <c r="E4430" s="14">
        <f>IF(D4430="","",D4430-TODAY())</f>
        <v/>
      </c>
      <c r="F4430">
        <f>IF(D4430="","",IF(E4430&lt;0,"VENCIDO",IF(E4430&lt;=30,"VENCE EM &lt;= 30 DIAS",IF(E4430&lt;=60,"ATENCAO (31-60 DIAS)","OK"))))</f>
        <v/>
      </c>
      <c r="G4430" s="14">
        <f>SUMIFS(Lancamentos!$G:$G,Lancamentos!$C:$C,$A4430,Lancamentos!$E:$E,$C4430,Lancamentos!$B:$B,"ENTRADA")</f>
        <v/>
      </c>
      <c r="H4430" s="14">
        <f>SUMIFS(Lancamentos!$G:$G,Lancamentos!$C:$C,$A4430,Lancamentos!$E:$E,$C4430,Lancamentos!$B:$B,"SAIDA_USO")</f>
        <v/>
      </c>
      <c r="I4430" s="14">
        <f>SUMIFS(Lancamentos!$G:$G,Lancamentos!$C:$C,$A4430,Lancamentos!$E:$E,$C4430,Lancamentos!$B:$B,"SAIDA_DESCARTE")</f>
        <v/>
      </c>
      <c r="J4430" s="14">
        <f>G4430-H4430-I4430</f>
        <v/>
      </c>
      <c r="K4430">
        <f>IF(A4430="","",IF(J4430&lt;=IFERROR(VLOOKUP(A4430,Produtos!$A:$E,5,FALSE),0),"ABAIXO DO MINIMO","OK"))</f>
        <v/>
      </c>
    </row>
    <row r="4431">
      <c r="B4431">
        <f>IFERROR(VLOOKUP(A4431,Produtos!A:B,2,FALSE),"")</f>
        <v/>
      </c>
      <c r="D4431" s="10">
        <f>IFERROR(INDEX(Lotes!$E:$E,MATCH(1,(Lotes!$A:$A=A4431)*(Lotes!$C:$C=C4431),0)),"")</f>
        <v/>
      </c>
      <c r="E4431" s="14">
        <f>IF(D4431="","",D4431-TODAY())</f>
        <v/>
      </c>
      <c r="F4431">
        <f>IF(D4431="","",IF(E4431&lt;0,"VENCIDO",IF(E4431&lt;=30,"VENCE EM &lt;= 30 DIAS",IF(E4431&lt;=60,"ATENCAO (31-60 DIAS)","OK"))))</f>
        <v/>
      </c>
      <c r="G4431" s="14">
        <f>SUMIFS(Lancamentos!$G:$G,Lancamentos!$C:$C,$A4431,Lancamentos!$E:$E,$C4431,Lancamentos!$B:$B,"ENTRADA")</f>
        <v/>
      </c>
      <c r="H4431" s="14">
        <f>SUMIFS(Lancamentos!$G:$G,Lancamentos!$C:$C,$A4431,Lancamentos!$E:$E,$C4431,Lancamentos!$B:$B,"SAIDA_USO")</f>
        <v/>
      </c>
      <c r="I4431" s="14">
        <f>SUMIFS(Lancamentos!$G:$G,Lancamentos!$C:$C,$A4431,Lancamentos!$E:$E,$C4431,Lancamentos!$B:$B,"SAIDA_DESCARTE")</f>
        <v/>
      </c>
      <c r="J4431" s="14">
        <f>G4431-H4431-I4431</f>
        <v/>
      </c>
      <c r="K4431">
        <f>IF(A4431="","",IF(J4431&lt;=IFERROR(VLOOKUP(A4431,Produtos!$A:$E,5,FALSE),0),"ABAIXO DO MINIMO","OK"))</f>
        <v/>
      </c>
    </row>
    <row r="4432">
      <c r="B4432">
        <f>IFERROR(VLOOKUP(A4432,Produtos!A:B,2,FALSE),"")</f>
        <v/>
      </c>
      <c r="D4432" s="10">
        <f>IFERROR(INDEX(Lotes!$E:$E,MATCH(1,(Lotes!$A:$A=A4432)*(Lotes!$C:$C=C4432),0)),"")</f>
        <v/>
      </c>
      <c r="E4432" s="14">
        <f>IF(D4432="","",D4432-TODAY())</f>
        <v/>
      </c>
      <c r="F4432">
        <f>IF(D4432="","",IF(E4432&lt;0,"VENCIDO",IF(E4432&lt;=30,"VENCE EM &lt;= 30 DIAS",IF(E4432&lt;=60,"ATENCAO (31-60 DIAS)","OK"))))</f>
        <v/>
      </c>
      <c r="G4432" s="14">
        <f>SUMIFS(Lancamentos!$G:$G,Lancamentos!$C:$C,$A4432,Lancamentos!$E:$E,$C4432,Lancamentos!$B:$B,"ENTRADA")</f>
        <v/>
      </c>
      <c r="H4432" s="14">
        <f>SUMIFS(Lancamentos!$G:$G,Lancamentos!$C:$C,$A4432,Lancamentos!$E:$E,$C4432,Lancamentos!$B:$B,"SAIDA_USO")</f>
        <v/>
      </c>
      <c r="I4432" s="14">
        <f>SUMIFS(Lancamentos!$G:$G,Lancamentos!$C:$C,$A4432,Lancamentos!$E:$E,$C4432,Lancamentos!$B:$B,"SAIDA_DESCARTE")</f>
        <v/>
      </c>
      <c r="J4432" s="14">
        <f>G4432-H4432-I4432</f>
        <v/>
      </c>
      <c r="K4432">
        <f>IF(A4432="","",IF(J4432&lt;=IFERROR(VLOOKUP(A4432,Produtos!$A:$E,5,FALSE),0),"ABAIXO DO MINIMO","OK"))</f>
        <v/>
      </c>
    </row>
    <row r="4433">
      <c r="B4433">
        <f>IFERROR(VLOOKUP(A4433,Produtos!A:B,2,FALSE),"")</f>
        <v/>
      </c>
      <c r="D4433" s="10">
        <f>IFERROR(INDEX(Lotes!$E:$E,MATCH(1,(Lotes!$A:$A=A4433)*(Lotes!$C:$C=C4433),0)),"")</f>
        <v/>
      </c>
      <c r="E4433" s="14">
        <f>IF(D4433="","",D4433-TODAY())</f>
        <v/>
      </c>
      <c r="F4433">
        <f>IF(D4433="","",IF(E4433&lt;0,"VENCIDO",IF(E4433&lt;=30,"VENCE EM &lt;= 30 DIAS",IF(E4433&lt;=60,"ATENCAO (31-60 DIAS)","OK"))))</f>
        <v/>
      </c>
      <c r="G4433" s="14">
        <f>SUMIFS(Lancamentos!$G:$G,Lancamentos!$C:$C,$A4433,Lancamentos!$E:$E,$C4433,Lancamentos!$B:$B,"ENTRADA")</f>
        <v/>
      </c>
      <c r="H4433" s="14">
        <f>SUMIFS(Lancamentos!$G:$G,Lancamentos!$C:$C,$A4433,Lancamentos!$E:$E,$C4433,Lancamentos!$B:$B,"SAIDA_USO")</f>
        <v/>
      </c>
      <c r="I4433" s="14">
        <f>SUMIFS(Lancamentos!$G:$G,Lancamentos!$C:$C,$A4433,Lancamentos!$E:$E,$C4433,Lancamentos!$B:$B,"SAIDA_DESCARTE")</f>
        <v/>
      </c>
      <c r="J4433" s="14">
        <f>G4433-H4433-I4433</f>
        <v/>
      </c>
      <c r="K4433">
        <f>IF(A4433="","",IF(J4433&lt;=IFERROR(VLOOKUP(A4433,Produtos!$A:$E,5,FALSE),0),"ABAIXO DO MINIMO","OK"))</f>
        <v/>
      </c>
    </row>
    <row r="4434">
      <c r="B4434">
        <f>IFERROR(VLOOKUP(A4434,Produtos!A:B,2,FALSE),"")</f>
        <v/>
      </c>
      <c r="D4434" s="10">
        <f>IFERROR(INDEX(Lotes!$E:$E,MATCH(1,(Lotes!$A:$A=A4434)*(Lotes!$C:$C=C4434),0)),"")</f>
        <v/>
      </c>
      <c r="E4434" s="14">
        <f>IF(D4434="","",D4434-TODAY())</f>
        <v/>
      </c>
      <c r="F4434">
        <f>IF(D4434="","",IF(E4434&lt;0,"VENCIDO",IF(E4434&lt;=30,"VENCE EM &lt;= 30 DIAS",IF(E4434&lt;=60,"ATENCAO (31-60 DIAS)","OK"))))</f>
        <v/>
      </c>
      <c r="G4434" s="14">
        <f>SUMIFS(Lancamentos!$G:$G,Lancamentos!$C:$C,$A4434,Lancamentos!$E:$E,$C4434,Lancamentos!$B:$B,"ENTRADA")</f>
        <v/>
      </c>
      <c r="H4434" s="14">
        <f>SUMIFS(Lancamentos!$G:$G,Lancamentos!$C:$C,$A4434,Lancamentos!$E:$E,$C4434,Lancamentos!$B:$B,"SAIDA_USO")</f>
        <v/>
      </c>
      <c r="I4434" s="14">
        <f>SUMIFS(Lancamentos!$G:$G,Lancamentos!$C:$C,$A4434,Lancamentos!$E:$E,$C4434,Lancamentos!$B:$B,"SAIDA_DESCARTE")</f>
        <v/>
      </c>
      <c r="J4434" s="14">
        <f>G4434-H4434-I4434</f>
        <v/>
      </c>
      <c r="K4434">
        <f>IF(A4434="","",IF(J4434&lt;=IFERROR(VLOOKUP(A4434,Produtos!$A:$E,5,FALSE),0),"ABAIXO DO MINIMO","OK"))</f>
        <v/>
      </c>
    </row>
    <row r="4435">
      <c r="B4435">
        <f>IFERROR(VLOOKUP(A4435,Produtos!A:B,2,FALSE),"")</f>
        <v/>
      </c>
      <c r="D4435" s="10">
        <f>IFERROR(INDEX(Lotes!$E:$E,MATCH(1,(Lotes!$A:$A=A4435)*(Lotes!$C:$C=C4435),0)),"")</f>
        <v/>
      </c>
      <c r="E4435" s="14">
        <f>IF(D4435="","",D4435-TODAY())</f>
        <v/>
      </c>
      <c r="F4435">
        <f>IF(D4435="","",IF(E4435&lt;0,"VENCIDO",IF(E4435&lt;=30,"VENCE EM &lt;= 30 DIAS",IF(E4435&lt;=60,"ATENCAO (31-60 DIAS)","OK"))))</f>
        <v/>
      </c>
      <c r="G4435" s="14">
        <f>SUMIFS(Lancamentos!$G:$G,Lancamentos!$C:$C,$A4435,Lancamentos!$E:$E,$C4435,Lancamentos!$B:$B,"ENTRADA")</f>
        <v/>
      </c>
      <c r="H4435" s="14">
        <f>SUMIFS(Lancamentos!$G:$G,Lancamentos!$C:$C,$A4435,Lancamentos!$E:$E,$C4435,Lancamentos!$B:$B,"SAIDA_USO")</f>
        <v/>
      </c>
      <c r="I4435" s="14">
        <f>SUMIFS(Lancamentos!$G:$G,Lancamentos!$C:$C,$A4435,Lancamentos!$E:$E,$C4435,Lancamentos!$B:$B,"SAIDA_DESCARTE")</f>
        <v/>
      </c>
      <c r="J4435" s="14">
        <f>G4435-H4435-I4435</f>
        <v/>
      </c>
      <c r="K4435">
        <f>IF(A4435="","",IF(J4435&lt;=IFERROR(VLOOKUP(A4435,Produtos!$A:$E,5,FALSE),0),"ABAIXO DO MINIMO","OK"))</f>
        <v/>
      </c>
    </row>
    <row r="4436">
      <c r="B4436">
        <f>IFERROR(VLOOKUP(A4436,Produtos!A:B,2,FALSE),"")</f>
        <v/>
      </c>
      <c r="D4436" s="10">
        <f>IFERROR(INDEX(Lotes!$E:$E,MATCH(1,(Lotes!$A:$A=A4436)*(Lotes!$C:$C=C4436),0)),"")</f>
        <v/>
      </c>
      <c r="E4436" s="14">
        <f>IF(D4436="","",D4436-TODAY())</f>
        <v/>
      </c>
      <c r="F4436">
        <f>IF(D4436="","",IF(E4436&lt;0,"VENCIDO",IF(E4436&lt;=30,"VENCE EM &lt;= 30 DIAS",IF(E4436&lt;=60,"ATENCAO (31-60 DIAS)","OK"))))</f>
        <v/>
      </c>
      <c r="G4436" s="14">
        <f>SUMIFS(Lancamentos!$G:$G,Lancamentos!$C:$C,$A4436,Lancamentos!$E:$E,$C4436,Lancamentos!$B:$B,"ENTRADA")</f>
        <v/>
      </c>
      <c r="H4436" s="14">
        <f>SUMIFS(Lancamentos!$G:$G,Lancamentos!$C:$C,$A4436,Lancamentos!$E:$E,$C4436,Lancamentos!$B:$B,"SAIDA_USO")</f>
        <v/>
      </c>
      <c r="I4436" s="14">
        <f>SUMIFS(Lancamentos!$G:$G,Lancamentos!$C:$C,$A4436,Lancamentos!$E:$E,$C4436,Lancamentos!$B:$B,"SAIDA_DESCARTE")</f>
        <v/>
      </c>
      <c r="J4436" s="14">
        <f>G4436-H4436-I4436</f>
        <v/>
      </c>
      <c r="K4436">
        <f>IF(A4436="","",IF(J4436&lt;=IFERROR(VLOOKUP(A4436,Produtos!$A:$E,5,FALSE),0),"ABAIXO DO MINIMO","OK"))</f>
        <v/>
      </c>
    </row>
    <row r="4437">
      <c r="B4437">
        <f>IFERROR(VLOOKUP(A4437,Produtos!A:B,2,FALSE),"")</f>
        <v/>
      </c>
      <c r="D4437" s="10">
        <f>IFERROR(INDEX(Lotes!$E:$E,MATCH(1,(Lotes!$A:$A=A4437)*(Lotes!$C:$C=C4437),0)),"")</f>
        <v/>
      </c>
      <c r="E4437" s="14">
        <f>IF(D4437="","",D4437-TODAY())</f>
        <v/>
      </c>
      <c r="F4437">
        <f>IF(D4437="","",IF(E4437&lt;0,"VENCIDO",IF(E4437&lt;=30,"VENCE EM &lt;= 30 DIAS",IF(E4437&lt;=60,"ATENCAO (31-60 DIAS)","OK"))))</f>
        <v/>
      </c>
      <c r="G4437" s="14">
        <f>SUMIFS(Lancamentos!$G:$G,Lancamentos!$C:$C,$A4437,Lancamentos!$E:$E,$C4437,Lancamentos!$B:$B,"ENTRADA")</f>
        <v/>
      </c>
      <c r="H4437" s="14">
        <f>SUMIFS(Lancamentos!$G:$G,Lancamentos!$C:$C,$A4437,Lancamentos!$E:$E,$C4437,Lancamentos!$B:$B,"SAIDA_USO")</f>
        <v/>
      </c>
      <c r="I4437" s="14">
        <f>SUMIFS(Lancamentos!$G:$G,Lancamentos!$C:$C,$A4437,Lancamentos!$E:$E,$C4437,Lancamentos!$B:$B,"SAIDA_DESCARTE")</f>
        <v/>
      </c>
      <c r="J4437" s="14">
        <f>G4437-H4437-I4437</f>
        <v/>
      </c>
      <c r="K4437">
        <f>IF(A4437="","",IF(J4437&lt;=IFERROR(VLOOKUP(A4437,Produtos!$A:$E,5,FALSE),0),"ABAIXO DO MINIMO","OK"))</f>
        <v/>
      </c>
    </row>
    <row r="4438">
      <c r="B4438">
        <f>IFERROR(VLOOKUP(A4438,Produtos!A:B,2,FALSE),"")</f>
        <v/>
      </c>
      <c r="D4438" s="10">
        <f>IFERROR(INDEX(Lotes!$E:$E,MATCH(1,(Lotes!$A:$A=A4438)*(Lotes!$C:$C=C4438),0)),"")</f>
        <v/>
      </c>
      <c r="E4438" s="14">
        <f>IF(D4438="","",D4438-TODAY())</f>
        <v/>
      </c>
      <c r="F4438">
        <f>IF(D4438="","",IF(E4438&lt;0,"VENCIDO",IF(E4438&lt;=30,"VENCE EM &lt;= 30 DIAS",IF(E4438&lt;=60,"ATENCAO (31-60 DIAS)","OK"))))</f>
        <v/>
      </c>
      <c r="G4438" s="14">
        <f>SUMIFS(Lancamentos!$G:$G,Lancamentos!$C:$C,$A4438,Lancamentos!$E:$E,$C4438,Lancamentos!$B:$B,"ENTRADA")</f>
        <v/>
      </c>
      <c r="H4438" s="14">
        <f>SUMIFS(Lancamentos!$G:$G,Lancamentos!$C:$C,$A4438,Lancamentos!$E:$E,$C4438,Lancamentos!$B:$B,"SAIDA_USO")</f>
        <v/>
      </c>
      <c r="I4438" s="14">
        <f>SUMIFS(Lancamentos!$G:$G,Lancamentos!$C:$C,$A4438,Lancamentos!$E:$E,$C4438,Lancamentos!$B:$B,"SAIDA_DESCARTE")</f>
        <v/>
      </c>
      <c r="J4438" s="14">
        <f>G4438-H4438-I4438</f>
        <v/>
      </c>
      <c r="K4438">
        <f>IF(A4438="","",IF(J4438&lt;=IFERROR(VLOOKUP(A4438,Produtos!$A:$E,5,FALSE),0),"ABAIXO DO MINIMO","OK"))</f>
        <v/>
      </c>
    </row>
    <row r="4439">
      <c r="B4439">
        <f>IFERROR(VLOOKUP(A4439,Produtos!A:B,2,FALSE),"")</f>
        <v/>
      </c>
      <c r="D4439" s="10">
        <f>IFERROR(INDEX(Lotes!$E:$E,MATCH(1,(Lotes!$A:$A=A4439)*(Lotes!$C:$C=C4439),0)),"")</f>
        <v/>
      </c>
      <c r="E4439" s="14">
        <f>IF(D4439="","",D4439-TODAY())</f>
        <v/>
      </c>
      <c r="F4439">
        <f>IF(D4439="","",IF(E4439&lt;0,"VENCIDO",IF(E4439&lt;=30,"VENCE EM &lt;= 30 DIAS",IF(E4439&lt;=60,"ATENCAO (31-60 DIAS)","OK"))))</f>
        <v/>
      </c>
      <c r="G4439" s="14">
        <f>SUMIFS(Lancamentos!$G:$G,Lancamentos!$C:$C,$A4439,Lancamentos!$E:$E,$C4439,Lancamentos!$B:$B,"ENTRADA")</f>
        <v/>
      </c>
      <c r="H4439" s="14">
        <f>SUMIFS(Lancamentos!$G:$G,Lancamentos!$C:$C,$A4439,Lancamentos!$E:$E,$C4439,Lancamentos!$B:$B,"SAIDA_USO")</f>
        <v/>
      </c>
      <c r="I4439" s="14">
        <f>SUMIFS(Lancamentos!$G:$G,Lancamentos!$C:$C,$A4439,Lancamentos!$E:$E,$C4439,Lancamentos!$B:$B,"SAIDA_DESCARTE")</f>
        <v/>
      </c>
      <c r="J4439" s="14">
        <f>G4439-H4439-I4439</f>
        <v/>
      </c>
      <c r="K4439">
        <f>IF(A4439="","",IF(J4439&lt;=IFERROR(VLOOKUP(A4439,Produtos!$A:$E,5,FALSE),0),"ABAIXO DO MINIMO","OK"))</f>
        <v/>
      </c>
    </row>
    <row r="4440">
      <c r="B4440">
        <f>IFERROR(VLOOKUP(A4440,Produtos!A:B,2,FALSE),"")</f>
        <v/>
      </c>
      <c r="D4440" s="10">
        <f>IFERROR(INDEX(Lotes!$E:$E,MATCH(1,(Lotes!$A:$A=A4440)*(Lotes!$C:$C=C4440),0)),"")</f>
        <v/>
      </c>
      <c r="E4440" s="14">
        <f>IF(D4440="","",D4440-TODAY())</f>
        <v/>
      </c>
      <c r="F4440">
        <f>IF(D4440="","",IF(E4440&lt;0,"VENCIDO",IF(E4440&lt;=30,"VENCE EM &lt;= 30 DIAS",IF(E4440&lt;=60,"ATENCAO (31-60 DIAS)","OK"))))</f>
        <v/>
      </c>
      <c r="G4440" s="14">
        <f>SUMIFS(Lancamentos!$G:$G,Lancamentos!$C:$C,$A4440,Lancamentos!$E:$E,$C4440,Lancamentos!$B:$B,"ENTRADA")</f>
        <v/>
      </c>
      <c r="H4440" s="14">
        <f>SUMIFS(Lancamentos!$G:$G,Lancamentos!$C:$C,$A4440,Lancamentos!$E:$E,$C4440,Lancamentos!$B:$B,"SAIDA_USO")</f>
        <v/>
      </c>
      <c r="I4440" s="14">
        <f>SUMIFS(Lancamentos!$G:$G,Lancamentos!$C:$C,$A4440,Lancamentos!$E:$E,$C4440,Lancamentos!$B:$B,"SAIDA_DESCARTE")</f>
        <v/>
      </c>
      <c r="J4440" s="14">
        <f>G4440-H4440-I4440</f>
        <v/>
      </c>
      <c r="K4440">
        <f>IF(A4440="","",IF(J4440&lt;=IFERROR(VLOOKUP(A4440,Produtos!$A:$E,5,FALSE),0),"ABAIXO DO MINIMO","OK"))</f>
        <v/>
      </c>
    </row>
    <row r="4441">
      <c r="B4441">
        <f>IFERROR(VLOOKUP(A4441,Produtos!A:B,2,FALSE),"")</f>
        <v/>
      </c>
      <c r="D4441" s="10">
        <f>IFERROR(INDEX(Lotes!$E:$E,MATCH(1,(Lotes!$A:$A=A4441)*(Lotes!$C:$C=C4441),0)),"")</f>
        <v/>
      </c>
      <c r="E4441" s="14">
        <f>IF(D4441="","",D4441-TODAY())</f>
        <v/>
      </c>
      <c r="F4441">
        <f>IF(D4441="","",IF(E4441&lt;0,"VENCIDO",IF(E4441&lt;=30,"VENCE EM &lt;= 30 DIAS",IF(E4441&lt;=60,"ATENCAO (31-60 DIAS)","OK"))))</f>
        <v/>
      </c>
      <c r="G4441" s="14">
        <f>SUMIFS(Lancamentos!$G:$G,Lancamentos!$C:$C,$A4441,Lancamentos!$E:$E,$C4441,Lancamentos!$B:$B,"ENTRADA")</f>
        <v/>
      </c>
      <c r="H4441" s="14">
        <f>SUMIFS(Lancamentos!$G:$G,Lancamentos!$C:$C,$A4441,Lancamentos!$E:$E,$C4441,Lancamentos!$B:$B,"SAIDA_USO")</f>
        <v/>
      </c>
      <c r="I4441" s="14">
        <f>SUMIFS(Lancamentos!$G:$G,Lancamentos!$C:$C,$A4441,Lancamentos!$E:$E,$C4441,Lancamentos!$B:$B,"SAIDA_DESCARTE")</f>
        <v/>
      </c>
      <c r="J4441" s="14">
        <f>G4441-H4441-I4441</f>
        <v/>
      </c>
      <c r="K4441">
        <f>IF(A4441="","",IF(J4441&lt;=IFERROR(VLOOKUP(A4441,Produtos!$A:$E,5,FALSE),0),"ABAIXO DO MINIMO","OK"))</f>
        <v/>
      </c>
    </row>
    <row r="4442">
      <c r="B4442">
        <f>IFERROR(VLOOKUP(A4442,Produtos!A:B,2,FALSE),"")</f>
        <v/>
      </c>
      <c r="D4442" s="10">
        <f>IFERROR(INDEX(Lotes!$E:$E,MATCH(1,(Lotes!$A:$A=A4442)*(Lotes!$C:$C=C4442),0)),"")</f>
        <v/>
      </c>
      <c r="E4442" s="14">
        <f>IF(D4442="","",D4442-TODAY())</f>
        <v/>
      </c>
      <c r="F4442">
        <f>IF(D4442="","",IF(E4442&lt;0,"VENCIDO",IF(E4442&lt;=30,"VENCE EM &lt;= 30 DIAS",IF(E4442&lt;=60,"ATENCAO (31-60 DIAS)","OK"))))</f>
        <v/>
      </c>
      <c r="G4442" s="14">
        <f>SUMIFS(Lancamentos!$G:$G,Lancamentos!$C:$C,$A4442,Lancamentos!$E:$E,$C4442,Lancamentos!$B:$B,"ENTRADA")</f>
        <v/>
      </c>
      <c r="H4442" s="14">
        <f>SUMIFS(Lancamentos!$G:$G,Lancamentos!$C:$C,$A4442,Lancamentos!$E:$E,$C4442,Lancamentos!$B:$B,"SAIDA_USO")</f>
        <v/>
      </c>
      <c r="I4442" s="14">
        <f>SUMIFS(Lancamentos!$G:$G,Lancamentos!$C:$C,$A4442,Lancamentos!$E:$E,$C4442,Lancamentos!$B:$B,"SAIDA_DESCARTE")</f>
        <v/>
      </c>
      <c r="J4442" s="14">
        <f>G4442-H4442-I4442</f>
        <v/>
      </c>
      <c r="K4442">
        <f>IF(A4442="","",IF(J4442&lt;=IFERROR(VLOOKUP(A4442,Produtos!$A:$E,5,FALSE),0),"ABAIXO DO MINIMO","OK"))</f>
        <v/>
      </c>
    </row>
    <row r="4443">
      <c r="B4443">
        <f>IFERROR(VLOOKUP(A4443,Produtos!A:B,2,FALSE),"")</f>
        <v/>
      </c>
      <c r="D4443" s="10">
        <f>IFERROR(INDEX(Lotes!$E:$E,MATCH(1,(Lotes!$A:$A=A4443)*(Lotes!$C:$C=C4443),0)),"")</f>
        <v/>
      </c>
      <c r="E4443" s="14">
        <f>IF(D4443="","",D4443-TODAY())</f>
        <v/>
      </c>
      <c r="F4443">
        <f>IF(D4443="","",IF(E4443&lt;0,"VENCIDO",IF(E4443&lt;=30,"VENCE EM &lt;= 30 DIAS",IF(E4443&lt;=60,"ATENCAO (31-60 DIAS)","OK"))))</f>
        <v/>
      </c>
      <c r="G4443" s="14">
        <f>SUMIFS(Lancamentos!$G:$G,Lancamentos!$C:$C,$A4443,Lancamentos!$E:$E,$C4443,Lancamentos!$B:$B,"ENTRADA")</f>
        <v/>
      </c>
      <c r="H4443" s="14">
        <f>SUMIFS(Lancamentos!$G:$G,Lancamentos!$C:$C,$A4443,Lancamentos!$E:$E,$C4443,Lancamentos!$B:$B,"SAIDA_USO")</f>
        <v/>
      </c>
      <c r="I4443" s="14">
        <f>SUMIFS(Lancamentos!$G:$G,Lancamentos!$C:$C,$A4443,Lancamentos!$E:$E,$C4443,Lancamentos!$B:$B,"SAIDA_DESCARTE")</f>
        <v/>
      </c>
      <c r="J4443" s="14">
        <f>G4443-H4443-I4443</f>
        <v/>
      </c>
      <c r="K4443">
        <f>IF(A4443="","",IF(J4443&lt;=IFERROR(VLOOKUP(A4443,Produtos!$A:$E,5,FALSE),0),"ABAIXO DO MINIMO","OK"))</f>
        <v/>
      </c>
    </row>
    <row r="4444">
      <c r="B4444">
        <f>IFERROR(VLOOKUP(A4444,Produtos!A:B,2,FALSE),"")</f>
        <v/>
      </c>
      <c r="D4444" s="10">
        <f>IFERROR(INDEX(Lotes!$E:$E,MATCH(1,(Lotes!$A:$A=A4444)*(Lotes!$C:$C=C4444),0)),"")</f>
        <v/>
      </c>
      <c r="E4444" s="14">
        <f>IF(D4444="","",D4444-TODAY())</f>
        <v/>
      </c>
      <c r="F4444">
        <f>IF(D4444="","",IF(E4444&lt;0,"VENCIDO",IF(E4444&lt;=30,"VENCE EM &lt;= 30 DIAS",IF(E4444&lt;=60,"ATENCAO (31-60 DIAS)","OK"))))</f>
        <v/>
      </c>
      <c r="G4444" s="14">
        <f>SUMIFS(Lancamentos!$G:$G,Lancamentos!$C:$C,$A4444,Lancamentos!$E:$E,$C4444,Lancamentos!$B:$B,"ENTRADA")</f>
        <v/>
      </c>
      <c r="H4444" s="14">
        <f>SUMIFS(Lancamentos!$G:$G,Lancamentos!$C:$C,$A4444,Lancamentos!$E:$E,$C4444,Lancamentos!$B:$B,"SAIDA_USO")</f>
        <v/>
      </c>
      <c r="I4444" s="14">
        <f>SUMIFS(Lancamentos!$G:$G,Lancamentos!$C:$C,$A4444,Lancamentos!$E:$E,$C4444,Lancamentos!$B:$B,"SAIDA_DESCARTE")</f>
        <v/>
      </c>
      <c r="J4444" s="14">
        <f>G4444-H4444-I4444</f>
        <v/>
      </c>
      <c r="K4444">
        <f>IF(A4444="","",IF(J4444&lt;=IFERROR(VLOOKUP(A4444,Produtos!$A:$E,5,FALSE),0),"ABAIXO DO MINIMO","OK"))</f>
        <v/>
      </c>
    </row>
    <row r="4445">
      <c r="B4445">
        <f>IFERROR(VLOOKUP(A4445,Produtos!A:B,2,FALSE),"")</f>
        <v/>
      </c>
      <c r="D4445" s="10">
        <f>IFERROR(INDEX(Lotes!$E:$E,MATCH(1,(Lotes!$A:$A=A4445)*(Lotes!$C:$C=C4445),0)),"")</f>
        <v/>
      </c>
      <c r="E4445" s="14">
        <f>IF(D4445="","",D4445-TODAY())</f>
        <v/>
      </c>
      <c r="F4445">
        <f>IF(D4445="","",IF(E4445&lt;0,"VENCIDO",IF(E4445&lt;=30,"VENCE EM &lt;= 30 DIAS",IF(E4445&lt;=60,"ATENCAO (31-60 DIAS)","OK"))))</f>
        <v/>
      </c>
      <c r="G4445" s="14">
        <f>SUMIFS(Lancamentos!$G:$G,Lancamentos!$C:$C,$A4445,Lancamentos!$E:$E,$C4445,Lancamentos!$B:$B,"ENTRADA")</f>
        <v/>
      </c>
      <c r="H4445" s="14">
        <f>SUMIFS(Lancamentos!$G:$G,Lancamentos!$C:$C,$A4445,Lancamentos!$E:$E,$C4445,Lancamentos!$B:$B,"SAIDA_USO")</f>
        <v/>
      </c>
      <c r="I4445" s="14">
        <f>SUMIFS(Lancamentos!$G:$G,Lancamentos!$C:$C,$A4445,Lancamentos!$E:$E,$C4445,Lancamentos!$B:$B,"SAIDA_DESCARTE")</f>
        <v/>
      </c>
      <c r="J4445" s="14">
        <f>G4445-H4445-I4445</f>
        <v/>
      </c>
      <c r="K4445">
        <f>IF(A4445="","",IF(J4445&lt;=IFERROR(VLOOKUP(A4445,Produtos!$A:$E,5,FALSE),0),"ABAIXO DO MINIMO","OK"))</f>
        <v/>
      </c>
    </row>
    <row r="4446">
      <c r="B4446">
        <f>IFERROR(VLOOKUP(A4446,Produtos!A:B,2,FALSE),"")</f>
        <v/>
      </c>
      <c r="D4446" s="10">
        <f>IFERROR(INDEX(Lotes!$E:$E,MATCH(1,(Lotes!$A:$A=A4446)*(Lotes!$C:$C=C4446),0)),"")</f>
        <v/>
      </c>
      <c r="E4446" s="14">
        <f>IF(D4446="","",D4446-TODAY())</f>
        <v/>
      </c>
      <c r="F4446">
        <f>IF(D4446="","",IF(E4446&lt;0,"VENCIDO",IF(E4446&lt;=30,"VENCE EM &lt;= 30 DIAS",IF(E4446&lt;=60,"ATENCAO (31-60 DIAS)","OK"))))</f>
        <v/>
      </c>
      <c r="G4446" s="14">
        <f>SUMIFS(Lancamentos!$G:$G,Lancamentos!$C:$C,$A4446,Lancamentos!$E:$E,$C4446,Lancamentos!$B:$B,"ENTRADA")</f>
        <v/>
      </c>
      <c r="H4446" s="14">
        <f>SUMIFS(Lancamentos!$G:$G,Lancamentos!$C:$C,$A4446,Lancamentos!$E:$E,$C4446,Lancamentos!$B:$B,"SAIDA_USO")</f>
        <v/>
      </c>
      <c r="I4446" s="14">
        <f>SUMIFS(Lancamentos!$G:$G,Lancamentos!$C:$C,$A4446,Lancamentos!$E:$E,$C4446,Lancamentos!$B:$B,"SAIDA_DESCARTE")</f>
        <v/>
      </c>
      <c r="J4446" s="14">
        <f>G4446-H4446-I4446</f>
        <v/>
      </c>
      <c r="K4446">
        <f>IF(A4446="","",IF(J4446&lt;=IFERROR(VLOOKUP(A4446,Produtos!$A:$E,5,FALSE),0),"ABAIXO DO MINIMO","OK"))</f>
        <v/>
      </c>
    </row>
    <row r="4447">
      <c r="B4447">
        <f>IFERROR(VLOOKUP(A4447,Produtos!A:B,2,FALSE),"")</f>
        <v/>
      </c>
      <c r="D4447" s="10">
        <f>IFERROR(INDEX(Lotes!$E:$E,MATCH(1,(Lotes!$A:$A=A4447)*(Lotes!$C:$C=C4447),0)),"")</f>
        <v/>
      </c>
      <c r="E4447" s="14">
        <f>IF(D4447="","",D4447-TODAY())</f>
        <v/>
      </c>
      <c r="F4447">
        <f>IF(D4447="","",IF(E4447&lt;0,"VENCIDO",IF(E4447&lt;=30,"VENCE EM &lt;= 30 DIAS",IF(E4447&lt;=60,"ATENCAO (31-60 DIAS)","OK"))))</f>
        <v/>
      </c>
      <c r="G4447" s="14">
        <f>SUMIFS(Lancamentos!$G:$G,Lancamentos!$C:$C,$A4447,Lancamentos!$E:$E,$C4447,Lancamentos!$B:$B,"ENTRADA")</f>
        <v/>
      </c>
      <c r="H4447" s="14">
        <f>SUMIFS(Lancamentos!$G:$G,Lancamentos!$C:$C,$A4447,Lancamentos!$E:$E,$C4447,Lancamentos!$B:$B,"SAIDA_USO")</f>
        <v/>
      </c>
      <c r="I4447" s="14">
        <f>SUMIFS(Lancamentos!$G:$G,Lancamentos!$C:$C,$A4447,Lancamentos!$E:$E,$C4447,Lancamentos!$B:$B,"SAIDA_DESCARTE")</f>
        <v/>
      </c>
      <c r="J4447" s="14">
        <f>G4447-H4447-I4447</f>
        <v/>
      </c>
      <c r="K4447">
        <f>IF(A4447="","",IF(J4447&lt;=IFERROR(VLOOKUP(A4447,Produtos!$A:$E,5,FALSE),0),"ABAIXO DO MINIMO","OK"))</f>
        <v/>
      </c>
    </row>
    <row r="4448">
      <c r="B4448">
        <f>IFERROR(VLOOKUP(A4448,Produtos!A:B,2,FALSE),"")</f>
        <v/>
      </c>
      <c r="D4448" s="10">
        <f>IFERROR(INDEX(Lotes!$E:$E,MATCH(1,(Lotes!$A:$A=A4448)*(Lotes!$C:$C=C4448),0)),"")</f>
        <v/>
      </c>
      <c r="E4448" s="14">
        <f>IF(D4448="","",D4448-TODAY())</f>
        <v/>
      </c>
      <c r="F4448">
        <f>IF(D4448="","",IF(E4448&lt;0,"VENCIDO",IF(E4448&lt;=30,"VENCE EM &lt;= 30 DIAS",IF(E4448&lt;=60,"ATENCAO (31-60 DIAS)","OK"))))</f>
        <v/>
      </c>
      <c r="G4448" s="14">
        <f>SUMIFS(Lancamentos!$G:$G,Lancamentos!$C:$C,$A4448,Lancamentos!$E:$E,$C4448,Lancamentos!$B:$B,"ENTRADA")</f>
        <v/>
      </c>
      <c r="H4448" s="14">
        <f>SUMIFS(Lancamentos!$G:$G,Lancamentos!$C:$C,$A4448,Lancamentos!$E:$E,$C4448,Lancamentos!$B:$B,"SAIDA_USO")</f>
        <v/>
      </c>
      <c r="I4448" s="14">
        <f>SUMIFS(Lancamentos!$G:$G,Lancamentos!$C:$C,$A4448,Lancamentos!$E:$E,$C4448,Lancamentos!$B:$B,"SAIDA_DESCARTE")</f>
        <v/>
      </c>
      <c r="J4448" s="14">
        <f>G4448-H4448-I4448</f>
        <v/>
      </c>
      <c r="K4448">
        <f>IF(A4448="","",IF(J4448&lt;=IFERROR(VLOOKUP(A4448,Produtos!$A:$E,5,FALSE),0),"ABAIXO DO MINIMO","OK"))</f>
        <v/>
      </c>
    </row>
    <row r="4449">
      <c r="B4449">
        <f>IFERROR(VLOOKUP(A4449,Produtos!A:B,2,FALSE),"")</f>
        <v/>
      </c>
      <c r="D4449" s="10">
        <f>IFERROR(INDEX(Lotes!$E:$E,MATCH(1,(Lotes!$A:$A=A4449)*(Lotes!$C:$C=C4449),0)),"")</f>
        <v/>
      </c>
      <c r="E4449" s="14">
        <f>IF(D4449="","",D4449-TODAY())</f>
        <v/>
      </c>
      <c r="F4449">
        <f>IF(D4449="","",IF(E4449&lt;0,"VENCIDO",IF(E4449&lt;=30,"VENCE EM &lt;= 30 DIAS",IF(E4449&lt;=60,"ATENCAO (31-60 DIAS)","OK"))))</f>
        <v/>
      </c>
      <c r="G4449" s="14">
        <f>SUMIFS(Lancamentos!$G:$G,Lancamentos!$C:$C,$A4449,Lancamentos!$E:$E,$C4449,Lancamentos!$B:$B,"ENTRADA")</f>
        <v/>
      </c>
      <c r="H4449" s="14">
        <f>SUMIFS(Lancamentos!$G:$G,Lancamentos!$C:$C,$A4449,Lancamentos!$E:$E,$C4449,Lancamentos!$B:$B,"SAIDA_USO")</f>
        <v/>
      </c>
      <c r="I4449" s="14">
        <f>SUMIFS(Lancamentos!$G:$G,Lancamentos!$C:$C,$A4449,Lancamentos!$E:$E,$C4449,Lancamentos!$B:$B,"SAIDA_DESCARTE")</f>
        <v/>
      </c>
      <c r="J4449" s="14">
        <f>G4449-H4449-I4449</f>
        <v/>
      </c>
      <c r="K4449">
        <f>IF(A4449="","",IF(J4449&lt;=IFERROR(VLOOKUP(A4449,Produtos!$A:$E,5,FALSE),0),"ABAIXO DO MINIMO","OK"))</f>
        <v/>
      </c>
    </row>
    <row r="4450">
      <c r="B4450">
        <f>IFERROR(VLOOKUP(A4450,Produtos!A:B,2,FALSE),"")</f>
        <v/>
      </c>
      <c r="D4450" s="10">
        <f>IFERROR(INDEX(Lotes!$E:$E,MATCH(1,(Lotes!$A:$A=A4450)*(Lotes!$C:$C=C4450),0)),"")</f>
        <v/>
      </c>
      <c r="E4450" s="14">
        <f>IF(D4450="","",D4450-TODAY())</f>
        <v/>
      </c>
      <c r="F4450">
        <f>IF(D4450="","",IF(E4450&lt;0,"VENCIDO",IF(E4450&lt;=30,"VENCE EM &lt;= 30 DIAS",IF(E4450&lt;=60,"ATENCAO (31-60 DIAS)","OK"))))</f>
        <v/>
      </c>
      <c r="G4450" s="14">
        <f>SUMIFS(Lancamentos!$G:$G,Lancamentos!$C:$C,$A4450,Lancamentos!$E:$E,$C4450,Lancamentos!$B:$B,"ENTRADA")</f>
        <v/>
      </c>
      <c r="H4450" s="14">
        <f>SUMIFS(Lancamentos!$G:$G,Lancamentos!$C:$C,$A4450,Lancamentos!$E:$E,$C4450,Lancamentos!$B:$B,"SAIDA_USO")</f>
        <v/>
      </c>
      <c r="I4450" s="14">
        <f>SUMIFS(Lancamentos!$G:$G,Lancamentos!$C:$C,$A4450,Lancamentos!$E:$E,$C4450,Lancamentos!$B:$B,"SAIDA_DESCARTE")</f>
        <v/>
      </c>
      <c r="J4450" s="14">
        <f>G4450-H4450-I4450</f>
        <v/>
      </c>
      <c r="K4450">
        <f>IF(A4450="","",IF(J4450&lt;=IFERROR(VLOOKUP(A4450,Produtos!$A:$E,5,FALSE),0),"ABAIXO DO MINIMO","OK"))</f>
        <v/>
      </c>
    </row>
    <row r="4451">
      <c r="B4451">
        <f>IFERROR(VLOOKUP(A4451,Produtos!A:B,2,FALSE),"")</f>
        <v/>
      </c>
      <c r="D4451" s="10">
        <f>IFERROR(INDEX(Lotes!$E:$E,MATCH(1,(Lotes!$A:$A=A4451)*(Lotes!$C:$C=C4451),0)),"")</f>
        <v/>
      </c>
      <c r="E4451" s="14">
        <f>IF(D4451="","",D4451-TODAY())</f>
        <v/>
      </c>
      <c r="F4451">
        <f>IF(D4451="","",IF(E4451&lt;0,"VENCIDO",IF(E4451&lt;=30,"VENCE EM &lt;= 30 DIAS",IF(E4451&lt;=60,"ATENCAO (31-60 DIAS)","OK"))))</f>
        <v/>
      </c>
      <c r="G4451" s="14">
        <f>SUMIFS(Lancamentos!$G:$G,Lancamentos!$C:$C,$A4451,Lancamentos!$E:$E,$C4451,Lancamentos!$B:$B,"ENTRADA")</f>
        <v/>
      </c>
      <c r="H4451" s="14">
        <f>SUMIFS(Lancamentos!$G:$G,Lancamentos!$C:$C,$A4451,Lancamentos!$E:$E,$C4451,Lancamentos!$B:$B,"SAIDA_USO")</f>
        <v/>
      </c>
      <c r="I4451" s="14">
        <f>SUMIFS(Lancamentos!$G:$G,Lancamentos!$C:$C,$A4451,Lancamentos!$E:$E,$C4451,Lancamentos!$B:$B,"SAIDA_DESCARTE")</f>
        <v/>
      </c>
      <c r="J4451" s="14">
        <f>G4451-H4451-I4451</f>
        <v/>
      </c>
      <c r="K4451">
        <f>IF(A4451="","",IF(J4451&lt;=IFERROR(VLOOKUP(A4451,Produtos!$A:$E,5,FALSE),0),"ABAIXO DO MINIMO","OK"))</f>
        <v/>
      </c>
    </row>
    <row r="4452">
      <c r="B4452">
        <f>IFERROR(VLOOKUP(A4452,Produtos!A:B,2,FALSE),"")</f>
        <v/>
      </c>
      <c r="D4452" s="10">
        <f>IFERROR(INDEX(Lotes!$E:$E,MATCH(1,(Lotes!$A:$A=A4452)*(Lotes!$C:$C=C4452),0)),"")</f>
        <v/>
      </c>
      <c r="E4452" s="14">
        <f>IF(D4452="","",D4452-TODAY())</f>
        <v/>
      </c>
      <c r="F4452">
        <f>IF(D4452="","",IF(E4452&lt;0,"VENCIDO",IF(E4452&lt;=30,"VENCE EM &lt;= 30 DIAS",IF(E4452&lt;=60,"ATENCAO (31-60 DIAS)","OK"))))</f>
        <v/>
      </c>
      <c r="G4452" s="14">
        <f>SUMIFS(Lancamentos!$G:$G,Lancamentos!$C:$C,$A4452,Lancamentos!$E:$E,$C4452,Lancamentos!$B:$B,"ENTRADA")</f>
        <v/>
      </c>
      <c r="H4452" s="14">
        <f>SUMIFS(Lancamentos!$G:$G,Lancamentos!$C:$C,$A4452,Lancamentos!$E:$E,$C4452,Lancamentos!$B:$B,"SAIDA_USO")</f>
        <v/>
      </c>
      <c r="I4452" s="14">
        <f>SUMIFS(Lancamentos!$G:$G,Lancamentos!$C:$C,$A4452,Lancamentos!$E:$E,$C4452,Lancamentos!$B:$B,"SAIDA_DESCARTE")</f>
        <v/>
      </c>
      <c r="J4452" s="14">
        <f>G4452-H4452-I4452</f>
        <v/>
      </c>
      <c r="K4452">
        <f>IF(A4452="","",IF(J4452&lt;=IFERROR(VLOOKUP(A4452,Produtos!$A:$E,5,FALSE),0),"ABAIXO DO MINIMO","OK"))</f>
        <v/>
      </c>
    </row>
    <row r="4453">
      <c r="B4453">
        <f>IFERROR(VLOOKUP(A4453,Produtos!A:B,2,FALSE),"")</f>
        <v/>
      </c>
      <c r="D4453" s="10">
        <f>IFERROR(INDEX(Lotes!$E:$E,MATCH(1,(Lotes!$A:$A=A4453)*(Lotes!$C:$C=C4453),0)),"")</f>
        <v/>
      </c>
      <c r="E4453" s="14">
        <f>IF(D4453="","",D4453-TODAY())</f>
        <v/>
      </c>
      <c r="F4453">
        <f>IF(D4453="","",IF(E4453&lt;0,"VENCIDO",IF(E4453&lt;=30,"VENCE EM &lt;= 30 DIAS",IF(E4453&lt;=60,"ATENCAO (31-60 DIAS)","OK"))))</f>
        <v/>
      </c>
      <c r="G4453" s="14">
        <f>SUMIFS(Lancamentos!$G:$G,Lancamentos!$C:$C,$A4453,Lancamentos!$E:$E,$C4453,Lancamentos!$B:$B,"ENTRADA")</f>
        <v/>
      </c>
      <c r="H4453" s="14">
        <f>SUMIFS(Lancamentos!$G:$G,Lancamentos!$C:$C,$A4453,Lancamentos!$E:$E,$C4453,Lancamentos!$B:$B,"SAIDA_USO")</f>
        <v/>
      </c>
      <c r="I4453" s="14">
        <f>SUMIFS(Lancamentos!$G:$G,Lancamentos!$C:$C,$A4453,Lancamentos!$E:$E,$C4453,Lancamentos!$B:$B,"SAIDA_DESCARTE")</f>
        <v/>
      </c>
      <c r="J4453" s="14">
        <f>G4453-H4453-I4453</f>
        <v/>
      </c>
      <c r="K4453">
        <f>IF(A4453="","",IF(J4453&lt;=IFERROR(VLOOKUP(A4453,Produtos!$A:$E,5,FALSE),0),"ABAIXO DO MINIMO","OK"))</f>
        <v/>
      </c>
    </row>
    <row r="4454">
      <c r="B4454">
        <f>IFERROR(VLOOKUP(A4454,Produtos!A:B,2,FALSE),"")</f>
        <v/>
      </c>
      <c r="D4454" s="10">
        <f>IFERROR(INDEX(Lotes!$E:$E,MATCH(1,(Lotes!$A:$A=A4454)*(Lotes!$C:$C=C4454),0)),"")</f>
        <v/>
      </c>
      <c r="E4454" s="14">
        <f>IF(D4454="","",D4454-TODAY())</f>
        <v/>
      </c>
      <c r="F4454">
        <f>IF(D4454="","",IF(E4454&lt;0,"VENCIDO",IF(E4454&lt;=30,"VENCE EM &lt;= 30 DIAS",IF(E4454&lt;=60,"ATENCAO (31-60 DIAS)","OK"))))</f>
        <v/>
      </c>
      <c r="G4454" s="14">
        <f>SUMIFS(Lancamentos!$G:$G,Lancamentos!$C:$C,$A4454,Lancamentos!$E:$E,$C4454,Lancamentos!$B:$B,"ENTRADA")</f>
        <v/>
      </c>
      <c r="H4454" s="14">
        <f>SUMIFS(Lancamentos!$G:$G,Lancamentos!$C:$C,$A4454,Lancamentos!$E:$E,$C4454,Lancamentos!$B:$B,"SAIDA_USO")</f>
        <v/>
      </c>
      <c r="I4454" s="14">
        <f>SUMIFS(Lancamentos!$G:$G,Lancamentos!$C:$C,$A4454,Lancamentos!$E:$E,$C4454,Lancamentos!$B:$B,"SAIDA_DESCARTE")</f>
        <v/>
      </c>
      <c r="J4454" s="14">
        <f>G4454-H4454-I4454</f>
        <v/>
      </c>
      <c r="K4454">
        <f>IF(A4454="","",IF(J4454&lt;=IFERROR(VLOOKUP(A4454,Produtos!$A:$E,5,FALSE),0),"ABAIXO DO MINIMO","OK"))</f>
        <v/>
      </c>
    </row>
    <row r="4455">
      <c r="B4455">
        <f>IFERROR(VLOOKUP(A4455,Produtos!A:B,2,FALSE),"")</f>
        <v/>
      </c>
      <c r="D4455" s="10">
        <f>IFERROR(INDEX(Lotes!$E:$E,MATCH(1,(Lotes!$A:$A=A4455)*(Lotes!$C:$C=C4455),0)),"")</f>
        <v/>
      </c>
      <c r="E4455" s="14">
        <f>IF(D4455="","",D4455-TODAY())</f>
        <v/>
      </c>
      <c r="F4455">
        <f>IF(D4455="","",IF(E4455&lt;0,"VENCIDO",IF(E4455&lt;=30,"VENCE EM &lt;= 30 DIAS",IF(E4455&lt;=60,"ATENCAO (31-60 DIAS)","OK"))))</f>
        <v/>
      </c>
      <c r="G4455" s="14">
        <f>SUMIFS(Lancamentos!$G:$G,Lancamentos!$C:$C,$A4455,Lancamentos!$E:$E,$C4455,Lancamentos!$B:$B,"ENTRADA")</f>
        <v/>
      </c>
      <c r="H4455" s="14">
        <f>SUMIFS(Lancamentos!$G:$G,Lancamentos!$C:$C,$A4455,Lancamentos!$E:$E,$C4455,Lancamentos!$B:$B,"SAIDA_USO")</f>
        <v/>
      </c>
      <c r="I4455" s="14">
        <f>SUMIFS(Lancamentos!$G:$G,Lancamentos!$C:$C,$A4455,Lancamentos!$E:$E,$C4455,Lancamentos!$B:$B,"SAIDA_DESCARTE")</f>
        <v/>
      </c>
      <c r="J4455" s="14">
        <f>G4455-H4455-I4455</f>
        <v/>
      </c>
      <c r="K4455">
        <f>IF(A4455="","",IF(J4455&lt;=IFERROR(VLOOKUP(A4455,Produtos!$A:$E,5,FALSE),0),"ABAIXO DO MINIMO","OK"))</f>
        <v/>
      </c>
    </row>
    <row r="4456">
      <c r="B4456">
        <f>IFERROR(VLOOKUP(A4456,Produtos!A:B,2,FALSE),"")</f>
        <v/>
      </c>
      <c r="D4456" s="10">
        <f>IFERROR(INDEX(Lotes!$E:$E,MATCH(1,(Lotes!$A:$A=A4456)*(Lotes!$C:$C=C4456),0)),"")</f>
        <v/>
      </c>
      <c r="E4456" s="14">
        <f>IF(D4456="","",D4456-TODAY())</f>
        <v/>
      </c>
      <c r="F4456">
        <f>IF(D4456="","",IF(E4456&lt;0,"VENCIDO",IF(E4456&lt;=30,"VENCE EM &lt;= 30 DIAS",IF(E4456&lt;=60,"ATENCAO (31-60 DIAS)","OK"))))</f>
        <v/>
      </c>
      <c r="G4456" s="14">
        <f>SUMIFS(Lancamentos!$G:$G,Lancamentos!$C:$C,$A4456,Lancamentos!$E:$E,$C4456,Lancamentos!$B:$B,"ENTRADA")</f>
        <v/>
      </c>
      <c r="H4456" s="14">
        <f>SUMIFS(Lancamentos!$G:$G,Lancamentos!$C:$C,$A4456,Lancamentos!$E:$E,$C4456,Lancamentos!$B:$B,"SAIDA_USO")</f>
        <v/>
      </c>
      <c r="I4456" s="14">
        <f>SUMIFS(Lancamentos!$G:$G,Lancamentos!$C:$C,$A4456,Lancamentos!$E:$E,$C4456,Lancamentos!$B:$B,"SAIDA_DESCARTE")</f>
        <v/>
      </c>
      <c r="J4456" s="14">
        <f>G4456-H4456-I4456</f>
        <v/>
      </c>
      <c r="K4456">
        <f>IF(A4456="","",IF(J4456&lt;=IFERROR(VLOOKUP(A4456,Produtos!$A:$E,5,FALSE),0),"ABAIXO DO MINIMO","OK"))</f>
        <v/>
      </c>
    </row>
    <row r="4457">
      <c r="B4457">
        <f>IFERROR(VLOOKUP(A4457,Produtos!A:B,2,FALSE),"")</f>
        <v/>
      </c>
      <c r="D4457" s="10">
        <f>IFERROR(INDEX(Lotes!$E:$E,MATCH(1,(Lotes!$A:$A=A4457)*(Lotes!$C:$C=C4457),0)),"")</f>
        <v/>
      </c>
      <c r="E4457" s="14">
        <f>IF(D4457="","",D4457-TODAY())</f>
        <v/>
      </c>
      <c r="F4457">
        <f>IF(D4457="","",IF(E4457&lt;0,"VENCIDO",IF(E4457&lt;=30,"VENCE EM &lt;= 30 DIAS",IF(E4457&lt;=60,"ATENCAO (31-60 DIAS)","OK"))))</f>
        <v/>
      </c>
      <c r="G4457" s="14">
        <f>SUMIFS(Lancamentos!$G:$G,Lancamentos!$C:$C,$A4457,Lancamentos!$E:$E,$C4457,Lancamentos!$B:$B,"ENTRADA")</f>
        <v/>
      </c>
      <c r="H4457" s="14">
        <f>SUMIFS(Lancamentos!$G:$G,Lancamentos!$C:$C,$A4457,Lancamentos!$E:$E,$C4457,Lancamentos!$B:$B,"SAIDA_USO")</f>
        <v/>
      </c>
      <c r="I4457" s="14">
        <f>SUMIFS(Lancamentos!$G:$G,Lancamentos!$C:$C,$A4457,Lancamentos!$E:$E,$C4457,Lancamentos!$B:$B,"SAIDA_DESCARTE")</f>
        <v/>
      </c>
      <c r="J4457" s="14">
        <f>G4457-H4457-I4457</f>
        <v/>
      </c>
      <c r="K4457">
        <f>IF(A4457="","",IF(J4457&lt;=IFERROR(VLOOKUP(A4457,Produtos!$A:$E,5,FALSE),0),"ABAIXO DO MINIMO","OK"))</f>
        <v/>
      </c>
    </row>
    <row r="4458">
      <c r="B4458">
        <f>IFERROR(VLOOKUP(A4458,Produtos!A:B,2,FALSE),"")</f>
        <v/>
      </c>
      <c r="D4458" s="10">
        <f>IFERROR(INDEX(Lotes!$E:$E,MATCH(1,(Lotes!$A:$A=A4458)*(Lotes!$C:$C=C4458),0)),"")</f>
        <v/>
      </c>
      <c r="E4458" s="14">
        <f>IF(D4458="","",D4458-TODAY())</f>
        <v/>
      </c>
      <c r="F4458">
        <f>IF(D4458="","",IF(E4458&lt;0,"VENCIDO",IF(E4458&lt;=30,"VENCE EM &lt;= 30 DIAS",IF(E4458&lt;=60,"ATENCAO (31-60 DIAS)","OK"))))</f>
        <v/>
      </c>
      <c r="G4458" s="14">
        <f>SUMIFS(Lancamentos!$G:$G,Lancamentos!$C:$C,$A4458,Lancamentos!$E:$E,$C4458,Lancamentos!$B:$B,"ENTRADA")</f>
        <v/>
      </c>
      <c r="H4458" s="14">
        <f>SUMIFS(Lancamentos!$G:$G,Lancamentos!$C:$C,$A4458,Lancamentos!$E:$E,$C4458,Lancamentos!$B:$B,"SAIDA_USO")</f>
        <v/>
      </c>
      <c r="I4458" s="14">
        <f>SUMIFS(Lancamentos!$G:$G,Lancamentos!$C:$C,$A4458,Lancamentos!$E:$E,$C4458,Lancamentos!$B:$B,"SAIDA_DESCARTE")</f>
        <v/>
      </c>
      <c r="J4458" s="14">
        <f>G4458-H4458-I4458</f>
        <v/>
      </c>
      <c r="K4458">
        <f>IF(A4458="","",IF(J4458&lt;=IFERROR(VLOOKUP(A4458,Produtos!$A:$E,5,FALSE),0),"ABAIXO DO MINIMO","OK"))</f>
        <v/>
      </c>
    </row>
    <row r="4459">
      <c r="B4459">
        <f>IFERROR(VLOOKUP(A4459,Produtos!A:B,2,FALSE),"")</f>
        <v/>
      </c>
      <c r="D4459" s="10">
        <f>IFERROR(INDEX(Lotes!$E:$E,MATCH(1,(Lotes!$A:$A=A4459)*(Lotes!$C:$C=C4459),0)),"")</f>
        <v/>
      </c>
      <c r="E4459" s="14">
        <f>IF(D4459="","",D4459-TODAY())</f>
        <v/>
      </c>
      <c r="F4459">
        <f>IF(D4459="","",IF(E4459&lt;0,"VENCIDO",IF(E4459&lt;=30,"VENCE EM &lt;= 30 DIAS",IF(E4459&lt;=60,"ATENCAO (31-60 DIAS)","OK"))))</f>
        <v/>
      </c>
      <c r="G4459" s="14">
        <f>SUMIFS(Lancamentos!$G:$G,Lancamentos!$C:$C,$A4459,Lancamentos!$E:$E,$C4459,Lancamentos!$B:$B,"ENTRADA")</f>
        <v/>
      </c>
      <c r="H4459" s="14">
        <f>SUMIFS(Lancamentos!$G:$G,Lancamentos!$C:$C,$A4459,Lancamentos!$E:$E,$C4459,Lancamentos!$B:$B,"SAIDA_USO")</f>
        <v/>
      </c>
      <c r="I4459" s="14">
        <f>SUMIFS(Lancamentos!$G:$G,Lancamentos!$C:$C,$A4459,Lancamentos!$E:$E,$C4459,Lancamentos!$B:$B,"SAIDA_DESCARTE")</f>
        <v/>
      </c>
      <c r="J4459" s="14">
        <f>G4459-H4459-I4459</f>
        <v/>
      </c>
      <c r="K4459">
        <f>IF(A4459="","",IF(J4459&lt;=IFERROR(VLOOKUP(A4459,Produtos!$A:$E,5,FALSE),0),"ABAIXO DO MINIMO","OK"))</f>
        <v/>
      </c>
    </row>
    <row r="4460">
      <c r="B4460">
        <f>IFERROR(VLOOKUP(A4460,Produtos!A:B,2,FALSE),"")</f>
        <v/>
      </c>
      <c r="D4460" s="10">
        <f>IFERROR(INDEX(Lotes!$E:$E,MATCH(1,(Lotes!$A:$A=A4460)*(Lotes!$C:$C=C4460),0)),"")</f>
        <v/>
      </c>
      <c r="E4460" s="14">
        <f>IF(D4460="","",D4460-TODAY())</f>
        <v/>
      </c>
      <c r="F4460">
        <f>IF(D4460="","",IF(E4460&lt;0,"VENCIDO",IF(E4460&lt;=30,"VENCE EM &lt;= 30 DIAS",IF(E4460&lt;=60,"ATENCAO (31-60 DIAS)","OK"))))</f>
        <v/>
      </c>
      <c r="G4460" s="14">
        <f>SUMIFS(Lancamentos!$G:$G,Lancamentos!$C:$C,$A4460,Lancamentos!$E:$E,$C4460,Lancamentos!$B:$B,"ENTRADA")</f>
        <v/>
      </c>
      <c r="H4460" s="14">
        <f>SUMIFS(Lancamentos!$G:$G,Lancamentos!$C:$C,$A4460,Lancamentos!$E:$E,$C4460,Lancamentos!$B:$B,"SAIDA_USO")</f>
        <v/>
      </c>
      <c r="I4460" s="14">
        <f>SUMIFS(Lancamentos!$G:$G,Lancamentos!$C:$C,$A4460,Lancamentos!$E:$E,$C4460,Lancamentos!$B:$B,"SAIDA_DESCARTE")</f>
        <v/>
      </c>
      <c r="J4460" s="14">
        <f>G4460-H4460-I4460</f>
        <v/>
      </c>
      <c r="K4460">
        <f>IF(A4460="","",IF(J4460&lt;=IFERROR(VLOOKUP(A4460,Produtos!$A:$E,5,FALSE),0),"ABAIXO DO MINIMO","OK"))</f>
        <v/>
      </c>
    </row>
    <row r="4461">
      <c r="B4461">
        <f>IFERROR(VLOOKUP(A4461,Produtos!A:B,2,FALSE),"")</f>
        <v/>
      </c>
      <c r="D4461" s="10">
        <f>IFERROR(INDEX(Lotes!$E:$E,MATCH(1,(Lotes!$A:$A=A4461)*(Lotes!$C:$C=C4461),0)),"")</f>
        <v/>
      </c>
      <c r="E4461" s="14">
        <f>IF(D4461="","",D4461-TODAY())</f>
        <v/>
      </c>
      <c r="F4461">
        <f>IF(D4461="","",IF(E4461&lt;0,"VENCIDO",IF(E4461&lt;=30,"VENCE EM &lt;= 30 DIAS",IF(E4461&lt;=60,"ATENCAO (31-60 DIAS)","OK"))))</f>
        <v/>
      </c>
      <c r="G4461" s="14">
        <f>SUMIFS(Lancamentos!$G:$G,Lancamentos!$C:$C,$A4461,Lancamentos!$E:$E,$C4461,Lancamentos!$B:$B,"ENTRADA")</f>
        <v/>
      </c>
      <c r="H4461" s="14">
        <f>SUMIFS(Lancamentos!$G:$G,Lancamentos!$C:$C,$A4461,Lancamentos!$E:$E,$C4461,Lancamentos!$B:$B,"SAIDA_USO")</f>
        <v/>
      </c>
      <c r="I4461" s="14">
        <f>SUMIFS(Lancamentos!$G:$G,Lancamentos!$C:$C,$A4461,Lancamentos!$E:$E,$C4461,Lancamentos!$B:$B,"SAIDA_DESCARTE")</f>
        <v/>
      </c>
      <c r="J4461" s="14">
        <f>G4461-H4461-I4461</f>
        <v/>
      </c>
      <c r="K4461">
        <f>IF(A4461="","",IF(J4461&lt;=IFERROR(VLOOKUP(A4461,Produtos!$A:$E,5,FALSE),0),"ABAIXO DO MINIMO","OK"))</f>
        <v/>
      </c>
    </row>
    <row r="4462">
      <c r="B4462">
        <f>IFERROR(VLOOKUP(A4462,Produtos!A:B,2,FALSE),"")</f>
        <v/>
      </c>
      <c r="D4462" s="10">
        <f>IFERROR(INDEX(Lotes!$E:$E,MATCH(1,(Lotes!$A:$A=A4462)*(Lotes!$C:$C=C4462),0)),"")</f>
        <v/>
      </c>
      <c r="E4462" s="14">
        <f>IF(D4462="","",D4462-TODAY())</f>
        <v/>
      </c>
      <c r="F4462">
        <f>IF(D4462="","",IF(E4462&lt;0,"VENCIDO",IF(E4462&lt;=30,"VENCE EM &lt;= 30 DIAS",IF(E4462&lt;=60,"ATENCAO (31-60 DIAS)","OK"))))</f>
        <v/>
      </c>
      <c r="G4462" s="14">
        <f>SUMIFS(Lancamentos!$G:$G,Lancamentos!$C:$C,$A4462,Lancamentos!$E:$E,$C4462,Lancamentos!$B:$B,"ENTRADA")</f>
        <v/>
      </c>
      <c r="H4462" s="14">
        <f>SUMIFS(Lancamentos!$G:$G,Lancamentos!$C:$C,$A4462,Lancamentos!$E:$E,$C4462,Lancamentos!$B:$B,"SAIDA_USO")</f>
        <v/>
      </c>
      <c r="I4462" s="14">
        <f>SUMIFS(Lancamentos!$G:$G,Lancamentos!$C:$C,$A4462,Lancamentos!$E:$E,$C4462,Lancamentos!$B:$B,"SAIDA_DESCARTE")</f>
        <v/>
      </c>
      <c r="J4462" s="14">
        <f>G4462-H4462-I4462</f>
        <v/>
      </c>
      <c r="K4462">
        <f>IF(A4462="","",IF(J4462&lt;=IFERROR(VLOOKUP(A4462,Produtos!$A:$E,5,FALSE),0),"ABAIXO DO MINIMO","OK"))</f>
        <v/>
      </c>
    </row>
    <row r="4463">
      <c r="B4463">
        <f>IFERROR(VLOOKUP(A4463,Produtos!A:B,2,FALSE),"")</f>
        <v/>
      </c>
      <c r="D4463" s="10">
        <f>IFERROR(INDEX(Lotes!$E:$E,MATCH(1,(Lotes!$A:$A=A4463)*(Lotes!$C:$C=C4463),0)),"")</f>
        <v/>
      </c>
      <c r="E4463" s="14">
        <f>IF(D4463="","",D4463-TODAY())</f>
        <v/>
      </c>
      <c r="F4463">
        <f>IF(D4463="","",IF(E4463&lt;0,"VENCIDO",IF(E4463&lt;=30,"VENCE EM &lt;= 30 DIAS",IF(E4463&lt;=60,"ATENCAO (31-60 DIAS)","OK"))))</f>
        <v/>
      </c>
      <c r="G4463" s="14">
        <f>SUMIFS(Lancamentos!$G:$G,Lancamentos!$C:$C,$A4463,Lancamentos!$E:$E,$C4463,Lancamentos!$B:$B,"ENTRADA")</f>
        <v/>
      </c>
      <c r="H4463" s="14">
        <f>SUMIFS(Lancamentos!$G:$G,Lancamentos!$C:$C,$A4463,Lancamentos!$E:$E,$C4463,Lancamentos!$B:$B,"SAIDA_USO")</f>
        <v/>
      </c>
      <c r="I4463" s="14">
        <f>SUMIFS(Lancamentos!$G:$G,Lancamentos!$C:$C,$A4463,Lancamentos!$E:$E,$C4463,Lancamentos!$B:$B,"SAIDA_DESCARTE")</f>
        <v/>
      </c>
      <c r="J4463" s="14">
        <f>G4463-H4463-I4463</f>
        <v/>
      </c>
      <c r="K4463">
        <f>IF(A4463="","",IF(J4463&lt;=IFERROR(VLOOKUP(A4463,Produtos!$A:$E,5,FALSE),0),"ABAIXO DO MINIMO","OK"))</f>
        <v/>
      </c>
    </row>
    <row r="4464">
      <c r="B4464">
        <f>IFERROR(VLOOKUP(A4464,Produtos!A:B,2,FALSE),"")</f>
        <v/>
      </c>
      <c r="D4464" s="10">
        <f>IFERROR(INDEX(Lotes!$E:$E,MATCH(1,(Lotes!$A:$A=A4464)*(Lotes!$C:$C=C4464),0)),"")</f>
        <v/>
      </c>
      <c r="E4464" s="14">
        <f>IF(D4464="","",D4464-TODAY())</f>
        <v/>
      </c>
      <c r="F4464">
        <f>IF(D4464="","",IF(E4464&lt;0,"VENCIDO",IF(E4464&lt;=30,"VENCE EM &lt;= 30 DIAS",IF(E4464&lt;=60,"ATENCAO (31-60 DIAS)","OK"))))</f>
        <v/>
      </c>
      <c r="G4464" s="14">
        <f>SUMIFS(Lancamentos!$G:$G,Lancamentos!$C:$C,$A4464,Lancamentos!$E:$E,$C4464,Lancamentos!$B:$B,"ENTRADA")</f>
        <v/>
      </c>
      <c r="H4464" s="14">
        <f>SUMIFS(Lancamentos!$G:$G,Lancamentos!$C:$C,$A4464,Lancamentos!$E:$E,$C4464,Lancamentos!$B:$B,"SAIDA_USO")</f>
        <v/>
      </c>
      <c r="I4464" s="14">
        <f>SUMIFS(Lancamentos!$G:$G,Lancamentos!$C:$C,$A4464,Lancamentos!$E:$E,$C4464,Lancamentos!$B:$B,"SAIDA_DESCARTE")</f>
        <v/>
      </c>
      <c r="J4464" s="14">
        <f>G4464-H4464-I4464</f>
        <v/>
      </c>
      <c r="K4464">
        <f>IF(A4464="","",IF(J4464&lt;=IFERROR(VLOOKUP(A4464,Produtos!$A:$E,5,FALSE),0),"ABAIXO DO MINIMO","OK"))</f>
        <v/>
      </c>
    </row>
    <row r="4465">
      <c r="B4465">
        <f>IFERROR(VLOOKUP(A4465,Produtos!A:B,2,FALSE),"")</f>
        <v/>
      </c>
      <c r="D4465" s="10">
        <f>IFERROR(INDEX(Lotes!$E:$E,MATCH(1,(Lotes!$A:$A=A4465)*(Lotes!$C:$C=C4465),0)),"")</f>
        <v/>
      </c>
      <c r="E4465" s="14">
        <f>IF(D4465="","",D4465-TODAY())</f>
        <v/>
      </c>
      <c r="F4465">
        <f>IF(D4465="","",IF(E4465&lt;0,"VENCIDO",IF(E4465&lt;=30,"VENCE EM &lt;= 30 DIAS",IF(E4465&lt;=60,"ATENCAO (31-60 DIAS)","OK"))))</f>
        <v/>
      </c>
      <c r="G4465" s="14">
        <f>SUMIFS(Lancamentos!$G:$G,Lancamentos!$C:$C,$A4465,Lancamentos!$E:$E,$C4465,Lancamentos!$B:$B,"ENTRADA")</f>
        <v/>
      </c>
      <c r="H4465" s="14">
        <f>SUMIFS(Lancamentos!$G:$G,Lancamentos!$C:$C,$A4465,Lancamentos!$E:$E,$C4465,Lancamentos!$B:$B,"SAIDA_USO")</f>
        <v/>
      </c>
      <c r="I4465" s="14">
        <f>SUMIFS(Lancamentos!$G:$G,Lancamentos!$C:$C,$A4465,Lancamentos!$E:$E,$C4465,Lancamentos!$B:$B,"SAIDA_DESCARTE")</f>
        <v/>
      </c>
      <c r="J4465" s="14">
        <f>G4465-H4465-I4465</f>
        <v/>
      </c>
      <c r="K4465">
        <f>IF(A4465="","",IF(J4465&lt;=IFERROR(VLOOKUP(A4465,Produtos!$A:$E,5,FALSE),0),"ABAIXO DO MINIMO","OK"))</f>
        <v/>
      </c>
    </row>
    <row r="4466">
      <c r="B4466">
        <f>IFERROR(VLOOKUP(A4466,Produtos!A:B,2,FALSE),"")</f>
        <v/>
      </c>
      <c r="D4466" s="10">
        <f>IFERROR(INDEX(Lotes!$E:$E,MATCH(1,(Lotes!$A:$A=A4466)*(Lotes!$C:$C=C4466),0)),"")</f>
        <v/>
      </c>
      <c r="E4466" s="14">
        <f>IF(D4466="","",D4466-TODAY())</f>
        <v/>
      </c>
      <c r="F4466">
        <f>IF(D4466="","",IF(E4466&lt;0,"VENCIDO",IF(E4466&lt;=30,"VENCE EM &lt;= 30 DIAS",IF(E4466&lt;=60,"ATENCAO (31-60 DIAS)","OK"))))</f>
        <v/>
      </c>
      <c r="G4466" s="14">
        <f>SUMIFS(Lancamentos!$G:$G,Lancamentos!$C:$C,$A4466,Lancamentos!$E:$E,$C4466,Lancamentos!$B:$B,"ENTRADA")</f>
        <v/>
      </c>
      <c r="H4466" s="14">
        <f>SUMIFS(Lancamentos!$G:$G,Lancamentos!$C:$C,$A4466,Lancamentos!$E:$E,$C4466,Lancamentos!$B:$B,"SAIDA_USO")</f>
        <v/>
      </c>
      <c r="I4466" s="14">
        <f>SUMIFS(Lancamentos!$G:$G,Lancamentos!$C:$C,$A4466,Lancamentos!$E:$E,$C4466,Lancamentos!$B:$B,"SAIDA_DESCARTE")</f>
        <v/>
      </c>
      <c r="J4466" s="14">
        <f>G4466-H4466-I4466</f>
        <v/>
      </c>
      <c r="K4466">
        <f>IF(A4466="","",IF(J4466&lt;=IFERROR(VLOOKUP(A4466,Produtos!$A:$E,5,FALSE),0),"ABAIXO DO MINIMO","OK"))</f>
        <v/>
      </c>
    </row>
    <row r="4467">
      <c r="B4467">
        <f>IFERROR(VLOOKUP(A4467,Produtos!A:B,2,FALSE),"")</f>
        <v/>
      </c>
      <c r="D4467" s="10">
        <f>IFERROR(INDEX(Lotes!$E:$E,MATCH(1,(Lotes!$A:$A=A4467)*(Lotes!$C:$C=C4467),0)),"")</f>
        <v/>
      </c>
      <c r="E4467" s="14">
        <f>IF(D4467="","",D4467-TODAY())</f>
        <v/>
      </c>
      <c r="F4467">
        <f>IF(D4467="","",IF(E4467&lt;0,"VENCIDO",IF(E4467&lt;=30,"VENCE EM &lt;= 30 DIAS",IF(E4467&lt;=60,"ATENCAO (31-60 DIAS)","OK"))))</f>
        <v/>
      </c>
      <c r="G4467" s="14">
        <f>SUMIFS(Lancamentos!$G:$G,Lancamentos!$C:$C,$A4467,Lancamentos!$E:$E,$C4467,Lancamentos!$B:$B,"ENTRADA")</f>
        <v/>
      </c>
      <c r="H4467" s="14">
        <f>SUMIFS(Lancamentos!$G:$G,Lancamentos!$C:$C,$A4467,Lancamentos!$E:$E,$C4467,Lancamentos!$B:$B,"SAIDA_USO")</f>
        <v/>
      </c>
      <c r="I4467" s="14">
        <f>SUMIFS(Lancamentos!$G:$G,Lancamentos!$C:$C,$A4467,Lancamentos!$E:$E,$C4467,Lancamentos!$B:$B,"SAIDA_DESCARTE")</f>
        <v/>
      </c>
      <c r="J4467" s="14">
        <f>G4467-H4467-I4467</f>
        <v/>
      </c>
      <c r="K4467">
        <f>IF(A4467="","",IF(J4467&lt;=IFERROR(VLOOKUP(A4467,Produtos!$A:$E,5,FALSE),0),"ABAIXO DO MINIMO","OK"))</f>
        <v/>
      </c>
    </row>
    <row r="4468">
      <c r="B4468">
        <f>IFERROR(VLOOKUP(A4468,Produtos!A:B,2,FALSE),"")</f>
        <v/>
      </c>
      <c r="D4468" s="10">
        <f>IFERROR(INDEX(Lotes!$E:$E,MATCH(1,(Lotes!$A:$A=A4468)*(Lotes!$C:$C=C4468),0)),"")</f>
        <v/>
      </c>
      <c r="E4468" s="14">
        <f>IF(D4468="","",D4468-TODAY())</f>
        <v/>
      </c>
      <c r="F4468">
        <f>IF(D4468="","",IF(E4468&lt;0,"VENCIDO",IF(E4468&lt;=30,"VENCE EM &lt;= 30 DIAS",IF(E4468&lt;=60,"ATENCAO (31-60 DIAS)","OK"))))</f>
        <v/>
      </c>
      <c r="G4468" s="14">
        <f>SUMIFS(Lancamentos!$G:$G,Lancamentos!$C:$C,$A4468,Lancamentos!$E:$E,$C4468,Lancamentos!$B:$B,"ENTRADA")</f>
        <v/>
      </c>
      <c r="H4468" s="14">
        <f>SUMIFS(Lancamentos!$G:$G,Lancamentos!$C:$C,$A4468,Lancamentos!$E:$E,$C4468,Lancamentos!$B:$B,"SAIDA_USO")</f>
        <v/>
      </c>
      <c r="I4468" s="14">
        <f>SUMIFS(Lancamentos!$G:$G,Lancamentos!$C:$C,$A4468,Lancamentos!$E:$E,$C4468,Lancamentos!$B:$B,"SAIDA_DESCARTE")</f>
        <v/>
      </c>
      <c r="J4468" s="14">
        <f>G4468-H4468-I4468</f>
        <v/>
      </c>
      <c r="K4468">
        <f>IF(A4468="","",IF(J4468&lt;=IFERROR(VLOOKUP(A4468,Produtos!$A:$E,5,FALSE),0),"ABAIXO DO MINIMO","OK"))</f>
        <v/>
      </c>
    </row>
    <row r="4469">
      <c r="B4469">
        <f>IFERROR(VLOOKUP(A4469,Produtos!A:B,2,FALSE),"")</f>
        <v/>
      </c>
      <c r="D4469" s="10">
        <f>IFERROR(INDEX(Lotes!$E:$E,MATCH(1,(Lotes!$A:$A=A4469)*(Lotes!$C:$C=C4469),0)),"")</f>
        <v/>
      </c>
      <c r="E4469" s="14">
        <f>IF(D4469="","",D4469-TODAY())</f>
        <v/>
      </c>
      <c r="F4469">
        <f>IF(D4469="","",IF(E4469&lt;0,"VENCIDO",IF(E4469&lt;=30,"VENCE EM &lt;= 30 DIAS",IF(E4469&lt;=60,"ATENCAO (31-60 DIAS)","OK"))))</f>
        <v/>
      </c>
      <c r="G4469" s="14">
        <f>SUMIFS(Lancamentos!$G:$G,Lancamentos!$C:$C,$A4469,Lancamentos!$E:$E,$C4469,Lancamentos!$B:$B,"ENTRADA")</f>
        <v/>
      </c>
      <c r="H4469" s="14">
        <f>SUMIFS(Lancamentos!$G:$G,Lancamentos!$C:$C,$A4469,Lancamentos!$E:$E,$C4469,Lancamentos!$B:$B,"SAIDA_USO")</f>
        <v/>
      </c>
      <c r="I4469" s="14">
        <f>SUMIFS(Lancamentos!$G:$G,Lancamentos!$C:$C,$A4469,Lancamentos!$E:$E,$C4469,Lancamentos!$B:$B,"SAIDA_DESCARTE")</f>
        <v/>
      </c>
      <c r="J4469" s="14">
        <f>G4469-H4469-I4469</f>
        <v/>
      </c>
      <c r="K4469">
        <f>IF(A4469="","",IF(J4469&lt;=IFERROR(VLOOKUP(A4469,Produtos!$A:$E,5,FALSE),0),"ABAIXO DO MINIMO","OK"))</f>
        <v/>
      </c>
    </row>
    <row r="4470">
      <c r="B4470">
        <f>IFERROR(VLOOKUP(A4470,Produtos!A:B,2,FALSE),"")</f>
        <v/>
      </c>
      <c r="D4470" s="10">
        <f>IFERROR(INDEX(Lotes!$E:$E,MATCH(1,(Lotes!$A:$A=A4470)*(Lotes!$C:$C=C4470),0)),"")</f>
        <v/>
      </c>
      <c r="E4470" s="14">
        <f>IF(D4470="","",D4470-TODAY())</f>
        <v/>
      </c>
      <c r="F4470">
        <f>IF(D4470="","",IF(E4470&lt;0,"VENCIDO",IF(E4470&lt;=30,"VENCE EM &lt;= 30 DIAS",IF(E4470&lt;=60,"ATENCAO (31-60 DIAS)","OK"))))</f>
        <v/>
      </c>
      <c r="G4470" s="14">
        <f>SUMIFS(Lancamentos!$G:$G,Lancamentos!$C:$C,$A4470,Lancamentos!$E:$E,$C4470,Lancamentos!$B:$B,"ENTRADA")</f>
        <v/>
      </c>
      <c r="H4470" s="14">
        <f>SUMIFS(Lancamentos!$G:$G,Lancamentos!$C:$C,$A4470,Lancamentos!$E:$E,$C4470,Lancamentos!$B:$B,"SAIDA_USO")</f>
        <v/>
      </c>
      <c r="I4470" s="14">
        <f>SUMIFS(Lancamentos!$G:$G,Lancamentos!$C:$C,$A4470,Lancamentos!$E:$E,$C4470,Lancamentos!$B:$B,"SAIDA_DESCARTE")</f>
        <v/>
      </c>
      <c r="J4470" s="14">
        <f>G4470-H4470-I4470</f>
        <v/>
      </c>
      <c r="K4470">
        <f>IF(A4470="","",IF(J4470&lt;=IFERROR(VLOOKUP(A4470,Produtos!$A:$E,5,FALSE),0),"ABAIXO DO MINIMO","OK"))</f>
        <v/>
      </c>
    </row>
    <row r="4471">
      <c r="B4471">
        <f>IFERROR(VLOOKUP(A4471,Produtos!A:B,2,FALSE),"")</f>
        <v/>
      </c>
      <c r="D4471" s="10">
        <f>IFERROR(INDEX(Lotes!$E:$E,MATCH(1,(Lotes!$A:$A=A4471)*(Lotes!$C:$C=C4471),0)),"")</f>
        <v/>
      </c>
      <c r="E4471" s="14">
        <f>IF(D4471="","",D4471-TODAY())</f>
        <v/>
      </c>
      <c r="F4471">
        <f>IF(D4471="","",IF(E4471&lt;0,"VENCIDO",IF(E4471&lt;=30,"VENCE EM &lt;= 30 DIAS",IF(E4471&lt;=60,"ATENCAO (31-60 DIAS)","OK"))))</f>
        <v/>
      </c>
      <c r="G4471" s="14">
        <f>SUMIFS(Lancamentos!$G:$G,Lancamentos!$C:$C,$A4471,Lancamentos!$E:$E,$C4471,Lancamentos!$B:$B,"ENTRADA")</f>
        <v/>
      </c>
      <c r="H4471" s="14">
        <f>SUMIFS(Lancamentos!$G:$G,Lancamentos!$C:$C,$A4471,Lancamentos!$E:$E,$C4471,Lancamentos!$B:$B,"SAIDA_USO")</f>
        <v/>
      </c>
      <c r="I4471" s="14">
        <f>SUMIFS(Lancamentos!$G:$G,Lancamentos!$C:$C,$A4471,Lancamentos!$E:$E,$C4471,Lancamentos!$B:$B,"SAIDA_DESCARTE")</f>
        <v/>
      </c>
      <c r="J4471" s="14">
        <f>G4471-H4471-I4471</f>
        <v/>
      </c>
      <c r="K4471">
        <f>IF(A4471="","",IF(J4471&lt;=IFERROR(VLOOKUP(A4471,Produtos!$A:$E,5,FALSE),0),"ABAIXO DO MINIMO","OK"))</f>
        <v/>
      </c>
    </row>
    <row r="4472">
      <c r="B4472">
        <f>IFERROR(VLOOKUP(A4472,Produtos!A:B,2,FALSE),"")</f>
        <v/>
      </c>
      <c r="D4472" s="10">
        <f>IFERROR(INDEX(Lotes!$E:$E,MATCH(1,(Lotes!$A:$A=A4472)*(Lotes!$C:$C=C4472),0)),"")</f>
        <v/>
      </c>
      <c r="E4472" s="14">
        <f>IF(D4472="","",D4472-TODAY())</f>
        <v/>
      </c>
      <c r="F4472">
        <f>IF(D4472="","",IF(E4472&lt;0,"VENCIDO",IF(E4472&lt;=30,"VENCE EM &lt;= 30 DIAS",IF(E4472&lt;=60,"ATENCAO (31-60 DIAS)","OK"))))</f>
        <v/>
      </c>
      <c r="G4472" s="14">
        <f>SUMIFS(Lancamentos!$G:$G,Lancamentos!$C:$C,$A4472,Lancamentos!$E:$E,$C4472,Lancamentos!$B:$B,"ENTRADA")</f>
        <v/>
      </c>
      <c r="H4472" s="14">
        <f>SUMIFS(Lancamentos!$G:$G,Lancamentos!$C:$C,$A4472,Lancamentos!$E:$E,$C4472,Lancamentos!$B:$B,"SAIDA_USO")</f>
        <v/>
      </c>
      <c r="I4472" s="14">
        <f>SUMIFS(Lancamentos!$G:$G,Lancamentos!$C:$C,$A4472,Lancamentos!$E:$E,$C4472,Lancamentos!$B:$B,"SAIDA_DESCARTE")</f>
        <v/>
      </c>
      <c r="J4472" s="14">
        <f>G4472-H4472-I4472</f>
        <v/>
      </c>
      <c r="K4472">
        <f>IF(A4472="","",IF(J4472&lt;=IFERROR(VLOOKUP(A4472,Produtos!$A:$E,5,FALSE),0),"ABAIXO DO MINIMO","OK"))</f>
        <v/>
      </c>
    </row>
    <row r="4473">
      <c r="B4473">
        <f>IFERROR(VLOOKUP(A4473,Produtos!A:B,2,FALSE),"")</f>
        <v/>
      </c>
      <c r="D4473" s="10">
        <f>IFERROR(INDEX(Lotes!$E:$E,MATCH(1,(Lotes!$A:$A=A4473)*(Lotes!$C:$C=C4473),0)),"")</f>
        <v/>
      </c>
      <c r="E4473" s="14">
        <f>IF(D4473="","",D4473-TODAY())</f>
        <v/>
      </c>
      <c r="F4473">
        <f>IF(D4473="","",IF(E4473&lt;0,"VENCIDO",IF(E4473&lt;=30,"VENCE EM &lt;= 30 DIAS",IF(E4473&lt;=60,"ATENCAO (31-60 DIAS)","OK"))))</f>
        <v/>
      </c>
      <c r="G4473" s="14">
        <f>SUMIFS(Lancamentos!$G:$G,Lancamentos!$C:$C,$A4473,Lancamentos!$E:$E,$C4473,Lancamentos!$B:$B,"ENTRADA")</f>
        <v/>
      </c>
      <c r="H4473" s="14">
        <f>SUMIFS(Lancamentos!$G:$G,Lancamentos!$C:$C,$A4473,Lancamentos!$E:$E,$C4473,Lancamentos!$B:$B,"SAIDA_USO")</f>
        <v/>
      </c>
      <c r="I4473" s="14">
        <f>SUMIFS(Lancamentos!$G:$G,Lancamentos!$C:$C,$A4473,Lancamentos!$E:$E,$C4473,Lancamentos!$B:$B,"SAIDA_DESCARTE")</f>
        <v/>
      </c>
      <c r="J4473" s="14">
        <f>G4473-H4473-I4473</f>
        <v/>
      </c>
      <c r="K4473">
        <f>IF(A4473="","",IF(J4473&lt;=IFERROR(VLOOKUP(A4473,Produtos!$A:$E,5,FALSE),0),"ABAIXO DO MINIMO","OK"))</f>
        <v/>
      </c>
    </row>
    <row r="4474">
      <c r="B4474">
        <f>IFERROR(VLOOKUP(A4474,Produtos!A:B,2,FALSE),"")</f>
        <v/>
      </c>
      <c r="D4474" s="10">
        <f>IFERROR(INDEX(Lotes!$E:$E,MATCH(1,(Lotes!$A:$A=A4474)*(Lotes!$C:$C=C4474),0)),"")</f>
        <v/>
      </c>
      <c r="E4474" s="14">
        <f>IF(D4474="","",D4474-TODAY())</f>
        <v/>
      </c>
      <c r="F4474">
        <f>IF(D4474="","",IF(E4474&lt;0,"VENCIDO",IF(E4474&lt;=30,"VENCE EM &lt;= 30 DIAS",IF(E4474&lt;=60,"ATENCAO (31-60 DIAS)","OK"))))</f>
        <v/>
      </c>
      <c r="G4474" s="14">
        <f>SUMIFS(Lancamentos!$G:$G,Lancamentos!$C:$C,$A4474,Lancamentos!$E:$E,$C4474,Lancamentos!$B:$B,"ENTRADA")</f>
        <v/>
      </c>
      <c r="H4474" s="14">
        <f>SUMIFS(Lancamentos!$G:$G,Lancamentos!$C:$C,$A4474,Lancamentos!$E:$E,$C4474,Lancamentos!$B:$B,"SAIDA_USO")</f>
        <v/>
      </c>
      <c r="I4474" s="14">
        <f>SUMIFS(Lancamentos!$G:$G,Lancamentos!$C:$C,$A4474,Lancamentos!$E:$E,$C4474,Lancamentos!$B:$B,"SAIDA_DESCARTE")</f>
        <v/>
      </c>
      <c r="J4474" s="14">
        <f>G4474-H4474-I4474</f>
        <v/>
      </c>
      <c r="K4474">
        <f>IF(A4474="","",IF(J4474&lt;=IFERROR(VLOOKUP(A4474,Produtos!$A:$E,5,FALSE),0),"ABAIXO DO MINIMO","OK"))</f>
        <v/>
      </c>
    </row>
    <row r="4475">
      <c r="B4475">
        <f>IFERROR(VLOOKUP(A4475,Produtos!A:B,2,FALSE),"")</f>
        <v/>
      </c>
      <c r="D4475" s="10">
        <f>IFERROR(INDEX(Lotes!$E:$E,MATCH(1,(Lotes!$A:$A=A4475)*(Lotes!$C:$C=C4475),0)),"")</f>
        <v/>
      </c>
      <c r="E4475" s="14">
        <f>IF(D4475="","",D4475-TODAY())</f>
        <v/>
      </c>
      <c r="F4475">
        <f>IF(D4475="","",IF(E4475&lt;0,"VENCIDO",IF(E4475&lt;=30,"VENCE EM &lt;= 30 DIAS",IF(E4475&lt;=60,"ATENCAO (31-60 DIAS)","OK"))))</f>
        <v/>
      </c>
      <c r="G4475" s="14">
        <f>SUMIFS(Lancamentos!$G:$G,Lancamentos!$C:$C,$A4475,Lancamentos!$E:$E,$C4475,Lancamentos!$B:$B,"ENTRADA")</f>
        <v/>
      </c>
      <c r="H4475" s="14">
        <f>SUMIFS(Lancamentos!$G:$G,Lancamentos!$C:$C,$A4475,Lancamentos!$E:$E,$C4475,Lancamentos!$B:$B,"SAIDA_USO")</f>
        <v/>
      </c>
      <c r="I4475" s="14">
        <f>SUMIFS(Lancamentos!$G:$G,Lancamentos!$C:$C,$A4475,Lancamentos!$E:$E,$C4475,Lancamentos!$B:$B,"SAIDA_DESCARTE")</f>
        <v/>
      </c>
      <c r="J4475" s="14">
        <f>G4475-H4475-I4475</f>
        <v/>
      </c>
      <c r="K4475">
        <f>IF(A4475="","",IF(J4475&lt;=IFERROR(VLOOKUP(A4475,Produtos!$A:$E,5,FALSE),0),"ABAIXO DO MINIMO","OK"))</f>
        <v/>
      </c>
    </row>
    <row r="4476">
      <c r="B4476">
        <f>IFERROR(VLOOKUP(A4476,Produtos!A:B,2,FALSE),"")</f>
        <v/>
      </c>
      <c r="D4476" s="10">
        <f>IFERROR(INDEX(Lotes!$E:$E,MATCH(1,(Lotes!$A:$A=A4476)*(Lotes!$C:$C=C4476),0)),"")</f>
        <v/>
      </c>
      <c r="E4476" s="14">
        <f>IF(D4476="","",D4476-TODAY())</f>
        <v/>
      </c>
      <c r="F4476">
        <f>IF(D4476="","",IF(E4476&lt;0,"VENCIDO",IF(E4476&lt;=30,"VENCE EM &lt;= 30 DIAS",IF(E4476&lt;=60,"ATENCAO (31-60 DIAS)","OK"))))</f>
        <v/>
      </c>
      <c r="G4476" s="14">
        <f>SUMIFS(Lancamentos!$G:$G,Lancamentos!$C:$C,$A4476,Lancamentos!$E:$E,$C4476,Lancamentos!$B:$B,"ENTRADA")</f>
        <v/>
      </c>
      <c r="H4476" s="14">
        <f>SUMIFS(Lancamentos!$G:$G,Lancamentos!$C:$C,$A4476,Lancamentos!$E:$E,$C4476,Lancamentos!$B:$B,"SAIDA_USO")</f>
        <v/>
      </c>
      <c r="I4476" s="14">
        <f>SUMIFS(Lancamentos!$G:$G,Lancamentos!$C:$C,$A4476,Lancamentos!$E:$E,$C4476,Lancamentos!$B:$B,"SAIDA_DESCARTE")</f>
        <v/>
      </c>
      <c r="J4476" s="14">
        <f>G4476-H4476-I4476</f>
        <v/>
      </c>
      <c r="K4476">
        <f>IF(A4476="","",IF(J4476&lt;=IFERROR(VLOOKUP(A4476,Produtos!$A:$E,5,FALSE),0),"ABAIXO DO MINIMO","OK"))</f>
        <v/>
      </c>
    </row>
    <row r="4477">
      <c r="B4477">
        <f>IFERROR(VLOOKUP(A4477,Produtos!A:B,2,FALSE),"")</f>
        <v/>
      </c>
      <c r="D4477" s="10">
        <f>IFERROR(INDEX(Lotes!$E:$E,MATCH(1,(Lotes!$A:$A=A4477)*(Lotes!$C:$C=C4477),0)),"")</f>
        <v/>
      </c>
      <c r="E4477" s="14">
        <f>IF(D4477="","",D4477-TODAY())</f>
        <v/>
      </c>
      <c r="F4477">
        <f>IF(D4477="","",IF(E4477&lt;0,"VENCIDO",IF(E4477&lt;=30,"VENCE EM &lt;= 30 DIAS",IF(E4477&lt;=60,"ATENCAO (31-60 DIAS)","OK"))))</f>
        <v/>
      </c>
      <c r="G4477" s="14">
        <f>SUMIFS(Lancamentos!$G:$G,Lancamentos!$C:$C,$A4477,Lancamentos!$E:$E,$C4477,Lancamentos!$B:$B,"ENTRADA")</f>
        <v/>
      </c>
      <c r="H4477" s="14">
        <f>SUMIFS(Lancamentos!$G:$G,Lancamentos!$C:$C,$A4477,Lancamentos!$E:$E,$C4477,Lancamentos!$B:$B,"SAIDA_USO")</f>
        <v/>
      </c>
      <c r="I4477" s="14">
        <f>SUMIFS(Lancamentos!$G:$G,Lancamentos!$C:$C,$A4477,Lancamentos!$E:$E,$C4477,Lancamentos!$B:$B,"SAIDA_DESCARTE")</f>
        <v/>
      </c>
      <c r="J4477" s="14">
        <f>G4477-H4477-I4477</f>
        <v/>
      </c>
      <c r="K4477">
        <f>IF(A4477="","",IF(J4477&lt;=IFERROR(VLOOKUP(A4477,Produtos!$A:$E,5,FALSE),0),"ABAIXO DO MINIMO","OK"))</f>
        <v/>
      </c>
    </row>
    <row r="4478">
      <c r="B4478">
        <f>IFERROR(VLOOKUP(A4478,Produtos!A:B,2,FALSE),"")</f>
        <v/>
      </c>
      <c r="D4478" s="10">
        <f>IFERROR(INDEX(Lotes!$E:$E,MATCH(1,(Lotes!$A:$A=A4478)*(Lotes!$C:$C=C4478),0)),"")</f>
        <v/>
      </c>
      <c r="E4478" s="14">
        <f>IF(D4478="","",D4478-TODAY())</f>
        <v/>
      </c>
      <c r="F4478">
        <f>IF(D4478="","",IF(E4478&lt;0,"VENCIDO",IF(E4478&lt;=30,"VENCE EM &lt;= 30 DIAS",IF(E4478&lt;=60,"ATENCAO (31-60 DIAS)","OK"))))</f>
        <v/>
      </c>
      <c r="G4478" s="14">
        <f>SUMIFS(Lancamentos!$G:$G,Lancamentos!$C:$C,$A4478,Lancamentos!$E:$E,$C4478,Lancamentos!$B:$B,"ENTRADA")</f>
        <v/>
      </c>
      <c r="H4478" s="14">
        <f>SUMIFS(Lancamentos!$G:$G,Lancamentos!$C:$C,$A4478,Lancamentos!$E:$E,$C4478,Lancamentos!$B:$B,"SAIDA_USO")</f>
        <v/>
      </c>
      <c r="I4478" s="14">
        <f>SUMIFS(Lancamentos!$G:$G,Lancamentos!$C:$C,$A4478,Lancamentos!$E:$E,$C4478,Lancamentos!$B:$B,"SAIDA_DESCARTE")</f>
        <v/>
      </c>
      <c r="J4478" s="14">
        <f>G4478-H4478-I4478</f>
        <v/>
      </c>
      <c r="K4478">
        <f>IF(A4478="","",IF(J4478&lt;=IFERROR(VLOOKUP(A4478,Produtos!$A:$E,5,FALSE),0),"ABAIXO DO MINIMO","OK"))</f>
        <v/>
      </c>
    </row>
    <row r="4479">
      <c r="B4479">
        <f>IFERROR(VLOOKUP(A4479,Produtos!A:B,2,FALSE),"")</f>
        <v/>
      </c>
      <c r="D4479" s="10">
        <f>IFERROR(INDEX(Lotes!$E:$E,MATCH(1,(Lotes!$A:$A=A4479)*(Lotes!$C:$C=C4479),0)),"")</f>
        <v/>
      </c>
      <c r="E4479" s="14">
        <f>IF(D4479="","",D4479-TODAY())</f>
        <v/>
      </c>
      <c r="F4479">
        <f>IF(D4479="","",IF(E4479&lt;0,"VENCIDO",IF(E4479&lt;=30,"VENCE EM &lt;= 30 DIAS",IF(E4479&lt;=60,"ATENCAO (31-60 DIAS)","OK"))))</f>
        <v/>
      </c>
      <c r="G4479" s="14">
        <f>SUMIFS(Lancamentos!$G:$G,Lancamentos!$C:$C,$A4479,Lancamentos!$E:$E,$C4479,Lancamentos!$B:$B,"ENTRADA")</f>
        <v/>
      </c>
      <c r="H4479" s="14">
        <f>SUMIFS(Lancamentos!$G:$G,Lancamentos!$C:$C,$A4479,Lancamentos!$E:$E,$C4479,Lancamentos!$B:$B,"SAIDA_USO")</f>
        <v/>
      </c>
      <c r="I4479" s="14">
        <f>SUMIFS(Lancamentos!$G:$G,Lancamentos!$C:$C,$A4479,Lancamentos!$E:$E,$C4479,Lancamentos!$B:$B,"SAIDA_DESCARTE")</f>
        <v/>
      </c>
      <c r="J4479" s="14">
        <f>G4479-H4479-I4479</f>
        <v/>
      </c>
      <c r="K4479">
        <f>IF(A4479="","",IF(J4479&lt;=IFERROR(VLOOKUP(A4479,Produtos!$A:$E,5,FALSE),0),"ABAIXO DO MINIMO","OK"))</f>
        <v/>
      </c>
    </row>
    <row r="4480">
      <c r="B4480">
        <f>IFERROR(VLOOKUP(A4480,Produtos!A:B,2,FALSE),"")</f>
        <v/>
      </c>
      <c r="D4480" s="10">
        <f>IFERROR(INDEX(Lotes!$E:$E,MATCH(1,(Lotes!$A:$A=A4480)*(Lotes!$C:$C=C4480),0)),"")</f>
        <v/>
      </c>
      <c r="E4480" s="14">
        <f>IF(D4480="","",D4480-TODAY())</f>
        <v/>
      </c>
      <c r="F4480">
        <f>IF(D4480="","",IF(E4480&lt;0,"VENCIDO",IF(E4480&lt;=30,"VENCE EM &lt;= 30 DIAS",IF(E4480&lt;=60,"ATENCAO (31-60 DIAS)","OK"))))</f>
        <v/>
      </c>
      <c r="G4480" s="14">
        <f>SUMIFS(Lancamentos!$G:$G,Lancamentos!$C:$C,$A4480,Lancamentos!$E:$E,$C4480,Lancamentos!$B:$B,"ENTRADA")</f>
        <v/>
      </c>
      <c r="H4480" s="14">
        <f>SUMIFS(Lancamentos!$G:$G,Lancamentos!$C:$C,$A4480,Lancamentos!$E:$E,$C4480,Lancamentos!$B:$B,"SAIDA_USO")</f>
        <v/>
      </c>
      <c r="I4480" s="14">
        <f>SUMIFS(Lancamentos!$G:$G,Lancamentos!$C:$C,$A4480,Lancamentos!$E:$E,$C4480,Lancamentos!$B:$B,"SAIDA_DESCARTE")</f>
        <v/>
      </c>
      <c r="J4480" s="14">
        <f>G4480-H4480-I4480</f>
        <v/>
      </c>
      <c r="K4480">
        <f>IF(A4480="","",IF(J4480&lt;=IFERROR(VLOOKUP(A4480,Produtos!$A:$E,5,FALSE),0),"ABAIXO DO MINIMO","OK"))</f>
        <v/>
      </c>
    </row>
    <row r="4481">
      <c r="B4481">
        <f>IFERROR(VLOOKUP(A4481,Produtos!A:B,2,FALSE),"")</f>
        <v/>
      </c>
      <c r="D4481" s="10">
        <f>IFERROR(INDEX(Lotes!$E:$E,MATCH(1,(Lotes!$A:$A=A4481)*(Lotes!$C:$C=C4481),0)),"")</f>
        <v/>
      </c>
      <c r="E4481" s="14">
        <f>IF(D4481="","",D4481-TODAY())</f>
        <v/>
      </c>
      <c r="F4481">
        <f>IF(D4481="","",IF(E4481&lt;0,"VENCIDO",IF(E4481&lt;=30,"VENCE EM &lt;= 30 DIAS",IF(E4481&lt;=60,"ATENCAO (31-60 DIAS)","OK"))))</f>
        <v/>
      </c>
      <c r="G4481" s="14">
        <f>SUMIFS(Lancamentos!$G:$G,Lancamentos!$C:$C,$A4481,Lancamentos!$E:$E,$C4481,Lancamentos!$B:$B,"ENTRADA")</f>
        <v/>
      </c>
      <c r="H4481" s="14">
        <f>SUMIFS(Lancamentos!$G:$G,Lancamentos!$C:$C,$A4481,Lancamentos!$E:$E,$C4481,Lancamentos!$B:$B,"SAIDA_USO")</f>
        <v/>
      </c>
      <c r="I4481" s="14">
        <f>SUMIFS(Lancamentos!$G:$G,Lancamentos!$C:$C,$A4481,Lancamentos!$E:$E,$C4481,Lancamentos!$B:$B,"SAIDA_DESCARTE")</f>
        <v/>
      </c>
      <c r="J4481" s="14">
        <f>G4481-H4481-I4481</f>
        <v/>
      </c>
      <c r="K4481">
        <f>IF(A4481="","",IF(J4481&lt;=IFERROR(VLOOKUP(A4481,Produtos!$A:$E,5,FALSE),0),"ABAIXO DO MINIMO","OK"))</f>
        <v/>
      </c>
    </row>
    <row r="4482">
      <c r="B4482">
        <f>IFERROR(VLOOKUP(A4482,Produtos!A:B,2,FALSE),"")</f>
        <v/>
      </c>
      <c r="D4482" s="10">
        <f>IFERROR(INDEX(Lotes!$E:$E,MATCH(1,(Lotes!$A:$A=A4482)*(Lotes!$C:$C=C4482),0)),"")</f>
        <v/>
      </c>
      <c r="E4482" s="14">
        <f>IF(D4482="","",D4482-TODAY())</f>
        <v/>
      </c>
      <c r="F4482">
        <f>IF(D4482="","",IF(E4482&lt;0,"VENCIDO",IF(E4482&lt;=30,"VENCE EM &lt;= 30 DIAS",IF(E4482&lt;=60,"ATENCAO (31-60 DIAS)","OK"))))</f>
        <v/>
      </c>
      <c r="G4482" s="14">
        <f>SUMIFS(Lancamentos!$G:$G,Lancamentos!$C:$C,$A4482,Lancamentos!$E:$E,$C4482,Lancamentos!$B:$B,"ENTRADA")</f>
        <v/>
      </c>
      <c r="H4482" s="14">
        <f>SUMIFS(Lancamentos!$G:$G,Lancamentos!$C:$C,$A4482,Lancamentos!$E:$E,$C4482,Lancamentos!$B:$B,"SAIDA_USO")</f>
        <v/>
      </c>
      <c r="I4482" s="14">
        <f>SUMIFS(Lancamentos!$G:$G,Lancamentos!$C:$C,$A4482,Lancamentos!$E:$E,$C4482,Lancamentos!$B:$B,"SAIDA_DESCARTE")</f>
        <v/>
      </c>
      <c r="J4482" s="14">
        <f>G4482-H4482-I4482</f>
        <v/>
      </c>
      <c r="K4482">
        <f>IF(A4482="","",IF(J4482&lt;=IFERROR(VLOOKUP(A4482,Produtos!$A:$E,5,FALSE),0),"ABAIXO DO MINIMO","OK"))</f>
        <v/>
      </c>
    </row>
    <row r="4483">
      <c r="B4483">
        <f>IFERROR(VLOOKUP(A4483,Produtos!A:B,2,FALSE),"")</f>
        <v/>
      </c>
      <c r="D4483" s="10">
        <f>IFERROR(INDEX(Lotes!$E:$E,MATCH(1,(Lotes!$A:$A=A4483)*(Lotes!$C:$C=C4483),0)),"")</f>
        <v/>
      </c>
      <c r="E4483" s="14">
        <f>IF(D4483="","",D4483-TODAY())</f>
        <v/>
      </c>
      <c r="F4483">
        <f>IF(D4483="","",IF(E4483&lt;0,"VENCIDO",IF(E4483&lt;=30,"VENCE EM &lt;= 30 DIAS",IF(E4483&lt;=60,"ATENCAO (31-60 DIAS)","OK"))))</f>
        <v/>
      </c>
      <c r="G4483" s="14">
        <f>SUMIFS(Lancamentos!$G:$G,Lancamentos!$C:$C,$A4483,Lancamentos!$E:$E,$C4483,Lancamentos!$B:$B,"ENTRADA")</f>
        <v/>
      </c>
      <c r="H4483" s="14">
        <f>SUMIFS(Lancamentos!$G:$G,Lancamentos!$C:$C,$A4483,Lancamentos!$E:$E,$C4483,Lancamentos!$B:$B,"SAIDA_USO")</f>
        <v/>
      </c>
      <c r="I4483" s="14">
        <f>SUMIFS(Lancamentos!$G:$G,Lancamentos!$C:$C,$A4483,Lancamentos!$E:$E,$C4483,Lancamentos!$B:$B,"SAIDA_DESCARTE")</f>
        <v/>
      </c>
      <c r="J4483" s="14">
        <f>G4483-H4483-I4483</f>
        <v/>
      </c>
      <c r="K4483">
        <f>IF(A4483="","",IF(J4483&lt;=IFERROR(VLOOKUP(A4483,Produtos!$A:$E,5,FALSE),0),"ABAIXO DO MINIMO","OK"))</f>
        <v/>
      </c>
    </row>
    <row r="4484">
      <c r="B4484">
        <f>IFERROR(VLOOKUP(A4484,Produtos!A:B,2,FALSE),"")</f>
        <v/>
      </c>
      <c r="D4484" s="10">
        <f>IFERROR(INDEX(Lotes!$E:$E,MATCH(1,(Lotes!$A:$A=A4484)*(Lotes!$C:$C=C4484),0)),"")</f>
        <v/>
      </c>
      <c r="E4484" s="14">
        <f>IF(D4484="","",D4484-TODAY())</f>
        <v/>
      </c>
      <c r="F4484">
        <f>IF(D4484="","",IF(E4484&lt;0,"VENCIDO",IF(E4484&lt;=30,"VENCE EM &lt;= 30 DIAS",IF(E4484&lt;=60,"ATENCAO (31-60 DIAS)","OK"))))</f>
        <v/>
      </c>
      <c r="G4484" s="14">
        <f>SUMIFS(Lancamentos!$G:$G,Lancamentos!$C:$C,$A4484,Lancamentos!$E:$E,$C4484,Lancamentos!$B:$B,"ENTRADA")</f>
        <v/>
      </c>
      <c r="H4484" s="14">
        <f>SUMIFS(Lancamentos!$G:$G,Lancamentos!$C:$C,$A4484,Lancamentos!$E:$E,$C4484,Lancamentos!$B:$B,"SAIDA_USO")</f>
        <v/>
      </c>
      <c r="I4484" s="14">
        <f>SUMIFS(Lancamentos!$G:$G,Lancamentos!$C:$C,$A4484,Lancamentos!$E:$E,$C4484,Lancamentos!$B:$B,"SAIDA_DESCARTE")</f>
        <v/>
      </c>
      <c r="J4484" s="14">
        <f>G4484-H4484-I4484</f>
        <v/>
      </c>
      <c r="K4484">
        <f>IF(A4484="","",IF(J4484&lt;=IFERROR(VLOOKUP(A4484,Produtos!$A:$E,5,FALSE),0),"ABAIXO DO MINIMO","OK"))</f>
        <v/>
      </c>
    </row>
    <row r="4485">
      <c r="B4485">
        <f>IFERROR(VLOOKUP(A4485,Produtos!A:B,2,FALSE),"")</f>
        <v/>
      </c>
      <c r="D4485" s="10">
        <f>IFERROR(INDEX(Lotes!$E:$E,MATCH(1,(Lotes!$A:$A=A4485)*(Lotes!$C:$C=C4485),0)),"")</f>
        <v/>
      </c>
      <c r="E4485" s="14">
        <f>IF(D4485="","",D4485-TODAY())</f>
        <v/>
      </c>
      <c r="F4485">
        <f>IF(D4485="","",IF(E4485&lt;0,"VENCIDO",IF(E4485&lt;=30,"VENCE EM &lt;= 30 DIAS",IF(E4485&lt;=60,"ATENCAO (31-60 DIAS)","OK"))))</f>
        <v/>
      </c>
      <c r="G4485" s="14">
        <f>SUMIFS(Lancamentos!$G:$G,Lancamentos!$C:$C,$A4485,Lancamentos!$E:$E,$C4485,Lancamentos!$B:$B,"ENTRADA")</f>
        <v/>
      </c>
      <c r="H4485" s="14">
        <f>SUMIFS(Lancamentos!$G:$G,Lancamentos!$C:$C,$A4485,Lancamentos!$E:$E,$C4485,Lancamentos!$B:$B,"SAIDA_USO")</f>
        <v/>
      </c>
      <c r="I4485" s="14">
        <f>SUMIFS(Lancamentos!$G:$G,Lancamentos!$C:$C,$A4485,Lancamentos!$E:$E,$C4485,Lancamentos!$B:$B,"SAIDA_DESCARTE")</f>
        <v/>
      </c>
      <c r="J4485" s="14">
        <f>G4485-H4485-I4485</f>
        <v/>
      </c>
      <c r="K4485">
        <f>IF(A4485="","",IF(J4485&lt;=IFERROR(VLOOKUP(A4485,Produtos!$A:$E,5,FALSE),0),"ABAIXO DO MINIMO","OK"))</f>
        <v/>
      </c>
    </row>
    <row r="4486">
      <c r="B4486">
        <f>IFERROR(VLOOKUP(A4486,Produtos!A:B,2,FALSE),"")</f>
        <v/>
      </c>
      <c r="D4486" s="10">
        <f>IFERROR(INDEX(Lotes!$E:$E,MATCH(1,(Lotes!$A:$A=A4486)*(Lotes!$C:$C=C4486),0)),"")</f>
        <v/>
      </c>
      <c r="E4486" s="14">
        <f>IF(D4486="","",D4486-TODAY())</f>
        <v/>
      </c>
      <c r="F4486">
        <f>IF(D4486="","",IF(E4486&lt;0,"VENCIDO",IF(E4486&lt;=30,"VENCE EM &lt;= 30 DIAS",IF(E4486&lt;=60,"ATENCAO (31-60 DIAS)","OK"))))</f>
        <v/>
      </c>
      <c r="G4486" s="14">
        <f>SUMIFS(Lancamentos!$G:$G,Lancamentos!$C:$C,$A4486,Lancamentos!$E:$E,$C4486,Lancamentos!$B:$B,"ENTRADA")</f>
        <v/>
      </c>
      <c r="H4486" s="14">
        <f>SUMIFS(Lancamentos!$G:$G,Lancamentos!$C:$C,$A4486,Lancamentos!$E:$E,$C4486,Lancamentos!$B:$B,"SAIDA_USO")</f>
        <v/>
      </c>
      <c r="I4486" s="14">
        <f>SUMIFS(Lancamentos!$G:$G,Lancamentos!$C:$C,$A4486,Lancamentos!$E:$E,$C4486,Lancamentos!$B:$B,"SAIDA_DESCARTE")</f>
        <v/>
      </c>
      <c r="J4486" s="14">
        <f>G4486-H4486-I4486</f>
        <v/>
      </c>
      <c r="K4486">
        <f>IF(A4486="","",IF(J4486&lt;=IFERROR(VLOOKUP(A4486,Produtos!$A:$E,5,FALSE),0),"ABAIXO DO MINIMO","OK"))</f>
        <v/>
      </c>
    </row>
    <row r="4487">
      <c r="B4487">
        <f>IFERROR(VLOOKUP(A4487,Produtos!A:B,2,FALSE),"")</f>
        <v/>
      </c>
      <c r="D4487" s="10">
        <f>IFERROR(INDEX(Lotes!$E:$E,MATCH(1,(Lotes!$A:$A=A4487)*(Lotes!$C:$C=C4487),0)),"")</f>
        <v/>
      </c>
      <c r="E4487" s="14">
        <f>IF(D4487="","",D4487-TODAY())</f>
        <v/>
      </c>
      <c r="F4487">
        <f>IF(D4487="","",IF(E4487&lt;0,"VENCIDO",IF(E4487&lt;=30,"VENCE EM &lt;= 30 DIAS",IF(E4487&lt;=60,"ATENCAO (31-60 DIAS)","OK"))))</f>
        <v/>
      </c>
      <c r="G4487" s="14">
        <f>SUMIFS(Lancamentos!$G:$G,Lancamentos!$C:$C,$A4487,Lancamentos!$E:$E,$C4487,Lancamentos!$B:$B,"ENTRADA")</f>
        <v/>
      </c>
      <c r="H4487" s="14">
        <f>SUMIFS(Lancamentos!$G:$G,Lancamentos!$C:$C,$A4487,Lancamentos!$E:$E,$C4487,Lancamentos!$B:$B,"SAIDA_USO")</f>
        <v/>
      </c>
      <c r="I4487" s="14">
        <f>SUMIFS(Lancamentos!$G:$G,Lancamentos!$C:$C,$A4487,Lancamentos!$E:$E,$C4487,Lancamentos!$B:$B,"SAIDA_DESCARTE")</f>
        <v/>
      </c>
      <c r="J4487" s="14">
        <f>G4487-H4487-I4487</f>
        <v/>
      </c>
      <c r="K4487">
        <f>IF(A4487="","",IF(J4487&lt;=IFERROR(VLOOKUP(A4487,Produtos!$A:$E,5,FALSE),0),"ABAIXO DO MINIMO","OK"))</f>
        <v/>
      </c>
    </row>
    <row r="4488">
      <c r="B4488">
        <f>IFERROR(VLOOKUP(A4488,Produtos!A:B,2,FALSE),"")</f>
        <v/>
      </c>
      <c r="D4488" s="10">
        <f>IFERROR(INDEX(Lotes!$E:$E,MATCH(1,(Lotes!$A:$A=A4488)*(Lotes!$C:$C=C4488),0)),"")</f>
        <v/>
      </c>
      <c r="E4488" s="14">
        <f>IF(D4488="","",D4488-TODAY())</f>
        <v/>
      </c>
      <c r="F4488">
        <f>IF(D4488="","",IF(E4488&lt;0,"VENCIDO",IF(E4488&lt;=30,"VENCE EM &lt;= 30 DIAS",IF(E4488&lt;=60,"ATENCAO (31-60 DIAS)","OK"))))</f>
        <v/>
      </c>
      <c r="G4488" s="14">
        <f>SUMIFS(Lancamentos!$G:$G,Lancamentos!$C:$C,$A4488,Lancamentos!$E:$E,$C4488,Lancamentos!$B:$B,"ENTRADA")</f>
        <v/>
      </c>
      <c r="H4488" s="14">
        <f>SUMIFS(Lancamentos!$G:$G,Lancamentos!$C:$C,$A4488,Lancamentos!$E:$E,$C4488,Lancamentos!$B:$B,"SAIDA_USO")</f>
        <v/>
      </c>
      <c r="I4488" s="14">
        <f>SUMIFS(Lancamentos!$G:$G,Lancamentos!$C:$C,$A4488,Lancamentos!$E:$E,$C4488,Lancamentos!$B:$B,"SAIDA_DESCARTE")</f>
        <v/>
      </c>
      <c r="J4488" s="14">
        <f>G4488-H4488-I4488</f>
        <v/>
      </c>
      <c r="K4488">
        <f>IF(A4488="","",IF(J4488&lt;=IFERROR(VLOOKUP(A4488,Produtos!$A:$E,5,FALSE),0),"ABAIXO DO MINIMO","OK"))</f>
        <v/>
      </c>
    </row>
    <row r="4489">
      <c r="B4489">
        <f>IFERROR(VLOOKUP(A4489,Produtos!A:B,2,FALSE),"")</f>
        <v/>
      </c>
      <c r="D4489" s="10">
        <f>IFERROR(INDEX(Lotes!$E:$E,MATCH(1,(Lotes!$A:$A=A4489)*(Lotes!$C:$C=C4489),0)),"")</f>
        <v/>
      </c>
      <c r="E4489" s="14">
        <f>IF(D4489="","",D4489-TODAY())</f>
        <v/>
      </c>
      <c r="F4489">
        <f>IF(D4489="","",IF(E4489&lt;0,"VENCIDO",IF(E4489&lt;=30,"VENCE EM &lt;= 30 DIAS",IF(E4489&lt;=60,"ATENCAO (31-60 DIAS)","OK"))))</f>
        <v/>
      </c>
      <c r="G4489" s="14">
        <f>SUMIFS(Lancamentos!$G:$G,Lancamentos!$C:$C,$A4489,Lancamentos!$E:$E,$C4489,Lancamentos!$B:$B,"ENTRADA")</f>
        <v/>
      </c>
      <c r="H4489" s="14">
        <f>SUMIFS(Lancamentos!$G:$G,Lancamentos!$C:$C,$A4489,Lancamentos!$E:$E,$C4489,Lancamentos!$B:$B,"SAIDA_USO")</f>
        <v/>
      </c>
      <c r="I4489" s="14">
        <f>SUMIFS(Lancamentos!$G:$G,Lancamentos!$C:$C,$A4489,Lancamentos!$E:$E,$C4489,Lancamentos!$B:$B,"SAIDA_DESCARTE")</f>
        <v/>
      </c>
      <c r="J4489" s="14">
        <f>G4489-H4489-I4489</f>
        <v/>
      </c>
      <c r="K4489">
        <f>IF(A4489="","",IF(J4489&lt;=IFERROR(VLOOKUP(A4489,Produtos!$A:$E,5,FALSE),0),"ABAIXO DO MINIMO","OK"))</f>
        <v/>
      </c>
    </row>
    <row r="4490">
      <c r="B4490">
        <f>IFERROR(VLOOKUP(A4490,Produtos!A:B,2,FALSE),"")</f>
        <v/>
      </c>
      <c r="D4490" s="10">
        <f>IFERROR(INDEX(Lotes!$E:$E,MATCH(1,(Lotes!$A:$A=A4490)*(Lotes!$C:$C=C4490),0)),"")</f>
        <v/>
      </c>
      <c r="E4490" s="14">
        <f>IF(D4490="","",D4490-TODAY())</f>
        <v/>
      </c>
      <c r="F4490">
        <f>IF(D4490="","",IF(E4490&lt;0,"VENCIDO",IF(E4490&lt;=30,"VENCE EM &lt;= 30 DIAS",IF(E4490&lt;=60,"ATENCAO (31-60 DIAS)","OK"))))</f>
        <v/>
      </c>
      <c r="G4490" s="14">
        <f>SUMIFS(Lancamentos!$G:$G,Lancamentos!$C:$C,$A4490,Lancamentos!$E:$E,$C4490,Lancamentos!$B:$B,"ENTRADA")</f>
        <v/>
      </c>
      <c r="H4490" s="14">
        <f>SUMIFS(Lancamentos!$G:$G,Lancamentos!$C:$C,$A4490,Lancamentos!$E:$E,$C4490,Lancamentos!$B:$B,"SAIDA_USO")</f>
        <v/>
      </c>
      <c r="I4490" s="14">
        <f>SUMIFS(Lancamentos!$G:$G,Lancamentos!$C:$C,$A4490,Lancamentos!$E:$E,$C4490,Lancamentos!$B:$B,"SAIDA_DESCARTE")</f>
        <v/>
      </c>
      <c r="J4490" s="14">
        <f>G4490-H4490-I4490</f>
        <v/>
      </c>
      <c r="K4490">
        <f>IF(A4490="","",IF(J4490&lt;=IFERROR(VLOOKUP(A4490,Produtos!$A:$E,5,FALSE),0),"ABAIXO DO MINIMO","OK"))</f>
        <v/>
      </c>
    </row>
    <row r="4491">
      <c r="B4491">
        <f>IFERROR(VLOOKUP(A4491,Produtos!A:B,2,FALSE),"")</f>
        <v/>
      </c>
      <c r="D4491" s="10">
        <f>IFERROR(INDEX(Lotes!$E:$E,MATCH(1,(Lotes!$A:$A=A4491)*(Lotes!$C:$C=C4491),0)),"")</f>
        <v/>
      </c>
      <c r="E4491" s="14">
        <f>IF(D4491="","",D4491-TODAY())</f>
        <v/>
      </c>
      <c r="F4491">
        <f>IF(D4491="","",IF(E4491&lt;0,"VENCIDO",IF(E4491&lt;=30,"VENCE EM &lt;= 30 DIAS",IF(E4491&lt;=60,"ATENCAO (31-60 DIAS)","OK"))))</f>
        <v/>
      </c>
      <c r="G4491" s="14">
        <f>SUMIFS(Lancamentos!$G:$G,Lancamentos!$C:$C,$A4491,Lancamentos!$E:$E,$C4491,Lancamentos!$B:$B,"ENTRADA")</f>
        <v/>
      </c>
      <c r="H4491" s="14">
        <f>SUMIFS(Lancamentos!$G:$G,Lancamentos!$C:$C,$A4491,Lancamentos!$E:$E,$C4491,Lancamentos!$B:$B,"SAIDA_USO")</f>
        <v/>
      </c>
      <c r="I4491" s="14">
        <f>SUMIFS(Lancamentos!$G:$G,Lancamentos!$C:$C,$A4491,Lancamentos!$E:$E,$C4491,Lancamentos!$B:$B,"SAIDA_DESCARTE")</f>
        <v/>
      </c>
      <c r="J4491" s="14">
        <f>G4491-H4491-I4491</f>
        <v/>
      </c>
      <c r="K4491">
        <f>IF(A4491="","",IF(J4491&lt;=IFERROR(VLOOKUP(A4491,Produtos!$A:$E,5,FALSE),0),"ABAIXO DO MINIMO","OK"))</f>
        <v/>
      </c>
    </row>
    <row r="4492">
      <c r="B4492">
        <f>IFERROR(VLOOKUP(A4492,Produtos!A:B,2,FALSE),"")</f>
        <v/>
      </c>
      <c r="D4492" s="10">
        <f>IFERROR(INDEX(Lotes!$E:$E,MATCH(1,(Lotes!$A:$A=A4492)*(Lotes!$C:$C=C4492),0)),"")</f>
        <v/>
      </c>
      <c r="E4492" s="14">
        <f>IF(D4492="","",D4492-TODAY())</f>
        <v/>
      </c>
      <c r="F4492">
        <f>IF(D4492="","",IF(E4492&lt;0,"VENCIDO",IF(E4492&lt;=30,"VENCE EM &lt;= 30 DIAS",IF(E4492&lt;=60,"ATENCAO (31-60 DIAS)","OK"))))</f>
        <v/>
      </c>
      <c r="G4492" s="14">
        <f>SUMIFS(Lancamentos!$G:$G,Lancamentos!$C:$C,$A4492,Lancamentos!$E:$E,$C4492,Lancamentos!$B:$B,"ENTRADA")</f>
        <v/>
      </c>
      <c r="H4492" s="14">
        <f>SUMIFS(Lancamentos!$G:$G,Lancamentos!$C:$C,$A4492,Lancamentos!$E:$E,$C4492,Lancamentos!$B:$B,"SAIDA_USO")</f>
        <v/>
      </c>
      <c r="I4492" s="14">
        <f>SUMIFS(Lancamentos!$G:$G,Lancamentos!$C:$C,$A4492,Lancamentos!$E:$E,$C4492,Lancamentos!$B:$B,"SAIDA_DESCARTE")</f>
        <v/>
      </c>
      <c r="J4492" s="14">
        <f>G4492-H4492-I4492</f>
        <v/>
      </c>
      <c r="K4492">
        <f>IF(A4492="","",IF(J4492&lt;=IFERROR(VLOOKUP(A4492,Produtos!$A:$E,5,FALSE),0),"ABAIXO DO MINIMO","OK"))</f>
        <v/>
      </c>
    </row>
    <row r="4493">
      <c r="B4493">
        <f>IFERROR(VLOOKUP(A4493,Produtos!A:B,2,FALSE),"")</f>
        <v/>
      </c>
      <c r="D4493" s="10">
        <f>IFERROR(INDEX(Lotes!$E:$E,MATCH(1,(Lotes!$A:$A=A4493)*(Lotes!$C:$C=C4493),0)),"")</f>
        <v/>
      </c>
      <c r="E4493" s="14">
        <f>IF(D4493="","",D4493-TODAY())</f>
        <v/>
      </c>
      <c r="F4493">
        <f>IF(D4493="","",IF(E4493&lt;0,"VENCIDO",IF(E4493&lt;=30,"VENCE EM &lt;= 30 DIAS",IF(E4493&lt;=60,"ATENCAO (31-60 DIAS)","OK"))))</f>
        <v/>
      </c>
      <c r="G4493" s="14">
        <f>SUMIFS(Lancamentos!$G:$G,Lancamentos!$C:$C,$A4493,Lancamentos!$E:$E,$C4493,Lancamentos!$B:$B,"ENTRADA")</f>
        <v/>
      </c>
      <c r="H4493" s="14">
        <f>SUMIFS(Lancamentos!$G:$G,Lancamentos!$C:$C,$A4493,Lancamentos!$E:$E,$C4493,Lancamentos!$B:$B,"SAIDA_USO")</f>
        <v/>
      </c>
      <c r="I4493" s="14">
        <f>SUMIFS(Lancamentos!$G:$G,Lancamentos!$C:$C,$A4493,Lancamentos!$E:$E,$C4493,Lancamentos!$B:$B,"SAIDA_DESCARTE")</f>
        <v/>
      </c>
      <c r="J4493" s="14">
        <f>G4493-H4493-I4493</f>
        <v/>
      </c>
      <c r="K4493">
        <f>IF(A4493="","",IF(J4493&lt;=IFERROR(VLOOKUP(A4493,Produtos!$A:$E,5,FALSE),0),"ABAIXO DO MINIMO","OK"))</f>
        <v/>
      </c>
    </row>
    <row r="4494">
      <c r="B4494">
        <f>IFERROR(VLOOKUP(A4494,Produtos!A:B,2,FALSE),"")</f>
        <v/>
      </c>
      <c r="D4494" s="10">
        <f>IFERROR(INDEX(Lotes!$E:$E,MATCH(1,(Lotes!$A:$A=A4494)*(Lotes!$C:$C=C4494),0)),"")</f>
        <v/>
      </c>
      <c r="E4494" s="14">
        <f>IF(D4494="","",D4494-TODAY())</f>
        <v/>
      </c>
      <c r="F4494">
        <f>IF(D4494="","",IF(E4494&lt;0,"VENCIDO",IF(E4494&lt;=30,"VENCE EM &lt;= 30 DIAS",IF(E4494&lt;=60,"ATENCAO (31-60 DIAS)","OK"))))</f>
        <v/>
      </c>
      <c r="G4494" s="14">
        <f>SUMIFS(Lancamentos!$G:$G,Lancamentos!$C:$C,$A4494,Lancamentos!$E:$E,$C4494,Lancamentos!$B:$B,"ENTRADA")</f>
        <v/>
      </c>
      <c r="H4494" s="14">
        <f>SUMIFS(Lancamentos!$G:$G,Lancamentos!$C:$C,$A4494,Lancamentos!$E:$E,$C4494,Lancamentos!$B:$B,"SAIDA_USO")</f>
        <v/>
      </c>
      <c r="I4494" s="14">
        <f>SUMIFS(Lancamentos!$G:$G,Lancamentos!$C:$C,$A4494,Lancamentos!$E:$E,$C4494,Lancamentos!$B:$B,"SAIDA_DESCARTE")</f>
        <v/>
      </c>
      <c r="J4494" s="14">
        <f>G4494-H4494-I4494</f>
        <v/>
      </c>
      <c r="K4494">
        <f>IF(A4494="","",IF(J4494&lt;=IFERROR(VLOOKUP(A4494,Produtos!$A:$E,5,FALSE),0),"ABAIXO DO MINIMO","OK"))</f>
        <v/>
      </c>
    </row>
    <row r="4495">
      <c r="B4495">
        <f>IFERROR(VLOOKUP(A4495,Produtos!A:B,2,FALSE),"")</f>
        <v/>
      </c>
      <c r="D4495" s="10">
        <f>IFERROR(INDEX(Lotes!$E:$E,MATCH(1,(Lotes!$A:$A=A4495)*(Lotes!$C:$C=C4495),0)),"")</f>
        <v/>
      </c>
      <c r="E4495" s="14">
        <f>IF(D4495="","",D4495-TODAY())</f>
        <v/>
      </c>
      <c r="F4495">
        <f>IF(D4495="","",IF(E4495&lt;0,"VENCIDO",IF(E4495&lt;=30,"VENCE EM &lt;= 30 DIAS",IF(E4495&lt;=60,"ATENCAO (31-60 DIAS)","OK"))))</f>
        <v/>
      </c>
      <c r="G4495" s="14">
        <f>SUMIFS(Lancamentos!$G:$G,Lancamentos!$C:$C,$A4495,Lancamentos!$E:$E,$C4495,Lancamentos!$B:$B,"ENTRADA")</f>
        <v/>
      </c>
      <c r="H4495" s="14">
        <f>SUMIFS(Lancamentos!$G:$G,Lancamentos!$C:$C,$A4495,Lancamentos!$E:$E,$C4495,Lancamentos!$B:$B,"SAIDA_USO")</f>
        <v/>
      </c>
      <c r="I4495" s="14">
        <f>SUMIFS(Lancamentos!$G:$G,Lancamentos!$C:$C,$A4495,Lancamentos!$E:$E,$C4495,Lancamentos!$B:$B,"SAIDA_DESCARTE")</f>
        <v/>
      </c>
      <c r="J4495" s="14">
        <f>G4495-H4495-I4495</f>
        <v/>
      </c>
      <c r="K4495">
        <f>IF(A4495="","",IF(J4495&lt;=IFERROR(VLOOKUP(A4495,Produtos!$A:$E,5,FALSE),0),"ABAIXO DO MINIMO","OK"))</f>
        <v/>
      </c>
    </row>
    <row r="4496">
      <c r="B4496">
        <f>IFERROR(VLOOKUP(A4496,Produtos!A:B,2,FALSE),"")</f>
        <v/>
      </c>
      <c r="D4496" s="10">
        <f>IFERROR(INDEX(Lotes!$E:$E,MATCH(1,(Lotes!$A:$A=A4496)*(Lotes!$C:$C=C4496),0)),"")</f>
        <v/>
      </c>
      <c r="E4496" s="14">
        <f>IF(D4496="","",D4496-TODAY())</f>
        <v/>
      </c>
      <c r="F4496">
        <f>IF(D4496="","",IF(E4496&lt;0,"VENCIDO",IF(E4496&lt;=30,"VENCE EM &lt;= 30 DIAS",IF(E4496&lt;=60,"ATENCAO (31-60 DIAS)","OK"))))</f>
        <v/>
      </c>
      <c r="G4496" s="14">
        <f>SUMIFS(Lancamentos!$G:$G,Lancamentos!$C:$C,$A4496,Lancamentos!$E:$E,$C4496,Lancamentos!$B:$B,"ENTRADA")</f>
        <v/>
      </c>
      <c r="H4496" s="14">
        <f>SUMIFS(Lancamentos!$G:$G,Lancamentos!$C:$C,$A4496,Lancamentos!$E:$E,$C4496,Lancamentos!$B:$B,"SAIDA_USO")</f>
        <v/>
      </c>
      <c r="I4496" s="14">
        <f>SUMIFS(Lancamentos!$G:$G,Lancamentos!$C:$C,$A4496,Lancamentos!$E:$E,$C4496,Lancamentos!$B:$B,"SAIDA_DESCARTE")</f>
        <v/>
      </c>
      <c r="J4496" s="14">
        <f>G4496-H4496-I4496</f>
        <v/>
      </c>
      <c r="K4496">
        <f>IF(A4496="","",IF(J4496&lt;=IFERROR(VLOOKUP(A4496,Produtos!$A:$E,5,FALSE),0),"ABAIXO DO MINIMO","OK"))</f>
        <v/>
      </c>
    </row>
    <row r="4497">
      <c r="B4497">
        <f>IFERROR(VLOOKUP(A4497,Produtos!A:B,2,FALSE),"")</f>
        <v/>
      </c>
      <c r="D4497" s="10">
        <f>IFERROR(INDEX(Lotes!$E:$E,MATCH(1,(Lotes!$A:$A=A4497)*(Lotes!$C:$C=C4497),0)),"")</f>
        <v/>
      </c>
      <c r="E4497" s="14">
        <f>IF(D4497="","",D4497-TODAY())</f>
        <v/>
      </c>
      <c r="F4497">
        <f>IF(D4497="","",IF(E4497&lt;0,"VENCIDO",IF(E4497&lt;=30,"VENCE EM &lt;= 30 DIAS",IF(E4497&lt;=60,"ATENCAO (31-60 DIAS)","OK"))))</f>
        <v/>
      </c>
      <c r="G4497" s="14">
        <f>SUMIFS(Lancamentos!$G:$G,Lancamentos!$C:$C,$A4497,Lancamentos!$E:$E,$C4497,Lancamentos!$B:$B,"ENTRADA")</f>
        <v/>
      </c>
      <c r="H4497" s="14">
        <f>SUMIFS(Lancamentos!$G:$G,Lancamentos!$C:$C,$A4497,Lancamentos!$E:$E,$C4497,Lancamentos!$B:$B,"SAIDA_USO")</f>
        <v/>
      </c>
      <c r="I4497" s="14">
        <f>SUMIFS(Lancamentos!$G:$G,Lancamentos!$C:$C,$A4497,Lancamentos!$E:$E,$C4497,Lancamentos!$B:$B,"SAIDA_DESCARTE")</f>
        <v/>
      </c>
      <c r="J4497" s="14">
        <f>G4497-H4497-I4497</f>
        <v/>
      </c>
      <c r="K4497">
        <f>IF(A4497="","",IF(J4497&lt;=IFERROR(VLOOKUP(A4497,Produtos!$A:$E,5,FALSE),0),"ABAIXO DO MINIMO","OK"))</f>
        <v/>
      </c>
    </row>
    <row r="4498">
      <c r="B4498">
        <f>IFERROR(VLOOKUP(A4498,Produtos!A:B,2,FALSE),"")</f>
        <v/>
      </c>
      <c r="D4498" s="10">
        <f>IFERROR(INDEX(Lotes!$E:$E,MATCH(1,(Lotes!$A:$A=A4498)*(Lotes!$C:$C=C4498),0)),"")</f>
        <v/>
      </c>
      <c r="E4498" s="14">
        <f>IF(D4498="","",D4498-TODAY())</f>
        <v/>
      </c>
      <c r="F4498">
        <f>IF(D4498="","",IF(E4498&lt;0,"VENCIDO",IF(E4498&lt;=30,"VENCE EM &lt;= 30 DIAS",IF(E4498&lt;=60,"ATENCAO (31-60 DIAS)","OK"))))</f>
        <v/>
      </c>
      <c r="G4498" s="14">
        <f>SUMIFS(Lancamentos!$G:$G,Lancamentos!$C:$C,$A4498,Lancamentos!$E:$E,$C4498,Lancamentos!$B:$B,"ENTRADA")</f>
        <v/>
      </c>
      <c r="H4498" s="14">
        <f>SUMIFS(Lancamentos!$G:$G,Lancamentos!$C:$C,$A4498,Lancamentos!$E:$E,$C4498,Lancamentos!$B:$B,"SAIDA_USO")</f>
        <v/>
      </c>
      <c r="I4498" s="14">
        <f>SUMIFS(Lancamentos!$G:$G,Lancamentos!$C:$C,$A4498,Lancamentos!$E:$E,$C4498,Lancamentos!$B:$B,"SAIDA_DESCARTE")</f>
        <v/>
      </c>
      <c r="J4498" s="14">
        <f>G4498-H4498-I4498</f>
        <v/>
      </c>
      <c r="K4498">
        <f>IF(A4498="","",IF(J4498&lt;=IFERROR(VLOOKUP(A4498,Produtos!$A:$E,5,FALSE),0),"ABAIXO DO MINIMO","OK"))</f>
        <v/>
      </c>
    </row>
    <row r="4499">
      <c r="B4499">
        <f>IFERROR(VLOOKUP(A4499,Produtos!A:B,2,FALSE),"")</f>
        <v/>
      </c>
      <c r="D4499" s="10">
        <f>IFERROR(INDEX(Lotes!$E:$E,MATCH(1,(Lotes!$A:$A=A4499)*(Lotes!$C:$C=C4499),0)),"")</f>
        <v/>
      </c>
      <c r="E4499" s="14">
        <f>IF(D4499="","",D4499-TODAY())</f>
        <v/>
      </c>
      <c r="F4499">
        <f>IF(D4499="","",IF(E4499&lt;0,"VENCIDO",IF(E4499&lt;=30,"VENCE EM &lt;= 30 DIAS",IF(E4499&lt;=60,"ATENCAO (31-60 DIAS)","OK"))))</f>
        <v/>
      </c>
      <c r="G4499" s="14">
        <f>SUMIFS(Lancamentos!$G:$G,Lancamentos!$C:$C,$A4499,Lancamentos!$E:$E,$C4499,Lancamentos!$B:$B,"ENTRADA")</f>
        <v/>
      </c>
      <c r="H4499" s="14">
        <f>SUMIFS(Lancamentos!$G:$G,Lancamentos!$C:$C,$A4499,Lancamentos!$E:$E,$C4499,Lancamentos!$B:$B,"SAIDA_USO")</f>
        <v/>
      </c>
      <c r="I4499" s="14">
        <f>SUMIFS(Lancamentos!$G:$G,Lancamentos!$C:$C,$A4499,Lancamentos!$E:$E,$C4499,Lancamentos!$B:$B,"SAIDA_DESCARTE")</f>
        <v/>
      </c>
      <c r="J4499" s="14">
        <f>G4499-H4499-I4499</f>
        <v/>
      </c>
      <c r="K4499">
        <f>IF(A4499="","",IF(J4499&lt;=IFERROR(VLOOKUP(A4499,Produtos!$A:$E,5,FALSE),0),"ABAIXO DO MINIMO","OK"))</f>
        <v/>
      </c>
    </row>
    <row r="4500">
      <c r="B4500">
        <f>IFERROR(VLOOKUP(A4500,Produtos!A:B,2,FALSE),"")</f>
        <v/>
      </c>
      <c r="D4500" s="10">
        <f>IFERROR(INDEX(Lotes!$E:$E,MATCH(1,(Lotes!$A:$A=A4500)*(Lotes!$C:$C=C4500),0)),"")</f>
        <v/>
      </c>
      <c r="E4500" s="14">
        <f>IF(D4500="","",D4500-TODAY())</f>
        <v/>
      </c>
      <c r="F4500">
        <f>IF(D4500="","",IF(E4500&lt;0,"VENCIDO",IF(E4500&lt;=30,"VENCE EM &lt;= 30 DIAS",IF(E4500&lt;=60,"ATENCAO (31-60 DIAS)","OK"))))</f>
        <v/>
      </c>
      <c r="G4500" s="14">
        <f>SUMIFS(Lancamentos!$G:$G,Lancamentos!$C:$C,$A4500,Lancamentos!$E:$E,$C4500,Lancamentos!$B:$B,"ENTRADA")</f>
        <v/>
      </c>
      <c r="H4500" s="14">
        <f>SUMIFS(Lancamentos!$G:$G,Lancamentos!$C:$C,$A4500,Lancamentos!$E:$E,$C4500,Lancamentos!$B:$B,"SAIDA_USO")</f>
        <v/>
      </c>
      <c r="I4500" s="14">
        <f>SUMIFS(Lancamentos!$G:$G,Lancamentos!$C:$C,$A4500,Lancamentos!$E:$E,$C4500,Lancamentos!$B:$B,"SAIDA_DESCARTE")</f>
        <v/>
      </c>
      <c r="J4500" s="14">
        <f>G4500-H4500-I4500</f>
        <v/>
      </c>
      <c r="K4500">
        <f>IF(A4500="","",IF(J4500&lt;=IFERROR(VLOOKUP(A4500,Produtos!$A:$E,5,FALSE),0),"ABAIXO DO MINIMO","OK"))</f>
        <v/>
      </c>
    </row>
    <row r="4501">
      <c r="B4501">
        <f>IFERROR(VLOOKUP(A4501,Produtos!A:B,2,FALSE),"")</f>
        <v/>
      </c>
      <c r="D4501" s="10">
        <f>IFERROR(INDEX(Lotes!$E:$E,MATCH(1,(Lotes!$A:$A=A4501)*(Lotes!$C:$C=C4501),0)),"")</f>
        <v/>
      </c>
      <c r="E4501" s="14">
        <f>IF(D4501="","",D4501-TODAY())</f>
        <v/>
      </c>
      <c r="F4501">
        <f>IF(D4501="","",IF(E4501&lt;0,"VENCIDO",IF(E4501&lt;=30,"VENCE EM &lt;= 30 DIAS",IF(E4501&lt;=60,"ATENCAO (31-60 DIAS)","OK"))))</f>
        <v/>
      </c>
      <c r="G4501" s="14">
        <f>SUMIFS(Lancamentos!$G:$G,Lancamentos!$C:$C,$A4501,Lancamentos!$E:$E,$C4501,Lancamentos!$B:$B,"ENTRADA")</f>
        <v/>
      </c>
      <c r="H4501" s="14">
        <f>SUMIFS(Lancamentos!$G:$G,Lancamentos!$C:$C,$A4501,Lancamentos!$E:$E,$C4501,Lancamentos!$B:$B,"SAIDA_USO")</f>
        <v/>
      </c>
      <c r="I4501" s="14">
        <f>SUMIFS(Lancamentos!$G:$G,Lancamentos!$C:$C,$A4501,Lancamentos!$E:$E,$C4501,Lancamentos!$B:$B,"SAIDA_DESCARTE")</f>
        <v/>
      </c>
      <c r="J4501" s="14">
        <f>G4501-H4501-I4501</f>
        <v/>
      </c>
      <c r="K4501">
        <f>IF(A4501="","",IF(J4501&lt;=IFERROR(VLOOKUP(A4501,Produtos!$A:$E,5,FALSE),0),"ABAIXO DO MINIMO","OK"))</f>
        <v/>
      </c>
    </row>
    <row r="4502">
      <c r="B4502">
        <f>IFERROR(VLOOKUP(A4502,Produtos!A:B,2,FALSE),"")</f>
        <v/>
      </c>
      <c r="D4502" s="10">
        <f>IFERROR(INDEX(Lotes!$E:$E,MATCH(1,(Lotes!$A:$A=A4502)*(Lotes!$C:$C=C4502),0)),"")</f>
        <v/>
      </c>
      <c r="E4502" s="14">
        <f>IF(D4502="","",D4502-TODAY())</f>
        <v/>
      </c>
      <c r="F4502">
        <f>IF(D4502="","",IF(E4502&lt;0,"VENCIDO",IF(E4502&lt;=30,"VENCE EM &lt;= 30 DIAS",IF(E4502&lt;=60,"ATENCAO (31-60 DIAS)","OK"))))</f>
        <v/>
      </c>
      <c r="G4502" s="14">
        <f>SUMIFS(Lancamentos!$G:$G,Lancamentos!$C:$C,$A4502,Lancamentos!$E:$E,$C4502,Lancamentos!$B:$B,"ENTRADA")</f>
        <v/>
      </c>
      <c r="H4502" s="14">
        <f>SUMIFS(Lancamentos!$G:$G,Lancamentos!$C:$C,$A4502,Lancamentos!$E:$E,$C4502,Lancamentos!$B:$B,"SAIDA_USO")</f>
        <v/>
      </c>
      <c r="I4502" s="14">
        <f>SUMIFS(Lancamentos!$G:$G,Lancamentos!$C:$C,$A4502,Lancamentos!$E:$E,$C4502,Lancamentos!$B:$B,"SAIDA_DESCARTE")</f>
        <v/>
      </c>
      <c r="J4502" s="14">
        <f>G4502-H4502-I4502</f>
        <v/>
      </c>
      <c r="K4502">
        <f>IF(A4502="","",IF(J4502&lt;=IFERROR(VLOOKUP(A4502,Produtos!$A:$E,5,FALSE),0),"ABAIXO DO MINIMO","OK"))</f>
        <v/>
      </c>
    </row>
    <row r="4503">
      <c r="B4503">
        <f>IFERROR(VLOOKUP(A4503,Produtos!A:B,2,FALSE),"")</f>
        <v/>
      </c>
      <c r="D4503" s="10">
        <f>IFERROR(INDEX(Lotes!$E:$E,MATCH(1,(Lotes!$A:$A=A4503)*(Lotes!$C:$C=C4503),0)),"")</f>
        <v/>
      </c>
      <c r="E4503" s="14">
        <f>IF(D4503="","",D4503-TODAY())</f>
        <v/>
      </c>
      <c r="F4503">
        <f>IF(D4503="","",IF(E4503&lt;0,"VENCIDO",IF(E4503&lt;=30,"VENCE EM &lt;= 30 DIAS",IF(E4503&lt;=60,"ATENCAO (31-60 DIAS)","OK"))))</f>
        <v/>
      </c>
      <c r="G4503" s="14">
        <f>SUMIFS(Lancamentos!$G:$G,Lancamentos!$C:$C,$A4503,Lancamentos!$E:$E,$C4503,Lancamentos!$B:$B,"ENTRADA")</f>
        <v/>
      </c>
      <c r="H4503" s="14">
        <f>SUMIFS(Lancamentos!$G:$G,Lancamentos!$C:$C,$A4503,Lancamentos!$E:$E,$C4503,Lancamentos!$B:$B,"SAIDA_USO")</f>
        <v/>
      </c>
      <c r="I4503" s="14">
        <f>SUMIFS(Lancamentos!$G:$G,Lancamentos!$C:$C,$A4503,Lancamentos!$E:$E,$C4503,Lancamentos!$B:$B,"SAIDA_DESCARTE")</f>
        <v/>
      </c>
      <c r="J4503" s="14">
        <f>G4503-H4503-I4503</f>
        <v/>
      </c>
      <c r="K4503">
        <f>IF(A4503="","",IF(J4503&lt;=IFERROR(VLOOKUP(A4503,Produtos!$A:$E,5,FALSE),0),"ABAIXO DO MINIMO","OK"))</f>
        <v/>
      </c>
    </row>
    <row r="4504">
      <c r="B4504">
        <f>IFERROR(VLOOKUP(A4504,Produtos!A:B,2,FALSE),"")</f>
        <v/>
      </c>
      <c r="D4504" s="10">
        <f>IFERROR(INDEX(Lotes!$E:$E,MATCH(1,(Lotes!$A:$A=A4504)*(Lotes!$C:$C=C4504),0)),"")</f>
        <v/>
      </c>
      <c r="E4504" s="14">
        <f>IF(D4504="","",D4504-TODAY())</f>
        <v/>
      </c>
      <c r="F4504">
        <f>IF(D4504="","",IF(E4504&lt;0,"VENCIDO",IF(E4504&lt;=30,"VENCE EM &lt;= 30 DIAS",IF(E4504&lt;=60,"ATENCAO (31-60 DIAS)","OK"))))</f>
        <v/>
      </c>
      <c r="G4504" s="14">
        <f>SUMIFS(Lancamentos!$G:$G,Lancamentos!$C:$C,$A4504,Lancamentos!$E:$E,$C4504,Lancamentos!$B:$B,"ENTRADA")</f>
        <v/>
      </c>
      <c r="H4504" s="14">
        <f>SUMIFS(Lancamentos!$G:$G,Lancamentos!$C:$C,$A4504,Lancamentos!$E:$E,$C4504,Lancamentos!$B:$B,"SAIDA_USO")</f>
        <v/>
      </c>
      <c r="I4504" s="14">
        <f>SUMIFS(Lancamentos!$G:$G,Lancamentos!$C:$C,$A4504,Lancamentos!$E:$E,$C4504,Lancamentos!$B:$B,"SAIDA_DESCARTE")</f>
        <v/>
      </c>
      <c r="J4504" s="14">
        <f>G4504-H4504-I4504</f>
        <v/>
      </c>
      <c r="K4504">
        <f>IF(A4504="","",IF(J4504&lt;=IFERROR(VLOOKUP(A4504,Produtos!$A:$E,5,FALSE),0),"ABAIXO DO MINIMO","OK"))</f>
        <v/>
      </c>
    </row>
    <row r="4505">
      <c r="B4505">
        <f>IFERROR(VLOOKUP(A4505,Produtos!A:B,2,FALSE),"")</f>
        <v/>
      </c>
      <c r="D4505" s="10">
        <f>IFERROR(INDEX(Lotes!$E:$E,MATCH(1,(Lotes!$A:$A=A4505)*(Lotes!$C:$C=C4505),0)),"")</f>
        <v/>
      </c>
      <c r="E4505" s="14">
        <f>IF(D4505="","",D4505-TODAY())</f>
        <v/>
      </c>
      <c r="F4505">
        <f>IF(D4505="","",IF(E4505&lt;0,"VENCIDO",IF(E4505&lt;=30,"VENCE EM &lt;= 30 DIAS",IF(E4505&lt;=60,"ATENCAO (31-60 DIAS)","OK"))))</f>
        <v/>
      </c>
      <c r="G4505" s="14">
        <f>SUMIFS(Lancamentos!$G:$G,Lancamentos!$C:$C,$A4505,Lancamentos!$E:$E,$C4505,Lancamentos!$B:$B,"ENTRADA")</f>
        <v/>
      </c>
      <c r="H4505" s="14">
        <f>SUMIFS(Lancamentos!$G:$G,Lancamentos!$C:$C,$A4505,Lancamentos!$E:$E,$C4505,Lancamentos!$B:$B,"SAIDA_USO")</f>
        <v/>
      </c>
      <c r="I4505" s="14">
        <f>SUMIFS(Lancamentos!$G:$G,Lancamentos!$C:$C,$A4505,Lancamentos!$E:$E,$C4505,Lancamentos!$B:$B,"SAIDA_DESCARTE")</f>
        <v/>
      </c>
      <c r="J4505" s="14">
        <f>G4505-H4505-I4505</f>
        <v/>
      </c>
      <c r="K4505">
        <f>IF(A4505="","",IF(J4505&lt;=IFERROR(VLOOKUP(A4505,Produtos!$A:$E,5,FALSE),0),"ABAIXO DO MINIMO","OK"))</f>
        <v/>
      </c>
    </row>
    <row r="4506">
      <c r="B4506">
        <f>IFERROR(VLOOKUP(A4506,Produtos!A:B,2,FALSE),"")</f>
        <v/>
      </c>
      <c r="D4506" s="10">
        <f>IFERROR(INDEX(Lotes!$E:$E,MATCH(1,(Lotes!$A:$A=A4506)*(Lotes!$C:$C=C4506),0)),"")</f>
        <v/>
      </c>
      <c r="E4506" s="14">
        <f>IF(D4506="","",D4506-TODAY())</f>
        <v/>
      </c>
      <c r="F4506">
        <f>IF(D4506="","",IF(E4506&lt;0,"VENCIDO",IF(E4506&lt;=30,"VENCE EM &lt;= 30 DIAS",IF(E4506&lt;=60,"ATENCAO (31-60 DIAS)","OK"))))</f>
        <v/>
      </c>
      <c r="G4506" s="14">
        <f>SUMIFS(Lancamentos!$G:$G,Lancamentos!$C:$C,$A4506,Lancamentos!$E:$E,$C4506,Lancamentos!$B:$B,"ENTRADA")</f>
        <v/>
      </c>
      <c r="H4506" s="14">
        <f>SUMIFS(Lancamentos!$G:$G,Lancamentos!$C:$C,$A4506,Lancamentos!$E:$E,$C4506,Lancamentos!$B:$B,"SAIDA_USO")</f>
        <v/>
      </c>
      <c r="I4506" s="14">
        <f>SUMIFS(Lancamentos!$G:$G,Lancamentos!$C:$C,$A4506,Lancamentos!$E:$E,$C4506,Lancamentos!$B:$B,"SAIDA_DESCARTE")</f>
        <v/>
      </c>
      <c r="J4506" s="14">
        <f>G4506-H4506-I4506</f>
        <v/>
      </c>
      <c r="K4506">
        <f>IF(A4506="","",IF(J4506&lt;=IFERROR(VLOOKUP(A4506,Produtos!$A:$E,5,FALSE),0),"ABAIXO DO MINIMO","OK"))</f>
        <v/>
      </c>
    </row>
    <row r="4507">
      <c r="B4507">
        <f>IFERROR(VLOOKUP(A4507,Produtos!A:B,2,FALSE),"")</f>
        <v/>
      </c>
      <c r="D4507" s="10">
        <f>IFERROR(INDEX(Lotes!$E:$E,MATCH(1,(Lotes!$A:$A=A4507)*(Lotes!$C:$C=C4507),0)),"")</f>
        <v/>
      </c>
      <c r="E4507" s="14">
        <f>IF(D4507="","",D4507-TODAY())</f>
        <v/>
      </c>
      <c r="F4507">
        <f>IF(D4507="","",IF(E4507&lt;0,"VENCIDO",IF(E4507&lt;=30,"VENCE EM &lt;= 30 DIAS",IF(E4507&lt;=60,"ATENCAO (31-60 DIAS)","OK"))))</f>
        <v/>
      </c>
      <c r="G4507" s="14">
        <f>SUMIFS(Lancamentos!$G:$G,Lancamentos!$C:$C,$A4507,Lancamentos!$E:$E,$C4507,Lancamentos!$B:$B,"ENTRADA")</f>
        <v/>
      </c>
      <c r="H4507" s="14">
        <f>SUMIFS(Lancamentos!$G:$G,Lancamentos!$C:$C,$A4507,Lancamentos!$E:$E,$C4507,Lancamentos!$B:$B,"SAIDA_USO")</f>
        <v/>
      </c>
      <c r="I4507" s="14">
        <f>SUMIFS(Lancamentos!$G:$G,Lancamentos!$C:$C,$A4507,Lancamentos!$E:$E,$C4507,Lancamentos!$B:$B,"SAIDA_DESCARTE")</f>
        <v/>
      </c>
      <c r="J4507" s="14">
        <f>G4507-H4507-I4507</f>
        <v/>
      </c>
      <c r="K4507">
        <f>IF(A4507="","",IF(J4507&lt;=IFERROR(VLOOKUP(A4507,Produtos!$A:$E,5,FALSE),0),"ABAIXO DO MINIMO","OK"))</f>
        <v/>
      </c>
    </row>
    <row r="4508">
      <c r="B4508">
        <f>IFERROR(VLOOKUP(A4508,Produtos!A:B,2,FALSE),"")</f>
        <v/>
      </c>
      <c r="D4508" s="10">
        <f>IFERROR(INDEX(Lotes!$E:$E,MATCH(1,(Lotes!$A:$A=A4508)*(Lotes!$C:$C=C4508),0)),"")</f>
        <v/>
      </c>
      <c r="E4508" s="14">
        <f>IF(D4508="","",D4508-TODAY())</f>
        <v/>
      </c>
      <c r="F4508">
        <f>IF(D4508="","",IF(E4508&lt;0,"VENCIDO",IF(E4508&lt;=30,"VENCE EM &lt;= 30 DIAS",IF(E4508&lt;=60,"ATENCAO (31-60 DIAS)","OK"))))</f>
        <v/>
      </c>
      <c r="G4508" s="14">
        <f>SUMIFS(Lancamentos!$G:$G,Lancamentos!$C:$C,$A4508,Lancamentos!$E:$E,$C4508,Lancamentos!$B:$B,"ENTRADA")</f>
        <v/>
      </c>
      <c r="H4508" s="14">
        <f>SUMIFS(Lancamentos!$G:$G,Lancamentos!$C:$C,$A4508,Lancamentos!$E:$E,$C4508,Lancamentos!$B:$B,"SAIDA_USO")</f>
        <v/>
      </c>
      <c r="I4508" s="14">
        <f>SUMIFS(Lancamentos!$G:$G,Lancamentos!$C:$C,$A4508,Lancamentos!$E:$E,$C4508,Lancamentos!$B:$B,"SAIDA_DESCARTE")</f>
        <v/>
      </c>
      <c r="J4508" s="14">
        <f>G4508-H4508-I4508</f>
        <v/>
      </c>
      <c r="K4508">
        <f>IF(A4508="","",IF(J4508&lt;=IFERROR(VLOOKUP(A4508,Produtos!$A:$E,5,FALSE),0),"ABAIXO DO MINIMO","OK"))</f>
        <v/>
      </c>
    </row>
    <row r="4509">
      <c r="B4509">
        <f>IFERROR(VLOOKUP(A4509,Produtos!A:B,2,FALSE),"")</f>
        <v/>
      </c>
      <c r="D4509" s="10">
        <f>IFERROR(INDEX(Lotes!$E:$E,MATCH(1,(Lotes!$A:$A=A4509)*(Lotes!$C:$C=C4509),0)),"")</f>
        <v/>
      </c>
      <c r="E4509" s="14">
        <f>IF(D4509="","",D4509-TODAY())</f>
        <v/>
      </c>
      <c r="F4509">
        <f>IF(D4509="","",IF(E4509&lt;0,"VENCIDO",IF(E4509&lt;=30,"VENCE EM &lt;= 30 DIAS",IF(E4509&lt;=60,"ATENCAO (31-60 DIAS)","OK"))))</f>
        <v/>
      </c>
      <c r="G4509" s="14">
        <f>SUMIFS(Lancamentos!$G:$G,Lancamentos!$C:$C,$A4509,Lancamentos!$E:$E,$C4509,Lancamentos!$B:$B,"ENTRADA")</f>
        <v/>
      </c>
      <c r="H4509" s="14">
        <f>SUMIFS(Lancamentos!$G:$G,Lancamentos!$C:$C,$A4509,Lancamentos!$E:$E,$C4509,Lancamentos!$B:$B,"SAIDA_USO")</f>
        <v/>
      </c>
      <c r="I4509" s="14">
        <f>SUMIFS(Lancamentos!$G:$G,Lancamentos!$C:$C,$A4509,Lancamentos!$E:$E,$C4509,Lancamentos!$B:$B,"SAIDA_DESCARTE")</f>
        <v/>
      </c>
      <c r="J4509" s="14">
        <f>G4509-H4509-I4509</f>
        <v/>
      </c>
      <c r="K4509">
        <f>IF(A4509="","",IF(J4509&lt;=IFERROR(VLOOKUP(A4509,Produtos!$A:$E,5,FALSE),0),"ABAIXO DO MINIMO","OK"))</f>
        <v/>
      </c>
    </row>
    <row r="4510">
      <c r="B4510">
        <f>IFERROR(VLOOKUP(A4510,Produtos!A:B,2,FALSE),"")</f>
        <v/>
      </c>
      <c r="D4510" s="10">
        <f>IFERROR(INDEX(Lotes!$E:$E,MATCH(1,(Lotes!$A:$A=A4510)*(Lotes!$C:$C=C4510),0)),"")</f>
        <v/>
      </c>
      <c r="E4510" s="14">
        <f>IF(D4510="","",D4510-TODAY())</f>
        <v/>
      </c>
      <c r="F4510">
        <f>IF(D4510="","",IF(E4510&lt;0,"VENCIDO",IF(E4510&lt;=30,"VENCE EM &lt;= 30 DIAS",IF(E4510&lt;=60,"ATENCAO (31-60 DIAS)","OK"))))</f>
        <v/>
      </c>
      <c r="G4510" s="14">
        <f>SUMIFS(Lancamentos!$G:$G,Lancamentos!$C:$C,$A4510,Lancamentos!$E:$E,$C4510,Lancamentos!$B:$B,"ENTRADA")</f>
        <v/>
      </c>
      <c r="H4510" s="14">
        <f>SUMIFS(Lancamentos!$G:$G,Lancamentos!$C:$C,$A4510,Lancamentos!$E:$E,$C4510,Lancamentos!$B:$B,"SAIDA_USO")</f>
        <v/>
      </c>
      <c r="I4510" s="14">
        <f>SUMIFS(Lancamentos!$G:$G,Lancamentos!$C:$C,$A4510,Lancamentos!$E:$E,$C4510,Lancamentos!$B:$B,"SAIDA_DESCARTE")</f>
        <v/>
      </c>
      <c r="J4510" s="14">
        <f>G4510-H4510-I4510</f>
        <v/>
      </c>
      <c r="K4510">
        <f>IF(A4510="","",IF(J4510&lt;=IFERROR(VLOOKUP(A4510,Produtos!$A:$E,5,FALSE),0),"ABAIXO DO MINIMO","OK"))</f>
        <v/>
      </c>
    </row>
    <row r="4511">
      <c r="B4511">
        <f>IFERROR(VLOOKUP(A4511,Produtos!A:B,2,FALSE),"")</f>
        <v/>
      </c>
      <c r="D4511" s="10">
        <f>IFERROR(INDEX(Lotes!$E:$E,MATCH(1,(Lotes!$A:$A=A4511)*(Lotes!$C:$C=C4511),0)),"")</f>
        <v/>
      </c>
      <c r="E4511" s="14">
        <f>IF(D4511="","",D4511-TODAY())</f>
        <v/>
      </c>
      <c r="F4511">
        <f>IF(D4511="","",IF(E4511&lt;0,"VENCIDO",IF(E4511&lt;=30,"VENCE EM &lt;= 30 DIAS",IF(E4511&lt;=60,"ATENCAO (31-60 DIAS)","OK"))))</f>
        <v/>
      </c>
      <c r="G4511" s="14">
        <f>SUMIFS(Lancamentos!$G:$G,Lancamentos!$C:$C,$A4511,Lancamentos!$E:$E,$C4511,Lancamentos!$B:$B,"ENTRADA")</f>
        <v/>
      </c>
      <c r="H4511" s="14">
        <f>SUMIFS(Lancamentos!$G:$G,Lancamentos!$C:$C,$A4511,Lancamentos!$E:$E,$C4511,Lancamentos!$B:$B,"SAIDA_USO")</f>
        <v/>
      </c>
      <c r="I4511" s="14">
        <f>SUMIFS(Lancamentos!$G:$G,Lancamentos!$C:$C,$A4511,Lancamentos!$E:$E,$C4511,Lancamentos!$B:$B,"SAIDA_DESCARTE")</f>
        <v/>
      </c>
      <c r="J4511" s="14">
        <f>G4511-H4511-I4511</f>
        <v/>
      </c>
      <c r="K4511">
        <f>IF(A4511="","",IF(J4511&lt;=IFERROR(VLOOKUP(A4511,Produtos!$A:$E,5,FALSE),0),"ABAIXO DO MINIMO","OK"))</f>
        <v/>
      </c>
    </row>
    <row r="4512">
      <c r="B4512">
        <f>IFERROR(VLOOKUP(A4512,Produtos!A:B,2,FALSE),"")</f>
        <v/>
      </c>
      <c r="D4512" s="10">
        <f>IFERROR(INDEX(Lotes!$E:$E,MATCH(1,(Lotes!$A:$A=A4512)*(Lotes!$C:$C=C4512),0)),"")</f>
        <v/>
      </c>
      <c r="E4512" s="14">
        <f>IF(D4512="","",D4512-TODAY())</f>
        <v/>
      </c>
      <c r="F4512">
        <f>IF(D4512="","",IF(E4512&lt;0,"VENCIDO",IF(E4512&lt;=30,"VENCE EM &lt;= 30 DIAS",IF(E4512&lt;=60,"ATENCAO (31-60 DIAS)","OK"))))</f>
        <v/>
      </c>
      <c r="G4512" s="14">
        <f>SUMIFS(Lancamentos!$G:$G,Lancamentos!$C:$C,$A4512,Lancamentos!$E:$E,$C4512,Lancamentos!$B:$B,"ENTRADA")</f>
        <v/>
      </c>
      <c r="H4512" s="14">
        <f>SUMIFS(Lancamentos!$G:$G,Lancamentos!$C:$C,$A4512,Lancamentos!$E:$E,$C4512,Lancamentos!$B:$B,"SAIDA_USO")</f>
        <v/>
      </c>
      <c r="I4512" s="14">
        <f>SUMIFS(Lancamentos!$G:$G,Lancamentos!$C:$C,$A4512,Lancamentos!$E:$E,$C4512,Lancamentos!$B:$B,"SAIDA_DESCARTE")</f>
        <v/>
      </c>
      <c r="J4512" s="14">
        <f>G4512-H4512-I4512</f>
        <v/>
      </c>
      <c r="K4512">
        <f>IF(A4512="","",IF(J4512&lt;=IFERROR(VLOOKUP(A4512,Produtos!$A:$E,5,FALSE),0),"ABAIXO DO MINIMO","OK"))</f>
        <v/>
      </c>
    </row>
    <row r="4513">
      <c r="B4513">
        <f>IFERROR(VLOOKUP(A4513,Produtos!A:B,2,FALSE),"")</f>
        <v/>
      </c>
      <c r="D4513" s="10">
        <f>IFERROR(INDEX(Lotes!$E:$E,MATCH(1,(Lotes!$A:$A=A4513)*(Lotes!$C:$C=C4513),0)),"")</f>
        <v/>
      </c>
      <c r="E4513" s="14">
        <f>IF(D4513="","",D4513-TODAY())</f>
        <v/>
      </c>
      <c r="F4513">
        <f>IF(D4513="","",IF(E4513&lt;0,"VENCIDO",IF(E4513&lt;=30,"VENCE EM &lt;= 30 DIAS",IF(E4513&lt;=60,"ATENCAO (31-60 DIAS)","OK"))))</f>
        <v/>
      </c>
      <c r="G4513" s="14">
        <f>SUMIFS(Lancamentos!$G:$G,Lancamentos!$C:$C,$A4513,Lancamentos!$E:$E,$C4513,Lancamentos!$B:$B,"ENTRADA")</f>
        <v/>
      </c>
      <c r="H4513" s="14">
        <f>SUMIFS(Lancamentos!$G:$G,Lancamentos!$C:$C,$A4513,Lancamentos!$E:$E,$C4513,Lancamentos!$B:$B,"SAIDA_USO")</f>
        <v/>
      </c>
      <c r="I4513" s="14">
        <f>SUMIFS(Lancamentos!$G:$G,Lancamentos!$C:$C,$A4513,Lancamentos!$E:$E,$C4513,Lancamentos!$B:$B,"SAIDA_DESCARTE")</f>
        <v/>
      </c>
      <c r="J4513" s="14">
        <f>G4513-H4513-I4513</f>
        <v/>
      </c>
      <c r="K4513">
        <f>IF(A4513="","",IF(J4513&lt;=IFERROR(VLOOKUP(A4513,Produtos!$A:$E,5,FALSE),0),"ABAIXO DO MINIMO","OK"))</f>
        <v/>
      </c>
    </row>
    <row r="4514">
      <c r="B4514">
        <f>IFERROR(VLOOKUP(A4514,Produtos!A:B,2,FALSE),"")</f>
        <v/>
      </c>
      <c r="D4514" s="10">
        <f>IFERROR(INDEX(Lotes!$E:$E,MATCH(1,(Lotes!$A:$A=A4514)*(Lotes!$C:$C=C4514),0)),"")</f>
        <v/>
      </c>
      <c r="E4514" s="14">
        <f>IF(D4514="","",D4514-TODAY())</f>
        <v/>
      </c>
      <c r="F4514">
        <f>IF(D4514="","",IF(E4514&lt;0,"VENCIDO",IF(E4514&lt;=30,"VENCE EM &lt;= 30 DIAS",IF(E4514&lt;=60,"ATENCAO (31-60 DIAS)","OK"))))</f>
        <v/>
      </c>
      <c r="G4514" s="14">
        <f>SUMIFS(Lancamentos!$G:$G,Lancamentos!$C:$C,$A4514,Lancamentos!$E:$E,$C4514,Lancamentos!$B:$B,"ENTRADA")</f>
        <v/>
      </c>
      <c r="H4514" s="14">
        <f>SUMIFS(Lancamentos!$G:$G,Lancamentos!$C:$C,$A4514,Lancamentos!$E:$E,$C4514,Lancamentos!$B:$B,"SAIDA_USO")</f>
        <v/>
      </c>
      <c r="I4514" s="14">
        <f>SUMIFS(Lancamentos!$G:$G,Lancamentos!$C:$C,$A4514,Lancamentos!$E:$E,$C4514,Lancamentos!$B:$B,"SAIDA_DESCARTE")</f>
        <v/>
      </c>
      <c r="J4514" s="14">
        <f>G4514-H4514-I4514</f>
        <v/>
      </c>
      <c r="K4514">
        <f>IF(A4514="","",IF(J4514&lt;=IFERROR(VLOOKUP(A4514,Produtos!$A:$E,5,FALSE),0),"ABAIXO DO MINIMO","OK"))</f>
        <v/>
      </c>
    </row>
    <row r="4515">
      <c r="B4515">
        <f>IFERROR(VLOOKUP(A4515,Produtos!A:B,2,FALSE),"")</f>
        <v/>
      </c>
      <c r="D4515" s="10">
        <f>IFERROR(INDEX(Lotes!$E:$E,MATCH(1,(Lotes!$A:$A=A4515)*(Lotes!$C:$C=C4515),0)),"")</f>
        <v/>
      </c>
      <c r="E4515" s="14">
        <f>IF(D4515="","",D4515-TODAY())</f>
        <v/>
      </c>
      <c r="F4515">
        <f>IF(D4515="","",IF(E4515&lt;0,"VENCIDO",IF(E4515&lt;=30,"VENCE EM &lt;= 30 DIAS",IF(E4515&lt;=60,"ATENCAO (31-60 DIAS)","OK"))))</f>
        <v/>
      </c>
      <c r="G4515" s="14">
        <f>SUMIFS(Lancamentos!$G:$G,Lancamentos!$C:$C,$A4515,Lancamentos!$E:$E,$C4515,Lancamentos!$B:$B,"ENTRADA")</f>
        <v/>
      </c>
      <c r="H4515" s="14">
        <f>SUMIFS(Lancamentos!$G:$G,Lancamentos!$C:$C,$A4515,Lancamentos!$E:$E,$C4515,Lancamentos!$B:$B,"SAIDA_USO")</f>
        <v/>
      </c>
      <c r="I4515" s="14">
        <f>SUMIFS(Lancamentos!$G:$G,Lancamentos!$C:$C,$A4515,Lancamentos!$E:$E,$C4515,Lancamentos!$B:$B,"SAIDA_DESCARTE")</f>
        <v/>
      </c>
      <c r="J4515" s="14">
        <f>G4515-H4515-I4515</f>
        <v/>
      </c>
      <c r="K4515">
        <f>IF(A4515="","",IF(J4515&lt;=IFERROR(VLOOKUP(A4515,Produtos!$A:$E,5,FALSE),0),"ABAIXO DO MINIMO","OK"))</f>
        <v/>
      </c>
    </row>
    <row r="4516">
      <c r="B4516">
        <f>IFERROR(VLOOKUP(A4516,Produtos!A:B,2,FALSE),"")</f>
        <v/>
      </c>
      <c r="D4516" s="10">
        <f>IFERROR(INDEX(Lotes!$E:$E,MATCH(1,(Lotes!$A:$A=A4516)*(Lotes!$C:$C=C4516),0)),"")</f>
        <v/>
      </c>
      <c r="E4516" s="14">
        <f>IF(D4516="","",D4516-TODAY())</f>
        <v/>
      </c>
      <c r="F4516">
        <f>IF(D4516="","",IF(E4516&lt;0,"VENCIDO",IF(E4516&lt;=30,"VENCE EM &lt;= 30 DIAS",IF(E4516&lt;=60,"ATENCAO (31-60 DIAS)","OK"))))</f>
        <v/>
      </c>
      <c r="G4516" s="14">
        <f>SUMIFS(Lancamentos!$G:$G,Lancamentos!$C:$C,$A4516,Lancamentos!$E:$E,$C4516,Lancamentos!$B:$B,"ENTRADA")</f>
        <v/>
      </c>
      <c r="H4516" s="14">
        <f>SUMIFS(Lancamentos!$G:$G,Lancamentos!$C:$C,$A4516,Lancamentos!$E:$E,$C4516,Lancamentos!$B:$B,"SAIDA_USO")</f>
        <v/>
      </c>
      <c r="I4516" s="14">
        <f>SUMIFS(Lancamentos!$G:$G,Lancamentos!$C:$C,$A4516,Lancamentos!$E:$E,$C4516,Lancamentos!$B:$B,"SAIDA_DESCARTE")</f>
        <v/>
      </c>
      <c r="J4516" s="14">
        <f>G4516-H4516-I4516</f>
        <v/>
      </c>
      <c r="K4516">
        <f>IF(A4516="","",IF(J4516&lt;=IFERROR(VLOOKUP(A4516,Produtos!$A:$E,5,FALSE),0),"ABAIXO DO MINIMO","OK"))</f>
        <v/>
      </c>
    </row>
    <row r="4517">
      <c r="B4517">
        <f>IFERROR(VLOOKUP(A4517,Produtos!A:B,2,FALSE),"")</f>
        <v/>
      </c>
      <c r="D4517" s="10">
        <f>IFERROR(INDEX(Lotes!$E:$E,MATCH(1,(Lotes!$A:$A=A4517)*(Lotes!$C:$C=C4517),0)),"")</f>
        <v/>
      </c>
      <c r="E4517" s="14">
        <f>IF(D4517="","",D4517-TODAY())</f>
        <v/>
      </c>
      <c r="F4517">
        <f>IF(D4517="","",IF(E4517&lt;0,"VENCIDO",IF(E4517&lt;=30,"VENCE EM &lt;= 30 DIAS",IF(E4517&lt;=60,"ATENCAO (31-60 DIAS)","OK"))))</f>
        <v/>
      </c>
      <c r="G4517" s="14">
        <f>SUMIFS(Lancamentos!$G:$G,Lancamentos!$C:$C,$A4517,Lancamentos!$E:$E,$C4517,Lancamentos!$B:$B,"ENTRADA")</f>
        <v/>
      </c>
      <c r="H4517" s="14">
        <f>SUMIFS(Lancamentos!$G:$G,Lancamentos!$C:$C,$A4517,Lancamentos!$E:$E,$C4517,Lancamentos!$B:$B,"SAIDA_USO")</f>
        <v/>
      </c>
      <c r="I4517" s="14">
        <f>SUMIFS(Lancamentos!$G:$G,Lancamentos!$C:$C,$A4517,Lancamentos!$E:$E,$C4517,Lancamentos!$B:$B,"SAIDA_DESCARTE")</f>
        <v/>
      </c>
      <c r="J4517" s="14">
        <f>G4517-H4517-I4517</f>
        <v/>
      </c>
      <c r="K4517">
        <f>IF(A4517="","",IF(J4517&lt;=IFERROR(VLOOKUP(A4517,Produtos!$A:$E,5,FALSE),0),"ABAIXO DO MINIMO","OK"))</f>
        <v/>
      </c>
    </row>
    <row r="4518">
      <c r="B4518">
        <f>IFERROR(VLOOKUP(A4518,Produtos!A:B,2,FALSE),"")</f>
        <v/>
      </c>
      <c r="D4518" s="10">
        <f>IFERROR(INDEX(Lotes!$E:$E,MATCH(1,(Lotes!$A:$A=A4518)*(Lotes!$C:$C=C4518),0)),"")</f>
        <v/>
      </c>
      <c r="E4518" s="14">
        <f>IF(D4518="","",D4518-TODAY())</f>
        <v/>
      </c>
      <c r="F4518">
        <f>IF(D4518="","",IF(E4518&lt;0,"VENCIDO",IF(E4518&lt;=30,"VENCE EM &lt;= 30 DIAS",IF(E4518&lt;=60,"ATENCAO (31-60 DIAS)","OK"))))</f>
        <v/>
      </c>
      <c r="G4518" s="14">
        <f>SUMIFS(Lancamentos!$G:$G,Lancamentos!$C:$C,$A4518,Lancamentos!$E:$E,$C4518,Lancamentos!$B:$B,"ENTRADA")</f>
        <v/>
      </c>
      <c r="H4518" s="14">
        <f>SUMIFS(Lancamentos!$G:$G,Lancamentos!$C:$C,$A4518,Lancamentos!$E:$E,$C4518,Lancamentos!$B:$B,"SAIDA_USO")</f>
        <v/>
      </c>
      <c r="I4518" s="14">
        <f>SUMIFS(Lancamentos!$G:$G,Lancamentos!$C:$C,$A4518,Lancamentos!$E:$E,$C4518,Lancamentos!$B:$B,"SAIDA_DESCARTE")</f>
        <v/>
      </c>
      <c r="J4518" s="14">
        <f>G4518-H4518-I4518</f>
        <v/>
      </c>
      <c r="K4518">
        <f>IF(A4518="","",IF(J4518&lt;=IFERROR(VLOOKUP(A4518,Produtos!$A:$E,5,FALSE),0),"ABAIXO DO MINIMO","OK"))</f>
        <v/>
      </c>
    </row>
    <row r="4519">
      <c r="B4519">
        <f>IFERROR(VLOOKUP(A4519,Produtos!A:B,2,FALSE),"")</f>
        <v/>
      </c>
      <c r="D4519" s="10">
        <f>IFERROR(INDEX(Lotes!$E:$E,MATCH(1,(Lotes!$A:$A=A4519)*(Lotes!$C:$C=C4519),0)),"")</f>
        <v/>
      </c>
      <c r="E4519" s="14">
        <f>IF(D4519="","",D4519-TODAY())</f>
        <v/>
      </c>
      <c r="F4519">
        <f>IF(D4519="","",IF(E4519&lt;0,"VENCIDO",IF(E4519&lt;=30,"VENCE EM &lt;= 30 DIAS",IF(E4519&lt;=60,"ATENCAO (31-60 DIAS)","OK"))))</f>
        <v/>
      </c>
      <c r="G4519" s="14">
        <f>SUMIFS(Lancamentos!$G:$G,Lancamentos!$C:$C,$A4519,Lancamentos!$E:$E,$C4519,Lancamentos!$B:$B,"ENTRADA")</f>
        <v/>
      </c>
      <c r="H4519" s="14">
        <f>SUMIFS(Lancamentos!$G:$G,Lancamentos!$C:$C,$A4519,Lancamentos!$E:$E,$C4519,Lancamentos!$B:$B,"SAIDA_USO")</f>
        <v/>
      </c>
      <c r="I4519" s="14">
        <f>SUMIFS(Lancamentos!$G:$G,Lancamentos!$C:$C,$A4519,Lancamentos!$E:$E,$C4519,Lancamentos!$B:$B,"SAIDA_DESCARTE")</f>
        <v/>
      </c>
      <c r="J4519" s="14">
        <f>G4519-H4519-I4519</f>
        <v/>
      </c>
      <c r="K4519">
        <f>IF(A4519="","",IF(J4519&lt;=IFERROR(VLOOKUP(A4519,Produtos!$A:$E,5,FALSE),0),"ABAIXO DO MINIMO","OK"))</f>
        <v/>
      </c>
    </row>
    <row r="4520">
      <c r="B4520">
        <f>IFERROR(VLOOKUP(A4520,Produtos!A:B,2,FALSE),"")</f>
        <v/>
      </c>
      <c r="D4520" s="10">
        <f>IFERROR(INDEX(Lotes!$E:$E,MATCH(1,(Lotes!$A:$A=A4520)*(Lotes!$C:$C=C4520),0)),"")</f>
        <v/>
      </c>
      <c r="E4520" s="14">
        <f>IF(D4520="","",D4520-TODAY())</f>
        <v/>
      </c>
      <c r="F4520">
        <f>IF(D4520="","",IF(E4520&lt;0,"VENCIDO",IF(E4520&lt;=30,"VENCE EM &lt;= 30 DIAS",IF(E4520&lt;=60,"ATENCAO (31-60 DIAS)","OK"))))</f>
        <v/>
      </c>
      <c r="G4520" s="14">
        <f>SUMIFS(Lancamentos!$G:$G,Lancamentos!$C:$C,$A4520,Lancamentos!$E:$E,$C4520,Lancamentos!$B:$B,"ENTRADA")</f>
        <v/>
      </c>
      <c r="H4520" s="14">
        <f>SUMIFS(Lancamentos!$G:$G,Lancamentos!$C:$C,$A4520,Lancamentos!$E:$E,$C4520,Lancamentos!$B:$B,"SAIDA_USO")</f>
        <v/>
      </c>
      <c r="I4520" s="14">
        <f>SUMIFS(Lancamentos!$G:$G,Lancamentos!$C:$C,$A4520,Lancamentos!$E:$E,$C4520,Lancamentos!$B:$B,"SAIDA_DESCARTE")</f>
        <v/>
      </c>
      <c r="J4520" s="14">
        <f>G4520-H4520-I4520</f>
        <v/>
      </c>
      <c r="K4520">
        <f>IF(A4520="","",IF(J4520&lt;=IFERROR(VLOOKUP(A4520,Produtos!$A:$E,5,FALSE),0),"ABAIXO DO MINIMO","OK"))</f>
        <v/>
      </c>
    </row>
    <row r="4521">
      <c r="B4521">
        <f>IFERROR(VLOOKUP(A4521,Produtos!A:B,2,FALSE),"")</f>
        <v/>
      </c>
      <c r="D4521" s="10">
        <f>IFERROR(INDEX(Lotes!$E:$E,MATCH(1,(Lotes!$A:$A=A4521)*(Lotes!$C:$C=C4521),0)),"")</f>
        <v/>
      </c>
      <c r="E4521" s="14">
        <f>IF(D4521="","",D4521-TODAY())</f>
        <v/>
      </c>
      <c r="F4521">
        <f>IF(D4521="","",IF(E4521&lt;0,"VENCIDO",IF(E4521&lt;=30,"VENCE EM &lt;= 30 DIAS",IF(E4521&lt;=60,"ATENCAO (31-60 DIAS)","OK"))))</f>
        <v/>
      </c>
      <c r="G4521" s="14">
        <f>SUMIFS(Lancamentos!$G:$G,Lancamentos!$C:$C,$A4521,Lancamentos!$E:$E,$C4521,Lancamentos!$B:$B,"ENTRADA")</f>
        <v/>
      </c>
      <c r="H4521" s="14">
        <f>SUMIFS(Lancamentos!$G:$G,Lancamentos!$C:$C,$A4521,Lancamentos!$E:$E,$C4521,Lancamentos!$B:$B,"SAIDA_USO")</f>
        <v/>
      </c>
      <c r="I4521" s="14">
        <f>SUMIFS(Lancamentos!$G:$G,Lancamentos!$C:$C,$A4521,Lancamentos!$E:$E,$C4521,Lancamentos!$B:$B,"SAIDA_DESCARTE")</f>
        <v/>
      </c>
      <c r="J4521" s="14">
        <f>G4521-H4521-I4521</f>
        <v/>
      </c>
      <c r="K4521">
        <f>IF(A4521="","",IF(J4521&lt;=IFERROR(VLOOKUP(A4521,Produtos!$A:$E,5,FALSE),0),"ABAIXO DO MINIMO","OK"))</f>
        <v/>
      </c>
    </row>
    <row r="4522">
      <c r="B4522">
        <f>IFERROR(VLOOKUP(A4522,Produtos!A:B,2,FALSE),"")</f>
        <v/>
      </c>
      <c r="D4522" s="10">
        <f>IFERROR(INDEX(Lotes!$E:$E,MATCH(1,(Lotes!$A:$A=A4522)*(Lotes!$C:$C=C4522),0)),"")</f>
        <v/>
      </c>
      <c r="E4522" s="14">
        <f>IF(D4522="","",D4522-TODAY())</f>
        <v/>
      </c>
      <c r="F4522">
        <f>IF(D4522="","",IF(E4522&lt;0,"VENCIDO",IF(E4522&lt;=30,"VENCE EM &lt;= 30 DIAS",IF(E4522&lt;=60,"ATENCAO (31-60 DIAS)","OK"))))</f>
        <v/>
      </c>
      <c r="G4522" s="14">
        <f>SUMIFS(Lancamentos!$G:$G,Lancamentos!$C:$C,$A4522,Lancamentos!$E:$E,$C4522,Lancamentos!$B:$B,"ENTRADA")</f>
        <v/>
      </c>
      <c r="H4522" s="14">
        <f>SUMIFS(Lancamentos!$G:$G,Lancamentos!$C:$C,$A4522,Lancamentos!$E:$E,$C4522,Lancamentos!$B:$B,"SAIDA_USO")</f>
        <v/>
      </c>
      <c r="I4522" s="14">
        <f>SUMIFS(Lancamentos!$G:$G,Lancamentos!$C:$C,$A4522,Lancamentos!$E:$E,$C4522,Lancamentos!$B:$B,"SAIDA_DESCARTE")</f>
        <v/>
      </c>
      <c r="J4522" s="14">
        <f>G4522-H4522-I4522</f>
        <v/>
      </c>
      <c r="K4522">
        <f>IF(A4522="","",IF(J4522&lt;=IFERROR(VLOOKUP(A4522,Produtos!$A:$E,5,FALSE),0),"ABAIXO DO MINIMO","OK"))</f>
        <v/>
      </c>
    </row>
    <row r="4523">
      <c r="B4523">
        <f>IFERROR(VLOOKUP(A4523,Produtos!A:B,2,FALSE),"")</f>
        <v/>
      </c>
      <c r="D4523" s="10">
        <f>IFERROR(INDEX(Lotes!$E:$E,MATCH(1,(Lotes!$A:$A=A4523)*(Lotes!$C:$C=C4523),0)),"")</f>
        <v/>
      </c>
      <c r="E4523" s="14">
        <f>IF(D4523="","",D4523-TODAY())</f>
        <v/>
      </c>
      <c r="F4523">
        <f>IF(D4523="","",IF(E4523&lt;0,"VENCIDO",IF(E4523&lt;=30,"VENCE EM &lt;= 30 DIAS",IF(E4523&lt;=60,"ATENCAO (31-60 DIAS)","OK"))))</f>
        <v/>
      </c>
      <c r="G4523" s="14">
        <f>SUMIFS(Lancamentos!$G:$G,Lancamentos!$C:$C,$A4523,Lancamentos!$E:$E,$C4523,Lancamentos!$B:$B,"ENTRADA")</f>
        <v/>
      </c>
      <c r="H4523" s="14">
        <f>SUMIFS(Lancamentos!$G:$G,Lancamentos!$C:$C,$A4523,Lancamentos!$E:$E,$C4523,Lancamentos!$B:$B,"SAIDA_USO")</f>
        <v/>
      </c>
      <c r="I4523" s="14">
        <f>SUMIFS(Lancamentos!$G:$G,Lancamentos!$C:$C,$A4523,Lancamentos!$E:$E,$C4523,Lancamentos!$B:$B,"SAIDA_DESCARTE")</f>
        <v/>
      </c>
      <c r="J4523" s="14">
        <f>G4523-H4523-I4523</f>
        <v/>
      </c>
      <c r="K4523">
        <f>IF(A4523="","",IF(J4523&lt;=IFERROR(VLOOKUP(A4523,Produtos!$A:$E,5,FALSE),0),"ABAIXO DO MINIMO","OK"))</f>
        <v/>
      </c>
    </row>
    <row r="4524">
      <c r="B4524">
        <f>IFERROR(VLOOKUP(A4524,Produtos!A:B,2,FALSE),"")</f>
        <v/>
      </c>
      <c r="D4524" s="10">
        <f>IFERROR(INDEX(Lotes!$E:$E,MATCH(1,(Lotes!$A:$A=A4524)*(Lotes!$C:$C=C4524),0)),"")</f>
        <v/>
      </c>
      <c r="E4524" s="14">
        <f>IF(D4524="","",D4524-TODAY())</f>
        <v/>
      </c>
      <c r="F4524">
        <f>IF(D4524="","",IF(E4524&lt;0,"VENCIDO",IF(E4524&lt;=30,"VENCE EM &lt;= 30 DIAS",IF(E4524&lt;=60,"ATENCAO (31-60 DIAS)","OK"))))</f>
        <v/>
      </c>
      <c r="G4524" s="14">
        <f>SUMIFS(Lancamentos!$G:$G,Lancamentos!$C:$C,$A4524,Lancamentos!$E:$E,$C4524,Lancamentos!$B:$B,"ENTRADA")</f>
        <v/>
      </c>
      <c r="H4524" s="14">
        <f>SUMIFS(Lancamentos!$G:$G,Lancamentos!$C:$C,$A4524,Lancamentos!$E:$E,$C4524,Lancamentos!$B:$B,"SAIDA_USO")</f>
        <v/>
      </c>
      <c r="I4524" s="14">
        <f>SUMIFS(Lancamentos!$G:$G,Lancamentos!$C:$C,$A4524,Lancamentos!$E:$E,$C4524,Lancamentos!$B:$B,"SAIDA_DESCARTE")</f>
        <v/>
      </c>
      <c r="J4524" s="14">
        <f>G4524-H4524-I4524</f>
        <v/>
      </c>
      <c r="K4524">
        <f>IF(A4524="","",IF(J4524&lt;=IFERROR(VLOOKUP(A4524,Produtos!$A:$E,5,FALSE),0),"ABAIXO DO MINIMO","OK"))</f>
        <v/>
      </c>
    </row>
    <row r="4525">
      <c r="B4525">
        <f>IFERROR(VLOOKUP(A4525,Produtos!A:B,2,FALSE),"")</f>
        <v/>
      </c>
      <c r="D4525" s="10">
        <f>IFERROR(INDEX(Lotes!$E:$E,MATCH(1,(Lotes!$A:$A=A4525)*(Lotes!$C:$C=C4525),0)),"")</f>
        <v/>
      </c>
      <c r="E4525" s="14">
        <f>IF(D4525="","",D4525-TODAY())</f>
        <v/>
      </c>
      <c r="F4525">
        <f>IF(D4525="","",IF(E4525&lt;0,"VENCIDO",IF(E4525&lt;=30,"VENCE EM &lt;= 30 DIAS",IF(E4525&lt;=60,"ATENCAO (31-60 DIAS)","OK"))))</f>
        <v/>
      </c>
      <c r="G4525" s="14">
        <f>SUMIFS(Lancamentos!$G:$G,Lancamentos!$C:$C,$A4525,Lancamentos!$E:$E,$C4525,Lancamentos!$B:$B,"ENTRADA")</f>
        <v/>
      </c>
      <c r="H4525" s="14">
        <f>SUMIFS(Lancamentos!$G:$G,Lancamentos!$C:$C,$A4525,Lancamentos!$E:$E,$C4525,Lancamentos!$B:$B,"SAIDA_USO")</f>
        <v/>
      </c>
      <c r="I4525" s="14">
        <f>SUMIFS(Lancamentos!$G:$G,Lancamentos!$C:$C,$A4525,Lancamentos!$E:$E,$C4525,Lancamentos!$B:$B,"SAIDA_DESCARTE")</f>
        <v/>
      </c>
      <c r="J4525" s="14">
        <f>G4525-H4525-I4525</f>
        <v/>
      </c>
      <c r="K4525">
        <f>IF(A4525="","",IF(J4525&lt;=IFERROR(VLOOKUP(A4525,Produtos!$A:$E,5,FALSE),0),"ABAIXO DO MINIMO","OK"))</f>
        <v/>
      </c>
    </row>
    <row r="4526">
      <c r="B4526">
        <f>IFERROR(VLOOKUP(A4526,Produtos!A:B,2,FALSE),"")</f>
        <v/>
      </c>
      <c r="D4526" s="10">
        <f>IFERROR(INDEX(Lotes!$E:$E,MATCH(1,(Lotes!$A:$A=A4526)*(Lotes!$C:$C=C4526),0)),"")</f>
        <v/>
      </c>
      <c r="E4526" s="14">
        <f>IF(D4526="","",D4526-TODAY())</f>
        <v/>
      </c>
      <c r="F4526">
        <f>IF(D4526="","",IF(E4526&lt;0,"VENCIDO",IF(E4526&lt;=30,"VENCE EM &lt;= 30 DIAS",IF(E4526&lt;=60,"ATENCAO (31-60 DIAS)","OK"))))</f>
        <v/>
      </c>
      <c r="G4526" s="14">
        <f>SUMIFS(Lancamentos!$G:$G,Lancamentos!$C:$C,$A4526,Lancamentos!$E:$E,$C4526,Lancamentos!$B:$B,"ENTRADA")</f>
        <v/>
      </c>
      <c r="H4526" s="14">
        <f>SUMIFS(Lancamentos!$G:$G,Lancamentos!$C:$C,$A4526,Lancamentos!$E:$E,$C4526,Lancamentos!$B:$B,"SAIDA_USO")</f>
        <v/>
      </c>
      <c r="I4526" s="14">
        <f>SUMIFS(Lancamentos!$G:$G,Lancamentos!$C:$C,$A4526,Lancamentos!$E:$E,$C4526,Lancamentos!$B:$B,"SAIDA_DESCARTE")</f>
        <v/>
      </c>
      <c r="J4526" s="14">
        <f>G4526-H4526-I4526</f>
        <v/>
      </c>
      <c r="K4526">
        <f>IF(A4526="","",IF(J4526&lt;=IFERROR(VLOOKUP(A4526,Produtos!$A:$E,5,FALSE),0),"ABAIXO DO MINIMO","OK"))</f>
        <v/>
      </c>
    </row>
    <row r="4527">
      <c r="B4527">
        <f>IFERROR(VLOOKUP(A4527,Produtos!A:B,2,FALSE),"")</f>
        <v/>
      </c>
      <c r="D4527" s="10">
        <f>IFERROR(INDEX(Lotes!$E:$E,MATCH(1,(Lotes!$A:$A=A4527)*(Lotes!$C:$C=C4527),0)),"")</f>
        <v/>
      </c>
      <c r="E4527" s="14">
        <f>IF(D4527="","",D4527-TODAY())</f>
        <v/>
      </c>
      <c r="F4527">
        <f>IF(D4527="","",IF(E4527&lt;0,"VENCIDO",IF(E4527&lt;=30,"VENCE EM &lt;= 30 DIAS",IF(E4527&lt;=60,"ATENCAO (31-60 DIAS)","OK"))))</f>
        <v/>
      </c>
      <c r="G4527" s="14">
        <f>SUMIFS(Lancamentos!$G:$G,Lancamentos!$C:$C,$A4527,Lancamentos!$E:$E,$C4527,Lancamentos!$B:$B,"ENTRADA")</f>
        <v/>
      </c>
      <c r="H4527" s="14">
        <f>SUMIFS(Lancamentos!$G:$G,Lancamentos!$C:$C,$A4527,Lancamentos!$E:$E,$C4527,Lancamentos!$B:$B,"SAIDA_USO")</f>
        <v/>
      </c>
      <c r="I4527" s="14">
        <f>SUMIFS(Lancamentos!$G:$G,Lancamentos!$C:$C,$A4527,Lancamentos!$E:$E,$C4527,Lancamentos!$B:$B,"SAIDA_DESCARTE")</f>
        <v/>
      </c>
      <c r="J4527" s="14">
        <f>G4527-H4527-I4527</f>
        <v/>
      </c>
      <c r="K4527">
        <f>IF(A4527="","",IF(J4527&lt;=IFERROR(VLOOKUP(A4527,Produtos!$A:$E,5,FALSE),0),"ABAIXO DO MINIMO","OK"))</f>
        <v/>
      </c>
    </row>
    <row r="4528">
      <c r="B4528">
        <f>IFERROR(VLOOKUP(A4528,Produtos!A:B,2,FALSE),"")</f>
        <v/>
      </c>
      <c r="D4528" s="10">
        <f>IFERROR(INDEX(Lotes!$E:$E,MATCH(1,(Lotes!$A:$A=A4528)*(Lotes!$C:$C=C4528),0)),"")</f>
        <v/>
      </c>
      <c r="E4528" s="14">
        <f>IF(D4528="","",D4528-TODAY())</f>
        <v/>
      </c>
      <c r="F4528">
        <f>IF(D4528="","",IF(E4528&lt;0,"VENCIDO",IF(E4528&lt;=30,"VENCE EM &lt;= 30 DIAS",IF(E4528&lt;=60,"ATENCAO (31-60 DIAS)","OK"))))</f>
        <v/>
      </c>
      <c r="G4528" s="14">
        <f>SUMIFS(Lancamentos!$G:$G,Lancamentos!$C:$C,$A4528,Lancamentos!$E:$E,$C4528,Lancamentos!$B:$B,"ENTRADA")</f>
        <v/>
      </c>
      <c r="H4528" s="14">
        <f>SUMIFS(Lancamentos!$G:$G,Lancamentos!$C:$C,$A4528,Lancamentos!$E:$E,$C4528,Lancamentos!$B:$B,"SAIDA_USO")</f>
        <v/>
      </c>
      <c r="I4528" s="14">
        <f>SUMIFS(Lancamentos!$G:$G,Lancamentos!$C:$C,$A4528,Lancamentos!$E:$E,$C4528,Lancamentos!$B:$B,"SAIDA_DESCARTE")</f>
        <v/>
      </c>
      <c r="J4528" s="14">
        <f>G4528-H4528-I4528</f>
        <v/>
      </c>
      <c r="K4528">
        <f>IF(A4528="","",IF(J4528&lt;=IFERROR(VLOOKUP(A4528,Produtos!$A:$E,5,FALSE),0),"ABAIXO DO MINIMO","OK"))</f>
        <v/>
      </c>
    </row>
    <row r="4529">
      <c r="B4529">
        <f>IFERROR(VLOOKUP(A4529,Produtos!A:B,2,FALSE),"")</f>
        <v/>
      </c>
      <c r="D4529" s="10">
        <f>IFERROR(INDEX(Lotes!$E:$E,MATCH(1,(Lotes!$A:$A=A4529)*(Lotes!$C:$C=C4529),0)),"")</f>
        <v/>
      </c>
      <c r="E4529" s="14">
        <f>IF(D4529="","",D4529-TODAY())</f>
        <v/>
      </c>
      <c r="F4529">
        <f>IF(D4529="","",IF(E4529&lt;0,"VENCIDO",IF(E4529&lt;=30,"VENCE EM &lt;= 30 DIAS",IF(E4529&lt;=60,"ATENCAO (31-60 DIAS)","OK"))))</f>
        <v/>
      </c>
      <c r="G4529" s="14">
        <f>SUMIFS(Lancamentos!$G:$G,Lancamentos!$C:$C,$A4529,Lancamentos!$E:$E,$C4529,Lancamentos!$B:$B,"ENTRADA")</f>
        <v/>
      </c>
      <c r="H4529" s="14">
        <f>SUMIFS(Lancamentos!$G:$G,Lancamentos!$C:$C,$A4529,Lancamentos!$E:$E,$C4529,Lancamentos!$B:$B,"SAIDA_USO")</f>
        <v/>
      </c>
      <c r="I4529" s="14">
        <f>SUMIFS(Lancamentos!$G:$G,Lancamentos!$C:$C,$A4529,Lancamentos!$E:$E,$C4529,Lancamentos!$B:$B,"SAIDA_DESCARTE")</f>
        <v/>
      </c>
      <c r="J4529" s="14">
        <f>G4529-H4529-I4529</f>
        <v/>
      </c>
      <c r="K4529">
        <f>IF(A4529="","",IF(J4529&lt;=IFERROR(VLOOKUP(A4529,Produtos!$A:$E,5,FALSE),0),"ABAIXO DO MINIMO","OK"))</f>
        <v/>
      </c>
    </row>
    <row r="4530">
      <c r="B4530">
        <f>IFERROR(VLOOKUP(A4530,Produtos!A:B,2,FALSE),"")</f>
        <v/>
      </c>
      <c r="D4530" s="10">
        <f>IFERROR(INDEX(Lotes!$E:$E,MATCH(1,(Lotes!$A:$A=A4530)*(Lotes!$C:$C=C4530),0)),"")</f>
        <v/>
      </c>
      <c r="E4530" s="14">
        <f>IF(D4530="","",D4530-TODAY())</f>
        <v/>
      </c>
      <c r="F4530">
        <f>IF(D4530="","",IF(E4530&lt;0,"VENCIDO",IF(E4530&lt;=30,"VENCE EM &lt;= 30 DIAS",IF(E4530&lt;=60,"ATENCAO (31-60 DIAS)","OK"))))</f>
        <v/>
      </c>
      <c r="G4530" s="14">
        <f>SUMIFS(Lancamentos!$G:$G,Lancamentos!$C:$C,$A4530,Lancamentos!$E:$E,$C4530,Lancamentos!$B:$B,"ENTRADA")</f>
        <v/>
      </c>
      <c r="H4530" s="14">
        <f>SUMIFS(Lancamentos!$G:$G,Lancamentos!$C:$C,$A4530,Lancamentos!$E:$E,$C4530,Lancamentos!$B:$B,"SAIDA_USO")</f>
        <v/>
      </c>
      <c r="I4530" s="14">
        <f>SUMIFS(Lancamentos!$G:$G,Lancamentos!$C:$C,$A4530,Lancamentos!$E:$E,$C4530,Lancamentos!$B:$B,"SAIDA_DESCARTE")</f>
        <v/>
      </c>
      <c r="J4530" s="14">
        <f>G4530-H4530-I4530</f>
        <v/>
      </c>
      <c r="K4530">
        <f>IF(A4530="","",IF(J4530&lt;=IFERROR(VLOOKUP(A4530,Produtos!$A:$E,5,FALSE),0),"ABAIXO DO MINIMO","OK"))</f>
        <v/>
      </c>
    </row>
    <row r="4531">
      <c r="B4531">
        <f>IFERROR(VLOOKUP(A4531,Produtos!A:B,2,FALSE),"")</f>
        <v/>
      </c>
      <c r="D4531" s="10">
        <f>IFERROR(INDEX(Lotes!$E:$E,MATCH(1,(Lotes!$A:$A=A4531)*(Lotes!$C:$C=C4531),0)),"")</f>
        <v/>
      </c>
      <c r="E4531" s="14">
        <f>IF(D4531="","",D4531-TODAY())</f>
        <v/>
      </c>
      <c r="F4531">
        <f>IF(D4531="","",IF(E4531&lt;0,"VENCIDO",IF(E4531&lt;=30,"VENCE EM &lt;= 30 DIAS",IF(E4531&lt;=60,"ATENCAO (31-60 DIAS)","OK"))))</f>
        <v/>
      </c>
      <c r="G4531" s="14">
        <f>SUMIFS(Lancamentos!$G:$G,Lancamentos!$C:$C,$A4531,Lancamentos!$E:$E,$C4531,Lancamentos!$B:$B,"ENTRADA")</f>
        <v/>
      </c>
      <c r="H4531" s="14">
        <f>SUMIFS(Lancamentos!$G:$G,Lancamentos!$C:$C,$A4531,Lancamentos!$E:$E,$C4531,Lancamentos!$B:$B,"SAIDA_USO")</f>
        <v/>
      </c>
      <c r="I4531" s="14">
        <f>SUMIFS(Lancamentos!$G:$G,Lancamentos!$C:$C,$A4531,Lancamentos!$E:$E,$C4531,Lancamentos!$B:$B,"SAIDA_DESCARTE")</f>
        <v/>
      </c>
      <c r="J4531" s="14">
        <f>G4531-H4531-I4531</f>
        <v/>
      </c>
      <c r="K4531">
        <f>IF(A4531="","",IF(J4531&lt;=IFERROR(VLOOKUP(A4531,Produtos!$A:$E,5,FALSE),0),"ABAIXO DO MINIMO","OK"))</f>
        <v/>
      </c>
    </row>
    <row r="4532">
      <c r="B4532">
        <f>IFERROR(VLOOKUP(A4532,Produtos!A:B,2,FALSE),"")</f>
        <v/>
      </c>
      <c r="D4532" s="10">
        <f>IFERROR(INDEX(Lotes!$E:$E,MATCH(1,(Lotes!$A:$A=A4532)*(Lotes!$C:$C=C4532),0)),"")</f>
        <v/>
      </c>
      <c r="E4532" s="14">
        <f>IF(D4532="","",D4532-TODAY())</f>
        <v/>
      </c>
      <c r="F4532">
        <f>IF(D4532="","",IF(E4532&lt;0,"VENCIDO",IF(E4532&lt;=30,"VENCE EM &lt;= 30 DIAS",IF(E4532&lt;=60,"ATENCAO (31-60 DIAS)","OK"))))</f>
        <v/>
      </c>
      <c r="G4532" s="14">
        <f>SUMIFS(Lancamentos!$G:$G,Lancamentos!$C:$C,$A4532,Lancamentos!$E:$E,$C4532,Lancamentos!$B:$B,"ENTRADA")</f>
        <v/>
      </c>
      <c r="H4532" s="14">
        <f>SUMIFS(Lancamentos!$G:$G,Lancamentos!$C:$C,$A4532,Lancamentos!$E:$E,$C4532,Lancamentos!$B:$B,"SAIDA_USO")</f>
        <v/>
      </c>
      <c r="I4532" s="14">
        <f>SUMIFS(Lancamentos!$G:$G,Lancamentos!$C:$C,$A4532,Lancamentos!$E:$E,$C4532,Lancamentos!$B:$B,"SAIDA_DESCARTE")</f>
        <v/>
      </c>
      <c r="J4532" s="14">
        <f>G4532-H4532-I4532</f>
        <v/>
      </c>
      <c r="K4532">
        <f>IF(A4532="","",IF(J4532&lt;=IFERROR(VLOOKUP(A4532,Produtos!$A:$E,5,FALSE),0),"ABAIXO DO MINIMO","OK"))</f>
        <v/>
      </c>
    </row>
    <row r="4533">
      <c r="B4533">
        <f>IFERROR(VLOOKUP(A4533,Produtos!A:B,2,FALSE),"")</f>
        <v/>
      </c>
      <c r="D4533" s="10">
        <f>IFERROR(INDEX(Lotes!$E:$E,MATCH(1,(Lotes!$A:$A=A4533)*(Lotes!$C:$C=C4533),0)),"")</f>
        <v/>
      </c>
      <c r="E4533" s="14">
        <f>IF(D4533="","",D4533-TODAY())</f>
        <v/>
      </c>
      <c r="F4533">
        <f>IF(D4533="","",IF(E4533&lt;0,"VENCIDO",IF(E4533&lt;=30,"VENCE EM &lt;= 30 DIAS",IF(E4533&lt;=60,"ATENCAO (31-60 DIAS)","OK"))))</f>
        <v/>
      </c>
      <c r="G4533" s="14">
        <f>SUMIFS(Lancamentos!$G:$G,Lancamentos!$C:$C,$A4533,Lancamentos!$E:$E,$C4533,Lancamentos!$B:$B,"ENTRADA")</f>
        <v/>
      </c>
      <c r="H4533" s="14">
        <f>SUMIFS(Lancamentos!$G:$G,Lancamentos!$C:$C,$A4533,Lancamentos!$E:$E,$C4533,Lancamentos!$B:$B,"SAIDA_USO")</f>
        <v/>
      </c>
      <c r="I4533" s="14">
        <f>SUMIFS(Lancamentos!$G:$G,Lancamentos!$C:$C,$A4533,Lancamentos!$E:$E,$C4533,Lancamentos!$B:$B,"SAIDA_DESCARTE")</f>
        <v/>
      </c>
      <c r="J4533" s="14">
        <f>G4533-H4533-I4533</f>
        <v/>
      </c>
      <c r="K4533">
        <f>IF(A4533="","",IF(J4533&lt;=IFERROR(VLOOKUP(A4533,Produtos!$A:$E,5,FALSE),0),"ABAIXO DO MINIMO","OK"))</f>
        <v/>
      </c>
    </row>
    <row r="4534">
      <c r="B4534">
        <f>IFERROR(VLOOKUP(A4534,Produtos!A:B,2,FALSE),"")</f>
        <v/>
      </c>
      <c r="D4534" s="10">
        <f>IFERROR(INDEX(Lotes!$E:$E,MATCH(1,(Lotes!$A:$A=A4534)*(Lotes!$C:$C=C4534),0)),"")</f>
        <v/>
      </c>
      <c r="E4534" s="14">
        <f>IF(D4534="","",D4534-TODAY())</f>
        <v/>
      </c>
      <c r="F4534">
        <f>IF(D4534="","",IF(E4534&lt;0,"VENCIDO",IF(E4534&lt;=30,"VENCE EM &lt;= 30 DIAS",IF(E4534&lt;=60,"ATENCAO (31-60 DIAS)","OK"))))</f>
        <v/>
      </c>
      <c r="G4534" s="14">
        <f>SUMIFS(Lancamentos!$G:$G,Lancamentos!$C:$C,$A4534,Lancamentos!$E:$E,$C4534,Lancamentos!$B:$B,"ENTRADA")</f>
        <v/>
      </c>
      <c r="H4534" s="14">
        <f>SUMIFS(Lancamentos!$G:$G,Lancamentos!$C:$C,$A4534,Lancamentos!$E:$E,$C4534,Lancamentos!$B:$B,"SAIDA_USO")</f>
        <v/>
      </c>
      <c r="I4534" s="14">
        <f>SUMIFS(Lancamentos!$G:$G,Lancamentos!$C:$C,$A4534,Lancamentos!$E:$E,$C4534,Lancamentos!$B:$B,"SAIDA_DESCARTE")</f>
        <v/>
      </c>
      <c r="J4534" s="14">
        <f>G4534-H4534-I4534</f>
        <v/>
      </c>
      <c r="K4534">
        <f>IF(A4534="","",IF(J4534&lt;=IFERROR(VLOOKUP(A4534,Produtos!$A:$E,5,FALSE),0),"ABAIXO DO MINIMO","OK"))</f>
        <v/>
      </c>
    </row>
    <row r="4535">
      <c r="B4535">
        <f>IFERROR(VLOOKUP(A4535,Produtos!A:B,2,FALSE),"")</f>
        <v/>
      </c>
      <c r="D4535" s="10">
        <f>IFERROR(INDEX(Lotes!$E:$E,MATCH(1,(Lotes!$A:$A=A4535)*(Lotes!$C:$C=C4535),0)),"")</f>
        <v/>
      </c>
      <c r="E4535" s="14">
        <f>IF(D4535="","",D4535-TODAY())</f>
        <v/>
      </c>
      <c r="F4535">
        <f>IF(D4535="","",IF(E4535&lt;0,"VENCIDO",IF(E4535&lt;=30,"VENCE EM &lt;= 30 DIAS",IF(E4535&lt;=60,"ATENCAO (31-60 DIAS)","OK"))))</f>
        <v/>
      </c>
      <c r="G4535" s="14">
        <f>SUMIFS(Lancamentos!$G:$G,Lancamentos!$C:$C,$A4535,Lancamentos!$E:$E,$C4535,Lancamentos!$B:$B,"ENTRADA")</f>
        <v/>
      </c>
      <c r="H4535" s="14">
        <f>SUMIFS(Lancamentos!$G:$G,Lancamentos!$C:$C,$A4535,Lancamentos!$E:$E,$C4535,Lancamentos!$B:$B,"SAIDA_USO")</f>
        <v/>
      </c>
      <c r="I4535" s="14">
        <f>SUMIFS(Lancamentos!$G:$G,Lancamentos!$C:$C,$A4535,Lancamentos!$E:$E,$C4535,Lancamentos!$B:$B,"SAIDA_DESCARTE")</f>
        <v/>
      </c>
      <c r="J4535" s="14">
        <f>G4535-H4535-I4535</f>
        <v/>
      </c>
      <c r="K4535">
        <f>IF(A4535="","",IF(J4535&lt;=IFERROR(VLOOKUP(A4535,Produtos!$A:$E,5,FALSE),0),"ABAIXO DO MINIMO","OK"))</f>
        <v/>
      </c>
    </row>
    <row r="4536">
      <c r="B4536">
        <f>IFERROR(VLOOKUP(A4536,Produtos!A:B,2,FALSE),"")</f>
        <v/>
      </c>
      <c r="D4536" s="10">
        <f>IFERROR(INDEX(Lotes!$E:$E,MATCH(1,(Lotes!$A:$A=A4536)*(Lotes!$C:$C=C4536),0)),"")</f>
        <v/>
      </c>
      <c r="E4536" s="14">
        <f>IF(D4536="","",D4536-TODAY())</f>
        <v/>
      </c>
      <c r="F4536">
        <f>IF(D4536="","",IF(E4536&lt;0,"VENCIDO",IF(E4536&lt;=30,"VENCE EM &lt;= 30 DIAS",IF(E4536&lt;=60,"ATENCAO (31-60 DIAS)","OK"))))</f>
        <v/>
      </c>
      <c r="G4536" s="14">
        <f>SUMIFS(Lancamentos!$G:$G,Lancamentos!$C:$C,$A4536,Lancamentos!$E:$E,$C4536,Lancamentos!$B:$B,"ENTRADA")</f>
        <v/>
      </c>
      <c r="H4536" s="14">
        <f>SUMIFS(Lancamentos!$G:$G,Lancamentos!$C:$C,$A4536,Lancamentos!$E:$E,$C4536,Lancamentos!$B:$B,"SAIDA_USO")</f>
        <v/>
      </c>
      <c r="I4536" s="14">
        <f>SUMIFS(Lancamentos!$G:$G,Lancamentos!$C:$C,$A4536,Lancamentos!$E:$E,$C4536,Lancamentos!$B:$B,"SAIDA_DESCARTE")</f>
        <v/>
      </c>
      <c r="J4536" s="14">
        <f>G4536-H4536-I4536</f>
        <v/>
      </c>
      <c r="K4536">
        <f>IF(A4536="","",IF(J4536&lt;=IFERROR(VLOOKUP(A4536,Produtos!$A:$E,5,FALSE),0),"ABAIXO DO MINIMO","OK"))</f>
        <v/>
      </c>
    </row>
    <row r="4537">
      <c r="B4537">
        <f>IFERROR(VLOOKUP(A4537,Produtos!A:B,2,FALSE),"")</f>
        <v/>
      </c>
      <c r="D4537" s="10">
        <f>IFERROR(INDEX(Lotes!$E:$E,MATCH(1,(Lotes!$A:$A=A4537)*(Lotes!$C:$C=C4537),0)),"")</f>
        <v/>
      </c>
      <c r="E4537" s="14">
        <f>IF(D4537="","",D4537-TODAY())</f>
        <v/>
      </c>
      <c r="F4537">
        <f>IF(D4537="","",IF(E4537&lt;0,"VENCIDO",IF(E4537&lt;=30,"VENCE EM &lt;= 30 DIAS",IF(E4537&lt;=60,"ATENCAO (31-60 DIAS)","OK"))))</f>
        <v/>
      </c>
      <c r="G4537" s="14">
        <f>SUMIFS(Lancamentos!$G:$G,Lancamentos!$C:$C,$A4537,Lancamentos!$E:$E,$C4537,Lancamentos!$B:$B,"ENTRADA")</f>
        <v/>
      </c>
      <c r="H4537" s="14">
        <f>SUMIFS(Lancamentos!$G:$G,Lancamentos!$C:$C,$A4537,Lancamentos!$E:$E,$C4537,Lancamentos!$B:$B,"SAIDA_USO")</f>
        <v/>
      </c>
      <c r="I4537" s="14">
        <f>SUMIFS(Lancamentos!$G:$G,Lancamentos!$C:$C,$A4537,Lancamentos!$E:$E,$C4537,Lancamentos!$B:$B,"SAIDA_DESCARTE")</f>
        <v/>
      </c>
      <c r="J4537" s="14">
        <f>G4537-H4537-I4537</f>
        <v/>
      </c>
      <c r="K4537">
        <f>IF(A4537="","",IF(J4537&lt;=IFERROR(VLOOKUP(A4537,Produtos!$A:$E,5,FALSE),0),"ABAIXO DO MINIMO","OK"))</f>
        <v/>
      </c>
    </row>
    <row r="4538">
      <c r="B4538">
        <f>IFERROR(VLOOKUP(A4538,Produtos!A:B,2,FALSE),"")</f>
        <v/>
      </c>
      <c r="D4538" s="10">
        <f>IFERROR(INDEX(Lotes!$E:$E,MATCH(1,(Lotes!$A:$A=A4538)*(Lotes!$C:$C=C4538),0)),"")</f>
        <v/>
      </c>
      <c r="E4538" s="14">
        <f>IF(D4538="","",D4538-TODAY())</f>
        <v/>
      </c>
      <c r="F4538">
        <f>IF(D4538="","",IF(E4538&lt;0,"VENCIDO",IF(E4538&lt;=30,"VENCE EM &lt;= 30 DIAS",IF(E4538&lt;=60,"ATENCAO (31-60 DIAS)","OK"))))</f>
        <v/>
      </c>
      <c r="G4538" s="14">
        <f>SUMIFS(Lancamentos!$G:$G,Lancamentos!$C:$C,$A4538,Lancamentos!$E:$E,$C4538,Lancamentos!$B:$B,"ENTRADA")</f>
        <v/>
      </c>
      <c r="H4538" s="14">
        <f>SUMIFS(Lancamentos!$G:$G,Lancamentos!$C:$C,$A4538,Lancamentos!$E:$E,$C4538,Lancamentos!$B:$B,"SAIDA_USO")</f>
        <v/>
      </c>
      <c r="I4538" s="14">
        <f>SUMIFS(Lancamentos!$G:$G,Lancamentos!$C:$C,$A4538,Lancamentos!$E:$E,$C4538,Lancamentos!$B:$B,"SAIDA_DESCARTE")</f>
        <v/>
      </c>
      <c r="J4538" s="14">
        <f>G4538-H4538-I4538</f>
        <v/>
      </c>
      <c r="K4538">
        <f>IF(A4538="","",IF(J4538&lt;=IFERROR(VLOOKUP(A4538,Produtos!$A:$E,5,FALSE),0),"ABAIXO DO MINIMO","OK"))</f>
        <v/>
      </c>
    </row>
    <row r="4539">
      <c r="B4539">
        <f>IFERROR(VLOOKUP(A4539,Produtos!A:B,2,FALSE),"")</f>
        <v/>
      </c>
      <c r="D4539" s="10">
        <f>IFERROR(INDEX(Lotes!$E:$E,MATCH(1,(Lotes!$A:$A=A4539)*(Lotes!$C:$C=C4539),0)),"")</f>
        <v/>
      </c>
      <c r="E4539" s="14">
        <f>IF(D4539="","",D4539-TODAY())</f>
        <v/>
      </c>
      <c r="F4539">
        <f>IF(D4539="","",IF(E4539&lt;0,"VENCIDO",IF(E4539&lt;=30,"VENCE EM &lt;= 30 DIAS",IF(E4539&lt;=60,"ATENCAO (31-60 DIAS)","OK"))))</f>
        <v/>
      </c>
      <c r="G4539" s="14">
        <f>SUMIFS(Lancamentos!$G:$G,Lancamentos!$C:$C,$A4539,Lancamentos!$E:$E,$C4539,Lancamentos!$B:$B,"ENTRADA")</f>
        <v/>
      </c>
      <c r="H4539" s="14">
        <f>SUMIFS(Lancamentos!$G:$G,Lancamentos!$C:$C,$A4539,Lancamentos!$E:$E,$C4539,Lancamentos!$B:$B,"SAIDA_USO")</f>
        <v/>
      </c>
      <c r="I4539" s="14">
        <f>SUMIFS(Lancamentos!$G:$G,Lancamentos!$C:$C,$A4539,Lancamentos!$E:$E,$C4539,Lancamentos!$B:$B,"SAIDA_DESCARTE")</f>
        <v/>
      </c>
      <c r="J4539" s="14">
        <f>G4539-H4539-I4539</f>
        <v/>
      </c>
      <c r="K4539">
        <f>IF(A4539="","",IF(J4539&lt;=IFERROR(VLOOKUP(A4539,Produtos!$A:$E,5,FALSE),0),"ABAIXO DO MINIMO","OK"))</f>
        <v/>
      </c>
    </row>
    <row r="4540">
      <c r="B4540">
        <f>IFERROR(VLOOKUP(A4540,Produtos!A:B,2,FALSE),"")</f>
        <v/>
      </c>
      <c r="D4540" s="10">
        <f>IFERROR(INDEX(Lotes!$E:$E,MATCH(1,(Lotes!$A:$A=A4540)*(Lotes!$C:$C=C4540),0)),"")</f>
        <v/>
      </c>
      <c r="E4540" s="14">
        <f>IF(D4540="","",D4540-TODAY())</f>
        <v/>
      </c>
      <c r="F4540">
        <f>IF(D4540="","",IF(E4540&lt;0,"VENCIDO",IF(E4540&lt;=30,"VENCE EM &lt;= 30 DIAS",IF(E4540&lt;=60,"ATENCAO (31-60 DIAS)","OK"))))</f>
        <v/>
      </c>
      <c r="G4540" s="14">
        <f>SUMIFS(Lancamentos!$G:$G,Lancamentos!$C:$C,$A4540,Lancamentos!$E:$E,$C4540,Lancamentos!$B:$B,"ENTRADA")</f>
        <v/>
      </c>
      <c r="H4540" s="14">
        <f>SUMIFS(Lancamentos!$G:$G,Lancamentos!$C:$C,$A4540,Lancamentos!$E:$E,$C4540,Lancamentos!$B:$B,"SAIDA_USO")</f>
        <v/>
      </c>
      <c r="I4540" s="14">
        <f>SUMIFS(Lancamentos!$G:$G,Lancamentos!$C:$C,$A4540,Lancamentos!$E:$E,$C4540,Lancamentos!$B:$B,"SAIDA_DESCARTE")</f>
        <v/>
      </c>
      <c r="J4540" s="14">
        <f>G4540-H4540-I4540</f>
        <v/>
      </c>
      <c r="K4540">
        <f>IF(A4540="","",IF(J4540&lt;=IFERROR(VLOOKUP(A4540,Produtos!$A:$E,5,FALSE),0),"ABAIXO DO MINIMO","OK"))</f>
        <v/>
      </c>
    </row>
    <row r="4541">
      <c r="B4541">
        <f>IFERROR(VLOOKUP(A4541,Produtos!A:B,2,FALSE),"")</f>
        <v/>
      </c>
      <c r="D4541" s="10">
        <f>IFERROR(INDEX(Lotes!$E:$E,MATCH(1,(Lotes!$A:$A=A4541)*(Lotes!$C:$C=C4541),0)),"")</f>
        <v/>
      </c>
      <c r="E4541" s="14">
        <f>IF(D4541="","",D4541-TODAY())</f>
        <v/>
      </c>
      <c r="F4541">
        <f>IF(D4541="","",IF(E4541&lt;0,"VENCIDO",IF(E4541&lt;=30,"VENCE EM &lt;= 30 DIAS",IF(E4541&lt;=60,"ATENCAO (31-60 DIAS)","OK"))))</f>
        <v/>
      </c>
      <c r="G4541" s="14">
        <f>SUMIFS(Lancamentos!$G:$G,Lancamentos!$C:$C,$A4541,Lancamentos!$E:$E,$C4541,Lancamentos!$B:$B,"ENTRADA")</f>
        <v/>
      </c>
      <c r="H4541" s="14">
        <f>SUMIFS(Lancamentos!$G:$G,Lancamentos!$C:$C,$A4541,Lancamentos!$E:$E,$C4541,Lancamentos!$B:$B,"SAIDA_USO")</f>
        <v/>
      </c>
      <c r="I4541" s="14">
        <f>SUMIFS(Lancamentos!$G:$G,Lancamentos!$C:$C,$A4541,Lancamentos!$E:$E,$C4541,Lancamentos!$B:$B,"SAIDA_DESCARTE")</f>
        <v/>
      </c>
      <c r="J4541" s="14">
        <f>G4541-H4541-I4541</f>
        <v/>
      </c>
      <c r="K4541">
        <f>IF(A4541="","",IF(J4541&lt;=IFERROR(VLOOKUP(A4541,Produtos!$A:$E,5,FALSE),0),"ABAIXO DO MINIMO","OK"))</f>
        <v/>
      </c>
    </row>
    <row r="4542">
      <c r="B4542">
        <f>IFERROR(VLOOKUP(A4542,Produtos!A:B,2,FALSE),"")</f>
        <v/>
      </c>
      <c r="D4542" s="10">
        <f>IFERROR(INDEX(Lotes!$E:$E,MATCH(1,(Lotes!$A:$A=A4542)*(Lotes!$C:$C=C4542),0)),"")</f>
        <v/>
      </c>
      <c r="E4542" s="14">
        <f>IF(D4542="","",D4542-TODAY())</f>
        <v/>
      </c>
      <c r="F4542">
        <f>IF(D4542="","",IF(E4542&lt;0,"VENCIDO",IF(E4542&lt;=30,"VENCE EM &lt;= 30 DIAS",IF(E4542&lt;=60,"ATENCAO (31-60 DIAS)","OK"))))</f>
        <v/>
      </c>
      <c r="G4542" s="14">
        <f>SUMIFS(Lancamentos!$G:$G,Lancamentos!$C:$C,$A4542,Lancamentos!$E:$E,$C4542,Lancamentos!$B:$B,"ENTRADA")</f>
        <v/>
      </c>
      <c r="H4542" s="14">
        <f>SUMIFS(Lancamentos!$G:$G,Lancamentos!$C:$C,$A4542,Lancamentos!$E:$E,$C4542,Lancamentos!$B:$B,"SAIDA_USO")</f>
        <v/>
      </c>
      <c r="I4542" s="14">
        <f>SUMIFS(Lancamentos!$G:$G,Lancamentos!$C:$C,$A4542,Lancamentos!$E:$E,$C4542,Lancamentos!$B:$B,"SAIDA_DESCARTE")</f>
        <v/>
      </c>
      <c r="J4542" s="14">
        <f>G4542-H4542-I4542</f>
        <v/>
      </c>
      <c r="K4542">
        <f>IF(A4542="","",IF(J4542&lt;=IFERROR(VLOOKUP(A4542,Produtos!$A:$E,5,FALSE),0),"ABAIXO DO MINIMO","OK"))</f>
        <v/>
      </c>
    </row>
    <row r="4543">
      <c r="B4543">
        <f>IFERROR(VLOOKUP(A4543,Produtos!A:B,2,FALSE),"")</f>
        <v/>
      </c>
      <c r="D4543" s="10">
        <f>IFERROR(INDEX(Lotes!$E:$E,MATCH(1,(Lotes!$A:$A=A4543)*(Lotes!$C:$C=C4543),0)),"")</f>
        <v/>
      </c>
      <c r="E4543" s="14">
        <f>IF(D4543="","",D4543-TODAY())</f>
        <v/>
      </c>
      <c r="F4543">
        <f>IF(D4543="","",IF(E4543&lt;0,"VENCIDO",IF(E4543&lt;=30,"VENCE EM &lt;= 30 DIAS",IF(E4543&lt;=60,"ATENCAO (31-60 DIAS)","OK"))))</f>
        <v/>
      </c>
      <c r="G4543" s="14">
        <f>SUMIFS(Lancamentos!$G:$G,Lancamentos!$C:$C,$A4543,Lancamentos!$E:$E,$C4543,Lancamentos!$B:$B,"ENTRADA")</f>
        <v/>
      </c>
      <c r="H4543" s="14">
        <f>SUMIFS(Lancamentos!$G:$G,Lancamentos!$C:$C,$A4543,Lancamentos!$E:$E,$C4543,Lancamentos!$B:$B,"SAIDA_USO")</f>
        <v/>
      </c>
      <c r="I4543" s="14">
        <f>SUMIFS(Lancamentos!$G:$G,Lancamentos!$C:$C,$A4543,Lancamentos!$E:$E,$C4543,Lancamentos!$B:$B,"SAIDA_DESCARTE")</f>
        <v/>
      </c>
      <c r="J4543" s="14">
        <f>G4543-H4543-I4543</f>
        <v/>
      </c>
      <c r="K4543">
        <f>IF(A4543="","",IF(J4543&lt;=IFERROR(VLOOKUP(A4543,Produtos!$A:$E,5,FALSE),0),"ABAIXO DO MINIMO","OK"))</f>
        <v/>
      </c>
    </row>
    <row r="4544">
      <c r="B4544">
        <f>IFERROR(VLOOKUP(A4544,Produtos!A:B,2,FALSE),"")</f>
        <v/>
      </c>
      <c r="D4544" s="10">
        <f>IFERROR(INDEX(Lotes!$E:$E,MATCH(1,(Lotes!$A:$A=A4544)*(Lotes!$C:$C=C4544),0)),"")</f>
        <v/>
      </c>
      <c r="E4544" s="14">
        <f>IF(D4544="","",D4544-TODAY())</f>
        <v/>
      </c>
      <c r="F4544">
        <f>IF(D4544="","",IF(E4544&lt;0,"VENCIDO",IF(E4544&lt;=30,"VENCE EM &lt;= 30 DIAS",IF(E4544&lt;=60,"ATENCAO (31-60 DIAS)","OK"))))</f>
        <v/>
      </c>
      <c r="G4544" s="14">
        <f>SUMIFS(Lancamentos!$G:$G,Lancamentos!$C:$C,$A4544,Lancamentos!$E:$E,$C4544,Lancamentos!$B:$B,"ENTRADA")</f>
        <v/>
      </c>
      <c r="H4544" s="14">
        <f>SUMIFS(Lancamentos!$G:$G,Lancamentos!$C:$C,$A4544,Lancamentos!$E:$E,$C4544,Lancamentos!$B:$B,"SAIDA_USO")</f>
        <v/>
      </c>
      <c r="I4544" s="14">
        <f>SUMIFS(Lancamentos!$G:$G,Lancamentos!$C:$C,$A4544,Lancamentos!$E:$E,$C4544,Lancamentos!$B:$B,"SAIDA_DESCARTE")</f>
        <v/>
      </c>
      <c r="J4544" s="14">
        <f>G4544-H4544-I4544</f>
        <v/>
      </c>
      <c r="K4544">
        <f>IF(A4544="","",IF(J4544&lt;=IFERROR(VLOOKUP(A4544,Produtos!$A:$E,5,FALSE),0),"ABAIXO DO MINIMO","OK"))</f>
        <v/>
      </c>
    </row>
    <row r="4545">
      <c r="B4545">
        <f>IFERROR(VLOOKUP(A4545,Produtos!A:B,2,FALSE),"")</f>
        <v/>
      </c>
      <c r="D4545" s="10">
        <f>IFERROR(INDEX(Lotes!$E:$E,MATCH(1,(Lotes!$A:$A=A4545)*(Lotes!$C:$C=C4545),0)),"")</f>
        <v/>
      </c>
      <c r="E4545" s="14">
        <f>IF(D4545="","",D4545-TODAY())</f>
        <v/>
      </c>
      <c r="F4545">
        <f>IF(D4545="","",IF(E4545&lt;0,"VENCIDO",IF(E4545&lt;=30,"VENCE EM &lt;= 30 DIAS",IF(E4545&lt;=60,"ATENCAO (31-60 DIAS)","OK"))))</f>
        <v/>
      </c>
      <c r="G4545" s="14">
        <f>SUMIFS(Lancamentos!$G:$G,Lancamentos!$C:$C,$A4545,Lancamentos!$E:$E,$C4545,Lancamentos!$B:$B,"ENTRADA")</f>
        <v/>
      </c>
      <c r="H4545" s="14">
        <f>SUMIFS(Lancamentos!$G:$G,Lancamentos!$C:$C,$A4545,Lancamentos!$E:$E,$C4545,Lancamentos!$B:$B,"SAIDA_USO")</f>
        <v/>
      </c>
      <c r="I4545" s="14">
        <f>SUMIFS(Lancamentos!$G:$G,Lancamentos!$C:$C,$A4545,Lancamentos!$E:$E,$C4545,Lancamentos!$B:$B,"SAIDA_DESCARTE")</f>
        <v/>
      </c>
      <c r="J4545" s="14">
        <f>G4545-H4545-I4545</f>
        <v/>
      </c>
      <c r="K4545">
        <f>IF(A4545="","",IF(J4545&lt;=IFERROR(VLOOKUP(A4545,Produtos!$A:$E,5,FALSE),0),"ABAIXO DO MINIMO","OK"))</f>
        <v/>
      </c>
    </row>
    <row r="4546">
      <c r="B4546">
        <f>IFERROR(VLOOKUP(A4546,Produtos!A:B,2,FALSE),"")</f>
        <v/>
      </c>
      <c r="D4546" s="10">
        <f>IFERROR(INDEX(Lotes!$E:$E,MATCH(1,(Lotes!$A:$A=A4546)*(Lotes!$C:$C=C4546),0)),"")</f>
        <v/>
      </c>
      <c r="E4546" s="14">
        <f>IF(D4546="","",D4546-TODAY())</f>
        <v/>
      </c>
      <c r="F4546">
        <f>IF(D4546="","",IF(E4546&lt;0,"VENCIDO",IF(E4546&lt;=30,"VENCE EM &lt;= 30 DIAS",IF(E4546&lt;=60,"ATENCAO (31-60 DIAS)","OK"))))</f>
        <v/>
      </c>
      <c r="G4546" s="14">
        <f>SUMIFS(Lancamentos!$G:$G,Lancamentos!$C:$C,$A4546,Lancamentos!$E:$E,$C4546,Lancamentos!$B:$B,"ENTRADA")</f>
        <v/>
      </c>
      <c r="H4546" s="14">
        <f>SUMIFS(Lancamentos!$G:$G,Lancamentos!$C:$C,$A4546,Lancamentos!$E:$E,$C4546,Lancamentos!$B:$B,"SAIDA_USO")</f>
        <v/>
      </c>
      <c r="I4546" s="14">
        <f>SUMIFS(Lancamentos!$G:$G,Lancamentos!$C:$C,$A4546,Lancamentos!$E:$E,$C4546,Lancamentos!$B:$B,"SAIDA_DESCARTE")</f>
        <v/>
      </c>
      <c r="J4546" s="14">
        <f>G4546-H4546-I4546</f>
        <v/>
      </c>
      <c r="K4546">
        <f>IF(A4546="","",IF(J4546&lt;=IFERROR(VLOOKUP(A4546,Produtos!$A:$E,5,FALSE),0),"ABAIXO DO MINIMO","OK"))</f>
        <v/>
      </c>
    </row>
    <row r="4547">
      <c r="B4547">
        <f>IFERROR(VLOOKUP(A4547,Produtos!A:B,2,FALSE),"")</f>
        <v/>
      </c>
      <c r="D4547" s="10">
        <f>IFERROR(INDEX(Lotes!$E:$E,MATCH(1,(Lotes!$A:$A=A4547)*(Lotes!$C:$C=C4547),0)),"")</f>
        <v/>
      </c>
      <c r="E4547" s="14">
        <f>IF(D4547="","",D4547-TODAY())</f>
        <v/>
      </c>
      <c r="F4547">
        <f>IF(D4547="","",IF(E4547&lt;0,"VENCIDO",IF(E4547&lt;=30,"VENCE EM &lt;= 30 DIAS",IF(E4547&lt;=60,"ATENCAO (31-60 DIAS)","OK"))))</f>
        <v/>
      </c>
      <c r="G4547" s="14">
        <f>SUMIFS(Lancamentos!$G:$G,Lancamentos!$C:$C,$A4547,Lancamentos!$E:$E,$C4547,Lancamentos!$B:$B,"ENTRADA")</f>
        <v/>
      </c>
      <c r="H4547" s="14">
        <f>SUMIFS(Lancamentos!$G:$G,Lancamentos!$C:$C,$A4547,Lancamentos!$E:$E,$C4547,Lancamentos!$B:$B,"SAIDA_USO")</f>
        <v/>
      </c>
      <c r="I4547" s="14">
        <f>SUMIFS(Lancamentos!$G:$G,Lancamentos!$C:$C,$A4547,Lancamentos!$E:$E,$C4547,Lancamentos!$B:$B,"SAIDA_DESCARTE")</f>
        <v/>
      </c>
      <c r="J4547" s="14">
        <f>G4547-H4547-I4547</f>
        <v/>
      </c>
      <c r="K4547">
        <f>IF(A4547="","",IF(J4547&lt;=IFERROR(VLOOKUP(A4547,Produtos!$A:$E,5,FALSE),0),"ABAIXO DO MINIMO","OK"))</f>
        <v/>
      </c>
    </row>
    <row r="4548">
      <c r="B4548">
        <f>IFERROR(VLOOKUP(A4548,Produtos!A:B,2,FALSE),"")</f>
        <v/>
      </c>
      <c r="D4548" s="10">
        <f>IFERROR(INDEX(Lotes!$E:$E,MATCH(1,(Lotes!$A:$A=A4548)*(Lotes!$C:$C=C4548),0)),"")</f>
        <v/>
      </c>
      <c r="E4548" s="14">
        <f>IF(D4548="","",D4548-TODAY())</f>
        <v/>
      </c>
      <c r="F4548">
        <f>IF(D4548="","",IF(E4548&lt;0,"VENCIDO",IF(E4548&lt;=30,"VENCE EM &lt;= 30 DIAS",IF(E4548&lt;=60,"ATENCAO (31-60 DIAS)","OK"))))</f>
        <v/>
      </c>
      <c r="G4548" s="14">
        <f>SUMIFS(Lancamentos!$G:$G,Lancamentos!$C:$C,$A4548,Lancamentos!$E:$E,$C4548,Lancamentos!$B:$B,"ENTRADA")</f>
        <v/>
      </c>
      <c r="H4548" s="14">
        <f>SUMIFS(Lancamentos!$G:$G,Lancamentos!$C:$C,$A4548,Lancamentos!$E:$E,$C4548,Lancamentos!$B:$B,"SAIDA_USO")</f>
        <v/>
      </c>
      <c r="I4548" s="14">
        <f>SUMIFS(Lancamentos!$G:$G,Lancamentos!$C:$C,$A4548,Lancamentos!$E:$E,$C4548,Lancamentos!$B:$B,"SAIDA_DESCARTE")</f>
        <v/>
      </c>
      <c r="J4548" s="14">
        <f>G4548-H4548-I4548</f>
        <v/>
      </c>
      <c r="K4548">
        <f>IF(A4548="","",IF(J4548&lt;=IFERROR(VLOOKUP(A4548,Produtos!$A:$E,5,FALSE),0),"ABAIXO DO MINIMO","OK"))</f>
        <v/>
      </c>
    </row>
    <row r="4549">
      <c r="B4549">
        <f>IFERROR(VLOOKUP(A4549,Produtos!A:B,2,FALSE),"")</f>
        <v/>
      </c>
      <c r="D4549" s="10">
        <f>IFERROR(INDEX(Lotes!$E:$E,MATCH(1,(Lotes!$A:$A=A4549)*(Lotes!$C:$C=C4549),0)),"")</f>
        <v/>
      </c>
      <c r="E4549" s="14">
        <f>IF(D4549="","",D4549-TODAY())</f>
        <v/>
      </c>
      <c r="F4549">
        <f>IF(D4549="","",IF(E4549&lt;0,"VENCIDO",IF(E4549&lt;=30,"VENCE EM &lt;= 30 DIAS",IF(E4549&lt;=60,"ATENCAO (31-60 DIAS)","OK"))))</f>
        <v/>
      </c>
      <c r="G4549" s="14">
        <f>SUMIFS(Lancamentos!$G:$G,Lancamentos!$C:$C,$A4549,Lancamentos!$E:$E,$C4549,Lancamentos!$B:$B,"ENTRADA")</f>
        <v/>
      </c>
      <c r="H4549" s="14">
        <f>SUMIFS(Lancamentos!$G:$G,Lancamentos!$C:$C,$A4549,Lancamentos!$E:$E,$C4549,Lancamentos!$B:$B,"SAIDA_USO")</f>
        <v/>
      </c>
      <c r="I4549" s="14">
        <f>SUMIFS(Lancamentos!$G:$G,Lancamentos!$C:$C,$A4549,Lancamentos!$E:$E,$C4549,Lancamentos!$B:$B,"SAIDA_DESCARTE")</f>
        <v/>
      </c>
      <c r="J4549" s="14">
        <f>G4549-H4549-I4549</f>
        <v/>
      </c>
      <c r="K4549">
        <f>IF(A4549="","",IF(J4549&lt;=IFERROR(VLOOKUP(A4549,Produtos!$A:$E,5,FALSE),0),"ABAIXO DO MINIMO","OK"))</f>
        <v/>
      </c>
    </row>
    <row r="4550">
      <c r="B4550">
        <f>IFERROR(VLOOKUP(A4550,Produtos!A:B,2,FALSE),"")</f>
        <v/>
      </c>
      <c r="D4550" s="10">
        <f>IFERROR(INDEX(Lotes!$E:$E,MATCH(1,(Lotes!$A:$A=A4550)*(Lotes!$C:$C=C4550),0)),"")</f>
        <v/>
      </c>
      <c r="E4550" s="14">
        <f>IF(D4550="","",D4550-TODAY())</f>
        <v/>
      </c>
      <c r="F4550">
        <f>IF(D4550="","",IF(E4550&lt;0,"VENCIDO",IF(E4550&lt;=30,"VENCE EM &lt;= 30 DIAS",IF(E4550&lt;=60,"ATENCAO (31-60 DIAS)","OK"))))</f>
        <v/>
      </c>
      <c r="G4550" s="14">
        <f>SUMIFS(Lancamentos!$G:$G,Lancamentos!$C:$C,$A4550,Lancamentos!$E:$E,$C4550,Lancamentos!$B:$B,"ENTRADA")</f>
        <v/>
      </c>
      <c r="H4550" s="14">
        <f>SUMIFS(Lancamentos!$G:$G,Lancamentos!$C:$C,$A4550,Lancamentos!$E:$E,$C4550,Lancamentos!$B:$B,"SAIDA_USO")</f>
        <v/>
      </c>
      <c r="I4550" s="14">
        <f>SUMIFS(Lancamentos!$G:$G,Lancamentos!$C:$C,$A4550,Lancamentos!$E:$E,$C4550,Lancamentos!$B:$B,"SAIDA_DESCARTE")</f>
        <v/>
      </c>
      <c r="J4550" s="14">
        <f>G4550-H4550-I4550</f>
        <v/>
      </c>
      <c r="K4550">
        <f>IF(A4550="","",IF(J4550&lt;=IFERROR(VLOOKUP(A4550,Produtos!$A:$E,5,FALSE),0),"ABAIXO DO MINIMO","OK"))</f>
        <v/>
      </c>
    </row>
    <row r="4551">
      <c r="B4551">
        <f>IFERROR(VLOOKUP(A4551,Produtos!A:B,2,FALSE),"")</f>
        <v/>
      </c>
      <c r="D4551" s="10">
        <f>IFERROR(INDEX(Lotes!$E:$E,MATCH(1,(Lotes!$A:$A=A4551)*(Lotes!$C:$C=C4551),0)),"")</f>
        <v/>
      </c>
      <c r="E4551" s="14">
        <f>IF(D4551="","",D4551-TODAY())</f>
        <v/>
      </c>
      <c r="F4551">
        <f>IF(D4551="","",IF(E4551&lt;0,"VENCIDO",IF(E4551&lt;=30,"VENCE EM &lt;= 30 DIAS",IF(E4551&lt;=60,"ATENCAO (31-60 DIAS)","OK"))))</f>
        <v/>
      </c>
      <c r="G4551" s="14">
        <f>SUMIFS(Lancamentos!$G:$G,Lancamentos!$C:$C,$A4551,Lancamentos!$E:$E,$C4551,Lancamentos!$B:$B,"ENTRADA")</f>
        <v/>
      </c>
      <c r="H4551" s="14">
        <f>SUMIFS(Lancamentos!$G:$G,Lancamentos!$C:$C,$A4551,Lancamentos!$E:$E,$C4551,Lancamentos!$B:$B,"SAIDA_USO")</f>
        <v/>
      </c>
      <c r="I4551" s="14">
        <f>SUMIFS(Lancamentos!$G:$G,Lancamentos!$C:$C,$A4551,Lancamentos!$E:$E,$C4551,Lancamentos!$B:$B,"SAIDA_DESCARTE")</f>
        <v/>
      </c>
      <c r="J4551" s="14">
        <f>G4551-H4551-I4551</f>
        <v/>
      </c>
      <c r="K4551">
        <f>IF(A4551="","",IF(J4551&lt;=IFERROR(VLOOKUP(A4551,Produtos!$A:$E,5,FALSE),0),"ABAIXO DO MINIMO","OK"))</f>
        <v/>
      </c>
    </row>
    <row r="4552">
      <c r="B4552">
        <f>IFERROR(VLOOKUP(A4552,Produtos!A:B,2,FALSE),"")</f>
        <v/>
      </c>
      <c r="D4552" s="10">
        <f>IFERROR(INDEX(Lotes!$E:$E,MATCH(1,(Lotes!$A:$A=A4552)*(Lotes!$C:$C=C4552),0)),"")</f>
        <v/>
      </c>
      <c r="E4552" s="14">
        <f>IF(D4552="","",D4552-TODAY())</f>
        <v/>
      </c>
      <c r="F4552">
        <f>IF(D4552="","",IF(E4552&lt;0,"VENCIDO",IF(E4552&lt;=30,"VENCE EM &lt;= 30 DIAS",IF(E4552&lt;=60,"ATENCAO (31-60 DIAS)","OK"))))</f>
        <v/>
      </c>
      <c r="G4552" s="14">
        <f>SUMIFS(Lancamentos!$G:$G,Lancamentos!$C:$C,$A4552,Lancamentos!$E:$E,$C4552,Lancamentos!$B:$B,"ENTRADA")</f>
        <v/>
      </c>
      <c r="H4552" s="14">
        <f>SUMIFS(Lancamentos!$G:$G,Lancamentos!$C:$C,$A4552,Lancamentos!$E:$E,$C4552,Lancamentos!$B:$B,"SAIDA_USO")</f>
        <v/>
      </c>
      <c r="I4552" s="14">
        <f>SUMIFS(Lancamentos!$G:$G,Lancamentos!$C:$C,$A4552,Lancamentos!$E:$E,$C4552,Lancamentos!$B:$B,"SAIDA_DESCARTE")</f>
        <v/>
      </c>
      <c r="J4552" s="14">
        <f>G4552-H4552-I4552</f>
        <v/>
      </c>
      <c r="K4552">
        <f>IF(A4552="","",IF(J4552&lt;=IFERROR(VLOOKUP(A4552,Produtos!$A:$E,5,FALSE),0),"ABAIXO DO MINIMO","OK"))</f>
        <v/>
      </c>
    </row>
    <row r="4553">
      <c r="B4553">
        <f>IFERROR(VLOOKUP(A4553,Produtos!A:B,2,FALSE),"")</f>
        <v/>
      </c>
      <c r="D4553" s="10">
        <f>IFERROR(INDEX(Lotes!$E:$E,MATCH(1,(Lotes!$A:$A=A4553)*(Lotes!$C:$C=C4553),0)),"")</f>
        <v/>
      </c>
      <c r="E4553" s="14">
        <f>IF(D4553="","",D4553-TODAY())</f>
        <v/>
      </c>
      <c r="F4553">
        <f>IF(D4553="","",IF(E4553&lt;0,"VENCIDO",IF(E4553&lt;=30,"VENCE EM &lt;= 30 DIAS",IF(E4553&lt;=60,"ATENCAO (31-60 DIAS)","OK"))))</f>
        <v/>
      </c>
      <c r="G4553" s="14">
        <f>SUMIFS(Lancamentos!$G:$G,Lancamentos!$C:$C,$A4553,Lancamentos!$E:$E,$C4553,Lancamentos!$B:$B,"ENTRADA")</f>
        <v/>
      </c>
      <c r="H4553" s="14">
        <f>SUMIFS(Lancamentos!$G:$G,Lancamentos!$C:$C,$A4553,Lancamentos!$E:$E,$C4553,Lancamentos!$B:$B,"SAIDA_USO")</f>
        <v/>
      </c>
      <c r="I4553" s="14">
        <f>SUMIFS(Lancamentos!$G:$G,Lancamentos!$C:$C,$A4553,Lancamentos!$E:$E,$C4553,Lancamentos!$B:$B,"SAIDA_DESCARTE")</f>
        <v/>
      </c>
      <c r="J4553" s="14">
        <f>G4553-H4553-I4553</f>
        <v/>
      </c>
      <c r="K4553">
        <f>IF(A4553="","",IF(J4553&lt;=IFERROR(VLOOKUP(A4553,Produtos!$A:$E,5,FALSE),0),"ABAIXO DO MINIMO","OK"))</f>
        <v/>
      </c>
    </row>
    <row r="4554">
      <c r="B4554">
        <f>IFERROR(VLOOKUP(A4554,Produtos!A:B,2,FALSE),"")</f>
        <v/>
      </c>
      <c r="D4554" s="10">
        <f>IFERROR(INDEX(Lotes!$E:$E,MATCH(1,(Lotes!$A:$A=A4554)*(Lotes!$C:$C=C4554),0)),"")</f>
        <v/>
      </c>
      <c r="E4554" s="14">
        <f>IF(D4554="","",D4554-TODAY())</f>
        <v/>
      </c>
      <c r="F4554">
        <f>IF(D4554="","",IF(E4554&lt;0,"VENCIDO",IF(E4554&lt;=30,"VENCE EM &lt;= 30 DIAS",IF(E4554&lt;=60,"ATENCAO (31-60 DIAS)","OK"))))</f>
        <v/>
      </c>
      <c r="G4554" s="14">
        <f>SUMIFS(Lancamentos!$G:$G,Lancamentos!$C:$C,$A4554,Lancamentos!$E:$E,$C4554,Lancamentos!$B:$B,"ENTRADA")</f>
        <v/>
      </c>
      <c r="H4554" s="14">
        <f>SUMIFS(Lancamentos!$G:$G,Lancamentos!$C:$C,$A4554,Lancamentos!$E:$E,$C4554,Lancamentos!$B:$B,"SAIDA_USO")</f>
        <v/>
      </c>
      <c r="I4554" s="14">
        <f>SUMIFS(Lancamentos!$G:$G,Lancamentos!$C:$C,$A4554,Lancamentos!$E:$E,$C4554,Lancamentos!$B:$B,"SAIDA_DESCARTE")</f>
        <v/>
      </c>
      <c r="J4554" s="14">
        <f>G4554-H4554-I4554</f>
        <v/>
      </c>
      <c r="K4554">
        <f>IF(A4554="","",IF(J4554&lt;=IFERROR(VLOOKUP(A4554,Produtos!$A:$E,5,FALSE),0),"ABAIXO DO MINIMO","OK"))</f>
        <v/>
      </c>
    </row>
    <row r="4555">
      <c r="B4555">
        <f>IFERROR(VLOOKUP(A4555,Produtos!A:B,2,FALSE),"")</f>
        <v/>
      </c>
      <c r="D4555" s="10">
        <f>IFERROR(INDEX(Lotes!$E:$E,MATCH(1,(Lotes!$A:$A=A4555)*(Lotes!$C:$C=C4555),0)),"")</f>
        <v/>
      </c>
      <c r="E4555" s="14">
        <f>IF(D4555="","",D4555-TODAY())</f>
        <v/>
      </c>
      <c r="F4555">
        <f>IF(D4555="","",IF(E4555&lt;0,"VENCIDO",IF(E4555&lt;=30,"VENCE EM &lt;= 30 DIAS",IF(E4555&lt;=60,"ATENCAO (31-60 DIAS)","OK"))))</f>
        <v/>
      </c>
      <c r="G4555" s="14">
        <f>SUMIFS(Lancamentos!$G:$G,Lancamentos!$C:$C,$A4555,Lancamentos!$E:$E,$C4555,Lancamentos!$B:$B,"ENTRADA")</f>
        <v/>
      </c>
      <c r="H4555" s="14">
        <f>SUMIFS(Lancamentos!$G:$G,Lancamentos!$C:$C,$A4555,Lancamentos!$E:$E,$C4555,Lancamentos!$B:$B,"SAIDA_USO")</f>
        <v/>
      </c>
      <c r="I4555" s="14">
        <f>SUMIFS(Lancamentos!$G:$G,Lancamentos!$C:$C,$A4555,Lancamentos!$E:$E,$C4555,Lancamentos!$B:$B,"SAIDA_DESCARTE")</f>
        <v/>
      </c>
      <c r="J4555" s="14">
        <f>G4555-H4555-I4555</f>
        <v/>
      </c>
      <c r="K4555">
        <f>IF(A4555="","",IF(J4555&lt;=IFERROR(VLOOKUP(A4555,Produtos!$A:$E,5,FALSE),0),"ABAIXO DO MINIMO","OK"))</f>
        <v/>
      </c>
    </row>
    <row r="4556">
      <c r="B4556">
        <f>IFERROR(VLOOKUP(A4556,Produtos!A:B,2,FALSE),"")</f>
        <v/>
      </c>
      <c r="D4556" s="10">
        <f>IFERROR(INDEX(Lotes!$E:$E,MATCH(1,(Lotes!$A:$A=A4556)*(Lotes!$C:$C=C4556),0)),"")</f>
        <v/>
      </c>
      <c r="E4556" s="14">
        <f>IF(D4556="","",D4556-TODAY())</f>
        <v/>
      </c>
      <c r="F4556">
        <f>IF(D4556="","",IF(E4556&lt;0,"VENCIDO",IF(E4556&lt;=30,"VENCE EM &lt;= 30 DIAS",IF(E4556&lt;=60,"ATENCAO (31-60 DIAS)","OK"))))</f>
        <v/>
      </c>
      <c r="G4556" s="14">
        <f>SUMIFS(Lancamentos!$G:$G,Lancamentos!$C:$C,$A4556,Lancamentos!$E:$E,$C4556,Lancamentos!$B:$B,"ENTRADA")</f>
        <v/>
      </c>
      <c r="H4556" s="14">
        <f>SUMIFS(Lancamentos!$G:$G,Lancamentos!$C:$C,$A4556,Lancamentos!$E:$E,$C4556,Lancamentos!$B:$B,"SAIDA_USO")</f>
        <v/>
      </c>
      <c r="I4556" s="14">
        <f>SUMIFS(Lancamentos!$G:$G,Lancamentos!$C:$C,$A4556,Lancamentos!$E:$E,$C4556,Lancamentos!$B:$B,"SAIDA_DESCARTE")</f>
        <v/>
      </c>
      <c r="J4556" s="14">
        <f>G4556-H4556-I4556</f>
        <v/>
      </c>
      <c r="K4556">
        <f>IF(A4556="","",IF(J4556&lt;=IFERROR(VLOOKUP(A4556,Produtos!$A:$E,5,FALSE),0),"ABAIXO DO MINIMO","OK"))</f>
        <v/>
      </c>
    </row>
    <row r="4557">
      <c r="B4557">
        <f>IFERROR(VLOOKUP(A4557,Produtos!A:B,2,FALSE),"")</f>
        <v/>
      </c>
      <c r="D4557" s="10">
        <f>IFERROR(INDEX(Lotes!$E:$E,MATCH(1,(Lotes!$A:$A=A4557)*(Lotes!$C:$C=C4557),0)),"")</f>
        <v/>
      </c>
      <c r="E4557" s="14">
        <f>IF(D4557="","",D4557-TODAY())</f>
        <v/>
      </c>
      <c r="F4557">
        <f>IF(D4557="","",IF(E4557&lt;0,"VENCIDO",IF(E4557&lt;=30,"VENCE EM &lt;= 30 DIAS",IF(E4557&lt;=60,"ATENCAO (31-60 DIAS)","OK"))))</f>
        <v/>
      </c>
      <c r="G4557" s="14">
        <f>SUMIFS(Lancamentos!$G:$G,Lancamentos!$C:$C,$A4557,Lancamentos!$E:$E,$C4557,Lancamentos!$B:$B,"ENTRADA")</f>
        <v/>
      </c>
      <c r="H4557" s="14">
        <f>SUMIFS(Lancamentos!$G:$G,Lancamentos!$C:$C,$A4557,Lancamentos!$E:$E,$C4557,Lancamentos!$B:$B,"SAIDA_USO")</f>
        <v/>
      </c>
      <c r="I4557" s="14">
        <f>SUMIFS(Lancamentos!$G:$G,Lancamentos!$C:$C,$A4557,Lancamentos!$E:$E,$C4557,Lancamentos!$B:$B,"SAIDA_DESCARTE")</f>
        <v/>
      </c>
      <c r="J4557" s="14">
        <f>G4557-H4557-I4557</f>
        <v/>
      </c>
      <c r="K4557">
        <f>IF(A4557="","",IF(J4557&lt;=IFERROR(VLOOKUP(A4557,Produtos!$A:$E,5,FALSE),0),"ABAIXO DO MINIMO","OK"))</f>
        <v/>
      </c>
    </row>
    <row r="4558">
      <c r="B4558">
        <f>IFERROR(VLOOKUP(A4558,Produtos!A:B,2,FALSE),"")</f>
        <v/>
      </c>
      <c r="D4558" s="10">
        <f>IFERROR(INDEX(Lotes!$E:$E,MATCH(1,(Lotes!$A:$A=A4558)*(Lotes!$C:$C=C4558),0)),"")</f>
        <v/>
      </c>
      <c r="E4558" s="14">
        <f>IF(D4558="","",D4558-TODAY())</f>
        <v/>
      </c>
      <c r="F4558">
        <f>IF(D4558="","",IF(E4558&lt;0,"VENCIDO",IF(E4558&lt;=30,"VENCE EM &lt;= 30 DIAS",IF(E4558&lt;=60,"ATENCAO (31-60 DIAS)","OK"))))</f>
        <v/>
      </c>
      <c r="G4558" s="14">
        <f>SUMIFS(Lancamentos!$G:$G,Lancamentos!$C:$C,$A4558,Lancamentos!$E:$E,$C4558,Lancamentos!$B:$B,"ENTRADA")</f>
        <v/>
      </c>
      <c r="H4558" s="14">
        <f>SUMIFS(Lancamentos!$G:$G,Lancamentos!$C:$C,$A4558,Lancamentos!$E:$E,$C4558,Lancamentos!$B:$B,"SAIDA_USO")</f>
        <v/>
      </c>
      <c r="I4558" s="14">
        <f>SUMIFS(Lancamentos!$G:$G,Lancamentos!$C:$C,$A4558,Lancamentos!$E:$E,$C4558,Lancamentos!$B:$B,"SAIDA_DESCARTE")</f>
        <v/>
      </c>
      <c r="J4558" s="14">
        <f>G4558-H4558-I4558</f>
        <v/>
      </c>
      <c r="K4558">
        <f>IF(A4558="","",IF(J4558&lt;=IFERROR(VLOOKUP(A4558,Produtos!$A:$E,5,FALSE),0),"ABAIXO DO MINIMO","OK"))</f>
        <v/>
      </c>
    </row>
    <row r="4559">
      <c r="B4559">
        <f>IFERROR(VLOOKUP(A4559,Produtos!A:B,2,FALSE),"")</f>
        <v/>
      </c>
      <c r="D4559" s="10">
        <f>IFERROR(INDEX(Lotes!$E:$E,MATCH(1,(Lotes!$A:$A=A4559)*(Lotes!$C:$C=C4559),0)),"")</f>
        <v/>
      </c>
      <c r="E4559" s="14">
        <f>IF(D4559="","",D4559-TODAY())</f>
        <v/>
      </c>
      <c r="F4559">
        <f>IF(D4559="","",IF(E4559&lt;0,"VENCIDO",IF(E4559&lt;=30,"VENCE EM &lt;= 30 DIAS",IF(E4559&lt;=60,"ATENCAO (31-60 DIAS)","OK"))))</f>
        <v/>
      </c>
      <c r="G4559" s="14">
        <f>SUMIFS(Lancamentos!$G:$G,Lancamentos!$C:$C,$A4559,Lancamentos!$E:$E,$C4559,Lancamentos!$B:$B,"ENTRADA")</f>
        <v/>
      </c>
      <c r="H4559" s="14">
        <f>SUMIFS(Lancamentos!$G:$G,Lancamentos!$C:$C,$A4559,Lancamentos!$E:$E,$C4559,Lancamentos!$B:$B,"SAIDA_USO")</f>
        <v/>
      </c>
      <c r="I4559" s="14">
        <f>SUMIFS(Lancamentos!$G:$G,Lancamentos!$C:$C,$A4559,Lancamentos!$E:$E,$C4559,Lancamentos!$B:$B,"SAIDA_DESCARTE")</f>
        <v/>
      </c>
      <c r="J4559" s="14">
        <f>G4559-H4559-I4559</f>
        <v/>
      </c>
      <c r="K4559">
        <f>IF(A4559="","",IF(J4559&lt;=IFERROR(VLOOKUP(A4559,Produtos!$A:$E,5,FALSE),0),"ABAIXO DO MINIMO","OK"))</f>
        <v/>
      </c>
    </row>
    <row r="4560">
      <c r="B4560">
        <f>IFERROR(VLOOKUP(A4560,Produtos!A:B,2,FALSE),"")</f>
        <v/>
      </c>
      <c r="D4560" s="10">
        <f>IFERROR(INDEX(Lotes!$E:$E,MATCH(1,(Lotes!$A:$A=A4560)*(Lotes!$C:$C=C4560),0)),"")</f>
        <v/>
      </c>
      <c r="E4560" s="14">
        <f>IF(D4560="","",D4560-TODAY())</f>
        <v/>
      </c>
      <c r="F4560">
        <f>IF(D4560="","",IF(E4560&lt;0,"VENCIDO",IF(E4560&lt;=30,"VENCE EM &lt;= 30 DIAS",IF(E4560&lt;=60,"ATENCAO (31-60 DIAS)","OK"))))</f>
        <v/>
      </c>
      <c r="G4560" s="14">
        <f>SUMIFS(Lancamentos!$G:$G,Lancamentos!$C:$C,$A4560,Lancamentos!$E:$E,$C4560,Lancamentos!$B:$B,"ENTRADA")</f>
        <v/>
      </c>
      <c r="H4560" s="14">
        <f>SUMIFS(Lancamentos!$G:$G,Lancamentos!$C:$C,$A4560,Lancamentos!$E:$E,$C4560,Lancamentos!$B:$B,"SAIDA_USO")</f>
        <v/>
      </c>
      <c r="I4560" s="14">
        <f>SUMIFS(Lancamentos!$G:$G,Lancamentos!$C:$C,$A4560,Lancamentos!$E:$E,$C4560,Lancamentos!$B:$B,"SAIDA_DESCARTE")</f>
        <v/>
      </c>
      <c r="J4560" s="14">
        <f>G4560-H4560-I4560</f>
        <v/>
      </c>
      <c r="K4560">
        <f>IF(A4560="","",IF(J4560&lt;=IFERROR(VLOOKUP(A4560,Produtos!$A:$E,5,FALSE),0),"ABAIXO DO MINIMO","OK"))</f>
        <v/>
      </c>
    </row>
    <row r="4561">
      <c r="B4561">
        <f>IFERROR(VLOOKUP(A4561,Produtos!A:B,2,FALSE),"")</f>
        <v/>
      </c>
      <c r="D4561" s="10">
        <f>IFERROR(INDEX(Lotes!$E:$E,MATCH(1,(Lotes!$A:$A=A4561)*(Lotes!$C:$C=C4561),0)),"")</f>
        <v/>
      </c>
      <c r="E4561" s="14">
        <f>IF(D4561="","",D4561-TODAY())</f>
        <v/>
      </c>
      <c r="F4561">
        <f>IF(D4561="","",IF(E4561&lt;0,"VENCIDO",IF(E4561&lt;=30,"VENCE EM &lt;= 30 DIAS",IF(E4561&lt;=60,"ATENCAO (31-60 DIAS)","OK"))))</f>
        <v/>
      </c>
      <c r="G4561" s="14">
        <f>SUMIFS(Lancamentos!$G:$G,Lancamentos!$C:$C,$A4561,Lancamentos!$E:$E,$C4561,Lancamentos!$B:$B,"ENTRADA")</f>
        <v/>
      </c>
      <c r="H4561" s="14">
        <f>SUMIFS(Lancamentos!$G:$G,Lancamentos!$C:$C,$A4561,Lancamentos!$E:$E,$C4561,Lancamentos!$B:$B,"SAIDA_USO")</f>
        <v/>
      </c>
      <c r="I4561" s="14">
        <f>SUMIFS(Lancamentos!$G:$G,Lancamentos!$C:$C,$A4561,Lancamentos!$E:$E,$C4561,Lancamentos!$B:$B,"SAIDA_DESCARTE")</f>
        <v/>
      </c>
      <c r="J4561" s="14">
        <f>G4561-H4561-I4561</f>
        <v/>
      </c>
      <c r="K4561">
        <f>IF(A4561="","",IF(J4561&lt;=IFERROR(VLOOKUP(A4561,Produtos!$A:$E,5,FALSE),0),"ABAIXO DO MINIMO","OK"))</f>
        <v/>
      </c>
    </row>
    <row r="4562">
      <c r="B4562">
        <f>IFERROR(VLOOKUP(A4562,Produtos!A:B,2,FALSE),"")</f>
        <v/>
      </c>
      <c r="D4562" s="10">
        <f>IFERROR(INDEX(Lotes!$E:$E,MATCH(1,(Lotes!$A:$A=A4562)*(Lotes!$C:$C=C4562),0)),"")</f>
        <v/>
      </c>
      <c r="E4562" s="14">
        <f>IF(D4562="","",D4562-TODAY())</f>
        <v/>
      </c>
      <c r="F4562">
        <f>IF(D4562="","",IF(E4562&lt;0,"VENCIDO",IF(E4562&lt;=30,"VENCE EM &lt;= 30 DIAS",IF(E4562&lt;=60,"ATENCAO (31-60 DIAS)","OK"))))</f>
        <v/>
      </c>
      <c r="G4562" s="14">
        <f>SUMIFS(Lancamentos!$G:$G,Lancamentos!$C:$C,$A4562,Lancamentos!$E:$E,$C4562,Lancamentos!$B:$B,"ENTRADA")</f>
        <v/>
      </c>
      <c r="H4562" s="14">
        <f>SUMIFS(Lancamentos!$G:$G,Lancamentos!$C:$C,$A4562,Lancamentos!$E:$E,$C4562,Lancamentos!$B:$B,"SAIDA_USO")</f>
        <v/>
      </c>
      <c r="I4562" s="14">
        <f>SUMIFS(Lancamentos!$G:$G,Lancamentos!$C:$C,$A4562,Lancamentos!$E:$E,$C4562,Lancamentos!$B:$B,"SAIDA_DESCARTE")</f>
        <v/>
      </c>
      <c r="J4562" s="14">
        <f>G4562-H4562-I4562</f>
        <v/>
      </c>
      <c r="K4562">
        <f>IF(A4562="","",IF(J4562&lt;=IFERROR(VLOOKUP(A4562,Produtos!$A:$E,5,FALSE),0),"ABAIXO DO MINIMO","OK"))</f>
        <v/>
      </c>
    </row>
    <row r="4563">
      <c r="B4563">
        <f>IFERROR(VLOOKUP(A4563,Produtos!A:B,2,FALSE),"")</f>
        <v/>
      </c>
      <c r="D4563" s="10">
        <f>IFERROR(INDEX(Lotes!$E:$E,MATCH(1,(Lotes!$A:$A=A4563)*(Lotes!$C:$C=C4563),0)),"")</f>
        <v/>
      </c>
      <c r="E4563" s="14">
        <f>IF(D4563="","",D4563-TODAY())</f>
        <v/>
      </c>
      <c r="F4563">
        <f>IF(D4563="","",IF(E4563&lt;0,"VENCIDO",IF(E4563&lt;=30,"VENCE EM &lt;= 30 DIAS",IF(E4563&lt;=60,"ATENCAO (31-60 DIAS)","OK"))))</f>
        <v/>
      </c>
      <c r="G4563" s="14">
        <f>SUMIFS(Lancamentos!$G:$G,Lancamentos!$C:$C,$A4563,Lancamentos!$E:$E,$C4563,Lancamentos!$B:$B,"ENTRADA")</f>
        <v/>
      </c>
      <c r="H4563" s="14">
        <f>SUMIFS(Lancamentos!$G:$G,Lancamentos!$C:$C,$A4563,Lancamentos!$E:$E,$C4563,Lancamentos!$B:$B,"SAIDA_USO")</f>
        <v/>
      </c>
      <c r="I4563" s="14">
        <f>SUMIFS(Lancamentos!$G:$G,Lancamentos!$C:$C,$A4563,Lancamentos!$E:$E,$C4563,Lancamentos!$B:$B,"SAIDA_DESCARTE")</f>
        <v/>
      </c>
      <c r="J4563" s="14">
        <f>G4563-H4563-I4563</f>
        <v/>
      </c>
      <c r="K4563">
        <f>IF(A4563="","",IF(J4563&lt;=IFERROR(VLOOKUP(A4563,Produtos!$A:$E,5,FALSE),0),"ABAIXO DO MINIMO","OK"))</f>
        <v/>
      </c>
    </row>
    <row r="4564">
      <c r="B4564">
        <f>IFERROR(VLOOKUP(A4564,Produtos!A:B,2,FALSE),"")</f>
        <v/>
      </c>
      <c r="D4564" s="10">
        <f>IFERROR(INDEX(Lotes!$E:$E,MATCH(1,(Lotes!$A:$A=A4564)*(Lotes!$C:$C=C4564),0)),"")</f>
        <v/>
      </c>
      <c r="E4564" s="14">
        <f>IF(D4564="","",D4564-TODAY())</f>
        <v/>
      </c>
      <c r="F4564">
        <f>IF(D4564="","",IF(E4564&lt;0,"VENCIDO",IF(E4564&lt;=30,"VENCE EM &lt;= 30 DIAS",IF(E4564&lt;=60,"ATENCAO (31-60 DIAS)","OK"))))</f>
        <v/>
      </c>
      <c r="G4564" s="14">
        <f>SUMIFS(Lancamentos!$G:$G,Lancamentos!$C:$C,$A4564,Lancamentos!$E:$E,$C4564,Lancamentos!$B:$B,"ENTRADA")</f>
        <v/>
      </c>
      <c r="H4564" s="14">
        <f>SUMIFS(Lancamentos!$G:$G,Lancamentos!$C:$C,$A4564,Lancamentos!$E:$E,$C4564,Lancamentos!$B:$B,"SAIDA_USO")</f>
        <v/>
      </c>
      <c r="I4564" s="14">
        <f>SUMIFS(Lancamentos!$G:$G,Lancamentos!$C:$C,$A4564,Lancamentos!$E:$E,$C4564,Lancamentos!$B:$B,"SAIDA_DESCARTE")</f>
        <v/>
      </c>
      <c r="J4564" s="14">
        <f>G4564-H4564-I4564</f>
        <v/>
      </c>
      <c r="K4564">
        <f>IF(A4564="","",IF(J4564&lt;=IFERROR(VLOOKUP(A4564,Produtos!$A:$E,5,FALSE),0),"ABAIXO DO MINIMO","OK"))</f>
        <v/>
      </c>
    </row>
    <row r="4565">
      <c r="B4565">
        <f>IFERROR(VLOOKUP(A4565,Produtos!A:B,2,FALSE),"")</f>
        <v/>
      </c>
      <c r="D4565" s="10">
        <f>IFERROR(INDEX(Lotes!$E:$E,MATCH(1,(Lotes!$A:$A=A4565)*(Lotes!$C:$C=C4565),0)),"")</f>
        <v/>
      </c>
      <c r="E4565" s="14">
        <f>IF(D4565="","",D4565-TODAY())</f>
        <v/>
      </c>
      <c r="F4565">
        <f>IF(D4565="","",IF(E4565&lt;0,"VENCIDO",IF(E4565&lt;=30,"VENCE EM &lt;= 30 DIAS",IF(E4565&lt;=60,"ATENCAO (31-60 DIAS)","OK"))))</f>
        <v/>
      </c>
      <c r="G4565" s="14">
        <f>SUMIFS(Lancamentos!$G:$G,Lancamentos!$C:$C,$A4565,Lancamentos!$E:$E,$C4565,Lancamentos!$B:$B,"ENTRADA")</f>
        <v/>
      </c>
      <c r="H4565" s="14">
        <f>SUMIFS(Lancamentos!$G:$G,Lancamentos!$C:$C,$A4565,Lancamentos!$E:$E,$C4565,Lancamentos!$B:$B,"SAIDA_USO")</f>
        <v/>
      </c>
      <c r="I4565" s="14">
        <f>SUMIFS(Lancamentos!$G:$G,Lancamentos!$C:$C,$A4565,Lancamentos!$E:$E,$C4565,Lancamentos!$B:$B,"SAIDA_DESCARTE")</f>
        <v/>
      </c>
      <c r="J4565" s="14">
        <f>G4565-H4565-I4565</f>
        <v/>
      </c>
      <c r="K4565">
        <f>IF(A4565="","",IF(J4565&lt;=IFERROR(VLOOKUP(A4565,Produtos!$A:$E,5,FALSE),0),"ABAIXO DO MINIMO","OK"))</f>
        <v/>
      </c>
    </row>
    <row r="4566">
      <c r="B4566">
        <f>IFERROR(VLOOKUP(A4566,Produtos!A:B,2,FALSE),"")</f>
        <v/>
      </c>
      <c r="D4566" s="10">
        <f>IFERROR(INDEX(Lotes!$E:$E,MATCH(1,(Lotes!$A:$A=A4566)*(Lotes!$C:$C=C4566),0)),"")</f>
        <v/>
      </c>
      <c r="E4566" s="14">
        <f>IF(D4566="","",D4566-TODAY())</f>
        <v/>
      </c>
      <c r="F4566">
        <f>IF(D4566="","",IF(E4566&lt;0,"VENCIDO",IF(E4566&lt;=30,"VENCE EM &lt;= 30 DIAS",IF(E4566&lt;=60,"ATENCAO (31-60 DIAS)","OK"))))</f>
        <v/>
      </c>
      <c r="G4566" s="14">
        <f>SUMIFS(Lancamentos!$G:$G,Lancamentos!$C:$C,$A4566,Lancamentos!$E:$E,$C4566,Lancamentos!$B:$B,"ENTRADA")</f>
        <v/>
      </c>
      <c r="H4566" s="14">
        <f>SUMIFS(Lancamentos!$G:$G,Lancamentos!$C:$C,$A4566,Lancamentos!$E:$E,$C4566,Lancamentos!$B:$B,"SAIDA_USO")</f>
        <v/>
      </c>
      <c r="I4566" s="14">
        <f>SUMIFS(Lancamentos!$G:$G,Lancamentos!$C:$C,$A4566,Lancamentos!$E:$E,$C4566,Lancamentos!$B:$B,"SAIDA_DESCARTE")</f>
        <v/>
      </c>
      <c r="J4566" s="14">
        <f>G4566-H4566-I4566</f>
        <v/>
      </c>
      <c r="K4566">
        <f>IF(A4566="","",IF(J4566&lt;=IFERROR(VLOOKUP(A4566,Produtos!$A:$E,5,FALSE),0),"ABAIXO DO MINIMO","OK"))</f>
        <v/>
      </c>
    </row>
    <row r="4567">
      <c r="B4567">
        <f>IFERROR(VLOOKUP(A4567,Produtos!A:B,2,FALSE),"")</f>
        <v/>
      </c>
      <c r="D4567" s="10">
        <f>IFERROR(INDEX(Lotes!$E:$E,MATCH(1,(Lotes!$A:$A=A4567)*(Lotes!$C:$C=C4567),0)),"")</f>
        <v/>
      </c>
      <c r="E4567" s="14">
        <f>IF(D4567="","",D4567-TODAY())</f>
        <v/>
      </c>
      <c r="F4567">
        <f>IF(D4567="","",IF(E4567&lt;0,"VENCIDO",IF(E4567&lt;=30,"VENCE EM &lt;= 30 DIAS",IF(E4567&lt;=60,"ATENCAO (31-60 DIAS)","OK"))))</f>
        <v/>
      </c>
      <c r="G4567" s="14">
        <f>SUMIFS(Lancamentos!$G:$G,Lancamentos!$C:$C,$A4567,Lancamentos!$E:$E,$C4567,Lancamentos!$B:$B,"ENTRADA")</f>
        <v/>
      </c>
      <c r="H4567" s="14">
        <f>SUMIFS(Lancamentos!$G:$G,Lancamentos!$C:$C,$A4567,Lancamentos!$E:$E,$C4567,Lancamentos!$B:$B,"SAIDA_USO")</f>
        <v/>
      </c>
      <c r="I4567" s="14">
        <f>SUMIFS(Lancamentos!$G:$G,Lancamentos!$C:$C,$A4567,Lancamentos!$E:$E,$C4567,Lancamentos!$B:$B,"SAIDA_DESCARTE")</f>
        <v/>
      </c>
      <c r="J4567" s="14">
        <f>G4567-H4567-I4567</f>
        <v/>
      </c>
      <c r="K4567">
        <f>IF(A4567="","",IF(J4567&lt;=IFERROR(VLOOKUP(A4567,Produtos!$A:$E,5,FALSE),0),"ABAIXO DO MINIMO","OK"))</f>
        <v/>
      </c>
    </row>
    <row r="4568">
      <c r="B4568">
        <f>IFERROR(VLOOKUP(A4568,Produtos!A:B,2,FALSE),"")</f>
        <v/>
      </c>
      <c r="D4568" s="10">
        <f>IFERROR(INDEX(Lotes!$E:$E,MATCH(1,(Lotes!$A:$A=A4568)*(Lotes!$C:$C=C4568),0)),"")</f>
        <v/>
      </c>
      <c r="E4568" s="14">
        <f>IF(D4568="","",D4568-TODAY())</f>
        <v/>
      </c>
      <c r="F4568">
        <f>IF(D4568="","",IF(E4568&lt;0,"VENCIDO",IF(E4568&lt;=30,"VENCE EM &lt;= 30 DIAS",IF(E4568&lt;=60,"ATENCAO (31-60 DIAS)","OK"))))</f>
        <v/>
      </c>
      <c r="G4568" s="14">
        <f>SUMIFS(Lancamentos!$G:$G,Lancamentos!$C:$C,$A4568,Lancamentos!$E:$E,$C4568,Lancamentos!$B:$B,"ENTRADA")</f>
        <v/>
      </c>
      <c r="H4568" s="14">
        <f>SUMIFS(Lancamentos!$G:$G,Lancamentos!$C:$C,$A4568,Lancamentos!$E:$E,$C4568,Lancamentos!$B:$B,"SAIDA_USO")</f>
        <v/>
      </c>
      <c r="I4568" s="14">
        <f>SUMIFS(Lancamentos!$G:$G,Lancamentos!$C:$C,$A4568,Lancamentos!$E:$E,$C4568,Lancamentos!$B:$B,"SAIDA_DESCARTE")</f>
        <v/>
      </c>
      <c r="J4568" s="14">
        <f>G4568-H4568-I4568</f>
        <v/>
      </c>
      <c r="K4568">
        <f>IF(A4568="","",IF(J4568&lt;=IFERROR(VLOOKUP(A4568,Produtos!$A:$E,5,FALSE),0),"ABAIXO DO MINIMO","OK"))</f>
        <v/>
      </c>
    </row>
    <row r="4569">
      <c r="B4569">
        <f>IFERROR(VLOOKUP(A4569,Produtos!A:B,2,FALSE),"")</f>
        <v/>
      </c>
      <c r="D4569" s="10">
        <f>IFERROR(INDEX(Lotes!$E:$E,MATCH(1,(Lotes!$A:$A=A4569)*(Lotes!$C:$C=C4569),0)),"")</f>
        <v/>
      </c>
      <c r="E4569" s="14">
        <f>IF(D4569="","",D4569-TODAY())</f>
        <v/>
      </c>
      <c r="F4569">
        <f>IF(D4569="","",IF(E4569&lt;0,"VENCIDO",IF(E4569&lt;=30,"VENCE EM &lt;= 30 DIAS",IF(E4569&lt;=60,"ATENCAO (31-60 DIAS)","OK"))))</f>
        <v/>
      </c>
      <c r="G4569" s="14">
        <f>SUMIFS(Lancamentos!$G:$G,Lancamentos!$C:$C,$A4569,Lancamentos!$E:$E,$C4569,Lancamentos!$B:$B,"ENTRADA")</f>
        <v/>
      </c>
      <c r="H4569" s="14">
        <f>SUMIFS(Lancamentos!$G:$G,Lancamentos!$C:$C,$A4569,Lancamentos!$E:$E,$C4569,Lancamentos!$B:$B,"SAIDA_USO")</f>
        <v/>
      </c>
      <c r="I4569" s="14">
        <f>SUMIFS(Lancamentos!$G:$G,Lancamentos!$C:$C,$A4569,Lancamentos!$E:$E,$C4569,Lancamentos!$B:$B,"SAIDA_DESCARTE")</f>
        <v/>
      </c>
      <c r="J4569" s="14">
        <f>G4569-H4569-I4569</f>
        <v/>
      </c>
      <c r="K4569">
        <f>IF(A4569="","",IF(J4569&lt;=IFERROR(VLOOKUP(A4569,Produtos!$A:$E,5,FALSE),0),"ABAIXO DO MINIMO","OK"))</f>
        <v/>
      </c>
    </row>
    <row r="4570">
      <c r="B4570">
        <f>IFERROR(VLOOKUP(A4570,Produtos!A:B,2,FALSE),"")</f>
        <v/>
      </c>
      <c r="D4570" s="10">
        <f>IFERROR(INDEX(Lotes!$E:$E,MATCH(1,(Lotes!$A:$A=A4570)*(Lotes!$C:$C=C4570),0)),"")</f>
        <v/>
      </c>
      <c r="E4570" s="14">
        <f>IF(D4570="","",D4570-TODAY())</f>
        <v/>
      </c>
      <c r="F4570">
        <f>IF(D4570="","",IF(E4570&lt;0,"VENCIDO",IF(E4570&lt;=30,"VENCE EM &lt;= 30 DIAS",IF(E4570&lt;=60,"ATENCAO (31-60 DIAS)","OK"))))</f>
        <v/>
      </c>
      <c r="G4570" s="14">
        <f>SUMIFS(Lancamentos!$G:$G,Lancamentos!$C:$C,$A4570,Lancamentos!$E:$E,$C4570,Lancamentos!$B:$B,"ENTRADA")</f>
        <v/>
      </c>
      <c r="H4570" s="14">
        <f>SUMIFS(Lancamentos!$G:$G,Lancamentos!$C:$C,$A4570,Lancamentos!$E:$E,$C4570,Lancamentos!$B:$B,"SAIDA_USO")</f>
        <v/>
      </c>
      <c r="I4570" s="14">
        <f>SUMIFS(Lancamentos!$G:$G,Lancamentos!$C:$C,$A4570,Lancamentos!$E:$E,$C4570,Lancamentos!$B:$B,"SAIDA_DESCARTE")</f>
        <v/>
      </c>
      <c r="J4570" s="14">
        <f>G4570-H4570-I4570</f>
        <v/>
      </c>
      <c r="K4570">
        <f>IF(A4570="","",IF(J4570&lt;=IFERROR(VLOOKUP(A4570,Produtos!$A:$E,5,FALSE),0),"ABAIXO DO MINIMO","OK"))</f>
        <v/>
      </c>
    </row>
    <row r="4571">
      <c r="B4571">
        <f>IFERROR(VLOOKUP(A4571,Produtos!A:B,2,FALSE),"")</f>
        <v/>
      </c>
      <c r="D4571" s="10">
        <f>IFERROR(INDEX(Lotes!$E:$E,MATCH(1,(Lotes!$A:$A=A4571)*(Lotes!$C:$C=C4571),0)),"")</f>
        <v/>
      </c>
      <c r="E4571" s="14">
        <f>IF(D4571="","",D4571-TODAY())</f>
        <v/>
      </c>
      <c r="F4571">
        <f>IF(D4571="","",IF(E4571&lt;0,"VENCIDO",IF(E4571&lt;=30,"VENCE EM &lt;= 30 DIAS",IF(E4571&lt;=60,"ATENCAO (31-60 DIAS)","OK"))))</f>
        <v/>
      </c>
      <c r="G4571" s="14">
        <f>SUMIFS(Lancamentos!$G:$G,Lancamentos!$C:$C,$A4571,Lancamentos!$E:$E,$C4571,Lancamentos!$B:$B,"ENTRADA")</f>
        <v/>
      </c>
      <c r="H4571" s="14">
        <f>SUMIFS(Lancamentos!$G:$G,Lancamentos!$C:$C,$A4571,Lancamentos!$E:$E,$C4571,Lancamentos!$B:$B,"SAIDA_USO")</f>
        <v/>
      </c>
      <c r="I4571" s="14">
        <f>SUMIFS(Lancamentos!$G:$G,Lancamentos!$C:$C,$A4571,Lancamentos!$E:$E,$C4571,Lancamentos!$B:$B,"SAIDA_DESCARTE")</f>
        <v/>
      </c>
      <c r="J4571" s="14">
        <f>G4571-H4571-I4571</f>
        <v/>
      </c>
      <c r="K4571">
        <f>IF(A4571="","",IF(J4571&lt;=IFERROR(VLOOKUP(A4571,Produtos!$A:$E,5,FALSE),0),"ABAIXO DO MINIMO","OK"))</f>
        <v/>
      </c>
    </row>
    <row r="4572">
      <c r="B4572">
        <f>IFERROR(VLOOKUP(A4572,Produtos!A:B,2,FALSE),"")</f>
        <v/>
      </c>
      <c r="D4572" s="10">
        <f>IFERROR(INDEX(Lotes!$E:$E,MATCH(1,(Lotes!$A:$A=A4572)*(Lotes!$C:$C=C4572),0)),"")</f>
        <v/>
      </c>
      <c r="E4572" s="14">
        <f>IF(D4572="","",D4572-TODAY())</f>
        <v/>
      </c>
      <c r="F4572">
        <f>IF(D4572="","",IF(E4572&lt;0,"VENCIDO",IF(E4572&lt;=30,"VENCE EM &lt;= 30 DIAS",IF(E4572&lt;=60,"ATENCAO (31-60 DIAS)","OK"))))</f>
        <v/>
      </c>
      <c r="G4572" s="14">
        <f>SUMIFS(Lancamentos!$G:$G,Lancamentos!$C:$C,$A4572,Lancamentos!$E:$E,$C4572,Lancamentos!$B:$B,"ENTRADA")</f>
        <v/>
      </c>
      <c r="H4572" s="14">
        <f>SUMIFS(Lancamentos!$G:$G,Lancamentos!$C:$C,$A4572,Lancamentos!$E:$E,$C4572,Lancamentos!$B:$B,"SAIDA_USO")</f>
        <v/>
      </c>
      <c r="I4572" s="14">
        <f>SUMIFS(Lancamentos!$G:$G,Lancamentos!$C:$C,$A4572,Lancamentos!$E:$E,$C4572,Lancamentos!$B:$B,"SAIDA_DESCARTE")</f>
        <v/>
      </c>
      <c r="J4572" s="14">
        <f>G4572-H4572-I4572</f>
        <v/>
      </c>
      <c r="K4572">
        <f>IF(A4572="","",IF(J4572&lt;=IFERROR(VLOOKUP(A4572,Produtos!$A:$E,5,FALSE),0),"ABAIXO DO MINIMO","OK"))</f>
        <v/>
      </c>
    </row>
    <row r="4573">
      <c r="B4573">
        <f>IFERROR(VLOOKUP(A4573,Produtos!A:B,2,FALSE),"")</f>
        <v/>
      </c>
      <c r="D4573" s="10">
        <f>IFERROR(INDEX(Lotes!$E:$E,MATCH(1,(Lotes!$A:$A=A4573)*(Lotes!$C:$C=C4573),0)),"")</f>
        <v/>
      </c>
      <c r="E4573" s="14">
        <f>IF(D4573="","",D4573-TODAY())</f>
        <v/>
      </c>
      <c r="F4573">
        <f>IF(D4573="","",IF(E4573&lt;0,"VENCIDO",IF(E4573&lt;=30,"VENCE EM &lt;= 30 DIAS",IF(E4573&lt;=60,"ATENCAO (31-60 DIAS)","OK"))))</f>
        <v/>
      </c>
      <c r="G4573" s="14">
        <f>SUMIFS(Lancamentos!$G:$G,Lancamentos!$C:$C,$A4573,Lancamentos!$E:$E,$C4573,Lancamentos!$B:$B,"ENTRADA")</f>
        <v/>
      </c>
      <c r="H4573" s="14">
        <f>SUMIFS(Lancamentos!$G:$G,Lancamentos!$C:$C,$A4573,Lancamentos!$E:$E,$C4573,Lancamentos!$B:$B,"SAIDA_USO")</f>
        <v/>
      </c>
      <c r="I4573" s="14">
        <f>SUMIFS(Lancamentos!$G:$G,Lancamentos!$C:$C,$A4573,Lancamentos!$E:$E,$C4573,Lancamentos!$B:$B,"SAIDA_DESCARTE")</f>
        <v/>
      </c>
      <c r="J4573" s="14">
        <f>G4573-H4573-I4573</f>
        <v/>
      </c>
      <c r="K4573">
        <f>IF(A4573="","",IF(J4573&lt;=IFERROR(VLOOKUP(A4573,Produtos!$A:$E,5,FALSE),0),"ABAIXO DO MINIMO","OK"))</f>
        <v/>
      </c>
    </row>
    <row r="4574">
      <c r="B4574">
        <f>IFERROR(VLOOKUP(A4574,Produtos!A:B,2,FALSE),"")</f>
        <v/>
      </c>
      <c r="D4574" s="10">
        <f>IFERROR(INDEX(Lotes!$E:$E,MATCH(1,(Lotes!$A:$A=A4574)*(Lotes!$C:$C=C4574),0)),"")</f>
        <v/>
      </c>
      <c r="E4574" s="14">
        <f>IF(D4574="","",D4574-TODAY())</f>
        <v/>
      </c>
      <c r="F4574">
        <f>IF(D4574="","",IF(E4574&lt;0,"VENCIDO",IF(E4574&lt;=30,"VENCE EM &lt;= 30 DIAS",IF(E4574&lt;=60,"ATENCAO (31-60 DIAS)","OK"))))</f>
        <v/>
      </c>
      <c r="G4574" s="14">
        <f>SUMIFS(Lancamentos!$G:$G,Lancamentos!$C:$C,$A4574,Lancamentos!$E:$E,$C4574,Lancamentos!$B:$B,"ENTRADA")</f>
        <v/>
      </c>
      <c r="H4574" s="14">
        <f>SUMIFS(Lancamentos!$G:$G,Lancamentos!$C:$C,$A4574,Lancamentos!$E:$E,$C4574,Lancamentos!$B:$B,"SAIDA_USO")</f>
        <v/>
      </c>
      <c r="I4574" s="14">
        <f>SUMIFS(Lancamentos!$G:$G,Lancamentos!$C:$C,$A4574,Lancamentos!$E:$E,$C4574,Lancamentos!$B:$B,"SAIDA_DESCARTE")</f>
        <v/>
      </c>
      <c r="J4574" s="14">
        <f>G4574-H4574-I4574</f>
        <v/>
      </c>
      <c r="K4574">
        <f>IF(A4574="","",IF(J4574&lt;=IFERROR(VLOOKUP(A4574,Produtos!$A:$E,5,FALSE),0),"ABAIXO DO MINIMO","OK"))</f>
        <v/>
      </c>
    </row>
    <row r="4575">
      <c r="B4575">
        <f>IFERROR(VLOOKUP(A4575,Produtos!A:B,2,FALSE),"")</f>
        <v/>
      </c>
      <c r="D4575" s="10">
        <f>IFERROR(INDEX(Lotes!$E:$E,MATCH(1,(Lotes!$A:$A=A4575)*(Lotes!$C:$C=C4575),0)),"")</f>
        <v/>
      </c>
      <c r="E4575" s="14">
        <f>IF(D4575="","",D4575-TODAY())</f>
        <v/>
      </c>
      <c r="F4575">
        <f>IF(D4575="","",IF(E4575&lt;0,"VENCIDO",IF(E4575&lt;=30,"VENCE EM &lt;= 30 DIAS",IF(E4575&lt;=60,"ATENCAO (31-60 DIAS)","OK"))))</f>
        <v/>
      </c>
      <c r="G4575" s="14">
        <f>SUMIFS(Lancamentos!$G:$G,Lancamentos!$C:$C,$A4575,Lancamentos!$E:$E,$C4575,Lancamentos!$B:$B,"ENTRADA")</f>
        <v/>
      </c>
      <c r="H4575" s="14">
        <f>SUMIFS(Lancamentos!$G:$G,Lancamentos!$C:$C,$A4575,Lancamentos!$E:$E,$C4575,Lancamentos!$B:$B,"SAIDA_USO")</f>
        <v/>
      </c>
      <c r="I4575" s="14">
        <f>SUMIFS(Lancamentos!$G:$G,Lancamentos!$C:$C,$A4575,Lancamentos!$E:$E,$C4575,Lancamentos!$B:$B,"SAIDA_DESCARTE")</f>
        <v/>
      </c>
      <c r="J4575" s="14">
        <f>G4575-H4575-I4575</f>
        <v/>
      </c>
      <c r="K4575">
        <f>IF(A4575="","",IF(J4575&lt;=IFERROR(VLOOKUP(A4575,Produtos!$A:$E,5,FALSE),0),"ABAIXO DO MINIMO","OK"))</f>
        <v/>
      </c>
    </row>
    <row r="4576">
      <c r="B4576">
        <f>IFERROR(VLOOKUP(A4576,Produtos!A:B,2,FALSE),"")</f>
        <v/>
      </c>
      <c r="D4576" s="10">
        <f>IFERROR(INDEX(Lotes!$E:$E,MATCH(1,(Lotes!$A:$A=A4576)*(Lotes!$C:$C=C4576),0)),"")</f>
        <v/>
      </c>
      <c r="E4576" s="14">
        <f>IF(D4576="","",D4576-TODAY())</f>
        <v/>
      </c>
      <c r="F4576">
        <f>IF(D4576="","",IF(E4576&lt;0,"VENCIDO",IF(E4576&lt;=30,"VENCE EM &lt;= 30 DIAS",IF(E4576&lt;=60,"ATENCAO (31-60 DIAS)","OK"))))</f>
        <v/>
      </c>
      <c r="G4576" s="14">
        <f>SUMIFS(Lancamentos!$G:$G,Lancamentos!$C:$C,$A4576,Lancamentos!$E:$E,$C4576,Lancamentos!$B:$B,"ENTRADA")</f>
        <v/>
      </c>
      <c r="H4576" s="14">
        <f>SUMIFS(Lancamentos!$G:$G,Lancamentos!$C:$C,$A4576,Lancamentos!$E:$E,$C4576,Lancamentos!$B:$B,"SAIDA_USO")</f>
        <v/>
      </c>
      <c r="I4576" s="14">
        <f>SUMIFS(Lancamentos!$G:$G,Lancamentos!$C:$C,$A4576,Lancamentos!$E:$E,$C4576,Lancamentos!$B:$B,"SAIDA_DESCARTE")</f>
        <v/>
      </c>
      <c r="J4576" s="14">
        <f>G4576-H4576-I4576</f>
        <v/>
      </c>
      <c r="K4576">
        <f>IF(A4576="","",IF(J4576&lt;=IFERROR(VLOOKUP(A4576,Produtos!$A:$E,5,FALSE),0),"ABAIXO DO MINIMO","OK"))</f>
        <v/>
      </c>
    </row>
    <row r="4577">
      <c r="B4577">
        <f>IFERROR(VLOOKUP(A4577,Produtos!A:B,2,FALSE),"")</f>
        <v/>
      </c>
      <c r="D4577" s="10">
        <f>IFERROR(INDEX(Lotes!$E:$E,MATCH(1,(Lotes!$A:$A=A4577)*(Lotes!$C:$C=C4577),0)),"")</f>
        <v/>
      </c>
      <c r="E4577" s="14">
        <f>IF(D4577="","",D4577-TODAY())</f>
        <v/>
      </c>
      <c r="F4577">
        <f>IF(D4577="","",IF(E4577&lt;0,"VENCIDO",IF(E4577&lt;=30,"VENCE EM &lt;= 30 DIAS",IF(E4577&lt;=60,"ATENCAO (31-60 DIAS)","OK"))))</f>
        <v/>
      </c>
      <c r="G4577" s="14">
        <f>SUMIFS(Lancamentos!$G:$G,Lancamentos!$C:$C,$A4577,Lancamentos!$E:$E,$C4577,Lancamentos!$B:$B,"ENTRADA")</f>
        <v/>
      </c>
      <c r="H4577" s="14">
        <f>SUMIFS(Lancamentos!$G:$G,Lancamentos!$C:$C,$A4577,Lancamentos!$E:$E,$C4577,Lancamentos!$B:$B,"SAIDA_USO")</f>
        <v/>
      </c>
      <c r="I4577" s="14">
        <f>SUMIFS(Lancamentos!$G:$G,Lancamentos!$C:$C,$A4577,Lancamentos!$E:$E,$C4577,Lancamentos!$B:$B,"SAIDA_DESCARTE")</f>
        <v/>
      </c>
      <c r="J4577" s="14">
        <f>G4577-H4577-I4577</f>
        <v/>
      </c>
      <c r="K4577">
        <f>IF(A4577="","",IF(J4577&lt;=IFERROR(VLOOKUP(A4577,Produtos!$A:$E,5,FALSE),0),"ABAIXO DO MINIMO","OK"))</f>
        <v/>
      </c>
    </row>
    <row r="4578">
      <c r="B4578">
        <f>IFERROR(VLOOKUP(A4578,Produtos!A:B,2,FALSE),"")</f>
        <v/>
      </c>
      <c r="D4578" s="10">
        <f>IFERROR(INDEX(Lotes!$E:$E,MATCH(1,(Lotes!$A:$A=A4578)*(Lotes!$C:$C=C4578),0)),"")</f>
        <v/>
      </c>
      <c r="E4578" s="14">
        <f>IF(D4578="","",D4578-TODAY())</f>
        <v/>
      </c>
      <c r="F4578">
        <f>IF(D4578="","",IF(E4578&lt;0,"VENCIDO",IF(E4578&lt;=30,"VENCE EM &lt;= 30 DIAS",IF(E4578&lt;=60,"ATENCAO (31-60 DIAS)","OK"))))</f>
        <v/>
      </c>
      <c r="G4578" s="14">
        <f>SUMIFS(Lancamentos!$G:$G,Lancamentos!$C:$C,$A4578,Lancamentos!$E:$E,$C4578,Lancamentos!$B:$B,"ENTRADA")</f>
        <v/>
      </c>
      <c r="H4578" s="14">
        <f>SUMIFS(Lancamentos!$G:$G,Lancamentos!$C:$C,$A4578,Lancamentos!$E:$E,$C4578,Lancamentos!$B:$B,"SAIDA_USO")</f>
        <v/>
      </c>
      <c r="I4578" s="14">
        <f>SUMIFS(Lancamentos!$G:$G,Lancamentos!$C:$C,$A4578,Lancamentos!$E:$E,$C4578,Lancamentos!$B:$B,"SAIDA_DESCARTE")</f>
        <v/>
      </c>
      <c r="J4578" s="14">
        <f>G4578-H4578-I4578</f>
        <v/>
      </c>
      <c r="K4578">
        <f>IF(A4578="","",IF(J4578&lt;=IFERROR(VLOOKUP(A4578,Produtos!$A:$E,5,FALSE),0),"ABAIXO DO MINIMO","OK"))</f>
        <v/>
      </c>
    </row>
    <row r="4579">
      <c r="B4579">
        <f>IFERROR(VLOOKUP(A4579,Produtos!A:B,2,FALSE),"")</f>
        <v/>
      </c>
      <c r="D4579" s="10">
        <f>IFERROR(INDEX(Lotes!$E:$E,MATCH(1,(Lotes!$A:$A=A4579)*(Lotes!$C:$C=C4579),0)),"")</f>
        <v/>
      </c>
      <c r="E4579" s="14">
        <f>IF(D4579="","",D4579-TODAY())</f>
        <v/>
      </c>
      <c r="F4579">
        <f>IF(D4579="","",IF(E4579&lt;0,"VENCIDO",IF(E4579&lt;=30,"VENCE EM &lt;= 30 DIAS",IF(E4579&lt;=60,"ATENCAO (31-60 DIAS)","OK"))))</f>
        <v/>
      </c>
      <c r="G4579" s="14">
        <f>SUMIFS(Lancamentos!$G:$G,Lancamentos!$C:$C,$A4579,Lancamentos!$E:$E,$C4579,Lancamentos!$B:$B,"ENTRADA")</f>
        <v/>
      </c>
      <c r="H4579" s="14">
        <f>SUMIFS(Lancamentos!$G:$G,Lancamentos!$C:$C,$A4579,Lancamentos!$E:$E,$C4579,Lancamentos!$B:$B,"SAIDA_USO")</f>
        <v/>
      </c>
      <c r="I4579" s="14">
        <f>SUMIFS(Lancamentos!$G:$G,Lancamentos!$C:$C,$A4579,Lancamentos!$E:$E,$C4579,Lancamentos!$B:$B,"SAIDA_DESCARTE")</f>
        <v/>
      </c>
      <c r="J4579" s="14">
        <f>G4579-H4579-I4579</f>
        <v/>
      </c>
      <c r="K4579">
        <f>IF(A4579="","",IF(J4579&lt;=IFERROR(VLOOKUP(A4579,Produtos!$A:$E,5,FALSE),0),"ABAIXO DO MINIMO","OK"))</f>
        <v/>
      </c>
    </row>
    <row r="4580">
      <c r="B4580">
        <f>IFERROR(VLOOKUP(A4580,Produtos!A:B,2,FALSE),"")</f>
        <v/>
      </c>
      <c r="D4580" s="10">
        <f>IFERROR(INDEX(Lotes!$E:$E,MATCH(1,(Lotes!$A:$A=A4580)*(Lotes!$C:$C=C4580),0)),"")</f>
        <v/>
      </c>
      <c r="E4580" s="14">
        <f>IF(D4580="","",D4580-TODAY())</f>
        <v/>
      </c>
      <c r="F4580">
        <f>IF(D4580="","",IF(E4580&lt;0,"VENCIDO",IF(E4580&lt;=30,"VENCE EM &lt;= 30 DIAS",IF(E4580&lt;=60,"ATENCAO (31-60 DIAS)","OK"))))</f>
        <v/>
      </c>
      <c r="G4580" s="14">
        <f>SUMIFS(Lancamentos!$G:$G,Lancamentos!$C:$C,$A4580,Lancamentos!$E:$E,$C4580,Lancamentos!$B:$B,"ENTRADA")</f>
        <v/>
      </c>
      <c r="H4580" s="14">
        <f>SUMIFS(Lancamentos!$G:$G,Lancamentos!$C:$C,$A4580,Lancamentos!$E:$E,$C4580,Lancamentos!$B:$B,"SAIDA_USO")</f>
        <v/>
      </c>
      <c r="I4580" s="14">
        <f>SUMIFS(Lancamentos!$G:$G,Lancamentos!$C:$C,$A4580,Lancamentos!$E:$E,$C4580,Lancamentos!$B:$B,"SAIDA_DESCARTE")</f>
        <v/>
      </c>
      <c r="J4580" s="14">
        <f>G4580-H4580-I4580</f>
        <v/>
      </c>
      <c r="K4580">
        <f>IF(A4580="","",IF(J4580&lt;=IFERROR(VLOOKUP(A4580,Produtos!$A:$E,5,FALSE),0),"ABAIXO DO MINIMO","OK"))</f>
        <v/>
      </c>
    </row>
    <row r="4581">
      <c r="B4581">
        <f>IFERROR(VLOOKUP(A4581,Produtos!A:B,2,FALSE),"")</f>
        <v/>
      </c>
      <c r="D4581" s="10">
        <f>IFERROR(INDEX(Lotes!$E:$E,MATCH(1,(Lotes!$A:$A=A4581)*(Lotes!$C:$C=C4581),0)),"")</f>
        <v/>
      </c>
      <c r="E4581" s="14">
        <f>IF(D4581="","",D4581-TODAY())</f>
        <v/>
      </c>
      <c r="F4581">
        <f>IF(D4581="","",IF(E4581&lt;0,"VENCIDO",IF(E4581&lt;=30,"VENCE EM &lt;= 30 DIAS",IF(E4581&lt;=60,"ATENCAO (31-60 DIAS)","OK"))))</f>
        <v/>
      </c>
      <c r="G4581" s="14">
        <f>SUMIFS(Lancamentos!$G:$G,Lancamentos!$C:$C,$A4581,Lancamentos!$E:$E,$C4581,Lancamentos!$B:$B,"ENTRADA")</f>
        <v/>
      </c>
      <c r="H4581" s="14">
        <f>SUMIFS(Lancamentos!$G:$G,Lancamentos!$C:$C,$A4581,Lancamentos!$E:$E,$C4581,Lancamentos!$B:$B,"SAIDA_USO")</f>
        <v/>
      </c>
      <c r="I4581" s="14">
        <f>SUMIFS(Lancamentos!$G:$G,Lancamentos!$C:$C,$A4581,Lancamentos!$E:$E,$C4581,Lancamentos!$B:$B,"SAIDA_DESCARTE")</f>
        <v/>
      </c>
      <c r="J4581" s="14">
        <f>G4581-H4581-I4581</f>
        <v/>
      </c>
      <c r="K4581">
        <f>IF(A4581="","",IF(J4581&lt;=IFERROR(VLOOKUP(A4581,Produtos!$A:$E,5,FALSE),0),"ABAIXO DO MINIMO","OK"))</f>
        <v/>
      </c>
    </row>
    <row r="4582">
      <c r="B4582">
        <f>IFERROR(VLOOKUP(A4582,Produtos!A:B,2,FALSE),"")</f>
        <v/>
      </c>
      <c r="D4582" s="10">
        <f>IFERROR(INDEX(Lotes!$E:$E,MATCH(1,(Lotes!$A:$A=A4582)*(Lotes!$C:$C=C4582),0)),"")</f>
        <v/>
      </c>
      <c r="E4582" s="14">
        <f>IF(D4582="","",D4582-TODAY())</f>
        <v/>
      </c>
      <c r="F4582">
        <f>IF(D4582="","",IF(E4582&lt;0,"VENCIDO",IF(E4582&lt;=30,"VENCE EM &lt;= 30 DIAS",IF(E4582&lt;=60,"ATENCAO (31-60 DIAS)","OK"))))</f>
        <v/>
      </c>
      <c r="G4582" s="14">
        <f>SUMIFS(Lancamentos!$G:$G,Lancamentos!$C:$C,$A4582,Lancamentos!$E:$E,$C4582,Lancamentos!$B:$B,"ENTRADA")</f>
        <v/>
      </c>
      <c r="H4582" s="14">
        <f>SUMIFS(Lancamentos!$G:$G,Lancamentos!$C:$C,$A4582,Lancamentos!$E:$E,$C4582,Lancamentos!$B:$B,"SAIDA_USO")</f>
        <v/>
      </c>
      <c r="I4582" s="14">
        <f>SUMIFS(Lancamentos!$G:$G,Lancamentos!$C:$C,$A4582,Lancamentos!$E:$E,$C4582,Lancamentos!$B:$B,"SAIDA_DESCARTE")</f>
        <v/>
      </c>
      <c r="J4582" s="14">
        <f>G4582-H4582-I4582</f>
        <v/>
      </c>
      <c r="K4582">
        <f>IF(A4582="","",IF(J4582&lt;=IFERROR(VLOOKUP(A4582,Produtos!$A:$E,5,FALSE),0),"ABAIXO DO MINIMO","OK"))</f>
        <v/>
      </c>
    </row>
    <row r="4583">
      <c r="B4583">
        <f>IFERROR(VLOOKUP(A4583,Produtos!A:B,2,FALSE),"")</f>
        <v/>
      </c>
      <c r="D4583" s="10">
        <f>IFERROR(INDEX(Lotes!$E:$E,MATCH(1,(Lotes!$A:$A=A4583)*(Lotes!$C:$C=C4583),0)),"")</f>
        <v/>
      </c>
      <c r="E4583" s="14">
        <f>IF(D4583="","",D4583-TODAY())</f>
        <v/>
      </c>
      <c r="F4583">
        <f>IF(D4583="","",IF(E4583&lt;0,"VENCIDO",IF(E4583&lt;=30,"VENCE EM &lt;= 30 DIAS",IF(E4583&lt;=60,"ATENCAO (31-60 DIAS)","OK"))))</f>
        <v/>
      </c>
      <c r="G4583" s="14">
        <f>SUMIFS(Lancamentos!$G:$G,Lancamentos!$C:$C,$A4583,Lancamentos!$E:$E,$C4583,Lancamentos!$B:$B,"ENTRADA")</f>
        <v/>
      </c>
      <c r="H4583" s="14">
        <f>SUMIFS(Lancamentos!$G:$G,Lancamentos!$C:$C,$A4583,Lancamentos!$E:$E,$C4583,Lancamentos!$B:$B,"SAIDA_USO")</f>
        <v/>
      </c>
      <c r="I4583" s="14">
        <f>SUMIFS(Lancamentos!$G:$G,Lancamentos!$C:$C,$A4583,Lancamentos!$E:$E,$C4583,Lancamentos!$B:$B,"SAIDA_DESCARTE")</f>
        <v/>
      </c>
      <c r="J4583" s="14">
        <f>G4583-H4583-I4583</f>
        <v/>
      </c>
      <c r="K4583">
        <f>IF(A4583="","",IF(J4583&lt;=IFERROR(VLOOKUP(A4583,Produtos!$A:$E,5,FALSE),0),"ABAIXO DO MINIMO","OK"))</f>
        <v/>
      </c>
    </row>
    <row r="4584">
      <c r="B4584">
        <f>IFERROR(VLOOKUP(A4584,Produtos!A:B,2,FALSE),"")</f>
        <v/>
      </c>
      <c r="D4584" s="10">
        <f>IFERROR(INDEX(Lotes!$E:$E,MATCH(1,(Lotes!$A:$A=A4584)*(Lotes!$C:$C=C4584),0)),"")</f>
        <v/>
      </c>
      <c r="E4584" s="14">
        <f>IF(D4584="","",D4584-TODAY())</f>
        <v/>
      </c>
      <c r="F4584">
        <f>IF(D4584="","",IF(E4584&lt;0,"VENCIDO",IF(E4584&lt;=30,"VENCE EM &lt;= 30 DIAS",IF(E4584&lt;=60,"ATENCAO (31-60 DIAS)","OK"))))</f>
        <v/>
      </c>
      <c r="G4584" s="14">
        <f>SUMIFS(Lancamentos!$G:$G,Lancamentos!$C:$C,$A4584,Lancamentos!$E:$E,$C4584,Lancamentos!$B:$B,"ENTRADA")</f>
        <v/>
      </c>
      <c r="H4584" s="14">
        <f>SUMIFS(Lancamentos!$G:$G,Lancamentos!$C:$C,$A4584,Lancamentos!$E:$E,$C4584,Lancamentos!$B:$B,"SAIDA_USO")</f>
        <v/>
      </c>
      <c r="I4584" s="14">
        <f>SUMIFS(Lancamentos!$G:$G,Lancamentos!$C:$C,$A4584,Lancamentos!$E:$E,$C4584,Lancamentos!$B:$B,"SAIDA_DESCARTE")</f>
        <v/>
      </c>
      <c r="J4584" s="14">
        <f>G4584-H4584-I4584</f>
        <v/>
      </c>
      <c r="K4584">
        <f>IF(A4584="","",IF(J4584&lt;=IFERROR(VLOOKUP(A4584,Produtos!$A:$E,5,FALSE),0),"ABAIXO DO MINIMO","OK"))</f>
        <v/>
      </c>
    </row>
    <row r="4585">
      <c r="B4585">
        <f>IFERROR(VLOOKUP(A4585,Produtos!A:B,2,FALSE),"")</f>
        <v/>
      </c>
      <c r="D4585" s="10">
        <f>IFERROR(INDEX(Lotes!$E:$E,MATCH(1,(Lotes!$A:$A=A4585)*(Lotes!$C:$C=C4585),0)),"")</f>
        <v/>
      </c>
      <c r="E4585" s="14">
        <f>IF(D4585="","",D4585-TODAY())</f>
        <v/>
      </c>
      <c r="F4585">
        <f>IF(D4585="","",IF(E4585&lt;0,"VENCIDO",IF(E4585&lt;=30,"VENCE EM &lt;= 30 DIAS",IF(E4585&lt;=60,"ATENCAO (31-60 DIAS)","OK"))))</f>
        <v/>
      </c>
      <c r="G4585" s="14">
        <f>SUMIFS(Lancamentos!$G:$G,Lancamentos!$C:$C,$A4585,Lancamentos!$E:$E,$C4585,Lancamentos!$B:$B,"ENTRADA")</f>
        <v/>
      </c>
      <c r="H4585" s="14">
        <f>SUMIFS(Lancamentos!$G:$G,Lancamentos!$C:$C,$A4585,Lancamentos!$E:$E,$C4585,Lancamentos!$B:$B,"SAIDA_USO")</f>
        <v/>
      </c>
      <c r="I4585" s="14">
        <f>SUMIFS(Lancamentos!$G:$G,Lancamentos!$C:$C,$A4585,Lancamentos!$E:$E,$C4585,Lancamentos!$B:$B,"SAIDA_DESCARTE")</f>
        <v/>
      </c>
      <c r="J4585" s="14">
        <f>G4585-H4585-I4585</f>
        <v/>
      </c>
      <c r="K4585">
        <f>IF(A4585="","",IF(J4585&lt;=IFERROR(VLOOKUP(A4585,Produtos!$A:$E,5,FALSE),0),"ABAIXO DO MINIMO","OK"))</f>
        <v/>
      </c>
    </row>
    <row r="4586">
      <c r="B4586">
        <f>IFERROR(VLOOKUP(A4586,Produtos!A:B,2,FALSE),"")</f>
        <v/>
      </c>
      <c r="D4586" s="10">
        <f>IFERROR(INDEX(Lotes!$E:$E,MATCH(1,(Lotes!$A:$A=A4586)*(Lotes!$C:$C=C4586),0)),"")</f>
        <v/>
      </c>
      <c r="E4586" s="14">
        <f>IF(D4586="","",D4586-TODAY())</f>
        <v/>
      </c>
      <c r="F4586">
        <f>IF(D4586="","",IF(E4586&lt;0,"VENCIDO",IF(E4586&lt;=30,"VENCE EM &lt;= 30 DIAS",IF(E4586&lt;=60,"ATENCAO (31-60 DIAS)","OK"))))</f>
        <v/>
      </c>
      <c r="G4586" s="14">
        <f>SUMIFS(Lancamentos!$G:$G,Lancamentos!$C:$C,$A4586,Lancamentos!$E:$E,$C4586,Lancamentos!$B:$B,"ENTRADA")</f>
        <v/>
      </c>
      <c r="H4586" s="14">
        <f>SUMIFS(Lancamentos!$G:$G,Lancamentos!$C:$C,$A4586,Lancamentos!$E:$E,$C4586,Lancamentos!$B:$B,"SAIDA_USO")</f>
        <v/>
      </c>
      <c r="I4586" s="14">
        <f>SUMIFS(Lancamentos!$G:$G,Lancamentos!$C:$C,$A4586,Lancamentos!$E:$E,$C4586,Lancamentos!$B:$B,"SAIDA_DESCARTE")</f>
        <v/>
      </c>
      <c r="J4586" s="14">
        <f>G4586-H4586-I4586</f>
        <v/>
      </c>
      <c r="K4586">
        <f>IF(A4586="","",IF(J4586&lt;=IFERROR(VLOOKUP(A4586,Produtos!$A:$E,5,FALSE),0),"ABAIXO DO MINIMO","OK"))</f>
        <v/>
      </c>
    </row>
    <row r="4587">
      <c r="B4587">
        <f>IFERROR(VLOOKUP(A4587,Produtos!A:B,2,FALSE),"")</f>
        <v/>
      </c>
      <c r="D4587" s="10">
        <f>IFERROR(INDEX(Lotes!$E:$E,MATCH(1,(Lotes!$A:$A=A4587)*(Lotes!$C:$C=C4587),0)),"")</f>
        <v/>
      </c>
      <c r="E4587" s="14">
        <f>IF(D4587="","",D4587-TODAY())</f>
        <v/>
      </c>
      <c r="F4587">
        <f>IF(D4587="","",IF(E4587&lt;0,"VENCIDO",IF(E4587&lt;=30,"VENCE EM &lt;= 30 DIAS",IF(E4587&lt;=60,"ATENCAO (31-60 DIAS)","OK"))))</f>
        <v/>
      </c>
      <c r="G4587" s="14">
        <f>SUMIFS(Lancamentos!$G:$G,Lancamentos!$C:$C,$A4587,Lancamentos!$E:$E,$C4587,Lancamentos!$B:$B,"ENTRADA")</f>
        <v/>
      </c>
      <c r="H4587" s="14">
        <f>SUMIFS(Lancamentos!$G:$G,Lancamentos!$C:$C,$A4587,Lancamentos!$E:$E,$C4587,Lancamentos!$B:$B,"SAIDA_USO")</f>
        <v/>
      </c>
      <c r="I4587" s="14">
        <f>SUMIFS(Lancamentos!$G:$G,Lancamentos!$C:$C,$A4587,Lancamentos!$E:$E,$C4587,Lancamentos!$B:$B,"SAIDA_DESCARTE")</f>
        <v/>
      </c>
      <c r="J4587" s="14">
        <f>G4587-H4587-I4587</f>
        <v/>
      </c>
      <c r="K4587">
        <f>IF(A4587="","",IF(J4587&lt;=IFERROR(VLOOKUP(A4587,Produtos!$A:$E,5,FALSE),0),"ABAIXO DO MINIMO","OK"))</f>
        <v/>
      </c>
    </row>
    <row r="4588">
      <c r="B4588">
        <f>IFERROR(VLOOKUP(A4588,Produtos!A:B,2,FALSE),"")</f>
        <v/>
      </c>
      <c r="D4588" s="10">
        <f>IFERROR(INDEX(Lotes!$E:$E,MATCH(1,(Lotes!$A:$A=A4588)*(Lotes!$C:$C=C4588),0)),"")</f>
        <v/>
      </c>
      <c r="E4588" s="14">
        <f>IF(D4588="","",D4588-TODAY())</f>
        <v/>
      </c>
      <c r="F4588">
        <f>IF(D4588="","",IF(E4588&lt;0,"VENCIDO",IF(E4588&lt;=30,"VENCE EM &lt;= 30 DIAS",IF(E4588&lt;=60,"ATENCAO (31-60 DIAS)","OK"))))</f>
        <v/>
      </c>
      <c r="G4588" s="14">
        <f>SUMIFS(Lancamentos!$G:$G,Lancamentos!$C:$C,$A4588,Lancamentos!$E:$E,$C4588,Lancamentos!$B:$B,"ENTRADA")</f>
        <v/>
      </c>
      <c r="H4588" s="14">
        <f>SUMIFS(Lancamentos!$G:$G,Lancamentos!$C:$C,$A4588,Lancamentos!$E:$E,$C4588,Lancamentos!$B:$B,"SAIDA_USO")</f>
        <v/>
      </c>
      <c r="I4588" s="14">
        <f>SUMIFS(Lancamentos!$G:$G,Lancamentos!$C:$C,$A4588,Lancamentos!$E:$E,$C4588,Lancamentos!$B:$B,"SAIDA_DESCARTE")</f>
        <v/>
      </c>
      <c r="J4588" s="14">
        <f>G4588-H4588-I4588</f>
        <v/>
      </c>
      <c r="K4588">
        <f>IF(A4588="","",IF(J4588&lt;=IFERROR(VLOOKUP(A4588,Produtos!$A:$E,5,FALSE),0),"ABAIXO DO MINIMO","OK"))</f>
        <v/>
      </c>
    </row>
    <row r="4589">
      <c r="B4589">
        <f>IFERROR(VLOOKUP(A4589,Produtos!A:B,2,FALSE),"")</f>
        <v/>
      </c>
      <c r="D4589" s="10">
        <f>IFERROR(INDEX(Lotes!$E:$E,MATCH(1,(Lotes!$A:$A=A4589)*(Lotes!$C:$C=C4589),0)),"")</f>
        <v/>
      </c>
      <c r="E4589" s="14">
        <f>IF(D4589="","",D4589-TODAY())</f>
        <v/>
      </c>
      <c r="F4589">
        <f>IF(D4589="","",IF(E4589&lt;0,"VENCIDO",IF(E4589&lt;=30,"VENCE EM &lt;= 30 DIAS",IF(E4589&lt;=60,"ATENCAO (31-60 DIAS)","OK"))))</f>
        <v/>
      </c>
      <c r="G4589" s="14">
        <f>SUMIFS(Lancamentos!$G:$G,Lancamentos!$C:$C,$A4589,Lancamentos!$E:$E,$C4589,Lancamentos!$B:$B,"ENTRADA")</f>
        <v/>
      </c>
      <c r="H4589" s="14">
        <f>SUMIFS(Lancamentos!$G:$G,Lancamentos!$C:$C,$A4589,Lancamentos!$E:$E,$C4589,Lancamentos!$B:$B,"SAIDA_USO")</f>
        <v/>
      </c>
      <c r="I4589" s="14">
        <f>SUMIFS(Lancamentos!$G:$G,Lancamentos!$C:$C,$A4589,Lancamentos!$E:$E,$C4589,Lancamentos!$B:$B,"SAIDA_DESCARTE")</f>
        <v/>
      </c>
      <c r="J4589" s="14">
        <f>G4589-H4589-I4589</f>
        <v/>
      </c>
      <c r="K4589">
        <f>IF(A4589="","",IF(J4589&lt;=IFERROR(VLOOKUP(A4589,Produtos!$A:$E,5,FALSE),0),"ABAIXO DO MINIMO","OK"))</f>
        <v/>
      </c>
    </row>
    <row r="4590">
      <c r="B4590">
        <f>IFERROR(VLOOKUP(A4590,Produtos!A:B,2,FALSE),"")</f>
        <v/>
      </c>
      <c r="D4590" s="10">
        <f>IFERROR(INDEX(Lotes!$E:$E,MATCH(1,(Lotes!$A:$A=A4590)*(Lotes!$C:$C=C4590),0)),"")</f>
        <v/>
      </c>
      <c r="E4590" s="14">
        <f>IF(D4590="","",D4590-TODAY())</f>
        <v/>
      </c>
      <c r="F4590">
        <f>IF(D4590="","",IF(E4590&lt;0,"VENCIDO",IF(E4590&lt;=30,"VENCE EM &lt;= 30 DIAS",IF(E4590&lt;=60,"ATENCAO (31-60 DIAS)","OK"))))</f>
        <v/>
      </c>
      <c r="G4590" s="14">
        <f>SUMIFS(Lancamentos!$G:$G,Lancamentos!$C:$C,$A4590,Lancamentos!$E:$E,$C4590,Lancamentos!$B:$B,"ENTRADA")</f>
        <v/>
      </c>
      <c r="H4590" s="14">
        <f>SUMIFS(Lancamentos!$G:$G,Lancamentos!$C:$C,$A4590,Lancamentos!$E:$E,$C4590,Lancamentos!$B:$B,"SAIDA_USO")</f>
        <v/>
      </c>
      <c r="I4590" s="14">
        <f>SUMIFS(Lancamentos!$G:$G,Lancamentos!$C:$C,$A4590,Lancamentos!$E:$E,$C4590,Lancamentos!$B:$B,"SAIDA_DESCARTE")</f>
        <v/>
      </c>
      <c r="J4590" s="14">
        <f>G4590-H4590-I4590</f>
        <v/>
      </c>
      <c r="K4590">
        <f>IF(A4590="","",IF(J4590&lt;=IFERROR(VLOOKUP(A4590,Produtos!$A:$E,5,FALSE),0),"ABAIXO DO MINIMO","OK"))</f>
        <v/>
      </c>
    </row>
    <row r="4591">
      <c r="B4591">
        <f>IFERROR(VLOOKUP(A4591,Produtos!A:B,2,FALSE),"")</f>
        <v/>
      </c>
      <c r="D4591" s="10">
        <f>IFERROR(INDEX(Lotes!$E:$E,MATCH(1,(Lotes!$A:$A=A4591)*(Lotes!$C:$C=C4591),0)),"")</f>
        <v/>
      </c>
      <c r="E4591" s="14">
        <f>IF(D4591="","",D4591-TODAY())</f>
        <v/>
      </c>
      <c r="F4591">
        <f>IF(D4591="","",IF(E4591&lt;0,"VENCIDO",IF(E4591&lt;=30,"VENCE EM &lt;= 30 DIAS",IF(E4591&lt;=60,"ATENCAO (31-60 DIAS)","OK"))))</f>
        <v/>
      </c>
      <c r="G4591" s="14">
        <f>SUMIFS(Lancamentos!$G:$G,Lancamentos!$C:$C,$A4591,Lancamentos!$E:$E,$C4591,Lancamentos!$B:$B,"ENTRADA")</f>
        <v/>
      </c>
      <c r="H4591" s="14">
        <f>SUMIFS(Lancamentos!$G:$G,Lancamentos!$C:$C,$A4591,Lancamentos!$E:$E,$C4591,Lancamentos!$B:$B,"SAIDA_USO")</f>
        <v/>
      </c>
      <c r="I4591" s="14">
        <f>SUMIFS(Lancamentos!$G:$G,Lancamentos!$C:$C,$A4591,Lancamentos!$E:$E,$C4591,Lancamentos!$B:$B,"SAIDA_DESCARTE")</f>
        <v/>
      </c>
      <c r="J4591" s="14">
        <f>G4591-H4591-I4591</f>
        <v/>
      </c>
      <c r="K4591">
        <f>IF(A4591="","",IF(J4591&lt;=IFERROR(VLOOKUP(A4591,Produtos!$A:$E,5,FALSE),0),"ABAIXO DO MINIMO","OK"))</f>
        <v/>
      </c>
    </row>
    <row r="4592">
      <c r="B4592">
        <f>IFERROR(VLOOKUP(A4592,Produtos!A:B,2,FALSE),"")</f>
        <v/>
      </c>
      <c r="D4592" s="10">
        <f>IFERROR(INDEX(Lotes!$E:$E,MATCH(1,(Lotes!$A:$A=A4592)*(Lotes!$C:$C=C4592),0)),"")</f>
        <v/>
      </c>
      <c r="E4592" s="14">
        <f>IF(D4592="","",D4592-TODAY())</f>
        <v/>
      </c>
      <c r="F4592">
        <f>IF(D4592="","",IF(E4592&lt;0,"VENCIDO",IF(E4592&lt;=30,"VENCE EM &lt;= 30 DIAS",IF(E4592&lt;=60,"ATENCAO (31-60 DIAS)","OK"))))</f>
        <v/>
      </c>
      <c r="G4592" s="14">
        <f>SUMIFS(Lancamentos!$G:$G,Lancamentos!$C:$C,$A4592,Lancamentos!$E:$E,$C4592,Lancamentos!$B:$B,"ENTRADA")</f>
        <v/>
      </c>
      <c r="H4592" s="14">
        <f>SUMIFS(Lancamentos!$G:$G,Lancamentos!$C:$C,$A4592,Lancamentos!$E:$E,$C4592,Lancamentos!$B:$B,"SAIDA_USO")</f>
        <v/>
      </c>
      <c r="I4592" s="14">
        <f>SUMIFS(Lancamentos!$G:$G,Lancamentos!$C:$C,$A4592,Lancamentos!$E:$E,$C4592,Lancamentos!$B:$B,"SAIDA_DESCARTE")</f>
        <v/>
      </c>
      <c r="J4592" s="14">
        <f>G4592-H4592-I4592</f>
        <v/>
      </c>
      <c r="K4592">
        <f>IF(A4592="","",IF(J4592&lt;=IFERROR(VLOOKUP(A4592,Produtos!$A:$E,5,FALSE),0),"ABAIXO DO MINIMO","OK"))</f>
        <v/>
      </c>
    </row>
    <row r="4593">
      <c r="B4593">
        <f>IFERROR(VLOOKUP(A4593,Produtos!A:B,2,FALSE),"")</f>
        <v/>
      </c>
      <c r="D4593" s="10">
        <f>IFERROR(INDEX(Lotes!$E:$E,MATCH(1,(Lotes!$A:$A=A4593)*(Lotes!$C:$C=C4593),0)),"")</f>
        <v/>
      </c>
      <c r="E4593" s="14">
        <f>IF(D4593="","",D4593-TODAY())</f>
        <v/>
      </c>
      <c r="F4593">
        <f>IF(D4593="","",IF(E4593&lt;0,"VENCIDO",IF(E4593&lt;=30,"VENCE EM &lt;= 30 DIAS",IF(E4593&lt;=60,"ATENCAO (31-60 DIAS)","OK"))))</f>
        <v/>
      </c>
      <c r="G4593" s="14">
        <f>SUMIFS(Lancamentos!$G:$G,Lancamentos!$C:$C,$A4593,Lancamentos!$E:$E,$C4593,Lancamentos!$B:$B,"ENTRADA")</f>
        <v/>
      </c>
      <c r="H4593" s="14">
        <f>SUMIFS(Lancamentos!$G:$G,Lancamentos!$C:$C,$A4593,Lancamentos!$E:$E,$C4593,Lancamentos!$B:$B,"SAIDA_USO")</f>
        <v/>
      </c>
      <c r="I4593" s="14">
        <f>SUMIFS(Lancamentos!$G:$G,Lancamentos!$C:$C,$A4593,Lancamentos!$E:$E,$C4593,Lancamentos!$B:$B,"SAIDA_DESCARTE")</f>
        <v/>
      </c>
      <c r="J4593" s="14">
        <f>G4593-H4593-I4593</f>
        <v/>
      </c>
      <c r="K4593">
        <f>IF(A4593="","",IF(J4593&lt;=IFERROR(VLOOKUP(A4593,Produtos!$A:$E,5,FALSE),0),"ABAIXO DO MINIMO","OK"))</f>
        <v/>
      </c>
    </row>
    <row r="4594">
      <c r="B4594">
        <f>IFERROR(VLOOKUP(A4594,Produtos!A:B,2,FALSE),"")</f>
        <v/>
      </c>
      <c r="D4594" s="10">
        <f>IFERROR(INDEX(Lotes!$E:$E,MATCH(1,(Lotes!$A:$A=A4594)*(Lotes!$C:$C=C4594),0)),"")</f>
        <v/>
      </c>
      <c r="E4594" s="14">
        <f>IF(D4594="","",D4594-TODAY())</f>
        <v/>
      </c>
      <c r="F4594">
        <f>IF(D4594="","",IF(E4594&lt;0,"VENCIDO",IF(E4594&lt;=30,"VENCE EM &lt;= 30 DIAS",IF(E4594&lt;=60,"ATENCAO (31-60 DIAS)","OK"))))</f>
        <v/>
      </c>
      <c r="G4594" s="14">
        <f>SUMIFS(Lancamentos!$G:$G,Lancamentos!$C:$C,$A4594,Lancamentos!$E:$E,$C4594,Lancamentos!$B:$B,"ENTRADA")</f>
        <v/>
      </c>
      <c r="H4594" s="14">
        <f>SUMIFS(Lancamentos!$G:$G,Lancamentos!$C:$C,$A4594,Lancamentos!$E:$E,$C4594,Lancamentos!$B:$B,"SAIDA_USO")</f>
        <v/>
      </c>
      <c r="I4594" s="14">
        <f>SUMIFS(Lancamentos!$G:$G,Lancamentos!$C:$C,$A4594,Lancamentos!$E:$E,$C4594,Lancamentos!$B:$B,"SAIDA_DESCARTE")</f>
        <v/>
      </c>
      <c r="J4594" s="14">
        <f>G4594-H4594-I4594</f>
        <v/>
      </c>
      <c r="K4594">
        <f>IF(A4594="","",IF(J4594&lt;=IFERROR(VLOOKUP(A4594,Produtos!$A:$E,5,FALSE),0),"ABAIXO DO MINIMO","OK"))</f>
        <v/>
      </c>
    </row>
    <row r="4595">
      <c r="B4595">
        <f>IFERROR(VLOOKUP(A4595,Produtos!A:B,2,FALSE),"")</f>
        <v/>
      </c>
      <c r="D4595" s="10">
        <f>IFERROR(INDEX(Lotes!$E:$E,MATCH(1,(Lotes!$A:$A=A4595)*(Lotes!$C:$C=C4595),0)),"")</f>
        <v/>
      </c>
      <c r="E4595" s="14">
        <f>IF(D4595="","",D4595-TODAY())</f>
        <v/>
      </c>
      <c r="F4595">
        <f>IF(D4595="","",IF(E4595&lt;0,"VENCIDO",IF(E4595&lt;=30,"VENCE EM &lt;= 30 DIAS",IF(E4595&lt;=60,"ATENCAO (31-60 DIAS)","OK"))))</f>
        <v/>
      </c>
      <c r="G4595" s="14">
        <f>SUMIFS(Lancamentos!$G:$G,Lancamentos!$C:$C,$A4595,Lancamentos!$E:$E,$C4595,Lancamentos!$B:$B,"ENTRADA")</f>
        <v/>
      </c>
      <c r="H4595" s="14">
        <f>SUMIFS(Lancamentos!$G:$G,Lancamentos!$C:$C,$A4595,Lancamentos!$E:$E,$C4595,Lancamentos!$B:$B,"SAIDA_USO")</f>
        <v/>
      </c>
      <c r="I4595" s="14">
        <f>SUMIFS(Lancamentos!$G:$G,Lancamentos!$C:$C,$A4595,Lancamentos!$E:$E,$C4595,Lancamentos!$B:$B,"SAIDA_DESCARTE")</f>
        <v/>
      </c>
      <c r="J4595" s="14">
        <f>G4595-H4595-I4595</f>
        <v/>
      </c>
      <c r="K4595">
        <f>IF(A4595="","",IF(J4595&lt;=IFERROR(VLOOKUP(A4595,Produtos!$A:$E,5,FALSE),0),"ABAIXO DO MINIMO","OK"))</f>
        <v/>
      </c>
    </row>
    <row r="4596">
      <c r="B4596">
        <f>IFERROR(VLOOKUP(A4596,Produtos!A:B,2,FALSE),"")</f>
        <v/>
      </c>
      <c r="D4596" s="10">
        <f>IFERROR(INDEX(Lotes!$E:$E,MATCH(1,(Lotes!$A:$A=A4596)*(Lotes!$C:$C=C4596),0)),"")</f>
        <v/>
      </c>
      <c r="E4596" s="14">
        <f>IF(D4596="","",D4596-TODAY())</f>
        <v/>
      </c>
      <c r="F4596">
        <f>IF(D4596="","",IF(E4596&lt;0,"VENCIDO",IF(E4596&lt;=30,"VENCE EM &lt;= 30 DIAS",IF(E4596&lt;=60,"ATENCAO (31-60 DIAS)","OK"))))</f>
        <v/>
      </c>
      <c r="G4596" s="14">
        <f>SUMIFS(Lancamentos!$G:$G,Lancamentos!$C:$C,$A4596,Lancamentos!$E:$E,$C4596,Lancamentos!$B:$B,"ENTRADA")</f>
        <v/>
      </c>
      <c r="H4596" s="14">
        <f>SUMIFS(Lancamentos!$G:$G,Lancamentos!$C:$C,$A4596,Lancamentos!$E:$E,$C4596,Lancamentos!$B:$B,"SAIDA_USO")</f>
        <v/>
      </c>
      <c r="I4596" s="14">
        <f>SUMIFS(Lancamentos!$G:$G,Lancamentos!$C:$C,$A4596,Lancamentos!$E:$E,$C4596,Lancamentos!$B:$B,"SAIDA_DESCARTE")</f>
        <v/>
      </c>
      <c r="J4596" s="14">
        <f>G4596-H4596-I4596</f>
        <v/>
      </c>
      <c r="K4596">
        <f>IF(A4596="","",IF(J4596&lt;=IFERROR(VLOOKUP(A4596,Produtos!$A:$E,5,FALSE),0),"ABAIXO DO MINIMO","OK"))</f>
        <v/>
      </c>
    </row>
    <row r="4597">
      <c r="B4597">
        <f>IFERROR(VLOOKUP(A4597,Produtos!A:B,2,FALSE),"")</f>
        <v/>
      </c>
      <c r="D4597" s="10">
        <f>IFERROR(INDEX(Lotes!$E:$E,MATCH(1,(Lotes!$A:$A=A4597)*(Lotes!$C:$C=C4597),0)),"")</f>
        <v/>
      </c>
      <c r="E4597" s="14">
        <f>IF(D4597="","",D4597-TODAY())</f>
        <v/>
      </c>
      <c r="F4597">
        <f>IF(D4597="","",IF(E4597&lt;0,"VENCIDO",IF(E4597&lt;=30,"VENCE EM &lt;= 30 DIAS",IF(E4597&lt;=60,"ATENCAO (31-60 DIAS)","OK"))))</f>
        <v/>
      </c>
      <c r="G4597" s="14">
        <f>SUMIFS(Lancamentos!$G:$G,Lancamentos!$C:$C,$A4597,Lancamentos!$E:$E,$C4597,Lancamentos!$B:$B,"ENTRADA")</f>
        <v/>
      </c>
      <c r="H4597" s="14">
        <f>SUMIFS(Lancamentos!$G:$G,Lancamentos!$C:$C,$A4597,Lancamentos!$E:$E,$C4597,Lancamentos!$B:$B,"SAIDA_USO")</f>
        <v/>
      </c>
      <c r="I4597" s="14">
        <f>SUMIFS(Lancamentos!$G:$G,Lancamentos!$C:$C,$A4597,Lancamentos!$E:$E,$C4597,Lancamentos!$B:$B,"SAIDA_DESCARTE")</f>
        <v/>
      </c>
      <c r="J4597" s="14">
        <f>G4597-H4597-I4597</f>
        <v/>
      </c>
      <c r="K4597">
        <f>IF(A4597="","",IF(J4597&lt;=IFERROR(VLOOKUP(A4597,Produtos!$A:$E,5,FALSE),0),"ABAIXO DO MINIMO","OK"))</f>
        <v/>
      </c>
    </row>
    <row r="4598">
      <c r="B4598">
        <f>IFERROR(VLOOKUP(A4598,Produtos!A:B,2,FALSE),"")</f>
        <v/>
      </c>
      <c r="D4598" s="10">
        <f>IFERROR(INDEX(Lotes!$E:$E,MATCH(1,(Lotes!$A:$A=A4598)*(Lotes!$C:$C=C4598),0)),"")</f>
        <v/>
      </c>
      <c r="E4598" s="14">
        <f>IF(D4598="","",D4598-TODAY())</f>
        <v/>
      </c>
      <c r="F4598">
        <f>IF(D4598="","",IF(E4598&lt;0,"VENCIDO",IF(E4598&lt;=30,"VENCE EM &lt;= 30 DIAS",IF(E4598&lt;=60,"ATENCAO (31-60 DIAS)","OK"))))</f>
        <v/>
      </c>
      <c r="G4598" s="14">
        <f>SUMIFS(Lancamentos!$G:$G,Lancamentos!$C:$C,$A4598,Lancamentos!$E:$E,$C4598,Lancamentos!$B:$B,"ENTRADA")</f>
        <v/>
      </c>
      <c r="H4598" s="14">
        <f>SUMIFS(Lancamentos!$G:$G,Lancamentos!$C:$C,$A4598,Lancamentos!$E:$E,$C4598,Lancamentos!$B:$B,"SAIDA_USO")</f>
        <v/>
      </c>
      <c r="I4598" s="14">
        <f>SUMIFS(Lancamentos!$G:$G,Lancamentos!$C:$C,$A4598,Lancamentos!$E:$E,$C4598,Lancamentos!$B:$B,"SAIDA_DESCARTE")</f>
        <v/>
      </c>
      <c r="J4598" s="14">
        <f>G4598-H4598-I4598</f>
        <v/>
      </c>
      <c r="K4598">
        <f>IF(A4598="","",IF(J4598&lt;=IFERROR(VLOOKUP(A4598,Produtos!$A:$E,5,FALSE),0),"ABAIXO DO MINIMO","OK"))</f>
        <v/>
      </c>
    </row>
    <row r="4599">
      <c r="B4599">
        <f>IFERROR(VLOOKUP(A4599,Produtos!A:B,2,FALSE),"")</f>
        <v/>
      </c>
      <c r="D4599" s="10">
        <f>IFERROR(INDEX(Lotes!$E:$E,MATCH(1,(Lotes!$A:$A=A4599)*(Lotes!$C:$C=C4599),0)),"")</f>
        <v/>
      </c>
      <c r="E4599" s="14">
        <f>IF(D4599="","",D4599-TODAY())</f>
        <v/>
      </c>
      <c r="F4599">
        <f>IF(D4599="","",IF(E4599&lt;0,"VENCIDO",IF(E4599&lt;=30,"VENCE EM &lt;= 30 DIAS",IF(E4599&lt;=60,"ATENCAO (31-60 DIAS)","OK"))))</f>
        <v/>
      </c>
      <c r="G4599" s="14">
        <f>SUMIFS(Lancamentos!$G:$G,Lancamentos!$C:$C,$A4599,Lancamentos!$E:$E,$C4599,Lancamentos!$B:$B,"ENTRADA")</f>
        <v/>
      </c>
      <c r="H4599" s="14">
        <f>SUMIFS(Lancamentos!$G:$G,Lancamentos!$C:$C,$A4599,Lancamentos!$E:$E,$C4599,Lancamentos!$B:$B,"SAIDA_USO")</f>
        <v/>
      </c>
      <c r="I4599" s="14">
        <f>SUMIFS(Lancamentos!$G:$G,Lancamentos!$C:$C,$A4599,Lancamentos!$E:$E,$C4599,Lancamentos!$B:$B,"SAIDA_DESCARTE")</f>
        <v/>
      </c>
      <c r="J4599" s="14">
        <f>G4599-H4599-I4599</f>
        <v/>
      </c>
      <c r="K4599">
        <f>IF(A4599="","",IF(J4599&lt;=IFERROR(VLOOKUP(A4599,Produtos!$A:$E,5,FALSE),0),"ABAIXO DO MINIMO","OK"))</f>
        <v/>
      </c>
    </row>
    <row r="4600">
      <c r="B4600">
        <f>IFERROR(VLOOKUP(A4600,Produtos!A:B,2,FALSE),"")</f>
        <v/>
      </c>
      <c r="D4600" s="10">
        <f>IFERROR(INDEX(Lotes!$E:$E,MATCH(1,(Lotes!$A:$A=A4600)*(Lotes!$C:$C=C4600),0)),"")</f>
        <v/>
      </c>
      <c r="E4600" s="14">
        <f>IF(D4600="","",D4600-TODAY())</f>
        <v/>
      </c>
      <c r="F4600">
        <f>IF(D4600="","",IF(E4600&lt;0,"VENCIDO",IF(E4600&lt;=30,"VENCE EM &lt;= 30 DIAS",IF(E4600&lt;=60,"ATENCAO (31-60 DIAS)","OK"))))</f>
        <v/>
      </c>
      <c r="G4600" s="14">
        <f>SUMIFS(Lancamentos!$G:$G,Lancamentos!$C:$C,$A4600,Lancamentos!$E:$E,$C4600,Lancamentos!$B:$B,"ENTRADA")</f>
        <v/>
      </c>
      <c r="H4600" s="14">
        <f>SUMIFS(Lancamentos!$G:$G,Lancamentos!$C:$C,$A4600,Lancamentos!$E:$E,$C4600,Lancamentos!$B:$B,"SAIDA_USO")</f>
        <v/>
      </c>
      <c r="I4600" s="14">
        <f>SUMIFS(Lancamentos!$G:$G,Lancamentos!$C:$C,$A4600,Lancamentos!$E:$E,$C4600,Lancamentos!$B:$B,"SAIDA_DESCARTE")</f>
        <v/>
      </c>
      <c r="J4600" s="14">
        <f>G4600-H4600-I4600</f>
        <v/>
      </c>
      <c r="K4600">
        <f>IF(A4600="","",IF(J4600&lt;=IFERROR(VLOOKUP(A4600,Produtos!$A:$E,5,FALSE),0),"ABAIXO DO MINIMO","OK"))</f>
        <v/>
      </c>
    </row>
    <row r="4601">
      <c r="B4601">
        <f>IFERROR(VLOOKUP(A4601,Produtos!A:B,2,FALSE),"")</f>
        <v/>
      </c>
      <c r="D4601" s="10">
        <f>IFERROR(INDEX(Lotes!$E:$E,MATCH(1,(Lotes!$A:$A=A4601)*(Lotes!$C:$C=C4601),0)),"")</f>
        <v/>
      </c>
      <c r="E4601" s="14">
        <f>IF(D4601="","",D4601-TODAY())</f>
        <v/>
      </c>
      <c r="F4601">
        <f>IF(D4601="","",IF(E4601&lt;0,"VENCIDO",IF(E4601&lt;=30,"VENCE EM &lt;= 30 DIAS",IF(E4601&lt;=60,"ATENCAO (31-60 DIAS)","OK"))))</f>
        <v/>
      </c>
      <c r="G4601" s="14">
        <f>SUMIFS(Lancamentos!$G:$G,Lancamentos!$C:$C,$A4601,Lancamentos!$E:$E,$C4601,Lancamentos!$B:$B,"ENTRADA")</f>
        <v/>
      </c>
      <c r="H4601" s="14">
        <f>SUMIFS(Lancamentos!$G:$G,Lancamentos!$C:$C,$A4601,Lancamentos!$E:$E,$C4601,Lancamentos!$B:$B,"SAIDA_USO")</f>
        <v/>
      </c>
      <c r="I4601" s="14">
        <f>SUMIFS(Lancamentos!$G:$G,Lancamentos!$C:$C,$A4601,Lancamentos!$E:$E,$C4601,Lancamentos!$B:$B,"SAIDA_DESCARTE")</f>
        <v/>
      </c>
      <c r="J4601" s="14">
        <f>G4601-H4601-I4601</f>
        <v/>
      </c>
      <c r="K4601">
        <f>IF(A4601="","",IF(J4601&lt;=IFERROR(VLOOKUP(A4601,Produtos!$A:$E,5,FALSE),0),"ABAIXO DO MINIMO","OK"))</f>
        <v/>
      </c>
    </row>
    <row r="4602">
      <c r="B4602">
        <f>IFERROR(VLOOKUP(A4602,Produtos!A:B,2,FALSE),"")</f>
        <v/>
      </c>
      <c r="D4602" s="10">
        <f>IFERROR(INDEX(Lotes!$E:$E,MATCH(1,(Lotes!$A:$A=A4602)*(Lotes!$C:$C=C4602),0)),"")</f>
        <v/>
      </c>
      <c r="E4602" s="14">
        <f>IF(D4602="","",D4602-TODAY())</f>
        <v/>
      </c>
      <c r="F4602">
        <f>IF(D4602="","",IF(E4602&lt;0,"VENCIDO",IF(E4602&lt;=30,"VENCE EM &lt;= 30 DIAS",IF(E4602&lt;=60,"ATENCAO (31-60 DIAS)","OK"))))</f>
        <v/>
      </c>
      <c r="G4602" s="14">
        <f>SUMIFS(Lancamentos!$G:$G,Lancamentos!$C:$C,$A4602,Lancamentos!$E:$E,$C4602,Lancamentos!$B:$B,"ENTRADA")</f>
        <v/>
      </c>
      <c r="H4602" s="14">
        <f>SUMIFS(Lancamentos!$G:$G,Lancamentos!$C:$C,$A4602,Lancamentos!$E:$E,$C4602,Lancamentos!$B:$B,"SAIDA_USO")</f>
        <v/>
      </c>
      <c r="I4602" s="14">
        <f>SUMIFS(Lancamentos!$G:$G,Lancamentos!$C:$C,$A4602,Lancamentos!$E:$E,$C4602,Lancamentos!$B:$B,"SAIDA_DESCARTE")</f>
        <v/>
      </c>
      <c r="J4602" s="14">
        <f>G4602-H4602-I4602</f>
        <v/>
      </c>
      <c r="K4602">
        <f>IF(A4602="","",IF(J4602&lt;=IFERROR(VLOOKUP(A4602,Produtos!$A:$E,5,FALSE),0),"ABAIXO DO MINIMO","OK"))</f>
        <v/>
      </c>
    </row>
    <row r="4603">
      <c r="B4603">
        <f>IFERROR(VLOOKUP(A4603,Produtos!A:B,2,FALSE),"")</f>
        <v/>
      </c>
      <c r="D4603" s="10">
        <f>IFERROR(INDEX(Lotes!$E:$E,MATCH(1,(Lotes!$A:$A=A4603)*(Lotes!$C:$C=C4603),0)),"")</f>
        <v/>
      </c>
      <c r="E4603" s="14">
        <f>IF(D4603="","",D4603-TODAY())</f>
        <v/>
      </c>
      <c r="F4603">
        <f>IF(D4603="","",IF(E4603&lt;0,"VENCIDO",IF(E4603&lt;=30,"VENCE EM &lt;= 30 DIAS",IF(E4603&lt;=60,"ATENCAO (31-60 DIAS)","OK"))))</f>
        <v/>
      </c>
      <c r="G4603" s="14">
        <f>SUMIFS(Lancamentos!$G:$G,Lancamentos!$C:$C,$A4603,Lancamentos!$E:$E,$C4603,Lancamentos!$B:$B,"ENTRADA")</f>
        <v/>
      </c>
      <c r="H4603" s="14">
        <f>SUMIFS(Lancamentos!$G:$G,Lancamentos!$C:$C,$A4603,Lancamentos!$E:$E,$C4603,Lancamentos!$B:$B,"SAIDA_USO")</f>
        <v/>
      </c>
      <c r="I4603" s="14">
        <f>SUMIFS(Lancamentos!$G:$G,Lancamentos!$C:$C,$A4603,Lancamentos!$E:$E,$C4603,Lancamentos!$B:$B,"SAIDA_DESCARTE")</f>
        <v/>
      </c>
      <c r="J4603" s="14">
        <f>G4603-H4603-I4603</f>
        <v/>
      </c>
      <c r="K4603">
        <f>IF(A4603="","",IF(J4603&lt;=IFERROR(VLOOKUP(A4603,Produtos!$A:$E,5,FALSE),0),"ABAIXO DO MINIMO","OK"))</f>
        <v/>
      </c>
    </row>
    <row r="4604">
      <c r="B4604">
        <f>IFERROR(VLOOKUP(A4604,Produtos!A:B,2,FALSE),"")</f>
        <v/>
      </c>
      <c r="D4604" s="10">
        <f>IFERROR(INDEX(Lotes!$E:$E,MATCH(1,(Lotes!$A:$A=A4604)*(Lotes!$C:$C=C4604),0)),"")</f>
        <v/>
      </c>
      <c r="E4604" s="14">
        <f>IF(D4604="","",D4604-TODAY())</f>
        <v/>
      </c>
      <c r="F4604">
        <f>IF(D4604="","",IF(E4604&lt;0,"VENCIDO",IF(E4604&lt;=30,"VENCE EM &lt;= 30 DIAS",IF(E4604&lt;=60,"ATENCAO (31-60 DIAS)","OK"))))</f>
        <v/>
      </c>
      <c r="G4604" s="14">
        <f>SUMIFS(Lancamentos!$G:$G,Lancamentos!$C:$C,$A4604,Lancamentos!$E:$E,$C4604,Lancamentos!$B:$B,"ENTRADA")</f>
        <v/>
      </c>
      <c r="H4604" s="14">
        <f>SUMIFS(Lancamentos!$G:$G,Lancamentos!$C:$C,$A4604,Lancamentos!$E:$E,$C4604,Lancamentos!$B:$B,"SAIDA_USO")</f>
        <v/>
      </c>
      <c r="I4604" s="14">
        <f>SUMIFS(Lancamentos!$G:$G,Lancamentos!$C:$C,$A4604,Lancamentos!$E:$E,$C4604,Lancamentos!$B:$B,"SAIDA_DESCARTE")</f>
        <v/>
      </c>
      <c r="J4604" s="14">
        <f>G4604-H4604-I4604</f>
        <v/>
      </c>
      <c r="K4604">
        <f>IF(A4604="","",IF(J4604&lt;=IFERROR(VLOOKUP(A4604,Produtos!$A:$E,5,FALSE),0),"ABAIXO DO MINIMO","OK"))</f>
        <v/>
      </c>
    </row>
    <row r="4605">
      <c r="B4605">
        <f>IFERROR(VLOOKUP(A4605,Produtos!A:B,2,FALSE),"")</f>
        <v/>
      </c>
      <c r="D4605" s="10">
        <f>IFERROR(INDEX(Lotes!$E:$E,MATCH(1,(Lotes!$A:$A=A4605)*(Lotes!$C:$C=C4605),0)),"")</f>
        <v/>
      </c>
      <c r="E4605" s="14">
        <f>IF(D4605="","",D4605-TODAY())</f>
        <v/>
      </c>
      <c r="F4605">
        <f>IF(D4605="","",IF(E4605&lt;0,"VENCIDO",IF(E4605&lt;=30,"VENCE EM &lt;= 30 DIAS",IF(E4605&lt;=60,"ATENCAO (31-60 DIAS)","OK"))))</f>
        <v/>
      </c>
      <c r="G4605" s="14">
        <f>SUMIFS(Lancamentos!$G:$G,Lancamentos!$C:$C,$A4605,Lancamentos!$E:$E,$C4605,Lancamentos!$B:$B,"ENTRADA")</f>
        <v/>
      </c>
      <c r="H4605" s="14">
        <f>SUMIFS(Lancamentos!$G:$G,Lancamentos!$C:$C,$A4605,Lancamentos!$E:$E,$C4605,Lancamentos!$B:$B,"SAIDA_USO")</f>
        <v/>
      </c>
      <c r="I4605" s="14">
        <f>SUMIFS(Lancamentos!$G:$G,Lancamentos!$C:$C,$A4605,Lancamentos!$E:$E,$C4605,Lancamentos!$B:$B,"SAIDA_DESCARTE")</f>
        <v/>
      </c>
      <c r="J4605" s="14">
        <f>G4605-H4605-I4605</f>
        <v/>
      </c>
      <c r="K4605">
        <f>IF(A4605="","",IF(J4605&lt;=IFERROR(VLOOKUP(A4605,Produtos!$A:$E,5,FALSE),0),"ABAIXO DO MINIMO","OK"))</f>
        <v/>
      </c>
    </row>
    <row r="4606">
      <c r="B4606">
        <f>IFERROR(VLOOKUP(A4606,Produtos!A:B,2,FALSE),"")</f>
        <v/>
      </c>
      <c r="D4606" s="10">
        <f>IFERROR(INDEX(Lotes!$E:$E,MATCH(1,(Lotes!$A:$A=A4606)*(Lotes!$C:$C=C4606),0)),"")</f>
        <v/>
      </c>
      <c r="E4606" s="14">
        <f>IF(D4606="","",D4606-TODAY())</f>
        <v/>
      </c>
      <c r="F4606">
        <f>IF(D4606="","",IF(E4606&lt;0,"VENCIDO",IF(E4606&lt;=30,"VENCE EM &lt;= 30 DIAS",IF(E4606&lt;=60,"ATENCAO (31-60 DIAS)","OK"))))</f>
        <v/>
      </c>
      <c r="G4606" s="14">
        <f>SUMIFS(Lancamentos!$G:$G,Lancamentos!$C:$C,$A4606,Lancamentos!$E:$E,$C4606,Lancamentos!$B:$B,"ENTRADA")</f>
        <v/>
      </c>
      <c r="H4606" s="14">
        <f>SUMIFS(Lancamentos!$G:$G,Lancamentos!$C:$C,$A4606,Lancamentos!$E:$E,$C4606,Lancamentos!$B:$B,"SAIDA_USO")</f>
        <v/>
      </c>
      <c r="I4606" s="14">
        <f>SUMIFS(Lancamentos!$G:$G,Lancamentos!$C:$C,$A4606,Lancamentos!$E:$E,$C4606,Lancamentos!$B:$B,"SAIDA_DESCARTE")</f>
        <v/>
      </c>
      <c r="J4606" s="14">
        <f>G4606-H4606-I4606</f>
        <v/>
      </c>
      <c r="K4606">
        <f>IF(A4606="","",IF(J4606&lt;=IFERROR(VLOOKUP(A4606,Produtos!$A:$E,5,FALSE),0),"ABAIXO DO MINIMO","OK"))</f>
        <v/>
      </c>
    </row>
    <row r="4607">
      <c r="B4607">
        <f>IFERROR(VLOOKUP(A4607,Produtos!A:B,2,FALSE),"")</f>
        <v/>
      </c>
      <c r="D4607" s="10">
        <f>IFERROR(INDEX(Lotes!$E:$E,MATCH(1,(Lotes!$A:$A=A4607)*(Lotes!$C:$C=C4607),0)),"")</f>
        <v/>
      </c>
      <c r="E4607" s="14">
        <f>IF(D4607="","",D4607-TODAY())</f>
        <v/>
      </c>
      <c r="F4607">
        <f>IF(D4607="","",IF(E4607&lt;0,"VENCIDO",IF(E4607&lt;=30,"VENCE EM &lt;= 30 DIAS",IF(E4607&lt;=60,"ATENCAO (31-60 DIAS)","OK"))))</f>
        <v/>
      </c>
      <c r="G4607" s="14">
        <f>SUMIFS(Lancamentos!$G:$G,Lancamentos!$C:$C,$A4607,Lancamentos!$E:$E,$C4607,Lancamentos!$B:$B,"ENTRADA")</f>
        <v/>
      </c>
      <c r="H4607" s="14">
        <f>SUMIFS(Lancamentos!$G:$G,Lancamentos!$C:$C,$A4607,Lancamentos!$E:$E,$C4607,Lancamentos!$B:$B,"SAIDA_USO")</f>
        <v/>
      </c>
      <c r="I4607" s="14">
        <f>SUMIFS(Lancamentos!$G:$G,Lancamentos!$C:$C,$A4607,Lancamentos!$E:$E,$C4607,Lancamentos!$B:$B,"SAIDA_DESCARTE")</f>
        <v/>
      </c>
      <c r="J4607" s="14">
        <f>G4607-H4607-I4607</f>
        <v/>
      </c>
      <c r="K4607">
        <f>IF(A4607="","",IF(J4607&lt;=IFERROR(VLOOKUP(A4607,Produtos!$A:$E,5,FALSE),0),"ABAIXO DO MINIMO","OK"))</f>
        <v/>
      </c>
    </row>
    <row r="4608">
      <c r="B4608">
        <f>IFERROR(VLOOKUP(A4608,Produtos!A:B,2,FALSE),"")</f>
        <v/>
      </c>
      <c r="D4608" s="10">
        <f>IFERROR(INDEX(Lotes!$E:$E,MATCH(1,(Lotes!$A:$A=A4608)*(Lotes!$C:$C=C4608),0)),"")</f>
        <v/>
      </c>
      <c r="E4608" s="14">
        <f>IF(D4608="","",D4608-TODAY())</f>
        <v/>
      </c>
      <c r="F4608">
        <f>IF(D4608="","",IF(E4608&lt;0,"VENCIDO",IF(E4608&lt;=30,"VENCE EM &lt;= 30 DIAS",IF(E4608&lt;=60,"ATENCAO (31-60 DIAS)","OK"))))</f>
        <v/>
      </c>
      <c r="G4608" s="14">
        <f>SUMIFS(Lancamentos!$G:$G,Lancamentos!$C:$C,$A4608,Lancamentos!$E:$E,$C4608,Lancamentos!$B:$B,"ENTRADA")</f>
        <v/>
      </c>
      <c r="H4608" s="14">
        <f>SUMIFS(Lancamentos!$G:$G,Lancamentos!$C:$C,$A4608,Lancamentos!$E:$E,$C4608,Lancamentos!$B:$B,"SAIDA_USO")</f>
        <v/>
      </c>
      <c r="I4608" s="14">
        <f>SUMIFS(Lancamentos!$G:$G,Lancamentos!$C:$C,$A4608,Lancamentos!$E:$E,$C4608,Lancamentos!$B:$B,"SAIDA_DESCARTE")</f>
        <v/>
      </c>
      <c r="J4608" s="14">
        <f>G4608-H4608-I4608</f>
        <v/>
      </c>
      <c r="K4608">
        <f>IF(A4608="","",IF(J4608&lt;=IFERROR(VLOOKUP(A4608,Produtos!$A:$E,5,FALSE),0),"ABAIXO DO MINIMO","OK"))</f>
        <v/>
      </c>
    </row>
    <row r="4609">
      <c r="B4609">
        <f>IFERROR(VLOOKUP(A4609,Produtos!A:B,2,FALSE),"")</f>
        <v/>
      </c>
      <c r="D4609" s="10">
        <f>IFERROR(INDEX(Lotes!$E:$E,MATCH(1,(Lotes!$A:$A=A4609)*(Lotes!$C:$C=C4609),0)),"")</f>
        <v/>
      </c>
      <c r="E4609" s="14">
        <f>IF(D4609="","",D4609-TODAY())</f>
        <v/>
      </c>
      <c r="F4609">
        <f>IF(D4609="","",IF(E4609&lt;0,"VENCIDO",IF(E4609&lt;=30,"VENCE EM &lt;= 30 DIAS",IF(E4609&lt;=60,"ATENCAO (31-60 DIAS)","OK"))))</f>
        <v/>
      </c>
      <c r="G4609" s="14">
        <f>SUMIFS(Lancamentos!$G:$G,Lancamentos!$C:$C,$A4609,Lancamentos!$E:$E,$C4609,Lancamentos!$B:$B,"ENTRADA")</f>
        <v/>
      </c>
      <c r="H4609" s="14">
        <f>SUMIFS(Lancamentos!$G:$G,Lancamentos!$C:$C,$A4609,Lancamentos!$E:$E,$C4609,Lancamentos!$B:$B,"SAIDA_USO")</f>
        <v/>
      </c>
      <c r="I4609" s="14">
        <f>SUMIFS(Lancamentos!$G:$G,Lancamentos!$C:$C,$A4609,Lancamentos!$E:$E,$C4609,Lancamentos!$B:$B,"SAIDA_DESCARTE")</f>
        <v/>
      </c>
      <c r="J4609" s="14">
        <f>G4609-H4609-I4609</f>
        <v/>
      </c>
      <c r="K4609">
        <f>IF(A4609="","",IF(J4609&lt;=IFERROR(VLOOKUP(A4609,Produtos!$A:$E,5,FALSE),0),"ABAIXO DO MINIMO","OK"))</f>
        <v/>
      </c>
    </row>
    <row r="4610">
      <c r="B4610">
        <f>IFERROR(VLOOKUP(A4610,Produtos!A:B,2,FALSE),"")</f>
        <v/>
      </c>
      <c r="D4610" s="10">
        <f>IFERROR(INDEX(Lotes!$E:$E,MATCH(1,(Lotes!$A:$A=A4610)*(Lotes!$C:$C=C4610),0)),"")</f>
        <v/>
      </c>
      <c r="E4610" s="14">
        <f>IF(D4610="","",D4610-TODAY())</f>
        <v/>
      </c>
      <c r="F4610">
        <f>IF(D4610="","",IF(E4610&lt;0,"VENCIDO",IF(E4610&lt;=30,"VENCE EM &lt;= 30 DIAS",IF(E4610&lt;=60,"ATENCAO (31-60 DIAS)","OK"))))</f>
        <v/>
      </c>
      <c r="G4610" s="14">
        <f>SUMIFS(Lancamentos!$G:$G,Lancamentos!$C:$C,$A4610,Lancamentos!$E:$E,$C4610,Lancamentos!$B:$B,"ENTRADA")</f>
        <v/>
      </c>
      <c r="H4610" s="14">
        <f>SUMIFS(Lancamentos!$G:$G,Lancamentos!$C:$C,$A4610,Lancamentos!$E:$E,$C4610,Lancamentos!$B:$B,"SAIDA_USO")</f>
        <v/>
      </c>
      <c r="I4610" s="14">
        <f>SUMIFS(Lancamentos!$G:$G,Lancamentos!$C:$C,$A4610,Lancamentos!$E:$E,$C4610,Lancamentos!$B:$B,"SAIDA_DESCARTE")</f>
        <v/>
      </c>
      <c r="J4610" s="14">
        <f>G4610-H4610-I4610</f>
        <v/>
      </c>
      <c r="K4610">
        <f>IF(A4610="","",IF(J4610&lt;=IFERROR(VLOOKUP(A4610,Produtos!$A:$E,5,FALSE),0),"ABAIXO DO MINIMO","OK"))</f>
        <v/>
      </c>
    </row>
    <row r="4611">
      <c r="B4611">
        <f>IFERROR(VLOOKUP(A4611,Produtos!A:B,2,FALSE),"")</f>
        <v/>
      </c>
      <c r="D4611" s="10">
        <f>IFERROR(INDEX(Lotes!$E:$E,MATCH(1,(Lotes!$A:$A=A4611)*(Lotes!$C:$C=C4611),0)),"")</f>
        <v/>
      </c>
      <c r="E4611" s="14">
        <f>IF(D4611="","",D4611-TODAY())</f>
        <v/>
      </c>
      <c r="F4611">
        <f>IF(D4611="","",IF(E4611&lt;0,"VENCIDO",IF(E4611&lt;=30,"VENCE EM &lt;= 30 DIAS",IF(E4611&lt;=60,"ATENCAO (31-60 DIAS)","OK"))))</f>
        <v/>
      </c>
      <c r="G4611" s="14">
        <f>SUMIFS(Lancamentos!$G:$G,Lancamentos!$C:$C,$A4611,Lancamentos!$E:$E,$C4611,Lancamentos!$B:$B,"ENTRADA")</f>
        <v/>
      </c>
      <c r="H4611" s="14">
        <f>SUMIFS(Lancamentos!$G:$G,Lancamentos!$C:$C,$A4611,Lancamentos!$E:$E,$C4611,Lancamentos!$B:$B,"SAIDA_USO")</f>
        <v/>
      </c>
      <c r="I4611" s="14">
        <f>SUMIFS(Lancamentos!$G:$G,Lancamentos!$C:$C,$A4611,Lancamentos!$E:$E,$C4611,Lancamentos!$B:$B,"SAIDA_DESCARTE")</f>
        <v/>
      </c>
      <c r="J4611" s="14">
        <f>G4611-H4611-I4611</f>
        <v/>
      </c>
      <c r="K4611">
        <f>IF(A4611="","",IF(J4611&lt;=IFERROR(VLOOKUP(A4611,Produtos!$A:$E,5,FALSE),0),"ABAIXO DO MINIMO","OK"))</f>
        <v/>
      </c>
    </row>
    <row r="4612">
      <c r="B4612">
        <f>IFERROR(VLOOKUP(A4612,Produtos!A:B,2,FALSE),"")</f>
        <v/>
      </c>
      <c r="D4612" s="10">
        <f>IFERROR(INDEX(Lotes!$E:$E,MATCH(1,(Lotes!$A:$A=A4612)*(Lotes!$C:$C=C4612),0)),"")</f>
        <v/>
      </c>
      <c r="E4612" s="14">
        <f>IF(D4612="","",D4612-TODAY())</f>
        <v/>
      </c>
      <c r="F4612">
        <f>IF(D4612="","",IF(E4612&lt;0,"VENCIDO",IF(E4612&lt;=30,"VENCE EM &lt;= 30 DIAS",IF(E4612&lt;=60,"ATENCAO (31-60 DIAS)","OK"))))</f>
        <v/>
      </c>
      <c r="G4612" s="14">
        <f>SUMIFS(Lancamentos!$G:$G,Lancamentos!$C:$C,$A4612,Lancamentos!$E:$E,$C4612,Lancamentos!$B:$B,"ENTRADA")</f>
        <v/>
      </c>
      <c r="H4612" s="14">
        <f>SUMIFS(Lancamentos!$G:$G,Lancamentos!$C:$C,$A4612,Lancamentos!$E:$E,$C4612,Lancamentos!$B:$B,"SAIDA_USO")</f>
        <v/>
      </c>
      <c r="I4612" s="14">
        <f>SUMIFS(Lancamentos!$G:$G,Lancamentos!$C:$C,$A4612,Lancamentos!$E:$E,$C4612,Lancamentos!$B:$B,"SAIDA_DESCARTE")</f>
        <v/>
      </c>
      <c r="J4612" s="14">
        <f>G4612-H4612-I4612</f>
        <v/>
      </c>
      <c r="K4612">
        <f>IF(A4612="","",IF(J4612&lt;=IFERROR(VLOOKUP(A4612,Produtos!$A:$E,5,FALSE),0),"ABAIXO DO MINIMO","OK"))</f>
        <v/>
      </c>
    </row>
    <row r="4613">
      <c r="B4613">
        <f>IFERROR(VLOOKUP(A4613,Produtos!A:B,2,FALSE),"")</f>
        <v/>
      </c>
      <c r="D4613" s="10">
        <f>IFERROR(INDEX(Lotes!$E:$E,MATCH(1,(Lotes!$A:$A=A4613)*(Lotes!$C:$C=C4613),0)),"")</f>
        <v/>
      </c>
      <c r="E4613" s="14">
        <f>IF(D4613="","",D4613-TODAY())</f>
        <v/>
      </c>
      <c r="F4613">
        <f>IF(D4613="","",IF(E4613&lt;0,"VENCIDO",IF(E4613&lt;=30,"VENCE EM &lt;= 30 DIAS",IF(E4613&lt;=60,"ATENCAO (31-60 DIAS)","OK"))))</f>
        <v/>
      </c>
      <c r="G4613" s="14">
        <f>SUMIFS(Lancamentos!$G:$G,Lancamentos!$C:$C,$A4613,Lancamentos!$E:$E,$C4613,Lancamentos!$B:$B,"ENTRADA")</f>
        <v/>
      </c>
      <c r="H4613" s="14">
        <f>SUMIFS(Lancamentos!$G:$G,Lancamentos!$C:$C,$A4613,Lancamentos!$E:$E,$C4613,Lancamentos!$B:$B,"SAIDA_USO")</f>
        <v/>
      </c>
      <c r="I4613" s="14">
        <f>SUMIFS(Lancamentos!$G:$G,Lancamentos!$C:$C,$A4613,Lancamentos!$E:$E,$C4613,Lancamentos!$B:$B,"SAIDA_DESCARTE")</f>
        <v/>
      </c>
      <c r="J4613" s="14">
        <f>G4613-H4613-I4613</f>
        <v/>
      </c>
      <c r="K4613">
        <f>IF(A4613="","",IF(J4613&lt;=IFERROR(VLOOKUP(A4613,Produtos!$A:$E,5,FALSE),0),"ABAIXO DO MINIMO","OK"))</f>
        <v/>
      </c>
    </row>
    <row r="4614">
      <c r="B4614">
        <f>IFERROR(VLOOKUP(A4614,Produtos!A:B,2,FALSE),"")</f>
        <v/>
      </c>
      <c r="D4614" s="10">
        <f>IFERROR(INDEX(Lotes!$E:$E,MATCH(1,(Lotes!$A:$A=A4614)*(Lotes!$C:$C=C4614),0)),"")</f>
        <v/>
      </c>
      <c r="E4614" s="14">
        <f>IF(D4614="","",D4614-TODAY())</f>
        <v/>
      </c>
      <c r="F4614">
        <f>IF(D4614="","",IF(E4614&lt;0,"VENCIDO",IF(E4614&lt;=30,"VENCE EM &lt;= 30 DIAS",IF(E4614&lt;=60,"ATENCAO (31-60 DIAS)","OK"))))</f>
        <v/>
      </c>
      <c r="G4614" s="14">
        <f>SUMIFS(Lancamentos!$G:$G,Lancamentos!$C:$C,$A4614,Lancamentos!$E:$E,$C4614,Lancamentos!$B:$B,"ENTRADA")</f>
        <v/>
      </c>
      <c r="H4614" s="14">
        <f>SUMIFS(Lancamentos!$G:$G,Lancamentos!$C:$C,$A4614,Lancamentos!$E:$E,$C4614,Lancamentos!$B:$B,"SAIDA_USO")</f>
        <v/>
      </c>
      <c r="I4614" s="14">
        <f>SUMIFS(Lancamentos!$G:$G,Lancamentos!$C:$C,$A4614,Lancamentos!$E:$E,$C4614,Lancamentos!$B:$B,"SAIDA_DESCARTE")</f>
        <v/>
      </c>
      <c r="J4614" s="14">
        <f>G4614-H4614-I4614</f>
        <v/>
      </c>
      <c r="K4614">
        <f>IF(A4614="","",IF(J4614&lt;=IFERROR(VLOOKUP(A4614,Produtos!$A:$E,5,FALSE),0),"ABAIXO DO MINIMO","OK"))</f>
        <v/>
      </c>
    </row>
    <row r="4615">
      <c r="B4615">
        <f>IFERROR(VLOOKUP(A4615,Produtos!A:B,2,FALSE),"")</f>
        <v/>
      </c>
      <c r="D4615" s="10">
        <f>IFERROR(INDEX(Lotes!$E:$E,MATCH(1,(Lotes!$A:$A=A4615)*(Lotes!$C:$C=C4615),0)),"")</f>
        <v/>
      </c>
      <c r="E4615" s="14">
        <f>IF(D4615="","",D4615-TODAY())</f>
        <v/>
      </c>
      <c r="F4615">
        <f>IF(D4615="","",IF(E4615&lt;0,"VENCIDO",IF(E4615&lt;=30,"VENCE EM &lt;= 30 DIAS",IF(E4615&lt;=60,"ATENCAO (31-60 DIAS)","OK"))))</f>
        <v/>
      </c>
      <c r="G4615" s="14">
        <f>SUMIFS(Lancamentos!$G:$G,Lancamentos!$C:$C,$A4615,Lancamentos!$E:$E,$C4615,Lancamentos!$B:$B,"ENTRADA")</f>
        <v/>
      </c>
      <c r="H4615" s="14">
        <f>SUMIFS(Lancamentos!$G:$G,Lancamentos!$C:$C,$A4615,Lancamentos!$E:$E,$C4615,Lancamentos!$B:$B,"SAIDA_USO")</f>
        <v/>
      </c>
      <c r="I4615" s="14">
        <f>SUMIFS(Lancamentos!$G:$G,Lancamentos!$C:$C,$A4615,Lancamentos!$E:$E,$C4615,Lancamentos!$B:$B,"SAIDA_DESCARTE")</f>
        <v/>
      </c>
      <c r="J4615" s="14">
        <f>G4615-H4615-I4615</f>
        <v/>
      </c>
      <c r="K4615">
        <f>IF(A4615="","",IF(J4615&lt;=IFERROR(VLOOKUP(A4615,Produtos!$A:$E,5,FALSE),0),"ABAIXO DO MINIMO","OK"))</f>
        <v/>
      </c>
    </row>
    <row r="4616">
      <c r="B4616">
        <f>IFERROR(VLOOKUP(A4616,Produtos!A:B,2,FALSE),"")</f>
        <v/>
      </c>
      <c r="D4616" s="10">
        <f>IFERROR(INDEX(Lotes!$E:$E,MATCH(1,(Lotes!$A:$A=A4616)*(Lotes!$C:$C=C4616),0)),"")</f>
        <v/>
      </c>
      <c r="E4616" s="14">
        <f>IF(D4616="","",D4616-TODAY())</f>
        <v/>
      </c>
      <c r="F4616">
        <f>IF(D4616="","",IF(E4616&lt;0,"VENCIDO",IF(E4616&lt;=30,"VENCE EM &lt;= 30 DIAS",IF(E4616&lt;=60,"ATENCAO (31-60 DIAS)","OK"))))</f>
        <v/>
      </c>
      <c r="G4616" s="14">
        <f>SUMIFS(Lancamentos!$G:$G,Lancamentos!$C:$C,$A4616,Lancamentos!$E:$E,$C4616,Lancamentos!$B:$B,"ENTRADA")</f>
        <v/>
      </c>
      <c r="H4616" s="14">
        <f>SUMIFS(Lancamentos!$G:$G,Lancamentos!$C:$C,$A4616,Lancamentos!$E:$E,$C4616,Lancamentos!$B:$B,"SAIDA_USO")</f>
        <v/>
      </c>
      <c r="I4616" s="14">
        <f>SUMIFS(Lancamentos!$G:$G,Lancamentos!$C:$C,$A4616,Lancamentos!$E:$E,$C4616,Lancamentos!$B:$B,"SAIDA_DESCARTE")</f>
        <v/>
      </c>
      <c r="J4616" s="14">
        <f>G4616-H4616-I4616</f>
        <v/>
      </c>
      <c r="K4616">
        <f>IF(A4616="","",IF(J4616&lt;=IFERROR(VLOOKUP(A4616,Produtos!$A:$E,5,FALSE),0),"ABAIXO DO MINIMO","OK"))</f>
        <v/>
      </c>
    </row>
    <row r="4617">
      <c r="B4617">
        <f>IFERROR(VLOOKUP(A4617,Produtos!A:B,2,FALSE),"")</f>
        <v/>
      </c>
      <c r="D4617" s="10">
        <f>IFERROR(INDEX(Lotes!$E:$E,MATCH(1,(Lotes!$A:$A=A4617)*(Lotes!$C:$C=C4617),0)),"")</f>
        <v/>
      </c>
      <c r="E4617" s="14">
        <f>IF(D4617="","",D4617-TODAY())</f>
        <v/>
      </c>
      <c r="F4617">
        <f>IF(D4617="","",IF(E4617&lt;0,"VENCIDO",IF(E4617&lt;=30,"VENCE EM &lt;= 30 DIAS",IF(E4617&lt;=60,"ATENCAO (31-60 DIAS)","OK"))))</f>
        <v/>
      </c>
      <c r="G4617" s="14">
        <f>SUMIFS(Lancamentos!$G:$G,Lancamentos!$C:$C,$A4617,Lancamentos!$E:$E,$C4617,Lancamentos!$B:$B,"ENTRADA")</f>
        <v/>
      </c>
      <c r="H4617" s="14">
        <f>SUMIFS(Lancamentos!$G:$G,Lancamentos!$C:$C,$A4617,Lancamentos!$E:$E,$C4617,Lancamentos!$B:$B,"SAIDA_USO")</f>
        <v/>
      </c>
      <c r="I4617" s="14">
        <f>SUMIFS(Lancamentos!$G:$G,Lancamentos!$C:$C,$A4617,Lancamentos!$E:$E,$C4617,Lancamentos!$B:$B,"SAIDA_DESCARTE")</f>
        <v/>
      </c>
      <c r="J4617" s="14">
        <f>G4617-H4617-I4617</f>
        <v/>
      </c>
      <c r="K4617">
        <f>IF(A4617="","",IF(J4617&lt;=IFERROR(VLOOKUP(A4617,Produtos!$A:$E,5,FALSE),0),"ABAIXO DO MINIMO","OK"))</f>
        <v/>
      </c>
    </row>
    <row r="4618">
      <c r="B4618">
        <f>IFERROR(VLOOKUP(A4618,Produtos!A:B,2,FALSE),"")</f>
        <v/>
      </c>
      <c r="D4618" s="10">
        <f>IFERROR(INDEX(Lotes!$E:$E,MATCH(1,(Lotes!$A:$A=A4618)*(Lotes!$C:$C=C4618),0)),"")</f>
        <v/>
      </c>
      <c r="E4618" s="14">
        <f>IF(D4618="","",D4618-TODAY())</f>
        <v/>
      </c>
      <c r="F4618">
        <f>IF(D4618="","",IF(E4618&lt;0,"VENCIDO",IF(E4618&lt;=30,"VENCE EM &lt;= 30 DIAS",IF(E4618&lt;=60,"ATENCAO (31-60 DIAS)","OK"))))</f>
        <v/>
      </c>
      <c r="G4618" s="14">
        <f>SUMIFS(Lancamentos!$G:$G,Lancamentos!$C:$C,$A4618,Lancamentos!$E:$E,$C4618,Lancamentos!$B:$B,"ENTRADA")</f>
        <v/>
      </c>
      <c r="H4618" s="14">
        <f>SUMIFS(Lancamentos!$G:$G,Lancamentos!$C:$C,$A4618,Lancamentos!$E:$E,$C4618,Lancamentos!$B:$B,"SAIDA_USO")</f>
        <v/>
      </c>
      <c r="I4618" s="14">
        <f>SUMIFS(Lancamentos!$G:$G,Lancamentos!$C:$C,$A4618,Lancamentos!$E:$E,$C4618,Lancamentos!$B:$B,"SAIDA_DESCARTE")</f>
        <v/>
      </c>
      <c r="J4618" s="14">
        <f>G4618-H4618-I4618</f>
        <v/>
      </c>
      <c r="K4618">
        <f>IF(A4618="","",IF(J4618&lt;=IFERROR(VLOOKUP(A4618,Produtos!$A:$E,5,FALSE),0),"ABAIXO DO MINIMO","OK"))</f>
        <v/>
      </c>
    </row>
    <row r="4619">
      <c r="B4619">
        <f>IFERROR(VLOOKUP(A4619,Produtos!A:B,2,FALSE),"")</f>
        <v/>
      </c>
      <c r="D4619" s="10">
        <f>IFERROR(INDEX(Lotes!$E:$E,MATCH(1,(Lotes!$A:$A=A4619)*(Lotes!$C:$C=C4619),0)),"")</f>
        <v/>
      </c>
      <c r="E4619" s="14">
        <f>IF(D4619="","",D4619-TODAY())</f>
        <v/>
      </c>
      <c r="F4619">
        <f>IF(D4619="","",IF(E4619&lt;0,"VENCIDO",IF(E4619&lt;=30,"VENCE EM &lt;= 30 DIAS",IF(E4619&lt;=60,"ATENCAO (31-60 DIAS)","OK"))))</f>
        <v/>
      </c>
      <c r="G4619" s="14">
        <f>SUMIFS(Lancamentos!$G:$G,Lancamentos!$C:$C,$A4619,Lancamentos!$E:$E,$C4619,Lancamentos!$B:$B,"ENTRADA")</f>
        <v/>
      </c>
      <c r="H4619" s="14">
        <f>SUMIFS(Lancamentos!$G:$G,Lancamentos!$C:$C,$A4619,Lancamentos!$E:$E,$C4619,Lancamentos!$B:$B,"SAIDA_USO")</f>
        <v/>
      </c>
      <c r="I4619" s="14">
        <f>SUMIFS(Lancamentos!$G:$G,Lancamentos!$C:$C,$A4619,Lancamentos!$E:$E,$C4619,Lancamentos!$B:$B,"SAIDA_DESCARTE")</f>
        <v/>
      </c>
      <c r="J4619" s="14">
        <f>G4619-H4619-I4619</f>
        <v/>
      </c>
      <c r="K4619">
        <f>IF(A4619="","",IF(J4619&lt;=IFERROR(VLOOKUP(A4619,Produtos!$A:$E,5,FALSE),0),"ABAIXO DO MINIMO","OK"))</f>
        <v/>
      </c>
    </row>
    <row r="4620">
      <c r="B4620">
        <f>IFERROR(VLOOKUP(A4620,Produtos!A:B,2,FALSE),"")</f>
        <v/>
      </c>
      <c r="D4620" s="10">
        <f>IFERROR(INDEX(Lotes!$E:$E,MATCH(1,(Lotes!$A:$A=A4620)*(Lotes!$C:$C=C4620),0)),"")</f>
        <v/>
      </c>
      <c r="E4620" s="14">
        <f>IF(D4620="","",D4620-TODAY())</f>
        <v/>
      </c>
      <c r="F4620">
        <f>IF(D4620="","",IF(E4620&lt;0,"VENCIDO",IF(E4620&lt;=30,"VENCE EM &lt;= 30 DIAS",IF(E4620&lt;=60,"ATENCAO (31-60 DIAS)","OK"))))</f>
        <v/>
      </c>
      <c r="G4620" s="14">
        <f>SUMIFS(Lancamentos!$G:$G,Lancamentos!$C:$C,$A4620,Lancamentos!$E:$E,$C4620,Lancamentos!$B:$B,"ENTRADA")</f>
        <v/>
      </c>
      <c r="H4620" s="14">
        <f>SUMIFS(Lancamentos!$G:$G,Lancamentos!$C:$C,$A4620,Lancamentos!$E:$E,$C4620,Lancamentos!$B:$B,"SAIDA_USO")</f>
        <v/>
      </c>
      <c r="I4620" s="14">
        <f>SUMIFS(Lancamentos!$G:$G,Lancamentos!$C:$C,$A4620,Lancamentos!$E:$E,$C4620,Lancamentos!$B:$B,"SAIDA_DESCARTE")</f>
        <v/>
      </c>
      <c r="J4620" s="14">
        <f>G4620-H4620-I4620</f>
        <v/>
      </c>
      <c r="K4620">
        <f>IF(A4620="","",IF(J4620&lt;=IFERROR(VLOOKUP(A4620,Produtos!$A:$E,5,FALSE),0),"ABAIXO DO MINIMO","OK"))</f>
        <v/>
      </c>
    </row>
    <row r="4621">
      <c r="B4621">
        <f>IFERROR(VLOOKUP(A4621,Produtos!A:B,2,FALSE),"")</f>
        <v/>
      </c>
      <c r="D4621" s="10">
        <f>IFERROR(INDEX(Lotes!$E:$E,MATCH(1,(Lotes!$A:$A=A4621)*(Lotes!$C:$C=C4621),0)),"")</f>
        <v/>
      </c>
      <c r="E4621" s="14">
        <f>IF(D4621="","",D4621-TODAY())</f>
        <v/>
      </c>
      <c r="F4621">
        <f>IF(D4621="","",IF(E4621&lt;0,"VENCIDO",IF(E4621&lt;=30,"VENCE EM &lt;= 30 DIAS",IF(E4621&lt;=60,"ATENCAO (31-60 DIAS)","OK"))))</f>
        <v/>
      </c>
      <c r="G4621" s="14">
        <f>SUMIFS(Lancamentos!$G:$G,Lancamentos!$C:$C,$A4621,Lancamentos!$E:$E,$C4621,Lancamentos!$B:$B,"ENTRADA")</f>
        <v/>
      </c>
      <c r="H4621" s="14">
        <f>SUMIFS(Lancamentos!$G:$G,Lancamentos!$C:$C,$A4621,Lancamentos!$E:$E,$C4621,Lancamentos!$B:$B,"SAIDA_USO")</f>
        <v/>
      </c>
      <c r="I4621" s="14">
        <f>SUMIFS(Lancamentos!$G:$G,Lancamentos!$C:$C,$A4621,Lancamentos!$E:$E,$C4621,Lancamentos!$B:$B,"SAIDA_DESCARTE")</f>
        <v/>
      </c>
      <c r="J4621" s="14">
        <f>G4621-H4621-I4621</f>
        <v/>
      </c>
      <c r="K4621">
        <f>IF(A4621="","",IF(J4621&lt;=IFERROR(VLOOKUP(A4621,Produtos!$A:$E,5,FALSE),0),"ABAIXO DO MINIMO","OK"))</f>
        <v/>
      </c>
    </row>
    <row r="4622">
      <c r="B4622">
        <f>IFERROR(VLOOKUP(A4622,Produtos!A:B,2,FALSE),"")</f>
        <v/>
      </c>
      <c r="D4622" s="10">
        <f>IFERROR(INDEX(Lotes!$E:$E,MATCH(1,(Lotes!$A:$A=A4622)*(Lotes!$C:$C=C4622),0)),"")</f>
        <v/>
      </c>
      <c r="E4622" s="14">
        <f>IF(D4622="","",D4622-TODAY())</f>
        <v/>
      </c>
      <c r="F4622">
        <f>IF(D4622="","",IF(E4622&lt;0,"VENCIDO",IF(E4622&lt;=30,"VENCE EM &lt;= 30 DIAS",IF(E4622&lt;=60,"ATENCAO (31-60 DIAS)","OK"))))</f>
        <v/>
      </c>
      <c r="G4622" s="14">
        <f>SUMIFS(Lancamentos!$G:$G,Lancamentos!$C:$C,$A4622,Lancamentos!$E:$E,$C4622,Lancamentos!$B:$B,"ENTRADA")</f>
        <v/>
      </c>
      <c r="H4622" s="14">
        <f>SUMIFS(Lancamentos!$G:$G,Lancamentos!$C:$C,$A4622,Lancamentos!$E:$E,$C4622,Lancamentos!$B:$B,"SAIDA_USO")</f>
        <v/>
      </c>
      <c r="I4622" s="14">
        <f>SUMIFS(Lancamentos!$G:$G,Lancamentos!$C:$C,$A4622,Lancamentos!$E:$E,$C4622,Lancamentos!$B:$B,"SAIDA_DESCARTE")</f>
        <v/>
      </c>
      <c r="J4622" s="14">
        <f>G4622-H4622-I4622</f>
        <v/>
      </c>
      <c r="K4622">
        <f>IF(A4622="","",IF(J4622&lt;=IFERROR(VLOOKUP(A4622,Produtos!$A:$E,5,FALSE),0),"ABAIXO DO MINIMO","OK"))</f>
        <v/>
      </c>
    </row>
    <row r="4623">
      <c r="B4623">
        <f>IFERROR(VLOOKUP(A4623,Produtos!A:B,2,FALSE),"")</f>
        <v/>
      </c>
      <c r="D4623" s="10">
        <f>IFERROR(INDEX(Lotes!$E:$E,MATCH(1,(Lotes!$A:$A=A4623)*(Lotes!$C:$C=C4623),0)),"")</f>
        <v/>
      </c>
      <c r="E4623" s="14">
        <f>IF(D4623="","",D4623-TODAY())</f>
        <v/>
      </c>
      <c r="F4623">
        <f>IF(D4623="","",IF(E4623&lt;0,"VENCIDO",IF(E4623&lt;=30,"VENCE EM &lt;= 30 DIAS",IF(E4623&lt;=60,"ATENCAO (31-60 DIAS)","OK"))))</f>
        <v/>
      </c>
      <c r="G4623" s="14">
        <f>SUMIFS(Lancamentos!$G:$G,Lancamentos!$C:$C,$A4623,Lancamentos!$E:$E,$C4623,Lancamentos!$B:$B,"ENTRADA")</f>
        <v/>
      </c>
      <c r="H4623" s="14">
        <f>SUMIFS(Lancamentos!$G:$G,Lancamentos!$C:$C,$A4623,Lancamentos!$E:$E,$C4623,Lancamentos!$B:$B,"SAIDA_USO")</f>
        <v/>
      </c>
      <c r="I4623" s="14">
        <f>SUMIFS(Lancamentos!$G:$G,Lancamentos!$C:$C,$A4623,Lancamentos!$E:$E,$C4623,Lancamentos!$B:$B,"SAIDA_DESCARTE")</f>
        <v/>
      </c>
      <c r="J4623" s="14">
        <f>G4623-H4623-I4623</f>
        <v/>
      </c>
      <c r="K4623">
        <f>IF(A4623="","",IF(J4623&lt;=IFERROR(VLOOKUP(A4623,Produtos!$A:$E,5,FALSE),0),"ABAIXO DO MINIMO","OK"))</f>
        <v/>
      </c>
    </row>
    <row r="4624">
      <c r="B4624">
        <f>IFERROR(VLOOKUP(A4624,Produtos!A:B,2,FALSE),"")</f>
        <v/>
      </c>
      <c r="D4624" s="10">
        <f>IFERROR(INDEX(Lotes!$E:$E,MATCH(1,(Lotes!$A:$A=A4624)*(Lotes!$C:$C=C4624),0)),"")</f>
        <v/>
      </c>
      <c r="E4624" s="14">
        <f>IF(D4624="","",D4624-TODAY())</f>
        <v/>
      </c>
      <c r="F4624">
        <f>IF(D4624="","",IF(E4624&lt;0,"VENCIDO",IF(E4624&lt;=30,"VENCE EM &lt;= 30 DIAS",IF(E4624&lt;=60,"ATENCAO (31-60 DIAS)","OK"))))</f>
        <v/>
      </c>
      <c r="G4624" s="14">
        <f>SUMIFS(Lancamentos!$G:$G,Lancamentos!$C:$C,$A4624,Lancamentos!$E:$E,$C4624,Lancamentos!$B:$B,"ENTRADA")</f>
        <v/>
      </c>
      <c r="H4624" s="14">
        <f>SUMIFS(Lancamentos!$G:$G,Lancamentos!$C:$C,$A4624,Lancamentos!$E:$E,$C4624,Lancamentos!$B:$B,"SAIDA_USO")</f>
        <v/>
      </c>
      <c r="I4624" s="14">
        <f>SUMIFS(Lancamentos!$G:$G,Lancamentos!$C:$C,$A4624,Lancamentos!$E:$E,$C4624,Lancamentos!$B:$B,"SAIDA_DESCARTE")</f>
        <v/>
      </c>
      <c r="J4624" s="14">
        <f>G4624-H4624-I4624</f>
        <v/>
      </c>
      <c r="K4624">
        <f>IF(A4624="","",IF(J4624&lt;=IFERROR(VLOOKUP(A4624,Produtos!$A:$E,5,FALSE),0),"ABAIXO DO MINIMO","OK"))</f>
        <v/>
      </c>
    </row>
    <row r="4625">
      <c r="B4625">
        <f>IFERROR(VLOOKUP(A4625,Produtos!A:B,2,FALSE),"")</f>
        <v/>
      </c>
      <c r="D4625" s="10">
        <f>IFERROR(INDEX(Lotes!$E:$E,MATCH(1,(Lotes!$A:$A=A4625)*(Lotes!$C:$C=C4625),0)),"")</f>
        <v/>
      </c>
      <c r="E4625" s="14">
        <f>IF(D4625="","",D4625-TODAY())</f>
        <v/>
      </c>
      <c r="F4625">
        <f>IF(D4625="","",IF(E4625&lt;0,"VENCIDO",IF(E4625&lt;=30,"VENCE EM &lt;= 30 DIAS",IF(E4625&lt;=60,"ATENCAO (31-60 DIAS)","OK"))))</f>
        <v/>
      </c>
      <c r="G4625" s="14">
        <f>SUMIFS(Lancamentos!$G:$G,Lancamentos!$C:$C,$A4625,Lancamentos!$E:$E,$C4625,Lancamentos!$B:$B,"ENTRADA")</f>
        <v/>
      </c>
      <c r="H4625" s="14">
        <f>SUMIFS(Lancamentos!$G:$G,Lancamentos!$C:$C,$A4625,Lancamentos!$E:$E,$C4625,Lancamentos!$B:$B,"SAIDA_USO")</f>
        <v/>
      </c>
      <c r="I4625" s="14">
        <f>SUMIFS(Lancamentos!$G:$G,Lancamentos!$C:$C,$A4625,Lancamentos!$E:$E,$C4625,Lancamentos!$B:$B,"SAIDA_DESCARTE")</f>
        <v/>
      </c>
      <c r="J4625" s="14">
        <f>G4625-H4625-I4625</f>
        <v/>
      </c>
      <c r="K4625">
        <f>IF(A4625="","",IF(J4625&lt;=IFERROR(VLOOKUP(A4625,Produtos!$A:$E,5,FALSE),0),"ABAIXO DO MINIMO","OK"))</f>
        <v/>
      </c>
    </row>
    <row r="4626">
      <c r="B4626">
        <f>IFERROR(VLOOKUP(A4626,Produtos!A:B,2,FALSE),"")</f>
        <v/>
      </c>
      <c r="D4626" s="10">
        <f>IFERROR(INDEX(Lotes!$E:$E,MATCH(1,(Lotes!$A:$A=A4626)*(Lotes!$C:$C=C4626),0)),"")</f>
        <v/>
      </c>
      <c r="E4626" s="14">
        <f>IF(D4626="","",D4626-TODAY())</f>
        <v/>
      </c>
      <c r="F4626">
        <f>IF(D4626="","",IF(E4626&lt;0,"VENCIDO",IF(E4626&lt;=30,"VENCE EM &lt;= 30 DIAS",IF(E4626&lt;=60,"ATENCAO (31-60 DIAS)","OK"))))</f>
        <v/>
      </c>
      <c r="G4626" s="14">
        <f>SUMIFS(Lancamentos!$G:$G,Lancamentos!$C:$C,$A4626,Lancamentos!$E:$E,$C4626,Lancamentos!$B:$B,"ENTRADA")</f>
        <v/>
      </c>
      <c r="H4626" s="14">
        <f>SUMIFS(Lancamentos!$G:$G,Lancamentos!$C:$C,$A4626,Lancamentos!$E:$E,$C4626,Lancamentos!$B:$B,"SAIDA_USO")</f>
        <v/>
      </c>
      <c r="I4626" s="14">
        <f>SUMIFS(Lancamentos!$G:$G,Lancamentos!$C:$C,$A4626,Lancamentos!$E:$E,$C4626,Lancamentos!$B:$B,"SAIDA_DESCARTE")</f>
        <v/>
      </c>
      <c r="J4626" s="14">
        <f>G4626-H4626-I4626</f>
        <v/>
      </c>
      <c r="K4626">
        <f>IF(A4626="","",IF(J4626&lt;=IFERROR(VLOOKUP(A4626,Produtos!$A:$E,5,FALSE),0),"ABAIXO DO MINIMO","OK"))</f>
        <v/>
      </c>
    </row>
    <row r="4627">
      <c r="B4627">
        <f>IFERROR(VLOOKUP(A4627,Produtos!A:B,2,FALSE),"")</f>
        <v/>
      </c>
      <c r="D4627" s="10">
        <f>IFERROR(INDEX(Lotes!$E:$E,MATCH(1,(Lotes!$A:$A=A4627)*(Lotes!$C:$C=C4627),0)),"")</f>
        <v/>
      </c>
      <c r="E4627" s="14">
        <f>IF(D4627="","",D4627-TODAY())</f>
        <v/>
      </c>
      <c r="F4627">
        <f>IF(D4627="","",IF(E4627&lt;0,"VENCIDO",IF(E4627&lt;=30,"VENCE EM &lt;= 30 DIAS",IF(E4627&lt;=60,"ATENCAO (31-60 DIAS)","OK"))))</f>
        <v/>
      </c>
      <c r="G4627" s="14">
        <f>SUMIFS(Lancamentos!$G:$G,Lancamentos!$C:$C,$A4627,Lancamentos!$E:$E,$C4627,Lancamentos!$B:$B,"ENTRADA")</f>
        <v/>
      </c>
      <c r="H4627" s="14">
        <f>SUMIFS(Lancamentos!$G:$G,Lancamentos!$C:$C,$A4627,Lancamentos!$E:$E,$C4627,Lancamentos!$B:$B,"SAIDA_USO")</f>
        <v/>
      </c>
      <c r="I4627" s="14">
        <f>SUMIFS(Lancamentos!$G:$G,Lancamentos!$C:$C,$A4627,Lancamentos!$E:$E,$C4627,Lancamentos!$B:$B,"SAIDA_DESCARTE")</f>
        <v/>
      </c>
      <c r="J4627" s="14">
        <f>G4627-H4627-I4627</f>
        <v/>
      </c>
      <c r="K4627">
        <f>IF(A4627="","",IF(J4627&lt;=IFERROR(VLOOKUP(A4627,Produtos!$A:$E,5,FALSE),0),"ABAIXO DO MINIMO","OK"))</f>
        <v/>
      </c>
    </row>
    <row r="4628">
      <c r="B4628">
        <f>IFERROR(VLOOKUP(A4628,Produtos!A:B,2,FALSE),"")</f>
        <v/>
      </c>
      <c r="D4628" s="10">
        <f>IFERROR(INDEX(Lotes!$E:$E,MATCH(1,(Lotes!$A:$A=A4628)*(Lotes!$C:$C=C4628),0)),"")</f>
        <v/>
      </c>
      <c r="E4628" s="14">
        <f>IF(D4628="","",D4628-TODAY())</f>
        <v/>
      </c>
      <c r="F4628">
        <f>IF(D4628="","",IF(E4628&lt;0,"VENCIDO",IF(E4628&lt;=30,"VENCE EM &lt;= 30 DIAS",IF(E4628&lt;=60,"ATENCAO (31-60 DIAS)","OK"))))</f>
        <v/>
      </c>
      <c r="G4628" s="14">
        <f>SUMIFS(Lancamentos!$G:$G,Lancamentos!$C:$C,$A4628,Lancamentos!$E:$E,$C4628,Lancamentos!$B:$B,"ENTRADA")</f>
        <v/>
      </c>
      <c r="H4628" s="14">
        <f>SUMIFS(Lancamentos!$G:$G,Lancamentos!$C:$C,$A4628,Lancamentos!$E:$E,$C4628,Lancamentos!$B:$B,"SAIDA_USO")</f>
        <v/>
      </c>
      <c r="I4628" s="14">
        <f>SUMIFS(Lancamentos!$G:$G,Lancamentos!$C:$C,$A4628,Lancamentos!$E:$E,$C4628,Lancamentos!$B:$B,"SAIDA_DESCARTE")</f>
        <v/>
      </c>
      <c r="J4628" s="14">
        <f>G4628-H4628-I4628</f>
        <v/>
      </c>
      <c r="K4628">
        <f>IF(A4628="","",IF(J4628&lt;=IFERROR(VLOOKUP(A4628,Produtos!$A:$E,5,FALSE),0),"ABAIXO DO MINIMO","OK"))</f>
        <v/>
      </c>
    </row>
    <row r="4629">
      <c r="B4629">
        <f>IFERROR(VLOOKUP(A4629,Produtos!A:B,2,FALSE),"")</f>
        <v/>
      </c>
      <c r="D4629" s="10">
        <f>IFERROR(INDEX(Lotes!$E:$E,MATCH(1,(Lotes!$A:$A=A4629)*(Lotes!$C:$C=C4629),0)),"")</f>
        <v/>
      </c>
      <c r="E4629" s="14">
        <f>IF(D4629="","",D4629-TODAY())</f>
        <v/>
      </c>
      <c r="F4629">
        <f>IF(D4629="","",IF(E4629&lt;0,"VENCIDO",IF(E4629&lt;=30,"VENCE EM &lt;= 30 DIAS",IF(E4629&lt;=60,"ATENCAO (31-60 DIAS)","OK"))))</f>
        <v/>
      </c>
      <c r="G4629" s="14">
        <f>SUMIFS(Lancamentos!$G:$G,Lancamentos!$C:$C,$A4629,Lancamentos!$E:$E,$C4629,Lancamentos!$B:$B,"ENTRADA")</f>
        <v/>
      </c>
      <c r="H4629" s="14">
        <f>SUMIFS(Lancamentos!$G:$G,Lancamentos!$C:$C,$A4629,Lancamentos!$E:$E,$C4629,Lancamentos!$B:$B,"SAIDA_USO")</f>
        <v/>
      </c>
      <c r="I4629" s="14">
        <f>SUMIFS(Lancamentos!$G:$G,Lancamentos!$C:$C,$A4629,Lancamentos!$E:$E,$C4629,Lancamentos!$B:$B,"SAIDA_DESCARTE")</f>
        <v/>
      </c>
      <c r="J4629" s="14">
        <f>G4629-H4629-I4629</f>
        <v/>
      </c>
      <c r="K4629">
        <f>IF(A4629="","",IF(J4629&lt;=IFERROR(VLOOKUP(A4629,Produtos!$A:$E,5,FALSE),0),"ABAIXO DO MINIMO","OK"))</f>
        <v/>
      </c>
    </row>
    <row r="4630">
      <c r="B4630">
        <f>IFERROR(VLOOKUP(A4630,Produtos!A:B,2,FALSE),"")</f>
        <v/>
      </c>
      <c r="D4630" s="10">
        <f>IFERROR(INDEX(Lotes!$E:$E,MATCH(1,(Lotes!$A:$A=A4630)*(Lotes!$C:$C=C4630),0)),"")</f>
        <v/>
      </c>
      <c r="E4630" s="14">
        <f>IF(D4630="","",D4630-TODAY())</f>
        <v/>
      </c>
      <c r="F4630">
        <f>IF(D4630="","",IF(E4630&lt;0,"VENCIDO",IF(E4630&lt;=30,"VENCE EM &lt;= 30 DIAS",IF(E4630&lt;=60,"ATENCAO (31-60 DIAS)","OK"))))</f>
        <v/>
      </c>
      <c r="G4630" s="14">
        <f>SUMIFS(Lancamentos!$G:$G,Lancamentos!$C:$C,$A4630,Lancamentos!$E:$E,$C4630,Lancamentos!$B:$B,"ENTRADA")</f>
        <v/>
      </c>
      <c r="H4630" s="14">
        <f>SUMIFS(Lancamentos!$G:$G,Lancamentos!$C:$C,$A4630,Lancamentos!$E:$E,$C4630,Lancamentos!$B:$B,"SAIDA_USO")</f>
        <v/>
      </c>
      <c r="I4630" s="14">
        <f>SUMIFS(Lancamentos!$G:$G,Lancamentos!$C:$C,$A4630,Lancamentos!$E:$E,$C4630,Lancamentos!$B:$B,"SAIDA_DESCARTE")</f>
        <v/>
      </c>
      <c r="J4630" s="14">
        <f>G4630-H4630-I4630</f>
        <v/>
      </c>
      <c r="K4630">
        <f>IF(A4630="","",IF(J4630&lt;=IFERROR(VLOOKUP(A4630,Produtos!$A:$E,5,FALSE),0),"ABAIXO DO MINIMO","OK"))</f>
        <v/>
      </c>
    </row>
    <row r="4631">
      <c r="B4631">
        <f>IFERROR(VLOOKUP(A4631,Produtos!A:B,2,FALSE),"")</f>
        <v/>
      </c>
      <c r="D4631" s="10">
        <f>IFERROR(INDEX(Lotes!$E:$E,MATCH(1,(Lotes!$A:$A=A4631)*(Lotes!$C:$C=C4631),0)),"")</f>
        <v/>
      </c>
      <c r="E4631" s="14">
        <f>IF(D4631="","",D4631-TODAY())</f>
        <v/>
      </c>
      <c r="F4631">
        <f>IF(D4631="","",IF(E4631&lt;0,"VENCIDO",IF(E4631&lt;=30,"VENCE EM &lt;= 30 DIAS",IF(E4631&lt;=60,"ATENCAO (31-60 DIAS)","OK"))))</f>
        <v/>
      </c>
      <c r="G4631" s="14">
        <f>SUMIFS(Lancamentos!$G:$G,Lancamentos!$C:$C,$A4631,Lancamentos!$E:$E,$C4631,Lancamentos!$B:$B,"ENTRADA")</f>
        <v/>
      </c>
      <c r="H4631" s="14">
        <f>SUMIFS(Lancamentos!$G:$G,Lancamentos!$C:$C,$A4631,Lancamentos!$E:$E,$C4631,Lancamentos!$B:$B,"SAIDA_USO")</f>
        <v/>
      </c>
      <c r="I4631" s="14">
        <f>SUMIFS(Lancamentos!$G:$G,Lancamentos!$C:$C,$A4631,Lancamentos!$E:$E,$C4631,Lancamentos!$B:$B,"SAIDA_DESCARTE")</f>
        <v/>
      </c>
      <c r="J4631" s="14">
        <f>G4631-H4631-I4631</f>
        <v/>
      </c>
      <c r="K4631">
        <f>IF(A4631="","",IF(J4631&lt;=IFERROR(VLOOKUP(A4631,Produtos!$A:$E,5,FALSE),0),"ABAIXO DO MINIMO","OK"))</f>
        <v/>
      </c>
    </row>
    <row r="4632">
      <c r="B4632">
        <f>IFERROR(VLOOKUP(A4632,Produtos!A:B,2,FALSE),"")</f>
        <v/>
      </c>
      <c r="D4632" s="10">
        <f>IFERROR(INDEX(Lotes!$E:$E,MATCH(1,(Lotes!$A:$A=A4632)*(Lotes!$C:$C=C4632),0)),"")</f>
        <v/>
      </c>
      <c r="E4632" s="14">
        <f>IF(D4632="","",D4632-TODAY())</f>
        <v/>
      </c>
      <c r="F4632">
        <f>IF(D4632="","",IF(E4632&lt;0,"VENCIDO",IF(E4632&lt;=30,"VENCE EM &lt;= 30 DIAS",IF(E4632&lt;=60,"ATENCAO (31-60 DIAS)","OK"))))</f>
        <v/>
      </c>
      <c r="G4632" s="14">
        <f>SUMIFS(Lancamentos!$G:$G,Lancamentos!$C:$C,$A4632,Lancamentos!$E:$E,$C4632,Lancamentos!$B:$B,"ENTRADA")</f>
        <v/>
      </c>
      <c r="H4632" s="14">
        <f>SUMIFS(Lancamentos!$G:$G,Lancamentos!$C:$C,$A4632,Lancamentos!$E:$E,$C4632,Lancamentos!$B:$B,"SAIDA_USO")</f>
        <v/>
      </c>
      <c r="I4632" s="14">
        <f>SUMIFS(Lancamentos!$G:$G,Lancamentos!$C:$C,$A4632,Lancamentos!$E:$E,$C4632,Lancamentos!$B:$B,"SAIDA_DESCARTE")</f>
        <v/>
      </c>
      <c r="J4632" s="14">
        <f>G4632-H4632-I4632</f>
        <v/>
      </c>
      <c r="K4632">
        <f>IF(A4632="","",IF(J4632&lt;=IFERROR(VLOOKUP(A4632,Produtos!$A:$E,5,FALSE),0),"ABAIXO DO MINIMO","OK"))</f>
        <v/>
      </c>
    </row>
    <row r="4633">
      <c r="B4633">
        <f>IFERROR(VLOOKUP(A4633,Produtos!A:B,2,FALSE),"")</f>
        <v/>
      </c>
      <c r="D4633" s="10">
        <f>IFERROR(INDEX(Lotes!$E:$E,MATCH(1,(Lotes!$A:$A=A4633)*(Lotes!$C:$C=C4633),0)),"")</f>
        <v/>
      </c>
      <c r="E4633" s="14">
        <f>IF(D4633="","",D4633-TODAY())</f>
        <v/>
      </c>
      <c r="F4633">
        <f>IF(D4633="","",IF(E4633&lt;0,"VENCIDO",IF(E4633&lt;=30,"VENCE EM &lt;= 30 DIAS",IF(E4633&lt;=60,"ATENCAO (31-60 DIAS)","OK"))))</f>
        <v/>
      </c>
      <c r="G4633" s="14">
        <f>SUMIFS(Lancamentos!$G:$G,Lancamentos!$C:$C,$A4633,Lancamentos!$E:$E,$C4633,Lancamentos!$B:$B,"ENTRADA")</f>
        <v/>
      </c>
      <c r="H4633" s="14">
        <f>SUMIFS(Lancamentos!$G:$G,Lancamentos!$C:$C,$A4633,Lancamentos!$E:$E,$C4633,Lancamentos!$B:$B,"SAIDA_USO")</f>
        <v/>
      </c>
      <c r="I4633" s="14">
        <f>SUMIFS(Lancamentos!$G:$G,Lancamentos!$C:$C,$A4633,Lancamentos!$E:$E,$C4633,Lancamentos!$B:$B,"SAIDA_DESCARTE")</f>
        <v/>
      </c>
      <c r="J4633" s="14">
        <f>G4633-H4633-I4633</f>
        <v/>
      </c>
      <c r="K4633">
        <f>IF(A4633="","",IF(J4633&lt;=IFERROR(VLOOKUP(A4633,Produtos!$A:$E,5,FALSE),0),"ABAIXO DO MINIMO","OK"))</f>
        <v/>
      </c>
    </row>
    <row r="4634">
      <c r="B4634">
        <f>IFERROR(VLOOKUP(A4634,Produtos!A:B,2,FALSE),"")</f>
        <v/>
      </c>
      <c r="D4634" s="10">
        <f>IFERROR(INDEX(Lotes!$E:$E,MATCH(1,(Lotes!$A:$A=A4634)*(Lotes!$C:$C=C4634),0)),"")</f>
        <v/>
      </c>
      <c r="E4634" s="14">
        <f>IF(D4634="","",D4634-TODAY())</f>
        <v/>
      </c>
      <c r="F4634">
        <f>IF(D4634="","",IF(E4634&lt;0,"VENCIDO",IF(E4634&lt;=30,"VENCE EM &lt;= 30 DIAS",IF(E4634&lt;=60,"ATENCAO (31-60 DIAS)","OK"))))</f>
        <v/>
      </c>
      <c r="G4634" s="14">
        <f>SUMIFS(Lancamentos!$G:$G,Lancamentos!$C:$C,$A4634,Lancamentos!$E:$E,$C4634,Lancamentos!$B:$B,"ENTRADA")</f>
        <v/>
      </c>
      <c r="H4634" s="14">
        <f>SUMIFS(Lancamentos!$G:$G,Lancamentos!$C:$C,$A4634,Lancamentos!$E:$E,$C4634,Lancamentos!$B:$B,"SAIDA_USO")</f>
        <v/>
      </c>
      <c r="I4634" s="14">
        <f>SUMIFS(Lancamentos!$G:$G,Lancamentos!$C:$C,$A4634,Lancamentos!$E:$E,$C4634,Lancamentos!$B:$B,"SAIDA_DESCARTE")</f>
        <v/>
      </c>
      <c r="J4634" s="14">
        <f>G4634-H4634-I4634</f>
        <v/>
      </c>
      <c r="K4634">
        <f>IF(A4634="","",IF(J4634&lt;=IFERROR(VLOOKUP(A4634,Produtos!$A:$E,5,FALSE),0),"ABAIXO DO MINIMO","OK"))</f>
        <v/>
      </c>
    </row>
    <row r="4635">
      <c r="B4635">
        <f>IFERROR(VLOOKUP(A4635,Produtos!A:B,2,FALSE),"")</f>
        <v/>
      </c>
      <c r="D4635" s="10">
        <f>IFERROR(INDEX(Lotes!$E:$E,MATCH(1,(Lotes!$A:$A=A4635)*(Lotes!$C:$C=C4635),0)),"")</f>
        <v/>
      </c>
      <c r="E4635" s="14">
        <f>IF(D4635="","",D4635-TODAY())</f>
        <v/>
      </c>
      <c r="F4635">
        <f>IF(D4635="","",IF(E4635&lt;0,"VENCIDO",IF(E4635&lt;=30,"VENCE EM &lt;= 30 DIAS",IF(E4635&lt;=60,"ATENCAO (31-60 DIAS)","OK"))))</f>
        <v/>
      </c>
      <c r="G4635" s="14">
        <f>SUMIFS(Lancamentos!$G:$G,Lancamentos!$C:$C,$A4635,Lancamentos!$E:$E,$C4635,Lancamentos!$B:$B,"ENTRADA")</f>
        <v/>
      </c>
      <c r="H4635" s="14">
        <f>SUMIFS(Lancamentos!$G:$G,Lancamentos!$C:$C,$A4635,Lancamentos!$E:$E,$C4635,Lancamentos!$B:$B,"SAIDA_USO")</f>
        <v/>
      </c>
      <c r="I4635" s="14">
        <f>SUMIFS(Lancamentos!$G:$G,Lancamentos!$C:$C,$A4635,Lancamentos!$E:$E,$C4635,Lancamentos!$B:$B,"SAIDA_DESCARTE")</f>
        <v/>
      </c>
      <c r="J4635" s="14">
        <f>G4635-H4635-I4635</f>
        <v/>
      </c>
      <c r="K4635">
        <f>IF(A4635="","",IF(J4635&lt;=IFERROR(VLOOKUP(A4635,Produtos!$A:$E,5,FALSE),0),"ABAIXO DO MINIMO","OK"))</f>
        <v/>
      </c>
    </row>
    <row r="4636">
      <c r="B4636">
        <f>IFERROR(VLOOKUP(A4636,Produtos!A:B,2,FALSE),"")</f>
        <v/>
      </c>
      <c r="D4636" s="10">
        <f>IFERROR(INDEX(Lotes!$E:$E,MATCH(1,(Lotes!$A:$A=A4636)*(Lotes!$C:$C=C4636),0)),"")</f>
        <v/>
      </c>
      <c r="E4636" s="14">
        <f>IF(D4636="","",D4636-TODAY())</f>
        <v/>
      </c>
      <c r="F4636">
        <f>IF(D4636="","",IF(E4636&lt;0,"VENCIDO",IF(E4636&lt;=30,"VENCE EM &lt;= 30 DIAS",IF(E4636&lt;=60,"ATENCAO (31-60 DIAS)","OK"))))</f>
        <v/>
      </c>
      <c r="G4636" s="14">
        <f>SUMIFS(Lancamentos!$G:$G,Lancamentos!$C:$C,$A4636,Lancamentos!$E:$E,$C4636,Lancamentos!$B:$B,"ENTRADA")</f>
        <v/>
      </c>
      <c r="H4636" s="14">
        <f>SUMIFS(Lancamentos!$G:$G,Lancamentos!$C:$C,$A4636,Lancamentos!$E:$E,$C4636,Lancamentos!$B:$B,"SAIDA_USO")</f>
        <v/>
      </c>
      <c r="I4636" s="14">
        <f>SUMIFS(Lancamentos!$G:$G,Lancamentos!$C:$C,$A4636,Lancamentos!$E:$E,$C4636,Lancamentos!$B:$B,"SAIDA_DESCARTE")</f>
        <v/>
      </c>
      <c r="J4636" s="14">
        <f>G4636-H4636-I4636</f>
        <v/>
      </c>
      <c r="K4636">
        <f>IF(A4636="","",IF(J4636&lt;=IFERROR(VLOOKUP(A4636,Produtos!$A:$E,5,FALSE),0),"ABAIXO DO MINIMO","OK"))</f>
        <v/>
      </c>
    </row>
    <row r="4637">
      <c r="B4637">
        <f>IFERROR(VLOOKUP(A4637,Produtos!A:B,2,FALSE),"")</f>
        <v/>
      </c>
      <c r="D4637" s="10">
        <f>IFERROR(INDEX(Lotes!$E:$E,MATCH(1,(Lotes!$A:$A=A4637)*(Lotes!$C:$C=C4637),0)),"")</f>
        <v/>
      </c>
      <c r="E4637" s="14">
        <f>IF(D4637="","",D4637-TODAY())</f>
        <v/>
      </c>
      <c r="F4637">
        <f>IF(D4637="","",IF(E4637&lt;0,"VENCIDO",IF(E4637&lt;=30,"VENCE EM &lt;= 30 DIAS",IF(E4637&lt;=60,"ATENCAO (31-60 DIAS)","OK"))))</f>
        <v/>
      </c>
      <c r="G4637" s="14">
        <f>SUMIFS(Lancamentos!$G:$G,Lancamentos!$C:$C,$A4637,Lancamentos!$E:$E,$C4637,Lancamentos!$B:$B,"ENTRADA")</f>
        <v/>
      </c>
      <c r="H4637" s="14">
        <f>SUMIFS(Lancamentos!$G:$G,Lancamentos!$C:$C,$A4637,Lancamentos!$E:$E,$C4637,Lancamentos!$B:$B,"SAIDA_USO")</f>
        <v/>
      </c>
      <c r="I4637" s="14">
        <f>SUMIFS(Lancamentos!$G:$G,Lancamentos!$C:$C,$A4637,Lancamentos!$E:$E,$C4637,Lancamentos!$B:$B,"SAIDA_DESCARTE")</f>
        <v/>
      </c>
      <c r="J4637" s="14">
        <f>G4637-H4637-I4637</f>
        <v/>
      </c>
      <c r="K4637">
        <f>IF(A4637="","",IF(J4637&lt;=IFERROR(VLOOKUP(A4637,Produtos!$A:$E,5,FALSE),0),"ABAIXO DO MINIMO","OK"))</f>
        <v/>
      </c>
    </row>
    <row r="4638">
      <c r="B4638">
        <f>IFERROR(VLOOKUP(A4638,Produtos!A:B,2,FALSE),"")</f>
        <v/>
      </c>
      <c r="D4638" s="10">
        <f>IFERROR(INDEX(Lotes!$E:$E,MATCH(1,(Lotes!$A:$A=A4638)*(Lotes!$C:$C=C4638),0)),"")</f>
        <v/>
      </c>
      <c r="E4638" s="14">
        <f>IF(D4638="","",D4638-TODAY())</f>
        <v/>
      </c>
      <c r="F4638">
        <f>IF(D4638="","",IF(E4638&lt;0,"VENCIDO",IF(E4638&lt;=30,"VENCE EM &lt;= 30 DIAS",IF(E4638&lt;=60,"ATENCAO (31-60 DIAS)","OK"))))</f>
        <v/>
      </c>
      <c r="G4638" s="14">
        <f>SUMIFS(Lancamentos!$G:$G,Lancamentos!$C:$C,$A4638,Lancamentos!$E:$E,$C4638,Lancamentos!$B:$B,"ENTRADA")</f>
        <v/>
      </c>
      <c r="H4638" s="14">
        <f>SUMIFS(Lancamentos!$G:$G,Lancamentos!$C:$C,$A4638,Lancamentos!$E:$E,$C4638,Lancamentos!$B:$B,"SAIDA_USO")</f>
        <v/>
      </c>
      <c r="I4638" s="14">
        <f>SUMIFS(Lancamentos!$G:$G,Lancamentos!$C:$C,$A4638,Lancamentos!$E:$E,$C4638,Lancamentos!$B:$B,"SAIDA_DESCARTE")</f>
        <v/>
      </c>
      <c r="J4638" s="14">
        <f>G4638-H4638-I4638</f>
        <v/>
      </c>
      <c r="K4638">
        <f>IF(A4638="","",IF(J4638&lt;=IFERROR(VLOOKUP(A4638,Produtos!$A:$E,5,FALSE),0),"ABAIXO DO MINIMO","OK"))</f>
        <v/>
      </c>
    </row>
    <row r="4639">
      <c r="B4639">
        <f>IFERROR(VLOOKUP(A4639,Produtos!A:B,2,FALSE),"")</f>
        <v/>
      </c>
      <c r="D4639" s="10">
        <f>IFERROR(INDEX(Lotes!$E:$E,MATCH(1,(Lotes!$A:$A=A4639)*(Lotes!$C:$C=C4639),0)),"")</f>
        <v/>
      </c>
      <c r="E4639" s="14">
        <f>IF(D4639="","",D4639-TODAY())</f>
        <v/>
      </c>
      <c r="F4639">
        <f>IF(D4639="","",IF(E4639&lt;0,"VENCIDO",IF(E4639&lt;=30,"VENCE EM &lt;= 30 DIAS",IF(E4639&lt;=60,"ATENCAO (31-60 DIAS)","OK"))))</f>
        <v/>
      </c>
      <c r="G4639" s="14">
        <f>SUMIFS(Lancamentos!$G:$G,Lancamentos!$C:$C,$A4639,Lancamentos!$E:$E,$C4639,Lancamentos!$B:$B,"ENTRADA")</f>
        <v/>
      </c>
      <c r="H4639" s="14">
        <f>SUMIFS(Lancamentos!$G:$G,Lancamentos!$C:$C,$A4639,Lancamentos!$E:$E,$C4639,Lancamentos!$B:$B,"SAIDA_USO")</f>
        <v/>
      </c>
      <c r="I4639" s="14">
        <f>SUMIFS(Lancamentos!$G:$G,Lancamentos!$C:$C,$A4639,Lancamentos!$E:$E,$C4639,Lancamentos!$B:$B,"SAIDA_DESCARTE")</f>
        <v/>
      </c>
      <c r="J4639" s="14">
        <f>G4639-H4639-I4639</f>
        <v/>
      </c>
      <c r="K4639">
        <f>IF(A4639="","",IF(J4639&lt;=IFERROR(VLOOKUP(A4639,Produtos!$A:$E,5,FALSE),0),"ABAIXO DO MINIMO","OK"))</f>
        <v/>
      </c>
    </row>
    <row r="4640">
      <c r="B4640">
        <f>IFERROR(VLOOKUP(A4640,Produtos!A:B,2,FALSE),"")</f>
        <v/>
      </c>
      <c r="D4640" s="10">
        <f>IFERROR(INDEX(Lotes!$E:$E,MATCH(1,(Lotes!$A:$A=A4640)*(Lotes!$C:$C=C4640),0)),"")</f>
        <v/>
      </c>
      <c r="E4640" s="14">
        <f>IF(D4640="","",D4640-TODAY())</f>
        <v/>
      </c>
      <c r="F4640">
        <f>IF(D4640="","",IF(E4640&lt;0,"VENCIDO",IF(E4640&lt;=30,"VENCE EM &lt;= 30 DIAS",IF(E4640&lt;=60,"ATENCAO (31-60 DIAS)","OK"))))</f>
        <v/>
      </c>
      <c r="G4640" s="14">
        <f>SUMIFS(Lancamentos!$G:$G,Lancamentos!$C:$C,$A4640,Lancamentos!$E:$E,$C4640,Lancamentos!$B:$B,"ENTRADA")</f>
        <v/>
      </c>
      <c r="H4640" s="14">
        <f>SUMIFS(Lancamentos!$G:$G,Lancamentos!$C:$C,$A4640,Lancamentos!$E:$E,$C4640,Lancamentos!$B:$B,"SAIDA_USO")</f>
        <v/>
      </c>
      <c r="I4640" s="14">
        <f>SUMIFS(Lancamentos!$G:$G,Lancamentos!$C:$C,$A4640,Lancamentos!$E:$E,$C4640,Lancamentos!$B:$B,"SAIDA_DESCARTE")</f>
        <v/>
      </c>
      <c r="J4640" s="14">
        <f>G4640-H4640-I4640</f>
        <v/>
      </c>
      <c r="K4640">
        <f>IF(A4640="","",IF(J4640&lt;=IFERROR(VLOOKUP(A4640,Produtos!$A:$E,5,FALSE),0),"ABAIXO DO MINIMO","OK"))</f>
        <v/>
      </c>
    </row>
    <row r="4641">
      <c r="B4641">
        <f>IFERROR(VLOOKUP(A4641,Produtos!A:B,2,FALSE),"")</f>
        <v/>
      </c>
      <c r="D4641" s="10">
        <f>IFERROR(INDEX(Lotes!$E:$E,MATCH(1,(Lotes!$A:$A=A4641)*(Lotes!$C:$C=C4641),0)),"")</f>
        <v/>
      </c>
      <c r="E4641" s="14">
        <f>IF(D4641="","",D4641-TODAY())</f>
        <v/>
      </c>
      <c r="F4641">
        <f>IF(D4641="","",IF(E4641&lt;0,"VENCIDO",IF(E4641&lt;=30,"VENCE EM &lt;= 30 DIAS",IF(E4641&lt;=60,"ATENCAO (31-60 DIAS)","OK"))))</f>
        <v/>
      </c>
      <c r="G4641" s="14">
        <f>SUMIFS(Lancamentos!$G:$G,Lancamentos!$C:$C,$A4641,Lancamentos!$E:$E,$C4641,Lancamentos!$B:$B,"ENTRADA")</f>
        <v/>
      </c>
      <c r="H4641" s="14">
        <f>SUMIFS(Lancamentos!$G:$G,Lancamentos!$C:$C,$A4641,Lancamentos!$E:$E,$C4641,Lancamentos!$B:$B,"SAIDA_USO")</f>
        <v/>
      </c>
      <c r="I4641" s="14">
        <f>SUMIFS(Lancamentos!$G:$G,Lancamentos!$C:$C,$A4641,Lancamentos!$E:$E,$C4641,Lancamentos!$B:$B,"SAIDA_DESCARTE")</f>
        <v/>
      </c>
      <c r="J4641" s="14">
        <f>G4641-H4641-I4641</f>
        <v/>
      </c>
      <c r="K4641">
        <f>IF(A4641="","",IF(J4641&lt;=IFERROR(VLOOKUP(A4641,Produtos!$A:$E,5,FALSE),0),"ABAIXO DO MINIMO","OK"))</f>
        <v/>
      </c>
    </row>
    <row r="4642">
      <c r="B4642">
        <f>IFERROR(VLOOKUP(A4642,Produtos!A:B,2,FALSE),"")</f>
        <v/>
      </c>
      <c r="D4642" s="10">
        <f>IFERROR(INDEX(Lotes!$E:$E,MATCH(1,(Lotes!$A:$A=A4642)*(Lotes!$C:$C=C4642),0)),"")</f>
        <v/>
      </c>
      <c r="E4642" s="14">
        <f>IF(D4642="","",D4642-TODAY())</f>
        <v/>
      </c>
      <c r="F4642">
        <f>IF(D4642="","",IF(E4642&lt;0,"VENCIDO",IF(E4642&lt;=30,"VENCE EM &lt;= 30 DIAS",IF(E4642&lt;=60,"ATENCAO (31-60 DIAS)","OK"))))</f>
        <v/>
      </c>
      <c r="G4642" s="14">
        <f>SUMIFS(Lancamentos!$G:$G,Lancamentos!$C:$C,$A4642,Lancamentos!$E:$E,$C4642,Lancamentos!$B:$B,"ENTRADA")</f>
        <v/>
      </c>
      <c r="H4642" s="14">
        <f>SUMIFS(Lancamentos!$G:$G,Lancamentos!$C:$C,$A4642,Lancamentos!$E:$E,$C4642,Lancamentos!$B:$B,"SAIDA_USO")</f>
        <v/>
      </c>
      <c r="I4642" s="14">
        <f>SUMIFS(Lancamentos!$G:$G,Lancamentos!$C:$C,$A4642,Lancamentos!$E:$E,$C4642,Lancamentos!$B:$B,"SAIDA_DESCARTE")</f>
        <v/>
      </c>
      <c r="J4642" s="14">
        <f>G4642-H4642-I4642</f>
        <v/>
      </c>
      <c r="K4642">
        <f>IF(A4642="","",IF(J4642&lt;=IFERROR(VLOOKUP(A4642,Produtos!$A:$E,5,FALSE),0),"ABAIXO DO MINIMO","OK"))</f>
        <v/>
      </c>
    </row>
    <row r="4643">
      <c r="B4643">
        <f>IFERROR(VLOOKUP(A4643,Produtos!A:B,2,FALSE),"")</f>
        <v/>
      </c>
      <c r="D4643" s="10">
        <f>IFERROR(INDEX(Lotes!$E:$E,MATCH(1,(Lotes!$A:$A=A4643)*(Lotes!$C:$C=C4643),0)),"")</f>
        <v/>
      </c>
      <c r="E4643" s="14">
        <f>IF(D4643="","",D4643-TODAY())</f>
        <v/>
      </c>
      <c r="F4643">
        <f>IF(D4643="","",IF(E4643&lt;0,"VENCIDO",IF(E4643&lt;=30,"VENCE EM &lt;= 30 DIAS",IF(E4643&lt;=60,"ATENCAO (31-60 DIAS)","OK"))))</f>
        <v/>
      </c>
      <c r="G4643" s="14">
        <f>SUMIFS(Lancamentos!$G:$G,Lancamentos!$C:$C,$A4643,Lancamentos!$E:$E,$C4643,Lancamentos!$B:$B,"ENTRADA")</f>
        <v/>
      </c>
      <c r="H4643" s="14">
        <f>SUMIFS(Lancamentos!$G:$G,Lancamentos!$C:$C,$A4643,Lancamentos!$E:$E,$C4643,Lancamentos!$B:$B,"SAIDA_USO")</f>
        <v/>
      </c>
      <c r="I4643" s="14">
        <f>SUMIFS(Lancamentos!$G:$G,Lancamentos!$C:$C,$A4643,Lancamentos!$E:$E,$C4643,Lancamentos!$B:$B,"SAIDA_DESCARTE")</f>
        <v/>
      </c>
      <c r="J4643" s="14">
        <f>G4643-H4643-I4643</f>
        <v/>
      </c>
      <c r="K4643">
        <f>IF(A4643="","",IF(J4643&lt;=IFERROR(VLOOKUP(A4643,Produtos!$A:$E,5,FALSE),0),"ABAIXO DO MINIMO","OK"))</f>
        <v/>
      </c>
    </row>
    <row r="4644">
      <c r="B4644">
        <f>IFERROR(VLOOKUP(A4644,Produtos!A:B,2,FALSE),"")</f>
        <v/>
      </c>
      <c r="D4644" s="10">
        <f>IFERROR(INDEX(Lotes!$E:$E,MATCH(1,(Lotes!$A:$A=A4644)*(Lotes!$C:$C=C4644),0)),"")</f>
        <v/>
      </c>
      <c r="E4644" s="14">
        <f>IF(D4644="","",D4644-TODAY())</f>
        <v/>
      </c>
      <c r="F4644">
        <f>IF(D4644="","",IF(E4644&lt;0,"VENCIDO",IF(E4644&lt;=30,"VENCE EM &lt;= 30 DIAS",IF(E4644&lt;=60,"ATENCAO (31-60 DIAS)","OK"))))</f>
        <v/>
      </c>
      <c r="G4644" s="14">
        <f>SUMIFS(Lancamentos!$G:$G,Lancamentos!$C:$C,$A4644,Lancamentos!$E:$E,$C4644,Lancamentos!$B:$B,"ENTRADA")</f>
        <v/>
      </c>
      <c r="H4644" s="14">
        <f>SUMIFS(Lancamentos!$G:$G,Lancamentos!$C:$C,$A4644,Lancamentos!$E:$E,$C4644,Lancamentos!$B:$B,"SAIDA_USO")</f>
        <v/>
      </c>
      <c r="I4644" s="14">
        <f>SUMIFS(Lancamentos!$G:$G,Lancamentos!$C:$C,$A4644,Lancamentos!$E:$E,$C4644,Lancamentos!$B:$B,"SAIDA_DESCARTE")</f>
        <v/>
      </c>
      <c r="J4644" s="14">
        <f>G4644-H4644-I4644</f>
        <v/>
      </c>
      <c r="K4644">
        <f>IF(A4644="","",IF(J4644&lt;=IFERROR(VLOOKUP(A4644,Produtos!$A:$E,5,FALSE),0),"ABAIXO DO MINIMO","OK"))</f>
        <v/>
      </c>
    </row>
    <row r="4645">
      <c r="B4645">
        <f>IFERROR(VLOOKUP(A4645,Produtos!A:B,2,FALSE),"")</f>
        <v/>
      </c>
      <c r="D4645" s="10">
        <f>IFERROR(INDEX(Lotes!$E:$E,MATCH(1,(Lotes!$A:$A=A4645)*(Lotes!$C:$C=C4645),0)),"")</f>
        <v/>
      </c>
      <c r="E4645" s="14">
        <f>IF(D4645="","",D4645-TODAY())</f>
        <v/>
      </c>
      <c r="F4645">
        <f>IF(D4645="","",IF(E4645&lt;0,"VENCIDO",IF(E4645&lt;=30,"VENCE EM &lt;= 30 DIAS",IF(E4645&lt;=60,"ATENCAO (31-60 DIAS)","OK"))))</f>
        <v/>
      </c>
      <c r="G4645" s="14">
        <f>SUMIFS(Lancamentos!$G:$G,Lancamentos!$C:$C,$A4645,Lancamentos!$E:$E,$C4645,Lancamentos!$B:$B,"ENTRADA")</f>
        <v/>
      </c>
      <c r="H4645" s="14">
        <f>SUMIFS(Lancamentos!$G:$G,Lancamentos!$C:$C,$A4645,Lancamentos!$E:$E,$C4645,Lancamentos!$B:$B,"SAIDA_USO")</f>
        <v/>
      </c>
      <c r="I4645" s="14">
        <f>SUMIFS(Lancamentos!$G:$G,Lancamentos!$C:$C,$A4645,Lancamentos!$E:$E,$C4645,Lancamentos!$B:$B,"SAIDA_DESCARTE")</f>
        <v/>
      </c>
      <c r="J4645" s="14">
        <f>G4645-H4645-I4645</f>
        <v/>
      </c>
      <c r="K4645">
        <f>IF(A4645="","",IF(J4645&lt;=IFERROR(VLOOKUP(A4645,Produtos!$A:$E,5,FALSE),0),"ABAIXO DO MINIMO","OK"))</f>
        <v/>
      </c>
    </row>
    <row r="4646">
      <c r="B4646">
        <f>IFERROR(VLOOKUP(A4646,Produtos!A:B,2,FALSE),"")</f>
        <v/>
      </c>
      <c r="D4646" s="10">
        <f>IFERROR(INDEX(Lotes!$E:$E,MATCH(1,(Lotes!$A:$A=A4646)*(Lotes!$C:$C=C4646),0)),"")</f>
        <v/>
      </c>
      <c r="E4646" s="14">
        <f>IF(D4646="","",D4646-TODAY())</f>
        <v/>
      </c>
      <c r="F4646">
        <f>IF(D4646="","",IF(E4646&lt;0,"VENCIDO",IF(E4646&lt;=30,"VENCE EM &lt;= 30 DIAS",IF(E4646&lt;=60,"ATENCAO (31-60 DIAS)","OK"))))</f>
        <v/>
      </c>
      <c r="G4646" s="14">
        <f>SUMIFS(Lancamentos!$G:$G,Lancamentos!$C:$C,$A4646,Lancamentos!$E:$E,$C4646,Lancamentos!$B:$B,"ENTRADA")</f>
        <v/>
      </c>
      <c r="H4646" s="14">
        <f>SUMIFS(Lancamentos!$G:$G,Lancamentos!$C:$C,$A4646,Lancamentos!$E:$E,$C4646,Lancamentos!$B:$B,"SAIDA_USO")</f>
        <v/>
      </c>
      <c r="I4646" s="14">
        <f>SUMIFS(Lancamentos!$G:$G,Lancamentos!$C:$C,$A4646,Lancamentos!$E:$E,$C4646,Lancamentos!$B:$B,"SAIDA_DESCARTE")</f>
        <v/>
      </c>
      <c r="J4646" s="14">
        <f>G4646-H4646-I4646</f>
        <v/>
      </c>
      <c r="K4646">
        <f>IF(A4646="","",IF(J4646&lt;=IFERROR(VLOOKUP(A4646,Produtos!$A:$E,5,FALSE),0),"ABAIXO DO MINIMO","OK"))</f>
        <v/>
      </c>
    </row>
    <row r="4647">
      <c r="B4647">
        <f>IFERROR(VLOOKUP(A4647,Produtos!A:B,2,FALSE),"")</f>
        <v/>
      </c>
      <c r="D4647" s="10">
        <f>IFERROR(INDEX(Lotes!$E:$E,MATCH(1,(Lotes!$A:$A=A4647)*(Lotes!$C:$C=C4647),0)),"")</f>
        <v/>
      </c>
      <c r="E4647" s="14">
        <f>IF(D4647="","",D4647-TODAY())</f>
        <v/>
      </c>
      <c r="F4647">
        <f>IF(D4647="","",IF(E4647&lt;0,"VENCIDO",IF(E4647&lt;=30,"VENCE EM &lt;= 30 DIAS",IF(E4647&lt;=60,"ATENCAO (31-60 DIAS)","OK"))))</f>
        <v/>
      </c>
      <c r="G4647" s="14">
        <f>SUMIFS(Lancamentos!$G:$G,Lancamentos!$C:$C,$A4647,Lancamentos!$E:$E,$C4647,Lancamentos!$B:$B,"ENTRADA")</f>
        <v/>
      </c>
      <c r="H4647" s="14">
        <f>SUMIFS(Lancamentos!$G:$G,Lancamentos!$C:$C,$A4647,Lancamentos!$E:$E,$C4647,Lancamentos!$B:$B,"SAIDA_USO")</f>
        <v/>
      </c>
      <c r="I4647" s="14">
        <f>SUMIFS(Lancamentos!$G:$G,Lancamentos!$C:$C,$A4647,Lancamentos!$E:$E,$C4647,Lancamentos!$B:$B,"SAIDA_DESCARTE")</f>
        <v/>
      </c>
      <c r="J4647" s="14">
        <f>G4647-H4647-I4647</f>
        <v/>
      </c>
      <c r="K4647">
        <f>IF(A4647="","",IF(J4647&lt;=IFERROR(VLOOKUP(A4647,Produtos!$A:$E,5,FALSE),0),"ABAIXO DO MINIMO","OK"))</f>
        <v/>
      </c>
    </row>
    <row r="4648">
      <c r="B4648">
        <f>IFERROR(VLOOKUP(A4648,Produtos!A:B,2,FALSE),"")</f>
        <v/>
      </c>
      <c r="D4648" s="10">
        <f>IFERROR(INDEX(Lotes!$E:$E,MATCH(1,(Lotes!$A:$A=A4648)*(Lotes!$C:$C=C4648),0)),"")</f>
        <v/>
      </c>
      <c r="E4648" s="14">
        <f>IF(D4648="","",D4648-TODAY())</f>
        <v/>
      </c>
      <c r="F4648">
        <f>IF(D4648="","",IF(E4648&lt;0,"VENCIDO",IF(E4648&lt;=30,"VENCE EM &lt;= 30 DIAS",IF(E4648&lt;=60,"ATENCAO (31-60 DIAS)","OK"))))</f>
        <v/>
      </c>
      <c r="G4648" s="14">
        <f>SUMIFS(Lancamentos!$G:$G,Lancamentos!$C:$C,$A4648,Lancamentos!$E:$E,$C4648,Lancamentos!$B:$B,"ENTRADA")</f>
        <v/>
      </c>
      <c r="H4648" s="14">
        <f>SUMIFS(Lancamentos!$G:$G,Lancamentos!$C:$C,$A4648,Lancamentos!$E:$E,$C4648,Lancamentos!$B:$B,"SAIDA_USO")</f>
        <v/>
      </c>
      <c r="I4648" s="14">
        <f>SUMIFS(Lancamentos!$G:$G,Lancamentos!$C:$C,$A4648,Lancamentos!$E:$E,$C4648,Lancamentos!$B:$B,"SAIDA_DESCARTE")</f>
        <v/>
      </c>
      <c r="J4648" s="14">
        <f>G4648-H4648-I4648</f>
        <v/>
      </c>
      <c r="K4648">
        <f>IF(A4648="","",IF(J4648&lt;=IFERROR(VLOOKUP(A4648,Produtos!$A:$E,5,FALSE),0),"ABAIXO DO MINIMO","OK"))</f>
        <v/>
      </c>
    </row>
    <row r="4649">
      <c r="B4649">
        <f>IFERROR(VLOOKUP(A4649,Produtos!A:B,2,FALSE),"")</f>
        <v/>
      </c>
      <c r="D4649" s="10">
        <f>IFERROR(INDEX(Lotes!$E:$E,MATCH(1,(Lotes!$A:$A=A4649)*(Lotes!$C:$C=C4649),0)),"")</f>
        <v/>
      </c>
      <c r="E4649" s="14">
        <f>IF(D4649="","",D4649-TODAY())</f>
        <v/>
      </c>
      <c r="F4649">
        <f>IF(D4649="","",IF(E4649&lt;0,"VENCIDO",IF(E4649&lt;=30,"VENCE EM &lt;= 30 DIAS",IF(E4649&lt;=60,"ATENCAO (31-60 DIAS)","OK"))))</f>
        <v/>
      </c>
      <c r="G4649" s="14">
        <f>SUMIFS(Lancamentos!$G:$G,Lancamentos!$C:$C,$A4649,Lancamentos!$E:$E,$C4649,Lancamentos!$B:$B,"ENTRADA")</f>
        <v/>
      </c>
      <c r="H4649" s="14">
        <f>SUMIFS(Lancamentos!$G:$G,Lancamentos!$C:$C,$A4649,Lancamentos!$E:$E,$C4649,Lancamentos!$B:$B,"SAIDA_USO")</f>
        <v/>
      </c>
      <c r="I4649" s="14">
        <f>SUMIFS(Lancamentos!$G:$G,Lancamentos!$C:$C,$A4649,Lancamentos!$E:$E,$C4649,Lancamentos!$B:$B,"SAIDA_DESCARTE")</f>
        <v/>
      </c>
      <c r="J4649" s="14">
        <f>G4649-H4649-I4649</f>
        <v/>
      </c>
      <c r="K4649">
        <f>IF(A4649="","",IF(J4649&lt;=IFERROR(VLOOKUP(A4649,Produtos!$A:$E,5,FALSE),0),"ABAIXO DO MINIMO","OK"))</f>
        <v/>
      </c>
    </row>
    <row r="4650">
      <c r="B4650">
        <f>IFERROR(VLOOKUP(A4650,Produtos!A:B,2,FALSE),"")</f>
        <v/>
      </c>
      <c r="D4650" s="10">
        <f>IFERROR(INDEX(Lotes!$E:$E,MATCH(1,(Lotes!$A:$A=A4650)*(Lotes!$C:$C=C4650),0)),"")</f>
        <v/>
      </c>
      <c r="E4650" s="14">
        <f>IF(D4650="","",D4650-TODAY())</f>
        <v/>
      </c>
      <c r="F4650">
        <f>IF(D4650="","",IF(E4650&lt;0,"VENCIDO",IF(E4650&lt;=30,"VENCE EM &lt;= 30 DIAS",IF(E4650&lt;=60,"ATENCAO (31-60 DIAS)","OK"))))</f>
        <v/>
      </c>
      <c r="G4650" s="14">
        <f>SUMIFS(Lancamentos!$G:$G,Lancamentos!$C:$C,$A4650,Lancamentos!$E:$E,$C4650,Lancamentos!$B:$B,"ENTRADA")</f>
        <v/>
      </c>
      <c r="H4650" s="14">
        <f>SUMIFS(Lancamentos!$G:$G,Lancamentos!$C:$C,$A4650,Lancamentos!$E:$E,$C4650,Lancamentos!$B:$B,"SAIDA_USO")</f>
        <v/>
      </c>
      <c r="I4650" s="14">
        <f>SUMIFS(Lancamentos!$G:$G,Lancamentos!$C:$C,$A4650,Lancamentos!$E:$E,$C4650,Lancamentos!$B:$B,"SAIDA_DESCARTE")</f>
        <v/>
      </c>
      <c r="J4650" s="14">
        <f>G4650-H4650-I4650</f>
        <v/>
      </c>
      <c r="K4650">
        <f>IF(A4650="","",IF(J4650&lt;=IFERROR(VLOOKUP(A4650,Produtos!$A:$E,5,FALSE),0),"ABAIXO DO MINIMO","OK"))</f>
        <v/>
      </c>
    </row>
    <row r="4651">
      <c r="B4651">
        <f>IFERROR(VLOOKUP(A4651,Produtos!A:B,2,FALSE),"")</f>
        <v/>
      </c>
      <c r="D4651" s="10">
        <f>IFERROR(INDEX(Lotes!$E:$E,MATCH(1,(Lotes!$A:$A=A4651)*(Lotes!$C:$C=C4651),0)),"")</f>
        <v/>
      </c>
      <c r="E4651" s="14">
        <f>IF(D4651="","",D4651-TODAY())</f>
        <v/>
      </c>
      <c r="F4651">
        <f>IF(D4651="","",IF(E4651&lt;0,"VENCIDO",IF(E4651&lt;=30,"VENCE EM &lt;= 30 DIAS",IF(E4651&lt;=60,"ATENCAO (31-60 DIAS)","OK"))))</f>
        <v/>
      </c>
      <c r="G4651" s="14">
        <f>SUMIFS(Lancamentos!$G:$G,Lancamentos!$C:$C,$A4651,Lancamentos!$E:$E,$C4651,Lancamentos!$B:$B,"ENTRADA")</f>
        <v/>
      </c>
      <c r="H4651" s="14">
        <f>SUMIFS(Lancamentos!$G:$G,Lancamentos!$C:$C,$A4651,Lancamentos!$E:$E,$C4651,Lancamentos!$B:$B,"SAIDA_USO")</f>
        <v/>
      </c>
      <c r="I4651" s="14">
        <f>SUMIFS(Lancamentos!$G:$G,Lancamentos!$C:$C,$A4651,Lancamentos!$E:$E,$C4651,Lancamentos!$B:$B,"SAIDA_DESCARTE")</f>
        <v/>
      </c>
      <c r="J4651" s="14">
        <f>G4651-H4651-I4651</f>
        <v/>
      </c>
      <c r="K4651">
        <f>IF(A4651="","",IF(J4651&lt;=IFERROR(VLOOKUP(A4651,Produtos!$A:$E,5,FALSE),0),"ABAIXO DO MINIMO","OK"))</f>
        <v/>
      </c>
    </row>
    <row r="4652">
      <c r="B4652">
        <f>IFERROR(VLOOKUP(A4652,Produtos!A:B,2,FALSE),"")</f>
        <v/>
      </c>
      <c r="D4652" s="10">
        <f>IFERROR(INDEX(Lotes!$E:$E,MATCH(1,(Lotes!$A:$A=A4652)*(Lotes!$C:$C=C4652),0)),"")</f>
        <v/>
      </c>
      <c r="E4652" s="14">
        <f>IF(D4652="","",D4652-TODAY())</f>
        <v/>
      </c>
      <c r="F4652">
        <f>IF(D4652="","",IF(E4652&lt;0,"VENCIDO",IF(E4652&lt;=30,"VENCE EM &lt;= 30 DIAS",IF(E4652&lt;=60,"ATENCAO (31-60 DIAS)","OK"))))</f>
        <v/>
      </c>
      <c r="G4652" s="14">
        <f>SUMIFS(Lancamentos!$G:$G,Lancamentos!$C:$C,$A4652,Lancamentos!$E:$E,$C4652,Lancamentos!$B:$B,"ENTRADA")</f>
        <v/>
      </c>
      <c r="H4652" s="14">
        <f>SUMIFS(Lancamentos!$G:$G,Lancamentos!$C:$C,$A4652,Lancamentos!$E:$E,$C4652,Lancamentos!$B:$B,"SAIDA_USO")</f>
        <v/>
      </c>
      <c r="I4652" s="14">
        <f>SUMIFS(Lancamentos!$G:$G,Lancamentos!$C:$C,$A4652,Lancamentos!$E:$E,$C4652,Lancamentos!$B:$B,"SAIDA_DESCARTE")</f>
        <v/>
      </c>
      <c r="J4652" s="14">
        <f>G4652-H4652-I4652</f>
        <v/>
      </c>
      <c r="K4652">
        <f>IF(A4652="","",IF(J4652&lt;=IFERROR(VLOOKUP(A4652,Produtos!$A:$E,5,FALSE),0),"ABAIXO DO MINIMO","OK"))</f>
        <v/>
      </c>
    </row>
    <row r="4653">
      <c r="B4653">
        <f>IFERROR(VLOOKUP(A4653,Produtos!A:B,2,FALSE),"")</f>
        <v/>
      </c>
      <c r="D4653" s="10">
        <f>IFERROR(INDEX(Lotes!$E:$E,MATCH(1,(Lotes!$A:$A=A4653)*(Lotes!$C:$C=C4653),0)),"")</f>
        <v/>
      </c>
      <c r="E4653" s="14">
        <f>IF(D4653="","",D4653-TODAY())</f>
        <v/>
      </c>
      <c r="F4653">
        <f>IF(D4653="","",IF(E4653&lt;0,"VENCIDO",IF(E4653&lt;=30,"VENCE EM &lt;= 30 DIAS",IF(E4653&lt;=60,"ATENCAO (31-60 DIAS)","OK"))))</f>
        <v/>
      </c>
      <c r="G4653" s="14">
        <f>SUMIFS(Lancamentos!$G:$G,Lancamentos!$C:$C,$A4653,Lancamentos!$E:$E,$C4653,Lancamentos!$B:$B,"ENTRADA")</f>
        <v/>
      </c>
      <c r="H4653" s="14">
        <f>SUMIFS(Lancamentos!$G:$G,Lancamentos!$C:$C,$A4653,Lancamentos!$E:$E,$C4653,Lancamentos!$B:$B,"SAIDA_USO")</f>
        <v/>
      </c>
      <c r="I4653" s="14">
        <f>SUMIFS(Lancamentos!$G:$G,Lancamentos!$C:$C,$A4653,Lancamentos!$E:$E,$C4653,Lancamentos!$B:$B,"SAIDA_DESCARTE")</f>
        <v/>
      </c>
      <c r="J4653" s="14">
        <f>G4653-H4653-I4653</f>
        <v/>
      </c>
      <c r="K4653">
        <f>IF(A4653="","",IF(J4653&lt;=IFERROR(VLOOKUP(A4653,Produtos!$A:$E,5,FALSE),0),"ABAIXO DO MINIMO","OK"))</f>
        <v/>
      </c>
    </row>
    <row r="4654">
      <c r="B4654">
        <f>IFERROR(VLOOKUP(A4654,Produtos!A:B,2,FALSE),"")</f>
        <v/>
      </c>
      <c r="D4654" s="10">
        <f>IFERROR(INDEX(Lotes!$E:$E,MATCH(1,(Lotes!$A:$A=A4654)*(Lotes!$C:$C=C4654),0)),"")</f>
        <v/>
      </c>
      <c r="E4654" s="14">
        <f>IF(D4654="","",D4654-TODAY())</f>
        <v/>
      </c>
      <c r="F4654">
        <f>IF(D4654="","",IF(E4654&lt;0,"VENCIDO",IF(E4654&lt;=30,"VENCE EM &lt;= 30 DIAS",IF(E4654&lt;=60,"ATENCAO (31-60 DIAS)","OK"))))</f>
        <v/>
      </c>
      <c r="G4654" s="14">
        <f>SUMIFS(Lancamentos!$G:$G,Lancamentos!$C:$C,$A4654,Lancamentos!$E:$E,$C4654,Lancamentos!$B:$B,"ENTRADA")</f>
        <v/>
      </c>
      <c r="H4654" s="14">
        <f>SUMIFS(Lancamentos!$G:$G,Lancamentos!$C:$C,$A4654,Lancamentos!$E:$E,$C4654,Lancamentos!$B:$B,"SAIDA_USO")</f>
        <v/>
      </c>
      <c r="I4654" s="14">
        <f>SUMIFS(Lancamentos!$G:$G,Lancamentos!$C:$C,$A4654,Lancamentos!$E:$E,$C4654,Lancamentos!$B:$B,"SAIDA_DESCARTE")</f>
        <v/>
      </c>
      <c r="J4654" s="14">
        <f>G4654-H4654-I4654</f>
        <v/>
      </c>
      <c r="K4654">
        <f>IF(A4654="","",IF(J4654&lt;=IFERROR(VLOOKUP(A4654,Produtos!$A:$E,5,FALSE),0),"ABAIXO DO MINIMO","OK"))</f>
        <v/>
      </c>
    </row>
    <row r="4655">
      <c r="B4655">
        <f>IFERROR(VLOOKUP(A4655,Produtos!A:B,2,FALSE),"")</f>
        <v/>
      </c>
      <c r="D4655" s="10">
        <f>IFERROR(INDEX(Lotes!$E:$E,MATCH(1,(Lotes!$A:$A=A4655)*(Lotes!$C:$C=C4655),0)),"")</f>
        <v/>
      </c>
      <c r="E4655" s="14">
        <f>IF(D4655="","",D4655-TODAY())</f>
        <v/>
      </c>
      <c r="F4655">
        <f>IF(D4655="","",IF(E4655&lt;0,"VENCIDO",IF(E4655&lt;=30,"VENCE EM &lt;= 30 DIAS",IF(E4655&lt;=60,"ATENCAO (31-60 DIAS)","OK"))))</f>
        <v/>
      </c>
      <c r="G4655" s="14">
        <f>SUMIFS(Lancamentos!$G:$G,Lancamentos!$C:$C,$A4655,Lancamentos!$E:$E,$C4655,Lancamentos!$B:$B,"ENTRADA")</f>
        <v/>
      </c>
      <c r="H4655" s="14">
        <f>SUMIFS(Lancamentos!$G:$G,Lancamentos!$C:$C,$A4655,Lancamentos!$E:$E,$C4655,Lancamentos!$B:$B,"SAIDA_USO")</f>
        <v/>
      </c>
      <c r="I4655" s="14">
        <f>SUMIFS(Lancamentos!$G:$G,Lancamentos!$C:$C,$A4655,Lancamentos!$E:$E,$C4655,Lancamentos!$B:$B,"SAIDA_DESCARTE")</f>
        <v/>
      </c>
      <c r="J4655" s="14">
        <f>G4655-H4655-I4655</f>
        <v/>
      </c>
      <c r="K4655">
        <f>IF(A4655="","",IF(J4655&lt;=IFERROR(VLOOKUP(A4655,Produtos!$A:$E,5,FALSE),0),"ABAIXO DO MINIMO","OK"))</f>
        <v/>
      </c>
    </row>
    <row r="4656">
      <c r="B4656">
        <f>IFERROR(VLOOKUP(A4656,Produtos!A:B,2,FALSE),"")</f>
        <v/>
      </c>
      <c r="D4656" s="10">
        <f>IFERROR(INDEX(Lotes!$E:$E,MATCH(1,(Lotes!$A:$A=A4656)*(Lotes!$C:$C=C4656),0)),"")</f>
        <v/>
      </c>
      <c r="E4656" s="14">
        <f>IF(D4656="","",D4656-TODAY())</f>
        <v/>
      </c>
      <c r="F4656">
        <f>IF(D4656="","",IF(E4656&lt;0,"VENCIDO",IF(E4656&lt;=30,"VENCE EM &lt;= 30 DIAS",IF(E4656&lt;=60,"ATENCAO (31-60 DIAS)","OK"))))</f>
        <v/>
      </c>
      <c r="G4656" s="14">
        <f>SUMIFS(Lancamentos!$G:$G,Lancamentos!$C:$C,$A4656,Lancamentos!$E:$E,$C4656,Lancamentos!$B:$B,"ENTRADA")</f>
        <v/>
      </c>
      <c r="H4656" s="14">
        <f>SUMIFS(Lancamentos!$G:$G,Lancamentos!$C:$C,$A4656,Lancamentos!$E:$E,$C4656,Lancamentos!$B:$B,"SAIDA_USO")</f>
        <v/>
      </c>
      <c r="I4656" s="14">
        <f>SUMIFS(Lancamentos!$G:$G,Lancamentos!$C:$C,$A4656,Lancamentos!$E:$E,$C4656,Lancamentos!$B:$B,"SAIDA_DESCARTE")</f>
        <v/>
      </c>
      <c r="J4656" s="14">
        <f>G4656-H4656-I4656</f>
        <v/>
      </c>
      <c r="K4656">
        <f>IF(A4656="","",IF(J4656&lt;=IFERROR(VLOOKUP(A4656,Produtos!$A:$E,5,FALSE),0),"ABAIXO DO MINIMO","OK"))</f>
        <v/>
      </c>
    </row>
    <row r="4657">
      <c r="B4657">
        <f>IFERROR(VLOOKUP(A4657,Produtos!A:B,2,FALSE),"")</f>
        <v/>
      </c>
      <c r="D4657" s="10">
        <f>IFERROR(INDEX(Lotes!$E:$E,MATCH(1,(Lotes!$A:$A=A4657)*(Lotes!$C:$C=C4657),0)),"")</f>
        <v/>
      </c>
      <c r="E4657" s="14">
        <f>IF(D4657="","",D4657-TODAY())</f>
        <v/>
      </c>
      <c r="F4657">
        <f>IF(D4657="","",IF(E4657&lt;0,"VENCIDO",IF(E4657&lt;=30,"VENCE EM &lt;= 30 DIAS",IF(E4657&lt;=60,"ATENCAO (31-60 DIAS)","OK"))))</f>
        <v/>
      </c>
      <c r="G4657" s="14">
        <f>SUMIFS(Lancamentos!$G:$G,Lancamentos!$C:$C,$A4657,Lancamentos!$E:$E,$C4657,Lancamentos!$B:$B,"ENTRADA")</f>
        <v/>
      </c>
      <c r="H4657" s="14">
        <f>SUMIFS(Lancamentos!$G:$G,Lancamentos!$C:$C,$A4657,Lancamentos!$E:$E,$C4657,Lancamentos!$B:$B,"SAIDA_USO")</f>
        <v/>
      </c>
      <c r="I4657" s="14">
        <f>SUMIFS(Lancamentos!$G:$G,Lancamentos!$C:$C,$A4657,Lancamentos!$E:$E,$C4657,Lancamentos!$B:$B,"SAIDA_DESCARTE")</f>
        <v/>
      </c>
      <c r="J4657" s="14">
        <f>G4657-H4657-I4657</f>
        <v/>
      </c>
      <c r="K4657">
        <f>IF(A4657="","",IF(J4657&lt;=IFERROR(VLOOKUP(A4657,Produtos!$A:$E,5,FALSE),0),"ABAIXO DO MINIMO","OK"))</f>
        <v/>
      </c>
    </row>
    <row r="4658">
      <c r="B4658">
        <f>IFERROR(VLOOKUP(A4658,Produtos!A:B,2,FALSE),"")</f>
        <v/>
      </c>
      <c r="D4658" s="10">
        <f>IFERROR(INDEX(Lotes!$E:$E,MATCH(1,(Lotes!$A:$A=A4658)*(Lotes!$C:$C=C4658),0)),"")</f>
        <v/>
      </c>
      <c r="E4658" s="14">
        <f>IF(D4658="","",D4658-TODAY())</f>
        <v/>
      </c>
      <c r="F4658">
        <f>IF(D4658="","",IF(E4658&lt;0,"VENCIDO",IF(E4658&lt;=30,"VENCE EM &lt;= 30 DIAS",IF(E4658&lt;=60,"ATENCAO (31-60 DIAS)","OK"))))</f>
        <v/>
      </c>
      <c r="G4658" s="14">
        <f>SUMIFS(Lancamentos!$G:$G,Lancamentos!$C:$C,$A4658,Lancamentos!$E:$E,$C4658,Lancamentos!$B:$B,"ENTRADA")</f>
        <v/>
      </c>
      <c r="H4658" s="14">
        <f>SUMIFS(Lancamentos!$G:$G,Lancamentos!$C:$C,$A4658,Lancamentos!$E:$E,$C4658,Lancamentos!$B:$B,"SAIDA_USO")</f>
        <v/>
      </c>
      <c r="I4658" s="14">
        <f>SUMIFS(Lancamentos!$G:$G,Lancamentos!$C:$C,$A4658,Lancamentos!$E:$E,$C4658,Lancamentos!$B:$B,"SAIDA_DESCARTE")</f>
        <v/>
      </c>
      <c r="J4658" s="14">
        <f>G4658-H4658-I4658</f>
        <v/>
      </c>
      <c r="K4658">
        <f>IF(A4658="","",IF(J4658&lt;=IFERROR(VLOOKUP(A4658,Produtos!$A:$E,5,FALSE),0),"ABAIXO DO MINIMO","OK"))</f>
        <v/>
      </c>
    </row>
    <row r="4659">
      <c r="B4659">
        <f>IFERROR(VLOOKUP(A4659,Produtos!A:B,2,FALSE),"")</f>
        <v/>
      </c>
      <c r="D4659" s="10">
        <f>IFERROR(INDEX(Lotes!$E:$E,MATCH(1,(Lotes!$A:$A=A4659)*(Lotes!$C:$C=C4659),0)),"")</f>
        <v/>
      </c>
      <c r="E4659" s="14">
        <f>IF(D4659="","",D4659-TODAY())</f>
        <v/>
      </c>
      <c r="F4659">
        <f>IF(D4659="","",IF(E4659&lt;0,"VENCIDO",IF(E4659&lt;=30,"VENCE EM &lt;= 30 DIAS",IF(E4659&lt;=60,"ATENCAO (31-60 DIAS)","OK"))))</f>
        <v/>
      </c>
      <c r="G4659" s="14">
        <f>SUMIFS(Lancamentos!$G:$G,Lancamentos!$C:$C,$A4659,Lancamentos!$E:$E,$C4659,Lancamentos!$B:$B,"ENTRADA")</f>
        <v/>
      </c>
      <c r="H4659" s="14">
        <f>SUMIFS(Lancamentos!$G:$G,Lancamentos!$C:$C,$A4659,Lancamentos!$E:$E,$C4659,Lancamentos!$B:$B,"SAIDA_USO")</f>
        <v/>
      </c>
      <c r="I4659" s="14">
        <f>SUMIFS(Lancamentos!$G:$G,Lancamentos!$C:$C,$A4659,Lancamentos!$E:$E,$C4659,Lancamentos!$B:$B,"SAIDA_DESCARTE")</f>
        <v/>
      </c>
      <c r="J4659" s="14">
        <f>G4659-H4659-I4659</f>
        <v/>
      </c>
      <c r="K4659">
        <f>IF(A4659="","",IF(J4659&lt;=IFERROR(VLOOKUP(A4659,Produtos!$A:$E,5,FALSE),0),"ABAIXO DO MINIMO","OK"))</f>
        <v/>
      </c>
    </row>
    <row r="4660">
      <c r="B4660">
        <f>IFERROR(VLOOKUP(A4660,Produtos!A:B,2,FALSE),"")</f>
        <v/>
      </c>
      <c r="D4660" s="10">
        <f>IFERROR(INDEX(Lotes!$E:$E,MATCH(1,(Lotes!$A:$A=A4660)*(Lotes!$C:$C=C4660),0)),"")</f>
        <v/>
      </c>
      <c r="E4660" s="14">
        <f>IF(D4660="","",D4660-TODAY())</f>
        <v/>
      </c>
      <c r="F4660">
        <f>IF(D4660="","",IF(E4660&lt;0,"VENCIDO",IF(E4660&lt;=30,"VENCE EM &lt;= 30 DIAS",IF(E4660&lt;=60,"ATENCAO (31-60 DIAS)","OK"))))</f>
        <v/>
      </c>
      <c r="G4660" s="14">
        <f>SUMIFS(Lancamentos!$G:$G,Lancamentos!$C:$C,$A4660,Lancamentos!$E:$E,$C4660,Lancamentos!$B:$B,"ENTRADA")</f>
        <v/>
      </c>
      <c r="H4660" s="14">
        <f>SUMIFS(Lancamentos!$G:$G,Lancamentos!$C:$C,$A4660,Lancamentos!$E:$E,$C4660,Lancamentos!$B:$B,"SAIDA_USO")</f>
        <v/>
      </c>
      <c r="I4660" s="14">
        <f>SUMIFS(Lancamentos!$G:$G,Lancamentos!$C:$C,$A4660,Lancamentos!$E:$E,$C4660,Lancamentos!$B:$B,"SAIDA_DESCARTE")</f>
        <v/>
      </c>
      <c r="J4660" s="14">
        <f>G4660-H4660-I4660</f>
        <v/>
      </c>
      <c r="K4660">
        <f>IF(A4660="","",IF(J4660&lt;=IFERROR(VLOOKUP(A4660,Produtos!$A:$E,5,FALSE),0),"ABAIXO DO MINIMO","OK"))</f>
        <v/>
      </c>
    </row>
    <row r="4661">
      <c r="B4661">
        <f>IFERROR(VLOOKUP(A4661,Produtos!A:B,2,FALSE),"")</f>
        <v/>
      </c>
      <c r="D4661" s="10">
        <f>IFERROR(INDEX(Lotes!$E:$E,MATCH(1,(Lotes!$A:$A=A4661)*(Lotes!$C:$C=C4661),0)),"")</f>
        <v/>
      </c>
      <c r="E4661" s="14">
        <f>IF(D4661="","",D4661-TODAY())</f>
        <v/>
      </c>
      <c r="F4661">
        <f>IF(D4661="","",IF(E4661&lt;0,"VENCIDO",IF(E4661&lt;=30,"VENCE EM &lt;= 30 DIAS",IF(E4661&lt;=60,"ATENCAO (31-60 DIAS)","OK"))))</f>
        <v/>
      </c>
      <c r="G4661" s="14">
        <f>SUMIFS(Lancamentos!$G:$G,Lancamentos!$C:$C,$A4661,Lancamentos!$E:$E,$C4661,Lancamentos!$B:$B,"ENTRADA")</f>
        <v/>
      </c>
      <c r="H4661" s="14">
        <f>SUMIFS(Lancamentos!$G:$G,Lancamentos!$C:$C,$A4661,Lancamentos!$E:$E,$C4661,Lancamentos!$B:$B,"SAIDA_USO")</f>
        <v/>
      </c>
      <c r="I4661" s="14">
        <f>SUMIFS(Lancamentos!$G:$G,Lancamentos!$C:$C,$A4661,Lancamentos!$E:$E,$C4661,Lancamentos!$B:$B,"SAIDA_DESCARTE")</f>
        <v/>
      </c>
      <c r="J4661" s="14">
        <f>G4661-H4661-I4661</f>
        <v/>
      </c>
      <c r="K4661">
        <f>IF(A4661="","",IF(J4661&lt;=IFERROR(VLOOKUP(A4661,Produtos!$A:$E,5,FALSE),0),"ABAIXO DO MINIMO","OK"))</f>
        <v/>
      </c>
    </row>
    <row r="4662">
      <c r="B4662">
        <f>IFERROR(VLOOKUP(A4662,Produtos!A:B,2,FALSE),"")</f>
        <v/>
      </c>
      <c r="D4662" s="10">
        <f>IFERROR(INDEX(Lotes!$E:$E,MATCH(1,(Lotes!$A:$A=A4662)*(Lotes!$C:$C=C4662),0)),"")</f>
        <v/>
      </c>
      <c r="E4662" s="14">
        <f>IF(D4662="","",D4662-TODAY())</f>
        <v/>
      </c>
      <c r="F4662">
        <f>IF(D4662="","",IF(E4662&lt;0,"VENCIDO",IF(E4662&lt;=30,"VENCE EM &lt;= 30 DIAS",IF(E4662&lt;=60,"ATENCAO (31-60 DIAS)","OK"))))</f>
        <v/>
      </c>
      <c r="G4662" s="14">
        <f>SUMIFS(Lancamentos!$G:$G,Lancamentos!$C:$C,$A4662,Lancamentos!$E:$E,$C4662,Lancamentos!$B:$B,"ENTRADA")</f>
        <v/>
      </c>
      <c r="H4662" s="14">
        <f>SUMIFS(Lancamentos!$G:$G,Lancamentos!$C:$C,$A4662,Lancamentos!$E:$E,$C4662,Lancamentos!$B:$B,"SAIDA_USO")</f>
        <v/>
      </c>
      <c r="I4662" s="14">
        <f>SUMIFS(Lancamentos!$G:$G,Lancamentos!$C:$C,$A4662,Lancamentos!$E:$E,$C4662,Lancamentos!$B:$B,"SAIDA_DESCARTE")</f>
        <v/>
      </c>
      <c r="J4662" s="14">
        <f>G4662-H4662-I4662</f>
        <v/>
      </c>
      <c r="K4662">
        <f>IF(A4662="","",IF(J4662&lt;=IFERROR(VLOOKUP(A4662,Produtos!$A:$E,5,FALSE),0),"ABAIXO DO MINIMO","OK"))</f>
        <v/>
      </c>
    </row>
    <row r="4663">
      <c r="B4663">
        <f>IFERROR(VLOOKUP(A4663,Produtos!A:B,2,FALSE),"")</f>
        <v/>
      </c>
      <c r="D4663" s="10">
        <f>IFERROR(INDEX(Lotes!$E:$E,MATCH(1,(Lotes!$A:$A=A4663)*(Lotes!$C:$C=C4663),0)),"")</f>
        <v/>
      </c>
      <c r="E4663" s="14">
        <f>IF(D4663="","",D4663-TODAY())</f>
        <v/>
      </c>
      <c r="F4663">
        <f>IF(D4663="","",IF(E4663&lt;0,"VENCIDO",IF(E4663&lt;=30,"VENCE EM &lt;= 30 DIAS",IF(E4663&lt;=60,"ATENCAO (31-60 DIAS)","OK"))))</f>
        <v/>
      </c>
      <c r="G4663" s="14">
        <f>SUMIFS(Lancamentos!$G:$G,Lancamentos!$C:$C,$A4663,Lancamentos!$E:$E,$C4663,Lancamentos!$B:$B,"ENTRADA")</f>
        <v/>
      </c>
      <c r="H4663" s="14">
        <f>SUMIFS(Lancamentos!$G:$G,Lancamentos!$C:$C,$A4663,Lancamentos!$E:$E,$C4663,Lancamentos!$B:$B,"SAIDA_USO")</f>
        <v/>
      </c>
      <c r="I4663" s="14">
        <f>SUMIFS(Lancamentos!$G:$G,Lancamentos!$C:$C,$A4663,Lancamentos!$E:$E,$C4663,Lancamentos!$B:$B,"SAIDA_DESCARTE")</f>
        <v/>
      </c>
      <c r="J4663" s="14">
        <f>G4663-H4663-I4663</f>
        <v/>
      </c>
      <c r="K4663">
        <f>IF(A4663="","",IF(J4663&lt;=IFERROR(VLOOKUP(A4663,Produtos!$A:$E,5,FALSE),0),"ABAIXO DO MINIMO","OK"))</f>
        <v/>
      </c>
    </row>
    <row r="4664">
      <c r="B4664">
        <f>IFERROR(VLOOKUP(A4664,Produtos!A:B,2,FALSE),"")</f>
        <v/>
      </c>
      <c r="D4664" s="10">
        <f>IFERROR(INDEX(Lotes!$E:$E,MATCH(1,(Lotes!$A:$A=A4664)*(Lotes!$C:$C=C4664),0)),"")</f>
        <v/>
      </c>
      <c r="E4664" s="14">
        <f>IF(D4664="","",D4664-TODAY())</f>
        <v/>
      </c>
      <c r="F4664">
        <f>IF(D4664="","",IF(E4664&lt;0,"VENCIDO",IF(E4664&lt;=30,"VENCE EM &lt;= 30 DIAS",IF(E4664&lt;=60,"ATENCAO (31-60 DIAS)","OK"))))</f>
        <v/>
      </c>
      <c r="G4664" s="14">
        <f>SUMIFS(Lancamentos!$G:$G,Lancamentos!$C:$C,$A4664,Lancamentos!$E:$E,$C4664,Lancamentos!$B:$B,"ENTRADA")</f>
        <v/>
      </c>
      <c r="H4664" s="14">
        <f>SUMIFS(Lancamentos!$G:$G,Lancamentos!$C:$C,$A4664,Lancamentos!$E:$E,$C4664,Lancamentos!$B:$B,"SAIDA_USO")</f>
        <v/>
      </c>
      <c r="I4664" s="14">
        <f>SUMIFS(Lancamentos!$G:$G,Lancamentos!$C:$C,$A4664,Lancamentos!$E:$E,$C4664,Lancamentos!$B:$B,"SAIDA_DESCARTE")</f>
        <v/>
      </c>
      <c r="J4664" s="14">
        <f>G4664-H4664-I4664</f>
        <v/>
      </c>
      <c r="K4664">
        <f>IF(A4664="","",IF(J4664&lt;=IFERROR(VLOOKUP(A4664,Produtos!$A:$E,5,FALSE),0),"ABAIXO DO MINIMO","OK"))</f>
        <v/>
      </c>
    </row>
    <row r="4665">
      <c r="B4665">
        <f>IFERROR(VLOOKUP(A4665,Produtos!A:B,2,FALSE),"")</f>
        <v/>
      </c>
      <c r="D4665" s="10">
        <f>IFERROR(INDEX(Lotes!$E:$E,MATCH(1,(Lotes!$A:$A=A4665)*(Lotes!$C:$C=C4665),0)),"")</f>
        <v/>
      </c>
      <c r="E4665" s="14">
        <f>IF(D4665="","",D4665-TODAY())</f>
        <v/>
      </c>
      <c r="F4665">
        <f>IF(D4665="","",IF(E4665&lt;0,"VENCIDO",IF(E4665&lt;=30,"VENCE EM &lt;= 30 DIAS",IF(E4665&lt;=60,"ATENCAO (31-60 DIAS)","OK"))))</f>
        <v/>
      </c>
      <c r="G4665" s="14">
        <f>SUMIFS(Lancamentos!$G:$G,Lancamentos!$C:$C,$A4665,Lancamentos!$E:$E,$C4665,Lancamentos!$B:$B,"ENTRADA")</f>
        <v/>
      </c>
      <c r="H4665" s="14">
        <f>SUMIFS(Lancamentos!$G:$G,Lancamentos!$C:$C,$A4665,Lancamentos!$E:$E,$C4665,Lancamentos!$B:$B,"SAIDA_USO")</f>
        <v/>
      </c>
      <c r="I4665" s="14">
        <f>SUMIFS(Lancamentos!$G:$G,Lancamentos!$C:$C,$A4665,Lancamentos!$E:$E,$C4665,Lancamentos!$B:$B,"SAIDA_DESCARTE")</f>
        <v/>
      </c>
      <c r="J4665" s="14">
        <f>G4665-H4665-I4665</f>
        <v/>
      </c>
      <c r="K4665">
        <f>IF(A4665="","",IF(J4665&lt;=IFERROR(VLOOKUP(A4665,Produtos!$A:$E,5,FALSE),0),"ABAIXO DO MINIMO","OK"))</f>
        <v/>
      </c>
    </row>
    <row r="4666">
      <c r="B4666">
        <f>IFERROR(VLOOKUP(A4666,Produtos!A:B,2,FALSE),"")</f>
        <v/>
      </c>
      <c r="D4666" s="10">
        <f>IFERROR(INDEX(Lotes!$E:$E,MATCH(1,(Lotes!$A:$A=A4666)*(Lotes!$C:$C=C4666),0)),"")</f>
        <v/>
      </c>
      <c r="E4666" s="14">
        <f>IF(D4666="","",D4666-TODAY())</f>
        <v/>
      </c>
      <c r="F4666">
        <f>IF(D4666="","",IF(E4666&lt;0,"VENCIDO",IF(E4666&lt;=30,"VENCE EM &lt;= 30 DIAS",IF(E4666&lt;=60,"ATENCAO (31-60 DIAS)","OK"))))</f>
        <v/>
      </c>
      <c r="G4666" s="14">
        <f>SUMIFS(Lancamentos!$G:$G,Lancamentos!$C:$C,$A4666,Lancamentos!$E:$E,$C4666,Lancamentos!$B:$B,"ENTRADA")</f>
        <v/>
      </c>
      <c r="H4666" s="14">
        <f>SUMIFS(Lancamentos!$G:$G,Lancamentos!$C:$C,$A4666,Lancamentos!$E:$E,$C4666,Lancamentos!$B:$B,"SAIDA_USO")</f>
        <v/>
      </c>
      <c r="I4666" s="14">
        <f>SUMIFS(Lancamentos!$G:$G,Lancamentos!$C:$C,$A4666,Lancamentos!$E:$E,$C4666,Lancamentos!$B:$B,"SAIDA_DESCARTE")</f>
        <v/>
      </c>
      <c r="J4666" s="14">
        <f>G4666-H4666-I4666</f>
        <v/>
      </c>
      <c r="K4666">
        <f>IF(A4666="","",IF(J4666&lt;=IFERROR(VLOOKUP(A4666,Produtos!$A:$E,5,FALSE),0),"ABAIXO DO MINIMO","OK"))</f>
        <v/>
      </c>
    </row>
    <row r="4667">
      <c r="B4667">
        <f>IFERROR(VLOOKUP(A4667,Produtos!A:B,2,FALSE),"")</f>
        <v/>
      </c>
      <c r="D4667" s="10">
        <f>IFERROR(INDEX(Lotes!$E:$E,MATCH(1,(Lotes!$A:$A=A4667)*(Lotes!$C:$C=C4667),0)),"")</f>
        <v/>
      </c>
      <c r="E4667" s="14">
        <f>IF(D4667="","",D4667-TODAY())</f>
        <v/>
      </c>
      <c r="F4667">
        <f>IF(D4667="","",IF(E4667&lt;0,"VENCIDO",IF(E4667&lt;=30,"VENCE EM &lt;= 30 DIAS",IF(E4667&lt;=60,"ATENCAO (31-60 DIAS)","OK"))))</f>
        <v/>
      </c>
      <c r="G4667" s="14">
        <f>SUMIFS(Lancamentos!$G:$G,Lancamentos!$C:$C,$A4667,Lancamentos!$E:$E,$C4667,Lancamentos!$B:$B,"ENTRADA")</f>
        <v/>
      </c>
      <c r="H4667" s="14">
        <f>SUMIFS(Lancamentos!$G:$G,Lancamentos!$C:$C,$A4667,Lancamentos!$E:$E,$C4667,Lancamentos!$B:$B,"SAIDA_USO")</f>
        <v/>
      </c>
      <c r="I4667" s="14">
        <f>SUMIFS(Lancamentos!$G:$G,Lancamentos!$C:$C,$A4667,Lancamentos!$E:$E,$C4667,Lancamentos!$B:$B,"SAIDA_DESCARTE")</f>
        <v/>
      </c>
      <c r="J4667" s="14">
        <f>G4667-H4667-I4667</f>
        <v/>
      </c>
      <c r="K4667">
        <f>IF(A4667="","",IF(J4667&lt;=IFERROR(VLOOKUP(A4667,Produtos!$A:$E,5,FALSE),0),"ABAIXO DO MINIMO","OK"))</f>
        <v/>
      </c>
    </row>
    <row r="4668">
      <c r="B4668">
        <f>IFERROR(VLOOKUP(A4668,Produtos!A:B,2,FALSE),"")</f>
        <v/>
      </c>
      <c r="D4668" s="10">
        <f>IFERROR(INDEX(Lotes!$E:$E,MATCH(1,(Lotes!$A:$A=A4668)*(Lotes!$C:$C=C4668),0)),"")</f>
        <v/>
      </c>
      <c r="E4668" s="14">
        <f>IF(D4668="","",D4668-TODAY())</f>
        <v/>
      </c>
      <c r="F4668">
        <f>IF(D4668="","",IF(E4668&lt;0,"VENCIDO",IF(E4668&lt;=30,"VENCE EM &lt;= 30 DIAS",IF(E4668&lt;=60,"ATENCAO (31-60 DIAS)","OK"))))</f>
        <v/>
      </c>
      <c r="G4668" s="14">
        <f>SUMIFS(Lancamentos!$G:$G,Lancamentos!$C:$C,$A4668,Lancamentos!$E:$E,$C4668,Lancamentos!$B:$B,"ENTRADA")</f>
        <v/>
      </c>
      <c r="H4668" s="14">
        <f>SUMIFS(Lancamentos!$G:$G,Lancamentos!$C:$C,$A4668,Lancamentos!$E:$E,$C4668,Lancamentos!$B:$B,"SAIDA_USO")</f>
        <v/>
      </c>
      <c r="I4668" s="14">
        <f>SUMIFS(Lancamentos!$G:$G,Lancamentos!$C:$C,$A4668,Lancamentos!$E:$E,$C4668,Lancamentos!$B:$B,"SAIDA_DESCARTE")</f>
        <v/>
      </c>
      <c r="J4668" s="14">
        <f>G4668-H4668-I4668</f>
        <v/>
      </c>
      <c r="K4668">
        <f>IF(A4668="","",IF(J4668&lt;=IFERROR(VLOOKUP(A4668,Produtos!$A:$E,5,FALSE),0),"ABAIXO DO MINIMO","OK"))</f>
        <v/>
      </c>
    </row>
    <row r="4669">
      <c r="B4669">
        <f>IFERROR(VLOOKUP(A4669,Produtos!A:B,2,FALSE),"")</f>
        <v/>
      </c>
      <c r="D4669" s="10">
        <f>IFERROR(INDEX(Lotes!$E:$E,MATCH(1,(Lotes!$A:$A=A4669)*(Lotes!$C:$C=C4669),0)),"")</f>
        <v/>
      </c>
      <c r="E4669" s="14">
        <f>IF(D4669="","",D4669-TODAY())</f>
        <v/>
      </c>
      <c r="F4669">
        <f>IF(D4669="","",IF(E4669&lt;0,"VENCIDO",IF(E4669&lt;=30,"VENCE EM &lt;= 30 DIAS",IF(E4669&lt;=60,"ATENCAO (31-60 DIAS)","OK"))))</f>
        <v/>
      </c>
      <c r="G4669" s="14">
        <f>SUMIFS(Lancamentos!$G:$G,Lancamentos!$C:$C,$A4669,Lancamentos!$E:$E,$C4669,Lancamentos!$B:$B,"ENTRADA")</f>
        <v/>
      </c>
      <c r="H4669" s="14">
        <f>SUMIFS(Lancamentos!$G:$G,Lancamentos!$C:$C,$A4669,Lancamentos!$E:$E,$C4669,Lancamentos!$B:$B,"SAIDA_USO")</f>
        <v/>
      </c>
      <c r="I4669" s="14">
        <f>SUMIFS(Lancamentos!$G:$G,Lancamentos!$C:$C,$A4669,Lancamentos!$E:$E,$C4669,Lancamentos!$B:$B,"SAIDA_DESCARTE")</f>
        <v/>
      </c>
      <c r="J4669" s="14">
        <f>G4669-H4669-I4669</f>
        <v/>
      </c>
      <c r="K4669">
        <f>IF(A4669="","",IF(J4669&lt;=IFERROR(VLOOKUP(A4669,Produtos!$A:$E,5,FALSE),0),"ABAIXO DO MINIMO","OK"))</f>
        <v/>
      </c>
    </row>
    <row r="4670">
      <c r="B4670">
        <f>IFERROR(VLOOKUP(A4670,Produtos!A:B,2,FALSE),"")</f>
        <v/>
      </c>
      <c r="D4670" s="10">
        <f>IFERROR(INDEX(Lotes!$E:$E,MATCH(1,(Lotes!$A:$A=A4670)*(Lotes!$C:$C=C4670),0)),"")</f>
        <v/>
      </c>
      <c r="E4670" s="14">
        <f>IF(D4670="","",D4670-TODAY())</f>
        <v/>
      </c>
      <c r="F4670">
        <f>IF(D4670="","",IF(E4670&lt;0,"VENCIDO",IF(E4670&lt;=30,"VENCE EM &lt;= 30 DIAS",IF(E4670&lt;=60,"ATENCAO (31-60 DIAS)","OK"))))</f>
        <v/>
      </c>
      <c r="G4670" s="14">
        <f>SUMIFS(Lancamentos!$G:$G,Lancamentos!$C:$C,$A4670,Lancamentos!$E:$E,$C4670,Lancamentos!$B:$B,"ENTRADA")</f>
        <v/>
      </c>
      <c r="H4670" s="14">
        <f>SUMIFS(Lancamentos!$G:$G,Lancamentos!$C:$C,$A4670,Lancamentos!$E:$E,$C4670,Lancamentos!$B:$B,"SAIDA_USO")</f>
        <v/>
      </c>
      <c r="I4670" s="14">
        <f>SUMIFS(Lancamentos!$G:$G,Lancamentos!$C:$C,$A4670,Lancamentos!$E:$E,$C4670,Lancamentos!$B:$B,"SAIDA_DESCARTE")</f>
        <v/>
      </c>
      <c r="J4670" s="14">
        <f>G4670-H4670-I4670</f>
        <v/>
      </c>
      <c r="K4670">
        <f>IF(A4670="","",IF(J4670&lt;=IFERROR(VLOOKUP(A4670,Produtos!$A:$E,5,FALSE),0),"ABAIXO DO MINIMO","OK"))</f>
        <v/>
      </c>
    </row>
    <row r="4671">
      <c r="B4671">
        <f>IFERROR(VLOOKUP(A4671,Produtos!A:B,2,FALSE),"")</f>
        <v/>
      </c>
      <c r="D4671" s="10">
        <f>IFERROR(INDEX(Lotes!$E:$E,MATCH(1,(Lotes!$A:$A=A4671)*(Lotes!$C:$C=C4671),0)),"")</f>
        <v/>
      </c>
      <c r="E4671" s="14">
        <f>IF(D4671="","",D4671-TODAY())</f>
        <v/>
      </c>
      <c r="F4671">
        <f>IF(D4671="","",IF(E4671&lt;0,"VENCIDO",IF(E4671&lt;=30,"VENCE EM &lt;= 30 DIAS",IF(E4671&lt;=60,"ATENCAO (31-60 DIAS)","OK"))))</f>
        <v/>
      </c>
      <c r="G4671" s="14">
        <f>SUMIFS(Lancamentos!$G:$G,Lancamentos!$C:$C,$A4671,Lancamentos!$E:$E,$C4671,Lancamentos!$B:$B,"ENTRADA")</f>
        <v/>
      </c>
      <c r="H4671" s="14">
        <f>SUMIFS(Lancamentos!$G:$G,Lancamentos!$C:$C,$A4671,Lancamentos!$E:$E,$C4671,Lancamentos!$B:$B,"SAIDA_USO")</f>
        <v/>
      </c>
      <c r="I4671" s="14">
        <f>SUMIFS(Lancamentos!$G:$G,Lancamentos!$C:$C,$A4671,Lancamentos!$E:$E,$C4671,Lancamentos!$B:$B,"SAIDA_DESCARTE")</f>
        <v/>
      </c>
      <c r="J4671" s="14">
        <f>G4671-H4671-I4671</f>
        <v/>
      </c>
      <c r="K4671">
        <f>IF(A4671="","",IF(J4671&lt;=IFERROR(VLOOKUP(A4671,Produtos!$A:$E,5,FALSE),0),"ABAIXO DO MINIMO","OK"))</f>
        <v/>
      </c>
    </row>
    <row r="4672">
      <c r="B4672">
        <f>IFERROR(VLOOKUP(A4672,Produtos!A:B,2,FALSE),"")</f>
        <v/>
      </c>
      <c r="D4672" s="10">
        <f>IFERROR(INDEX(Lotes!$E:$E,MATCH(1,(Lotes!$A:$A=A4672)*(Lotes!$C:$C=C4672),0)),"")</f>
        <v/>
      </c>
      <c r="E4672" s="14">
        <f>IF(D4672="","",D4672-TODAY())</f>
        <v/>
      </c>
      <c r="F4672">
        <f>IF(D4672="","",IF(E4672&lt;0,"VENCIDO",IF(E4672&lt;=30,"VENCE EM &lt;= 30 DIAS",IF(E4672&lt;=60,"ATENCAO (31-60 DIAS)","OK"))))</f>
        <v/>
      </c>
      <c r="G4672" s="14">
        <f>SUMIFS(Lancamentos!$G:$G,Lancamentos!$C:$C,$A4672,Lancamentos!$E:$E,$C4672,Lancamentos!$B:$B,"ENTRADA")</f>
        <v/>
      </c>
      <c r="H4672" s="14">
        <f>SUMIFS(Lancamentos!$G:$G,Lancamentos!$C:$C,$A4672,Lancamentos!$E:$E,$C4672,Lancamentos!$B:$B,"SAIDA_USO")</f>
        <v/>
      </c>
      <c r="I4672" s="14">
        <f>SUMIFS(Lancamentos!$G:$G,Lancamentos!$C:$C,$A4672,Lancamentos!$E:$E,$C4672,Lancamentos!$B:$B,"SAIDA_DESCARTE")</f>
        <v/>
      </c>
      <c r="J4672" s="14">
        <f>G4672-H4672-I4672</f>
        <v/>
      </c>
      <c r="K4672">
        <f>IF(A4672="","",IF(J4672&lt;=IFERROR(VLOOKUP(A4672,Produtos!$A:$E,5,FALSE),0),"ABAIXO DO MINIMO","OK"))</f>
        <v/>
      </c>
    </row>
    <row r="4673">
      <c r="B4673">
        <f>IFERROR(VLOOKUP(A4673,Produtos!A:B,2,FALSE),"")</f>
        <v/>
      </c>
      <c r="D4673" s="10">
        <f>IFERROR(INDEX(Lotes!$E:$E,MATCH(1,(Lotes!$A:$A=A4673)*(Lotes!$C:$C=C4673),0)),"")</f>
        <v/>
      </c>
      <c r="E4673" s="14">
        <f>IF(D4673="","",D4673-TODAY())</f>
        <v/>
      </c>
      <c r="F4673">
        <f>IF(D4673="","",IF(E4673&lt;0,"VENCIDO",IF(E4673&lt;=30,"VENCE EM &lt;= 30 DIAS",IF(E4673&lt;=60,"ATENCAO (31-60 DIAS)","OK"))))</f>
        <v/>
      </c>
      <c r="G4673" s="14">
        <f>SUMIFS(Lancamentos!$G:$G,Lancamentos!$C:$C,$A4673,Lancamentos!$E:$E,$C4673,Lancamentos!$B:$B,"ENTRADA")</f>
        <v/>
      </c>
      <c r="H4673" s="14">
        <f>SUMIFS(Lancamentos!$G:$G,Lancamentos!$C:$C,$A4673,Lancamentos!$E:$E,$C4673,Lancamentos!$B:$B,"SAIDA_USO")</f>
        <v/>
      </c>
      <c r="I4673" s="14">
        <f>SUMIFS(Lancamentos!$G:$G,Lancamentos!$C:$C,$A4673,Lancamentos!$E:$E,$C4673,Lancamentos!$B:$B,"SAIDA_DESCARTE")</f>
        <v/>
      </c>
      <c r="J4673" s="14">
        <f>G4673-H4673-I4673</f>
        <v/>
      </c>
      <c r="K4673">
        <f>IF(A4673="","",IF(J4673&lt;=IFERROR(VLOOKUP(A4673,Produtos!$A:$E,5,FALSE),0),"ABAIXO DO MINIMO","OK"))</f>
        <v/>
      </c>
    </row>
    <row r="4674">
      <c r="B4674">
        <f>IFERROR(VLOOKUP(A4674,Produtos!A:B,2,FALSE),"")</f>
        <v/>
      </c>
      <c r="D4674" s="10">
        <f>IFERROR(INDEX(Lotes!$E:$E,MATCH(1,(Lotes!$A:$A=A4674)*(Lotes!$C:$C=C4674),0)),"")</f>
        <v/>
      </c>
      <c r="E4674" s="14">
        <f>IF(D4674="","",D4674-TODAY())</f>
        <v/>
      </c>
      <c r="F4674">
        <f>IF(D4674="","",IF(E4674&lt;0,"VENCIDO",IF(E4674&lt;=30,"VENCE EM &lt;= 30 DIAS",IF(E4674&lt;=60,"ATENCAO (31-60 DIAS)","OK"))))</f>
        <v/>
      </c>
      <c r="G4674" s="14">
        <f>SUMIFS(Lancamentos!$G:$G,Lancamentos!$C:$C,$A4674,Lancamentos!$E:$E,$C4674,Lancamentos!$B:$B,"ENTRADA")</f>
        <v/>
      </c>
      <c r="H4674" s="14">
        <f>SUMIFS(Lancamentos!$G:$G,Lancamentos!$C:$C,$A4674,Lancamentos!$E:$E,$C4674,Lancamentos!$B:$B,"SAIDA_USO")</f>
        <v/>
      </c>
      <c r="I4674" s="14">
        <f>SUMIFS(Lancamentos!$G:$G,Lancamentos!$C:$C,$A4674,Lancamentos!$E:$E,$C4674,Lancamentos!$B:$B,"SAIDA_DESCARTE")</f>
        <v/>
      </c>
      <c r="J4674" s="14">
        <f>G4674-H4674-I4674</f>
        <v/>
      </c>
      <c r="K4674">
        <f>IF(A4674="","",IF(J4674&lt;=IFERROR(VLOOKUP(A4674,Produtos!$A:$E,5,FALSE),0),"ABAIXO DO MINIMO","OK"))</f>
        <v/>
      </c>
    </row>
    <row r="4675">
      <c r="B4675">
        <f>IFERROR(VLOOKUP(A4675,Produtos!A:B,2,FALSE),"")</f>
        <v/>
      </c>
      <c r="D4675" s="10">
        <f>IFERROR(INDEX(Lotes!$E:$E,MATCH(1,(Lotes!$A:$A=A4675)*(Lotes!$C:$C=C4675),0)),"")</f>
        <v/>
      </c>
      <c r="E4675" s="14">
        <f>IF(D4675="","",D4675-TODAY())</f>
        <v/>
      </c>
      <c r="F4675">
        <f>IF(D4675="","",IF(E4675&lt;0,"VENCIDO",IF(E4675&lt;=30,"VENCE EM &lt;= 30 DIAS",IF(E4675&lt;=60,"ATENCAO (31-60 DIAS)","OK"))))</f>
        <v/>
      </c>
      <c r="G4675" s="14">
        <f>SUMIFS(Lancamentos!$G:$G,Lancamentos!$C:$C,$A4675,Lancamentos!$E:$E,$C4675,Lancamentos!$B:$B,"ENTRADA")</f>
        <v/>
      </c>
      <c r="H4675" s="14">
        <f>SUMIFS(Lancamentos!$G:$G,Lancamentos!$C:$C,$A4675,Lancamentos!$E:$E,$C4675,Lancamentos!$B:$B,"SAIDA_USO")</f>
        <v/>
      </c>
      <c r="I4675" s="14">
        <f>SUMIFS(Lancamentos!$G:$G,Lancamentos!$C:$C,$A4675,Lancamentos!$E:$E,$C4675,Lancamentos!$B:$B,"SAIDA_DESCARTE")</f>
        <v/>
      </c>
      <c r="J4675" s="14">
        <f>G4675-H4675-I4675</f>
        <v/>
      </c>
      <c r="K4675">
        <f>IF(A4675="","",IF(J4675&lt;=IFERROR(VLOOKUP(A4675,Produtos!$A:$E,5,FALSE),0),"ABAIXO DO MINIMO","OK"))</f>
        <v/>
      </c>
    </row>
    <row r="4676">
      <c r="B4676">
        <f>IFERROR(VLOOKUP(A4676,Produtos!A:B,2,FALSE),"")</f>
        <v/>
      </c>
      <c r="D4676" s="10">
        <f>IFERROR(INDEX(Lotes!$E:$E,MATCH(1,(Lotes!$A:$A=A4676)*(Lotes!$C:$C=C4676),0)),"")</f>
        <v/>
      </c>
      <c r="E4676" s="14">
        <f>IF(D4676="","",D4676-TODAY())</f>
        <v/>
      </c>
      <c r="F4676">
        <f>IF(D4676="","",IF(E4676&lt;0,"VENCIDO",IF(E4676&lt;=30,"VENCE EM &lt;= 30 DIAS",IF(E4676&lt;=60,"ATENCAO (31-60 DIAS)","OK"))))</f>
        <v/>
      </c>
      <c r="G4676" s="14">
        <f>SUMIFS(Lancamentos!$G:$G,Lancamentos!$C:$C,$A4676,Lancamentos!$E:$E,$C4676,Lancamentos!$B:$B,"ENTRADA")</f>
        <v/>
      </c>
      <c r="H4676" s="14">
        <f>SUMIFS(Lancamentos!$G:$G,Lancamentos!$C:$C,$A4676,Lancamentos!$E:$E,$C4676,Lancamentos!$B:$B,"SAIDA_USO")</f>
        <v/>
      </c>
      <c r="I4676" s="14">
        <f>SUMIFS(Lancamentos!$G:$G,Lancamentos!$C:$C,$A4676,Lancamentos!$E:$E,$C4676,Lancamentos!$B:$B,"SAIDA_DESCARTE")</f>
        <v/>
      </c>
      <c r="J4676" s="14">
        <f>G4676-H4676-I4676</f>
        <v/>
      </c>
      <c r="K4676">
        <f>IF(A4676="","",IF(J4676&lt;=IFERROR(VLOOKUP(A4676,Produtos!$A:$E,5,FALSE),0),"ABAIXO DO MINIMO","OK"))</f>
        <v/>
      </c>
    </row>
    <row r="4677">
      <c r="B4677">
        <f>IFERROR(VLOOKUP(A4677,Produtos!A:B,2,FALSE),"")</f>
        <v/>
      </c>
      <c r="D4677" s="10">
        <f>IFERROR(INDEX(Lotes!$E:$E,MATCH(1,(Lotes!$A:$A=A4677)*(Lotes!$C:$C=C4677),0)),"")</f>
        <v/>
      </c>
      <c r="E4677" s="14">
        <f>IF(D4677="","",D4677-TODAY())</f>
        <v/>
      </c>
      <c r="F4677">
        <f>IF(D4677="","",IF(E4677&lt;0,"VENCIDO",IF(E4677&lt;=30,"VENCE EM &lt;= 30 DIAS",IF(E4677&lt;=60,"ATENCAO (31-60 DIAS)","OK"))))</f>
        <v/>
      </c>
      <c r="G4677" s="14">
        <f>SUMIFS(Lancamentos!$G:$G,Lancamentos!$C:$C,$A4677,Lancamentos!$E:$E,$C4677,Lancamentos!$B:$B,"ENTRADA")</f>
        <v/>
      </c>
      <c r="H4677" s="14">
        <f>SUMIFS(Lancamentos!$G:$G,Lancamentos!$C:$C,$A4677,Lancamentos!$E:$E,$C4677,Lancamentos!$B:$B,"SAIDA_USO")</f>
        <v/>
      </c>
      <c r="I4677" s="14">
        <f>SUMIFS(Lancamentos!$G:$G,Lancamentos!$C:$C,$A4677,Lancamentos!$E:$E,$C4677,Lancamentos!$B:$B,"SAIDA_DESCARTE")</f>
        <v/>
      </c>
      <c r="J4677" s="14">
        <f>G4677-H4677-I4677</f>
        <v/>
      </c>
      <c r="K4677">
        <f>IF(A4677="","",IF(J4677&lt;=IFERROR(VLOOKUP(A4677,Produtos!$A:$E,5,FALSE),0),"ABAIXO DO MINIMO","OK"))</f>
        <v/>
      </c>
    </row>
    <row r="4678">
      <c r="B4678">
        <f>IFERROR(VLOOKUP(A4678,Produtos!A:B,2,FALSE),"")</f>
        <v/>
      </c>
      <c r="D4678" s="10">
        <f>IFERROR(INDEX(Lotes!$E:$E,MATCH(1,(Lotes!$A:$A=A4678)*(Lotes!$C:$C=C4678),0)),"")</f>
        <v/>
      </c>
      <c r="E4678" s="14">
        <f>IF(D4678="","",D4678-TODAY())</f>
        <v/>
      </c>
      <c r="F4678">
        <f>IF(D4678="","",IF(E4678&lt;0,"VENCIDO",IF(E4678&lt;=30,"VENCE EM &lt;= 30 DIAS",IF(E4678&lt;=60,"ATENCAO (31-60 DIAS)","OK"))))</f>
        <v/>
      </c>
      <c r="G4678" s="14">
        <f>SUMIFS(Lancamentos!$G:$G,Lancamentos!$C:$C,$A4678,Lancamentos!$E:$E,$C4678,Lancamentos!$B:$B,"ENTRADA")</f>
        <v/>
      </c>
      <c r="H4678" s="14">
        <f>SUMIFS(Lancamentos!$G:$G,Lancamentos!$C:$C,$A4678,Lancamentos!$E:$E,$C4678,Lancamentos!$B:$B,"SAIDA_USO")</f>
        <v/>
      </c>
      <c r="I4678" s="14">
        <f>SUMIFS(Lancamentos!$G:$G,Lancamentos!$C:$C,$A4678,Lancamentos!$E:$E,$C4678,Lancamentos!$B:$B,"SAIDA_DESCARTE")</f>
        <v/>
      </c>
      <c r="J4678" s="14">
        <f>G4678-H4678-I4678</f>
        <v/>
      </c>
      <c r="K4678">
        <f>IF(A4678="","",IF(J4678&lt;=IFERROR(VLOOKUP(A4678,Produtos!$A:$E,5,FALSE),0),"ABAIXO DO MINIMO","OK"))</f>
        <v/>
      </c>
    </row>
    <row r="4679">
      <c r="B4679">
        <f>IFERROR(VLOOKUP(A4679,Produtos!A:B,2,FALSE),"")</f>
        <v/>
      </c>
      <c r="D4679" s="10">
        <f>IFERROR(INDEX(Lotes!$E:$E,MATCH(1,(Lotes!$A:$A=A4679)*(Lotes!$C:$C=C4679),0)),"")</f>
        <v/>
      </c>
      <c r="E4679" s="14">
        <f>IF(D4679="","",D4679-TODAY())</f>
        <v/>
      </c>
      <c r="F4679">
        <f>IF(D4679="","",IF(E4679&lt;0,"VENCIDO",IF(E4679&lt;=30,"VENCE EM &lt;= 30 DIAS",IF(E4679&lt;=60,"ATENCAO (31-60 DIAS)","OK"))))</f>
        <v/>
      </c>
      <c r="G4679" s="14">
        <f>SUMIFS(Lancamentos!$G:$G,Lancamentos!$C:$C,$A4679,Lancamentos!$E:$E,$C4679,Lancamentos!$B:$B,"ENTRADA")</f>
        <v/>
      </c>
      <c r="H4679" s="14">
        <f>SUMIFS(Lancamentos!$G:$G,Lancamentos!$C:$C,$A4679,Lancamentos!$E:$E,$C4679,Lancamentos!$B:$B,"SAIDA_USO")</f>
        <v/>
      </c>
      <c r="I4679" s="14">
        <f>SUMIFS(Lancamentos!$G:$G,Lancamentos!$C:$C,$A4679,Lancamentos!$E:$E,$C4679,Lancamentos!$B:$B,"SAIDA_DESCARTE")</f>
        <v/>
      </c>
      <c r="J4679" s="14">
        <f>G4679-H4679-I4679</f>
        <v/>
      </c>
      <c r="K4679">
        <f>IF(A4679="","",IF(J4679&lt;=IFERROR(VLOOKUP(A4679,Produtos!$A:$E,5,FALSE),0),"ABAIXO DO MINIMO","OK"))</f>
        <v/>
      </c>
    </row>
    <row r="4680">
      <c r="B4680">
        <f>IFERROR(VLOOKUP(A4680,Produtos!A:B,2,FALSE),"")</f>
        <v/>
      </c>
      <c r="D4680" s="10">
        <f>IFERROR(INDEX(Lotes!$E:$E,MATCH(1,(Lotes!$A:$A=A4680)*(Lotes!$C:$C=C4680),0)),"")</f>
        <v/>
      </c>
      <c r="E4680" s="14">
        <f>IF(D4680="","",D4680-TODAY())</f>
        <v/>
      </c>
      <c r="F4680">
        <f>IF(D4680="","",IF(E4680&lt;0,"VENCIDO",IF(E4680&lt;=30,"VENCE EM &lt;= 30 DIAS",IF(E4680&lt;=60,"ATENCAO (31-60 DIAS)","OK"))))</f>
        <v/>
      </c>
      <c r="G4680" s="14">
        <f>SUMIFS(Lancamentos!$G:$G,Lancamentos!$C:$C,$A4680,Lancamentos!$E:$E,$C4680,Lancamentos!$B:$B,"ENTRADA")</f>
        <v/>
      </c>
      <c r="H4680" s="14">
        <f>SUMIFS(Lancamentos!$G:$G,Lancamentos!$C:$C,$A4680,Lancamentos!$E:$E,$C4680,Lancamentos!$B:$B,"SAIDA_USO")</f>
        <v/>
      </c>
      <c r="I4680" s="14">
        <f>SUMIFS(Lancamentos!$G:$G,Lancamentos!$C:$C,$A4680,Lancamentos!$E:$E,$C4680,Lancamentos!$B:$B,"SAIDA_DESCARTE")</f>
        <v/>
      </c>
      <c r="J4680" s="14">
        <f>G4680-H4680-I4680</f>
        <v/>
      </c>
      <c r="K4680">
        <f>IF(A4680="","",IF(J4680&lt;=IFERROR(VLOOKUP(A4680,Produtos!$A:$E,5,FALSE),0),"ABAIXO DO MINIMO","OK"))</f>
        <v/>
      </c>
    </row>
    <row r="4681">
      <c r="B4681">
        <f>IFERROR(VLOOKUP(A4681,Produtos!A:B,2,FALSE),"")</f>
        <v/>
      </c>
      <c r="D4681" s="10">
        <f>IFERROR(INDEX(Lotes!$E:$E,MATCH(1,(Lotes!$A:$A=A4681)*(Lotes!$C:$C=C4681),0)),"")</f>
        <v/>
      </c>
      <c r="E4681" s="14">
        <f>IF(D4681="","",D4681-TODAY())</f>
        <v/>
      </c>
      <c r="F4681">
        <f>IF(D4681="","",IF(E4681&lt;0,"VENCIDO",IF(E4681&lt;=30,"VENCE EM &lt;= 30 DIAS",IF(E4681&lt;=60,"ATENCAO (31-60 DIAS)","OK"))))</f>
        <v/>
      </c>
      <c r="G4681" s="14">
        <f>SUMIFS(Lancamentos!$G:$G,Lancamentos!$C:$C,$A4681,Lancamentos!$E:$E,$C4681,Lancamentos!$B:$B,"ENTRADA")</f>
        <v/>
      </c>
      <c r="H4681" s="14">
        <f>SUMIFS(Lancamentos!$G:$G,Lancamentos!$C:$C,$A4681,Lancamentos!$E:$E,$C4681,Lancamentos!$B:$B,"SAIDA_USO")</f>
        <v/>
      </c>
      <c r="I4681" s="14">
        <f>SUMIFS(Lancamentos!$G:$G,Lancamentos!$C:$C,$A4681,Lancamentos!$E:$E,$C4681,Lancamentos!$B:$B,"SAIDA_DESCARTE")</f>
        <v/>
      </c>
      <c r="J4681" s="14">
        <f>G4681-H4681-I4681</f>
        <v/>
      </c>
      <c r="K4681">
        <f>IF(A4681="","",IF(J4681&lt;=IFERROR(VLOOKUP(A4681,Produtos!$A:$E,5,FALSE),0),"ABAIXO DO MINIMO","OK"))</f>
        <v/>
      </c>
    </row>
    <row r="4682">
      <c r="B4682">
        <f>IFERROR(VLOOKUP(A4682,Produtos!A:B,2,FALSE),"")</f>
        <v/>
      </c>
      <c r="D4682" s="10">
        <f>IFERROR(INDEX(Lotes!$E:$E,MATCH(1,(Lotes!$A:$A=A4682)*(Lotes!$C:$C=C4682),0)),"")</f>
        <v/>
      </c>
      <c r="E4682" s="14">
        <f>IF(D4682="","",D4682-TODAY())</f>
        <v/>
      </c>
      <c r="F4682">
        <f>IF(D4682="","",IF(E4682&lt;0,"VENCIDO",IF(E4682&lt;=30,"VENCE EM &lt;= 30 DIAS",IF(E4682&lt;=60,"ATENCAO (31-60 DIAS)","OK"))))</f>
        <v/>
      </c>
      <c r="G4682" s="14">
        <f>SUMIFS(Lancamentos!$G:$G,Lancamentos!$C:$C,$A4682,Lancamentos!$E:$E,$C4682,Lancamentos!$B:$B,"ENTRADA")</f>
        <v/>
      </c>
      <c r="H4682" s="14">
        <f>SUMIFS(Lancamentos!$G:$G,Lancamentos!$C:$C,$A4682,Lancamentos!$E:$E,$C4682,Lancamentos!$B:$B,"SAIDA_USO")</f>
        <v/>
      </c>
      <c r="I4682" s="14">
        <f>SUMIFS(Lancamentos!$G:$G,Lancamentos!$C:$C,$A4682,Lancamentos!$E:$E,$C4682,Lancamentos!$B:$B,"SAIDA_DESCARTE")</f>
        <v/>
      </c>
      <c r="J4682" s="14">
        <f>G4682-H4682-I4682</f>
        <v/>
      </c>
      <c r="K4682">
        <f>IF(A4682="","",IF(J4682&lt;=IFERROR(VLOOKUP(A4682,Produtos!$A:$E,5,FALSE),0),"ABAIXO DO MINIMO","OK"))</f>
        <v/>
      </c>
    </row>
    <row r="4683">
      <c r="B4683">
        <f>IFERROR(VLOOKUP(A4683,Produtos!A:B,2,FALSE),"")</f>
        <v/>
      </c>
      <c r="D4683" s="10">
        <f>IFERROR(INDEX(Lotes!$E:$E,MATCH(1,(Lotes!$A:$A=A4683)*(Lotes!$C:$C=C4683),0)),"")</f>
        <v/>
      </c>
      <c r="E4683" s="14">
        <f>IF(D4683="","",D4683-TODAY())</f>
        <v/>
      </c>
      <c r="F4683">
        <f>IF(D4683="","",IF(E4683&lt;0,"VENCIDO",IF(E4683&lt;=30,"VENCE EM &lt;= 30 DIAS",IF(E4683&lt;=60,"ATENCAO (31-60 DIAS)","OK"))))</f>
        <v/>
      </c>
      <c r="G4683" s="14">
        <f>SUMIFS(Lancamentos!$G:$G,Lancamentos!$C:$C,$A4683,Lancamentos!$E:$E,$C4683,Lancamentos!$B:$B,"ENTRADA")</f>
        <v/>
      </c>
      <c r="H4683" s="14">
        <f>SUMIFS(Lancamentos!$G:$G,Lancamentos!$C:$C,$A4683,Lancamentos!$E:$E,$C4683,Lancamentos!$B:$B,"SAIDA_USO")</f>
        <v/>
      </c>
      <c r="I4683" s="14">
        <f>SUMIFS(Lancamentos!$G:$G,Lancamentos!$C:$C,$A4683,Lancamentos!$E:$E,$C4683,Lancamentos!$B:$B,"SAIDA_DESCARTE")</f>
        <v/>
      </c>
      <c r="J4683" s="14">
        <f>G4683-H4683-I4683</f>
        <v/>
      </c>
      <c r="K4683">
        <f>IF(A4683="","",IF(J4683&lt;=IFERROR(VLOOKUP(A4683,Produtos!$A:$E,5,FALSE),0),"ABAIXO DO MINIMO","OK"))</f>
        <v/>
      </c>
    </row>
    <row r="4684">
      <c r="B4684">
        <f>IFERROR(VLOOKUP(A4684,Produtos!A:B,2,FALSE),"")</f>
        <v/>
      </c>
      <c r="D4684" s="10">
        <f>IFERROR(INDEX(Lotes!$E:$E,MATCH(1,(Lotes!$A:$A=A4684)*(Lotes!$C:$C=C4684),0)),"")</f>
        <v/>
      </c>
      <c r="E4684" s="14">
        <f>IF(D4684="","",D4684-TODAY())</f>
        <v/>
      </c>
      <c r="F4684">
        <f>IF(D4684="","",IF(E4684&lt;0,"VENCIDO",IF(E4684&lt;=30,"VENCE EM &lt;= 30 DIAS",IF(E4684&lt;=60,"ATENCAO (31-60 DIAS)","OK"))))</f>
        <v/>
      </c>
      <c r="G4684" s="14">
        <f>SUMIFS(Lancamentos!$G:$G,Lancamentos!$C:$C,$A4684,Lancamentos!$E:$E,$C4684,Lancamentos!$B:$B,"ENTRADA")</f>
        <v/>
      </c>
      <c r="H4684" s="14">
        <f>SUMIFS(Lancamentos!$G:$G,Lancamentos!$C:$C,$A4684,Lancamentos!$E:$E,$C4684,Lancamentos!$B:$B,"SAIDA_USO")</f>
        <v/>
      </c>
      <c r="I4684" s="14">
        <f>SUMIFS(Lancamentos!$G:$G,Lancamentos!$C:$C,$A4684,Lancamentos!$E:$E,$C4684,Lancamentos!$B:$B,"SAIDA_DESCARTE")</f>
        <v/>
      </c>
      <c r="J4684" s="14">
        <f>G4684-H4684-I4684</f>
        <v/>
      </c>
      <c r="K4684">
        <f>IF(A4684="","",IF(J4684&lt;=IFERROR(VLOOKUP(A4684,Produtos!$A:$E,5,FALSE),0),"ABAIXO DO MINIMO","OK"))</f>
        <v/>
      </c>
    </row>
    <row r="4685">
      <c r="B4685">
        <f>IFERROR(VLOOKUP(A4685,Produtos!A:B,2,FALSE),"")</f>
        <v/>
      </c>
      <c r="D4685" s="10">
        <f>IFERROR(INDEX(Lotes!$E:$E,MATCH(1,(Lotes!$A:$A=A4685)*(Lotes!$C:$C=C4685),0)),"")</f>
        <v/>
      </c>
      <c r="E4685" s="14">
        <f>IF(D4685="","",D4685-TODAY())</f>
        <v/>
      </c>
      <c r="F4685">
        <f>IF(D4685="","",IF(E4685&lt;0,"VENCIDO",IF(E4685&lt;=30,"VENCE EM &lt;= 30 DIAS",IF(E4685&lt;=60,"ATENCAO (31-60 DIAS)","OK"))))</f>
        <v/>
      </c>
      <c r="G4685" s="14">
        <f>SUMIFS(Lancamentos!$G:$G,Lancamentos!$C:$C,$A4685,Lancamentos!$E:$E,$C4685,Lancamentos!$B:$B,"ENTRADA")</f>
        <v/>
      </c>
      <c r="H4685" s="14">
        <f>SUMIFS(Lancamentos!$G:$G,Lancamentos!$C:$C,$A4685,Lancamentos!$E:$E,$C4685,Lancamentos!$B:$B,"SAIDA_USO")</f>
        <v/>
      </c>
      <c r="I4685" s="14">
        <f>SUMIFS(Lancamentos!$G:$G,Lancamentos!$C:$C,$A4685,Lancamentos!$E:$E,$C4685,Lancamentos!$B:$B,"SAIDA_DESCARTE")</f>
        <v/>
      </c>
      <c r="J4685" s="14">
        <f>G4685-H4685-I4685</f>
        <v/>
      </c>
      <c r="K4685">
        <f>IF(A4685="","",IF(J4685&lt;=IFERROR(VLOOKUP(A4685,Produtos!$A:$E,5,FALSE),0),"ABAIXO DO MINIMO","OK"))</f>
        <v/>
      </c>
    </row>
    <row r="4686">
      <c r="B4686">
        <f>IFERROR(VLOOKUP(A4686,Produtos!A:B,2,FALSE),"")</f>
        <v/>
      </c>
      <c r="D4686" s="10">
        <f>IFERROR(INDEX(Lotes!$E:$E,MATCH(1,(Lotes!$A:$A=A4686)*(Lotes!$C:$C=C4686),0)),"")</f>
        <v/>
      </c>
      <c r="E4686" s="14">
        <f>IF(D4686="","",D4686-TODAY())</f>
        <v/>
      </c>
      <c r="F4686">
        <f>IF(D4686="","",IF(E4686&lt;0,"VENCIDO",IF(E4686&lt;=30,"VENCE EM &lt;= 30 DIAS",IF(E4686&lt;=60,"ATENCAO (31-60 DIAS)","OK"))))</f>
        <v/>
      </c>
      <c r="G4686" s="14">
        <f>SUMIFS(Lancamentos!$G:$G,Lancamentos!$C:$C,$A4686,Lancamentos!$E:$E,$C4686,Lancamentos!$B:$B,"ENTRADA")</f>
        <v/>
      </c>
      <c r="H4686" s="14">
        <f>SUMIFS(Lancamentos!$G:$G,Lancamentos!$C:$C,$A4686,Lancamentos!$E:$E,$C4686,Lancamentos!$B:$B,"SAIDA_USO")</f>
        <v/>
      </c>
      <c r="I4686" s="14">
        <f>SUMIFS(Lancamentos!$G:$G,Lancamentos!$C:$C,$A4686,Lancamentos!$E:$E,$C4686,Lancamentos!$B:$B,"SAIDA_DESCARTE")</f>
        <v/>
      </c>
      <c r="J4686" s="14">
        <f>G4686-H4686-I4686</f>
        <v/>
      </c>
      <c r="K4686">
        <f>IF(A4686="","",IF(J4686&lt;=IFERROR(VLOOKUP(A4686,Produtos!$A:$E,5,FALSE),0),"ABAIXO DO MINIMO","OK"))</f>
        <v/>
      </c>
    </row>
    <row r="4687">
      <c r="B4687">
        <f>IFERROR(VLOOKUP(A4687,Produtos!A:B,2,FALSE),"")</f>
        <v/>
      </c>
      <c r="D4687" s="10">
        <f>IFERROR(INDEX(Lotes!$E:$E,MATCH(1,(Lotes!$A:$A=A4687)*(Lotes!$C:$C=C4687),0)),"")</f>
        <v/>
      </c>
      <c r="E4687" s="14">
        <f>IF(D4687="","",D4687-TODAY())</f>
        <v/>
      </c>
      <c r="F4687">
        <f>IF(D4687="","",IF(E4687&lt;0,"VENCIDO",IF(E4687&lt;=30,"VENCE EM &lt;= 30 DIAS",IF(E4687&lt;=60,"ATENCAO (31-60 DIAS)","OK"))))</f>
        <v/>
      </c>
      <c r="G4687" s="14">
        <f>SUMIFS(Lancamentos!$G:$G,Lancamentos!$C:$C,$A4687,Lancamentos!$E:$E,$C4687,Lancamentos!$B:$B,"ENTRADA")</f>
        <v/>
      </c>
      <c r="H4687" s="14">
        <f>SUMIFS(Lancamentos!$G:$G,Lancamentos!$C:$C,$A4687,Lancamentos!$E:$E,$C4687,Lancamentos!$B:$B,"SAIDA_USO")</f>
        <v/>
      </c>
      <c r="I4687" s="14">
        <f>SUMIFS(Lancamentos!$G:$G,Lancamentos!$C:$C,$A4687,Lancamentos!$E:$E,$C4687,Lancamentos!$B:$B,"SAIDA_DESCARTE")</f>
        <v/>
      </c>
      <c r="J4687" s="14">
        <f>G4687-H4687-I4687</f>
        <v/>
      </c>
      <c r="K4687">
        <f>IF(A4687="","",IF(J4687&lt;=IFERROR(VLOOKUP(A4687,Produtos!$A:$E,5,FALSE),0),"ABAIXO DO MINIMO","OK"))</f>
        <v/>
      </c>
    </row>
    <row r="4688">
      <c r="B4688">
        <f>IFERROR(VLOOKUP(A4688,Produtos!A:B,2,FALSE),"")</f>
        <v/>
      </c>
      <c r="D4688" s="10">
        <f>IFERROR(INDEX(Lotes!$E:$E,MATCH(1,(Lotes!$A:$A=A4688)*(Lotes!$C:$C=C4688),0)),"")</f>
        <v/>
      </c>
      <c r="E4688" s="14">
        <f>IF(D4688="","",D4688-TODAY())</f>
        <v/>
      </c>
      <c r="F4688">
        <f>IF(D4688="","",IF(E4688&lt;0,"VENCIDO",IF(E4688&lt;=30,"VENCE EM &lt;= 30 DIAS",IF(E4688&lt;=60,"ATENCAO (31-60 DIAS)","OK"))))</f>
        <v/>
      </c>
      <c r="G4688" s="14">
        <f>SUMIFS(Lancamentos!$G:$G,Lancamentos!$C:$C,$A4688,Lancamentos!$E:$E,$C4688,Lancamentos!$B:$B,"ENTRADA")</f>
        <v/>
      </c>
      <c r="H4688" s="14">
        <f>SUMIFS(Lancamentos!$G:$G,Lancamentos!$C:$C,$A4688,Lancamentos!$E:$E,$C4688,Lancamentos!$B:$B,"SAIDA_USO")</f>
        <v/>
      </c>
      <c r="I4688" s="14">
        <f>SUMIFS(Lancamentos!$G:$G,Lancamentos!$C:$C,$A4688,Lancamentos!$E:$E,$C4688,Lancamentos!$B:$B,"SAIDA_DESCARTE")</f>
        <v/>
      </c>
      <c r="J4688" s="14">
        <f>G4688-H4688-I4688</f>
        <v/>
      </c>
      <c r="K4688">
        <f>IF(A4688="","",IF(J4688&lt;=IFERROR(VLOOKUP(A4688,Produtos!$A:$E,5,FALSE),0),"ABAIXO DO MINIMO","OK"))</f>
        <v/>
      </c>
    </row>
    <row r="4689">
      <c r="B4689">
        <f>IFERROR(VLOOKUP(A4689,Produtos!A:B,2,FALSE),"")</f>
        <v/>
      </c>
      <c r="D4689" s="10">
        <f>IFERROR(INDEX(Lotes!$E:$E,MATCH(1,(Lotes!$A:$A=A4689)*(Lotes!$C:$C=C4689),0)),"")</f>
        <v/>
      </c>
      <c r="E4689" s="14">
        <f>IF(D4689="","",D4689-TODAY())</f>
        <v/>
      </c>
      <c r="F4689">
        <f>IF(D4689="","",IF(E4689&lt;0,"VENCIDO",IF(E4689&lt;=30,"VENCE EM &lt;= 30 DIAS",IF(E4689&lt;=60,"ATENCAO (31-60 DIAS)","OK"))))</f>
        <v/>
      </c>
      <c r="G4689" s="14">
        <f>SUMIFS(Lancamentos!$G:$G,Lancamentos!$C:$C,$A4689,Lancamentos!$E:$E,$C4689,Lancamentos!$B:$B,"ENTRADA")</f>
        <v/>
      </c>
      <c r="H4689" s="14">
        <f>SUMIFS(Lancamentos!$G:$G,Lancamentos!$C:$C,$A4689,Lancamentos!$E:$E,$C4689,Lancamentos!$B:$B,"SAIDA_USO")</f>
        <v/>
      </c>
      <c r="I4689" s="14">
        <f>SUMIFS(Lancamentos!$G:$G,Lancamentos!$C:$C,$A4689,Lancamentos!$E:$E,$C4689,Lancamentos!$B:$B,"SAIDA_DESCARTE")</f>
        <v/>
      </c>
      <c r="J4689" s="14">
        <f>G4689-H4689-I4689</f>
        <v/>
      </c>
      <c r="K4689">
        <f>IF(A4689="","",IF(J4689&lt;=IFERROR(VLOOKUP(A4689,Produtos!$A:$E,5,FALSE),0),"ABAIXO DO MINIMO","OK"))</f>
        <v/>
      </c>
    </row>
    <row r="4690">
      <c r="B4690">
        <f>IFERROR(VLOOKUP(A4690,Produtos!A:B,2,FALSE),"")</f>
        <v/>
      </c>
      <c r="D4690" s="10">
        <f>IFERROR(INDEX(Lotes!$E:$E,MATCH(1,(Lotes!$A:$A=A4690)*(Lotes!$C:$C=C4690),0)),"")</f>
        <v/>
      </c>
      <c r="E4690" s="14">
        <f>IF(D4690="","",D4690-TODAY())</f>
        <v/>
      </c>
      <c r="F4690">
        <f>IF(D4690="","",IF(E4690&lt;0,"VENCIDO",IF(E4690&lt;=30,"VENCE EM &lt;= 30 DIAS",IF(E4690&lt;=60,"ATENCAO (31-60 DIAS)","OK"))))</f>
        <v/>
      </c>
      <c r="G4690" s="14">
        <f>SUMIFS(Lancamentos!$G:$G,Lancamentos!$C:$C,$A4690,Lancamentos!$E:$E,$C4690,Lancamentos!$B:$B,"ENTRADA")</f>
        <v/>
      </c>
      <c r="H4690" s="14">
        <f>SUMIFS(Lancamentos!$G:$G,Lancamentos!$C:$C,$A4690,Lancamentos!$E:$E,$C4690,Lancamentos!$B:$B,"SAIDA_USO")</f>
        <v/>
      </c>
      <c r="I4690" s="14">
        <f>SUMIFS(Lancamentos!$G:$G,Lancamentos!$C:$C,$A4690,Lancamentos!$E:$E,$C4690,Lancamentos!$B:$B,"SAIDA_DESCARTE")</f>
        <v/>
      </c>
      <c r="J4690" s="14">
        <f>G4690-H4690-I4690</f>
        <v/>
      </c>
      <c r="K4690">
        <f>IF(A4690="","",IF(J4690&lt;=IFERROR(VLOOKUP(A4690,Produtos!$A:$E,5,FALSE),0),"ABAIXO DO MINIMO","OK"))</f>
        <v/>
      </c>
    </row>
    <row r="4691">
      <c r="B4691">
        <f>IFERROR(VLOOKUP(A4691,Produtos!A:B,2,FALSE),"")</f>
        <v/>
      </c>
      <c r="D4691" s="10">
        <f>IFERROR(INDEX(Lotes!$E:$E,MATCH(1,(Lotes!$A:$A=A4691)*(Lotes!$C:$C=C4691),0)),"")</f>
        <v/>
      </c>
      <c r="E4691" s="14">
        <f>IF(D4691="","",D4691-TODAY())</f>
        <v/>
      </c>
      <c r="F4691">
        <f>IF(D4691="","",IF(E4691&lt;0,"VENCIDO",IF(E4691&lt;=30,"VENCE EM &lt;= 30 DIAS",IF(E4691&lt;=60,"ATENCAO (31-60 DIAS)","OK"))))</f>
        <v/>
      </c>
      <c r="G4691" s="14">
        <f>SUMIFS(Lancamentos!$G:$G,Lancamentos!$C:$C,$A4691,Lancamentos!$E:$E,$C4691,Lancamentos!$B:$B,"ENTRADA")</f>
        <v/>
      </c>
      <c r="H4691" s="14">
        <f>SUMIFS(Lancamentos!$G:$G,Lancamentos!$C:$C,$A4691,Lancamentos!$E:$E,$C4691,Lancamentos!$B:$B,"SAIDA_USO")</f>
        <v/>
      </c>
      <c r="I4691" s="14">
        <f>SUMIFS(Lancamentos!$G:$G,Lancamentos!$C:$C,$A4691,Lancamentos!$E:$E,$C4691,Lancamentos!$B:$B,"SAIDA_DESCARTE")</f>
        <v/>
      </c>
      <c r="J4691" s="14">
        <f>G4691-H4691-I4691</f>
        <v/>
      </c>
      <c r="K4691">
        <f>IF(A4691="","",IF(J4691&lt;=IFERROR(VLOOKUP(A4691,Produtos!$A:$E,5,FALSE),0),"ABAIXO DO MINIMO","OK"))</f>
        <v/>
      </c>
    </row>
    <row r="4692">
      <c r="B4692">
        <f>IFERROR(VLOOKUP(A4692,Produtos!A:B,2,FALSE),"")</f>
        <v/>
      </c>
      <c r="D4692" s="10">
        <f>IFERROR(INDEX(Lotes!$E:$E,MATCH(1,(Lotes!$A:$A=A4692)*(Lotes!$C:$C=C4692),0)),"")</f>
        <v/>
      </c>
      <c r="E4692" s="14">
        <f>IF(D4692="","",D4692-TODAY())</f>
        <v/>
      </c>
      <c r="F4692">
        <f>IF(D4692="","",IF(E4692&lt;0,"VENCIDO",IF(E4692&lt;=30,"VENCE EM &lt;= 30 DIAS",IF(E4692&lt;=60,"ATENCAO (31-60 DIAS)","OK"))))</f>
        <v/>
      </c>
      <c r="G4692" s="14">
        <f>SUMIFS(Lancamentos!$G:$G,Lancamentos!$C:$C,$A4692,Lancamentos!$E:$E,$C4692,Lancamentos!$B:$B,"ENTRADA")</f>
        <v/>
      </c>
      <c r="H4692" s="14">
        <f>SUMIFS(Lancamentos!$G:$G,Lancamentos!$C:$C,$A4692,Lancamentos!$E:$E,$C4692,Lancamentos!$B:$B,"SAIDA_USO")</f>
        <v/>
      </c>
      <c r="I4692" s="14">
        <f>SUMIFS(Lancamentos!$G:$G,Lancamentos!$C:$C,$A4692,Lancamentos!$E:$E,$C4692,Lancamentos!$B:$B,"SAIDA_DESCARTE")</f>
        <v/>
      </c>
      <c r="J4692" s="14">
        <f>G4692-H4692-I4692</f>
        <v/>
      </c>
      <c r="K4692">
        <f>IF(A4692="","",IF(J4692&lt;=IFERROR(VLOOKUP(A4692,Produtos!$A:$E,5,FALSE),0),"ABAIXO DO MINIMO","OK"))</f>
        <v/>
      </c>
    </row>
    <row r="4693">
      <c r="B4693">
        <f>IFERROR(VLOOKUP(A4693,Produtos!A:B,2,FALSE),"")</f>
        <v/>
      </c>
      <c r="D4693" s="10">
        <f>IFERROR(INDEX(Lotes!$E:$E,MATCH(1,(Lotes!$A:$A=A4693)*(Lotes!$C:$C=C4693),0)),"")</f>
        <v/>
      </c>
      <c r="E4693" s="14">
        <f>IF(D4693="","",D4693-TODAY())</f>
        <v/>
      </c>
      <c r="F4693">
        <f>IF(D4693="","",IF(E4693&lt;0,"VENCIDO",IF(E4693&lt;=30,"VENCE EM &lt;= 30 DIAS",IF(E4693&lt;=60,"ATENCAO (31-60 DIAS)","OK"))))</f>
        <v/>
      </c>
      <c r="G4693" s="14">
        <f>SUMIFS(Lancamentos!$G:$G,Lancamentos!$C:$C,$A4693,Lancamentos!$E:$E,$C4693,Lancamentos!$B:$B,"ENTRADA")</f>
        <v/>
      </c>
      <c r="H4693" s="14">
        <f>SUMIFS(Lancamentos!$G:$G,Lancamentos!$C:$C,$A4693,Lancamentos!$E:$E,$C4693,Lancamentos!$B:$B,"SAIDA_USO")</f>
        <v/>
      </c>
      <c r="I4693" s="14">
        <f>SUMIFS(Lancamentos!$G:$G,Lancamentos!$C:$C,$A4693,Lancamentos!$E:$E,$C4693,Lancamentos!$B:$B,"SAIDA_DESCARTE")</f>
        <v/>
      </c>
      <c r="J4693" s="14">
        <f>G4693-H4693-I4693</f>
        <v/>
      </c>
      <c r="K4693">
        <f>IF(A4693="","",IF(J4693&lt;=IFERROR(VLOOKUP(A4693,Produtos!$A:$E,5,FALSE),0),"ABAIXO DO MINIMO","OK"))</f>
        <v/>
      </c>
    </row>
    <row r="4694">
      <c r="B4694">
        <f>IFERROR(VLOOKUP(A4694,Produtos!A:B,2,FALSE),"")</f>
        <v/>
      </c>
      <c r="D4694" s="10">
        <f>IFERROR(INDEX(Lotes!$E:$E,MATCH(1,(Lotes!$A:$A=A4694)*(Lotes!$C:$C=C4694),0)),"")</f>
        <v/>
      </c>
      <c r="E4694" s="14">
        <f>IF(D4694="","",D4694-TODAY())</f>
        <v/>
      </c>
      <c r="F4694">
        <f>IF(D4694="","",IF(E4694&lt;0,"VENCIDO",IF(E4694&lt;=30,"VENCE EM &lt;= 30 DIAS",IF(E4694&lt;=60,"ATENCAO (31-60 DIAS)","OK"))))</f>
        <v/>
      </c>
      <c r="G4694" s="14">
        <f>SUMIFS(Lancamentos!$G:$G,Lancamentos!$C:$C,$A4694,Lancamentos!$E:$E,$C4694,Lancamentos!$B:$B,"ENTRADA")</f>
        <v/>
      </c>
      <c r="H4694" s="14">
        <f>SUMIFS(Lancamentos!$G:$G,Lancamentos!$C:$C,$A4694,Lancamentos!$E:$E,$C4694,Lancamentos!$B:$B,"SAIDA_USO")</f>
        <v/>
      </c>
      <c r="I4694" s="14">
        <f>SUMIFS(Lancamentos!$G:$G,Lancamentos!$C:$C,$A4694,Lancamentos!$E:$E,$C4694,Lancamentos!$B:$B,"SAIDA_DESCARTE")</f>
        <v/>
      </c>
      <c r="J4694" s="14">
        <f>G4694-H4694-I4694</f>
        <v/>
      </c>
      <c r="K4694">
        <f>IF(A4694="","",IF(J4694&lt;=IFERROR(VLOOKUP(A4694,Produtos!$A:$E,5,FALSE),0),"ABAIXO DO MINIMO","OK"))</f>
        <v/>
      </c>
    </row>
    <row r="4695">
      <c r="B4695">
        <f>IFERROR(VLOOKUP(A4695,Produtos!A:B,2,FALSE),"")</f>
        <v/>
      </c>
      <c r="D4695" s="10">
        <f>IFERROR(INDEX(Lotes!$E:$E,MATCH(1,(Lotes!$A:$A=A4695)*(Lotes!$C:$C=C4695),0)),"")</f>
        <v/>
      </c>
      <c r="E4695" s="14">
        <f>IF(D4695="","",D4695-TODAY())</f>
        <v/>
      </c>
      <c r="F4695">
        <f>IF(D4695="","",IF(E4695&lt;0,"VENCIDO",IF(E4695&lt;=30,"VENCE EM &lt;= 30 DIAS",IF(E4695&lt;=60,"ATENCAO (31-60 DIAS)","OK"))))</f>
        <v/>
      </c>
      <c r="G4695" s="14">
        <f>SUMIFS(Lancamentos!$G:$G,Lancamentos!$C:$C,$A4695,Lancamentos!$E:$E,$C4695,Lancamentos!$B:$B,"ENTRADA")</f>
        <v/>
      </c>
      <c r="H4695" s="14">
        <f>SUMIFS(Lancamentos!$G:$G,Lancamentos!$C:$C,$A4695,Lancamentos!$E:$E,$C4695,Lancamentos!$B:$B,"SAIDA_USO")</f>
        <v/>
      </c>
      <c r="I4695" s="14">
        <f>SUMIFS(Lancamentos!$G:$G,Lancamentos!$C:$C,$A4695,Lancamentos!$E:$E,$C4695,Lancamentos!$B:$B,"SAIDA_DESCARTE")</f>
        <v/>
      </c>
      <c r="J4695" s="14">
        <f>G4695-H4695-I4695</f>
        <v/>
      </c>
      <c r="K4695">
        <f>IF(A4695="","",IF(J4695&lt;=IFERROR(VLOOKUP(A4695,Produtos!$A:$E,5,FALSE),0),"ABAIXO DO MINIMO","OK"))</f>
        <v/>
      </c>
    </row>
    <row r="4696">
      <c r="B4696">
        <f>IFERROR(VLOOKUP(A4696,Produtos!A:B,2,FALSE),"")</f>
        <v/>
      </c>
      <c r="D4696" s="10">
        <f>IFERROR(INDEX(Lotes!$E:$E,MATCH(1,(Lotes!$A:$A=A4696)*(Lotes!$C:$C=C4696),0)),"")</f>
        <v/>
      </c>
      <c r="E4696" s="14">
        <f>IF(D4696="","",D4696-TODAY())</f>
        <v/>
      </c>
      <c r="F4696">
        <f>IF(D4696="","",IF(E4696&lt;0,"VENCIDO",IF(E4696&lt;=30,"VENCE EM &lt;= 30 DIAS",IF(E4696&lt;=60,"ATENCAO (31-60 DIAS)","OK"))))</f>
        <v/>
      </c>
      <c r="G4696" s="14">
        <f>SUMIFS(Lancamentos!$G:$G,Lancamentos!$C:$C,$A4696,Lancamentos!$E:$E,$C4696,Lancamentos!$B:$B,"ENTRADA")</f>
        <v/>
      </c>
      <c r="H4696" s="14">
        <f>SUMIFS(Lancamentos!$G:$G,Lancamentos!$C:$C,$A4696,Lancamentos!$E:$E,$C4696,Lancamentos!$B:$B,"SAIDA_USO")</f>
        <v/>
      </c>
      <c r="I4696" s="14">
        <f>SUMIFS(Lancamentos!$G:$G,Lancamentos!$C:$C,$A4696,Lancamentos!$E:$E,$C4696,Lancamentos!$B:$B,"SAIDA_DESCARTE")</f>
        <v/>
      </c>
      <c r="J4696" s="14">
        <f>G4696-H4696-I4696</f>
        <v/>
      </c>
      <c r="K4696">
        <f>IF(A4696="","",IF(J4696&lt;=IFERROR(VLOOKUP(A4696,Produtos!$A:$E,5,FALSE),0),"ABAIXO DO MINIMO","OK"))</f>
        <v/>
      </c>
    </row>
    <row r="4697">
      <c r="B4697">
        <f>IFERROR(VLOOKUP(A4697,Produtos!A:B,2,FALSE),"")</f>
        <v/>
      </c>
      <c r="D4697" s="10">
        <f>IFERROR(INDEX(Lotes!$E:$E,MATCH(1,(Lotes!$A:$A=A4697)*(Lotes!$C:$C=C4697),0)),"")</f>
        <v/>
      </c>
      <c r="E4697" s="14">
        <f>IF(D4697="","",D4697-TODAY())</f>
        <v/>
      </c>
      <c r="F4697">
        <f>IF(D4697="","",IF(E4697&lt;0,"VENCIDO",IF(E4697&lt;=30,"VENCE EM &lt;= 30 DIAS",IF(E4697&lt;=60,"ATENCAO (31-60 DIAS)","OK"))))</f>
        <v/>
      </c>
      <c r="G4697" s="14">
        <f>SUMIFS(Lancamentos!$G:$G,Lancamentos!$C:$C,$A4697,Lancamentos!$E:$E,$C4697,Lancamentos!$B:$B,"ENTRADA")</f>
        <v/>
      </c>
      <c r="H4697" s="14">
        <f>SUMIFS(Lancamentos!$G:$G,Lancamentos!$C:$C,$A4697,Lancamentos!$E:$E,$C4697,Lancamentos!$B:$B,"SAIDA_USO")</f>
        <v/>
      </c>
      <c r="I4697" s="14">
        <f>SUMIFS(Lancamentos!$G:$G,Lancamentos!$C:$C,$A4697,Lancamentos!$E:$E,$C4697,Lancamentos!$B:$B,"SAIDA_DESCARTE")</f>
        <v/>
      </c>
      <c r="J4697" s="14">
        <f>G4697-H4697-I4697</f>
        <v/>
      </c>
      <c r="K4697">
        <f>IF(A4697="","",IF(J4697&lt;=IFERROR(VLOOKUP(A4697,Produtos!$A:$E,5,FALSE),0),"ABAIXO DO MINIMO","OK"))</f>
        <v/>
      </c>
    </row>
    <row r="4698">
      <c r="B4698">
        <f>IFERROR(VLOOKUP(A4698,Produtos!A:B,2,FALSE),"")</f>
        <v/>
      </c>
      <c r="D4698" s="10">
        <f>IFERROR(INDEX(Lotes!$E:$E,MATCH(1,(Lotes!$A:$A=A4698)*(Lotes!$C:$C=C4698),0)),"")</f>
        <v/>
      </c>
      <c r="E4698" s="14">
        <f>IF(D4698="","",D4698-TODAY())</f>
        <v/>
      </c>
      <c r="F4698">
        <f>IF(D4698="","",IF(E4698&lt;0,"VENCIDO",IF(E4698&lt;=30,"VENCE EM &lt;= 30 DIAS",IF(E4698&lt;=60,"ATENCAO (31-60 DIAS)","OK"))))</f>
        <v/>
      </c>
      <c r="G4698" s="14">
        <f>SUMIFS(Lancamentos!$G:$G,Lancamentos!$C:$C,$A4698,Lancamentos!$E:$E,$C4698,Lancamentos!$B:$B,"ENTRADA")</f>
        <v/>
      </c>
      <c r="H4698" s="14">
        <f>SUMIFS(Lancamentos!$G:$G,Lancamentos!$C:$C,$A4698,Lancamentos!$E:$E,$C4698,Lancamentos!$B:$B,"SAIDA_USO")</f>
        <v/>
      </c>
      <c r="I4698" s="14">
        <f>SUMIFS(Lancamentos!$G:$G,Lancamentos!$C:$C,$A4698,Lancamentos!$E:$E,$C4698,Lancamentos!$B:$B,"SAIDA_DESCARTE")</f>
        <v/>
      </c>
      <c r="J4698" s="14">
        <f>G4698-H4698-I4698</f>
        <v/>
      </c>
      <c r="K4698">
        <f>IF(A4698="","",IF(J4698&lt;=IFERROR(VLOOKUP(A4698,Produtos!$A:$E,5,FALSE),0),"ABAIXO DO MINIMO","OK"))</f>
        <v/>
      </c>
    </row>
    <row r="4699">
      <c r="B4699">
        <f>IFERROR(VLOOKUP(A4699,Produtos!A:B,2,FALSE),"")</f>
        <v/>
      </c>
      <c r="D4699" s="10">
        <f>IFERROR(INDEX(Lotes!$E:$E,MATCH(1,(Lotes!$A:$A=A4699)*(Lotes!$C:$C=C4699),0)),"")</f>
        <v/>
      </c>
      <c r="E4699" s="14">
        <f>IF(D4699="","",D4699-TODAY())</f>
        <v/>
      </c>
      <c r="F4699">
        <f>IF(D4699="","",IF(E4699&lt;0,"VENCIDO",IF(E4699&lt;=30,"VENCE EM &lt;= 30 DIAS",IF(E4699&lt;=60,"ATENCAO (31-60 DIAS)","OK"))))</f>
        <v/>
      </c>
      <c r="G4699" s="14">
        <f>SUMIFS(Lancamentos!$G:$G,Lancamentos!$C:$C,$A4699,Lancamentos!$E:$E,$C4699,Lancamentos!$B:$B,"ENTRADA")</f>
        <v/>
      </c>
      <c r="H4699" s="14">
        <f>SUMIFS(Lancamentos!$G:$G,Lancamentos!$C:$C,$A4699,Lancamentos!$E:$E,$C4699,Lancamentos!$B:$B,"SAIDA_USO")</f>
        <v/>
      </c>
      <c r="I4699" s="14">
        <f>SUMIFS(Lancamentos!$G:$G,Lancamentos!$C:$C,$A4699,Lancamentos!$E:$E,$C4699,Lancamentos!$B:$B,"SAIDA_DESCARTE")</f>
        <v/>
      </c>
      <c r="J4699" s="14">
        <f>G4699-H4699-I4699</f>
        <v/>
      </c>
      <c r="K4699">
        <f>IF(A4699="","",IF(J4699&lt;=IFERROR(VLOOKUP(A4699,Produtos!$A:$E,5,FALSE),0),"ABAIXO DO MINIMO","OK"))</f>
        <v/>
      </c>
    </row>
    <row r="4700">
      <c r="B4700">
        <f>IFERROR(VLOOKUP(A4700,Produtos!A:B,2,FALSE),"")</f>
        <v/>
      </c>
      <c r="D4700" s="10">
        <f>IFERROR(INDEX(Lotes!$E:$E,MATCH(1,(Lotes!$A:$A=A4700)*(Lotes!$C:$C=C4700),0)),"")</f>
        <v/>
      </c>
      <c r="E4700" s="14">
        <f>IF(D4700="","",D4700-TODAY())</f>
        <v/>
      </c>
      <c r="F4700">
        <f>IF(D4700="","",IF(E4700&lt;0,"VENCIDO",IF(E4700&lt;=30,"VENCE EM &lt;= 30 DIAS",IF(E4700&lt;=60,"ATENCAO (31-60 DIAS)","OK"))))</f>
        <v/>
      </c>
      <c r="G4700" s="14">
        <f>SUMIFS(Lancamentos!$G:$G,Lancamentos!$C:$C,$A4700,Lancamentos!$E:$E,$C4700,Lancamentos!$B:$B,"ENTRADA")</f>
        <v/>
      </c>
      <c r="H4700" s="14">
        <f>SUMIFS(Lancamentos!$G:$G,Lancamentos!$C:$C,$A4700,Lancamentos!$E:$E,$C4700,Lancamentos!$B:$B,"SAIDA_USO")</f>
        <v/>
      </c>
      <c r="I4700" s="14">
        <f>SUMIFS(Lancamentos!$G:$G,Lancamentos!$C:$C,$A4700,Lancamentos!$E:$E,$C4700,Lancamentos!$B:$B,"SAIDA_DESCARTE")</f>
        <v/>
      </c>
      <c r="J4700" s="14">
        <f>G4700-H4700-I4700</f>
        <v/>
      </c>
      <c r="K4700">
        <f>IF(A4700="","",IF(J4700&lt;=IFERROR(VLOOKUP(A4700,Produtos!$A:$E,5,FALSE),0),"ABAIXO DO MINIMO","OK"))</f>
        <v/>
      </c>
    </row>
    <row r="4701">
      <c r="B4701">
        <f>IFERROR(VLOOKUP(A4701,Produtos!A:B,2,FALSE),"")</f>
        <v/>
      </c>
      <c r="D4701" s="10">
        <f>IFERROR(INDEX(Lotes!$E:$E,MATCH(1,(Lotes!$A:$A=A4701)*(Lotes!$C:$C=C4701),0)),"")</f>
        <v/>
      </c>
      <c r="E4701" s="14">
        <f>IF(D4701="","",D4701-TODAY())</f>
        <v/>
      </c>
      <c r="F4701">
        <f>IF(D4701="","",IF(E4701&lt;0,"VENCIDO",IF(E4701&lt;=30,"VENCE EM &lt;= 30 DIAS",IF(E4701&lt;=60,"ATENCAO (31-60 DIAS)","OK"))))</f>
        <v/>
      </c>
      <c r="G4701" s="14">
        <f>SUMIFS(Lancamentos!$G:$G,Lancamentos!$C:$C,$A4701,Lancamentos!$E:$E,$C4701,Lancamentos!$B:$B,"ENTRADA")</f>
        <v/>
      </c>
      <c r="H4701" s="14">
        <f>SUMIFS(Lancamentos!$G:$G,Lancamentos!$C:$C,$A4701,Lancamentos!$E:$E,$C4701,Lancamentos!$B:$B,"SAIDA_USO")</f>
        <v/>
      </c>
      <c r="I4701" s="14">
        <f>SUMIFS(Lancamentos!$G:$G,Lancamentos!$C:$C,$A4701,Lancamentos!$E:$E,$C4701,Lancamentos!$B:$B,"SAIDA_DESCARTE")</f>
        <v/>
      </c>
      <c r="J4701" s="14">
        <f>G4701-H4701-I4701</f>
        <v/>
      </c>
      <c r="K4701">
        <f>IF(A4701="","",IF(J4701&lt;=IFERROR(VLOOKUP(A4701,Produtos!$A:$E,5,FALSE),0),"ABAIXO DO MINIMO","OK"))</f>
        <v/>
      </c>
    </row>
    <row r="4702">
      <c r="B4702">
        <f>IFERROR(VLOOKUP(A4702,Produtos!A:B,2,FALSE),"")</f>
        <v/>
      </c>
      <c r="D4702" s="10">
        <f>IFERROR(INDEX(Lotes!$E:$E,MATCH(1,(Lotes!$A:$A=A4702)*(Lotes!$C:$C=C4702),0)),"")</f>
        <v/>
      </c>
      <c r="E4702" s="14">
        <f>IF(D4702="","",D4702-TODAY())</f>
        <v/>
      </c>
      <c r="F4702">
        <f>IF(D4702="","",IF(E4702&lt;0,"VENCIDO",IF(E4702&lt;=30,"VENCE EM &lt;= 30 DIAS",IF(E4702&lt;=60,"ATENCAO (31-60 DIAS)","OK"))))</f>
        <v/>
      </c>
      <c r="G4702" s="14">
        <f>SUMIFS(Lancamentos!$G:$G,Lancamentos!$C:$C,$A4702,Lancamentos!$E:$E,$C4702,Lancamentos!$B:$B,"ENTRADA")</f>
        <v/>
      </c>
      <c r="H4702" s="14">
        <f>SUMIFS(Lancamentos!$G:$G,Lancamentos!$C:$C,$A4702,Lancamentos!$E:$E,$C4702,Lancamentos!$B:$B,"SAIDA_USO")</f>
        <v/>
      </c>
      <c r="I4702" s="14">
        <f>SUMIFS(Lancamentos!$G:$G,Lancamentos!$C:$C,$A4702,Lancamentos!$E:$E,$C4702,Lancamentos!$B:$B,"SAIDA_DESCARTE")</f>
        <v/>
      </c>
      <c r="J4702" s="14">
        <f>G4702-H4702-I4702</f>
        <v/>
      </c>
      <c r="K4702">
        <f>IF(A4702="","",IF(J4702&lt;=IFERROR(VLOOKUP(A4702,Produtos!$A:$E,5,FALSE),0),"ABAIXO DO MINIMO","OK"))</f>
        <v/>
      </c>
    </row>
    <row r="4703">
      <c r="B4703">
        <f>IFERROR(VLOOKUP(A4703,Produtos!A:B,2,FALSE),"")</f>
        <v/>
      </c>
      <c r="D4703" s="10">
        <f>IFERROR(INDEX(Lotes!$E:$E,MATCH(1,(Lotes!$A:$A=A4703)*(Lotes!$C:$C=C4703),0)),"")</f>
        <v/>
      </c>
      <c r="E4703" s="14">
        <f>IF(D4703="","",D4703-TODAY())</f>
        <v/>
      </c>
      <c r="F4703">
        <f>IF(D4703="","",IF(E4703&lt;0,"VENCIDO",IF(E4703&lt;=30,"VENCE EM &lt;= 30 DIAS",IF(E4703&lt;=60,"ATENCAO (31-60 DIAS)","OK"))))</f>
        <v/>
      </c>
      <c r="G4703" s="14">
        <f>SUMIFS(Lancamentos!$G:$G,Lancamentos!$C:$C,$A4703,Lancamentos!$E:$E,$C4703,Lancamentos!$B:$B,"ENTRADA")</f>
        <v/>
      </c>
      <c r="H4703" s="14">
        <f>SUMIFS(Lancamentos!$G:$G,Lancamentos!$C:$C,$A4703,Lancamentos!$E:$E,$C4703,Lancamentos!$B:$B,"SAIDA_USO")</f>
        <v/>
      </c>
      <c r="I4703" s="14">
        <f>SUMIFS(Lancamentos!$G:$G,Lancamentos!$C:$C,$A4703,Lancamentos!$E:$E,$C4703,Lancamentos!$B:$B,"SAIDA_DESCARTE")</f>
        <v/>
      </c>
      <c r="J4703" s="14">
        <f>G4703-H4703-I4703</f>
        <v/>
      </c>
      <c r="K4703">
        <f>IF(A4703="","",IF(J4703&lt;=IFERROR(VLOOKUP(A4703,Produtos!$A:$E,5,FALSE),0),"ABAIXO DO MINIMO","OK"))</f>
        <v/>
      </c>
    </row>
    <row r="4704">
      <c r="B4704">
        <f>IFERROR(VLOOKUP(A4704,Produtos!A:B,2,FALSE),"")</f>
        <v/>
      </c>
      <c r="D4704" s="10">
        <f>IFERROR(INDEX(Lotes!$E:$E,MATCH(1,(Lotes!$A:$A=A4704)*(Lotes!$C:$C=C4704),0)),"")</f>
        <v/>
      </c>
      <c r="E4704" s="14">
        <f>IF(D4704="","",D4704-TODAY())</f>
        <v/>
      </c>
      <c r="F4704">
        <f>IF(D4704="","",IF(E4704&lt;0,"VENCIDO",IF(E4704&lt;=30,"VENCE EM &lt;= 30 DIAS",IF(E4704&lt;=60,"ATENCAO (31-60 DIAS)","OK"))))</f>
        <v/>
      </c>
      <c r="G4704" s="14">
        <f>SUMIFS(Lancamentos!$G:$G,Lancamentos!$C:$C,$A4704,Lancamentos!$E:$E,$C4704,Lancamentos!$B:$B,"ENTRADA")</f>
        <v/>
      </c>
      <c r="H4704" s="14">
        <f>SUMIFS(Lancamentos!$G:$G,Lancamentos!$C:$C,$A4704,Lancamentos!$E:$E,$C4704,Lancamentos!$B:$B,"SAIDA_USO")</f>
        <v/>
      </c>
      <c r="I4704" s="14">
        <f>SUMIFS(Lancamentos!$G:$G,Lancamentos!$C:$C,$A4704,Lancamentos!$E:$E,$C4704,Lancamentos!$B:$B,"SAIDA_DESCARTE")</f>
        <v/>
      </c>
      <c r="J4704" s="14">
        <f>G4704-H4704-I4704</f>
        <v/>
      </c>
      <c r="K4704">
        <f>IF(A4704="","",IF(J4704&lt;=IFERROR(VLOOKUP(A4704,Produtos!$A:$E,5,FALSE),0),"ABAIXO DO MINIMO","OK"))</f>
        <v/>
      </c>
    </row>
    <row r="4705">
      <c r="B4705">
        <f>IFERROR(VLOOKUP(A4705,Produtos!A:B,2,FALSE),"")</f>
        <v/>
      </c>
      <c r="D4705" s="10">
        <f>IFERROR(INDEX(Lotes!$E:$E,MATCH(1,(Lotes!$A:$A=A4705)*(Lotes!$C:$C=C4705),0)),"")</f>
        <v/>
      </c>
      <c r="E4705" s="14">
        <f>IF(D4705="","",D4705-TODAY())</f>
        <v/>
      </c>
      <c r="F4705">
        <f>IF(D4705="","",IF(E4705&lt;0,"VENCIDO",IF(E4705&lt;=30,"VENCE EM &lt;= 30 DIAS",IF(E4705&lt;=60,"ATENCAO (31-60 DIAS)","OK"))))</f>
        <v/>
      </c>
      <c r="G4705" s="14">
        <f>SUMIFS(Lancamentos!$G:$G,Lancamentos!$C:$C,$A4705,Lancamentos!$E:$E,$C4705,Lancamentos!$B:$B,"ENTRADA")</f>
        <v/>
      </c>
      <c r="H4705" s="14">
        <f>SUMIFS(Lancamentos!$G:$G,Lancamentos!$C:$C,$A4705,Lancamentos!$E:$E,$C4705,Lancamentos!$B:$B,"SAIDA_USO")</f>
        <v/>
      </c>
      <c r="I4705" s="14">
        <f>SUMIFS(Lancamentos!$G:$G,Lancamentos!$C:$C,$A4705,Lancamentos!$E:$E,$C4705,Lancamentos!$B:$B,"SAIDA_DESCARTE")</f>
        <v/>
      </c>
      <c r="J4705" s="14">
        <f>G4705-H4705-I4705</f>
        <v/>
      </c>
      <c r="K4705">
        <f>IF(A4705="","",IF(J4705&lt;=IFERROR(VLOOKUP(A4705,Produtos!$A:$E,5,FALSE),0),"ABAIXO DO MINIMO","OK"))</f>
        <v/>
      </c>
    </row>
    <row r="4706">
      <c r="B4706">
        <f>IFERROR(VLOOKUP(A4706,Produtos!A:B,2,FALSE),"")</f>
        <v/>
      </c>
      <c r="D4706" s="10">
        <f>IFERROR(INDEX(Lotes!$E:$E,MATCH(1,(Lotes!$A:$A=A4706)*(Lotes!$C:$C=C4706),0)),"")</f>
        <v/>
      </c>
      <c r="E4706" s="14">
        <f>IF(D4706="","",D4706-TODAY())</f>
        <v/>
      </c>
      <c r="F4706">
        <f>IF(D4706="","",IF(E4706&lt;0,"VENCIDO",IF(E4706&lt;=30,"VENCE EM &lt;= 30 DIAS",IF(E4706&lt;=60,"ATENCAO (31-60 DIAS)","OK"))))</f>
        <v/>
      </c>
      <c r="G4706" s="14">
        <f>SUMIFS(Lancamentos!$G:$G,Lancamentos!$C:$C,$A4706,Lancamentos!$E:$E,$C4706,Lancamentos!$B:$B,"ENTRADA")</f>
        <v/>
      </c>
      <c r="H4706" s="14">
        <f>SUMIFS(Lancamentos!$G:$G,Lancamentos!$C:$C,$A4706,Lancamentos!$E:$E,$C4706,Lancamentos!$B:$B,"SAIDA_USO")</f>
        <v/>
      </c>
      <c r="I4706" s="14">
        <f>SUMIFS(Lancamentos!$G:$G,Lancamentos!$C:$C,$A4706,Lancamentos!$E:$E,$C4706,Lancamentos!$B:$B,"SAIDA_DESCARTE")</f>
        <v/>
      </c>
      <c r="J4706" s="14">
        <f>G4706-H4706-I4706</f>
        <v/>
      </c>
      <c r="K4706">
        <f>IF(A4706="","",IF(J4706&lt;=IFERROR(VLOOKUP(A4706,Produtos!$A:$E,5,FALSE),0),"ABAIXO DO MINIMO","OK"))</f>
        <v/>
      </c>
    </row>
    <row r="4707">
      <c r="B4707">
        <f>IFERROR(VLOOKUP(A4707,Produtos!A:B,2,FALSE),"")</f>
        <v/>
      </c>
      <c r="D4707" s="10">
        <f>IFERROR(INDEX(Lotes!$E:$E,MATCH(1,(Lotes!$A:$A=A4707)*(Lotes!$C:$C=C4707),0)),"")</f>
        <v/>
      </c>
      <c r="E4707" s="14">
        <f>IF(D4707="","",D4707-TODAY())</f>
        <v/>
      </c>
      <c r="F4707">
        <f>IF(D4707="","",IF(E4707&lt;0,"VENCIDO",IF(E4707&lt;=30,"VENCE EM &lt;= 30 DIAS",IF(E4707&lt;=60,"ATENCAO (31-60 DIAS)","OK"))))</f>
        <v/>
      </c>
      <c r="G4707" s="14">
        <f>SUMIFS(Lancamentos!$G:$G,Lancamentos!$C:$C,$A4707,Lancamentos!$E:$E,$C4707,Lancamentos!$B:$B,"ENTRADA")</f>
        <v/>
      </c>
      <c r="H4707" s="14">
        <f>SUMIFS(Lancamentos!$G:$G,Lancamentos!$C:$C,$A4707,Lancamentos!$E:$E,$C4707,Lancamentos!$B:$B,"SAIDA_USO")</f>
        <v/>
      </c>
      <c r="I4707" s="14">
        <f>SUMIFS(Lancamentos!$G:$G,Lancamentos!$C:$C,$A4707,Lancamentos!$E:$E,$C4707,Lancamentos!$B:$B,"SAIDA_DESCARTE")</f>
        <v/>
      </c>
      <c r="J4707" s="14">
        <f>G4707-H4707-I4707</f>
        <v/>
      </c>
      <c r="K4707">
        <f>IF(A4707="","",IF(J4707&lt;=IFERROR(VLOOKUP(A4707,Produtos!$A:$E,5,FALSE),0),"ABAIXO DO MINIMO","OK"))</f>
        <v/>
      </c>
    </row>
    <row r="4708">
      <c r="B4708">
        <f>IFERROR(VLOOKUP(A4708,Produtos!A:B,2,FALSE),"")</f>
        <v/>
      </c>
      <c r="D4708" s="10">
        <f>IFERROR(INDEX(Lotes!$E:$E,MATCH(1,(Lotes!$A:$A=A4708)*(Lotes!$C:$C=C4708),0)),"")</f>
        <v/>
      </c>
      <c r="E4708" s="14">
        <f>IF(D4708="","",D4708-TODAY())</f>
        <v/>
      </c>
      <c r="F4708">
        <f>IF(D4708="","",IF(E4708&lt;0,"VENCIDO",IF(E4708&lt;=30,"VENCE EM &lt;= 30 DIAS",IF(E4708&lt;=60,"ATENCAO (31-60 DIAS)","OK"))))</f>
        <v/>
      </c>
      <c r="G4708" s="14">
        <f>SUMIFS(Lancamentos!$G:$G,Lancamentos!$C:$C,$A4708,Lancamentos!$E:$E,$C4708,Lancamentos!$B:$B,"ENTRADA")</f>
        <v/>
      </c>
      <c r="H4708" s="14">
        <f>SUMIFS(Lancamentos!$G:$G,Lancamentos!$C:$C,$A4708,Lancamentos!$E:$E,$C4708,Lancamentos!$B:$B,"SAIDA_USO")</f>
        <v/>
      </c>
      <c r="I4708" s="14">
        <f>SUMIFS(Lancamentos!$G:$G,Lancamentos!$C:$C,$A4708,Lancamentos!$E:$E,$C4708,Lancamentos!$B:$B,"SAIDA_DESCARTE")</f>
        <v/>
      </c>
      <c r="J4708" s="14">
        <f>G4708-H4708-I4708</f>
        <v/>
      </c>
      <c r="K4708">
        <f>IF(A4708="","",IF(J4708&lt;=IFERROR(VLOOKUP(A4708,Produtos!$A:$E,5,FALSE),0),"ABAIXO DO MINIMO","OK"))</f>
        <v/>
      </c>
    </row>
    <row r="4709">
      <c r="B4709">
        <f>IFERROR(VLOOKUP(A4709,Produtos!A:B,2,FALSE),"")</f>
        <v/>
      </c>
      <c r="D4709" s="10">
        <f>IFERROR(INDEX(Lotes!$E:$E,MATCH(1,(Lotes!$A:$A=A4709)*(Lotes!$C:$C=C4709),0)),"")</f>
        <v/>
      </c>
      <c r="E4709" s="14">
        <f>IF(D4709="","",D4709-TODAY())</f>
        <v/>
      </c>
      <c r="F4709">
        <f>IF(D4709="","",IF(E4709&lt;0,"VENCIDO",IF(E4709&lt;=30,"VENCE EM &lt;= 30 DIAS",IF(E4709&lt;=60,"ATENCAO (31-60 DIAS)","OK"))))</f>
        <v/>
      </c>
      <c r="G4709" s="14">
        <f>SUMIFS(Lancamentos!$G:$G,Lancamentos!$C:$C,$A4709,Lancamentos!$E:$E,$C4709,Lancamentos!$B:$B,"ENTRADA")</f>
        <v/>
      </c>
      <c r="H4709" s="14">
        <f>SUMIFS(Lancamentos!$G:$G,Lancamentos!$C:$C,$A4709,Lancamentos!$E:$E,$C4709,Lancamentos!$B:$B,"SAIDA_USO")</f>
        <v/>
      </c>
      <c r="I4709" s="14">
        <f>SUMIFS(Lancamentos!$G:$G,Lancamentos!$C:$C,$A4709,Lancamentos!$E:$E,$C4709,Lancamentos!$B:$B,"SAIDA_DESCARTE")</f>
        <v/>
      </c>
      <c r="J4709" s="14">
        <f>G4709-H4709-I4709</f>
        <v/>
      </c>
      <c r="K4709">
        <f>IF(A4709="","",IF(J4709&lt;=IFERROR(VLOOKUP(A4709,Produtos!$A:$E,5,FALSE),0),"ABAIXO DO MINIMO","OK"))</f>
        <v/>
      </c>
    </row>
    <row r="4710">
      <c r="B4710">
        <f>IFERROR(VLOOKUP(A4710,Produtos!A:B,2,FALSE),"")</f>
        <v/>
      </c>
      <c r="D4710" s="10">
        <f>IFERROR(INDEX(Lotes!$E:$E,MATCH(1,(Lotes!$A:$A=A4710)*(Lotes!$C:$C=C4710),0)),"")</f>
        <v/>
      </c>
      <c r="E4710" s="14">
        <f>IF(D4710="","",D4710-TODAY())</f>
        <v/>
      </c>
      <c r="F4710">
        <f>IF(D4710="","",IF(E4710&lt;0,"VENCIDO",IF(E4710&lt;=30,"VENCE EM &lt;= 30 DIAS",IF(E4710&lt;=60,"ATENCAO (31-60 DIAS)","OK"))))</f>
        <v/>
      </c>
      <c r="G4710" s="14">
        <f>SUMIFS(Lancamentos!$G:$G,Lancamentos!$C:$C,$A4710,Lancamentos!$E:$E,$C4710,Lancamentos!$B:$B,"ENTRADA")</f>
        <v/>
      </c>
      <c r="H4710" s="14">
        <f>SUMIFS(Lancamentos!$G:$G,Lancamentos!$C:$C,$A4710,Lancamentos!$E:$E,$C4710,Lancamentos!$B:$B,"SAIDA_USO")</f>
        <v/>
      </c>
      <c r="I4710" s="14">
        <f>SUMIFS(Lancamentos!$G:$G,Lancamentos!$C:$C,$A4710,Lancamentos!$E:$E,$C4710,Lancamentos!$B:$B,"SAIDA_DESCARTE")</f>
        <v/>
      </c>
      <c r="J4710" s="14">
        <f>G4710-H4710-I4710</f>
        <v/>
      </c>
      <c r="K4710">
        <f>IF(A4710="","",IF(J4710&lt;=IFERROR(VLOOKUP(A4710,Produtos!$A:$E,5,FALSE),0),"ABAIXO DO MINIMO","OK"))</f>
        <v/>
      </c>
    </row>
    <row r="4711">
      <c r="B4711">
        <f>IFERROR(VLOOKUP(A4711,Produtos!A:B,2,FALSE),"")</f>
        <v/>
      </c>
      <c r="D4711" s="10">
        <f>IFERROR(INDEX(Lotes!$E:$E,MATCH(1,(Lotes!$A:$A=A4711)*(Lotes!$C:$C=C4711),0)),"")</f>
        <v/>
      </c>
      <c r="E4711" s="14">
        <f>IF(D4711="","",D4711-TODAY())</f>
        <v/>
      </c>
      <c r="F4711">
        <f>IF(D4711="","",IF(E4711&lt;0,"VENCIDO",IF(E4711&lt;=30,"VENCE EM &lt;= 30 DIAS",IF(E4711&lt;=60,"ATENCAO (31-60 DIAS)","OK"))))</f>
        <v/>
      </c>
      <c r="G4711" s="14">
        <f>SUMIFS(Lancamentos!$G:$G,Lancamentos!$C:$C,$A4711,Lancamentos!$E:$E,$C4711,Lancamentos!$B:$B,"ENTRADA")</f>
        <v/>
      </c>
      <c r="H4711" s="14">
        <f>SUMIFS(Lancamentos!$G:$G,Lancamentos!$C:$C,$A4711,Lancamentos!$E:$E,$C4711,Lancamentos!$B:$B,"SAIDA_USO")</f>
        <v/>
      </c>
      <c r="I4711" s="14">
        <f>SUMIFS(Lancamentos!$G:$G,Lancamentos!$C:$C,$A4711,Lancamentos!$E:$E,$C4711,Lancamentos!$B:$B,"SAIDA_DESCARTE")</f>
        <v/>
      </c>
      <c r="J4711" s="14">
        <f>G4711-H4711-I4711</f>
        <v/>
      </c>
      <c r="K4711">
        <f>IF(A4711="","",IF(J4711&lt;=IFERROR(VLOOKUP(A4711,Produtos!$A:$E,5,FALSE),0),"ABAIXO DO MINIMO","OK"))</f>
        <v/>
      </c>
    </row>
    <row r="4712">
      <c r="B4712">
        <f>IFERROR(VLOOKUP(A4712,Produtos!A:B,2,FALSE),"")</f>
        <v/>
      </c>
      <c r="D4712" s="10">
        <f>IFERROR(INDEX(Lotes!$E:$E,MATCH(1,(Lotes!$A:$A=A4712)*(Lotes!$C:$C=C4712),0)),"")</f>
        <v/>
      </c>
      <c r="E4712" s="14">
        <f>IF(D4712="","",D4712-TODAY())</f>
        <v/>
      </c>
      <c r="F4712">
        <f>IF(D4712="","",IF(E4712&lt;0,"VENCIDO",IF(E4712&lt;=30,"VENCE EM &lt;= 30 DIAS",IF(E4712&lt;=60,"ATENCAO (31-60 DIAS)","OK"))))</f>
        <v/>
      </c>
      <c r="G4712" s="14">
        <f>SUMIFS(Lancamentos!$G:$G,Lancamentos!$C:$C,$A4712,Lancamentos!$E:$E,$C4712,Lancamentos!$B:$B,"ENTRADA")</f>
        <v/>
      </c>
      <c r="H4712" s="14">
        <f>SUMIFS(Lancamentos!$G:$G,Lancamentos!$C:$C,$A4712,Lancamentos!$E:$E,$C4712,Lancamentos!$B:$B,"SAIDA_USO")</f>
        <v/>
      </c>
      <c r="I4712" s="14">
        <f>SUMIFS(Lancamentos!$G:$G,Lancamentos!$C:$C,$A4712,Lancamentos!$E:$E,$C4712,Lancamentos!$B:$B,"SAIDA_DESCARTE")</f>
        <v/>
      </c>
      <c r="J4712" s="14">
        <f>G4712-H4712-I4712</f>
        <v/>
      </c>
      <c r="K4712">
        <f>IF(A4712="","",IF(J4712&lt;=IFERROR(VLOOKUP(A4712,Produtos!$A:$E,5,FALSE),0),"ABAIXO DO MINIMO","OK"))</f>
        <v/>
      </c>
    </row>
    <row r="4713">
      <c r="B4713">
        <f>IFERROR(VLOOKUP(A4713,Produtos!A:B,2,FALSE),"")</f>
        <v/>
      </c>
      <c r="D4713" s="10">
        <f>IFERROR(INDEX(Lotes!$E:$E,MATCH(1,(Lotes!$A:$A=A4713)*(Lotes!$C:$C=C4713),0)),"")</f>
        <v/>
      </c>
      <c r="E4713" s="14">
        <f>IF(D4713="","",D4713-TODAY())</f>
        <v/>
      </c>
      <c r="F4713">
        <f>IF(D4713="","",IF(E4713&lt;0,"VENCIDO",IF(E4713&lt;=30,"VENCE EM &lt;= 30 DIAS",IF(E4713&lt;=60,"ATENCAO (31-60 DIAS)","OK"))))</f>
        <v/>
      </c>
      <c r="G4713" s="14">
        <f>SUMIFS(Lancamentos!$G:$G,Lancamentos!$C:$C,$A4713,Lancamentos!$E:$E,$C4713,Lancamentos!$B:$B,"ENTRADA")</f>
        <v/>
      </c>
      <c r="H4713" s="14">
        <f>SUMIFS(Lancamentos!$G:$G,Lancamentos!$C:$C,$A4713,Lancamentos!$E:$E,$C4713,Lancamentos!$B:$B,"SAIDA_USO")</f>
        <v/>
      </c>
      <c r="I4713" s="14">
        <f>SUMIFS(Lancamentos!$G:$G,Lancamentos!$C:$C,$A4713,Lancamentos!$E:$E,$C4713,Lancamentos!$B:$B,"SAIDA_DESCARTE")</f>
        <v/>
      </c>
      <c r="J4713" s="14">
        <f>G4713-H4713-I4713</f>
        <v/>
      </c>
      <c r="K4713">
        <f>IF(A4713="","",IF(J4713&lt;=IFERROR(VLOOKUP(A4713,Produtos!$A:$E,5,FALSE),0),"ABAIXO DO MINIMO","OK"))</f>
        <v/>
      </c>
    </row>
    <row r="4714">
      <c r="B4714">
        <f>IFERROR(VLOOKUP(A4714,Produtos!A:B,2,FALSE),"")</f>
        <v/>
      </c>
      <c r="D4714" s="10">
        <f>IFERROR(INDEX(Lotes!$E:$E,MATCH(1,(Lotes!$A:$A=A4714)*(Lotes!$C:$C=C4714),0)),"")</f>
        <v/>
      </c>
      <c r="E4714" s="14">
        <f>IF(D4714="","",D4714-TODAY())</f>
        <v/>
      </c>
      <c r="F4714">
        <f>IF(D4714="","",IF(E4714&lt;0,"VENCIDO",IF(E4714&lt;=30,"VENCE EM &lt;= 30 DIAS",IF(E4714&lt;=60,"ATENCAO (31-60 DIAS)","OK"))))</f>
        <v/>
      </c>
      <c r="G4714" s="14">
        <f>SUMIFS(Lancamentos!$G:$G,Lancamentos!$C:$C,$A4714,Lancamentos!$E:$E,$C4714,Lancamentos!$B:$B,"ENTRADA")</f>
        <v/>
      </c>
      <c r="H4714" s="14">
        <f>SUMIFS(Lancamentos!$G:$G,Lancamentos!$C:$C,$A4714,Lancamentos!$E:$E,$C4714,Lancamentos!$B:$B,"SAIDA_USO")</f>
        <v/>
      </c>
      <c r="I4714" s="14">
        <f>SUMIFS(Lancamentos!$G:$G,Lancamentos!$C:$C,$A4714,Lancamentos!$E:$E,$C4714,Lancamentos!$B:$B,"SAIDA_DESCARTE")</f>
        <v/>
      </c>
      <c r="J4714" s="14">
        <f>G4714-H4714-I4714</f>
        <v/>
      </c>
      <c r="K4714">
        <f>IF(A4714="","",IF(J4714&lt;=IFERROR(VLOOKUP(A4714,Produtos!$A:$E,5,FALSE),0),"ABAIXO DO MINIMO","OK"))</f>
        <v/>
      </c>
    </row>
    <row r="4715">
      <c r="B4715">
        <f>IFERROR(VLOOKUP(A4715,Produtos!A:B,2,FALSE),"")</f>
        <v/>
      </c>
      <c r="D4715" s="10">
        <f>IFERROR(INDEX(Lotes!$E:$E,MATCH(1,(Lotes!$A:$A=A4715)*(Lotes!$C:$C=C4715),0)),"")</f>
        <v/>
      </c>
      <c r="E4715" s="14">
        <f>IF(D4715="","",D4715-TODAY())</f>
        <v/>
      </c>
      <c r="F4715">
        <f>IF(D4715="","",IF(E4715&lt;0,"VENCIDO",IF(E4715&lt;=30,"VENCE EM &lt;= 30 DIAS",IF(E4715&lt;=60,"ATENCAO (31-60 DIAS)","OK"))))</f>
        <v/>
      </c>
      <c r="G4715" s="14">
        <f>SUMIFS(Lancamentos!$G:$G,Lancamentos!$C:$C,$A4715,Lancamentos!$E:$E,$C4715,Lancamentos!$B:$B,"ENTRADA")</f>
        <v/>
      </c>
      <c r="H4715" s="14">
        <f>SUMIFS(Lancamentos!$G:$G,Lancamentos!$C:$C,$A4715,Lancamentos!$E:$E,$C4715,Lancamentos!$B:$B,"SAIDA_USO")</f>
        <v/>
      </c>
      <c r="I4715" s="14">
        <f>SUMIFS(Lancamentos!$G:$G,Lancamentos!$C:$C,$A4715,Lancamentos!$E:$E,$C4715,Lancamentos!$B:$B,"SAIDA_DESCARTE")</f>
        <v/>
      </c>
      <c r="J4715" s="14">
        <f>G4715-H4715-I4715</f>
        <v/>
      </c>
      <c r="K4715">
        <f>IF(A4715="","",IF(J4715&lt;=IFERROR(VLOOKUP(A4715,Produtos!$A:$E,5,FALSE),0),"ABAIXO DO MINIMO","OK"))</f>
        <v/>
      </c>
    </row>
    <row r="4716">
      <c r="B4716">
        <f>IFERROR(VLOOKUP(A4716,Produtos!A:B,2,FALSE),"")</f>
        <v/>
      </c>
      <c r="D4716" s="10">
        <f>IFERROR(INDEX(Lotes!$E:$E,MATCH(1,(Lotes!$A:$A=A4716)*(Lotes!$C:$C=C4716),0)),"")</f>
        <v/>
      </c>
      <c r="E4716" s="14">
        <f>IF(D4716="","",D4716-TODAY())</f>
        <v/>
      </c>
      <c r="F4716">
        <f>IF(D4716="","",IF(E4716&lt;0,"VENCIDO",IF(E4716&lt;=30,"VENCE EM &lt;= 30 DIAS",IF(E4716&lt;=60,"ATENCAO (31-60 DIAS)","OK"))))</f>
        <v/>
      </c>
      <c r="G4716" s="14">
        <f>SUMIFS(Lancamentos!$G:$G,Lancamentos!$C:$C,$A4716,Lancamentos!$E:$E,$C4716,Lancamentos!$B:$B,"ENTRADA")</f>
        <v/>
      </c>
      <c r="H4716" s="14">
        <f>SUMIFS(Lancamentos!$G:$G,Lancamentos!$C:$C,$A4716,Lancamentos!$E:$E,$C4716,Lancamentos!$B:$B,"SAIDA_USO")</f>
        <v/>
      </c>
      <c r="I4716" s="14">
        <f>SUMIFS(Lancamentos!$G:$G,Lancamentos!$C:$C,$A4716,Lancamentos!$E:$E,$C4716,Lancamentos!$B:$B,"SAIDA_DESCARTE")</f>
        <v/>
      </c>
      <c r="J4716" s="14">
        <f>G4716-H4716-I4716</f>
        <v/>
      </c>
      <c r="K4716">
        <f>IF(A4716="","",IF(J4716&lt;=IFERROR(VLOOKUP(A4716,Produtos!$A:$E,5,FALSE),0),"ABAIXO DO MINIMO","OK"))</f>
        <v/>
      </c>
    </row>
    <row r="4717">
      <c r="B4717">
        <f>IFERROR(VLOOKUP(A4717,Produtos!A:B,2,FALSE),"")</f>
        <v/>
      </c>
      <c r="D4717" s="10">
        <f>IFERROR(INDEX(Lotes!$E:$E,MATCH(1,(Lotes!$A:$A=A4717)*(Lotes!$C:$C=C4717),0)),"")</f>
        <v/>
      </c>
      <c r="E4717" s="14">
        <f>IF(D4717="","",D4717-TODAY())</f>
        <v/>
      </c>
      <c r="F4717">
        <f>IF(D4717="","",IF(E4717&lt;0,"VENCIDO",IF(E4717&lt;=30,"VENCE EM &lt;= 30 DIAS",IF(E4717&lt;=60,"ATENCAO (31-60 DIAS)","OK"))))</f>
        <v/>
      </c>
      <c r="G4717" s="14">
        <f>SUMIFS(Lancamentos!$G:$G,Lancamentos!$C:$C,$A4717,Lancamentos!$E:$E,$C4717,Lancamentos!$B:$B,"ENTRADA")</f>
        <v/>
      </c>
      <c r="H4717" s="14">
        <f>SUMIFS(Lancamentos!$G:$G,Lancamentos!$C:$C,$A4717,Lancamentos!$E:$E,$C4717,Lancamentos!$B:$B,"SAIDA_USO")</f>
        <v/>
      </c>
      <c r="I4717" s="14">
        <f>SUMIFS(Lancamentos!$G:$G,Lancamentos!$C:$C,$A4717,Lancamentos!$E:$E,$C4717,Lancamentos!$B:$B,"SAIDA_DESCARTE")</f>
        <v/>
      </c>
      <c r="J4717" s="14">
        <f>G4717-H4717-I4717</f>
        <v/>
      </c>
      <c r="K4717">
        <f>IF(A4717="","",IF(J4717&lt;=IFERROR(VLOOKUP(A4717,Produtos!$A:$E,5,FALSE),0),"ABAIXO DO MINIMO","OK"))</f>
        <v/>
      </c>
    </row>
    <row r="4718">
      <c r="B4718">
        <f>IFERROR(VLOOKUP(A4718,Produtos!A:B,2,FALSE),"")</f>
        <v/>
      </c>
      <c r="D4718" s="10">
        <f>IFERROR(INDEX(Lotes!$E:$E,MATCH(1,(Lotes!$A:$A=A4718)*(Lotes!$C:$C=C4718),0)),"")</f>
        <v/>
      </c>
      <c r="E4718" s="14">
        <f>IF(D4718="","",D4718-TODAY())</f>
        <v/>
      </c>
      <c r="F4718">
        <f>IF(D4718="","",IF(E4718&lt;0,"VENCIDO",IF(E4718&lt;=30,"VENCE EM &lt;= 30 DIAS",IF(E4718&lt;=60,"ATENCAO (31-60 DIAS)","OK"))))</f>
        <v/>
      </c>
      <c r="G4718" s="14">
        <f>SUMIFS(Lancamentos!$G:$G,Lancamentos!$C:$C,$A4718,Lancamentos!$E:$E,$C4718,Lancamentos!$B:$B,"ENTRADA")</f>
        <v/>
      </c>
      <c r="H4718" s="14">
        <f>SUMIFS(Lancamentos!$G:$G,Lancamentos!$C:$C,$A4718,Lancamentos!$E:$E,$C4718,Lancamentos!$B:$B,"SAIDA_USO")</f>
        <v/>
      </c>
      <c r="I4718" s="14">
        <f>SUMIFS(Lancamentos!$G:$G,Lancamentos!$C:$C,$A4718,Lancamentos!$E:$E,$C4718,Lancamentos!$B:$B,"SAIDA_DESCARTE")</f>
        <v/>
      </c>
      <c r="J4718" s="14">
        <f>G4718-H4718-I4718</f>
        <v/>
      </c>
      <c r="K4718">
        <f>IF(A4718="","",IF(J4718&lt;=IFERROR(VLOOKUP(A4718,Produtos!$A:$E,5,FALSE),0),"ABAIXO DO MINIMO","OK"))</f>
        <v/>
      </c>
    </row>
    <row r="4719">
      <c r="B4719">
        <f>IFERROR(VLOOKUP(A4719,Produtos!A:B,2,FALSE),"")</f>
        <v/>
      </c>
      <c r="D4719" s="10">
        <f>IFERROR(INDEX(Lotes!$E:$E,MATCH(1,(Lotes!$A:$A=A4719)*(Lotes!$C:$C=C4719),0)),"")</f>
        <v/>
      </c>
      <c r="E4719" s="14">
        <f>IF(D4719="","",D4719-TODAY())</f>
        <v/>
      </c>
      <c r="F4719">
        <f>IF(D4719="","",IF(E4719&lt;0,"VENCIDO",IF(E4719&lt;=30,"VENCE EM &lt;= 30 DIAS",IF(E4719&lt;=60,"ATENCAO (31-60 DIAS)","OK"))))</f>
        <v/>
      </c>
      <c r="G4719" s="14">
        <f>SUMIFS(Lancamentos!$G:$G,Lancamentos!$C:$C,$A4719,Lancamentos!$E:$E,$C4719,Lancamentos!$B:$B,"ENTRADA")</f>
        <v/>
      </c>
      <c r="H4719" s="14">
        <f>SUMIFS(Lancamentos!$G:$G,Lancamentos!$C:$C,$A4719,Lancamentos!$E:$E,$C4719,Lancamentos!$B:$B,"SAIDA_USO")</f>
        <v/>
      </c>
      <c r="I4719" s="14">
        <f>SUMIFS(Lancamentos!$G:$G,Lancamentos!$C:$C,$A4719,Lancamentos!$E:$E,$C4719,Lancamentos!$B:$B,"SAIDA_DESCARTE")</f>
        <v/>
      </c>
      <c r="J4719" s="14">
        <f>G4719-H4719-I4719</f>
        <v/>
      </c>
      <c r="K4719">
        <f>IF(A4719="","",IF(J4719&lt;=IFERROR(VLOOKUP(A4719,Produtos!$A:$E,5,FALSE),0),"ABAIXO DO MINIMO","OK"))</f>
        <v/>
      </c>
    </row>
    <row r="4720">
      <c r="B4720">
        <f>IFERROR(VLOOKUP(A4720,Produtos!A:B,2,FALSE),"")</f>
        <v/>
      </c>
      <c r="D4720" s="10">
        <f>IFERROR(INDEX(Lotes!$E:$E,MATCH(1,(Lotes!$A:$A=A4720)*(Lotes!$C:$C=C4720),0)),"")</f>
        <v/>
      </c>
      <c r="E4720" s="14">
        <f>IF(D4720="","",D4720-TODAY())</f>
        <v/>
      </c>
      <c r="F4720">
        <f>IF(D4720="","",IF(E4720&lt;0,"VENCIDO",IF(E4720&lt;=30,"VENCE EM &lt;= 30 DIAS",IF(E4720&lt;=60,"ATENCAO (31-60 DIAS)","OK"))))</f>
        <v/>
      </c>
      <c r="G4720" s="14">
        <f>SUMIFS(Lancamentos!$G:$G,Lancamentos!$C:$C,$A4720,Lancamentos!$E:$E,$C4720,Lancamentos!$B:$B,"ENTRADA")</f>
        <v/>
      </c>
      <c r="H4720" s="14">
        <f>SUMIFS(Lancamentos!$G:$G,Lancamentos!$C:$C,$A4720,Lancamentos!$E:$E,$C4720,Lancamentos!$B:$B,"SAIDA_USO")</f>
        <v/>
      </c>
      <c r="I4720" s="14">
        <f>SUMIFS(Lancamentos!$G:$G,Lancamentos!$C:$C,$A4720,Lancamentos!$E:$E,$C4720,Lancamentos!$B:$B,"SAIDA_DESCARTE")</f>
        <v/>
      </c>
      <c r="J4720" s="14">
        <f>G4720-H4720-I4720</f>
        <v/>
      </c>
      <c r="K4720">
        <f>IF(A4720="","",IF(J4720&lt;=IFERROR(VLOOKUP(A4720,Produtos!$A:$E,5,FALSE),0),"ABAIXO DO MINIMO","OK"))</f>
        <v/>
      </c>
    </row>
    <row r="4721">
      <c r="B4721">
        <f>IFERROR(VLOOKUP(A4721,Produtos!A:B,2,FALSE),"")</f>
        <v/>
      </c>
      <c r="D4721" s="10">
        <f>IFERROR(INDEX(Lotes!$E:$E,MATCH(1,(Lotes!$A:$A=A4721)*(Lotes!$C:$C=C4721),0)),"")</f>
        <v/>
      </c>
      <c r="E4721" s="14">
        <f>IF(D4721="","",D4721-TODAY())</f>
        <v/>
      </c>
      <c r="F4721">
        <f>IF(D4721="","",IF(E4721&lt;0,"VENCIDO",IF(E4721&lt;=30,"VENCE EM &lt;= 30 DIAS",IF(E4721&lt;=60,"ATENCAO (31-60 DIAS)","OK"))))</f>
        <v/>
      </c>
      <c r="G4721" s="14">
        <f>SUMIFS(Lancamentos!$G:$G,Lancamentos!$C:$C,$A4721,Lancamentos!$E:$E,$C4721,Lancamentos!$B:$B,"ENTRADA")</f>
        <v/>
      </c>
      <c r="H4721" s="14">
        <f>SUMIFS(Lancamentos!$G:$G,Lancamentos!$C:$C,$A4721,Lancamentos!$E:$E,$C4721,Lancamentos!$B:$B,"SAIDA_USO")</f>
        <v/>
      </c>
      <c r="I4721" s="14">
        <f>SUMIFS(Lancamentos!$G:$G,Lancamentos!$C:$C,$A4721,Lancamentos!$E:$E,$C4721,Lancamentos!$B:$B,"SAIDA_DESCARTE")</f>
        <v/>
      </c>
      <c r="J4721" s="14">
        <f>G4721-H4721-I4721</f>
        <v/>
      </c>
      <c r="K4721">
        <f>IF(A4721="","",IF(J4721&lt;=IFERROR(VLOOKUP(A4721,Produtos!$A:$E,5,FALSE),0),"ABAIXO DO MINIMO","OK"))</f>
        <v/>
      </c>
    </row>
    <row r="4722">
      <c r="B4722">
        <f>IFERROR(VLOOKUP(A4722,Produtos!A:B,2,FALSE),"")</f>
        <v/>
      </c>
      <c r="D4722" s="10">
        <f>IFERROR(INDEX(Lotes!$E:$E,MATCH(1,(Lotes!$A:$A=A4722)*(Lotes!$C:$C=C4722),0)),"")</f>
        <v/>
      </c>
      <c r="E4722" s="14">
        <f>IF(D4722="","",D4722-TODAY())</f>
        <v/>
      </c>
      <c r="F4722">
        <f>IF(D4722="","",IF(E4722&lt;0,"VENCIDO",IF(E4722&lt;=30,"VENCE EM &lt;= 30 DIAS",IF(E4722&lt;=60,"ATENCAO (31-60 DIAS)","OK"))))</f>
        <v/>
      </c>
      <c r="G4722" s="14">
        <f>SUMIFS(Lancamentos!$G:$G,Lancamentos!$C:$C,$A4722,Lancamentos!$E:$E,$C4722,Lancamentos!$B:$B,"ENTRADA")</f>
        <v/>
      </c>
      <c r="H4722" s="14">
        <f>SUMIFS(Lancamentos!$G:$G,Lancamentos!$C:$C,$A4722,Lancamentos!$E:$E,$C4722,Lancamentos!$B:$B,"SAIDA_USO")</f>
        <v/>
      </c>
      <c r="I4722" s="14">
        <f>SUMIFS(Lancamentos!$G:$G,Lancamentos!$C:$C,$A4722,Lancamentos!$E:$E,$C4722,Lancamentos!$B:$B,"SAIDA_DESCARTE")</f>
        <v/>
      </c>
      <c r="J4722" s="14">
        <f>G4722-H4722-I4722</f>
        <v/>
      </c>
      <c r="K4722">
        <f>IF(A4722="","",IF(J4722&lt;=IFERROR(VLOOKUP(A4722,Produtos!$A:$E,5,FALSE),0),"ABAIXO DO MINIMO","OK"))</f>
        <v/>
      </c>
    </row>
    <row r="4723">
      <c r="B4723">
        <f>IFERROR(VLOOKUP(A4723,Produtos!A:B,2,FALSE),"")</f>
        <v/>
      </c>
      <c r="D4723" s="10">
        <f>IFERROR(INDEX(Lotes!$E:$E,MATCH(1,(Lotes!$A:$A=A4723)*(Lotes!$C:$C=C4723),0)),"")</f>
        <v/>
      </c>
      <c r="E4723" s="14">
        <f>IF(D4723="","",D4723-TODAY())</f>
        <v/>
      </c>
      <c r="F4723">
        <f>IF(D4723="","",IF(E4723&lt;0,"VENCIDO",IF(E4723&lt;=30,"VENCE EM &lt;= 30 DIAS",IF(E4723&lt;=60,"ATENCAO (31-60 DIAS)","OK"))))</f>
        <v/>
      </c>
      <c r="G4723" s="14">
        <f>SUMIFS(Lancamentos!$G:$G,Lancamentos!$C:$C,$A4723,Lancamentos!$E:$E,$C4723,Lancamentos!$B:$B,"ENTRADA")</f>
        <v/>
      </c>
      <c r="H4723" s="14">
        <f>SUMIFS(Lancamentos!$G:$G,Lancamentos!$C:$C,$A4723,Lancamentos!$E:$E,$C4723,Lancamentos!$B:$B,"SAIDA_USO")</f>
        <v/>
      </c>
      <c r="I4723" s="14">
        <f>SUMIFS(Lancamentos!$G:$G,Lancamentos!$C:$C,$A4723,Lancamentos!$E:$E,$C4723,Lancamentos!$B:$B,"SAIDA_DESCARTE")</f>
        <v/>
      </c>
      <c r="J4723" s="14">
        <f>G4723-H4723-I4723</f>
        <v/>
      </c>
      <c r="K4723">
        <f>IF(A4723="","",IF(J4723&lt;=IFERROR(VLOOKUP(A4723,Produtos!$A:$E,5,FALSE),0),"ABAIXO DO MINIMO","OK"))</f>
        <v/>
      </c>
    </row>
    <row r="4724">
      <c r="B4724">
        <f>IFERROR(VLOOKUP(A4724,Produtos!A:B,2,FALSE),"")</f>
        <v/>
      </c>
      <c r="D4724" s="10">
        <f>IFERROR(INDEX(Lotes!$E:$E,MATCH(1,(Lotes!$A:$A=A4724)*(Lotes!$C:$C=C4724),0)),"")</f>
        <v/>
      </c>
      <c r="E4724" s="14">
        <f>IF(D4724="","",D4724-TODAY())</f>
        <v/>
      </c>
      <c r="F4724">
        <f>IF(D4724="","",IF(E4724&lt;0,"VENCIDO",IF(E4724&lt;=30,"VENCE EM &lt;= 30 DIAS",IF(E4724&lt;=60,"ATENCAO (31-60 DIAS)","OK"))))</f>
        <v/>
      </c>
      <c r="G4724" s="14">
        <f>SUMIFS(Lancamentos!$G:$G,Lancamentos!$C:$C,$A4724,Lancamentos!$E:$E,$C4724,Lancamentos!$B:$B,"ENTRADA")</f>
        <v/>
      </c>
      <c r="H4724" s="14">
        <f>SUMIFS(Lancamentos!$G:$G,Lancamentos!$C:$C,$A4724,Lancamentos!$E:$E,$C4724,Lancamentos!$B:$B,"SAIDA_USO")</f>
        <v/>
      </c>
      <c r="I4724" s="14">
        <f>SUMIFS(Lancamentos!$G:$G,Lancamentos!$C:$C,$A4724,Lancamentos!$E:$E,$C4724,Lancamentos!$B:$B,"SAIDA_DESCARTE")</f>
        <v/>
      </c>
      <c r="J4724" s="14">
        <f>G4724-H4724-I4724</f>
        <v/>
      </c>
      <c r="K4724">
        <f>IF(A4724="","",IF(J4724&lt;=IFERROR(VLOOKUP(A4724,Produtos!$A:$E,5,FALSE),0),"ABAIXO DO MINIMO","OK"))</f>
        <v/>
      </c>
    </row>
    <row r="4725">
      <c r="B4725">
        <f>IFERROR(VLOOKUP(A4725,Produtos!A:B,2,FALSE),"")</f>
        <v/>
      </c>
      <c r="D4725" s="10">
        <f>IFERROR(INDEX(Lotes!$E:$E,MATCH(1,(Lotes!$A:$A=A4725)*(Lotes!$C:$C=C4725),0)),"")</f>
        <v/>
      </c>
      <c r="E4725" s="14">
        <f>IF(D4725="","",D4725-TODAY())</f>
        <v/>
      </c>
      <c r="F4725">
        <f>IF(D4725="","",IF(E4725&lt;0,"VENCIDO",IF(E4725&lt;=30,"VENCE EM &lt;= 30 DIAS",IF(E4725&lt;=60,"ATENCAO (31-60 DIAS)","OK"))))</f>
        <v/>
      </c>
      <c r="G4725" s="14">
        <f>SUMIFS(Lancamentos!$G:$G,Lancamentos!$C:$C,$A4725,Lancamentos!$E:$E,$C4725,Lancamentos!$B:$B,"ENTRADA")</f>
        <v/>
      </c>
      <c r="H4725" s="14">
        <f>SUMIFS(Lancamentos!$G:$G,Lancamentos!$C:$C,$A4725,Lancamentos!$E:$E,$C4725,Lancamentos!$B:$B,"SAIDA_USO")</f>
        <v/>
      </c>
      <c r="I4725" s="14">
        <f>SUMIFS(Lancamentos!$G:$G,Lancamentos!$C:$C,$A4725,Lancamentos!$E:$E,$C4725,Lancamentos!$B:$B,"SAIDA_DESCARTE")</f>
        <v/>
      </c>
      <c r="J4725" s="14">
        <f>G4725-H4725-I4725</f>
        <v/>
      </c>
      <c r="K4725">
        <f>IF(A4725="","",IF(J4725&lt;=IFERROR(VLOOKUP(A4725,Produtos!$A:$E,5,FALSE),0),"ABAIXO DO MINIMO","OK"))</f>
        <v/>
      </c>
    </row>
    <row r="4726">
      <c r="B4726">
        <f>IFERROR(VLOOKUP(A4726,Produtos!A:B,2,FALSE),"")</f>
        <v/>
      </c>
      <c r="D4726" s="10">
        <f>IFERROR(INDEX(Lotes!$E:$E,MATCH(1,(Lotes!$A:$A=A4726)*(Lotes!$C:$C=C4726),0)),"")</f>
        <v/>
      </c>
      <c r="E4726" s="14">
        <f>IF(D4726="","",D4726-TODAY())</f>
        <v/>
      </c>
      <c r="F4726">
        <f>IF(D4726="","",IF(E4726&lt;0,"VENCIDO",IF(E4726&lt;=30,"VENCE EM &lt;= 30 DIAS",IF(E4726&lt;=60,"ATENCAO (31-60 DIAS)","OK"))))</f>
        <v/>
      </c>
      <c r="G4726" s="14">
        <f>SUMIFS(Lancamentos!$G:$G,Lancamentos!$C:$C,$A4726,Lancamentos!$E:$E,$C4726,Lancamentos!$B:$B,"ENTRADA")</f>
        <v/>
      </c>
      <c r="H4726" s="14">
        <f>SUMIFS(Lancamentos!$G:$G,Lancamentos!$C:$C,$A4726,Lancamentos!$E:$E,$C4726,Lancamentos!$B:$B,"SAIDA_USO")</f>
        <v/>
      </c>
      <c r="I4726" s="14">
        <f>SUMIFS(Lancamentos!$G:$G,Lancamentos!$C:$C,$A4726,Lancamentos!$E:$E,$C4726,Lancamentos!$B:$B,"SAIDA_DESCARTE")</f>
        <v/>
      </c>
      <c r="J4726" s="14">
        <f>G4726-H4726-I4726</f>
        <v/>
      </c>
      <c r="K4726">
        <f>IF(A4726="","",IF(J4726&lt;=IFERROR(VLOOKUP(A4726,Produtos!$A:$E,5,FALSE),0),"ABAIXO DO MINIMO","OK"))</f>
        <v/>
      </c>
    </row>
    <row r="4727">
      <c r="B4727">
        <f>IFERROR(VLOOKUP(A4727,Produtos!A:B,2,FALSE),"")</f>
        <v/>
      </c>
      <c r="D4727" s="10">
        <f>IFERROR(INDEX(Lotes!$E:$E,MATCH(1,(Lotes!$A:$A=A4727)*(Lotes!$C:$C=C4727),0)),"")</f>
        <v/>
      </c>
      <c r="E4727" s="14">
        <f>IF(D4727="","",D4727-TODAY())</f>
        <v/>
      </c>
      <c r="F4727">
        <f>IF(D4727="","",IF(E4727&lt;0,"VENCIDO",IF(E4727&lt;=30,"VENCE EM &lt;= 30 DIAS",IF(E4727&lt;=60,"ATENCAO (31-60 DIAS)","OK"))))</f>
        <v/>
      </c>
      <c r="G4727" s="14">
        <f>SUMIFS(Lancamentos!$G:$G,Lancamentos!$C:$C,$A4727,Lancamentos!$E:$E,$C4727,Lancamentos!$B:$B,"ENTRADA")</f>
        <v/>
      </c>
      <c r="H4727" s="14">
        <f>SUMIFS(Lancamentos!$G:$G,Lancamentos!$C:$C,$A4727,Lancamentos!$E:$E,$C4727,Lancamentos!$B:$B,"SAIDA_USO")</f>
        <v/>
      </c>
      <c r="I4727" s="14">
        <f>SUMIFS(Lancamentos!$G:$G,Lancamentos!$C:$C,$A4727,Lancamentos!$E:$E,$C4727,Lancamentos!$B:$B,"SAIDA_DESCARTE")</f>
        <v/>
      </c>
      <c r="J4727" s="14">
        <f>G4727-H4727-I4727</f>
        <v/>
      </c>
      <c r="K4727">
        <f>IF(A4727="","",IF(J4727&lt;=IFERROR(VLOOKUP(A4727,Produtos!$A:$E,5,FALSE),0),"ABAIXO DO MINIMO","OK"))</f>
        <v/>
      </c>
    </row>
    <row r="4728">
      <c r="B4728">
        <f>IFERROR(VLOOKUP(A4728,Produtos!A:B,2,FALSE),"")</f>
        <v/>
      </c>
      <c r="D4728" s="10">
        <f>IFERROR(INDEX(Lotes!$E:$E,MATCH(1,(Lotes!$A:$A=A4728)*(Lotes!$C:$C=C4728),0)),"")</f>
        <v/>
      </c>
      <c r="E4728" s="14">
        <f>IF(D4728="","",D4728-TODAY())</f>
        <v/>
      </c>
      <c r="F4728">
        <f>IF(D4728="","",IF(E4728&lt;0,"VENCIDO",IF(E4728&lt;=30,"VENCE EM &lt;= 30 DIAS",IF(E4728&lt;=60,"ATENCAO (31-60 DIAS)","OK"))))</f>
        <v/>
      </c>
      <c r="G4728" s="14">
        <f>SUMIFS(Lancamentos!$G:$G,Lancamentos!$C:$C,$A4728,Lancamentos!$E:$E,$C4728,Lancamentos!$B:$B,"ENTRADA")</f>
        <v/>
      </c>
      <c r="H4728" s="14">
        <f>SUMIFS(Lancamentos!$G:$G,Lancamentos!$C:$C,$A4728,Lancamentos!$E:$E,$C4728,Lancamentos!$B:$B,"SAIDA_USO")</f>
        <v/>
      </c>
      <c r="I4728" s="14">
        <f>SUMIFS(Lancamentos!$G:$G,Lancamentos!$C:$C,$A4728,Lancamentos!$E:$E,$C4728,Lancamentos!$B:$B,"SAIDA_DESCARTE")</f>
        <v/>
      </c>
      <c r="J4728" s="14">
        <f>G4728-H4728-I4728</f>
        <v/>
      </c>
      <c r="K4728">
        <f>IF(A4728="","",IF(J4728&lt;=IFERROR(VLOOKUP(A4728,Produtos!$A:$E,5,FALSE),0),"ABAIXO DO MINIMO","OK"))</f>
        <v/>
      </c>
    </row>
    <row r="4729">
      <c r="B4729">
        <f>IFERROR(VLOOKUP(A4729,Produtos!A:B,2,FALSE),"")</f>
        <v/>
      </c>
      <c r="D4729" s="10">
        <f>IFERROR(INDEX(Lotes!$E:$E,MATCH(1,(Lotes!$A:$A=A4729)*(Lotes!$C:$C=C4729),0)),"")</f>
        <v/>
      </c>
      <c r="E4729" s="14">
        <f>IF(D4729="","",D4729-TODAY())</f>
        <v/>
      </c>
      <c r="F4729">
        <f>IF(D4729="","",IF(E4729&lt;0,"VENCIDO",IF(E4729&lt;=30,"VENCE EM &lt;= 30 DIAS",IF(E4729&lt;=60,"ATENCAO (31-60 DIAS)","OK"))))</f>
        <v/>
      </c>
      <c r="G4729" s="14">
        <f>SUMIFS(Lancamentos!$G:$G,Lancamentos!$C:$C,$A4729,Lancamentos!$E:$E,$C4729,Lancamentos!$B:$B,"ENTRADA")</f>
        <v/>
      </c>
      <c r="H4729" s="14">
        <f>SUMIFS(Lancamentos!$G:$G,Lancamentos!$C:$C,$A4729,Lancamentos!$E:$E,$C4729,Lancamentos!$B:$B,"SAIDA_USO")</f>
        <v/>
      </c>
      <c r="I4729" s="14">
        <f>SUMIFS(Lancamentos!$G:$G,Lancamentos!$C:$C,$A4729,Lancamentos!$E:$E,$C4729,Lancamentos!$B:$B,"SAIDA_DESCARTE")</f>
        <v/>
      </c>
      <c r="J4729" s="14">
        <f>G4729-H4729-I4729</f>
        <v/>
      </c>
      <c r="K4729">
        <f>IF(A4729="","",IF(J4729&lt;=IFERROR(VLOOKUP(A4729,Produtos!$A:$E,5,FALSE),0),"ABAIXO DO MINIMO","OK"))</f>
        <v/>
      </c>
    </row>
    <row r="4730">
      <c r="B4730">
        <f>IFERROR(VLOOKUP(A4730,Produtos!A:B,2,FALSE),"")</f>
        <v/>
      </c>
      <c r="D4730" s="10">
        <f>IFERROR(INDEX(Lotes!$E:$E,MATCH(1,(Lotes!$A:$A=A4730)*(Lotes!$C:$C=C4730),0)),"")</f>
        <v/>
      </c>
      <c r="E4730" s="14">
        <f>IF(D4730="","",D4730-TODAY())</f>
        <v/>
      </c>
      <c r="F4730">
        <f>IF(D4730="","",IF(E4730&lt;0,"VENCIDO",IF(E4730&lt;=30,"VENCE EM &lt;= 30 DIAS",IF(E4730&lt;=60,"ATENCAO (31-60 DIAS)","OK"))))</f>
        <v/>
      </c>
      <c r="G4730" s="14">
        <f>SUMIFS(Lancamentos!$G:$G,Lancamentos!$C:$C,$A4730,Lancamentos!$E:$E,$C4730,Lancamentos!$B:$B,"ENTRADA")</f>
        <v/>
      </c>
      <c r="H4730" s="14">
        <f>SUMIFS(Lancamentos!$G:$G,Lancamentos!$C:$C,$A4730,Lancamentos!$E:$E,$C4730,Lancamentos!$B:$B,"SAIDA_USO")</f>
        <v/>
      </c>
      <c r="I4730" s="14">
        <f>SUMIFS(Lancamentos!$G:$G,Lancamentos!$C:$C,$A4730,Lancamentos!$E:$E,$C4730,Lancamentos!$B:$B,"SAIDA_DESCARTE")</f>
        <v/>
      </c>
      <c r="J4730" s="14">
        <f>G4730-H4730-I4730</f>
        <v/>
      </c>
      <c r="K4730">
        <f>IF(A4730="","",IF(J4730&lt;=IFERROR(VLOOKUP(A4730,Produtos!$A:$E,5,FALSE),0),"ABAIXO DO MINIMO","OK"))</f>
        <v/>
      </c>
    </row>
    <row r="4731">
      <c r="B4731">
        <f>IFERROR(VLOOKUP(A4731,Produtos!A:B,2,FALSE),"")</f>
        <v/>
      </c>
      <c r="D4731" s="10">
        <f>IFERROR(INDEX(Lotes!$E:$E,MATCH(1,(Lotes!$A:$A=A4731)*(Lotes!$C:$C=C4731),0)),"")</f>
        <v/>
      </c>
      <c r="E4731" s="14">
        <f>IF(D4731="","",D4731-TODAY())</f>
        <v/>
      </c>
      <c r="F4731">
        <f>IF(D4731="","",IF(E4731&lt;0,"VENCIDO",IF(E4731&lt;=30,"VENCE EM &lt;= 30 DIAS",IF(E4731&lt;=60,"ATENCAO (31-60 DIAS)","OK"))))</f>
        <v/>
      </c>
      <c r="G4731" s="14">
        <f>SUMIFS(Lancamentos!$G:$G,Lancamentos!$C:$C,$A4731,Lancamentos!$E:$E,$C4731,Lancamentos!$B:$B,"ENTRADA")</f>
        <v/>
      </c>
      <c r="H4731" s="14">
        <f>SUMIFS(Lancamentos!$G:$G,Lancamentos!$C:$C,$A4731,Lancamentos!$E:$E,$C4731,Lancamentos!$B:$B,"SAIDA_USO")</f>
        <v/>
      </c>
      <c r="I4731" s="14">
        <f>SUMIFS(Lancamentos!$G:$G,Lancamentos!$C:$C,$A4731,Lancamentos!$E:$E,$C4731,Lancamentos!$B:$B,"SAIDA_DESCARTE")</f>
        <v/>
      </c>
      <c r="J4731" s="14">
        <f>G4731-H4731-I4731</f>
        <v/>
      </c>
      <c r="K4731">
        <f>IF(A4731="","",IF(J4731&lt;=IFERROR(VLOOKUP(A4731,Produtos!$A:$E,5,FALSE),0),"ABAIXO DO MINIMO","OK"))</f>
        <v/>
      </c>
    </row>
    <row r="4732">
      <c r="B4732">
        <f>IFERROR(VLOOKUP(A4732,Produtos!A:B,2,FALSE),"")</f>
        <v/>
      </c>
      <c r="D4732" s="10">
        <f>IFERROR(INDEX(Lotes!$E:$E,MATCH(1,(Lotes!$A:$A=A4732)*(Lotes!$C:$C=C4732),0)),"")</f>
        <v/>
      </c>
      <c r="E4732" s="14">
        <f>IF(D4732="","",D4732-TODAY())</f>
        <v/>
      </c>
      <c r="F4732">
        <f>IF(D4732="","",IF(E4732&lt;0,"VENCIDO",IF(E4732&lt;=30,"VENCE EM &lt;= 30 DIAS",IF(E4732&lt;=60,"ATENCAO (31-60 DIAS)","OK"))))</f>
        <v/>
      </c>
      <c r="G4732" s="14">
        <f>SUMIFS(Lancamentos!$G:$G,Lancamentos!$C:$C,$A4732,Lancamentos!$E:$E,$C4732,Lancamentos!$B:$B,"ENTRADA")</f>
        <v/>
      </c>
      <c r="H4732" s="14">
        <f>SUMIFS(Lancamentos!$G:$G,Lancamentos!$C:$C,$A4732,Lancamentos!$E:$E,$C4732,Lancamentos!$B:$B,"SAIDA_USO")</f>
        <v/>
      </c>
      <c r="I4732" s="14">
        <f>SUMIFS(Lancamentos!$G:$G,Lancamentos!$C:$C,$A4732,Lancamentos!$E:$E,$C4732,Lancamentos!$B:$B,"SAIDA_DESCARTE")</f>
        <v/>
      </c>
      <c r="J4732" s="14">
        <f>G4732-H4732-I4732</f>
        <v/>
      </c>
      <c r="K4732">
        <f>IF(A4732="","",IF(J4732&lt;=IFERROR(VLOOKUP(A4732,Produtos!$A:$E,5,FALSE),0),"ABAIXO DO MINIMO","OK"))</f>
        <v/>
      </c>
    </row>
    <row r="4733">
      <c r="B4733">
        <f>IFERROR(VLOOKUP(A4733,Produtos!A:B,2,FALSE),"")</f>
        <v/>
      </c>
      <c r="D4733" s="10">
        <f>IFERROR(INDEX(Lotes!$E:$E,MATCH(1,(Lotes!$A:$A=A4733)*(Lotes!$C:$C=C4733),0)),"")</f>
        <v/>
      </c>
      <c r="E4733" s="14">
        <f>IF(D4733="","",D4733-TODAY())</f>
        <v/>
      </c>
      <c r="F4733">
        <f>IF(D4733="","",IF(E4733&lt;0,"VENCIDO",IF(E4733&lt;=30,"VENCE EM &lt;= 30 DIAS",IF(E4733&lt;=60,"ATENCAO (31-60 DIAS)","OK"))))</f>
        <v/>
      </c>
      <c r="G4733" s="14">
        <f>SUMIFS(Lancamentos!$G:$G,Lancamentos!$C:$C,$A4733,Lancamentos!$E:$E,$C4733,Lancamentos!$B:$B,"ENTRADA")</f>
        <v/>
      </c>
      <c r="H4733" s="14">
        <f>SUMIFS(Lancamentos!$G:$G,Lancamentos!$C:$C,$A4733,Lancamentos!$E:$E,$C4733,Lancamentos!$B:$B,"SAIDA_USO")</f>
        <v/>
      </c>
      <c r="I4733" s="14">
        <f>SUMIFS(Lancamentos!$G:$G,Lancamentos!$C:$C,$A4733,Lancamentos!$E:$E,$C4733,Lancamentos!$B:$B,"SAIDA_DESCARTE")</f>
        <v/>
      </c>
      <c r="J4733" s="14">
        <f>G4733-H4733-I4733</f>
        <v/>
      </c>
      <c r="K4733">
        <f>IF(A4733="","",IF(J4733&lt;=IFERROR(VLOOKUP(A4733,Produtos!$A:$E,5,FALSE),0),"ABAIXO DO MINIMO","OK"))</f>
        <v/>
      </c>
    </row>
    <row r="4734">
      <c r="B4734">
        <f>IFERROR(VLOOKUP(A4734,Produtos!A:B,2,FALSE),"")</f>
        <v/>
      </c>
      <c r="D4734" s="10">
        <f>IFERROR(INDEX(Lotes!$E:$E,MATCH(1,(Lotes!$A:$A=A4734)*(Lotes!$C:$C=C4734),0)),"")</f>
        <v/>
      </c>
      <c r="E4734" s="14">
        <f>IF(D4734="","",D4734-TODAY())</f>
        <v/>
      </c>
      <c r="F4734">
        <f>IF(D4734="","",IF(E4734&lt;0,"VENCIDO",IF(E4734&lt;=30,"VENCE EM &lt;= 30 DIAS",IF(E4734&lt;=60,"ATENCAO (31-60 DIAS)","OK"))))</f>
        <v/>
      </c>
      <c r="G4734" s="14">
        <f>SUMIFS(Lancamentos!$G:$G,Lancamentos!$C:$C,$A4734,Lancamentos!$E:$E,$C4734,Lancamentos!$B:$B,"ENTRADA")</f>
        <v/>
      </c>
      <c r="H4734" s="14">
        <f>SUMIFS(Lancamentos!$G:$G,Lancamentos!$C:$C,$A4734,Lancamentos!$E:$E,$C4734,Lancamentos!$B:$B,"SAIDA_USO")</f>
        <v/>
      </c>
      <c r="I4734" s="14">
        <f>SUMIFS(Lancamentos!$G:$G,Lancamentos!$C:$C,$A4734,Lancamentos!$E:$E,$C4734,Lancamentos!$B:$B,"SAIDA_DESCARTE")</f>
        <v/>
      </c>
      <c r="J4734" s="14">
        <f>G4734-H4734-I4734</f>
        <v/>
      </c>
      <c r="K4734">
        <f>IF(A4734="","",IF(J4734&lt;=IFERROR(VLOOKUP(A4734,Produtos!$A:$E,5,FALSE),0),"ABAIXO DO MINIMO","OK"))</f>
        <v/>
      </c>
    </row>
    <row r="4735">
      <c r="B4735">
        <f>IFERROR(VLOOKUP(A4735,Produtos!A:B,2,FALSE),"")</f>
        <v/>
      </c>
      <c r="D4735" s="10">
        <f>IFERROR(INDEX(Lotes!$E:$E,MATCH(1,(Lotes!$A:$A=A4735)*(Lotes!$C:$C=C4735),0)),"")</f>
        <v/>
      </c>
      <c r="E4735" s="14">
        <f>IF(D4735="","",D4735-TODAY())</f>
        <v/>
      </c>
      <c r="F4735">
        <f>IF(D4735="","",IF(E4735&lt;0,"VENCIDO",IF(E4735&lt;=30,"VENCE EM &lt;= 30 DIAS",IF(E4735&lt;=60,"ATENCAO (31-60 DIAS)","OK"))))</f>
        <v/>
      </c>
      <c r="G4735" s="14">
        <f>SUMIFS(Lancamentos!$G:$G,Lancamentos!$C:$C,$A4735,Lancamentos!$E:$E,$C4735,Lancamentos!$B:$B,"ENTRADA")</f>
        <v/>
      </c>
      <c r="H4735" s="14">
        <f>SUMIFS(Lancamentos!$G:$G,Lancamentos!$C:$C,$A4735,Lancamentos!$E:$E,$C4735,Lancamentos!$B:$B,"SAIDA_USO")</f>
        <v/>
      </c>
      <c r="I4735" s="14">
        <f>SUMIFS(Lancamentos!$G:$G,Lancamentos!$C:$C,$A4735,Lancamentos!$E:$E,$C4735,Lancamentos!$B:$B,"SAIDA_DESCARTE")</f>
        <v/>
      </c>
      <c r="J4735" s="14">
        <f>G4735-H4735-I4735</f>
        <v/>
      </c>
      <c r="K4735">
        <f>IF(A4735="","",IF(J4735&lt;=IFERROR(VLOOKUP(A4735,Produtos!$A:$E,5,FALSE),0),"ABAIXO DO MINIMO","OK"))</f>
        <v/>
      </c>
    </row>
    <row r="4736">
      <c r="B4736">
        <f>IFERROR(VLOOKUP(A4736,Produtos!A:B,2,FALSE),"")</f>
        <v/>
      </c>
      <c r="D4736" s="10">
        <f>IFERROR(INDEX(Lotes!$E:$E,MATCH(1,(Lotes!$A:$A=A4736)*(Lotes!$C:$C=C4736),0)),"")</f>
        <v/>
      </c>
      <c r="E4736" s="14">
        <f>IF(D4736="","",D4736-TODAY())</f>
        <v/>
      </c>
      <c r="F4736">
        <f>IF(D4736="","",IF(E4736&lt;0,"VENCIDO",IF(E4736&lt;=30,"VENCE EM &lt;= 30 DIAS",IF(E4736&lt;=60,"ATENCAO (31-60 DIAS)","OK"))))</f>
        <v/>
      </c>
      <c r="G4736" s="14">
        <f>SUMIFS(Lancamentos!$G:$G,Lancamentos!$C:$C,$A4736,Lancamentos!$E:$E,$C4736,Lancamentos!$B:$B,"ENTRADA")</f>
        <v/>
      </c>
      <c r="H4736" s="14">
        <f>SUMIFS(Lancamentos!$G:$G,Lancamentos!$C:$C,$A4736,Lancamentos!$E:$E,$C4736,Lancamentos!$B:$B,"SAIDA_USO")</f>
        <v/>
      </c>
      <c r="I4736" s="14">
        <f>SUMIFS(Lancamentos!$G:$G,Lancamentos!$C:$C,$A4736,Lancamentos!$E:$E,$C4736,Lancamentos!$B:$B,"SAIDA_DESCARTE")</f>
        <v/>
      </c>
      <c r="J4736" s="14">
        <f>G4736-H4736-I4736</f>
        <v/>
      </c>
      <c r="K4736">
        <f>IF(A4736="","",IF(J4736&lt;=IFERROR(VLOOKUP(A4736,Produtos!$A:$E,5,FALSE),0),"ABAIXO DO MINIMO","OK"))</f>
        <v/>
      </c>
    </row>
    <row r="4737">
      <c r="B4737">
        <f>IFERROR(VLOOKUP(A4737,Produtos!A:B,2,FALSE),"")</f>
        <v/>
      </c>
      <c r="D4737" s="10">
        <f>IFERROR(INDEX(Lotes!$E:$E,MATCH(1,(Lotes!$A:$A=A4737)*(Lotes!$C:$C=C4737),0)),"")</f>
        <v/>
      </c>
      <c r="E4737" s="14">
        <f>IF(D4737="","",D4737-TODAY())</f>
        <v/>
      </c>
      <c r="F4737">
        <f>IF(D4737="","",IF(E4737&lt;0,"VENCIDO",IF(E4737&lt;=30,"VENCE EM &lt;= 30 DIAS",IF(E4737&lt;=60,"ATENCAO (31-60 DIAS)","OK"))))</f>
        <v/>
      </c>
      <c r="G4737" s="14">
        <f>SUMIFS(Lancamentos!$G:$G,Lancamentos!$C:$C,$A4737,Lancamentos!$E:$E,$C4737,Lancamentos!$B:$B,"ENTRADA")</f>
        <v/>
      </c>
      <c r="H4737" s="14">
        <f>SUMIFS(Lancamentos!$G:$G,Lancamentos!$C:$C,$A4737,Lancamentos!$E:$E,$C4737,Lancamentos!$B:$B,"SAIDA_USO")</f>
        <v/>
      </c>
      <c r="I4737" s="14">
        <f>SUMIFS(Lancamentos!$G:$G,Lancamentos!$C:$C,$A4737,Lancamentos!$E:$E,$C4737,Lancamentos!$B:$B,"SAIDA_DESCARTE")</f>
        <v/>
      </c>
      <c r="J4737" s="14">
        <f>G4737-H4737-I4737</f>
        <v/>
      </c>
      <c r="K4737">
        <f>IF(A4737="","",IF(J4737&lt;=IFERROR(VLOOKUP(A4737,Produtos!$A:$E,5,FALSE),0),"ABAIXO DO MINIMO","OK"))</f>
        <v/>
      </c>
    </row>
    <row r="4738">
      <c r="B4738">
        <f>IFERROR(VLOOKUP(A4738,Produtos!A:B,2,FALSE),"")</f>
        <v/>
      </c>
      <c r="D4738" s="10">
        <f>IFERROR(INDEX(Lotes!$E:$E,MATCH(1,(Lotes!$A:$A=A4738)*(Lotes!$C:$C=C4738),0)),"")</f>
        <v/>
      </c>
      <c r="E4738" s="14">
        <f>IF(D4738="","",D4738-TODAY())</f>
        <v/>
      </c>
      <c r="F4738">
        <f>IF(D4738="","",IF(E4738&lt;0,"VENCIDO",IF(E4738&lt;=30,"VENCE EM &lt;= 30 DIAS",IF(E4738&lt;=60,"ATENCAO (31-60 DIAS)","OK"))))</f>
        <v/>
      </c>
      <c r="G4738" s="14">
        <f>SUMIFS(Lancamentos!$G:$G,Lancamentos!$C:$C,$A4738,Lancamentos!$E:$E,$C4738,Lancamentos!$B:$B,"ENTRADA")</f>
        <v/>
      </c>
      <c r="H4738" s="14">
        <f>SUMIFS(Lancamentos!$G:$G,Lancamentos!$C:$C,$A4738,Lancamentos!$E:$E,$C4738,Lancamentos!$B:$B,"SAIDA_USO")</f>
        <v/>
      </c>
      <c r="I4738" s="14">
        <f>SUMIFS(Lancamentos!$G:$G,Lancamentos!$C:$C,$A4738,Lancamentos!$E:$E,$C4738,Lancamentos!$B:$B,"SAIDA_DESCARTE")</f>
        <v/>
      </c>
      <c r="J4738" s="14">
        <f>G4738-H4738-I4738</f>
        <v/>
      </c>
      <c r="K4738">
        <f>IF(A4738="","",IF(J4738&lt;=IFERROR(VLOOKUP(A4738,Produtos!$A:$E,5,FALSE),0),"ABAIXO DO MINIMO","OK"))</f>
        <v/>
      </c>
    </row>
    <row r="4739">
      <c r="B4739">
        <f>IFERROR(VLOOKUP(A4739,Produtos!A:B,2,FALSE),"")</f>
        <v/>
      </c>
      <c r="D4739" s="10">
        <f>IFERROR(INDEX(Lotes!$E:$E,MATCH(1,(Lotes!$A:$A=A4739)*(Lotes!$C:$C=C4739),0)),"")</f>
        <v/>
      </c>
      <c r="E4739" s="14">
        <f>IF(D4739="","",D4739-TODAY())</f>
        <v/>
      </c>
      <c r="F4739">
        <f>IF(D4739="","",IF(E4739&lt;0,"VENCIDO",IF(E4739&lt;=30,"VENCE EM &lt;= 30 DIAS",IF(E4739&lt;=60,"ATENCAO (31-60 DIAS)","OK"))))</f>
        <v/>
      </c>
      <c r="G4739" s="14">
        <f>SUMIFS(Lancamentos!$G:$G,Lancamentos!$C:$C,$A4739,Lancamentos!$E:$E,$C4739,Lancamentos!$B:$B,"ENTRADA")</f>
        <v/>
      </c>
      <c r="H4739" s="14">
        <f>SUMIFS(Lancamentos!$G:$G,Lancamentos!$C:$C,$A4739,Lancamentos!$E:$E,$C4739,Lancamentos!$B:$B,"SAIDA_USO")</f>
        <v/>
      </c>
      <c r="I4739" s="14">
        <f>SUMIFS(Lancamentos!$G:$G,Lancamentos!$C:$C,$A4739,Lancamentos!$E:$E,$C4739,Lancamentos!$B:$B,"SAIDA_DESCARTE")</f>
        <v/>
      </c>
      <c r="J4739" s="14">
        <f>G4739-H4739-I4739</f>
        <v/>
      </c>
      <c r="K4739">
        <f>IF(A4739="","",IF(J4739&lt;=IFERROR(VLOOKUP(A4739,Produtos!$A:$E,5,FALSE),0),"ABAIXO DO MINIMO","OK"))</f>
        <v/>
      </c>
    </row>
    <row r="4740">
      <c r="B4740">
        <f>IFERROR(VLOOKUP(A4740,Produtos!A:B,2,FALSE),"")</f>
        <v/>
      </c>
      <c r="D4740" s="10">
        <f>IFERROR(INDEX(Lotes!$E:$E,MATCH(1,(Lotes!$A:$A=A4740)*(Lotes!$C:$C=C4740),0)),"")</f>
        <v/>
      </c>
      <c r="E4740" s="14">
        <f>IF(D4740="","",D4740-TODAY())</f>
        <v/>
      </c>
      <c r="F4740">
        <f>IF(D4740="","",IF(E4740&lt;0,"VENCIDO",IF(E4740&lt;=30,"VENCE EM &lt;= 30 DIAS",IF(E4740&lt;=60,"ATENCAO (31-60 DIAS)","OK"))))</f>
        <v/>
      </c>
      <c r="G4740" s="14">
        <f>SUMIFS(Lancamentos!$G:$G,Lancamentos!$C:$C,$A4740,Lancamentos!$E:$E,$C4740,Lancamentos!$B:$B,"ENTRADA")</f>
        <v/>
      </c>
      <c r="H4740" s="14">
        <f>SUMIFS(Lancamentos!$G:$G,Lancamentos!$C:$C,$A4740,Lancamentos!$E:$E,$C4740,Lancamentos!$B:$B,"SAIDA_USO")</f>
        <v/>
      </c>
      <c r="I4740" s="14">
        <f>SUMIFS(Lancamentos!$G:$G,Lancamentos!$C:$C,$A4740,Lancamentos!$E:$E,$C4740,Lancamentos!$B:$B,"SAIDA_DESCARTE")</f>
        <v/>
      </c>
      <c r="J4740" s="14">
        <f>G4740-H4740-I4740</f>
        <v/>
      </c>
      <c r="K4740">
        <f>IF(A4740="","",IF(J4740&lt;=IFERROR(VLOOKUP(A4740,Produtos!$A:$E,5,FALSE),0),"ABAIXO DO MINIMO","OK"))</f>
        <v/>
      </c>
    </row>
    <row r="4741">
      <c r="B4741">
        <f>IFERROR(VLOOKUP(A4741,Produtos!A:B,2,FALSE),"")</f>
        <v/>
      </c>
      <c r="D4741" s="10">
        <f>IFERROR(INDEX(Lotes!$E:$E,MATCH(1,(Lotes!$A:$A=A4741)*(Lotes!$C:$C=C4741),0)),"")</f>
        <v/>
      </c>
      <c r="E4741" s="14">
        <f>IF(D4741="","",D4741-TODAY())</f>
        <v/>
      </c>
      <c r="F4741">
        <f>IF(D4741="","",IF(E4741&lt;0,"VENCIDO",IF(E4741&lt;=30,"VENCE EM &lt;= 30 DIAS",IF(E4741&lt;=60,"ATENCAO (31-60 DIAS)","OK"))))</f>
        <v/>
      </c>
      <c r="G4741" s="14">
        <f>SUMIFS(Lancamentos!$G:$G,Lancamentos!$C:$C,$A4741,Lancamentos!$E:$E,$C4741,Lancamentos!$B:$B,"ENTRADA")</f>
        <v/>
      </c>
      <c r="H4741" s="14">
        <f>SUMIFS(Lancamentos!$G:$G,Lancamentos!$C:$C,$A4741,Lancamentos!$E:$E,$C4741,Lancamentos!$B:$B,"SAIDA_USO")</f>
        <v/>
      </c>
      <c r="I4741" s="14">
        <f>SUMIFS(Lancamentos!$G:$G,Lancamentos!$C:$C,$A4741,Lancamentos!$E:$E,$C4741,Lancamentos!$B:$B,"SAIDA_DESCARTE")</f>
        <v/>
      </c>
      <c r="J4741" s="14">
        <f>G4741-H4741-I4741</f>
        <v/>
      </c>
      <c r="K4741">
        <f>IF(A4741="","",IF(J4741&lt;=IFERROR(VLOOKUP(A4741,Produtos!$A:$E,5,FALSE),0),"ABAIXO DO MINIMO","OK"))</f>
        <v/>
      </c>
    </row>
    <row r="4742">
      <c r="B4742">
        <f>IFERROR(VLOOKUP(A4742,Produtos!A:B,2,FALSE),"")</f>
        <v/>
      </c>
      <c r="D4742" s="10">
        <f>IFERROR(INDEX(Lotes!$E:$E,MATCH(1,(Lotes!$A:$A=A4742)*(Lotes!$C:$C=C4742),0)),"")</f>
        <v/>
      </c>
      <c r="E4742" s="14">
        <f>IF(D4742="","",D4742-TODAY())</f>
        <v/>
      </c>
      <c r="F4742">
        <f>IF(D4742="","",IF(E4742&lt;0,"VENCIDO",IF(E4742&lt;=30,"VENCE EM &lt;= 30 DIAS",IF(E4742&lt;=60,"ATENCAO (31-60 DIAS)","OK"))))</f>
        <v/>
      </c>
      <c r="G4742" s="14">
        <f>SUMIFS(Lancamentos!$G:$G,Lancamentos!$C:$C,$A4742,Lancamentos!$E:$E,$C4742,Lancamentos!$B:$B,"ENTRADA")</f>
        <v/>
      </c>
      <c r="H4742" s="14">
        <f>SUMIFS(Lancamentos!$G:$G,Lancamentos!$C:$C,$A4742,Lancamentos!$E:$E,$C4742,Lancamentos!$B:$B,"SAIDA_USO")</f>
        <v/>
      </c>
      <c r="I4742" s="14">
        <f>SUMIFS(Lancamentos!$G:$G,Lancamentos!$C:$C,$A4742,Lancamentos!$E:$E,$C4742,Lancamentos!$B:$B,"SAIDA_DESCARTE")</f>
        <v/>
      </c>
      <c r="J4742" s="14">
        <f>G4742-H4742-I4742</f>
        <v/>
      </c>
      <c r="K4742">
        <f>IF(A4742="","",IF(J4742&lt;=IFERROR(VLOOKUP(A4742,Produtos!$A:$E,5,FALSE),0),"ABAIXO DO MINIMO","OK"))</f>
        <v/>
      </c>
    </row>
    <row r="4743">
      <c r="B4743">
        <f>IFERROR(VLOOKUP(A4743,Produtos!A:B,2,FALSE),"")</f>
        <v/>
      </c>
      <c r="D4743" s="10">
        <f>IFERROR(INDEX(Lotes!$E:$E,MATCH(1,(Lotes!$A:$A=A4743)*(Lotes!$C:$C=C4743),0)),"")</f>
        <v/>
      </c>
      <c r="E4743" s="14">
        <f>IF(D4743="","",D4743-TODAY())</f>
        <v/>
      </c>
      <c r="F4743">
        <f>IF(D4743="","",IF(E4743&lt;0,"VENCIDO",IF(E4743&lt;=30,"VENCE EM &lt;= 30 DIAS",IF(E4743&lt;=60,"ATENCAO (31-60 DIAS)","OK"))))</f>
        <v/>
      </c>
      <c r="G4743" s="14">
        <f>SUMIFS(Lancamentos!$G:$G,Lancamentos!$C:$C,$A4743,Lancamentos!$E:$E,$C4743,Lancamentos!$B:$B,"ENTRADA")</f>
        <v/>
      </c>
      <c r="H4743" s="14">
        <f>SUMIFS(Lancamentos!$G:$G,Lancamentos!$C:$C,$A4743,Lancamentos!$E:$E,$C4743,Lancamentos!$B:$B,"SAIDA_USO")</f>
        <v/>
      </c>
      <c r="I4743" s="14">
        <f>SUMIFS(Lancamentos!$G:$G,Lancamentos!$C:$C,$A4743,Lancamentos!$E:$E,$C4743,Lancamentos!$B:$B,"SAIDA_DESCARTE")</f>
        <v/>
      </c>
      <c r="J4743" s="14">
        <f>G4743-H4743-I4743</f>
        <v/>
      </c>
      <c r="K4743">
        <f>IF(A4743="","",IF(J4743&lt;=IFERROR(VLOOKUP(A4743,Produtos!$A:$E,5,FALSE),0),"ABAIXO DO MINIMO","OK"))</f>
        <v/>
      </c>
    </row>
    <row r="4744">
      <c r="B4744">
        <f>IFERROR(VLOOKUP(A4744,Produtos!A:B,2,FALSE),"")</f>
        <v/>
      </c>
      <c r="D4744" s="10">
        <f>IFERROR(INDEX(Lotes!$E:$E,MATCH(1,(Lotes!$A:$A=A4744)*(Lotes!$C:$C=C4744),0)),"")</f>
        <v/>
      </c>
      <c r="E4744" s="14">
        <f>IF(D4744="","",D4744-TODAY())</f>
        <v/>
      </c>
      <c r="F4744">
        <f>IF(D4744="","",IF(E4744&lt;0,"VENCIDO",IF(E4744&lt;=30,"VENCE EM &lt;= 30 DIAS",IF(E4744&lt;=60,"ATENCAO (31-60 DIAS)","OK"))))</f>
        <v/>
      </c>
      <c r="G4744" s="14">
        <f>SUMIFS(Lancamentos!$G:$G,Lancamentos!$C:$C,$A4744,Lancamentos!$E:$E,$C4744,Lancamentos!$B:$B,"ENTRADA")</f>
        <v/>
      </c>
      <c r="H4744" s="14">
        <f>SUMIFS(Lancamentos!$G:$G,Lancamentos!$C:$C,$A4744,Lancamentos!$E:$E,$C4744,Lancamentos!$B:$B,"SAIDA_USO")</f>
        <v/>
      </c>
      <c r="I4744" s="14">
        <f>SUMIFS(Lancamentos!$G:$G,Lancamentos!$C:$C,$A4744,Lancamentos!$E:$E,$C4744,Lancamentos!$B:$B,"SAIDA_DESCARTE")</f>
        <v/>
      </c>
      <c r="J4744" s="14">
        <f>G4744-H4744-I4744</f>
        <v/>
      </c>
      <c r="K4744">
        <f>IF(A4744="","",IF(J4744&lt;=IFERROR(VLOOKUP(A4744,Produtos!$A:$E,5,FALSE),0),"ABAIXO DO MINIMO","OK"))</f>
        <v/>
      </c>
    </row>
    <row r="4745">
      <c r="B4745">
        <f>IFERROR(VLOOKUP(A4745,Produtos!A:B,2,FALSE),"")</f>
        <v/>
      </c>
      <c r="D4745" s="10">
        <f>IFERROR(INDEX(Lotes!$E:$E,MATCH(1,(Lotes!$A:$A=A4745)*(Lotes!$C:$C=C4745),0)),"")</f>
        <v/>
      </c>
      <c r="E4745" s="14">
        <f>IF(D4745="","",D4745-TODAY())</f>
        <v/>
      </c>
      <c r="F4745">
        <f>IF(D4745="","",IF(E4745&lt;0,"VENCIDO",IF(E4745&lt;=30,"VENCE EM &lt;= 30 DIAS",IF(E4745&lt;=60,"ATENCAO (31-60 DIAS)","OK"))))</f>
        <v/>
      </c>
      <c r="G4745" s="14">
        <f>SUMIFS(Lancamentos!$G:$G,Lancamentos!$C:$C,$A4745,Lancamentos!$E:$E,$C4745,Lancamentos!$B:$B,"ENTRADA")</f>
        <v/>
      </c>
      <c r="H4745" s="14">
        <f>SUMIFS(Lancamentos!$G:$G,Lancamentos!$C:$C,$A4745,Lancamentos!$E:$E,$C4745,Lancamentos!$B:$B,"SAIDA_USO")</f>
        <v/>
      </c>
      <c r="I4745" s="14">
        <f>SUMIFS(Lancamentos!$G:$G,Lancamentos!$C:$C,$A4745,Lancamentos!$E:$E,$C4745,Lancamentos!$B:$B,"SAIDA_DESCARTE")</f>
        <v/>
      </c>
      <c r="J4745" s="14">
        <f>G4745-H4745-I4745</f>
        <v/>
      </c>
      <c r="K4745">
        <f>IF(A4745="","",IF(J4745&lt;=IFERROR(VLOOKUP(A4745,Produtos!$A:$E,5,FALSE),0),"ABAIXO DO MINIMO","OK"))</f>
        <v/>
      </c>
    </row>
    <row r="4746">
      <c r="B4746">
        <f>IFERROR(VLOOKUP(A4746,Produtos!A:B,2,FALSE),"")</f>
        <v/>
      </c>
      <c r="D4746" s="10">
        <f>IFERROR(INDEX(Lotes!$E:$E,MATCH(1,(Lotes!$A:$A=A4746)*(Lotes!$C:$C=C4746),0)),"")</f>
        <v/>
      </c>
      <c r="E4746" s="14">
        <f>IF(D4746="","",D4746-TODAY())</f>
        <v/>
      </c>
      <c r="F4746">
        <f>IF(D4746="","",IF(E4746&lt;0,"VENCIDO",IF(E4746&lt;=30,"VENCE EM &lt;= 30 DIAS",IF(E4746&lt;=60,"ATENCAO (31-60 DIAS)","OK"))))</f>
        <v/>
      </c>
      <c r="G4746" s="14">
        <f>SUMIFS(Lancamentos!$G:$G,Lancamentos!$C:$C,$A4746,Lancamentos!$E:$E,$C4746,Lancamentos!$B:$B,"ENTRADA")</f>
        <v/>
      </c>
      <c r="H4746" s="14">
        <f>SUMIFS(Lancamentos!$G:$G,Lancamentos!$C:$C,$A4746,Lancamentos!$E:$E,$C4746,Lancamentos!$B:$B,"SAIDA_USO")</f>
        <v/>
      </c>
      <c r="I4746" s="14">
        <f>SUMIFS(Lancamentos!$G:$G,Lancamentos!$C:$C,$A4746,Lancamentos!$E:$E,$C4746,Lancamentos!$B:$B,"SAIDA_DESCARTE")</f>
        <v/>
      </c>
      <c r="J4746" s="14">
        <f>G4746-H4746-I4746</f>
        <v/>
      </c>
      <c r="K4746">
        <f>IF(A4746="","",IF(J4746&lt;=IFERROR(VLOOKUP(A4746,Produtos!$A:$E,5,FALSE),0),"ABAIXO DO MINIMO","OK"))</f>
        <v/>
      </c>
    </row>
    <row r="4747">
      <c r="B4747">
        <f>IFERROR(VLOOKUP(A4747,Produtos!A:B,2,FALSE),"")</f>
        <v/>
      </c>
      <c r="D4747" s="10">
        <f>IFERROR(INDEX(Lotes!$E:$E,MATCH(1,(Lotes!$A:$A=A4747)*(Lotes!$C:$C=C4747),0)),"")</f>
        <v/>
      </c>
      <c r="E4747" s="14">
        <f>IF(D4747="","",D4747-TODAY())</f>
        <v/>
      </c>
      <c r="F4747">
        <f>IF(D4747="","",IF(E4747&lt;0,"VENCIDO",IF(E4747&lt;=30,"VENCE EM &lt;= 30 DIAS",IF(E4747&lt;=60,"ATENCAO (31-60 DIAS)","OK"))))</f>
        <v/>
      </c>
      <c r="G4747" s="14">
        <f>SUMIFS(Lancamentos!$G:$G,Lancamentos!$C:$C,$A4747,Lancamentos!$E:$E,$C4747,Lancamentos!$B:$B,"ENTRADA")</f>
        <v/>
      </c>
      <c r="H4747" s="14">
        <f>SUMIFS(Lancamentos!$G:$G,Lancamentos!$C:$C,$A4747,Lancamentos!$E:$E,$C4747,Lancamentos!$B:$B,"SAIDA_USO")</f>
        <v/>
      </c>
      <c r="I4747" s="14">
        <f>SUMIFS(Lancamentos!$G:$G,Lancamentos!$C:$C,$A4747,Lancamentos!$E:$E,$C4747,Lancamentos!$B:$B,"SAIDA_DESCARTE")</f>
        <v/>
      </c>
      <c r="J4747" s="14">
        <f>G4747-H4747-I4747</f>
        <v/>
      </c>
      <c r="K4747">
        <f>IF(A4747="","",IF(J4747&lt;=IFERROR(VLOOKUP(A4747,Produtos!$A:$E,5,FALSE),0),"ABAIXO DO MINIMO","OK"))</f>
        <v/>
      </c>
    </row>
    <row r="4748">
      <c r="B4748">
        <f>IFERROR(VLOOKUP(A4748,Produtos!A:B,2,FALSE),"")</f>
        <v/>
      </c>
      <c r="D4748" s="10">
        <f>IFERROR(INDEX(Lotes!$E:$E,MATCH(1,(Lotes!$A:$A=A4748)*(Lotes!$C:$C=C4748),0)),"")</f>
        <v/>
      </c>
      <c r="E4748" s="14">
        <f>IF(D4748="","",D4748-TODAY())</f>
        <v/>
      </c>
      <c r="F4748">
        <f>IF(D4748="","",IF(E4748&lt;0,"VENCIDO",IF(E4748&lt;=30,"VENCE EM &lt;= 30 DIAS",IF(E4748&lt;=60,"ATENCAO (31-60 DIAS)","OK"))))</f>
        <v/>
      </c>
      <c r="G4748" s="14">
        <f>SUMIFS(Lancamentos!$G:$G,Lancamentos!$C:$C,$A4748,Lancamentos!$E:$E,$C4748,Lancamentos!$B:$B,"ENTRADA")</f>
        <v/>
      </c>
      <c r="H4748" s="14">
        <f>SUMIFS(Lancamentos!$G:$G,Lancamentos!$C:$C,$A4748,Lancamentos!$E:$E,$C4748,Lancamentos!$B:$B,"SAIDA_USO")</f>
        <v/>
      </c>
      <c r="I4748" s="14">
        <f>SUMIFS(Lancamentos!$G:$G,Lancamentos!$C:$C,$A4748,Lancamentos!$E:$E,$C4748,Lancamentos!$B:$B,"SAIDA_DESCARTE")</f>
        <v/>
      </c>
      <c r="J4748" s="14">
        <f>G4748-H4748-I4748</f>
        <v/>
      </c>
      <c r="K4748">
        <f>IF(A4748="","",IF(J4748&lt;=IFERROR(VLOOKUP(A4748,Produtos!$A:$E,5,FALSE),0),"ABAIXO DO MINIMO","OK"))</f>
        <v/>
      </c>
    </row>
    <row r="4749">
      <c r="B4749">
        <f>IFERROR(VLOOKUP(A4749,Produtos!A:B,2,FALSE),"")</f>
        <v/>
      </c>
      <c r="D4749" s="10">
        <f>IFERROR(INDEX(Lotes!$E:$E,MATCH(1,(Lotes!$A:$A=A4749)*(Lotes!$C:$C=C4749),0)),"")</f>
        <v/>
      </c>
      <c r="E4749" s="14">
        <f>IF(D4749="","",D4749-TODAY())</f>
        <v/>
      </c>
      <c r="F4749">
        <f>IF(D4749="","",IF(E4749&lt;0,"VENCIDO",IF(E4749&lt;=30,"VENCE EM &lt;= 30 DIAS",IF(E4749&lt;=60,"ATENCAO (31-60 DIAS)","OK"))))</f>
        <v/>
      </c>
      <c r="G4749" s="14">
        <f>SUMIFS(Lancamentos!$G:$G,Lancamentos!$C:$C,$A4749,Lancamentos!$E:$E,$C4749,Lancamentos!$B:$B,"ENTRADA")</f>
        <v/>
      </c>
      <c r="H4749" s="14">
        <f>SUMIFS(Lancamentos!$G:$G,Lancamentos!$C:$C,$A4749,Lancamentos!$E:$E,$C4749,Lancamentos!$B:$B,"SAIDA_USO")</f>
        <v/>
      </c>
      <c r="I4749" s="14">
        <f>SUMIFS(Lancamentos!$G:$G,Lancamentos!$C:$C,$A4749,Lancamentos!$E:$E,$C4749,Lancamentos!$B:$B,"SAIDA_DESCARTE")</f>
        <v/>
      </c>
      <c r="J4749" s="14">
        <f>G4749-H4749-I4749</f>
        <v/>
      </c>
      <c r="K4749">
        <f>IF(A4749="","",IF(J4749&lt;=IFERROR(VLOOKUP(A4749,Produtos!$A:$E,5,FALSE),0),"ABAIXO DO MINIMO","OK"))</f>
        <v/>
      </c>
    </row>
    <row r="4750">
      <c r="B4750">
        <f>IFERROR(VLOOKUP(A4750,Produtos!A:B,2,FALSE),"")</f>
        <v/>
      </c>
      <c r="D4750" s="10">
        <f>IFERROR(INDEX(Lotes!$E:$E,MATCH(1,(Lotes!$A:$A=A4750)*(Lotes!$C:$C=C4750),0)),"")</f>
        <v/>
      </c>
      <c r="E4750" s="14">
        <f>IF(D4750="","",D4750-TODAY())</f>
        <v/>
      </c>
      <c r="F4750">
        <f>IF(D4750="","",IF(E4750&lt;0,"VENCIDO",IF(E4750&lt;=30,"VENCE EM &lt;= 30 DIAS",IF(E4750&lt;=60,"ATENCAO (31-60 DIAS)","OK"))))</f>
        <v/>
      </c>
      <c r="G4750" s="14">
        <f>SUMIFS(Lancamentos!$G:$G,Lancamentos!$C:$C,$A4750,Lancamentos!$E:$E,$C4750,Lancamentos!$B:$B,"ENTRADA")</f>
        <v/>
      </c>
      <c r="H4750" s="14">
        <f>SUMIFS(Lancamentos!$G:$G,Lancamentos!$C:$C,$A4750,Lancamentos!$E:$E,$C4750,Lancamentos!$B:$B,"SAIDA_USO")</f>
        <v/>
      </c>
      <c r="I4750" s="14">
        <f>SUMIFS(Lancamentos!$G:$G,Lancamentos!$C:$C,$A4750,Lancamentos!$E:$E,$C4750,Lancamentos!$B:$B,"SAIDA_DESCARTE")</f>
        <v/>
      </c>
      <c r="J4750" s="14">
        <f>G4750-H4750-I4750</f>
        <v/>
      </c>
      <c r="K4750">
        <f>IF(A4750="","",IF(J4750&lt;=IFERROR(VLOOKUP(A4750,Produtos!$A:$E,5,FALSE),0),"ABAIXO DO MINIMO","OK"))</f>
        <v/>
      </c>
    </row>
    <row r="4751">
      <c r="B4751">
        <f>IFERROR(VLOOKUP(A4751,Produtos!A:B,2,FALSE),"")</f>
        <v/>
      </c>
      <c r="D4751" s="10">
        <f>IFERROR(INDEX(Lotes!$E:$E,MATCH(1,(Lotes!$A:$A=A4751)*(Lotes!$C:$C=C4751),0)),"")</f>
        <v/>
      </c>
      <c r="E4751" s="14">
        <f>IF(D4751="","",D4751-TODAY())</f>
        <v/>
      </c>
      <c r="F4751">
        <f>IF(D4751="","",IF(E4751&lt;0,"VENCIDO",IF(E4751&lt;=30,"VENCE EM &lt;= 30 DIAS",IF(E4751&lt;=60,"ATENCAO (31-60 DIAS)","OK"))))</f>
        <v/>
      </c>
      <c r="G4751" s="14">
        <f>SUMIFS(Lancamentos!$G:$G,Lancamentos!$C:$C,$A4751,Lancamentos!$E:$E,$C4751,Lancamentos!$B:$B,"ENTRADA")</f>
        <v/>
      </c>
      <c r="H4751" s="14">
        <f>SUMIFS(Lancamentos!$G:$G,Lancamentos!$C:$C,$A4751,Lancamentos!$E:$E,$C4751,Lancamentos!$B:$B,"SAIDA_USO")</f>
        <v/>
      </c>
      <c r="I4751" s="14">
        <f>SUMIFS(Lancamentos!$G:$G,Lancamentos!$C:$C,$A4751,Lancamentos!$E:$E,$C4751,Lancamentos!$B:$B,"SAIDA_DESCARTE")</f>
        <v/>
      </c>
      <c r="J4751" s="14">
        <f>G4751-H4751-I4751</f>
        <v/>
      </c>
      <c r="K4751">
        <f>IF(A4751="","",IF(J4751&lt;=IFERROR(VLOOKUP(A4751,Produtos!$A:$E,5,FALSE),0),"ABAIXO DO MINIMO","OK"))</f>
        <v/>
      </c>
    </row>
    <row r="4752">
      <c r="B4752">
        <f>IFERROR(VLOOKUP(A4752,Produtos!A:B,2,FALSE),"")</f>
        <v/>
      </c>
      <c r="D4752" s="10">
        <f>IFERROR(INDEX(Lotes!$E:$E,MATCH(1,(Lotes!$A:$A=A4752)*(Lotes!$C:$C=C4752),0)),"")</f>
        <v/>
      </c>
      <c r="E4752" s="14">
        <f>IF(D4752="","",D4752-TODAY())</f>
        <v/>
      </c>
      <c r="F4752">
        <f>IF(D4752="","",IF(E4752&lt;0,"VENCIDO",IF(E4752&lt;=30,"VENCE EM &lt;= 30 DIAS",IF(E4752&lt;=60,"ATENCAO (31-60 DIAS)","OK"))))</f>
        <v/>
      </c>
      <c r="G4752" s="14">
        <f>SUMIFS(Lancamentos!$G:$G,Lancamentos!$C:$C,$A4752,Lancamentos!$E:$E,$C4752,Lancamentos!$B:$B,"ENTRADA")</f>
        <v/>
      </c>
      <c r="H4752" s="14">
        <f>SUMIFS(Lancamentos!$G:$G,Lancamentos!$C:$C,$A4752,Lancamentos!$E:$E,$C4752,Lancamentos!$B:$B,"SAIDA_USO")</f>
        <v/>
      </c>
      <c r="I4752" s="14">
        <f>SUMIFS(Lancamentos!$G:$G,Lancamentos!$C:$C,$A4752,Lancamentos!$E:$E,$C4752,Lancamentos!$B:$B,"SAIDA_DESCARTE")</f>
        <v/>
      </c>
      <c r="J4752" s="14">
        <f>G4752-H4752-I4752</f>
        <v/>
      </c>
      <c r="K4752">
        <f>IF(A4752="","",IF(J4752&lt;=IFERROR(VLOOKUP(A4752,Produtos!$A:$E,5,FALSE),0),"ABAIXO DO MINIMO","OK"))</f>
        <v/>
      </c>
    </row>
    <row r="4753">
      <c r="B4753">
        <f>IFERROR(VLOOKUP(A4753,Produtos!A:B,2,FALSE),"")</f>
        <v/>
      </c>
      <c r="D4753" s="10">
        <f>IFERROR(INDEX(Lotes!$E:$E,MATCH(1,(Lotes!$A:$A=A4753)*(Lotes!$C:$C=C4753),0)),"")</f>
        <v/>
      </c>
      <c r="E4753" s="14">
        <f>IF(D4753="","",D4753-TODAY())</f>
        <v/>
      </c>
      <c r="F4753">
        <f>IF(D4753="","",IF(E4753&lt;0,"VENCIDO",IF(E4753&lt;=30,"VENCE EM &lt;= 30 DIAS",IF(E4753&lt;=60,"ATENCAO (31-60 DIAS)","OK"))))</f>
        <v/>
      </c>
      <c r="G4753" s="14">
        <f>SUMIFS(Lancamentos!$G:$G,Lancamentos!$C:$C,$A4753,Lancamentos!$E:$E,$C4753,Lancamentos!$B:$B,"ENTRADA")</f>
        <v/>
      </c>
      <c r="H4753" s="14">
        <f>SUMIFS(Lancamentos!$G:$G,Lancamentos!$C:$C,$A4753,Lancamentos!$E:$E,$C4753,Lancamentos!$B:$B,"SAIDA_USO")</f>
        <v/>
      </c>
      <c r="I4753" s="14">
        <f>SUMIFS(Lancamentos!$G:$G,Lancamentos!$C:$C,$A4753,Lancamentos!$E:$E,$C4753,Lancamentos!$B:$B,"SAIDA_DESCARTE")</f>
        <v/>
      </c>
      <c r="J4753" s="14">
        <f>G4753-H4753-I4753</f>
        <v/>
      </c>
      <c r="K4753">
        <f>IF(A4753="","",IF(J4753&lt;=IFERROR(VLOOKUP(A4753,Produtos!$A:$E,5,FALSE),0),"ABAIXO DO MINIMO","OK"))</f>
        <v/>
      </c>
    </row>
    <row r="4754">
      <c r="B4754">
        <f>IFERROR(VLOOKUP(A4754,Produtos!A:B,2,FALSE),"")</f>
        <v/>
      </c>
      <c r="D4754" s="10">
        <f>IFERROR(INDEX(Lotes!$E:$E,MATCH(1,(Lotes!$A:$A=A4754)*(Lotes!$C:$C=C4754),0)),"")</f>
        <v/>
      </c>
      <c r="E4754" s="14">
        <f>IF(D4754="","",D4754-TODAY())</f>
        <v/>
      </c>
      <c r="F4754">
        <f>IF(D4754="","",IF(E4754&lt;0,"VENCIDO",IF(E4754&lt;=30,"VENCE EM &lt;= 30 DIAS",IF(E4754&lt;=60,"ATENCAO (31-60 DIAS)","OK"))))</f>
        <v/>
      </c>
      <c r="G4754" s="14">
        <f>SUMIFS(Lancamentos!$G:$G,Lancamentos!$C:$C,$A4754,Lancamentos!$E:$E,$C4754,Lancamentos!$B:$B,"ENTRADA")</f>
        <v/>
      </c>
      <c r="H4754" s="14">
        <f>SUMIFS(Lancamentos!$G:$G,Lancamentos!$C:$C,$A4754,Lancamentos!$E:$E,$C4754,Lancamentos!$B:$B,"SAIDA_USO")</f>
        <v/>
      </c>
      <c r="I4754" s="14">
        <f>SUMIFS(Lancamentos!$G:$G,Lancamentos!$C:$C,$A4754,Lancamentos!$E:$E,$C4754,Lancamentos!$B:$B,"SAIDA_DESCARTE")</f>
        <v/>
      </c>
      <c r="J4754" s="14">
        <f>G4754-H4754-I4754</f>
        <v/>
      </c>
      <c r="K4754">
        <f>IF(A4754="","",IF(J4754&lt;=IFERROR(VLOOKUP(A4754,Produtos!$A:$E,5,FALSE),0),"ABAIXO DO MINIMO","OK"))</f>
        <v/>
      </c>
    </row>
    <row r="4755">
      <c r="B4755">
        <f>IFERROR(VLOOKUP(A4755,Produtos!A:B,2,FALSE),"")</f>
        <v/>
      </c>
      <c r="D4755" s="10">
        <f>IFERROR(INDEX(Lotes!$E:$E,MATCH(1,(Lotes!$A:$A=A4755)*(Lotes!$C:$C=C4755),0)),"")</f>
        <v/>
      </c>
      <c r="E4755" s="14">
        <f>IF(D4755="","",D4755-TODAY())</f>
        <v/>
      </c>
      <c r="F4755">
        <f>IF(D4755="","",IF(E4755&lt;0,"VENCIDO",IF(E4755&lt;=30,"VENCE EM &lt;= 30 DIAS",IF(E4755&lt;=60,"ATENCAO (31-60 DIAS)","OK"))))</f>
        <v/>
      </c>
      <c r="G4755" s="14">
        <f>SUMIFS(Lancamentos!$G:$G,Lancamentos!$C:$C,$A4755,Lancamentos!$E:$E,$C4755,Lancamentos!$B:$B,"ENTRADA")</f>
        <v/>
      </c>
      <c r="H4755" s="14">
        <f>SUMIFS(Lancamentos!$G:$G,Lancamentos!$C:$C,$A4755,Lancamentos!$E:$E,$C4755,Lancamentos!$B:$B,"SAIDA_USO")</f>
        <v/>
      </c>
      <c r="I4755" s="14">
        <f>SUMIFS(Lancamentos!$G:$G,Lancamentos!$C:$C,$A4755,Lancamentos!$E:$E,$C4755,Lancamentos!$B:$B,"SAIDA_DESCARTE")</f>
        <v/>
      </c>
      <c r="J4755" s="14">
        <f>G4755-H4755-I4755</f>
        <v/>
      </c>
      <c r="K4755">
        <f>IF(A4755="","",IF(J4755&lt;=IFERROR(VLOOKUP(A4755,Produtos!$A:$E,5,FALSE),0),"ABAIXO DO MINIMO","OK"))</f>
        <v/>
      </c>
    </row>
    <row r="4756">
      <c r="B4756">
        <f>IFERROR(VLOOKUP(A4756,Produtos!A:B,2,FALSE),"")</f>
        <v/>
      </c>
      <c r="D4756" s="10">
        <f>IFERROR(INDEX(Lotes!$E:$E,MATCH(1,(Lotes!$A:$A=A4756)*(Lotes!$C:$C=C4756),0)),"")</f>
        <v/>
      </c>
      <c r="E4756" s="14">
        <f>IF(D4756="","",D4756-TODAY())</f>
        <v/>
      </c>
      <c r="F4756">
        <f>IF(D4756="","",IF(E4756&lt;0,"VENCIDO",IF(E4756&lt;=30,"VENCE EM &lt;= 30 DIAS",IF(E4756&lt;=60,"ATENCAO (31-60 DIAS)","OK"))))</f>
        <v/>
      </c>
      <c r="G4756" s="14">
        <f>SUMIFS(Lancamentos!$G:$G,Lancamentos!$C:$C,$A4756,Lancamentos!$E:$E,$C4756,Lancamentos!$B:$B,"ENTRADA")</f>
        <v/>
      </c>
      <c r="H4756" s="14">
        <f>SUMIFS(Lancamentos!$G:$G,Lancamentos!$C:$C,$A4756,Lancamentos!$E:$E,$C4756,Lancamentos!$B:$B,"SAIDA_USO")</f>
        <v/>
      </c>
      <c r="I4756" s="14">
        <f>SUMIFS(Lancamentos!$G:$G,Lancamentos!$C:$C,$A4756,Lancamentos!$E:$E,$C4756,Lancamentos!$B:$B,"SAIDA_DESCARTE")</f>
        <v/>
      </c>
      <c r="J4756" s="14">
        <f>G4756-H4756-I4756</f>
        <v/>
      </c>
      <c r="K4756">
        <f>IF(A4756="","",IF(J4756&lt;=IFERROR(VLOOKUP(A4756,Produtos!$A:$E,5,FALSE),0),"ABAIXO DO MINIMO","OK"))</f>
        <v/>
      </c>
    </row>
    <row r="4757">
      <c r="B4757">
        <f>IFERROR(VLOOKUP(A4757,Produtos!A:B,2,FALSE),"")</f>
        <v/>
      </c>
      <c r="D4757" s="10">
        <f>IFERROR(INDEX(Lotes!$E:$E,MATCH(1,(Lotes!$A:$A=A4757)*(Lotes!$C:$C=C4757),0)),"")</f>
        <v/>
      </c>
      <c r="E4757" s="14">
        <f>IF(D4757="","",D4757-TODAY())</f>
        <v/>
      </c>
      <c r="F4757">
        <f>IF(D4757="","",IF(E4757&lt;0,"VENCIDO",IF(E4757&lt;=30,"VENCE EM &lt;= 30 DIAS",IF(E4757&lt;=60,"ATENCAO (31-60 DIAS)","OK"))))</f>
        <v/>
      </c>
      <c r="G4757" s="14">
        <f>SUMIFS(Lancamentos!$G:$G,Lancamentos!$C:$C,$A4757,Lancamentos!$E:$E,$C4757,Lancamentos!$B:$B,"ENTRADA")</f>
        <v/>
      </c>
      <c r="H4757" s="14">
        <f>SUMIFS(Lancamentos!$G:$G,Lancamentos!$C:$C,$A4757,Lancamentos!$E:$E,$C4757,Lancamentos!$B:$B,"SAIDA_USO")</f>
        <v/>
      </c>
      <c r="I4757" s="14">
        <f>SUMIFS(Lancamentos!$G:$G,Lancamentos!$C:$C,$A4757,Lancamentos!$E:$E,$C4757,Lancamentos!$B:$B,"SAIDA_DESCARTE")</f>
        <v/>
      </c>
      <c r="J4757" s="14">
        <f>G4757-H4757-I4757</f>
        <v/>
      </c>
      <c r="K4757">
        <f>IF(A4757="","",IF(J4757&lt;=IFERROR(VLOOKUP(A4757,Produtos!$A:$E,5,FALSE),0),"ABAIXO DO MINIMO","OK"))</f>
        <v/>
      </c>
    </row>
    <row r="4758">
      <c r="B4758">
        <f>IFERROR(VLOOKUP(A4758,Produtos!A:B,2,FALSE),"")</f>
        <v/>
      </c>
      <c r="D4758" s="10">
        <f>IFERROR(INDEX(Lotes!$E:$E,MATCH(1,(Lotes!$A:$A=A4758)*(Lotes!$C:$C=C4758),0)),"")</f>
        <v/>
      </c>
      <c r="E4758" s="14">
        <f>IF(D4758="","",D4758-TODAY())</f>
        <v/>
      </c>
      <c r="F4758">
        <f>IF(D4758="","",IF(E4758&lt;0,"VENCIDO",IF(E4758&lt;=30,"VENCE EM &lt;= 30 DIAS",IF(E4758&lt;=60,"ATENCAO (31-60 DIAS)","OK"))))</f>
        <v/>
      </c>
      <c r="G4758" s="14">
        <f>SUMIFS(Lancamentos!$G:$G,Lancamentos!$C:$C,$A4758,Lancamentos!$E:$E,$C4758,Lancamentos!$B:$B,"ENTRADA")</f>
        <v/>
      </c>
      <c r="H4758" s="14">
        <f>SUMIFS(Lancamentos!$G:$G,Lancamentos!$C:$C,$A4758,Lancamentos!$E:$E,$C4758,Lancamentos!$B:$B,"SAIDA_USO")</f>
        <v/>
      </c>
      <c r="I4758" s="14">
        <f>SUMIFS(Lancamentos!$G:$G,Lancamentos!$C:$C,$A4758,Lancamentos!$E:$E,$C4758,Lancamentos!$B:$B,"SAIDA_DESCARTE")</f>
        <v/>
      </c>
      <c r="J4758" s="14">
        <f>G4758-H4758-I4758</f>
        <v/>
      </c>
      <c r="K4758">
        <f>IF(A4758="","",IF(J4758&lt;=IFERROR(VLOOKUP(A4758,Produtos!$A:$E,5,FALSE),0),"ABAIXO DO MINIMO","OK"))</f>
        <v/>
      </c>
    </row>
    <row r="4759">
      <c r="B4759">
        <f>IFERROR(VLOOKUP(A4759,Produtos!A:B,2,FALSE),"")</f>
        <v/>
      </c>
      <c r="D4759" s="10">
        <f>IFERROR(INDEX(Lotes!$E:$E,MATCH(1,(Lotes!$A:$A=A4759)*(Lotes!$C:$C=C4759),0)),"")</f>
        <v/>
      </c>
      <c r="E4759" s="14">
        <f>IF(D4759="","",D4759-TODAY())</f>
        <v/>
      </c>
      <c r="F4759">
        <f>IF(D4759="","",IF(E4759&lt;0,"VENCIDO",IF(E4759&lt;=30,"VENCE EM &lt;= 30 DIAS",IF(E4759&lt;=60,"ATENCAO (31-60 DIAS)","OK"))))</f>
        <v/>
      </c>
      <c r="G4759" s="14">
        <f>SUMIFS(Lancamentos!$G:$G,Lancamentos!$C:$C,$A4759,Lancamentos!$E:$E,$C4759,Lancamentos!$B:$B,"ENTRADA")</f>
        <v/>
      </c>
      <c r="H4759" s="14">
        <f>SUMIFS(Lancamentos!$G:$G,Lancamentos!$C:$C,$A4759,Lancamentos!$E:$E,$C4759,Lancamentos!$B:$B,"SAIDA_USO")</f>
        <v/>
      </c>
      <c r="I4759" s="14">
        <f>SUMIFS(Lancamentos!$G:$G,Lancamentos!$C:$C,$A4759,Lancamentos!$E:$E,$C4759,Lancamentos!$B:$B,"SAIDA_DESCARTE")</f>
        <v/>
      </c>
      <c r="J4759" s="14">
        <f>G4759-H4759-I4759</f>
        <v/>
      </c>
      <c r="K4759">
        <f>IF(A4759="","",IF(J4759&lt;=IFERROR(VLOOKUP(A4759,Produtos!$A:$E,5,FALSE),0),"ABAIXO DO MINIMO","OK"))</f>
        <v/>
      </c>
    </row>
    <row r="4760">
      <c r="B4760">
        <f>IFERROR(VLOOKUP(A4760,Produtos!A:B,2,FALSE),"")</f>
        <v/>
      </c>
      <c r="D4760" s="10">
        <f>IFERROR(INDEX(Lotes!$E:$E,MATCH(1,(Lotes!$A:$A=A4760)*(Lotes!$C:$C=C4760),0)),"")</f>
        <v/>
      </c>
      <c r="E4760" s="14">
        <f>IF(D4760="","",D4760-TODAY())</f>
        <v/>
      </c>
      <c r="F4760">
        <f>IF(D4760="","",IF(E4760&lt;0,"VENCIDO",IF(E4760&lt;=30,"VENCE EM &lt;= 30 DIAS",IF(E4760&lt;=60,"ATENCAO (31-60 DIAS)","OK"))))</f>
        <v/>
      </c>
      <c r="G4760" s="14">
        <f>SUMIFS(Lancamentos!$G:$G,Lancamentos!$C:$C,$A4760,Lancamentos!$E:$E,$C4760,Lancamentos!$B:$B,"ENTRADA")</f>
        <v/>
      </c>
      <c r="H4760" s="14">
        <f>SUMIFS(Lancamentos!$G:$G,Lancamentos!$C:$C,$A4760,Lancamentos!$E:$E,$C4760,Lancamentos!$B:$B,"SAIDA_USO")</f>
        <v/>
      </c>
      <c r="I4760" s="14">
        <f>SUMIFS(Lancamentos!$G:$G,Lancamentos!$C:$C,$A4760,Lancamentos!$E:$E,$C4760,Lancamentos!$B:$B,"SAIDA_DESCARTE")</f>
        <v/>
      </c>
      <c r="J4760" s="14">
        <f>G4760-H4760-I4760</f>
        <v/>
      </c>
      <c r="K4760">
        <f>IF(A4760="","",IF(J4760&lt;=IFERROR(VLOOKUP(A4760,Produtos!$A:$E,5,FALSE),0),"ABAIXO DO MINIMO","OK"))</f>
        <v/>
      </c>
    </row>
    <row r="4761">
      <c r="B4761">
        <f>IFERROR(VLOOKUP(A4761,Produtos!A:B,2,FALSE),"")</f>
        <v/>
      </c>
      <c r="D4761" s="10">
        <f>IFERROR(INDEX(Lotes!$E:$E,MATCH(1,(Lotes!$A:$A=A4761)*(Lotes!$C:$C=C4761),0)),"")</f>
        <v/>
      </c>
      <c r="E4761" s="14">
        <f>IF(D4761="","",D4761-TODAY())</f>
        <v/>
      </c>
      <c r="F4761">
        <f>IF(D4761="","",IF(E4761&lt;0,"VENCIDO",IF(E4761&lt;=30,"VENCE EM &lt;= 30 DIAS",IF(E4761&lt;=60,"ATENCAO (31-60 DIAS)","OK"))))</f>
        <v/>
      </c>
      <c r="G4761" s="14">
        <f>SUMIFS(Lancamentos!$G:$G,Lancamentos!$C:$C,$A4761,Lancamentos!$E:$E,$C4761,Lancamentos!$B:$B,"ENTRADA")</f>
        <v/>
      </c>
      <c r="H4761" s="14">
        <f>SUMIFS(Lancamentos!$G:$G,Lancamentos!$C:$C,$A4761,Lancamentos!$E:$E,$C4761,Lancamentos!$B:$B,"SAIDA_USO")</f>
        <v/>
      </c>
      <c r="I4761" s="14">
        <f>SUMIFS(Lancamentos!$G:$G,Lancamentos!$C:$C,$A4761,Lancamentos!$E:$E,$C4761,Lancamentos!$B:$B,"SAIDA_DESCARTE")</f>
        <v/>
      </c>
      <c r="J4761" s="14">
        <f>G4761-H4761-I4761</f>
        <v/>
      </c>
      <c r="K4761">
        <f>IF(A4761="","",IF(J4761&lt;=IFERROR(VLOOKUP(A4761,Produtos!$A:$E,5,FALSE),0),"ABAIXO DO MINIMO","OK"))</f>
        <v/>
      </c>
    </row>
    <row r="4762">
      <c r="B4762">
        <f>IFERROR(VLOOKUP(A4762,Produtos!A:B,2,FALSE),"")</f>
        <v/>
      </c>
      <c r="D4762" s="10">
        <f>IFERROR(INDEX(Lotes!$E:$E,MATCH(1,(Lotes!$A:$A=A4762)*(Lotes!$C:$C=C4762),0)),"")</f>
        <v/>
      </c>
      <c r="E4762" s="14">
        <f>IF(D4762="","",D4762-TODAY())</f>
        <v/>
      </c>
      <c r="F4762">
        <f>IF(D4762="","",IF(E4762&lt;0,"VENCIDO",IF(E4762&lt;=30,"VENCE EM &lt;= 30 DIAS",IF(E4762&lt;=60,"ATENCAO (31-60 DIAS)","OK"))))</f>
        <v/>
      </c>
      <c r="G4762" s="14">
        <f>SUMIFS(Lancamentos!$G:$G,Lancamentos!$C:$C,$A4762,Lancamentos!$E:$E,$C4762,Lancamentos!$B:$B,"ENTRADA")</f>
        <v/>
      </c>
      <c r="H4762" s="14">
        <f>SUMIFS(Lancamentos!$G:$G,Lancamentos!$C:$C,$A4762,Lancamentos!$E:$E,$C4762,Lancamentos!$B:$B,"SAIDA_USO")</f>
        <v/>
      </c>
      <c r="I4762" s="14">
        <f>SUMIFS(Lancamentos!$G:$G,Lancamentos!$C:$C,$A4762,Lancamentos!$E:$E,$C4762,Lancamentos!$B:$B,"SAIDA_DESCARTE")</f>
        <v/>
      </c>
      <c r="J4762" s="14">
        <f>G4762-H4762-I4762</f>
        <v/>
      </c>
      <c r="K4762">
        <f>IF(A4762="","",IF(J4762&lt;=IFERROR(VLOOKUP(A4762,Produtos!$A:$E,5,FALSE),0),"ABAIXO DO MINIMO","OK"))</f>
        <v/>
      </c>
    </row>
    <row r="4763">
      <c r="B4763">
        <f>IFERROR(VLOOKUP(A4763,Produtos!A:B,2,FALSE),"")</f>
        <v/>
      </c>
      <c r="D4763" s="10">
        <f>IFERROR(INDEX(Lotes!$E:$E,MATCH(1,(Lotes!$A:$A=A4763)*(Lotes!$C:$C=C4763),0)),"")</f>
        <v/>
      </c>
      <c r="E4763" s="14">
        <f>IF(D4763="","",D4763-TODAY())</f>
        <v/>
      </c>
      <c r="F4763">
        <f>IF(D4763="","",IF(E4763&lt;0,"VENCIDO",IF(E4763&lt;=30,"VENCE EM &lt;= 30 DIAS",IF(E4763&lt;=60,"ATENCAO (31-60 DIAS)","OK"))))</f>
        <v/>
      </c>
      <c r="G4763" s="14">
        <f>SUMIFS(Lancamentos!$G:$G,Lancamentos!$C:$C,$A4763,Lancamentos!$E:$E,$C4763,Lancamentos!$B:$B,"ENTRADA")</f>
        <v/>
      </c>
      <c r="H4763" s="14">
        <f>SUMIFS(Lancamentos!$G:$G,Lancamentos!$C:$C,$A4763,Lancamentos!$E:$E,$C4763,Lancamentos!$B:$B,"SAIDA_USO")</f>
        <v/>
      </c>
      <c r="I4763" s="14">
        <f>SUMIFS(Lancamentos!$G:$G,Lancamentos!$C:$C,$A4763,Lancamentos!$E:$E,$C4763,Lancamentos!$B:$B,"SAIDA_DESCARTE")</f>
        <v/>
      </c>
      <c r="J4763" s="14">
        <f>G4763-H4763-I4763</f>
        <v/>
      </c>
      <c r="K4763">
        <f>IF(A4763="","",IF(J4763&lt;=IFERROR(VLOOKUP(A4763,Produtos!$A:$E,5,FALSE),0),"ABAIXO DO MINIMO","OK"))</f>
        <v/>
      </c>
    </row>
    <row r="4764">
      <c r="B4764">
        <f>IFERROR(VLOOKUP(A4764,Produtos!A:B,2,FALSE),"")</f>
        <v/>
      </c>
      <c r="D4764" s="10">
        <f>IFERROR(INDEX(Lotes!$E:$E,MATCH(1,(Lotes!$A:$A=A4764)*(Lotes!$C:$C=C4764),0)),"")</f>
        <v/>
      </c>
      <c r="E4764" s="14">
        <f>IF(D4764="","",D4764-TODAY())</f>
        <v/>
      </c>
      <c r="F4764">
        <f>IF(D4764="","",IF(E4764&lt;0,"VENCIDO",IF(E4764&lt;=30,"VENCE EM &lt;= 30 DIAS",IF(E4764&lt;=60,"ATENCAO (31-60 DIAS)","OK"))))</f>
        <v/>
      </c>
      <c r="G4764" s="14">
        <f>SUMIFS(Lancamentos!$G:$G,Lancamentos!$C:$C,$A4764,Lancamentos!$E:$E,$C4764,Lancamentos!$B:$B,"ENTRADA")</f>
        <v/>
      </c>
      <c r="H4764" s="14">
        <f>SUMIFS(Lancamentos!$G:$G,Lancamentos!$C:$C,$A4764,Lancamentos!$E:$E,$C4764,Lancamentos!$B:$B,"SAIDA_USO")</f>
        <v/>
      </c>
      <c r="I4764" s="14">
        <f>SUMIFS(Lancamentos!$G:$G,Lancamentos!$C:$C,$A4764,Lancamentos!$E:$E,$C4764,Lancamentos!$B:$B,"SAIDA_DESCARTE")</f>
        <v/>
      </c>
      <c r="J4764" s="14">
        <f>G4764-H4764-I4764</f>
        <v/>
      </c>
      <c r="K4764">
        <f>IF(A4764="","",IF(J4764&lt;=IFERROR(VLOOKUP(A4764,Produtos!$A:$E,5,FALSE),0),"ABAIXO DO MINIMO","OK"))</f>
        <v/>
      </c>
    </row>
    <row r="4765">
      <c r="B4765">
        <f>IFERROR(VLOOKUP(A4765,Produtos!A:B,2,FALSE),"")</f>
        <v/>
      </c>
      <c r="D4765" s="10">
        <f>IFERROR(INDEX(Lotes!$E:$E,MATCH(1,(Lotes!$A:$A=A4765)*(Lotes!$C:$C=C4765),0)),"")</f>
        <v/>
      </c>
      <c r="E4765" s="14">
        <f>IF(D4765="","",D4765-TODAY())</f>
        <v/>
      </c>
      <c r="F4765">
        <f>IF(D4765="","",IF(E4765&lt;0,"VENCIDO",IF(E4765&lt;=30,"VENCE EM &lt;= 30 DIAS",IF(E4765&lt;=60,"ATENCAO (31-60 DIAS)","OK"))))</f>
        <v/>
      </c>
      <c r="G4765" s="14">
        <f>SUMIFS(Lancamentos!$G:$G,Lancamentos!$C:$C,$A4765,Lancamentos!$E:$E,$C4765,Lancamentos!$B:$B,"ENTRADA")</f>
        <v/>
      </c>
      <c r="H4765" s="14">
        <f>SUMIFS(Lancamentos!$G:$G,Lancamentos!$C:$C,$A4765,Lancamentos!$E:$E,$C4765,Lancamentos!$B:$B,"SAIDA_USO")</f>
        <v/>
      </c>
      <c r="I4765" s="14">
        <f>SUMIFS(Lancamentos!$G:$G,Lancamentos!$C:$C,$A4765,Lancamentos!$E:$E,$C4765,Lancamentos!$B:$B,"SAIDA_DESCARTE")</f>
        <v/>
      </c>
      <c r="J4765" s="14">
        <f>G4765-H4765-I4765</f>
        <v/>
      </c>
      <c r="K4765">
        <f>IF(A4765="","",IF(J4765&lt;=IFERROR(VLOOKUP(A4765,Produtos!$A:$E,5,FALSE),0),"ABAIXO DO MINIMO","OK"))</f>
        <v/>
      </c>
    </row>
    <row r="4766">
      <c r="B4766">
        <f>IFERROR(VLOOKUP(A4766,Produtos!A:B,2,FALSE),"")</f>
        <v/>
      </c>
      <c r="D4766" s="10">
        <f>IFERROR(INDEX(Lotes!$E:$E,MATCH(1,(Lotes!$A:$A=A4766)*(Lotes!$C:$C=C4766),0)),"")</f>
        <v/>
      </c>
      <c r="E4766" s="14">
        <f>IF(D4766="","",D4766-TODAY())</f>
        <v/>
      </c>
      <c r="F4766">
        <f>IF(D4766="","",IF(E4766&lt;0,"VENCIDO",IF(E4766&lt;=30,"VENCE EM &lt;= 30 DIAS",IF(E4766&lt;=60,"ATENCAO (31-60 DIAS)","OK"))))</f>
        <v/>
      </c>
      <c r="G4766" s="14">
        <f>SUMIFS(Lancamentos!$G:$G,Lancamentos!$C:$C,$A4766,Lancamentos!$E:$E,$C4766,Lancamentos!$B:$B,"ENTRADA")</f>
        <v/>
      </c>
      <c r="H4766" s="14">
        <f>SUMIFS(Lancamentos!$G:$G,Lancamentos!$C:$C,$A4766,Lancamentos!$E:$E,$C4766,Lancamentos!$B:$B,"SAIDA_USO")</f>
        <v/>
      </c>
      <c r="I4766" s="14">
        <f>SUMIFS(Lancamentos!$G:$G,Lancamentos!$C:$C,$A4766,Lancamentos!$E:$E,$C4766,Lancamentos!$B:$B,"SAIDA_DESCARTE")</f>
        <v/>
      </c>
      <c r="J4766" s="14">
        <f>G4766-H4766-I4766</f>
        <v/>
      </c>
      <c r="K4766">
        <f>IF(A4766="","",IF(J4766&lt;=IFERROR(VLOOKUP(A4766,Produtos!$A:$E,5,FALSE),0),"ABAIXO DO MINIMO","OK"))</f>
        <v/>
      </c>
    </row>
    <row r="4767">
      <c r="B4767">
        <f>IFERROR(VLOOKUP(A4767,Produtos!A:B,2,FALSE),"")</f>
        <v/>
      </c>
      <c r="D4767" s="10">
        <f>IFERROR(INDEX(Lotes!$E:$E,MATCH(1,(Lotes!$A:$A=A4767)*(Lotes!$C:$C=C4767),0)),"")</f>
        <v/>
      </c>
      <c r="E4767" s="14">
        <f>IF(D4767="","",D4767-TODAY())</f>
        <v/>
      </c>
      <c r="F4767">
        <f>IF(D4767="","",IF(E4767&lt;0,"VENCIDO",IF(E4767&lt;=30,"VENCE EM &lt;= 30 DIAS",IF(E4767&lt;=60,"ATENCAO (31-60 DIAS)","OK"))))</f>
        <v/>
      </c>
      <c r="G4767" s="14">
        <f>SUMIFS(Lancamentos!$G:$G,Lancamentos!$C:$C,$A4767,Lancamentos!$E:$E,$C4767,Lancamentos!$B:$B,"ENTRADA")</f>
        <v/>
      </c>
      <c r="H4767" s="14">
        <f>SUMIFS(Lancamentos!$G:$G,Lancamentos!$C:$C,$A4767,Lancamentos!$E:$E,$C4767,Lancamentos!$B:$B,"SAIDA_USO")</f>
        <v/>
      </c>
      <c r="I4767" s="14">
        <f>SUMIFS(Lancamentos!$G:$G,Lancamentos!$C:$C,$A4767,Lancamentos!$E:$E,$C4767,Lancamentos!$B:$B,"SAIDA_DESCARTE")</f>
        <v/>
      </c>
      <c r="J4767" s="14">
        <f>G4767-H4767-I4767</f>
        <v/>
      </c>
      <c r="K4767">
        <f>IF(A4767="","",IF(J4767&lt;=IFERROR(VLOOKUP(A4767,Produtos!$A:$E,5,FALSE),0),"ABAIXO DO MINIMO","OK"))</f>
        <v/>
      </c>
    </row>
    <row r="4768">
      <c r="B4768">
        <f>IFERROR(VLOOKUP(A4768,Produtos!A:B,2,FALSE),"")</f>
        <v/>
      </c>
      <c r="D4768" s="10">
        <f>IFERROR(INDEX(Lotes!$E:$E,MATCH(1,(Lotes!$A:$A=A4768)*(Lotes!$C:$C=C4768),0)),"")</f>
        <v/>
      </c>
      <c r="E4768" s="14">
        <f>IF(D4768="","",D4768-TODAY())</f>
        <v/>
      </c>
      <c r="F4768">
        <f>IF(D4768="","",IF(E4768&lt;0,"VENCIDO",IF(E4768&lt;=30,"VENCE EM &lt;= 30 DIAS",IF(E4768&lt;=60,"ATENCAO (31-60 DIAS)","OK"))))</f>
        <v/>
      </c>
      <c r="G4768" s="14">
        <f>SUMIFS(Lancamentos!$G:$G,Lancamentos!$C:$C,$A4768,Lancamentos!$E:$E,$C4768,Lancamentos!$B:$B,"ENTRADA")</f>
        <v/>
      </c>
      <c r="H4768" s="14">
        <f>SUMIFS(Lancamentos!$G:$G,Lancamentos!$C:$C,$A4768,Lancamentos!$E:$E,$C4768,Lancamentos!$B:$B,"SAIDA_USO")</f>
        <v/>
      </c>
      <c r="I4768" s="14">
        <f>SUMIFS(Lancamentos!$G:$G,Lancamentos!$C:$C,$A4768,Lancamentos!$E:$E,$C4768,Lancamentos!$B:$B,"SAIDA_DESCARTE")</f>
        <v/>
      </c>
      <c r="J4768" s="14">
        <f>G4768-H4768-I4768</f>
        <v/>
      </c>
      <c r="K4768">
        <f>IF(A4768="","",IF(J4768&lt;=IFERROR(VLOOKUP(A4768,Produtos!$A:$E,5,FALSE),0),"ABAIXO DO MINIMO","OK"))</f>
        <v/>
      </c>
    </row>
    <row r="4769">
      <c r="B4769">
        <f>IFERROR(VLOOKUP(A4769,Produtos!A:B,2,FALSE),"")</f>
        <v/>
      </c>
      <c r="D4769" s="10">
        <f>IFERROR(INDEX(Lotes!$E:$E,MATCH(1,(Lotes!$A:$A=A4769)*(Lotes!$C:$C=C4769),0)),"")</f>
        <v/>
      </c>
      <c r="E4769" s="14">
        <f>IF(D4769="","",D4769-TODAY())</f>
        <v/>
      </c>
      <c r="F4769">
        <f>IF(D4769="","",IF(E4769&lt;0,"VENCIDO",IF(E4769&lt;=30,"VENCE EM &lt;= 30 DIAS",IF(E4769&lt;=60,"ATENCAO (31-60 DIAS)","OK"))))</f>
        <v/>
      </c>
      <c r="G4769" s="14">
        <f>SUMIFS(Lancamentos!$G:$G,Lancamentos!$C:$C,$A4769,Lancamentos!$E:$E,$C4769,Lancamentos!$B:$B,"ENTRADA")</f>
        <v/>
      </c>
      <c r="H4769" s="14">
        <f>SUMIFS(Lancamentos!$G:$G,Lancamentos!$C:$C,$A4769,Lancamentos!$E:$E,$C4769,Lancamentos!$B:$B,"SAIDA_USO")</f>
        <v/>
      </c>
      <c r="I4769" s="14">
        <f>SUMIFS(Lancamentos!$G:$G,Lancamentos!$C:$C,$A4769,Lancamentos!$E:$E,$C4769,Lancamentos!$B:$B,"SAIDA_DESCARTE")</f>
        <v/>
      </c>
      <c r="J4769" s="14">
        <f>G4769-H4769-I4769</f>
        <v/>
      </c>
      <c r="K4769">
        <f>IF(A4769="","",IF(J4769&lt;=IFERROR(VLOOKUP(A4769,Produtos!$A:$E,5,FALSE),0),"ABAIXO DO MINIMO","OK"))</f>
        <v/>
      </c>
    </row>
    <row r="4770">
      <c r="B4770">
        <f>IFERROR(VLOOKUP(A4770,Produtos!A:B,2,FALSE),"")</f>
        <v/>
      </c>
      <c r="D4770" s="10">
        <f>IFERROR(INDEX(Lotes!$E:$E,MATCH(1,(Lotes!$A:$A=A4770)*(Lotes!$C:$C=C4770),0)),"")</f>
        <v/>
      </c>
      <c r="E4770" s="14">
        <f>IF(D4770="","",D4770-TODAY())</f>
        <v/>
      </c>
      <c r="F4770">
        <f>IF(D4770="","",IF(E4770&lt;0,"VENCIDO",IF(E4770&lt;=30,"VENCE EM &lt;= 30 DIAS",IF(E4770&lt;=60,"ATENCAO (31-60 DIAS)","OK"))))</f>
        <v/>
      </c>
      <c r="G4770" s="14">
        <f>SUMIFS(Lancamentos!$G:$G,Lancamentos!$C:$C,$A4770,Lancamentos!$E:$E,$C4770,Lancamentos!$B:$B,"ENTRADA")</f>
        <v/>
      </c>
      <c r="H4770" s="14">
        <f>SUMIFS(Lancamentos!$G:$G,Lancamentos!$C:$C,$A4770,Lancamentos!$E:$E,$C4770,Lancamentos!$B:$B,"SAIDA_USO")</f>
        <v/>
      </c>
      <c r="I4770" s="14">
        <f>SUMIFS(Lancamentos!$G:$G,Lancamentos!$C:$C,$A4770,Lancamentos!$E:$E,$C4770,Lancamentos!$B:$B,"SAIDA_DESCARTE")</f>
        <v/>
      </c>
      <c r="J4770" s="14">
        <f>G4770-H4770-I4770</f>
        <v/>
      </c>
      <c r="K4770">
        <f>IF(A4770="","",IF(J4770&lt;=IFERROR(VLOOKUP(A4770,Produtos!$A:$E,5,FALSE),0),"ABAIXO DO MINIMO","OK"))</f>
        <v/>
      </c>
    </row>
    <row r="4771">
      <c r="B4771">
        <f>IFERROR(VLOOKUP(A4771,Produtos!A:B,2,FALSE),"")</f>
        <v/>
      </c>
      <c r="D4771" s="10">
        <f>IFERROR(INDEX(Lotes!$E:$E,MATCH(1,(Lotes!$A:$A=A4771)*(Lotes!$C:$C=C4771),0)),"")</f>
        <v/>
      </c>
      <c r="E4771" s="14">
        <f>IF(D4771="","",D4771-TODAY())</f>
        <v/>
      </c>
      <c r="F4771">
        <f>IF(D4771="","",IF(E4771&lt;0,"VENCIDO",IF(E4771&lt;=30,"VENCE EM &lt;= 30 DIAS",IF(E4771&lt;=60,"ATENCAO (31-60 DIAS)","OK"))))</f>
        <v/>
      </c>
      <c r="G4771" s="14">
        <f>SUMIFS(Lancamentos!$G:$G,Lancamentos!$C:$C,$A4771,Lancamentos!$E:$E,$C4771,Lancamentos!$B:$B,"ENTRADA")</f>
        <v/>
      </c>
      <c r="H4771" s="14">
        <f>SUMIFS(Lancamentos!$G:$G,Lancamentos!$C:$C,$A4771,Lancamentos!$E:$E,$C4771,Lancamentos!$B:$B,"SAIDA_USO")</f>
        <v/>
      </c>
      <c r="I4771" s="14">
        <f>SUMIFS(Lancamentos!$G:$G,Lancamentos!$C:$C,$A4771,Lancamentos!$E:$E,$C4771,Lancamentos!$B:$B,"SAIDA_DESCARTE")</f>
        <v/>
      </c>
      <c r="J4771" s="14">
        <f>G4771-H4771-I4771</f>
        <v/>
      </c>
      <c r="K4771">
        <f>IF(A4771="","",IF(J4771&lt;=IFERROR(VLOOKUP(A4771,Produtos!$A:$E,5,FALSE),0),"ABAIXO DO MINIMO","OK"))</f>
        <v/>
      </c>
    </row>
    <row r="4772">
      <c r="B4772">
        <f>IFERROR(VLOOKUP(A4772,Produtos!A:B,2,FALSE),"")</f>
        <v/>
      </c>
      <c r="D4772" s="10">
        <f>IFERROR(INDEX(Lotes!$E:$E,MATCH(1,(Lotes!$A:$A=A4772)*(Lotes!$C:$C=C4772),0)),"")</f>
        <v/>
      </c>
      <c r="E4772" s="14">
        <f>IF(D4772="","",D4772-TODAY())</f>
        <v/>
      </c>
      <c r="F4772">
        <f>IF(D4772="","",IF(E4772&lt;0,"VENCIDO",IF(E4772&lt;=30,"VENCE EM &lt;= 30 DIAS",IF(E4772&lt;=60,"ATENCAO (31-60 DIAS)","OK"))))</f>
        <v/>
      </c>
      <c r="G4772" s="14">
        <f>SUMIFS(Lancamentos!$G:$G,Lancamentos!$C:$C,$A4772,Lancamentos!$E:$E,$C4772,Lancamentos!$B:$B,"ENTRADA")</f>
        <v/>
      </c>
      <c r="H4772" s="14">
        <f>SUMIFS(Lancamentos!$G:$G,Lancamentos!$C:$C,$A4772,Lancamentos!$E:$E,$C4772,Lancamentos!$B:$B,"SAIDA_USO")</f>
        <v/>
      </c>
      <c r="I4772" s="14">
        <f>SUMIFS(Lancamentos!$G:$G,Lancamentos!$C:$C,$A4772,Lancamentos!$E:$E,$C4772,Lancamentos!$B:$B,"SAIDA_DESCARTE")</f>
        <v/>
      </c>
      <c r="J4772" s="14">
        <f>G4772-H4772-I4772</f>
        <v/>
      </c>
      <c r="K4772">
        <f>IF(A4772="","",IF(J4772&lt;=IFERROR(VLOOKUP(A4772,Produtos!$A:$E,5,FALSE),0),"ABAIXO DO MINIMO","OK"))</f>
        <v/>
      </c>
    </row>
    <row r="4773">
      <c r="B4773">
        <f>IFERROR(VLOOKUP(A4773,Produtos!A:B,2,FALSE),"")</f>
        <v/>
      </c>
      <c r="D4773" s="10">
        <f>IFERROR(INDEX(Lotes!$E:$E,MATCH(1,(Lotes!$A:$A=A4773)*(Lotes!$C:$C=C4773),0)),"")</f>
        <v/>
      </c>
      <c r="E4773" s="14">
        <f>IF(D4773="","",D4773-TODAY())</f>
        <v/>
      </c>
      <c r="F4773">
        <f>IF(D4773="","",IF(E4773&lt;0,"VENCIDO",IF(E4773&lt;=30,"VENCE EM &lt;= 30 DIAS",IF(E4773&lt;=60,"ATENCAO (31-60 DIAS)","OK"))))</f>
        <v/>
      </c>
      <c r="G4773" s="14">
        <f>SUMIFS(Lancamentos!$G:$G,Lancamentos!$C:$C,$A4773,Lancamentos!$E:$E,$C4773,Lancamentos!$B:$B,"ENTRADA")</f>
        <v/>
      </c>
      <c r="H4773" s="14">
        <f>SUMIFS(Lancamentos!$G:$G,Lancamentos!$C:$C,$A4773,Lancamentos!$E:$E,$C4773,Lancamentos!$B:$B,"SAIDA_USO")</f>
        <v/>
      </c>
      <c r="I4773" s="14">
        <f>SUMIFS(Lancamentos!$G:$G,Lancamentos!$C:$C,$A4773,Lancamentos!$E:$E,$C4773,Lancamentos!$B:$B,"SAIDA_DESCARTE")</f>
        <v/>
      </c>
      <c r="J4773" s="14">
        <f>G4773-H4773-I4773</f>
        <v/>
      </c>
      <c r="K4773">
        <f>IF(A4773="","",IF(J4773&lt;=IFERROR(VLOOKUP(A4773,Produtos!$A:$E,5,FALSE),0),"ABAIXO DO MINIMO","OK"))</f>
        <v/>
      </c>
    </row>
    <row r="4774">
      <c r="B4774">
        <f>IFERROR(VLOOKUP(A4774,Produtos!A:B,2,FALSE),"")</f>
        <v/>
      </c>
      <c r="D4774" s="10">
        <f>IFERROR(INDEX(Lotes!$E:$E,MATCH(1,(Lotes!$A:$A=A4774)*(Lotes!$C:$C=C4774),0)),"")</f>
        <v/>
      </c>
      <c r="E4774" s="14">
        <f>IF(D4774="","",D4774-TODAY())</f>
        <v/>
      </c>
      <c r="F4774">
        <f>IF(D4774="","",IF(E4774&lt;0,"VENCIDO",IF(E4774&lt;=30,"VENCE EM &lt;= 30 DIAS",IF(E4774&lt;=60,"ATENCAO (31-60 DIAS)","OK"))))</f>
        <v/>
      </c>
      <c r="G4774" s="14">
        <f>SUMIFS(Lancamentos!$G:$G,Lancamentos!$C:$C,$A4774,Lancamentos!$E:$E,$C4774,Lancamentos!$B:$B,"ENTRADA")</f>
        <v/>
      </c>
      <c r="H4774" s="14">
        <f>SUMIFS(Lancamentos!$G:$G,Lancamentos!$C:$C,$A4774,Lancamentos!$E:$E,$C4774,Lancamentos!$B:$B,"SAIDA_USO")</f>
        <v/>
      </c>
      <c r="I4774" s="14">
        <f>SUMIFS(Lancamentos!$G:$G,Lancamentos!$C:$C,$A4774,Lancamentos!$E:$E,$C4774,Lancamentos!$B:$B,"SAIDA_DESCARTE")</f>
        <v/>
      </c>
      <c r="J4774" s="14">
        <f>G4774-H4774-I4774</f>
        <v/>
      </c>
      <c r="K4774">
        <f>IF(A4774="","",IF(J4774&lt;=IFERROR(VLOOKUP(A4774,Produtos!$A:$E,5,FALSE),0),"ABAIXO DO MINIMO","OK"))</f>
        <v/>
      </c>
    </row>
    <row r="4775">
      <c r="B4775">
        <f>IFERROR(VLOOKUP(A4775,Produtos!A:B,2,FALSE),"")</f>
        <v/>
      </c>
      <c r="D4775" s="10">
        <f>IFERROR(INDEX(Lotes!$E:$E,MATCH(1,(Lotes!$A:$A=A4775)*(Lotes!$C:$C=C4775),0)),"")</f>
        <v/>
      </c>
      <c r="E4775" s="14">
        <f>IF(D4775="","",D4775-TODAY())</f>
        <v/>
      </c>
      <c r="F4775">
        <f>IF(D4775="","",IF(E4775&lt;0,"VENCIDO",IF(E4775&lt;=30,"VENCE EM &lt;= 30 DIAS",IF(E4775&lt;=60,"ATENCAO (31-60 DIAS)","OK"))))</f>
        <v/>
      </c>
      <c r="G4775" s="14">
        <f>SUMIFS(Lancamentos!$G:$G,Lancamentos!$C:$C,$A4775,Lancamentos!$E:$E,$C4775,Lancamentos!$B:$B,"ENTRADA")</f>
        <v/>
      </c>
      <c r="H4775" s="14">
        <f>SUMIFS(Lancamentos!$G:$G,Lancamentos!$C:$C,$A4775,Lancamentos!$E:$E,$C4775,Lancamentos!$B:$B,"SAIDA_USO")</f>
        <v/>
      </c>
      <c r="I4775" s="14">
        <f>SUMIFS(Lancamentos!$G:$G,Lancamentos!$C:$C,$A4775,Lancamentos!$E:$E,$C4775,Lancamentos!$B:$B,"SAIDA_DESCARTE")</f>
        <v/>
      </c>
      <c r="J4775" s="14">
        <f>G4775-H4775-I4775</f>
        <v/>
      </c>
      <c r="K4775">
        <f>IF(A4775="","",IF(J4775&lt;=IFERROR(VLOOKUP(A4775,Produtos!$A:$E,5,FALSE),0),"ABAIXO DO MINIMO","OK"))</f>
        <v/>
      </c>
    </row>
    <row r="4776">
      <c r="B4776">
        <f>IFERROR(VLOOKUP(A4776,Produtos!A:B,2,FALSE),"")</f>
        <v/>
      </c>
      <c r="D4776" s="10">
        <f>IFERROR(INDEX(Lotes!$E:$E,MATCH(1,(Lotes!$A:$A=A4776)*(Lotes!$C:$C=C4776),0)),"")</f>
        <v/>
      </c>
      <c r="E4776" s="14">
        <f>IF(D4776="","",D4776-TODAY())</f>
        <v/>
      </c>
      <c r="F4776">
        <f>IF(D4776="","",IF(E4776&lt;0,"VENCIDO",IF(E4776&lt;=30,"VENCE EM &lt;= 30 DIAS",IF(E4776&lt;=60,"ATENCAO (31-60 DIAS)","OK"))))</f>
        <v/>
      </c>
      <c r="G4776" s="14">
        <f>SUMIFS(Lancamentos!$G:$G,Lancamentos!$C:$C,$A4776,Lancamentos!$E:$E,$C4776,Lancamentos!$B:$B,"ENTRADA")</f>
        <v/>
      </c>
      <c r="H4776" s="14">
        <f>SUMIFS(Lancamentos!$G:$G,Lancamentos!$C:$C,$A4776,Lancamentos!$E:$E,$C4776,Lancamentos!$B:$B,"SAIDA_USO")</f>
        <v/>
      </c>
      <c r="I4776" s="14">
        <f>SUMIFS(Lancamentos!$G:$G,Lancamentos!$C:$C,$A4776,Lancamentos!$E:$E,$C4776,Lancamentos!$B:$B,"SAIDA_DESCARTE")</f>
        <v/>
      </c>
      <c r="J4776" s="14">
        <f>G4776-H4776-I4776</f>
        <v/>
      </c>
      <c r="K4776">
        <f>IF(A4776="","",IF(J4776&lt;=IFERROR(VLOOKUP(A4776,Produtos!$A:$E,5,FALSE),0),"ABAIXO DO MINIMO","OK"))</f>
        <v/>
      </c>
    </row>
    <row r="4777">
      <c r="B4777">
        <f>IFERROR(VLOOKUP(A4777,Produtos!A:B,2,FALSE),"")</f>
        <v/>
      </c>
      <c r="D4777" s="10">
        <f>IFERROR(INDEX(Lotes!$E:$E,MATCH(1,(Lotes!$A:$A=A4777)*(Lotes!$C:$C=C4777),0)),"")</f>
        <v/>
      </c>
      <c r="E4777" s="14">
        <f>IF(D4777="","",D4777-TODAY())</f>
        <v/>
      </c>
      <c r="F4777">
        <f>IF(D4777="","",IF(E4777&lt;0,"VENCIDO",IF(E4777&lt;=30,"VENCE EM &lt;= 30 DIAS",IF(E4777&lt;=60,"ATENCAO (31-60 DIAS)","OK"))))</f>
        <v/>
      </c>
      <c r="G4777" s="14">
        <f>SUMIFS(Lancamentos!$G:$G,Lancamentos!$C:$C,$A4777,Lancamentos!$E:$E,$C4777,Lancamentos!$B:$B,"ENTRADA")</f>
        <v/>
      </c>
      <c r="H4777" s="14">
        <f>SUMIFS(Lancamentos!$G:$G,Lancamentos!$C:$C,$A4777,Lancamentos!$E:$E,$C4777,Lancamentos!$B:$B,"SAIDA_USO")</f>
        <v/>
      </c>
      <c r="I4777" s="14">
        <f>SUMIFS(Lancamentos!$G:$G,Lancamentos!$C:$C,$A4777,Lancamentos!$E:$E,$C4777,Lancamentos!$B:$B,"SAIDA_DESCARTE")</f>
        <v/>
      </c>
      <c r="J4777" s="14">
        <f>G4777-H4777-I4777</f>
        <v/>
      </c>
      <c r="K4777">
        <f>IF(A4777="","",IF(J4777&lt;=IFERROR(VLOOKUP(A4777,Produtos!$A:$E,5,FALSE),0),"ABAIXO DO MINIMO","OK"))</f>
        <v/>
      </c>
    </row>
    <row r="4778">
      <c r="B4778">
        <f>IFERROR(VLOOKUP(A4778,Produtos!A:B,2,FALSE),"")</f>
        <v/>
      </c>
      <c r="D4778" s="10">
        <f>IFERROR(INDEX(Lotes!$E:$E,MATCH(1,(Lotes!$A:$A=A4778)*(Lotes!$C:$C=C4778),0)),"")</f>
        <v/>
      </c>
      <c r="E4778" s="14">
        <f>IF(D4778="","",D4778-TODAY())</f>
        <v/>
      </c>
      <c r="F4778">
        <f>IF(D4778="","",IF(E4778&lt;0,"VENCIDO",IF(E4778&lt;=30,"VENCE EM &lt;= 30 DIAS",IF(E4778&lt;=60,"ATENCAO (31-60 DIAS)","OK"))))</f>
        <v/>
      </c>
      <c r="G4778" s="14">
        <f>SUMIFS(Lancamentos!$G:$G,Lancamentos!$C:$C,$A4778,Lancamentos!$E:$E,$C4778,Lancamentos!$B:$B,"ENTRADA")</f>
        <v/>
      </c>
      <c r="H4778" s="14">
        <f>SUMIFS(Lancamentos!$G:$G,Lancamentos!$C:$C,$A4778,Lancamentos!$E:$E,$C4778,Lancamentos!$B:$B,"SAIDA_USO")</f>
        <v/>
      </c>
      <c r="I4778" s="14">
        <f>SUMIFS(Lancamentos!$G:$G,Lancamentos!$C:$C,$A4778,Lancamentos!$E:$E,$C4778,Lancamentos!$B:$B,"SAIDA_DESCARTE")</f>
        <v/>
      </c>
      <c r="J4778" s="14">
        <f>G4778-H4778-I4778</f>
        <v/>
      </c>
      <c r="K4778">
        <f>IF(A4778="","",IF(J4778&lt;=IFERROR(VLOOKUP(A4778,Produtos!$A:$E,5,FALSE),0),"ABAIXO DO MINIMO","OK"))</f>
        <v/>
      </c>
    </row>
    <row r="4779">
      <c r="B4779">
        <f>IFERROR(VLOOKUP(A4779,Produtos!A:B,2,FALSE),"")</f>
        <v/>
      </c>
      <c r="D4779" s="10">
        <f>IFERROR(INDEX(Lotes!$E:$E,MATCH(1,(Lotes!$A:$A=A4779)*(Lotes!$C:$C=C4779),0)),"")</f>
        <v/>
      </c>
      <c r="E4779" s="14">
        <f>IF(D4779="","",D4779-TODAY())</f>
        <v/>
      </c>
      <c r="F4779">
        <f>IF(D4779="","",IF(E4779&lt;0,"VENCIDO",IF(E4779&lt;=30,"VENCE EM &lt;= 30 DIAS",IF(E4779&lt;=60,"ATENCAO (31-60 DIAS)","OK"))))</f>
        <v/>
      </c>
      <c r="G4779" s="14">
        <f>SUMIFS(Lancamentos!$G:$G,Lancamentos!$C:$C,$A4779,Lancamentos!$E:$E,$C4779,Lancamentos!$B:$B,"ENTRADA")</f>
        <v/>
      </c>
      <c r="H4779" s="14">
        <f>SUMIFS(Lancamentos!$G:$G,Lancamentos!$C:$C,$A4779,Lancamentos!$E:$E,$C4779,Lancamentos!$B:$B,"SAIDA_USO")</f>
        <v/>
      </c>
      <c r="I4779" s="14">
        <f>SUMIFS(Lancamentos!$G:$G,Lancamentos!$C:$C,$A4779,Lancamentos!$E:$E,$C4779,Lancamentos!$B:$B,"SAIDA_DESCARTE")</f>
        <v/>
      </c>
      <c r="J4779" s="14">
        <f>G4779-H4779-I4779</f>
        <v/>
      </c>
      <c r="K4779">
        <f>IF(A4779="","",IF(J4779&lt;=IFERROR(VLOOKUP(A4779,Produtos!$A:$E,5,FALSE),0),"ABAIXO DO MINIMO","OK"))</f>
        <v/>
      </c>
    </row>
    <row r="4780">
      <c r="B4780">
        <f>IFERROR(VLOOKUP(A4780,Produtos!A:B,2,FALSE),"")</f>
        <v/>
      </c>
      <c r="D4780" s="10">
        <f>IFERROR(INDEX(Lotes!$E:$E,MATCH(1,(Lotes!$A:$A=A4780)*(Lotes!$C:$C=C4780),0)),"")</f>
        <v/>
      </c>
      <c r="E4780" s="14">
        <f>IF(D4780="","",D4780-TODAY())</f>
        <v/>
      </c>
      <c r="F4780">
        <f>IF(D4780="","",IF(E4780&lt;0,"VENCIDO",IF(E4780&lt;=30,"VENCE EM &lt;= 30 DIAS",IF(E4780&lt;=60,"ATENCAO (31-60 DIAS)","OK"))))</f>
        <v/>
      </c>
      <c r="G4780" s="14">
        <f>SUMIFS(Lancamentos!$G:$G,Lancamentos!$C:$C,$A4780,Lancamentos!$E:$E,$C4780,Lancamentos!$B:$B,"ENTRADA")</f>
        <v/>
      </c>
      <c r="H4780" s="14">
        <f>SUMIFS(Lancamentos!$G:$G,Lancamentos!$C:$C,$A4780,Lancamentos!$E:$E,$C4780,Lancamentos!$B:$B,"SAIDA_USO")</f>
        <v/>
      </c>
      <c r="I4780" s="14">
        <f>SUMIFS(Lancamentos!$G:$G,Lancamentos!$C:$C,$A4780,Lancamentos!$E:$E,$C4780,Lancamentos!$B:$B,"SAIDA_DESCARTE")</f>
        <v/>
      </c>
      <c r="J4780" s="14">
        <f>G4780-H4780-I4780</f>
        <v/>
      </c>
      <c r="K4780">
        <f>IF(A4780="","",IF(J4780&lt;=IFERROR(VLOOKUP(A4780,Produtos!$A:$E,5,FALSE),0),"ABAIXO DO MINIMO","OK"))</f>
        <v/>
      </c>
    </row>
    <row r="4781">
      <c r="B4781">
        <f>IFERROR(VLOOKUP(A4781,Produtos!A:B,2,FALSE),"")</f>
        <v/>
      </c>
      <c r="D4781" s="10">
        <f>IFERROR(INDEX(Lotes!$E:$E,MATCH(1,(Lotes!$A:$A=A4781)*(Lotes!$C:$C=C4781),0)),"")</f>
        <v/>
      </c>
      <c r="E4781" s="14">
        <f>IF(D4781="","",D4781-TODAY())</f>
        <v/>
      </c>
      <c r="F4781">
        <f>IF(D4781="","",IF(E4781&lt;0,"VENCIDO",IF(E4781&lt;=30,"VENCE EM &lt;= 30 DIAS",IF(E4781&lt;=60,"ATENCAO (31-60 DIAS)","OK"))))</f>
        <v/>
      </c>
      <c r="G4781" s="14">
        <f>SUMIFS(Lancamentos!$G:$G,Lancamentos!$C:$C,$A4781,Lancamentos!$E:$E,$C4781,Lancamentos!$B:$B,"ENTRADA")</f>
        <v/>
      </c>
      <c r="H4781" s="14">
        <f>SUMIFS(Lancamentos!$G:$G,Lancamentos!$C:$C,$A4781,Lancamentos!$E:$E,$C4781,Lancamentos!$B:$B,"SAIDA_USO")</f>
        <v/>
      </c>
      <c r="I4781" s="14">
        <f>SUMIFS(Lancamentos!$G:$G,Lancamentos!$C:$C,$A4781,Lancamentos!$E:$E,$C4781,Lancamentos!$B:$B,"SAIDA_DESCARTE")</f>
        <v/>
      </c>
      <c r="J4781" s="14">
        <f>G4781-H4781-I4781</f>
        <v/>
      </c>
      <c r="K4781">
        <f>IF(A4781="","",IF(J4781&lt;=IFERROR(VLOOKUP(A4781,Produtos!$A:$E,5,FALSE),0),"ABAIXO DO MINIMO","OK"))</f>
        <v/>
      </c>
    </row>
    <row r="4782">
      <c r="B4782">
        <f>IFERROR(VLOOKUP(A4782,Produtos!A:B,2,FALSE),"")</f>
        <v/>
      </c>
      <c r="D4782" s="10">
        <f>IFERROR(INDEX(Lotes!$E:$E,MATCH(1,(Lotes!$A:$A=A4782)*(Lotes!$C:$C=C4782),0)),"")</f>
        <v/>
      </c>
      <c r="E4782" s="14">
        <f>IF(D4782="","",D4782-TODAY())</f>
        <v/>
      </c>
      <c r="F4782">
        <f>IF(D4782="","",IF(E4782&lt;0,"VENCIDO",IF(E4782&lt;=30,"VENCE EM &lt;= 30 DIAS",IF(E4782&lt;=60,"ATENCAO (31-60 DIAS)","OK"))))</f>
        <v/>
      </c>
      <c r="G4782" s="14">
        <f>SUMIFS(Lancamentos!$G:$G,Lancamentos!$C:$C,$A4782,Lancamentos!$E:$E,$C4782,Lancamentos!$B:$B,"ENTRADA")</f>
        <v/>
      </c>
      <c r="H4782" s="14">
        <f>SUMIFS(Lancamentos!$G:$G,Lancamentos!$C:$C,$A4782,Lancamentos!$E:$E,$C4782,Lancamentos!$B:$B,"SAIDA_USO")</f>
        <v/>
      </c>
      <c r="I4782" s="14">
        <f>SUMIFS(Lancamentos!$G:$G,Lancamentos!$C:$C,$A4782,Lancamentos!$E:$E,$C4782,Lancamentos!$B:$B,"SAIDA_DESCARTE")</f>
        <v/>
      </c>
      <c r="J4782" s="14">
        <f>G4782-H4782-I4782</f>
        <v/>
      </c>
      <c r="K4782">
        <f>IF(A4782="","",IF(J4782&lt;=IFERROR(VLOOKUP(A4782,Produtos!$A:$E,5,FALSE),0),"ABAIXO DO MINIMO","OK"))</f>
        <v/>
      </c>
    </row>
    <row r="4783">
      <c r="B4783">
        <f>IFERROR(VLOOKUP(A4783,Produtos!A:B,2,FALSE),"")</f>
        <v/>
      </c>
      <c r="D4783" s="10">
        <f>IFERROR(INDEX(Lotes!$E:$E,MATCH(1,(Lotes!$A:$A=A4783)*(Lotes!$C:$C=C4783),0)),"")</f>
        <v/>
      </c>
      <c r="E4783" s="14">
        <f>IF(D4783="","",D4783-TODAY())</f>
        <v/>
      </c>
      <c r="F4783">
        <f>IF(D4783="","",IF(E4783&lt;0,"VENCIDO",IF(E4783&lt;=30,"VENCE EM &lt;= 30 DIAS",IF(E4783&lt;=60,"ATENCAO (31-60 DIAS)","OK"))))</f>
        <v/>
      </c>
      <c r="G4783" s="14">
        <f>SUMIFS(Lancamentos!$G:$G,Lancamentos!$C:$C,$A4783,Lancamentos!$E:$E,$C4783,Lancamentos!$B:$B,"ENTRADA")</f>
        <v/>
      </c>
      <c r="H4783" s="14">
        <f>SUMIFS(Lancamentos!$G:$G,Lancamentos!$C:$C,$A4783,Lancamentos!$E:$E,$C4783,Lancamentos!$B:$B,"SAIDA_USO")</f>
        <v/>
      </c>
      <c r="I4783" s="14">
        <f>SUMIFS(Lancamentos!$G:$G,Lancamentos!$C:$C,$A4783,Lancamentos!$E:$E,$C4783,Lancamentos!$B:$B,"SAIDA_DESCARTE")</f>
        <v/>
      </c>
      <c r="J4783" s="14">
        <f>G4783-H4783-I4783</f>
        <v/>
      </c>
      <c r="K4783">
        <f>IF(A4783="","",IF(J4783&lt;=IFERROR(VLOOKUP(A4783,Produtos!$A:$E,5,FALSE),0),"ABAIXO DO MINIMO","OK"))</f>
        <v/>
      </c>
    </row>
    <row r="4784">
      <c r="B4784">
        <f>IFERROR(VLOOKUP(A4784,Produtos!A:B,2,FALSE),"")</f>
        <v/>
      </c>
      <c r="D4784" s="10">
        <f>IFERROR(INDEX(Lotes!$E:$E,MATCH(1,(Lotes!$A:$A=A4784)*(Lotes!$C:$C=C4784),0)),"")</f>
        <v/>
      </c>
      <c r="E4784" s="14">
        <f>IF(D4784="","",D4784-TODAY())</f>
        <v/>
      </c>
      <c r="F4784">
        <f>IF(D4784="","",IF(E4784&lt;0,"VENCIDO",IF(E4784&lt;=30,"VENCE EM &lt;= 30 DIAS",IF(E4784&lt;=60,"ATENCAO (31-60 DIAS)","OK"))))</f>
        <v/>
      </c>
      <c r="G4784" s="14">
        <f>SUMIFS(Lancamentos!$G:$G,Lancamentos!$C:$C,$A4784,Lancamentos!$E:$E,$C4784,Lancamentos!$B:$B,"ENTRADA")</f>
        <v/>
      </c>
      <c r="H4784" s="14">
        <f>SUMIFS(Lancamentos!$G:$G,Lancamentos!$C:$C,$A4784,Lancamentos!$E:$E,$C4784,Lancamentos!$B:$B,"SAIDA_USO")</f>
        <v/>
      </c>
      <c r="I4784" s="14">
        <f>SUMIFS(Lancamentos!$G:$G,Lancamentos!$C:$C,$A4784,Lancamentos!$E:$E,$C4784,Lancamentos!$B:$B,"SAIDA_DESCARTE")</f>
        <v/>
      </c>
      <c r="J4784" s="14">
        <f>G4784-H4784-I4784</f>
        <v/>
      </c>
      <c r="K4784">
        <f>IF(A4784="","",IF(J4784&lt;=IFERROR(VLOOKUP(A4784,Produtos!$A:$E,5,FALSE),0),"ABAIXO DO MINIMO","OK"))</f>
        <v/>
      </c>
    </row>
    <row r="4785">
      <c r="B4785">
        <f>IFERROR(VLOOKUP(A4785,Produtos!A:B,2,FALSE),"")</f>
        <v/>
      </c>
      <c r="D4785" s="10">
        <f>IFERROR(INDEX(Lotes!$E:$E,MATCH(1,(Lotes!$A:$A=A4785)*(Lotes!$C:$C=C4785),0)),"")</f>
        <v/>
      </c>
      <c r="E4785" s="14">
        <f>IF(D4785="","",D4785-TODAY())</f>
        <v/>
      </c>
      <c r="F4785">
        <f>IF(D4785="","",IF(E4785&lt;0,"VENCIDO",IF(E4785&lt;=30,"VENCE EM &lt;= 30 DIAS",IF(E4785&lt;=60,"ATENCAO (31-60 DIAS)","OK"))))</f>
        <v/>
      </c>
      <c r="G4785" s="14">
        <f>SUMIFS(Lancamentos!$G:$G,Lancamentos!$C:$C,$A4785,Lancamentos!$E:$E,$C4785,Lancamentos!$B:$B,"ENTRADA")</f>
        <v/>
      </c>
      <c r="H4785" s="14">
        <f>SUMIFS(Lancamentos!$G:$G,Lancamentos!$C:$C,$A4785,Lancamentos!$E:$E,$C4785,Lancamentos!$B:$B,"SAIDA_USO")</f>
        <v/>
      </c>
      <c r="I4785" s="14">
        <f>SUMIFS(Lancamentos!$G:$G,Lancamentos!$C:$C,$A4785,Lancamentos!$E:$E,$C4785,Lancamentos!$B:$B,"SAIDA_DESCARTE")</f>
        <v/>
      </c>
      <c r="J4785" s="14">
        <f>G4785-H4785-I4785</f>
        <v/>
      </c>
      <c r="K4785">
        <f>IF(A4785="","",IF(J4785&lt;=IFERROR(VLOOKUP(A4785,Produtos!$A:$E,5,FALSE),0),"ABAIXO DO MINIMO","OK"))</f>
        <v/>
      </c>
    </row>
    <row r="4786">
      <c r="B4786">
        <f>IFERROR(VLOOKUP(A4786,Produtos!A:B,2,FALSE),"")</f>
        <v/>
      </c>
      <c r="D4786" s="10">
        <f>IFERROR(INDEX(Lotes!$E:$E,MATCH(1,(Lotes!$A:$A=A4786)*(Lotes!$C:$C=C4786),0)),"")</f>
        <v/>
      </c>
      <c r="E4786" s="14">
        <f>IF(D4786="","",D4786-TODAY())</f>
        <v/>
      </c>
      <c r="F4786">
        <f>IF(D4786="","",IF(E4786&lt;0,"VENCIDO",IF(E4786&lt;=30,"VENCE EM &lt;= 30 DIAS",IF(E4786&lt;=60,"ATENCAO (31-60 DIAS)","OK"))))</f>
        <v/>
      </c>
      <c r="G4786" s="14">
        <f>SUMIFS(Lancamentos!$G:$G,Lancamentos!$C:$C,$A4786,Lancamentos!$E:$E,$C4786,Lancamentos!$B:$B,"ENTRADA")</f>
        <v/>
      </c>
      <c r="H4786" s="14">
        <f>SUMIFS(Lancamentos!$G:$G,Lancamentos!$C:$C,$A4786,Lancamentos!$E:$E,$C4786,Lancamentos!$B:$B,"SAIDA_USO")</f>
        <v/>
      </c>
      <c r="I4786" s="14">
        <f>SUMIFS(Lancamentos!$G:$G,Lancamentos!$C:$C,$A4786,Lancamentos!$E:$E,$C4786,Lancamentos!$B:$B,"SAIDA_DESCARTE")</f>
        <v/>
      </c>
      <c r="J4786" s="14">
        <f>G4786-H4786-I4786</f>
        <v/>
      </c>
      <c r="K4786">
        <f>IF(A4786="","",IF(J4786&lt;=IFERROR(VLOOKUP(A4786,Produtos!$A:$E,5,FALSE),0),"ABAIXO DO MINIMO","OK"))</f>
        <v/>
      </c>
    </row>
    <row r="4787">
      <c r="B4787">
        <f>IFERROR(VLOOKUP(A4787,Produtos!A:B,2,FALSE),"")</f>
        <v/>
      </c>
      <c r="D4787" s="10">
        <f>IFERROR(INDEX(Lotes!$E:$E,MATCH(1,(Lotes!$A:$A=A4787)*(Lotes!$C:$C=C4787),0)),"")</f>
        <v/>
      </c>
      <c r="E4787" s="14">
        <f>IF(D4787="","",D4787-TODAY())</f>
        <v/>
      </c>
      <c r="F4787">
        <f>IF(D4787="","",IF(E4787&lt;0,"VENCIDO",IF(E4787&lt;=30,"VENCE EM &lt;= 30 DIAS",IF(E4787&lt;=60,"ATENCAO (31-60 DIAS)","OK"))))</f>
        <v/>
      </c>
      <c r="G4787" s="14">
        <f>SUMIFS(Lancamentos!$G:$G,Lancamentos!$C:$C,$A4787,Lancamentos!$E:$E,$C4787,Lancamentos!$B:$B,"ENTRADA")</f>
        <v/>
      </c>
      <c r="H4787" s="14">
        <f>SUMIFS(Lancamentos!$G:$G,Lancamentos!$C:$C,$A4787,Lancamentos!$E:$E,$C4787,Lancamentos!$B:$B,"SAIDA_USO")</f>
        <v/>
      </c>
      <c r="I4787" s="14">
        <f>SUMIFS(Lancamentos!$G:$G,Lancamentos!$C:$C,$A4787,Lancamentos!$E:$E,$C4787,Lancamentos!$B:$B,"SAIDA_DESCARTE")</f>
        <v/>
      </c>
      <c r="J4787" s="14">
        <f>G4787-H4787-I4787</f>
        <v/>
      </c>
      <c r="K4787">
        <f>IF(A4787="","",IF(J4787&lt;=IFERROR(VLOOKUP(A4787,Produtos!$A:$E,5,FALSE),0),"ABAIXO DO MINIMO","OK"))</f>
        <v/>
      </c>
    </row>
    <row r="4788">
      <c r="B4788">
        <f>IFERROR(VLOOKUP(A4788,Produtos!A:B,2,FALSE),"")</f>
        <v/>
      </c>
      <c r="D4788" s="10">
        <f>IFERROR(INDEX(Lotes!$E:$E,MATCH(1,(Lotes!$A:$A=A4788)*(Lotes!$C:$C=C4788),0)),"")</f>
        <v/>
      </c>
      <c r="E4788" s="14">
        <f>IF(D4788="","",D4788-TODAY())</f>
        <v/>
      </c>
      <c r="F4788">
        <f>IF(D4788="","",IF(E4788&lt;0,"VENCIDO",IF(E4788&lt;=30,"VENCE EM &lt;= 30 DIAS",IF(E4788&lt;=60,"ATENCAO (31-60 DIAS)","OK"))))</f>
        <v/>
      </c>
      <c r="G4788" s="14">
        <f>SUMIFS(Lancamentos!$G:$G,Lancamentos!$C:$C,$A4788,Lancamentos!$E:$E,$C4788,Lancamentos!$B:$B,"ENTRADA")</f>
        <v/>
      </c>
      <c r="H4788" s="14">
        <f>SUMIFS(Lancamentos!$G:$G,Lancamentos!$C:$C,$A4788,Lancamentos!$E:$E,$C4788,Lancamentos!$B:$B,"SAIDA_USO")</f>
        <v/>
      </c>
      <c r="I4788" s="14">
        <f>SUMIFS(Lancamentos!$G:$G,Lancamentos!$C:$C,$A4788,Lancamentos!$E:$E,$C4788,Lancamentos!$B:$B,"SAIDA_DESCARTE")</f>
        <v/>
      </c>
      <c r="J4788" s="14">
        <f>G4788-H4788-I4788</f>
        <v/>
      </c>
      <c r="K4788">
        <f>IF(A4788="","",IF(J4788&lt;=IFERROR(VLOOKUP(A4788,Produtos!$A:$E,5,FALSE),0),"ABAIXO DO MINIMO","OK"))</f>
        <v/>
      </c>
    </row>
    <row r="4789">
      <c r="B4789">
        <f>IFERROR(VLOOKUP(A4789,Produtos!A:B,2,FALSE),"")</f>
        <v/>
      </c>
      <c r="D4789" s="10">
        <f>IFERROR(INDEX(Lotes!$E:$E,MATCH(1,(Lotes!$A:$A=A4789)*(Lotes!$C:$C=C4789),0)),"")</f>
        <v/>
      </c>
      <c r="E4789" s="14">
        <f>IF(D4789="","",D4789-TODAY())</f>
        <v/>
      </c>
      <c r="F4789">
        <f>IF(D4789="","",IF(E4789&lt;0,"VENCIDO",IF(E4789&lt;=30,"VENCE EM &lt;= 30 DIAS",IF(E4789&lt;=60,"ATENCAO (31-60 DIAS)","OK"))))</f>
        <v/>
      </c>
      <c r="G4789" s="14">
        <f>SUMIFS(Lancamentos!$G:$G,Lancamentos!$C:$C,$A4789,Lancamentos!$E:$E,$C4789,Lancamentos!$B:$B,"ENTRADA")</f>
        <v/>
      </c>
      <c r="H4789" s="14">
        <f>SUMIFS(Lancamentos!$G:$G,Lancamentos!$C:$C,$A4789,Lancamentos!$E:$E,$C4789,Lancamentos!$B:$B,"SAIDA_USO")</f>
        <v/>
      </c>
      <c r="I4789" s="14">
        <f>SUMIFS(Lancamentos!$G:$G,Lancamentos!$C:$C,$A4789,Lancamentos!$E:$E,$C4789,Lancamentos!$B:$B,"SAIDA_DESCARTE")</f>
        <v/>
      </c>
      <c r="J4789" s="14">
        <f>G4789-H4789-I4789</f>
        <v/>
      </c>
      <c r="K4789">
        <f>IF(A4789="","",IF(J4789&lt;=IFERROR(VLOOKUP(A4789,Produtos!$A:$E,5,FALSE),0),"ABAIXO DO MINIMO","OK"))</f>
        <v/>
      </c>
    </row>
    <row r="4790">
      <c r="B4790">
        <f>IFERROR(VLOOKUP(A4790,Produtos!A:B,2,FALSE),"")</f>
        <v/>
      </c>
      <c r="D4790" s="10">
        <f>IFERROR(INDEX(Lotes!$E:$E,MATCH(1,(Lotes!$A:$A=A4790)*(Lotes!$C:$C=C4790),0)),"")</f>
        <v/>
      </c>
      <c r="E4790" s="14">
        <f>IF(D4790="","",D4790-TODAY())</f>
        <v/>
      </c>
      <c r="F4790">
        <f>IF(D4790="","",IF(E4790&lt;0,"VENCIDO",IF(E4790&lt;=30,"VENCE EM &lt;= 30 DIAS",IF(E4790&lt;=60,"ATENCAO (31-60 DIAS)","OK"))))</f>
        <v/>
      </c>
      <c r="G4790" s="14">
        <f>SUMIFS(Lancamentos!$G:$G,Lancamentos!$C:$C,$A4790,Lancamentos!$E:$E,$C4790,Lancamentos!$B:$B,"ENTRADA")</f>
        <v/>
      </c>
      <c r="H4790" s="14">
        <f>SUMIFS(Lancamentos!$G:$G,Lancamentos!$C:$C,$A4790,Lancamentos!$E:$E,$C4790,Lancamentos!$B:$B,"SAIDA_USO")</f>
        <v/>
      </c>
      <c r="I4790" s="14">
        <f>SUMIFS(Lancamentos!$G:$G,Lancamentos!$C:$C,$A4790,Lancamentos!$E:$E,$C4790,Lancamentos!$B:$B,"SAIDA_DESCARTE")</f>
        <v/>
      </c>
      <c r="J4790" s="14">
        <f>G4790-H4790-I4790</f>
        <v/>
      </c>
      <c r="K4790">
        <f>IF(A4790="","",IF(J4790&lt;=IFERROR(VLOOKUP(A4790,Produtos!$A:$E,5,FALSE),0),"ABAIXO DO MINIMO","OK"))</f>
        <v/>
      </c>
    </row>
    <row r="4791">
      <c r="B4791">
        <f>IFERROR(VLOOKUP(A4791,Produtos!A:B,2,FALSE),"")</f>
        <v/>
      </c>
      <c r="D4791" s="10">
        <f>IFERROR(INDEX(Lotes!$E:$E,MATCH(1,(Lotes!$A:$A=A4791)*(Lotes!$C:$C=C4791),0)),"")</f>
        <v/>
      </c>
      <c r="E4791" s="14">
        <f>IF(D4791="","",D4791-TODAY())</f>
        <v/>
      </c>
      <c r="F4791">
        <f>IF(D4791="","",IF(E4791&lt;0,"VENCIDO",IF(E4791&lt;=30,"VENCE EM &lt;= 30 DIAS",IF(E4791&lt;=60,"ATENCAO (31-60 DIAS)","OK"))))</f>
        <v/>
      </c>
      <c r="G4791" s="14">
        <f>SUMIFS(Lancamentos!$G:$G,Lancamentos!$C:$C,$A4791,Lancamentos!$E:$E,$C4791,Lancamentos!$B:$B,"ENTRADA")</f>
        <v/>
      </c>
      <c r="H4791" s="14">
        <f>SUMIFS(Lancamentos!$G:$G,Lancamentos!$C:$C,$A4791,Lancamentos!$E:$E,$C4791,Lancamentos!$B:$B,"SAIDA_USO")</f>
        <v/>
      </c>
      <c r="I4791" s="14">
        <f>SUMIFS(Lancamentos!$G:$G,Lancamentos!$C:$C,$A4791,Lancamentos!$E:$E,$C4791,Lancamentos!$B:$B,"SAIDA_DESCARTE")</f>
        <v/>
      </c>
      <c r="J4791" s="14">
        <f>G4791-H4791-I4791</f>
        <v/>
      </c>
      <c r="K4791">
        <f>IF(A4791="","",IF(J4791&lt;=IFERROR(VLOOKUP(A4791,Produtos!$A:$E,5,FALSE),0),"ABAIXO DO MINIMO","OK"))</f>
        <v/>
      </c>
    </row>
    <row r="4792">
      <c r="B4792">
        <f>IFERROR(VLOOKUP(A4792,Produtos!A:B,2,FALSE),"")</f>
        <v/>
      </c>
      <c r="D4792" s="10">
        <f>IFERROR(INDEX(Lotes!$E:$E,MATCH(1,(Lotes!$A:$A=A4792)*(Lotes!$C:$C=C4792),0)),"")</f>
        <v/>
      </c>
      <c r="E4792" s="14">
        <f>IF(D4792="","",D4792-TODAY())</f>
        <v/>
      </c>
      <c r="F4792">
        <f>IF(D4792="","",IF(E4792&lt;0,"VENCIDO",IF(E4792&lt;=30,"VENCE EM &lt;= 30 DIAS",IF(E4792&lt;=60,"ATENCAO (31-60 DIAS)","OK"))))</f>
        <v/>
      </c>
      <c r="G4792" s="14">
        <f>SUMIFS(Lancamentos!$G:$G,Lancamentos!$C:$C,$A4792,Lancamentos!$E:$E,$C4792,Lancamentos!$B:$B,"ENTRADA")</f>
        <v/>
      </c>
      <c r="H4792" s="14">
        <f>SUMIFS(Lancamentos!$G:$G,Lancamentos!$C:$C,$A4792,Lancamentos!$E:$E,$C4792,Lancamentos!$B:$B,"SAIDA_USO")</f>
        <v/>
      </c>
      <c r="I4792" s="14">
        <f>SUMIFS(Lancamentos!$G:$G,Lancamentos!$C:$C,$A4792,Lancamentos!$E:$E,$C4792,Lancamentos!$B:$B,"SAIDA_DESCARTE")</f>
        <v/>
      </c>
      <c r="J4792" s="14">
        <f>G4792-H4792-I4792</f>
        <v/>
      </c>
      <c r="K4792">
        <f>IF(A4792="","",IF(J4792&lt;=IFERROR(VLOOKUP(A4792,Produtos!$A:$E,5,FALSE),0),"ABAIXO DO MINIMO","OK"))</f>
        <v/>
      </c>
    </row>
    <row r="4793">
      <c r="B4793">
        <f>IFERROR(VLOOKUP(A4793,Produtos!A:B,2,FALSE),"")</f>
        <v/>
      </c>
      <c r="D4793" s="10">
        <f>IFERROR(INDEX(Lotes!$E:$E,MATCH(1,(Lotes!$A:$A=A4793)*(Lotes!$C:$C=C4793),0)),"")</f>
        <v/>
      </c>
      <c r="E4793" s="14">
        <f>IF(D4793="","",D4793-TODAY())</f>
        <v/>
      </c>
      <c r="F4793">
        <f>IF(D4793="","",IF(E4793&lt;0,"VENCIDO",IF(E4793&lt;=30,"VENCE EM &lt;= 30 DIAS",IF(E4793&lt;=60,"ATENCAO (31-60 DIAS)","OK"))))</f>
        <v/>
      </c>
      <c r="G4793" s="14">
        <f>SUMIFS(Lancamentos!$G:$G,Lancamentos!$C:$C,$A4793,Lancamentos!$E:$E,$C4793,Lancamentos!$B:$B,"ENTRADA")</f>
        <v/>
      </c>
      <c r="H4793" s="14">
        <f>SUMIFS(Lancamentos!$G:$G,Lancamentos!$C:$C,$A4793,Lancamentos!$E:$E,$C4793,Lancamentos!$B:$B,"SAIDA_USO")</f>
        <v/>
      </c>
      <c r="I4793" s="14">
        <f>SUMIFS(Lancamentos!$G:$G,Lancamentos!$C:$C,$A4793,Lancamentos!$E:$E,$C4793,Lancamentos!$B:$B,"SAIDA_DESCARTE")</f>
        <v/>
      </c>
      <c r="J4793" s="14">
        <f>G4793-H4793-I4793</f>
        <v/>
      </c>
      <c r="K4793">
        <f>IF(A4793="","",IF(J4793&lt;=IFERROR(VLOOKUP(A4793,Produtos!$A:$E,5,FALSE),0),"ABAIXO DO MINIMO","OK"))</f>
        <v/>
      </c>
    </row>
    <row r="4794">
      <c r="B4794">
        <f>IFERROR(VLOOKUP(A4794,Produtos!A:B,2,FALSE),"")</f>
        <v/>
      </c>
      <c r="D4794" s="10">
        <f>IFERROR(INDEX(Lotes!$E:$E,MATCH(1,(Lotes!$A:$A=A4794)*(Lotes!$C:$C=C4794),0)),"")</f>
        <v/>
      </c>
      <c r="E4794" s="14">
        <f>IF(D4794="","",D4794-TODAY())</f>
        <v/>
      </c>
      <c r="F4794">
        <f>IF(D4794="","",IF(E4794&lt;0,"VENCIDO",IF(E4794&lt;=30,"VENCE EM &lt;= 30 DIAS",IF(E4794&lt;=60,"ATENCAO (31-60 DIAS)","OK"))))</f>
        <v/>
      </c>
      <c r="G4794" s="14">
        <f>SUMIFS(Lancamentos!$G:$G,Lancamentos!$C:$C,$A4794,Lancamentos!$E:$E,$C4794,Lancamentos!$B:$B,"ENTRADA")</f>
        <v/>
      </c>
      <c r="H4794" s="14">
        <f>SUMIFS(Lancamentos!$G:$G,Lancamentos!$C:$C,$A4794,Lancamentos!$E:$E,$C4794,Lancamentos!$B:$B,"SAIDA_USO")</f>
        <v/>
      </c>
      <c r="I4794" s="14">
        <f>SUMIFS(Lancamentos!$G:$G,Lancamentos!$C:$C,$A4794,Lancamentos!$E:$E,$C4794,Lancamentos!$B:$B,"SAIDA_DESCARTE")</f>
        <v/>
      </c>
      <c r="J4794" s="14">
        <f>G4794-H4794-I4794</f>
        <v/>
      </c>
      <c r="K4794">
        <f>IF(A4794="","",IF(J4794&lt;=IFERROR(VLOOKUP(A4794,Produtos!$A:$E,5,FALSE),0),"ABAIXO DO MINIMO","OK"))</f>
        <v/>
      </c>
    </row>
    <row r="4795">
      <c r="B4795">
        <f>IFERROR(VLOOKUP(A4795,Produtos!A:B,2,FALSE),"")</f>
        <v/>
      </c>
      <c r="D4795" s="10">
        <f>IFERROR(INDEX(Lotes!$E:$E,MATCH(1,(Lotes!$A:$A=A4795)*(Lotes!$C:$C=C4795),0)),"")</f>
        <v/>
      </c>
      <c r="E4795" s="14">
        <f>IF(D4795="","",D4795-TODAY())</f>
        <v/>
      </c>
      <c r="F4795">
        <f>IF(D4795="","",IF(E4795&lt;0,"VENCIDO",IF(E4795&lt;=30,"VENCE EM &lt;= 30 DIAS",IF(E4795&lt;=60,"ATENCAO (31-60 DIAS)","OK"))))</f>
        <v/>
      </c>
      <c r="G4795" s="14">
        <f>SUMIFS(Lancamentos!$G:$G,Lancamentos!$C:$C,$A4795,Lancamentos!$E:$E,$C4795,Lancamentos!$B:$B,"ENTRADA")</f>
        <v/>
      </c>
      <c r="H4795" s="14">
        <f>SUMIFS(Lancamentos!$G:$G,Lancamentos!$C:$C,$A4795,Lancamentos!$E:$E,$C4795,Lancamentos!$B:$B,"SAIDA_USO")</f>
        <v/>
      </c>
      <c r="I4795" s="14">
        <f>SUMIFS(Lancamentos!$G:$G,Lancamentos!$C:$C,$A4795,Lancamentos!$E:$E,$C4795,Lancamentos!$B:$B,"SAIDA_DESCARTE")</f>
        <v/>
      </c>
      <c r="J4795" s="14">
        <f>G4795-H4795-I4795</f>
        <v/>
      </c>
      <c r="K4795">
        <f>IF(A4795="","",IF(J4795&lt;=IFERROR(VLOOKUP(A4795,Produtos!$A:$E,5,FALSE),0),"ABAIXO DO MINIMO","OK"))</f>
        <v/>
      </c>
    </row>
    <row r="4796">
      <c r="B4796">
        <f>IFERROR(VLOOKUP(A4796,Produtos!A:B,2,FALSE),"")</f>
        <v/>
      </c>
      <c r="D4796" s="10">
        <f>IFERROR(INDEX(Lotes!$E:$E,MATCH(1,(Lotes!$A:$A=A4796)*(Lotes!$C:$C=C4796),0)),"")</f>
        <v/>
      </c>
      <c r="E4796" s="14">
        <f>IF(D4796="","",D4796-TODAY())</f>
        <v/>
      </c>
      <c r="F4796">
        <f>IF(D4796="","",IF(E4796&lt;0,"VENCIDO",IF(E4796&lt;=30,"VENCE EM &lt;= 30 DIAS",IF(E4796&lt;=60,"ATENCAO (31-60 DIAS)","OK"))))</f>
        <v/>
      </c>
      <c r="G4796" s="14">
        <f>SUMIFS(Lancamentos!$G:$G,Lancamentos!$C:$C,$A4796,Lancamentos!$E:$E,$C4796,Lancamentos!$B:$B,"ENTRADA")</f>
        <v/>
      </c>
      <c r="H4796" s="14">
        <f>SUMIFS(Lancamentos!$G:$G,Lancamentos!$C:$C,$A4796,Lancamentos!$E:$E,$C4796,Lancamentos!$B:$B,"SAIDA_USO")</f>
        <v/>
      </c>
      <c r="I4796" s="14">
        <f>SUMIFS(Lancamentos!$G:$G,Lancamentos!$C:$C,$A4796,Lancamentos!$E:$E,$C4796,Lancamentos!$B:$B,"SAIDA_DESCARTE")</f>
        <v/>
      </c>
      <c r="J4796" s="14">
        <f>G4796-H4796-I4796</f>
        <v/>
      </c>
      <c r="K4796">
        <f>IF(A4796="","",IF(J4796&lt;=IFERROR(VLOOKUP(A4796,Produtos!$A:$E,5,FALSE),0),"ABAIXO DO MINIMO","OK"))</f>
        <v/>
      </c>
    </row>
    <row r="4797">
      <c r="B4797">
        <f>IFERROR(VLOOKUP(A4797,Produtos!A:B,2,FALSE),"")</f>
        <v/>
      </c>
      <c r="D4797" s="10">
        <f>IFERROR(INDEX(Lotes!$E:$E,MATCH(1,(Lotes!$A:$A=A4797)*(Lotes!$C:$C=C4797),0)),"")</f>
        <v/>
      </c>
      <c r="E4797" s="14">
        <f>IF(D4797="","",D4797-TODAY())</f>
        <v/>
      </c>
      <c r="F4797">
        <f>IF(D4797="","",IF(E4797&lt;0,"VENCIDO",IF(E4797&lt;=30,"VENCE EM &lt;= 30 DIAS",IF(E4797&lt;=60,"ATENCAO (31-60 DIAS)","OK"))))</f>
        <v/>
      </c>
      <c r="G4797" s="14">
        <f>SUMIFS(Lancamentos!$G:$G,Lancamentos!$C:$C,$A4797,Lancamentos!$E:$E,$C4797,Lancamentos!$B:$B,"ENTRADA")</f>
        <v/>
      </c>
      <c r="H4797" s="14">
        <f>SUMIFS(Lancamentos!$G:$G,Lancamentos!$C:$C,$A4797,Lancamentos!$E:$E,$C4797,Lancamentos!$B:$B,"SAIDA_USO")</f>
        <v/>
      </c>
      <c r="I4797" s="14">
        <f>SUMIFS(Lancamentos!$G:$G,Lancamentos!$C:$C,$A4797,Lancamentos!$E:$E,$C4797,Lancamentos!$B:$B,"SAIDA_DESCARTE")</f>
        <v/>
      </c>
      <c r="J4797" s="14">
        <f>G4797-H4797-I4797</f>
        <v/>
      </c>
      <c r="K4797">
        <f>IF(A4797="","",IF(J4797&lt;=IFERROR(VLOOKUP(A4797,Produtos!$A:$E,5,FALSE),0),"ABAIXO DO MINIMO","OK"))</f>
        <v/>
      </c>
    </row>
    <row r="4798">
      <c r="B4798">
        <f>IFERROR(VLOOKUP(A4798,Produtos!A:B,2,FALSE),"")</f>
        <v/>
      </c>
      <c r="D4798" s="10">
        <f>IFERROR(INDEX(Lotes!$E:$E,MATCH(1,(Lotes!$A:$A=A4798)*(Lotes!$C:$C=C4798),0)),"")</f>
        <v/>
      </c>
      <c r="E4798" s="14">
        <f>IF(D4798="","",D4798-TODAY())</f>
        <v/>
      </c>
      <c r="F4798">
        <f>IF(D4798="","",IF(E4798&lt;0,"VENCIDO",IF(E4798&lt;=30,"VENCE EM &lt;= 30 DIAS",IF(E4798&lt;=60,"ATENCAO (31-60 DIAS)","OK"))))</f>
        <v/>
      </c>
      <c r="G4798" s="14">
        <f>SUMIFS(Lancamentos!$G:$G,Lancamentos!$C:$C,$A4798,Lancamentos!$E:$E,$C4798,Lancamentos!$B:$B,"ENTRADA")</f>
        <v/>
      </c>
      <c r="H4798" s="14">
        <f>SUMIFS(Lancamentos!$G:$G,Lancamentos!$C:$C,$A4798,Lancamentos!$E:$E,$C4798,Lancamentos!$B:$B,"SAIDA_USO")</f>
        <v/>
      </c>
      <c r="I4798" s="14">
        <f>SUMIFS(Lancamentos!$G:$G,Lancamentos!$C:$C,$A4798,Lancamentos!$E:$E,$C4798,Lancamentos!$B:$B,"SAIDA_DESCARTE")</f>
        <v/>
      </c>
      <c r="J4798" s="14">
        <f>G4798-H4798-I4798</f>
        <v/>
      </c>
      <c r="K4798">
        <f>IF(A4798="","",IF(J4798&lt;=IFERROR(VLOOKUP(A4798,Produtos!$A:$E,5,FALSE),0),"ABAIXO DO MINIMO","OK"))</f>
        <v/>
      </c>
    </row>
    <row r="4799">
      <c r="B4799">
        <f>IFERROR(VLOOKUP(A4799,Produtos!A:B,2,FALSE),"")</f>
        <v/>
      </c>
      <c r="D4799" s="10">
        <f>IFERROR(INDEX(Lotes!$E:$E,MATCH(1,(Lotes!$A:$A=A4799)*(Lotes!$C:$C=C4799),0)),"")</f>
        <v/>
      </c>
      <c r="E4799" s="14">
        <f>IF(D4799="","",D4799-TODAY())</f>
        <v/>
      </c>
      <c r="F4799">
        <f>IF(D4799="","",IF(E4799&lt;0,"VENCIDO",IF(E4799&lt;=30,"VENCE EM &lt;= 30 DIAS",IF(E4799&lt;=60,"ATENCAO (31-60 DIAS)","OK"))))</f>
        <v/>
      </c>
      <c r="G4799" s="14">
        <f>SUMIFS(Lancamentos!$G:$G,Lancamentos!$C:$C,$A4799,Lancamentos!$E:$E,$C4799,Lancamentos!$B:$B,"ENTRADA")</f>
        <v/>
      </c>
      <c r="H4799" s="14">
        <f>SUMIFS(Lancamentos!$G:$G,Lancamentos!$C:$C,$A4799,Lancamentos!$E:$E,$C4799,Lancamentos!$B:$B,"SAIDA_USO")</f>
        <v/>
      </c>
      <c r="I4799" s="14">
        <f>SUMIFS(Lancamentos!$G:$G,Lancamentos!$C:$C,$A4799,Lancamentos!$E:$E,$C4799,Lancamentos!$B:$B,"SAIDA_DESCARTE")</f>
        <v/>
      </c>
      <c r="J4799" s="14">
        <f>G4799-H4799-I4799</f>
        <v/>
      </c>
      <c r="K4799">
        <f>IF(A4799="","",IF(J4799&lt;=IFERROR(VLOOKUP(A4799,Produtos!$A:$E,5,FALSE),0),"ABAIXO DO MINIMO","OK"))</f>
        <v/>
      </c>
    </row>
    <row r="4800">
      <c r="B4800">
        <f>IFERROR(VLOOKUP(A4800,Produtos!A:B,2,FALSE),"")</f>
        <v/>
      </c>
      <c r="D4800" s="10">
        <f>IFERROR(INDEX(Lotes!$E:$E,MATCH(1,(Lotes!$A:$A=A4800)*(Lotes!$C:$C=C4800),0)),"")</f>
        <v/>
      </c>
      <c r="E4800" s="14">
        <f>IF(D4800="","",D4800-TODAY())</f>
        <v/>
      </c>
      <c r="F4800">
        <f>IF(D4800="","",IF(E4800&lt;0,"VENCIDO",IF(E4800&lt;=30,"VENCE EM &lt;= 30 DIAS",IF(E4800&lt;=60,"ATENCAO (31-60 DIAS)","OK"))))</f>
        <v/>
      </c>
      <c r="G4800" s="14">
        <f>SUMIFS(Lancamentos!$G:$G,Lancamentos!$C:$C,$A4800,Lancamentos!$E:$E,$C4800,Lancamentos!$B:$B,"ENTRADA")</f>
        <v/>
      </c>
      <c r="H4800" s="14">
        <f>SUMIFS(Lancamentos!$G:$G,Lancamentos!$C:$C,$A4800,Lancamentos!$E:$E,$C4800,Lancamentos!$B:$B,"SAIDA_USO")</f>
        <v/>
      </c>
      <c r="I4800" s="14">
        <f>SUMIFS(Lancamentos!$G:$G,Lancamentos!$C:$C,$A4800,Lancamentos!$E:$E,$C4800,Lancamentos!$B:$B,"SAIDA_DESCARTE")</f>
        <v/>
      </c>
      <c r="J4800" s="14">
        <f>G4800-H4800-I4800</f>
        <v/>
      </c>
      <c r="K4800">
        <f>IF(A4800="","",IF(J4800&lt;=IFERROR(VLOOKUP(A4800,Produtos!$A:$E,5,FALSE),0),"ABAIXO DO MINIMO","OK"))</f>
        <v/>
      </c>
    </row>
    <row r="4801">
      <c r="B4801">
        <f>IFERROR(VLOOKUP(A4801,Produtos!A:B,2,FALSE),"")</f>
        <v/>
      </c>
      <c r="D4801" s="10">
        <f>IFERROR(INDEX(Lotes!$E:$E,MATCH(1,(Lotes!$A:$A=A4801)*(Lotes!$C:$C=C4801),0)),"")</f>
        <v/>
      </c>
      <c r="E4801" s="14">
        <f>IF(D4801="","",D4801-TODAY())</f>
        <v/>
      </c>
      <c r="F4801">
        <f>IF(D4801="","",IF(E4801&lt;0,"VENCIDO",IF(E4801&lt;=30,"VENCE EM &lt;= 30 DIAS",IF(E4801&lt;=60,"ATENCAO (31-60 DIAS)","OK"))))</f>
        <v/>
      </c>
      <c r="G4801" s="14">
        <f>SUMIFS(Lancamentos!$G:$G,Lancamentos!$C:$C,$A4801,Lancamentos!$E:$E,$C4801,Lancamentos!$B:$B,"ENTRADA")</f>
        <v/>
      </c>
      <c r="H4801" s="14">
        <f>SUMIFS(Lancamentos!$G:$G,Lancamentos!$C:$C,$A4801,Lancamentos!$E:$E,$C4801,Lancamentos!$B:$B,"SAIDA_USO")</f>
        <v/>
      </c>
      <c r="I4801" s="14">
        <f>SUMIFS(Lancamentos!$G:$G,Lancamentos!$C:$C,$A4801,Lancamentos!$E:$E,$C4801,Lancamentos!$B:$B,"SAIDA_DESCARTE")</f>
        <v/>
      </c>
      <c r="J4801" s="14">
        <f>G4801-H4801-I4801</f>
        <v/>
      </c>
      <c r="K4801">
        <f>IF(A4801="","",IF(J4801&lt;=IFERROR(VLOOKUP(A4801,Produtos!$A:$E,5,FALSE),0),"ABAIXO DO MINIMO","OK"))</f>
        <v/>
      </c>
    </row>
    <row r="4802">
      <c r="B4802">
        <f>IFERROR(VLOOKUP(A4802,Produtos!A:B,2,FALSE),"")</f>
        <v/>
      </c>
      <c r="D4802" s="10">
        <f>IFERROR(INDEX(Lotes!$E:$E,MATCH(1,(Lotes!$A:$A=A4802)*(Lotes!$C:$C=C4802),0)),"")</f>
        <v/>
      </c>
      <c r="E4802" s="14">
        <f>IF(D4802="","",D4802-TODAY())</f>
        <v/>
      </c>
      <c r="F4802">
        <f>IF(D4802="","",IF(E4802&lt;0,"VENCIDO",IF(E4802&lt;=30,"VENCE EM &lt;= 30 DIAS",IF(E4802&lt;=60,"ATENCAO (31-60 DIAS)","OK"))))</f>
        <v/>
      </c>
      <c r="G4802" s="14">
        <f>SUMIFS(Lancamentos!$G:$G,Lancamentos!$C:$C,$A4802,Lancamentos!$E:$E,$C4802,Lancamentos!$B:$B,"ENTRADA")</f>
        <v/>
      </c>
      <c r="H4802" s="14">
        <f>SUMIFS(Lancamentos!$G:$G,Lancamentos!$C:$C,$A4802,Lancamentos!$E:$E,$C4802,Lancamentos!$B:$B,"SAIDA_USO")</f>
        <v/>
      </c>
      <c r="I4802" s="14">
        <f>SUMIFS(Lancamentos!$G:$G,Lancamentos!$C:$C,$A4802,Lancamentos!$E:$E,$C4802,Lancamentos!$B:$B,"SAIDA_DESCARTE")</f>
        <v/>
      </c>
      <c r="J4802" s="14">
        <f>G4802-H4802-I4802</f>
        <v/>
      </c>
      <c r="K4802">
        <f>IF(A4802="","",IF(J4802&lt;=IFERROR(VLOOKUP(A4802,Produtos!$A:$E,5,FALSE),0),"ABAIXO DO MINIMO","OK"))</f>
        <v/>
      </c>
    </row>
    <row r="4803">
      <c r="B4803">
        <f>IFERROR(VLOOKUP(A4803,Produtos!A:B,2,FALSE),"")</f>
        <v/>
      </c>
      <c r="D4803" s="10">
        <f>IFERROR(INDEX(Lotes!$E:$E,MATCH(1,(Lotes!$A:$A=A4803)*(Lotes!$C:$C=C4803),0)),"")</f>
        <v/>
      </c>
      <c r="E4803" s="14">
        <f>IF(D4803="","",D4803-TODAY())</f>
        <v/>
      </c>
      <c r="F4803">
        <f>IF(D4803="","",IF(E4803&lt;0,"VENCIDO",IF(E4803&lt;=30,"VENCE EM &lt;= 30 DIAS",IF(E4803&lt;=60,"ATENCAO (31-60 DIAS)","OK"))))</f>
        <v/>
      </c>
      <c r="G4803" s="14">
        <f>SUMIFS(Lancamentos!$G:$G,Lancamentos!$C:$C,$A4803,Lancamentos!$E:$E,$C4803,Lancamentos!$B:$B,"ENTRADA")</f>
        <v/>
      </c>
      <c r="H4803" s="14">
        <f>SUMIFS(Lancamentos!$G:$G,Lancamentos!$C:$C,$A4803,Lancamentos!$E:$E,$C4803,Lancamentos!$B:$B,"SAIDA_USO")</f>
        <v/>
      </c>
      <c r="I4803" s="14">
        <f>SUMIFS(Lancamentos!$G:$G,Lancamentos!$C:$C,$A4803,Lancamentos!$E:$E,$C4803,Lancamentos!$B:$B,"SAIDA_DESCARTE")</f>
        <v/>
      </c>
      <c r="J4803" s="14">
        <f>G4803-H4803-I4803</f>
        <v/>
      </c>
      <c r="K4803">
        <f>IF(A4803="","",IF(J4803&lt;=IFERROR(VLOOKUP(A4803,Produtos!$A:$E,5,FALSE),0),"ABAIXO DO MINIMO","OK"))</f>
        <v/>
      </c>
    </row>
    <row r="4804">
      <c r="B4804">
        <f>IFERROR(VLOOKUP(A4804,Produtos!A:B,2,FALSE),"")</f>
        <v/>
      </c>
      <c r="D4804" s="10">
        <f>IFERROR(INDEX(Lotes!$E:$E,MATCH(1,(Lotes!$A:$A=A4804)*(Lotes!$C:$C=C4804),0)),"")</f>
        <v/>
      </c>
      <c r="E4804" s="14">
        <f>IF(D4804="","",D4804-TODAY())</f>
        <v/>
      </c>
      <c r="F4804">
        <f>IF(D4804="","",IF(E4804&lt;0,"VENCIDO",IF(E4804&lt;=30,"VENCE EM &lt;= 30 DIAS",IF(E4804&lt;=60,"ATENCAO (31-60 DIAS)","OK"))))</f>
        <v/>
      </c>
      <c r="G4804" s="14">
        <f>SUMIFS(Lancamentos!$G:$G,Lancamentos!$C:$C,$A4804,Lancamentos!$E:$E,$C4804,Lancamentos!$B:$B,"ENTRADA")</f>
        <v/>
      </c>
      <c r="H4804" s="14">
        <f>SUMIFS(Lancamentos!$G:$G,Lancamentos!$C:$C,$A4804,Lancamentos!$E:$E,$C4804,Lancamentos!$B:$B,"SAIDA_USO")</f>
        <v/>
      </c>
      <c r="I4804" s="14">
        <f>SUMIFS(Lancamentos!$G:$G,Lancamentos!$C:$C,$A4804,Lancamentos!$E:$E,$C4804,Lancamentos!$B:$B,"SAIDA_DESCARTE")</f>
        <v/>
      </c>
      <c r="J4804" s="14">
        <f>G4804-H4804-I4804</f>
        <v/>
      </c>
      <c r="K4804">
        <f>IF(A4804="","",IF(J4804&lt;=IFERROR(VLOOKUP(A4804,Produtos!$A:$E,5,FALSE),0),"ABAIXO DO MINIMO","OK"))</f>
        <v/>
      </c>
    </row>
    <row r="4805">
      <c r="B4805">
        <f>IFERROR(VLOOKUP(A4805,Produtos!A:B,2,FALSE),"")</f>
        <v/>
      </c>
      <c r="D4805" s="10">
        <f>IFERROR(INDEX(Lotes!$E:$E,MATCH(1,(Lotes!$A:$A=A4805)*(Lotes!$C:$C=C4805),0)),"")</f>
        <v/>
      </c>
      <c r="E4805" s="14">
        <f>IF(D4805="","",D4805-TODAY())</f>
        <v/>
      </c>
      <c r="F4805">
        <f>IF(D4805="","",IF(E4805&lt;0,"VENCIDO",IF(E4805&lt;=30,"VENCE EM &lt;= 30 DIAS",IF(E4805&lt;=60,"ATENCAO (31-60 DIAS)","OK"))))</f>
        <v/>
      </c>
      <c r="G4805" s="14">
        <f>SUMIFS(Lancamentos!$G:$G,Lancamentos!$C:$C,$A4805,Lancamentos!$E:$E,$C4805,Lancamentos!$B:$B,"ENTRADA")</f>
        <v/>
      </c>
      <c r="H4805" s="14">
        <f>SUMIFS(Lancamentos!$G:$G,Lancamentos!$C:$C,$A4805,Lancamentos!$E:$E,$C4805,Lancamentos!$B:$B,"SAIDA_USO")</f>
        <v/>
      </c>
      <c r="I4805" s="14">
        <f>SUMIFS(Lancamentos!$G:$G,Lancamentos!$C:$C,$A4805,Lancamentos!$E:$E,$C4805,Lancamentos!$B:$B,"SAIDA_DESCARTE")</f>
        <v/>
      </c>
      <c r="J4805" s="14">
        <f>G4805-H4805-I4805</f>
        <v/>
      </c>
      <c r="K4805">
        <f>IF(A4805="","",IF(J4805&lt;=IFERROR(VLOOKUP(A4805,Produtos!$A:$E,5,FALSE),0),"ABAIXO DO MINIMO","OK"))</f>
        <v/>
      </c>
    </row>
    <row r="4806">
      <c r="B4806">
        <f>IFERROR(VLOOKUP(A4806,Produtos!A:B,2,FALSE),"")</f>
        <v/>
      </c>
      <c r="D4806" s="10">
        <f>IFERROR(INDEX(Lotes!$E:$E,MATCH(1,(Lotes!$A:$A=A4806)*(Lotes!$C:$C=C4806),0)),"")</f>
        <v/>
      </c>
      <c r="E4806" s="14">
        <f>IF(D4806="","",D4806-TODAY())</f>
        <v/>
      </c>
      <c r="F4806">
        <f>IF(D4806="","",IF(E4806&lt;0,"VENCIDO",IF(E4806&lt;=30,"VENCE EM &lt;= 30 DIAS",IF(E4806&lt;=60,"ATENCAO (31-60 DIAS)","OK"))))</f>
        <v/>
      </c>
      <c r="G4806" s="14">
        <f>SUMIFS(Lancamentos!$G:$G,Lancamentos!$C:$C,$A4806,Lancamentos!$E:$E,$C4806,Lancamentos!$B:$B,"ENTRADA")</f>
        <v/>
      </c>
      <c r="H4806" s="14">
        <f>SUMIFS(Lancamentos!$G:$G,Lancamentos!$C:$C,$A4806,Lancamentos!$E:$E,$C4806,Lancamentos!$B:$B,"SAIDA_USO")</f>
        <v/>
      </c>
      <c r="I4806" s="14">
        <f>SUMIFS(Lancamentos!$G:$G,Lancamentos!$C:$C,$A4806,Lancamentos!$E:$E,$C4806,Lancamentos!$B:$B,"SAIDA_DESCARTE")</f>
        <v/>
      </c>
      <c r="J4806" s="14">
        <f>G4806-H4806-I4806</f>
        <v/>
      </c>
      <c r="K4806">
        <f>IF(A4806="","",IF(J4806&lt;=IFERROR(VLOOKUP(A4806,Produtos!$A:$E,5,FALSE),0),"ABAIXO DO MINIMO","OK"))</f>
        <v/>
      </c>
    </row>
    <row r="4807">
      <c r="B4807">
        <f>IFERROR(VLOOKUP(A4807,Produtos!A:B,2,FALSE),"")</f>
        <v/>
      </c>
      <c r="D4807" s="10">
        <f>IFERROR(INDEX(Lotes!$E:$E,MATCH(1,(Lotes!$A:$A=A4807)*(Lotes!$C:$C=C4807),0)),"")</f>
        <v/>
      </c>
      <c r="E4807" s="14">
        <f>IF(D4807="","",D4807-TODAY())</f>
        <v/>
      </c>
      <c r="F4807">
        <f>IF(D4807="","",IF(E4807&lt;0,"VENCIDO",IF(E4807&lt;=30,"VENCE EM &lt;= 30 DIAS",IF(E4807&lt;=60,"ATENCAO (31-60 DIAS)","OK"))))</f>
        <v/>
      </c>
      <c r="G4807" s="14">
        <f>SUMIFS(Lancamentos!$G:$G,Lancamentos!$C:$C,$A4807,Lancamentos!$E:$E,$C4807,Lancamentos!$B:$B,"ENTRADA")</f>
        <v/>
      </c>
      <c r="H4807" s="14">
        <f>SUMIFS(Lancamentos!$G:$G,Lancamentos!$C:$C,$A4807,Lancamentos!$E:$E,$C4807,Lancamentos!$B:$B,"SAIDA_USO")</f>
        <v/>
      </c>
      <c r="I4807" s="14">
        <f>SUMIFS(Lancamentos!$G:$G,Lancamentos!$C:$C,$A4807,Lancamentos!$E:$E,$C4807,Lancamentos!$B:$B,"SAIDA_DESCARTE")</f>
        <v/>
      </c>
      <c r="J4807" s="14">
        <f>G4807-H4807-I4807</f>
        <v/>
      </c>
      <c r="K4807">
        <f>IF(A4807="","",IF(J4807&lt;=IFERROR(VLOOKUP(A4807,Produtos!$A:$E,5,FALSE),0),"ABAIXO DO MINIMO","OK"))</f>
        <v/>
      </c>
    </row>
    <row r="4808">
      <c r="B4808">
        <f>IFERROR(VLOOKUP(A4808,Produtos!A:B,2,FALSE),"")</f>
        <v/>
      </c>
      <c r="D4808" s="10">
        <f>IFERROR(INDEX(Lotes!$E:$E,MATCH(1,(Lotes!$A:$A=A4808)*(Lotes!$C:$C=C4808),0)),"")</f>
        <v/>
      </c>
      <c r="E4808" s="14">
        <f>IF(D4808="","",D4808-TODAY())</f>
        <v/>
      </c>
      <c r="F4808">
        <f>IF(D4808="","",IF(E4808&lt;0,"VENCIDO",IF(E4808&lt;=30,"VENCE EM &lt;= 30 DIAS",IF(E4808&lt;=60,"ATENCAO (31-60 DIAS)","OK"))))</f>
        <v/>
      </c>
      <c r="G4808" s="14">
        <f>SUMIFS(Lancamentos!$G:$G,Lancamentos!$C:$C,$A4808,Lancamentos!$E:$E,$C4808,Lancamentos!$B:$B,"ENTRADA")</f>
        <v/>
      </c>
      <c r="H4808" s="14">
        <f>SUMIFS(Lancamentos!$G:$G,Lancamentos!$C:$C,$A4808,Lancamentos!$E:$E,$C4808,Lancamentos!$B:$B,"SAIDA_USO")</f>
        <v/>
      </c>
      <c r="I4808" s="14">
        <f>SUMIFS(Lancamentos!$G:$G,Lancamentos!$C:$C,$A4808,Lancamentos!$E:$E,$C4808,Lancamentos!$B:$B,"SAIDA_DESCARTE")</f>
        <v/>
      </c>
      <c r="J4808" s="14">
        <f>G4808-H4808-I4808</f>
        <v/>
      </c>
      <c r="K4808">
        <f>IF(A4808="","",IF(J4808&lt;=IFERROR(VLOOKUP(A4808,Produtos!$A:$E,5,FALSE),0),"ABAIXO DO MINIMO","OK"))</f>
        <v/>
      </c>
    </row>
    <row r="4809">
      <c r="B4809">
        <f>IFERROR(VLOOKUP(A4809,Produtos!A:B,2,FALSE),"")</f>
        <v/>
      </c>
      <c r="D4809" s="10">
        <f>IFERROR(INDEX(Lotes!$E:$E,MATCH(1,(Lotes!$A:$A=A4809)*(Lotes!$C:$C=C4809),0)),"")</f>
        <v/>
      </c>
      <c r="E4809" s="14">
        <f>IF(D4809="","",D4809-TODAY())</f>
        <v/>
      </c>
      <c r="F4809">
        <f>IF(D4809="","",IF(E4809&lt;0,"VENCIDO",IF(E4809&lt;=30,"VENCE EM &lt;= 30 DIAS",IF(E4809&lt;=60,"ATENCAO (31-60 DIAS)","OK"))))</f>
        <v/>
      </c>
      <c r="G4809" s="14">
        <f>SUMIFS(Lancamentos!$G:$G,Lancamentos!$C:$C,$A4809,Lancamentos!$E:$E,$C4809,Lancamentos!$B:$B,"ENTRADA")</f>
        <v/>
      </c>
      <c r="H4809" s="14">
        <f>SUMIFS(Lancamentos!$G:$G,Lancamentos!$C:$C,$A4809,Lancamentos!$E:$E,$C4809,Lancamentos!$B:$B,"SAIDA_USO")</f>
        <v/>
      </c>
      <c r="I4809" s="14">
        <f>SUMIFS(Lancamentos!$G:$G,Lancamentos!$C:$C,$A4809,Lancamentos!$E:$E,$C4809,Lancamentos!$B:$B,"SAIDA_DESCARTE")</f>
        <v/>
      </c>
      <c r="J4809" s="14">
        <f>G4809-H4809-I4809</f>
        <v/>
      </c>
      <c r="K4809">
        <f>IF(A4809="","",IF(J4809&lt;=IFERROR(VLOOKUP(A4809,Produtos!$A:$E,5,FALSE),0),"ABAIXO DO MINIMO","OK"))</f>
        <v/>
      </c>
    </row>
    <row r="4810">
      <c r="B4810">
        <f>IFERROR(VLOOKUP(A4810,Produtos!A:B,2,FALSE),"")</f>
        <v/>
      </c>
      <c r="D4810" s="10">
        <f>IFERROR(INDEX(Lotes!$E:$E,MATCH(1,(Lotes!$A:$A=A4810)*(Lotes!$C:$C=C4810),0)),"")</f>
        <v/>
      </c>
      <c r="E4810" s="14">
        <f>IF(D4810="","",D4810-TODAY())</f>
        <v/>
      </c>
      <c r="F4810">
        <f>IF(D4810="","",IF(E4810&lt;0,"VENCIDO",IF(E4810&lt;=30,"VENCE EM &lt;= 30 DIAS",IF(E4810&lt;=60,"ATENCAO (31-60 DIAS)","OK"))))</f>
        <v/>
      </c>
      <c r="G4810" s="14">
        <f>SUMIFS(Lancamentos!$G:$G,Lancamentos!$C:$C,$A4810,Lancamentos!$E:$E,$C4810,Lancamentos!$B:$B,"ENTRADA")</f>
        <v/>
      </c>
      <c r="H4810" s="14">
        <f>SUMIFS(Lancamentos!$G:$G,Lancamentos!$C:$C,$A4810,Lancamentos!$E:$E,$C4810,Lancamentos!$B:$B,"SAIDA_USO")</f>
        <v/>
      </c>
      <c r="I4810" s="14">
        <f>SUMIFS(Lancamentos!$G:$G,Lancamentos!$C:$C,$A4810,Lancamentos!$E:$E,$C4810,Lancamentos!$B:$B,"SAIDA_DESCARTE")</f>
        <v/>
      </c>
      <c r="J4810" s="14">
        <f>G4810-H4810-I4810</f>
        <v/>
      </c>
      <c r="K4810">
        <f>IF(A4810="","",IF(J4810&lt;=IFERROR(VLOOKUP(A4810,Produtos!$A:$E,5,FALSE),0),"ABAIXO DO MINIMO","OK"))</f>
        <v/>
      </c>
    </row>
    <row r="4811">
      <c r="B4811">
        <f>IFERROR(VLOOKUP(A4811,Produtos!A:B,2,FALSE),"")</f>
        <v/>
      </c>
      <c r="D4811" s="10">
        <f>IFERROR(INDEX(Lotes!$E:$E,MATCH(1,(Lotes!$A:$A=A4811)*(Lotes!$C:$C=C4811),0)),"")</f>
        <v/>
      </c>
      <c r="E4811" s="14">
        <f>IF(D4811="","",D4811-TODAY())</f>
        <v/>
      </c>
      <c r="F4811">
        <f>IF(D4811="","",IF(E4811&lt;0,"VENCIDO",IF(E4811&lt;=30,"VENCE EM &lt;= 30 DIAS",IF(E4811&lt;=60,"ATENCAO (31-60 DIAS)","OK"))))</f>
        <v/>
      </c>
      <c r="G4811" s="14">
        <f>SUMIFS(Lancamentos!$G:$G,Lancamentos!$C:$C,$A4811,Lancamentos!$E:$E,$C4811,Lancamentos!$B:$B,"ENTRADA")</f>
        <v/>
      </c>
      <c r="H4811" s="14">
        <f>SUMIFS(Lancamentos!$G:$G,Lancamentos!$C:$C,$A4811,Lancamentos!$E:$E,$C4811,Lancamentos!$B:$B,"SAIDA_USO")</f>
        <v/>
      </c>
      <c r="I4811" s="14">
        <f>SUMIFS(Lancamentos!$G:$G,Lancamentos!$C:$C,$A4811,Lancamentos!$E:$E,$C4811,Lancamentos!$B:$B,"SAIDA_DESCARTE")</f>
        <v/>
      </c>
      <c r="J4811" s="14">
        <f>G4811-H4811-I4811</f>
        <v/>
      </c>
      <c r="K4811">
        <f>IF(A4811="","",IF(J4811&lt;=IFERROR(VLOOKUP(A4811,Produtos!$A:$E,5,FALSE),0),"ABAIXO DO MINIMO","OK"))</f>
        <v/>
      </c>
    </row>
    <row r="4812">
      <c r="B4812">
        <f>IFERROR(VLOOKUP(A4812,Produtos!A:B,2,FALSE),"")</f>
        <v/>
      </c>
      <c r="D4812" s="10">
        <f>IFERROR(INDEX(Lotes!$E:$E,MATCH(1,(Lotes!$A:$A=A4812)*(Lotes!$C:$C=C4812),0)),"")</f>
        <v/>
      </c>
      <c r="E4812" s="14">
        <f>IF(D4812="","",D4812-TODAY())</f>
        <v/>
      </c>
      <c r="F4812">
        <f>IF(D4812="","",IF(E4812&lt;0,"VENCIDO",IF(E4812&lt;=30,"VENCE EM &lt;= 30 DIAS",IF(E4812&lt;=60,"ATENCAO (31-60 DIAS)","OK"))))</f>
        <v/>
      </c>
      <c r="G4812" s="14">
        <f>SUMIFS(Lancamentos!$G:$G,Lancamentos!$C:$C,$A4812,Lancamentos!$E:$E,$C4812,Lancamentos!$B:$B,"ENTRADA")</f>
        <v/>
      </c>
      <c r="H4812" s="14">
        <f>SUMIFS(Lancamentos!$G:$G,Lancamentos!$C:$C,$A4812,Lancamentos!$E:$E,$C4812,Lancamentos!$B:$B,"SAIDA_USO")</f>
        <v/>
      </c>
      <c r="I4812" s="14">
        <f>SUMIFS(Lancamentos!$G:$G,Lancamentos!$C:$C,$A4812,Lancamentos!$E:$E,$C4812,Lancamentos!$B:$B,"SAIDA_DESCARTE")</f>
        <v/>
      </c>
      <c r="J4812" s="14">
        <f>G4812-H4812-I4812</f>
        <v/>
      </c>
      <c r="K4812">
        <f>IF(A4812="","",IF(J4812&lt;=IFERROR(VLOOKUP(A4812,Produtos!$A:$E,5,FALSE),0),"ABAIXO DO MINIMO","OK"))</f>
        <v/>
      </c>
    </row>
    <row r="4813">
      <c r="B4813">
        <f>IFERROR(VLOOKUP(A4813,Produtos!A:B,2,FALSE),"")</f>
        <v/>
      </c>
      <c r="D4813" s="10">
        <f>IFERROR(INDEX(Lotes!$E:$E,MATCH(1,(Lotes!$A:$A=A4813)*(Lotes!$C:$C=C4813),0)),"")</f>
        <v/>
      </c>
      <c r="E4813" s="14">
        <f>IF(D4813="","",D4813-TODAY())</f>
        <v/>
      </c>
      <c r="F4813">
        <f>IF(D4813="","",IF(E4813&lt;0,"VENCIDO",IF(E4813&lt;=30,"VENCE EM &lt;= 30 DIAS",IF(E4813&lt;=60,"ATENCAO (31-60 DIAS)","OK"))))</f>
        <v/>
      </c>
      <c r="G4813" s="14">
        <f>SUMIFS(Lancamentos!$G:$G,Lancamentos!$C:$C,$A4813,Lancamentos!$E:$E,$C4813,Lancamentos!$B:$B,"ENTRADA")</f>
        <v/>
      </c>
      <c r="H4813" s="14">
        <f>SUMIFS(Lancamentos!$G:$G,Lancamentos!$C:$C,$A4813,Lancamentos!$E:$E,$C4813,Lancamentos!$B:$B,"SAIDA_USO")</f>
        <v/>
      </c>
      <c r="I4813" s="14">
        <f>SUMIFS(Lancamentos!$G:$G,Lancamentos!$C:$C,$A4813,Lancamentos!$E:$E,$C4813,Lancamentos!$B:$B,"SAIDA_DESCARTE")</f>
        <v/>
      </c>
      <c r="J4813" s="14">
        <f>G4813-H4813-I4813</f>
        <v/>
      </c>
      <c r="K4813">
        <f>IF(A4813="","",IF(J4813&lt;=IFERROR(VLOOKUP(A4813,Produtos!$A:$E,5,FALSE),0),"ABAIXO DO MINIMO","OK"))</f>
        <v/>
      </c>
    </row>
    <row r="4814">
      <c r="B4814">
        <f>IFERROR(VLOOKUP(A4814,Produtos!A:B,2,FALSE),"")</f>
        <v/>
      </c>
      <c r="D4814" s="10">
        <f>IFERROR(INDEX(Lotes!$E:$E,MATCH(1,(Lotes!$A:$A=A4814)*(Lotes!$C:$C=C4814),0)),"")</f>
        <v/>
      </c>
      <c r="E4814" s="14">
        <f>IF(D4814="","",D4814-TODAY())</f>
        <v/>
      </c>
      <c r="F4814">
        <f>IF(D4814="","",IF(E4814&lt;0,"VENCIDO",IF(E4814&lt;=30,"VENCE EM &lt;= 30 DIAS",IF(E4814&lt;=60,"ATENCAO (31-60 DIAS)","OK"))))</f>
        <v/>
      </c>
      <c r="G4814" s="14">
        <f>SUMIFS(Lancamentos!$G:$G,Lancamentos!$C:$C,$A4814,Lancamentos!$E:$E,$C4814,Lancamentos!$B:$B,"ENTRADA")</f>
        <v/>
      </c>
      <c r="H4814" s="14">
        <f>SUMIFS(Lancamentos!$G:$G,Lancamentos!$C:$C,$A4814,Lancamentos!$E:$E,$C4814,Lancamentos!$B:$B,"SAIDA_USO")</f>
        <v/>
      </c>
      <c r="I4814" s="14">
        <f>SUMIFS(Lancamentos!$G:$G,Lancamentos!$C:$C,$A4814,Lancamentos!$E:$E,$C4814,Lancamentos!$B:$B,"SAIDA_DESCARTE")</f>
        <v/>
      </c>
      <c r="J4814" s="14">
        <f>G4814-H4814-I4814</f>
        <v/>
      </c>
      <c r="K4814">
        <f>IF(A4814="","",IF(J4814&lt;=IFERROR(VLOOKUP(A4814,Produtos!$A:$E,5,FALSE),0),"ABAIXO DO MINIMO","OK"))</f>
        <v/>
      </c>
    </row>
    <row r="4815">
      <c r="B4815">
        <f>IFERROR(VLOOKUP(A4815,Produtos!A:B,2,FALSE),"")</f>
        <v/>
      </c>
      <c r="D4815" s="10">
        <f>IFERROR(INDEX(Lotes!$E:$E,MATCH(1,(Lotes!$A:$A=A4815)*(Lotes!$C:$C=C4815),0)),"")</f>
        <v/>
      </c>
      <c r="E4815" s="14">
        <f>IF(D4815="","",D4815-TODAY())</f>
        <v/>
      </c>
      <c r="F4815">
        <f>IF(D4815="","",IF(E4815&lt;0,"VENCIDO",IF(E4815&lt;=30,"VENCE EM &lt;= 30 DIAS",IF(E4815&lt;=60,"ATENCAO (31-60 DIAS)","OK"))))</f>
        <v/>
      </c>
      <c r="G4815" s="14">
        <f>SUMIFS(Lancamentos!$G:$G,Lancamentos!$C:$C,$A4815,Lancamentos!$E:$E,$C4815,Lancamentos!$B:$B,"ENTRADA")</f>
        <v/>
      </c>
      <c r="H4815" s="14">
        <f>SUMIFS(Lancamentos!$G:$G,Lancamentos!$C:$C,$A4815,Lancamentos!$E:$E,$C4815,Lancamentos!$B:$B,"SAIDA_USO")</f>
        <v/>
      </c>
      <c r="I4815" s="14">
        <f>SUMIFS(Lancamentos!$G:$G,Lancamentos!$C:$C,$A4815,Lancamentos!$E:$E,$C4815,Lancamentos!$B:$B,"SAIDA_DESCARTE")</f>
        <v/>
      </c>
      <c r="J4815" s="14">
        <f>G4815-H4815-I4815</f>
        <v/>
      </c>
      <c r="K4815">
        <f>IF(A4815="","",IF(J4815&lt;=IFERROR(VLOOKUP(A4815,Produtos!$A:$E,5,FALSE),0),"ABAIXO DO MINIMO","OK"))</f>
        <v/>
      </c>
    </row>
    <row r="4816">
      <c r="B4816">
        <f>IFERROR(VLOOKUP(A4816,Produtos!A:B,2,FALSE),"")</f>
        <v/>
      </c>
      <c r="D4816" s="10">
        <f>IFERROR(INDEX(Lotes!$E:$E,MATCH(1,(Lotes!$A:$A=A4816)*(Lotes!$C:$C=C4816),0)),"")</f>
        <v/>
      </c>
      <c r="E4816" s="14">
        <f>IF(D4816="","",D4816-TODAY())</f>
        <v/>
      </c>
      <c r="F4816">
        <f>IF(D4816="","",IF(E4816&lt;0,"VENCIDO",IF(E4816&lt;=30,"VENCE EM &lt;= 30 DIAS",IF(E4816&lt;=60,"ATENCAO (31-60 DIAS)","OK"))))</f>
        <v/>
      </c>
      <c r="G4816" s="14">
        <f>SUMIFS(Lancamentos!$G:$G,Lancamentos!$C:$C,$A4816,Lancamentos!$E:$E,$C4816,Lancamentos!$B:$B,"ENTRADA")</f>
        <v/>
      </c>
      <c r="H4816" s="14">
        <f>SUMIFS(Lancamentos!$G:$G,Lancamentos!$C:$C,$A4816,Lancamentos!$E:$E,$C4816,Lancamentos!$B:$B,"SAIDA_USO")</f>
        <v/>
      </c>
      <c r="I4816" s="14">
        <f>SUMIFS(Lancamentos!$G:$G,Lancamentos!$C:$C,$A4816,Lancamentos!$E:$E,$C4816,Lancamentos!$B:$B,"SAIDA_DESCARTE")</f>
        <v/>
      </c>
      <c r="J4816" s="14">
        <f>G4816-H4816-I4816</f>
        <v/>
      </c>
      <c r="K4816">
        <f>IF(A4816="","",IF(J4816&lt;=IFERROR(VLOOKUP(A4816,Produtos!$A:$E,5,FALSE),0),"ABAIXO DO MINIMO","OK"))</f>
        <v/>
      </c>
    </row>
    <row r="4817">
      <c r="B4817">
        <f>IFERROR(VLOOKUP(A4817,Produtos!A:B,2,FALSE),"")</f>
        <v/>
      </c>
      <c r="D4817" s="10">
        <f>IFERROR(INDEX(Lotes!$E:$E,MATCH(1,(Lotes!$A:$A=A4817)*(Lotes!$C:$C=C4817),0)),"")</f>
        <v/>
      </c>
      <c r="E4817" s="14">
        <f>IF(D4817="","",D4817-TODAY())</f>
        <v/>
      </c>
      <c r="F4817">
        <f>IF(D4817="","",IF(E4817&lt;0,"VENCIDO",IF(E4817&lt;=30,"VENCE EM &lt;= 30 DIAS",IF(E4817&lt;=60,"ATENCAO (31-60 DIAS)","OK"))))</f>
        <v/>
      </c>
      <c r="G4817" s="14">
        <f>SUMIFS(Lancamentos!$G:$G,Lancamentos!$C:$C,$A4817,Lancamentos!$E:$E,$C4817,Lancamentos!$B:$B,"ENTRADA")</f>
        <v/>
      </c>
      <c r="H4817" s="14">
        <f>SUMIFS(Lancamentos!$G:$G,Lancamentos!$C:$C,$A4817,Lancamentos!$E:$E,$C4817,Lancamentos!$B:$B,"SAIDA_USO")</f>
        <v/>
      </c>
      <c r="I4817" s="14">
        <f>SUMIFS(Lancamentos!$G:$G,Lancamentos!$C:$C,$A4817,Lancamentos!$E:$E,$C4817,Lancamentos!$B:$B,"SAIDA_DESCARTE")</f>
        <v/>
      </c>
      <c r="J4817" s="14">
        <f>G4817-H4817-I4817</f>
        <v/>
      </c>
      <c r="K4817">
        <f>IF(A4817="","",IF(J4817&lt;=IFERROR(VLOOKUP(A4817,Produtos!$A:$E,5,FALSE),0),"ABAIXO DO MINIMO","OK"))</f>
        <v/>
      </c>
    </row>
    <row r="4818">
      <c r="B4818">
        <f>IFERROR(VLOOKUP(A4818,Produtos!A:B,2,FALSE),"")</f>
        <v/>
      </c>
      <c r="D4818" s="10">
        <f>IFERROR(INDEX(Lotes!$E:$E,MATCH(1,(Lotes!$A:$A=A4818)*(Lotes!$C:$C=C4818),0)),"")</f>
        <v/>
      </c>
      <c r="E4818" s="14">
        <f>IF(D4818="","",D4818-TODAY())</f>
        <v/>
      </c>
      <c r="F4818">
        <f>IF(D4818="","",IF(E4818&lt;0,"VENCIDO",IF(E4818&lt;=30,"VENCE EM &lt;= 30 DIAS",IF(E4818&lt;=60,"ATENCAO (31-60 DIAS)","OK"))))</f>
        <v/>
      </c>
      <c r="G4818" s="14">
        <f>SUMIFS(Lancamentos!$G:$G,Lancamentos!$C:$C,$A4818,Lancamentos!$E:$E,$C4818,Lancamentos!$B:$B,"ENTRADA")</f>
        <v/>
      </c>
      <c r="H4818" s="14">
        <f>SUMIFS(Lancamentos!$G:$G,Lancamentos!$C:$C,$A4818,Lancamentos!$E:$E,$C4818,Lancamentos!$B:$B,"SAIDA_USO")</f>
        <v/>
      </c>
      <c r="I4818" s="14">
        <f>SUMIFS(Lancamentos!$G:$G,Lancamentos!$C:$C,$A4818,Lancamentos!$E:$E,$C4818,Lancamentos!$B:$B,"SAIDA_DESCARTE")</f>
        <v/>
      </c>
      <c r="J4818" s="14">
        <f>G4818-H4818-I4818</f>
        <v/>
      </c>
      <c r="K4818">
        <f>IF(A4818="","",IF(J4818&lt;=IFERROR(VLOOKUP(A4818,Produtos!$A:$E,5,FALSE),0),"ABAIXO DO MINIMO","OK"))</f>
        <v/>
      </c>
    </row>
    <row r="4819">
      <c r="B4819">
        <f>IFERROR(VLOOKUP(A4819,Produtos!A:B,2,FALSE),"")</f>
        <v/>
      </c>
      <c r="D4819" s="10">
        <f>IFERROR(INDEX(Lotes!$E:$E,MATCH(1,(Lotes!$A:$A=A4819)*(Lotes!$C:$C=C4819),0)),"")</f>
        <v/>
      </c>
      <c r="E4819" s="14">
        <f>IF(D4819="","",D4819-TODAY())</f>
        <v/>
      </c>
      <c r="F4819">
        <f>IF(D4819="","",IF(E4819&lt;0,"VENCIDO",IF(E4819&lt;=30,"VENCE EM &lt;= 30 DIAS",IF(E4819&lt;=60,"ATENCAO (31-60 DIAS)","OK"))))</f>
        <v/>
      </c>
      <c r="G4819" s="14">
        <f>SUMIFS(Lancamentos!$G:$G,Lancamentos!$C:$C,$A4819,Lancamentos!$E:$E,$C4819,Lancamentos!$B:$B,"ENTRADA")</f>
        <v/>
      </c>
      <c r="H4819" s="14">
        <f>SUMIFS(Lancamentos!$G:$G,Lancamentos!$C:$C,$A4819,Lancamentos!$E:$E,$C4819,Lancamentos!$B:$B,"SAIDA_USO")</f>
        <v/>
      </c>
      <c r="I4819" s="14">
        <f>SUMIFS(Lancamentos!$G:$G,Lancamentos!$C:$C,$A4819,Lancamentos!$E:$E,$C4819,Lancamentos!$B:$B,"SAIDA_DESCARTE")</f>
        <v/>
      </c>
      <c r="J4819" s="14">
        <f>G4819-H4819-I4819</f>
        <v/>
      </c>
      <c r="K4819">
        <f>IF(A4819="","",IF(J4819&lt;=IFERROR(VLOOKUP(A4819,Produtos!$A:$E,5,FALSE),0),"ABAIXO DO MINIMO","OK"))</f>
        <v/>
      </c>
    </row>
    <row r="4820">
      <c r="B4820">
        <f>IFERROR(VLOOKUP(A4820,Produtos!A:B,2,FALSE),"")</f>
        <v/>
      </c>
      <c r="D4820" s="10">
        <f>IFERROR(INDEX(Lotes!$E:$E,MATCH(1,(Lotes!$A:$A=A4820)*(Lotes!$C:$C=C4820),0)),"")</f>
        <v/>
      </c>
      <c r="E4820" s="14">
        <f>IF(D4820="","",D4820-TODAY())</f>
        <v/>
      </c>
      <c r="F4820">
        <f>IF(D4820="","",IF(E4820&lt;0,"VENCIDO",IF(E4820&lt;=30,"VENCE EM &lt;= 30 DIAS",IF(E4820&lt;=60,"ATENCAO (31-60 DIAS)","OK"))))</f>
        <v/>
      </c>
      <c r="G4820" s="14">
        <f>SUMIFS(Lancamentos!$G:$G,Lancamentos!$C:$C,$A4820,Lancamentos!$E:$E,$C4820,Lancamentos!$B:$B,"ENTRADA")</f>
        <v/>
      </c>
      <c r="H4820" s="14">
        <f>SUMIFS(Lancamentos!$G:$G,Lancamentos!$C:$C,$A4820,Lancamentos!$E:$E,$C4820,Lancamentos!$B:$B,"SAIDA_USO")</f>
        <v/>
      </c>
      <c r="I4820" s="14">
        <f>SUMIFS(Lancamentos!$G:$G,Lancamentos!$C:$C,$A4820,Lancamentos!$E:$E,$C4820,Lancamentos!$B:$B,"SAIDA_DESCARTE")</f>
        <v/>
      </c>
      <c r="J4820" s="14">
        <f>G4820-H4820-I4820</f>
        <v/>
      </c>
      <c r="K4820">
        <f>IF(A4820="","",IF(J4820&lt;=IFERROR(VLOOKUP(A4820,Produtos!$A:$E,5,FALSE),0),"ABAIXO DO MINIMO","OK"))</f>
        <v/>
      </c>
    </row>
    <row r="4821">
      <c r="B4821">
        <f>IFERROR(VLOOKUP(A4821,Produtos!A:B,2,FALSE),"")</f>
        <v/>
      </c>
      <c r="D4821" s="10">
        <f>IFERROR(INDEX(Lotes!$E:$E,MATCH(1,(Lotes!$A:$A=A4821)*(Lotes!$C:$C=C4821),0)),"")</f>
        <v/>
      </c>
      <c r="E4821" s="14">
        <f>IF(D4821="","",D4821-TODAY())</f>
        <v/>
      </c>
      <c r="F4821">
        <f>IF(D4821="","",IF(E4821&lt;0,"VENCIDO",IF(E4821&lt;=30,"VENCE EM &lt;= 30 DIAS",IF(E4821&lt;=60,"ATENCAO (31-60 DIAS)","OK"))))</f>
        <v/>
      </c>
      <c r="G4821" s="14">
        <f>SUMIFS(Lancamentos!$G:$G,Lancamentos!$C:$C,$A4821,Lancamentos!$E:$E,$C4821,Lancamentos!$B:$B,"ENTRADA")</f>
        <v/>
      </c>
      <c r="H4821" s="14">
        <f>SUMIFS(Lancamentos!$G:$G,Lancamentos!$C:$C,$A4821,Lancamentos!$E:$E,$C4821,Lancamentos!$B:$B,"SAIDA_USO")</f>
        <v/>
      </c>
      <c r="I4821" s="14">
        <f>SUMIFS(Lancamentos!$G:$G,Lancamentos!$C:$C,$A4821,Lancamentos!$E:$E,$C4821,Lancamentos!$B:$B,"SAIDA_DESCARTE")</f>
        <v/>
      </c>
      <c r="J4821" s="14">
        <f>G4821-H4821-I4821</f>
        <v/>
      </c>
      <c r="K4821">
        <f>IF(A4821="","",IF(J4821&lt;=IFERROR(VLOOKUP(A4821,Produtos!$A:$E,5,FALSE),0),"ABAIXO DO MINIMO","OK"))</f>
        <v/>
      </c>
    </row>
    <row r="4822">
      <c r="B4822">
        <f>IFERROR(VLOOKUP(A4822,Produtos!A:B,2,FALSE),"")</f>
        <v/>
      </c>
      <c r="D4822" s="10">
        <f>IFERROR(INDEX(Lotes!$E:$E,MATCH(1,(Lotes!$A:$A=A4822)*(Lotes!$C:$C=C4822),0)),"")</f>
        <v/>
      </c>
      <c r="E4822" s="14">
        <f>IF(D4822="","",D4822-TODAY())</f>
        <v/>
      </c>
      <c r="F4822">
        <f>IF(D4822="","",IF(E4822&lt;0,"VENCIDO",IF(E4822&lt;=30,"VENCE EM &lt;= 30 DIAS",IF(E4822&lt;=60,"ATENCAO (31-60 DIAS)","OK"))))</f>
        <v/>
      </c>
      <c r="G4822" s="14">
        <f>SUMIFS(Lancamentos!$G:$G,Lancamentos!$C:$C,$A4822,Lancamentos!$E:$E,$C4822,Lancamentos!$B:$B,"ENTRADA")</f>
        <v/>
      </c>
      <c r="H4822" s="14">
        <f>SUMIFS(Lancamentos!$G:$G,Lancamentos!$C:$C,$A4822,Lancamentos!$E:$E,$C4822,Lancamentos!$B:$B,"SAIDA_USO")</f>
        <v/>
      </c>
      <c r="I4822" s="14">
        <f>SUMIFS(Lancamentos!$G:$G,Lancamentos!$C:$C,$A4822,Lancamentos!$E:$E,$C4822,Lancamentos!$B:$B,"SAIDA_DESCARTE")</f>
        <v/>
      </c>
      <c r="J4822" s="14">
        <f>G4822-H4822-I4822</f>
        <v/>
      </c>
      <c r="K4822">
        <f>IF(A4822="","",IF(J4822&lt;=IFERROR(VLOOKUP(A4822,Produtos!$A:$E,5,FALSE),0),"ABAIXO DO MINIMO","OK"))</f>
        <v/>
      </c>
    </row>
    <row r="4823">
      <c r="B4823">
        <f>IFERROR(VLOOKUP(A4823,Produtos!A:B,2,FALSE),"")</f>
        <v/>
      </c>
      <c r="D4823" s="10">
        <f>IFERROR(INDEX(Lotes!$E:$E,MATCH(1,(Lotes!$A:$A=A4823)*(Lotes!$C:$C=C4823),0)),"")</f>
        <v/>
      </c>
      <c r="E4823" s="14">
        <f>IF(D4823="","",D4823-TODAY())</f>
        <v/>
      </c>
      <c r="F4823">
        <f>IF(D4823="","",IF(E4823&lt;0,"VENCIDO",IF(E4823&lt;=30,"VENCE EM &lt;= 30 DIAS",IF(E4823&lt;=60,"ATENCAO (31-60 DIAS)","OK"))))</f>
        <v/>
      </c>
      <c r="G4823" s="14">
        <f>SUMIFS(Lancamentos!$G:$G,Lancamentos!$C:$C,$A4823,Lancamentos!$E:$E,$C4823,Lancamentos!$B:$B,"ENTRADA")</f>
        <v/>
      </c>
      <c r="H4823" s="14">
        <f>SUMIFS(Lancamentos!$G:$G,Lancamentos!$C:$C,$A4823,Lancamentos!$E:$E,$C4823,Lancamentos!$B:$B,"SAIDA_USO")</f>
        <v/>
      </c>
      <c r="I4823" s="14">
        <f>SUMIFS(Lancamentos!$G:$G,Lancamentos!$C:$C,$A4823,Lancamentos!$E:$E,$C4823,Lancamentos!$B:$B,"SAIDA_DESCARTE")</f>
        <v/>
      </c>
      <c r="J4823" s="14">
        <f>G4823-H4823-I4823</f>
        <v/>
      </c>
      <c r="K4823">
        <f>IF(A4823="","",IF(J4823&lt;=IFERROR(VLOOKUP(A4823,Produtos!$A:$E,5,FALSE),0),"ABAIXO DO MINIMO","OK"))</f>
        <v/>
      </c>
    </row>
    <row r="4824">
      <c r="B4824">
        <f>IFERROR(VLOOKUP(A4824,Produtos!A:B,2,FALSE),"")</f>
        <v/>
      </c>
      <c r="D4824" s="10">
        <f>IFERROR(INDEX(Lotes!$E:$E,MATCH(1,(Lotes!$A:$A=A4824)*(Lotes!$C:$C=C4824),0)),"")</f>
        <v/>
      </c>
      <c r="E4824" s="14">
        <f>IF(D4824="","",D4824-TODAY())</f>
        <v/>
      </c>
      <c r="F4824">
        <f>IF(D4824="","",IF(E4824&lt;0,"VENCIDO",IF(E4824&lt;=30,"VENCE EM &lt;= 30 DIAS",IF(E4824&lt;=60,"ATENCAO (31-60 DIAS)","OK"))))</f>
        <v/>
      </c>
      <c r="G4824" s="14">
        <f>SUMIFS(Lancamentos!$G:$G,Lancamentos!$C:$C,$A4824,Lancamentos!$E:$E,$C4824,Lancamentos!$B:$B,"ENTRADA")</f>
        <v/>
      </c>
      <c r="H4824" s="14">
        <f>SUMIFS(Lancamentos!$G:$G,Lancamentos!$C:$C,$A4824,Lancamentos!$E:$E,$C4824,Lancamentos!$B:$B,"SAIDA_USO")</f>
        <v/>
      </c>
      <c r="I4824" s="14">
        <f>SUMIFS(Lancamentos!$G:$G,Lancamentos!$C:$C,$A4824,Lancamentos!$E:$E,$C4824,Lancamentos!$B:$B,"SAIDA_DESCARTE")</f>
        <v/>
      </c>
      <c r="J4824" s="14">
        <f>G4824-H4824-I4824</f>
        <v/>
      </c>
      <c r="K4824">
        <f>IF(A4824="","",IF(J4824&lt;=IFERROR(VLOOKUP(A4824,Produtos!$A:$E,5,FALSE),0),"ABAIXO DO MINIMO","OK"))</f>
        <v/>
      </c>
    </row>
    <row r="4825">
      <c r="B4825">
        <f>IFERROR(VLOOKUP(A4825,Produtos!A:B,2,FALSE),"")</f>
        <v/>
      </c>
      <c r="D4825" s="10">
        <f>IFERROR(INDEX(Lotes!$E:$E,MATCH(1,(Lotes!$A:$A=A4825)*(Lotes!$C:$C=C4825),0)),"")</f>
        <v/>
      </c>
      <c r="E4825" s="14">
        <f>IF(D4825="","",D4825-TODAY())</f>
        <v/>
      </c>
      <c r="F4825">
        <f>IF(D4825="","",IF(E4825&lt;0,"VENCIDO",IF(E4825&lt;=30,"VENCE EM &lt;= 30 DIAS",IF(E4825&lt;=60,"ATENCAO (31-60 DIAS)","OK"))))</f>
        <v/>
      </c>
      <c r="G4825" s="14">
        <f>SUMIFS(Lancamentos!$G:$G,Lancamentos!$C:$C,$A4825,Lancamentos!$E:$E,$C4825,Lancamentos!$B:$B,"ENTRADA")</f>
        <v/>
      </c>
      <c r="H4825" s="14">
        <f>SUMIFS(Lancamentos!$G:$G,Lancamentos!$C:$C,$A4825,Lancamentos!$E:$E,$C4825,Lancamentos!$B:$B,"SAIDA_USO")</f>
        <v/>
      </c>
      <c r="I4825" s="14">
        <f>SUMIFS(Lancamentos!$G:$G,Lancamentos!$C:$C,$A4825,Lancamentos!$E:$E,$C4825,Lancamentos!$B:$B,"SAIDA_DESCARTE")</f>
        <v/>
      </c>
      <c r="J4825" s="14">
        <f>G4825-H4825-I4825</f>
        <v/>
      </c>
      <c r="K4825">
        <f>IF(A4825="","",IF(J4825&lt;=IFERROR(VLOOKUP(A4825,Produtos!$A:$E,5,FALSE),0),"ABAIXO DO MINIMO","OK"))</f>
        <v/>
      </c>
    </row>
    <row r="4826">
      <c r="B4826">
        <f>IFERROR(VLOOKUP(A4826,Produtos!A:B,2,FALSE),"")</f>
        <v/>
      </c>
      <c r="D4826" s="10">
        <f>IFERROR(INDEX(Lotes!$E:$E,MATCH(1,(Lotes!$A:$A=A4826)*(Lotes!$C:$C=C4826),0)),"")</f>
        <v/>
      </c>
      <c r="E4826" s="14">
        <f>IF(D4826="","",D4826-TODAY())</f>
        <v/>
      </c>
      <c r="F4826">
        <f>IF(D4826="","",IF(E4826&lt;0,"VENCIDO",IF(E4826&lt;=30,"VENCE EM &lt;= 30 DIAS",IF(E4826&lt;=60,"ATENCAO (31-60 DIAS)","OK"))))</f>
        <v/>
      </c>
      <c r="G4826" s="14">
        <f>SUMIFS(Lancamentos!$G:$G,Lancamentos!$C:$C,$A4826,Lancamentos!$E:$E,$C4826,Lancamentos!$B:$B,"ENTRADA")</f>
        <v/>
      </c>
      <c r="H4826" s="14">
        <f>SUMIFS(Lancamentos!$G:$G,Lancamentos!$C:$C,$A4826,Lancamentos!$E:$E,$C4826,Lancamentos!$B:$B,"SAIDA_USO")</f>
        <v/>
      </c>
      <c r="I4826" s="14">
        <f>SUMIFS(Lancamentos!$G:$G,Lancamentos!$C:$C,$A4826,Lancamentos!$E:$E,$C4826,Lancamentos!$B:$B,"SAIDA_DESCARTE")</f>
        <v/>
      </c>
      <c r="J4826" s="14">
        <f>G4826-H4826-I4826</f>
        <v/>
      </c>
      <c r="K4826">
        <f>IF(A4826="","",IF(J4826&lt;=IFERROR(VLOOKUP(A4826,Produtos!$A:$E,5,FALSE),0),"ABAIXO DO MINIMO","OK"))</f>
        <v/>
      </c>
    </row>
    <row r="4827">
      <c r="B4827">
        <f>IFERROR(VLOOKUP(A4827,Produtos!A:B,2,FALSE),"")</f>
        <v/>
      </c>
      <c r="D4827" s="10">
        <f>IFERROR(INDEX(Lotes!$E:$E,MATCH(1,(Lotes!$A:$A=A4827)*(Lotes!$C:$C=C4827),0)),"")</f>
        <v/>
      </c>
      <c r="E4827" s="14">
        <f>IF(D4827="","",D4827-TODAY())</f>
        <v/>
      </c>
      <c r="F4827">
        <f>IF(D4827="","",IF(E4827&lt;0,"VENCIDO",IF(E4827&lt;=30,"VENCE EM &lt;= 30 DIAS",IF(E4827&lt;=60,"ATENCAO (31-60 DIAS)","OK"))))</f>
        <v/>
      </c>
      <c r="G4827" s="14">
        <f>SUMIFS(Lancamentos!$G:$G,Lancamentos!$C:$C,$A4827,Lancamentos!$E:$E,$C4827,Lancamentos!$B:$B,"ENTRADA")</f>
        <v/>
      </c>
      <c r="H4827" s="14">
        <f>SUMIFS(Lancamentos!$G:$G,Lancamentos!$C:$C,$A4827,Lancamentos!$E:$E,$C4827,Lancamentos!$B:$B,"SAIDA_USO")</f>
        <v/>
      </c>
      <c r="I4827" s="14">
        <f>SUMIFS(Lancamentos!$G:$G,Lancamentos!$C:$C,$A4827,Lancamentos!$E:$E,$C4827,Lancamentos!$B:$B,"SAIDA_DESCARTE")</f>
        <v/>
      </c>
      <c r="J4827" s="14">
        <f>G4827-H4827-I4827</f>
        <v/>
      </c>
      <c r="K4827">
        <f>IF(A4827="","",IF(J4827&lt;=IFERROR(VLOOKUP(A4827,Produtos!$A:$E,5,FALSE),0),"ABAIXO DO MINIMO","OK"))</f>
        <v/>
      </c>
    </row>
    <row r="4828">
      <c r="B4828">
        <f>IFERROR(VLOOKUP(A4828,Produtos!A:B,2,FALSE),"")</f>
        <v/>
      </c>
      <c r="D4828" s="10">
        <f>IFERROR(INDEX(Lotes!$E:$E,MATCH(1,(Lotes!$A:$A=A4828)*(Lotes!$C:$C=C4828),0)),"")</f>
        <v/>
      </c>
      <c r="E4828" s="14">
        <f>IF(D4828="","",D4828-TODAY())</f>
        <v/>
      </c>
      <c r="F4828">
        <f>IF(D4828="","",IF(E4828&lt;0,"VENCIDO",IF(E4828&lt;=30,"VENCE EM &lt;= 30 DIAS",IF(E4828&lt;=60,"ATENCAO (31-60 DIAS)","OK"))))</f>
        <v/>
      </c>
      <c r="G4828" s="14">
        <f>SUMIFS(Lancamentos!$G:$G,Lancamentos!$C:$C,$A4828,Lancamentos!$E:$E,$C4828,Lancamentos!$B:$B,"ENTRADA")</f>
        <v/>
      </c>
      <c r="H4828" s="14">
        <f>SUMIFS(Lancamentos!$G:$G,Lancamentos!$C:$C,$A4828,Lancamentos!$E:$E,$C4828,Lancamentos!$B:$B,"SAIDA_USO")</f>
        <v/>
      </c>
      <c r="I4828" s="14">
        <f>SUMIFS(Lancamentos!$G:$G,Lancamentos!$C:$C,$A4828,Lancamentos!$E:$E,$C4828,Lancamentos!$B:$B,"SAIDA_DESCARTE")</f>
        <v/>
      </c>
      <c r="J4828" s="14">
        <f>G4828-H4828-I4828</f>
        <v/>
      </c>
      <c r="K4828">
        <f>IF(A4828="","",IF(J4828&lt;=IFERROR(VLOOKUP(A4828,Produtos!$A:$E,5,FALSE),0),"ABAIXO DO MINIMO","OK"))</f>
        <v/>
      </c>
    </row>
    <row r="4829">
      <c r="B4829">
        <f>IFERROR(VLOOKUP(A4829,Produtos!A:B,2,FALSE),"")</f>
        <v/>
      </c>
      <c r="D4829" s="10">
        <f>IFERROR(INDEX(Lotes!$E:$E,MATCH(1,(Lotes!$A:$A=A4829)*(Lotes!$C:$C=C4829),0)),"")</f>
        <v/>
      </c>
      <c r="E4829" s="14">
        <f>IF(D4829="","",D4829-TODAY())</f>
        <v/>
      </c>
      <c r="F4829">
        <f>IF(D4829="","",IF(E4829&lt;0,"VENCIDO",IF(E4829&lt;=30,"VENCE EM &lt;= 30 DIAS",IF(E4829&lt;=60,"ATENCAO (31-60 DIAS)","OK"))))</f>
        <v/>
      </c>
      <c r="G4829" s="14">
        <f>SUMIFS(Lancamentos!$G:$G,Lancamentos!$C:$C,$A4829,Lancamentos!$E:$E,$C4829,Lancamentos!$B:$B,"ENTRADA")</f>
        <v/>
      </c>
      <c r="H4829" s="14">
        <f>SUMIFS(Lancamentos!$G:$G,Lancamentos!$C:$C,$A4829,Lancamentos!$E:$E,$C4829,Lancamentos!$B:$B,"SAIDA_USO")</f>
        <v/>
      </c>
      <c r="I4829" s="14">
        <f>SUMIFS(Lancamentos!$G:$G,Lancamentos!$C:$C,$A4829,Lancamentos!$E:$E,$C4829,Lancamentos!$B:$B,"SAIDA_DESCARTE")</f>
        <v/>
      </c>
      <c r="J4829" s="14">
        <f>G4829-H4829-I4829</f>
        <v/>
      </c>
      <c r="K4829">
        <f>IF(A4829="","",IF(J4829&lt;=IFERROR(VLOOKUP(A4829,Produtos!$A:$E,5,FALSE),0),"ABAIXO DO MINIMO","OK"))</f>
        <v/>
      </c>
    </row>
    <row r="4830">
      <c r="B4830">
        <f>IFERROR(VLOOKUP(A4830,Produtos!A:B,2,FALSE),"")</f>
        <v/>
      </c>
      <c r="D4830" s="10">
        <f>IFERROR(INDEX(Lotes!$E:$E,MATCH(1,(Lotes!$A:$A=A4830)*(Lotes!$C:$C=C4830),0)),"")</f>
        <v/>
      </c>
      <c r="E4830" s="14">
        <f>IF(D4830="","",D4830-TODAY())</f>
        <v/>
      </c>
      <c r="F4830">
        <f>IF(D4830="","",IF(E4830&lt;0,"VENCIDO",IF(E4830&lt;=30,"VENCE EM &lt;= 30 DIAS",IF(E4830&lt;=60,"ATENCAO (31-60 DIAS)","OK"))))</f>
        <v/>
      </c>
      <c r="G4830" s="14">
        <f>SUMIFS(Lancamentos!$G:$G,Lancamentos!$C:$C,$A4830,Lancamentos!$E:$E,$C4830,Lancamentos!$B:$B,"ENTRADA")</f>
        <v/>
      </c>
      <c r="H4830" s="14">
        <f>SUMIFS(Lancamentos!$G:$G,Lancamentos!$C:$C,$A4830,Lancamentos!$E:$E,$C4830,Lancamentos!$B:$B,"SAIDA_USO")</f>
        <v/>
      </c>
      <c r="I4830" s="14">
        <f>SUMIFS(Lancamentos!$G:$G,Lancamentos!$C:$C,$A4830,Lancamentos!$E:$E,$C4830,Lancamentos!$B:$B,"SAIDA_DESCARTE")</f>
        <v/>
      </c>
      <c r="J4830" s="14">
        <f>G4830-H4830-I4830</f>
        <v/>
      </c>
      <c r="K4830">
        <f>IF(A4830="","",IF(J4830&lt;=IFERROR(VLOOKUP(A4830,Produtos!$A:$E,5,FALSE),0),"ABAIXO DO MINIMO","OK"))</f>
        <v/>
      </c>
    </row>
    <row r="4831">
      <c r="B4831">
        <f>IFERROR(VLOOKUP(A4831,Produtos!A:B,2,FALSE),"")</f>
        <v/>
      </c>
      <c r="D4831" s="10">
        <f>IFERROR(INDEX(Lotes!$E:$E,MATCH(1,(Lotes!$A:$A=A4831)*(Lotes!$C:$C=C4831),0)),"")</f>
        <v/>
      </c>
      <c r="E4831" s="14">
        <f>IF(D4831="","",D4831-TODAY())</f>
        <v/>
      </c>
      <c r="F4831">
        <f>IF(D4831="","",IF(E4831&lt;0,"VENCIDO",IF(E4831&lt;=30,"VENCE EM &lt;= 30 DIAS",IF(E4831&lt;=60,"ATENCAO (31-60 DIAS)","OK"))))</f>
        <v/>
      </c>
      <c r="G4831" s="14">
        <f>SUMIFS(Lancamentos!$G:$G,Lancamentos!$C:$C,$A4831,Lancamentos!$E:$E,$C4831,Lancamentos!$B:$B,"ENTRADA")</f>
        <v/>
      </c>
      <c r="H4831" s="14">
        <f>SUMIFS(Lancamentos!$G:$G,Lancamentos!$C:$C,$A4831,Lancamentos!$E:$E,$C4831,Lancamentos!$B:$B,"SAIDA_USO")</f>
        <v/>
      </c>
      <c r="I4831" s="14">
        <f>SUMIFS(Lancamentos!$G:$G,Lancamentos!$C:$C,$A4831,Lancamentos!$E:$E,$C4831,Lancamentos!$B:$B,"SAIDA_DESCARTE")</f>
        <v/>
      </c>
      <c r="J4831" s="14">
        <f>G4831-H4831-I4831</f>
        <v/>
      </c>
      <c r="K4831">
        <f>IF(A4831="","",IF(J4831&lt;=IFERROR(VLOOKUP(A4831,Produtos!$A:$E,5,FALSE),0),"ABAIXO DO MINIMO","OK"))</f>
        <v/>
      </c>
    </row>
    <row r="4832">
      <c r="B4832">
        <f>IFERROR(VLOOKUP(A4832,Produtos!A:B,2,FALSE),"")</f>
        <v/>
      </c>
      <c r="D4832" s="10">
        <f>IFERROR(INDEX(Lotes!$E:$E,MATCH(1,(Lotes!$A:$A=A4832)*(Lotes!$C:$C=C4832),0)),"")</f>
        <v/>
      </c>
      <c r="E4832" s="14">
        <f>IF(D4832="","",D4832-TODAY())</f>
        <v/>
      </c>
      <c r="F4832">
        <f>IF(D4832="","",IF(E4832&lt;0,"VENCIDO",IF(E4832&lt;=30,"VENCE EM &lt;= 30 DIAS",IF(E4832&lt;=60,"ATENCAO (31-60 DIAS)","OK"))))</f>
        <v/>
      </c>
      <c r="G4832" s="14">
        <f>SUMIFS(Lancamentos!$G:$G,Lancamentos!$C:$C,$A4832,Lancamentos!$E:$E,$C4832,Lancamentos!$B:$B,"ENTRADA")</f>
        <v/>
      </c>
      <c r="H4832" s="14">
        <f>SUMIFS(Lancamentos!$G:$G,Lancamentos!$C:$C,$A4832,Lancamentos!$E:$E,$C4832,Lancamentos!$B:$B,"SAIDA_USO")</f>
        <v/>
      </c>
      <c r="I4832" s="14">
        <f>SUMIFS(Lancamentos!$G:$G,Lancamentos!$C:$C,$A4832,Lancamentos!$E:$E,$C4832,Lancamentos!$B:$B,"SAIDA_DESCARTE")</f>
        <v/>
      </c>
      <c r="J4832" s="14">
        <f>G4832-H4832-I4832</f>
        <v/>
      </c>
      <c r="K4832">
        <f>IF(A4832="","",IF(J4832&lt;=IFERROR(VLOOKUP(A4832,Produtos!$A:$E,5,FALSE),0),"ABAIXO DO MINIMO","OK"))</f>
        <v/>
      </c>
    </row>
    <row r="4833">
      <c r="B4833">
        <f>IFERROR(VLOOKUP(A4833,Produtos!A:B,2,FALSE),"")</f>
        <v/>
      </c>
      <c r="D4833" s="10">
        <f>IFERROR(INDEX(Lotes!$E:$E,MATCH(1,(Lotes!$A:$A=A4833)*(Lotes!$C:$C=C4833),0)),"")</f>
        <v/>
      </c>
      <c r="E4833" s="14">
        <f>IF(D4833="","",D4833-TODAY())</f>
        <v/>
      </c>
      <c r="F4833">
        <f>IF(D4833="","",IF(E4833&lt;0,"VENCIDO",IF(E4833&lt;=30,"VENCE EM &lt;= 30 DIAS",IF(E4833&lt;=60,"ATENCAO (31-60 DIAS)","OK"))))</f>
        <v/>
      </c>
      <c r="G4833" s="14">
        <f>SUMIFS(Lancamentos!$G:$G,Lancamentos!$C:$C,$A4833,Lancamentos!$E:$E,$C4833,Lancamentos!$B:$B,"ENTRADA")</f>
        <v/>
      </c>
      <c r="H4833" s="14">
        <f>SUMIFS(Lancamentos!$G:$G,Lancamentos!$C:$C,$A4833,Lancamentos!$E:$E,$C4833,Lancamentos!$B:$B,"SAIDA_USO")</f>
        <v/>
      </c>
      <c r="I4833" s="14">
        <f>SUMIFS(Lancamentos!$G:$G,Lancamentos!$C:$C,$A4833,Lancamentos!$E:$E,$C4833,Lancamentos!$B:$B,"SAIDA_DESCARTE")</f>
        <v/>
      </c>
      <c r="J4833" s="14">
        <f>G4833-H4833-I4833</f>
        <v/>
      </c>
      <c r="K4833">
        <f>IF(A4833="","",IF(J4833&lt;=IFERROR(VLOOKUP(A4833,Produtos!$A:$E,5,FALSE),0),"ABAIXO DO MINIMO","OK"))</f>
        <v/>
      </c>
    </row>
    <row r="4834">
      <c r="B4834">
        <f>IFERROR(VLOOKUP(A4834,Produtos!A:B,2,FALSE),"")</f>
        <v/>
      </c>
      <c r="D4834" s="10">
        <f>IFERROR(INDEX(Lotes!$E:$E,MATCH(1,(Lotes!$A:$A=A4834)*(Lotes!$C:$C=C4834),0)),"")</f>
        <v/>
      </c>
      <c r="E4834" s="14">
        <f>IF(D4834="","",D4834-TODAY())</f>
        <v/>
      </c>
      <c r="F4834">
        <f>IF(D4834="","",IF(E4834&lt;0,"VENCIDO",IF(E4834&lt;=30,"VENCE EM &lt;= 30 DIAS",IF(E4834&lt;=60,"ATENCAO (31-60 DIAS)","OK"))))</f>
        <v/>
      </c>
      <c r="G4834" s="14">
        <f>SUMIFS(Lancamentos!$G:$G,Lancamentos!$C:$C,$A4834,Lancamentos!$E:$E,$C4834,Lancamentos!$B:$B,"ENTRADA")</f>
        <v/>
      </c>
      <c r="H4834" s="14">
        <f>SUMIFS(Lancamentos!$G:$G,Lancamentos!$C:$C,$A4834,Lancamentos!$E:$E,$C4834,Lancamentos!$B:$B,"SAIDA_USO")</f>
        <v/>
      </c>
      <c r="I4834" s="14">
        <f>SUMIFS(Lancamentos!$G:$G,Lancamentos!$C:$C,$A4834,Lancamentos!$E:$E,$C4834,Lancamentos!$B:$B,"SAIDA_DESCARTE")</f>
        <v/>
      </c>
      <c r="J4834" s="14">
        <f>G4834-H4834-I4834</f>
        <v/>
      </c>
      <c r="K4834">
        <f>IF(A4834="","",IF(J4834&lt;=IFERROR(VLOOKUP(A4834,Produtos!$A:$E,5,FALSE),0),"ABAIXO DO MINIMO","OK"))</f>
        <v/>
      </c>
    </row>
    <row r="4835">
      <c r="B4835">
        <f>IFERROR(VLOOKUP(A4835,Produtos!A:B,2,FALSE),"")</f>
        <v/>
      </c>
      <c r="D4835" s="10">
        <f>IFERROR(INDEX(Lotes!$E:$E,MATCH(1,(Lotes!$A:$A=A4835)*(Lotes!$C:$C=C4835),0)),"")</f>
        <v/>
      </c>
      <c r="E4835" s="14">
        <f>IF(D4835="","",D4835-TODAY())</f>
        <v/>
      </c>
      <c r="F4835">
        <f>IF(D4835="","",IF(E4835&lt;0,"VENCIDO",IF(E4835&lt;=30,"VENCE EM &lt;= 30 DIAS",IF(E4835&lt;=60,"ATENCAO (31-60 DIAS)","OK"))))</f>
        <v/>
      </c>
      <c r="G4835" s="14">
        <f>SUMIFS(Lancamentos!$G:$G,Lancamentos!$C:$C,$A4835,Lancamentos!$E:$E,$C4835,Lancamentos!$B:$B,"ENTRADA")</f>
        <v/>
      </c>
      <c r="H4835" s="14">
        <f>SUMIFS(Lancamentos!$G:$G,Lancamentos!$C:$C,$A4835,Lancamentos!$E:$E,$C4835,Lancamentos!$B:$B,"SAIDA_USO")</f>
        <v/>
      </c>
      <c r="I4835" s="14">
        <f>SUMIFS(Lancamentos!$G:$G,Lancamentos!$C:$C,$A4835,Lancamentos!$E:$E,$C4835,Lancamentos!$B:$B,"SAIDA_DESCARTE")</f>
        <v/>
      </c>
      <c r="J4835" s="14">
        <f>G4835-H4835-I4835</f>
        <v/>
      </c>
      <c r="K4835">
        <f>IF(A4835="","",IF(J4835&lt;=IFERROR(VLOOKUP(A4835,Produtos!$A:$E,5,FALSE),0),"ABAIXO DO MINIMO","OK"))</f>
        <v/>
      </c>
    </row>
    <row r="4836">
      <c r="B4836">
        <f>IFERROR(VLOOKUP(A4836,Produtos!A:B,2,FALSE),"")</f>
        <v/>
      </c>
      <c r="D4836" s="10">
        <f>IFERROR(INDEX(Lotes!$E:$E,MATCH(1,(Lotes!$A:$A=A4836)*(Lotes!$C:$C=C4836),0)),"")</f>
        <v/>
      </c>
      <c r="E4836" s="14">
        <f>IF(D4836="","",D4836-TODAY())</f>
        <v/>
      </c>
      <c r="F4836">
        <f>IF(D4836="","",IF(E4836&lt;0,"VENCIDO",IF(E4836&lt;=30,"VENCE EM &lt;= 30 DIAS",IF(E4836&lt;=60,"ATENCAO (31-60 DIAS)","OK"))))</f>
        <v/>
      </c>
      <c r="G4836" s="14">
        <f>SUMIFS(Lancamentos!$G:$G,Lancamentos!$C:$C,$A4836,Lancamentos!$E:$E,$C4836,Lancamentos!$B:$B,"ENTRADA")</f>
        <v/>
      </c>
      <c r="H4836" s="14">
        <f>SUMIFS(Lancamentos!$G:$G,Lancamentos!$C:$C,$A4836,Lancamentos!$E:$E,$C4836,Lancamentos!$B:$B,"SAIDA_USO")</f>
        <v/>
      </c>
      <c r="I4836" s="14">
        <f>SUMIFS(Lancamentos!$G:$G,Lancamentos!$C:$C,$A4836,Lancamentos!$E:$E,$C4836,Lancamentos!$B:$B,"SAIDA_DESCARTE")</f>
        <v/>
      </c>
      <c r="J4836" s="14">
        <f>G4836-H4836-I4836</f>
        <v/>
      </c>
      <c r="K4836">
        <f>IF(A4836="","",IF(J4836&lt;=IFERROR(VLOOKUP(A4836,Produtos!$A:$E,5,FALSE),0),"ABAIXO DO MINIMO","OK"))</f>
        <v/>
      </c>
    </row>
    <row r="4837">
      <c r="B4837">
        <f>IFERROR(VLOOKUP(A4837,Produtos!A:B,2,FALSE),"")</f>
        <v/>
      </c>
      <c r="D4837" s="10">
        <f>IFERROR(INDEX(Lotes!$E:$E,MATCH(1,(Lotes!$A:$A=A4837)*(Lotes!$C:$C=C4837),0)),"")</f>
        <v/>
      </c>
      <c r="E4837" s="14">
        <f>IF(D4837="","",D4837-TODAY())</f>
        <v/>
      </c>
      <c r="F4837">
        <f>IF(D4837="","",IF(E4837&lt;0,"VENCIDO",IF(E4837&lt;=30,"VENCE EM &lt;= 30 DIAS",IF(E4837&lt;=60,"ATENCAO (31-60 DIAS)","OK"))))</f>
        <v/>
      </c>
      <c r="G4837" s="14">
        <f>SUMIFS(Lancamentos!$G:$G,Lancamentos!$C:$C,$A4837,Lancamentos!$E:$E,$C4837,Lancamentos!$B:$B,"ENTRADA")</f>
        <v/>
      </c>
      <c r="H4837" s="14">
        <f>SUMIFS(Lancamentos!$G:$G,Lancamentos!$C:$C,$A4837,Lancamentos!$E:$E,$C4837,Lancamentos!$B:$B,"SAIDA_USO")</f>
        <v/>
      </c>
      <c r="I4837" s="14">
        <f>SUMIFS(Lancamentos!$G:$G,Lancamentos!$C:$C,$A4837,Lancamentos!$E:$E,$C4837,Lancamentos!$B:$B,"SAIDA_DESCARTE")</f>
        <v/>
      </c>
      <c r="J4837" s="14">
        <f>G4837-H4837-I4837</f>
        <v/>
      </c>
      <c r="K4837">
        <f>IF(A4837="","",IF(J4837&lt;=IFERROR(VLOOKUP(A4837,Produtos!$A:$E,5,FALSE),0),"ABAIXO DO MINIMO","OK"))</f>
        <v/>
      </c>
    </row>
    <row r="4838">
      <c r="B4838">
        <f>IFERROR(VLOOKUP(A4838,Produtos!A:B,2,FALSE),"")</f>
        <v/>
      </c>
      <c r="D4838" s="10">
        <f>IFERROR(INDEX(Lotes!$E:$E,MATCH(1,(Lotes!$A:$A=A4838)*(Lotes!$C:$C=C4838),0)),"")</f>
        <v/>
      </c>
      <c r="E4838" s="14">
        <f>IF(D4838="","",D4838-TODAY())</f>
        <v/>
      </c>
      <c r="F4838">
        <f>IF(D4838="","",IF(E4838&lt;0,"VENCIDO",IF(E4838&lt;=30,"VENCE EM &lt;= 30 DIAS",IF(E4838&lt;=60,"ATENCAO (31-60 DIAS)","OK"))))</f>
        <v/>
      </c>
      <c r="G4838" s="14">
        <f>SUMIFS(Lancamentos!$G:$G,Lancamentos!$C:$C,$A4838,Lancamentos!$E:$E,$C4838,Lancamentos!$B:$B,"ENTRADA")</f>
        <v/>
      </c>
      <c r="H4838" s="14">
        <f>SUMIFS(Lancamentos!$G:$G,Lancamentos!$C:$C,$A4838,Lancamentos!$E:$E,$C4838,Lancamentos!$B:$B,"SAIDA_USO")</f>
        <v/>
      </c>
      <c r="I4838" s="14">
        <f>SUMIFS(Lancamentos!$G:$G,Lancamentos!$C:$C,$A4838,Lancamentos!$E:$E,$C4838,Lancamentos!$B:$B,"SAIDA_DESCARTE")</f>
        <v/>
      </c>
      <c r="J4838" s="14">
        <f>G4838-H4838-I4838</f>
        <v/>
      </c>
      <c r="K4838">
        <f>IF(A4838="","",IF(J4838&lt;=IFERROR(VLOOKUP(A4838,Produtos!$A:$E,5,FALSE),0),"ABAIXO DO MINIMO","OK"))</f>
        <v/>
      </c>
    </row>
    <row r="4839">
      <c r="B4839">
        <f>IFERROR(VLOOKUP(A4839,Produtos!A:B,2,FALSE),"")</f>
        <v/>
      </c>
      <c r="D4839" s="10">
        <f>IFERROR(INDEX(Lotes!$E:$E,MATCH(1,(Lotes!$A:$A=A4839)*(Lotes!$C:$C=C4839),0)),"")</f>
        <v/>
      </c>
      <c r="E4839" s="14">
        <f>IF(D4839="","",D4839-TODAY())</f>
        <v/>
      </c>
      <c r="F4839">
        <f>IF(D4839="","",IF(E4839&lt;0,"VENCIDO",IF(E4839&lt;=30,"VENCE EM &lt;= 30 DIAS",IF(E4839&lt;=60,"ATENCAO (31-60 DIAS)","OK"))))</f>
        <v/>
      </c>
      <c r="G4839" s="14">
        <f>SUMIFS(Lancamentos!$G:$G,Lancamentos!$C:$C,$A4839,Lancamentos!$E:$E,$C4839,Lancamentos!$B:$B,"ENTRADA")</f>
        <v/>
      </c>
      <c r="H4839" s="14">
        <f>SUMIFS(Lancamentos!$G:$G,Lancamentos!$C:$C,$A4839,Lancamentos!$E:$E,$C4839,Lancamentos!$B:$B,"SAIDA_USO")</f>
        <v/>
      </c>
      <c r="I4839" s="14">
        <f>SUMIFS(Lancamentos!$G:$G,Lancamentos!$C:$C,$A4839,Lancamentos!$E:$E,$C4839,Lancamentos!$B:$B,"SAIDA_DESCARTE")</f>
        <v/>
      </c>
      <c r="J4839" s="14">
        <f>G4839-H4839-I4839</f>
        <v/>
      </c>
      <c r="K4839">
        <f>IF(A4839="","",IF(J4839&lt;=IFERROR(VLOOKUP(A4839,Produtos!$A:$E,5,FALSE),0),"ABAIXO DO MINIMO","OK"))</f>
        <v/>
      </c>
    </row>
    <row r="4840">
      <c r="B4840">
        <f>IFERROR(VLOOKUP(A4840,Produtos!A:B,2,FALSE),"")</f>
        <v/>
      </c>
      <c r="D4840" s="10">
        <f>IFERROR(INDEX(Lotes!$E:$E,MATCH(1,(Lotes!$A:$A=A4840)*(Lotes!$C:$C=C4840),0)),"")</f>
        <v/>
      </c>
      <c r="E4840" s="14">
        <f>IF(D4840="","",D4840-TODAY())</f>
        <v/>
      </c>
      <c r="F4840">
        <f>IF(D4840="","",IF(E4840&lt;0,"VENCIDO",IF(E4840&lt;=30,"VENCE EM &lt;= 30 DIAS",IF(E4840&lt;=60,"ATENCAO (31-60 DIAS)","OK"))))</f>
        <v/>
      </c>
      <c r="G4840" s="14">
        <f>SUMIFS(Lancamentos!$G:$G,Lancamentos!$C:$C,$A4840,Lancamentos!$E:$E,$C4840,Lancamentos!$B:$B,"ENTRADA")</f>
        <v/>
      </c>
      <c r="H4840" s="14">
        <f>SUMIFS(Lancamentos!$G:$G,Lancamentos!$C:$C,$A4840,Lancamentos!$E:$E,$C4840,Lancamentos!$B:$B,"SAIDA_USO")</f>
        <v/>
      </c>
      <c r="I4840" s="14">
        <f>SUMIFS(Lancamentos!$G:$G,Lancamentos!$C:$C,$A4840,Lancamentos!$E:$E,$C4840,Lancamentos!$B:$B,"SAIDA_DESCARTE")</f>
        <v/>
      </c>
      <c r="J4840" s="14">
        <f>G4840-H4840-I4840</f>
        <v/>
      </c>
      <c r="K4840">
        <f>IF(A4840="","",IF(J4840&lt;=IFERROR(VLOOKUP(A4840,Produtos!$A:$E,5,FALSE),0),"ABAIXO DO MINIMO","OK"))</f>
        <v/>
      </c>
    </row>
    <row r="4841">
      <c r="B4841">
        <f>IFERROR(VLOOKUP(A4841,Produtos!A:B,2,FALSE),"")</f>
        <v/>
      </c>
      <c r="D4841" s="10">
        <f>IFERROR(INDEX(Lotes!$E:$E,MATCH(1,(Lotes!$A:$A=A4841)*(Lotes!$C:$C=C4841),0)),"")</f>
        <v/>
      </c>
      <c r="E4841" s="14">
        <f>IF(D4841="","",D4841-TODAY())</f>
        <v/>
      </c>
      <c r="F4841">
        <f>IF(D4841="","",IF(E4841&lt;0,"VENCIDO",IF(E4841&lt;=30,"VENCE EM &lt;= 30 DIAS",IF(E4841&lt;=60,"ATENCAO (31-60 DIAS)","OK"))))</f>
        <v/>
      </c>
      <c r="G4841" s="14">
        <f>SUMIFS(Lancamentos!$G:$G,Lancamentos!$C:$C,$A4841,Lancamentos!$E:$E,$C4841,Lancamentos!$B:$B,"ENTRADA")</f>
        <v/>
      </c>
      <c r="H4841" s="14">
        <f>SUMIFS(Lancamentos!$G:$G,Lancamentos!$C:$C,$A4841,Lancamentos!$E:$E,$C4841,Lancamentos!$B:$B,"SAIDA_USO")</f>
        <v/>
      </c>
      <c r="I4841" s="14">
        <f>SUMIFS(Lancamentos!$G:$G,Lancamentos!$C:$C,$A4841,Lancamentos!$E:$E,$C4841,Lancamentos!$B:$B,"SAIDA_DESCARTE")</f>
        <v/>
      </c>
      <c r="J4841" s="14">
        <f>G4841-H4841-I4841</f>
        <v/>
      </c>
      <c r="K4841">
        <f>IF(A4841="","",IF(J4841&lt;=IFERROR(VLOOKUP(A4841,Produtos!$A:$E,5,FALSE),0),"ABAIXO DO MINIMO","OK"))</f>
        <v/>
      </c>
    </row>
    <row r="4842">
      <c r="B4842">
        <f>IFERROR(VLOOKUP(A4842,Produtos!A:B,2,FALSE),"")</f>
        <v/>
      </c>
      <c r="D4842" s="10">
        <f>IFERROR(INDEX(Lotes!$E:$E,MATCH(1,(Lotes!$A:$A=A4842)*(Lotes!$C:$C=C4842),0)),"")</f>
        <v/>
      </c>
      <c r="E4842" s="14">
        <f>IF(D4842="","",D4842-TODAY())</f>
        <v/>
      </c>
      <c r="F4842">
        <f>IF(D4842="","",IF(E4842&lt;0,"VENCIDO",IF(E4842&lt;=30,"VENCE EM &lt;= 30 DIAS",IF(E4842&lt;=60,"ATENCAO (31-60 DIAS)","OK"))))</f>
        <v/>
      </c>
      <c r="G4842" s="14">
        <f>SUMIFS(Lancamentos!$G:$G,Lancamentos!$C:$C,$A4842,Lancamentos!$E:$E,$C4842,Lancamentos!$B:$B,"ENTRADA")</f>
        <v/>
      </c>
      <c r="H4842" s="14">
        <f>SUMIFS(Lancamentos!$G:$G,Lancamentos!$C:$C,$A4842,Lancamentos!$E:$E,$C4842,Lancamentos!$B:$B,"SAIDA_USO")</f>
        <v/>
      </c>
      <c r="I4842" s="14">
        <f>SUMIFS(Lancamentos!$G:$G,Lancamentos!$C:$C,$A4842,Lancamentos!$E:$E,$C4842,Lancamentos!$B:$B,"SAIDA_DESCARTE")</f>
        <v/>
      </c>
      <c r="J4842" s="14">
        <f>G4842-H4842-I4842</f>
        <v/>
      </c>
      <c r="K4842">
        <f>IF(A4842="","",IF(J4842&lt;=IFERROR(VLOOKUP(A4842,Produtos!$A:$E,5,FALSE),0),"ABAIXO DO MINIMO","OK"))</f>
        <v/>
      </c>
    </row>
    <row r="4843">
      <c r="B4843">
        <f>IFERROR(VLOOKUP(A4843,Produtos!A:B,2,FALSE),"")</f>
        <v/>
      </c>
      <c r="D4843" s="10">
        <f>IFERROR(INDEX(Lotes!$E:$E,MATCH(1,(Lotes!$A:$A=A4843)*(Lotes!$C:$C=C4843),0)),"")</f>
        <v/>
      </c>
      <c r="E4843" s="14">
        <f>IF(D4843="","",D4843-TODAY())</f>
        <v/>
      </c>
      <c r="F4843">
        <f>IF(D4843="","",IF(E4843&lt;0,"VENCIDO",IF(E4843&lt;=30,"VENCE EM &lt;= 30 DIAS",IF(E4843&lt;=60,"ATENCAO (31-60 DIAS)","OK"))))</f>
        <v/>
      </c>
      <c r="G4843" s="14">
        <f>SUMIFS(Lancamentos!$G:$G,Lancamentos!$C:$C,$A4843,Lancamentos!$E:$E,$C4843,Lancamentos!$B:$B,"ENTRADA")</f>
        <v/>
      </c>
      <c r="H4843" s="14">
        <f>SUMIFS(Lancamentos!$G:$G,Lancamentos!$C:$C,$A4843,Lancamentos!$E:$E,$C4843,Lancamentos!$B:$B,"SAIDA_USO")</f>
        <v/>
      </c>
      <c r="I4843" s="14">
        <f>SUMIFS(Lancamentos!$G:$G,Lancamentos!$C:$C,$A4843,Lancamentos!$E:$E,$C4843,Lancamentos!$B:$B,"SAIDA_DESCARTE")</f>
        <v/>
      </c>
      <c r="J4843" s="14">
        <f>G4843-H4843-I4843</f>
        <v/>
      </c>
      <c r="K4843">
        <f>IF(A4843="","",IF(J4843&lt;=IFERROR(VLOOKUP(A4843,Produtos!$A:$E,5,FALSE),0),"ABAIXO DO MINIMO","OK"))</f>
        <v/>
      </c>
    </row>
    <row r="4844">
      <c r="B4844">
        <f>IFERROR(VLOOKUP(A4844,Produtos!A:B,2,FALSE),"")</f>
        <v/>
      </c>
      <c r="D4844" s="10">
        <f>IFERROR(INDEX(Lotes!$E:$E,MATCH(1,(Lotes!$A:$A=A4844)*(Lotes!$C:$C=C4844),0)),"")</f>
        <v/>
      </c>
      <c r="E4844" s="14">
        <f>IF(D4844="","",D4844-TODAY())</f>
        <v/>
      </c>
      <c r="F4844">
        <f>IF(D4844="","",IF(E4844&lt;0,"VENCIDO",IF(E4844&lt;=30,"VENCE EM &lt;= 30 DIAS",IF(E4844&lt;=60,"ATENCAO (31-60 DIAS)","OK"))))</f>
        <v/>
      </c>
      <c r="G4844" s="14">
        <f>SUMIFS(Lancamentos!$G:$G,Lancamentos!$C:$C,$A4844,Lancamentos!$E:$E,$C4844,Lancamentos!$B:$B,"ENTRADA")</f>
        <v/>
      </c>
      <c r="H4844" s="14">
        <f>SUMIFS(Lancamentos!$G:$G,Lancamentos!$C:$C,$A4844,Lancamentos!$E:$E,$C4844,Lancamentos!$B:$B,"SAIDA_USO")</f>
        <v/>
      </c>
      <c r="I4844" s="14">
        <f>SUMIFS(Lancamentos!$G:$G,Lancamentos!$C:$C,$A4844,Lancamentos!$E:$E,$C4844,Lancamentos!$B:$B,"SAIDA_DESCARTE")</f>
        <v/>
      </c>
      <c r="J4844" s="14">
        <f>G4844-H4844-I4844</f>
        <v/>
      </c>
      <c r="K4844">
        <f>IF(A4844="","",IF(J4844&lt;=IFERROR(VLOOKUP(A4844,Produtos!$A:$E,5,FALSE),0),"ABAIXO DO MINIMO","OK"))</f>
        <v/>
      </c>
    </row>
    <row r="4845">
      <c r="B4845">
        <f>IFERROR(VLOOKUP(A4845,Produtos!A:B,2,FALSE),"")</f>
        <v/>
      </c>
      <c r="D4845" s="10">
        <f>IFERROR(INDEX(Lotes!$E:$E,MATCH(1,(Lotes!$A:$A=A4845)*(Lotes!$C:$C=C4845),0)),"")</f>
        <v/>
      </c>
      <c r="E4845" s="14">
        <f>IF(D4845="","",D4845-TODAY())</f>
        <v/>
      </c>
      <c r="F4845">
        <f>IF(D4845="","",IF(E4845&lt;0,"VENCIDO",IF(E4845&lt;=30,"VENCE EM &lt;= 30 DIAS",IF(E4845&lt;=60,"ATENCAO (31-60 DIAS)","OK"))))</f>
        <v/>
      </c>
      <c r="G4845" s="14">
        <f>SUMIFS(Lancamentos!$G:$G,Lancamentos!$C:$C,$A4845,Lancamentos!$E:$E,$C4845,Lancamentos!$B:$B,"ENTRADA")</f>
        <v/>
      </c>
      <c r="H4845" s="14">
        <f>SUMIFS(Lancamentos!$G:$G,Lancamentos!$C:$C,$A4845,Lancamentos!$E:$E,$C4845,Lancamentos!$B:$B,"SAIDA_USO")</f>
        <v/>
      </c>
      <c r="I4845" s="14">
        <f>SUMIFS(Lancamentos!$G:$G,Lancamentos!$C:$C,$A4845,Lancamentos!$E:$E,$C4845,Lancamentos!$B:$B,"SAIDA_DESCARTE")</f>
        <v/>
      </c>
      <c r="J4845" s="14">
        <f>G4845-H4845-I4845</f>
        <v/>
      </c>
      <c r="K4845">
        <f>IF(A4845="","",IF(J4845&lt;=IFERROR(VLOOKUP(A4845,Produtos!$A:$E,5,FALSE),0),"ABAIXO DO MINIMO","OK"))</f>
        <v/>
      </c>
    </row>
    <row r="4846">
      <c r="B4846">
        <f>IFERROR(VLOOKUP(A4846,Produtos!A:B,2,FALSE),"")</f>
        <v/>
      </c>
      <c r="D4846" s="10">
        <f>IFERROR(INDEX(Lotes!$E:$E,MATCH(1,(Lotes!$A:$A=A4846)*(Lotes!$C:$C=C4846),0)),"")</f>
        <v/>
      </c>
      <c r="E4846" s="14">
        <f>IF(D4846="","",D4846-TODAY())</f>
        <v/>
      </c>
      <c r="F4846">
        <f>IF(D4846="","",IF(E4846&lt;0,"VENCIDO",IF(E4846&lt;=30,"VENCE EM &lt;= 30 DIAS",IF(E4846&lt;=60,"ATENCAO (31-60 DIAS)","OK"))))</f>
        <v/>
      </c>
      <c r="G4846" s="14">
        <f>SUMIFS(Lancamentos!$G:$G,Lancamentos!$C:$C,$A4846,Lancamentos!$E:$E,$C4846,Lancamentos!$B:$B,"ENTRADA")</f>
        <v/>
      </c>
      <c r="H4846" s="14">
        <f>SUMIFS(Lancamentos!$G:$G,Lancamentos!$C:$C,$A4846,Lancamentos!$E:$E,$C4846,Lancamentos!$B:$B,"SAIDA_USO")</f>
        <v/>
      </c>
      <c r="I4846" s="14">
        <f>SUMIFS(Lancamentos!$G:$G,Lancamentos!$C:$C,$A4846,Lancamentos!$E:$E,$C4846,Lancamentos!$B:$B,"SAIDA_DESCARTE")</f>
        <v/>
      </c>
      <c r="J4846" s="14">
        <f>G4846-H4846-I4846</f>
        <v/>
      </c>
      <c r="K4846">
        <f>IF(A4846="","",IF(J4846&lt;=IFERROR(VLOOKUP(A4846,Produtos!$A:$E,5,FALSE),0),"ABAIXO DO MINIMO","OK"))</f>
        <v/>
      </c>
    </row>
    <row r="4847">
      <c r="B4847">
        <f>IFERROR(VLOOKUP(A4847,Produtos!A:B,2,FALSE),"")</f>
        <v/>
      </c>
      <c r="D4847" s="10">
        <f>IFERROR(INDEX(Lotes!$E:$E,MATCH(1,(Lotes!$A:$A=A4847)*(Lotes!$C:$C=C4847),0)),"")</f>
        <v/>
      </c>
      <c r="E4847" s="14">
        <f>IF(D4847="","",D4847-TODAY())</f>
        <v/>
      </c>
      <c r="F4847">
        <f>IF(D4847="","",IF(E4847&lt;0,"VENCIDO",IF(E4847&lt;=30,"VENCE EM &lt;= 30 DIAS",IF(E4847&lt;=60,"ATENCAO (31-60 DIAS)","OK"))))</f>
        <v/>
      </c>
      <c r="G4847" s="14">
        <f>SUMIFS(Lancamentos!$G:$G,Lancamentos!$C:$C,$A4847,Lancamentos!$E:$E,$C4847,Lancamentos!$B:$B,"ENTRADA")</f>
        <v/>
      </c>
      <c r="H4847" s="14">
        <f>SUMIFS(Lancamentos!$G:$G,Lancamentos!$C:$C,$A4847,Lancamentos!$E:$E,$C4847,Lancamentos!$B:$B,"SAIDA_USO")</f>
        <v/>
      </c>
      <c r="I4847" s="14">
        <f>SUMIFS(Lancamentos!$G:$G,Lancamentos!$C:$C,$A4847,Lancamentos!$E:$E,$C4847,Lancamentos!$B:$B,"SAIDA_DESCARTE")</f>
        <v/>
      </c>
      <c r="J4847" s="14">
        <f>G4847-H4847-I4847</f>
        <v/>
      </c>
      <c r="K4847">
        <f>IF(A4847="","",IF(J4847&lt;=IFERROR(VLOOKUP(A4847,Produtos!$A:$E,5,FALSE),0),"ABAIXO DO MINIMO","OK"))</f>
        <v/>
      </c>
    </row>
    <row r="4848">
      <c r="B4848">
        <f>IFERROR(VLOOKUP(A4848,Produtos!A:B,2,FALSE),"")</f>
        <v/>
      </c>
      <c r="D4848" s="10">
        <f>IFERROR(INDEX(Lotes!$E:$E,MATCH(1,(Lotes!$A:$A=A4848)*(Lotes!$C:$C=C4848),0)),"")</f>
        <v/>
      </c>
      <c r="E4848" s="14">
        <f>IF(D4848="","",D4848-TODAY())</f>
        <v/>
      </c>
      <c r="F4848">
        <f>IF(D4848="","",IF(E4848&lt;0,"VENCIDO",IF(E4848&lt;=30,"VENCE EM &lt;= 30 DIAS",IF(E4848&lt;=60,"ATENCAO (31-60 DIAS)","OK"))))</f>
        <v/>
      </c>
      <c r="G4848" s="14">
        <f>SUMIFS(Lancamentos!$G:$G,Lancamentos!$C:$C,$A4848,Lancamentos!$E:$E,$C4848,Lancamentos!$B:$B,"ENTRADA")</f>
        <v/>
      </c>
      <c r="H4848" s="14">
        <f>SUMIFS(Lancamentos!$G:$G,Lancamentos!$C:$C,$A4848,Lancamentos!$E:$E,$C4848,Lancamentos!$B:$B,"SAIDA_USO")</f>
        <v/>
      </c>
      <c r="I4848" s="14">
        <f>SUMIFS(Lancamentos!$G:$G,Lancamentos!$C:$C,$A4848,Lancamentos!$E:$E,$C4848,Lancamentos!$B:$B,"SAIDA_DESCARTE")</f>
        <v/>
      </c>
      <c r="J4848" s="14">
        <f>G4848-H4848-I4848</f>
        <v/>
      </c>
      <c r="K4848">
        <f>IF(A4848="","",IF(J4848&lt;=IFERROR(VLOOKUP(A4848,Produtos!$A:$E,5,FALSE),0),"ABAIXO DO MINIMO","OK"))</f>
        <v/>
      </c>
    </row>
    <row r="4849">
      <c r="B4849">
        <f>IFERROR(VLOOKUP(A4849,Produtos!A:B,2,FALSE),"")</f>
        <v/>
      </c>
      <c r="D4849" s="10">
        <f>IFERROR(INDEX(Lotes!$E:$E,MATCH(1,(Lotes!$A:$A=A4849)*(Lotes!$C:$C=C4849),0)),"")</f>
        <v/>
      </c>
      <c r="E4849" s="14">
        <f>IF(D4849="","",D4849-TODAY())</f>
        <v/>
      </c>
      <c r="F4849">
        <f>IF(D4849="","",IF(E4849&lt;0,"VENCIDO",IF(E4849&lt;=30,"VENCE EM &lt;= 30 DIAS",IF(E4849&lt;=60,"ATENCAO (31-60 DIAS)","OK"))))</f>
        <v/>
      </c>
      <c r="G4849" s="14">
        <f>SUMIFS(Lancamentos!$G:$G,Lancamentos!$C:$C,$A4849,Lancamentos!$E:$E,$C4849,Lancamentos!$B:$B,"ENTRADA")</f>
        <v/>
      </c>
      <c r="H4849" s="14">
        <f>SUMIFS(Lancamentos!$G:$G,Lancamentos!$C:$C,$A4849,Lancamentos!$E:$E,$C4849,Lancamentos!$B:$B,"SAIDA_USO")</f>
        <v/>
      </c>
      <c r="I4849" s="14">
        <f>SUMIFS(Lancamentos!$G:$G,Lancamentos!$C:$C,$A4849,Lancamentos!$E:$E,$C4849,Lancamentos!$B:$B,"SAIDA_DESCARTE")</f>
        <v/>
      </c>
      <c r="J4849" s="14">
        <f>G4849-H4849-I4849</f>
        <v/>
      </c>
      <c r="K4849">
        <f>IF(A4849="","",IF(J4849&lt;=IFERROR(VLOOKUP(A4849,Produtos!$A:$E,5,FALSE),0),"ABAIXO DO MINIMO","OK"))</f>
        <v/>
      </c>
    </row>
    <row r="4850">
      <c r="B4850">
        <f>IFERROR(VLOOKUP(A4850,Produtos!A:B,2,FALSE),"")</f>
        <v/>
      </c>
      <c r="D4850" s="10">
        <f>IFERROR(INDEX(Lotes!$E:$E,MATCH(1,(Lotes!$A:$A=A4850)*(Lotes!$C:$C=C4850),0)),"")</f>
        <v/>
      </c>
      <c r="E4850" s="14">
        <f>IF(D4850="","",D4850-TODAY())</f>
        <v/>
      </c>
      <c r="F4850">
        <f>IF(D4850="","",IF(E4850&lt;0,"VENCIDO",IF(E4850&lt;=30,"VENCE EM &lt;= 30 DIAS",IF(E4850&lt;=60,"ATENCAO (31-60 DIAS)","OK"))))</f>
        <v/>
      </c>
      <c r="G4850" s="14">
        <f>SUMIFS(Lancamentos!$G:$G,Lancamentos!$C:$C,$A4850,Lancamentos!$E:$E,$C4850,Lancamentos!$B:$B,"ENTRADA")</f>
        <v/>
      </c>
      <c r="H4850" s="14">
        <f>SUMIFS(Lancamentos!$G:$G,Lancamentos!$C:$C,$A4850,Lancamentos!$E:$E,$C4850,Lancamentos!$B:$B,"SAIDA_USO")</f>
        <v/>
      </c>
      <c r="I4850" s="14">
        <f>SUMIFS(Lancamentos!$G:$G,Lancamentos!$C:$C,$A4850,Lancamentos!$E:$E,$C4850,Lancamentos!$B:$B,"SAIDA_DESCARTE")</f>
        <v/>
      </c>
      <c r="J4850" s="14">
        <f>G4850-H4850-I4850</f>
        <v/>
      </c>
      <c r="K4850">
        <f>IF(A4850="","",IF(J4850&lt;=IFERROR(VLOOKUP(A4850,Produtos!$A:$E,5,FALSE),0),"ABAIXO DO MINIMO","OK"))</f>
        <v/>
      </c>
    </row>
    <row r="4851">
      <c r="B4851">
        <f>IFERROR(VLOOKUP(A4851,Produtos!A:B,2,FALSE),"")</f>
        <v/>
      </c>
      <c r="D4851" s="10">
        <f>IFERROR(INDEX(Lotes!$E:$E,MATCH(1,(Lotes!$A:$A=A4851)*(Lotes!$C:$C=C4851),0)),"")</f>
        <v/>
      </c>
      <c r="E4851" s="14">
        <f>IF(D4851="","",D4851-TODAY())</f>
        <v/>
      </c>
      <c r="F4851">
        <f>IF(D4851="","",IF(E4851&lt;0,"VENCIDO",IF(E4851&lt;=30,"VENCE EM &lt;= 30 DIAS",IF(E4851&lt;=60,"ATENCAO (31-60 DIAS)","OK"))))</f>
        <v/>
      </c>
      <c r="G4851" s="14">
        <f>SUMIFS(Lancamentos!$G:$G,Lancamentos!$C:$C,$A4851,Lancamentos!$E:$E,$C4851,Lancamentos!$B:$B,"ENTRADA")</f>
        <v/>
      </c>
      <c r="H4851" s="14">
        <f>SUMIFS(Lancamentos!$G:$G,Lancamentos!$C:$C,$A4851,Lancamentos!$E:$E,$C4851,Lancamentos!$B:$B,"SAIDA_USO")</f>
        <v/>
      </c>
      <c r="I4851" s="14">
        <f>SUMIFS(Lancamentos!$G:$G,Lancamentos!$C:$C,$A4851,Lancamentos!$E:$E,$C4851,Lancamentos!$B:$B,"SAIDA_DESCARTE")</f>
        <v/>
      </c>
      <c r="J4851" s="14">
        <f>G4851-H4851-I4851</f>
        <v/>
      </c>
      <c r="K4851">
        <f>IF(A4851="","",IF(J4851&lt;=IFERROR(VLOOKUP(A4851,Produtos!$A:$E,5,FALSE),0),"ABAIXO DO MINIMO","OK"))</f>
        <v/>
      </c>
    </row>
    <row r="4852">
      <c r="B4852">
        <f>IFERROR(VLOOKUP(A4852,Produtos!A:B,2,FALSE),"")</f>
        <v/>
      </c>
      <c r="D4852" s="10">
        <f>IFERROR(INDEX(Lotes!$E:$E,MATCH(1,(Lotes!$A:$A=A4852)*(Lotes!$C:$C=C4852),0)),"")</f>
        <v/>
      </c>
      <c r="E4852" s="14">
        <f>IF(D4852="","",D4852-TODAY())</f>
        <v/>
      </c>
      <c r="F4852">
        <f>IF(D4852="","",IF(E4852&lt;0,"VENCIDO",IF(E4852&lt;=30,"VENCE EM &lt;= 30 DIAS",IF(E4852&lt;=60,"ATENCAO (31-60 DIAS)","OK"))))</f>
        <v/>
      </c>
      <c r="G4852" s="14">
        <f>SUMIFS(Lancamentos!$G:$G,Lancamentos!$C:$C,$A4852,Lancamentos!$E:$E,$C4852,Lancamentos!$B:$B,"ENTRADA")</f>
        <v/>
      </c>
      <c r="H4852" s="14">
        <f>SUMIFS(Lancamentos!$G:$G,Lancamentos!$C:$C,$A4852,Lancamentos!$E:$E,$C4852,Lancamentos!$B:$B,"SAIDA_USO")</f>
        <v/>
      </c>
      <c r="I4852" s="14">
        <f>SUMIFS(Lancamentos!$G:$G,Lancamentos!$C:$C,$A4852,Lancamentos!$E:$E,$C4852,Lancamentos!$B:$B,"SAIDA_DESCARTE")</f>
        <v/>
      </c>
      <c r="J4852" s="14">
        <f>G4852-H4852-I4852</f>
        <v/>
      </c>
      <c r="K4852">
        <f>IF(A4852="","",IF(J4852&lt;=IFERROR(VLOOKUP(A4852,Produtos!$A:$E,5,FALSE),0),"ABAIXO DO MINIMO","OK"))</f>
        <v/>
      </c>
    </row>
    <row r="4853">
      <c r="B4853">
        <f>IFERROR(VLOOKUP(A4853,Produtos!A:B,2,FALSE),"")</f>
        <v/>
      </c>
      <c r="D4853" s="10">
        <f>IFERROR(INDEX(Lotes!$E:$E,MATCH(1,(Lotes!$A:$A=A4853)*(Lotes!$C:$C=C4853),0)),"")</f>
        <v/>
      </c>
      <c r="E4853" s="14">
        <f>IF(D4853="","",D4853-TODAY())</f>
        <v/>
      </c>
      <c r="F4853">
        <f>IF(D4853="","",IF(E4853&lt;0,"VENCIDO",IF(E4853&lt;=30,"VENCE EM &lt;= 30 DIAS",IF(E4853&lt;=60,"ATENCAO (31-60 DIAS)","OK"))))</f>
        <v/>
      </c>
      <c r="G4853" s="14">
        <f>SUMIFS(Lancamentos!$G:$G,Lancamentos!$C:$C,$A4853,Lancamentos!$E:$E,$C4853,Lancamentos!$B:$B,"ENTRADA")</f>
        <v/>
      </c>
      <c r="H4853" s="14">
        <f>SUMIFS(Lancamentos!$G:$G,Lancamentos!$C:$C,$A4853,Lancamentos!$E:$E,$C4853,Lancamentos!$B:$B,"SAIDA_USO")</f>
        <v/>
      </c>
      <c r="I4853" s="14">
        <f>SUMIFS(Lancamentos!$G:$G,Lancamentos!$C:$C,$A4853,Lancamentos!$E:$E,$C4853,Lancamentos!$B:$B,"SAIDA_DESCARTE")</f>
        <v/>
      </c>
      <c r="J4853" s="14">
        <f>G4853-H4853-I4853</f>
        <v/>
      </c>
      <c r="K4853">
        <f>IF(A4853="","",IF(J4853&lt;=IFERROR(VLOOKUP(A4853,Produtos!$A:$E,5,FALSE),0),"ABAIXO DO MINIMO","OK"))</f>
        <v/>
      </c>
    </row>
    <row r="4854">
      <c r="B4854">
        <f>IFERROR(VLOOKUP(A4854,Produtos!A:B,2,FALSE),"")</f>
        <v/>
      </c>
      <c r="D4854" s="10">
        <f>IFERROR(INDEX(Lotes!$E:$E,MATCH(1,(Lotes!$A:$A=A4854)*(Lotes!$C:$C=C4854),0)),"")</f>
        <v/>
      </c>
      <c r="E4854" s="14">
        <f>IF(D4854="","",D4854-TODAY())</f>
        <v/>
      </c>
      <c r="F4854">
        <f>IF(D4854="","",IF(E4854&lt;0,"VENCIDO",IF(E4854&lt;=30,"VENCE EM &lt;= 30 DIAS",IF(E4854&lt;=60,"ATENCAO (31-60 DIAS)","OK"))))</f>
        <v/>
      </c>
      <c r="G4854" s="14">
        <f>SUMIFS(Lancamentos!$G:$G,Lancamentos!$C:$C,$A4854,Lancamentos!$E:$E,$C4854,Lancamentos!$B:$B,"ENTRADA")</f>
        <v/>
      </c>
      <c r="H4854" s="14">
        <f>SUMIFS(Lancamentos!$G:$G,Lancamentos!$C:$C,$A4854,Lancamentos!$E:$E,$C4854,Lancamentos!$B:$B,"SAIDA_USO")</f>
        <v/>
      </c>
      <c r="I4854" s="14">
        <f>SUMIFS(Lancamentos!$G:$G,Lancamentos!$C:$C,$A4854,Lancamentos!$E:$E,$C4854,Lancamentos!$B:$B,"SAIDA_DESCARTE")</f>
        <v/>
      </c>
      <c r="J4854" s="14">
        <f>G4854-H4854-I4854</f>
        <v/>
      </c>
      <c r="K4854">
        <f>IF(A4854="","",IF(J4854&lt;=IFERROR(VLOOKUP(A4854,Produtos!$A:$E,5,FALSE),0),"ABAIXO DO MINIMO","OK"))</f>
        <v/>
      </c>
    </row>
    <row r="4855">
      <c r="B4855">
        <f>IFERROR(VLOOKUP(A4855,Produtos!A:B,2,FALSE),"")</f>
        <v/>
      </c>
      <c r="D4855" s="10">
        <f>IFERROR(INDEX(Lotes!$E:$E,MATCH(1,(Lotes!$A:$A=A4855)*(Lotes!$C:$C=C4855),0)),"")</f>
        <v/>
      </c>
      <c r="E4855" s="14">
        <f>IF(D4855="","",D4855-TODAY())</f>
        <v/>
      </c>
      <c r="F4855">
        <f>IF(D4855="","",IF(E4855&lt;0,"VENCIDO",IF(E4855&lt;=30,"VENCE EM &lt;= 30 DIAS",IF(E4855&lt;=60,"ATENCAO (31-60 DIAS)","OK"))))</f>
        <v/>
      </c>
      <c r="G4855" s="14">
        <f>SUMIFS(Lancamentos!$G:$G,Lancamentos!$C:$C,$A4855,Lancamentos!$E:$E,$C4855,Lancamentos!$B:$B,"ENTRADA")</f>
        <v/>
      </c>
      <c r="H4855" s="14">
        <f>SUMIFS(Lancamentos!$G:$G,Lancamentos!$C:$C,$A4855,Lancamentos!$E:$E,$C4855,Lancamentos!$B:$B,"SAIDA_USO")</f>
        <v/>
      </c>
      <c r="I4855" s="14">
        <f>SUMIFS(Lancamentos!$G:$G,Lancamentos!$C:$C,$A4855,Lancamentos!$E:$E,$C4855,Lancamentos!$B:$B,"SAIDA_DESCARTE")</f>
        <v/>
      </c>
      <c r="J4855" s="14">
        <f>G4855-H4855-I4855</f>
        <v/>
      </c>
      <c r="K4855">
        <f>IF(A4855="","",IF(J4855&lt;=IFERROR(VLOOKUP(A4855,Produtos!$A:$E,5,FALSE),0),"ABAIXO DO MINIMO","OK"))</f>
        <v/>
      </c>
    </row>
    <row r="4856">
      <c r="B4856">
        <f>IFERROR(VLOOKUP(A4856,Produtos!A:B,2,FALSE),"")</f>
        <v/>
      </c>
      <c r="D4856" s="10">
        <f>IFERROR(INDEX(Lotes!$E:$E,MATCH(1,(Lotes!$A:$A=A4856)*(Lotes!$C:$C=C4856),0)),"")</f>
        <v/>
      </c>
      <c r="E4856" s="14">
        <f>IF(D4856="","",D4856-TODAY())</f>
        <v/>
      </c>
      <c r="F4856">
        <f>IF(D4856="","",IF(E4856&lt;0,"VENCIDO",IF(E4856&lt;=30,"VENCE EM &lt;= 30 DIAS",IF(E4856&lt;=60,"ATENCAO (31-60 DIAS)","OK"))))</f>
        <v/>
      </c>
      <c r="G4856" s="14">
        <f>SUMIFS(Lancamentos!$G:$G,Lancamentos!$C:$C,$A4856,Lancamentos!$E:$E,$C4856,Lancamentos!$B:$B,"ENTRADA")</f>
        <v/>
      </c>
      <c r="H4856" s="14">
        <f>SUMIFS(Lancamentos!$G:$G,Lancamentos!$C:$C,$A4856,Lancamentos!$E:$E,$C4856,Lancamentos!$B:$B,"SAIDA_USO")</f>
        <v/>
      </c>
      <c r="I4856" s="14">
        <f>SUMIFS(Lancamentos!$G:$G,Lancamentos!$C:$C,$A4856,Lancamentos!$E:$E,$C4856,Lancamentos!$B:$B,"SAIDA_DESCARTE")</f>
        <v/>
      </c>
      <c r="J4856" s="14">
        <f>G4856-H4856-I4856</f>
        <v/>
      </c>
      <c r="K4856">
        <f>IF(A4856="","",IF(J4856&lt;=IFERROR(VLOOKUP(A4856,Produtos!$A:$E,5,FALSE),0),"ABAIXO DO MINIMO","OK"))</f>
        <v/>
      </c>
    </row>
    <row r="4857">
      <c r="B4857">
        <f>IFERROR(VLOOKUP(A4857,Produtos!A:B,2,FALSE),"")</f>
        <v/>
      </c>
      <c r="D4857" s="10">
        <f>IFERROR(INDEX(Lotes!$E:$E,MATCH(1,(Lotes!$A:$A=A4857)*(Lotes!$C:$C=C4857),0)),"")</f>
        <v/>
      </c>
      <c r="E4857" s="14">
        <f>IF(D4857="","",D4857-TODAY())</f>
        <v/>
      </c>
      <c r="F4857">
        <f>IF(D4857="","",IF(E4857&lt;0,"VENCIDO",IF(E4857&lt;=30,"VENCE EM &lt;= 30 DIAS",IF(E4857&lt;=60,"ATENCAO (31-60 DIAS)","OK"))))</f>
        <v/>
      </c>
      <c r="G4857" s="14">
        <f>SUMIFS(Lancamentos!$G:$G,Lancamentos!$C:$C,$A4857,Lancamentos!$E:$E,$C4857,Lancamentos!$B:$B,"ENTRADA")</f>
        <v/>
      </c>
      <c r="H4857" s="14">
        <f>SUMIFS(Lancamentos!$G:$G,Lancamentos!$C:$C,$A4857,Lancamentos!$E:$E,$C4857,Lancamentos!$B:$B,"SAIDA_USO")</f>
        <v/>
      </c>
      <c r="I4857" s="14">
        <f>SUMIFS(Lancamentos!$G:$G,Lancamentos!$C:$C,$A4857,Lancamentos!$E:$E,$C4857,Lancamentos!$B:$B,"SAIDA_DESCARTE")</f>
        <v/>
      </c>
      <c r="J4857" s="14">
        <f>G4857-H4857-I4857</f>
        <v/>
      </c>
      <c r="K4857">
        <f>IF(A4857="","",IF(J4857&lt;=IFERROR(VLOOKUP(A4857,Produtos!$A:$E,5,FALSE),0),"ABAIXO DO MINIMO","OK"))</f>
        <v/>
      </c>
    </row>
    <row r="4858">
      <c r="B4858">
        <f>IFERROR(VLOOKUP(A4858,Produtos!A:B,2,FALSE),"")</f>
        <v/>
      </c>
      <c r="D4858" s="10">
        <f>IFERROR(INDEX(Lotes!$E:$E,MATCH(1,(Lotes!$A:$A=A4858)*(Lotes!$C:$C=C4858),0)),"")</f>
        <v/>
      </c>
      <c r="E4858" s="14">
        <f>IF(D4858="","",D4858-TODAY())</f>
        <v/>
      </c>
      <c r="F4858">
        <f>IF(D4858="","",IF(E4858&lt;0,"VENCIDO",IF(E4858&lt;=30,"VENCE EM &lt;= 30 DIAS",IF(E4858&lt;=60,"ATENCAO (31-60 DIAS)","OK"))))</f>
        <v/>
      </c>
      <c r="G4858" s="14">
        <f>SUMIFS(Lancamentos!$G:$G,Lancamentos!$C:$C,$A4858,Lancamentos!$E:$E,$C4858,Lancamentos!$B:$B,"ENTRADA")</f>
        <v/>
      </c>
      <c r="H4858" s="14">
        <f>SUMIFS(Lancamentos!$G:$G,Lancamentos!$C:$C,$A4858,Lancamentos!$E:$E,$C4858,Lancamentos!$B:$B,"SAIDA_USO")</f>
        <v/>
      </c>
      <c r="I4858" s="14">
        <f>SUMIFS(Lancamentos!$G:$G,Lancamentos!$C:$C,$A4858,Lancamentos!$E:$E,$C4858,Lancamentos!$B:$B,"SAIDA_DESCARTE")</f>
        <v/>
      </c>
      <c r="J4858" s="14">
        <f>G4858-H4858-I4858</f>
        <v/>
      </c>
      <c r="K4858">
        <f>IF(A4858="","",IF(J4858&lt;=IFERROR(VLOOKUP(A4858,Produtos!$A:$E,5,FALSE),0),"ABAIXO DO MINIMO","OK"))</f>
        <v/>
      </c>
    </row>
    <row r="4859">
      <c r="B4859">
        <f>IFERROR(VLOOKUP(A4859,Produtos!A:B,2,FALSE),"")</f>
        <v/>
      </c>
      <c r="D4859" s="10">
        <f>IFERROR(INDEX(Lotes!$E:$E,MATCH(1,(Lotes!$A:$A=A4859)*(Lotes!$C:$C=C4859),0)),"")</f>
        <v/>
      </c>
      <c r="E4859" s="14">
        <f>IF(D4859="","",D4859-TODAY())</f>
        <v/>
      </c>
      <c r="F4859">
        <f>IF(D4859="","",IF(E4859&lt;0,"VENCIDO",IF(E4859&lt;=30,"VENCE EM &lt;= 30 DIAS",IF(E4859&lt;=60,"ATENCAO (31-60 DIAS)","OK"))))</f>
        <v/>
      </c>
      <c r="G4859" s="14">
        <f>SUMIFS(Lancamentos!$G:$G,Lancamentos!$C:$C,$A4859,Lancamentos!$E:$E,$C4859,Lancamentos!$B:$B,"ENTRADA")</f>
        <v/>
      </c>
      <c r="H4859" s="14">
        <f>SUMIFS(Lancamentos!$G:$G,Lancamentos!$C:$C,$A4859,Lancamentos!$E:$E,$C4859,Lancamentos!$B:$B,"SAIDA_USO")</f>
        <v/>
      </c>
      <c r="I4859" s="14">
        <f>SUMIFS(Lancamentos!$G:$G,Lancamentos!$C:$C,$A4859,Lancamentos!$E:$E,$C4859,Lancamentos!$B:$B,"SAIDA_DESCARTE")</f>
        <v/>
      </c>
      <c r="J4859" s="14">
        <f>G4859-H4859-I4859</f>
        <v/>
      </c>
      <c r="K4859">
        <f>IF(A4859="","",IF(J4859&lt;=IFERROR(VLOOKUP(A4859,Produtos!$A:$E,5,FALSE),0),"ABAIXO DO MINIMO","OK"))</f>
        <v/>
      </c>
    </row>
    <row r="4860">
      <c r="B4860">
        <f>IFERROR(VLOOKUP(A4860,Produtos!A:B,2,FALSE),"")</f>
        <v/>
      </c>
      <c r="D4860" s="10">
        <f>IFERROR(INDEX(Lotes!$E:$E,MATCH(1,(Lotes!$A:$A=A4860)*(Lotes!$C:$C=C4860),0)),"")</f>
        <v/>
      </c>
      <c r="E4860" s="14">
        <f>IF(D4860="","",D4860-TODAY())</f>
        <v/>
      </c>
      <c r="F4860">
        <f>IF(D4860="","",IF(E4860&lt;0,"VENCIDO",IF(E4860&lt;=30,"VENCE EM &lt;= 30 DIAS",IF(E4860&lt;=60,"ATENCAO (31-60 DIAS)","OK"))))</f>
        <v/>
      </c>
      <c r="G4860" s="14">
        <f>SUMIFS(Lancamentos!$G:$G,Lancamentos!$C:$C,$A4860,Lancamentos!$E:$E,$C4860,Lancamentos!$B:$B,"ENTRADA")</f>
        <v/>
      </c>
      <c r="H4860" s="14">
        <f>SUMIFS(Lancamentos!$G:$G,Lancamentos!$C:$C,$A4860,Lancamentos!$E:$E,$C4860,Lancamentos!$B:$B,"SAIDA_USO")</f>
        <v/>
      </c>
      <c r="I4860" s="14">
        <f>SUMIFS(Lancamentos!$G:$G,Lancamentos!$C:$C,$A4860,Lancamentos!$E:$E,$C4860,Lancamentos!$B:$B,"SAIDA_DESCARTE")</f>
        <v/>
      </c>
      <c r="J4860" s="14">
        <f>G4860-H4860-I4860</f>
        <v/>
      </c>
      <c r="K4860">
        <f>IF(A4860="","",IF(J4860&lt;=IFERROR(VLOOKUP(A4860,Produtos!$A:$E,5,FALSE),0),"ABAIXO DO MINIMO","OK"))</f>
        <v/>
      </c>
    </row>
    <row r="4861">
      <c r="B4861">
        <f>IFERROR(VLOOKUP(A4861,Produtos!A:B,2,FALSE),"")</f>
        <v/>
      </c>
      <c r="D4861" s="10">
        <f>IFERROR(INDEX(Lotes!$E:$E,MATCH(1,(Lotes!$A:$A=A4861)*(Lotes!$C:$C=C4861),0)),"")</f>
        <v/>
      </c>
      <c r="E4861" s="14">
        <f>IF(D4861="","",D4861-TODAY())</f>
        <v/>
      </c>
      <c r="F4861">
        <f>IF(D4861="","",IF(E4861&lt;0,"VENCIDO",IF(E4861&lt;=30,"VENCE EM &lt;= 30 DIAS",IF(E4861&lt;=60,"ATENCAO (31-60 DIAS)","OK"))))</f>
        <v/>
      </c>
      <c r="G4861" s="14">
        <f>SUMIFS(Lancamentos!$G:$G,Lancamentos!$C:$C,$A4861,Lancamentos!$E:$E,$C4861,Lancamentos!$B:$B,"ENTRADA")</f>
        <v/>
      </c>
      <c r="H4861" s="14">
        <f>SUMIFS(Lancamentos!$G:$G,Lancamentos!$C:$C,$A4861,Lancamentos!$E:$E,$C4861,Lancamentos!$B:$B,"SAIDA_USO")</f>
        <v/>
      </c>
      <c r="I4861" s="14">
        <f>SUMIFS(Lancamentos!$G:$G,Lancamentos!$C:$C,$A4861,Lancamentos!$E:$E,$C4861,Lancamentos!$B:$B,"SAIDA_DESCARTE")</f>
        <v/>
      </c>
      <c r="J4861" s="14">
        <f>G4861-H4861-I4861</f>
        <v/>
      </c>
      <c r="K4861">
        <f>IF(A4861="","",IF(J4861&lt;=IFERROR(VLOOKUP(A4861,Produtos!$A:$E,5,FALSE),0),"ABAIXO DO MINIMO","OK"))</f>
        <v/>
      </c>
    </row>
    <row r="4862">
      <c r="B4862">
        <f>IFERROR(VLOOKUP(A4862,Produtos!A:B,2,FALSE),"")</f>
        <v/>
      </c>
      <c r="D4862" s="10">
        <f>IFERROR(INDEX(Lotes!$E:$E,MATCH(1,(Lotes!$A:$A=A4862)*(Lotes!$C:$C=C4862),0)),"")</f>
        <v/>
      </c>
      <c r="E4862" s="14">
        <f>IF(D4862="","",D4862-TODAY())</f>
        <v/>
      </c>
      <c r="F4862">
        <f>IF(D4862="","",IF(E4862&lt;0,"VENCIDO",IF(E4862&lt;=30,"VENCE EM &lt;= 30 DIAS",IF(E4862&lt;=60,"ATENCAO (31-60 DIAS)","OK"))))</f>
        <v/>
      </c>
      <c r="G4862" s="14">
        <f>SUMIFS(Lancamentos!$G:$G,Lancamentos!$C:$C,$A4862,Lancamentos!$E:$E,$C4862,Lancamentos!$B:$B,"ENTRADA")</f>
        <v/>
      </c>
      <c r="H4862" s="14">
        <f>SUMIFS(Lancamentos!$G:$G,Lancamentos!$C:$C,$A4862,Lancamentos!$E:$E,$C4862,Lancamentos!$B:$B,"SAIDA_USO")</f>
        <v/>
      </c>
      <c r="I4862" s="14">
        <f>SUMIFS(Lancamentos!$G:$G,Lancamentos!$C:$C,$A4862,Lancamentos!$E:$E,$C4862,Lancamentos!$B:$B,"SAIDA_DESCARTE")</f>
        <v/>
      </c>
      <c r="J4862" s="14">
        <f>G4862-H4862-I4862</f>
        <v/>
      </c>
      <c r="K4862">
        <f>IF(A4862="","",IF(J4862&lt;=IFERROR(VLOOKUP(A4862,Produtos!$A:$E,5,FALSE),0),"ABAIXO DO MINIMO","OK"))</f>
        <v/>
      </c>
    </row>
    <row r="4863">
      <c r="B4863">
        <f>IFERROR(VLOOKUP(A4863,Produtos!A:B,2,FALSE),"")</f>
        <v/>
      </c>
      <c r="D4863" s="10">
        <f>IFERROR(INDEX(Lotes!$E:$E,MATCH(1,(Lotes!$A:$A=A4863)*(Lotes!$C:$C=C4863),0)),"")</f>
        <v/>
      </c>
      <c r="E4863" s="14">
        <f>IF(D4863="","",D4863-TODAY())</f>
        <v/>
      </c>
      <c r="F4863">
        <f>IF(D4863="","",IF(E4863&lt;0,"VENCIDO",IF(E4863&lt;=30,"VENCE EM &lt;= 30 DIAS",IF(E4863&lt;=60,"ATENCAO (31-60 DIAS)","OK"))))</f>
        <v/>
      </c>
      <c r="G4863" s="14">
        <f>SUMIFS(Lancamentos!$G:$G,Lancamentos!$C:$C,$A4863,Lancamentos!$E:$E,$C4863,Lancamentos!$B:$B,"ENTRADA")</f>
        <v/>
      </c>
      <c r="H4863" s="14">
        <f>SUMIFS(Lancamentos!$G:$G,Lancamentos!$C:$C,$A4863,Lancamentos!$E:$E,$C4863,Lancamentos!$B:$B,"SAIDA_USO")</f>
        <v/>
      </c>
      <c r="I4863" s="14">
        <f>SUMIFS(Lancamentos!$G:$G,Lancamentos!$C:$C,$A4863,Lancamentos!$E:$E,$C4863,Lancamentos!$B:$B,"SAIDA_DESCARTE")</f>
        <v/>
      </c>
      <c r="J4863" s="14">
        <f>G4863-H4863-I4863</f>
        <v/>
      </c>
      <c r="K4863">
        <f>IF(A4863="","",IF(J4863&lt;=IFERROR(VLOOKUP(A4863,Produtos!$A:$E,5,FALSE),0),"ABAIXO DO MINIMO","OK"))</f>
        <v/>
      </c>
    </row>
    <row r="4864">
      <c r="B4864">
        <f>IFERROR(VLOOKUP(A4864,Produtos!A:B,2,FALSE),"")</f>
        <v/>
      </c>
      <c r="D4864" s="10">
        <f>IFERROR(INDEX(Lotes!$E:$E,MATCH(1,(Lotes!$A:$A=A4864)*(Lotes!$C:$C=C4864),0)),"")</f>
        <v/>
      </c>
      <c r="E4864" s="14">
        <f>IF(D4864="","",D4864-TODAY())</f>
        <v/>
      </c>
      <c r="F4864">
        <f>IF(D4864="","",IF(E4864&lt;0,"VENCIDO",IF(E4864&lt;=30,"VENCE EM &lt;= 30 DIAS",IF(E4864&lt;=60,"ATENCAO (31-60 DIAS)","OK"))))</f>
        <v/>
      </c>
      <c r="G4864" s="14">
        <f>SUMIFS(Lancamentos!$G:$G,Lancamentos!$C:$C,$A4864,Lancamentos!$E:$E,$C4864,Lancamentos!$B:$B,"ENTRADA")</f>
        <v/>
      </c>
      <c r="H4864" s="14">
        <f>SUMIFS(Lancamentos!$G:$G,Lancamentos!$C:$C,$A4864,Lancamentos!$E:$E,$C4864,Lancamentos!$B:$B,"SAIDA_USO")</f>
        <v/>
      </c>
      <c r="I4864" s="14">
        <f>SUMIFS(Lancamentos!$G:$G,Lancamentos!$C:$C,$A4864,Lancamentos!$E:$E,$C4864,Lancamentos!$B:$B,"SAIDA_DESCARTE")</f>
        <v/>
      </c>
      <c r="J4864" s="14">
        <f>G4864-H4864-I4864</f>
        <v/>
      </c>
      <c r="K4864">
        <f>IF(A4864="","",IF(J4864&lt;=IFERROR(VLOOKUP(A4864,Produtos!$A:$E,5,FALSE),0),"ABAIXO DO MINIMO","OK"))</f>
        <v/>
      </c>
    </row>
    <row r="4865">
      <c r="B4865">
        <f>IFERROR(VLOOKUP(A4865,Produtos!A:B,2,FALSE),"")</f>
        <v/>
      </c>
      <c r="D4865" s="10">
        <f>IFERROR(INDEX(Lotes!$E:$E,MATCH(1,(Lotes!$A:$A=A4865)*(Lotes!$C:$C=C4865),0)),"")</f>
        <v/>
      </c>
      <c r="E4865" s="14">
        <f>IF(D4865="","",D4865-TODAY())</f>
        <v/>
      </c>
      <c r="F4865">
        <f>IF(D4865="","",IF(E4865&lt;0,"VENCIDO",IF(E4865&lt;=30,"VENCE EM &lt;= 30 DIAS",IF(E4865&lt;=60,"ATENCAO (31-60 DIAS)","OK"))))</f>
        <v/>
      </c>
      <c r="G4865" s="14">
        <f>SUMIFS(Lancamentos!$G:$G,Lancamentos!$C:$C,$A4865,Lancamentos!$E:$E,$C4865,Lancamentos!$B:$B,"ENTRADA")</f>
        <v/>
      </c>
      <c r="H4865" s="14">
        <f>SUMIFS(Lancamentos!$G:$G,Lancamentos!$C:$C,$A4865,Lancamentos!$E:$E,$C4865,Lancamentos!$B:$B,"SAIDA_USO")</f>
        <v/>
      </c>
      <c r="I4865" s="14">
        <f>SUMIFS(Lancamentos!$G:$G,Lancamentos!$C:$C,$A4865,Lancamentos!$E:$E,$C4865,Lancamentos!$B:$B,"SAIDA_DESCARTE")</f>
        <v/>
      </c>
      <c r="J4865" s="14">
        <f>G4865-H4865-I4865</f>
        <v/>
      </c>
      <c r="K4865">
        <f>IF(A4865="","",IF(J4865&lt;=IFERROR(VLOOKUP(A4865,Produtos!$A:$E,5,FALSE),0),"ABAIXO DO MINIMO","OK"))</f>
        <v/>
      </c>
    </row>
    <row r="4866">
      <c r="B4866">
        <f>IFERROR(VLOOKUP(A4866,Produtos!A:B,2,FALSE),"")</f>
        <v/>
      </c>
      <c r="D4866" s="10">
        <f>IFERROR(INDEX(Lotes!$E:$E,MATCH(1,(Lotes!$A:$A=A4866)*(Lotes!$C:$C=C4866),0)),"")</f>
        <v/>
      </c>
      <c r="E4866" s="14">
        <f>IF(D4866="","",D4866-TODAY())</f>
        <v/>
      </c>
      <c r="F4866">
        <f>IF(D4866="","",IF(E4866&lt;0,"VENCIDO",IF(E4866&lt;=30,"VENCE EM &lt;= 30 DIAS",IF(E4866&lt;=60,"ATENCAO (31-60 DIAS)","OK"))))</f>
        <v/>
      </c>
      <c r="G4866" s="14">
        <f>SUMIFS(Lancamentos!$G:$G,Lancamentos!$C:$C,$A4866,Lancamentos!$E:$E,$C4866,Lancamentos!$B:$B,"ENTRADA")</f>
        <v/>
      </c>
      <c r="H4866" s="14">
        <f>SUMIFS(Lancamentos!$G:$G,Lancamentos!$C:$C,$A4866,Lancamentos!$E:$E,$C4866,Lancamentos!$B:$B,"SAIDA_USO")</f>
        <v/>
      </c>
      <c r="I4866" s="14">
        <f>SUMIFS(Lancamentos!$G:$G,Lancamentos!$C:$C,$A4866,Lancamentos!$E:$E,$C4866,Lancamentos!$B:$B,"SAIDA_DESCARTE")</f>
        <v/>
      </c>
      <c r="J4866" s="14">
        <f>G4866-H4866-I4866</f>
        <v/>
      </c>
      <c r="K4866">
        <f>IF(A4866="","",IF(J4866&lt;=IFERROR(VLOOKUP(A4866,Produtos!$A:$E,5,FALSE),0),"ABAIXO DO MINIMO","OK"))</f>
        <v/>
      </c>
    </row>
    <row r="4867">
      <c r="B4867">
        <f>IFERROR(VLOOKUP(A4867,Produtos!A:B,2,FALSE),"")</f>
        <v/>
      </c>
      <c r="D4867" s="10">
        <f>IFERROR(INDEX(Lotes!$E:$E,MATCH(1,(Lotes!$A:$A=A4867)*(Lotes!$C:$C=C4867),0)),"")</f>
        <v/>
      </c>
      <c r="E4867" s="14">
        <f>IF(D4867="","",D4867-TODAY())</f>
        <v/>
      </c>
      <c r="F4867">
        <f>IF(D4867="","",IF(E4867&lt;0,"VENCIDO",IF(E4867&lt;=30,"VENCE EM &lt;= 30 DIAS",IF(E4867&lt;=60,"ATENCAO (31-60 DIAS)","OK"))))</f>
        <v/>
      </c>
      <c r="G4867" s="14">
        <f>SUMIFS(Lancamentos!$G:$G,Lancamentos!$C:$C,$A4867,Lancamentos!$E:$E,$C4867,Lancamentos!$B:$B,"ENTRADA")</f>
        <v/>
      </c>
      <c r="H4867" s="14">
        <f>SUMIFS(Lancamentos!$G:$G,Lancamentos!$C:$C,$A4867,Lancamentos!$E:$E,$C4867,Lancamentos!$B:$B,"SAIDA_USO")</f>
        <v/>
      </c>
      <c r="I4867" s="14">
        <f>SUMIFS(Lancamentos!$G:$G,Lancamentos!$C:$C,$A4867,Lancamentos!$E:$E,$C4867,Lancamentos!$B:$B,"SAIDA_DESCARTE")</f>
        <v/>
      </c>
      <c r="J4867" s="14">
        <f>G4867-H4867-I4867</f>
        <v/>
      </c>
      <c r="K4867">
        <f>IF(A4867="","",IF(J4867&lt;=IFERROR(VLOOKUP(A4867,Produtos!$A:$E,5,FALSE),0),"ABAIXO DO MINIMO","OK"))</f>
        <v/>
      </c>
    </row>
    <row r="4868">
      <c r="B4868">
        <f>IFERROR(VLOOKUP(A4868,Produtos!A:B,2,FALSE),"")</f>
        <v/>
      </c>
      <c r="D4868" s="10">
        <f>IFERROR(INDEX(Lotes!$E:$E,MATCH(1,(Lotes!$A:$A=A4868)*(Lotes!$C:$C=C4868),0)),"")</f>
        <v/>
      </c>
      <c r="E4868" s="14">
        <f>IF(D4868="","",D4868-TODAY())</f>
        <v/>
      </c>
      <c r="F4868">
        <f>IF(D4868="","",IF(E4868&lt;0,"VENCIDO",IF(E4868&lt;=30,"VENCE EM &lt;= 30 DIAS",IF(E4868&lt;=60,"ATENCAO (31-60 DIAS)","OK"))))</f>
        <v/>
      </c>
      <c r="G4868" s="14">
        <f>SUMIFS(Lancamentos!$G:$G,Lancamentos!$C:$C,$A4868,Lancamentos!$E:$E,$C4868,Lancamentos!$B:$B,"ENTRADA")</f>
        <v/>
      </c>
      <c r="H4868" s="14">
        <f>SUMIFS(Lancamentos!$G:$G,Lancamentos!$C:$C,$A4868,Lancamentos!$E:$E,$C4868,Lancamentos!$B:$B,"SAIDA_USO")</f>
        <v/>
      </c>
      <c r="I4868" s="14">
        <f>SUMIFS(Lancamentos!$G:$G,Lancamentos!$C:$C,$A4868,Lancamentos!$E:$E,$C4868,Lancamentos!$B:$B,"SAIDA_DESCARTE")</f>
        <v/>
      </c>
      <c r="J4868" s="14">
        <f>G4868-H4868-I4868</f>
        <v/>
      </c>
      <c r="K4868">
        <f>IF(A4868="","",IF(J4868&lt;=IFERROR(VLOOKUP(A4868,Produtos!$A:$E,5,FALSE),0),"ABAIXO DO MINIMO","OK"))</f>
        <v/>
      </c>
    </row>
    <row r="4869">
      <c r="B4869">
        <f>IFERROR(VLOOKUP(A4869,Produtos!A:B,2,FALSE),"")</f>
        <v/>
      </c>
      <c r="D4869" s="10">
        <f>IFERROR(INDEX(Lotes!$E:$E,MATCH(1,(Lotes!$A:$A=A4869)*(Lotes!$C:$C=C4869),0)),"")</f>
        <v/>
      </c>
      <c r="E4869" s="14">
        <f>IF(D4869="","",D4869-TODAY())</f>
        <v/>
      </c>
      <c r="F4869">
        <f>IF(D4869="","",IF(E4869&lt;0,"VENCIDO",IF(E4869&lt;=30,"VENCE EM &lt;= 30 DIAS",IF(E4869&lt;=60,"ATENCAO (31-60 DIAS)","OK"))))</f>
        <v/>
      </c>
      <c r="G4869" s="14">
        <f>SUMIFS(Lancamentos!$G:$G,Lancamentos!$C:$C,$A4869,Lancamentos!$E:$E,$C4869,Lancamentos!$B:$B,"ENTRADA")</f>
        <v/>
      </c>
      <c r="H4869" s="14">
        <f>SUMIFS(Lancamentos!$G:$G,Lancamentos!$C:$C,$A4869,Lancamentos!$E:$E,$C4869,Lancamentos!$B:$B,"SAIDA_USO")</f>
        <v/>
      </c>
      <c r="I4869" s="14">
        <f>SUMIFS(Lancamentos!$G:$G,Lancamentos!$C:$C,$A4869,Lancamentos!$E:$E,$C4869,Lancamentos!$B:$B,"SAIDA_DESCARTE")</f>
        <v/>
      </c>
      <c r="J4869" s="14">
        <f>G4869-H4869-I4869</f>
        <v/>
      </c>
      <c r="K4869">
        <f>IF(A4869="","",IF(J4869&lt;=IFERROR(VLOOKUP(A4869,Produtos!$A:$E,5,FALSE),0),"ABAIXO DO MINIMO","OK"))</f>
        <v/>
      </c>
    </row>
    <row r="4870">
      <c r="B4870">
        <f>IFERROR(VLOOKUP(A4870,Produtos!A:B,2,FALSE),"")</f>
        <v/>
      </c>
      <c r="D4870" s="10">
        <f>IFERROR(INDEX(Lotes!$E:$E,MATCH(1,(Lotes!$A:$A=A4870)*(Lotes!$C:$C=C4870),0)),"")</f>
        <v/>
      </c>
      <c r="E4870" s="14">
        <f>IF(D4870="","",D4870-TODAY())</f>
        <v/>
      </c>
      <c r="F4870">
        <f>IF(D4870="","",IF(E4870&lt;0,"VENCIDO",IF(E4870&lt;=30,"VENCE EM &lt;= 30 DIAS",IF(E4870&lt;=60,"ATENCAO (31-60 DIAS)","OK"))))</f>
        <v/>
      </c>
      <c r="G4870" s="14">
        <f>SUMIFS(Lancamentos!$G:$G,Lancamentos!$C:$C,$A4870,Lancamentos!$E:$E,$C4870,Lancamentos!$B:$B,"ENTRADA")</f>
        <v/>
      </c>
      <c r="H4870" s="14">
        <f>SUMIFS(Lancamentos!$G:$G,Lancamentos!$C:$C,$A4870,Lancamentos!$E:$E,$C4870,Lancamentos!$B:$B,"SAIDA_USO")</f>
        <v/>
      </c>
      <c r="I4870" s="14">
        <f>SUMIFS(Lancamentos!$G:$G,Lancamentos!$C:$C,$A4870,Lancamentos!$E:$E,$C4870,Lancamentos!$B:$B,"SAIDA_DESCARTE")</f>
        <v/>
      </c>
      <c r="J4870" s="14">
        <f>G4870-H4870-I4870</f>
        <v/>
      </c>
      <c r="K4870">
        <f>IF(A4870="","",IF(J4870&lt;=IFERROR(VLOOKUP(A4870,Produtos!$A:$E,5,FALSE),0),"ABAIXO DO MINIMO","OK"))</f>
        <v/>
      </c>
    </row>
    <row r="4871">
      <c r="B4871">
        <f>IFERROR(VLOOKUP(A4871,Produtos!A:B,2,FALSE),"")</f>
        <v/>
      </c>
      <c r="D4871" s="10">
        <f>IFERROR(INDEX(Lotes!$E:$E,MATCH(1,(Lotes!$A:$A=A4871)*(Lotes!$C:$C=C4871),0)),"")</f>
        <v/>
      </c>
      <c r="E4871" s="14">
        <f>IF(D4871="","",D4871-TODAY())</f>
        <v/>
      </c>
      <c r="F4871">
        <f>IF(D4871="","",IF(E4871&lt;0,"VENCIDO",IF(E4871&lt;=30,"VENCE EM &lt;= 30 DIAS",IF(E4871&lt;=60,"ATENCAO (31-60 DIAS)","OK"))))</f>
        <v/>
      </c>
      <c r="G4871" s="14">
        <f>SUMIFS(Lancamentos!$G:$G,Lancamentos!$C:$C,$A4871,Lancamentos!$E:$E,$C4871,Lancamentos!$B:$B,"ENTRADA")</f>
        <v/>
      </c>
      <c r="H4871" s="14">
        <f>SUMIFS(Lancamentos!$G:$G,Lancamentos!$C:$C,$A4871,Lancamentos!$E:$E,$C4871,Lancamentos!$B:$B,"SAIDA_USO")</f>
        <v/>
      </c>
      <c r="I4871" s="14">
        <f>SUMIFS(Lancamentos!$G:$G,Lancamentos!$C:$C,$A4871,Lancamentos!$E:$E,$C4871,Lancamentos!$B:$B,"SAIDA_DESCARTE")</f>
        <v/>
      </c>
      <c r="J4871" s="14">
        <f>G4871-H4871-I4871</f>
        <v/>
      </c>
      <c r="K4871">
        <f>IF(A4871="","",IF(J4871&lt;=IFERROR(VLOOKUP(A4871,Produtos!$A:$E,5,FALSE),0),"ABAIXO DO MINIMO","OK"))</f>
        <v/>
      </c>
    </row>
    <row r="4872">
      <c r="B4872">
        <f>IFERROR(VLOOKUP(A4872,Produtos!A:B,2,FALSE),"")</f>
        <v/>
      </c>
      <c r="D4872" s="10">
        <f>IFERROR(INDEX(Lotes!$E:$E,MATCH(1,(Lotes!$A:$A=A4872)*(Lotes!$C:$C=C4872),0)),"")</f>
        <v/>
      </c>
      <c r="E4872" s="14">
        <f>IF(D4872="","",D4872-TODAY())</f>
        <v/>
      </c>
      <c r="F4872">
        <f>IF(D4872="","",IF(E4872&lt;0,"VENCIDO",IF(E4872&lt;=30,"VENCE EM &lt;= 30 DIAS",IF(E4872&lt;=60,"ATENCAO (31-60 DIAS)","OK"))))</f>
        <v/>
      </c>
      <c r="G4872" s="14">
        <f>SUMIFS(Lancamentos!$G:$G,Lancamentos!$C:$C,$A4872,Lancamentos!$E:$E,$C4872,Lancamentos!$B:$B,"ENTRADA")</f>
        <v/>
      </c>
      <c r="H4872" s="14">
        <f>SUMIFS(Lancamentos!$G:$G,Lancamentos!$C:$C,$A4872,Lancamentos!$E:$E,$C4872,Lancamentos!$B:$B,"SAIDA_USO")</f>
        <v/>
      </c>
      <c r="I4872" s="14">
        <f>SUMIFS(Lancamentos!$G:$G,Lancamentos!$C:$C,$A4872,Lancamentos!$E:$E,$C4872,Lancamentos!$B:$B,"SAIDA_DESCARTE")</f>
        <v/>
      </c>
      <c r="J4872" s="14">
        <f>G4872-H4872-I4872</f>
        <v/>
      </c>
      <c r="K4872">
        <f>IF(A4872="","",IF(J4872&lt;=IFERROR(VLOOKUP(A4872,Produtos!$A:$E,5,FALSE),0),"ABAIXO DO MINIMO","OK"))</f>
        <v/>
      </c>
    </row>
    <row r="4873">
      <c r="B4873">
        <f>IFERROR(VLOOKUP(A4873,Produtos!A:B,2,FALSE),"")</f>
        <v/>
      </c>
      <c r="D4873" s="10">
        <f>IFERROR(INDEX(Lotes!$E:$E,MATCH(1,(Lotes!$A:$A=A4873)*(Lotes!$C:$C=C4873),0)),"")</f>
        <v/>
      </c>
      <c r="E4873" s="14">
        <f>IF(D4873="","",D4873-TODAY())</f>
        <v/>
      </c>
      <c r="F4873">
        <f>IF(D4873="","",IF(E4873&lt;0,"VENCIDO",IF(E4873&lt;=30,"VENCE EM &lt;= 30 DIAS",IF(E4873&lt;=60,"ATENCAO (31-60 DIAS)","OK"))))</f>
        <v/>
      </c>
      <c r="G4873" s="14">
        <f>SUMIFS(Lancamentos!$G:$G,Lancamentos!$C:$C,$A4873,Lancamentos!$E:$E,$C4873,Lancamentos!$B:$B,"ENTRADA")</f>
        <v/>
      </c>
      <c r="H4873" s="14">
        <f>SUMIFS(Lancamentos!$G:$G,Lancamentos!$C:$C,$A4873,Lancamentos!$E:$E,$C4873,Lancamentos!$B:$B,"SAIDA_USO")</f>
        <v/>
      </c>
      <c r="I4873" s="14">
        <f>SUMIFS(Lancamentos!$G:$G,Lancamentos!$C:$C,$A4873,Lancamentos!$E:$E,$C4873,Lancamentos!$B:$B,"SAIDA_DESCARTE")</f>
        <v/>
      </c>
      <c r="J4873" s="14">
        <f>G4873-H4873-I4873</f>
        <v/>
      </c>
      <c r="K4873">
        <f>IF(A4873="","",IF(J4873&lt;=IFERROR(VLOOKUP(A4873,Produtos!$A:$E,5,FALSE),0),"ABAIXO DO MINIMO","OK"))</f>
        <v/>
      </c>
    </row>
    <row r="4874">
      <c r="B4874">
        <f>IFERROR(VLOOKUP(A4874,Produtos!A:B,2,FALSE),"")</f>
        <v/>
      </c>
      <c r="D4874" s="10">
        <f>IFERROR(INDEX(Lotes!$E:$E,MATCH(1,(Lotes!$A:$A=A4874)*(Lotes!$C:$C=C4874),0)),"")</f>
        <v/>
      </c>
      <c r="E4874" s="14">
        <f>IF(D4874="","",D4874-TODAY())</f>
        <v/>
      </c>
      <c r="F4874">
        <f>IF(D4874="","",IF(E4874&lt;0,"VENCIDO",IF(E4874&lt;=30,"VENCE EM &lt;= 30 DIAS",IF(E4874&lt;=60,"ATENCAO (31-60 DIAS)","OK"))))</f>
        <v/>
      </c>
      <c r="G4874" s="14">
        <f>SUMIFS(Lancamentos!$G:$G,Lancamentos!$C:$C,$A4874,Lancamentos!$E:$E,$C4874,Lancamentos!$B:$B,"ENTRADA")</f>
        <v/>
      </c>
      <c r="H4874" s="14">
        <f>SUMIFS(Lancamentos!$G:$G,Lancamentos!$C:$C,$A4874,Lancamentos!$E:$E,$C4874,Lancamentos!$B:$B,"SAIDA_USO")</f>
        <v/>
      </c>
      <c r="I4874" s="14">
        <f>SUMIFS(Lancamentos!$G:$G,Lancamentos!$C:$C,$A4874,Lancamentos!$E:$E,$C4874,Lancamentos!$B:$B,"SAIDA_DESCARTE")</f>
        <v/>
      </c>
      <c r="J4874" s="14">
        <f>G4874-H4874-I4874</f>
        <v/>
      </c>
      <c r="K4874">
        <f>IF(A4874="","",IF(J4874&lt;=IFERROR(VLOOKUP(A4874,Produtos!$A:$E,5,FALSE),0),"ABAIXO DO MINIMO","OK"))</f>
        <v/>
      </c>
    </row>
    <row r="4875">
      <c r="B4875">
        <f>IFERROR(VLOOKUP(A4875,Produtos!A:B,2,FALSE),"")</f>
        <v/>
      </c>
      <c r="D4875" s="10">
        <f>IFERROR(INDEX(Lotes!$E:$E,MATCH(1,(Lotes!$A:$A=A4875)*(Lotes!$C:$C=C4875),0)),"")</f>
        <v/>
      </c>
      <c r="E4875" s="14">
        <f>IF(D4875="","",D4875-TODAY())</f>
        <v/>
      </c>
      <c r="F4875">
        <f>IF(D4875="","",IF(E4875&lt;0,"VENCIDO",IF(E4875&lt;=30,"VENCE EM &lt;= 30 DIAS",IF(E4875&lt;=60,"ATENCAO (31-60 DIAS)","OK"))))</f>
        <v/>
      </c>
      <c r="G4875" s="14">
        <f>SUMIFS(Lancamentos!$G:$G,Lancamentos!$C:$C,$A4875,Lancamentos!$E:$E,$C4875,Lancamentos!$B:$B,"ENTRADA")</f>
        <v/>
      </c>
      <c r="H4875" s="14">
        <f>SUMIFS(Lancamentos!$G:$G,Lancamentos!$C:$C,$A4875,Lancamentos!$E:$E,$C4875,Lancamentos!$B:$B,"SAIDA_USO")</f>
        <v/>
      </c>
      <c r="I4875" s="14">
        <f>SUMIFS(Lancamentos!$G:$G,Lancamentos!$C:$C,$A4875,Lancamentos!$E:$E,$C4875,Lancamentos!$B:$B,"SAIDA_DESCARTE")</f>
        <v/>
      </c>
      <c r="J4875" s="14">
        <f>G4875-H4875-I4875</f>
        <v/>
      </c>
      <c r="K4875">
        <f>IF(A4875="","",IF(J4875&lt;=IFERROR(VLOOKUP(A4875,Produtos!$A:$E,5,FALSE),0),"ABAIXO DO MINIMO","OK"))</f>
        <v/>
      </c>
    </row>
    <row r="4876">
      <c r="B4876">
        <f>IFERROR(VLOOKUP(A4876,Produtos!A:B,2,FALSE),"")</f>
        <v/>
      </c>
      <c r="D4876" s="10">
        <f>IFERROR(INDEX(Lotes!$E:$E,MATCH(1,(Lotes!$A:$A=A4876)*(Lotes!$C:$C=C4876),0)),"")</f>
        <v/>
      </c>
      <c r="E4876" s="14">
        <f>IF(D4876="","",D4876-TODAY())</f>
        <v/>
      </c>
      <c r="F4876">
        <f>IF(D4876="","",IF(E4876&lt;0,"VENCIDO",IF(E4876&lt;=30,"VENCE EM &lt;= 30 DIAS",IF(E4876&lt;=60,"ATENCAO (31-60 DIAS)","OK"))))</f>
        <v/>
      </c>
      <c r="G4876" s="14">
        <f>SUMIFS(Lancamentos!$G:$G,Lancamentos!$C:$C,$A4876,Lancamentos!$E:$E,$C4876,Lancamentos!$B:$B,"ENTRADA")</f>
        <v/>
      </c>
      <c r="H4876" s="14">
        <f>SUMIFS(Lancamentos!$G:$G,Lancamentos!$C:$C,$A4876,Lancamentos!$E:$E,$C4876,Lancamentos!$B:$B,"SAIDA_USO")</f>
        <v/>
      </c>
      <c r="I4876" s="14">
        <f>SUMIFS(Lancamentos!$G:$G,Lancamentos!$C:$C,$A4876,Lancamentos!$E:$E,$C4876,Lancamentos!$B:$B,"SAIDA_DESCARTE")</f>
        <v/>
      </c>
      <c r="J4876" s="14">
        <f>G4876-H4876-I4876</f>
        <v/>
      </c>
      <c r="K4876">
        <f>IF(A4876="","",IF(J4876&lt;=IFERROR(VLOOKUP(A4876,Produtos!$A:$E,5,FALSE),0),"ABAIXO DO MINIMO","OK"))</f>
        <v/>
      </c>
    </row>
    <row r="4877">
      <c r="B4877">
        <f>IFERROR(VLOOKUP(A4877,Produtos!A:B,2,FALSE),"")</f>
        <v/>
      </c>
      <c r="D4877" s="10">
        <f>IFERROR(INDEX(Lotes!$E:$E,MATCH(1,(Lotes!$A:$A=A4877)*(Lotes!$C:$C=C4877),0)),"")</f>
        <v/>
      </c>
      <c r="E4877" s="14">
        <f>IF(D4877="","",D4877-TODAY())</f>
        <v/>
      </c>
      <c r="F4877">
        <f>IF(D4877="","",IF(E4877&lt;0,"VENCIDO",IF(E4877&lt;=30,"VENCE EM &lt;= 30 DIAS",IF(E4877&lt;=60,"ATENCAO (31-60 DIAS)","OK"))))</f>
        <v/>
      </c>
      <c r="G4877" s="14">
        <f>SUMIFS(Lancamentos!$G:$G,Lancamentos!$C:$C,$A4877,Lancamentos!$E:$E,$C4877,Lancamentos!$B:$B,"ENTRADA")</f>
        <v/>
      </c>
      <c r="H4877" s="14">
        <f>SUMIFS(Lancamentos!$G:$G,Lancamentos!$C:$C,$A4877,Lancamentos!$E:$E,$C4877,Lancamentos!$B:$B,"SAIDA_USO")</f>
        <v/>
      </c>
      <c r="I4877" s="14">
        <f>SUMIFS(Lancamentos!$G:$G,Lancamentos!$C:$C,$A4877,Lancamentos!$E:$E,$C4877,Lancamentos!$B:$B,"SAIDA_DESCARTE")</f>
        <v/>
      </c>
      <c r="J4877" s="14">
        <f>G4877-H4877-I4877</f>
        <v/>
      </c>
      <c r="K4877">
        <f>IF(A4877="","",IF(J4877&lt;=IFERROR(VLOOKUP(A4877,Produtos!$A:$E,5,FALSE),0),"ABAIXO DO MINIMO","OK"))</f>
        <v/>
      </c>
    </row>
    <row r="4878">
      <c r="B4878">
        <f>IFERROR(VLOOKUP(A4878,Produtos!A:B,2,FALSE),"")</f>
        <v/>
      </c>
      <c r="D4878" s="10">
        <f>IFERROR(INDEX(Lotes!$E:$E,MATCH(1,(Lotes!$A:$A=A4878)*(Lotes!$C:$C=C4878),0)),"")</f>
        <v/>
      </c>
      <c r="E4878" s="14">
        <f>IF(D4878="","",D4878-TODAY())</f>
        <v/>
      </c>
      <c r="F4878">
        <f>IF(D4878="","",IF(E4878&lt;0,"VENCIDO",IF(E4878&lt;=30,"VENCE EM &lt;= 30 DIAS",IF(E4878&lt;=60,"ATENCAO (31-60 DIAS)","OK"))))</f>
        <v/>
      </c>
      <c r="G4878" s="14">
        <f>SUMIFS(Lancamentos!$G:$G,Lancamentos!$C:$C,$A4878,Lancamentos!$E:$E,$C4878,Lancamentos!$B:$B,"ENTRADA")</f>
        <v/>
      </c>
      <c r="H4878" s="14">
        <f>SUMIFS(Lancamentos!$G:$G,Lancamentos!$C:$C,$A4878,Lancamentos!$E:$E,$C4878,Lancamentos!$B:$B,"SAIDA_USO")</f>
        <v/>
      </c>
      <c r="I4878" s="14">
        <f>SUMIFS(Lancamentos!$G:$G,Lancamentos!$C:$C,$A4878,Lancamentos!$E:$E,$C4878,Lancamentos!$B:$B,"SAIDA_DESCARTE")</f>
        <v/>
      </c>
      <c r="J4878" s="14">
        <f>G4878-H4878-I4878</f>
        <v/>
      </c>
      <c r="K4878">
        <f>IF(A4878="","",IF(J4878&lt;=IFERROR(VLOOKUP(A4878,Produtos!$A:$E,5,FALSE),0),"ABAIXO DO MINIMO","OK"))</f>
        <v/>
      </c>
    </row>
    <row r="4879">
      <c r="B4879">
        <f>IFERROR(VLOOKUP(A4879,Produtos!A:B,2,FALSE),"")</f>
        <v/>
      </c>
      <c r="D4879" s="10">
        <f>IFERROR(INDEX(Lotes!$E:$E,MATCH(1,(Lotes!$A:$A=A4879)*(Lotes!$C:$C=C4879),0)),"")</f>
        <v/>
      </c>
      <c r="E4879" s="14">
        <f>IF(D4879="","",D4879-TODAY())</f>
        <v/>
      </c>
      <c r="F4879">
        <f>IF(D4879="","",IF(E4879&lt;0,"VENCIDO",IF(E4879&lt;=30,"VENCE EM &lt;= 30 DIAS",IF(E4879&lt;=60,"ATENCAO (31-60 DIAS)","OK"))))</f>
        <v/>
      </c>
      <c r="G4879" s="14">
        <f>SUMIFS(Lancamentos!$G:$G,Lancamentos!$C:$C,$A4879,Lancamentos!$E:$E,$C4879,Lancamentos!$B:$B,"ENTRADA")</f>
        <v/>
      </c>
      <c r="H4879" s="14">
        <f>SUMIFS(Lancamentos!$G:$G,Lancamentos!$C:$C,$A4879,Lancamentos!$E:$E,$C4879,Lancamentos!$B:$B,"SAIDA_USO")</f>
        <v/>
      </c>
      <c r="I4879" s="14">
        <f>SUMIFS(Lancamentos!$G:$G,Lancamentos!$C:$C,$A4879,Lancamentos!$E:$E,$C4879,Lancamentos!$B:$B,"SAIDA_DESCARTE")</f>
        <v/>
      </c>
      <c r="J4879" s="14">
        <f>G4879-H4879-I4879</f>
        <v/>
      </c>
      <c r="K4879">
        <f>IF(A4879="","",IF(J4879&lt;=IFERROR(VLOOKUP(A4879,Produtos!$A:$E,5,FALSE),0),"ABAIXO DO MINIMO","OK"))</f>
        <v/>
      </c>
    </row>
    <row r="4880">
      <c r="B4880">
        <f>IFERROR(VLOOKUP(A4880,Produtos!A:B,2,FALSE),"")</f>
        <v/>
      </c>
      <c r="D4880" s="10">
        <f>IFERROR(INDEX(Lotes!$E:$E,MATCH(1,(Lotes!$A:$A=A4880)*(Lotes!$C:$C=C4880),0)),"")</f>
        <v/>
      </c>
      <c r="E4880" s="14">
        <f>IF(D4880="","",D4880-TODAY())</f>
        <v/>
      </c>
      <c r="F4880">
        <f>IF(D4880="","",IF(E4880&lt;0,"VENCIDO",IF(E4880&lt;=30,"VENCE EM &lt;= 30 DIAS",IF(E4880&lt;=60,"ATENCAO (31-60 DIAS)","OK"))))</f>
        <v/>
      </c>
      <c r="G4880" s="14">
        <f>SUMIFS(Lancamentos!$G:$G,Lancamentos!$C:$C,$A4880,Lancamentos!$E:$E,$C4880,Lancamentos!$B:$B,"ENTRADA")</f>
        <v/>
      </c>
      <c r="H4880" s="14">
        <f>SUMIFS(Lancamentos!$G:$G,Lancamentos!$C:$C,$A4880,Lancamentos!$E:$E,$C4880,Lancamentos!$B:$B,"SAIDA_USO")</f>
        <v/>
      </c>
      <c r="I4880" s="14">
        <f>SUMIFS(Lancamentos!$G:$G,Lancamentos!$C:$C,$A4880,Lancamentos!$E:$E,$C4880,Lancamentos!$B:$B,"SAIDA_DESCARTE")</f>
        <v/>
      </c>
      <c r="J4880" s="14">
        <f>G4880-H4880-I4880</f>
        <v/>
      </c>
      <c r="K4880">
        <f>IF(A4880="","",IF(J4880&lt;=IFERROR(VLOOKUP(A4880,Produtos!$A:$E,5,FALSE),0),"ABAIXO DO MINIMO","OK"))</f>
        <v/>
      </c>
    </row>
    <row r="4881">
      <c r="B4881">
        <f>IFERROR(VLOOKUP(A4881,Produtos!A:B,2,FALSE),"")</f>
        <v/>
      </c>
      <c r="D4881" s="10">
        <f>IFERROR(INDEX(Lotes!$E:$E,MATCH(1,(Lotes!$A:$A=A4881)*(Lotes!$C:$C=C4881),0)),"")</f>
        <v/>
      </c>
      <c r="E4881" s="14">
        <f>IF(D4881="","",D4881-TODAY())</f>
        <v/>
      </c>
      <c r="F4881">
        <f>IF(D4881="","",IF(E4881&lt;0,"VENCIDO",IF(E4881&lt;=30,"VENCE EM &lt;= 30 DIAS",IF(E4881&lt;=60,"ATENCAO (31-60 DIAS)","OK"))))</f>
        <v/>
      </c>
      <c r="G4881" s="14">
        <f>SUMIFS(Lancamentos!$G:$G,Lancamentos!$C:$C,$A4881,Lancamentos!$E:$E,$C4881,Lancamentos!$B:$B,"ENTRADA")</f>
        <v/>
      </c>
      <c r="H4881" s="14">
        <f>SUMIFS(Lancamentos!$G:$G,Lancamentos!$C:$C,$A4881,Lancamentos!$E:$E,$C4881,Lancamentos!$B:$B,"SAIDA_USO")</f>
        <v/>
      </c>
      <c r="I4881" s="14">
        <f>SUMIFS(Lancamentos!$G:$G,Lancamentos!$C:$C,$A4881,Lancamentos!$E:$E,$C4881,Lancamentos!$B:$B,"SAIDA_DESCARTE")</f>
        <v/>
      </c>
      <c r="J4881" s="14">
        <f>G4881-H4881-I4881</f>
        <v/>
      </c>
      <c r="K4881">
        <f>IF(A4881="","",IF(J4881&lt;=IFERROR(VLOOKUP(A4881,Produtos!$A:$E,5,FALSE),0),"ABAIXO DO MINIMO","OK"))</f>
        <v/>
      </c>
    </row>
    <row r="4882">
      <c r="B4882">
        <f>IFERROR(VLOOKUP(A4882,Produtos!A:B,2,FALSE),"")</f>
        <v/>
      </c>
      <c r="D4882" s="10">
        <f>IFERROR(INDEX(Lotes!$E:$E,MATCH(1,(Lotes!$A:$A=A4882)*(Lotes!$C:$C=C4882),0)),"")</f>
        <v/>
      </c>
      <c r="E4882" s="14">
        <f>IF(D4882="","",D4882-TODAY())</f>
        <v/>
      </c>
      <c r="F4882">
        <f>IF(D4882="","",IF(E4882&lt;0,"VENCIDO",IF(E4882&lt;=30,"VENCE EM &lt;= 30 DIAS",IF(E4882&lt;=60,"ATENCAO (31-60 DIAS)","OK"))))</f>
        <v/>
      </c>
      <c r="G4882" s="14">
        <f>SUMIFS(Lancamentos!$G:$G,Lancamentos!$C:$C,$A4882,Lancamentos!$E:$E,$C4882,Lancamentos!$B:$B,"ENTRADA")</f>
        <v/>
      </c>
      <c r="H4882" s="14">
        <f>SUMIFS(Lancamentos!$G:$G,Lancamentos!$C:$C,$A4882,Lancamentos!$E:$E,$C4882,Lancamentos!$B:$B,"SAIDA_USO")</f>
        <v/>
      </c>
      <c r="I4882" s="14">
        <f>SUMIFS(Lancamentos!$G:$G,Lancamentos!$C:$C,$A4882,Lancamentos!$E:$E,$C4882,Lancamentos!$B:$B,"SAIDA_DESCARTE")</f>
        <v/>
      </c>
      <c r="J4882" s="14">
        <f>G4882-H4882-I4882</f>
        <v/>
      </c>
      <c r="K4882">
        <f>IF(A4882="","",IF(J4882&lt;=IFERROR(VLOOKUP(A4882,Produtos!$A:$E,5,FALSE),0),"ABAIXO DO MINIMO","OK"))</f>
        <v/>
      </c>
    </row>
    <row r="4883">
      <c r="B4883">
        <f>IFERROR(VLOOKUP(A4883,Produtos!A:B,2,FALSE),"")</f>
        <v/>
      </c>
      <c r="D4883" s="10">
        <f>IFERROR(INDEX(Lotes!$E:$E,MATCH(1,(Lotes!$A:$A=A4883)*(Lotes!$C:$C=C4883),0)),"")</f>
        <v/>
      </c>
      <c r="E4883" s="14">
        <f>IF(D4883="","",D4883-TODAY())</f>
        <v/>
      </c>
      <c r="F4883">
        <f>IF(D4883="","",IF(E4883&lt;0,"VENCIDO",IF(E4883&lt;=30,"VENCE EM &lt;= 30 DIAS",IF(E4883&lt;=60,"ATENCAO (31-60 DIAS)","OK"))))</f>
        <v/>
      </c>
      <c r="G4883" s="14">
        <f>SUMIFS(Lancamentos!$G:$G,Lancamentos!$C:$C,$A4883,Lancamentos!$E:$E,$C4883,Lancamentos!$B:$B,"ENTRADA")</f>
        <v/>
      </c>
      <c r="H4883" s="14">
        <f>SUMIFS(Lancamentos!$G:$G,Lancamentos!$C:$C,$A4883,Lancamentos!$E:$E,$C4883,Lancamentos!$B:$B,"SAIDA_USO")</f>
        <v/>
      </c>
      <c r="I4883" s="14">
        <f>SUMIFS(Lancamentos!$G:$G,Lancamentos!$C:$C,$A4883,Lancamentos!$E:$E,$C4883,Lancamentos!$B:$B,"SAIDA_DESCARTE")</f>
        <v/>
      </c>
      <c r="J4883" s="14">
        <f>G4883-H4883-I4883</f>
        <v/>
      </c>
      <c r="K4883">
        <f>IF(A4883="","",IF(J4883&lt;=IFERROR(VLOOKUP(A4883,Produtos!$A:$E,5,FALSE),0),"ABAIXO DO MINIMO","OK"))</f>
        <v/>
      </c>
    </row>
    <row r="4884">
      <c r="B4884">
        <f>IFERROR(VLOOKUP(A4884,Produtos!A:B,2,FALSE),"")</f>
        <v/>
      </c>
      <c r="D4884" s="10">
        <f>IFERROR(INDEX(Lotes!$E:$E,MATCH(1,(Lotes!$A:$A=A4884)*(Lotes!$C:$C=C4884),0)),"")</f>
        <v/>
      </c>
      <c r="E4884" s="14">
        <f>IF(D4884="","",D4884-TODAY())</f>
        <v/>
      </c>
      <c r="F4884">
        <f>IF(D4884="","",IF(E4884&lt;0,"VENCIDO",IF(E4884&lt;=30,"VENCE EM &lt;= 30 DIAS",IF(E4884&lt;=60,"ATENCAO (31-60 DIAS)","OK"))))</f>
        <v/>
      </c>
      <c r="G4884" s="14">
        <f>SUMIFS(Lancamentos!$G:$G,Lancamentos!$C:$C,$A4884,Lancamentos!$E:$E,$C4884,Lancamentos!$B:$B,"ENTRADA")</f>
        <v/>
      </c>
      <c r="H4884" s="14">
        <f>SUMIFS(Lancamentos!$G:$G,Lancamentos!$C:$C,$A4884,Lancamentos!$E:$E,$C4884,Lancamentos!$B:$B,"SAIDA_USO")</f>
        <v/>
      </c>
      <c r="I4884" s="14">
        <f>SUMIFS(Lancamentos!$G:$G,Lancamentos!$C:$C,$A4884,Lancamentos!$E:$E,$C4884,Lancamentos!$B:$B,"SAIDA_DESCARTE")</f>
        <v/>
      </c>
      <c r="J4884" s="14">
        <f>G4884-H4884-I4884</f>
        <v/>
      </c>
      <c r="K4884">
        <f>IF(A4884="","",IF(J4884&lt;=IFERROR(VLOOKUP(A4884,Produtos!$A:$E,5,FALSE),0),"ABAIXO DO MINIMO","OK"))</f>
        <v/>
      </c>
    </row>
    <row r="4885">
      <c r="B4885">
        <f>IFERROR(VLOOKUP(A4885,Produtos!A:B,2,FALSE),"")</f>
        <v/>
      </c>
      <c r="D4885" s="10">
        <f>IFERROR(INDEX(Lotes!$E:$E,MATCH(1,(Lotes!$A:$A=A4885)*(Lotes!$C:$C=C4885),0)),"")</f>
        <v/>
      </c>
      <c r="E4885" s="14">
        <f>IF(D4885="","",D4885-TODAY())</f>
        <v/>
      </c>
      <c r="F4885">
        <f>IF(D4885="","",IF(E4885&lt;0,"VENCIDO",IF(E4885&lt;=30,"VENCE EM &lt;= 30 DIAS",IF(E4885&lt;=60,"ATENCAO (31-60 DIAS)","OK"))))</f>
        <v/>
      </c>
      <c r="G4885" s="14">
        <f>SUMIFS(Lancamentos!$G:$G,Lancamentos!$C:$C,$A4885,Lancamentos!$E:$E,$C4885,Lancamentos!$B:$B,"ENTRADA")</f>
        <v/>
      </c>
      <c r="H4885" s="14">
        <f>SUMIFS(Lancamentos!$G:$G,Lancamentos!$C:$C,$A4885,Lancamentos!$E:$E,$C4885,Lancamentos!$B:$B,"SAIDA_USO")</f>
        <v/>
      </c>
      <c r="I4885" s="14">
        <f>SUMIFS(Lancamentos!$G:$G,Lancamentos!$C:$C,$A4885,Lancamentos!$E:$E,$C4885,Lancamentos!$B:$B,"SAIDA_DESCARTE")</f>
        <v/>
      </c>
      <c r="J4885" s="14">
        <f>G4885-H4885-I4885</f>
        <v/>
      </c>
      <c r="K4885">
        <f>IF(A4885="","",IF(J4885&lt;=IFERROR(VLOOKUP(A4885,Produtos!$A:$E,5,FALSE),0),"ABAIXO DO MINIMO","OK"))</f>
        <v/>
      </c>
    </row>
    <row r="4886">
      <c r="B4886">
        <f>IFERROR(VLOOKUP(A4886,Produtos!A:B,2,FALSE),"")</f>
        <v/>
      </c>
      <c r="D4886" s="10">
        <f>IFERROR(INDEX(Lotes!$E:$E,MATCH(1,(Lotes!$A:$A=A4886)*(Lotes!$C:$C=C4886),0)),"")</f>
        <v/>
      </c>
      <c r="E4886" s="14">
        <f>IF(D4886="","",D4886-TODAY())</f>
        <v/>
      </c>
      <c r="F4886">
        <f>IF(D4886="","",IF(E4886&lt;0,"VENCIDO",IF(E4886&lt;=30,"VENCE EM &lt;= 30 DIAS",IF(E4886&lt;=60,"ATENCAO (31-60 DIAS)","OK"))))</f>
        <v/>
      </c>
      <c r="G4886" s="14">
        <f>SUMIFS(Lancamentos!$G:$G,Lancamentos!$C:$C,$A4886,Lancamentos!$E:$E,$C4886,Lancamentos!$B:$B,"ENTRADA")</f>
        <v/>
      </c>
      <c r="H4886" s="14">
        <f>SUMIFS(Lancamentos!$G:$G,Lancamentos!$C:$C,$A4886,Lancamentos!$E:$E,$C4886,Lancamentos!$B:$B,"SAIDA_USO")</f>
        <v/>
      </c>
      <c r="I4886" s="14">
        <f>SUMIFS(Lancamentos!$G:$G,Lancamentos!$C:$C,$A4886,Lancamentos!$E:$E,$C4886,Lancamentos!$B:$B,"SAIDA_DESCARTE")</f>
        <v/>
      </c>
      <c r="J4886" s="14">
        <f>G4886-H4886-I4886</f>
        <v/>
      </c>
      <c r="K4886">
        <f>IF(A4886="","",IF(J4886&lt;=IFERROR(VLOOKUP(A4886,Produtos!$A:$E,5,FALSE),0),"ABAIXO DO MINIMO","OK"))</f>
        <v/>
      </c>
    </row>
    <row r="4887">
      <c r="B4887">
        <f>IFERROR(VLOOKUP(A4887,Produtos!A:B,2,FALSE),"")</f>
        <v/>
      </c>
      <c r="D4887" s="10">
        <f>IFERROR(INDEX(Lotes!$E:$E,MATCH(1,(Lotes!$A:$A=A4887)*(Lotes!$C:$C=C4887),0)),"")</f>
        <v/>
      </c>
      <c r="E4887" s="14">
        <f>IF(D4887="","",D4887-TODAY())</f>
        <v/>
      </c>
      <c r="F4887">
        <f>IF(D4887="","",IF(E4887&lt;0,"VENCIDO",IF(E4887&lt;=30,"VENCE EM &lt;= 30 DIAS",IF(E4887&lt;=60,"ATENCAO (31-60 DIAS)","OK"))))</f>
        <v/>
      </c>
      <c r="G4887" s="14">
        <f>SUMIFS(Lancamentos!$G:$G,Lancamentos!$C:$C,$A4887,Lancamentos!$E:$E,$C4887,Lancamentos!$B:$B,"ENTRADA")</f>
        <v/>
      </c>
      <c r="H4887" s="14">
        <f>SUMIFS(Lancamentos!$G:$G,Lancamentos!$C:$C,$A4887,Lancamentos!$E:$E,$C4887,Lancamentos!$B:$B,"SAIDA_USO")</f>
        <v/>
      </c>
      <c r="I4887" s="14">
        <f>SUMIFS(Lancamentos!$G:$G,Lancamentos!$C:$C,$A4887,Lancamentos!$E:$E,$C4887,Lancamentos!$B:$B,"SAIDA_DESCARTE")</f>
        <v/>
      </c>
      <c r="J4887" s="14">
        <f>G4887-H4887-I4887</f>
        <v/>
      </c>
      <c r="K4887">
        <f>IF(A4887="","",IF(J4887&lt;=IFERROR(VLOOKUP(A4887,Produtos!$A:$E,5,FALSE),0),"ABAIXO DO MINIMO","OK"))</f>
        <v/>
      </c>
    </row>
    <row r="4888">
      <c r="B4888">
        <f>IFERROR(VLOOKUP(A4888,Produtos!A:B,2,FALSE),"")</f>
        <v/>
      </c>
      <c r="D4888" s="10">
        <f>IFERROR(INDEX(Lotes!$E:$E,MATCH(1,(Lotes!$A:$A=A4888)*(Lotes!$C:$C=C4888),0)),"")</f>
        <v/>
      </c>
      <c r="E4888" s="14">
        <f>IF(D4888="","",D4888-TODAY())</f>
        <v/>
      </c>
      <c r="F4888">
        <f>IF(D4888="","",IF(E4888&lt;0,"VENCIDO",IF(E4888&lt;=30,"VENCE EM &lt;= 30 DIAS",IF(E4888&lt;=60,"ATENCAO (31-60 DIAS)","OK"))))</f>
        <v/>
      </c>
      <c r="G4888" s="14">
        <f>SUMIFS(Lancamentos!$G:$G,Lancamentos!$C:$C,$A4888,Lancamentos!$E:$E,$C4888,Lancamentos!$B:$B,"ENTRADA")</f>
        <v/>
      </c>
      <c r="H4888" s="14">
        <f>SUMIFS(Lancamentos!$G:$G,Lancamentos!$C:$C,$A4888,Lancamentos!$E:$E,$C4888,Lancamentos!$B:$B,"SAIDA_USO")</f>
        <v/>
      </c>
      <c r="I4888" s="14">
        <f>SUMIFS(Lancamentos!$G:$G,Lancamentos!$C:$C,$A4888,Lancamentos!$E:$E,$C4888,Lancamentos!$B:$B,"SAIDA_DESCARTE")</f>
        <v/>
      </c>
      <c r="J4888" s="14">
        <f>G4888-H4888-I4888</f>
        <v/>
      </c>
      <c r="K4888">
        <f>IF(A4888="","",IF(J4888&lt;=IFERROR(VLOOKUP(A4888,Produtos!$A:$E,5,FALSE),0),"ABAIXO DO MINIMO","OK"))</f>
        <v/>
      </c>
    </row>
    <row r="4889">
      <c r="B4889">
        <f>IFERROR(VLOOKUP(A4889,Produtos!A:B,2,FALSE),"")</f>
        <v/>
      </c>
      <c r="D4889" s="10">
        <f>IFERROR(INDEX(Lotes!$E:$E,MATCH(1,(Lotes!$A:$A=A4889)*(Lotes!$C:$C=C4889),0)),"")</f>
        <v/>
      </c>
      <c r="E4889" s="14">
        <f>IF(D4889="","",D4889-TODAY())</f>
        <v/>
      </c>
      <c r="F4889">
        <f>IF(D4889="","",IF(E4889&lt;0,"VENCIDO",IF(E4889&lt;=30,"VENCE EM &lt;= 30 DIAS",IF(E4889&lt;=60,"ATENCAO (31-60 DIAS)","OK"))))</f>
        <v/>
      </c>
      <c r="G4889" s="14">
        <f>SUMIFS(Lancamentos!$G:$G,Lancamentos!$C:$C,$A4889,Lancamentos!$E:$E,$C4889,Lancamentos!$B:$B,"ENTRADA")</f>
        <v/>
      </c>
      <c r="H4889" s="14">
        <f>SUMIFS(Lancamentos!$G:$G,Lancamentos!$C:$C,$A4889,Lancamentos!$E:$E,$C4889,Lancamentos!$B:$B,"SAIDA_USO")</f>
        <v/>
      </c>
      <c r="I4889" s="14">
        <f>SUMIFS(Lancamentos!$G:$G,Lancamentos!$C:$C,$A4889,Lancamentos!$E:$E,$C4889,Lancamentos!$B:$B,"SAIDA_DESCARTE")</f>
        <v/>
      </c>
      <c r="J4889" s="14">
        <f>G4889-H4889-I4889</f>
        <v/>
      </c>
      <c r="K4889">
        <f>IF(A4889="","",IF(J4889&lt;=IFERROR(VLOOKUP(A4889,Produtos!$A:$E,5,FALSE),0),"ABAIXO DO MINIMO","OK"))</f>
        <v/>
      </c>
    </row>
    <row r="4890">
      <c r="B4890">
        <f>IFERROR(VLOOKUP(A4890,Produtos!A:B,2,FALSE),"")</f>
        <v/>
      </c>
      <c r="D4890" s="10">
        <f>IFERROR(INDEX(Lotes!$E:$E,MATCH(1,(Lotes!$A:$A=A4890)*(Lotes!$C:$C=C4890),0)),"")</f>
        <v/>
      </c>
      <c r="E4890" s="14">
        <f>IF(D4890="","",D4890-TODAY())</f>
        <v/>
      </c>
      <c r="F4890">
        <f>IF(D4890="","",IF(E4890&lt;0,"VENCIDO",IF(E4890&lt;=30,"VENCE EM &lt;= 30 DIAS",IF(E4890&lt;=60,"ATENCAO (31-60 DIAS)","OK"))))</f>
        <v/>
      </c>
      <c r="G4890" s="14">
        <f>SUMIFS(Lancamentos!$G:$G,Lancamentos!$C:$C,$A4890,Lancamentos!$E:$E,$C4890,Lancamentos!$B:$B,"ENTRADA")</f>
        <v/>
      </c>
      <c r="H4890" s="14">
        <f>SUMIFS(Lancamentos!$G:$G,Lancamentos!$C:$C,$A4890,Lancamentos!$E:$E,$C4890,Lancamentos!$B:$B,"SAIDA_USO")</f>
        <v/>
      </c>
      <c r="I4890" s="14">
        <f>SUMIFS(Lancamentos!$G:$G,Lancamentos!$C:$C,$A4890,Lancamentos!$E:$E,$C4890,Lancamentos!$B:$B,"SAIDA_DESCARTE")</f>
        <v/>
      </c>
      <c r="J4890" s="14">
        <f>G4890-H4890-I4890</f>
        <v/>
      </c>
      <c r="K4890">
        <f>IF(A4890="","",IF(J4890&lt;=IFERROR(VLOOKUP(A4890,Produtos!$A:$E,5,FALSE),0),"ABAIXO DO MINIMO","OK"))</f>
        <v/>
      </c>
    </row>
    <row r="4891">
      <c r="B4891">
        <f>IFERROR(VLOOKUP(A4891,Produtos!A:B,2,FALSE),"")</f>
        <v/>
      </c>
      <c r="D4891" s="10">
        <f>IFERROR(INDEX(Lotes!$E:$E,MATCH(1,(Lotes!$A:$A=A4891)*(Lotes!$C:$C=C4891),0)),"")</f>
        <v/>
      </c>
      <c r="E4891" s="14">
        <f>IF(D4891="","",D4891-TODAY())</f>
        <v/>
      </c>
      <c r="F4891">
        <f>IF(D4891="","",IF(E4891&lt;0,"VENCIDO",IF(E4891&lt;=30,"VENCE EM &lt;= 30 DIAS",IF(E4891&lt;=60,"ATENCAO (31-60 DIAS)","OK"))))</f>
        <v/>
      </c>
      <c r="G4891" s="14">
        <f>SUMIFS(Lancamentos!$G:$G,Lancamentos!$C:$C,$A4891,Lancamentos!$E:$E,$C4891,Lancamentos!$B:$B,"ENTRADA")</f>
        <v/>
      </c>
      <c r="H4891" s="14">
        <f>SUMIFS(Lancamentos!$G:$G,Lancamentos!$C:$C,$A4891,Lancamentos!$E:$E,$C4891,Lancamentos!$B:$B,"SAIDA_USO")</f>
        <v/>
      </c>
      <c r="I4891" s="14">
        <f>SUMIFS(Lancamentos!$G:$G,Lancamentos!$C:$C,$A4891,Lancamentos!$E:$E,$C4891,Lancamentos!$B:$B,"SAIDA_DESCARTE")</f>
        <v/>
      </c>
      <c r="J4891" s="14">
        <f>G4891-H4891-I4891</f>
        <v/>
      </c>
      <c r="K4891">
        <f>IF(A4891="","",IF(J4891&lt;=IFERROR(VLOOKUP(A4891,Produtos!$A:$E,5,FALSE),0),"ABAIXO DO MINIMO","OK"))</f>
        <v/>
      </c>
    </row>
    <row r="4892">
      <c r="B4892">
        <f>IFERROR(VLOOKUP(A4892,Produtos!A:B,2,FALSE),"")</f>
        <v/>
      </c>
      <c r="D4892" s="10">
        <f>IFERROR(INDEX(Lotes!$E:$E,MATCH(1,(Lotes!$A:$A=A4892)*(Lotes!$C:$C=C4892),0)),"")</f>
        <v/>
      </c>
      <c r="E4892" s="14">
        <f>IF(D4892="","",D4892-TODAY())</f>
        <v/>
      </c>
      <c r="F4892">
        <f>IF(D4892="","",IF(E4892&lt;0,"VENCIDO",IF(E4892&lt;=30,"VENCE EM &lt;= 30 DIAS",IF(E4892&lt;=60,"ATENCAO (31-60 DIAS)","OK"))))</f>
        <v/>
      </c>
      <c r="G4892" s="14">
        <f>SUMIFS(Lancamentos!$G:$G,Lancamentos!$C:$C,$A4892,Lancamentos!$E:$E,$C4892,Lancamentos!$B:$B,"ENTRADA")</f>
        <v/>
      </c>
      <c r="H4892" s="14">
        <f>SUMIFS(Lancamentos!$G:$G,Lancamentos!$C:$C,$A4892,Lancamentos!$E:$E,$C4892,Lancamentos!$B:$B,"SAIDA_USO")</f>
        <v/>
      </c>
      <c r="I4892" s="14">
        <f>SUMIFS(Lancamentos!$G:$G,Lancamentos!$C:$C,$A4892,Lancamentos!$E:$E,$C4892,Lancamentos!$B:$B,"SAIDA_DESCARTE")</f>
        <v/>
      </c>
      <c r="J4892" s="14">
        <f>G4892-H4892-I4892</f>
        <v/>
      </c>
      <c r="K4892">
        <f>IF(A4892="","",IF(J4892&lt;=IFERROR(VLOOKUP(A4892,Produtos!$A:$E,5,FALSE),0),"ABAIXO DO MINIMO","OK"))</f>
        <v/>
      </c>
    </row>
    <row r="4893">
      <c r="B4893">
        <f>IFERROR(VLOOKUP(A4893,Produtos!A:B,2,FALSE),"")</f>
        <v/>
      </c>
      <c r="D4893" s="10">
        <f>IFERROR(INDEX(Lotes!$E:$E,MATCH(1,(Lotes!$A:$A=A4893)*(Lotes!$C:$C=C4893),0)),"")</f>
        <v/>
      </c>
      <c r="E4893" s="14">
        <f>IF(D4893="","",D4893-TODAY())</f>
        <v/>
      </c>
      <c r="F4893">
        <f>IF(D4893="","",IF(E4893&lt;0,"VENCIDO",IF(E4893&lt;=30,"VENCE EM &lt;= 30 DIAS",IF(E4893&lt;=60,"ATENCAO (31-60 DIAS)","OK"))))</f>
        <v/>
      </c>
      <c r="G4893" s="14">
        <f>SUMIFS(Lancamentos!$G:$G,Lancamentos!$C:$C,$A4893,Lancamentos!$E:$E,$C4893,Lancamentos!$B:$B,"ENTRADA")</f>
        <v/>
      </c>
      <c r="H4893" s="14">
        <f>SUMIFS(Lancamentos!$G:$G,Lancamentos!$C:$C,$A4893,Lancamentos!$E:$E,$C4893,Lancamentos!$B:$B,"SAIDA_USO")</f>
        <v/>
      </c>
      <c r="I4893" s="14">
        <f>SUMIFS(Lancamentos!$G:$G,Lancamentos!$C:$C,$A4893,Lancamentos!$E:$E,$C4893,Lancamentos!$B:$B,"SAIDA_DESCARTE")</f>
        <v/>
      </c>
      <c r="J4893" s="14">
        <f>G4893-H4893-I4893</f>
        <v/>
      </c>
      <c r="K4893">
        <f>IF(A4893="","",IF(J4893&lt;=IFERROR(VLOOKUP(A4893,Produtos!$A:$E,5,FALSE),0),"ABAIXO DO MINIMO","OK"))</f>
        <v/>
      </c>
    </row>
    <row r="4894">
      <c r="B4894">
        <f>IFERROR(VLOOKUP(A4894,Produtos!A:B,2,FALSE),"")</f>
        <v/>
      </c>
      <c r="D4894" s="10">
        <f>IFERROR(INDEX(Lotes!$E:$E,MATCH(1,(Lotes!$A:$A=A4894)*(Lotes!$C:$C=C4894),0)),"")</f>
        <v/>
      </c>
      <c r="E4894" s="14">
        <f>IF(D4894="","",D4894-TODAY())</f>
        <v/>
      </c>
      <c r="F4894">
        <f>IF(D4894="","",IF(E4894&lt;0,"VENCIDO",IF(E4894&lt;=30,"VENCE EM &lt;= 30 DIAS",IF(E4894&lt;=60,"ATENCAO (31-60 DIAS)","OK"))))</f>
        <v/>
      </c>
      <c r="G4894" s="14">
        <f>SUMIFS(Lancamentos!$G:$G,Lancamentos!$C:$C,$A4894,Lancamentos!$E:$E,$C4894,Lancamentos!$B:$B,"ENTRADA")</f>
        <v/>
      </c>
      <c r="H4894" s="14">
        <f>SUMIFS(Lancamentos!$G:$G,Lancamentos!$C:$C,$A4894,Lancamentos!$E:$E,$C4894,Lancamentos!$B:$B,"SAIDA_USO")</f>
        <v/>
      </c>
      <c r="I4894" s="14">
        <f>SUMIFS(Lancamentos!$G:$G,Lancamentos!$C:$C,$A4894,Lancamentos!$E:$E,$C4894,Lancamentos!$B:$B,"SAIDA_DESCARTE")</f>
        <v/>
      </c>
      <c r="J4894" s="14">
        <f>G4894-H4894-I4894</f>
        <v/>
      </c>
      <c r="K4894">
        <f>IF(A4894="","",IF(J4894&lt;=IFERROR(VLOOKUP(A4894,Produtos!$A:$E,5,FALSE),0),"ABAIXO DO MINIMO","OK"))</f>
        <v/>
      </c>
    </row>
    <row r="4895">
      <c r="B4895">
        <f>IFERROR(VLOOKUP(A4895,Produtos!A:B,2,FALSE),"")</f>
        <v/>
      </c>
      <c r="D4895" s="10">
        <f>IFERROR(INDEX(Lotes!$E:$E,MATCH(1,(Lotes!$A:$A=A4895)*(Lotes!$C:$C=C4895),0)),"")</f>
        <v/>
      </c>
      <c r="E4895" s="14">
        <f>IF(D4895="","",D4895-TODAY())</f>
        <v/>
      </c>
      <c r="F4895">
        <f>IF(D4895="","",IF(E4895&lt;0,"VENCIDO",IF(E4895&lt;=30,"VENCE EM &lt;= 30 DIAS",IF(E4895&lt;=60,"ATENCAO (31-60 DIAS)","OK"))))</f>
        <v/>
      </c>
      <c r="G4895" s="14">
        <f>SUMIFS(Lancamentos!$G:$G,Lancamentos!$C:$C,$A4895,Lancamentos!$E:$E,$C4895,Lancamentos!$B:$B,"ENTRADA")</f>
        <v/>
      </c>
      <c r="H4895" s="14">
        <f>SUMIFS(Lancamentos!$G:$G,Lancamentos!$C:$C,$A4895,Lancamentos!$E:$E,$C4895,Lancamentos!$B:$B,"SAIDA_USO")</f>
        <v/>
      </c>
      <c r="I4895" s="14">
        <f>SUMIFS(Lancamentos!$G:$G,Lancamentos!$C:$C,$A4895,Lancamentos!$E:$E,$C4895,Lancamentos!$B:$B,"SAIDA_DESCARTE")</f>
        <v/>
      </c>
      <c r="J4895" s="14">
        <f>G4895-H4895-I4895</f>
        <v/>
      </c>
      <c r="K4895">
        <f>IF(A4895="","",IF(J4895&lt;=IFERROR(VLOOKUP(A4895,Produtos!$A:$E,5,FALSE),0),"ABAIXO DO MINIMO","OK"))</f>
        <v/>
      </c>
    </row>
    <row r="4896">
      <c r="B4896">
        <f>IFERROR(VLOOKUP(A4896,Produtos!A:B,2,FALSE),"")</f>
        <v/>
      </c>
      <c r="D4896" s="10">
        <f>IFERROR(INDEX(Lotes!$E:$E,MATCH(1,(Lotes!$A:$A=A4896)*(Lotes!$C:$C=C4896),0)),"")</f>
        <v/>
      </c>
      <c r="E4896" s="14">
        <f>IF(D4896="","",D4896-TODAY())</f>
        <v/>
      </c>
      <c r="F4896">
        <f>IF(D4896="","",IF(E4896&lt;0,"VENCIDO",IF(E4896&lt;=30,"VENCE EM &lt;= 30 DIAS",IF(E4896&lt;=60,"ATENCAO (31-60 DIAS)","OK"))))</f>
        <v/>
      </c>
      <c r="G4896" s="14">
        <f>SUMIFS(Lancamentos!$G:$G,Lancamentos!$C:$C,$A4896,Lancamentos!$E:$E,$C4896,Lancamentos!$B:$B,"ENTRADA")</f>
        <v/>
      </c>
      <c r="H4896" s="14">
        <f>SUMIFS(Lancamentos!$G:$G,Lancamentos!$C:$C,$A4896,Lancamentos!$E:$E,$C4896,Lancamentos!$B:$B,"SAIDA_USO")</f>
        <v/>
      </c>
      <c r="I4896" s="14">
        <f>SUMIFS(Lancamentos!$G:$G,Lancamentos!$C:$C,$A4896,Lancamentos!$E:$E,$C4896,Lancamentos!$B:$B,"SAIDA_DESCARTE")</f>
        <v/>
      </c>
      <c r="J4896" s="14">
        <f>G4896-H4896-I4896</f>
        <v/>
      </c>
      <c r="K4896">
        <f>IF(A4896="","",IF(J4896&lt;=IFERROR(VLOOKUP(A4896,Produtos!$A:$E,5,FALSE),0),"ABAIXO DO MINIMO","OK"))</f>
        <v/>
      </c>
    </row>
    <row r="4897">
      <c r="B4897">
        <f>IFERROR(VLOOKUP(A4897,Produtos!A:B,2,FALSE),"")</f>
        <v/>
      </c>
      <c r="D4897" s="10">
        <f>IFERROR(INDEX(Lotes!$E:$E,MATCH(1,(Lotes!$A:$A=A4897)*(Lotes!$C:$C=C4897),0)),"")</f>
        <v/>
      </c>
      <c r="E4897" s="14">
        <f>IF(D4897="","",D4897-TODAY())</f>
        <v/>
      </c>
      <c r="F4897">
        <f>IF(D4897="","",IF(E4897&lt;0,"VENCIDO",IF(E4897&lt;=30,"VENCE EM &lt;= 30 DIAS",IF(E4897&lt;=60,"ATENCAO (31-60 DIAS)","OK"))))</f>
        <v/>
      </c>
      <c r="G4897" s="14">
        <f>SUMIFS(Lancamentos!$G:$G,Lancamentos!$C:$C,$A4897,Lancamentos!$E:$E,$C4897,Lancamentos!$B:$B,"ENTRADA")</f>
        <v/>
      </c>
      <c r="H4897" s="14">
        <f>SUMIFS(Lancamentos!$G:$G,Lancamentos!$C:$C,$A4897,Lancamentos!$E:$E,$C4897,Lancamentos!$B:$B,"SAIDA_USO")</f>
        <v/>
      </c>
      <c r="I4897" s="14">
        <f>SUMIFS(Lancamentos!$G:$G,Lancamentos!$C:$C,$A4897,Lancamentos!$E:$E,$C4897,Lancamentos!$B:$B,"SAIDA_DESCARTE")</f>
        <v/>
      </c>
      <c r="J4897" s="14">
        <f>G4897-H4897-I4897</f>
        <v/>
      </c>
      <c r="K4897">
        <f>IF(A4897="","",IF(J4897&lt;=IFERROR(VLOOKUP(A4897,Produtos!$A:$E,5,FALSE),0),"ABAIXO DO MINIMO","OK"))</f>
        <v/>
      </c>
    </row>
    <row r="4898">
      <c r="B4898">
        <f>IFERROR(VLOOKUP(A4898,Produtos!A:B,2,FALSE),"")</f>
        <v/>
      </c>
      <c r="D4898" s="10">
        <f>IFERROR(INDEX(Lotes!$E:$E,MATCH(1,(Lotes!$A:$A=A4898)*(Lotes!$C:$C=C4898),0)),"")</f>
        <v/>
      </c>
      <c r="E4898" s="14">
        <f>IF(D4898="","",D4898-TODAY())</f>
        <v/>
      </c>
      <c r="F4898">
        <f>IF(D4898="","",IF(E4898&lt;0,"VENCIDO",IF(E4898&lt;=30,"VENCE EM &lt;= 30 DIAS",IF(E4898&lt;=60,"ATENCAO (31-60 DIAS)","OK"))))</f>
        <v/>
      </c>
      <c r="G4898" s="14">
        <f>SUMIFS(Lancamentos!$G:$G,Lancamentos!$C:$C,$A4898,Lancamentos!$E:$E,$C4898,Lancamentos!$B:$B,"ENTRADA")</f>
        <v/>
      </c>
      <c r="H4898" s="14">
        <f>SUMIFS(Lancamentos!$G:$G,Lancamentos!$C:$C,$A4898,Lancamentos!$E:$E,$C4898,Lancamentos!$B:$B,"SAIDA_USO")</f>
        <v/>
      </c>
      <c r="I4898" s="14">
        <f>SUMIFS(Lancamentos!$G:$G,Lancamentos!$C:$C,$A4898,Lancamentos!$E:$E,$C4898,Lancamentos!$B:$B,"SAIDA_DESCARTE")</f>
        <v/>
      </c>
      <c r="J4898" s="14">
        <f>G4898-H4898-I4898</f>
        <v/>
      </c>
      <c r="K4898">
        <f>IF(A4898="","",IF(J4898&lt;=IFERROR(VLOOKUP(A4898,Produtos!$A:$E,5,FALSE),0),"ABAIXO DO MINIMO","OK"))</f>
        <v/>
      </c>
    </row>
    <row r="4899">
      <c r="B4899">
        <f>IFERROR(VLOOKUP(A4899,Produtos!A:B,2,FALSE),"")</f>
        <v/>
      </c>
      <c r="D4899" s="10">
        <f>IFERROR(INDEX(Lotes!$E:$E,MATCH(1,(Lotes!$A:$A=A4899)*(Lotes!$C:$C=C4899),0)),"")</f>
        <v/>
      </c>
      <c r="E4899" s="14">
        <f>IF(D4899="","",D4899-TODAY())</f>
        <v/>
      </c>
      <c r="F4899">
        <f>IF(D4899="","",IF(E4899&lt;0,"VENCIDO",IF(E4899&lt;=30,"VENCE EM &lt;= 30 DIAS",IF(E4899&lt;=60,"ATENCAO (31-60 DIAS)","OK"))))</f>
        <v/>
      </c>
      <c r="G4899" s="14">
        <f>SUMIFS(Lancamentos!$G:$G,Lancamentos!$C:$C,$A4899,Lancamentos!$E:$E,$C4899,Lancamentos!$B:$B,"ENTRADA")</f>
        <v/>
      </c>
      <c r="H4899" s="14">
        <f>SUMIFS(Lancamentos!$G:$G,Lancamentos!$C:$C,$A4899,Lancamentos!$E:$E,$C4899,Lancamentos!$B:$B,"SAIDA_USO")</f>
        <v/>
      </c>
      <c r="I4899" s="14">
        <f>SUMIFS(Lancamentos!$G:$G,Lancamentos!$C:$C,$A4899,Lancamentos!$E:$E,$C4899,Lancamentos!$B:$B,"SAIDA_DESCARTE")</f>
        <v/>
      </c>
      <c r="J4899" s="14">
        <f>G4899-H4899-I4899</f>
        <v/>
      </c>
      <c r="K4899">
        <f>IF(A4899="","",IF(J4899&lt;=IFERROR(VLOOKUP(A4899,Produtos!$A:$E,5,FALSE),0),"ABAIXO DO MINIMO","OK"))</f>
        <v/>
      </c>
    </row>
    <row r="4900">
      <c r="B4900">
        <f>IFERROR(VLOOKUP(A4900,Produtos!A:B,2,FALSE),"")</f>
        <v/>
      </c>
      <c r="D4900" s="10">
        <f>IFERROR(INDEX(Lotes!$E:$E,MATCH(1,(Lotes!$A:$A=A4900)*(Lotes!$C:$C=C4900),0)),"")</f>
        <v/>
      </c>
      <c r="E4900" s="14">
        <f>IF(D4900="","",D4900-TODAY())</f>
        <v/>
      </c>
      <c r="F4900">
        <f>IF(D4900="","",IF(E4900&lt;0,"VENCIDO",IF(E4900&lt;=30,"VENCE EM &lt;= 30 DIAS",IF(E4900&lt;=60,"ATENCAO (31-60 DIAS)","OK"))))</f>
        <v/>
      </c>
      <c r="G4900" s="14">
        <f>SUMIFS(Lancamentos!$G:$G,Lancamentos!$C:$C,$A4900,Lancamentos!$E:$E,$C4900,Lancamentos!$B:$B,"ENTRADA")</f>
        <v/>
      </c>
      <c r="H4900" s="14">
        <f>SUMIFS(Lancamentos!$G:$G,Lancamentos!$C:$C,$A4900,Lancamentos!$E:$E,$C4900,Lancamentos!$B:$B,"SAIDA_USO")</f>
        <v/>
      </c>
      <c r="I4900" s="14">
        <f>SUMIFS(Lancamentos!$G:$G,Lancamentos!$C:$C,$A4900,Lancamentos!$E:$E,$C4900,Lancamentos!$B:$B,"SAIDA_DESCARTE")</f>
        <v/>
      </c>
      <c r="J4900" s="14">
        <f>G4900-H4900-I4900</f>
        <v/>
      </c>
      <c r="K4900">
        <f>IF(A4900="","",IF(J4900&lt;=IFERROR(VLOOKUP(A4900,Produtos!$A:$E,5,FALSE),0),"ABAIXO DO MINIMO","OK"))</f>
        <v/>
      </c>
    </row>
    <row r="4901">
      <c r="B4901">
        <f>IFERROR(VLOOKUP(A4901,Produtos!A:B,2,FALSE),"")</f>
        <v/>
      </c>
      <c r="D4901" s="10">
        <f>IFERROR(INDEX(Lotes!$E:$E,MATCH(1,(Lotes!$A:$A=A4901)*(Lotes!$C:$C=C4901),0)),"")</f>
        <v/>
      </c>
      <c r="E4901" s="14">
        <f>IF(D4901="","",D4901-TODAY())</f>
        <v/>
      </c>
      <c r="F4901">
        <f>IF(D4901="","",IF(E4901&lt;0,"VENCIDO",IF(E4901&lt;=30,"VENCE EM &lt;= 30 DIAS",IF(E4901&lt;=60,"ATENCAO (31-60 DIAS)","OK"))))</f>
        <v/>
      </c>
      <c r="G4901" s="14">
        <f>SUMIFS(Lancamentos!$G:$G,Lancamentos!$C:$C,$A4901,Lancamentos!$E:$E,$C4901,Lancamentos!$B:$B,"ENTRADA")</f>
        <v/>
      </c>
      <c r="H4901" s="14">
        <f>SUMIFS(Lancamentos!$G:$G,Lancamentos!$C:$C,$A4901,Lancamentos!$E:$E,$C4901,Lancamentos!$B:$B,"SAIDA_USO")</f>
        <v/>
      </c>
      <c r="I4901" s="14">
        <f>SUMIFS(Lancamentos!$G:$G,Lancamentos!$C:$C,$A4901,Lancamentos!$E:$E,$C4901,Lancamentos!$B:$B,"SAIDA_DESCARTE")</f>
        <v/>
      </c>
      <c r="J4901" s="14">
        <f>G4901-H4901-I4901</f>
        <v/>
      </c>
      <c r="K4901">
        <f>IF(A4901="","",IF(J4901&lt;=IFERROR(VLOOKUP(A4901,Produtos!$A:$E,5,FALSE),0),"ABAIXO DO MINIMO","OK"))</f>
        <v/>
      </c>
    </row>
    <row r="4902">
      <c r="B4902">
        <f>IFERROR(VLOOKUP(A4902,Produtos!A:B,2,FALSE),"")</f>
        <v/>
      </c>
      <c r="D4902" s="10">
        <f>IFERROR(INDEX(Lotes!$E:$E,MATCH(1,(Lotes!$A:$A=A4902)*(Lotes!$C:$C=C4902),0)),"")</f>
        <v/>
      </c>
      <c r="E4902" s="14">
        <f>IF(D4902="","",D4902-TODAY())</f>
        <v/>
      </c>
      <c r="F4902">
        <f>IF(D4902="","",IF(E4902&lt;0,"VENCIDO",IF(E4902&lt;=30,"VENCE EM &lt;= 30 DIAS",IF(E4902&lt;=60,"ATENCAO (31-60 DIAS)","OK"))))</f>
        <v/>
      </c>
      <c r="G4902" s="14">
        <f>SUMIFS(Lancamentos!$G:$G,Lancamentos!$C:$C,$A4902,Lancamentos!$E:$E,$C4902,Lancamentos!$B:$B,"ENTRADA")</f>
        <v/>
      </c>
      <c r="H4902" s="14">
        <f>SUMIFS(Lancamentos!$G:$G,Lancamentos!$C:$C,$A4902,Lancamentos!$E:$E,$C4902,Lancamentos!$B:$B,"SAIDA_USO")</f>
        <v/>
      </c>
      <c r="I4902" s="14">
        <f>SUMIFS(Lancamentos!$G:$G,Lancamentos!$C:$C,$A4902,Lancamentos!$E:$E,$C4902,Lancamentos!$B:$B,"SAIDA_DESCARTE")</f>
        <v/>
      </c>
      <c r="J4902" s="14">
        <f>G4902-H4902-I4902</f>
        <v/>
      </c>
      <c r="K4902">
        <f>IF(A4902="","",IF(J4902&lt;=IFERROR(VLOOKUP(A4902,Produtos!$A:$E,5,FALSE),0),"ABAIXO DO MINIMO","OK"))</f>
        <v/>
      </c>
    </row>
    <row r="4903">
      <c r="B4903">
        <f>IFERROR(VLOOKUP(A4903,Produtos!A:B,2,FALSE),"")</f>
        <v/>
      </c>
      <c r="D4903" s="10">
        <f>IFERROR(INDEX(Lotes!$E:$E,MATCH(1,(Lotes!$A:$A=A4903)*(Lotes!$C:$C=C4903),0)),"")</f>
        <v/>
      </c>
      <c r="E4903" s="14">
        <f>IF(D4903="","",D4903-TODAY())</f>
        <v/>
      </c>
      <c r="F4903">
        <f>IF(D4903="","",IF(E4903&lt;0,"VENCIDO",IF(E4903&lt;=30,"VENCE EM &lt;= 30 DIAS",IF(E4903&lt;=60,"ATENCAO (31-60 DIAS)","OK"))))</f>
        <v/>
      </c>
      <c r="G4903" s="14">
        <f>SUMIFS(Lancamentos!$G:$G,Lancamentos!$C:$C,$A4903,Lancamentos!$E:$E,$C4903,Lancamentos!$B:$B,"ENTRADA")</f>
        <v/>
      </c>
      <c r="H4903" s="14">
        <f>SUMIFS(Lancamentos!$G:$G,Lancamentos!$C:$C,$A4903,Lancamentos!$E:$E,$C4903,Lancamentos!$B:$B,"SAIDA_USO")</f>
        <v/>
      </c>
      <c r="I4903" s="14">
        <f>SUMIFS(Lancamentos!$G:$G,Lancamentos!$C:$C,$A4903,Lancamentos!$E:$E,$C4903,Lancamentos!$B:$B,"SAIDA_DESCARTE")</f>
        <v/>
      </c>
      <c r="J4903" s="14">
        <f>G4903-H4903-I4903</f>
        <v/>
      </c>
      <c r="K4903">
        <f>IF(A4903="","",IF(J4903&lt;=IFERROR(VLOOKUP(A4903,Produtos!$A:$E,5,FALSE),0),"ABAIXO DO MINIMO","OK"))</f>
        <v/>
      </c>
    </row>
    <row r="4904">
      <c r="B4904">
        <f>IFERROR(VLOOKUP(A4904,Produtos!A:B,2,FALSE),"")</f>
        <v/>
      </c>
      <c r="D4904" s="10">
        <f>IFERROR(INDEX(Lotes!$E:$E,MATCH(1,(Lotes!$A:$A=A4904)*(Lotes!$C:$C=C4904),0)),"")</f>
        <v/>
      </c>
      <c r="E4904" s="14">
        <f>IF(D4904="","",D4904-TODAY())</f>
        <v/>
      </c>
      <c r="F4904">
        <f>IF(D4904="","",IF(E4904&lt;0,"VENCIDO",IF(E4904&lt;=30,"VENCE EM &lt;= 30 DIAS",IF(E4904&lt;=60,"ATENCAO (31-60 DIAS)","OK"))))</f>
        <v/>
      </c>
      <c r="G4904" s="14">
        <f>SUMIFS(Lancamentos!$G:$G,Lancamentos!$C:$C,$A4904,Lancamentos!$E:$E,$C4904,Lancamentos!$B:$B,"ENTRADA")</f>
        <v/>
      </c>
      <c r="H4904" s="14">
        <f>SUMIFS(Lancamentos!$G:$G,Lancamentos!$C:$C,$A4904,Lancamentos!$E:$E,$C4904,Lancamentos!$B:$B,"SAIDA_USO")</f>
        <v/>
      </c>
      <c r="I4904" s="14">
        <f>SUMIFS(Lancamentos!$G:$G,Lancamentos!$C:$C,$A4904,Lancamentos!$E:$E,$C4904,Lancamentos!$B:$B,"SAIDA_DESCARTE")</f>
        <v/>
      </c>
      <c r="J4904" s="14">
        <f>G4904-H4904-I4904</f>
        <v/>
      </c>
      <c r="K4904">
        <f>IF(A4904="","",IF(J4904&lt;=IFERROR(VLOOKUP(A4904,Produtos!$A:$E,5,FALSE),0),"ABAIXO DO MINIMO","OK"))</f>
        <v/>
      </c>
    </row>
    <row r="4905">
      <c r="B4905">
        <f>IFERROR(VLOOKUP(A4905,Produtos!A:B,2,FALSE),"")</f>
        <v/>
      </c>
      <c r="D4905" s="10">
        <f>IFERROR(INDEX(Lotes!$E:$E,MATCH(1,(Lotes!$A:$A=A4905)*(Lotes!$C:$C=C4905),0)),"")</f>
        <v/>
      </c>
      <c r="E4905" s="14">
        <f>IF(D4905="","",D4905-TODAY())</f>
        <v/>
      </c>
      <c r="F4905">
        <f>IF(D4905="","",IF(E4905&lt;0,"VENCIDO",IF(E4905&lt;=30,"VENCE EM &lt;= 30 DIAS",IF(E4905&lt;=60,"ATENCAO (31-60 DIAS)","OK"))))</f>
        <v/>
      </c>
      <c r="G4905" s="14">
        <f>SUMIFS(Lancamentos!$G:$G,Lancamentos!$C:$C,$A4905,Lancamentos!$E:$E,$C4905,Lancamentos!$B:$B,"ENTRADA")</f>
        <v/>
      </c>
      <c r="H4905" s="14">
        <f>SUMIFS(Lancamentos!$G:$G,Lancamentos!$C:$C,$A4905,Lancamentos!$E:$E,$C4905,Lancamentos!$B:$B,"SAIDA_USO")</f>
        <v/>
      </c>
      <c r="I4905" s="14">
        <f>SUMIFS(Lancamentos!$G:$G,Lancamentos!$C:$C,$A4905,Lancamentos!$E:$E,$C4905,Lancamentos!$B:$B,"SAIDA_DESCARTE")</f>
        <v/>
      </c>
      <c r="J4905" s="14">
        <f>G4905-H4905-I4905</f>
        <v/>
      </c>
      <c r="K4905">
        <f>IF(A4905="","",IF(J4905&lt;=IFERROR(VLOOKUP(A4905,Produtos!$A:$E,5,FALSE),0),"ABAIXO DO MINIMO","OK"))</f>
        <v/>
      </c>
    </row>
    <row r="4906">
      <c r="B4906">
        <f>IFERROR(VLOOKUP(A4906,Produtos!A:B,2,FALSE),"")</f>
        <v/>
      </c>
      <c r="D4906" s="10">
        <f>IFERROR(INDEX(Lotes!$E:$E,MATCH(1,(Lotes!$A:$A=A4906)*(Lotes!$C:$C=C4906),0)),"")</f>
        <v/>
      </c>
      <c r="E4906" s="14">
        <f>IF(D4906="","",D4906-TODAY())</f>
        <v/>
      </c>
      <c r="F4906">
        <f>IF(D4906="","",IF(E4906&lt;0,"VENCIDO",IF(E4906&lt;=30,"VENCE EM &lt;= 30 DIAS",IF(E4906&lt;=60,"ATENCAO (31-60 DIAS)","OK"))))</f>
        <v/>
      </c>
      <c r="G4906" s="14">
        <f>SUMIFS(Lancamentos!$G:$G,Lancamentos!$C:$C,$A4906,Lancamentos!$E:$E,$C4906,Lancamentos!$B:$B,"ENTRADA")</f>
        <v/>
      </c>
      <c r="H4906" s="14">
        <f>SUMIFS(Lancamentos!$G:$G,Lancamentos!$C:$C,$A4906,Lancamentos!$E:$E,$C4906,Lancamentos!$B:$B,"SAIDA_USO")</f>
        <v/>
      </c>
      <c r="I4906" s="14">
        <f>SUMIFS(Lancamentos!$G:$G,Lancamentos!$C:$C,$A4906,Lancamentos!$E:$E,$C4906,Lancamentos!$B:$B,"SAIDA_DESCARTE")</f>
        <v/>
      </c>
      <c r="J4906" s="14">
        <f>G4906-H4906-I4906</f>
        <v/>
      </c>
      <c r="K4906">
        <f>IF(A4906="","",IF(J4906&lt;=IFERROR(VLOOKUP(A4906,Produtos!$A:$E,5,FALSE),0),"ABAIXO DO MINIMO","OK"))</f>
        <v/>
      </c>
    </row>
    <row r="4907">
      <c r="B4907">
        <f>IFERROR(VLOOKUP(A4907,Produtos!A:B,2,FALSE),"")</f>
        <v/>
      </c>
      <c r="D4907" s="10">
        <f>IFERROR(INDEX(Lotes!$E:$E,MATCH(1,(Lotes!$A:$A=A4907)*(Lotes!$C:$C=C4907),0)),"")</f>
        <v/>
      </c>
      <c r="E4907" s="14">
        <f>IF(D4907="","",D4907-TODAY())</f>
        <v/>
      </c>
      <c r="F4907">
        <f>IF(D4907="","",IF(E4907&lt;0,"VENCIDO",IF(E4907&lt;=30,"VENCE EM &lt;= 30 DIAS",IF(E4907&lt;=60,"ATENCAO (31-60 DIAS)","OK"))))</f>
        <v/>
      </c>
      <c r="G4907" s="14">
        <f>SUMIFS(Lancamentos!$G:$G,Lancamentos!$C:$C,$A4907,Lancamentos!$E:$E,$C4907,Lancamentos!$B:$B,"ENTRADA")</f>
        <v/>
      </c>
      <c r="H4907" s="14">
        <f>SUMIFS(Lancamentos!$G:$G,Lancamentos!$C:$C,$A4907,Lancamentos!$E:$E,$C4907,Lancamentos!$B:$B,"SAIDA_USO")</f>
        <v/>
      </c>
      <c r="I4907" s="14">
        <f>SUMIFS(Lancamentos!$G:$G,Lancamentos!$C:$C,$A4907,Lancamentos!$E:$E,$C4907,Lancamentos!$B:$B,"SAIDA_DESCARTE")</f>
        <v/>
      </c>
      <c r="J4907" s="14">
        <f>G4907-H4907-I4907</f>
        <v/>
      </c>
      <c r="K4907">
        <f>IF(A4907="","",IF(J4907&lt;=IFERROR(VLOOKUP(A4907,Produtos!$A:$E,5,FALSE),0),"ABAIXO DO MINIMO","OK"))</f>
        <v/>
      </c>
    </row>
    <row r="4908">
      <c r="B4908">
        <f>IFERROR(VLOOKUP(A4908,Produtos!A:B,2,FALSE),"")</f>
        <v/>
      </c>
      <c r="D4908" s="10">
        <f>IFERROR(INDEX(Lotes!$E:$E,MATCH(1,(Lotes!$A:$A=A4908)*(Lotes!$C:$C=C4908),0)),"")</f>
        <v/>
      </c>
      <c r="E4908" s="14">
        <f>IF(D4908="","",D4908-TODAY())</f>
        <v/>
      </c>
      <c r="F4908">
        <f>IF(D4908="","",IF(E4908&lt;0,"VENCIDO",IF(E4908&lt;=30,"VENCE EM &lt;= 30 DIAS",IF(E4908&lt;=60,"ATENCAO (31-60 DIAS)","OK"))))</f>
        <v/>
      </c>
      <c r="G4908" s="14">
        <f>SUMIFS(Lancamentos!$G:$G,Lancamentos!$C:$C,$A4908,Lancamentos!$E:$E,$C4908,Lancamentos!$B:$B,"ENTRADA")</f>
        <v/>
      </c>
      <c r="H4908" s="14">
        <f>SUMIFS(Lancamentos!$G:$G,Lancamentos!$C:$C,$A4908,Lancamentos!$E:$E,$C4908,Lancamentos!$B:$B,"SAIDA_USO")</f>
        <v/>
      </c>
      <c r="I4908" s="14">
        <f>SUMIFS(Lancamentos!$G:$G,Lancamentos!$C:$C,$A4908,Lancamentos!$E:$E,$C4908,Lancamentos!$B:$B,"SAIDA_DESCARTE")</f>
        <v/>
      </c>
      <c r="J4908" s="14">
        <f>G4908-H4908-I4908</f>
        <v/>
      </c>
      <c r="K4908">
        <f>IF(A4908="","",IF(J4908&lt;=IFERROR(VLOOKUP(A4908,Produtos!$A:$E,5,FALSE),0),"ABAIXO DO MINIMO","OK"))</f>
        <v/>
      </c>
    </row>
    <row r="4909">
      <c r="B4909">
        <f>IFERROR(VLOOKUP(A4909,Produtos!A:B,2,FALSE),"")</f>
        <v/>
      </c>
      <c r="D4909" s="10">
        <f>IFERROR(INDEX(Lotes!$E:$E,MATCH(1,(Lotes!$A:$A=A4909)*(Lotes!$C:$C=C4909),0)),"")</f>
        <v/>
      </c>
      <c r="E4909" s="14">
        <f>IF(D4909="","",D4909-TODAY())</f>
        <v/>
      </c>
      <c r="F4909">
        <f>IF(D4909="","",IF(E4909&lt;0,"VENCIDO",IF(E4909&lt;=30,"VENCE EM &lt;= 30 DIAS",IF(E4909&lt;=60,"ATENCAO (31-60 DIAS)","OK"))))</f>
        <v/>
      </c>
      <c r="G4909" s="14">
        <f>SUMIFS(Lancamentos!$G:$G,Lancamentos!$C:$C,$A4909,Lancamentos!$E:$E,$C4909,Lancamentos!$B:$B,"ENTRADA")</f>
        <v/>
      </c>
      <c r="H4909" s="14">
        <f>SUMIFS(Lancamentos!$G:$G,Lancamentos!$C:$C,$A4909,Lancamentos!$E:$E,$C4909,Lancamentos!$B:$B,"SAIDA_USO")</f>
        <v/>
      </c>
      <c r="I4909" s="14">
        <f>SUMIFS(Lancamentos!$G:$G,Lancamentos!$C:$C,$A4909,Lancamentos!$E:$E,$C4909,Lancamentos!$B:$B,"SAIDA_DESCARTE")</f>
        <v/>
      </c>
      <c r="J4909" s="14">
        <f>G4909-H4909-I4909</f>
        <v/>
      </c>
      <c r="K4909">
        <f>IF(A4909="","",IF(J4909&lt;=IFERROR(VLOOKUP(A4909,Produtos!$A:$E,5,FALSE),0),"ABAIXO DO MINIMO","OK"))</f>
        <v/>
      </c>
    </row>
    <row r="4910">
      <c r="B4910">
        <f>IFERROR(VLOOKUP(A4910,Produtos!A:B,2,FALSE),"")</f>
        <v/>
      </c>
      <c r="D4910" s="10">
        <f>IFERROR(INDEX(Lotes!$E:$E,MATCH(1,(Lotes!$A:$A=A4910)*(Lotes!$C:$C=C4910),0)),"")</f>
        <v/>
      </c>
      <c r="E4910" s="14">
        <f>IF(D4910="","",D4910-TODAY())</f>
        <v/>
      </c>
      <c r="F4910">
        <f>IF(D4910="","",IF(E4910&lt;0,"VENCIDO",IF(E4910&lt;=30,"VENCE EM &lt;= 30 DIAS",IF(E4910&lt;=60,"ATENCAO (31-60 DIAS)","OK"))))</f>
        <v/>
      </c>
      <c r="G4910" s="14">
        <f>SUMIFS(Lancamentos!$G:$G,Lancamentos!$C:$C,$A4910,Lancamentos!$E:$E,$C4910,Lancamentos!$B:$B,"ENTRADA")</f>
        <v/>
      </c>
      <c r="H4910" s="14">
        <f>SUMIFS(Lancamentos!$G:$G,Lancamentos!$C:$C,$A4910,Lancamentos!$E:$E,$C4910,Lancamentos!$B:$B,"SAIDA_USO")</f>
        <v/>
      </c>
      <c r="I4910" s="14">
        <f>SUMIFS(Lancamentos!$G:$G,Lancamentos!$C:$C,$A4910,Lancamentos!$E:$E,$C4910,Lancamentos!$B:$B,"SAIDA_DESCARTE")</f>
        <v/>
      </c>
      <c r="J4910" s="14">
        <f>G4910-H4910-I4910</f>
        <v/>
      </c>
      <c r="K4910">
        <f>IF(A4910="","",IF(J4910&lt;=IFERROR(VLOOKUP(A4910,Produtos!$A:$E,5,FALSE),0),"ABAIXO DO MINIMO","OK"))</f>
        <v/>
      </c>
    </row>
    <row r="4911">
      <c r="B4911">
        <f>IFERROR(VLOOKUP(A4911,Produtos!A:B,2,FALSE),"")</f>
        <v/>
      </c>
      <c r="D4911" s="10">
        <f>IFERROR(INDEX(Lotes!$E:$E,MATCH(1,(Lotes!$A:$A=A4911)*(Lotes!$C:$C=C4911),0)),"")</f>
        <v/>
      </c>
      <c r="E4911" s="14">
        <f>IF(D4911="","",D4911-TODAY())</f>
        <v/>
      </c>
      <c r="F4911">
        <f>IF(D4911="","",IF(E4911&lt;0,"VENCIDO",IF(E4911&lt;=30,"VENCE EM &lt;= 30 DIAS",IF(E4911&lt;=60,"ATENCAO (31-60 DIAS)","OK"))))</f>
        <v/>
      </c>
      <c r="G4911" s="14">
        <f>SUMIFS(Lancamentos!$G:$G,Lancamentos!$C:$C,$A4911,Lancamentos!$E:$E,$C4911,Lancamentos!$B:$B,"ENTRADA")</f>
        <v/>
      </c>
      <c r="H4911" s="14">
        <f>SUMIFS(Lancamentos!$G:$G,Lancamentos!$C:$C,$A4911,Lancamentos!$E:$E,$C4911,Lancamentos!$B:$B,"SAIDA_USO")</f>
        <v/>
      </c>
      <c r="I4911" s="14">
        <f>SUMIFS(Lancamentos!$G:$G,Lancamentos!$C:$C,$A4911,Lancamentos!$E:$E,$C4911,Lancamentos!$B:$B,"SAIDA_DESCARTE")</f>
        <v/>
      </c>
      <c r="J4911" s="14">
        <f>G4911-H4911-I4911</f>
        <v/>
      </c>
      <c r="K4911">
        <f>IF(A4911="","",IF(J4911&lt;=IFERROR(VLOOKUP(A4911,Produtos!$A:$E,5,FALSE),0),"ABAIXO DO MINIMO","OK"))</f>
        <v/>
      </c>
    </row>
    <row r="4912">
      <c r="B4912">
        <f>IFERROR(VLOOKUP(A4912,Produtos!A:B,2,FALSE),"")</f>
        <v/>
      </c>
      <c r="D4912" s="10">
        <f>IFERROR(INDEX(Lotes!$E:$E,MATCH(1,(Lotes!$A:$A=A4912)*(Lotes!$C:$C=C4912),0)),"")</f>
        <v/>
      </c>
      <c r="E4912" s="14">
        <f>IF(D4912="","",D4912-TODAY())</f>
        <v/>
      </c>
      <c r="F4912">
        <f>IF(D4912="","",IF(E4912&lt;0,"VENCIDO",IF(E4912&lt;=30,"VENCE EM &lt;= 30 DIAS",IF(E4912&lt;=60,"ATENCAO (31-60 DIAS)","OK"))))</f>
        <v/>
      </c>
      <c r="G4912" s="14">
        <f>SUMIFS(Lancamentos!$G:$G,Lancamentos!$C:$C,$A4912,Lancamentos!$E:$E,$C4912,Lancamentos!$B:$B,"ENTRADA")</f>
        <v/>
      </c>
      <c r="H4912" s="14">
        <f>SUMIFS(Lancamentos!$G:$G,Lancamentos!$C:$C,$A4912,Lancamentos!$E:$E,$C4912,Lancamentos!$B:$B,"SAIDA_USO")</f>
        <v/>
      </c>
      <c r="I4912" s="14">
        <f>SUMIFS(Lancamentos!$G:$G,Lancamentos!$C:$C,$A4912,Lancamentos!$E:$E,$C4912,Lancamentos!$B:$B,"SAIDA_DESCARTE")</f>
        <v/>
      </c>
      <c r="J4912" s="14">
        <f>G4912-H4912-I4912</f>
        <v/>
      </c>
      <c r="K4912">
        <f>IF(A4912="","",IF(J4912&lt;=IFERROR(VLOOKUP(A4912,Produtos!$A:$E,5,FALSE),0),"ABAIXO DO MINIMO","OK"))</f>
        <v/>
      </c>
    </row>
    <row r="4913">
      <c r="B4913">
        <f>IFERROR(VLOOKUP(A4913,Produtos!A:B,2,FALSE),"")</f>
        <v/>
      </c>
      <c r="D4913" s="10">
        <f>IFERROR(INDEX(Lotes!$E:$E,MATCH(1,(Lotes!$A:$A=A4913)*(Lotes!$C:$C=C4913),0)),"")</f>
        <v/>
      </c>
      <c r="E4913" s="14">
        <f>IF(D4913="","",D4913-TODAY())</f>
        <v/>
      </c>
      <c r="F4913">
        <f>IF(D4913="","",IF(E4913&lt;0,"VENCIDO",IF(E4913&lt;=30,"VENCE EM &lt;= 30 DIAS",IF(E4913&lt;=60,"ATENCAO (31-60 DIAS)","OK"))))</f>
        <v/>
      </c>
      <c r="G4913" s="14">
        <f>SUMIFS(Lancamentos!$G:$G,Lancamentos!$C:$C,$A4913,Lancamentos!$E:$E,$C4913,Lancamentos!$B:$B,"ENTRADA")</f>
        <v/>
      </c>
      <c r="H4913" s="14">
        <f>SUMIFS(Lancamentos!$G:$G,Lancamentos!$C:$C,$A4913,Lancamentos!$E:$E,$C4913,Lancamentos!$B:$B,"SAIDA_USO")</f>
        <v/>
      </c>
      <c r="I4913" s="14">
        <f>SUMIFS(Lancamentos!$G:$G,Lancamentos!$C:$C,$A4913,Lancamentos!$E:$E,$C4913,Lancamentos!$B:$B,"SAIDA_DESCARTE")</f>
        <v/>
      </c>
      <c r="J4913" s="14">
        <f>G4913-H4913-I4913</f>
        <v/>
      </c>
      <c r="K4913">
        <f>IF(A4913="","",IF(J4913&lt;=IFERROR(VLOOKUP(A4913,Produtos!$A:$E,5,FALSE),0),"ABAIXO DO MINIMO","OK"))</f>
        <v/>
      </c>
    </row>
    <row r="4914">
      <c r="B4914">
        <f>IFERROR(VLOOKUP(A4914,Produtos!A:B,2,FALSE),"")</f>
        <v/>
      </c>
      <c r="D4914" s="10">
        <f>IFERROR(INDEX(Lotes!$E:$E,MATCH(1,(Lotes!$A:$A=A4914)*(Lotes!$C:$C=C4914),0)),"")</f>
        <v/>
      </c>
      <c r="E4914" s="14">
        <f>IF(D4914="","",D4914-TODAY())</f>
        <v/>
      </c>
      <c r="F4914">
        <f>IF(D4914="","",IF(E4914&lt;0,"VENCIDO",IF(E4914&lt;=30,"VENCE EM &lt;= 30 DIAS",IF(E4914&lt;=60,"ATENCAO (31-60 DIAS)","OK"))))</f>
        <v/>
      </c>
      <c r="G4914" s="14">
        <f>SUMIFS(Lancamentos!$G:$G,Lancamentos!$C:$C,$A4914,Lancamentos!$E:$E,$C4914,Lancamentos!$B:$B,"ENTRADA")</f>
        <v/>
      </c>
      <c r="H4914" s="14">
        <f>SUMIFS(Lancamentos!$G:$G,Lancamentos!$C:$C,$A4914,Lancamentos!$E:$E,$C4914,Lancamentos!$B:$B,"SAIDA_USO")</f>
        <v/>
      </c>
      <c r="I4914" s="14">
        <f>SUMIFS(Lancamentos!$G:$G,Lancamentos!$C:$C,$A4914,Lancamentos!$E:$E,$C4914,Lancamentos!$B:$B,"SAIDA_DESCARTE")</f>
        <v/>
      </c>
      <c r="J4914" s="14">
        <f>G4914-H4914-I4914</f>
        <v/>
      </c>
      <c r="K4914">
        <f>IF(A4914="","",IF(J4914&lt;=IFERROR(VLOOKUP(A4914,Produtos!$A:$E,5,FALSE),0),"ABAIXO DO MINIMO","OK"))</f>
        <v/>
      </c>
    </row>
    <row r="4915">
      <c r="B4915">
        <f>IFERROR(VLOOKUP(A4915,Produtos!A:B,2,FALSE),"")</f>
        <v/>
      </c>
      <c r="D4915" s="10">
        <f>IFERROR(INDEX(Lotes!$E:$E,MATCH(1,(Lotes!$A:$A=A4915)*(Lotes!$C:$C=C4915),0)),"")</f>
        <v/>
      </c>
      <c r="E4915" s="14">
        <f>IF(D4915="","",D4915-TODAY())</f>
        <v/>
      </c>
      <c r="F4915">
        <f>IF(D4915="","",IF(E4915&lt;0,"VENCIDO",IF(E4915&lt;=30,"VENCE EM &lt;= 30 DIAS",IF(E4915&lt;=60,"ATENCAO (31-60 DIAS)","OK"))))</f>
        <v/>
      </c>
      <c r="G4915" s="14">
        <f>SUMIFS(Lancamentos!$G:$G,Lancamentos!$C:$C,$A4915,Lancamentos!$E:$E,$C4915,Lancamentos!$B:$B,"ENTRADA")</f>
        <v/>
      </c>
      <c r="H4915" s="14">
        <f>SUMIFS(Lancamentos!$G:$G,Lancamentos!$C:$C,$A4915,Lancamentos!$E:$E,$C4915,Lancamentos!$B:$B,"SAIDA_USO")</f>
        <v/>
      </c>
      <c r="I4915" s="14">
        <f>SUMIFS(Lancamentos!$G:$G,Lancamentos!$C:$C,$A4915,Lancamentos!$E:$E,$C4915,Lancamentos!$B:$B,"SAIDA_DESCARTE")</f>
        <v/>
      </c>
      <c r="J4915" s="14">
        <f>G4915-H4915-I4915</f>
        <v/>
      </c>
      <c r="K4915">
        <f>IF(A4915="","",IF(J4915&lt;=IFERROR(VLOOKUP(A4915,Produtos!$A:$E,5,FALSE),0),"ABAIXO DO MINIMO","OK"))</f>
        <v/>
      </c>
    </row>
    <row r="4916">
      <c r="B4916">
        <f>IFERROR(VLOOKUP(A4916,Produtos!A:B,2,FALSE),"")</f>
        <v/>
      </c>
      <c r="D4916" s="10">
        <f>IFERROR(INDEX(Lotes!$E:$E,MATCH(1,(Lotes!$A:$A=A4916)*(Lotes!$C:$C=C4916),0)),"")</f>
        <v/>
      </c>
      <c r="E4916" s="14">
        <f>IF(D4916="","",D4916-TODAY())</f>
        <v/>
      </c>
      <c r="F4916">
        <f>IF(D4916="","",IF(E4916&lt;0,"VENCIDO",IF(E4916&lt;=30,"VENCE EM &lt;= 30 DIAS",IF(E4916&lt;=60,"ATENCAO (31-60 DIAS)","OK"))))</f>
        <v/>
      </c>
      <c r="G4916" s="14">
        <f>SUMIFS(Lancamentos!$G:$G,Lancamentos!$C:$C,$A4916,Lancamentos!$E:$E,$C4916,Lancamentos!$B:$B,"ENTRADA")</f>
        <v/>
      </c>
      <c r="H4916" s="14">
        <f>SUMIFS(Lancamentos!$G:$G,Lancamentos!$C:$C,$A4916,Lancamentos!$E:$E,$C4916,Lancamentos!$B:$B,"SAIDA_USO")</f>
        <v/>
      </c>
      <c r="I4916" s="14">
        <f>SUMIFS(Lancamentos!$G:$G,Lancamentos!$C:$C,$A4916,Lancamentos!$E:$E,$C4916,Lancamentos!$B:$B,"SAIDA_DESCARTE")</f>
        <v/>
      </c>
      <c r="J4916" s="14">
        <f>G4916-H4916-I4916</f>
        <v/>
      </c>
      <c r="K4916">
        <f>IF(A4916="","",IF(J4916&lt;=IFERROR(VLOOKUP(A4916,Produtos!$A:$E,5,FALSE),0),"ABAIXO DO MINIMO","OK"))</f>
        <v/>
      </c>
    </row>
    <row r="4917">
      <c r="B4917">
        <f>IFERROR(VLOOKUP(A4917,Produtos!A:B,2,FALSE),"")</f>
        <v/>
      </c>
      <c r="D4917" s="10">
        <f>IFERROR(INDEX(Lotes!$E:$E,MATCH(1,(Lotes!$A:$A=A4917)*(Lotes!$C:$C=C4917),0)),"")</f>
        <v/>
      </c>
      <c r="E4917" s="14">
        <f>IF(D4917="","",D4917-TODAY())</f>
        <v/>
      </c>
      <c r="F4917">
        <f>IF(D4917="","",IF(E4917&lt;0,"VENCIDO",IF(E4917&lt;=30,"VENCE EM &lt;= 30 DIAS",IF(E4917&lt;=60,"ATENCAO (31-60 DIAS)","OK"))))</f>
        <v/>
      </c>
      <c r="G4917" s="14">
        <f>SUMIFS(Lancamentos!$G:$G,Lancamentos!$C:$C,$A4917,Lancamentos!$E:$E,$C4917,Lancamentos!$B:$B,"ENTRADA")</f>
        <v/>
      </c>
      <c r="H4917" s="14">
        <f>SUMIFS(Lancamentos!$G:$G,Lancamentos!$C:$C,$A4917,Lancamentos!$E:$E,$C4917,Lancamentos!$B:$B,"SAIDA_USO")</f>
        <v/>
      </c>
      <c r="I4917" s="14">
        <f>SUMIFS(Lancamentos!$G:$G,Lancamentos!$C:$C,$A4917,Lancamentos!$E:$E,$C4917,Lancamentos!$B:$B,"SAIDA_DESCARTE")</f>
        <v/>
      </c>
      <c r="J4917" s="14">
        <f>G4917-H4917-I4917</f>
        <v/>
      </c>
      <c r="K4917">
        <f>IF(A4917="","",IF(J4917&lt;=IFERROR(VLOOKUP(A4917,Produtos!$A:$E,5,FALSE),0),"ABAIXO DO MINIMO","OK"))</f>
        <v/>
      </c>
    </row>
    <row r="4918">
      <c r="B4918">
        <f>IFERROR(VLOOKUP(A4918,Produtos!A:B,2,FALSE),"")</f>
        <v/>
      </c>
      <c r="D4918" s="10">
        <f>IFERROR(INDEX(Lotes!$E:$E,MATCH(1,(Lotes!$A:$A=A4918)*(Lotes!$C:$C=C4918),0)),"")</f>
        <v/>
      </c>
      <c r="E4918" s="14">
        <f>IF(D4918="","",D4918-TODAY())</f>
        <v/>
      </c>
      <c r="F4918">
        <f>IF(D4918="","",IF(E4918&lt;0,"VENCIDO",IF(E4918&lt;=30,"VENCE EM &lt;= 30 DIAS",IF(E4918&lt;=60,"ATENCAO (31-60 DIAS)","OK"))))</f>
        <v/>
      </c>
      <c r="G4918" s="14">
        <f>SUMIFS(Lancamentos!$G:$G,Lancamentos!$C:$C,$A4918,Lancamentos!$E:$E,$C4918,Lancamentos!$B:$B,"ENTRADA")</f>
        <v/>
      </c>
      <c r="H4918" s="14">
        <f>SUMIFS(Lancamentos!$G:$G,Lancamentos!$C:$C,$A4918,Lancamentos!$E:$E,$C4918,Lancamentos!$B:$B,"SAIDA_USO")</f>
        <v/>
      </c>
      <c r="I4918" s="14">
        <f>SUMIFS(Lancamentos!$G:$G,Lancamentos!$C:$C,$A4918,Lancamentos!$E:$E,$C4918,Lancamentos!$B:$B,"SAIDA_DESCARTE")</f>
        <v/>
      </c>
      <c r="J4918" s="14">
        <f>G4918-H4918-I4918</f>
        <v/>
      </c>
      <c r="K4918">
        <f>IF(A4918="","",IF(J4918&lt;=IFERROR(VLOOKUP(A4918,Produtos!$A:$E,5,FALSE),0),"ABAIXO DO MINIMO","OK"))</f>
        <v/>
      </c>
    </row>
    <row r="4919">
      <c r="B4919">
        <f>IFERROR(VLOOKUP(A4919,Produtos!A:B,2,FALSE),"")</f>
        <v/>
      </c>
      <c r="D4919" s="10">
        <f>IFERROR(INDEX(Lotes!$E:$E,MATCH(1,(Lotes!$A:$A=A4919)*(Lotes!$C:$C=C4919),0)),"")</f>
        <v/>
      </c>
      <c r="E4919" s="14">
        <f>IF(D4919="","",D4919-TODAY())</f>
        <v/>
      </c>
      <c r="F4919">
        <f>IF(D4919="","",IF(E4919&lt;0,"VENCIDO",IF(E4919&lt;=30,"VENCE EM &lt;= 30 DIAS",IF(E4919&lt;=60,"ATENCAO (31-60 DIAS)","OK"))))</f>
        <v/>
      </c>
      <c r="G4919" s="14">
        <f>SUMIFS(Lancamentos!$G:$G,Lancamentos!$C:$C,$A4919,Lancamentos!$E:$E,$C4919,Lancamentos!$B:$B,"ENTRADA")</f>
        <v/>
      </c>
      <c r="H4919" s="14">
        <f>SUMIFS(Lancamentos!$G:$G,Lancamentos!$C:$C,$A4919,Lancamentos!$E:$E,$C4919,Lancamentos!$B:$B,"SAIDA_USO")</f>
        <v/>
      </c>
      <c r="I4919" s="14">
        <f>SUMIFS(Lancamentos!$G:$G,Lancamentos!$C:$C,$A4919,Lancamentos!$E:$E,$C4919,Lancamentos!$B:$B,"SAIDA_DESCARTE")</f>
        <v/>
      </c>
      <c r="J4919" s="14">
        <f>G4919-H4919-I4919</f>
        <v/>
      </c>
      <c r="K4919">
        <f>IF(A4919="","",IF(J4919&lt;=IFERROR(VLOOKUP(A4919,Produtos!$A:$E,5,FALSE),0),"ABAIXO DO MINIMO","OK"))</f>
        <v/>
      </c>
    </row>
    <row r="4920">
      <c r="B4920">
        <f>IFERROR(VLOOKUP(A4920,Produtos!A:B,2,FALSE),"")</f>
        <v/>
      </c>
      <c r="D4920" s="10">
        <f>IFERROR(INDEX(Lotes!$E:$E,MATCH(1,(Lotes!$A:$A=A4920)*(Lotes!$C:$C=C4920),0)),"")</f>
        <v/>
      </c>
      <c r="E4920" s="14">
        <f>IF(D4920="","",D4920-TODAY())</f>
        <v/>
      </c>
      <c r="F4920">
        <f>IF(D4920="","",IF(E4920&lt;0,"VENCIDO",IF(E4920&lt;=30,"VENCE EM &lt;= 30 DIAS",IF(E4920&lt;=60,"ATENCAO (31-60 DIAS)","OK"))))</f>
        <v/>
      </c>
      <c r="G4920" s="14">
        <f>SUMIFS(Lancamentos!$G:$G,Lancamentos!$C:$C,$A4920,Lancamentos!$E:$E,$C4920,Lancamentos!$B:$B,"ENTRADA")</f>
        <v/>
      </c>
      <c r="H4920" s="14">
        <f>SUMIFS(Lancamentos!$G:$G,Lancamentos!$C:$C,$A4920,Lancamentos!$E:$E,$C4920,Lancamentos!$B:$B,"SAIDA_USO")</f>
        <v/>
      </c>
      <c r="I4920" s="14">
        <f>SUMIFS(Lancamentos!$G:$G,Lancamentos!$C:$C,$A4920,Lancamentos!$E:$E,$C4920,Lancamentos!$B:$B,"SAIDA_DESCARTE")</f>
        <v/>
      </c>
      <c r="J4920" s="14">
        <f>G4920-H4920-I4920</f>
        <v/>
      </c>
      <c r="K4920">
        <f>IF(A4920="","",IF(J4920&lt;=IFERROR(VLOOKUP(A4920,Produtos!$A:$E,5,FALSE),0),"ABAIXO DO MINIMO","OK"))</f>
        <v/>
      </c>
    </row>
    <row r="4921">
      <c r="B4921">
        <f>IFERROR(VLOOKUP(A4921,Produtos!A:B,2,FALSE),"")</f>
        <v/>
      </c>
      <c r="D4921" s="10">
        <f>IFERROR(INDEX(Lotes!$E:$E,MATCH(1,(Lotes!$A:$A=A4921)*(Lotes!$C:$C=C4921),0)),"")</f>
        <v/>
      </c>
      <c r="E4921" s="14">
        <f>IF(D4921="","",D4921-TODAY())</f>
        <v/>
      </c>
      <c r="F4921">
        <f>IF(D4921="","",IF(E4921&lt;0,"VENCIDO",IF(E4921&lt;=30,"VENCE EM &lt;= 30 DIAS",IF(E4921&lt;=60,"ATENCAO (31-60 DIAS)","OK"))))</f>
        <v/>
      </c>
      <c r="G4921" s="14">
        <f>SUMIFS(Lancamentos!$G:$G,Lancamentos!$C:$C,$A4921,Lancamentos!$E:$E,$C4921,Lancamentos!$B:$B,"ENTRADA")</f>
        <v/>
      </c>
      <c r="H4921" s="14">
        <f>SUMIFS(Lancamentos!$G:$G,Lancamentos!$C:$C,$A4921,Lancamentos!$E:$E,$C4921,Lancamentos!$B:$B,"SAIDA_USO")</f>
        <v/>
      </c>
      <c r="I4921" s="14">
        <f>SUMIFS(Lancamentos!$G:$G,Lancamentos!$C:$C,$A4921,Lancamentos!$E:$E,$C4921,Lancamentos!$B:$B,"SAIDA_DESCARTE")</f>
        <v/>
      </c>
      <c r="J4921" s="14">
        <f>G4921-H4921-I4921</f>
        <v/>
      </c>
      <c r="K4921">
        <f>IF(A4921="","",IF(J4921&lt;=IFERROR(VLOOKUP(A4921,Produtos!$A:$E,5,FALSE),0),"ABAIXO DO MINIMO","OK"))</f>
        <v/>
      </c>
    </row>
    <row r="4922">
      <c r="B4922">
        <f>IFERROR(VLOOKUP(A4922,Produtos!A:B,2,FALSE),"")</f>
        <v/>
      </c>
      <c r="D4922" s="10">
        <f>IFERROR(INDEX(Lotes!$E:$E,MATCH(1,(Lotes!$A:$A=A4922)*(Lotes!$C:$C=C4922),0)),"")</f>
        <v/>
      </c>
      <c r="E4922" s="14">
        <f>IF(D4922="","",D4922-TODAY())</f>
        <v/>
      </c>
      <c r="F4922">
        <f>IF(D4922="","",IF(E4922&lt;0,"VENCIDO",IF(E4922&lt;=30,"VENCE EM &lt;= 30 DIAS",IF(E4922&lt;=60,"ATENCAO (31-60 DIAS)","OK"))))</f>
        <v/>
      </c>
      <c r="G4922" s="14">
        <f>SUMIFS(Lancamentos!$G:$G,Lancamentos!$C:$C,$A4922,Lancamentos!$E:$E,$C4922,Lancamentos!$B:$B,"ENTRADA")</f>
        <v/>
      </c>
      <c r="H4922" s="14">
        <f>SUMIFS(Lancamentos!$G:$G,Lancamentos!$C:$C,$A4922,Lancamentos!$E:$E,$C4922,Lancamentos!$B:$B,"SAIDA_USO")</f>
        <v/>
      </c>
      <c r="I4922" s="14">
        <f>SUMIFS(Lancamentos!$G:$G,Lancamentos!$C:$C,$A4922,Lancamentos!$E:$E,$C4922,Lancamentos!$B:$B,"SAIDA_DESCARTE")</f>
        <v/>
      </c>
      <c r="J4922" s="14">
        <f>G4922-H4922-I4922</f>
        <v/>
      </c>
      <c r="K4922">
        <f>IF(A4922="","",IF(J4922&lt;=IFERROR(VLOOKUP(A4922,Produtos!$A:$E,5,FALSE),0),"ABAIXO DO MINIMO","OK"))</f>
        <v/>
      </c>
    </row>
    <row r="4923">
      <c r="B4923">
        <f>IFERROR(VLOOKUP(A4923,Produtos!A:B,2,FALSE),"")</f>
        <v/>
      </c>
      <c r="D4923" s="10">
        <f>IFERROR(INDEX(Lotes!$E:$E,MATCH(1,(Lotes!$A:$A=A4923)*(Lotes!$C:$C=C4923),0)),"")</f>
        <v/>
      </c>
      <c r="E4923" s="14">
        <f>IF(D4923="","",D4923-TODAY())</f>
        <v/>
      </c>
      <c r="F4923">
        <f>IF(D4923="","",IF(E4923&lt;0,"VENCIDO",IF(E4923&lt;=30,"VENCE EM &lt;= 30 DIAS",IF(E4923&lt;=60,"ATENCAO (31-60 DIAS)","OK"))))</f>
        <v/>
      </c>
      <c r="G4923" s="14">
        <f>SUMIFS(Lancamentos!$G:$G,Lancamentos!$C:$C,$A4923,Lancamentos!$E:$E,$C4923,Lancamentos!$B:$B,"ENTRADA")</f>
        <v/>
      </c>
      <c r="H4923" s="14">
        <f>SUMIFS(Lancamentos!$G:$G,Lancamentos!$C:$C,$A4923,Lancamentos!$E:$E,$C4923,Lancamentos!$B:$B,"SAIDA_USO")</f>
        <v/>
      </c>
      <c r="I4923" s="14">
        <f>SUMIFS(Lancamentos!$G:$G,Lancamentos!$C:$C,$A4923,Lancamentos!$E:$E,$C4923,Lancamentos!$B:$B,"SAIDA_DESCARTE")</f>
        <v/>
      </c>
      <c r="J4923" s="14">
        <f>G4923-H4923-I4923</f>
        <v/>
      </c>
      <c r="K4923">
        <f>IF(A4923="","",IF(J4923&lt;=IFERROR(VLOOKUP(A4923,Produtos!$A:$E,5,FALSE),0),"ABAIXO DO MINIMO","OK"))</f>
        <v/>
      </c>
    </row>
    <row r="4924">
      <c r="B4924">
        <f>IFERROR(VLOOKUP(A4924,Produtos!A:B,2,FALSE),"")</f>
        <v/>
      </c>
      <c r="D4924" s="10">
        <f>IFERROR(INDEX(Lotes!$E:$E,MATCH(1,(Lotes!$A:$A=A4924)*(Lotes!$C:$C=C4924),0)),"")</f>
        <v/>
      </c>
      <c r="E4924" s="14">
        <f>IF(D4924="","",D4924-TODAY())</f>
        <v/>
      </c>
      <c r="F4924">
        <f>IF(D4924="","",IF(E4924&lt;0,"VENCIDO",IF(E4924&lt;=30,"VENCE EM &lt;= 30 DIAS",IF(E4924&lt;=60,"ATENCAO (31-60 DIAS)","OK"))))</f>
        <v/>
      </c>
      <c r="G4924" s="14">
        <f>SUMIFS(Lancamentos!$G:$G,Lancamentos!$C:$C,$A4924,Lancamentos!$E:$E,$C4924,Lancamentos!$B:$B,"ENTRADA")</f>
        <v/>
      </c>
      <c r="H4924" s="14">
        <f>SUMIFS(Lancamentos!$G:$G,Lancamentos!$C:$C,$A4924,Lancamentos!$E:$E,$C4924,Lancamentos!$B:$B,"SAIDA_USO")</f>
        <v/>
      </c>
      <c r="I4924" s="14">
        <f>SUMIFS(Lancamentos!$G:$G,Lancamentos!$C:$C,$A4924,Lancamentos!$E:$E,$C4924,Lancamentos!$B:$B,"SAIDA_DESCARTE")</f>
        <v/>
      </c>
      <c r="J4924" s="14">
        <f>G4924-H4924-I4924</f>
        <v/>
      </c>
      <c r="K4924">
        <f>IF(A4924="","",IF(J4924&lt;=IFERROR(VLOOKUP(A4924,Produtos!$A:$E,5,FALSE),0),"ABAIXO DO MINIMO","OK"))</f>
        <v/>
      </c>
    </row>
    <row r="4925">
      <c r="B4925">
        <f>IFERROR(VLOOKUP(A4925,Produtos!A:B,2,FALSE),"")</f>
        <v/>
      </c>
      <c r="D4925" s="10">
        <f>IFERROR(INDEX(Lotes!$E:$E,MATCH(1,(Lotes!$A:$A=A4925)*(Lotes!$C:$C=C4925),0)),"")</f>
        <v/>
      </c>
      <c r="E4925" s="14">
        <f>IF(D4925="","",D4925-TODAY())</f>
        <v/>
      </c>
      <c r="F4925">
        <f>IF(D4925="","",IF(E4925&lt;0,"VENCIDO",IF(E4925&lt;=30,"VENCE EM &lt;= 30 DIAS",IF(E4925&lt;=60,"ATENCAO (31-60 DIAS)","OK"))))</f>
        <v/>
      </c>
      <c r="G4925" s="14">
        <f>SUMIFS(Lancamentos!$G:$G,Lancamentos!$C:$C,$A4925,Lancamentos!$E:$E,$C4925,Lancamentos!$B:$B,"ENTRADA")</f>
        <v/>
      </c>
      <c r="H4925" s="14">
        <f>SUMIFS(Lancamentos!$G:$G,Lancamentos!$C:$C,$A4925,Lancamentos!$E:$E,$C4925,Lancamentos!$B:$B,"SAIDA_USO")</f>
        <v/>
      </c>
      <c r="I4925" s="14">
        <f>SUMIFS(Lancamentos!$G:$G,Lancamentos!$C:$C,$A4925,Lancamentos!$E:$E,$C4925,Lancamentos!$B:$B,"SAIDA_DESCARTE")</f>
        <v/>
      </c>
      <c r="J4925" s="14">
        <f>G4925-H4925-I4925</f>
        <v/>
      </c>
      <c r="K4925">
        <f>IF(A4925="","",IF(J4925&lt;=IFERROR(VLOOKUP(A4925,Produtos!$A:$E,5,FALSE),0),"ABAIXO DO MINIMO","OK"))</f>
        <v/>
      </c>
    </row>
    <row r="4926">
      <c r="B4926">
        <f>IFERROR(VLOOKUP(A4926,Produtos!A:B,2,FALSE),"")</f>
        <v/>
      </c>
      <c r="D4926" s="10">
        <f>IFERROR(INDEX(Lotes!$E:$E,MATCH(1,(Lotes!$A:$A=A4926)*(Lotes!$C:$C=C4926),0)),"")</f>
        <v/>
      </c>
      <c r="E4926" s="14">
        <f>IF(D4926="","",D4926-TODAY())</f>
        <v/>
      </c>
      <c r="F4926">
        <f>IF(D4926="","",IF(E4926&lt;0,"VENCIDO",IF(E4926&lt;=30,"VENCE EM &lt;= 30 DIAS",IF(E4926&lt;=60,"ATENCAO (31-60 DIAS)","OK"))))</f>
        <v/>
      </c>
      <c r="G4926" s="14">
        <f>SUMIFS(Lancamentos!$G:$G,Lancamentos!$C:$C,$A4926,Lancamentos!$E:$E,$C4926,Lancamentos!$B:$B,"ENTRADA")</f>
        <v/>
      </c>
      <c r="H4926" s="14">
        <f>SUMIFS(Lancamentos!$G:$G,Lancamentos!$C:$C,$A4926,Lancamentos!$E:$E,$C4926,Lancamentos!$B:$B,"SAIDA_USO")</f>
        <v/>
      </c>
      <c r="I4926" s="14">
        <f>SUMIFS(Lancamentos!$G:$G,Lancamentos!$C:$C,$A4926,Lancamentos!$E:$E,$C4926,Lancamentos!$B:$B,"SAIDA_DESCARTE")</f>
        <v/>
      </c>
      <c r="J4926" s="14">
        <f>G4926-H4926-I4926</f>
        <v/>
      </c>
      <c r="K4926">
        <f>IF(A4926="","",IF(J4926&lt;=IFERROR(VLOOKUP(A4926,Produtos!$A:$E,5,FALSE),0),"ABAIXO DO MINIMO","OK"))</f>
        <v/>
      </c>
    </row>
    <row r="4927">
      <c r="B4927">
        <f>IFERROR(VLOOKUP(A4927,Produtos!A:B,2,FALSE),"")</f>
        <v/>
      </c>
      <c r="D4927" s="10">
        <f>IFERROR(INDEX(Lotes!$E:$E,MATCH(1,(Lotes!$A:$A=A4927)*(Lotes!$C:$C=C4927),0)),"")</f>
        <v/>
      </c>
      <c r="E4927" s="14">
        <f>IF(D4927="","",D4927-TODAY())</f>
        <v/>
      </c>
      <c r="F4927">
        <f>IF(D4927="","",IF(E4927&lt;0,"VENCIDO",IF(E4927&lt;=30,"VENCE EM &lt;= 30 DIAS",IF(E4927&lt;=60,"ATENCAO (31-60 DIAS)","OK"))))</f>
        <v/>
      </c>
      <c r="G4927" s="14">
        <f>SUMIFS(Lancamentos!$G:$G,Lancamentos!$C:$C,$A4927,Lancamentos!$E:$E,$C4927,Lancamentos!$B:$B,"ENTRADA")</f>
        <v/>
      </c>
      <c r="H4927" s="14">
        <f>SUMIFS(Lancamentos!$G:$G,Lancamentos!$C:$C,$A4927,Lancamentos!$E:$E,$C4927,Lancamentos!$B:$B,"SAIDA_USO")</f>
        <v/>
      </c>
      <c r="I4927" s="14">
        <f>SUMIFS(Lancamentos!$G:$G,Lancamentos!$C:$C,$A4927,Lancamentos!$E:$E,$C4927,Lancamentos!$B:$B,"SAIDA_DESCARTE")</f>
        <v/>
      </c>
      <c r="J4927" s="14">
        <f>G4927-H4927-I4927</f>
        <v/>
      </c>
      <c r="K4927">
        <f>IF(A4927="","",IF(J4927&lt;=IFERROR(VLOOKUP(A4927,Produtos!$A:$E,5,FALSE),0),"ABAIXO DO MINIMO","OK"))</f>
        <v/>
      </c>
    </row>
    <row r="4928">
      <c r="B4928">
        <f>IFERROR(VLOOKUP(A4928,Produtos!A:B,2,FALSE),"")</f>
        <v/>
      </c>
      <c r="D4928" s="10">
        <f>IFERROR(INDEX(Lotes!$E:$E,MATCH(1,(Lotes!$A:$A=A4928)*(Lotes!$C:$C=C4928),0)),"")</f>
        <v/>
      </c>
      <c r="E4928" s="14">
        <f>IF(D4928="","",D4928-TODAY())</f>
        <v/>
      </c>
      <c r="F4928">
        <f>IF(D4928="","",IF(E4928&lt;0,"VENCIDO",IF(E4928&lt;=30,"VENCE EM &lt;= 30 DIAS",IF(E4928&lt;=60,"ATENCAO (31-60 DIAS)","OK"))))</f>
        <v/>
      </c>
      <c r="G4928" s="14">
        <f>SUMIFS(Lancamentos!$G:$G,Lancamentos!$C:$C,$A4928,Lancamentos!$E:$E,$C4928,Lancamentos!$B:$B,"ENTRADA")</f>
        <v/>
      </c>
      <c r="H4928" s="14">
        <f>SUMIFS(Lancamentos!$G:$G,Lancamentos!$C:$C,$A4928,Lancamentos!$E:$E,$C4928,Lancamentos!$B:$B,"SAIDA_USO")</f>
        <v/>
      </c>
      <c r="I4928" s="14">
        <f>SUMIFS(Lancamentos!$G:$G,Lancamentos!$C:$C,$A4928,Lancamentos!$E:$E,$C4928,Lancamentos!$B:$B,"SAIDA_DESCARTE")</f>
        <v/>
      </c>
      <c r="J4928" s="14">
        <f>G4928-H4928-I4928</f>
        <v/>
      </c>
      <c r="K4928">
        <f>IF(A4928="","",IF(J4928&lt;=IFERROR(VLOOKUP(A4928,Produtos!$A:$E,5,FALSE),0),"ABAIXO DO MINIMO","OK"))</f>
        <v/>
      </c>
    </row>
    <row r="4929">
      <c r="B4929">
        <f>IFERROR(VLOOKUP(A4929,Produtos!A:B,2,FALSE),"")</f>
        <v/>
      </c>
      <c r="D4929" s="10">
        <f>IFERROR(INDEX(Lotes!$E:$E,MATCH(1,(Lotes!$A:$A=A4929)*(Lotes!$C:$C=C4929),0)),"")</f>
        <v/>
      </c>
      <c r="E4929" s="14">
        <f>IF(D4929="","",D4929-TODAY())</f>
        <v/>
      </c>
      <c r="F4929">
        <f>IF(D4929="","",IF(E4929&lt;0,"VENCIDO",IF(E4929&lt;=30,"VENCE EM &lt;= 30 DIAS",IF(E4929&lt;=60,"ATENCAO (31-60 DIAS)","OK"))))</f>
        <v/>
      </c>
      <c r="G4929" s="14">
        <f>SUMIFS(Lancamentos!$G:$G,Lancamentos!$C:$C,$A4929,Lancamentos!$E:$E,$C4929,Lancamentos!$B:$B,"ENTRADA")</f>
        <v/>
      </c>
      <c r="H4929" s="14">
        <f>SUMIFS(Lancamentos!$G:$G,Lancamentos!$C:$C,$A4929,Lancamentos!$E:$E,$C4929,Lancamentos!$B:$B,"SAIDA_USO")</f>
        <v/>
      </c>
      <c r="I4929" s="14">
        <f>SUMIFS(Lancamentos!$G:$G,Lancamentos!$C:$C,$A4929,Lancamentos!$E:$E,$C4929,Lancamentos!$B:$B,"SAIDA_DESCARTE")</f>
        <v/>
      </c>
      <c r="J4929" s="14">
        <f>G4929-H4929-I4929</f>
        <v/>
      </c>
      <c r="K4929">
        <f>IF(A4929="","",IF(J4929&lt;=IFERROR(VLOOKUP(A4929,Produtos!$A:$E,5,FALSE),0),"ABAIXO DO MINIMO","OK"))</f>
        <v/>
      </c>
    </row>
    <row r="4930">
      <c r="B4930">
        <f>IFERROR(VLOOKUP(A4930,Produtos!A:B,2,FALSE),"")</f>
        <v/>
      </c>
      <c r="D4930" s="10">
        <f>IFERROR(INDEX(Lotes!$E:$E,MATCH(1,(Lotes!$A:$A=A4930)*(Lotes!$C:$C=C4930),0)),"")</f>
        <v/>
      </c>
      <c r="E4930" s="14">
        <f>IF(D4930="","",D4930-TODAY())</f>
        <v/>
      </c>
      <c r="F4930">
        <f>IF(D4930="","",IF(E4930&lt;0,"VENCIDO",IF(E4930&lt;=30,"VENCE EM &lt;= 30 DIAS",IF(E4930&lt;=60,"ATENCAO (31-60 DIAS)","OK"))))</f>
        <v/>
      </c>
      <c r="G4930" s="14">
        <f>SUMIFS(Lancamentos!$G:$G,Lancamentos!$C:$C,$A4930,Lancamentos!$E:$E,$C4930,Lancamentos!$B:$B,"ENTRADA")</f>
        <v/>
      </c>
      <c r="H4930" s="14">
        <f>SUMIFS(Lancamentos!$G:$G,Lancamentos!$C:$C,$A4930,Lancamentos!$E:$E,$C4930,Lancamentos!$B:$B,"SAIDA_USO")</f>
        <v/>
      </c>
      <c r="I4930" s="14">
        <f>SUMIFS(Lancamentos!$G:$G,Lancamentos!$C:$C,$A4930,Lancamentos!$E:$E,$C4930,Lancamentos!$B:$B,"SAIDA_DESCARTE")</f>
        <v/>
      </c>
      <c r="J4930" s="14">
        <f>G4930-H4930-I4930</f>
        <v/>
      </c>
      <c r="K4930">
        <f>IF(A4930="","",IF(J4930&lt;=IFERROR(VLOOKUP(A4930,Produtos!$A:$E,5,FALSE),0),"ABAIXO DO MINIMO","OK"))</f>
        <v/>
      </c>
    </row>
    <row r="4931">
      <c r="B4931">
        <f>IFERROR(VLOOKUP(A4931,Produtos!A:B,2,FALSE),"")</f>
        <v/>
      </c>
      <c r="D4931" s="10">
        <f>IFERROR(INDEX(Lotes!$E:$E,MATCH(1,(Lotes!$A:$A=A4931)*(Lotes!$C:$C=C4931),0)),"")</f>
        <v/>
      </c>
      <c r="E4931" s="14">
        <f>IF(D4931="","",D4931-TODAY())</f>
        <v/>
      </c>
      <c r="F4931">
        <f>IF(D4931="","",IF(E4931&lt;0,"VENCIDO",IF(E4931&lt;=30,"VENCE EM &lt;= 30 DIAS",IF(E4931&lt;=60,"ATENCAO (31-60 DIAS)","OK"))))</f>
        <v/>
      </c>
      <c r="G4931" s="14">
        <f>SUMIFS(Lancamentos!$G:$G,Lancamentos!$C:$C,$A4931,Lancamentos!$E:$E,$C4931,Lancamentos!$B:$B,"ENTRADA")</f>
        <v/>
      </c>
      <c r="H4931" s="14">
        <f>SUMIFS(Lancamentos!$G:$G,Lancamentos!$C:$C,$A4931,Lancamentos!$E:$E,$C4931,Lancamentos!$B:$B,"SAIDA_USO")</f>
        <v/>
      </c>
      <c r="I4931" s="14">
        <f>SUMIFS(Lancamentos!$G:$G,Lancamentos!$C:$C,$A4931,Lancamentos!$E:$E,$C4931,Lancamentos!$B:$B,"SAIDA_DESCARTE")</f>
        <v/>
      </c>
      <c r="J4931" s="14">
        <f>G4931-H4931-I4931</f>
        <v/>
      </c>
      <c r="K4931">
        <f>IF(A4931="","",IF(J4931&lt;=IFERROR(VLOOKUP(A4931,Produtos!$A:$E,5,FALSE),0),"ABAIXO DO MINIMO","OK"))</f>
        <v/>
      </c>
    </row>
    <row r="4932">
      <c r="B4932">
        <f>IFERROR(VLOOKUP(A4932,Produtos!A:B,2,FALSE),"")</f>
        <v/>
      </c>
      <c r="D4932" s="10">
        <f>IFERROR(INDEX(Lotes!$E:$E,MATCH(1,(Lotes!$A:$A=A4932)*(Lotes!$C:$C=C4932),0)),"")</f>
        <v/>
      </c>
      <c r="E4932" s="14">
        <f>IF(D4932="","",D4932-TODAY())</f>
        <v/>
      </c>
      <c r="F4932">
        <f>IF(D4932="","",IF(E4932&lt;0,"VENCIDO",IF(E4932&lt;=30,"VENCE EM &lt;= 30 DIAS",IF(E4932&lt;=60,"ATENCAO (31-60 DIAS)","OK"))))</f>
        <v/>
      </c>
      <c r="G4932" s="14">
        <f>SUMIFS(Lancamentos!$G:$G,Lancamentos!$C:$C,$A4932,Lancamentos!$E:$E,$C4932,Lancamentos!$B:$B,"ENTRADA")</f>
        <v/>
      </c>
      <c r="H4932" s="14">
        <f>SUMIFS(Lancamentos!$G:$G,Lancamentos!$C:$C,$A4932,Lancamentos!$E:$E,$C4932,Lancamentos!$B:$B,"SAIDA_USO")</f>
        <v/>
      </c>
      <c r="I4932" s="14">
        <f>SUMIFS(Lancamentos!$G:$G,Lancamentos!$C:$C,$A4932,Lancamentos!$E:$E,$C4932,Lancamentos!$B:$B,"SAIDA_DESCARTE")</f>
        <v/>
      </c>
      <c r="J4932" s="14">
        <f>G4932-H4932-I4932</f>
        <v/>
      </c>
      <c r="K4932">
        <f>IF(A4932="","",IF(J4932&lt;=IFERROR(VLOOKUP(A4932,Produtos!$A:$E,5,FALSE),0),"ABAIXO DO MINIMO","OK"))</f>
        <v/>
      </c>
    </row>
    <row r="4933">
      <c r="B4933">
        <f>IFERROR(VLOOKUP(A4933,Produtos!A:B,2,FALSE),"")</f>
        <v/>
      </c>
      <c r="D4933" s="10">
        <f>IFERROR(INDEX(Lotes!$E:$E,MATCH(1,(Lotes!$A:$A=A4933)*(Lotes!$C:$C=C4933),0)),"")</f>
        <v/>
      </c>
      <c r="E4933" s="14">
        <f>IF(D4933="","",D4933-TODAY())</f>
        <v/>
      </c>
      <c r="F4933">
        <f>IF(D4933="","",IF(E4933&lt;0,"VENCIDO",IF(E4933&lt;=30,"VENCE EM &lt;= 30 DIAS",IF(E4933&lt;=60,"ATENCAO (31-60 DIAS)","OK"))))</f>
        <v/>
      </c>
      <c r="G4933" s="14">
        <f>SUMIFS(Lancamentos!$G:$G,Lancamentos!$C:$C,$A4933,Lancamentos!$E:$E,$C4933,Lancamentos!$B:$B,"ENTRADA")</f>
        <v/>
      </c>
      <c r="H4933" s="14">
        <f>SUMIFS(Lancamentos!$G:$G,Lancamentos!$C:$C,$A4933,Lancamentos!$E:$E,$C4933,Lancamentos!$B:$B,"SAIDA_USO")</f>
        <v/>
      </c>
      <c r="I4933" s="14">
        <f>SUMIFS(Lancamentos!$G:$G,Lancamentos!$C:$C,$A4933,Lancamentos!$E:$E,$C4933,Lancamentos!$B:$B,"SAIDA_DESCARTE")</f>
        <v/>
      </c>
      <c r="J4933" s="14">
        <f>G4933-H4933-I4933</f>
        <v/>
      </c>
      <c r="K4933">
        <f>IF(A4933="","",IF(J4933&lt;=IFERROR(VLOOKUP(A4933,Produtos!$A:$E,5,FALSE),0),"ABAIXO DO MINIMO","OK"))</f>
        <v/>
      </c>
    </row>
    <row r="4934">
      <c r="B4934">
        <f>IFERROR(VLOOKUP(A4934,Produtos!A:B,2,FALSE),"")</f>
        <v/>
      </c>
      <c r="D4934" s="10">
        <f>IFERROR(INDEX(Lotes!$E:$E,MATCH(1,(Lotes!$A:$A=A4934)*(Lotes!$C:$C=C4934),0)),"")</f>
        <v/>
      </c>
      <c r="E4934" s="14">
        <f>IF(D4934="","",D4934-TODAY())</f>
        <v/>
      </c>
      <c r="F4934">
        <f>IF(D4934="","",IF(E4934&lt;0,"VENCIDO",IF(E4934&lt;=30,"VENCE EM &lt;= 30 DIAS",IF(E4934&lt;=60,"ATENCAO (31-60 DIAS)","OK"))))</f>
        <v/>
      </c>
      <c r="G4934" s="14">
        <f>SUMIFS(Lancamentos!$G:$G,Lancamentos!$C:$C,$A4934,Lancamentos!$E:$E,$C4934,Lancamentos!$B:$B,"ENTRADA")</f>
        <v/>
      </c>
      <c r="H4934" s="14">
        <f>SUMIFS(Lancamentos!$G:$G,Lancamentos!$C:$C,$A4934,Lancamentos!$E:$E,$C4934,Lancamentos!$B:$B,"SAIDA_USO")</f>
        <v/>
      </c>
      <c r="I4934" s="14">
        <f>SUMIFS(Lancamentos!$G:$G,Lancamentos!$C:$C,$A4934,Lancamentos!$E:$E,$C4934,Lancamentos!$B:$B,"SAIDA_DESCARTE")</f>
        <v/>
      </c>
      <c r="J4934" s="14">
        <f>G4934-H4934-I4934</f>
        <v/>
      </c>
      <c r="K4934">
        <f>IF(A4934="","",IF(J4934&lt;=IFERROR(VLOOKUP(A4934,Produtos!$A:$E,5,FALSE),0),"ABAIXO DO MINIMO","OK"))</f>
        <v/>
      </c>
    </row>
    <row r="4935">
      <c r="B4935">
        <f>IFERROR(VLOOKUP(A4935,Produtos!A:B,2,FALSE),"")</f>
        <v/>
      </c>
      <c r="D4935" s="10">
        <f>IFERROR(INDEX(Lotes!$E:$E,MATCH(1,(Lotes!$A:$A=A4935)*(Lotes!$C:$C=C4935),0)),"")</f>
        <v/>
      </c>
      <c r="E4935" s="14">
        <f>IF(D4935="","",D4935-TODAY())</f>
        <v/>
      </c>
      <c r="F4935">
        <f>IF(D4935="","",IF(E4935&lt;0,"VENCIDO",IF(E4935&lt;=30,"VENCE EM &lt;= 30 DIAS",IF(E4935&lt;=60,"ATENCAO (31-60 DIAS)","OK"))))</f>
        <v/>
      </c>
      <c r="G4935" s="14">
        <f>SUMIFS(Lancamentos!$G:$G,Lancamentos!$C:$C,$A4935,Lancamentos!$E:$E,$C4935,Lancamentos!$B:$B,"ENTRADA")</f>
        <v/>
      </c>
      <c r="H4935" s="14">
        <f>SUMIFS(Lancamentos!$G:$G,Lancamentos!$C:$C,$A4935,Lancamentos!$E:$E,$C4935,Lancamentos!$B:$B,"SAIDA_USO")</f>
        <v/>
      </c>
      <c r="I4935" s="14">
        <f>SUMIFS(Lancamentos!$G:$G,Lancamentos!$C:$C,$A4935,Lancamentos!$E:$E,$C4935,Lancamentos!$B:$B,"SAIDA_DESCARTE")</f>
        <v/>
      </c>
      <c r="J4935" s="14">
        <f>G4935-H4935-I4935</f>
        <v/>
      </c>
      <c r="K4935">
        <f>IF(A4935="","",IF(J4935&lt;=IFERROR(VLOOKUP(A4935,Produtos!$A:$E,5,FALSE),0),"ABAIXO DO MINIMO","OK"))</f>
        <v/>
      </c>
    </row>
    <row r="4936">
      <c r="B4936">
        <f>IFERROR(VLOOKUP(A4936,Produtos!A:B,2,FALSE),"")</f>
        <v/>
      </c>
      <c r="D4936" s="10">
        <f>IFERROR(INDEX(Lotes!$E:$E,MATCH(1,(Lotes!$A:$A=A4936)*(Lotes!$C:$C=C4936),0)),"")</f>
        <v/>
      </c>
      <c r="E4936" s="14">
        <f>IF(D4936="","",D4936-TODAY())</f>
        <v/>
      </c>
      <c r="F4936">
        <f>IF(D4936="","",IF(E4936&lt;0,"VENCIDO",IF(E4936&lt;=30,"VENCE EM &lt;= 30 DIAS",IF(E4936&lt;=60,"ATENCAO (31-60 DIAS)","OK"))))</f>
        <v/>
      </c>
      <c r="G4936" s="14">
        <f>SUMIFS(Lancamentos!$G:$G,Lancamentos!$C:$C,$A4936,Lancamentos!$E:$E,$C4936,Lancamentos!$B:$B,"ENTRADA")</f>
        <v/>
      </c>
      <c r="H4936" s="14">
        <f>SUMIFS(Lancamentos!$G:$G,Lancamentos!$C:$C,$A4936,Lancamentos!$E:$E,$C4936,Lancamentos!$B:$B,"SAIDA_USO")</f>
        <v/>
      </c>
      <c r="I4936" s="14">
        <f>SUMIFS(Lancamentos!$G:$G,Lancamentos!$C:$C,$A4936,Lancamentos!$E:$E,$C4936,Lancamentos!$B:$B,"SAIDA_DESCARTE")</f>
        <v/>
      </c>
      <c r="J4936" s="14">
        <f>G4936-H4936-I4936</f>
        <v/>
      </c>
      <c r="K4936">
        <f>IF(A4936="","",IF(J4936&lt;=IFERROR(VLOOKUP(A4936,Produtos!$A:$E,5,FALSE),0),"ABAIXO DO MINIMO","OK"))</f>
        <v/>
      </c>
    </row>
    <row r="4937">
      <c r="B4937">
        <f>IFERROR(VLOOKUP(A4937,Produtos!A:B,2,FALSE),"")</f>
        <v/>
      </c>
      <c r="D4937" s="10">
        <f>IFERROR(INDEX(Lotes!$E:$E,MATCH(1,(Lotes!$A:$A=A4937)*(Lotes!$C:$C=C4937),0)),"")</f>
        <v/>
      </c>
      <c r="E4937" s="14">
        <f>IF(D4937="","",D4937-TODAY())</f>
        <v/>
      </c>
      <c r="F4937">
        <f>IF(D4937="","",IF(E4937&lt;0,"VENCIDO",IF(E4937&lt;=30,"VENCE EM &lt;= 30 DIAS",IF(E4937&lt;=60,"ATENCAO (31-60 DIAS)","OK"))))</f>
        <v/>
      </c>
      <c r="G4937" s="14">
        <f>SUMIFS(Lancamentos!$G:$G,Lancamentos!$C:$C,$A4937,Lancamentos!$E:$E,$C4937,Lancamentos!$B:$B,"ENTRADA")</f>
        <v/>
      </c>
      <c r="H4937" s="14">
        <f>SUMIFS(Lancamentos!$G:$G,Lancamentos!$C:$C,$A4937,Lancamentos!$E:$E,$C4937,Lancamentos!$B:$B,"SAIDA_USO")</f>
        <v/>
      </c>
      <c r="I4937" s="14">
        <f>SUMIFS(Lancamentos!$G:$G,Lancamentos!$C:$C,$A4937,Lancamentos!$E:$E,$C4937,Lancamentos!$B:$B,"SAIDA_DESCARTE")</f>
        <v/>
      </c>
      <c r="J4937" s="14">
        <f>G4937-H4937-I4937</f>
        <v/>
      </c>
      <c r="K4937">
        <f>IF(A4937="","",IF(J4937&lt;=IFERROR(VLOOKUP(A4937,Produtos!$A:$E,5,FALSE),0),"ABAIXO DO MINIMO","OK"))</f>
        <v/>
      </c>
    </row>
    <row r="4938">
      <c r="B4938">
        <f>IFERROR(VLOOKUP(A4938,Produtos!A:B,2,FALSE),"")</f>
        <v/>
      </c>
      <c r="D4938" s="10">
        <f>IFERROR(INDEX(Lotes!$E:$E,MATCH(1,(Lotes!$A:$A=A4938)*(Lotes!$C:$C=C4938),0)),"")</f>
        <v/>
      </c>
      <c r="E4938" s="14">
        <f>IF(D4938="","",D4938-TODAY())</f>
        <v/>
      </c>
      <c r="F4938">
        <f>IF(D4938="","",IF(E4938&lt;0,"VENCIDO",IF(E4938&lt;=30,"VENCE EM &lt;= 30 DIAS",IF(E4938&lt;=60,"ATENCAO (31-60 DIAS)","OK"))))</f>
        <v/>
      </c>
      <c r="G4938" s="14">
        <f>SUMIFS(Lancamentos!$G:$G,Lancamentos!$C:$C,$A4938,Lancamentos!$E:$E,$C4938,Lancamentos!$B:$B,"ENTRADA")</f>
        <v/>
      </c>
      <c r="H4938" s="14">
        <f>SUMIFS(Lancamentos!$G:$G,Lancamentos!$C:$C,$A4938,Lancamentos!$E:$E,$C4938,Lancamentos!$B:$B,"SAIDA_USO")</f>
        <v/>
      </c>
      <c r="I4938" s="14">
        <f>SUMIFS(Lancamentos!$G:$G,Lancamentos!$C:$C,$A4938,Lancamentos!$E:$E,$C4938,Lancamentos!$B:$B,"SAIDA_DESCARTE")</f>
        <v/>
      </c>
      <c r="J4938" s="14">
        <f>G4938-H4938-I4938</f>
        <v/>
      </c>
      <c r="K4938">
        <f>IF(A4938="","",IF(J4938&lt;=IFERROR(VLOOKUP(A4938,Produtos!$A:$E,5,FALSE),0),"ABAIXO DO MINIMO","OK"))</f>
        <v/>
      </c>
    </row>
    <row r="4939">
      <c r="B4939">
        <f>IFERROR(VLOOKUP(A4939,Produtos!A:B,2,FALSE),"")</f>
        <v/>
      </c>
      <c r="D4939" s="10">
        <f>IFERROR(INDEX(Lotes!$E:$E,MATCH(1,(Lotes!$A:$A=A4939)*(Lotes!$C:$C=C4939),0)),"")</f>
        <v/>
      </c>
      <c r="E4939" s="14">
        <f>IF(D4939="","",D4939-TODAY())</f>
        <v/>
      </c>
      <c r="F4939">
        <f>IF(D4939="","",IF(E4939&lt;0,"VENCIDO",IF(E4939&lt;=30,"VENCE EM &lt;= 30 DIAS",IF(E4939&lt;=60,"ATENCAO (31-60 DIAS)","OK"))))</f>
        <v/>
      </c>
      <c r="G4939" s="14">
        <f>SUMIFS(Lancamentos!$G:$G,Lancamentos!$C:$C,$A4939,Lancamentos!$E:$E,$C4939,Lancamentos!$B:$B,"ENTRADA")</f>
        <v/>
      </c>
      <c r="H4939" s="14">
        <f>SUMIFS(Lancamentos!$G:$G,Lancamentos!$C:$C,$A4939,Lancamentos!$E:$E,$C4939,Lancamentos!$B:$B,"SAIDA_USO")</f>
        <v/>
      </c>
      <c r="I4939" s="14">
        <f>SUMIFS(Lancamentos!$G:$G,Lancamentos!$C:$C,$A4939,Lancamentos!$E:$E,$C4939,Lancamentos!$B:$B,"SAIDA_DESCARTE")</f>
        <v/>
      </c>
      <c r="J4939" s="14">
        <f>G4939-H4939-I4939</f>
        <v/>
      </c>
      <c r="K4939">
        <f>IF(A4939="","",IF(J4939&lt;=IFERROR(VLOOKUP(A4939,Produtos!$A:$E,5,FALSE),0),"ABAIXO DO MINIMO","OK"))</f>
        <v/>
      </c>
    </row>
    <row r="4940">
      <c r="B4940">
        <f>IFERROR(VLOOKUP(A4940,Produtos!A:B,2,FALSE),"")</f>
        <v/>
      </c>
      <c r="D4940" s="10">
        <f>IFERROR(INDEX(Lotes!$E:$E,MATCH(1,(Lotes!$A:$A=A4940)*(Lotes!$C:$C=C4940),0)),"")</f>
        <v/>
      </c>
      <c r="E4940" s="14">
        <f>IF(D4940="","",D4940-TODAY())</f>
        <v/>
      </c>
      <c r="F4940">
        <f>IF(D4940="","",IF(E4940&lt;0,"VENCIDO",IF(E4940&lt;=30,"VENCE EM &lt;= 30 DIAS",IF(E4940&lt;=60,"ATENCAO (31-60 DIAS)","OK"))))</f>
        <v/>
      </c>
      <c r="G4940" s="14">
        <f>SUMIFS(Lancamentos!$G:$G,Lancamentos!$C:$C,$A4940,Lancamentos!$E:$E,$C4940,Lancamentos!$B:$B,"ENTRADA")</f>
        <v/>
      </c>
      <c r="H4940" s="14">
        <f>SUMIFS(Lancamentos!$G:$G,Lancamentos!$C:$C,$A4940,Lancamentos!$E:$E,$C4940,Lancamentos!$B:$B,"SAIDA_USO")</f>
        <v/>
      </c>
      <c r="I4940" s="14">
        <f>SUMIFS(Lancamentos!$G:$G,Lancamentos!$C:$C,$A4940,Lancamentos!$E:$E,$C4940,Lancamentos!$B:$B,"SAIDA_DESCARTE")</f>
        <v/>
      </c>
      <c r="J4940" s="14">
        <f>G4940-H4940-I4940</f>
        <v/>
      </c>
      <c r="K4940">
        <f>IF(A4940="","",IF(J4940&lt;=IFERROR(VLOOKUP(A4940,Produtos!$A:$E,5,FALSE),0),"ABAIXO DO MINIMO","OK"))</f>
        <v/>
      </c>
    </row>
    <row r="4941">
      <c r="B4941">
        <f>IFERROR(VLOOKUP(A4941,Produtos!A:B,2,FALSE),"")</f>
        <v/>
      </c>
      <c r="D4941" s="10">
        <f>IFERROR(INDEX(Lotes!$E:$E,MATCH(1,(Lotes!$A:$A=A4941)*(Lotes!$C:$C=C4941),0)),"")</f>
        <v/>
      </c>
      <c r="E4941" s="14">
        <f>IF(D4941="","",D4941-TODAY())</f>
        <v/>
      </c>
      <c r="F4941">
        <f>IF(D4941="","",IF(E4941&lt;0,"VENCIDO",IF(E4941&lt;=30,"VENCE EM &lt;= 30 DIAS",IF(E4941&lt;=60,"ATENCAO (31-60 DIAS)","OK"))))</f>
        <v/>
      </c>
      <c r="G4941" s="14">
        <f>SUMIFS(Lancamentos!$G:$G,Lancamentos!$C:$C,$A4941,Lancamentos!$E:$E,$C4941,Lancamentos!$B:$B,"ENTRADA")</f>
        <v/>
      </c>
      <c r="H4941" s="14">
        <f>SUMIFS(Lancamentos!$G:$G,Lancamentos!$C:$C,$A4941,Lancamentos!$E:$E,$C4941,Lancamentos!$B:$B,"SAIDA_USO")</f>
        <v/>
      </c>
      <c r="I4941" s="14">
        <f>SUMIFS(Lancamentos!$G:$G,Lancamentos!$C:$C,$A4941,Lancamentos!$E:$E,$C4941,Lancamentos!$B:$B,"SAIDA_DESCARTE")</f>
        <v/>
      </c>
      <c r="J4941" s="14">
        <f>G4941-H4941-I4941</f>
        <v/>
      </c>
      <c r="K4941">
        <f>IF(A4941="","",IF(J4941&lt;=IFERROR(VLOOKUP(A4941,Produtos!$A:$E,5,FALSE),0),"ABAIXO DO MINIMO","OK"))</f>
        <v/>
      </c>
    </row>
    <row r="4942">
      <c r="B4942">
        <f>IFERROR(VLOOKUP(A4942,Produtos!A:B,2,FALSE),"")</f>
        <v/>
      </c>
      <c r="D4942" s="10">
        <f>IFERROR(INDEX(Lotes!$E:$E,MATCH(1,(Lotes!$A:$A=A4942)*(Lotes!$C:$C=C4942),0)),"")</f>
        <v/>
      </c>
      <c r="E4942" s="14">
        <f>IF(D4942="","",D4942-TODAY())</f>
        <v/>
      </c>
      <c r="F4942">
        <f>IF(D4942="","",IF(E4942&lt;0,"VENCIDO",IF(E4942&lt;=30,"VENCE EM &lt;= 30 DIAS",IF(E4942&lt;=60,"ATENCAO (31-60 DIAS)","OK"))))</f>
        <v/>
      </c>
      <c r="G4942" s="14">
        <f>SUMIFS(Lancamentos!$G:$G,Lancamentos!$C:$C,$A4942,Lancamentos!$E:$E,$C4942,Lancamentos!$B:$B,"ENTRADA")</f>
        <v/>
      </c>
      <c r="H4942" s="14">
        <f>SUMIFS(Lancamentos!$G:$G,Lancamentos!$C:$C,$A4942,Lancamentos!$E:$E,$C4942,Lancamentos!$B:$B,"SAIDA_USO")</f>
        <v/>
      </c>
      <c r="I4942" s="14">
        <f>SUMIFS(Lancamentos!$G:$G,Lancamentos!$C:$C,$A4942,Lancamentos!$E:$E,$C4942,Lancamentos!$B:$B,"SAIDA_DESCARTE")</f>
        <v/>
      </c>
      <c r="J4942" s="14">
        <f>G4942-H4942-I4942</f>
        <v/>
      </c>
      <c r="K4942">
        <f>IF(A4942="","",IF(J4942&lt;=IFERROR(VLOOKUP(A4942,Produtos!$A:$E,5,FALSE),0),"ABAIXO DO MINIMO","OK"))</f>
        <v/>
      </c>
    </row>
    <row r="4943">
      <c r="B4943">
        <f>IFERROR(VLOOKUP(A4943,Produtos!A:B,2,FALSE),"")</f>
        <v/>
      </c>
      <c r="D4943" s="10">
        <f>IFERROR(INDEX(Lotes!$E:$E,MATCH(1,(Lotes!$A:$A=A4943)*(Lotes!$C:$C=C4943),0)),"")</f>
        <v/>
      </c>
      <c r="E4943" s="14">
        <f>IF(D4943="","",D4943-TODAY())</f>
        <v/>
      </c>
      <c r="F4943">
        <f>IF(D4943="","",IF(E4943&lt;0,"VENCIDO",IF(E4943&lt;=30,"VENCE EM &lt;= 30 DIAS",IF(E4943&lt;=60,"ATENCAO (31-60 DIAS)","OK"))))</f>
        <v/>
      </c>
      <c r="G4943" s="14">
        <f>SUMIFS(Lancamentos!$G:$G,Lancamentos!$C:$C,$A4943,Lancamentos!$E:$E,$C4943,Lancamentos!$B:$B,"ENTRADA")</f>
        <v/>
      </c>
      <c r="H4943" s="14">
        <f>SUMIFS(Lancamentos!$G:$G,Lancamentos!$C:$C,$A4943,Lancamentos!$E:$E,$C4943,Lancamentos!$B:$B,"SAIDA_USO")</f>
        <v/>
      </c>
      <c r="I4943" s="14">
        <f>SUMIFS(Lancamentos!$G:$G,Lancamentos!$C:$C,$A4943,Lancamentos!$E:$E,$C4943,Lancamentos!$B:$B,"SAIDA_DESCARTE")</f>
        <v/>
      </c>
      <c r="J4943" s="14">
        <f>G4943-H4943-I4943</f>
        <v/>
      </c>
      <c r="K4943">
        <f>IF(A4943="","",IF(J4943&lt;=IFERROR(VLOOKUP(A4943,Produtos!$A:$E,5,FALSE),0),"ABAIXO DO MINIMO","OK"))</f>
        <v/>
      </c>
    </row>
    <row r="4944">
      <c r="B4944">
        <f>IFERROR(VLOOKUP(A4944,Produtos!A:B,2,FALSE),"")</f>
        <v/>
      </c>
      <c r="D4944" s="10">
        <f>IFERROR(INDEX(Lotes!$E:$E,MATCH(1,(Lotes!$A:$A=A4944)*(Lotes!$C:$C=C4944),0)),"")</f>
        <v/>
      </c>
      <c r="E4944" s="14">
        <f>IF(D4944="","",D4944-TODAY())</f>
        <v/>
      </c>
      <c r="F4944">
        <f>IF(D4944="","",IF(E4944&lt;0,"VENCIDO",IF(E4944&lt;=30,"VENCE EM &lt;= 30 DIAS",IF(E4944&lt;=60,"ATENCAO (31-60 DIAS)","OK"))))</f>
        <v/>
      </c>
      <c r="G4944" s="14">
        <f>SUMIFS(Lancamentos!$G:$G,Lancamentos!$C:$C,$A4944,Lancamentos!$E:$E,$C4944,Lancamentos!$B:$B,"ENTRADA")</f>
        <v/>
      </c>
      <c r="H4944" s="14">
        <f>SUMIFS(Lancamentos!$G:$G,Lancamentos!$C:$C,$A4944,Lancamentos!$E:$E,$C4944,Lancamentos!$B:$B,"SAIDA_USO")</f>
        <v/>
      </c>
      <c r="I4944" s="14">
        <f>SUMIFS(Lancamentos!$G:$G,Lancamentos!$C:$C,$A4944,Lancamentos!$E:$E,$C4944,Lancamentos!$B:$B,"SAIDA_DESCARTE")</f>
        <v/>
      </c>
      <c r="J4944" s="14">
        <f>G4944-H4944-I4944</f>
        <v/>
      </c>
      <c r="K4944">
        <f>IF(A4944="","",IF(J4944&lt;=IFERROR(VLOOKUP(A4944,Produtos!$A:$E,5,FALSE),0),"ABAIXO DO MINIMO","OK"))</f>
        <v/>
      </c>
    </row>
    <row r="4945">
      <c r="B4945">
        <f>IFERROR(VLOOKUP(A4945,Produtos!A:B,2,FALSE),"")</f>
        <v/>
      </c>
      <c r="D4945" s="10">
        <f>IFERROR(INDEX(Lotes!$E:$E,MATCH(1,(Lotes!$A:$A=A4945)*(Lotes!$C:$C=C4945),0)),"")</f>
        <v/>
      </c>
      <c r="E4945" s="14">
        <f>IF(D4945="","",D4945-TODAY())</f>
        <v/>
      </c>
      <c r="F4945">
        <f>IF(D4945="","",IF(E4945&lt;0,"VENCIDO",IF(E4945&lt;=30,"VENCE EM &lt;= 30 DIAS",IF(E4945&lt;=60,"ATENCAO (31-60 DIAS)","OK"))))</f>
        <v/>
      </c>
      <c r="G4945" s="14">
        <f>SUMIFS(Lancamentos!$G:$G,Lancamentos!$C:$C,$A4945,Lancamentos!$E:$E,$C4945,Lancamentos!$B:$B,"ENTRADA")</f>
        <v/>
      </c>
      <c r="H4945" s="14">
        <f>SUMIFS(Lancamentos!$G:$G,Lancamentos!$C:$C,$A4945,Lancamentos!$E:$E,$C4945,Lancamentos!$B:$B,"SAIDA_USO")</f>
        <v/>
      </c>
      <c r="I4945" s="14">
        <f>SUMIFS(Lancamentos!$G:$G,Lancamentos!$C:$C,$A4945,Lancamentos!$E:$E,$C4945,Lancamentos!$B:$B,"SAIDA_DESCARTE")</f>
        <v/>
      </c>
      <c r="J4945" s="14">
        <f>G4945-H4945-I4945</f>
        <v/>
      </c>
      <c r="K4945">
        <f>IF(A4945="","",IF(J4945&lt;=IFERROR(VLOOKUP(A4945,Produtos!$A:$E,5,FALSE),0),"ABAIXO DO MINIMO","OK"))</f>
        <v/>
      </c>
    </row>
    <row r="4946">
      <c r="B4946">
        <f>IFERROR(VLOOKUP(A4946,Produtos!A:B,2,FALSE),"")</f>
        <v/>
      </c>
      <c r="D4946" s="10">
        <f>IFERROR(INDEX(Lotes!$E:$E,MATCH(1,(Lotes!$A:$A=A4946)*(Lotes!$C:$C=C4946),0)),"")</f>
        <v/>
      </c>
      <c r="E4946" s="14">
        <f>IF(D4946="","",D4946-TODAY())</f>
        <v/>
      </c>
      <c r="F4946">
        <f>IF(D4946="","",IF(E4946&lt;0,"VENCIDO",IF(E4946&lt;=30,"VENCE EM &lt;= 30 DIAS",IF(E4946&lt;=60,"ATENCAO (31-60 DIAS)","OK"))))</f>
        <v/>
      </c>
      <c r="G4946" s="14">
        <f>SUMIFS(Lancamentos!$G:$G,Lancamentos!$C:$C,$A4946,Lancamentos!$E:$E,$C4946,Lancamentos!$B:$B,"ENTRADA")</f>
        <v/>
      </c>
      <c r="H4946" s="14">
        <f>SUMIFS(Lancamentos!$G:$G,Lancamentos!$C:$C,$A4946,Lancamentos!$E:$E,$C4946,Lancamentos!$B:$B,"SAIDA_USO")</f>
        <v/>
      </c>
      <c r="I4946" s="14">
        <f>SUMIFS(Lancamentos!$G:$G,Lancamentos!$C:$C,$A4946,Lancamentos!$E:$E,$C4946,Lancamentos!$B:$B,"SAIDA_DESCARTE")</f>
        <v/>
      </c>
      <c r="J4946" s="14">
        <f>G4946-H4946-I4946</f>
        <v/>
      </c>
      <c r="K4946">
        <f>IF(A4946="","",IF(J4946&lt;=IFERROR(VLOOKUP(A4946,Produtos!$A:$E,5,FALSE),0),"ABAIXO DO MINIMO","OK"))</f>
        <v/>
      </c>
    </row>
    <row r="4947">
      <c r="B4947">
        <f>IFERROR(VLOOKUP(A4947,Produtos!A:B,2,FALSE),"")</f>
        <v/>
      </c>
      <c r="D4947" s="10">
        <f>IFERROR(INDEX(Lotes!$E:$E,MATCH(1,(Lotes!$A:$A=A4947)*(Lotes!$C:$C=C4947),0)),"")</f>
        <v/>
      </c>
      <c r="E4947" s="14">
        <f>IF(D4947="","",D4947-TODAY())</f>
        <v/>
      </c>
      <c r="F4947">
        <f>IF(D4947="","",IF(E4947&lt;0,"VENCIDO",IF(E4947&lt;=30,"VENCE EM &lt;= 30 DIAS",IF(E4947&lt;=60,"ATENCAO (31-60 DIAS)","OK"))))</f>
        <v/>
      </c>
      <c r="G4947" s="14">
        <f>SUMIFS(Lancamentos!$G:$G,Lancamentos!$C:$C,$A4947,Lancamentos!$E:$E,$C4947,Lancamentos!$B:$B,"ENTRADA")</f>
        <v/>
      </c>
      <c r="H4947" s="14">
        <f>SUMIFS(Lancamentos!$G:$G,Lancamentos!$C:$C,$A4947,Lancamentos!$E:$E,$C4947,Lancamentos!$B:$B,"SAIDA_USO")</f>
        <v/>
      </c>
      <c r="I4947" s="14">
        <f>SUMIFS(Lancamentos!$G:$G,Lancamentos!$C:$C,$A4947,Lancamentos!$E:$E,$C4947,Lancamentos!$B:$B,"SAIDA_DESCARTE")</f>
        <v/>
      </c>
      <c r="J4947" s="14">
        <f>G4947-H4947-I4947</f>
        <v/>
      </c>
      <c r="K4947">
        <f>IF(A4947="","",IF(J4947&lt;=IFERROR(VLOOKUP(A4947,Produtos!$A:$E,5,FALSE),0),"ABAIXO DO MINIMO","OK"))</f>
        <v/>
      </c>
    </row>
    <row r="4948">
      <c r="B4948">
        <f>IFERROR(VLOOKUP(A4948,Produtos!A:B,2,FALSE),"")</f>
        <v/>
      </c>
      <c r="D4948" s="10">
        <f>IFERROR(INDEX(Lotes!$E:$E,MATCH(1,(Lotes!$A:$A=A4948)*(Lotes!$C:$C=C4948),0)),"")</f>
        <v/>
      </c>
      <c r="E4948" s="14">
        <f>IF(D4948="","",D4948-TODAY())</f>
        <v/>
      </c>
      <c r="F4948">
        <f>IF(D4948="","",IF(E4948&lt;0,"VENCIDO",IF(E4948&lt;=30,"VENCE EM &lt;= 30 DIAS",IF(E4948&lt;=60,"ATENCAO (31-60 DIAS)","OK"))))</f>
        <v/>
      </c>
      <c r="G4948" s="14">
        <f>SUMIFS(Lancamentos!$G:$G,Lancamentos!$C:$C,$A4948,Lancamentos!$E:$E,$C4948,Lancamentos!$B:$B,"ENTRADA")</f>
        <v/>
      </c>
      <c r="H4948" s="14">
        <f>SUMIFS(Lancamentos!$G:$G,Lancamentos!$C:$C,$A4948,Lancamentos!$E:$E,$C4948,Lancamentos!$B:$B,"SAIDA_USO")</f>
        <v/>
      </c>
      <c r="I4948" s="14">
        <f>SUMIFS(Lancamentos!$G:$G,Lancamentos!$C:$C,$A4948,Lancamentos!$E:$E,$C4948,Lancamentos!$B:$B,"SAIDA_DESCARTE")</f>
        <v/>
      </c>
      <c r="J4948" s="14">
        <f>G4948-H4948-I4948</f>
        <v/>
      </c>
      <c r="K4948">
        <f>IF(A4948="","",IF(J4948&lt;=IFERROR(VLOOKUP(A4948,Produtos!$A:$E,5,FALSE),0),"ABAIXO DO MINIMO","OK"))</f>
        <v/>
      </c>
    </row>
    <row r="4949">
      <c r="B4949">
        <f>IFERROR(VLOOKUP(A4949,Produtos!A:B,2,FALSE),"")</f>
        <v/>
      </c>
      <c r="D4949" s="10">
        <f>IFERROR(INDEX(Lotes!$E:$E,MATCH(1,(Lotes!$A:$A=A4949)*(Lotes!$C:$C=C4949),0)),"")</f>
        <v/>
      </c>
      <c r="E4949" s="14">
        <f>IF(D4949="","",D4949-TODAY())</f>
        <v/>
      </c>
      <c r="F4949">
        <f>IF(D4949="","",IF(E4949&lt;0,"VENCIDO",IF(E4949&lt;=30,"VENCE EM &lt;= 30 DIAS",IF(E4949&lt;=60,"ATENCAO (31-60 DIAS)","OK"))))</f>
        <v/>
      </c>
      <c r="G4949" s="14">
        <f>SUMIFS(Lancamentos!$G:$G,Lancamentos!$C:$C,$A4949,Lancamentos!$E:$E,$C4949,Lancamentos!$B:$B,"ENTRADA")</f>
        <v/>
      </c>
      <c r="H4949" s="14">
        <f>SUMIFS(Lancamentos!$G:$G,Lancamentos!$C:$C,$A4949,Lancamentos!$E:$E,$C4949,Lancamentos!$B:$B,"SAIDA_USO")</f>
        <v/>
      </c>
      <c r="I4949" s="14">
        <f>SUMIFS(Lancamentos!$G:$G,Lancamentos!$C:$C,$A4949,Lancamentos!$E:$E,$C4949,Lancamentos!$B:$B,"SAIDA_DESCARTE")</f>
        <v/>
      </c>
      <c r="J4949" s="14">
        <f>G4949-H4949-I4949</f>
        <v/>
      </c>
      <c r="K4949">
        <f>IF(A4949="","",IF(J4949&lt;=IFERROR(VLOOKUP(A4949,Produtos!$A:$E,5,FALSE),0),"ABAIXO DO MINIMO","OK"))</f>
        <v/>
      </c>
    </row>
    <row r="4950">
      <c r="B4950">
        <f>IFERROR(VLOOKUP(A4950,Produtos!A:B,2,FALSE),"")</f>
        <v/>
      </c>
      <c r="D4950" s="10">
        <f>IFERROR(INDEX(Lotes!$E:$E,MATCH(1,(Lotes!$A:$A=A4950)*(Lotes!$C:$C=C4950),0)),"")</f>
        <v/>
      </c>
      <c r="E4950" s="14">
        <f>IF(D4950="","",D4950-TODAY())</f>
        <v/>
      </c>
      <c r="F4950">
        <f>IF(D4950="","",IF(E4950&lt;0,"VENCIDO",IF(E4950&lt;=30,"VENCE EM &lt;= 30 DIAS",IF(E4950&lt;=60,"ATENCAO (31-60 DIAS)","OK"))))</f>
        <v/>
      </c>
      <c r="G4950" s="14">
        <f>SUMIFS(Lancamentos!$G:$G,Lancamentos!$C:$C,$A4950,Lancamentos!$E:$E,$C4950,Lancamentos!$B:$B,"ENTRADA")</f>
        <v/>
      </c>
      <c r="H4950" s="14">
        <f>SUMIFS(Lancamentos!$G:$G,Lancamentos!$C:$C,$A4950,Lancamentos!$E:$E,$C4950,Lancamentos!$B:$B,"SAIDA_USO")</f>
        <v/>
      </c>
      <c r="I4950" s="14">
        <f>SUMIFS(Lancamentos!$G:$G,Lancamentos!$C:$C,$A4950,Lancamentos!$E:$E,$C4950,Lancamentos!$B:$B,"SAIDA_DESCARTE")</f>
        <v/>
      </c>
      <c r="J4950" s="14">
        <f>G4950-H4950-I4950</f>
        <v/>
      </c>
      <c r="K4950">
        <f>IF(A4950="","",IF(J4950&lt;=IFERROR(VLOOKUP(A4950,Produtos!$A:$E,5,FALSE),0),"ABAIXO DO MINIMO","OK"))</f>
        <v/>
      </c>
    </row>
    <row r="4951">
      <c r="B4951">
        <f>IFERROR(VLOOKUP(A4951,Produtos!A:B,2,FALSE),"")</f>
        <v/>
      </c>
      <c r="D4951" s="10">
        <f>IFERROR(INDEX(Lotes!$E:$E,MATCH(1,(Lotes!$A:$A=A4951)*(Lotes!$C:$C=C4951),0)),"")</f>
        <v/>
      </c>
      <c r="E4951" s="14">
        <f>IF(D4951="","",D4951-TODAY())</f>
        <v/>
      </c>
      <c r="F4951">
        <f>IF(D4951="","",IF(E4951&lt;0,"VENCIDO",IF(E4951&lt;=30,"VENCE EM &lt;= 30 DIAS",IF(E4951&lt;=60,"ATENCAO (31-60 DIAS)","OK"))))</f>
        <v/>
      </c>
      <c r="G4951" s="14">
        <f>SUMIFS(Lancamentos!$G:$G,Lancamentos!$C:$C,$A4951,Lancamentos!$E:$E,$C4951,Lancamentos!$B:$B,"ENTRADA")</f>
        <v/>
      </c>
      <c r="H4951" s="14">
        <f>SUMIFS(Lancamentos!$G:$G,Lancamentos!$C:$C,$A4951,Lancamentos!$E:$E,$C4951,Lancamentos!$B:$B,"SAIDA_USO")</f>
        <v/>
      </c>
      <c r="I4951" s="14">
        <f>SUMIFS(Lancamentos!$G:$G,Lancamentos!$C:$C,$A4951,Lancamentos!$E:$E,$C4951,Lancamentos!$B:$B,"SAIDA_DESCARTE")</f>
        <v/>
      </c>
      <c r="J4951" s="14">
        <f>G4951-H4951-I4951</f>
        <v/>
      </c>
      <c r="K4951">
        <f>IF(A4951="","",IF(J4951&lt;=IFERROR(VLOOKUP(A4951,Produtos!$A:$E,5,FALSE),0),"ABAIXO DO MINIMO","OK"))</f>
        <v/>
      </c>
    </row>
    <row r="4952">
      <c r="B4952">
        <f>IFERROR(VLOOKUP(A4952,Produtos!A:B,2,FALSE),"")</f>
        <v/>
      </c>
      <c r="D4952" s="10">
        <f>IFERROR(INDEX(Lotes!$E:$E,MATCH(1,(Lotes!$A:$A=A4952)*(Lotes!$C:$C=C4952),0)),"")</f>
        <v/>
      </c>
      <c r="E4952" s="14">
        <f>IF(D4952="","",D4952-TODAY())</f>
        <v/>
      </c>
      <c r="F4952">
        <f>IF(D4952="","",IF(E4952&lt;0,"VENCIDO",IF(E4952&lt;=30,"VENCE EM &lt;= 30 DIAS",IF(E4952&lt;=60,"ATENCAO (31-60 DIAS)","OK"))))</f>
        <v/>
      </c>
      <c r="G4952" s="14">
        <f>SUMIFS(Lancamentos!$G:$G,Lancamentos!$C:$C,$A4952,Lancamentos!$E:$E,$C4952,Lancamentos!$B:$B,"ENTRADA")</f>
        <v/>
      </c>
      <c r="H4952" s="14">
        <f>SUMIFS(Lancamentos!$G:$G,Lancamentos!$C:$C,$A4952,Lancamentos!$E:$E,$C4952,Lancamentos!$B:$B,"SAIDA_USO")</f>
        <v/>
      </c>
      <c r="I4952" s="14">
        <f>SUMIFS(Lancamentos!$G:$G,Lancamentos!$C:$C,$A4952,Lancamentos!$E:$E,$C4952,Lancamentos!$B:$B,"SAIDA_DESCARTE")</f>
        <v/>
      </c>
      <c r="J4952" s="14">
        <f>G4952-H4952-I4952</f>
        <v/>
      </c>
      <c r="K4952">
        <f>IF(A4952="","",IF(J4952&lt;=IFERROR(VLOOKUP(A4952,Produtos!$A:$E,5,FALSE),0),"ABAIXO DO MINIMO","OK"))</f>
        <v/>
      </c>
    </row>
    <row r="4953">
      <c r="B4953">
        <f>IFERROR(VLOOKUP(A4953,Produtos!A:B,2,FALSE),"")</f>
        <v/>
      </c>
      <c r="D4953" s="10">
        <f>IFERROR(INDEX(Lotes!$E:$E,MATCH(1,(Lotes!$A:$A=A4953)*(Lotes!$C:$C=C4953),0)),"")</f>
        <v/>
      </c>
      <c r="E4953" s="14">
        <f>IF(D4953="","",D4953-TODAY())</f>
        <v/>
      </c>
      <c r="F4953">
        <f>IF(D4953="","",IF(E4953&lt;0,"VENCIDO",IF(E4953&lt;=30,"VENCE EM &lt;= 30 DIAS",IF(E4953&lt;=60,"ATENCAO (31-60 DIAS)","OK"))))</f>
        <v/>
      </c>
      <c r="G4953" s="14">
        <f>SUMIFS(Lancamentos!$G:$G,Lancamentos!$C:$C,$A4953,Lancamentos!$E:$E,$C4953,Lancamentos!$B:$B,"ENTRADA")</f>
        <v/>
      </c>
      <c r="H4953" s="14">
        <f>SUMIFS(Lancamentos!$G:$G,Lancamentos!$C:$C,$A4953,Lancamentos!$E:$E,$C4953,Lancamentos!$B:$B,"SAIDA_USO")</f>
        <v/>
      </c>
      <c r="I4953" s="14">
        <f>SUMIFS(Lancamentos!$G:$G,Lancamentos!$C:$C,$A4953,Lancamentos!$E:$E,$C4953,Lancamentos!$B:$B,"SAIDA_DESCARTE")</f>
        <v/>
      </c>
      <c r="J4953" s="14">
        <f>G4953-H4953-I4953</f>
        <v/>
      </c>
      <c r="K4953">
        <f>IF(A4953="","",IF(J4953&lt;=IFERROR(VLOOKUP(A4953,Produtos!$A:$E,5,FALSE),0),"ABAIXO DO MINIMO","OK"))</f>
        <v/>
      </c>
    </row>
    <row r="4954">
      <c r="B4954">
        <f>IFERROR(VLOOKUP(A4954,Produtos!A:B,2,FALSE),"")</f>
        <v/>
      </c>
      <c r="D4954" s="10">
        <f>IFERROR(INDEX(Lotes!$E:$E,MATCH(1,(Lotes!$A:$A=A4954)*(Lotes!$C:$C=C4954),0)),"")</f>
        <v/>
      </c>
      <c r="E4954" s="14">
        <f>IF(D4954="","",D4954-TODAY())</f>
        <v/>
      </c>
      <c r="F4954">
        <f>IF(D4954="","",IF(E4954&lt;0,"VENCIDO",IF(E4954&lt;=30,"VENCE EM &lt;= 30 DIAS",IF(E4954&lt;=60,"ATENCAO (31-60 DIAS)","OK"))))</f>
        <v/>
      </c>
      <c r="G4954" s="14">
        <f>SUMIFS(Lancamentos!$G:$G,Lancamentos!$C:$C,$A4954,Lancamentos!$E:$E,$C4954,Lancamentos!$B:$B,"ENTRADA")</f>
        <v/>
      </c>
      <c r="H4954" s="14">
        <f>SUMIFS(Lancamentos!$G:$G,Lancamentos!$C:$C,$A4954,Lancamentos!$E:$E,$C4954,Lancamentos!$B:$B,"SAIDA_USO")</f>
        <v/>
      </c>
      <c r="I4954" s="14">
        <f>SUMIFS(Lancamentos!$G:$G,Lancamentos!$C:$C,$A4954,Lancamentos!$E:$E,$C4954,Lancamentos!$B:$B,"SAIDA_DESCARTE")</f>
        <v/>
      </c>
      <c r="J4954" s="14">
        <f>G4954-H4954-I4954</f>
        <v/>
      </c>
      <c r="K4954">
        <f>IF(A4954="","",IF(J4954&lt;=IFERROR(VLOOKUP(A4954,Produtos!$A:$E,5,FALSE),0),"ABAIXO DO MINIMO","OK"))</f>
        <v/>
      </c>
    </row>
    <row r="4955">
      <c r="B4955">
        <f>IFERROR(VLOOKUP(A4955,Produtos!A:B,2,FALSE),"")</f>
        <v/>
      </c>
      <c r="D4955" s="10">
        <f>IFERROR(INDEX(Lotes!$E:$E,MATCH(1,(Lotes!$A:$A=A4955)*(Lotes!$C:$C=C4955),0)),"")</f>
        <v/>
      </c>
      <c r="E4955" s="14">
        <f>IF(D4955="","",D4955-TODAY())</f>
        <v/>
      </c>
      <c r="F4955">
        <f>IF(D4955="","",IF(E4955&lt;0,"VENCIDO",IF(E4955&lt;=30,"VENCE EM &lt;= 30 DIAS",IF(E4955&lt;=60,"ATENCAO (31-60 DIAS)","OK"))))</f>
        <v/>
      </c>
      <c r="G4955" s="14">
        <f>SUMIFS(Lancamentos!$G:$G,Lancamentos!$C:$C,$A4955,Lancamentos!$E:$E,$C4955,Lancamentos!$B:$B,"ENTRADA")</f>
        <v/>
      </c>
      <c r="H4955" s="14">
        <f>SUMIFS(Lancamentos!$G:$G,Lancamentos!$C:$C,$A4955,Lancamentos!$E:$E,$C4955,Lancamentos!$B:$B,"SAIDA_USO")</f>
        <v/>
      </c>
      <c r="I4955" s="14">
        <f>SUMIFS(Lancamentos!$G:$G,Lancamentos!$C:$C,$A4955,Lancamentos!$E:$E,$C4955,Lancamentos!$B:$B,"SAIDA_DESCARTE")</f>
        <v/>
      </c>
      <c r="J4955" s="14">
        <f>G4955-H4955-I4955</f>
        <v/>
      </c>
      <c r="K4955">
        <f>IF(A4955="","",IF(J4955&lt;=IFERROR(VLOOKUP(A4955,Produtos!$A:$E,5,FALSE),0),"ABAIXO DO MINIMO","OK"))</f>
        <v/>
      </c>
    </row>
    <row r="4956">
      <c r="B4956">
        <f>IFERROR(VLOOKUP(A4956,Produtos!A:B,2,FALSE),"")</f>
        <v/>
      </c>
      <c r="D4956" s="10">
        <f>IFERROR(INDEX(Lotes!$E:$E,MATCH(1,(Lotes!$A:$A=A4956)*(Lotes!$C:$C=C4956),0)),"")</f>
        <v/>
      </c>
      <c r="E4956" s="14">
        <f>IF(D4956="","",D4956-TODAY())</f>
        <v/>
      </c>
      <c r="F4956">
        <f>IF(D4956="","",IF(E4956&lt;0,"VENCIDO",IF(E4956&lt;=30,"VENCE EM &lt;= 30 DIAS",IF(E4956&lt;=60,"ATENCAO (31-60 DIAS)","OK"))))</f>
        <v/>
      </c>
      <c r="G4956" s="14">
        <f>SUMIFS(Lancamentos!$G:$G,Lancamentos!$C:$C,$A4956,Lancamentos!$E:$E,$C4956,Lancamentos!$B:$B,"ENTRADA")</f>
        <v/>
      </c>
      <c r="H4956" s="14">
        <f>SUMIFS(Lancamentos!$G:$G,Lancamentos!$C:$C,$A4956,Lancamentos!$E:$E,$C4956,Lancamentos!$B:$B,"SAIDA_USO")</f>
        <v/>
      </c>
      <c r="I4956" s="14">
        <f>SUMIFS(Lancamentos!$G:$G,Lancamentos!$C:$C,$A4956,Lancamentos!$E:$E,$C4956,Lancamentos!$B:$B,"SAIDA_DESCARTE")</f>
        <v/>
      </c>
      <c r="J4956" s="14">
        <f>G4956-H4956-I4956</f>
        <v/>
      </c>
      <c r="K4956">
        <f>IF(A4956="","",IF(J4956&lt;=IFERROR(VLOOKUP(A4956,Produtos!$A:$E,5,FALSE),0),"ABAIXO DO MINIMO","OK"))</f>
        <v/>
      </c>
    </row>
    <row r="4957">
      <c r="B4957">
        <f>IFERROR(VLOOKUP(A4957,Produtos!A:B,2,FALSE),"")</f>
        <v/>
      </c>
      <c r="D4957" s="10">
        <f>IFERROR(INDEX(Lotes!$E:$E,MATCH(1,(Lotes!$A:$A=A4957)*(Lotes!$C:$C=C4957),0)),"")</f>
        <v/>
      </c>
      <c r="E4957" s="14">
        <f>IF(D4957="","",D4957-TODAY())</f>
        <v/>
      </c>
      <c r="F4957">
        <f>IF(D4957="","",IF(E4957&lt;0,"VENCIDO",IF(E4957&lt;=30,"VENCE EM &lt;= 30 DIAS",IF(E4957&lt;=60,"ATENCAO (31-60 DIAS)","OK"))))</f>
        <v/>
      </c>
      <c r="G4957" s="14">
        <f>SUMIFS(Lancamentos!$G:$G,Lancamentos!$C:$C,$A4957,Lancamentos!$E:$E,$C4957,Lancamentos!$B:$B,"ENTRADA")</f>
        <v/>
      </c>
      <c r="H4957" s="14">
        <f>SUMIFS(Lancamentos!$G:$G,Lancamentos!$C:$C,$A4957,Lancamentos!$E:$E,$C4957,Lancamentos!$B:$B,"SAIDA_USO")</f>
        <v/>
      </c>
      <c r="I4957" s="14">
        <f>SUMIFS(Lancamentos!$G:$G,Lancamentos!$C:$C,$A4957,Lancamentos!$E:$E,$C4957,Lancamentos!$B:$B,"SAIDA_DESCARTE")</f>
        <v/>
      </c>
      <c r="J4957" s="14">
        <f>G4957-H4957-I4957</f>
        <v/>
      </c>
      <c r="K4957">
        <f>IF(A4957="","",IF(J4957&lt;=IFERROR(VLOOKUP(A4957,Produtos!$A:$E,5,FALSE),0),"ABAIXO DO MINIMO","OK"))</f>
        <v/>
      </c>
    </row>
    <row r="4958">
      <c r="B4958">
        <f>IFERROR(VLOOKUP(A4958,Produtos!A:B,2,FALSE),"")</f>
        <v/>
      </c>
      <c r="D4958" s="10">
        <f>IFERROR(INDEX(Lotes!$E:$E,MATCH(1,(Lotes!$A:$A=A4958)*(Lotes!$C:$C=C4958),0)),"")</f>
        <v/>
      </c>
      <c r="E4958" s="14">
        <f>IF(D4958="","",D4958-TODAY())</f>
        <v/>
      </c>
      <c r="F4958">
        <f>IF(D4958="","",IF(E4958&lt;0,"VENCIDO",IF(E4958&lt;=30,"VENCE EM &lt;= 30 DIAS",IF(E4958&lt;=60,"ATENCAO (31-60 DIAS)","OK"))))</f>
        <v/>
      </c>
      <c r="G4958" s="14">
        <f>SUMIFS(Lancamentos!$G:$G,Lancamentos!$C:$C,$A4958,Lancamentos!$E:$E,$C4958,Lancamentos!$B:$B,"ENTRADA")</f>
        <v/>
      </c>
      <c r="H4958" s="14">
        <f>SUMIFS(Lancamentos!$G:$G,Lancamentos!$C:$C,$A4958,Lancamentos!$E:$E,$C4958,Lancamentos!$B:$B,"SAIDA_USO")</f>
        <v/>
      </c>
      <c r="I4958" s="14">
        <f>SUMIFS(Lancamentos!$G:$G,Lancamentos!$C:$C,$A4958,Lancamentos!$E:$E,$C4958,Lancamentos!$B:$B,"SAIDA_DESCARTE")</f>
        <v/>
      </c>
      <c r="J4958" s="14">
        <f>G4958-H4958-I4958</f>
        <v/>
      </c>
      <c r="K4958">
        <f>IF(A4958="","",IF(J4958&lt;=IFERROR(VLOOKUP(A4958,Produtos!$A:$E,5,FALSE),0),"ABAIXO DO MINIMO","OK"))</f>
        <v/>
      </c>
    </row>
    <row r="4959">
      <c r="B4959">
        <f>IFERROR(VLOOKUP(A4959,Produtos!A:B,2,FALSE),"")</f>
        <v/>
      </c>
      <c r="D4959" s="10">
        <f>IFERROR(INDEX(Lotes!$E:$E,MATCH(1,(Lotes!$A:$A=A4959)*(Lotes!$C:$C=C4959),0)),"")</f>
        <v/>
      </c>
      <c r="E4959" s="14">
        <f>IF(D4959="","",D4959-TODAY())</f>
        <v/>
      </c>
      <c r="F4959">
        <f>IF(D4959="","",IF(E4959&lt;0,"VENCIDO",IF(E4959&lt;=30,"VENCE EM &lt;= 30 DIAS",IF(E4959&lt;=60,"ATENCAO (31-60 DIAS)","OK"))))</f>
        <v/>
      </c>
      <c r="G4959" s="14">
        <f>SUMIFS(Lancamentos!$G:$G,Lancamentos!$C:$C,$A4959,Lancamentos!$E:$E,$C4959,Lancamentos!$B:$B,"ENTRADA")</f>
        <v/>
      </c>
      <c r="H4959" s="14">
        <f>SUMIFS(Lancamentos!$G:$G,Lancamentos!$C:$C,$A4959,Lancamentos!$E:$E,$C4959,Lancamentos!$B:$B,"SAIDA_USO")</f>
        <v/>
      </c>
      <c r="I4959" s="14">
        <f>SUMIFS(Lancamentos!$G:$G,Lancamentos!$C:$C,$A4959,Lancamentos!$E:$E,$C4959,Lancamentos!$B:$B,"SAIDA_DESCARTE")</f>
        <v/>
      </c>
      <c r="J4959" s="14">
        <f>G4959-H4959-I4959</f>
        <v/>
      </c>
      <c r="K4959">
        <f>IF(A4959="","",IF(J4959&lt;=IFERROR(VLOOKUP(A4959,Produtos!$A:$E,5,FALSE),0),"ABAIXO DO MINIMO","OK"))</f>
        <v/>
      </c>
    </row>
    <row r="4960">
      <c r="B4960">
        <f>IFERROR(VLOOKUP(A4960,Produtos!A:B,2,FALSE),"")</f>
        <v/>
      </c>
      <c r="D4960" s="10">
        <f>IFERROR(INDEX(Lotes!$E:$E,MATCH(1,(Lotes!$A:$A=A4960)*(Lotes!$C:$C=C4960),0)),"")</f>
        <v/>
      </c>
      <c r="E4960" s="14">
        <f>IF(D4960="","",D4960-TODAY())</f>
        <v/>
      </c>
      <c r="F4960">
        <f>IF(D4960="","",IF(E4960&lt;0,"VENCIDO",IF(E4960&lt;=30,"VENCE EM &lt;= 30 DIAS",IF(E4960&lt;=60,"ATENCAO (31-60 DIAS)","OK"))))</f>
        <v/>
      </c>
      <c r="G4960" s="14">
        <f>SUMIFS(Lancamentos!$G:$G,Lancamentos!$C:$C,$A4960,Lancamentos!$E:$E,$C4960,Lancamentos!$B:$B,"ENTRADA")</f>
        <v/>
      </c>
      <c r="H4960" s="14">
        <f>SUMIFS(Lancamentos!$G:$G,Lancamentos!$C:$C,$A4960,Lancamentos!$E:$E,$C4960,Lancamentos!$B:$B,"SAIDA_USO")</f>
        <v/>
      </c>
      <c r="I4960" s="14">
        <f>SUMIFS(Lancamentos!$G:$G,Lancamentos!$C:$C,$A4960,Lancamentos!$E:$E,$C4960,Lancamentos!$B:$B,"SAIDA_DESCARTE")</f>
        <v/>
      </c>
      <c r="J4960" s="14">
        <f>G4960-H4960-I4960</f>
        <v/>
      </c>
      <c r="K4960">
        <f>IF(A4960="","",IF(J4960&lt;=IFERROR(VLOOKUP(A4960,Produtos!$A:$E,5,FALSE),0),"ABAIXO DO MINIMO","OK"))</f>
        <v/>
      </c>
    </row>
    <row r="4961">
      <c r="B4961">
        <f>IFERROR(VLOOKUP(A4961,Produtos!A:B,2,FALSE),"")</f>
        <v/>
      </c>
      <c r="D4961" s="10">
        <f>IFERROR(INDEX(Lotes!$E:$E,MATCH(1,(Lotes!$A:$A=A4961)*(Lotes!$C:$C=C4961),0)),"")</f>
        <v/>
      </c>
      <c r="E4961" s="14">
        <f>IF(D4961="","",D4961-TODAY())</f>
        <v/>
      </c>
      <c r="F4961">
        <f>IF(D4961="","",IF(E4961&lt;0,"VENCIDO",IF(E4961&lt;=30,"VENCE EM &lt;= 30 DIAS",IF(E4961&lt;=60,"ATENCAO (31-60 DIAS)","OK"))))</f>
        <v/>
      </c>
      <c r="G4961" s="14">
        <f>SUMIFS(Lancamentos!$G:$G,Lancamentos!$C:$C,$A4961,Lancamentos!$E:$E,$C4961,Lancamentos!$B:$B,"ENTRADA")</f>
        <v/>
      </c>
      <c r="H4961" s="14">
        <f>SUMIFS(Lancamentos!$G:$G,Lancamentos!$C:$C,$A4961,Lancamentos!$E:$E,$C4961,Lancamentos!$B:$B,"SAIDA_USO")</f>
        <v/>
      </c>
      <c r="I4961" s="14">
        <f>SUMIFS(Lancamentos!$G:$G,Lancamentos!$C:$C,$A4961,Lancamentos!$E:$E,$C4961,Lancamentos!$B:$B,"SAIDA_DESCARTE")</f>
        <v/>
      </c>
      <c r="J4961" s="14">
        <f>G4961-H4961-I4961</f>
        <v/>
      </c>
      <c r="K4961">
        <f>IF(A4961="","",IF(J4961&lt;=IFERROR(VLOOKUP(A4961,Produtos!$A:$E,5,FALSE),0),"ABAIXO DO MINIMO","OK"))</f>
        <v/>
      </c>
    </row>
    <row r="4962">
      <c r="B4962">
        <f>IFERROR(VLOOKUP(A4962,Produtos!A:B,2,FALSE),"")</f>
        <v/>
      </c>
      <c r="D4962" s="10">
        <f>IFERROR(INDEX(Lotes!$E:$E,MATCH(1,(Lotes!$A:$A=A4962)*(Lotes!$C:$C=C4962),0)),"")</f>
        <v/>
      </c>
      <c r="E4962" s="14">
        <f>IF(D4962="","",D4962-TODAY())</f>
        <v/>
      </c>
      <c r="F4962">
        <f>IF(D4962="","",IF(E4962&lt;0,"VENCIDO",IF(E4962&lt;=30,"VENCE EM &lt;= 30 DIAS",IF(E4962&lt;=60,"ATENCAO (31-60 DIAS)","OK"))))</f>
        <v/>
      </c>
      <c r="G4962" s="14">
        <f>SUMIFS(Lancamentos!$G:$G,Lancamentos!$C:$C,$A4962,Lancamentos!$E:$E,$C4962,Lancamentos!$B:$B,"ENTRADA")</f>
        <v/>
      </c>
      <c r="H4962" s="14">
        <f>SUMIFS(Lancamentos!$G:$G,Lancamentos!$C:$C,$A4962,Lancamentos!$E:$E,$C4962,Lancamentos!$B:$B,"SAIDA_USO")</f>
        <v/>
      </c>
      <c r="I4962" s="14">
        <f>SUMIFS(Lancamentos!$G:$G,Lancamentos!$C:$C,$A4962,Lancamentos!$E:$E,$C4962,Lancamentos!$B:$B,"SAIDA_DESCARTE")</f>
        <v/>
      </c>
      <c r="J4962" s="14">
        <f>G4962-H4962-I4962</f>
        <v/>
      </c>
      <c r="K4962">
        <f>IF(A4962="","",IF(J4962&lt;=IFERROR(VLOOKUP(A4962,Produtos!$A:$E,5,FALSE),0),"ABAIXO DO MINIMO","OK"))</f>
        <v/>
      </c>
    </row>
    <row r="4963">
      <c r="B4963">
        <f>IFERROR(VLOOKUP(A4963,Produtos!A:B,2,FALSE),"")</f>
        <v/>
      </c>
      <c r="D4963" s="10">
        <f>IFERROR(INDEX(Lotes!$E:$E,MATCH(1,(Lotes!$A:$A=A4963)*(Lotes!$C:$C=C4963),0)),"")</f>
        <v/>
      </c>
      <c r="E4963" s="14">
        <f>IF(D4963="","",D4963-TODAY())</f>
        <v/>
      </c>
      <c r="F4963">
        <f>IF(D4963="","",IF(E4963&lt;0,"VENCIDO",IF(E4963&lt;=30,"VENCE EM &lt;= 30 DIAS",IF(E4963&lt;=60,"ATENCAO (31-60 DIAS)","OK"))))</f>
        <v/>
      </c>
      <c r="G4963" s="14">
        <f>SUMIFS(Lancamentos!$G:$G,Lancamentos!$C:$C,$A4963,Lancamentos!$E:$E,$C4963,Lancamentos!$B:$B,"ENTRADA")</f>
        <v/>
      </c>
      <c r="H4963" s="14">
        <f>SUMIFS(Lancamentos!$G:$G,Lancamentos!$C:$C,$A4963,Lancamentos!$E:$E,$C4963,Lancamentos!$B:$B,"SAIDA_USO")</f>
        <v/>
      </c>
      <c r="I4963" s="14">
        <f>SUMIFS(Lancamentos!$G:$G,Lancamentos!$C:$C,$A4963,Lancamentos!$E:$E,$C4963,Lancamentos!$B:$B,"SAIDA_DESCARTE")</f>
        <v/>
      </c>
      <c r="J4963" s="14">
        <f>G4963-H4963-I4963</f>
        <v/>
      </c>
      <c r="K4963">
        <f>IF(A4963="","",IF(J4963&lt;=IFERROR(VLOOKUP(A4963,Produtos!$A:$E,5,FALSE),0),"ABAIXO DO MINIMO","OK"))</f>
        <v/>
      </c>
    </row>
    <row r="4964">
      <c r="B4964">
        <f>IFERROR(VLOOKUP(A4964,Produtos!A:B,2,FALSE),"")</f>
        <v/>
      </c>
      <c r="D4964" s="10">
        <f>IFERROR(INDEX(Lotes!$E:$E,MATCH(1,(Lotes!$A:$A=A4964)*(Lotes!$C:$C=C4964),0)),"")</f>
        <v/>
      </c>
      <c r="E4964" s="14">
        <f>IF(D4964="","",D4964-TODAY())</f>
        <v/>
      </c>
      <c r="F4964">
        <f>IF(D4964="","",IF(E4964&lt;0,"VENCIDO",IF(E4964&lt;=30,"VENCE EM &lt;= 30 DIAS",IF(E4964&lt;=60,"ATENCAO (31-60 DIAS)","OK"))))</f>
        <v/>
      </c>
      <c r="G4964" s="14">
        <f>SUMIFS(Lancamentos!$G:$G,Lancamentos!$C:$C,$A4964,Lancamentos!$E:$E,$C4964,Lancamentos!$B:$B,"ENTRADA")</f>
        <v/>
      </c>
      <c r="H4964" s="14">
        <f>SUMIFS(Lancamentos!$G:$G,Lancamentos!$C:$C,$A4964,Lancamentos!$E:$E,$C4964,Lancamentos!$B:$B,"SAIDA_USO")</f>
        <v/>
      </c>
      <c r="I4964" s="14">
        <f>SUMIFS(Lancamentos!$G:$G,Lancamentos!$C:$C,$A4964,Lancamentos!$E:$E,$C4964,Lancamentos!$B:$B,"SAIDA_DESCARTE")</f>
        <v/>
      </c>
      <c r="J4964" s="14">
        <f>G4964-H4964-I4964</f>
        <v/>
      </c>
      <c r="K4964">
        <f>IF(A4964="","",IF(J4964&lt;=IFERROR(VLOOKUP(A4964,Produtos!$A:$E,5,FALSE),0),"ABAIXO DO MINIMO","OK"))</f>
        <v/>
      </c>
    </row>
    <row r="4965">
      <c r="B4965">
        <f>IFERROR(VLOOKUP(A4965,Produtos!A:B,2,FALSE),"")</f>
        <v/>
      </c>
      <c r="D4965" s="10">
        <f>IFERROR(INDEX(Lotes!$E:$E,MATCH(1,(Lotes!$A:$A=A4965)*(Lotes!$C:$C=C4965),0)),"")</f>
        <v/>
      </c>
      <c r="E4965" s="14">
        <f>IF(D4965="","",D4965-TODAY())</f>
        <v/>
      </c>
      <c r="F4965">
        <f>IF(D4965="","",IF(E4965&lt;0,"VENCIDO",IF(E4965&lt;=30,"VENCE EM &lt;= 30 DIAS",IF(E4965&lt;=60,"ATENCAO (31-60 DIAS)","OK"))))</f>
        <v/>
      </c>
      <c r="G4965" s="14">
        <f>SUMIFS(Lancamentos!$G:$G,Lancamentos!$C:$C,$A4965,Lancamentos!$E:$E,$C4965,Lancamentos!$B:$B,"ENTRADA")</f>
        <v/>
      </c>
      <c r="H4965" s="14">
        <f>SUMIFS(Lancamentos!$G:$G,Lancamentos!$C:$C,$A4965,Lancamentos!$E:$E,$C4965,Lancamentos!$B:$B,"SAIDA_USO")</f>
        <v/>
      </c>
      <c r="I4965" s="14">
        <f>SUMIFS(Lancamentos!$G:$G,Lancamentos!$C:$C,$A4965,Lancamentos!$E:$E,$C4965,Lancamentos!$B:$B,"SAIDA_DESCARTE")</f>
        <v/>
      </c>
      <c r="J4965" s="14">
        <f>G4965-H4965-I4965</f>
        <v/>
      </c>
      <c r="K4965">
        <f>IF(A4965="","",IF(J4965&lt;=IFERROR(VLOOKUP(A4965,Produtos!$A:$E,5,FALSE),0),"ABAIXO DO MINIMO","OK"))</f>
        <v/>
      </c>
    </row>
    <row r="4966">
      <c r="B4966">
        <f>IFERROR(VLOOKUP(A4966,Produtos!A:B,2,FALSE),"")</f>
        <v/>
      </c>
      <c r="D4966" s="10">
        <f>IFERROR(INDEX(Lotes!$E:$E,MATCH(1,(Lotes!$A:$A=A4966)*(Lotes!$C:$C=C4966),0)),"")</f>
        <v/>
      </c>
      <c r="E4966" s="14">
        <f>IF(D4966="","",D4966-TODAY())</f>
        <v/>
      </c>
      <c r="F4966">
        <f>IF(D4966="","",IF(E4966&lt;0,"VENCIDO",IF(E4966&lt;=30,"VENCE EM &lt;= 30 DIAS",IF(E4966&lt;=60,"ATENCAO (31-60 DIAS)","OK"))))</f>
        <v/>
      </c>
      <c r="G4966" s="14">
        <f>SUMIFS(Lancamentos!$G:$G,Lancamentos!$C:$C,$A4966,Lancamentos!$E:$E,$C4966,Lancamentos!$B:$B,"ENTRADA")</f>
        <v/>
      </c>
      <c r="H4966" s="14">
        <f>SUMIFS(Lancamentos!$G:$G,Lancamentos!$C:$C,$A4966,Lancamentos!$E:$E,$C4966,Lancamentos!$B:$B,"SAIDA_USO")</f>
        <v/>
      </c>
      <c r="I4966" s="14">
        <f>SUMIFS(Lancamentos!$G:$G,Lancamentos!$C:$C,$A4966,Lancamentos!$E:$E,$C4966,Lancamentos!$B:$B,"SAIDA_DESCARTE")</f>
        <v/>
      </c>
      <c r="J4966" s="14">
        <f>G4966-H4966-I4966</f>
        <v/>
      </c>
      <c r="K4966">
        <f>IF(A4966="","",IF(J4966&lt;=IFERROR(VLOOKUP(A4966,Produtos!$A:$E,5,FALSE),0),"ABAIXO DO MINIMO","OK"))</f>
        <v/>
      </c>
    </row>
    <row r="4967">
      <c r="B4967">
        <f>IFERROR(VLOOKUP(A4967,Produtos!A:B,2,FALSE),"")</f>
        <v/>
      </c>
      <c r="D4967" s="10">
        <f>IFERROR(INDEX(Lotes!$E:$E,MATCH(1,(Lotes!$A:$A=A4967)*(Lotes!$C:$C=C4967),0)),"")</f>
        <v/>
      </c>
      <c r="E4967" s="14">
        <f>IF(D4967="","",D4967-TODAY())</f>
        <v/>
      </c>
      <c r="F4967">
        <f>IF(D4967="","",IF(E4967&lt;0,"VENCIDO",IF(E4967&lt;=30,"VENCE EM &lt;= 30 DIAS",IF(E4967&lt;=60,"ATENCAO (31-60 DIAS)","OK"))))</f>
        <v/>
      </c>
      <c r="G4967" s="14">
        <f>SUMIFS(Lancamentos!$G:$G,Lancamentos!$C:$C,$A4967,Lancamentos!$E:$E,$C4967,Lancamentos!$B:$B,"ENTRADA")</f>
        <v/>
      </c>
      <c r="H4967" s="14">
        <f>SUMIFS(Lancamentos!$G:$G,Lancamentos!$C:$C,$A4967,Lancamentos!$E:$E,$C4967,Lancamentos!$B:$B,"SAIDA_USO")</f>
        <v/>
      </c>
      <c r="I4967" s="14">
        <f>SUMIFS(Lancamentos!$G:$G,Lancamentos!$C:$C,$A4967,Lancamentos!$E:$E,$C4967,Lancamentos!$B:$B,"SAIDA_DESCARTE")</f>
        <v/>
      </c>
      <c r="J4967" s="14">
        <f>G4967-H4967-I4967</f>
        <v/>
      </c>
      <c r="K4967">
        <f>IF(A4967="","",IF(J4967&lt;=IFERROR(VLOOKUP(A4967,Produtos!$A:$E,5,FALSE),0),"ABAIXO DO MINIMO","OK"))</f>
        <v/>
      </c>
    </row>
    <row r="4968">
      <c r="B4968">
        <f>IFERROR(VLOOKUP(A4968,Produtos!A:B,2,FALSE),"")</f>
        <v/>
      </c>
      <c r="D4968" s="10">
        <f>IFERROR(INDEX(Lotes!$E:$E,MATCH(1,(Lotes!$A:$A=A4968)*(Lotes!$C:$C=C4968),0)),"")</f>
        <v/>
      </c>
      <c r="E4968" s="14">
        <f>IF(D4968="","",D4968-TODAY())</f>
        <v/>
      </c>
      <c r="F4968">
        <f>IF(D4968="","",IF(E4968&lt;0,"VENCIDO",IF(E4968&lt;=30,"VENCE EM &lt;= 30 DIAS",IF(E4968&lt;=60,"ATENCAO (31-60 DIAS)","OK"))))</f>
        <v/>
      </c>
      <c r="G4968" s="14">
        <f>SUMIFS(Lancamentos!$G:$G,Lancamentos!$C:$C,$A4968,Lancamentos!$E:$E,$C4968,Lancamentos!$B:$B,"ENTRADA")</f>
        <v/>
      </c>
      <c r="H4968" s="14">
        <f>SUMIFS(Lancamentos!$G:$G,Lancamentos!$C:$C,$A4968,Lancamentos!$E:$E,$C4968,Lancamentos!$B:$B,"SAIDA_USO")</f>
        <v/>
      </c>
      <c r="I4968" s="14">
        <f>SUMIFS(Lancamentos!$G:$G,Lancamentos!$C:$C,$A4968,Lancamentos!$E:$E,$C4968,Lancamentos!$B:$B,"SAIDA_DESCARTE")</f>
        <v/>
      </c>
      <c r="J4968" s="14">
        <f>G4968-H4968-I4968</f>
        <v/>
      </c>
      <c r="K4968">
        <f>IF(A4968="","",IF(J4968&lt;=IFERROR(VLOOKUP(A4968,Produtos!$A:$E,5,FALSE),0),"ABAIXO DO MINIMO","OK"))</f>
        <v/>
      </c>
    </row>
    <row r="4969">
      <c r="B4969">
        <f>IFERROR(VLOOKUP(A4969,Produtos!A:B,2,FALSE),"")</f>
        <v/>
      </c>
      <c r="D4969" s="10">
        <f>IFERROR(INDEX(Lotes!$E:$E,MATCH(1,(Lotes!$A:$A=A4969)*(Lotes!$C:$C=C4969),0)),"")</f>
        <v/>
      </c>
      <c r="E4969" s="14">
        <f>IF(D4969="","",D4969-TODAY())</f>
        <v/>
      </c>
      <c r="F4969">
        <f>IF(D4969="","",IF(E4969&lt;0,"VENCIDO",IF(E4969&lt;=30,"VENCE EM &lt;= 30 DIAS",IF(E4969&lt;=60,"ATENCAO (31-60 DIAS)","OK"))))</f>
        <v/>
      </c>
      <c r="G4969" s="14">
        <f>SUMIFS(Lancamentos!$G:$G,Lancamentos!$C:$C,$A4969,Lancamentos!$E:$E,$C4969,Lancamentos!$B:$B,"ENTRADA")</f>
        <v/>
      </c>
      <c r="H4969" s="14">
        <f>SUMIFS(Lancamentos!$G:$G,Lancamentos!$C:$C,$A4969,Lancamentos!$E:$E,$C4969,Lancamentos!$B:$B,"SAIDA_USO")</f>
        <v/>
      </c>
      <c r="I4969" s="14">
        <f>SUMIFS(Lancamentos!$G:$G,Lancamentos!$C:$C,$A4969,Lancamentos!$E:$E,$C4969,Lancamentos!$B:$B,"SAIDA_DESCARTE")</f>
        <v/>
      </c>
      <c r="J4969" s="14">
        <f>G4969-H4969-I4969</f>
        <v/>
      </c>
      <c r="K4969">
        <f>IF(A4969="","",IF(J4969&lt;=IFERROR(VLOOKUP(A4969,Produtos!$A:$E,5,FALSE),0),"ABAIXO DO MINIMO","OK"))</f>
        <v/>
      </c>
    </row>
    <row r="4970">
      <c r="B4970">
        <f>IFERROR(VLOOKUP(A4970,Produtos!A:B,2,FALSE),"")</f>
        <v/>
      </c>
      <c r="D4970" s="10">
        <f>IFERROR(INDEX(Lotes!$E:$E,MATCH(1,(Lotes!$A:$A=A4970)*(Lotes!$C:$C=C4970),0)),"")</f>
        <v/>
      </c>
      <c r="E4970" s="14">
        <f>IF(D4970="","",D4970-TODAY())</f>
        <v/>
      </c>
      <c r="F4970">
        <f>IF(D4970="","",IF(E4970&lt;0,"VENCIDO",IF(E4970&lt;=30,"VENCE EM &lt;= 30 DIAS",IF(E4970&lt;=60,"ATENCAO (31-60 DIAS)","OK"))))</f>
        <v/>
      </c>
      <c r="G4970" s="14">
        <f>SUMIFS(Lancamentos!$G:$G,Lancamentos!$C:$C,$A4970,Lancamentos!$E:$E,$C4970,Lancamentos!$B:$B,"ENTRADA")</f>
        <v/>
      </c>
      <c r="H4970" s="14">
        <f>SUMIFS(Lancamentos!$G:$G,Lancamentos!$C:$C,$A4970,Lancamentos!$E:$E,$C4970,Lancamentos!$B:$B,"SAIDA_USO")</f>
        <v/>
      </c>
      <c r="I4970" s="14">
        <f>SUMIFS(Lancamentos!$G:$G,Lancamentos!$C:$C,$A4970,Lancamentos!$E:$E,$C4970,Lancamentos!$B:$B,"SAIDA_DESCARTE")</f>
        <v/>
      </c>
      <c r="J4970" s="14">
        <f>G4970-H4970-I4970</f>
        <v/>
      </c>
      <c r="K4970">
        <f>IF(A4970="","",IF(J4970&lt;=IFERROR(VLOOKUP(A4970,Produtos!$A:$E,5,FALSE),0),"ABAIXO DO MINIMO","OK"))</f>
        <v/>
      </c>
    </row>
    <row r="4971">
      <c r="B4971">
        <f>IFERROR(VLOOKUP(A4971,Produtos!A:B,2,FALSE),"")</f>
        <v/>
      </c>
      <c r="D4971" s="10">
        <f>IFERROR(INDEX(Lotes!$E:$E,MATCH(1,(Lotes!$A:$A=A4971)*(Lotes!$C:$C=C4971),0)),"")</f>
        <v/>
      </c>
      <c r="E4971" s="14">
        <f>IF(D4971="","",D4971-TODAY())</f>
        <v/>
      </c>
      <c r="F4971">
        <f>IF(D4971="","",IF(E4971&lt;0,"VENCIDO",IF(E4971&lt;=30,"VENCE EM &lt;= 30 DIAS",IF(E4971&lt;=60,"ATENCAO (31-60 DIAS)","OK"))))</f>
        <v/>
      </c>
      <c r="G4971" s="14">
        <f>SUMIFS(Lancamentos!$G:$G,Lancamentos!$C:$C,$A4971,Lancamentos!$E:$E,$C4971,Lancamentos!$B:$B,"ENTRADA")</f>
        <v/>
      </c>
      <c r="H4971" s="14">
        <f>SUMIFS(Lancamentos!$G:$G,Lancamentos!$C:$C,$A4971,Lancamentos!$E:$E,$C4971,Lancamentos!$B:$B,"SAIDA_USO")</f>
        <v/>
      </c>
      <c r="I4971" s="14">
        <f>SUMIFS(Lancamentos!$G:$G,Lancamentos!$C:$C,$A4971,Lancamentos!$E:$E,$C4971,Lancamentos!$B:$B,"SAIDA_DESCARTE")</f>
        <v/>
      </c>
      <c r="J4971" s="14">
        <f>G4971-H4971-I4971</f>
        <v/>
      </c>
      <c r="K4971">
        <f>IF(A4971="","",IF(J4971&lt;=IFERROR(VLOOKUP(A4971,Produtos!$A:$E,5,FALSE),0),"ABAIXO DO MINIMO","OK"))</f>
        <v/>
      </c>
    </row>
    <row r="4972">
      <c r="B4972">
        <f>IFERROR(VLOOKUP(A4972,Produtos!A:B,2,FALSE),"")</f>
        <v/>
      </c>
      <c r="D4972" s="10">
        <f>IFERROR(INDEX(Lotes!$E:$E,MATCH(1,(Lotes!$A:$A=A4972)*(Lotes!$C:$C=C4972),0)),"")</f>
        <v/>
      </c>
      <c r="E4972" s="14">
        <f>IF(D4972="","",D4972-TODAY())</f>
        <v/>
      </c>
      <c r="F4972">
        <f>IF(D4972="","",IF(E4972&lt;0,"VENCIDO",IF(E4972&lt;=30,"VENCE EM &lt;= 30 DIAS",IF(E4972&lt;=60,"ATENCAO (31-60 DIAS)","OK"))))</f>
        <v/>
      </c>
      <c r="G4972" s="14">
        <f>SUMIFS(Lancamentos!$G:$G,Lancamentos!$C:$C,$A4972,Lancamentos!$E:$E,$C4972,Lancamentos!$B:$B,"ENTRADA")</f>
        <v/>
      </c>
      <c r="H4972" s="14">
        <f>SUMIFS(Lancamentos!$G:$G,Lancamentos!$C:$C,$A4972,Lancamentos!$E:$E,$C4972,Lancamentos!$B:$B,"SAIDA_USO")</f>
        <v/>
      </c>
      <c r="I4972" s="14">
        <f>SUMIFS(Lancamentos!$G:$G,Lancamentos!$C:$C,$A4972,Lancamentos!$E:$E,$C4972,Lancamentos!$B:$B,"SAIDA_DESCARTE")</f>
        <v/>
      </c>
      <c r="J4972" s="14">
        <f>G4972-H4972-I4972</f>
        <v/>
      </c>
      <c r="K4972">
        <f>IF(A4972="","",IF(J4972&lt;=IFERROR(VLOOKUP(A4972,Produtos!$A:$E,5,FALSE),0),"ABAIXO DO MINIMO","OK"))</f>
        <v/>
      </c>
    </row>
    <row r="4973">
      <c r="B4973">
        <f>IFERROR(VLOOKUP(A4973,Produtos!A:B,2,FALSE),"")</f>
        <v/>
      </c>
      <c r="D4973" s="10">
        <f>IFERROR(INDEX(Lotes!$E:$E,MATCH(1,(Lotes!$A:$A=A4973)*(Lotes!$C:$C=C4973),0)),"")</f>
        <v/>
      </c>
      <c r="E4973" s="14">
        <f>IF(D4973="","",D4973-TODAY())</f>
        <v/>
      </c>
      <c r="F4973">
        <f>IF(D4973="","",IF(E4973&lt;0,"VENCIDO",IF(E4973&lt;=30,"VENCE EM &lt;= 30 DIAS",IF(E4973&lt;=60,"ATENCAO (31-60 DIAS)","OK"))))</f>
        <v/>
      </c>
      <c r="G4973" s="14">
        <f>SUMIFS(Lancamentos!$G:$G,Lancamentos!$C:$C,$A4973,Lancamentos!$E:$E,$C4973,Lancamentos!$B:$B,"ENTRADA")</f>
        <v/>
      </c>
      <c r="H4973" s="14">
        <f>SUMIFS(Lancamentos!$G:$G,Lancamentos!$C:$C,$A4973,Lancamentos!$E:$E,$C4973,Lancamentos!$B:$B,"SAIDA_USO")</f>
        <v/>
      </c>
      <c r="I4973" s="14">
        <f>SUMIFS(Lancamentos!$G:$G,Lancamentos!$C:$C,$A4973,Lancamentos!$E:$E,$C4973,Lancamentos!$B:$B,"SAIDA_DESCARTE")</f>
        <v/>
      </c>
      <c r="J4973" s="14">
        <f>G4973-H4973-I4973</f>
        <v/>
      </c>
      <c r="K4973">
        <f>IF(A4973="","",IF(J4973&lt;=IFERROR(VLOOKUP(A4973,Produtos!$A:$E,5,FALSE),0),"ABAIXO DO MINIMO","OK"))</f>
        <v/>
      </c>
    </row>
    <row r="4974">
      <c r="B4974">
        <f>IFERROR(VLOOKUP(A4974,Produtos!A:B,2,FALSE),"")</f>
        <v/>
      </c>
      <c r="D4974" s="10">
        <f>IFERROR(INDEX(Lotes!$E:$E,MATCH(1,(Lotes!$A:$A=A4974)*(Lotes!$C:$C=C4974),0)),"")</f>
        <v/>
      </c>
      <c r="E4974" s="14">
        <f>IF(D4974="","",D4974-TODAY())</f>
        <v/>
      </c>
      <c r="F4974">
        <f>IF(D4974="","",IF(E4974&lt;0,"VENCIDO",IF(E4974&lt;=30,"VENCE EM &lt;= 30 DIAS",IF(E4974&lt;=60,"ATENCAO (31-60 DIAS)","OK"))))</f>
        <v/>
      </c>
      <c r="G4974" s="14">
        <f>SUMIFS(Lancamentos!$G:$G,Lancamentos!$C:$C,$A4974,Lancamentos!$E:$E,$C4974,Lancamentos!$B:$B,"ENTRADA")</f>
        <v/>
      </c>
      <c r="H4974" s="14">
        <f>SUMIFS(Lancamentos!$G:$G,Lancamentos!$C:$C,$A4974,Lancamentos!$E:$E,$C4974,Lancamentos!$B:$B,"SAIDA_USO")</f>
        <v/>
      </c>
      <c r="I4974" s="14">
        <f>SUMIFS(Lancamentos!$G:$G,Lancamentos!$C:$C,$A4974,Lancamentos!$E:$E,$C4974,Lancamentos!$B:$B,"SAIDA_DESCARTE")</f>
        <v/>
      </c>
      <c r="J4974" s="14">
        <f>G4974-H4974-I4974</f>
        <v/>
      </c>
      <c r="K4974">
        <f>IF(A4974="","",IF(J4974&lt;=IFERROR(VLOOKUP(A4974,Produtos!$A:$E,5,FALSE),0),"ABAIXO DO MINIMO","OK"))</f>
        <v/>
      </c>
    </row>
    <row r="4975">
      <c r="B4975">
        <f>IFERROR(VLOOKUP(A4975,Produtos!A:B,2,FALSE),"")</f>
        <v/>
      </c>
      <c r="D4975" s="10">
        <f>IFERROR(INDEX(Lotes!$E:$E,MATCH(1,(Lotes!$A:$A=A4975)*(Lotes!$C:$C=C4975),0)),"")</f>
        <v/>
      </c>
      <c r="E4975" s="14">
        <f>IF(D4975="","",D4975-TODAY())</f>
        <v/>
      </c>
      <c r="F4975">
        <f>IF(D4975="","",IF(E4975&lt;0,"VENCIDO",IF(E4975&lt;=30,"VENCE EM &lt;= 30 DIAS",IF(E4975&lt;=60,"ATENCAO (31-60 DIAS)","OK"))))</f>
        <v/>
      </c>
      <c r="G4975" s="14">
        <f>SUMIFS(Lancamentos!$G:$G,Lancamentos!$C:$C,$A4975,Lancamentos!$E:$E,$C4975,Lancamentos!$B:$B,"ENTRADA")</f>
        <v/>
      </c>
      <c r="H4975" s="14">
        <f>SUMIFS(Lancamentos!$G:$G,Lancamentos!$C:$C,$A4975,Lancamentos!$E:$E,$C4975,Lancamentos!$B:$B,"SAIDA_USO")</f>
        <v/>
      </c>
      <c r="I4975" s="14">
        <f>SUMIFS(Lancamentos!$G:$G,Lancamentos!$C:$C,$A4975,Lancamentos!$E:$E,$C4975,Lancamentos!$B:$B,"SAIDA_DESCARTE")</f>
        <v/>
      </c>
      <c r="J4975" s="14">
        <f>G4975-H4975-I4975</f>
        <v/>
      </c>
      <c r="K4975">
        <f>IF(A4975="","",IF(J4975&lt;=IFERROR(VLOOKUP(A4975,Produtos!$A:$E,5,FALSE),0),"ABAIXO DO MINIMO","OK"))</f>
        <v/>
      </c>
    </row>
    <row r="4976">
      <c r="B4976">
        <f>IFERROR(VLOOKUP(A4976,Produtos!A:B,2,FALSE),"")</f>
        <v/>
      </c>
      <c r="D4976" s="10">
        <f>IFERROR(INDEX(Lotes!$E:$E,MATCH(1,(Lotes!$A:$A=A4976)*(Lotes!$C:$C=C4976),0)),"")</f>
        <v/>
      </c>
      <c r="E4976" s="14">
        <f>IF(D4976="","",D4976-TODAY())</f>
        <v/>
      </c>
      <c r="F4976">
        <f>IF(D4976="","",IF(E4976&lt;0,"VENCIDO",IF(E4976&lt;=30,"VENCE EM &lt;= 30 DIAS",IF(E4976&lt;=60,"ATENCAO (31-60 DIAS)","OK"))))</f>
        <v/>
      </c>
      <c r="G4976" s="14">
        <f>SUMIFS(Lancamentos!$G:$G,Lancamentos!$C:$C,$A4976,Lancamentos!$E:$E,$C4976,Lancamentos!$B:$B,"ENTRADA")</f>
        <v/>
      </c>
      <c r="H4976" s="14">
        <f>SUMIFS(Lancamentos!$G:$G,Lancamentos!$C:$C,$A4976,Lancamentos!$E:$E,$C4976,Lancamentos!$B:$B,"SAIDA_USO")</f>
        <v/>
      </c>
      <c r="I4976" s="14">
        <f>SUMIFS(Lancamentos!$G:$G,Lancamentos!$C:$C,$A4976,Lancamentos!$E:$E,$C4976,Lancamentos!$B:$B,"SAIDA_DESCARTE")</f>
        <v/>
      </c>
      <c r="J4976" s="14">
        <f>G4976-H4976-I4976</f>
        <v/>
      </c>
      <c r="K4976">
        <f>IF(A4976="","",IF(J4976&lt;=IFERROR(VLOOKUP(A4976,Produtos!$A:$E,5,FALSE),0),"ABAIXO DO MINIMO","OK"))</f>
        <v/>
      </c>
    </row>
    <row r="4977">
      <c r="B4977">
        <f>IFERROR(VLOOKUP(A4977,Produtos!A:B,2,FALSE),"")</f>
        <v/>
      </c>
      <c r="D4977" s="10">
        <f>IFERROR(INDEX(Lotes!$E:$E,MATCH(1,(Lotes!$A:$A=A4977)*(Lotes!$C:$C=C4977),0)),"")</f>
        <v/>
      </c>
      <c r="E4977" s="14">
        <f>IF(D4977="","",D4977-TODAY())</f>
        <v/>
      </c>
      <c r="F4977">
        <f>IF(D4977="","",IF(E4977&lt;0,"VENCIDO",IF(E4977&lt;=30,"VENCE EM &lt;= 30 DIAS",IF(E4977&lt;=60,"ATENCAO (31-60 DIAS)","OK"))))</f>
        <v/>
      </c>
      <c r="G4977" s="14">
        <f>SUMIFS(Lancamentos!$G:$G,Lancamentos!$C:$C,$A4977,Lancamentos!$E:$E,$C4977,Lancamentos!$B:$B,"ENTRADA")</f>
        <v/>
      </c>
      <c r="H4977" s="14">
        <f>SUMIFS(Lancamentos!$G:$G,Lancamentos!$C:$C,$A4977,Lancamentos!$E:$E,$C4977,Lancamentos!$B:$B,"SAIDA_USO")</f>
        <v/>
      </c>
      <c r="I4977" s="14">
        <f>SUMIFS(Lancamentos!$G:$G,Lancamentos!$C:$C,$A4977,Lancamentos!$E:$E,$C4977,Lancamentos!$B:$B,"SAIDA_DESCARTE")</f>
        <v/>
      </c>
      <c r="J4977" s="14">
        <f>G4977-H4977-I4977</f>
        <v/>
      </c>
      <c r="K4977">
        <f>IF(A4977="","",IF(J4977&lt;=IFERROR(VLOOKUP(A4977,Produtos!$A:$E,5,FALSE),0),"ABAIXO DO MINIMO","OK"))</f>
        <v/>
      </c>
    </row>
    <row r="4978">
      <c r="B4978">
        <f>IFERROR(VLOOKUP(A4978,Produtos!A:B,2,FALSE),"")</f>
        <v/>
      </c>
      <c r="D4978" s="10">
        <f>IFERROR(INDEX(Lotes!$E:$E,MATCH(1,(Lotes!$A:$A=A4978)*(Lotes!$C:$C=C4978),0)),"")</f>
        <v/>
      </c>
      <c r="E4978" s="14">
        <f>IF(D4978="","",D4978-TODAY())</f>
        <v/>
      </c>
      <c r="F4978">
        <f>IF(D4978="","",IF(E4978&lt;0,"VENCIDO",IF(E4978&lt;=30,"VENCE EM &lt;= 30 DIAS",IF(E4978&lt;=60,"ATENCAO (31-60 DIAS)","OK"))))</f>
        <v/>
      </c>
      <c r="G4978" s="14">
        <f>SUMIFS(Lancamentos!$G:$G,Lancamentos!$C:$C,$A4978,Lancamentos!$E:$E,$C4978,Lancamentos!$B:$B,"ENTRADA")</f>
        <v/>
      </c>
      <c r="H4978" s="14">
        <f>SUMIFS(Lancamentos!$G:$G,Lancamentos!$C:$C,$A4978,Lancamentos!$E:$E,$C4978,Lancamentos!$B:$B,"SAIDA_USO")</f>
        <v/>
      </c>
      <c r="I4978" s="14">
        <f>SUMIFS(Lancamentos!$G:$G,Lancamentos!$C:$C,$A4978,Lancamentos!$E:$E,$C4978,Lancamentos!$B:$B,"SAIDA_DESCARTE")</f>
        <v/>
      </c>
      <c r="J4978" s="14">
        <f>G4978-H4978-I4978</f>
        <v/>
      </c>
      <c r="K4978">
        <f>IF(A4978="","",IF(J4978&lt;=IFERROR(VLOOKUP(A4978,Produtos!$A:$E,5,FALSE),0),"ABAIXO DO MINIMO","OK"))</f>
        <v/>
      </c>
    </row>
    <row r="4979">
      <c r="B4979">
        <f>IFERROR(VLOOKUP(A4979,Produtos!A:B,2,FALSE),"")</f>
        <v/>
      </c>
      <c r="D4979" s="10">
        <f>IFERROR(INDEX(Lotes!$E:$E,MATCH(1,(Lotes!$A:$A=A4979)*(Lotes!$C:$C=C4979),0)),"")</f>
        <v/>
      </c>
      <c r="E4979" s="14">
        <f>IF(D4979="","",D4979-TODAY())</f>
        <v/>
      </c>
      <c r="F4979">
        <f>IF(D4979="","",IF(E4979&lt;0,"VENCIDO",IF(E4979&lt;=30,"VENCE EM &lt;= 30 DIAS",IF(E4979&lt;=60,"ATENCAO (31-60 DIAS)","OK"))))</f>
        <v/>
      </c>
      <c r="G4979" s="14">
        <f>SUMIFS(Lancamentos!$G:$G,Lancamentos!$C:$C,$A4979,Lancamentos!$E:$E,$C4979,Lancamentos!$B:$B,"ENTRADA")</f>
        <v/>
      </c>
      <c r="H4979" s="14">
        <f>SUMIFS(Lancamentos!$G:$G,Lancamentos!$C:$C,$A4979,Lancamentos!$E:$E,$C4979,Lancamentos!$B:$B,"SAIDA_USO")</f>
        <v/>
      </c>
      <c r="I4979" s="14">
        <f>SUMIFS(Lancamentos!$G:$G,Lancamentos!$C:$C,$A4979,Lancamentos!$E:$E,$C4979,Lancamentos!$B:$B,"SAIDA_DESCARTE")</f>
        <v/>
      </c>
      <c r="J4979" s="14">
        <f>G4979-H4979-I4979</f>
        <v/>
      </c>
      <c r="K4979">
        <f>IF(A4979="","",IF(J4979&lt;=IFERROR(VLOOKUP(A4979,Produtos!$A:$E,5,FALSE),0),"ABAIXO DO MINIMO","OK"))</f>
        <v/>
      </c>
    </row>
    <row r="4980">
      <c r="B4980">
        <f>IFERROR(VLOOKUP(A4980,Produtos!A:B,2,FALSE),"")</f>
        <v/>
      </c>
      <c r="D4980" s="10">
        <f>IFERROR(INDEX(Lotes!$E:$E,MATCH(1,(Lotes!$A:$A=A4980)*(Lotes!$C:$C=C4980),0)),"")</f>
        <v/>
      </c>
      <c r="E4980" s="14">
        <f>IF(D4980="","",D4980-TODAY())</f>
        <v/>
      </c>
      <c r="F4980">
        <f>IF(D4980="","",IF(E4980&lt;0,"VENCIDO",IF(E4980&lt;=30,"VENCE EM &lt;= 30 DIAS",IF(E4980&lt;=60,"ATENCAO (31-60 DIAS)","OK"))))</f>
        <v/>
      </c>
      <c r="G4980" s="14">
        <f>SUMIFS(Lancamentos!$G:$G,Lancamentos!$C:$C,$A4980,Lancamentos!$E:$E,$C4980,Lancamentos!$B:$B,"ENTRADA")</f>
        <v/>
      </c>
      <c r="H4980" s="14">
        <f>SUMIFS(Lancamentos!$G:$G,Lancamentos!$C:$C,$A4980,Lancamentos!$E:$E,$C4980,Lancamentos!$B:$B,"SAIDA_USO")</f>
        <v/>
      </c>
      <c r="I4980" s="14">
        <f>SUMIFS(Lancamentos!$G:$G,Lancamentos!$C:$C,$A4980,Lancamentos!$E:$E,$C4980,Lancamentos!$B:$B,"SAIDA_DESCARTE")</f>
        <v/>
      </c>
      <c r="J4980" s="14">
        <f>G4980-H4980-I4980</f>
        <v/>
      </c>
      <c r="K4980">
        <f>IF(A4980="","",IF(J4980&lt;=IFERROR(VLOOKUP(A4980,Produtos!$A:$E,5,FALSE),0),"ABAIXO DO MINIMO","OK"))</f>
        <v/>
      </c>
    </row>
    <row r="4981">
      <c r="B4981">
        <f>IFERROR(VLOOKUP(A4981,Produtos!A:B,2,FALSE),"")</f>
        <v/>
      </c>
      <c r="D4981" s="10">
        <f>IFERROR(INDEX(Lotes!$E:$E,MATCH(1,(Lotes!$A:$A=A4981)*(Lotes!$C:$C=C4981),0)),"")</f>
        <v/>
      </c>
      <c r="E4981" s="14">
        <f>IF(D4981="","",D4981-TODAY())</f>
        <v/>
      </c>
      <c r="F4981">
        <f>IF(D4981="","",IF(E4981&lt;0,"VENCIDO",IF(E4981&lt;=30,"VENCE EM &lt;= 30 DIAS",IF(E4981&lt;=60,"ATENCAO (31-60 DIAS)","OK"))))</f>
        <v/>
      </c>
      <c r="G4981" s="14">
        <f>SUMIFS(Lancamentos!$G:$G,Lancamentos!$C:$C,$A4981,Lancamentos!$E:$E,$C4981,Lancamentos!$B:$B,"ENTRADA")</f>
        <v/>
      </c>
      <c r="H4981" s="14">
        <f>SUMIFS(Lancamentos!$G:$G,Lancamentos!$C:$C,$A4981,Lancamentos!$E:$E,$C4981,Lancamentos!$B:$B,"SAIDA_USO")</f>
        <v/>
      </c>
      <c r="I4981" s="14">
        <f>SUMIFS(Lancamentos!$G:$G,Lancamentos!$C:$C,$A4981,Lancamentos!$E:$E,$C4981,Lancamentos!$B:$B,"SAIDA_DESCARTE")</f>
        <v/>
      </c>
      <c r="J4981" s="14">
        <f>G4981-H4981-I4981</f>
        <v/>
      </c>
      <c r="K4981">
        <f>IF(A4981="","",IF(J4981&lt;=IFERROR(VLOOKUP(A4981,Produtos!$A:$E,5,FALSE),0),"ABAIXO DO MINIMO","OK"))</f>
        <v/>
      </c>
    </row>
    <row r="4982">
      <c r="B4982">
        <f>IFERROR(VLOOKUP(A4982,Produtos!A:B,2,FALSE),"")</f>
        <v/>
      </c>
      <c r="D4982" s="10">
        <f>IFERROR(INDEX(Lotes!$E:$E,MATCH(1,(Lotes!$A:$A=A4982)*(Lotes!$C:$C=C4982),0)),"")</f>
        <v/>
      </c>
      <c r="E4982" s="14">
        <f>IF(D4982="","",D4982-TODAY())</f>
        <v/>
      </c>
      <c r="F4982">
        <f>IF(D4982="","",IF(E4982&lt;0,"VENCIDO",IF(E4982&lt;=30,"VENCE EM &lt;= 30 DIAS",IF(E4982&lt;=60,"ATENCAO (31-60 DIAS)","OK"))))</f>
        <v/>
      </c>
      <c r="G4982" s="14">
        <f>SUMIFS(Lancamentos!$G:$G,Lancamentos!$C:$C,$A4982,Lancamentos!$E:$E,$C4982,Lancamentos!$B:$B,"ENTRADA")</f>
        <v/>
      </c>
      <c r="H4982" s="14">
        <f>SUMIFS(Lancamentos!$G:$G,Lancamentos!$C:$C,$A4982,Lancamentos!$E:$E,$C4982,Lancamentos!$B:$B,"SAIDA_USO")</f>
        <v/>
      </c>
      <c r="I4982" s="14">
        <f>SUMIFS(Lancamentos!$G:$G,Lancamentos!$C:$C,$A4982,Lancamentos!$E:$E,$C4982,Lancamentos!$B:$B,"SAIDA_DESCARTE")</f>
        <v/>
      </c>
      <c r="J4982" s="14">
        <f>G4982-H4982-I4982</f>
        <v/>
      </c>
      <c r="K4982">
        <f>IF(A4982="","",IF(J4982&lt;=IFERROR(VLOOKUP(A4982,Produtos!$A:$E,5,FALSE),0),"ABAIXO DO MINIMO","OK"))</f>
        <v/>
      </c>
    </row>
    <row r="4983">
      <c r="B4983">
        <f>IFERROR(VLOOKUP(A4983,Produtos!A:B,2,FALSE),"")</f>
        <v/>
      </c>
      <c r="D4983" s="10">
        <f>IFERROR(INDEX(Lotes!$E:$E,MATCH(1,(Lotes!$A:$A=A4983)*(Lotes!$C:$C=C4983),0)),"")</f>
        <v/>
      </c>
      <c r="E4983" s="14">
        <f>IF(D4983="","",D4983-TODAY())</f>
        <v/>
      </c>
      <c r="F4983">
        <f>IF(D4983="","",IF(E4983&lt;0,"VENCIDO",IF(E4983&lt;=30,"VENCE EM &lt;= 30 DIAS",IF(E4983&lt;=60,"ATENCAO (31-60 DIAS)","OK"))))</f>
        <v/>
      </c>
      <c r="G4983" s="14">
        <f>SUMIFS(Lancamentos!$G:$G,Lancamentos!$C:$C,$A4983,Lancamentos!$E:$E,$C4983,Lancamentos!$B:$B,"ENTRADA")</f>
        <v/>
      </c>
      <c r="H4983" s="14">
        <f>SUMIFS(Lancamentos!$G:$G,Lancamentos!$C:$C,$A4983,Lancamentos!$E:$E,$C4983,Lancamentos!$B:$B,"SAIDA_USO")</f>
        <v/>
      </c>
      <c r="I4983" s="14">
        <f>SUMIFS(Lancamentos!$G:$G,Lancamentos!$C:$C,$A4983,Lancamentos!$E:$E,$C4983,Lancamentos!$B:$B,"SAIDA_DESCARTE")</f>
        <v/>
      </c>
      <c r="J4983" s="14">
        <f>G4983-H4983-I4983</f>
        <v/>
      </c>
      <c r="K4983">
        <f>IF(A4983="","",IF(J4983&lt;=IFERROR(VLOOKUP(A4983,Produtos!$A:$E,5,FALSE),0),"ABAIXO DO MINIMO","OK"))</f>
        <v/>
      </c>
    </row>
    <row r="4984">
      <c r="B4984">
        <f>IFERROR(VLOOKUP(A4984,Produtos!A:B,2,FALSE),"")</f>
        <v/>
      </c>
      <c r="D4984" s="10">
        <f>IFERROR(INDEX(Lotes!$E:$E,MATCH(1,(Lotes!$A:$A=A4984)*(Lotes!$C:$C=C4984),0)),"")</f>
        <v/>
      </c>
      <c r="E4984" s="14">
        <f>IF(D4984="","",D4984-TODAY())</f>
        <v/>
      </c>
      <c r="F4984">
        <f>IF(D4984="","",IF(E4984&lt;0,"VENCIDO",IF(E4984&lt;=30,"VENCE EM &lt;= 30 DIAS",IF(E4984&lt;=60,"ATENCAO (31-60 DIAS)","OK"))))</f>
        <v/>
      </c>
      <c r="G4984" s="14">
        <f>SUMIFS(Lancamentos!$G:$G,Lancamentos!$C:$C,$A4984,Lancamentos!$E:$E,$C4984,Lancamentos!$B:$B,"ENTRADA")</f>
        <v/>
      </c>
      <c r="H4984" s="14">
        <f>SUMIFS(Lancamentos!$G:$G,Lancamentos!$C:$C,$A4984,Lancamentos!$E:$E,$C4984,Lancamentos!$B:$B,"SAIDA_USO")</f>
        <v/>
      </c>
      <c r="I4984" s="14">
        <f>SUMIFS(Lancamentos!$G:$G,Lancamentos!$C:$C,$A4984,Lancamentos!$E:$E,$C4984,Lancamentos!$B:$B,"SAIDA_DESCARTE")</f>
        <v/>
      </c>
      <c r="J4984" s="14">
        <f>G4984-H4984-I4984</f>
        <v/>
      </c>
      <c r="K4984">
        <f>IF(A4984="","",IF(J4984&lt;=IFERROR(VLOOKUP(A4984,Produtos!$A:$E,5,FALSE),0),"ABAIXO DO MINIMO","OK"))</f>
        <v/>
      </c>
    </row>
    <row r="4985">
      <c r="B4985">
        <f>IFERROR(VLOOKUP(A4985,Produtos!A:B,2,FALSE),"")</f>
        <v/>
      </c>
      <c r="D4985" s="10">
        <f>IFERROR(INDEX(Lotes!$E:$E,MATCH(1,(Lotes!$A:$A=A4985)*(Lotes!$C:$C=C4985),0)),"")</f>
        <v/>
      </c>
      <c r="E4985" s="14">
        <f>IF(D4985="","",D4985-TODAY())</f>
        <v/>
      </c>
      <c r="F4985">
        <f>IF(D4985="","",IF(E4985&lt;0,"VENCIDO",IF(E4985&lt;=30,"VENCE EM &lt;= 30 DIAS",IF(E4985&lt;=60,"ATENCAO (31-60 DIAS)","OK"))))</f>
        <v/>
      </c>
      <c r="G4985" s="14">
        <f>SUMIFS(Lancamentos!$G:$G,Lancamentos!$C:$C,$A4985,Lancamentos!$E:$E,$C4985,Lancamentos!$B:$B,"ENTRADA")</f>
        <v/>
      </c>
      <c r="H4985" s="14">
        <f>SUMIFS(Lancamentos!$G:$G,Lancamentos!$C:$C,$A4985,Lancamentos!$E:$E,$C4985,Lancamentos!$B:$B,"SAIDA_USO")</f>
        <v/>
      </c>
      <c r="I4985" s="14">
        <f>SUMIFS(Lancamentos!$G:$G,Lancamentos!$C:$C,$A4985,Lancamentos!$E:$E,$C4985,Lancamentos!$B:$B,"SAIDA_DESCARTE")</f>
        <v/>
      </c>
      <c r="J4985" s="14">
        <f>G4985-H4985-I4985</f>
        <v/>
      </c>
      <c r="K4985">
        <f>IF(A4985="","",IF(J4985&lt;=IFERROR(VLOOKUP(A4985,Produtos!$A:$E,5,FALSE),0),"ABAIXO DO MINIMO","OK"))</f>
        <v/>
      </c>
    </row>
    <row r="4986">
      <c r="B4986">
        <f>IFERROR(VLOOKUP(A4986,Produtos!A:B,2,FALSE),"")</f>
        <v/>
      </c>
      <c r="D4986" s="10">
        <f>IFERROR(INDEX(Lotes!$E:$E,MATCH(1,(Lotes!$A:$A=A4986)*(Lotes!$C:$C=C4986),0)),"")</f>
        <v/>
      </c>
      <c r="E4986" s="14">
        <f>IF(D4986="","",D4986-TODAY())</f>
        <v/>
      </c>
      <c r="F4986">
        <f>IF(D4986="","",IF(E4986&lt;0,"VENCIDO",IF(E4986&lt;=30,"VENCE EM &lt;= 30 DIAS",IF(E4986&lt;=60,"ATENCAO (31-60 DIAS)","OK"))))</f>
        <v/>
      </c>
      <c r="G4986" s="14">
        <f>SUMIFS(Lancamentos!$G:$G,Lancamentos!$C:$C,$A4986,Lancamentos!$E:$E,$C4986,Lancamentos!$B:$B,"ENTRADA")</f>
        <v/>
      </c>
      <c r="H4986" s="14">
        <f>SUMIFS(Lancamentos!$G:$G,Lancamentos!$C:$C,$A4986,Lancamentos!$E:$E,$C4986,Lancamentos!$B:$B,"SAIDA_USO")</f>
        <v/>
      </c>
      <c r="I4986" s="14">
        <f>SUMIFS(Lancamentos!$G:$G,Lancamentos!$C:$C,$A4986,Lancamentos!$E:$E,$C4986,Lancamentos!$B:$B,"SAIDA_DESCARTE")</f>
        <v/>
      </c>
      <c r="J4986" s="14">
        <f>G4986-H4986-I4986</f>
        <v/>
      </c>
      <c r="K4986">
        <f>IF(A4986="","",IF(J4986&lt;=IFERROR(VLOOKUP(A4986,Produtos!$A:$E,5,FALSE),0),"ABAIXO DO MINIMO","OK"))</f>
        <v/>
      </c>
    </row>
    <row r="4987">
      <c r="B4987">
        <f>IFERROR(VLOOKUP(A4987,Produtos!A:B,2,FALSE),"")</f>
        <v/>
      </c>
      <c r="D4987" s="10">
        <f>IFERROR(INDEX(Lotes!$E:$E,MATCH(1,(Lotes!$A:$A=A4987)*(Lotes!$C:$C=C4987),0)),"")</f>
        <v/>
      </c>
      <c r="E4987" s="14">
        <f>IF(D4987="","",D4987-TODAY())</f>
        <v/>
      </c>
      <c r="F4987">
        <f>IF(D4987="","",IF(E4987&lt;0,"VENCIDO",IF(E4987&lt;=30,"VENCE EM &lt;= 30 DIAS",IF(E4987&lt;=60,"ATENCAO (31-60 DIAS)","OK"))))</f>
        <v/>
      </c>
      <c r="G4987" s="14">
        <f>SUMIFS(Lancamentos!$G:$G,Lancamentos!$C:$C,$A4987,Lancamentos!$E:$E,$C4987,Lancamentos!$B:$B,"ENTRADA")</f>
        <v/>
      </c>
      <c r="H4987" s="14">
        <f>SUMIFS(Lancamentos!$G:$G,Lancamentos!$C:$C,$A4987,Lancamentos!$E:$E,$C4987,Lancamentos!$B:$B,"SAIDA_USO")</f>
        <v/>
      </c>
      <c r="I4987" s="14">
        <f>SUMIFS(Lancamentos!$G:$G,Lancamentos!$C:$C,$A4987,Lancamentos!$E:$E,$C4987,Lancamentos!$B:$B,"SAIDA_DESCARTE")</f>
        <v/>
      </c>
      <c r="J4987" s="14">
        <f>G4987-H4987-I4987</f>
        <v/>
      </c>
      <c r="K4987">
        <f>IF(A4987="","",IF(J4987&lt;=IFERROR(VLOOKUP(A4987,Produtos!$A:$E,5,FALSE),0),"ABAIXO DO MINIMO","OK"))</f>
        <v/>
      </c>
    </row>
    <row r="4988">
      <c r="B4988">
        <f>IFERROR(VLOOKUP(A4988,Produtos!A:B,2,FALSE),"")</f>
        <v/>
      </c>
      <c r="D4988" s="10">
        <f>IFERROR(INDEX(Lotes!$E:$E,MATCH(1,(Lotes!$A:$A=A4988)*(Lotes!$C:$C=C4988),0)),"")</f>
        <v/>
      </c>
      <c r="E4988" s="14">
        <f>IF(D4988="","",D4988-TODAY())</f>
        <v/>
      </c>
      <c r="F4988">
        <f>IF(D4988="","",IF(E4988&lt;0,"VENCIDO",IF(E4988&lt;=30,"VENCE EM &lt;= 30 DIAS",IF(E4988&lt;=60,"ATENCAO (31-60 DIAS)","OK"))))</f>
        <v/>
      </c>
      <c r="G4988" s="14">
        <f>SUMIFS(Lancamentos!$G:$G,Lancamentos!$C:$C,$A4988,Lancamentos!$E:$E,$C4988,Lancamentos!$B:$B,"ENTRADA")</f>
        <v/>
      </c>
      <c r="H4988" s="14">
        <f>SUMIFS(Lancamentos!$G:$G,Lancamentos!$C:$C,$A4988,Lancamentos!$E:$E,$C4988,Lancamentos!$B:$B,"SAIDA_USO")</f>
        <v/>
      </c>
      <c r="I4988" s="14">
        <f>SUMIFS(Lancamentos!$G:$G,Lancamentos!$C:$C,$A4988,Lancamentos!$E:$E,$C4988,Lancamentos!$B:$B,"SAIDA_DESCARTE")</f>
        <v/>
      </c>
      <c r="J4988" s="14">
        <f>G4988-H4988-I4988</f>
        <v/>
      </c>
      <c r="K4988">
        <f>IF(A4988="","",IF(J4988&lt;=IFERROR(VLOOKUP(A4988,Produtos!$A:$E,5,FALSE),0),"ABAIXO DO MINIMO","OK"))</f>
        <v/>
      </c>
    </row>
    <row r="4989">
      <c r="B4989">
        <f>IFERROR(VLOOKUP(A4989,Produtos!A:B,2,FALSE),"")</f>
        <v/>
      </c>
      <c r="D4989" s="10">
        <f>IFERROR(INDEX(Lotes!$E:$E,MATCH(1,(Lotes!$A:$A=A4989)*(Lotes!$C:$C=C4989),0)),"")</f>
        <v/>
      </c>
      <c r="E4989" s="14">
        <f>IF(D4989="","",D4989-TODAY())</f>
        <v/>
      </c>
      <c r="F4989">
        <f>IF(D4989="","",IF(E4989&lt;0,"VENCIDO",IF(E4989&lt;=30,"VENCE EM &lt;= 30 DIAS",IF(E4989&lt;=60,"ATENCAO (31-60 DIAS)","OK"))))</f>
        <v/>
      </c>
      <c r="G4989" s="14">
        <f>SUMIFS(Lancamentos!$G:$G,Lancamentos!$C:$C,$A4989,Lancamentos!$E:$E,$C4989,Lancamentos!$B:$B,"ENTRADA")</f>
        <v/>
      </c>
      <c r="H4989" s="14">
        <f>SUMIFS(Lancamentos!$G:$G,Lancamentos!$C:$C,$A4989,Lancamentos!$E:$E,$C4989,Lancamentos!$B:$B,"SAIDA_USO")</f>
        <v/>
      </c>
      <c r="I4989" s="14">
        <f>SUMIFS(Lancamentos!$G:$G,Lancamentos!$C:$C,$A4989,Lancamentos!$E:$E,$C4989,Lancamentos!$B:$B,"SAIDA_DESCARTE")</f>
        <v/>
      </c>
      <c r="J4989" s="14">
        <f>G4989-H4989-I4989</f>
        <v/>
      </c>
      <c r="K4989">
        <f>IF(A4989="","",IF(J4989&lt;=IFERROR(VLOOKUP(A4989,Produtos!$A:$E,5,FALSE),0),"ABAIXO DO MINIMO","OK"))</f>
        <v/>
      </c>
    </row>
    <row r="4990">
      <c r="B4990">
        <f>IFERROR(VLOOKUP(A4990,Produtos!A:B,2,FALSE),"")</f>
        <v/>
      </c>
      <c r="D4990" s="10">
        <f>IFERROR(INDEX(Lotes!$E:$E,MATCH(1,(Lotes!$A:$A=A4990)*(Lotes!$C:$C=C4990),0)),"")</f>
        <v/>
      </c>
      <c r="E4990" s="14">
        <f>IF(D4990="","",D4990-TODAY())</f>
        <v/>
      </c>
      <c r="F4990">
        <f>IF(D4990="","",IF(E4990&lt;0,"VENCIDO",IF(E4990&lt;=30,"VENCE EM &lt;= 30 DIAS",IF(E4990&lt;=60,"ATENCAO (31-60 DIAS)","OK"))))</f>
        <v/>
      </c>
      <c r="G4990" s="14">
        <f>SUMIFS(Lancamentos!$G:$G,Lancamentos!$C:$C,$A4990,Lancamentos!$E:$E,$C4990,Lancamentos!$B:$B,"ENTRADA")</f>
        <v/>
      </c>
      <c r="H4990" s="14">
        <f>SUMIFS(Lancamentos!$G:$G,Lancamentos!$C:$C,$A4990,Lancamentos!$E:$E,$C4990,Lancamentos!$B:$B,"SAIDA_USO")</f>
        <v/>
      </c>
      <c r="I4990" s="14">
        <f>SUMIFS(Lancamentos!$G:$G,Lancamentos!$C:$C,$A4990,Lancamentos!$E:$E,$C4990,Lancamentos!$B:$B,"SAIDA_DESCARTE")</f>
        <v/>
      </c>
      <c r="J4990" s="14">
        <f>G4990-H4990-I4990</f>
        <v/>
      </c>
      <c r="K4990">
        <f>IF(A4990="","",IF(J4990&lt;=IFERROR(VLOOKUP(A4990,Produtos!$A:$E,5,FALSE),0),"ABAIXO DO MINIMO","OK"))</f>
        <v/>
      </c>
    </row>
    <row r="4991">
      <c r="B4991">
        <f>IFERROR(VLOOKUP(A4991,Produtos!A:B,2,FALSE),"")</f>
        <v/>
      </c>
      <c r="D4991" s="10">
        <f>IFERROR(INDEX(Lotes!$E:$E,MATCH(1,(Lotes!$A:$A=A4991)*(Lotes!$C:$C=C4991),0)),"")</f>
        <v/>
      </c>
      <c r="E4991" s="14">
        <f>IF(D4991="","",D4991-TODAY())</f>
        <v/>
      </c>
      <c r="F4991">
        <f>IF(D4991="","",IF(E4991&lt;0,"VENCIDO",IF(E4991&lt;=30,"VENCE EM &lt;= 30 DIAS",IF(E4991&lt;=60,"ATENCAO (31-60 DIAS)","OK"))))</f>
        <v/>
      </c>
      <c r="G4991" s="14">
        <f>SUMIFS(Lancamentos!$G:$G,Lancamentos!$C:$C,$A4991,Lancamentos!$E:$E,$C4991,Lancamentos!$B:$B,"ENTRADA")</f>
        <v/>
      </c>
      <c r="H4991" s="14">
        <f>SUMIFS(Lancamentos!$G:$G,Lancamentos!$C:$C,$A4991,Lancamentos!$E:$E,$C4991,Lancamentos!$B:$B,"SAIDA_USO")</f>
        <v/>
      </c>
      <c r="I4991" s="14">
        <f>SUMIFS(Lancamentos!$G:$G,Lancamentos!$C:$C,$A4991,Lancamentos!$E:$E,$C4991,Lancamentos!$B:$B,"SAIDA_DESCARTE")</f>
        <v/>
      </c>
      <c r="J4991" s="14">
        <f>G4991-H4991-I4991</f>
        <v/>
      </c>
      <c r="K4991">
        <f>IF(A4991="","",IF(J4991&lt;=IFERROR(VLOOKUP(A4991,Produtos!$A:$E,5,FALSE),0),"ABAIXO DO MINIMO","OK"))</f>
        <v/>
      </c>
    </row>
    <row r="4992">
      <c r="B4992">
        <f>IFERROR(VLOOKUP(A4992,Produtos!A:B,2,FALSE),"")</f>
        <v/>
      </c>
      <c r="D4992" s="10">
        <f>IFERROR(INDEX(Lotes!$E:$E,MATCH(1,(Lotes!$A:$A=A4992)*(Lotes!$C:$C=C4992),0)),"")</f>
        <v/>
      </c>
      <c r="E4992" s="14">
        <f>IF(D4992="","",D4992-TODAY())</f>
        <v/>
      </c>
      <c r="F4992">
        <f>IF(D4992="","",IF(E4992&lt;0,"VENCIDO",IF(E4992&lt;=30,"VENCE EM &lt;= 30 DIAS",IF(E4992&lt;=60,"ATENCAO (31-60 DIAS)","OK"))))</f>
        <v/>
      </c>
      <c r="G4992" s="14">
        <f>SUMIFS(Lancamentos!$G:$G,Lancamentos!$C:$C,$A4992,Lancamentos!$E:$E,$C4992,Lancamentos!$B:$B,"ENTRADA")</f>
        <v/>
      </c>
      <c r="H4992" s="14">
        <f>SUMIFS(Lancamentos!$G:$G,Lancamentos!$C:$C,$A4992,Lancamentos!$E:$E,$C4992,Lancamentos!$B:$B,"SAIDA_USO")</f>
        <v/>
      </c>
      <c r="I4992" s="14">
        <f>SUMIFS(Lancamentos!$G:$G,Lancamentos!$C:$C,$A4992,Lancamentos!$E:$E,$C4992,Lancamentos!$B:$B,"SAIDA_DESCARTE")</f>
        <v/>
      </c>
      <c r="J4992" s="14">
        <f>G4992-H4992-I4992</f>
        <v/>
      </c>
      <c r="K4992">
        <f>IF(A4992="","",IF(J4992&lt;=IFERROR(VLOOKUP(A4992,Produtos!$A:$E,5,FALSE),0),"ABAIXO DO MINIMO","OK"))</f>
        <v/>
      </c>
    </row>
    <row r="4993">
      <c r="B4993">
        <f>IFERROR(VLOOKUP(A4993,Produtos!A:B,2,FALSE),"")</f>
        <v/>
      </c>
      <c r="D4993" s="10">
        <f>IFERROR(INDEX(Lotes!$E:$E,MATCH(1,(Lotes!$A:$A=A4993)*(Lotes!$C:$C=C4993),0)),"")</f>
        <v/>
      </c>
      <c r="E4993" s="14">
        <f>IF(D4993="","",D4993-TODAY())</f>
        <v/>
      </c>
      <c r="F4993">
        <f>IF(D4993="","",IF(E4993&lt;0,"VENCIDO",IF(E4993&lt;=30,"VENCE EM &lt;= 30 DIAS",IF(E4993&lt;=60,"ATENCAO (31-60 DIAS)","OK"))))</f>
        <v/>
      </c>
      <c r="G4993" s="14">
        <f>SUMIFS(Lancamentos!$G:$G,Lancamentos!$C:$C,$A4993,Lancamentos!$E:$E,$C4993,Lancamentos!$B:$B,"ENTRADA")</f>
        <v/>
      </c>
      <c r="H4993" s="14">
        <f>SUMIFS(Lancamentos!$G:$G,Lancamentos!$C:$C,$A4993,Lancamentos!$E:$E,$C4993,Lancamentos!$B:$B,"SAIDA_USO")</f>
        <v/>
      </c>
      <c r="I4993" s="14">
        <f>SUMIFS(Lancamentos!$G:$G,Lancamentos!$C:$C,$A4993,Lancamentos!$E:$E,$C4993,Lancamentos!$B:$B,"SAIDA_DESCARTE")</f>
        <v/>
      </c>
      <c r="J4993" s="14">
        <f>G4993-H4993-I4993</f>
        <v/>
      </c>
      <c r="K4993">
        <f>IF(A4993="","",IF(J4993&lt;=IFERROR(VLOOKUP(A4993,Produtos!$A:$E,5,FALSE),0),"ABAIXO DO MINIMO","OK"))</f>
        <v/>
      </c>
    </row>
    <row r="4994">
      <c r="B4994">
        <f>IFERROR(VLOOKUP(A4994,Produtos!A:B,2,FALSE),"")</f>
        <v/>
      </c>
      <c r="D4994" s="10">
        <f>IFERROR(INDEX(Lotes!$E:$E,MATCH(1,(Lotes!$A:$A=A4994)*(Lotes!$C:$C=C4994),0)),"")</f>
        <v/>
      </c>
      <c r="E4994" s="14">
        <f>IF(D4994="","",D4994-TODAY())</f>
        <v/>
      </c>
      <c r="F4994">
        <f>IF(D4994="","",IF(E4994&lt;0,"VENCIDO",IF(E4994&lt;=30,"VENCE EM &lt;= 30 DIAS",IF(E4994&lt;=60,"ATENCAO (31-60 DIAS)","OK"))))</f>
        <v/>
      </c>
      <c r="G4994" s="14">
        <f>SUMIFS(Lancamentos!$G:$G,Lancamentos!$C:$C,$A4994,Lancamentos!$E:$E,$C4994,Lancamentos!$B:$B,"ENTRADA")</f>
        <v/>
      </c>
      <c r="H4994" s="14">
        <f>SUMIFS(Lancamentos!$G:$G,Lancamentos!$C:$C,$A4994,Lancamentos!$E:$E,$C4994,Lancamentos!$B:$B,"SAIDA_USO")</f>
        <v/>
      </c>
      <c r="I4994" s="14">
        <f>SUMIFS(Lancamentos!$G:$G,Lancamentos!$C:$C,$A4994,Lancamentos!$E:$E,$C4994,Lancamentos!$B:$B,"SAIDA_DESCARTE")</f>
        <v/>
      </c>
      <c r="J4994" s="14">
        <f>G4994-H4994-I4994</f>
        <v/>
      </c>
      <c r="K4994">
        <f>IF(A4994="","",IF(J4994&lt;=IFERROR(VLOOKUP(A4994,Produtos!$A:$E,5,FALSE),0),"ABAIXO DO MINIMO","OK"))</f>
        <v/>
      </c>
    </row>
    <row r="4995">
      <c r="B4995">
        <f>IFERROR(VLOOKUP(A4995,Produtos!A:B,2,FALSE),"")</f>
        <v/>
      </c>
      <c r="D4995" s="10">
        <f>IFERROR(INDEX(Lotes!$E:$E,MATCH(1,(Lotes!$A:$A=A4995)*(Lotes!$C:$C=C4995),0)),"")</f>
        <v/>
      </c>
      <c r="E4995" s="14">
        <f>IF(D4995="","",D4995-TODAY())</f>
        <v/>
      </c>
      <c r="F4995">
        <f>IF(D4995="","",IF(E4995&lt;0,"VENCIDO",IF(E4995&lt;=30,"VENCE EM &lt;= 30 DIAS",IF(E4995&lt;=60,"ATENCAO (31-60 DIAS)","OK"))))</f>
        <v/>
      </c>
      <c r="G4995" s="14">
        <f>SUMIFS(Lancamentos!$G:$G,Lancamentos!$C:$C,$A4995,Lancamentos!$E:$E,$C4995,Lancamentos!$B:$B,"ENTRADA")</f>
        <v/>
      </c>
      <c r="H4995" s="14">
        <f>SUMIFS(Lancamentos!$G:$G,Lancamentos!$C:$C,$A4995,Lancamentos!$E:$E,$C4995,Lancamentos!$B:$B,"SAIDA_USO")</f>
        <v/>
      </c>
      <c r="I4995" s="14">
        <f>SUMIFS(Lancamentos!$G:$G,Lancamentos!$C:$C,$A4995,Lancamentos!$E:$E,$C4995,Lancamentos!$B:$B,"SAIDA_DESCARTE")</f>
        <v/>
      </c>
      <c r="J4995" s="14">
        <f>G4995-H4995-I4995</f>
        <v/>
      </c>
      <c r="K4995">
        <f>IF(A4995="","",IF(J4995&lt;=IFERROR(VLOOKUP(A4995,Produtos!$A:$E,5,FALSE),0),"ABAIXO DO MINIMO","OK"))</f>
        <v/>
      </c>
    </row>
    <row r="4996">
      <c r="B4996">
        <f>IFERROR(VLOOKUP(A4996,Produtos!A:B,2,FALSE),"")</f>
        <v/>
      </c>
      <c r="D4996" s="10">
        <f>IFERROR(INDEX(Lotes!$E:$E,MATCH(1,(Lotes!$A:$A=A4996)*(Lotes!$C:$C=C4996),0)),"")</f>
        <v/>
      </c>
      <c r="E4996" s="14">
        <f>IF(D4996="","",D4996-TODAY())</f>
        <v/>
      </c>
      <c r="F4996">
        <f>IF(D4996="","",IF(E4996&lt;0,"VENCIDO",IF(E4996&lt;=30,"VENCE EM &lt;= 30 DIAS",IF(E4996&lt;=60,"ATENCAO (31-60 DIAS)","OK"))))</f>
        <v/>
      </c>
      <c r="G4996" s="14">
        <f>SUMIFS(Lancamentos!$G:$G,Lancamentos!$C:$C,$A4996,Lancamentos!$E:$E,$C4996,Lancamentos!$B:$B,"ENTRADA")</f>
        <v/>
      </c>
      <c r="H4996" s="14">
        <f>SUMIFS(Lancamentos!$G:$G,Lancamentos!$C:$C,$A4996,Lancamentos!$E:$E,$C4996,Lancamentos!$B:$B,"SAIDA_USO")</f>
        <v/>
      </c>
      <c r="I4996" s="14">
        <f>SUMIFS(Lancamentos!$G:$G,Lancamentos!$C:$C,$A4996,Lancamentos!$E:$E,$C4996,Lancamentos!$B:$B,"SAIDA_DESCARTE")</f>
        <v/>
      </c>
      <c r="J4996" s="14">
        <f>G4996-H4996-I4996</f>
        <v/>
      </c>
      <c r="K4996">
        <f>IF(A4996="","",IF(J4996&lt;=IFERROR(VLOOKUP(A4996,Produtos!$A:$E,5,FALSE),0),"ABAIXO DO MINIMO","OK"))</f>
        <v/>
      </c>
    </row>
    <row r="4997">
      <c r="B4997">
        <f>IFERROR(VLOOKUP(A4997,Produtos!A:B,2,FALSE),"")</f>
        <v/>
      </c>
      <c r="D4997" s="10">
        <f>IFERROR(INDEX(Lotes!$E:$E,MATCH(1,(Lotes!$A:$A=A4997)*(Lotes!$C:$C=C4997),0)),"")</f>
        <v/>
      </c>
      <c r="E4997" s="14">
        <f>IF(D4997="","",D4997-TODAY())</f>
        <v/>
      </c>
      <c r="F4997">
        <f>IF(D4997="","",IF(E4997&lt;0,"VENCIDO",IF(E4997&lt;=30,"VENCE EM &lt;= 30 DIAS",IF(E4997&lt;=60,"ATENCAO (31-60 DIAS)","OK"))))</f>
        <v/>
      </c>
      <c r="G4997" s="14">
        <f>SUMIFS(Lancamentos!$G:$G,Lancamentos!$C:$C,$A4997,Lancamentos!$E:$E,$C4997,Lancamentos!$B:$B,"ENTRADA")</f>
        <v/>
      </c>
      <c r="H4997" s="14">
        <f>SUMIFS(Lancamentos!$G:$G,Lancamentos!$C:$C,$A4997,Lancamentos!$E:$E,$C4997,Lancamentos!$B:$B,"SAIDA_USO")</f>
        <v/>
      </c>
      <c r="I4997" s="14">
        <f>SUMIFS(Lancamentos!$G:$G,Lancamentos!$C:$C,$A4997,Lancamentos!$E:$E,$C4997,Lancamentos!$B:$B,"SAIDA_DESCARTE")</f>
        <v/>
      </c>
      <c r="J4997" s="14">
        <f>G4997-H4997-I4997</f>
        <v/>
      </c>
      <c r="K4997">
        <f>IF(A4997="","",IF(J4997&lt;=IFERROR(VLOOKUP(A4997,Produtos!$A:$E,5,FALSE),0),"ABAIXO DO MINIMO","OK"))</f>
        <v/>
      </c>
    </row>
    <row r="4998">
      <c r="B4998">
        <f>IFERROR(VLOOKUP(A4998,Produtos!A:B,2,FALSE),"")</f>
        <v/>
      </c>
      <c r="D4998" s="10">
        <f>IFERROR(INDEX(Lotes!$E:$E,MATCH(1,(Lotes!$A:$A=A4998)*(Lotes!$C:$C=C4998),0)),"")</f>
        <v/>
      </c>
      <c r="E4998" s="14">
        <f>IF(D4998="","",D4998-TODAY())</f>
        <v/>
      </c>
      <c r="F4998">
        <f>IF(D4998="","",IF(E4998&lt;0,"VENCIDO",IF(E4998&lt;=30,"VENCE EM &lt;= 30 DIAS",IF(E4998&lt;=60,"ATENCAO (31-60 DIAS)","OK"))))</f>
        <v/>
      </c>
      <c r="G4998" s="14">
        <f>SUMIFS(Lancamentos!$G:$G,Lancamentos!$C:$C,$A4998,Lancamentos!$E:$E,$C4998,Lancamentos!$B:$B,"ENTRADA")</f>
        <v/>
      </c>
      <c r="H4998" s="14">
        <f>SUMIFS(Lancamentos!$G:$G,Lancamentos!$C:$C,$A4998,Lancamentos!$E:$E,$C4998,Lancamentos!$B:$B,"SAIDA_USO")</f>
        <v/>
      </c>
      <c r="I4998" s="14">
        <f>SUMIFS(Lancamentos!$G:$G,Lancamentos!$C:$C,$A4998,Lancamentos!$E:$E,$C4998,Lancamentos!$B:$B,"SAIDA_DESCARTE")</f>
        <v/>
      </c>
      <c r="J4998" s="14">
        <f>G4998-H4998-I4998</f>
        <v/>
      </c>
      <c r="K4998">
        <f>IF(A4998="","",IF(J4998&lt;=IFERROR(VLOOKUP(A4998,Produtos!$A:$E,5,FALSE),0),"ABAIXO DO MINIMO","OK"))</f>
        <v/>
      </c>
    </row>
    <row r="4999">
      <c r="B4999">
        <f>IFERROR(VLOOKUP(A4999,Produtos!A:B,2,FALSE),"")</f>
        <v/>
      </c>
      <c r="D4999" s="10">
        <f>IFERROR(INDEX(Lotes!$E:$E,MATCH(1,(Lotes!$A:$A=A4999)*(Lotes!$C:$C=C4999),0)),"")</f>
        <v/>
      </c>
      <c r="E4999" s="14">
        <f>IF(D4999="","",D4999-TODAY())</f>
        <v/>
      </c>
      <c r="F4999">
        <f>IF(D4999="","",IF(E4999&lt;0,"VENCIDO",IF(E4999&lt;=30,"VENCE EM &lt;= 30 DIAS",IF(E4999&lt;=60,"ATENCAO (31-60 DIAS)","OK"))))</f>
        <v/>
      </c>
      <c r="G4999" s="14">
        <f>SUMIFS(Lancamentos!$G:$G,Lancamentos!$C:$C,$A4999,Lancamentos!$E:$E,$C4999,Lancamentos!$B:$B,"ENTRADA")</f>
        <v/>
      </c>
      <c r="H4999" s="14">
        <f>SUMIFS(Lancamentos!$G:$G,Lancamentos!$C:$C,$A4999,Lancamentos!$E:$E,$C4999,Lancamentos!$B:$B,"SAIDA_USO")</f>
        <v/>
      </c>
      <c r="I4999" s="14">
        <f>SUMIFS(Lancamentos!$G:$G,Lancamentos!$C:$C,$A4999,Lancamentos!$E:$E,$C4999,Lancamentos!$B:$B,"SAIDA_DESCARTE")</f>
        <v/>
      </c>
      <c r="J4999" s="14">
        <f>G4999-H4999-I4999</f>
        <v/>
      </c>
      <c r="K4999">
        <f>IF(A4999="","",IF(J4999&lt;=IFERROR(VLOOKUP(A4999,Produtos!$A:$E,5,FALSE),0),"ABAIXO DO MINIMO","OK"))</f>
        <v/>
      </c>
    </row>
    <row r="5000">
      <c r="B5000">
        <f>IFERROR(VLOOKUP(A5000,Produtos!A:B,2,FALSE),"")</f>
        <v/>
      </c>
      <c r="D5000" s="10">
        <f>IFERROR(INDEX(Lotes!$E:$E,MATCH(1,(Lotes!$A:$A=A5000)*(Lotes!$C:$C=C5000),0)),"")</f>
        <v/>
      </c>
      <c r="E5000" s="14">
        <f>IF(D5000="","",D5000-TODAY())</f>
        <v/>
      </c>
      <c r="F5000">
        <f>IF(D5000="","",IF(E5000&lt;0,"VENCIDO",IF(E5000&lt;=30,"VENCE EM &lt;= 30 DIAS",IF(E5000&lt;=60,"ATENCAO (31-60 DIAS)","OK"))))</f>
        <v/>
      </c>
      <c r="G5000" s="14">
        <f>SUMIFS(Lancamentos!$G:$G,Lancamentos!$C:$C,$A5000,Lancamentos!$E:$E,$C5000,Lancamentos!$B:$B,"ENTRADA")</f>
        <v/>
      </c>
      <c r="H5000" s="14">
        <f>SUMIFS(Lancamentos!$G:$G,Lancamentos!$C:$C,$A5000,Lancamentos!$E:$E,$C5000,Lancamentos!$B:$B,"SAIDA_USO")</f>
        <v/>
      </c>
      <c r="I5000" s="14">
        <f>SUMIFS(Lancamentos!$G:$G,Lancamentos!$C:$C,$A5000,Lancamentos!$E:$E,$C5000,Lancamentos!$B:$B,"SAIDA_DESCARTE")</f>
        <v/>
      </c>
      <c r="J5000" s="14">
        <f>G5000-H5000-I5000</f>
        <v/>
      </c>
      <c r="K5000">
        <f>IF(A5000="","",IF(J5000&lt;=IFERROR(VLOOKUP(A5000,Produtos!$A:$E,5,FALSE),0),"ABAIXO DO MINIMO","OK"))</f>
        <v/>
      </c>
    </row>
    <row r="5001">
      <c r="B5001">
        <f>IFERROR(VLOOKUP(A5001,Produtos!A:B,2,FALSE),"")</f>
        <v/>
      </c>
      <c r="D5001" s="10">
        <f>IFERROR(INDEX(Lotes!$E:$E,MATCH(1,(Lotes!$A:$A=A5001)*(Lotes!$C:$C=C5001),0)),"")</f>
        <v/>
      </c>
      <c r="E5001" s="14">
        <f>IF(D5001="","",D5001-TODAY())</f>
        <v/>
      </c>
      <c r="F5001">
        <f>IF(D5001="","",IF(E5001&lt;0,"VENCIDO",IF(E5001&lt;=30,"VENCE EM &lt;= 30 DIAS",IF(E5001&lt;=60,"ATENCAO (31-60 DIAS)","OK"))))</f>
        <v/>
      </c>
      <c r="G5001" s="14">
        <f>SUMIFS(Lancamentos!$G:$G,Lancamentos!$C:$C,$A5001,Lancamentos!$E:$E,$C5001,Lancamentos!$B:$B,"ENTRADA")</f>
        <v/>
      </c>
      <c r="H5001" s="14">
        <f>SUMIFS(Lancamentos!$G:$G,Lancamentos!$C:$C,$A5001,Lancamentos!$E:$E,$C5001,Lancamentos!$B:$B,"SAIDA_USO")</f>
        <v/>
      </c>
      <c r="I5001" s="14">
        <f>SUMIFS(Lancamentos!$G:$G,Lancamentos!$C:$C,$A5001,Lancamentos!$E:$E,$C5001,Lancamentos!$B:$B,"SAIDA_DESCARTE")</f>
        <v/>
      </c>
      <c r="J5001" s="14">
        <f>G5001-H5001-I5001</f>
        <v/>
      </c>
      <c r="K5001">
        <f>IF(A5001="","",IF(J5001&lt;=IFERROR(VLOOKUP(A5001,Produtos!$A:$E,5,FALSE),0),"ABAIXO DO MINIMO","OK"))</f>
        <v/>
      </c>
    </row>
    <row r="5002">
      <c r="B5002">
        <f>IFERROR(VLOOKUP(A5002,Produtos!A:B,2,FALSE),"")</f>
        <v/>
      </c>
      <c r="D5002" s="10">
        <f>IFERROR(INDEX(Lotes!$E:$E,MATCH(1,(Lotes!$A:$A=A5002)*(Lotes!$C:$C=C5002),0)),"")</f>
        <v/>
      </c>
      <c r="E5002" s="14">
        <f>IF(D5002="","",D5002-TODAY())</f>
        <v/>
      </c>
      <c r="F5002">
        <f>IF(D5002="","",IF(E5002&lt;0,"VENCIDO",IF(E5002&lt;=30,"VENCE EM &lt;= 30 DIAS",IF(E5002&lt;=60,"ATENCAO (31-60 DIAS)","OK"))))</f>
        <v/>
      </c>
      <c r="G5002" s="14">
        <f>SUMIFS(Lancamentos!$G:$G,Lancamentos!$C:$C,$A5002,Lancamentos!$E:$E,$C5002,Lancamentos!$B:$B,"ENTRADA")</f>
        <v/>
      </c>
      <c r="H5002" s="14">
        <f>SUMIFS(Lancamentos!$G:$G,Lancamentos!$C:$C,$A5002,Lancamentos!$E:$E,$C5002,Lancamentos!$B:$B,"SAIDA_USO")</f>
        <v/>
      </c>
      <c r="I5002" s="14">
        <f>SUMIFS(Lancamentos!$G:$G,Lancamentos!$C:$C,$A5002,Lancamentos!$E:$E,$C5002,Lancamentos!$B:$B,"SAIDA_DESCARTE")</f>
        <v/>
      </c>
      <c r="J5002" s="14">
        <f>G5002-H5002-I5002</f>
        <v/>
      </c>
      <c r="K5002">
        <f>IF(A5002="","",IF(J5002&lt;=IFERROR(VLOOKUP(A5002,Produtos!$A:$E,5,FALSE),0),"ABAIXO DO MINIMO","OK"))</f>
        <v/>
      </c>
    </row>
    <row r="5003">
      <c r="B5003">
        <f>IFERROR(VLOOKUP(A5003,Produtos!A:B,2,FALSE),"")</f>
        <v/>
      </c>
      <c r="D5003" s="10">
        <f>IFERROR(INDEX(Lotes!$E:$E,MATCH(1,(Lotes!$A:$A=A5003)*(Lotes!$C:$C=C5003),0)),"")</f>
        <v/>
      </c>
      <c r="E5003" s="14">
        <f>IF(D5003="","",D5003-TODAY())</f>
        <v/>
      </c>
      <c r="F5003">
        <f>IF(D5003="","",IF(E5003&lt;0,"VENCIDO",IF(E5003&lt;=30,"VENCE EM &lt;= 30 DIAS",IF(E5003&lt;=60,"ATENCAO (31-60 DIAS)","OK"))))</f>
        <v/>
      </c>
      <c r="G5003" s="14">
        <f>SUMIFS(Lancamentos!$G:$G,Lancamentos!$C:$C,$A5003,Lancamentos!$E:$E,$C5003,Lancamentos!$B:$B,"ENTRADA")</f>
        <v/>
      </c>
      <c r="H5003" s="14">
        <f>SUMIFS(Lancamentos!$G:$G,Lancamentos!$C:$C,$A5003,Lancamentos!$E:$E,$C5003,Lancamentos!$B:$B,"SAIDA_USO")</f>
        <v/>
      </c>
      <c r="I5003" s="14">
        <f>SUMIFS(Lancamentos!$G:$G,Lancamentos!$C:$C,$A5003,Lancamentos!$E:$E,$C5003,Lancamentos!$B:$B,"SAIDA_DESCARTE")</f>
        <v/>
      </c>
      <c r="J5003" s="14">
        <f>G5003-H5003-I5003</f>
        <v/>
      </c>
      <c r="K5003">
        <f>IF(A5003="","",IF(J5003&lt;=IFERROR(VLOOKUP(A5003,Produtos!$A:$E,5,FALSE),0),"ABAIXO DO MINIMO","OK"))</f>
        <v/>
      </c>
    </row>
    <row r="5004">
      <c r="B5004">
        <f>IFERROR(VLOOKUP(A5004,Produtos!A:B,2,FALSE),"")</f>
        <v/>
      </c>
      <c r="D5004" s="10">
        <f>IFERROR(INDEX(Lotes!$E:$E,MATCH(1,(Lotes!$A:$A=A5004)*(Lotes!$C:$C=C5004),0)),"")</f>
        <v/>
      </c>
      <c r="E5004" s="14">
        <f>IF(D5004="","",D5004-TODAY())</f>
        <v/>
      </c>
      <c r="F5004">
        <f>IF(D5004="","",IF(E5004&lt;0,"VENCIDO",IF(E5004&lt;=30,"VENCE EM &lt;= 30 DIAS",IF(E5004&lt;=60,"ATENCAO (31-60 DIAS)","OK"))))</f>
        <v/>
      </c>
      <c r="G5004" s="14">
        <f>SUMIFS(Lancamentos!$G:$G,Lancamentos!$C:$C,$A5004,Lancamentos!$E:$E,$C5004,Lancamentos!$B:$B,"ENTRADA")</f>
        <v/>
      </c>
      <c r="H5004" s="14">
        <f>SUMIFS(Lancamentos!$G:$G,Lancamentos!$C:$C,$A5004,Lancamentos!$E:$E,$C5004,Lancamentos!$B:$B,"SAIDA_USO")</f>
        <v/>
      </c>
      <c r="I5004" s="14">
        <f>SUMIFS(Lancamentos!$G:$G,Lancamentos!$C:$C,$A5004,Lancamentos!$E:$E,$C5004,Lancamentos!$B:$B,"SAIDA_DESCARTE")</f>
        <v/>
      </c>
      <c r="J5004" s="14">
        <f>G5004-H5004-I5004</f>
        <v/>
      </c>
      <c r="K5004">
        <f>IF(A5004="","",IF(J5004&lt;=IFERROR(VLOOKUP(A5004,Produtos!$A:$E,5,FALSE),0),"ABAIXO DO MINIMO","OK"))</f>
        <v/>
      </c>
    </row>
    <row r="5005">
      <c r="B5005">
        <f>IFERROR(VLOOKUP(A5005,Produtos!A:B,2,FALSE),"")</f>
        <v/>
      </c>
      <c r="D5005" s="10">
        <f>IFERROR(INDEX(Lotes!$E:$E,MATCH(1,(Lotes!$A:$A=A5005)*(Lotes!$C:$C=C5005),0)),"")</f>
        <v/>
      </c>
      <c r="E5005" s="14">
        <f>IF(D5005="","",D5005-TODAY())</f>
        <v/>
      </c>
      <c r="F5005">
        <f>IF(D5005="","",IF(E5005&lt;0,"VENCIDO",IF(E5005&lt;=30,"VENCE EM &lt;= 30 DIAS",IF(E5005&lt;=60,"ATENCAO (31-60 DIAS)","OK"))))</f>
        <v/>
      </c>
      <c r="G5005" s="14">
        <f>SUMIFS(Lancamentos!$G:$G,Lancamentos!$C:$C,$A5005,Lancamentos!$E:$E,$C5005,Lancamentos!$B:$B,"ENTRADA")</f>
        <v/>
      </c>
      <c r="H5005" s="14">
        <f>SUMIFS(Lancamentos!$G:$G,Lancamentos!$C:$C,$A5005,Lancamentos!$E:$E,$C5005,Lancamentos!$B:$B,"SAIDA_USO")</f>
        <v/>
      </c>
      <c r="I5005" s="14">
        <f>SUMIFS(Lancamentos!$G:$G,Lancamentos!$C:$C,$A5005,Lancamentos!$E:$E,$C5005,Lancamentos!$B:$B,"SAIDA_DESCARTE")</f>
        <v/>
      </c>
      <c r="J5005" s="14">
        <f>G5005-H5005-I5005</f>
        <v/>
      </c>
      <c r="K5005">
        <f>IF(A5005="","",IF(J5005&lt;=IFERROR(VLOOKUP(A5005,Produtos!$A:$E,5,FALSE),0),"ABAIXO DO MINIMO","OK"))</f>
        <v/>
      </c>
    </row>
    <row r="5006">
      <c r="B5006">
        <f>IFERROR(VLOOKUP(A5006,Produtos!A:B,2,FALSE),"")</f>
        <v/>
      </c>
      <c r="D5006" s="10">
        <f>IFERROR(INDEX(Lotes!$E:$E,MATCH(1,(Lotes!$A:$A=A5006)*(Lotes!$C:$C=C5006),0)),"")</f>
        <v/>
      </c>
      <c r="E5006" s="14">
        <f>IF(D5006="","",D5006-TODAY())</f>
        <v/>
      </c>
      <c r="F5006">
        <f>IF(D5006="","",IF(E5006&lt;0,"VENCIDO",IF(E5006&lt;=30,"VENCE EM &lt;= 30 DIAS",IF(E5006&lt;=60,"ATENCAO (31-60 DIAS)","OK"))))</f>
        <v/>
      </c>
      <c r="G5006" s="14">
        <f>SUMIFS(Lancamentos!$G:$G,Lancamentos!$C:$C,$A5006,Lancamentos!$E:$E,$C5006,Lancamentos!$B:$B,"ENTRADA")</f>
        <v/>
      </c>
      <c r="H5006" s="14">
        <f>SUMIFS(Lancamentos!$G:$G,Lancamentos!$C:$C,$A5006,Lancamentos!$E:$E,$C5006,Lancamentos!$B:$B,"SAIDA_USO")</f>
        <v/>
      </c>
      <c r="I5006" s="14">
        <f>SUMIFS(Lancamentos!$G:$G,Lancamentos!$C:$C,$A5006,Lancamentos!$E:$E,$C5006,Lancamentos!$B:$B,"SAIDA_DESCARTE")</f>
        <v/>
      </c>
      <c r="J5006" s="14">
        <f>G5006-H5006-I5006</f>
        <v/>
      </c>
      <c r="K5006">
        <f>IF(A5006="","",IF(J5006&lt;=IFERROR(VLOOKUP(A5006,Produtos!$A:$E,5,FALSE),0),"ABAIXO DO MINIMO","OK"))</f>
        <v/>
      </c>
    </row>
    <row r="5007">
      <c r="B5007">
        <f>IFERROR(VLOOKUP(A5007,Produtos!A:B,2,FALSE),"")</f>
        <v/>
      </c>
      <c r="D5007" s="10">
        <f>IFERROR(INDEX(Lotes!$E:$E,MATCH(1,(Lotes!$A:$A=A5007)*(Lotes!$C:$C=C5007),0)),"")</f>
        <v/>
      </c>
      <c r="E5007" s="14">
        <f>IF(D5007="","",D5007-TODAY())</f>
        <v/>
      </c>
      <c r="F5007">
        <f>IF(D5007="","",IF(E5007&lt;0,"VENCIDO",IF(E5007&lt;=30,"VENCE EM &lt;= 30 DIAS",IF(E5007&lt;=60,"ATENCAO (31-60 DIAS)","OK"))))</f>
        <v/>
      </c>
      <c r="G5007" s="14">
        <f>SUMIFS(Lancamentos!$G:$G,Lancamentos!$C:$C,$A5007,Lancamentos!$E:$E,$C5007,Lancamentos!$B:$B,"ENTRADA")</f>
        <v/>
      </c>
      <c r="H5007" s="14">
        <f>SUMIFS(Lancamentos!$G:$G,Lancamentos!$C:$C,$A5007,Lancamentos!$E:$E,$C5007,Lancamentos!$B:$B,"SAIDA_USO")</f>
        <v/>
      </c>
      <c r="I5007" s="14">
        <f>SUMIFS(Lancamentos!$G:$G,Lancamentos!$C:$C,$A5007,Lancamentos!$E:$E,$C5007,Lancamentos!$B:$B,"SAIDA_DESCARTE")</f>
        <v/>
      </c>
      <c r="J5007" s="14">
        <f>G5007-H5007-I5007</f>
        <v/>
      </c>
      <c r="K5007">
        <f>IF(A5007="","",IF(J5007&lt;=IFERROR(VLOOKUP(A5007,Produtos!$A:$E,5,FALSE),0),"ABAIXO DO MINIMO","OK"))</f>
        <v/>
      </c>
    </row>
    <row r="5008">
      <c r="B5008">
        <f>IFERROR(VLOOKUP(A5008,Produtos!A:B,2,FALSE),"")</f>
        <v/>
      </c>
      <c r="D5008" s="10">
        <f>IFERROR(INDEX(Lotes!$E:$E,MATCH(1,(Lotes!$A:$A=A5008)*(Lotes!$C:$C=C5008),0)),"")</f>
        <v/>
      </c>
      <c r="E5008" s="14">
        <f>IF(D5008="","",D5008-TODAY())</f>
        <v/>
      </c>
      <c r="F5008">
        <f>IF(D5008="","",IF(E5008&lt;0,"VENCIDO",IF(E5008&lt;=30,"VENCE EM &lt;= 30 DIAS",IF(E5008&lt;=60,"ATENCAO (31-60 DIAS)","OK"))))</f>
        <v/>
      </c>
      <c r="G5008" s="14">
        <f>SUMIFS(Lancamentos!$G:$G,Lancamentos!$C:$C,$A5008,Lancamentos!$E:$E,$C5008,Lancamentos!$B:$B,"ENTRADA")</f>
        <v/>
      </c>
      <c r="H5008" s="14">
        <f>SUMIFS(Lancamentos!$G:$G,Lancamentos!$C:$C,$A5008,Lancamentos!$E:$E,$C5008,Lancamentos!$B:$B,"SAIDA_USO")</f>
        <v/>
      </c>
      <c r="I5008" s="14">
        <f>SUMIFS(Lancamentos!$G:$G,Lancamentos!$C:$C,$A5008,Lancamentos!$E:$E,$C5008,Lancamentos!$B:$B,"SAIDA_DESCARTE")</f>
        <v/>
      </c>
      <c r="J5008" s="14">
        <f>G5008-H5008-I5008</f>
        <v/>
      </c>
      <c r="K5008">
        <f>IF(A5008="","",IF(J5008&lt;=IFERROR(VLOOKUP(A5008,Produtos!$A:$E,5,FALSE),0),"ABAIXO DO MINIMO","OK"))</f>
        <v/>
      </c>
    </row>
    <row r="5009">
      <c r="B5009">
        <f>IFERROR(VLOOKUP(A5009,Produtos!A:B,2,FALSE),"")</f>
        <v/>
      </c>
      <c r="D5009" s="10">
        <f>IFERROR(INDEX(Lotes!$E:$E,MATCH(1,(Lotes!$A:$A=A5009)*(Lotes!$C:$C=C5009),0)),"")</f>
        <v/>
      </c>
      <c r="E5009" s="14">
        <f>IF(D5009="","",D5009-TODAY())</f>
        <v/>
      </c>
      <c r="F5009">
        <f>IF(D5009="","",IF(E5009&lt;0,"VENCIDO",IF(E5009&lt;=30,"VENCE EM &lt;= 30 DIAS",IF(E5009&lt;=60,"ATENCAO (31-60 DIAS)","OK"))))</f>
        <v/>
      </c>
      <c r="G5009" s="14">
        <f>SUMIFS(Lancamentos!$G:$G,Lancamentos!$C:$C,$A5009,Lancamentos!$E:$E,$C5009,Lancamentos!$B:$B,"ENTRADA")</f>
        <v/>
      </c>
      <c r="H5009" s="14">
        <f>SUMIFS(Lancamentos!$G:$G,Lancamentos!$C:$C,$A5009,Lancamentos!$E:$E,$C5009,Lancamentos!$B:$B,"SAIDA_USO")</f>
        <v/>
      </c>
      <c r="I5009" s="14">
        <f>SUMIFS(Lancamentos!$G:$G,Lancamentos!$C:$C,$A5009,Lancamentos!$E:$E,$C5009,Lancamentos!$B:$B,"SAIDA_DESCARTE")</f>
        <v/>
      </c>
      <c r="J5009" s="14">
        <f>G5009-H5009-I5009</f>
        <v/>
      </c>
      <c r="K5009">
        <f>IF(A5009="","",IF(J5009&lt;=IFERROR(VLOOKUP(A5009,Produtos!$A:$E,5,FALSE),0),"ABAIXO DO MINIMO","OK"))</f>
        <v/>
      </c>
    </row>
    <row r="5010">
      <c r="B5010">
        <f>IFERROR(VLOOKUP(A5010,Produtos!A:B,2,FALSE),"")</f>
        <v/>
      </c>
      <c r="D5010" s="10">
        <f>IFERROR(INDEX(Lotes!$E:$E,MATCH(1,(Lotes!$A:$A=A5010)*(Lotes!$C:$C=C5010),0)),"")</f>
        <v/>
      </c>
      <c r="E5010" s="14">
        <f>IF(D5010="","",D5010-TODAY())</f>
        <v/>
      </c>
      <c r="F5010">
        <f>IF(D5010="","",IF(E5010&lt;0,"VENCIDO",IF(E5010&lt;=30,"VENCE EM &lt;= 30 DIAS",IF(E5010&lt;=60,"ATENCAO (31-60 DIAS)","OK"))))</f>
        <v/>
      </c>
      <c r="G5010" s="14">
        <f>SUMIFS(Lancamentos!$G:$G,Lancamentos!$C:$C,$A5010,Lancamentos!$E:$E,$C5010,Lancamentos!$B:$B,"ENTRADA")</f>
        <v/>
      </c>
      <c r="H5010" s="14">
        <f>SUMIFS(Lancamentos!$G:$G,Lancamentos!$C:$C,$A5010,Lancamentos!$E:$E,$C5010,Lancamentos!$B:$B,"SAIDA_USO")</f>
        <v/>
      </c>
      <c r="I5010" s="14">
        <f>SUMIFS(Lancamentos!$G:$G,Lancamentos!$C:$C,$A5010,Lancamentos!$E:$E,$C5010,Lancamentos!$B:$B,"SAIDA_DESCARTE")</f>
        <v/>
      </c>
      <c r="J5010" s="14">
        <f>G5010-H5010-I5010</f>
        <v/>
      </c>
      <c r="K5010">
        <f>IF(A5010="","",IF(J5010&lt;=IFERROR(VLOOKUP(A5010,Produtos!$A:$E,5,FALSE),0),"ABAIXO DO MINIMO","OK"))</f>
        <v/>
      </c>
    </row>
    <row r="5011">
      <c r="B5011">
        <f>IFERROR(VLOOKUP(A5011,Produtos!A:B,2,FALSE),"")</f>
        <v/>
      </c>
      <c r="D5011" s="10">
        <f>IFERROR(INDEX(Lotes!$E:$E,MATCH(1,(Lotes!$A:$A=A5011)*(Lotes!$C:$C=C5011),0)),"")</f>
        <v/>
      </c>
      <c r="E5011" s="14">
        <f>IF(D5011="","",D5011-TODAY())</f>
        <v/>
      </c>
      <c r="F5011">
        <f>IF(D5011="","",IF(E5011&lt;0,"VENCIDO",IF(E5011&lt;=30,"VENCE EM &lt;= 30 DIAS",IF(E5011&lt;=60,"ATENCAO (31-60 DIAS)","OK"))))</f>
        <v/>
      </c>
      <c r="G5011" s="14">
        <f>SUMIFS(Lancamentos!$G:$G,Lancamentos!$C:$C,$A5011,Lancamentos!$E:$E,$C5011,Lancamentos!$B:$B,"ENTRADA")</f>
        <v/>
      </c>
      <c r="H5011" s="14">
        <f>SUMIFS(Lancamentos!$G:$G,Lancamentos!$C:$C,$A5011,Lancamentos!$E:$E,$C5011,Lancamentos!$B:$B,"SAIDA_USO")</f>
        <v/>
      </c>
      <c r="I5011" s="14">
        <f>SUMIFS(Lancamentos!$G:$G,Lancamentos!$C:$C,$A5011,Lancamentos!$E:$E,$C5011,Lancamentos!$B:$B,"SAIDA_DESCARTE")</f>
        <v/>
      </c>
      <c r="J5011" s="14">
        <f>G5011-H5011-I5011</f>
        <v/>
      </c>
      <c r="K5011">
        <f>IF(A5011="","",IF(J5011&lt;=IFERROR(VLOOKUP(A5011,Produtos!$A:$E,5,FALSE),0),"ABAIXO DO MINIMO","OK"))</f>
        <v/>
      </c>
    </row>
    <row r="5012">
      <c r="B5012">
        <f>IFERROR(VLOOKUP(A5012,Produtos!A:B,2,FALSE),"")</f>
        <v/>
      </c>
      <c r="D5012" s="10">
        <f>IFERROR(INDEX(Lotes!$E:$E,MATCH(1,(Lotes!$A:$A=A5012)*(Lotes!$C:$C=C5012),0)),"")</f>
        <v/>
      </c>
      <c r="E5012" s="14">
        <f>IF(D5012="","",D5012-TODAY())</f>
        <v/>
      </c>
      <c r="F5012">
        <f>IF(D5012="","",IF(E5012&lt;0,"VENCIDO",IF(E5012&lt;=30,"VENCE EM &lt;= 30 DIAS",IF(E5012&lt;=60,"ATENCAO (31-60 DIAS)","OK"))))</f>
        <v/>
      </c>
      <c r="G5012" s="14">
        <f>SUMIFS(Lancamentos!$G:$G,Lancamentos!$C:$C,$A5012,Lancamentos!$E:$E,$C5012,Lancamentos!$B:$B,"ENTRADA")</f>
        <v/>
      </c>
      <c r="H5012" s="14">
        <f>SUMIFS(Lancamentos!$G:$G,Lancamentos!$C:$C,$A5012,Lancamentos!$E:$E,$C5012,Lancamentos!$B:$B,"SAIDA_USO")</f>
        <v/>
      </c>
      <c r="I5012" s="14">
        <f>SUMIFS(Lancamentos!$G:$G,Lancamentos!$C:$C,$A5012,Lancamentos!$E:$E,$C5012,Lancamentos!$B:$B,"SAIDA_DESCARTE")</f>
        <v/>
      </c>
      <c r="J5012" s="14">
        <f>G5012-H5012-I5012</f>
        <v/>
      </c>
      <c r="K5012">
        <f>IF(A5012="","",IF(J5012&lt;=IFERROR(VLOOKUP(A5012,Produtos!$A:$E,5,FALSE),0),"ABAIXO DO MINIMO","OK"))</f>
        <v/>
      </c>
    </row>
    <row r="5013">
      <c r="B5013">
        <f>IFERROR(VLOOKUP(A5013,Produtos!A:B,2,FALSE),"")</f>
        <v/>
      </c>
      <c r="D5013" s="10">
        <f>IFERROR(INDEX(Lotes!$E:$E,MATCH(1,(Lotes!$A:$A=A5013)*(Lotes!$C:$C=C5013),0)),"")</f>
        <v/>
      </c>
      <c r="E5013" s="14">
        <f>IF(D5013="","",D5013-TODAY())</f>
        <v/>
      </c>
      <c r="F5013">
        <f>IF(D5013="","",IF(E5013&lt;0,"VENCIDO",IF(E5013&lt;=30,"VENCE EM &lt;= 30 DIAS",IF(E5013&lt;=60,"ATENCAO (31-60 DIAS)","OK"))))</f>
        <v/>
      </c>
      <c r="G5013" s="14">
        <f>SUMIFS(Lancamentos!$G:$G,Lancamentos!$C:$C,$A5013,Lancamentos!$E:$E,$C5013,Lancamentos!$B:$B,"ENTRADA")</f>
        <v/>
      </c>
      <c r="H5013" s="14">
        <f>SUMIFS(Lancamentos!$G:$G,Lancamentos!$C:$C,$A5013,Lancamentos!$E:$E,$C5013,Lancamentos!$B:$B,"SAIDA_USO")</f>
        <v/>
      </c>
      <c r="I5013" s="14">
        <f>SUMIFS(Lancamentos!$G:$G,Lancamentos!$C:$C,$A5013,Lancamentos!$E:$E,$C5013,Lancamentos!$B:$B,"SAIDA_DESCARTE")</f>
        <v/>
      </c>
      <c r="J5013" s="14">
        <f>G5013-H5013-I5013</f>
        <v/>
      </c>
      <c r="K5013">
        <f>IF(A5013="","",IF(J5013&lt;=IFERROR(VLOOKUP(A5013,Produtos!$A:$E,5,FALSE),0),"ABAIXO DO MINIMO","OK"))</f>
        <v/>
      </c>
    </row>
    <row r="5014">
      <c r="B5014">
        <f>IFERROR(VLOOKUP(A5014,Produtos!A:B,2,FALSE),"")</f>
        <v/>
      </c>
      <c r="D5014" s="10">
        <f>IFERROR(INDEX(Lotes!$E:$E,MATCH(1,(Lotes!$A:$A=A5014)*(Lotes!$C:$C=C5014),0)),"")</f>
        <v/>
      </c>
      <c r="E5014" s="14">
        <f>IF(D5014="","",D5014-TODAY())</f>
        <v/>
      </c>
      <c r="F5014">
        <f>IF(D5014="","",IF(E5014&lt;0,"VENCIDO",IF(E5014&lt;=30,"VENCE EM &lt;= 30 DIAS",IF(E5014&lt;=60,"ATENCAO (31-60 DIAS)","OK"))))</f>
        <v/>
      </c>
      <c r="G5014" s="14">
        <f>SUMIFS(Lancamentos!$G:$G,Lancamentos!$C:$C,$A5014,Lancamentos!$E:$E,$C5014,Lancamentos!$B:$B,"ENTRADA")</f>
        <v/>
      </c>
      <c r="H5014" s="14">
        <f>SUMIFS(Lancamentos!$G:$G,Lancamentos!$C:$C,$A5014,Lancamentos!$E:$E,$C5014,Lancamentos!$B:$B,"SAIDA_USO")</f>
        <v/>
      </c>
      <c r="I5014" s="14">
        <f>SUMIFS(Lancamentos!$G:$G,Lancamentos!$C:$C,$A5014,Lancamentos!$E:$E,$C5014,Lancamentos!$B:$B,"SAIDA_DESCARTE")</f>
        <v/>
      </c>
      <c r="J5014" s="14">
        <f>G5014-H5014-I5014</f>
        <v/>
      </c>
      <c r="K5014">
        <f>IF(A5014="","",IF(J5014&lt;=IFERROR(VLOOKUP(A5014,Produtos!$A:$E,5,FALSE),0),"ABAIXO DO MINIMO","OK"))</f>
        <v/>
      </c>
    </row>
    <row r="5015">
      <c r="B5015">
        <f>IFERROR(VLOOKUP(A5015,Produtos!A:B,2,FALSE),"")</f>
        <v/>
      </c>
      <c r="D5015" s="10">
        <f>IFERROR(INDEX(Lotes!$E:$E,MATCH(1,(Lotes!$A:$A=A5015)*(Lotes!$C:$C=C5015),0)),"")</f>
        <v/>
      </c>
      <c r="E5015" s="14">
        <f>IF(D5015="","",D5015-TODAY())</f>
        <v/>
      </c>
      <c r="F5015">
        <f>IF(D5015="","",IF(E5015&lt;0,"VENCIDO",IF(E5015&lt;=30,"VENCE EM &lt;= 30 DIAS",IF(E5015&lt;=60,"ATENCAO (31-60 DIAS)","OK"))))</f>
        <v/>
      </c>
      <c r="G5015" s="14">
        <f>SUMIFS(Lancamentos!$G:$G,Lancamentos!$C:$C,$A5015,Lancamentos!$E:$E,$C5015,Lancamentos!$B:$B,"ENTRADA")</f>
        <v/>
      </c>
      <c r="H5015" s="14">
        <f>SUMIFS(Lancamentos!$G:$G,Lancamentos!$C:$C,$A5015,Lancamentos!$E:$E,$C5015,Lancamentos!$B:$B,"SAIDA_USO")</f>
        <v/>
      </c>
      <c r="I5015" s="14">
        <f>SUMIFS(Lancamentos!$G:$G,Lancamentos!$C:$C,$A5015,Lancamentos!$E:$E,$C5015,Lancamentos!$B:$B,"SAIDA_DESCARTE")</f>
        <v/>
      </c>
      <c r="J5015" s="14">
        <f>G5015-H5015-I5015</f>
        <v/>
      </c>
      <c r="K5015">
        <f>IF(A5015="","",IF(J5015&lt;=IFERROR(VLOOKUP(A5015,Produtos!$A:$E,5,FALSE),0),"ABAIXO DO MINIMO","OK"))</f>
        <v/>
      </c>
    </row>
    <row r="5016">
      <c r="B5016">
        <f>IFERROR(VLOOKUP(A5016,Produtos!A:B,2,FALSE),"")</f>
        <v/>
      </c>
      <c r="D5016" s="10">
        <f>IFERROR(INDEX(Lotes!$E:$E,MATCH(1,(Lotes!$A:$A=A5016)*(Lotes!$C:$C=C5016),0)),"")</f>
        <v/>
      </c>
      <c r="E5016" s="14">
        <f>IF(D5016="","",D5016-TODAY())</f>
        <v/>
      </c>
      <c r="F5016">
        <f>IF(D5016="","",IF(E5016&lt;0,"VENCIDO",IF(E5016&lt;=30,"VENCE EM &lt;= 30 DIAS",IF(E5016&lt;=60,"ATENCAO (31-60 DIAS)","OK"))))</f>
        <v/>
      </c>
      <c r="G5016" s="14">
        <f>SUMIFS(Lancamentos!$G:$G,Lancamentos!$C:$C,$A5016,Lancamentos!$E:$E,$C5016,Lancamentos!$B:$B,"ENTRADA")</f>
        <v/>
      </c>
      <c r="H5016" s="14">
        <f>SUMIFS(Lancamentos!$G:$G,Lancamentos!$C:$C,$A5016,Lancamentos!$E:$E,$C5016,Lancamentos!$B:$B,"SAIDA_USO")</f>
        <v/>
      </c>
      <c r="I5016" s="14">
        <f>SUMIFS(Lancamentos!$G:$G,Lancamentos!$C:$C,$A5016,Lancamentos!$E:$E,$C5016,Lancamentos!$B:$B,"SAIDA_DESCARTE")</f>
        <v/>
      </c>
      <c r="J5016" s="14">
        <f>G5016-H5016-I5016</f>
        <v/>
      </c>
      <c r="K5016">
        <f>IF(A5016="","",IF(J5016&lt;=IFERROR(VLOOKUP(A5016,Produtos!$A:$E,5,FALSE),0),"ABAIXO DO MINIMO","OK"))</f>
        <v/>
      </c>
    </row>
    <row r="5017">
      <c r="B5017">
        <f>IFERROR(VLOOKUP(A5017,Produtos!A:B,2,FALSE),"")</f>
        <v/>
      </c>
      <c r="D5017" s="10">
        <f>IFERROR(INDEX(Lotes!$E:$E,MATCH(1,(Lotes!$A:$A=A5017)*(Lotes!$C:$C=C5017),0)),"")</f>
        <v/>
      </c>
      <c r="E5017" s="14">
        <f>IF(D5017="","",D5017-TODAY())</f>
        <v/>
      </c>
      <c r="F5017">
        <f>IF(D5017="","",IF(E5017&lt;0,"VENCIDO",IF(E5017&lt;=30,"VENCE EM &lt;= 30 DIAS",IF(E5017&lt;=60,"ATENCAO (31-60 DIAS)","OK"))))</f>
        <v/>
      </c>
      <c r="G5017" s="14">
        <f>SUMIFS(Lancamentos!$G:$G,Lancamentos!$C:$C,$A5017,Lancamentos!$E:$E,$C5017,Lancamentos!$B:$B,"ENTRADA")</f>
        <v/>
      </c>
      <c r="H5017" s="14">
        <f>SUMIFS(Lancamentos!$G:$G,Lancamentos!$C:$C,$A5017,Lancamentos!$E:$E,$C5017,Lancamentos!$B:$B,"SAIDA_USO")</f>
        <v/>
      </c>
      <c r="I5017" s="14">
        <f>SUMIFS(Lancamentos!$G:$G,Lancamentos!$C:$C,$A5017,Lancamentos!$E:$E,$C5017,Lancamentos!$B:$B,"SAIDA_DESCARTE")</f>
        <v/>
      </c>
      <c r="J5017" s="14">
        <f>G5017-H5017-I5017</f>
        <v/>
      </c>
      <c r="K5017">
        <f>IF(A5017="","",IF(J5017&lt;=IFERROR(VLOOKUP(A5017,Produtos!$A:$E,5,FALSE),0),"ABAIXO DO MINIMO","OK"))</f>
        <v/>
      </c>
    </row>
    <row r="5018">
      <c r="B5018">
        <f>IFERROR(VLOOKUP(A5018,Produtos!A:B,2,FALSE),"")</f>
        <v/>
      </c>
      <c r="D5018" s="10">
        <f>IFERROR(INDEX(Lotes!$E:$E,MATCH(1,(Lotes!$A:$A=A5018)*(Lotes!$C:$C=C5018),0)),"")</f>
        <v/>
      </c>
      <c r="E5018" s="14">
        <f>IF(D5018="","",D5018-TODAY())</f>
        <v/>
      </c>
      <c r="F5018">
        <f>IF(D5018="","",IF(E5018&lt;0,"VENCIDO",IF(E5018&lt;=30,"VENCE EM &lt;= 30 DIAS",IF(E5018&lt;=60,"ATENCAO (31-60 DIAS)","OK"))))</f>
        <v/>
      </c>
      <c r="G5018" s="14">
        <f>SUMIFS(Lancamentos!$G:$G,Lancamentos!$C:$C,$A5018,Lancamentos!$E:$E,$C5018,Lancamentos!$B:$B,"ENTRADA")</f>
        <v/>
      </c>
      <c r="H5018" s="14">
        <f>SUMIFS(Lancamentos!$G:$G,Lancamentos!$C:$C,$A5018,Lancamentos!$E:$E,$C5018,Lancamentos!$B:$B,"SAIDA_USO")</f>
        <v/>
      </c>
      <c r="I5018" s="14">
        <f>SUMIFS(Lancamentos!$G:$G,Lancamentos!$C:$C,$A5018,Lancamentos!$E:$E,$C5018,Lancamentos!$B:$B,"SAIDA_DESCARTE")</f>
        <v/>
      </c>
      <c r="J5018" s="14">
        <f>G5018-H5018-I5018</f>
        <v/>
      </c>
      <c r="K5018">
        <f>IF(A5018="","",IF(J5018&lt;=IFERROR(VLOOKUP(A5018,Produtos!$A:$E,5,FALSE),0),"ABAIXO DO MINIMO","OK"))</f>
        <v/>
      </c>
    </row>
    <row r="5019">
      <c r="B5019">
        <f>IFERROR(VLOOKUP(A5019,Produtos!A:B,2,FALSE),"")</f>
        <v/>
      </c>
      <c r="D5019" s="10">
        <f>IFERROR(INDEX(Lotes!$E:$E,MATCH(1,(Lotes!$A:$A=A5019)*(Lotes!$C:$C=C5019),0)),"")</f>
        <v/>
      </c>
      <c r="E5019" s="14">
        <f>IF(D5019="","",D5019-TODAY())</f>
        <v/>
      </c>
      <c r="F5019">
        <f>IF(D5019="","",IF(E5019&lt;0,"VENCIDO",IF(E5019&lt;=30,"VENCE EM &lt;= 30 DIAS",IF(E5019&lt;=60,"ATENCAO (31-60 DIAS)","OK"))))</f>
        <v/>
      </c>
      <c r="G5019" s="14">
        <f>SUMIFS(Lancamentos!$G:$G,Lancamentos!$C:$C,$A5019,Lancamentos!$E:$E,$C5019,Lancamentos!$B:$B,"ENTRADA")</f>
        <v/>
      </c>
      <c r="H5019" s="14">
        <f>SUMIFS(Lancamentos!$G:$G,Lancamentos!$C:$C,$A5019,Lancamentos!$E:$E,$C5019,Lancamentos!$B:$B,"SAIDA_USO")</f>
        <v/>
      </c>
      <c r="I5019" s="14">
        <f>SUMIFS(Lancamentos!$G:$G,Lancamentos!$C:$C,$A5019,Lancamentos!$E:$E,$C5019,Lancamentos!$B:$B,"SAIDA_DESCARTE")</f>
        <v/>
      </c>
      <c r="J5019" s="14">
        <f>G5019-H5019-I5019</f>
        <v/>
      </c>
      <c r="K5019">
        <f>IF(A5019="","",IF(J5019&lt;=IFERROR(VLOOKUP(A5019,Produtos!$A:$E,5,FALSE),0),"ABAIXO DO MINIMO","OK"))</f>
        <v/>
      </c>
    </row>
    <row r="5020">
      <c r="B5020">
        <f>IFERROR(VLOOKUP(A5020,Produtos!A:B,2,FALSE),"")</f>
        <v/>
      </c>
      <c r="D5020" s="10">
        <f>IFERROR(INDEX(Lotes!$E:$E,MATCH(1,(Lotes!$A:$A=A5020)*(Lotes!$C:$C=C5020),0)),"")</f>
        <v/>
      </c>
      <c r="E5020" s="14">
        <f>IF(D5020="","",D5020-TODAY())</f>
        <v/>
      </c>
      <c r="F5020">
        <f>IF(D5020="","",IF(E5020&lt;0,"VENCIDO",IF(E5020&lt;=30,"VENCE EM &lt;= 30 DIAS",IF(E5020&lt;=60,"ATENCAO (31-60 DIAS)","OK"))))</f>
        <v/>
      </c>
      <c r="G5020" s="14">
        <f>SUMIFS(Lancamentos!$G:$G,Lancamentos!$C:$C,$A5020,Lancamentos!$E:$E,$C5020,Lancamentos!$B:$B,"ENTRADA")</f>
        <v/>
      </c>
      <c r="H5020" s="14">
        <f>SUMIFS(Lancamentos!$G:$G,Lancamentos!$C:$C,$A5020,Lancamentos!$E:$E,$C5020,Lancamentos!$B:$B,"SAIDA_USO")</f>
        <v/>
      </c>
      <c r="I5020" s="14">
        <f>SUMIFS(Lancamentos!$G:$G,Lancamentos!$C:$C,$A5020,Lancamentos!$E:$E,$C5020,Lancamentos!$B:$B,"SAIDA_DESCARTE")</f>
        <v/>
      </c>
      <c r="J5020" s="14">
        <f>G5020-H5020-I5020</f>
        <v/>
      </c>
      <c r="K5020">
        <f>IF(A5020="","",IF(J5020&lt;=IFERROR(VLOOKUP(A5020,Produtos!$A:$E,5,FALSE),0),"ABAIXO DO MINIMO","OK"))</f>
        <v/>
      </c>
    </row>
    <row r="5021">
      <c r="B5021">
        <f>IFERROR(VLOOKUP(A5021,Produtos!A:B,2,FALSE),"")</f>
        <v/>
      </c>
      <c r="D5021" s="10">
        <f>IFERROR(INDEX(Lotes!$E:$E,MATCH(1,(Lotes!$A:$A=A5021)*(Lotes!$C:$C=C5021),0)),"")</f>
        <v/>
      </c>
      <c r="E5021" s="14">
        <f>IF(D5021="","",D5021-TODAY())</f>
        <v/>
      </c>
      <c r="F5021">
        <f>IF(D5021="","",IF(E5021&lt;0,"VENCIDO",IF(E5021&lt;=30,"VENCE EM &lt;= 30 DIAS",IF(E5021&lt;=60,"ATENCAO (31-60 DIAS)","OK"))))</f>
        <v/>
      </c>
      <c r="G5021" s="14">
        <f>SUMIFS(Lancamentos!$G:$G,Lancamentos!$C:$C,$A5021,Lancamentos!$E:$E,$C5021,Lancamentos!$B:$B,"ENTRADA")</f>
        <v/>
      </c>
      <c r="H5021" s="14">
        <f>SUMIFS(Lancamentos!$G:$G,Lancamentos!$C:$C,$A5021,Lancamentos!$E:$E,$C5021,Lancamentos!$B:$B,"SAIDA_USO")</f>
        <v/>
      </c>
      <c r="I5021" s="14">
        <f>SUMIFS(Lancamentos!$G:$G,Lancamentos!$C:$C,$A5021,Lancamentos!$E:$E,$C5021,Lancamentos!$B:$B,"SAIDA_DESCARTE")</f>
        <v/>
      </c>
      <c r="J5021" s="14">
        <f>G5021-H5021-I5021</f>
        <v/>
      </c>
      <c r="K5021">
        <f>IF(A5021="","",IF(J5021&lt;=IFERROR(VLOOKUP(A5021,Produtos!$A:$E,5,FALSE),0),"ABAIXO DO MINIMO","OK"))</f>
        <v/>
      </c>
    </row>
    <row r="5022">
      <c r="B5022">
        <f>IFERROR(VLOOKUP(A5022,Produtos!A:B,2,FALSE),"")</f>
        <v/>
      </c>
      <c r="D5022" s="10">
        <f>IFERROR(INDEX(Lotes!$E:$E,MATCH(1,(Lotes!$A:$A=A5022)*(Lotes!$C:$C=C5022),0)),"")</f>
        <v/>
      </c>
      <c r="E5022" s="14">
        <f>IF(D5022="","",D5022-TODAY())</f>
        <v/>
      </c>
      <c r="F5022">
        <f>IF(D5022="","",IF(E5022&lt;0,"VENCIDO",IF(E5022&lt;=30,"VENCE EM &lt;= 30 DIAS",IF(E5022&lt;=60,"ATENCAO (31-60 DIAS)","OK"))))</f>
        <v/>
      </c>
      <c r="G5022" s="14">
        <f>SUMIFS(Lancamentos!$G:$G,Lancamentos!$C:$C,$A5022,Lancamentos!$E:$E,$C5022,Lancamentos!$B:$B,"ENTRADA")</f>
        <v/>
      </c>
      <c r="H5022" s="14">
        <f>SUMIFS(Lancamentos!$G:$G,Lancamentos!$C:$C,$A5022,Lancamentos!$E:$E,$C5022,Lancamentos!$B:$B,"SAIDA_USO")</f>
        <v/>
      </c>
      <c r="I5022" s="14">
        <f>SUMIFS(Lancamentos!$G:$G,Lancamentos!$C:$C,$A5022,Lancamentos!$E:$E,$C5022,Lancamentos!$B:$B,"SAIDA_DESCARTE")</f>
        <v/>
      </c>
      <c r="J5022" s="14">
        <f>G5022-H5022-I5022</f>
        <v/>
      </c>
      <c r="K5022">
        <f>IF(A5022="","",IF(J5022&lt;=IFERROR(VLOOKUP(A5022,Produtos!$A:$E,5,FALSE),0),"ABAIXO DO MINIMO","OK"))</f>
        <v/>
      </c>
    </row>
    <row r="5023">
      <c r="B5023">
        <f>IFERROR(VLOOKUP(A5023,Produtos!A:B,2,FALSE),"")</f>
        <v/>
      </c>
      <c r="D5023" s="10">
        <f>IFERROR(INDEX(Lotes!$E:$E,MATCH(1,(Lotes!$A:$A=A5023)*(Lotes!$C:$C=C5023),0)),"")</f>
        <v/>
      </c>
      <c r="E5023" s="14">
        <f>IF(D5023="","",D5023-TODAY())</f>
        <v/>
      </c>
      <c r="F5023">
        <f>IF(D5023="","",IF(E5023&lt;0,"VENCIDO",IF(E5023&lt;=30,"VENCE EM &lt;= 30 DIAS",IF(E5023&lt;=60,"ATENCAO (31-60 DIAS)","OK"))))</f>
        <v/>
      </c>
      <c r="G5023" s="14">
        <f>SUMIFS(Lancamentos!$G:$G,Lancamentos!$C:$C,$A5023,Lancamentos!$E:$E,$C5023,Lancamentos!$B:$B,"ENTRADA")</f>
        <v/>
      </c>
      <c r="H5023" s="14">
        <f>SUMIFS(Lancamentos!$G:$G,Lancamentos!$C:$C,$A5023,Lancamentos!$E:$E,$C5023,Lancamentos!$B:$B,"SAIDA_USO")</f>
        <v/>
      </c>
      <c r="I5023" s="14">
        <f>SUMIFS(Lancamentos!$G:$G,Lancamentos!$C:$C,$A5023,Lancamentos!$E:$E,$C5023,Lancamentos!$B:$B,"SAIDA_DESCARTE")</f>
        <v/>
      </c>
      <c r="J5023" s="14">
        <f>G5023-H5023-I5023</f>
        <v/>
      </c>
      <c r="K5023">
        <f>IF(A5023="","",IF(J5023&lt;=IFERROR(VLOOKUP(A5023,Produtos!$A:$E,5,FALSE),0),"ABAIXO DO MINIMO","OK"))</f>
        <v/>
      </c>
    </row>
    <row r="5024">
      <c r="B5024">
        <f>IFERROR(VLOOKUP(A5024,Produtos!A:B,2,FALSE),"")</f>
        <v/>
      </c>
      <c r="D5024" s="10">
        <f>IFERROR(INDEX(Lotes!$E:$E,MATCH(1,(Lotes!$A:$A=A5024)*(Lotes!$C:$C=C5024),0)),"")</f>
        <v/>
      </c>
      <c r="E5024" s="14">
        <f>IF(D5024="","",D5024-TODAY())</f>
        <v/>
      </c>
      <c r="F5024">
        <f>IF(D5024="","",IF(E5024&lt;0,"VENCIDO",IF(E5024&lt;=30,"VENCE EM &lt;= 30 DIAS",IF(E5024&lt;=60,"ATENCAO (31-60 DIAS)","OK"))))</f>
        <v/>
      </c>
      <c r="G5024" s="14">
        <f>SUMIFS(Lancamentos!$G:$G,Lancamentos!$C:$C,$A5024,Lancamentos!$E:$E,$C5024,Lancamentos!$B:$B,"ENTRADA")</f>
        <v/>
      </c>
      <c r="H5024" s="14">
        <f>SUMIFS(Lancamentos!$G:$G,Lancamentos!$C:$C,$A5024,Lancamentos!$E:$E,$C5024,Lancamentos!$B:$B,"SAIDA_USO")</f>
        <v/>
      </c>
      <c r="I5024" s="14">
        <f>SUMIFS(Lancamentos!$G:$G,Lancamentos!$C:$C,$A5024,Lancamentos!$E:$E,$C5024,Lancamentos!$B:$B,"SAIDA_DESCARTE")</f>
        <v/>
      </c>
      <c r="J5024" s="14">
        <f>G5024-H5024-I5024</f>
        <v/>
      </c>
      <c r="K5024">
        <f>IF(A5024="","",IF(J5024&lt;=IFERROR(VLOOKUP(A5024,Produtos!$A:$E,5,FALSE),0),"ABAIXO DO MINIMO","OK"))</f>
        <v/>
      </c>
    </row>
    <row r="5025">
      <c r="B5025">
        <f>IFERROR(VLOOKUP(A5025,Produtos!A:B,2,FALSE),"")</f>
        <v/>
      </c>
      <c r="D5025" s="10">
        <f>IFERROR(INDEX(Lotes!$E:$E,MATCH(1,(Lotes!$A:$A=A5025)*(Lotes!$C:$C=C5025),0)),"")</f>
        <v/>
      </c>
      <c r="E5025" s="14">
        <f>IF(D5025="","",D5025-TODAY())</f>
        <v/>
      </c>
      <c r="F5025">
        <f>IF(D5025="","",IF(E5025&lt;0,"VENCIDO",IF(E5025&lt;=30,"VENCE EM &lt;= 30 DIAS",IF(E5025&lt;=60,"ATENCAO (31-60 DIAS)","OK"))))</f>
        <v/>
      </c>
      <c r="G5025" s="14">
        <f>SUMIFS(Lancamentos!$G:$G,Lancamentos!$C:$C,$A5025,Lancamentos!$E:$E,$C5025,Lancamentos!$B:$B,"ENTRADA")</f>
        <v/>
      </c>
      <c r="H5025" s="14">
        <f>SUMIFS(Lancamentos!$G:$G,Lancamentos!$C:$C,$A5025,Lancamentos!$E:$E,$C5025,Lancamentos!$B:$B,"SAIDA_USO")</f>
        <v/>
      </c>
      <c r="I5025" s="14">
        <f>SUMIFS(Lancamentos!$G:$G,Lancamentos!$C:$C,$A5025,Lancamentos!$E:$E,$C5025,Lancamentos!$B:$B,"SAIDA_DESCARTE")</f>
        <v/>
      </c>
      <c r="J5025" s="14">
        <f>G5025-H5025-I5025</f>
        <v/>
      </c>
      <c r="K5025">
        <f>IF(A5025="","",IF(J5025&lt;=IFERROR(VLOOKUP(A5025,Produtos!$A:$E,5,FALSE),0),"ABAIXO DO MINIMO","OK"))</f>
        <v/>
      </c>
    </row>
    <row r="5026">
      <c r="B5026">
        <f>IFERROR(VLOOKUP(A5026,Produtos!A:B,2,FALSE),"")</f>
        <v/>
      </c>
      <c r="D5026" s="10">
        <f>IFERROR(INDEX(Lotes!$E:$E,MATCH(1,(Lotes!$A:$A=A5026)*(Lotes!$C:$C=C5026),0)),"")</f>
        <v/>
      </c>
      <c r="E5026" s="14">
        <f>IF(D5026="","",D5026-TODAY())</f>
        <v/>
      </c>
      <c r="F5026">
        <f>IF(D5026="","",IF(E5026&lt;0,"VENCIDO",IF(E5026&lt;=30,"VENCE EM &lt;= 30 DIAS",IF(E5026&lt;=60,"ATENCAO (31-60 DIAS)","OK"))))</f>
        <v/>
      </c>
      <c r="G5026" s="14">
        <f>SUMIFS(Lancamentos!$G:$G,Lancamentos!$C:$C,$A5026,Lancamentos!$E:$E,$C5026,Lancamentos!$B:$B,"ENTRADA")</f>
        <v/>
      </c>
      <c r="H5026" s="14">
        <f>SUMIFS(Lancamentos!$G:$G,Lancamentos!$C:$C,$A5026,Lancamentos!$E:$E,$C5026,Lancamentos!$B:$B,"SAIDA_USO")</f>
        <v/>
      </c>
      <c r="I5026" s="14">
        <f>SUMIFS(Lancamentos!$G:$G,Lancamentos!$C:$C,$A5026,Lancamentos!$E:$E,$C5026,Lancamentos!$B:$B,"SAIDA_DESCARTE")</f>
        <v/>
      </c>
      <c r="J5026" s="14">
        <f>G5026-H5026-I5026</f>
        <v/>
      </c>
      <c r="K5026">
        <f>IF(A5026="","",IF(J5026&lt;=IFERROR(VLOOKUP(A5026,Produtos!$A:$E,5,FALSE),0),"ABAIXO DO MINIMO","OK"))</f>
        <v/>
      </c>
    </row>
    <row r="5027">
      <c r="B5027">
        <f>IFERROR(VLOOKUP(A5027,Produtos!A:B,2,FALSE),"")</f>
        <v/>
      </c>
      <c r="D5027" s="10">
        <f>IFERROR(INDEX(Lotes!$E:$E,MATCH(1,(Lotes!$A:$A=A5027)*(Lotes!$C:$C=C5027),0)),"")</f>
        <v/>
      </c>
      <c r="E5027" s="14">
        <f>IF(D5027="","",D5027-TODAY())</f>
        <v/>
      </c>
      <c r="F5027">
        <f>IF(D5027="","",IF(E5027&lt;0,"VENCIDO",IF(E5027&lt;=30,"VENCE EM &lt;= 30 DIAS",IF(E5027&lt;=60,"ATENCAO (31-60 DIAS)","OK"))))</f>
        <v/>
      </c>
      <c r="G5027" s="14">
        <f>SUMIFS(Lancamentos!$G:$G,Lancamentos!$C:$C,$A5027,Lancamentos!$E:$E,$C5027,Lancamentos!$B:$B,"ENTRADA")</f>
        <v/>
      </c>
      <c r="H5027" s="14">
        <f>SUMIFS(Lancamentos!$G:$G,Lancamentos!$C:$C,$A5027,Lancamentos!$E:$E,$C5027,Lancamentos!$B:$B,"SAIDA_USO")</f>
        <v/>
      </c>
      <c r="I5027" s="14">
        <f>SUMIFS(Lancamentos!$G:$G,Lancamentos!$C:$C,$A5027,Lancamentos!$E:$E,$C5027,Lancamentos!$B:$B,"SAIDA_DESCARTE")</f>
        <v/>
      </c>
      <c r="J5027" s="14">
        <f>G5027-H5027-I5027</f>
        <v/>
      </c>
      <c r="K5027">
        <f>IF(A5027="","",IF(J5027&lt;=IFERROR(VLOOKUP(A5027,Produtos!$A:$E,5,FALSE),0),"ABAIXO DO MINIMO","OK"))</f>
        <v/>
      </c>
    </row>
    <row r="5028">
      <c r="B5028">
        <f>IFERROR(VLOOKUP(A5028,Produtos!A:B,2,FALSE),"")</f>
        <v/>
      </c>
      <c r="D5028" s="10">
        <f>IFERROR(INDEX(Lotes!$E:$E,MATCH(1,(Lotes!$A:$A=A5028)*(Lotes!$C:$C=C5028),0)),"")</f>
        <v/>
      </c>
      <c r="E5028" s="14">
        <f>IF(D5028="","",D5028-TODAY())</f>
        <v/>
      </c>
      <c r="F5028">
        <f>IF(D5028="","",IF(E5028&lt;0,"VENCIDO",IF(E5028&lt;=30,"VENCE EM &lt;= 30 DIAS",IF(E5028&lt;=60,"ATENCAO (31-60 DIAS)","OK"))))</f>
        <v/>
      </c>
      <c r="G5028" s="14">
        <f>SUMIFS(Lancamentos!$G:$G,Lancamentos!$C:$C,$A5028,Lancamentos!$E:$E,$C5028,Lancamentos!$B:$B,"ENTRADA")</f>
        <v/>
      </c>
      <c r="H5028" s="14">
        <f>SUMIFS(Lancamentos!$G:$G,Lancamentos!$C:$C,$A5028,Lancamentos!$E:$E,$C5028,Lancamentos!$B:$B,"SAIDA_USO")</f>
        <v/>
      </c>
      <c r="I5028" s="14">
        <f>SUMIFS(Lancamentos!$G:$G,Lancamentos!$C:$C,$A5028,Lancamentos!$E:$E,$C5028,Lancamentos!$B:$B,"SAIDA_DESCARTE")</f>
        <v/>
      </c>
      <c r="J5028" s="14">
        <f>G5028-H5028-I5028</f>
        <v/>
      </c>
      <c r="K5028">
        <f>IF(A5028="","",IF(J5028&lt;=IFERROR(VLOOKUP(A5028,Produtos!$A:$E,5,FALSE),0),"ABAIXO DO MINIMO","OK"))</f>
        <v/>
      </c>
    </row>
    <row r="5029">
      <c r="B5029">
        <f>IFERROR(VLOOKUP(A5029,Produtos!A:B,2,FALSE),"")</f>
        <v/>
      </c>
      <c r="D5029" s="10">
        <f>IFERROR(INDEX(Lotes!$E:$E,MATCH(1,(Lotes!$A:$A=A5029)*(Lotes!$C:$C=C5029),0)),"")</f>
        <v/>
      </c>
      <c r="E5029" s="14">
        <f>IF(D5029="","",D5029-TODAY())</f>
        <v/>
      </c>
      <c r="F5029">
        <f>IF(D5029="","",IF(E5029&lt;0,"VENCIDO",IF(E5029&lt;=30,"VENCE EM &lt;= 30 DIAS",IF(E5029&lt;=60,"ATENCAO (31-60 DIAS)","OK"))))</f>
        <v/>
      </c>
      <c r="G5029" s="14">
        <f>SUMIFS(Lancamentos!$G:$G,Lancamentos!$C:$C,$A5029,Lancamentos!$E:$E,$C5029,Lancamentos!$B:$B,"ENTRADA")</f>
        <v/>
      </c>
      <c r="H5029" s="14">
        <f>SUMIFS(Lancamentos!$G:$G,Lancamentos!$C:$C,$A5029,Lancamentos!$E:$E,$C5029,Lancamentos!$B:$B,"SAIDA_USO")</f>
        <v/>
      </c>
      <c r="I5029" s="14">
        <f>SUMIFS(Lancamentos!$G:$G,Lancamentos!$C:$C,$A5029,Lancamentos!$E:$E,$C5029,Lancamentos!$B:$B,"SAIDA_DESCARTE")</f>
        <v/>
      </c>
      <c r="J5029" s="14">
        <f>G5029-H5029-I5029</f>
        <v/>
      </c>
      <c r="K5029">
        <f>IF(A5029="","",IF(J5029&lt;=IFERROR(VLOOKUP(A5029,Produtos!$A:$E,5,FALSE),0),"ABAIXO DO MINIMO","OK"))</f>
        <v/>
      </c>
    </row>
    <row r="5030">
      <c r="B5030">
        <f>IFERROR(VLOOKUP(A5030,Produtos!A:B,2,FALSE),"")</f>
        <v/>
      </c>
      <c r="D5030" s="10">
        <f>IFERROR(INDEX(Lotes!$E:$E,MATCH(1,(Lotes!$A:$A=A5030)*(Lotes!$C:$C=C5030),0)),"")</f>
        <v/>
      </c>
      <c r="E5030" s="14">
        <f>IF(D5030="","",D5030-TODAY())</f>
        <v/>
      </c>
      <c r="F5030">
        <f>IF(D5030="","",IF(E5030&lt;0,"VENCIDO",IF(E5030&lt;=30,"VENCE EM &lt;= 30 DIAS",IF(E5030&lt;=60,"ATENCAO (31-60 DIAS)","OK"))))</f>
        <v/>
      </c>
      <c r="G5030" s="14">
        <f>SUMIFS(Lancamentos!$G:$G,Lancamentos!$C:$C,$A5030,Lancamentos!$E:$E,$C5030,Lancamentos!$B:$B,"ENTRADA")</f>
        <v/>
      </c>
      <c r="H5030" s="14">
        <f>SUMIFS(Lancamentos!$G:$G,Lancamentos!$C:$C,$A5030,Lancamentos!$E:$E,$C5030,Lancamentos!$B:$B,"SAIDA_USO")</f>
        <v/>
      </c>
      <c r="I5030" s="14">
        <f>SUMIFS(Lancamentos!$G:$G,Lancamentos!$C:$C,$A5030,Lancamentos!$E:$E,$C5030,Lancamentos!$B:$B,"SAIDA_DESCARTE")</f>
        <v/>
      </c>
      <c r="J5030" s="14">
        <f>G5030-H5030-I5030</f>
        <v/>
      </c>
      <c r="K5030">
        <f>IF(A5030="","",IF(J5030&lt;=IFERROR(VLOOKUP(A5030,Produtos!$A:$E,5,FALSE),0),"ABAIXO DO MINIMO","OK"))</f>
        <v/>
      </c>
    </row>
    <row r="5031">
      <c r="B5031">
        <f>IFERROR(VLOOKUP(A5031,Produtos!A:B,2,FALSE),"")</f>
        <v/>
      </c>
      <c r="D5031" s="10">
        <f>IFERROR(INDEX(Lotes!$E:$E,MATCH(1,(Lotes!$A:$A=A5031)*(Lotes!$C:$C=C5031),0)),"")</f>
        <v/>
      </c>
      <c r="E5031" s="14">
        <f>IF(D5031="","",D5031-TODAY())</f>
        <v/>
      </c>
      <c r="F5031">
        <f>IF(D5031="","",IF(E5031&lt;0,"VENCIDO",IF(E5031&lt;=30,"VENCE EM &lt;= 30 DIAS",IF(E5031&lt;=60,"ATENCAO (31-60 DIAS)","OK"))))</f>
        <v/>
      </c>
      <c r="G5031" s="14">
        <f>SUMIFS(Lancamentos!$G:$G,Lancamentos!$C:$C,$A5031,Lancamentos!$E:$E,$C5031,Lancamentos!$B:$B,"ENTRADA")</f>
        <v/>
      </c>
      <c r="H5031" s="14">
        <f>SUMIFS(Lancamentos!$G:$G,Lancamentos!$C:$C,$A5031,Lancamentos!$E:$E,$C5031,Lancamentos!$B:$B,"SAIDA_USO")</f>
        <v/>
      </c>
      <c r="I5031" s="14">
        <f>SUMIFS(Lancamentos!$G:$G,Lancamentos!$C:$C,$A5031,Lancamentos!$E:$E,$C5031,Lancamentos!$B:$B,"SAIDA_DESCARTE")</f>
        <v/>
      </c>
      <c r="J5031" s="14">
        <f>G5031-H5031-I5031</f>
        <v/>
      </c>
      <c r="K5031">
        <f>IF(A5031="","",IF(J5031&lt;=IFERROR(VLOOKUP(A5031,Produtos!$A:$E,5,FALSE),0),"ABAIXO DO MINIMO","OK"))</f>
        <v/>
      </c>
    </row>
    <row r="5032">
      <c r="B5032">
        <f>IFERROR(VLOOKUP(A5032,Produtos!A:B,2,FALSE),"")</f>
        <v/>
      </c>
      <c r="D5032" s="10">
        <f>IFERROR(INDEX(Lotes!$E:$E,MATCH(1,(Lotes!$A:$A=A5032)*(Lotes!$C:$C=C5032),0)),"")</f>
        <v/>
      </c>
      <c r="E5032" s="14">
        <f>IF(D5032="","",D5032-TODAY())</f>
        <v/>
      </c>
      <c r="F5032">
        <f>IF(D5032="","",IF(E5032&lt;0,"VENCIDO",IF(E5032&lt;=30,"VENCE EM &lt;= 30 DIAS",IF(E5032&lt;=60,"ATENCAO (31-60 DIAS)","OK"))))</f>
        <v/>
      </c>
      <c r="G5032" s="14">
        <f>SUMIFS(Lancamentos!$G:$G,Lancamentos!$C:$C,$A5032,Lancamentos!$E:$E,$C5032,Lancamentos!$B:$B,"ENTRADA")</f>
        <v/>
      </c>
      <c r="H5032" s="14">
        <f>SUMIFS(Lancamentos!$G:$G,Lancamentos!$C:$C,$A5032,Lancamentos!$E:$E,$C5032,Lancamentos!$B:$B,"SAIDA_USO")</f>
        <v/>
      </c>
      <c r="I5032" s="14">
        <f>SUMIFS(Lancamentos!$G:$G,Lancamentos!$C:$C,$A5032,Lancamentos!$E:$E,$C5032,Lancamentos!$B:$B,"SAIDA_DESCARTE")</f>
        <v/>
      </c>
      <c r="J5032" s="14">
        <f>G5032-H5032-I5032</f>
        <v/>
      </c>
      <c r="K5032">
        <f>IF(A5032="","",IF(J5032&lt;=IFERROR(VLOOKUP(A5032,Produtos!$A:$E,5,FALSE),0),"ABAIXO DO MINIMO","OK"))</f>
        <v/>
      </c>
    </row>
    <row r="5033">
      <c r="B5033">
        <f>IFERROR(VLOOKUP(A5033,Produtos!A:B,2,FALSE),"")</f>
        <v/>
      </c>
      <c r="D5033" s="10">
        <f>IFERROR(INDEX(Lotes!$E:$E,MATCH(1,(Lotes!$A:$A=A5033)*(Lotes!$C:$C=C5033),0)),"")</f>
        <v/>
      </c>
      <c r="E5033" s="14">
        <f>IF(D5033="","",D5033-TODAY())</f>
        <v/>
      </c>
      <c r="F5033">
        <f>IF(D5033="","",IF(E5033&lt;0,"VENCIDO",IF(E5033&lt;=30,"VENCE EM &lt;= 30 DIAS",IF(E5033&lt;=60,"ATENCAO (31-60 DIAS)","OK"))))</f>
        <v/>
      </c>
      <c r="G5033" s="14">
        <f>SUMIFS(Lancamentos!$G:$G,Lancamentos!$C:$C,$A5033,Lancamentos!$E:$E,$C5033,Lancamentos!$B:$B,"ENTRADA")</f>
        <v/>
      </c>
      <c r="H5033" s="14">
        <f>SUMIFS(Lancamentos!$G:$G,Lancamentos!$C:$C,$A5033,Lancamentos!$E:$E,$C5033,Lancamentos!$B:$B,"SAIDA_USO")</f>
        <v/>
      </c>
      <c r="I5033" s="14">
        <f>SUMIFS(Lancamentos!$G:$G,Lancamentos!$C:$C,$A5033,Lancamentos!$E:$E,$C5033,Lancamentos!$B:$B,"SAIDA_DESCARTE")</f>
        <v/>
      </c>
      <c r="J5033" s="14">
        <f>G5033-H5033-I5033</f>
        <v/>
      </c>
      <c r="K5033">
        <f>IF(A5033="","",IF(J5033&lt;=IFERROR(VLOOKUP(A5033,Produtos!$A:$E,5,FALSE),0),"ABAIXO DO MINIMO","OK"))</f>
        <v/>
      </c>
    </row>
    <row r="5034">
      <c r="B5034">
        <f>IFERROR(VLOOKUP(A5034,Produtos!A:B,2,FALSE),"")</f>
        <v/>
      </c>
      <c r="D5034" s="10">
        <f>IFERROR(INDEX(Lotes!$E:$E,MATCH(1,(Lotes!$A:$A=A5034)*(Lotes!$C:$C=C5034),0)),"")</f>
        <v/>
      </c>
      <c r="E5034" s="14">
        <f>IF(D5034="","",D5034-TODAY())</f>
        <v/>
      </c>
      <c r="F5034">
        <f>IF(D5034="","",IF(E5034&lt;0,"VENCIDO",IF(E5034&lt;=30,"VENCE EM &lt;= 30 DIAS",IF(E5034&lt;=60,"ATENCAO (31-60 DIAS)","OK"))))</f>
        <v/>
      </c>
      <c r="G5034" s="14">
        <f>SUMIFS(Lancamentos!$G:$G,Lancamentos!$C:$C,$A5034,Lancamentos!$E:$E,$C5034,Lancamentos!$B:$B,"ENTRADA")</f>
        <v/>
      </c>
      <c r="H5034" s="14">
        <f>SUMIFS(Lancamentos!$G:$G,Lancamentos!$C:$C,$A5034,Lancamentos!$E:$E,$C5034,Lancamentos!$B:$B,"SAIDA_USO")</f>
        <v/>
      </c>
      <c r="I5034" s="14">
        <f>SUMIFS(Lancamentos!$G:$G,Lancamentos!$C:$C,$A5034,Lancamentos!$E:$E,$C5034,Lancamentos!$B:$B,"SAIDA_DESCARTE")</f>
        <v/>
      </c>
      <c r="J5034" s="14">
        <f>G5034-H5034-I5034</f>
        <v/>
      </c>
      <c r="K5034">
        <f>IF(A5034="","",IF(J5034&lt;=IFERROR(VLOOKUP(A5034,Produtos!$A:$E,5,FALSE),0),"ABAIXO DO MINIMO","OK"))</f>
        <v/>
      </c>
    </row>
    <row r="5035">
      <c r="B5035">
        <f>IFERROR(VLOOKUP(A5035,Produtos!A:B,2,FALSE),"")</f>
        <v/>
      </c>
      <c r="D5035" s="10">
        <f>IFERROR(INDEX(Lotes!$E:$E,MATCH(1,(Lotes!$A:$A=A5035)*(Lotes!$C:$C=C5035),0)),"")</f>
        <v/>
      </c>
      <c r="E5035" s="14">
        <f>IF(D5035="","",D5035-TODAY())</f>
        <v/>
      </c>
      <c r="F5035">
        <f>IF(D5035="","",IF(E5035&lt;0,"VENCIDO",IF(E5035&lt;=30,"VENCE EM &lt;= 30 DIAS",IF(E5035&lt;=60,"ATENCAO (31-60 DIAS)","OK"))))</f>
        <v/>
      </c>
      <c r="G5035" s="14">
        <f>SUMIFS(Lancamentos!$G:$G,Lancamentos!$C:$C,$A5035,Lancamentos!$E:$E,$C5035,Lancamentos!$B:$B,"ENTRADA")</f>
        <v/>
      </c>
      <c r="H5035" s="14">
        <f>SUMIFS(Lancamentos!$G:$G,Lancamentos!$C:$C,$A5035,Lancamentos!$E:$E,$C5035,Lancamentos!$B:$B,"SAIDA_USO")</f>
        <v/>
      </c>
      <c r="I5035" s="14">
        <f>SUMIFS(Lancamentos!$G:$G,Lancamentos!$C:$C,$A5035,Lancamentos!$E:$E,$C5035,Lancamentos!$B:$B,"SAIDA_DESCARTE")</f>
        <v/>
      </c>
      <c r="J5035" s="14">
        <f>G5035-H5035-I5035</f>
        <v/>
      </c>
      <c r="K5035">
        <f>IF(A5035="","",IF(J5035&lt;=IFERROR(VLOOKUP(A5035,Produtos!$A:$E,5,FALSE),0),"ABAIXO DO MINIMO","OK"))</f>
        <v/>
      </c>
    </row>
    <row r="5036">
      <c r="B5036">
        <f>IFERROR(VLOOKUP(A5036,Produtos!A:B,2,FALSE),"")</f>
        <v/>
      </c>
      <c r="D5036" s="10">
        <f>IFERROR(INDEX(Lotes!$E:$E,MATCH(1,(Lotes!$A:$A=A5036)*(Lotes!$C:$C=C5036),0)),"")</f>
        <v/>
      </c>
      <c r="E5036" s="14">
        <f>IF(D5036="","",D5036-TODAY())</f>
        <v/>
      </c>
      <c r="F5036">
        <f>IF(D5036="","",IF(E5036&lt;0,"VENCIDO",IF(E5036&lt;=30,"VENCE EM &lt;= 30 DIAS",IF(E5036&lt;=60,"ATENCAO (31-60 DIAS)","OK"))))</f>
        <v/>
      </c>
      <c r="G5036" s="14">
        <f>SUMIFS(Lancamentos!$G:$G,Lancamentos!$C:$C,$A5036,Lancamentos!$E:$E,$C5036,Lancamentos!$B:$B,"ENTRADA")</f>
        <v/>
      </c>
      <c r="H5036" s="14">
        <f>SUMIFS(Lancamentos!$G:$G,Lancamentos!$C:$C,$A5036,Lancamentos!$E:$E,$C5036,Lancamentos!$B:$B,"SAIDA_USO")</f>
        <v/>
      </c>
      <c r="I5036" s="14">
        <f>SUMIFS(Lancamentos!$G:$G,Lancamentos!$C:$C,$A5036,Lancamentos!$E:$E,$C5036,Lancamentos!$B:$B,"SAIDA_DESCARTE")</f>
        <v/>
      </c>
      <c r="J5036" s="14">
        <f>G5036-H5036-I5036</f>
        <v/>
      </c>
      <c r="K5036">
        <f>IF(A5036="","",IF(J5036&lt;=IFERROR(VLOOKUP(A5036,Produtos!$A:$E,5,FALSE),0),"ABAIXO DO MINIMO","OK"))</f>
        <v/>
      </c>
    </row>
    <row r="5037">
      <c r="B5037">
        <f>IFERROR(VLOOKUP(A5037,Produtos!A:B,2,FALSE),"")</f>
        <v/>
      </c>
      <c r="D5037" s="10">
        <f>IFERROR(INDEX(Lotes!$E:$E,MATCH(1,(Lotes!$A:$A=A5037)*(Lotes!$C:$C=C5037),0)),"")</f>
        <v/>
      </c>
      <c r="E5037" s="14">
        <f>IF(D5037="","",D5037-TODAY())</f>
        <v/>
      </c>
      <c r="F5037">
        <f>IF(D5037="","",IF(E5037&lt;0,"VENCIDO",IF(E5037&lt;=30,"VENCE EM &lt;= 30 DIAS",IF(E5037&lt;=60,"ATENCAO (31-60 DIAS)","OK"))))</f>
        <v/>
      </c>
      <c r="G5037" s="14">
        <f>SUMIFS(Lancamentos!$G:$G,Lancamentos!$C:$C,$A5037,Lancamentos!$E:$E,$C5037,Lancamentos!$B:$B,"ENTRADA")</f>
        <v/>
      </c>
      <c r="H5037" s="14">
        <f>SUMIFS(Lancamentos!$G:$G,Lancamentos!$C:$C,$A5037,Lancamentos!$E:$E,$C5037,Lancamentos!$B:$B,"SAIDA_USO")</f>
        <v/>
      </c>
      <c r="I5037" s="14">
        <f>SUMIFS(Lancamentos!$G:$G,Lancamentos!$C:$C,$A5037,Lancamentos!$E:$E,$C5037,Lancamentos!$B:$B,"SAIDA_DESCARTE")</f>
        <v/>
      </c>
      <c r="J5037" s="14">
        <f>G5037-H5037-I5037</f>
        <v/>
      </c>
      <c r="K5037">
        <f>IF(A5037="","",IF(J5037&lt;=IFERROR(VLOOKUP(A5037,Produtos!$A:$E,5,FALSE),0),"ABAIXO DO MINIMO","OK"))</f>
        <v/>
      </c>
    </row>
    <row r="5038">
      <c r="B5038">
        <f>IFERROR(VLOOKUP(A5038,Produtos!A:B,2,FALSE),"")</f>
        <v/>
      </c>
      <c r="D5038" s="10">
        <f>IFERROR(INDEX(Lotes!$E:$E,MATCH(1,(Lotes!$A:$A=A5038)*(Lotes!$C:$C=C5038),0)),"")</f>
        <v/>
      </c>
      <c r="E5038" s="14">
        <f>IF(D5038="","",D5038-TODAY())</f>
        <v/>
      </c>
      <c r="F5038">
        <f>IF(D5038="","",IF(E5038&lt;0,"VENCIDO",IF(E5038&lt;=30,"VENCE EM &lt;= 30 DIAS",IF(E5038&lt;=60,"ATENCAO (31-60 DIAS)","OK"))))</f>
        <v/>
      </c>
      <c r="G5038" s="14">
        <f>SUMIFS(Lancamentos!$G:$G,Lancamentos!$C:$C,$A5038,Lancamentos!$E:$E,$C5038,Lancamentos!$B:$B,"ENTRADA")</f>
        <v/>
      </c>
      <c r="H5038" s="14">
        <f>SUMIFS(Lancamentos!$G:$G,Lancamentos!$C:$C,$A5038,Lancamentos!$E:$E,$C5038,Lancamentos!$B:$B,"SAIDA_USO")</f>
        <v/>
      </c>
      <c r="I5038" s="14">
        <f>SUMIFS(Lancamentos!$G:$G,Lancamentos!$C:$C,$A5038,Lancamentos!$E:$E,$C5038,Lancamentos!$B:$B,"SAIDA_DESCARTE")</f>
        <v/>
      </c>
      <c r="J5038" s="14">
        <f>G5038-H5038-I5038</f>
        <v/>
      </c>
      <c r="K5038">
        <f>IF(A5038="","",IF(J5038&lt;=IFERROR(VLOOKUP(A5038,Produtos!$A:$E,5,FALSE),0),"ABAIXO DO MINIMO","OK"))</f>
        <v/>
      </c>
    </row>
    <row r="5039">
      <c r="B5039">
        <f>IFERROR(VLOOKUP(A5039,Produtos!A:B,2,FALSE),"")</f>
        <v/>
      </c>
      <c r="D5039" s="10">
        <f>IFERROR(INDEX(Lotes!$E:$E,MATCH(1,(Lotes!$A:$A=A5039)*(Lotes!$C:$C=C5039),0)),"")</f>
        <v/>
      </c>
      <c r="E5039" s="14">
        <f>IF(D5039="","",D5039-TODAY())</f>
        <v/>
      </c>
      <c r="F5039">
        <f>IF(D5039="","",IF(E5039&lt;0,"VENCIDO",IF(E5039&lt;=30,"VENCE EM &lt;= 30 DIAS",IF(E5039&lt;=60,"ATENCAO (31-60 DIAS)","OK"))))</f>
        <v/>
      </c>
      <c r="G5039" s="14">
        <f>SUMIFS(Lancamentos!$G:$G,Lancamentos!$C:$C,$A5039,Lancamentos!$E:$E,$C5039,Lancamentos!$B:$B,"ENTRADA")</f>
        <v/>
      </c>
      <c r="H5039" s="14">
        <f>SUMIFS(Lancamentos!$G:$G,Lancamentos!$C:$C,$A5039,Lancamentos!$E:$E,$C5039,Lancamentos!$B:$B,"SAIDA_USO")</f>
        <v/>
      </c>
      <c r="I5039" s="14">
        <f>SUMIFS(Lancamentos!$G:$G,Lancamentos!$C:$C,$A5039,Lancamentos!$E:$E,$C5039,Lancamentos!$B:$B,"SAIDA_DESCARTE")</f>
        <v/>
      </c>
      <c r="J5039" s="14">
        <f>G5039-H5039-I5039</f>
        <v/>
      </c>
      <c r="K5039">
        <f>IF(A5039="","",IF(J5039&lt;=IFERROR(VLOOKUP(A5039,Produtos!$A:$E,5,FALSE),0),"ABAIXO DO MINIMO","OK"))</f>
        <v/>
      </c>
    </row>
    <row r="5040">
      <c r="B5040">
        <f>IFERROR(VLOOKUP(A5040,Produtos!A:B,2,FALSE),"")</f>
        <v/>
      </c>
      <c r="D5040" s="10">
        <f>IFERROR(INDEX(Lotes!$E:$E,MATCH(1,(Lotes!$A:$A=A5040)*(Lotes!$C:$C=C5040),0)),"")</f>
        <v/>
      </c>
      <c r="E5040" s="14">
        <f>IF(D5040="","",D5040-TODAY())</f>
        <v/>
      </c>
      <c r="F5040">
        <f>IF(D5040="","",IF(E5040&lt;0,"VENCIDO",IF(E5040&lt;=30,"VENCE EM &lt;= 30 DIAS",IF(E5040&lt;=60,"ATENCAO (31-60 DIAS)","OK"))))</f>
        <v/>
      </c>
      <c r="G5040" s="14">
        <f>SUMIFS(Lancamentos!$G:$G,Lancamentos!$C:$C,$A5040,Lancamentos!$E:$E,$C5040,Lancamentos!$B:$B,"ENTRADA")</f>
        <v/>
      </c>
      <c r="H5040" s="14">
        <f>SUMIFS(Lancamentos!$G:$G,Lancamentos!$C:$C,$A5040,Lancamentos!$E:$E,$C5040,Lancamentos!$B:$B,"SAIDA_USO")</f>
        <v/>
      </c>
      <c r="I5040" s="14">
        <f>SUMIFS(Lancamentos!$G:$G,Lancamentos!$C:$C,$A5040,Lancamentos!$E:$E,$C5040,Lancamentos!$B:$B,"SAIDA_DESCARTE")</f>
        <v/>
      </c>
      <c r="J5040" s="14">
        <f>G5040-H5040-I5040</f>
        <v/>
      </c>
      <c r="K5040">
        <f>IF(A5040="","",IF(J5040&lt;=IFERROR(VLOOKUP(A5040,Produtos!$A:$E,5,FALSE),0),"ABAIXO DO MINIMO","OK"))</f>
        <v/>
      </c>
    </row>
    <row r="5041">
      <c r="B5041">
        <f>IFERROR(VLOOKUP(A5041,Produtos!A:B,2,FALSE),"")</f>
        <v/>
      </c>
      <c r="D5041" s="10">
        <f>IFERROR(INDEX(Lotes!$E:$E,MATCH(1,(Lotes!$A:$A=A5041)*(Lotes!$C:$C=C5041),0)),"")</f>
        <v/>
      </c>
      <c r="E5041" s="14">
        <f>IF(D5041="","",D5041-TODAY())</f>
        <v/>
      </c>
      <c r="F5041">
        <f>IF(D5041="","",IF(E5041&lt;0,"VENCIDO",IF(E5041&lt;=30,"VENCE EM &lt;= 30 DIAS",IF(E5041&lt;=60,"ATENCAO (31-60 DIAS)","OK"))))</f>
        <v/>
      </c>
      <c r="G5041" s="14">
        <f>SUMIFS(Lancamentos!$G:$G,Lancamentos!$C:$C,$A5041,Lancamentos!$E:$E,$C5041,Lancamentos!$B:$B,"ENTRADA")</f>
        <v/>
      </c>
      <c r="H5041" s="14">
        <f>SUMIFS(Lancamentos!$G:$G,Lancamentos!$C:$C,$A5041,Lancamentos!$E:$E,$C5041,Lancamentos!$B:$B,"SAIDA_USO")</f>
        <v/>
      </c>
      <c r="I5041" s="14">
        <f>SUMIFS(Lancamentos!$G:$G,Lancamentos!$C:$C,$A5041,Lancamentos!$E:$E,$C5041,Lancamentos!$B:$B,"SAIDA_DESCARTE")</f>
        <v/>
      </c>
      <c r="J5041" s="14">
        <f>G5041-H5041-I5041</f>
        <v/>
      </c>
      <c r="K5041">
        <f>IF(A5041="","",IF(J5041&lt;=IFERROR(VLOOKUP(A5041,Produtos!$A:$E,5,FALSE),0),"ABAIXO DO MINIMO","OK"))</f>
        <v/>
      </c>
    </row>
    <row r="5042">
      <c r="B5042">
        <f>IFERROR(VLOOKUP(A5042,Produtos!A:B,2,FALSE),"")</f>
        <v/>
      </c>
      <c r="D5042" s="10">
        <f>IFERROR(INDEX(Lotes!$E:$E,MATCH(1,(Lotes!$A:$A=A5042)*(Lotes!$C:$C=C5042),0)),"")</f>
        <v/>
      </c>
      <c r="E5042" s="14">
        <f>IF(D5042="","",D5042-TODAY())</f>
        <v/>
      </c>
      <c r="F5042">
        <f>IF(D5042="","",IF(E5042&lt;0,"VENCIDO",IF(E5042&lt;=30,"VENCE EM &lt;= 30 DIAS",IF(E5042&lt;=60,"ATENCAO (31-60 DIAS)","OK"))))</f>
        <v/>
      </c>
      <c r="G5042" s="14">
        <f>SUMIFS(Lancamentos!$G:$G,Lancamentos!$C:$C,$A5042,Lancamentos!$E:$E,$C5042,Lancamentos!$B:$B,"ENTRADA")</f>
        <v/>
      </c>
      <c r="H5042" s="14">
        <f>SUMIFS(Lancamentos!$G:$G,Lancamentos!$C:$C,$A5042,Lancamentos!$E:$E,$C5042,Lancamentos!$B:$B,"SAIDA_USO")</f>
        <v/>
      </c>
      <c r="I5042" s="14">
        <f>SUMIFS(Lancamentos!$G:$G,Lancamentos!$C:$C,$A5042,Lancamentos!$E:$E,$C5042,Lancamentos!$B:$B,"SAIDA_DESCARTE")</f>
        <v/>
      </c>
      <c r="J5042" s="14">
        <f>G5042-H5042-I5042</f>
        <v/>
      </c>
      <c r="K5042">
        <f>IF(A5042="","",IF(J5042&lt;=IFERROR(VLOOKUP(A5042,Produtos!$A:$E,5,FALSE),0),"ABAIXO DO MINIMO","OK"))</f>
        <v/>
      </c>
    </row>
    <row r="5043">
      <c r="B5043">
        <f>IFERROR(VLOOKUP(A5043,Produtos!A:B,2,FALSE),"")</f>
        <v/>
      </c>
      <c r="D5043" s="10">
        <f>IFERROR(INDEX(Lotes!$E:$E,MATCH(1,(Lotes!$A:$A=A5043)*(Lotes!$C:$C=C5043),0)),"")</f>
        <v/>
      </c>
      <c r="E5043" s="14">
        <f>IF(D5043="","",D5043-TODAY())</f>
        <v/>
      </c>
      <c r="F5043">
        <f>IF(D5043="","",IF(E5043&lt;0,"VENCIDO",IF(E5043&lt;=30,"VENCE EM &lt;= 30 DIAS",IF(E5043&lt;=60,"ATENCAO (31-60 DIAS)","OK"))))</f>
        <v/>
      </c>
      <c r="G5043" s="14">
        <f>SUMIFS(Lancamentos!$G:$G,Lancamentos!$C:$C,$A5043,Lancamentos!$E:$E,$C5043,Lancamentos!$B:$B,"ENTRADA")</f>
        <v/>
      </c>
      <c r="H5043" s="14">
        <f>SUMIFS(Lancamentos!$G:$G,Lancamentos!$C:$C,$A5043,Lancamentos!$E:$E,$C5043,Lancamentos!$B:$B,"SAIDA_USO")</f>
        <v/>
      </c>
      <c r="I5043" s="14">
        <f>SUMIFS(Lancamentos!$G:$G,Lancamentos!$C:$C,$A5043,Lancamentos!$E:$E,$C5043,Lancamentos!$B:$B,"SAIDA_DESCARTE")</f>
        <v/>
      </c>
      <c r="J5043" s="14">
        <f>G5043-H5043-I5043</f>
        <v/>
      </c>
      <c r="K5043">
        <f>IF(A5043="","",IF(J5043&lt;=IFERROR(VLOOKUP(A5043,Produtos!$A:$E,5,FALSE),0),"ABAIXO DO MINIMO","OK"))</f>
        <v/>
      </c>
    </row>
    <row r="5044">
      <c r="B5044">
        <f>IFERROR(VLOOKUP(A5044,Produtos!A:B,2,FALSE),"")</f>
        <v/>
      </c>
      <c r="D5044" s="10">
        <f>IFERROR(INDEX(Lotes!$E:$E,MATCH(1,(Lotes!$A:$A=A5044)*(Lotes!$C:$C=C5044),0)),"")</f>
        <v/>
      </c>
      <c r="E5044" s="14">
        <f>IF(D5044="","",D5044-TODAY())</f>
        <v/>
      </c>
      <c r="F5044">
        <f>IF(D5044="","",IF(E5044&lt;0,"VENCIDO",IF(E5044&lt;=30,"VENCE EM &lt;= 30 DIAS",IF(E5044&lt;=60,"ATENCAO (31-60 DIAS)","OK"))))</f>
        <v/>
      </c>
      <c r="G5044" s="14">
        <f>SUMIFS(Lancamentos!$G:$G,Lancamentos!$C:$C,$A5044,Lancamentos!$E:$E,$C5044,Lancamentos!$B:$B,"ENTRADA")</f>
        <v/>
      </c>
      <c r="H5044" s="14">
        <f>SUMIFS(Lancamentos!$G:$G,Lancamentos!$C:$C,$A5044,Lancamentos!$E:$E,$C5044,Lancamentos!$B:$B,"SAIDA_USO")</f>
        <v/>
      </c>
      <c r="I5044" s="14">
        <f>SUMIFS(Lancamentos!$G:$G,Lancamentos!$C:$C,$A5044,Lancamentos!$E:$E,$C5044,Lancamentos!$B:$B,"SAIDA_DESCARTE")</f>
        <v/>
      </c>
      <c r="J5044" s="14">
        <f>G5044-H5044-I5044</f>
        <v/>
      </c>
      <c r="K5044">
        <f>IF(A5044="","",IF(J5044&lt;=IFERROR(VLOOKUP(A5044,Produtos!$A:$E,5,FALSE),0),"ABAIXO DO MINIMO","OK"))</f>
        <v/>
      </c>
    </row>
    <row r="5045">
      <c r="B5045">
        <f>IFERROR(VLOOKUP(A5045,Produtos!A:B,2,FALSE),"")</f>
        <v/>
      </c>
      <c r="D5045" s="10">
        <f>IFERROR(INDEX(Lotes!$E:$E,MATCH(1,(Lotes!$A:$A=A5045)*(Lotes!$C:$C=C5045),0)),"")</f>
        <v/>
      </c>
      <c r="E5045" s="14">
        <f>IF(D5045="","",D5045-TODAY())</f>
        <v/>
      </c>
      <c r="F5045">
        <f>IF(D5045="","",IF(E5045&lt;0,"VENCIDO",IF(E5045&lt;=30,"VENCE EM &lt;= 30 DIAS",IF(E5045&lt;=60,"ATENCAO (31-60 DIAS)","OK"))))</f>
        <v/>
      </c>
      <c r="G5045" s="14">
        <f>SUMIFS(Lancamentos!$G:$G,Lancamentos!$C:$C,$A5045,Lancamentos!$E:$E,$C5045,Lancamentos!$B:$B,"ENTRADA")</f>
        <v/>
      </c>
      <c r="H5045" s="14">
        <f>SUMIFS(Lancamentos!$G:$G,Lancamentos!$C:$C,$A5045,Lancamentos!$E:$E,$C5045,Lancamentos!$B:$B,"SAIDA_USO")</f>
        <v/>
      </c>
      <c r="I5045" s="14">
        <f>SUMIFS(Lancamentos!$G:$G,Lancamentos!$C:$C,$A5045,Lancamentos!$E:$E,$C5045,Lancamentos!$B:$B,"SAIDA_DESCARTE")</f>
        <v/>
      </c>
      <c r="J5045" s="14">
        <f>G5045-H5045-I5045</f>
        <v/>
      </c>
      <c r="K5045">
        <f>IF(A5045="","",IF(J5045&lt;=IFERROR(VLOOKUP(A5045,Produtos!$A:$E,5,FALSE),0),"ABAIXO DO MINIMO","OK"))</f>
        <v/>
      </c>
    </row>
    <row r="5046">
      <c r="B5046">
        <f>IFERROR(VLOOKUP(A5046,Produtos!A:B,2,FALSE),"")</f>
        <v/>
      </c>
      <c r="D5046" s="10">
        <f>IFERROR(INDEX(Lotes!$E:$E,MATCH(1,(Lotes!$A:$A=A5046)*(Lotes!$C:$C=C5046),0)),"")</f>
        <v/>
      </c>
      <c r="E5046" s="14">
        <f>IF(D5046="","",D5046-TODAY())</f>
        <v/>
      </c>
      <c r="F5046">
        <f>IF(D5046="","",IF(E5046&lt;0,"VENCIDO",IF(E5046&lt;=30,"VENCE EM &lt;= 30 DIAS",IF(E5046&lt;=60,"ATENCAO (31-60 DIAS)","OK"))))</f>
        <v/>
      </c>
      <c r="G5046" s="14">
        <f>SUMIFS(Lancamentos!$G:$G,Lancamentos!$C:$C,$A5046,Lancamentos!$E:$E,$C5046,Lancamentos!$B:$B,"ENTRADA")</f>
        <v/>
      </c>
      <c r="H5046" s="14">
        <f>SUMIFS(Lancamentos!$G:$G,Lancamentos!$C:$C,$A5046,Lancamentos!$E:$E,$C5046,Lancamentos!$B:$B,"SAIDA_USO")</f>
        <v/>
      </c>
      <c r="I5046" s="14">
        <f>SUMIFS(Lancamentos!$G:$G,Lancamentos!$C:$C,$A5046,Lancamentos!$E:$E,$C5046,Lancamentos!$B:$B,"SAIDA_DESCARTE")</f>
        <v/>
      </c>
      <c r="J5046" s="14">
        <f>G5046-H5046-I5046</f>
        <v/>
      </c>
      <c r="K5046">
        <f>IF(A5046="","",IF(J5046&lt;=IFERROR(VLOOKUP(A5046,Produtos!$A:$E,5,FALSE),0),"ABAIXO DO MINIMO","OK"))</f>
        <v/>
      </c>
    </row>
    <row r="5047">
      <c r="B5047">
        <f>IFERROR(VLOOKUP(A5047,Produtos!A:B,2,FALSE),"")</f>
        <v/>
      </c>
      <c r="D5047" s="10">
        <f>IFERROR(INDEX(Lotes!$E:$E,MATCH(1,(Lotes!$A:$A=A5047)*(Lotes!$C:$C=C5047),0)),"")</f>
        <v/>
      </c>
      <c r="E5047" s="14">
        <f>IF(D5047="","",D5047-TODAY())</f>
        <v/>
      </c>
      <c r="F5047">
        <f>IF(D5047="","",IF(E5047&lt;0,"VENCIDO",IF(E5047&lt;=30,"VENCE EM &lt;= 30 DIAS",IF(E5047&lt;=60,"ATENCAO (31-60 DIAS)","OK"))))</f>
        <v/>
      </c>
      <c r="G5047" s="14">
        <f>SUMIFS(Lancamentos!$G:$G,Lancamentos!$C:$C,$A5047,Lancamentos!$E:$E,$C5047,Lancamentos!$B:$B,"ENTRADA")</f>
        <v/>
      </c>
      <c r="H5047" s="14">
        <f>SUMIFS(Lancamentos!$G:$G,Lancamentos!$C:$C,$A5047,Lancamentos!$E:$E,$C5047,Lancamentos!$B:$B,"SAIDA_USO")</f>
        <v/>
      </c>
      <c r="I5047" s="14">
        <f>SUMIFS(Lancamentos!$G:$G,Lancamentos!$C:$C,$A5047,Lancamentos!$E:$E,$C5047,Lancamentos!$B:$B,"SAIDA_DESCARTE")</f>
        <v/>
      </c>
      <c r="J5047" s="14">
        <f>G5047-H5047-I5047</f>
        <v/>
      </c>
      <c r="K5047">
        <f>IF(A5047="","",IF(J5047&lt;=IFERROR(VLOOKUP(A5047,Produtos!$A:$E,5,FALSE),0),"ABAIXO DO MINIMO","OK"))</f>
        <v/>
      </c>
    </row>
    <row r="5048">
      <c r="B5048">
        <f>IFERROR(VLOOKUP(A5048,Produtos!A:B,2,FALSE),"")</f>
        <v/>
      </c>
      <c r="D5048" s="10">
        <f>IFERROR(INDEX(Lotes!$E:$E,MATCH(1,(Lotes!$A:$A=A5048)*(Lotes!$C:$C=C5048),0)),"")</f>
        <v/>
      </c>
      <c r="E5048" s="14">
        <f>IF(D5048="","",D5048-TODAY())</f>
        <v/>
      </c>
      <c r="F5048">
        <f>IF(D5048="","",IF(E5048&lt;0,"VENCIDO",IF(E5048&lt;=30,"VENCE EM &lt;= 30 DIAS",IF(E5048&lt;=60,"ATENCAO (31-60 DIAS)","OK"))))</f>
        <v/>
      </c>
      <c r="G5048" s="14">
        <f>SUMIFS(Lancamentos!$G:$G,Lancamentos!$C:$C,$A5048,Lancamentos!$E:$E,$C5048,Lancamentos!$B:$B,"ENTRADA")</f>
        <v/>
      </c>
      <c r="H5048" s="14">
        <f>SUMIFS(Lancamentos!$G:$G,Lancamentos!$C:$C,$A5048,Lancamentos!$E:$E,$C5048,Lancamentos!$B:$B,"SAIDA_USO")</f>
        <v/>
      </c>
      <c r="I5048" s="14">
        <f>SUMIFS(Lancamentos!$G:$G,Lancamentos!$C:$C,$A5048,Lancamentos!$E:$E,$C5048,Lancamentos!$B:$B,"SAIDA_DESCARTE")</f>
        <v/>
      </c>
      <c r="J5048" s="14">
        <f>G5048-H5048-I5048</f>
        <v/>
      </c>
      <c r="K5048">
        <f>IF(A5048="","",IF(J5048&lt;=IFERROR(VLOOKUP(A5048,Produtos!$A:$E,5,FALSE),0),"ABAIXO DO MINIMO","OK"))</f>
        <v/>
      </c>
    </row>
    <row r="5049">
      <c r="B5049">
        <f>IFERROR(VLOOKUP(A5049,Produtos!A:B,2,FALSE),"")</f>
        <v/>
      </c>
      <c r="D5049" s="10">
        <f>IFERROR(INDEX(Lotes!$E:$E,MATCH(1,(Lotes!$A:$A=A5049)*(Lotes!$C:$C=C5049),0)),"")</f>
        <v/>
      </c>
      <c r="E5049" s="14">
        <f>IF(D5049="","",D5049-TODAY())</f>
        <v/>
      </c>
      <c r="F5049">
        <f>IF(D5049="","",IF(E5049&lt;0,"VENCIDO",IF(E5049&lt;=30,"VENCE EM &lt;= 30 DIAS",IF(E5049&lt;=60,"ATENCAO (31-60 DIAS)","OK"))))</f>
        <v/>
      </c>
      <c r="G5049" s="14">
        <f>SUMIFS(Lancamentos!$G:$G,Lancamentos!$C:$C,$A5049,Lancamentos!$E:$E,$C5049,Lancamentos!$B:$B,"ENTRADA")</f>
        <v/>
      </c>
      <c r="H5049" s="14">
        <f>SUMIFS(Lancamentos!$G:$G,Lancamentos!$C:$C,$A5049,Lancamentos!$E:$E,$C5049,Lancamentos!$B:$B,"SAIDA_USO")</f>
        <v/>
      </c>
      <c r="I5049" s="14">
        <f>SUMIFS(Lancamentos!$G:$G,Lancamentos!$C:$C,$A5049,Lancamentos!$E:$E,$C5049,Lancamentos!$B:$B,"SAIDA_DESCARTE")</f>
        <v/>
      </c>
      <c r="J5049" s="14">
        <f>G5049-H5049-I5049</f>
        <v/>
      </c>
      <c r="K5049">
        <f>IF(A5049="","",IF(J5049&lt;=IFERROR(VLOOKUP(A5049,Produtos!$A:$E,5,FALSE),0),"ABAIXO DO MINIMO","OK"))</f>
        <v/>
      </c>
    </row>
    <row r="5050">
      <c r="B5050">
        <f>IFERROR(VLOOKUP(A5050,Produtos!A:B,2,FALSE),"")</f>
        <v/>
      </c>
      <c r="D5050" s="10">
        <f>IFERROR(INDEX(Lotes!$E:$E,MATCH(1,(Lotes!$A:$A=A5050)*(Lotes!$C:$C=C5050),0)),"")</f>
        <v/>
      </c>
      <c r="E5050" s="14">
        <f>IF(D5050="","",D5050-TODAY())</f>
        <v/>
      </c>
      <c r="F5050">
        <f>IF(D5050="","",IF(E5050&lt;0,"VENCIDO",IF(E5050&lt;=30,"VENCE EM &lt;= 30 DIAS",IF(E5050&lt;=60,"ATENCAO (31-60 DIAS)","OK"))))</f>
        <v/>
      </c>
      <c r="G5050" s="14">
        <f>SUMIFS(Lancamentos!$G:$G,Lancamentos!$C:$C,$A5050,Lancamentos!$E:$E,$C5050,Lancamentos!$B:$B,"ENTRADA")</f>
        <v/>
      </c>
      <c r="H5050" s="14">
        <f>SUMIFS(Lancamentos!$G:$G,Lancamentos!$C:$C,$A5050,Lancamentos!$E:$E,$C5050,Lancamentos!$B:$B,"SAIDA_USO")</f>
        <v/>
      </c>
      <c r="I5050" s="14">
        <f>SUMIFS(Lancamentos!$G:$G,Lancamentos!$C:$C,$A5050,Lancamentos!$E:$E,$C5050,Lancamentos!$B:$B,"SAIDA_DESCARTE")</f>
        <v/>
      </c>
      <c r="J5050" s="14">
        <f>G5050-H5050-I5050</f>
        <v/>
      </c>
      <c r="K5050">
        <f>IF(A5050="","",IF(J5050&lt;=IFERROR(VLOOKUP(A5050,Produtos!$A:$E,5,FALSE),0),"ABAIXO DO MINIMO","OK"))</f>
        <v/>
      </c>
    </row>
    <row r="5051">
      <c r="B5051">
        <f>IFERROR(VLOOKUP(A5051,Produtos!A:B,2,FALSE),"")</f>
        <v/>
      </c>
      <c r="D5051" s="10">
        <f>IFERROR(INDEX(Lotes!$E:$E,MATCH(1,(Lotes!$A:$A=A5051)*(Lotes!$C:$C=C5051),0)),"")</f>
        <v/>
      </c>
      <c r="E5051" s="14">
        <f>IF(D5051="","",D5051-TODAY())</f>
        <v/>
      </c>
      <c r="F5051">
        <f>IF(D5051="","",IF(E5051&lt;0,"VENCIDO",IF(E5051&lt;=30,"VENCE EM &lt;= 30 DIAS",IF(E5051&lt;=60,"ATENCAO (31-60 DIAS)","OK"))))</f>
        <v/>
      </c>
      <c r="G5051" s="14">
        <f>SUMIFS(Lancamentos!$G:$G,Lancamentos!$C:$C,$A5051,Lancamentos!$E:$E,$C5051,Lancamentos!$B:$B,"ENTRADA")</f>
        <v/>
      </c>
      <c r="H5051" s="14">
        <f>SUMIFS(Lancamentos!$G:$G,Lancamentos!$C:$C,$A5051,Lancamentos!$E:$E,$C5051,Lancamentos!$B:$B,"SAIDA_USO")</f>
        <v/>
      </c>
      <c r="I5051" s="14">
        <f>SUMIFS(Lancamentos!$G:$G,Lancamentos!$C:$C,$A5051,Lancamentos!$E:$E,$C5051,Lancamentos!$B:$B,"SAIDA_DESCARTE")</f>
        <v/>
      </c>
      <c r="J5051" s="14">
        <f>G5051-H5051-I5051</f>
        <v/>
      </c>
      <c r="K5051">
        <f>IF(A5051="","",IF(J5051&lt;=IFERROR(VLOOKUP(A5051,Produtos!$A:$E,5,FALSE),0),"ABAIXO DO MINIMO","OK"))</f>
        <v/>
      </c>
    </row>
    <row r="5052">
      <c r="B5052">
        <f>IFERROR(VLOOKUP(A5052,Produtos!A:B,2,FALSE),"")</f>
        <v/>
      </c>
      <c r="D5052" s="10">
        <f>IFERROR(INDEX(Lotes!$E:$E,MATCH(1,(Lotes!$A:$A=A5052)*(Lotes!$C:$C=C5052),0)),"")</f>
        <v/>
      </c>
      <c r="E5052" s="14">
        <f>IF(D5052="","",D5052-TODAY())</f>
        <v/>
      </c>
      <c r="F5052">
        <f>IF(D5052="","",IF(E5052&lt;0,"VENCIDO",IF(E5052&lt;=30,"VENCE EM &lt;= 30 DIAS",IF(E5052&lt;=60,"ATENCAO (31-60 DIAS)","OK"))))</f>
        <v/>
      </c>
      <c r="G5052" s="14">
        <f>SUMIFS(Lancamentos!$G:$G,Lancamentos!$C:$C,$A5052,Lancamentos!$E:$E,$C5052,Lancamentos!$B:$B,"ENTRADA")</f>
        <v/>
      </c>
      <c r="H5052" s="14">
        <f>SUMIFS(Lancamentos!$G:$G,Lancamentos!$C:$C,$A5052,Lancamentos!$E:$E,$C5052,Lancamentos!$B:$B,"SAIDA_USO")</f>
        <v/>
      </c>
      <c r="I5052" s="14">
        <f>SUMIFS(Lancamentos!$G:$G,Lancamentos!$C:$C,$A5052,Lancamentos!$E:$E,$C5052,Lancamentos!$B:$B,"SAIDA_DESCARTE")</f>
        <v/>
      </c>
      <c r="J5052" s="14">
        <f>G5052-H5052-I5052</f>
        <v/>
      </c>
      <c r="K5052">
        <f>IF(A5052="","",IF(J5052&lt;=IFERROR(VLOOKUP(A5052,Produtos!$A:$E,5,FALSE),0),"ABAIXO DO MINIMO","OK"))</f>
        <v/>
      </c>
    </row>
    <row r="5053">
      <c r="B5053">
        <f>IFERROR(VLOOKUP(A5053,Produtos!A:B,2,FALSE),"")</f>
        <v/>
      </c>
      <c r="D5053" s="10">
        <f>IFERROR(INDEX(Lotes!$E:$E,MATCH(1,(Lotes!$A:$A=A5053)*(Lotes!$C:$C=C5053),0)),"")</f>
        <v/>
      </c>
      <c r="E5053" s="14">
        <f>IF(D5053="","",D5053-TODAY())</f>
        <v/>
      </c>
      <c r="F5053">
        <f>IF(D5053="","",IF(E5053&lt;0,"VENCIDO",IF(E5053&lt;=30,"VENCE EM &lt;= 30 DIAS",IF(E5053&lt;=60,"ATENCAO (31-60 DIAS)","OK"))))</f>
        <v/>
      </c>
      <c r="G5053" s="14">
        <f>SUMIFS(Lancamentos!$G:$G,Lancamentos!$C:$C,$A5053,Lancamentos!$E:$E,$C5053,Lancamentos!$B:$B,"ENTRADA")</f>
        <v/>
      </c>
      <c r="H5053" s="14">
        <f>SUMIFS(Lancamentos!$G:$G,Lancamentos!$C:$C,$A5053,Lancamentos!$E:$E,$C5053,Lancamentos!$B:$B,"SAIDA_USO")</f>
        <v/>
      </c>
      <c r="I5053" s="14">
        <f>SUMIFS(Lancamentos!$G:$G,Lancamentos!$C:$C,$A5053,Lancamentos!$E:$E,$C5053,Lancamentos!$B:$B,"SAIDA_DESCARTE")</f>
        <v/>
      </c>
      <c r="J5053" s="14">
        <f>G5053-H5053-I5053</f>
        <v/>
      </c>
      <c r="K5053">
        <f>IF(A5053="","",IF(J5053&lt;=IFERROR(VLOOKUP(A5053,Produtos!$A:$E,5,FALSE),0),"ABAIXO DO MINIMO","OK"))</f>
        <v/>
      </c>
    </row>
    <row r="5054">
      <c r="B5054">
        <f>IFERROR(VLOOKUP(A5054,Produtos!A:B,2,FALSE),"")</f>
        <v/>
      </c>
      <c r="D5054" s="10">
        <f>IFERROR(INDEX(Lotes!$E:$E,MATCH(1,(Lotes!$A:$A=A5054)*(Lotes!$C:$C=C5054),0)),"")</f>
        <v/>
      </c>
      <c r="E5054" s="14">
        <f>IF(D5054="","",D5054-TODAY())</f>
        <v/>
      </c>
      <c r="F5054">
        <f>IF(D5054="","",IF(E5054&lt;0,"VENCIDO",IF(E5054&lt;=30,"VENCE EM &lt;= 30 DIAS",IF(E5054&lt;=60,"ATENCAO (31-60 DIAS)","OK"))))</f>
        <v/>
      </c>
      <c r="G5054" s="14">
        <f>SUMIFS(Lancamentos!$G:$G,Lancamentos!$C:$C,$A5054,Lancamentos!$E:$E,$C5054,Lancamentos!$B:$B,"ENTRADA")</f>
        <v/>
      </c>
      <c r="H5054" s="14">
        <f>SUMIFS(Lancamentos!$G:$G,Lancamentos!$C:$C,$A5054,Lancamentos!$E:$E,$C5054,Lancamentos!$B:$B,"SAIDA_USO")</f>
        <v/>
      </c>
      <c r="I5054" s="14">
        <f>SUMIFS(Lancamentos!$G:$G,Lancamentos!$C:$C,$A5054,Lancamentos!$E:$E,$C5054,Lancamentos!$B:$B,"SAIDA_DESCARTE")</f>
        <v/>
      </c>
      <c r="J5054" s="14">
        <f>G5054-H5054-I5054</f>
        <v/>
      </c>
      <c r="K5054">
        <f>IF(A5054="","",IF(J5054&lt;=IFERROR(VLOOKUP(A5054,Produtos!$A:$E,5,FALSE),0),"ABAIXO DO MINIMO","OK"))</f>
        <v/>
      </c>
    </row>
    <row r="5055">
      <c r="B5055">
        <f>IFERROR(VLOOKUP(A5055,Produtos!A:B,2,FALSE),"")</f>
        <v/>
      </c>
      <c r="D5055" s="10">
        <f>IFERROR(INDEX(Lotes!$E:$E,MATCH(1,(Lotes!$A:$A=A5055)*(Lotes!$C:$C=C5055),0)),"")</f>
        <v/>
      </c>
      <c r="E5055" s="14">
        <f>IF(D5055="","",D5055-TODAY())</f>
        <v/>
      </c>
      <c r="F5055">
        <f>IF(D5055="","",IF(E5055&lt;0,"VENCIDO",IF(E5055&lt;=30,"VENCE EM &lt;= 30 DIAS",IF(E5055&lt;=60,"ATENCAO (31-60 DIAS)","OK"))))</f>
        <v/>
      </c>
      <c r="G5055" s="14">
        <f>SUMIFS(Lancamentos!$G:$G,Lancamentos!$C:$C,$A5055,Lancamentos!$E:$E,$C5055,Lancamentos!$B:$B,"ENTRADA")</f>
        <v/>
      </c>
      <c r="H5055" s="14">
        <f>SUMIFS(Lancamentos!$G:$G,Lancamentos!$C:$C,$A5055,Lancamentos!$E:$E,$C5055,Lancamentos!$B:$B,"SAIDA_USO")</f>
        <v/>
      </c>
      <c r="I5055" s="14">
        <f>SUMIFS(Lancamentos!$G:$G,Lancamentos!$C:$C,$A5055,Lancamentos!$E:$E,$C5055,Lancamentos!$B:$B,"SAIDA_DESCARTE")</f>
        <v/>
      </c>
      <c r="J5055" s="14">
        <f>G5055-H5055-I5055</f>
        <v/>
      </c>
      <c r="K5055">
        <f>IF(A5055="","",IF(J5055&lt;=IFERROR(VLOOKUP(A5055,Produtos!$A:$E,5,FALSE),0),"ABAIXO DO MINIMO","OK"))</f>
        <v/>
      </c>
    </row>
    <row r="5056">
      <c r="B5056">
        <f>IFERROR(VLOOKUP(A5056,Produtos!A:B,2,FALSE),"")</f>
        <v/>
      </c>
      <c r="D5056" s="10">
        <f>IFERROR(INDEX(Lotes!$E:$E,MATCH(1,(Lotes!$A:$A=A5056)*(Lotes!$C:$C=C5056),0)),"")</f>
        <v/>
      </c>
      <c r="E5056" s="14">
        <f>IF(D5056="","",D5056-TODAY())</f>
        <v/>
      </c>
      <c r="F5056">
        <f>IF(D5056="","",IF(E5056&lt;0,"VENCIDO",IF(E5056&lt;=30,"VENCE EM &lt;= 30 DIAS",IF(E5056&lt;=60,"ATENCAO (31-60 DIAS)","OK"))))</f>
        <v/>
      </c>
      <c r="G5056" s="14">
        <f>SUMIFS(Lancamentos!$G:$G,Lancamentos!$C:$C,$A5056,Lancamentos!$E:$E,$C5056,Lancamentos!$B:$B,"ENTRADA")</f>
        <v/>
      </c>
      <c r="H5056" s="14">
        <f>SUMIFS(Lancamentos!$G:$G,Lancamentos!$C:$C,$A5056,Lancamentos!$E:$E,$C5056,Lancamentos!$B:$B,"SAIDA_USO")</f>
        <v/>
      </c>
      <c r="I5056" s="14">
        <f>SUMIFS(Lancamentos!$G:$G,Lancamentos!$C:$C,$A5056,Lancamentos!$E:$E,$C5056,Lancamentos!$B:$B,"SAIDA_DESCARTE")</f>
        <v/>
      </c>
      <c r="J5056" s="14">
        <f>G5056-H5056-I5056</f>
        <v/>
      </c>
      <c r="K5056">
        <f>IF(A5056="","",IF(J5056&lt;=IFERROR(VLOOKUP(A5056,Produtos!$A:$E,5,FALSE),0),"ABAIXO DO MINIMO","OK"))</f>
        <v/>
      </c>
    </row>
    <row r="5057">
      <c r="B5057">
        <f>IFERROR(VLOOKUP(A5057,Produtos!A:B,2,FALSE),"")</f>
        <v/>
      </c>
      <c r="D5057" s="10">
        <f>IFERROR(INDEX(Lotes!$E:$E,MATCH(1,(Lotes!$A:$A=A5057)*(Lotes!$C:$C=C5057),0)),"")</f>
        <v/>
      </c>
      <c r="E5057" s="14">
        <f>IF(D5057="","",D5057-TODAY())</f>
        <v/>
      </c>
      <c r="F5057">
        <f>IF(D5057="","",IF(E5057&lt;0,"VENCIDO",IF(E5057&lt;=30,"VENCE EM &lt;= 30 DIAS",IF(E5057&lt;=60,"ATENCAO (31-60 DIAS)","OK"))))</f>
        <v/>
      </c>
      <c r="G5057" s="14">
        <f>SUMIFS(Lancamentos!$G:$G,Lancamentos!$C:$C,$A5057,Lancamentos!$E:$E,$C5057,Lancamentos!$B:$B,"ENTRADA")</f>
        <v/>
      </c>
      <c r="H5057" s="14">
        <f>SUMIFS(Lancamentos!$G:$G,Lancamentos!$C:$C,$A5057,Lancamentos!$E:$E,$C5057,Lancamentos!$B:$B,"SAIDA_USO")</f>
        <v/>
      </c>
      <c r="I5057" s="14">
        <f>SUMIFS(Lancamentos!$G:$G,Lancamentos!$C:$C,$A5057,Lancamentos!$E:$E,$C5057,Lancamentos!$B:$B,"SAIDA_DESCARTE")</f>
        <v/>
      </c>
      <c r="J5057" s="14">
        <f>G5057-H5057-I5057</f>
        <v/>
      </c>
      <c r="K5057">
        <f>IF(A5057="","",IF(J5057&lt;=IFERROR(VLOOKUP(A5057,Produtos!$A:$E,5,FALSE),0),"ABAIXO DO MINIMO","OK"))</f>
        <v/>
      </c>
    </row>
    <row r="5058">
      <c r="B5058">
        <f>IFERROR(VLOOKUP(A5058,Produtos!A:B,2,FALSE),"")</f>
        <v/>
      </c>
      <c r="D5058" s="10">
        <f>IFERROR(INDEX(Lotes!$E:$E,MATCH(1,(Lotes!$A:$A=A5058)*(Lotes!$C:$C=C5058),0)),"")</f>
        <v/>
      </c>
      <c r="E5058" s="14">
        <f>IF(D5058="","",D5058-TODAY())</f>
        <v/>
      </c>
      <c r="F5058">
        <f>IF(D5058="","",IF(E5058&lt;0,"VENCIDO",IF(E5058&lt;=30,"VENCE EM &lt;= 30 DIAS",IF(E5058&lt;=60,"ATENCAO (31-60 DIAS)","OK"))))</f>
        <v/>
      </c>
      <c r="G5058" s="14">
        <f>SUMIFS(Lancamentos!$G:$G,Lancamentos!$C:$C,$A5058,Lancamentos!$E:$E,$C5058,Lancamentos!$B:$B,"ENTRADA")</f>
        <v/>
      </c>
      <c r="H5058" s="14">
        <f>SUMIFS(Lancamentos!$G:$G,Lancamentos!$C:$C,$A5058,Lancamentos!$E:$E,$C5058,Lancamentos!$B:$B,"SAIDA_USO")</f>
        <v/>
      </c>
      <c r="I5058" s="14">
        <f>SUMIFS(Lancamentos!$G:$G,Lancamentos!$C:$C,$A5058,Lancamentos!$E:$E,$C5058,Lancamentos!$B:$B,"SAIDA_DESCARTE")</f>
        <v/>
      </c>
      <c r="J5058" s="14">
        <f>G5058-H5058-I5058</f>
        <v/>
      </c>
      <c r="K5058">
        <f>IF(A5058="","",IF(J5058&lt;=IFERROR(VLOOKUP(A5058,Produtos!$A:$E,5,FALSE),0),"ABAIXO DO MINIMO","OK"))</f>
        <v/>
      </c>
    </row>
    <row r="5059">
      <c r="B5059">
        <f>IFERROR(VLOOKUP(A5059,Produtos!A:B,2,FALSE),"")</f>
        <v/>
      </c>
      <c r="D5059" s="10">
        <f>IFERROR(INDEX(Lotes!$E:$E,MATCH(1,(Lotes!$A:$A=A5059)*(Lotes!$C:$C=C5059),0)),"")</f>
        <v/>
      </c>
      <c r="E5059" s="14">
        <f>IF(D5059="","",D5059-TODAY())</f>
        <v/>
      </c>
      <c r="F5059">
        <f>IF(D5059="","",IF(E5059&lt;0,"VENCIDO",IF(E5059&lt;=30,"VENCE EM &lt;= 30 DIAS",IF(E5059&lt;=60,"ATENCAO (31-60 DIAS)","OK"))))</f>
        <v/>
      </c>
      <c r="G5059" s="14">
        <f>SUMIFS(Lancamentos!$G:$G,Lancamentos!$C:$C,$A5059,Lancamentos!$E:$E,$C5059,Lancamentos!$B:$B,"ENTRADA")</f>
        <v/>
      </c>
      <c r="H5059" s="14">
        <f>SUMIFS(Lancamentos!$G:$G,Lancamentos!$C:$C,$A5059,Lancamentos!$E:$E,$C5059,Lancamentos!$B:$B,"SAIDA_USO")</f>
        <v/>
      </c>
      <c r="I5059" s="14">
        <f>SUMIFS(Lancamentos!$G:$G,Lancamentos!$C:$C,$A5059,Lancamentos!$E:$E,$C5059,Lancamentos!$B:$B,"SAIDA_DESCARTE")</f>
        <v/>
      </c>
      <c r="J5059" s="14">
        <f>G5059-H5059-I5059</f>
        <v/>
      </c>
      <c r="K5059">
        <f>IF(A5059="","",IF(J5059&lt;=IFERROR(VLOOKUP(A5059,Produtos!$A:$E,5,FALSE),0),"ABAIXO DO MINIMO","OK"))</f>
        <v/>
      </c>
    </row>
    <row r="5060">
      <c r="B5060">
        <f>IFERROR(VLOOKUP(A5060,Produtos!A:B,2,FALSE),"")</f>
        <v/>
      </c>
      <c r="D5060" s="10">
        <f>IFERROR(INDEX(Lotes!$E:$E,MATCH(1,(Lotes!$A:$A=A5060)*(Lotes!$C:$C=C5060),0)),"")</f>
        <v/>
      </c>
      <c r="E5060" s="14">
        <f>IF(D5060="","",D5060-TODAY())</f>
        <v/>
      </c>
      <c r="F5060">
        <f>IF(D5060="","",IF(E5060&lt;0,"VENCIDO",IF(E5060&lt;=30,"VENCE EM &lt;= 30 DIAS",IF(E5060&lt;=60,"ATENCAO (31-60 DIAS)","OK"))))</f>
        <v/>
      </c>
      <c r="G5060" s="14">
        <f>SUMIFS(Lancamentos!$G:$G,Lancamentos!$C:$C,$A5060,Lancamentos!$E:$E,$C5060,Lancamentos!$B:$B,"ENTRADA")</f>
        <v/>
      </c>
      <c r="H5060" s="14">
        <f>SUMIFS(Lancamentos!$G:$G,Lancamentos!$C:$C,$A5060,Lancamentos!$E:$E,$C5060,Lancamentos!$B:$B,"SAIDA_USO")</f>
        <v/>
      </c>
      <c r="I5060" s="14">
        <f>SUMIFS(Lancamentos!$G:$G,Lancamentos!$C:$C,$A5060,Lancamentos!$E:$E,$C5060,Lancamentos!$B:$B,"SAIDA_DESCARTE")</f>
        <v/>
      </c>
      <c r="J5060" s="14">
        <f>G5060-H5060-I5060</f>
        <v/>
      </c>
      <c r="K5060">
        <f>IF(A5060="","",IF(J5060&lt;=IFERROR(VLOOKUP(A5060,Produtos!$A:$E,5,FALSE),0),"ABAIXO DO MINIMO","OK"))</f>
        <v/>
      </c>
    </row>
    <row r="5061">
      <c r="B5061">
        <f>IFERROR(VLOOKUP(A5061,Produtos!A:B,2,FALSE),"")</f>
        <v/>
      </c>
      <c r="D5061" s="10">
        <f>IFERROR(INDEX(Lotes!$E:$E,MATCH(1,(Lotes!$A:$A=A5061)*(Lotes!$C:$C=C5061),0)),"")</f>
        <v/>
      </c>
      <c r="E5061" s="14">
        <f>IF(D5061="","",D5061-TODAY())</f>
        <v/>
      </c>
      <c r="F5061">
        <f>IF(D5061="","",IF(E5061&lt;0,"VENCIDO",IF(E5061&lt;=30,"VENCE EM &lt;= 30 DIAS",IF(E5061&lt;=60,"ATENCAO (31-60 DIAS)","OK"))))</f>
        <v/>
      </c>
      <c r="G5061" s="14">
        <f>SUMIFS(Lancamentos!$G:$G,Lancamentos!$C:$C,$A5061,Lancamentos!$E:$E,$C5061,Lancamentos!$B:$B,"ENTRADA")</f>
        <v/>
      </c>
      <c r="H5061" s="14">
        <f>SUMIFS(Lancamentos!$G:$G,Lancamentos!$C:$C,$A5061,Lancamentos!$E:$E,$C5061,Lancamentos!$B:$B,"SAIDA_USO")</f>
        <v/>
      </c>
      <c r="I5061" s="14">
        <f>SUMIFS(Lancamentos!$G:$G,Lancamentos!$C:$C,$A5061,Lancamentos!$E:$E,$C5061,Lancamentos!$B:$B,"SAIDA_DESCARTE")</f>
        <v/>
      </c>
      <c r="J5061" s="14">
        <f>G5061-H5061-I5061</f>
        <v/>
      </c>
      <c r="K5061">
        <f>IF(A5061="","",IF(J5061&lt;=IFERROR(VLOOKUP(A5061,Produtos!$A:$E,5,FALSE),0),"ABAIXO DO MINIMO","OK"))</f>
        <v/>
      </c>
    </row>
    <row r="5062">
      <c r="B5062">
        <f>IFERROR(VLOOKUP(A5062,Produtos!A:B,2,FALSE),"")</f>
        <v/>
      </c>
      <c r="D5062" s="10">
        <f>IFERROR(INDEX(Lotes!$E:$E,MATCH(1,(Lotes!$A:$A=A5062)*(Lotes!$C:$C=C5062),0)),"")</f>
        <v/>
      </c>
      <c r="E5062" s="14">
        <f>IF(D5062="","",D5062-TODAY())</f>
        <v/>
      </c>
      <c r="F5062">
        <f>IF(D5062="","",IF(E5062&lt;0,"VENCIDO",IF(E5062&lt;=30,"VENCE EM &lt;= 30 DIAS",IF(E5062&lt;=60,"ATENCAO (31-60 DIAS)","OK"))))</f>
        <v/>
      </c>
      <c r="G5062" s="14">
        <f>SUMIFS(Lancamentos!$G:$G,Lancamentos!$C:$C,$A5062,Lancamentos!$E:$E,$C5062,Lancamentos!$B:$B,"ENTRADA")</f>
        <v/>
      </c>
      <c r="H5062" s="14">
        <f>SUMIFS(Lancamentos!$G:$G,Lancamentos!$C:$C,$A5062,Lancamentos!$E:$E,$C5062,Lancamentos!$B:$B,"SAIDA_USO")</f>
        <v/>
      </c>
      <c r="I5062" s="14">
        <f>SUMIFS(Lancamentos!$G:$G,Lancamentos!$C:$C,$A5062,Lancamentos!$E:$E,$C5062,Lancamentos!$B:$B,"SAIDA_DESCARTE")</f>
        <v/>
      </c>
      <c r="J5062" s="14">
        <f>G5062-H5062-I5062</f>
        <v/>
      </c>
      <c r="K5062">
        <f>IF(A5062="","",IF(J5062&lt;=IFERROR(VLOOKUP(A5062,Produtos!$A:$E,5,FALSE),0),"ABAIXO DO MINIMO","OK"))</f>
        <v/>
      </c>
    </row>
    <row r="5063">
      <c r="B5063">
        <f>IFERROR(VLOOKUP(A5063,Produtos!A:B,2,FALSE),"")</f>
        <v/>
      </c>
      <c r="D5063" s="10">
        <f>IFERROR(INDEX(Lotes!$E:$E,MATCH(1,(Lotes!$A:$A=A5063)*(Lotes!$C:$C=C5063),0)),"")</f>
        <v/>
      </c>
      <c r="E5063" s="14">
        <f>IF(D5063="","",D5063-TODAY())</f>
        <v/>
      </c>
      <c r="F5063">
        <f>IF(D5063="","",IF(E5063&lt;0,"VENCIDO",IF(E5063&lt;=30,"VENCE EM &lt;= 30 DIAS",IF(E5063&lt;=60,"ATENCAO (31-60 DIAS)","OK"))))</f>
        <v/>
      </c>
      <c r="G5063" s="14">
        <f>SUMIFS(Lancamentos!$G:$G,Lancamentos!$C:$C,$A5063,Lancamentos!$E:$E,$C5063,Lancamentos!$B:$B,"ENTRADA")</f>
        <v/>
      </c>
      <c r="H5063" s="14">
        <f>SUMIFS(Lancamentos!$G:$G,Lancamentos!$C:$C,$A5063,Lancamentos!$E:$E,$C5063,Lancamentos!$B:$B,"SAIDA_USO")</f>
        <v/>
      </c>
      <c r="I5063" s="14">
        <f>SUMIFS(Lancamentos!$G:$G,Lancamentos!$C:$C,$A5063,Lancamentos!$E:$E,$C5063,Lancamentos!$B:$B,"SAIDA_DESCARTE")</f>
        <v/>
      </c>
      <c r="J5063" s="14">
        <f>G5063-H5063-I5063</f>
        <v/>
      </c>
      <c r="K5063">
        <f>IF(A5063="","",IF(J5063&lt;=IFERROR(VLOOKUP(A5063,Produtos!$A:$E,5,FALSE),0),"ABAIXO DO MINIMO","OK"))</f>
        <v/>
      </c>
    </row>
    <row r="5064">
      <c r="B5064">
        <f>IFERROR(VLOOKUP(A5064,Produtos!A:B,2,FALSE),"")</f>
        <v/>
      </c>
      <c r="D5064" s="10">
        <f>IFERROR(INDEX(Lotes!$E:$E,MATCH(1,(Lotes!$A:$A=A5064)*(Lotes!$C:$C=C5064),0)),"")</f>
        <v/>
      </c>
      <c r="E5064" s="14">
        <f>IF(D5064="","",D5064-TODAY())</f>
        <v/>
      </c>
      <c r="F5064">
        <f>IF(D5064="","",IF(E5064&lt;0,"VENCIDO",IF(E5064&lt;=30,"VENCE EM &lt;= 30 DIAS",IF(E5064&lt;=60,"ATENCAO (31-60 DIAS)","OK"))))</f>
        <v/>
      </c>
      <c r="G5064" s="14">
        <f>SUMIFS(Lancamentos!$G:$G,Lancamentos!$C:$C,$A5064,Lancamentos!$E:$E,$C5064,Lancamentos!$B:$B,"ENTRADA")</f>
        <v/>
      </c>
      <c r="H5064" s="14">
        <f>SUMIFS(Lancamentos!$G:$G,Lancamentos!$C:$C,$A5064,Lancamentos!$E:$E,$C5064,Lancamentos!$B:$B,"SAIDA_USO")</f>
        <v/>
      </c>
      <c r="I5064" s="14">
        <f>SUMIFS(Lancamentos!$G:$G,Lancamentos!$C:$C,$A5064,Lancamentos!$E:$E,$C5064,Lancamentos!$B:$B,"SAIDA_DESCARTE")</f>
        <v/>
      </c>
      <c r="J5064" s="14">
        <f>G5064-H5064-I5064</f>
        <v/>
      </c>
      <c r="K5064">
        <f>IF(A5064="","",IF(J5064&lt;=IFERROR(VLOOKUP(A5064,Produtos!$A:$E,5,FALSE),0),"ABAIXO DO MINIMO","OK"))</f>
        <v/>
      </c>
    </row>
    <row r="5065">
      <c r="B5065">
        <f>IFERROR(VLOOKUP(A5065,Produtos!A:B,2,FALSE),"")</f>
        <v/>
      </c>
      <c r="D5065" s="10">
        <f>IFERROR(INDEX(Lotes!$E:$E,MATCH(1,(Lotes!$A:$A=A5065)*(Lotes!$C:$C=C5065),0)),"")</f>
        <v/>
      </c>
      <c r="E5065" s="14">
        <f>IF(D5065="","",D5065-TODAY())</f>
        <v/>
      </c>
      <c r="F5065">
        <f>IF(D5065="","",IF(E5065&lt;0,"VENCIDO",IF(E5065&lt;=30,"VENCE EM &lt;= 30 DIAS",IF(E5065&lt;=60,"ATENCAO (31-60 DIAS)","OK"))))</f>
        <v/>
      </c>
      <c r="G5065" s="14">
        <f>SUMIFS(Lancamentos!$G:$G,Lancamentos!$C:$C,$A5065,Lancamentos!$E:$E,$C5065,Lancamentos!$B:$B,"ENTRADA")</f>
        <v/>
      </c>
      <c r="H5065" s="14">
        <f>SUMIFS(Lancamentos!$G:$G,Lancamentos!$C:$C,$A5065,Lancamentos!$E:$E,$C5065,Lancamentos!$B:$B,"SAIDA_USO")</f>
        <v/>
      </c>
      <c r="I5065" s="14">
        <f>SUMIFS(Lancamentos!$G:$G,Lancamentos!$C:$C,$A5065,Lancamentos!$E:$E,$C5065,Lancamentos!$B:$B,"SAIDA_DESCARTE")</f>
        <v/>
      </c>
      <c r="J5065" s="14">
        <f>G5065-H5065-I5065</f>
        <v/>
      </c>
      <c r="K5065">
        <f>IF(A5065="","",IF(J5065&lt;=IFERROR(VLOOKUP(A5065,Produtos!$A:$E,5,FALSE),0),"ABAIXO DO MINIMO","OK"))</f>
        <v/>
      </c>
    </row>
    <row r="5066">
      <c r="B5066">
        <f>IFERROR(VLOOKUP(A5066,Produtos!A:B,2,FALSE),"")</f>
        <v/>
      </c>
      <c r="D5066" s="10">
        <f>IFERROR(INDEX(Lotes!$E:$E,MATCH(1,(Lotes!$A:$A=A5066)*(Lotes!$C:$C=C5066),0)),"")</f>
        <v/>
      </c>
      <c r="E5066" s="14">
        <f>IF(D5066="","",D5066-TODAY())</f>
        <v/>
      </c>
      <c r="F5066">
        <f>IF(D5066="","",IF(E5066&lt;0,"VENCIDO",IF(E5066&lt;=30,"VENCE EM &lt;= 30 DIAS",IF(E5066&lt;=60,"ATENCAO (31-60 DIAS)","OK"))))</f>
        <v/>
      </c>
      <c r="G5066" s="14">
        <f>SUMIFS(Lancamentos!$G:$G,Lancamentos!$C:$C,$A5066,Lancamentos!$E:$E,$C5066,Lancamentos!$B:$B,"ENTRADA")</f>
        <v/>
      </c>
      <c r="H5066" s="14">
        <f>SUMIFS(Lancamentos!$G:$G,Lancamentos!$C:$C,$A5066,Lancamentos!$E:$E,$C5066,Lancamentos!$B:$B,"SAIDA_USO")</f>
        <v/>
      </c>
      <c r="I5066" s="14">
        <f>SUMIFS(Lancamentos!$G:$G,Lancamentos!$C:$C,$A5066,Lancamentos!$E:$E,$C5066,Lancamentos!$B:$B,"SAIDA_DESCARTE")</f>
        <v/>
      </c>
      <c r="J5066" s="14">
        <f>G5066-H5066-I5066</f>
        <v/>
      </c>
      <c r="K5066">
        <f>IF(A5066="","",IF(J5066&lt;=IFERROR(VLOOKUP(A5066,Produtos!$A:$E,5,FALSE),0),"ABAIXO DO MINIMO","OK"))</f>
        <v/>
      </c>
    </row>
    <row r="5067">
      <c r="B5067">
        <f>IFERROR(VLOOKUP(A5067,Produtos!A:B,2,FALSE),"")</f>
        <v/>
      </c>
      <c r="D5067" s="10">
        <f>IFERROR(INDEX(Lotes!$E:$E,MATCH(1,(Lotes!$A:$A=A5067)*(Lotes!$C:$C=C5067),0)),"")</f>
        <v/>
      </c>
      <c r="E5067" s="14">
        <f>IF(D5067="","",D5067-TODAY())</f>
        <v/>
      </c>
      <c r="F5067">
        <f>IF(D5067="","",IF(E5067&lt;0,"VENCIDO",IF(E5067&lt;=30,"VENCE EM &lt;= 30 DIAS",IF(E5067&lt;=60,"ATENCAO (31-60 DIAS)","OK"))))</f>
        <v/>
      </c>
      <c r="G5067" s="14">
        <f>SUMIFS(Lancamentos!$G:$G,Lancamentos!$C:$C,$A5067,Lancamentos!$E:$E,$C5067,Lancamentos!$B:$B,"ENTRADA")</f>
        <v/>
      </c>
      <c r="H5067" s="14">
        <f>SUMIFS(Lancamentos!$G:$G,Lancamentos!$C:$C,$A5067,Lancamentos!$E:$E,$C5067,Lancamentos!$B:$B,"SAIDA_USO")</f>
        <v/>
      </c>
      <c r="I5067" s="14">
        <f>SUMIFS(Lancamentos!$G:$G,Lancamentos!$C:$C,$A5067,Lancamentos!$E:$E,$C5067,Lancamentos!$B:$B,"SAIDA_DESCARTE")</f>
        <v/>
      </c>
      <c r="J5067" s="14">
        <f>G5067-H5067-I5067</f>
        <v/>
      </c>
      <c r="K5067">
        <f>IF(A5067="","",IF(J5067&lt;=IFERROR(VLOOKUP(A5067,Produtos!$A:$E,5,FALSE),0),"ABAIXO DO MINIMO","OK"))</f>
        <v/>
      </c>
    </row>
    <row r="5068">
      <c r="B5068">
        <f>IFERROR(VLOOKUP(A5068,Produtos!A:B,2,FALSE),"")</f>
        <v/>
      </c>
      <c r="D5068" s="10">
        <f>IFERROR(INDEX(Lotes!$E:$E,MATCH(1,(Lotes!$A:$A=A5068)*(Lotes!$C:$C=C5068),0)),"")</f>
        <v/>
      </c>
      <c r="E5068" s="14">
        <f>IF(D5068="","",D5068-TODAY())</f>
        <v/>
      </c>
      <c r="F5068">
        <f>IF(D5068="","",IF(E5068&lt;0,"VENCIDO",IF(E5068&lt;=30,"VENCE EM &lt;= 30 DIAS",IF(E5068&lt;=60,"ATENCAO (31-60 DIAS)","OK"))))</f>
        <v/>
      </c>
      <c r="G5068" s="14">
        <f>SUMIFS(Lancamentos!$G:$G,Lancamentos!$C:$C,$A5068,Lancamentos!$E:$E,$C5068,Lancamentos!$B:$B,"ENTRADA")</f>
        <v/>
      </c>
      <c r="H5068" s="14">
        <f>SUMIFS(Lancamentos!$G:$G,Lancamentos!$C:$C,$A5068,Lancamentos!$E:$E,$C5068,Lancamentos!$B:$B,"SAIDA_USO")</f>
        <v/>
      </c>
      <c r="I5068" s="14">
        <f>SUMIFS(Lancamentos!$G:$G,Lancamentos!$C:$C,$A5068,Lancamentos!$E:$E,$C5068,Lancamentos!$B:$B,"SAIDA_DESCARTE")</f>
        <v/>
      </c>
      <c r="J5068" s="14">
        <f>G5068-H5068-I5068</f>
        <v/>
      </c>
      <c r="K5068">
        <f>IF(A5068="","",IF(J5068&lt;=IFERROR(VLOOKUP(A5068,Produtos!$A:$E,5,FALSE),0),"ABAIXO DO MINIMO","OK"))</f>
        <v/>
      </c>
    </row>
    <row r="5069">
      <c r="B5069">
        <f>IFERROR(VLOOKUP(A5069,Produtos!A:B,2,FALSE),"")</f>
        <v/>
      </c>
      <c r="D5069" s="10">
        <f>IFERROR(INDEX(Lotes!$E:$E,MATCH(1,(Lotes!$A:$A=A5069)*(Lotes!$C:$C=C5069),0)),"")</f>
        <v/>
      </c>
      <c r="E5069" s="14">
        <f>IF(D5069="","",D5069-TODAY())</f>
        <v/>
      </c>
      <c r="F5069">
        <f>IF(D5069="","",IF(E5069&lt;0,"VENCIDO",IF(E5069&lt;=30,"VENCE EM &lt;= 30 DIAS",IF(E5069&lt;=60,"ATENCAO (31-60 DIAS)","OK"))))</f>
        <v/>
      </c>
      <c r="G5069" s="14">
        <f>SUMIFS(Lancamentos!$G:$G,Lancamentos!$C:$C,$A5069,Lancamentos!$E:$E,$C5069,Lancamentos!$B:$B,"ENTRADA")</f>
        <v/>
      </c>
      <c r="H5069" s="14">
        <f>SUMIFS(Lancamentos!$G:$G,Lancamentos!$C:$C,$A5069,Lancamentos!$E:$E,$C5069,Lancamentos!$B:$B,"SAIDA_USO")</f>
        <v/>
      </c>
      <c r="I5069" s="14">
        <f>SUMIFS(Lancamentos!$G:$G,Lancamentos!$C:$C,$A5069,Lancamentos!$E:$E,$C5069,Lancamentos!$B:$B,"SAIDA_DESCARTE")</f>
        <v/>
      </c>
      <c r="J5069" s="14">
        <f>G5069-H5069-I5069</f>
        <v/>
      </c>
      <c r="K5069">
        <f>IF(A5069="","",IF(J5069&lt;=IFERROR(VLOOKUP(A5069,Produtos!$A:$E,5,FALSE),0),"ABAIXO DO MINIMO","OK"))</f>
        <v/>
      </c>
    </row>
    <row r="5070">
      <c r="B5070">
        <f>IFERROR(VLOOKUP(A5070,Produtos!A:B,2,FALSE),"")</f>
        <v/>
      </c>
      <c r="D5070" s="10">
        <f>IFERROR(INDEX(Lotes!$E:$E,MATCH(1,(Lotes!$A:$A=A5070)*(Lotes!$C:$C=C5070),0)),"")</f>
        <v/>
      </c>
      <c r="E5070" s="14">
        <f>IF(D5070="","",D5070-TODAY())</f>
        <v/>
      </c>
      <c r="F5070">
        <f>IF(D5070="","",IF(E5070&lt;0,"VENCIDO",IF(E5070&lt;=30,"VENCE EM &lt;= 30 DIAS",IF(E5070&lt;=60,"ATENCAO (31-60 DIAS)","OK"))))</f>
        <v/>
      </c>
      <c r="G5070" s="14">
        <f>SUMIFS(Lancamentos!$G:$G,Lancamentos!$C:$C,$A5070,Lancamentos!$E:$E,$C5070,Lancamentos!$B:$B,"ENTRADA")</f>
        <v/>
      </c>
      <c r="H5070" s="14">
        <f>SUMIFS(Lancamentos!$G:$G,Lancamentos!$C:$C,$A5070,Lancamentos!$E:$E,$C5070,Lancamentos!$B:$B,"SAIDA_USO")</f>
        <v/>
      </c>
      <c r="I5070" s="14">
        <f>SUMIFS(Lancamentos!$G:$G,Lancamentos!$C:$C,$A5070,Lancamentos!$E:$E,$C5070,Lancamentos!$B:$B,"SAIDA_DESCARTE")</f>
        <v/>
      </c>
      <c r="J5070" s="14">
        <f>G5070-H5070-I5070</f>
        <v/>
      </c>
      <c r="K5070">
        <f>IF(A5070="","",IF(J5070&lt;=IFERROR(VLOOKUP(A5070,Produtos!$A:$E,5,FALSE),0),"ABAIXO DO MINIMO","OK"))</f>
        <v/>
      </c>
    </row>
    <row r="5071">
      <c r="B5071">
        <f>IFERROR(VLOOKUP(A5071,Produtos!A:B,2,FALSE),"")</f>
        <v/>
      </c>
      <c r="D5071" s="10">
        <f>IFERROR(INDEX(Lotes!$E:$E,MATCH(1,(Lotes!$A:$A=A5071)*(Lotes!$C:$C=C5071),0)),"")</f>
        <v/>
      </c>
      <c r="E5071" s="14">
        <f>IF(D5071="","",D5071-TODAY())</f>
        <v/>
      </c>
      <c r="F5071">
        <f>IF(D5071="","",IF(E5071&lt;0,"VENCIDO",IF(E5071&lt;=30,"VENCE EM &lt;= 30 DIAS",IF(E5071&lt;=60,"ATENCAO (31-60 DIAS)","OK"))))</f>
        <v/>
      </c>
      <c r="G5071" s="14">
        <f>SUMIFS(Lancamentos!$G:$G,Lancamentos!$C:$C,$A5071,Lancamentos!$E:$E,$C5071,Lancamentos!$B:$B,"ENTRADA")</f>
        <v/>
      </c>
      <c r="H5071" s="14">
        <f>SUMIFS(Lancamentos!$G:$G,Lancamentos!$C:$C,$A5071,Lancamentos!$E:$E,$C5071,Lancamentos!$B:$B,"SAIDA_USO")</f>
        <v/>
      </c>
      <c r="I5071" s="14">
        <f>SUMIFS(Lancamentos!$G:$G,Lancamentos!$C:$C,$A5071,Lancamentos!$E:$E,$C5071,Lancamentos!$B:$B,"SAIDA_DESCARTE")</f>
        <v/>
      </c>
      <c r="J5071" s="14">
        <f>G5071-H5071-I5071</f>
        <v/>
      </c>
      <c r="K5071">
        <f>IF(A5071="","",IF(J5071&lt;=IFERROR(VLOOKUP(A5071,Produtos!$A:$E,5,FALSE),0),"ABAIXO DO MINIMO","OK"))</f>
        <v/>
      </c>
    </row>
    <row r="5072">
      <c r="B5072">
        <f>IFERROR(VLOOKUP(A5072,Produtos!A:B,2,FALSE),"")</f>
        <v/>
      </c>
      <c r="D5072" s="10">
        <f>IFERROR(INDEX(Lotes!$E:$E,MATCH(1,(Lotes!$A:$A=A5072)*(Lotes!$C:$C=C5072),0)),"")</f>
        <v/>
      </c>
      <c r="E5072" s="14">
        <f>IF(D5072="","",D5072-TODAY())</f>
        <v/>
      </c>
      <c r="F5072">
        <f>IF(D5072="","",IF(E5072&lt;0,"VENCIDO",IF(E5072&lt;=30,"VENCE EM &lt;= 30 DIAS",IF(E5072&lt;=60,"ATENCAO (31-60 DIAS)","OK"))))</f>
        <v/>
      </c>
      <c r="G5072" s="14">
        <f>SUMIFS(Lancamentos!$G:$G,Lancamentos!$C:$C,$A5072,Lancamentos!$E:$E,$C5072,Lancamentos!$B:$B,"ENTRADA")</f>
        <v/>
      </c>
      <c r="H5072" s="14">
        <f>SUMIFS(Lancamentos!$G:$G,Lancamentos!$C:$C,$A5072,Lancamentos!$E:$E,$C5072,Lancamentos!$B:$B,"SAIDA_USO")</f>
        <v/>
      </c>
      <c r="I5072" s="14">
        <f>SUMIFS(Lancamentos!$G:$G,Lancamentos!$C:$C,$A5072,Lancamentos!$E:$E,$C5072,Lancamentos!$B:$B,"SAIDA_DESCARTE")</f>
        <v/>
      </c>
      <c r="J5072" s="14">
        <f>G5072-H5072-I5072</f>
        <v/>
      </c>
      <c r="K5072">
        <f>IF(A5072="","",IF(J5072&lt;=IFERROR(VLOOKUP(A5072,Produtos!$A:$E,5,FALSE),0),"ABAIXO DO MINIMO","OK"))</f>
        <v/>
      </c>
    </row>
    <row r="5073">
      <c r="B5073">
        <f>IFERROR(VLOOKUP(A5073,Produtos!A:B,2,FALSE),"")</f>
        <v/>
      </c>
      <c r="D5073" s="10">
        <f>IFERROR(INDEX(Lotes!$E:$E,MATCH(1,(Lotes!$A:$A=A5073)*(Lotes!$C:$C=C5073),0)),"")</f>
        <v/>
      </c>
      <c r="E5073" s="14">
        <f>IF(D5073="","",D5073-TODAY())</f>
        <v/>
      </c>
      <c r="F5073">
        <f>IF(D5073="","",IF(E5073&lt;0,"VENCIDO",IF(E5073&lt;=30,"VENCE EM &lt;= 30 DIAS",IF(E5073&lt;=60,"ATENCAO (31-60 DIAS)","OK"))))</f>
        <v/>
      </c>
      <c r="G5073" s="14">
        <f>SUMIFS(Lancamentos!$G:$G,Lancamentos!$C:$C,$A5073,Lancamentos!$E:$E,$C5073,Lancamentos!$B:$B,"ENTRADA")</f>
        <v/>
      </c>
      <c r="H5073" s="14">
        <f>SUMIFS(Lancamentos!$G:$G,Lancamentos!$C:$C,$A5073,Lancamentos!$E:$E,$C5073,Lancamentos!$B:$B,"SAIDA_USO")</f>
        <v/>
      </c>
      <c r="I5073" s="14">
        <f>SUMIFS(Lancamentos!$G:$G,Lancamentos!$C:$C,$A5073,Lancamentos!$E:$E,$C5073,Lancamentos!$B:$B,"SAIDA_DESCARTE")</f>
        <v/>
      </c>
      <c r="J5073" s="14">
        <f>G5073-H5073-I5073</f>
        <v/>
      </c>
      <c r="K5073">
        <f>IF(A5073="","",IF(J5073&lt;=IFERROR(VLOOKUP(A5073,Produtos!$A:$E,5,FALSE),0),"ABAIXO DO MINIMO","OK"))</f>
        <v/>
      </c>
    </row>
    <row r="5074">
      <c r="B5074">
        <f>IFERROR(VLOOKUP(A5074,Produtos!A:B,2,FALSE),"")</f>
        <v/>
      </c>
      <c r="D5074" s="10">
        <f>IFERROR(INDEX(Lotes!$E:$E,MATCH(1,(Lotes!$A:$A=A5074)*(Lotes!$C:$C=C5074),0)),"")</f>
        <v/>
      </c>
      <c r="E5074" s="14">
        <f>IF(D5074="","",D5074-TODAY())</f>
        <v/>
      </c>
      <c r="F5074">
        <f>IF(D5074="","",IF(E5074&lt;0,"VENCIDO",IF(E5074&lt;=30,"VENCE EM &lt;= 30 DIAS",IF(E5074&lt;=60,"ATENCAO (31-60 DIAS)","OK"))))</f>
        <v/>
      </c>
      <c r="G5074" s="14">
        <f>SUMIFS(Lancamentos!$G:$G,Lancamentos!$C:$C,$A5074,Lancamentos!$E:$E,$C5074,Lancamentos!$B:$B,"ENTRADA")</f>
        <v/>
      </c>
      <c r="H5074" s="14">
        <f>SUMIFS(Lancamentos!$G:$G,Lancamentos!$C:$C,$A5074,Lancamentos!$E:$E,$C5074,Lancamentos!$B:$B,"SAIDA_USO")</f>
        <v/>
      </c>
      <c r="I5074" s="14">
        <f>SUMIFS(Lancamentos!$G:$G,Lancamentos!$C:$C,$A5074,Lancamentos!$E:$E,$C5074,Lancamentos!$B:$B,"SAIDA_DESCARTE")</f>
        <v/>
      </c>
      <c r="J5074" s="14">
        <f>G5074-H5074-I5074</f>
        <v/>
      </c>
      <c r="K5074">
        <f>IF(A5074="","",IF(J5074&lt;=IFERROR(VLOOKUP(A5074,Produtos!$A:$E,5,FALSE),0),"ABAIXO DO MINIMO","OK"))</f>
        <v/>
      </c>
    </row>
    <row r="5075">
      <c r="B5075">
        <f>IFERROR(VLOOKUP(A5075,Produtos!A:B,2,FALSE),"")</f>
        <v/>
      </c>
      <c r="D5075" s="10">
        <f>IFERROR(INDEX(Lotes!$E:$E,MATCH(1,(Lotes!$A:$A=A5075)*(Lotes!$C:$C=C5075),0)),"")</f>
        <v/>
      </c>
      <c r="E5075" s="14">
        <f>IF(D5075="","",D5075-TODAY())</f>
        <v/>
      </c>
      <c r="F5075">
        <f>IF(D5075="","",IF(E5075&lt;0,"VENCIDO",IF(E5075&lt;=30,"VENCE EM &lt;= 30 DIAS",IF(E5075&lt;=60,"ATENCAO (31-60 DIAS)","OK"))))</f>
        <v/>
      </c>
      <c r="G5075" s="14">
        <f>SUMIFS(Lancamentos!$G:$G,Lancamentos!$C:$C,$A5075,Lancamentos!$E:$E,$C5075,Lancamentos!$B:$B,"ENTRADA")</f>
        <v/>
      </c>
      <c r="H5075" s="14">
        <f>SUMIFS(Lancamentos!$G:$G,Lancamentos!$C:$C,$A5075,Lancamentos!$E:$E,$C5075,Lancamentos!$B:$B,"SAIDA_USO")</f>
        <v/>
      </c>
      <c r="I5075" s="14">
        <f>SUMIFS(Lancamentos!$G:$G,Lancamentos!$C:$C,$A5075,Lancamentos!$E:$E,$C5075,Lancamentos!$B:$B,"SAIDA_DESCARTE")</f>
        <v/>
      </c>
      <c r="J5075" s="14">
        <f>G5075-H5075-I5075</f>
        <v/>
      </c>
      <c r="K5075">
        <f>IF(A5075="","",IF(J5075&lt;=IFERROR(VLOOKUP(A5075,Produtos!$A:$E,5,FALSE),0),"ABAIXO DO MINIMO","OK"))</f>
        <v/>
      </c>
    </row>
    <row r="5076">
      <c r="B5076">
        <f>IFERROR(VLOOKUP(A5076,Produtos!A:B,2,FALSE),"")</f>
        <v/>
      </c>
      <c r="D5076" s="10">
        <f>IFERROR(INDEX(Lotes!$E:$E,MATCH(1,(Lotes!$A:$A=A5076)*(Lotes!$C:$C=C5076),0)),"")</f>
        <v/>
      </c>
      <c r="E5076" s="14">
        <f>IF(D5076="","",D5076-TODAY())</f>
        <v/>
      </c>
      <c r="F5076">
        <f>IF(D5076="","",IF(E5076&lt;0,"VENCIDO",IF(E5076&lt;=30,"VENCE EM &lt;= 30 DIAS",IF(E5076&lt;=60,"ATENCAO (31-60 DIAS)","OK"))))</f>
        <v/>
      </c>
      <c r="G5076" s="14">
        <f>SUMIFS(Lancamentos!$G:$G,Lancamentos!$C:$C,$A5076,Lancamentos!$E:$E,$C5076,Lancamentos!$B:$B,"ENTRADA")</f>
        <v/>
      </c>
      <c r="H5076" s="14">
        <f>SUMIFS(Lancamentos!$G:$G,Lancamentos!$C:$C,$A5076,Lancamentos!$E:$E,$C5076,Lancamentos!$B:$B,"SAIDA_USO")</f>
        <v/>
      </c>
      <c r="I5076" s="14">
        <f>SUMIFS(Lancamentos!$G:$G,Lancamentos!$C:$C,$A5076,Lancamentos!$E:$E,$C5076,Lancamentos!$B:$B,"SAIDA_DESCARTE")</f>
        <v/>
      </c>
      <c r="J5076" s="14">
        <f>G5076-H5076-I5076</f>
        <v/>
      </c>
      <c r="K5076">
        <f>IF(A5076="","",IF(J5076&lt;=IFERROR(VLOOKUP(A5076,Produtos!$A:$E,5,FALSE),0),"ABAIXO DO MINIMO","OK"))</f>
        <v/>
      </c>
    </row>
    <row r="5077">
      <c r="B5077">
        <f>IFERROR(VLOOKUP(A5077,Produtos!A:B,2,FALSE),"")</f>
        <v/>
      </c>
      <c r="D5077" s="10">
        <f>IFERROR(INDEX(Lotes!$E:$E,MATCH(1,(Lotes!$A:$A=A5077)*(Lotes!$C:$C=C5077),0)),"")</f>
        <v/>
      </c>
      <c r="E5077" s="14">
        <f>IF(D5077="","",D5077-TODAY())</f>
        <v/>
      </c>
      <c r="F5077">
        <f>IF(D5077="","",IF(E5077&lt;0,"VENCIDO",IF(E5077&lt;=30,"VENCE EM &lt;= 30 DIAS",IF(E5077&lt;=60,"ATENCAO (31-60 DIAS)","OK"))))</f>
        <v/>
      </c>
      <c r="G5077" s="14">
        <f>SUMIFS(Lancamentos!$G:$G,Lancamentos!$C:$C,$A5077,Lancamentos!$E:$E,$C5077,Lancamentos!$B:$B,"ENTRADA")</f>
        <v/>
      </c>
      <c r="H5077" s="14">
        <f>SUMIFS(Lancamentos!$G:$G,Lancamentos!$C:$C,$A5077,Lancamentos!$E:$E,$C5077,Lancamentos!$B:$B,"SAIDA_USO")</f>
        <v/>
      </c>
      <c r="I5077" s="14">
        <f>SUMIFS(Lancamentos!$G:$G,Lancamentos!$C:$C,$A5077,Lancamentos!$E:$E,$C5077,Lancamentos!$B:$B,"SAIDA_DESCARTE")</f>
        <v/>
      </c>
      <c r="J5077" s="14">
        <f>G5077-H5077-I5077</f>
        <v/>
      </c>
      <c r="K5077">
        <f>IF(A5077="","",IF(J5077&lt;=IFERROR(VLOOKUP(A5077,Produtos!$A:$E,5,FALSE),0),"ABAIXO DO MINIMO","OK"))</f>
        <v/>
      </c>
    </row>
    <row r="5078">
      <c r="B5078">
        <f>IFERROR(VLOOKUP(A5078,Produtos!A:B,2,FALSE),"")</f>
        <v/>
      </c>
      <c r="D5078" s="10">
        <f>IFERROR(INDEX(Lotes!$E:$E,MATCH(1,(Lotes!$A:$A=A5078)*(Lotes!$C:$C=C5078),0)),"")</f>
        <v/>
      </c>
      <c r="E5078" s="14">
        <f>IF(D5078="","",D5078-TODAY())</f>
        <v/>
      </c>
      <c r="F5078">
        <f>IF(D5078="","",IF(E5078&lt;0,"VENCIDO",IF(E5078&lt;=30,"VENCE EM &lt;= 30 DIAS",IF(E5078&lt;=60,"ATENCAO (31-60 DIAS)","OK"))))</f>
        <v/>
      </c>
      <c r="G5078" s="14">
        <f>SUMIFS(Lancamentos!$G:$G,Lancamentos!$C:$C,$A5078,Lancamentos!$E:$E,$C5078,Lancamentos!$B:$B,"ENTRADA")</f>
        <v/>
      </c>
      <c r="H5078" s="14">
        <f>SUMIFS(Lancamentos!$G:$G,Lancamentos!$C:$C,$A5078,Lancamentos!$E:$E,$C5078,Lancamentos!$B:$B,"SAIDA_USO")</f>
        <v/>
      </c>
      <c r="I5078" s="14">
        <f>SUMIFS(Lancamentos!$G:$G,Lancamentos!$C:$C,$A5078,Lancamentos!$E:$E,$C5078,Lancamentos!$B:$B,"SAIDA_DESCARTE")</f>
        <v/>
      </c>
      <c r="J5078" s="14">
        <f>G5078-H5078-I5078</f>
        <v/>
      </c>
      <c r="K5078">
        <f>IF(A5078="","",IF(J5078&lt;=IFERROR(VLOOKUP(A5078,Produtos!$A:$E,5,FALSE),0),"ABAIXO DO MINIMO","OK"))</f>
        <v/>
      </c>
    </row>
    <row r="5079">
      <c r="B5079">
        <f>IFERROR(VLOOKUP(A5079,Produtos!A:B,2,FALSE),"")</f>
        <v/>
      </c>
      <c r="D5079" s="10">
        <f>IFERROR(INDEX(Lotes!$E:$E,MATCH(1,(Lotes!$A:$A=A5079)*(Lotes!$C:$C=C5079),0)),"")</f>
        <v/>
      </c>
      <c r="E5079" s="14">
        <f>IF(D5079="","",D5079-TODAY())</f>
        <v/>
      </c>
      <c r="F5079">
        <f>IF(D5079="","",IF(E5079&lt;0,"VENCIDO",IF(E5079&lt;=30,"VENCE EM &lt;= 30 DIAS",IF(E5079&lt;=60,"ATENCAO (31-60 DIAS)","OK"))))</f>
        <v/>
      </c>
      <c r="G5079" s="14">
        <f>SUMIFS(Lancamentos!$G:$G,Lancamentos!$C:$C,$A5079,Lancamentos!$E:$E,$C5079,Lancamentos!$B:$B,"ENTRADA")</f>
        <v/>
      </c>
      <c r="H5079" s="14">
        <f>SUMIFS(Lancamentos!$G:$G,Lancamentos!$C:$C,$A5079,Lancamentos!$E:$E,$C5079,Lancamentos!$B:$B,"SAIDA_USO")</f>
        <v/>
      </c>
      <c r="I5079" s="14">
        <f>SUMIFS(Lancamentos!$G:$G,Lancamentos!$C:$C,$A5079,Lancamentos!$E:$E,$C5079,Lancamentos!$B:$B,"SAIDA_DESCARTE")</f>
        <v/>
      </c>
      <c r="J5079" s="14">
        <f>G5079-H5079-I5079</f>
        <v/>
      </c>
      <c r="K5079">
        <f>IF(A5079="","",IF(J5079&lt;=IFERROR(VLOOKUP(A5079,Produtos!$A:$E,5,FALSE),0),"ABAIXO DO MINIMO","OK"))</f>
        <v/>
      </c>
    </row>
    <row r="5080">
      <c r="B5080">
        <f>IFERROR(VLOOKUP(A5080,Produtos!A:B,2,FALSE),"")</f>
        <v/>
      </c>
      <c r="D5080" s="10">
        <f>IFERROR(INDEX(Lotes!$E:$E,MATCH(1,(Lotes!$A:$A=A5080)*(Lotes!$C:$C=C5080),0)),"")</f>
        <v/>
      </c>
      <c r="E5080" s="14">
        <f>IF(D5080="","",D5080-TODAY())</f>
        <v/>
      </c>
      <c r="F5080">
        <f>IF(D5080="","",IF(E5080&lt;0,"VENCIDO",IF(E5080&lt;=30,"VENCE EM &lt;= 30 DIAS",IF(E5080&lt;=60,"ATENCAO (31-60 DIAS)","OK"))))</f>
        <v/>
      </c>
      <c r="G5080" s="14">
        <f>SUMIFS(Lancamentos!$G:$G,Lancamentos!$C:$C,$A5080,Lancamentos!$E:$E,$C5080,Lancamentos!$B:$B,"ENTRADA")</f>
        <v/>
      </c>
      <c r="H5080" s="14">
        <f>SUMIFS(Lancamentos!$G:$G,Lancamentos!$C:$C,$A5080,Lancamentos!$E:$E,$C5080,Lancamentos!$B:$B,"SAIDA_USO")</f>
        <v/>
      </c>
      <c r="I5080" s="14">
        <f>SUMIFS(Lancamentos!$G:$G,Lancamentos!$C:$C,$A5080,Lancamentos!$E:$E,$C5080,Lancamentos!$B:$B,"SAIDA_DESCARTE")</f>
        <v/>
      </c>
      <c r="J5080" s="14">
        <f>G5080-H5080-I5080</f>
        <v/>
      </c>
      <c r="K5080">
        <f>IF(A5080="","",IF(J5080&lt;=IFERROR(VLOOKUP(A5080,Produtos!$A:$E,5,FALSE),0),"ABAIXO DO MINIMO","OK"))</f>
        <v/>
      </c>
    </row>
    <row r="5081">
      <c r="B5081">
        <f>IFERROR(VLOOKUP(A5081,Produtos!A:B,2,FALSE),"")</f>
        <v/>
      </c>
      <c r="D5081" s="10">
        <f>IFERROR(INDEX(Lotes!$E:$E,MATCH(1,(Lotes!$A:$A=A5081)*(Lotes!$C:$C=C5081),0)),"")</f>
        <v/>
      </c>
      <c r="E5081" s="14">
        <f>IF(D5081="","",D5081-TODAY())</f>
        <v/>
      </c>
      <c r="F5081">
        <f>IF(D5081="","",IF(E5081&lt;0,"VENCIDO",IF(E5081&lt;=30,"VENCE EM &lt;= 30 DIAS",IF(E5081&lt;=60,"ATENCAO (31-60 DIAS)","OK"))))</f>
        <v/>
      </c>
      <c r="G5081" s="14">
        <f>SUMIFS(Lancamentos!$G:$G,Lancamentos!$C:$C,$A5081,Lancamentos!$E:$E,$C5081,Lancamentos!$B:$B,"ENTRADA")</f>
        <v/>
      </c>
      <c r="H5081" s="14">
        <f>SUMIFS(Lancamentos!$G:$G,Lancamentos!$C:$C,$A5081,Lancamentos!$E:$E,$C5081,Lancamentos!$B:$B,"SAIDA_USO")</f>
        <v/>
      </c>
      <c r="I5081" s="14">
        <f>SUMIFS(Lancamentos!$G:$G,Lancamentos!$C:$C,$A5081,Lancamentos!$E:$E,$C5081,Lancamentos!$B:$B,"SAIDA_DESCARTE")</f>
        <v/>
      </c>
      <c r="J5081" s="14">
        <f>G5081-H5081-I5081</f>
        <v/>
      </c>
      <c r="K5081">
        <f>IF(A5081="","",IF(J5081&lt;=IFERROR(VLOOKUP(A5081,Produtos!$A:$E,5,FALSE),0),"ABAIXO DO MINIMO","OK"))</f>
        <v/>
      </c>
    </row>
    <row r="5082">
      <c r="B5082">
        <f>IFERROR(VLOOKUP(A5082,Produtos!A:B,2,FALSE),"")</f>
        <v/>
      </c>
      <c r="D5082" s="10">
        <f>IFERROR(INDEX(Lotes!$E:$E,MATCH(1,(Lotes!$A:$A=A5082)*(Lotes!$C:$C=C5082),0)),"")</f>
        <v/>
      </c>
      <c r="E5082" s="14">
        <f>IF(D5082="","",D5082-TODAY())</f>
        <v/>
      </c>
      <c r="F5082">
        <f>IF(D5082="","",IF(E5082&lt;0,"VENCIDO",IF(E5082&lt;=30,"VENCE EM &lt;= 30 DIAS",IF(E5082&lt;=60,"ATENCAO (31-60 DIAS)","OK"))))</f>
        <v/>
      </c>
      <c r="G5082" s="14">
        <f>SUMIFS(Lancamentos!$G:$G,Lancamentos!$C:$C,$A5082,Lancamentos!$E:$E,$C5082,Lancamentos!$B:$B,"ENTRADA")</f>
        <v/>
      </c>
      <c r="H5082" s="14">
        <f>SUMIFS(Lancamentos!$G:$G,Lancamentos!$C:$C,$A5082,Lancamentos!$E:$E,$C5082,Lancamentos!$B:$B,"SAIDA_USO")</f>
        <v/>
      </c>
      <c r="I5082" s="14">
        <f>SUMIFS(Lancamentos!$G:$G,Lancamentos!$C:$C,$A5082,Lancamentos!$E:$E,$C5082,Lancamentos!$B:$B,"SAIDA_DESCARTE")</f>
        <v/>
      </c>
      <c r="J5082" s="14">
        <f>G5082-H5082-I5082</f>
        <v/>
      </c>
      <c r="K5082">
        <f>IF(A5082="","",IF(J5082&lt;=IFERROR(VLOOKUP(A5082,Produtos!$A:$E,5,FALSE),0),"ABAIXO DO MINIMO","OK"))</f>
        <v/>
      </c>
    </row>
    <row r="5083">
      <c r="B5083">
        <f>IFERROR(VLOOKUP(A5083,Produtos!A:B,2,FALSE),"")</f>
        <v/>
      </c>
      <c r="D5083" s="10">
        <f>IFERROR(INDEX(Lotes!$E:$E,MATCH(1,(Lotes!$A:$A=A5083)*(Lotes!$C:$C=C5083),0)),"")</f>
        <v/>
      </c>
      <c r="E5083" s="14">
        <f>IF(D5083="","",D5083-TODAY())</f>
        <v/>
      </c>
      <c r="F5083">
        <f>IF(D5083="","",IF(E5083&lt;0,"VENCIDO",IF(E5083&lt;=30,"VENCE EM &lt;= 30 DIAS",IF(E5083&lt;=60,"ATENCAO (31-60 DIAS)","OK"))))</f>
        <v/>
      </c>
      <c r="G5083" s="14">
        <f>SUMIFS(Lancamentos!$G:$G,Lancamentos!$C:$C,$A5083,Lancamentos!$E:$E,$C5083,Lancamentos!$B:$B,"ENTRADA")</f>
        <v/>
      </c>
      <c r="H5083" s="14">
        <f>SUMIFS(Lancamentos!$G:$G,Lancamentos!$C:$C,$A5083,Lancamentos!$E:$E,$C5083,Lancamentos!$B:$B,"SAIDA_USO")</f>
        <v/>
      </c>
      <c r="I5083" s="14">
        <f>SUMIFS(Lancamentos!$G:$G,Lancamentos!$C:$C,$A5083,Lancamentos!$E:$E,$C5083,Lancamentos!$B:$B,"SAIDA_DESCARTE")</f>
        <v/>
      </c>
      <c r="J5083" s="14">
        <f>G5083-H5083-I5083</f>
        <v/>
      </c>
      <c r="K5083">
        <f>IF(A5083="","",IF(J5083&lt;=IFERROR(VLOOKUP(A5083,Produtos!$A:$E,5,FALSE),0),"ABAIXO DO MINIMO","OK"))</f>
        <v/>
      </c>
    </row>
    <row r="5084">
      <c r="B5084">
        <f>IFERROR(VLOOKUP(A5084,Produtos!A:B,2,FALSE),"")</f>
        <v/>
      </c>
      <c r="D5084" s="10">
        <f>IFERROR(INDEX(Lotes!$E:$E,MATCH(1,(Lotes!$A:$A=A5084)*(Lotes!$C:$C=C5084),0)),"")</f>
        <v/>
      </c>
      <c r="E5084" s="14">
        <f>IF(D5084="","",D5084-TODAY())</f>
        <v/>
      </c>
      <c r="F5084">
        <f>IF(D5084="","",IF(E5084&lt;0,"VENCIDO",IF(E5084&lt;=30,"VENCE EM &lt;= 30 DIAS",IF(E5084&lt;=60,"ATENCAO (31-60 DIAS)","OK"))))</f>
        <v/>
      </c>
      <c r="G5084" s="14">
        <f>SUMIFS(Lancamentos!$G:$G,Lancamentos!$C:$C,$A5084,Lancamentos!$E:$E,$C5084,Lancamentos!$B:$B,"ENTRADA")</f>
        <v/>
      </c>
      <c r="H5084" s="14">
        <f>SUMIFS(Lancamentos!$G:$G,Lancamentos!$C:$C,$A5084,Lancamentos!$E:$E,$C5084,Lancamentos!$B:$B,"SAIDA_USO")</f>
        <v/>
      </c>
      <c r="I5084" s="14">
        <f>SUMIFS(Lancamentos!$G:$G,Lancamentos!$C:$C,$A5084,Lancamentos!$E:$E,$C5084,Lancamentos!$B:$B,"SAIDA_DESCARTE")</f>
        <v/>
      </c>
      <c r="J5084" s="14">
        <f>G5084-H5084-I5084</f>
        <v/>
      </c>
      <c r="K5084">
        <f>IF(A5084="","",IF(J5084&lt;=IFERROR(VLOOKUP(A5084,Produtos!$A:$E,5,FALSE),0),"ABAIXO DO MINIMO","OK"))</f>
        <v/>
      </c>
    </row>
    <row r="5085">
      <c r="B5085">
        <f>IFERROR(VLOOKUP(A5085,Produtos!A:B,2,FALSE),"")</f>
        <v/>
      </c>
      <c r="D5085" s="10">
        <f>IFERROR(INDEX(Lotes!$E:$E,MATCH(1,(Lotes!$A:$A=A5085)*(Lotes!$C:$C=C5085),0)),"")</f>
        <v/>
      </c>
      <c r="E5085" s="14">
        <f>IF(D5085="","",D5085-TODAY())</f>
        <v/>
      </c>
      <c r="F5085">
        <f>IF(D5085="","",IF(E5085&lt;0,"VENCIDO",IF(E5085&lt;=30,"VENCE EM &lt;= 30 DIAS",IF(E5085&lt;=60,"ATENCAO (31-60 DIAS)","OK"))))</f>
        <v/>
      </c>
      <c r="G5085" s="14">
        <f>SUMIFS(Lancamentos!$G:$G,Lancamentos!$C:$C,$A5085,Lancamentos!$E:$E,$C5085,Lancamentos!$B:$B,"ENTRADA")</f>
        <v/>
      </c>
      <c r="H5085" s="14">
        <f>SUMIFS(Lancamentos!$G:$G,Lancamentos!$C:$C,$A5085,Lancamentos!$E:$E,$C5085,Lancamentos!$B:$B,"SAIDA_USO")</f>
        <v/>
      </c>
      <c r="I5085" s="14">
        <f>SUMIFS(Lancamentos!$G:$G,Lancamentos!$C:$C,$A5085,Lancamentos!$E:$E,$C5085,Lancamentos!$B:$B,"SAIDA_DESCARTE")</f>
        <v/>
      </c>
      <c r="J5085" s="14">
        <f>G5085-H5085-I5085</f>
        <v/>
      </c>
      <c r="K5085">
        <f>IF(A5085="","",IF(J5085&lt;=IFERROR(VLOOKUP(A5085,Produtos!$A:$E,5,FALSE),0),"ABAIXO DO MINIMO","OK"))</f>
        <v/>
      </c>
    </row>
    <row r="5086">
      <c r="B5086">
        <f>IFERROR(VLOOKUP(A5086,Produtos!A:B,2,FALSE),"")</f>
        <v/>
      </c>
      <c r="D5086" s="10">
        <f>IFERROR(INDEX(Lotes!$E:$E,MATCH(1,(Lotes!$A:$A=A5086)*(Lotes!$C:$C=C5086),0)),"")</f>
        <v/>
      </c>
      <c r="E5086" s="14">
        <f>IF(D5086="","",D5086-TODAY())</f>
        <v/>
      </c>
      <c r="F5086">
        <f>IF(D5086="","",IF(E5086&lt;0,"VENCIDO",IF(E5086&lt;=30,"VENCE EM &lt;= 30 DIAS",IF(E5086&lt;=60,"ATENCAO (31-60 DIAS)","OK"))))</f>
        <v/>
      </c>
      <c r="G5086" s="14">
        <f>SUMIFS(Lancamentos!$G:$G,Lancamentos!$C:$C,$A5086,Lancamentos!$E:$E,$C5086,Lancamentos!$B:$B,"ENTRADA")</f>
        <v/>
      </c>
      <c r="H5086" s="14">
        <f>SUMIFS(Lancamentos!$G:$G,Lancamentos!$C:$C,$A5086,Lancamentos!$E:$E,$C5086,Lancamentos!$B:$B,"SAIDA_USO")</f>
        <v/>
      </c>
      <c r="I5086" s="14">
        <f>SUMIFS(Lancamentos!$G:$G,Lancamentos!$C:$C,$A5086,Lancamentos!$E:$E,$C5086,Lancamentos!$B:$B,"SAIDA_DESCARTE")</f>
        <v/>
      </c>
      <c r="J5086" s="14">
        <f>G5086-H5086-I5086</f>
        <v/>
      </c>
      <c r="K5086">
        <f>IF(A5086="","",IF(J5086&lt;=IFERROR(VLOOKUP(A5086,Produtos!$A:$E,5,FALSE),0),"ABAIXO DO MINIMO","OK"))</f>
        <v/>
      </c>
    </row>
    <row r="5087">
      <c r="B5087">
        <f>IFERROR(VLOOKUP(A5087,Produtos!A:B,2,FALSE),"")</f>
        <v/>
      </c>
      <c r="D5087" s="10">
        <f>IFERROR(INDEX(Lotes!$E:$E,MATCH(1,(Lotes!$A:$A=A5087)*(Lotes!$C:$C=C5087),0)),"")</f>
        <v/>
      </c>
      <c r="E5087" s="14">
        <f>IF(D5087="","",D5087-TODAY())</f>
        <v/>
      </c>
      <c r="F5087">
        <f>IF(D5087="","",IF(E5087&lt;0,"VENCIDO",IF(E5087&lt;=30,"VENCE EM &lt;= 30 DIAS",IF(E5087&lt;=60,"ATENCAO (31-60 DIAS)","OK"))))</f>
        <v/>
      </c>
      <c r="G5087" s="14">
        <f>SUMIFS(Lancamentos!$G:$G,Lancamentos!$C:$C,$A5087,Lancamentos!$E:$E,$C5087,Lancamentos!$B:$B,"ENTRADA")</f>
        <v/>
      </c>
      <c r="H5087" s="14">
        <f>SUMIFS(Lancamentos!$G:$G,Lancamentos!$C:$C,$A5087,Lancamentos!$E:$E,$C5087,Lancamentos!$B:$B,"SAIDA_USO")</f>
        <v/>
      </c>
      <c r="I5087" s="14">
        <f>SUMIFS(Lancamentos!$G:$G,Lancamentos!$C:$C,$A5087,Lancamentos!$E:$E,$C5087,Lancamentos!$B:$B,"SAIDA_DESCARTE")</f>
        <v/>
      </c>
      <c r="J5087" s="14">
        <f>G5087-H5087-I5087</f>
        <v/>
      </c>
      <c r="K5087">
        <f>IF(A5087="","",IF(J5087&lt;=IFERROR(VLOOKUP(A5087,Produtos!$A:$E,5,FALSE),0),"ABAIXO DO MINIMO","OK"))</f>
        <v/>
      </c>
    </row>
    <row r="5088">
      <c r="B5088">
        <f>IFERROR(VLOOKUP(A5088,Produtos!A:B,2,FALSE),"")</f>
        <v/>
      </c>
      <c r="D5088" s="10">
        <f>IFERROR(INDEX(Lotes!$E:$E,MATCH(1,(Lotes!$A:$A=A5088)*(Lotes!$C:$C=C5088),0)),"")</f>
        <v/>
      </c>
      <c r="E5088" s="14">
        <f>IF(D5088="","",D5088-TODAY())</f>
        <v/>
      </c>
      <c r="F5088">
        <f>IF(D5088="","",IF(E5088&lt;0,"VENCIDO",IF(E5088&lt;=30,"VENCE EM &lt;= 30 DIAS",IF(E5088&lt;=60,"ATENCAO (31-60 DIAS)","OK"))))</f>
        <v/>
      </c>
      <c r="G5088" s="14">
        <f>SUMIFS(Lancamentos!$G:$G,Lancamentos!$C:$C,$A5088,Lancamentos!$E:$E,$C5088,Lancamentos!$B:$B,"ENTRADA")</f>
        <v/>
      </c>
      <c r="H5088" s="14">
        <f>SUMIFS(Lancamentos!$G:$G,Lancamentos!$C:$C,$A5088,Lancamentos!$E:$E,$C5088,Lancamentos!$B:$B,"SAIDA_USO")</f>
        <v/>
      </c>
      <c r="I5088" s="14">
        <f>SUMIFS(Lancamentos!$G:$G,Lancamentos!$C:$C,$A5088,Lancamentos!$E:$E,$C5088,Lancamentos!$B:$B,"SAIDA_DESCARTE")</f>
        <v/>
      </c>
      <c r="J5088" s="14">
        <f>G5088-H5088-I5088</f>
        <v/>
      </c>
      <c r="K5088">
        <f>IF(A5088="","",IF(J5088&lt;=IFERROR(VLOOKUP(A5088,Produtos!$A:$E,5,FALSE),0),"ABAIXO DO MINIMO","OK"))</f>
        <v/>
      </c>
    </row>
    <row r="5089">
      <c r="B5089">
        <f>IFERROR(VLOOKUP(A5089,Produtos!A:B,2,FALSE),"")</f>
        <v/>
      </c>
      <c r="D5089" s="10">
        <f>IFERROR(INDEX(Lotes!$E:$E,MATCH(1,(Lotes!$A:$A=A5089)*(Lotes!$C:$C=C5089),0)),"")</f>
        <v/>
      </c>
      <c r="E5089" s="14">
        <f>IF(D5089="","",D5089-TODAY())</f>
        <v/>
      </c>
      <c r="F5089">
        <f>IF(D5089="","",IF(E5089&lt;0,"VENCIDO",IF(E5089&lt;=30,"VENCE EM &lt;= 30 DIAS",IF(E5089&lt;=60,"ATENCAO (31-60 DIAS)","OK"))))</f>
        <v/>
      </c>
      <c r="G5089" s="14">
        <f>SUMIFS(Lancamentos!$G:$G,Lancamentos!$C:$C,$A5089,Lancamentos!$E:$E,$C5089,Lancamentos!$B:$B,"ENTRADA")</f>
        <v/>
      </c>
      <c r="H5089" s="14">
        <f>SUMIFS(Lancamentos!$G:$G,Lancamentos!$C:$C,$A5089,Lancamentos!$E:$E,$C5089,Lancamentos!$B:$B,"SAIDA_USO")</f>
        <v/>
      </c>
      <c r="I5089" s="14">
        <f>SUMIFS(Lancamentos!$G:$G,Lancamentos!$C:$C,$A5089,Lancamentos!$E:$E,$C5089,Lancamentos!$B:$B,"SAIDA_DESCARTE")</f>
        <v/>
      </c>
      <c r="J5089" s="14">
        <f>G5089-H5089-I5089</f>
        <v/>
      </c>
      <c r="K5089">
        <f>IF(A5089="","",IF(J5089&lt;=IFERROR(VLOOKUP(A5089,Produtos!$A:$E,5,FALSE),0),"ABAIXO DO MINIMO","OK"))</f>
        <v/>
      </c>
    </row>
    <row r="5090">
      <c r="B5090">
        <f>IFERROR(VLOOKUP(A5090,Produtos!A:B,2,FALSE),"")</f>
        <v/>
      </c>
      <c r="D5090" s="10">
        <f>IFERROR(INDEX(Lotes!$E:$E,MATCH(1,(Lotes!$A:$A=A5090)*(Lotes!$C:$C=C5090),0)),"")</f>
        <v/>
      </c>
      <c r="E5090" s="14">
        <f>IF(D5090="","",D5090-TODAY())</f>
        <v/>
      </c>
      <c r="F5090">
        <f>IF(D5090="","",IF(E5090&lt;0,"VENCIDO",IF(E5090&lt;=30,"VENCE EM &lt;= 30 DIAS",IF(E5090&lt;=60,"ATENCAO (31-60 DIAS)","OK"))))</f>
        <v/>
      </c>
      <c r="G5090" s="14">
        <f>SUMIFS(Lancamentos!$G:$G,Lancamentos!$C:$C,$A5090,Lancamentos!$E:$E,$C5090,Lancamentos!$B:$B,"ENTRADA")</f>
        <v/>
      </c>
      <c r="H5090" s="14">
        <f>SUMIFS(Lancamentos!$G:$G,Lancamentos!$C:$C,$A5090,Lancamentos!$E:$E,$C5090,Lancamentos!$B:$B,"SAIDA_USO")</f>
        <v/>
      </c>
      <c r="I5090" s="14">
        <f>SUMIFS(Lancamentos!$G:$G,Lancamentos!$C:$C,$A5090,Lancamentos!$E:$E,$C5090,Lancamentos!$B:$B,"SAIDA_DESCARTE")</f>
        <v/>
      </c>
      <c r="J5090" s="14">
        <f>G5090-H5090-I5090</f>
        <v/>
      </c>
      <c r="K5090">
        <f>IF(A5090="","",IF(J5090&lt;=IFERROR(VLOOKUP(A5090,Produtos!$A:$E,5,FALSE),0),"ABAIXO DO MINIMO","OK"))</f>
        <v/>
      </c>
    </row>
    <row r="5091">
      <c r="B5091">
        <f>IFERROR(VLOOKUP(A5091,Produtos!A:B,2,FALSE),"")</f>
        <v/>
      </c>
      <c r="D5091" s="10">
        <f>IFERROR(INDEX(Lotes!$E:$E,MATCH(1,(Lotes!$A:$A=A5091)*(Lotes!$C:$C=C5091),0)),"")</f>
        <v/>
      </c>
      <c r="E5091" s="14">
        <f>IF(D5091="","",D5091-TODAY())</f>
        <v/>
      </c>
      <c r="F5091">
        <f>IF(D5091="","",IF(E5091&lt;0,"VENCIDO",IF(E5091&lt;=30,"VENCE EM &lt;= 30 DIAS",IF(E5091&lt;=60,"ATENCAO (31-60 DIAS)","OK"))))</f>
        <v/>
      </c>
      <c r="G5091" s="14">
        <f>SUMIFS(Lancamentos!$G:$G,Lancamentos!$C:$C,$A5091,Lancamentos!$E:$E,$C5091,Lancamentos!$B:$B,"ENTRADA")</f>
        <v/>
      </c>
      <c r="H5091" s="14">
        <f>SUMIFS(Lancamentos!$G:$G,Lancamentos!$C:$C,$A5091,Lancamentos!$E:$E,$C5091,Lancamentos!$B:$B,"SAIDA_USO")</f>
        <v/>
      </c>
      <c r="I5091" s="14">
        <f>SUMIFS(Lancamentos!$G:$G,Lancamentos!$C:$C,$A5091,Lancamentos!$E:$E,$C5091,Lancamentos!$B:$B,"SAIDA_DESCARTE")</f>
        <v/>
      </c>
      <c r="J5091" s="14">
        <f>G5091-H5091-I5091</f>
        <v/>
      </c>
      <c r="K5091">
        <f>IF(A5091="","",IF(J5091&lt;=IFERROR(VLOOKUP(A5091,Produtos!$A:$E,5,FALSE),0),"ABAIXO DO MINIMO","OK"))</f>
        <v/>
      </c>
    </row>
    <row r="5092">
      <c r="B5092">
        <f>IFERROR(VLOOKUP(A5092,Produtos!A:B,2,FALSE),"")</f>
        <v/>
      </c>
      <c r="D5092" s="10">
        <f>IFERROR(INDEX(Lotes!$E:$E,MATCH(1,(Lotes!$A:$A=A5092)*(Lotes!$C:$C=C5092),0)),"")</f>
        <v/>
      </c>
      <c r="E5092" s="14">
        <f>IF(D5092="","",D5092-TODAY())</f>
        <v/>
      </c>
      <c r="F5092">
        <f>IF(D5092="","",IF(E5092&lt;0,"VENCIDO",IF(E5092&lt;=30,"VENCE EM &lt;= 30 DIAS",IF(E5092&lt;=60,"ATENCAO (31-60 DIAS)","OK"))))</f>
        <v/>
      </c>
      <c r="G5092" s="14">
        <f>SUMIFS(Lancamentos!$G:$G,Lancamentos!$C:$C,$A5092,Lancamentos!$E:$E,$C5092,Lancamentos!$B:$B,"ENTRADA")</f>
        <v/>
      </c>
      <c r="H5092" s="14">
        <f>SUMIFS(Lancamentos!$G:$G,Lancamentos!$C:$C,$A5092,Lancamentos!$E:$E,$C5092,Lancamentos!$B:$B,"SAIDA_USO")</f>
        <v/>
      </c>
      <c r="I5092" s="14">
        <f>SUMIFS(Lancamentos!$G:$G,Lancamentos!$C:$C,$A5092,Lancamentos!$E:$E,$C5092,Lancamentos!$B:$B,"SAIDA_DESCARTE")</f>
        <v/>
      </c>
      <c r="J5092" s="14">
        <f>G5092-H5092-I5092</f>
        <v/>
      </c>
      <c r="K5092">
        <f>IF(A5092="","",IF(J5092&lt;=IFERROR(VLOOKUP(A5092,Produtos!$A:$E,5,FALSE),0),"ABAIXO DO MINIMO","OK"))</f>
        <v/>
      </c>
    </row>
    <row r="5093">
      <c r="B5093">
        <f>IFERROR(VLOOKUP(A5093,Produtos!A:B,2,FALSE),"")</f>
        <v/>
      </c>
      <c r="D5093" s="10">
        <f>IFERROR(INDEX(Lotes!$E:$E,MATCH(1,(Lotes!$A:$A=A5093)*(Lotes!$C:$C=C5093),0)),"")</f>
        <v/>
      </c>
      <c r="E5093" s="14">
        <f>IF(D5093="","",D5093-TODAY())</f>
        <v/>
      </c>
      <c r="F5093">
        <f>IF(D5093="","",IF(E5093&lt;0,"VENCIDO",IF(E5093&lt;=30,"VENCE EM &lt;= 30 DIAS",IF(E5093&lt;=60,"ATENCAO (31-60 DIAS)","OK"))))</f>
        <v/>
      </c>
      <c r="G5093" s="14">
        <f>SUMIFS(Lancamentos!$G:$G,Lancamentos!$C:$C,$A5093,Lancamentos!$E:$E,$C5093,Lancamentos!$B:$B,"ENTRADA")</f>
        <v/>
      </c>
      <c r="H5093" s="14">
        <f>SUMIFS(Lancamentos!$G:$G,Lancamentos!$C:$C,$A5093,Lancamentos!$E:$E,$C5093,Lancamentos!$B:$B,"SAIDA_USO")</f>
        <v/>
      </c>
      <c r="I5093" s="14">
        <f>SUMIFS(Lancamentos!$G:$G,Lancamentos!$C:$C,$A5093,Lancamentos!$E:$E,$C5093,Lancamentos!$B:$B,"SAIDA_DESCARTE")</f>
        <v/>
      </c>
      <c r="J5093" s="14">
        <f>G5093-H5093-I5093</f>
        <v/>
      </c>
      <c r="K5093">
        <f>IF(A5093="","",IF(J5093&lt;=IFERROR(VLOOKUP(A5093,Produtos!$A:$E,5,FALSE),0),"ABAIXO DO MINIMO","OK"))</f>
        <v/>
      </c>
    </row>
    <row r="5094">
      <c r="B5094">
        <f>IFERROR(VLOOKUP(A5094,Produtos!A:B,2,FALSE),"")</f>
        <v/>
      </c>
      <c r="D5094" s="10">
        <f>IFERROR(INDEX(Lotes!$E:$E,MATCH(1,(Lotes!$A:$A=A5094)*(Lotes!$C:$C=C5094),0)),"")</f>
        <v/>
      </c>
      <c r="E5094" s="14">
        <f>IF(D5094="","",D5094-TODAY())</f>
        <v/>
      </c>
      <c r="F5094">
        <f>IF(D5094="","",IF(E5094&lt;0,"VENCIDO",IF(E5094&lt;=30,"VENCE EM &lt;= 30 DIAS",IF(E5094&lt;=60,"ATENCAO (31-60 DIAS)","OK"))))</f>
        <v/>
      </c>
      <c r="G5094" s="14">
        <f>SUMIFS(Lancamentos!$G:$G,Lancamentos!$C:$C,$A5094,Lancamentos!$E:$E,$C5094,Lancamentos!$B:$B,"ENTRADA")</f>
        <v/>
      </c>
      <c r="H5094" s="14">
        <f>SUMIFS(Lancamentos!$G:$G,Lancamentos!$C:$C,$A5094,Lancamentos!$E:$E,$C5094,Lancamentos!$B:$B,"SAIDA_USO")</f>
        <v/>
      </c>
      <c r="I5094" s="14">
        <f>SUMIFS(Lancamentos!$G:$G,Lancamentos!$C:$C,$A5094,Lancamentos!$E:$E,$C5094,Lancamentos!$B:$B,"SAIDA_DESCARTE")</f>
        <v/>
      </c>
      <c r="J5094" s="14">
        <f>G5094-H5094-I5094</f>
        <v/>
      </c>
      <c r="K5094">
        <f>IF(A5094="","",IF(J5094&lt;=IFERROR(VLOOKUP(A5094,Produtos!$A:$E,5,FALSE),0),"ABAIXO DO MINIMO","OK"))</f>
        <v/>
      </c>
    </row>
    <row r="5095">
      <c r="B5095">
        <f>IFERROR(VLOOKUP(A5095,Produtos!A:B,2,FALSE),"")</f>
        <v/>
      </c>
      <c r="D5095" s="10">
        <f>IFERROR(INDEX(Lotes!$E:$E,MATCH(1,(Lotes!$A:$A=A5095)*(Lotes!$C:$C=C5095),0)),"")</f>
        <v/>
      </c>
      <c r="E5095" s="14">
        <f>IF(D5095="","",D5095-TODAY())</f>
        <v/>
      </c>
      <c r="F5095">
        <f>IF(D5095="","",IF(E5095&lt;0,"VENCIDO",IF(E5095&lt;=30,"VENCE EM &lt;= 30 DIAS",IF(E5095&lt;=60,"ATENCAO (31-60 DIAS)","OK"))))</f>
        <v/>
      </c>
      <c r="G5095" s="14">
        <f>SUMIFS(Lancamentos!$G:$G,Lancamentos!$C:$C,$A5095,Lancamentos!$E:$E,$C5095,Lancamentos!$B:$B,"ENTRADA")</f>
        <v/>
      </c>
      <c r="H5095" s="14">
        <f>SUMIFS(Lancamentos!$G:$G,Lancamentos!$C:$C,$A5095,Lancamentos!$E:$E,$C5095,Lancamentos!$B:$B,"SAIDA_USO")</f>
        <v/>
      </c>
      <c r="I5095" s="14">
        <f>SUMIFS(Lancamentos!$G:$G,Lancamentos!$C:$C,$A5095,Lancamentos!$E:$E,$C5095,Lancamentos!$B:$B,"SAIDA_DESCARTE")</f>
        <v/>
      </c>
      <c r="J5095" s="14">
        <f>G5095-H5095-I5095</f>
        <v/>
      </c>
      <c r="K5095">
        <f>IF(A5095="","",IF(J5095&lt;=IFERROR(VLOOKUP(A5095,Produtos!$A:$E,5,FALSE),0),"ABAIXO DO MINIMO","OK"))</f>
        <v/>
      </c>
    </row>
    <row r="5096">
      <c r="B5096">
        <f>IFERROR(VLOOKUP(A5096,Produtos!A:B,2,FALSE),"")</f>
        <v/>
      </c>
      <c r="D5096" s="10">
        <f>IFERROR(INDEX(Lotes!$E:$E,MATCH(1,(Lotes!$A:$A=A5096)*(Lotes!$C:$C=C5096),0)),"")</f>
        <v/>
      </c>
      <c r="E5096" s="14">
        <f>IF(D5096="","",D5096-TODAY())</f>
        <v/>
      </c>
      <c r="F5096">
        <f>IF(D5096="","",IF(E5096&lt;0,"VENCIDO",IF(E5096&lt;=30,"VENCE EM &lt;= 30 DIAS",IF(E5096&lt;=60,"ATENCAO (31-60 DIAS)","OK"))))</f>
        <v/>
      </c>
      <c r="G5096" s="14">
        <f>SUMIFS(Lancamentos!$G:$G,Lancamentos!$C:$C,$A5096,Lancamentos!$E:$E,$C5096,Lancamentos!$B:$B,"ENTRADA")</f>
        <v/>
      </c>
      <c r="H5096" s="14">
        <f>SUMIFS(Lancamentos!$G:$G,Lancamentos!$C:$C,$A5096,Lancamentos!$E:$E,$C5096,Lancamentos!$B:$B,"SAIDA_USO")</f>
        <v/>
      </c>
      <c r="I5096" s="14">
        <f>SUMIFS(Lancamentos!$G:$G,Lancamentos!$C:$C,$A5096,Lancamentos!$E:$E,$C5096,Lancamentos!$B:$B,"SAIDA_DESCARTE")</f>
        <v/>
      </c>
      <c r="J5096" s="14">
        <f>G5096-H5096-I5096</f>
        <v/>
      </c>
      <c r="K5096">
        <f>IF(A5096="","",IF(J5096&lt;=IFERROR(VLOOKUP(A5096,Produtos!$A:$E,5,FALSE),0),"ABAIXO DO MINIMO","OK"))</f>
        <v/>
      </c>
    </row>
    <row r="5097">
      <c r="B5097">
        <f>IFERROR(VLOOKUP(A5097,Produtos!A:B,2,FALSE),"")</f>
        <v/>
      </c>
      <c r="D5097" s="10">
        <f>IFERROR(INDEX(Lotes!$E:$E,MATCH(1,(Lotes!$A:$A=A5097)*(Lotes!$C:$C=C5097),0)),"")</f>
        <v/>
      </c>
      <c r="E5097" s="14">
        <f>IF(D5097="","",D5097-TODAY())</f>
        <v/>
      </c>
      <c r="F5097">
        <f>IF(D5097="","",IF(E5097&lt;0,"VENCIDO",IF(E5097&lt;=30,"VENCE EM &lt;= 30 DIAS",IF(E5097&lt;=60,"ATENCAO (31-60 DIAS)","OK"))))</f>
        <v/>
      </c>
      <c r="G5097" s="14">
        <f>SUMIFS(Lancamentos!$G:$G,Lancamentos!$C:$C,$A5097,Lancamentos!$E:$E,$C5097,Lancamentos!$B:$B,"ENTRADA")</f>
        <v/>
      </c>
      <c r="H5097" s="14">
        <f>SUMIFS(Lancamentos!$G:$G,Lancamentos!$C:$C,$A5097,Lancamentos!$E:$E,$C5097,Lancamentos!$B:$B,"SAIDA_USO")</f>
        <v/>
      </c>
      <c r="I5097" s="14">
        <f>SUMIFS(Lancamentos!$G:$G,Lancamentos!$C:$C,$A5097,Lancamentos!$E:$E,$C5097,Lancamentos!$B:$B,"SAIDA_DESCARTE")</f>
        <v/>
      </c>
      <c r="J5097" s="14">
        <f>G5097-H5097-I5097</f>
        <v/>
      </c>
      <c r="K5097">
        <f>IF(A5097="","",IF(J5097&lt;=IFERROR(VLOOKUP(A5097,Produtos!$A:$E,5,FALSE),0),"ABAIXO DO MINIMO","OK"))</f>
        <v/>
      </c>
    </row>
    <row r="5098">
      <c r="B5098">
        <f>IFERROR(VLOOKUP(A5098,Produtos!A:B,2,FALSE),"")</f>
        <v/>
      </c>
      <c r="D5098" s="10">
        <f>IFERROR(INDEX(Lotes!$E:$E,MATCH(1,(Lotes!$A:$A=A5098)*(Lotes!$C:$C=C5098),0)),"")</f>
        <v/>
      </c>
      <c r="E5098" s="14">
        <f>IF(D5098="","",D5098-TODAY())</f>
        <v/>
      </c>
      <c r="F5098">
        <f>IF(D5098="","",IF(E5098&lt;0,"VENCIDO",IF(E5098&lt;=30,"VENCE EM &lt;= 30 DIAS",IF(E5098&lt;=60,"ATENCAO (31-60 DIAS)","OK"))))</f>
        <v/>
      </c>
      <c r="G5098" s="14">
        <f>SUMIFS(Lancamentos!$G:$G,Lancamentos!$C:$C,$A5098,Lancamentos!$E:$E,$C5098,Lancamentos!$B:$B,"ENTRADA")</f>
        <v/>
      </c>
      <c r="H5098" s="14">
        <f>SUMIFS(Lancamentos!$G:$G,Lancamentos!$C:$C,$A5098,Lancamentos!$E:$E,$C5098,Lancamentos!$B:$B,"SAIDA_USO")</f>
        <v/>
      </c>
      <c r="I5098" s="14">
        <f>SUMIFS(Lancamentos!$G:$G,Lancamentos!$C:$C,$A5098,Lancamentos!$E:$E,$C5098,Lancamentos!$B:$B,"SAIDA_DESCARTE")</f>
        <v/>
      </c>
      <c r="J5098" s="14">
        <f>G5098-H5098-I5098</f>
        <v/>
      </c>
      <c r="K5098">
        <f>IF(A5098="","",IF(J5098&lt;=IFERROR(VLOOKUP(A5098,Produtos!$A:$E,5,FALSE),0),"ABAIXO DO MINIMO","OK"))</f>
        <v/>
      </c>
    </row>
    <row r="5099">
      <c r="B5099">
        <f>IFERROR(VLOOKUP(A5099,Produtos!A:B,2,FALSE),"")</f>
        <v/>
      </c>
      <c r="D5099" s="10">
        <f>IFERROR(INDEX(Lotes!$E:$E,MATCH(1,(Lotes!$A:$A=A5099)*(Lotes!$C:$C=C5099),0)),"")</f>
        <v/>
      </c>
      <c r="E5099" s="14">
        <f>IF(D5099="","",D5099-TODAY())</f>
        <v/>
      </c>
      <c r="F5099">
        <f>IF(D5099="","",IF(E5099&lt;0,"VENCIDO",IF(E5099&lt;=30,"VENCE EM &lt;= 30 DIAS",IF(E5099&lt;=60,"ATENCAO (31-60 DIAS)","OK"))))</f>
        <v/>
      </c>
      <c r="G5099" s="14">
        <f>SUMIFS(Lancamentos!$G:$G,Lancamentos!$C:$C,$A5099,Lancamentos!$E:$E,$C5099,Lancamentos!$B:$B,"ENTRADA")</f>
        <v/>
      </c>
      <c r="H5099" s="14">
        <f>SUMIFS(Lancamentos!$G:$G,Lancamentos!$C:$C,$A5099,Lancamentos!$E:$E,$C5099,Lancamentos!$B:$B,"SAIDA_USO")</f>
        <v/>
      </c>
      <c r="I5099" s="14">
        <f>SUMIFS(Lancamentos!$G:$G,Lancamentos!$C:$C,$A5099,Lancamentos!$E:$E,$C5099,Lancamentos!$B:$B,"SAIDA_DESCARTE")</f>
        <v/>
      </c>
      <c r="J5099" s="14">
        <f>G5099-H5099-I5099</f>
        <v/>
      </c>
      <c r="K5099">
        <f>IF(A5099="","",IF(J5099&lt;=IFERROR(VLOOKUP(A5099,Produtos!$A:$E,5,FALSE),0),"ABAIXO DO MINIMO","OK"))</f>
        <v/>
      </c>
    </row>
    <row r="5100">
      <c r="B5100">
        <f>IFERROR(VLOOKUP(A5100,Produtos!A:B,2,FALSE),"")</f>
        <v/>
      </c>
      <c r="D5100" s="10">
        <f>IFERROR(INDEX(Lotes!$E:$E,MATCH(1,(Lotes!$A:$A=A5100)*(Lotes!$C:$C=C5100),0)),"")</f>
        <v/>
      </c>
      <c r="E5100" s="14">
        <f>IF(D5100="","",D5100-TODAY())</f>
        <v/>
      </c>
      <c r="F5100">
        <f>IF(D5100="","",IF(E5100&lt;0,"VENCIDO",IF(E5100&lt;=30,"VENCE EM &lt;= 30 DIAS",IF(E5100&lt;=60,"ATENCAO (31-60 DIAS)","OK"))))</f>
        <v/>
      </c>
      <c r="G5100" s="14">
        <f>SUMIFS(Lancamentos!$G:$G,Lancamentos!$C:$C,$A5100,Lancamentos!$E:$E,$C5100,Lancamentos!$B:$B,"ENTRADA")</f>
        <v/>
      </c>
      <c r="H5100" s="14">
        <f>SUMIFS(Lancamentos!$G:$G,Lancamentos!$C:$C,$A5100,Lancamentos!$E:$E,$C5100,Lancamentos!$B:$B,"SAIDA_USO")</f>
        <v/>
      </c>
      <c r="I5100" s="14">
        <f>SUMIFS(Lancamentos!$G:$G,Lancamentos!$C:$C,$A5100,Lancamentos!$E:$E,$C5100,Lancamentos!$B:$B,"SAIDA_DESCARTE")</f>
        <v/>
      </c>
      <c r="J5100" s="14">
        <f>G5100-H5100-I5100</f>
        <v/>
      </c>
      <c r="K5100">
        <f>IF(A5100="","",IF(J5100&lt;=IFERROR(VLOOKUP(A5100,Produtos!$A:$E,5,FALSE),0),"ABAIXO DO MINIMO","OK"))</f>
        <v/>
      </c>
    </row>
    <row r="5101">
      <c r="B5101">
        <f>IFERROR(VLOOKUP(A5101,Produtos!A:B,2,FALSE),"")</f>
        <v/>
      </c>
      <c r="D5101" s="10">
        <f>IFERROR(INDEX(Lotes!$E:$E,MATCH(1,(Lotes!$A:$A=A5101)*(Lotes!$C:$C=C5101),0)),"")</f>
        <v/>
      </c>
      <c r="E5101" s="14">
        <f>IF(D5101="","",D5101-TODAY())</f>
        <v/>
      </c>
      <c r="F5101">
        <f>IF(D5101="","",IF(E5101&lt;0,"VENCIDO",IF(E5101&lt;=30,"VENCE EM &lt;= 30 DIAS",IF(E5101&lt;=60,"ATENCAO (31-60 DIAS)","OK"))))</f>
        <v/>
      </c>
      <c r="G5101" s="14">
        <f>SUMIFS(Lancamentos!$G:$G,Lancamentos!$C:$C,$A5101,Lancamentos!$E:$E,$C5101,Lancamentos!$B:$B,"ENTRADA")</f>
        <v/>
      </c>
      <c r="H5101" s="14">
        <f>SUMIFS(Lancamentos!$G:$G,Lancamentos!$C:$C,$A5101,Lancamentos!$E:$E,$C5101,Lancamentos!$B:$B,"SAIDA_USO")</f>
        <v/>
      </c>
      <c r="I5101" s="14">
        <f>SUMIFS(Lancamentos!$G:$G,Lancamentos!$C:$C,$A5101,Lancamentos!$E:$E,$C5101,Lancamentos!$B:$B,"SAIDA_DESCARTE")</f>
        <v/>
      </c>
      <c r="J5101" s="14">
        <f>G5101-H5101-I5101</f>
        <v/>
      </c>
      <c r="K5101">
        <f>IF(A5101="","",IF(J5101&lt;=IFERROR(VLOOKUP(A5101,Produtos!$A:$E,5,FALSE),0),"ABAIXO DO MINIMO","OK"))</f>
        <v/>
      </c>
    </row>
    <row r="5102">
      <c r="B5102">
        <f>IFERROR(VLOOKUP(A5102,Produtos!A:B,2,FALSE),"")</f>
        <v/>
      </c>
      <c r="D5102" s="10">
        <f>IFERROR(INDEX(Lotes!$E:$E,MATCH(1,(Lotes!$A:$A=A5102)*(Lotes!$C:$C=C5102),0)),"")</f>
        <v/>
      </c>
      <c r="E5102" s="14">
        <f>IF(D5102="","",D5102-TODAY())</f>
        <v/>
      </c>
      <c r="F5102">
        <f>IF(D5102="","",IF(E5102&lt;0,"VENCIDO",IF(E5102&lt;=30,"VENCE EM &lt;= 30 DIAS",IF(E5102&lt;=60,"ATENCAO (31-60 DIAS)","OK"))))</f>
        <v/>
      </c>
      <c r="G5102" s="14">
        <f>SUMIFS(Lancamentos!$G:$G,Lancamentos!$C:$C,$A5102,Lancamentos!$E:$E,$C5102,Lancamentos!$B:$B,"ENTRADA")</f>
        <v/>
      </c>
      <c r="H5102" s="14">
        <f>SUMIFS(Lancamentos!$G:$G,Lancamentos!$C:$C,$A5102,Lancamentos!$E:$E,$C5102,Lancamentos!$B:$B,"SAIDA_USO")</f>
        <v/>
      </c>
      <c r="I5102" s="14">
        <f>SUMIFS(Lancamentos!$G:$G,Lancamentos!$C:$C,$A5102,Lancamentos!$E:$E,$C5102,Lancamentos!$B:$B,"SAIDA_DESCARTE")</f>
        <v/>
      </c>
      <c r="J5102" s="14">
        <f>G5102-H5102-I5102</f>
        <v/>
      </c>
      <c r="K5102">
        <f>IF(A5102="","",IF(J5102&lt;=IFERROR(VLOOKUP(A5102,Produtos!$A:$E,5,FALSE),0),"ABAIXO DO MINIMO","OK"))</f>
        <v/>
      </c>
    </row>
    <row r="5103">
      <c r="B5103">
        <f>IFERROR(VLOOKUP(A5103,Produtos!A:B,2,FALSE),"")</f>
        <v/>
      </c>
      <c r="D5103" s="10">
        <f>IFERROR(INDEX(Lotes!$E:$E,MATCH(1,(Lotes!$A:$A=A5103)*(Lotes!$C:$C=C5103),0)),"")</f>
        <v/>
      </c>
      <c r="E5103" s="14">
        <f>IF(D5103="","",D5103-TODAY())</f>
        <v/>
      </c>
      <c r="F5103">
        <f>IF(D5103="","",IF(E5103&lt;0,"VENCIDO",IF(E5103&lt;=30,"VENCE EM &lt;= 30 DIAS",IF(E5103&lt;=60,"ATENCAO (31-60 DIAS)","OK"))))</f>
        <v/>
      </c>
      <c r="G5103" s="14">
        <f>SUMIFS(Lancamentos!$G:$G,Lancamentos!$C:$C,$A5103,Lancamentos!$E:$E,$C5103,Lancamentos!$B:$B,"ENTRADA")</f>
        <v/>
      </c>
      <c r="H5103" s="14">
        <f>SUMIFS(Lancamentos!$G:$G,Lancamentos!$C:$C,$A5103,Lancamentos!$E:$E,$C5103,Lancamentos!$B:$B,"SAIDA_USO")</f>
        <v/>
      </c>
      <c r="I5103" s="14">
        <f>SUMIFS(Lancamentos!$G:$G,Lancamentos!$C:$C,$A5103,Lancamentos!$E:$E,$C5103,Lancamentos!$B:$B,"SAIDA_DESCARTE")</f>
        <v/>
      </c>
      <c r="J5103" s="14">
        <f>G5103-H5103-I5103</f>
        <v/>
      </c>
      <c r="K5103">
        <f>IF(A5103="","",IF(J5103&lt;=IFERROR(VLOOKUP(A5103,Produtos!$A:$E,5,FALSE),0),"ABAIXO DO MINIMO","OK"))</f>
        <v/>
      </c>
    </row>
    <row r="5104">
      <c r="B5104">
        <f>IFERROR(VLOOKUP(A5104,Produtos!A:B,2,FALSE),"")</f>
        <v/>
      </c>
      <c r="D5104" s="10">
        <f>IFERROR(INDEX(Lotes!$E:$E,MATCH(1,(Lotes!$A:$A=A5104)*(Lotes!$C:$C=C5104),0)),"")</f>
        <v/>
      </c>
      <c r="E5104" s="14">
        <f>IF(D5104="","",D5104-TODAY())</f>
        <v/>
      </c>
      <c r="F5104">
        <f>IF(D5104="","",IF(E5104&lt;0,"VENCIDO",IF(E5104&lt;=30,"VENCE EM &lt;= 30 DIAS",IF(E5104&lt;=60,"ATENCAO (31-60 DIAS)","OK"))))</f>
        <v/>
      </c>
      <c r="G5104" s="14">
        <f>SUMIFS(Lancamentos!$G:$G,Lancamentos!$C:$C,$A5104,Lancamentos!$E:$E,$C5104,Lancamentos!$B:$B,"ENTRADA")</f>
        <v/>
      </c>
      <c r="H5104" s="14">
        <f>SUMIFS(Lancamentos!$G:$G,Lancamentos!$C:$C,$A5104,Lancamentos!$E:$E,$C5104,Lancamentos!$B:$B,"SAIDA_USO")</f>
        <v/>
      </c>
      <c r="I5104" s="14">
        <f>SUMIFS(Lancamentos!$G:$G,Lancamentos!$C:$C,$A5104,Lancamentos!$E:$E,$C5104,Lancamentos!$B:$B,"SAIDA_DESCARTE")</f>
        <v/>
      </c>
      <c r="J5104" s="14">
        <f>G5104-H5104-I5104</f>
        <v/>
      </c>
      <c r="K5104">
        <f>IF(A5104="","",IF(J5104&lt;=IFERROR(VLOOKUP(A5104,Produtos!$A:$E,5,FALSE),0),"ABAIXO DO MINIMO","OK"))</f>
        <v/>
      </c>
    </row>
    <row r="5105">
      <c r="B5105">
        <f>IFERROR(VLOOKUP(A5105,Produtos!A:B,2,FALSE),"")</f>
        <v/>
      </c>
      <c r="D5105" s="10">
        <f>IFERROR(INDEX(Lotes!$E:$E,MATCH(1,(Lotes!$A:$A=A5105)*(Lotes!$C:$C=C5105),0)),"")</f>
        <v/>
      </c>
      <c r="E5105" s="14">
        <f>IF(D5105="","",D5105-TODAY())</f>
        <v/>
      </c>
      <c r="F5105">
        <f>IF(D5105="","",IF(E5105&lt;0,"VENCIDO",IF(E5105&lt;=30,"VENCE EM &lt;= 30 DIAS",IF(E5105&lt;=60,"ATENCAO (31-60 DIAS)","OK"))))</f>
        <v/>
      </c>
      <c r="G5105" s="14">
        <f>SUMIFS(Lancamentos!$G:$G,Lancamentos!$C:$C,$A5105,Lancamentos!$E:$E,$C5105,Lancamentos!$B:$B,"ENTRADA")</f>
        <v/>
      </c>
      <c r="H5105" s="14">
        <f>SUMIFS(Lancamentos!$G:$G,Lancamentos!$C:$C,$A5105,Lancamentos!$E:$E,$C5105,Lancamentos!$B:$B,"SAIDA_USO")</f>
        <v/>
      </c>
      <c r="I5105" s="14">
        <f>SUMIFS(Lancamentos!$G:$G,Lancamentos!$C:$C,$A5105,Lancamentos!$E:$E,$C5105,Lancamentos!$B:$B,"SAIDA_DESCARTE")</f>
        <v/>
      </c>
      <c r="J5105" s="14">
        <f>G5105-H5105-I5105</f>
        <v/>
      </c>
      <c r="K5105">
        <f>IF(A5105="","",IF(J5105&lt;=IFERROR(VLOOKUP(A5105,Produtos!$A:$E,5,FALSE),0),"ABAIXO DO MINIMO","OK"))</f>
        <v/>
      </c>
    </row>
    <row r="5106">
      <c r="B5106">
        <f>IFERROR(VLOOKUP(A5106,Produtos!A:B,2,FALSE),"")</f>
        <v/>
      </c>
      <c r="D5106" s="10">
        <f>IFERROR(INDEX(Lotes!$E:$E,MATCH(1,(Lotes!$A:$A=A5106)*(Lotes!$C:$C=C5106),0)),"")</f>
        <v/>
      </c>
      <c r="E5106" s="14">
        <f>IF(D5106="","",D5106-TODAY())</f>
        <v/>
      </c>
      <c r="F5106">
        <f>IF(D5106="","",IF(E5106&lt;0,"VENCIDO",IF(E5106&lt;=30,"VENCE EM &lt;= 30 DIAS",IF(E5106&lt;=60,"ATENCAO (31-60 DIAS)","OK"))))</f>
        <v/>
      </c>
      <c r="G5106" s="14">
        <f>SUMIFS(Lancamentos!$G:$G,Lancamentos!$C:$C,$A5106,Lancamentos!$E:$E,$C5106,Lancamentos!$B:$B,"ENTRADA")</f>
        <v/>
      </c>
      <c r="H5106" s="14">
        <f>SUMIFS(Lancamentos!$G:$G,Lancamentos!$C:$C,$A5106,Lancamentos!$E:$E,$C5106,Lancamentos!$B:$B,"SAIDA_USO")</f>
        <v/>
      </c>
      <c r="I5106" s="14">
        <f>SUMIFS(Lancamentos!$G:$G,Lancamentos!$C:$C,$A5106,Lancamentos!$E:$E,$C5106,Lancamentos!$B:$B,"SAIDA_DESCARTE")</f>
        <v/>
      </c>
      <c r="J5106" s="14">
        <f>G5106-H5106-I5106</f>
        <v/>
      </c>
      <c r="K5106">
        <f>IF(A5106="","",IF(J5106&lt;=IFERROR(VLOOKUP(A5106,Produtos!$A:$E,5,FALSE),0),"ABAIXO DO MINIMO","OK"))</f>
        <v/>
      </c>
    </row>
    <row r="5107">
      <c r="B5107">
        <f>IFERROR(VLOOKUP(A5107,Produtos!A:B,2,FALSE),"")</f>
        <v/>
      </c>
      <c r="D5107" s="10">
        <f>IFERROR(INDEX(Lotes!$E:$E,MATCH(1,(Lotes!$A:$A=A5107)*(Lotes!$C:$C=C5107),0)),"")</f>
        <v/>
      </c>
      <c r="E5107" s="14">
        <f>IF(D5107="","",D5107-TODAY())</f>
        <v/>
      </c>
      <c r="F5107">
        <f>IF(D5107="","",IF(E5107&lt;0,"VENCIDO",IF(E5107&lt;=30,"VENCE EM &lt;= 30 DIAS",IF(E5107&lt;=60,"ATENCAO (31-60 DIAS)","OK"))))</f>
        <v/>
      </c>
      <c r="G5107" s="14">
        <f>SUMIFS(Lancamentos!$G:$G,Lancamentos!$C:$C,$A5107,Lancamentos!$E:$E,$C5107,Lancamentos!$B:$B,"ENTRADA")</f>
        <v/>
      </c>
      <c r="H5107" s="14">
        <f>SUMIFS(Lancamentos!$G:$G,Lancamentos!$C:$C,$A5107,Lancamentos!$E:$E,$C5107,Lancamentos!$B:$B,"SAIDA_USO")</f>
        <v/>
      </c>
      <c r="I5107" s="14">
        <f>SUMIFS(Lancamentos!$G:$G,Lancamentos!$C:$C,$A5107,Lancamentos!$E:$E,$C5107,Lancamentos!$B:$B,"SAIDA_DESCARTE")</f>
        <v/>
      </c>
      <c r="J5107" s="14">
        <f>G5107-H5107-I5107</f>
        <v/>
      </c>
      <c r="K5107">
        <f>IF(A5107="","",IF(J5107&lt;=IFERROR(VLOOKUP(A5107,Produtos!$A:$E,5,FALSE),0),"ABAIXO DO MINIMO","OK"))</f>
        <v/>
      </c>
    </row>
    <row r="5108">
      <c r="B5108">
        <f>IFERROR(VLOOKUP(A5108,Produtos!A:B,2,FALSE),"")</f>
        <v/>
      </c>
      <c r="D5108" s="10">
        <f>IFERROR(INDEX(Lotes!$E:$E,MATCH(1,(Lotes!$A:$A=A5108)*(Lotes!$C:$C=C5108),0)),"")</f>
        <v/>
      </c>
      <c r="E5108" s="14">
        <f>IF(D5108="","",D5108-TODAY())</f>
        <v/>
      </c>
      <c r="F5108">
        <f>IF(D5108="","",IF(E5108&lt;0,"VENCIDO",IF(E5108&lt;=30,"VENCE EM &lt;= 30 DIAS",IF(E5108&lt;=60,"ATENCAO (31-60 DIAS)","OK"))))</f>
        <v/>
      </c>
      <c r="G5108" s="14">
        <f>SUMIFS(Lancamentos!$G:$G,Lancamentos!$C:$C,$A5108,Lancamentos!$E:$E,$C5108,Lancamentos!$B:$B,"ENTRADA")</f>
        <v/>
      </c>
      <c r="H5108" s="14">
        <f>SUMIFS(Lancamentos!$G:$G,Lancamentos!$C:$C,$A5108,Lancamentos!$E:$E,$C5108,Lancamentos!$B:$B,"SAIDA_USO")</f>
        <v/>
      </c>
      <c r="I5108" s="14">
        <f>SUMIFS(Lancamentos!$G:$G,Lancamentos!$C:$C,$A5108,Lancamentos!$E:$E,$C5108,Lancamentos!$B:$B,"SAIDA_DESCARTE")</f>
        <v/>
      </c>
      <c r="J5108" s="14">
        <f>G5108-H5108-I5108</f>
        <v/>
      </c>
      <c r="K5108">
        <f>IF(A5108="","",IF(J5108&lt;=IFERROR(VLOOKUP(A5108,Produtos!$A:$E,5,FALSE),0),"ABAIXO DO MINIMO","OK"))</f>
        <v/>
      </c>
    </row>
    <row r="5109">
      <c r="B5109">
        <f>IFERROR(VLOOKUP(A5109,Produtos!A:B,2,FALSE),"")</f>
        <v/>
      </c>
      <c r="D5109" s="10">
        <f>IFERROR(INDEX(Lotes!$E:$E,MATCH(1,(Lotes!$A:$A=A5109)*(Lotes!$C:$C=C5109),0)),"")</f>
        <v/>
      </c>
      <c r="E5109" s="14">
        <f>IF(D5109="","",D5109-TODAY())</f>
        <v/>
      </c>
      <c r="F5109">
        <f>IF(D5109="","",IF(E5109&lt;0,"VENCIDO",IF(E5109&lt;=30,"VENCE EM &lt;= 30 DIAS",IF(E5109&lt;=60,"ATENCAO (31-60 DIAS)","OK"))))</f>
        <v/>
      </c>
      <c r="G5109" s="14">
        <f>SUMIFS(Lancamentos!$G:$G,Lancamentos!$C:$C,$A5109,Lancamentos!$E:$E,$C5109,Lancamentos!$B:$B,"ENTRADA")</f>
        <v/>
      </c>
      <c r="H5109" s="14">
        <f>SUMIFS(Lancamentos!$G:$G,Lancamentos!$C:$C,$A5109,Lancamentos!$E:$E,$C5109,Lancamentos!$B:$B,"SAIDA_USO")</f>
        <v/>
      </c>
      <c r="I5109" s="14">
        <f>SUMIFS(Lancamentos!$G:$G,Lancamentos!$C:$C,$A5109,Lancamentos!$E:$E,$C5109,Lancamentos!$B:$B,"SAIDA_DESCARTE")</f>
        <v/>
      </c>
      <c r="J5109" s="14">
        <f>G5109-H5109-I5109</f>
        <v/>
      </c>
      <c r="K5109">
        <f>IF(A5109="","",IF(J5109&lt;=IFERROR(VLOOKUP(A5109,Produtos!$A:$E,5,FALSE),0),"ABAIXO DO MINIMO","OK"))</f>
        <v/>
      </c>
    </row>
    <row r="5110">
      <c r="B5110">
        <f>IFERROR(VLOOKUP(A5110,Produtos!A:B,2,FALSE),"")</f>
        <v/>
      </c>
      <c r="D5110" s="10">
        <f>IFERROR(INDEX(Lotes!$E:$E,MATCH(1,(Lotes!$A:$A=A5110)*(Lotes!$C:$C=C5110),0)),"")</f>
        <v/>
      </c>
      <c r="E5110" s="14">
        <f>IF(D5110="","",D5110-TODAY())</f>
        <v/>
      </c>
      <c r="F5110">
        <f>IF(D5110="","",IF(E5110&lt;0,"VENCIDO",IF(E5110&lt;=30,"VENCE EM &lt;= 30 DIAS",IF(E5110&lt;=60,"ATENCAO (31-60 DIAS)","OK"))))</f>
        <v/>
      </c>
      <c r="G5110" s="14">
        <f>SUMIFS(Lancamentos!$G:$G,Lancamentos!$C:$C,$A5110,Lancamentos!$E:$E,$C5110,Lancamentos!$B:$B,"ENTRADA")</f>
        <v/>
      </c>
      <c r="H5110" s="14">
        <f>SUMIFS(Lancamentos!$G:$G,Lancamentos!$C:$C,$A5110,Lancamentos!$E:$E,$C5110,Lancamentos!$B:$B,"SAIDA_USO")</f>
        <v/>
      </c>
      <c r="I5110" s="14">
        <f>SUMIFS(Lancamentos!$G:$G,Lancamentos!$C:$C,$A5110,Lancamentos!$E:$E,$C5110,Lancamentos!$B:$B,"SAIDA_DESCARTE")</f>
        <v/>
      </c>
      <c r="J5110" s="14">
        <f>G5110-H5110-I5110</f>
        <v/>
      </c>
      <c r="K5110">
        <f>IF(A5110="","",IF(J5110&lt;=IFERROR(VLOOKUP(A5110,Produtos!$A:$E,5,FALSE),0),"ABAIXO DO MINIMO","OK"))</f>
        <v/>
      </c>
    </row>
    <row r="5111">
      <c r="B5111">
        <f>IFERROR(VLOOKUP(A5111,Produtos!A:B,2,FALSE),"")</f>
        <v/>
      </c>
      <c r="D5111" s="10">
        <f>IFERROR(INDEX(Lotes!$E:$E,MATCH(1,(Lotes!$A:$A=A5111)*(Lotes!$C:$C=C5111),0)),"")</f>
        <v/>
      </c>
      <c r="E5111" s="14">
        <f>IF(D5111="","",D5111-TODAY())</f>
        <v/>
      </c>
      <c r="F5111">
        <f>IF(D5111="","",IF(E5111&lt;0,"VENCIDO",IF(E5111&lt;=30,"VENCE EM &lt;= 30 DIAS",IF(E5111&lt;=60,"ATENCAO (31-60 DIAS)","OK"))))</f>
        <v/>
      </c>
      <c r="G5111" s="14">
        <f>SUMIFS(Lancamentos!$G:$G,Lancamentos!$C:$C,$A5111,Lancamentos!$E:$E,$C5111,Lancamentos!$B:$B,"ENTRADA")</f>
        <v/>
      </c>
      <c r="H5111" s="14">
        <f>SUMIFS(Lancamentos!$G:$G,Lancamentos!$C:$C,$A5111,Lancamentos!$E:$E,$C5111,Lancamentos!$B:$B,"SAIDA_USO")</f>
        <v/>
      </c>
      <c r="I5111" s="14">
        <f>SUMIFS(Lancamentos!$G:$G,Lancamentos!$C:$C,$A5111,Lancamentos!$E:$E,$C5111,Lancamentos!$B:$B,"SAIDA_DESCARTE")</f>
        <v/>
      </c>
      <c r="J5111" s="14">
        <f>G5111-H5111-I5111</f>
        <v/>
      </c>
      <c r="K5111">
        <f>IF(A5111="","",IF(J5111&lt;=IFERROR(VLOOKUP(A5111,Produtos!$A:$E,5,FALSE),0),"ABAIXO DO MINIMO","OK"))</f>
        <v/>
      </c>
    </row>
    <row r="5112">
      <c r="B5112">
        <f>IFERROR(VLOOKUP(A5112,Produtos!A:B,2,FALSE),"")</f>
        <v/>
      </c>
      <c r="D5112" s="10">
        <f>IFERROR(INDEX(Lotes!$E:$E,MATCH(1,(Lotes!$A:$A=A5112)*(Lotes!$C:$C=C5112),0)),"")</f>
        <v/>
      </c>
      <c r="E5112" s="14">
        <f>IF(D5112="","",D5112-TODAY())</f>
        <v/>
      </c>
      <c r="F5112">
        <f>IF(D5112="","",IF(E5112&lt;0,"VENCIDO",IF(E5112&lt;=30,"VENCE EM &lt;= 30 DIAS",IF(E5112&lt;=60,"ATENCAO (31-60 DIAS)","OK"))))</f>
        <v/>
      </c>
      <c r="G5112" s="14">
        <f>SUMIFS(Lancamentos!$G:$G,Lancamentos!$C:$C,$A5112,Lancamentos!$E:$E,$C5112,Lancamentos!$B:$B,"ENTRADA")</f>
        <v/>
      </c>
      <c r="H5112" s="14">
        <f>SUMIFS(Lancamentos!$G:$G,Lancamentos!$C:$C,$A5112,Lancamentos!$E:$E,$C5112,Lancamentos!$B:$B,"SAIDA_USO")</f>
        <v/>
      </c>
      <c r="I5112" s="14">
        <f>SUMIFS(Lancamentos!$G:$G,Lancamentos!$C:$C,$A5112,Lancamentos!$E:$E,$C5112,Lancamentos!$B:$B,"SAIDA_DESCARTE")</f>
        <v/>
      </c>
      <c r="J5112" s="14">
        <f>G5112-H5112-I5112</f>
        <v/>
      </c>
      <c r="K5112">
        <f>IF(A5112="","",IF(J5112&lt;=IFERROR(VLOOKUP(A5112,Produtos!$A:$E,5,FALSE),0),"ABAIXO DO MINIMO","OK"))</f>
        <v/>
      </c>
    </row>
    <row r="5113">
      <c r="B5113">
        <f>IFERROR(VLOOKUP(A5113,Produtos!A:B,2,FALSE),"")</f>
        <v/>
      </c>
      <c r="D5113" s="10">
        <f>IFERROR(INDEX(Lotes!$E:$E,MATCH(1,(Lotes!$A:$A=A5113)*(Lotes!$C:$C=C5113),0)),"")</f>
        <v/>
      </c>
      <c r="E5113" s="14">
        <f>IF(D5113="","",D5113-TODAY())</f>
        <v/>
      </c>
      <c r="F5113">
        <f>IF(D5113="","",IF(E5113&lt;0,"VENCIDO",IF(E5113&lt;=30,"VENCE EM &lt;= 30 DIAS",IF(E5113&lt;=60,"ATENCAO (31-60 DIAS)","OK"))))</f>
        <v/>
      </c>
      <c r="G5113" s="14">
        <f>SUMIFS(Lancamentos!$G:$G,Lancamentos!$C:$C,$A5113,Lancamentos!$E:$E,$C5113,Lancamentos!$B:$B,"ENTRADA")</f>
        <v/>
      </c>
      <c r="H5113" s="14">
        <f>SUMIFS(Lancamentos!$G:$G,Lancamentos!$C:$C,$A5113,Lancamentos!$E:$E,$C5113,Lancamentos!$B:$B,"SAIDA_USO")</f>
        <v/>
      </c>
      <c r="I5113" s="14">
        <f>SUMIFS(Lancamentos!$G:$G,Lancamentos!$C:$C,$A5113,Lancamentos!$E:$E,$C5113,Lancamentos!$B:$B,"SAIDA_DESCARTE")</f>
        <v/>
      </c>
      <c r="J5113" s="14">
        <f>G5113-H5113-I5113</f>
        <v/>
      </c>
      <c r="K5113">
        <f>IF(A5113="","",IF(J5113&lt;=IFERROR(VLOOKUP(A5113,Produtos!$A:$E,5,FALSE),0),"ABAIXO DO MINIMO","OK"))</f>
        <v/>
      </c>
    </row>
    <row r="5114">
      <c r="B5114">
        <f>IFERROR(VLOOKUP(A5114,Produtos!A:B,2,FALSE),"")</f>
        <v/>
      </c>
      <c r="D5114" s="10">
        <f>IFERROR(INDEX(Lotes!$E:$E,MATCH(1,(Lotes!$A:$A=A5114)*(Lotes!$C:$C=C5114),0)),"")</f>
        <v/>
      </c>
      <c r="E5114" s="14">
        <f>IF(D5114="","",D5114-TODAY())</f>
        <v/>
      </c>
      <c r="F5114">
        <f>IF(D5114="","",IF(E5114&lt;0,"VENCIDO",IF(E5114&lt;=30,"VENCE EM &lt;= 30 DIAS",IF(E5114&lt;=60,"ATENCAO (31-60 DIAS)","OK"))))</f>
        <v/>
      </c>
      <c r="G5114" s="14">
        <f>SUMIFS(Lancamentos!$G:$G,Lancamentos!$C:$C,$A5114,Lancamentos!$E:$E,$C5114,Lancamentos!$B:$B,"ENTRADA")</f>
        <v/>
      </c>
      <c r="H5114" s="14">
        <f>SUMIFS(Lancamentos!$G:$G,Lancamentos!$C:$C,$A5114,Lancamentos!$E:$E,$C5114,Lancamentos!$B:$B,"SAIDA_USO")</f>
        <v/>
      </c>
      <c r="I5114" s="14">
        <f>SUMIFS(Lancamentos!$G:$G,Lancamentos!$C:$C,$A5114,Lancamentos!$E:$E,$C5114,Lancamentos!$B:$B,"SAIDA_DESCARTE")</f>
        <v/>
      </c>
      <c r="J5114" s="14">
        <f>G5114-H5114-I5114</f>
        <v/>
      </c>
      <c r="K5114">
        <f>IF(A5114="","",IF(J5114&lt;=IFERROR(VLOOKUP(A5114,Produtos!$A:$E,5,FALSE),0),"ABAIXO DO MINIMO","OK"))</f>
        <v/>
      </c>
    </row>
    <row r="5115">
      <c r="B5115">
        <f>IFERROR(VLOOKUP(A5115,Produtos!A:B,2,FALSE),"")</f>
        <v/>
      </c>
      <c r="D5115" s="10">
        <f>IFERROR(INDEX(Lotes!$E:$E,MATCH(1,(Lotes!$A:$A=A5115)*(Lotes!$C:$C=C5115),0)),"")</f>
        <v/>
      </c>
      <c r="E5115" s="14">
        <f>IF(D5115="","",D5115-TODAY())</f>
        <v/>
      </c>
      <c r="F5115">
        <f>IF(D5115="","",IF(E5115&lt;0,"VENCIDO",IF(E5115&lt;=30,"VENCE EM &lt;= 30 DIAS",IF(E5115&lt;=60,"ATENCAO (31-60 DIAS)","OK"))))</f>
        <v/>
      </c>
      <c r="G5115" s="14">
        <f>SUMIFS(Lancamentos!$G:$G,Lancamentos!$C:$C,$A5115,Lancamentos!$E:$E,$C5115,Lancamentos!$B:$B,"ENTRADA")</f>
        <v/>
      </c>
      <c r="H5115" s="14">
        <f>SUMIFS(Lancamentos!$G:$G,Lancamentos!$C:$C,$A5115,Lancamentos!$E:$E,$C5115,Lancamentos!$B:$B,"SAIDA_USO")</f>
        <v/>
      </c>
      <c r="I5115" s="14">
        <f>SUMIFS(Lancamentos!$G:$G,Lancamentos!$C:$C,$A5115,Lancamentos!$E:$E,$C5115,Lancamentos!$B:$B,"SAIDA_DESCARTE")</f>
        <v/>
      </c>
      <c r="J5115" s="14">
        <f>G5115-H5115-I5115</f>
        <v/>
      </c>
      <c r="K5115">
        <f>IF(A5115="","",IF(J5115&lt;=IFERROR(VLOOKUP(A5115,Produtos!$A:$E,5,FALSE),0),"ABAIXO DO MINIMO","OK"))</f>
        <v/>
      </c>
    </row>
    <row r="5116">
      <c r="B5116">
        <f>IFERROR(VLOOKUP(A5116,Produtos!A:B,2,FALSE),"")</f>
        <v/>
      </c>
      <c r="D5116" s="10">
        <f>IFERROR(INDEX(Lotes!$E:$E,MATCH(1,(Lotes!$A:$A=A5116)*(Lotes!$C:$C=C5116),0)),"")</f>
        <v/>
      </c>
      <c r="E5116" s="14">
        <f>IF(D5116="","",D5116-TODAY())</f>
        <v/>
      </c>
      <c r="F5116">
        <f>IF(D5116="","",IF(E5116&lt;0,"VENCIDO",IF(E5116&lt;=30,"VENCE EM &lt;= 30 DIAS",IF(E5116&lt;=60,"ATENCAO (31-60 DIAS)","OK"))))</f>
        <v/>
      </c>
      <c r="G5116" s="14">
        <f>SUMIFS(Lancamentos!$G:$G,Lancamentos!$C:$C,$A5116,Lancamentos!$E:$E,$C5116,Lancamentos!$B:$B,"ENTRADA")</f>
        <v/>
      </c>
      <c r="H5116" s="14">
        <f>SUMIFS(Lancamentos!$G:$G,Lancamentos!$C:$C,$A5116,Lancamentos!$E:$E,$C5116,Lancamentos!$B:$B,"SAIDA_USO")</f>
        <v/>
      </c>
      <c r="I5116" s="14">
        <f>SUMIFS(Lancamentos!$G:$G,Lancamentos!$C:$C,$A5116,Lancamentos!$E:$E,$C5116,Lancamentos!$B:$B,"SAIDA_DESCARTE")</f>
        <v/>
      </c>
      <c r="J5116" s="14">
        <f>G5116-H5116-I5116</f>
        <v/>
      </c>
      <c r="K5116">
        <f>IF(A5116="","",IF(J5116&lt;=IFERROR(VLOOKUP(A5116,Produtos!$A:$E,5,FALSE),0),"ABAIXO DO MINIMO","OK"))</f>
        <v/>
      </c>
    </row>
    <row r="5117">
      <c r="B5117">
        <f>IFERROR(VLOOKUP(A5117,Produtos!A:B,2,FALSE),"")</f>
        <v/>
      </c>
      <c r="D5117" s="10">
        <f>IFERROR(INDEX(Lotes!$E:$E,MATCH(1,(Lotes!$A:$A=A5117)*(Lotes!$C:$C=C5117),0)),"")</f>
        <v/>
      </c>
      <c r="E5117" s="14">
        <f>IF(D5117="","",D5117-TODAY())</f>
        <v/>
      </c>
      <c r="F5117">
        <f>IF(D5117="","",IF(E5117&lt;0,"VENCIDO",IF(E5117&lt;=30,"VENCE EM &lt;= 30 DIAS",IF(E5117&lt;=60,"ATENCAO (31-60 DIAS)","OK"))))</f>
        <v/>
      </c>
      <c r="G5117" s="14">
        <f>SUMIFS(Lancamentos!$G:$G,Lancamentos!$C:$C,$A5117,Lancamentos!$E:$E,$C5117,Lancamentos!$B:$B,"ENTRADA")</f>
        <v/>
      </c>
      <c r="H5117" s="14">
        <f>SUMIFS(Lancamentos!$G:$G,Lancamentos!$C:$C,$A5117,Lancamentos!$E:$E,$C5117,Lancamentos!$B:$B,"SAIDA_USO")</f>
        <v/>
      </c>
      <c r="I5117" s="14">
        <f>SUMIFS(Lancamentos!$G:$G,Lancamentos!$C:$C,$A5117,Lancamentos!$E:$E,$C5117,Lancamentos!$B:$B,"SAIDA_DESCARTE")</f>
        <v/>
      </c>
      <c r="J5117" s="14">
        <f>G5117-H5117-I5117</f>
        <v/>
      </c>
      <c r="K5117">
        <f>IF(A5117="","",IF(J5117&lt;=IFERROR(VLOOKUP(A5117,Produtos!$A:$E,5,FALSE),0),"ABAIXO DO MINIMO","OK"))</f>
        <v/>
      </c>
    </row>
    <row r="5118">
      <c r="B5118">
        <f>IFERROR(VLOOKUP(A5118,Produtos!A:B,2,FALSE),"")</f>
        <v/>
      </c>
      <c r="D5118" s="10">
        <f>IFERROR(INDEX(Lotes!$E:$E,MATCH(1,(Lotes!$A:$A=A5118)*(Lotes!$C:$C=C5118),0)),"")</f>
        <v/>
      </c>
      <c r="E5118" s="14">
        <f>IF(D5118="","",D5118-TODAY())</f>
        <v/>
      </c>
      <c r="F5118">
        <f>IF(D5118="","",IF(E5118&lt;0,"VENCIDO",IF(E5118&lt;=30,"VENCE EM &lt;= 30 DIAS",IF(E5118&lt;=60,"ATENCAO (31-60 DIAS)","OK"))))</f>
        <v/>
      </c>
      <c r="G5118" s="14">
        <f>SUMIFS(Lancamentos!$G:$G,Lancamentos!$C:$C,$A5118,Lancamentos!$E:$E,$C5118,Lancamentos!$B:$B,"ENTRADA")</f>
        <v/>
      </c>
      <c r="H5118" s="14">
        <f>SUMIFS(Lancamentos!$G:$G,Lancamentos!$C:$C,$A5118,Lancamentos!$E:$E,$C5118,Lancamentos!$B:$B,"SAIDA_USO")</f>
        <v/>
      </c>
      <c r="I5118" s="14">
        <f>SUMIFS(Lancamentos!$G:$G,Lancamentos!$C:$C,$A5118,Lancamentos!$E:$E,$C5118,Lancamentos!$B:$B,"SAIDA_DESCARTE")</f>
        <v/>
      </c>
      <c r="J5118" s="14">
        <f>G5118-H5118-I5118</f>
        <v/>
      </c>
      <c r="K5118">
        <f>IF(A5118="","",IF(J5118&lt;=IFERROR(VLOOKUP(A5118,Produtos!$A:$E,5,FALSE),0),"ABAIXO DO MINIMO","OK"))</f>
        <v/>
      </c>
    </row>
    <row r="5119">
      <c r="B5119">
        <f>IFERROR(VLOOKUP(A5119,Produtos!A:B,2,FALSE),"")</f>
        <v/>
      </c>
      <c r="D5119" s="10">
        <f>IFERROR(INDEX(Lotes!$E:$E,MATCH(1,(Lotes!$A:$A=A5119)*(Lotes!$C:$C=C5119),0)),"")</f>
        <v/>
      </c>
      <c r="E5119" s="14">
        <f>IF(D5119="","",D5119-TODAY())</f>
        <v/>
      </c>
      <c r="F5119">
        <f>IF(D5119="","",IF(E5119&lt;0,"VENCIDO",IF(E5119&lt;=30,"VENCE EM &lt;= 30 DIAS",IF(E5119&lt;=60,"ATENCAO (31-60 DIAS)","OK"))))</f>
        <v/>
      </c>
      <c r="G5119" s="14">
        <f>SUMIFS(Lancamentos!$G:$G,Lancamentos!$C:$C,$A5119,Lancamentos!$E:$E,$C5119,Lancamentos!$B:$B,"ENTRADA")</f>
        <v/>
      </c>
      <c r="H5119" s="14">
        <f>SUMIFS(Lancamentos!$G:$G,Lancamentos!$C:$C,$A5119,Lancamentos!$E:$E,$C5119,Lancamentos!$B:$B,"SAIDA_USO")</f>
        <v/>
      </c>
      <c r="I5119" s="14">
        <f>SUMIFS(Lancamentos!$G:$G,Lancamentos!$C:$C,$A5119,Lancamentos!$E:$E,$C5119,Lancamentos!$B:$B,"SAIDA_DESCARTE")</f>
        <v/>
      </c>
      <c r="J5119" s="14">
        <f>G5119-H5119-I5119</f>
        <v/>
      </c>
      <c r="K5119">
        <f>IF(A5119="","",IF(J5119&lt;=IFERROR(VLOOKUP(A5119,Produtos!$A:$E,5,FALSE),0),"ABAIXO DO MINIMO","OK"))</f>
        <v/>
      </c>
    </row>
    <row r="5120">
      <c r="B5120">
        <f>IFERROR(VLOOKUP(A5120,Produtos!A:B,2,FALSE),"")</f>
        <v/>
      </c>
      <c r="D5120" s="10">
        <f>IFERROR(INDEX(Lotes!$E:$E,MATCH(1,(Lotes!$A:$A=A5120)*(Lotes!$C:$C=C5120),0)),"")</f>
        <v/>
      </c>
      <c r="E5120" s="14">
        <f>IF(D5120="","",D5120-TODAY())</f>
        <v/>
      </c>
      <c r="F5120">
        <f>IF(D5120="","",IF(E5120&lt;0,"VENCIDO",IF(E5120&lt;=30,"VENCE EM &lt;= 30 DIAS",IF(E5120&lt;=60,"ATENCAO (31-60 DIAS)","OK"))))</f>
        <v/>
      </c>
      <c r="G5120" s="14">
        <f>SUMIFS(Lancamentos!$G:$G,Lancamentos!$C:$C,$A5120,Lancamentos!$E:$E,$C5120,Lancamentos!$B:$B,"ENTRADA")</f>
        <v/>
      </c>
      <c r="H5120" s="14">
        <f>SUMIFS(Lancamentos!$G:$G,Lancamentos!$C:$C,$A5120,Lancamentos!$E:$E,$C5120,Lancamentos!$B:$B,"SAIDA_USO")</f>
        <v/>
      </c>
      <c r="I5120" s="14">
        <f>SUMIFS(Lancamentos!$G:$G,Lancamentos!$C:$C,$A5120,Lancamentos!$E:$E,$C5120,Lancamentos!$B:$B,"SAIDA_DESCARTE")</f>
        <v/>
      </c>
      <c r="J5120" s="14">
        <f>G5120-H5120-I5120</f>
        <v/>
      </c>
      <c r="K5120">
        <f>IF(A5120="","",IF(J5120&lt;=IFERROR(VLOOKUP(A5120,Produtos!$A:$E,5,FALSE),0),"ABAIXO DO MINIMO","OK"))</f>
        <v/>
      </c>
    </row>
    <row r="5121">
      <c r="B5121">
        <f>IFERROR(VLOOKUP(A5121,Produtos!A:B,2,FALSE),"")</f>
        <v/>
      </c>
      <c r="D5121" s="10">
        <f>IFERROR(INDEX(Lotes!$E:$E,MATCH(1,(Lotes!$A:$A=A5121)*(Lotes!$C:$C=C5121),0)),"")</f>
        <v/>
      </c>
      <c r="E5121" s="14">
        <f>IF(D5121="","",D5121-TODAY())</f>
        <v/>
      </c>
      <c r="F5121">
        <f>IF(D5121="","",IF(E5121&lt;0,"VENCIDO",IF(E5121&lt;=30,"VENCE EM &lt;= 30 DIAS",IF(E5121&lt;=60,"ATENCAO (31-60 DIAS)","OK"))))</f>
        <v/>
      </c>
      <c r="G5121" s="14">
        <f>SUMIFS(Lancamentos!$G:$G,Lancamentos!$C:$C,$A5121,Lancamentos!$E:$E,$C5121,Lancamentos!$B:$B,"ENTRADA")</f>
        <v/>
      </c>
      <c r="H5121" s="14">
        <f>SUMIFS(Lancamentos!$G:$G,Lancamentos!$C:$C,$A5121,Lancamentos!$E:$E,$C5121,Lancamentos!$B:$B,"SAIDA_USO")</f>
        <v/>
      </c>
      <c r="I5121" s="14">
        <f>SUMIFS(Lancamentos!$G:$G,Lancamentos!$C:$C,$A5121,Lancamentos!$E:$E,$C5121,Lancamentos!$B:$B,"SAIDA_DESCARTE")</f>
        <v/>
      </c>
      <c r="J5121" s="14">
        <f>G5121-H5121-I5121</f>
        <v/>
      </c>
      <c r="K5121">
        <f>IF(A5121="","",IF(J5121&lt;=IFERROR(VLOOKUP(A5121,Produtos!$A:$E,5,FALSE),0),"ABAIXO DO MINIMO","OK"))</f>
        <v/>
      </c>
    </row>
    <row r="5122">
      <c r="B5122">
        <f>IFERROR(VLOOKUP(A5122,Produtos!A:B,2,FALSE),"")</f>
        <v/>
      </c>
      <c r="D5122" s="10">
        <f>IFERROR(INDEX(Lotes!$E:$E,MATCH(1,(Lotes!$A:$A=A5122)*(Lotes!$C:$C=C5122),0)),"")</f>
        <v/>
      </c>
      <c r="E5122" s="14">
        <f>IF(D5122="","",D5122-TODAY())</f>
        <v/>
      </c>
      <c r="F5122">
        <f>IF(D5122="","",IF(E5122&lt;0,"VENCIDO",IF(E5122&lt;=30,"VENCE EM &lt;= 30 DIAS",IF(E5122&lt;=60,"ATENCAO (31-60 DIAS)","OK"))))</f>
        <v/>
      </c>
      <c r="G5122" s="14">
        <f>SUMIFS(Lancamentos!$G:$G,Lancamentos!$C:$C,$A5122,Lancamentos!$E:$E,$C5122,Lancamentos!$B:$B,"ENTRADA")</f>
        <v/>
      </c>
      <c r="H5122" s="14">
        <f>SUMIFS(Lancamentos!$G:$G,Lancamentos!$C:$C,$A5122,Lancamentos!$E:$E,$C5122,Lancamentos!$B:$B,"SAIDA_USO")</f>
        <v/>
      </c>
      <c r="I5122" s="14">
        <f>SUMIFS(Lancamentos!$G:$G,Lancamentos!$C:$C,$A5122,Lancamentos!$E:$E,$C5122,Lancamentos!$B:$B,"SAIDA_DESCARTE")</f>
        <v/>
      </c>
      <c r="J5122" s="14">
        <f>G5122-H5122-I5122</f>
        <v/>
      </c>
      <c r="K5122">
        <f>IF(A5122="","",IF(J5122&lt;=IFERROR(VLOOKUP(A5122,Produtos!$A:$E,5,FALSE),0),"ABAIXO DO MINIMO","OK"))</f>
        <v/>
      </c>
    </row>
    <row r="5123">
      <c r="B5123">
        <f>IFERROR(VLOOKUP(A5123,Produtos!A:B,2,FALSE),"")</f>
        <v/>
      </c>
      <c r="D5123" s="10">
        <f>IFERROR(INDEX(Lotes!$E:$E,MATCH(1,(Lotes!$A:$A=A5123)*(Lotes!$C:$C=C5123),0)),"")</f>
        <v/>
      </c>
      <c r="E5123" s="14">
        <f>IF(D5123="","",D5123-TODAY())</f>
        <v/>
      </c>
      <c r="F5123">
        <f>IF(D5123="","",IF(E5123&lt;0,"VENCIDO",IF(E5123&lt;=30,"VENCE EM &lt;= 30 DIAS",IF(E5123&lt;=60,"ATENCAO (31-60 DIAS)","OK"))))</f>
        <v/>
      </c>
      <c r="G5123" s="14">
        <f>SUMIFS(Lancamentos!$G:$G,Lancamentos!$C:$C,$A5123,Lancamentos!$E:$E,$C5123,Lancamentos!$B:$B,"ENTRADA")</f>
        <v/>
      </c>
      <c r="H5123" s="14">
        <f>SUMIFS(Lancamentos!$G:$G,Lancamentos!$C:$C,$A5123,Lancamentos!$E:$E,$C5123,Lancamentos!$B:$B,"SAIDA_USO")</f>
        <v/>
      </c>
      <c r="I5123" s="14">
        <f>SUMIFS(Lancamentos!$G:$G,Lancamentos!$C:$C,$A5123,Lancamentos!$E:$E,$C5123,Lancamentos!$B:$B,"SAIDA_DESCARTE")</f>
        <v/>
      </c>
      <c r="J5123" s="14">
        <f>G5123-H5123-I5123</f>
        <v/>
      </c>
      <c r="K5123">
        <f>IF(A5123="","",IF(J5123&lt;=IFERROR(VLOOKUP(A5123,Produtos!$A:$E,5,FALSE),0),"ABAIXO DO MINIMO","OK"))</f>
        <v/>
      </c>
    </row>
    <row r="5124">
      <c r="B5124">
        <f>IFERROR(VLOOKUP(A5124,Produtos!A:B,2,FALSE),"")</f>
        <v/>
      </c>
      <c r="D5124" s="10">
        <f>IFERROR(INDEX(Lotes!$E:$E,MATCH(1,(Lotes!$A:$A=A5124)*(Lotes!$C:$C=C5124),0)),"")</f>
        <v/>
      </c>
      <c r="E5124" s="14">
        <f>IF(D5124="","",D5124-TODAY())</f>
        <v/>
      </c>
      <c r="F5124">
        <f>IF(D5124="","",IF(E5124&lt;0,"VENCIDO",IF(E5124&lt;=30,"VENCE EM &lt;= 30 DIAS",IF(E5124&lt;=60,"ATENCAO (31-60 DIAS)","OK"))))</f>
        <v/>
      </c>
      <c r="G5124" s="14">
        <f>SUMIFS(Lancamentos!$G:$G,Lancamentos!$C:$C,$A5124,Lancamentos!$E:$E,$C5124,Lancamentos!$B:$B,"ENTRADA")</f>
        <v/>
      </c>
      <c r="H5124" s="14">
        <f>SUMIFS(Lancamentos!$G:$G,Lancamentos!$C:$C,$A5124,Lancamentos!$E:$E,$C5124,Lancamentos!$B:$B,"SAIDA_USO")</f>
        <v/>
      </c>
      <c r="I5124" s="14">
        <f>SUMIFS(Lancamentos!$G:$G,Lancamentos!$C:$C,$A5124,Lancamentos!$E:$E,$C5124,Lancamentos!$B:$B,"SAIDA_DESCARTE")</f>
        <v/>
      </c>
      <c r="J5124" s="14">
        <f>G5124-H5124-I5124</f>
        <v/>
      </c>
      <c r="K5124">
        <f>IF(A5124="","",IF(J5124&lt;=IFERROR(VLOOKUP(A5124,Produtos!$A:$E,5,FALSE),0),"ABAIXO DO MINIMO","OK"))</f>
        <v/>
      </c>
    </row>
    <row r="5125">
      <c r="B5125">
        <f>IFERROR(VLOOKUP(A5125,Produtos!A:B,2,FALSE),"")</f>
        <v/>
      </c>
      <c r="D5125" s="10">
        <f>IFERROR(INDEX(Lotes!$E:$E,MATCH(1,(Lotes!$A:$A=A5125)*(Lotes!$C:$C=C5125),0)),"")</f>
        <v/>
      </c>
      <c r="E5125" s="14">
        <f>IF(D5125="","",D5125-TODAY())</f>
        <v/>
      </c>
      <c r="F5125">
        <f>IF(D5125="","",IF(E5125&lt;0,"VENCIDO",IF(E5125&lt;=30,"VENCE EM &lt;= 30 DIAS",IF(E5125&lt;=60,"ATENCAO (31-60 DIAS)","OK"))))</f>
        <v/>
      </c>
      <c r="G5125" s="14">
        <f>SUMIFS(Lancamentos!$G:$G,Lancamentos!$C:$C,$A5125,Lancamentos!$E:$E,$C5125,Lancamentos!$B:$B,"ENTRADA")</f>
        <v/>
      </c>
      <c r="H5125" s="14">
        <f>SUMIFS(Lancamentos!$G:$G,Lancamentos!$C:$C,$A5125,Lancamentos!$E:$E,$C5125,Lancamentos!$B:$B,"SAIDA_USO")</f>
        <v/>
      </c>
      <c r="I5125" s="14">
        <f>SUMIFS(Lancamentos!$G:$G,Lancamentos!$C:$C,$A5125,Lancamentos!$E:$E,$C5125,Lancamentos!$B:$B,"SAIDA_DESCARTE")</f>
        <v/>
      </c>
      <c r="J5125" s="14">
        <f>G5125-H5125-I5125</f>
        <v/>
      </c>
      <c r="K5125">
        <f>IF(A5125="","",IF(J5125&lt;=IFERROR(VLOOKUP(A5125,Produtos!$A:$E,5,FALSE),0),"ABAIXO DO MINIMO","OK"))</f>
        <v/>
      </c>
    </row>
    <row r="5126">
      <c r="B5126">
        <f>IFERROR(VLOOKUP(A5126,Produtos!A:B,2,FALSE),"")</f>
        <v/>
      </c>
      <c r="D5126" s="10">
        <f>IFERROR(INDEX(Lotes!$E:$E,MATCH(1,(Lotes!$A:$A=A5126)*(Lotes!$C:$C=C5126),0)),"")</f>
        <v/>
      </c>
      <c r="E5126" s="14">
        <f>IF(D5126="","",D5126-TODAY())</f>
        <v/>
      </c>
      <c r="F5126">
        <f>IF(D5126="","",IF(E5126&lt;0,"VENCIDO",IF(E5126&lt;=30,"VENCE EM &lt;= 30 DIAS",IF(E5126&lt;=60,"ATENCAO (31-60 DIAS)","OK"))))</f>
        <v/>
      </c>
      <c r="G5126" s="14">
        <f>SUMIFS(Lancamentos!$G:$G,Lancamentos!$C:$C,$A5126,Lancamentos!$E:$E,$C5126,Lancamentos!$B:$B,"ENTRADA")</f>
        <v/>
      </c>
      <c r="H5126" s="14">
        <f>SUMIFS(Lancamentos!$G:$G,Lancamentos!$C:$C,$A5126,Lancamentos!$E:$E,$C5126,Lancamentos!$B:$B,"SAIDA_USO")</f>
        <v/>
      </c>
      <c r="I5126" s="14">
        <f>SUMIFS(Lancamentos!$G:$G,Lancamentos!$C:$C,$A5126,Lancamentos!$E:$E,$C5126,Lancamentos!$B:$B,"SAIDA_DESCARTE")</f>
        <v/>
      </c>
      <c r="J5126" s="14">
        <f>G5126-H5126-I5126</f>
        <v/>
      </c>
      <c r="K5126">
        <f>IF(A5126="","",IF(J5126&lt;=IFERROR(VLOOKUP(A5126,Produtos!$A:$E,5,FALSE),0),"ABAIXO DO MINIMO","OK"))</f>
        <v/>
      </c>
    </row>
    <row r="5127">
      <c r="B5127">
        <f>IFERROR(VLOOKUP(A5127,Produtos!A:B,2,FALSE),"")</f>
        <v/>
      </c>
      <c r="D5127" s="10">
        <f>IFERROR(INDEX(Lotes!$E:$E,MATCH(1,(Lotes!$A:$A=A5127)*(Lotes!$C:$C=C5127),0)),"")</f>
        <v/>
      </c>
      <c r="E5127" s="14">
        <f>IF(D5127="","",D5127-TODAY())</f>
        <v/>
      </c>
      <c r="F5127">
        <f>IF(D5127="","",IF(E5127&lt;0,"VENCIDO",IF(E5127&lt;=30,"VENCE EM &lt;= 30 DIAS",IF(E5127&lt;=60,"ATENCAO (31-60 DIAS)","OK"))))</f>
        <v/>
      </c>
      <c r="G5127" s="14">
        <f>SUMIFS(Lancamentos!$G:$G,Lancamentos!$C:$C,$A5127,Lancamentos!$E:$E,$C5127,Lancamentos!$B:$B,"ENTRADA")</f>
        <v/>
      </c>
      <c r="H5127" s="14">
        <f>SUMIFS(Lancamentos!$G:$G,Lancamentos!$C:$C,$A5127,Lancamentos!$E:$E,$C5127,Lancamentos!$B:$B,"SAIDA_USO")</f>
        <v/>
      </c>
      <c r="I5127" s="14">
        <f>SUMIFS(Lancamentos!$G:$G,Lancamentos!$C:$C,$A5127,Lancamentos!$E:$E,$C5127,Lancamentos!$B:$B,"SAIDA_DESCARTE")</f>
        <v/>
      </c>
      <c r="J5127" s="14">
        <f>G5127-H5127-I5127</f>
        <v/>
      </c>
      <c r="K5127">
        <f>IF(A5127="","",IF(J5127&lt;=IFERROR(VLOOKUP(A5127,Produtos!$A:$E,5,FALSE),0),"ABAIXO DO MINIMO","OK"))</f>
        <v/>
      </c>
    </row>
    <row r="5128">
      <c r="B5128">
        <f>IFERROR(VLOOKUP(A5128,Produtos!A:B,2,FALSE),"")</f>
        <v/>
      </c>
      <c r="D5128" s="10">
        <f>IFERROR(INDEX(Lotes!$E:$E,MATCH(1,(Lotes!$A:$A=A5128)*(Lotes!$C:$C=C5128),0)),"")</f>
        <v/>
      </c>
      <c r="E5128" s="14">
        <f>IF(D5128="","",D5128-TODAY())</f>
        <v/>
      </c>
      <c r="F5128">
        <f>IF(D5128="","",IF(E5128&lt;0,"VENCIDO",IF(E5128&lt;=30,"VENCE EM &lt;= 30 DIAS",IF(E5128&lt;=60,"ATENCAO (31-60 DIAS)","OK"))))</f>
        <v/>
      </c>
      <c r="G5128" s="14">
        <f>SUMIFS(Lancamentos!$G:$G,Lancamentos!$C:$C,$A5128,Lancamentos!$E:$E,$C5128,Lancamentos!$B:$B,"ENTRADA")</f>
        <v/>
      </c>
      <c r="H5128" s="14">
        <f>SUMIFS(Lancamentos!$G:$G,Lancamentos!$C:$C,$A5128,Lancamentos!$E:$E,$C5128,Lancamentos!$B:$B,"SAIDA_USO")</f>
        <v/>
      </c>
      <c r="I5128" s="14">
        <f>SUMIFS(Lancamentos!$G:$G,Lancamentos!$C:$C,$A5128,Lancamentos!$E:$E,$C5128,Lancamentos!$B:$B,"SAIDA_DESCARTE")</f>
        <v/>
      </c>
      <c r="J5128" s="14">
        <f>G5128-H5128-I5128</f>
        <v/>
      </c>
      <c r="K5128">
        <f>IF(A5128="","",IF(J5128&lt;=IFERROR(VLOOKUP(A5128,Produtos!$A:$E,5,FALSE),0),"ABAIXO DO MINIMO","OK"))</f>
        <v/>
      </c>
    </row>
    <row r="5129">
      <c r="B5129">
        <f>IFERROR(VLOOKUP(A5129,Produtos!A:B,2,FALSE),"")</f>
        <v/>
      </c>
      <c r="D5129" s="10">
        <f>IFERROR(INDEX(Lotes!$E:$E,MATCH(1,(Lotes!$A:$A=A5129)*(Lotes!$C:$C=C5129),0)),"")</f>
        <v/>
      </c>
      <c r="E5129" s="14">
        <f>IF(D5129="","",D5129-TODAY())</f>
        <v/>
      </c>
      <c r="F5129">
        <f>IF(D5129="","",IF(E5129&lt;0,"VENCIDO",IF(E5129&lt;=30,"VENCE EM &lt;= 30 DIAS",IF(E5129&lt;=60,"ATENCAO (31-60 DIAS)","OK"))))</f>
        <v/>
      </c>
      <c r="G5129" s="14">
        <f>SUMIFS(Lancamentos!$G:$G,Lancamentos!$C:$C,$A5129,Lancamentos!$E:$E,$C5129,Lancamentos!$B:$B,"ENTRADA")</f>
        <v/>
      </c>
      <c r="H5129" s="14">
        <f>SUMIFS(Lancamentos!$G:$G,Lancamentos!$C:$C,$A5129,Lancamentos!$E:$E,$C5129,Lancamentos!$B:$B,"SAIDA_USO")</f>
        <v/>
      </c>
      <c r="I5129" s="14">
        <f>SUMIFS(Lancamentos!$G:$G,Lancamentos!$C:$C,$A5129,Lancamentos!$E:$E,$C5129,Lancamentos!$B:$B,"SAIDA_DESCARTE")</f>
        <v/>
      </c>
      <c r="J5129" s="14">
        <f>G5129-H5129-I5129</f>
        <v/>
      </c>
      <c r="K5129">
        <f>IF(A5129="","",IF(J5129&lt;=IFERROR(VLOOKUP(A5129,Produtos!$A:$E,5,FALSE),0),"ABAIXO DO MINIMO","OK"))</f>
        <v/>
      </c>
    </row>
    <row r="5130">
      <c r="B5130">
        <f>IFERROR(VLOOKUP(A5130,Produtos!A:B,2,FALSE),"")</f>
        <v/>
      </c>
      <c r="D5130" s="10">
        <f>IFERROR(INDEX(Lotes!$E:$E,MATCH(1,(Lotes!$A:$A=A5130)*(Lotes!$C:$C=C5130),0)),"")</f>
        <v/>
      </c>
      <c r="E5130" s="14">
        <f>IF(D5130="","",D5130-TODAY())</f>
        <v/>
      </c>
      <c r="F5130">
        <f>IF(D5130="","",IF(E5130&lt;0,"VENCIDO",IF(E5130&lt;=30,"VENCE EM &lt;= 30 DIAS",IF(E5130&lt;=60,"ATENCAO (31-60 DIAS)","OK"))))</f>
        <v/>
      </c>
      <c r="G5130" s="14">
        <f>SUMIFS(Lancamentos!$G:$G,Lancamentos!$C:$C,$A5130,Lancamentos!$E:$E,$C5130,Lancamentos!$B:$B,"ENTRADA")</f>
        <v/>
      </c>
      <c r="H5130" s="14">
        <f>SUMIFS(Lancamentos!$G:$G,Lancamentos!$C:$C,$A5130,Lancamentos!$E:$E,$C5130,Lancamentos!$B:$B,"SAIDA_USO")</f>
        <v/>
      </c>
      <c r="I5130" s="14">
        <f>SUMIFS(Lancamentos!$G:$G,Lancamentos!$C:$C,$A5130,Lancamentos!$E:$E,$C5130,Lancamentos!$B:$B,"SAIDA_DESCARTE")</f>
        <v/>
      </c>
      <c r="J5130" s="14">
        <f>G5130-H5130-I5130</f>
        <v/>
      </c>
      <c r="K5130">
        <f>IF(A5130="","",IF(J5130&lt;=IFERROR(VLOOKUP(A5130,Produtos!$A:$E,5,FALSE),0),"ABAIXO DO MINIMO","OK"))</f>
        <v/>
      </c>
    </row>
    <row r="5131">
      <c r="B5131">
        <f>IFERROR(VLOOKUP(A5131,Produtos!A:B,2,FALSE),"")</f>
        <v/>
      </c>
      <c r="D5131" s="10">
        <f>IFERROR(INDEX(Lotes!$E:$E,MATCH(1,(Lotes!$A:$A=A5131)*(Lotes!$C:$C=C5131),0)),"")</f>
        <v/>
      </c>
      <c r="E5131" s="14">
        <f>IF(D5131="","",D5131-TODAY())</f>
        <v/>
      </c>
      <c r="F5131">
        <f>IF(D5131="","",IF(E5131&lt;0,"VENCIDO",IF(E5131&lt;=30,"VENCE EM &lt;= 30 DIAS",IF(E5131&lt;=60,"ATENCAO (31-60 DIAS)","OK"))))</f>
        <v/>
      </c>
      <c r="G5131" s="14">
        <f>SUMIFS(Lancamentos!$G:$G,Lancamentos!$C:$C,$A5131,Lancamentos!$E:$E,$C5131,Lancamentos!$B:$B,"ENTRADA")</f>
        <v/>
      </c>
      <c r="H5131" s="14">
        <f>SUMIFS(Lancamentos!$G:$G,Lancamentos!$C:$C,$A5131,Lancamentos!$E:$E,$C5131,Lancamentos!$B:$B,"SAIDA_USO")</f>
        <v/>
      </c>
      <c r="I5131" s="14">
        <f>SUMIFS(Lancamentos!$G:$G,Lancamentos!$C:$C,$A5131,Lancamentos!$E:$E,$C5131,Lancamentos!$B:$B,"SAIDA_DESCARTE")</f>
        <v/>
      </c>
      <c r="J5131" s="14">
        <f>G5131-H5131-I5131</f>
        <v/>
      </c>
      <c r="K5131">
        <f>IF(A5131="","",IF(J5131&lt;=IFERROR(VLOOKUP(A5131,Produtos!$A:$E,5,FALSE),0),"ABAIXO DO MINIMO","OK"))</f>
        <v/>
      </c>
    </row>
    <row r="5132">
      <c r="B5132">
        <f>IFERROR(VLOOKUP(A5132,Produtos!A:B,2,FALSE),"")</f>
        <v/>
      </c>
      <c r="D5132" s="10">
        <f>IFERROR(INDEX(Lotes!$E:$E,MATCH(1,(Lotes!$A:$A=A5132)*(Lotes!$C:$C=C5132),0)),"")</f>
        <v/>
      </c>
      <c r="E5132" s="14">
        <f>IF(D5132="","",D5132-TODAY())</f>
        <v/>
      </c>
      <c r="F5132">
        <f>IF(D5132="","",IF(E5132&lt;0,"VENCIDO",IF(E5132&lt;=30,"VENCE EM &lt;= 30 DIAS",IF(E5132&lt;=60,"ATENCAO (31-60 DIAS)","OK"))))</f>
        <v/>
      </c>
      <c r="G5132" s="14">
        <f>SUMIFS(Lancamentos!$G:$G,Lancamentos!$C:$C,$A5132,Lancamentos!$E:$E,$C5132,Lancamentos!$B:$B,"ENTRADA")</f>
        <v/>
      </c>
      <c r="H5132" s="14">
        <f>SUMIFS(Lancamentos!$G:$G,Lancamentos!$C:$C,$A5132,Lancamentos!$E:$E,$C5132,Lancamentos!$B:$B,"SAIDA_USO")</f>
        <v/>
      </c>
      <c r="I5132" s="14">
        <f>SUMIFS(Lancamentos!$G:$G,Lancamentos!$C:$C,$A5132,Lancamentos!$E:$E,$C5132,Lancamentos!$B:$B,"SAIDA_DESCARTE")</f>
        <v/>
      </c>
      <c r="J5132" s="14">
        <f>G5132-H5132-I5132</f>
        <v/>
      </c>
      <c r="K5132">
        <f>IF(A5132="","",IF(J5132&lt;=IFERROR(VLOOKUP(A5132,Produtos!$A:$E,5,FALSE),0),"ABAIXO DO MINIMO","OK"))</f>
        <v/>
      </c>
    </row>
    <row r="5133">
      <c r="B5133">
        <f>IFERROR(VLOOKUP(A5133,Produtos!A:B,2,FALSE),"")</f>
        <v/>
      </c>
      <c r="D5133" s="10">
        <f>IFERROR(INDEX(Lotes!$E:$E,MATCH(1,(Lotes!$A:$A=A5133)*(Lotes!$C:$C=C5133),0)),"")</f>
        <v/>
      </c>
      <c r="E5133" s="14">
        <f>IF(D5133="","",D5133-TODAY())</f>
        <v/>
      </c>
      <c r="F5133">
        <f>IF(D5133="","",IF(E5133&lt;0,"VENCIDO",IF(E5133&lt;=30,"VENCE EM &lt;= 30 DIAS",IF(E5133&lt;=60,"ATENCAO (31-60 DIAS)","OK"))))</f>
        <v/>
      </c>
      <c r="G5133" s="14">
        <f>SUMIFS(Lancamentos!$G:$G,Lancamentos!$C:$C,$A5133,Lancamentos!$E:$E,$C5133,Lancamentos!$B:$B,"ENTRADA")</f>
        <v/>
      </c>
      <c r="H5133" s="14">
        <f>SUMIFS(Lancamentos!$G:$G,Lancamentos!$C:$C,$A5133,Lancamentos!$E:$E,$C5133,Lancamentos!$B:$B,"SAIDA_USO")</f>
        <v/>
      </c>
      <c r="I5133" s="14">
        <f>SUMIFS(Lancamentos!$G:$G,Lancamentos!$C:$C,$A5133,Lancamentos!$E:$E,$C5133,Lancamentos!$B:$B,"SAIDA_DESCARTE")</f>
        <v/>
      </c>
      <c r="J5133" s="14">
        <f>G5133-H5133-I5133</f>
        <v/>
      </c>
      <c r="K5133">
        <f>IF(A5133="","",IF(J5133&lt;=IFERROR(VLOOKUP(A5133,Produtos!$A:$E,5,FALSE),0),"ABAIXO DO MINIMO","OK"))</f>
        <v/>
      </c>
    </row>
    <row r="5134">
      <c r="B5134">
        <f>IFERROR(VLOOKUP(A5134,Produtos!A:B,2,FALSE),"")</f>
        <v/>
      </c>
      <c r="D5134" s="10">
        <f>IFERROR(INDEX(Lotes!$E:$E,MATCH(1,(Lotes!$A:$A=A5134)*(Lotes!$C:$C=C5134),0)),"")</f>
        <v/>
      </c>
      <c r="E5134" s="14">
        <f>IF(D5134="","",D5134-TODAY())</f>
        <v/>
      </c>
      <c r="F5134">
        <f>IF(D5134="","",IF(E5134&lt;0,"VENCIDO",IF(E5134&lt;=30,"VENCE EM &lt;= 30 DIAS",IF(E5134&lt;=60,"ATENCAO (31-60 DIAS)","OK"))))</f>
        <v/>
      </c>
      <c r="G5134" s="14">
        <f>SUMIFS(Lancamentos!$G:$G,Lancamentos!$C:$C,$A5134,Lancamentos!$E:$E,$C5134,Lancamentos!$B:$B,"ENTRADA")</f>
        <v/>
      </c>
      <c r="H5134" s="14">
        <f>SUMIFS(Lancamentos!$G:$G,Lancamentos!$C:$C,$A5134,Lancamentos!$E:$E,$C5134,Lancamentos!$B:$B,"SAIDA_USO")</f>
        <v/>
      </c>
      <c r="I5134" s="14">
        <f>SUMIFS(Lancamentos!$G:$G,Lancamentos!$C:$C,$A5134,Lancamentos!$E:$E,$C5134,Lancamentos!$B:$B,"SAIDA_DESCARTE")</f>
        <v/>
      </c>
      <c r="J5134" s="14">
        <f>G5134-H5134-I5134</f>
        <v/>
      </c>
      <c r="K5134">
        <f>IF(A5134="","",IF(J5134&lt;=IFERROR(VLOOKUP(A5134,Produtos!$A:$E,5,FALSE),0),"ABAIXO DO MINIMO","OK"))</f>
        <v/>
      </c>
    </row>
    <row r="5135">
      <c r="B5135">
        <f>IFERROR(VLOOKUP(A5135,Produtos!A:B,2,FALSE),"")</f>
        <v/>
      </c>
      <c r="D5135" s="10">
        <f>IFERROR(INDEX(Lotes!$E:$E,MATCH(1,(Lotes!$A:$A=A5135)*(Lotes!$C:$C=C5135),0)),"")</f>
        <v/>
      </c>
      <c r="E5135" s="14">
        <f>IF(D5135="","",D5135-TODAY())</f>
        <v/>
      </c>
      <c r="F5135">
        <f>IF(D5135="","",IF(E5135&lt;0,"VENCIDO",IF(E5135&lt;=30,"VENCE EM &lt;= 30 DIAS",IF(E5135&lt;=60,"ATENCAO (31-60 DIAS)","OK"))))</f>
        <v/>
      </c>
      <c r="G5135" s="14">
        <f>SUMIFS(Lancamentos!$G:$G,Lancamentos!$C:$C,$A5135,Lancamentos!$E:$E,$C5135,Lancamentos!$B:$B,"ENTRADA")</f>
        <v/>
      </c>
      <c r="H5135" s="14">
        <f>SUMIFS(Lancamentos!$G:$G,Lancamentos!$C:$C,$A5135,Lancamentos!$E:$E,$C5135,Lancamentos!$B:$B,"SAIDA_USO")</f>
        <v/>
      </c>
      <c r="I5135" s="14">
        <f>SUMIFS(Lancamentos!$G:$G,Lancamentos!$C:$C,$A5135,Lancamentos!$E:$E,$C5135,Lancamentos!$B:$B,"SAIDA_DESCARTE")</f>
        <v/>
      </c>
      <c r="J5135" s="14">
        <f>G5135-H5135-I5135</f>
        <v/>
      </c>
      <c r="K5135">
        <f>IF(A5135="","",IF(J5135&lt;=IFERROR(VLOOKUP(A5135,Produtos!$A:$E,5,FALSE),0),"ABAIXO DO MINIMO","OK"))</f>
        <v/>
      </c>
    </row>
    <row r="5136">
      <c r="B5136">
        <f>IFERROR(VLOOKUP(A5136,Produtos!A:B,2,FALSE),"")</f>
        <v/>
      </c>
      <c r="D5136" s="10">
        <f>IFERROR(INDEX(Lotes!$E:$E,MATCH(1,(Lotes!$A:$A=A5136)*(Lotes!$C:$C=C5136),0)),"")</f>
        <v/>
      </c>
      <c r="E5136" s="14">
        <f>IF(D5136="","",D5136-TODAY())</f>
        <v/>
      </c>
      <c r="F5136">
        <f>IF(D5136="","",IF(E5136&lt;0,"VENCIDO",IF(E5136&lt;=30,"VENCE EM &lt;= 30 DIAS",IF(E5136&lt;=60,"ATENCAO (31-60 DIAS)","OK"))))</f>
        <v/>
      </c>
      <c r="G5136" s="14">
        <f>SUMIFS(Lancamentos!$G:$G,Lancamentos!$C:$C,$A5136,Lancamentos!$E:$E,$C5136,Lancamentos!$B:$B,"ENTRADA")</f>
        <v/>
      </c>
      <c r="H5136" s="14">
        <f>SUMIFS(Lancamentos!$G:$G,Lancamentos!$C:$C,$A5136,Lancamentos!$E:$E,$C5136,Lancamentos!$B:$B,"SAIDA_USO")</f>
        <v/>
      </c>
      <c r="I5136" s="14">
        <f>SUMIFS(Lancamentos!$G:$G,Lancamentos!$C:$C,$A5136,Lancamentos!$E:$E,$C5136,Lancamentos!$B:$B,"SAIDA_DESCARTE")</f>
        <v/>
      </c>
      <c r="J5136" s="14">
        <f>G5136-H5136-I5136</f>
        <v/>
      </c>
      <c r="K5136">
        <f>IF(A5136="","",IF(J5136&lt;=IFERROR(VLOOKUP(A5136,Produtos!$A:$E,5,FALSE),0),"ABAIXO DO MINIMO","OK"))</f>
        <v/>
      </c>
    </row>
    <row r="5137">
      <c r="B5137">
        <f>IFERROR(VLOOKUP(A5137,Produtos!A:B,2,FALSE),"")</f>
        <v/>
      </c>
      <c r="D5137" s="10">
        <f>IFERROR(INDEX(Lotes!$E:$E,MATCH(1,(Lotes!$A:$A=A5137)*(Lotes!$C:$C=C5137),0)),"")</f>
        <v/>
      </c>
      <c r="E5137" s="14">
        <f>IF(D5137="","",D5137-TODAY())</f>
        <v/>
      </c>
      <c r="F5137">
        <f>IF(D5137="","",IF(E5137&lt;0,"VENCIDO",IF(E5137&lt;=30,"VENCE EM &lt;= 30 DIAS",IF(E5137&lt;=60,"ATENCAO (31-60 DIAS)","OK"))))</f>
        <v/>
      </c>
      <c r="G5137" s="14">
        <f>SUMIFS(Lancamentos!$G:$G,Lancamentos!$C:$C,$A5137,Lancamentos!$E:$E,$C5137,Lancamentos!$B:$B,"ENTRADA")</f>
        <v/>
      </c>
      <c r="H5137" s="14">
        <f>SUMIFS(Lancamentos!$G:$G,Lancamentos!$C:$C,$A5137,Lancamentos!$E:$E,$C5137,Lancamentos!$B:$B,"SAIDA_USO")</f>
        <v/>
      </c>
      <c r="I5137" s="14">
        <f>SUMIFS(Lancamentos!$G:$G,Lancamentos!$C:$C,$A5137,Lancamentos!$E:$E,$C5137,Lancamentos!$B:$B,"SAIDA_DESCARTE")</f>
        <v/>
      </c>
      <c r="J5137" s="14">
        <f>G5137-H5137-I5137</f>
        <v/>
      </c>
      <c r="K5137">
        <f>IF(A5137="","",IF(J5137&lt;=IFERROR(VLOOKUP(A5137,Produtos!$A:$E,5,FALSE),0),"ABAIXO DO MINIMO","OK"))</f>
        <v/>
      </c>
    </row>
    <row r="5138">
      <c r="B5138">
        <f>IFERROR(VLOOKUP(A5138,Produtos!A:B,2,FALSE),"")</f>
        <v/>
      </c>
      <c r="D5138" s="10">
        <f>IFERROR(INDEX(Lotes!$E:$E,MATCH(1,(Lotes!$A:$A=A5138)*(Lotes!$C:$C=C5138),0)),"")</f>
        <v/>
      </c>
      <c r="E5138" s="14">
        <f>IF(D5138="","",D5138-TODAY())</f>
        <v/>
      </c>
      <c r="F5138">
        <f>IF(D5138="","",IF(E5138&lt;0,"VENCIDO",IF(E5138&lt;=30,"VENCE EM &lt;= 30 DIAS",IF(E5138&lt;=60,"ATENCAO (31-60 DIAS)","OK"))))</f>
        <v/>
      </c>
      <c r="G5138" s="14">
        <f>SUMIFS(Lancamentos!$G:$G,Lancamentos!$C:$C,$A5138,Lancamentos!$E:$E,$C5138,Lancamentos!$B:$B,"ENTRADA")</f>
        <v/>
      </c>
      <c r="H5138" s="14">
        <f>SUMIFS(Lancamentos!$G:$G,Lancamentos!$C:$C,$A5138,Lancamentos!$E:$E,$C5138,Lancamentos!$B:$B,"SAIDA_USO")</f>
        <v/>
      </c>
      <c r="I5138" s="14">
        <f>SUMIFS(Lancamentos!$G:$G,Lancamentos!$C:$C,$A5138,Lancamentos!$E:$E,$C5138,Lancamentos!$B:$B,"SAIDA_DESCARTE")</f>
        <v/>
      </c>
      <c r="J5138" s="14">
        <f>G5138-H5138-I5138</f>
        <v/>
      </c>
      <c r="K5138">
        <f>IF(A5138="","",IF(J5138&lt;=IFERROR(VLOOKUP(A5138,Produtos!$A:$E,5,FALSE),0),"ABAIXO DO MINIMO","OK"))</f>
        <v/>
      </c>
    </row>
    <row r="5139">
      <c r="B5139">
        <f>IFERROR(VLOOKUP(A5139,Produtos!A:B,2,FALSE),"")</f>
        <v/>
      </c>
      <c r="D5139" s="10">
        <f>IFERROR(INDEX(Lotes!$E:$E,MATCH(1,(Lotes!$A:$A=A5139)*(Lotes!$C:$C=C5139),0)),"")</f>
        <v/>
      </c>
      <c r="E5139" s="14">
        <f>IF(D5139="","",D5139-TODAY())</f>
        <v/>
      </c>
      <c r="F5139">
        <f>IF(D5139="","",IF(E5139&lt;0,"VENCIDO",IF(E5139&lt;=30,"VENCE EM &lt;= 30 DIAS",IF(E5139&lt;=60,"ATENCAO (31-60 DIAS)","OK"))))</f>
        <v/>
      </c>
      <c r="G5139" s="14">
        <f>SUMIFS(Lancamentos!$G:$G,Lancamentos!$C:$C,$A5139,Lancamentos!$E:$E,$C5139,Lancamentos!$B:$B,"ENTRADA")</f>
        <v/>
      </c>
      <c r="H5139" s="14">
        <f>SUMIFS(Lancamentos!$G:$G,Lancamentos!$C:$C,$A5139,Lancamentos!$E:$E,$C5139,Lancamentos!$B:$B,"SAIDA_USO")</f>
        <v/>
      </c>
      <c r="I5139" s="14">
        <f>SUMIFS(Lancamentos!$G:$G,Lancamentos!$C:$C,$A5139,Lancamentos!$E:$E,$C5139,Lancamentos!$B:$B,"SAIDA_DESCARTE")</f>
        <v/>
      </c>
      <c r="J5139" s="14">
        <f>G5139-H5139-I5139</f>
        <v/>
      </c>
      <c r="K5139">
        <f>IF(A5139="","",IF(J5139&lt;=IFERROR(VLOOKUP(A5139,Produtos!$A:$E,5,FALSE),0),"ABAIXO DO MINIMO","OK"))</f>
        <v/>
      </c>
    </row>
    <row r="5140">
      <c r="B5140">
        <f>IFERROR(VLOOKUP(A5140,Produtos!A:B,2,FALSE),"")</f>
        <v/>
      </c>
      <c r="D5140" s="10">
        <f>IFERROR(INDEX(Lotes!$E:$E,MATCH(1,(Lotes!$A:$A=A5140)*(Lotes!$C:$C=C5140),0)),"")</f>
        <v/>
      </c>
      <c r="E5140" s="14">
        <f>IF(D5140="","",D5140-TODAY())</f>
        <v/>
      </c>
      <c r="F5140">
        <f>IF(D5140="","",IF(E5140&lt;0,"VENCIDO",IF(E5140&lt;=30,"VENCE EM &lt;= 30 DIAS",IF(E5140&lt;=60,"ATENCAO (31-60 DIAS)","OK"))))</f>
        <v/>
      </c>
      <c r="G5140" s="14">
        <f>SUMIFS(Lancamentos!$G:$G,Lancamentos!$C:$C,$A5140,Lancamentos!$E:$E,$C5140,Lancamentos!$B:$B,"ENTRADA")</f>
        <v/>
      </c>
      <c r="H5140" s="14">
        <f>SUMIFS(Lancamentos!$G:$G,Lancamentos!$C:$C,$A5140,Lancamentos!$E:$E,$C5140,Lancamentos!$B:$B,"SAIDA_USO")</f>
        <v/>
      </c>
      <c r="I5140" s="14">
        <f>SUMIFS(Lancamentos!$G:$G,Lancamentos!$C:$C,$A5140,Lancamentos!$E:$E,$C5140,Lancamentos!$B:$B,"SAIDA_DESCARTE")</f>
        <v/>
      </c>
      <c r="J5140" s="14">
        <f>G5140-H5140-I5140</f>
        <v/>
      </c>
      <c r="K5140">
        <f>IF(A5140="","",IF(J5140&lt;=IFERROR(VLOOKUP(A5140,Produtos!$A:$E,5,FALSE),0),"ABAIXO DO MINIMO","OK"))</f>
        <v/>
      </c>
    </row>
    <row r="5141">
      <c r="B5141">
        <f>IFERROR(VLOOKUP(A5141,Produtos!A:B,2,FALSE),"")</f>
        <v/>
      </c>
      <c r="D5141" s="10">
        <f>IFERROR(INDEX(Lotes!$E:$E,MATCH(1,(Lotes!$A:$A=A5141)*(Lotes!$C:$C=C5141),0)),"")</f>
        <v/>
      </c>
      <c r="E5141" s="14">
        <f>IF(D5141="","",D5141-TODAY())</f>
        <v/>
      </c>
      <c r="F5141">
        <f>IF(D5141="","",IF(E5141&lt;0,"VENCIDO",IF(E5141&lt;=30,"VENCE EM &lt;= 30 DIAS",IF(E5141&lt;=60,"ATENCAO (31-60 DIAS)","OK"))))</f>
        <v/>
      </c>
      <c r="G5141" s="14">
        <f>SUMIFS(Lancamentos!$G:$G,Lancamentos!$C:$C,$A5141,Lancamentos!$E:$E,$C5141,Lancamentos!$B:$B,"ENTRADA")</f>
        <v/>
      </c>
      <c r="H5141" s="14">
        <f>SUMIFS(Lancamentos!$G:$G,Lancamentos!$C:$C,$A5141,Lancamentos!$E:$E,$C5141,Lancamentos!$B:$B,"SAIDA_USO")</f>
        <v/>
      </c>
      <c r="I5141" s="14">
        <f>SUMIFS(Lancamentos!$G:$G,Lancamentos!$C:$C,$A5141,Lancamentos!$E:$E,$C5141,Lancamentos!$B:$B,"SAIDA_DESCARTE")</f>
        <v/>
      </c>
      <c r="J5141" s="14">
        <f>G5141-H5141-I5141</f>
        <v/>
      </c>
      <c r="K5141">
        <f>IF(A5141="","",IF(J5141&lt;=IFERROR(VLOOKUP(A5141,Produtos!$A:$E,5,FALSE),0),"ABAIXO DO MINIMO","OK"))</f>
        <v/>
      </c>
    </row>
    <row r="5142">
      <c r="B5142">
        <f>IFERROR(VLOOKUP(A5142,Produtos!A:B,2,FALSE),"")</f>
        <v/>
      </c>
      <c r="D5142" s="10">
        <f>IFERROR(INDEX(Lotes!$E:$E,MATCH(1,(Lotes!$A:$A=A5142)*(Lotes!$C:$C=C5142),0)),"")</f>
        <v/>
      </c>
      <c r="E5142" s="14">
        <f>IF(D5142="","",D5142-TODAY())</f>
        <v/>
      </c>
      <c r="F5142">
        <f>IF(D5142="","",IF(E5142&lt;0,"VENCIDO",IF(E5142&lt;=30,"VENCE EM &lt;= 30 DIAS",IF(E5142&lt;=60,"ATENCAO (31-60 DIAS)","OK"))))</f>
        <v/>
      </c>
      <c r="G5142" s="14">
        <f>SUMIFS(Lancamentos!$G:$G,Lancamentos!$C:$C,$A5142,Lancamentos!$E:$E,$C5142,Lancamentos!$B:$B,"ENTRADA")</f>
        <v/>
      </c>
      <c r="H5142" s="14">
        <f>SUMIFS(Lancamentos!$G:$G,Lancamentos!$C:$C,$A5142,Lancamentos!$E:$E,$C5142,Lancamentos!$B:$B,"SAIDA_USO")</f>
        <v/>
      </c>
      <c r="I5142" s="14">
        <f>SUMIFS(Lancamentos!$G:$G,Lancamentos!$C:$C,$A5142,Lancamentos!$E:$E,$C5142,Lancamentos!$B:$B,"SAIDA_DESCARTE")</f>
        <v/>
      </c>
      <c r="J5142" s="14">
        <f>G5142-H5142-I5142</f>
        <v/>
      </c>
      <c r="K5142">
        <f>IF(A5142="","",IF(J5142&lt;=IFERROR(VLOOKUP(A5142,Produtos!$A:$E,5,FALSE),0),"ABAIXO DO MINIMO","OK"))</f>
        <v/>
      </c>
    </row>
    <row r="5143">
      <c r="B5143">
        <f>IFERROR(VLOOKUP(A5143,Produtos!A:B,2,FALSE),"")</f>
        <v/>
      </c>
      <c r="D5143" s="10">
        <f>IFERROR(INDEX(Lotes!$E:$E,MATCH(1,(Lotes!$A:$A=A5143)*(Lotes!$C:$C=C5143),0)),"")</f>
        <v/>
      </c>
      <c r="E5143" s="14">
        <f>IF(D5143="","",D5143-TODAY())</f>
        <v/>
      </c>
      <c r="F5143">
        <f>IF(D5143="","",IF(E5143&lt;0,"VENCIDO",IF(E5143&lt;=30,"VENCE EM &lt;= 30 DIAS",IF(E5143&lt;=60,"ATENCAO (31-60 DIAS)","OK"))))</f>
        <v/>
      </c>
      <c r="G5143" s="14">
        <f>SUMIFS(Lancamentos!$G:$G,Lancamentos!$C:$C,$A5143,Lancamentos!$E:$E,$C5143,Lancamentos!$B:$B,"ENTRADA")</f>
        <v/>
      </c>
      <c r="H5143" s="14">
        <f>SUMIFS(Lancamentos!$G:$G,Lancamentos!$C:$C,$A5143,Lancamentos!$E:$E,$C5143,Lancamentos!$B:$B,"SAIDA_USO")</f>
        <v/>
      </c>
      <c r="I5143" s="14">
        <f>SUMIFS(Lancamentos!$G:$G,Lancamentos!$C:$C,$A5143,Lancamentos!$E:$E,$C5143,Lancamentos!$B:$B,"SAIDA_DESCARTE")</f>
        <v/>
      </c>
      <c r="J5143" s="14">
        <f>G5143-H5143-I5143</f>
        <v/>
      </c>
      <c r="K5143">
        <f>IF(A5143="","",IF(J5143&lt;=IFERROR(VLOOKUP(A5143,Produtos!$A:$E,5,FALSE),0),"ABAIXO DO MINIMO","OK"))</f>
        <v/>
      </c>
    </row>
    <row r="5144">
      <c r="B5144">
        <f>IFERROR(VLOOKUP(A5144,Produtos!A:B,2,FALSE),"")</f>
        <v/>
      </c>
      <c r="D5144" s="10">
        <f>IFERROR(INDEX(Lotes!$E:$E,MATCH(1,(Lotes!$A:$A=A5144)*(Lotes!$C:$C=C5144),0)),"")</f>
        <v/>
      </c>
      <c r="E5144" s="14">
        <f>IF(D5144="","",D5144-TODAY())</f>
        <v/>
      </c>
      <c r="F5144">
        <f>IF(D5144="","",IF(E5144&lt;0,"VENCIDO",IF(E5144&lt;=30,"VENCE EM &lt;= 30 DIAS",IF(E5144&lt;=60,"ATENCAO (31-60 DIAS)","OK"))))</f>
        <v/>
      </c>
      <c r="G5144" s="14">
        <f>SUMIFS(Lancamentos!$G:$G,Lancamentos!$C:$C,$A5144,Lancamentos!$E:$E,$C5144,Lancamentos!$B:$B,"ENTRADA")</f>
        <v/>
      </c>
      <c r="H5144" s="14">
        <f>SUMIFS(Lancamentos!$G:$G,Lancamentos!$C:$C,$A5144,Lancamentos!$E:$E,$C5144,Lancamentos!$B:$B,"SAIDA_USO")</f>
        <v/>
      </c>
      <c r="I5144" s="14">
        <f>SUMIFS(Lancamentos!$G:$G,Lancamentos!$C:$C,$A5144,Lancamentos!$E:$E,$C5144,Lancamentos!$B:$B,"SAIDA_DESCARTE")</f>
        <v/>
      </c>
      <c r="J5144" s="14">
        <f>G5144-H5144-I5144</f>
        <v/>
      </c>
      <c r="K5144">
        <f>IF(A5144="","",IF(J5144&lt;=IFERROR(VLOOKUP(A5144,Produtos!$A:$E,5,FALSE),0),"ABAIXO DO MINIMO","OK"))</f>
        <v/>
      </c>
    </row>
    <row r="5145">
      <c r="B5145">
        <f>IFERROR(VLOOKUP(A5145,Produtos!A:B,2,FALSE),"")</f>
        <v/>
      </c>
      <c r="D5145" s="10">
        <f>IFERROR(INDEX(Lotes!$E:$E,MATCH(1,(Lotes!$A:$A=A5145)*(Lotes!$C:$C=C5145),0)),"")</f>
        <v/>
      </c>
      <c r="E5145" s="14">
        <f>IF(D5145="","",D5145-TODAY())</f>
        <v/>
      </c>
      <c r="F5145">
        <f>IF(D5145="","",IF(E5145&lt;0,"VENCIDO",IF(E5145&lt;=30,"VENCE EM &lt;= 30 DIAS",IF(E5145&lt;=60,"ATENCAO (31-60 DIAS)","OK"))))</f>
        <v/>
      </c>
      <c r="G5145" s="14">
        <f>SUMIFS(Lancamentos!$G:$G,Lancamentos!$C:$C,$A5145,Lancamentos!$E:$E,$C5145,Lancamentos!$B:$B,"ENTRADA")</f>
        <v/>
      </c>
      <c r="H5145" s="14">
        <f>SUMIFS(Lancamentos!$G:$G,Lancamentos!$C:$C,$A5145,Lancamentos!$E:$E,$C5145,Lancamentos!$B:$B,"SAIDA_USO")</f>
        <v/>
      </c>
      <c r="I5145" s="14">
        <f>SUMIFS(Lancamentos!$G:$G,Lancamentos!$C:$C,$A5145,Lancamentos!$E:$E,$C5145,Lancamentos!$B:$B,"SAIDA_DESCARTE")</f>
        <v/>
      </c>
      <c r="J5145" s="14">
        <f>G5145-H5145-I5145</f>
        <v/>
      </c>
      <c r="K5145">
        <f>IF(A5145="","",IF(J5145&lt;=IFERROR(VLOOKUP(A5145,Produtos!$A:$E,5,FALSE),0),"ABAIXO DO MINIMO","OK"))</f>
        <v/>
      </c>
    </row>
    <row r="5146">
      <c r="B5146">
        <f>IFERROR(VLOOKUP(A5146,Produtos!A:B,2,FALSE),"")</f>
        <v/>
      </c>
      <c r="D5146" s="10">
        <f>IFERROR(INDEX(Lotes!$E:$E,MATCH(1,(Lotes!$A:$A=A5146)*(Lotes!$C:$C=C5146),0)),"")</f>
        <v/>
      </c>
      <c r="E5146" s="14">
        <f>IF(D5146="","",D5146-TODAY())</f>
        <v/>
      </c>
      <c r="F5146">
        <f>IF(D5146="","",IF(E5146&lt;0,"VENCIDO",IF(E5146&lt;=30,"VENCE EM &lt;= 30 DIAS",IF(E5146&lt;=60,"ATENCAO (31-60 DIAS)","OK"))))</f>
        <v/>
      </c>
      <c r="G5146" s="14">
        <f>SUMIFS(Lancamentos!$G:$G,Lancamentos!$C:$C,$A5146,Lancamentos!$E:$E,$C5146,Lancamentos!$B:$B,"ENTRADA")</f>
        <v/>
      </c>
      <c r="H5146" s="14">
        <f>SUMIFS(Lancamentos!$G:$G,Lancamentos!$C:$C,$A5146,Lancamentos!$E:$E,$C5146,Lancamentos!$B:$B,"SAIDA_USO")</f>
        <v/>
      </c>
      <c r="I5146" s="14">
        <f>SUMIFS(Lancamentos!$G:$G,Lancamentos!$C:$C,$A5146,Lancamentos!$E:$E,$C5146,Lancamentos!$B:$B,"SAIDA_DESCARTE")</f>
        <v/>
      </c>
      <c r="J5146" s="14">
        <f>G5146-H5146-I5146</f>
        <v/>
      </c>
      <c r="K5146">
        <f>IF(A5146="","",IF(J5146&lt;=IFERROR(VLOOKUP(A5146,Produtos!$A:$E,5,FALSE),0),"ABAIXO DO MINIMO","OK"))</f>
        <v/>
      </c>
    </row>
    <row r="5147">
      <c r="B5147">
        <f>IFERROR(VLOOKUP(A5147,Produtos!A:B,2,FALSE),"")</f>
        <v/>
      </c>
      <c r="D5147" s="10">
        <f>IFERROR(INDEX(Lotes!$E:$E,MATCH(1,(Lotes!$A:$A=A5147)*(Lotes!$C:$C=C5147),0)),"")</f>
        <v/>
      </c>
      <c r="E5147" s="14">
        <f>IF(D5147="","",D5147-TODAY())</f>
        <v/>
      </c>
      <c r="F5147">
        <f>IF(D5147="","",IF(E5147&lt;0,"VENCIDO",IF(E5147&lt;=30,"VENCE EM &lt;= 30 DIAS",IF(E5147&lt;=60,"ATENCAO (31-60 DIAS)","OK"))))</f>
        <v/>
      </c>
      <c r="G5147" s="14">
        <f>SUMIFS(Lancamentos!$G:$G,Lancamentos!$C:$C,$A5147,Lancamentos!$E:$E,$C5147,Lancamentos!$B:$B,"ENTRADA")</f>
        <v/>
      </c>
      <c r="H5147" s="14">
        <f>SUMIFS(Lancamentos!$G:$G,Lancamentos!$C:$C,$A5147,Lancamentos!$E:$E,$C5147,Lancamentos!$B:$B,"SAIDA_USO")</f>
        <v/>
      </c>
      <c r="I5147" s="14">
        <f>SUMIFS(Lancamentos!$G:$G,Lancamentos!$C:$C,$A5147,Lancamentos!$E:$E,$C5147,Lancamentos!$B:$B,"SAIDA_DESCARTE")</f>
        <v/>
      </c>
      <c r="J5147" s="14">
        <f>G5147-H5147-I5147</f>
        <v/>
      </c>
      <c r="K5147">
        <f>IF(A5147="","",IF(J5147&lt;=IFERROR(VLOOKUP(A5147,Produtos!$A:$E,5,FALSE),0),"ABAIXO DO MINIMO","OK"))</f>
        <v/>
      </c>
    </row>
    <row r="5148">
      <c r="B5148">
        <f>IFERROR(VLOOKUP(A5148,Produtos!A:B,2,FALSE),"")</f>
        <v/>
      </c>
      <c r="D5148" s="10">
        <f>IFERROR(INDEX(Lotes!$E:$E,MATCH(1,(Lotes!$A:$A=A5148)*(Lotes!$C:$C=C5148),0)),"")</f>
        <v/>
      </c>
      <c r="E5148" s="14">
        <f>IF(D5148="","",D5148-TODAY())</f>
        <v/>
      </c>
      <c r="F5148">
        <f>IF(D5148="","",IF(E5148&lt;0,"VENCIDO",IF(E5148&lt;=30,"VENCE EM &lt;= 30 DIAS",IF(E5148&lt;=60,"ATENCAO (31-60 DIAS)","OK"))))</f>
        <v/>
      </c>
      <c r="G5148" s="14">
        <f>SUMIFS(Lancamentos!$G:$G,Lancamentos!$C:$C,$A5148,Lancamentos!$E:$E,$C5148,Lancamentos!$B:$B,"ENTRADA")</f>
        <v/>
      </c>
      <c r="H5148" s="14">
        <f>SUMIFS(Lancamentos!$G:$G,Lancamentos!$C:$C,$A5148,Lancamentos!$E:$E,$C5148,Lancamentos!$B:$B,"SAIDA_USO")</f>
        <v/>
      </c>
      <c r="I5148" s="14">
        <f>SUMIFS(Lancamentos!$G:$G,Lancamentos!$C:$C,$A5148,Lancamentos!$E:$E,$C5148,Lancamentos!$B:$B,"SAIDA_DESCARTE")</f>
        <v/>
      </c>
      <c r="J5148" s="14">
        <f>G5148-H5148-I5148</f>
        <v/>
      </c>
      <c r="K5148">
        <f>IF(A5148="","",IF(J5148&lt;=IFERROR(VLOOKUP(A5148,Produtos!$A:$E,5,FALSE),0),"ABAIXO DO MINIMO","OK"))</f>
        <v/>
      </c>
    </row>
    <row r="5149">
      <c r="B5149">
        <f>IFERROR(VLOOKUP(A5149,Produtos!A:B,2,FALSE),"")</f>
        <v/>
      </c>
      <c r="D5149" s="10">
        <f>IFERROR(INDEX(Lotes!$E:$E,MATCH(1,(Lotes!$A:$A=A5149)*(Lotes!$C:$C=C5149),0)),"")</f>
        <v/>
      </c>
      <c r="E5149" s="14">
        <f>IF(D5149="","",D5149-TODAY())</f>
        <v/>
      </c>
      <c r="F5149">
        <f>IF(D5149="","",IF(E5149&lt;0,"VENCIDO",IF(E5149&lt;=30,"VENCE EM &lt;= 30 DIAS",IF(E5149&lt;=60,"ATENCAO (31-60 DIAS)","OK"))))</f>
        <v/>
      </c>
      <c r="G5149" s="14">
        <f>SUMIFS(Lancamentos!$G:$G,Lancamentos!$C:$C,$A5149,Lancamentos!$E:$E,$C5149,Lancamentos!$B:$B,"ENTRADA")</f>
        <v/>
      </c>
      <c r="H5149" s="14">
        <f>SUMIFS(Lancamentos!$G:$G,Lancamentos!$C:$C,$A5149,Lancamentos!$E:$E,$C5149,Lancamentos!$B:$B,"SAIDA_USO")</f>
        <v/>
      </c>
      <c r="I5149" s="14">
        <f>SUMIFS(Lancamentos!$G:$G,Lancamentos!$C:$C,$A5149,Lancamentos!$E:$E,$C5149,Lancamentos!$B:$B,"SAIDA_DESCARTE")</f>
        <v/>
      </c>
      <c r="J5149" s="14">
        <f>G5149-H5149-I5149</f>
        <v/>
      </c>
      <c r="K5149">
        <f>IF(A5149="","",IF(J5149&lt;=IFERROR(VLOOKUP(A5149,Produtos!$A:$E,5,FALSE),0),"ABAIXO DO MINIMO","OK"))</f>
        <v/>
      </c>
    </row>
    <row r="5150">
      <c r="B5150">
        <f>IFERROR(VLOOKUP(A5150,Produtos!A:B,2,FALSE),"")</f>
        <v/>
      </c>
      <c r="D5150" s="10">
        <f>IFERROR(INDEX(Lotes!$E:$E,MATCH(1,(Lotes!$A:$A=A5150)*(Lotes!$C:$C=C5150),0)),"")</f>
        <v/>
      </c>
      <c r="E5150" s="14">
        <f>IF(D5150="","",D5150-TODAY())</f>
        <v/>
      </c>
      <c r="F5150">
        <f>IF(D5150="","",IF(E5150&lt;0,"VENCIDO",IF(E5150&lt;=30,"VENCE EM &lt;= 30 DIAS",IF(E5150&lt;=60,"ATENCAO (31-60 DIAS)","OK"))))</f>
        <v/>
      </c>
      <c r="G5150" s="14">
        <f>SUMIFS(Lancamentos!$G:$G,Lancamentos!$C:$C,$A5150,Lancamentos!$E:$E,$C5150,Lancamentos!$B:$B,"ENTRADA")</f>
        <v/>
      </c>
      <c r="H5150" s="14">
        <f>SUMIFS(Lancamentos!$G:$G,Lancamentos!$C:$C,$A5150,Lancamentos!$E:$E,$C5150,Lancamentos!$B:$B,"SAIDA_USO")</f>
        <v/>
      </c>
      <c r="I5150" s="14">
        <f>SUMIFS(Lancamentos!$G:$G,Lancamentos!$C:$C,$A5150,Lancamentos!$E:$E,$C5150,Lancamentos!$B:$B,"SAIDA_DESCARTE")</f>
        <v/>
      </c>
      <c r="J5150" s="14">
        <f>G5150-H5150-I5150</f>
        <v/>
      </c>
      <c r="K5150">
        <f>IF(A5150="","",IF(J5150&lt;=IFERROR(VLOOKUP(A5150,Produtos!$A:$E,5,FALSE),0),"ABAIXO DO MINIMO","OK"))</f>
        <v/>
      </c>
    </row>
    <row r="5151">
      <c r="B5151">
        <f>IFERROR(VLOOKUP(A5151,Produtos!A:B,2,FALSE),"")</f>
        <v/>
      </c>
      <c r="D5151" s="10">
        <f>IFERROR(INDEX(Lotes!$E:$E,MATCH(1,(Lotes!$A:$A=A5151)*(Lotes!$C:$C=C5151),0)),"")</f>
        <v/>
      </c>
      <c r="E5151" s="14">
        <f>IF(D5151="","",D5151-TODAY())</f>
        <v/>
      </c>
      <c r="F5151">
        <f>IF(D5151="","",IF(E5151&lt;0,"VENCIDO",IF(E5151&lt;=30,"VENCE EM &lt;= 30 DIAS",IF(E5151&lt;=60,"ATENCAO (31-60 DIAS)","OK"))))</f>
        <v/>
      </c>
      <c r="G5151" s="14">
        <f>SUMIFS(Lancamentos!$G:$G,Lancamentos!$C:$C,$A5151,Lancamentos!$E:$E,$C5151,Lancamentos!$B:$B,"ENTRADA")</f>
        <v/>
      </c>
      <c r="H5151" s="14">
        <f>SUMIFS(Lancamentos!$G:$G,Lancamentos!$C:$C,$A5151,Lancamentos!$E:$E,$C5151,Lancamentos!$B:$B,"SAIDA_USO")</f>
        <v/>
      </c>
      <c r="I5151" s="14">
        <f>SUMIFS(Lancamentos!$G:$G,Lancamentos!$C:$C,$A5151,Lancamentos!$E:$E,$C5151,Lancamentos!$B:$B,"SAIDA_DESCARTE")</f>
        <v/>
      </c>
      <c r="J5151" s="14">
        <f>G5151-H5151-I5151</f>
        <v/>
      </c>
      <c r="K5151">
        <f>IF(A5151="","",IF(J5151&lt;=IFERROR(VLOOKUP(A5151,Produtos!$A:$E,5,FALSE),0),"ABAIXO DO MINIMO","OK"))</f>
        <v/>
      </c>
    </row>
    <row r="5152">
      <c r="B5152">
        <f>IFERROR(VLOOKUP(A5152,Produtos!A:B,2,FALSE),"")</f>
        <v/>
      </c>
      <c r="D5152" s="10">
        <f>IFERROR(INDEX(Lotes!$E:$E,MATCH(1,(Lotes!$A:$A=A5152)*(Lotes!$C:$C=C5152),0)),"")</f>
        <v/>
      </c>
      <c r="E5152" s="14">
        <f>IF(D5152="","",D5152-TODAY())</f>
        <v/>
      </c>
      <c r="F5152">
        <f>IF(D5152="","",IF(E5152&lt;0,"VENCIDO",IF(E5152&lt;=30,"VENCE EM &lt;= 30 DIAS",IF(E5152&lt;=60,"ATENCAO (31-60 DIAS)","OK"))))</f>
        <v/>
      </c>
      <c r="G5152" s="14">
        <f>SUMIFS(Lancamentos!$G:$G,Lancamentos!$C:$C,$A5152,Lancamentos!$E:$E,$C5152,Lancamentos!$B:$B,"ENTRADA")</f>
        <v/>
      </c>
      <c r="H5152" s="14">
        <f>SUMIFS(Lancamentos!$G:$G,Lancamentos!$C:$C,$A5152,Lancamentos!$E:$E,$C5152,Lancamentos!$B:$B,"SAIDA_USO")</f>
        <v/>
      </c>
      <c r="I5152" s="14">
        <f>SUMIFS(Lancamentos!$G:$G,Lancamentos!$C:$C,$A5152,Lancamentos!$E:$E,$C5152,Lancamentos!$B:$B,"SAIDA_DESCARTE")</f>
        <v/>
      </c>
      <c r="J5152" s="14">
        <f>G5152-H5152-I5152</f>
        <v/>
      </c>
      <c r="K5152">
        <f>IF(A5152="","",IF(J5152&lt;=IFERROR(VLOOKUP(A5152,Produtos!$A:$E,5,FALSE),0),"ABAIXO DO MINIMO","OK"))</f>
        <v/>
      </c>
    </row>
    <row r="5153">
      <c r="B5153">
        <f>IFERROR(VLOOKUP(A5153,Produtos!A:B,2,FALSE),"")</f>
        <v/>
      </c>
      <c r="D5153" s="10">
        <f>IFERROR(INDEX(Lotes!$E:$E,MATCH(1,(Lotes!$A:$A=A5153)*(Lotes!$C:$C=C5153),0)),"")</f>
        <v/>
      </c>
      <c r="E5153" s="14">
        <f>IF(D5153="","",D5153-TODAY())</f>
        <v/>
      </c>
      <c r="F5153">
        <f>IF(D5153="","",IF(E5153&lt;0,"VENCIDO",IF(E5153&lt;=30,"VENCE EM &lt;= 30 DIAS",IF(E5153&lt;=60,"ATENCAO (31-60 DIAS)","OK"))))</f>
        <v/>
      </c>
      <c r="G5153" s="14">
        <f>SUMIFS(Lancamentos!$G:$G,Lancamentos!$C:$C,$A5153,Lancamentos!$E:$E,$C5153,Lancamentos!$B:$B,"ENTRADA")</f>
        <v/>
      </c>
      <c r="H5153" s="14">
        <f>SUMIFS(Lancamentos!$G:$G,Lancamentos!$C:$C,$A5153,Lancamentos!$E:$E,$C5153,Lancamentos!$B:$B,"SAIDA_USO")</f>
        <v/>
      </c>
      <c r="I5153" s="14">
        <f>SUMIFS(Lancamentos!$G:$G,Lancamentos!$C:$C,$A5153,Lancamentos!$E:$E,$C5153,Lancamentos!$B:$B,"SAIDA_DESCARTE")</f>
        <v/>
      </c>
      <c r="J5153" s="14">
        <f>G5153-H5153-I5153</f>
        <v/>
      </c>
      <c r="K5153">
        <f>IF(A5153="","",IF(J5153&lt;=IFERROR(VLOOKUP(A5153,Produtos!$A:$E,5,FALSE),0),"ABAIXO DO MINIMO","OK"))</f>
        <v/>
      </c>
    </row>
    <row r="5154">
      <c r="B5154">
        <f>IFERROR(VLOOKUP(A5154,Produtos!A:B,2,FALSE),"")</f>
        <v/>
      </c>
      <c r="D5154" s="10">
        <f>IFERROR(INDEX(Lotes!$E:$E,MATCH(1,(Lotes!$A:$A=A5154)*(Lotes!$C:$C=C5154),0)),"")</f>
        <v/>
      </c>
      <c r="E5154" s="14">
        <f>IF(D5154="","",D5154-TODAY())</f>
        <v/>
      </c>
      <c r="F5154">
        <f>IF(D5154="","",IF(E5154&lt;0,"VENCIDO",IF(E5154&lt;=30,"VENCE EM &lt;= 30 DIAS",IF(E5154&lt;=60,"ATENCAO (31-60 DIAS)","OK"))))</f>
        <v/>
      </c>
      <c r="G5154" s="14">
        <f>SUMIFS(Lancamentos!$G:$G,Lancamentos!$C:$C,$A5154,Lancamentos!$E:$E,$C5154,Lancamentos!$B:$B,"ENTRADA")</f>
        <v/>
      </c>
      <c r="H5154" s="14">
        <f>SUMIFS(Lancamentos!$G:$G,Lancamentos!$C:$C,$A5154,Lancamentos!$E:$E,$C5154,Lancamentos!$B:$B,"SAIDA_USO")</f>
        <v/>
      </c>
      <c r="I5154" s="14">
        <f>SUMIFS(Lancamentos!$G:$G,Lancamentos!$C:$C,$A5154,Lancamentos!$E:$E,$C5154,Lancamentos!$B:$B,"SAIDA_DESCARTE")</f>
        <v/>
      </c>
      <c r="J5154" s="14">
        <f>G5154-H5154-I5154</f>
        <v/>
      </c>
      <c r="K5154">
        <f>IF(A5154="","",IF(J5154&lt;=IFERROR(VLOOKUP(A5154,Produtos!$A:$E,5,FALSE),0),"ABAIXO DO MINIMO","OK"))</f>
        <v/>
      </c>
    </row>
    <row r="5155">
      <c r="B5155">
        <f>IFERROR(VLOOKUP(A5155,Produtos!A:B,2,FALSE),"")</f>
        <v/>
      </c>
      <c r="D5155" s="10">
        <f>IFERROR(INDEX(Lotes!$E:$E,MATCH(1,(Lotes!$A:$A=A5155)*(Lotes!$C:$C=C5155),0)),"")</f>
        <v/>
      </c>
      <c r="E5155" s="14">
        <f>IF(D5155="","",D5155-TODAY())</f>
        <v/>
      </c>
      <c r="F5155">
        <f>IF(D5155="","",IF(E5155&lt;0,"VENCIDO",IF(E5155&lt;=30,"VENCE EM &lt;= 30 DIAS",IF(E5155&lt;=60,"ATENCAO (31-60 DIAS)","OK"))))</f>
        <v/>
      </c>
      <c r="G5155" s="14">
        <f>SUMIFS(Lancamentos!$G:$G,Lancamentos!$C:$C,$A5155,Lancamentos!$E:$E,$C5155,Lancamentos!$B:$B,"ENTRADA")</f>
        <v/>
      </c>
      <c r="H5155" s="14">
        <f>SUMIFS(Lancamentos!$G:$G,Lancamentos!$C:$C,$A5155,Lancamentos!$E:$E,$C5155,Lancamentos!$B:$B,"SAIDA_USO")</f>
        <v/>
      </c>
      <c r="I5155" s="14">
        <f>SUMIFS(Lancamentos!$G:$G,Lancamentos!$C:$C,$A5155,Lancamentos!$E:$E,$C5155,Lancamentos!$B:$B,"SAIDA_DESCARTE")</f>
        <v/>
      </c>
      <c r="J5155" s="14">
        <f>G5155-H5155-I5155</f>
        <v/>
      </c>
      <c r="K5155">
        <f>IF(A5155="","",IF(J5155&lt;=IFERROR(VLOOKUP(A5155,Produtos!$A:$E,5,FALSE),0),"ABAIXO DO MINIMO","OK"))</f>
        <v/>
      </c>
    </row>
    <row r="5156">
      <c r="B5156">
        <f>IFERROR(VLOOKUP(A5156,Produtos!A:B,2,FALSE),"")</f>
        <v/>
      </c>
      <c r="D5156" s="10">
        <f>IFERROR(INDEX(Lotes!$E:$E,MATCH(1,(Lotes!$A:$A=A5156)*(Lotes!$C:$C=C5156),0)),"")</f>
        <v/>
      </c>
      <c r="E5156" s="14">
        <f>IF(D5156="","",D5156-TODAY())</f>
        <v/>
      </c>
      <c r="F5156">
        <f>IF(D5156="","",IF(E5156&lt;0,"VENCIDO",IF(E5156&lt;=30,"VENCE EM &lt;= 30 DIAS",IF(E5156&lt;=60,"ATENCAO (31-60 DIAS)","OK"))))</f>
        <v/>
      </c>
      <c r="G5156" s="14">
        <f>SUMIFS(Lancamentos!$G:$G,Lancamentos!$C:$C,$A5156,Lancamentos!$E:$E,$C5156,Lancamentos!$B:$B,"ENTRADA")</f>
        <v/>
      </c>
      <c r="H5156" s="14">
        <f>SUMIFS(Lancamentos!$G:$G,Lancamentos!$C:$C,$A5156,Lancamentos!$E:$E,$C5156,Lancamentos!$B:$B,"SAIDA_USO")</f>
        <v/>
      </c>
      <c r="I5156" s="14">
        <f>SUMIFS(Lancamentos!$G:$G,Lancamentos!$C:$C,$A5156,Lancamentos!$E:$E,$C5156,Lancamentos!$B:$B,"SAIDA_DESCARTE")</f>
        <v/>
      </c>
      <c r="J5156" s="14">
        <f>G5156-H5156-I5156</f>
        <v/>
      </c>
      <c r="K5156">
        <f>IF(A5156="","",IF(J5156&lt;=IFERROR(VLOOKUP(A5156,Produtos!$A:$E,5,FALSE),0),"ABAIXO DO MINIMO","OK"))</f>
        <v/>
      </c>
    </row>
    <row r="5157">
      <c r="B5157">
        <f>IFERROR(VLOOKUP(A5157,Produtos!A:B,2,FALSE),"")</f>
        <v/>
      </c>
      <c r="D5157" s="10">
        <f>IFERROR(INDEX(Lotes!$E:$E,MATCH(1,(Lotes!$A:$A=A5157)*(Lotes!$C:$C=C5157),0)),"")</f>
        <v/>
      </c>
      <c r="E5157" s="14">
        <f>IF(D5157="","",D5157-TODAY())</f>
        <v/>
      </c>
      <c r="F5157">
        <f>IF(D5157="","",IF(E5157&lt;0,"VENCIDO",IF(E5157&lt;=30,"VENCE EM &lt;= 30 DIAS",IF(E5157&lt;=60,"ATENCAO (31-60 DIAS)","OK"))))</f>
        <v/>
      </c>
      <c r="G5157" s="14">
        <f>SUMIFS(Lancamentos!$G:$G,Lancamentos!$C:$C,$A5157,Lancamentos!$E:$E,$C5157,Lancamentos!$B:$B,"ENTRADA")</f>
        <v/>
      </c>
      <c r="H5157" s="14">
        <f>SUMIFS(Lancamentos!$G:$G,Lancamentos!$C:$C,$A5157,Lancamentos!$E:$E,$C5157,Lancamentos!$B:$B,"SAIDA_USO")</f>
        <v/>
      </c>
      <c r="I5157" s="14">
        <f>SUMIFS(Lancamentos!$G:$G,Lancamentos!$C:$C,$A5157,Lancamentos!$E:$E,$C5157,Lancamentos!$B:$B,"SAIDA_DESCARTE")</f>
        <v/>
      </c>
      <c r="J5157" s="14">
        <f>G5157-H5157-I5157</f>
        <v/>
      </c>
      <c r="K5157">
        <f>IF(A5157="","",IF(J5157&lt;=IFERROR(VLOOKUP(A5157,Produtos!$A:$E,5,FALSE),0),"ABAIXO DO MINIMO","OK"))</f>
        <v/>
      </c>
    </row>
    <row r="5158">
      <c r="B5158">
        <f>IFERROR(VLOOKUP(A5158,Produtos!A:B,2,FALSE),"")</f>
        <v/>
      </c>
      <c r="D5158" s="10">
        <f>IFERROR(INDEX(Lotes!$E:$E,MATCH(1,(Lotes!$A:$A=A5158)*(Lotes!$C:$C=C5158),0)),"")</f>
        <v/>
      </c>
      <c r="E5158" s="14">
        <f>IF(D5158="","",D5158-TODAY())</f>
        <v/>
      </c>
      <c r="F5158">
        <f>IF(D5158="","",IF(E5158&lt;0,"VENCIDO",IF(E5158&lt;=30,"VENCE EM &lt;= 30 DIAS",IF(E5158&lt;=60,"ATENCAO (31-60 DIAS)","OK"))))</f>
        <v/>
      </c>
      <c r="G5158" s="14">
        <f>SUMIFS(Lancamentos!$G:$G,Lancamentos!$C:$C,$A5158,Lancamentos!$E:$E,$C5158,Lancamentos!$B:$B,"ENTRADA")</f>
        <v/>
      </c>
      <c r="H5158" s="14">
        <f>SUMIFS(Lancamentos!$G:$G,Lancamentos!$C:$C,$A5158,Lancamentos!$E:$E,$C5158,Lancamentos!$B:$B,"SAIDA_USO")</f>
        <v/>
      </c>
      <c r="I5158" s="14">
        <f>SUMIFS(Lancamentos!$G:$G,Lancamentos!$C:$C,$A5158,Lancamentos!$E:$E,$C5158,Lancamentos!$B:$B,"SAIDA_DESCARTE")</f>
        <v/>
      </c>
      <c r="J5158" s="14">
        <f>G5158-H5158-I5158</f>
        <v/>
      </c>
      <c r="K5158">
        <f>IF(A5158="","",IF(J5158&lt;=IFERROR(VLOOKUP(A5158,Produtos!$A:$E,5,FALSE),0),"ABAIXO DO MINIMO","OK"))</f>
        <v/>
      </c>
    </row>
    <row r="5159">
      <c r="B5159">
        <f>IFERROR(VLOOKUP(A5159,Produtos!A:B,2,FALSE),"")</f>
        <v/>
      </c>
      <c r="D5159" s="10">
        <f>IFERROR(INDEX(Lotes!$E:$E,MATCH(1,(Lotes!$A:$A=A5159)*(Lotes!$C:$C=C5159),0)),"")</f>
        <v/>
      </c>
      <c r="E5159" s="14">
        <f>IF(D5159="","",D5159-TODAY())</f>
        <v/>
      </c>
      <c r="F5159">
        <f>IF(D5159="","",IF(E5159&lt;0,"VENCIDO",IF(E5159&lt;=30,"VENCE EM &lt;= 30 DIAS",IF(E5159&lt;=60,"ATENCAO (31-60 DIAS)","OK"))))</f>
        <v/>
      </c>
      <c r="G5159" s="14">
        <f>SUMIFS(Lancamentos!$G:$G,Lancamentos!$C:$C,$A5159,Lancamentos!$E:$E,$C5159,Lancamentos!$B:$B,"ENTRADA")</f>
        <v/>
      </c>
      <c r="H5159" s="14">
        <f>SUMIFS(Lancamentos!$G:$G,Lancamentos!$C:$C,$A5159,Lancamentos!$E:$E,$C5159,Lancamentos!$B:$B,"SAIDA_USO")</f>
        <v/>
      </c>
      <c r="I5159" s="14">
        <f>SUMIFS(Lancamentos!$G:$G,Lancamentos!$C:$C,$A5159,Lancamentos!$E:$E,$C5159,Lancamentos!$B:$B,"SAIDA_DESCARTE")</f>
        <v/>
      </c>
      <c r="J5159" s="14">
        <f>G5159-H5159-I5159</f>
        <v/>
      </c>
      <c r="K5159">
        <f>IF(A5159="","",IF(J5159&lt;=IFERROR(VLOOKUP(A5159,Produtos!$A:$E,5,FALSE),0),"ABAIXO DO MINIMO","OK"))</f>
        <v/>
      </c>
    </row>
    <row r="5160">
      <c r="B5160">
        <f>IFERROR(VLOOKUP(A5160,Produtos!A:B,2,FALSE),"")</f>
        <v/>
      </c>
      <c r="D5160" s="10">
        <f>IFERROR(INDEX(Lotes!$E:$E,MATCH(1,(Lotes!$A:$A=A5160)*(Lotes!$C:$C=C5160),0)),"")</f>
        <v/>
      </c>
      <c r="E5160" s="14">
        <f>IF(D5160="","",D5160-TODAY())</f>
        <v/>
      </c>
      <c r="F5160">
        <f>IF(D5160="","",IF(E5160&lt;0,"VENCIDO",IF(E5160&lt;=30,"VENCE EM &lt;= 30 DIAS",IF(E5160&lt;=60,"ATENCAO (31-60 DIAS)","OK"))))</f>
        <v/>
      </c>
      <c r="G5160" s="14">
        <f>SUMIFS(Lancamentos!$G:$G,Lancamentos!$C:$C,$A5160,Lancamentos!$E:$E,$C5160,Lancamentos!$B:$B,"ENTRADA")</f>
        <v/>
      </c>
      <c r="H5160" s="14">
        <f>SUMIFS(Lancamentos!$G:$G,Lancamentos!$C:$C,$A5160,Lancamentos!$E:$E,$C5160,Lancamentos!$B:$B,"SAIDA_USO")</f>
        <v/>
      </c>
      <c r="I5160" s="14">
        <f>SUMIFS(Lancamentos!$G:$G,Lancamentos!$C:$C,$A5160,Lancamentos!$E:$E,$C5160,Lancamentos!$B:$B,"SAIDA_DESCARTE")</f>
        <v/>
      </c>
      <c r="J5160" s="14">
        <f>G5160-H5160-I5160</f>
        <v/>
      </c>
      <c r="K5160">
        <f>IF(A5160="","",IF(J5160&lt;=IFERROR(VLOOKUP(A5160,Produtos!$A:$E,5,FALSE),0),"ABAIXO DO MINIMO","OK"))</f>
        <v/>
      </c>
    </row>
    <row r="5161">
      <c r="B5161">
        <f>IFERROR(VLOOKUP(A5161,Produtos!A:B,2,FALSE),"")</f>
        <v/>
      </c>
      <c r="D5161" s="10">
        <f>IFERROR(INDEX(Lotes!$E:$E,MATCH(1,(Lotes!$A:$A=A5161)*(Lotes!$C:$C=C5161),0)),"")</f>
        <v/>
      </c>
      <c r="E5161" s="14">
        <f>IF(D5161="","",D5161-TODAY())</f>
        <v/>
      </c>
      <c r="F5161">
        <f>IF(D5161="","",IF(E5161&lt;0,"VENCIDO",IF(E5161&lt;=30,"VENCE EM &lt;= 30 DIAS",IF(E5161&lt;=60,"ATENCAO (31-60 DIAS)","OK"))))</f>
        <v/>
      </c>
      <c r="G5161" s="14">
        <f>SUMIFS(Lancamentos!$G:$G,Lancamentos!$C:$C,$A5161,Lancamentos!$E:$E,$C5161,Lancamentos!$B:$B,"ENTRADA")</f>
        <v/>
      </c>
      <c r="H5161" s="14">
        <f>SUMIFS(Lancamentos!$G:$G,Lancamentos!$C:$C,$A5161,Lancamentos!$E:$E,$C5161,Lancamentos!$B:$B,"SAIDA_USO")</f>
        <v/>
      </c>
      <c r="I5161" s="14">
        <f>SUMIFS(Lancamentos!$G:$G,Lancamentos!$C:$C,$A5161,Lancamentos!$E:$E,$C5161,Lancamentos!$B:$B,"SAIDA_DESCARTE")</f>
        <v/>
      </c>
      <c r="J5161" s="14">
        <f>G5161-H5161-I5161</f>
        <v/>
      </c>
      <c r="K5161">
        <f>IF(A5161="","",IF(J5161&lt;=IFERROR(VLOOKUP(A5161,Produtos!$A:$E,5,FALSE),0),"ABAIXO DO MINIMO","OK"))</f>
        <v/>
      </c>
    </row>
    <row r="5162">
      <c r="B5162">
        <f>IFERROR(VLOOKUP(A5162,Produtos!A:B,2,FALSE),"")</f>
        <v/>
      </c>
      <c r="D5162" s="10">
        <f>IFERROR(INDEX(Lotes!$E:$E,MATCH(1,(Lotes!$A:$A=A5162)*(Lotes!$C:$C=C5162),0)),"")</f>
        <v/>
      </c>
      <c r="E5162" s="14">
        <f>IF(D5162="","",D5162-TODAY())</f>
        <v/>
      </c>
      <c r="F5162">
        <f>IF(D5162="","",IF(E5162&lt;0,"VENCIDO",IF(E5162&lt;=30,"VENCE EM &lt;= 30 DIAS",IF(E5162&lt;=60,"ATENCAO (31-60 DIAS)","OK"))))</f>
        <v/>
      </c>
      <c r="G5162" s="14">
        <f>SUMIFS(Lancamentos!$G:$G,Lancamentos!$C:$C,$A5162,Lancamentos!$E:$E,$C5162,Lancamentos!$B:$B,"ENTRADA")</f>
        <v/>
      </c>
      <c r="H5162" s="14">
        <f>SUMIFS(Lancamentos!$G:$G,Lancamentos!$C:$C,$A5162,Lancamentos!$E:$E,$C5162,Lancamentos!$B:$B,"SAIDA_USO")</f>
        <v/>
      </c>
      <c r="I5162" s="14">
        <f>SUMIFS(Lancamentos!$G:$G,Lancamentos!$C:$C,$A5162,Lancamentos!$E:$E,$C5162,Lancamentos!$B:$B,"SAIDA_DESCARTE")</f>
        <v/>
      </c>
      <c r="J5162" s="14">
        <f>G5162-H5162-I5162</f>
        <v/>
      </c>
      <c r="K5162">
        <f>IF(A5162="","",IF(J5162&lt;=IFERROR(VLOOKUP(A5162,Produtos!$A:$E,5,FALSE),0),"ABAIXO DO MINIMO","OK"))</f>
        <v/>
      </c>
    </row>
    <row r="5163">
      <c r="B5163">
        <f>IFERROR(VLOOKUP(A5163,Produtos!A:B,2,FALSE),"")</f>
        <v/>
      </c>
      <c r="D5163" s="10">
        <f>IFERROR(INDEX(Lotes!$E:$E,MATCH(1,(Lotes!$A:$A=A5163)*(Lotes!$C:$C=C5163),0)),"")</f>
        <v/>
      </c>
      <c r="E5163" s="14">
        <f>IF(D5163="","",D5163-TODAY())</f>
        <v/>
      </c>
      <c r="F5163">
        <f>IF(D5163="","",IF(E5163&lt;0,"VENCIDO",IF(E5163&lt;=30,"VENCE EM &lt;= 30 DIAS",IF(E5163&lt;=60,"ATENCAO (31-60 DIAS)","OK"))))</f>
        <v/>
      </c>
      <c r="G5163" s="14">
        <f>SUMIFS(Lancamentos!$G:$G,Lancamentos!$C:$C,$A5163,Lancamentos!$E:$E,$C5163,Lancamentos!$B:$B,"ENTRADA")</f>
        <v/>
      </c>
      <c r="H5163" s="14">
        <f>SUMIFS(Lancamentos!$G:$G,Lancamentos!$C:$C,$A5163,Lancamentos!$E:$E,$C5163,Lancamentos!$B:$B,"SAIDA_USO")</f>
        <v/>
      </c>
      <c r="I5163" s="14">
        <f>SUMIFS(Lancamentos!$G:$G,Lancamentos!$C:$C,$A5163,Lancamentos!$E:$E,$C5163,Lancamentos!$B:$B,"SAIDA_DESCARTE")</f>
        <v/>
      </c>
      <c r="J5163" s="14">
        <f>G5163-H5163-I5163</f>
        <v/>
      </c>
      <c r="K5163">
        <f>IF(A5163="","",IF(J5163&lt;=IFERROR(VLOOKUP(A5163,Produtos!$A:$E,5,FALSE),0),"ABAIXO DO MINIMO","OK"))</f>
        <v/>
      </c>
    </row>
    <row r="5164">
      <c r="B5164">
        <f>IFERROR(VLOOKUP(A5164,Produtos!A:B,2,FALSE),"")</f>
        <v/>
      </c>
      <c r="D5164" s="10">
        <f>IFERROR(INDEX(Lotes!$E:$E,MATCH(1,(Lotes!$A:$A=A5164)*(Lotes!$C:$C=C5164),0)),"")</f>
        <v/>
      </c>
      <c r="E5164" s="14">
        <f>IF(D5164="","",D5164-TODAY())</f>
        <v/>
      </c>
      <c r="F5164">
        <f>IF(D5164="","",IF(E5164&lt;0,"VENCIDO",IF(E5164&lt;=30,"VENCE EM &lt;= 30 DIAS",IF(E5164&lt;=60,"ATENCAO (31-60 DIAS)","OK"))))</f>
        <v/>
      </c>
      <c r="G5164" s="14">
        <f>SUMIFS(Lancamentos!$G:$G,Lancamentos!$C:$C,$A5164,Lancamentos!$E:$E,$C5164,Lancamentos!$B:$B,"ENTRADA")</f>
        <v/>
      </c>
      <c r="H5164" s="14">
        <f>SUMIFS(Lancamentos!$G:$G,Lancamentos!$C:$C,$A5164,Lancamentos!$E:$E,$C5164,Lancamentos!$B:$B,"SAIDA_USO")</f>
        <v/>
      </c>
      <c r="I5164" s="14">
        <f>SUMIFS(Lancamentos!$G:$G,Lancamentos!$C:$C,$A5164,Lancamentos!$E:$E,$C5164,Lancamentos!$B:$B,"SAIDA_DESCARTE")</f>
        <v/>
      </c>
      <c r="J5164" s="14">
        <f>G5164-H5164-I5164</f>
        <v/>
      </c>
      <c r="K5164">
        <f>IF(A5164="","",IF(J5164&lt;=IFERROR(VLOOKUP(A5164,Produtos!$A:$E,5,FALSE),0),"ABAIXO DO MINIMO","OK"))</f>
        <v/>
      </c>
    </row>
    <row r="5165">
      <c r="B5165">
        <f>IFERROR(VLOOKUP(A5165,Produtos!A:B,2,FALSE),"")</f>
        <v/>
      </c>
      <c r="D5165" s="10">
        <f>IFERROR(INDEX(Lotes!$E:$E,MATCH(1,(Lotes!$A:$A=A5165)*(Lotes!$C:$C=C5165),0)),"")</f>
        <v/>
      </c>
      <c r="E5165" s="14">
        <f>IF(D5165="","",D5165-TODAY())</f>
        <v/>
      </c>
      <c r="F5165">
        <f>IF(D5165="","",IF(E5165&lt;0,"VENCIDO",IF(E5165&lt;=30,"VENCE EM &lt;= 30 DIAS",IF(E5165&lt;=60,"ATENCAO (31-60 DIAS)","OK"))))</f>
        <v/>
      </c>
      <c r="G5165" s="14">
        <f>SUMIFS(Lancamentos!$G:$G,Lancamentos!$C:$C,$A5165,Lancamentos!$E:$E,$C5165,Lancamentos!$B:$B,"ENTRADA")</f>
        <v/>
      </c>
      <c r="H5165" s="14">
        <f>SUMIFS(Lancamentos!$G:$G,Lancamentos!$C:$C,$A5165,Lancamentos!$E:$E,$C5165,Lancamentos!$B:$B,"SAIDA_USO")</f>
        <v/>
      </c>
      <c r="I5165" s="14">
        <f>SUMIFS(Lancamentos!$G:$G,Lancamentos!$C:$C,$A5165,Lancamentos!$E:$E,$C5165,Lancamentos!$B:$B,"SAIDA_DESCARTE")</f>
        <v/>
      </c>
      <c r="J5165" s="14">
        <f>G5165-H5165-I5165</f>
        <v/>
      </c>
      <c r="K5165">
        <f>IF(A5165="","",IF(J5165&lt;=IFERROR(VLOOKUP(A5165,Produtos!$A:$E,5,FALSE),0),"ABAIXO DO MINIMO","OK"))</f>
        <v/>
      </c>
    </row>
    <row r="5166">
      <c r="B5166">
        <f>IFERROR(VLOOKUP(A5166,Produtos!A:B,2,FALSE),"")</f>
        <v/>
      </c>
      <c r="D5166" s="10">
        <f>IFERROR(INDEX(Lotes!$E:$E,MATCH(1,(Lotes!$A:$A=A5166)*(Lotes!$C:$C=C5166),0)),"")</f>
        <v/>
      </c>
      <c r="E5166" s="14">
        <f>IF(D5166="","",D5166-TODAY())</f>
        <v/>
      </c>
      <c r="F5166">
        <f>IF(D5166="","",IF(E5166&lt;0,"VENCIDO",IF(E5166&lt;=30,"VENCE EM &lt;= 30 DIAS",IF(E5166&lt;=60,"ATENCAO (31-60 DIAS)","OK"))))</f>
        <v/>
      </c>
      <c r="G5166" s="14">
        <f>SUMIFS(Lancamentos!$G:$G,Lancamentos!$C:$C,$A5166,Lancamentos!$E:$E,$C5166,Lancamentos!$B:$B,"ENTRADA")</f>
        <v/>
      </c>
      <c r="H5166" s="14">
        <f>SUMIFS(Lancamentos!$G:$G,Lancamentos!$C:$C,$A5166,Lancamentos!$E:$E,$C5166,Lancamentos!$B:$B,"SAIDA_USO")</f>
        <v/>
      </c>
      <c r="I5166" s="14">
        <f>SUMIFS(Lancamentos!$G:$G,Lancamentos!$C:$C,$A5166,Lancamentos!$E:$E,$C5166,Lancamentos!$B:$B,"SAIDA_DESCARTE")</f>
        <v/>
      </c>
      <c r="J5166" s="14">
        <f>G5166-H5166-I5166</f>
        <v/>
      </c>
      <c r="K5166">
        <f>IF(A5166="","",IF(J5166&lt;=IFERROR(VLOOKUP(A5166,Produtos!$A:$E,5,FALSE),0),"ABAIXO DO MINIMO","OK"))</f>
        <v/>
      </c>
    </row>
    <row r="5167">
      <c r="B5167">
        <f>IFERROR(VLOOKUP(A5167,Produtos!A:B,2,FALSE),"")</f>
        <v/>
      </c>
      <c r="D5167" s="10">
        <f>IFERROR(INDEX(Lotes!$E:$E,MATCH(1,(Lotes!$A:$A=A5167)*(Lotes!$C:$C=C5167),0)),"")</f>
        <v/>
      </c>
      <c r="E5167" s="14">
        <f>IF(D5167="","",D5167-TODAY())</f>
        <v/>
      </c>
      <c r="F5167">
        <f>IF(D5167="","",IF(E5167&lt;0,"VENCIDO",IF(E5167&lt;=30,"VENCE EM &lt;= 30 DIAS",IF(E5167&lt;=60,"ATENCAO (31-60 DIAS)","OK"))))</f>
        <v/>
      </c>
      <c r="G5167" s="14">
        <f>SUMIFS(Lancamentos!$G:$G,Lancamentos!$C:$C,$A5167,Lancamentos!$E:$E,$C5167,Lancamentos!$B:$B,"ENTRADA")</f>
        <v/>
      </c>
      <c r="H5167" s="14">
        <f>SUMIFS(Lancamentos!$G:$G,Lancamentos!$C:$C,$A5167,Lancamentos!$E:$E,$C5167,Lancamentos!$B:$B,"SAIDA_USO")</f>
        <v/>
      </c>
      <c r="I5167" s="14">
        <f>SUMIFS(Lancamentos!$G:$G,Lancamentos!$C:$C,$A5167,Lancamentos!$E:$E,$C5167,Lancamentos!$B:$B,"SAIDA_DESCARTE")</f>
        <v/>
      </c>
      <c r="J5167" s="14">
        <f>G5167-H5167-I5167</f>
        <v/>
      </c>
      <c r="K5167">
        <f>IF(A5167="","",IF(J5167&lt;=IFERROR(VLOOKUP(A5167,Produtos!$A:$E,5,FALSE),0),"ABAIXO DO MINIMO","OK"))</f>
        <v/>
      </c>
    </row>
    <row r="5168">
      <c r="B5168">
        <f>IFERROR(VLOOKUP(A5168,Produtos!A:B,2,FALSE),"")</f>
        <v/>
      </c>
      <c r="D5168" s="10">
        <f>IFERROR(INDEX(Lotes!$E:$E,MATCH(1,(Lotes!$A:$A=A5168)*(Lotes!$C:$C=C5168),0)),"")</f>
        <v/>
      </c>
      <c r="E5168" s="14">
        <f>IF(D5168="","",D5168-TODAY())</f>
        <v/>
      </c>
      <c r="F5168">
        <f>IF(D5168="","",IF(E5168&lt;0,"VENCIDO",IF(E5168&lt;=30,"VENCE EM &lt;= 30 DIAS",IF(E5168&lt;=60,"ATENCAO (31-60 DIAS)","OK"))))</f>
        <v/>
      </c>
      <c r="G5168" s="14">
        <f>SUMIFS(Lancamentos!$G:$G,Lancamentos!$C:$C,$A5168,Lancamentos!$E:$E,$C5168,Lancamentos!$B:$B,"ENTRADA")</f>
        <v/>
      </c>
      <c r="H5168" s="14">
        <f>SUMIFS(Lancamentos!$G:$G,Lancamentos!$C:$C,$A5168,Lancamentos!$E:$E,$C5168,Lancamentos!$B:$B,"SAIDA_USO")</f>
        <v/>
      </c>
      <c r="I5168" s="14">
        <f>SUMIFS(Lancamentos!$G:$G,Lancamentos!$C:$C,$A5168,Lancamentos!$E:$E,$C5168,Lancamentos!$B:$B,"SAIDA_DESCARTE")</f>
        <v/>
      </c>
      <c r="J5168" s="14">
        <f>G5168-H5168-I5168</f>
        <v/>
      </c>
      <c r="K5168">
        <f>IF(A5168="","",IF(J5168&lt;=IFERROR(VLOOKUP(A5168,Produtos!$A:$E,5,FALSE),0),"ABAIXO DO MINIMO","OK"))</f>
        <v/>
      </c>
    </row>
    <row r="5169">
      <c r="B5169">
        <f>IFERROR(VLOOKUP(A5169,Produtos!A:B,2,FALSE),"")</f>
        <v/>
      </c>
      <c r="D5169" s="10">
        <f>IFERROR(INDEX(Lotes!$E:$E,MATCH(1,(Lotes!$A:$A=A5169)*(Lotes!$C:$C=C5169),0)),"")</f>
        <v/>
      </c>
      <c r="E5169" s="14">
        <f>IF(D5169="","",D5169-TODAY())</f>
        <v/>
      </c>
      <c r="F5169">
        <f>IF(D5169="","",IF(E5169&lt;0,"VENCIDO",IF(E5169&lt;=30,"VENCE EM &lt;= 30 DIAS",IF(E5169&lt;=60,"ATENCAO (31-60 DIAS)","OK"))))</f>
        <v/>
      </c>
      <c r="G5169" s="14">
        <f>SUMIFS(Lancamentos!$G:$G,Lancamentos!$C:$C,$A5169,Lancamentos!$E:$E,$C5169,Lancamentos!$B:$B,"ENTRADA")</f>
        <v/>
      </c>
      <c r="H5169" s="14">
        <f>SUMIFS(Lancamentos!$G:$G,Lancamentos!$C:$C,$A5169,Lancamentos!$E:$E,$C5169,Lancamentos!$B:$B,"SAIDA_USO")</f>
        <v/>
      </c>
      <c r="I5169" s="14">
        <f>SUMIFS(Lancamentos!$G:$G,Lancamentos!$C:$C,$A5169,Lancamentos!$E:$E,$C5169,Lancamentos!$B:$B,"SAIDA_DESCARTE")</f>
        <v/>
      </c>
      <c r="J5169" s="14">
        <f>G5169-H5169-I5169</f>
        <v/>
      </c>
      <c r="K5169">
        <f>IF(A5169="","",IF(J5169&lt;=IFERROR(VLOOKUP(A5169,Produtos!$A:$E,5,FALSE),0),"ABAIXO DO MINIMO","OK"))</f>
        <v/>
      </c>
    </row>
    <row r="5170">
      <c r="B5170">
        <f>IFERROR(VLOOKUP(A5170,Produtos!A:B,2,FALSE),"")</f>
        <v/>
      </c>
      <c r="D5170" s="10">
        <f>IFERROR(INDEX(Lotes!$E:$E,MATCH(1,(Lotes!$A:$A=A5170)*(Lotes!$C:$C=C5170),0)),"")</f>
        <v/>
      </c>
      <c r="E5170" s="14">
        <f>IF(D5170="","",D5170-TODAY())</f>
        <v/>
      </c>
      <c r="F5170">
        <f>IF(D5170="","",IF(E5170&lt;0,"VENCIDO",IF(E5170&lt;=30,"VENCE EM &lt;= 30 DIAS",IF(E5170&lt;=60,"ATENCAO (31-60 DIAS)","OK"))))</f>
        <v/>
      </c>
      <c r="G5170" s="14">
        <f>SUMIFS(Lancamentos!$G:$G,Lancamentos!$C:$C,$A5170,Lancamentos!$E:$E,$C5170,Lancamentos!$B:$B,"ENTRADA")</f>
        <v/>
      </c>
      <c r="H5170" s="14">
        <f>SUMIFS(Lancamentos!$G:$G,Lancamentos!$C:$C,$A5170,Lancamentos!$E:$E,$C5170,Lancamentos!$B:$B,"SAIDA_USO")</f>
        <v/>
      </c>
      <c r="I5170" s="14">
        <f>SUMIFS(Lancamentos!$G:$G,Lancamentos!$C:$C,$A5170,Lancamentos!$E:$E,$C5170,Lancamentos!$B:$B,"SAIDA_DESCARTE")</f>
        <v/>
      </c>
      <c r="J5170" s="14">
        <f>G5170-H5170-I5170</f>
        <v/>
      </c>
      <c r="K5170">
        <f>IF(A5170="","",IF(J5170&lt;=IFERROR(VLOOKUP(A5170,Produtos!$A:$E,5,FALSE),0),"ABAIXO DO MINIMO","OK"))</f>
        <v/>
      </c>
    </row>
    <row r="5171">
      <c r="B5171">
        <f>IFERROR(VLOOKUP(A5171,Produtos!A:B,2,FALSE),"")</f>
        <v/>
      </c>
      <c r="D5171" s="10">
        <f>IFERROR(INDEX(Lotes!$E:$E,MATCH(1,(Lotes!$A:$A=A5171)*(Lotes!$C:$C=C5171),0)),"")</f>
        <v/>
      </c>
      <c r="E5171" s="14">
        <f>IF(D5171="","",D5171-TODAY())</f>
        <v/>
      </c>
      <c r="F5171">
        <f>IF(D5171="","",IF(E5171&lt;0,"VENCIDO",IF(E5171&lt;=30,"VENCE EM &lt;= 30 DIAS",IF(E5171&lt;=60,"ATENCAO (31-60 DIAS)","OK"))))</f>
        <v/>
      </c>
      <c r="G5171" s="14">
        <f>SUMIFS(Lancamentos!$G:$G,Lancamentos!$C:$C,$A5171,Lancamentos!$E:$E,$C5171,Lancamentos!$B:$B,"ENTRADA")</f>
        <v/>
      </c>
      <c r="H5171" s="14">
        <f>SUMIFS(Lancamentos!$G:$G,Lancamentos!$C:$C,$A5171,Lancamentos!$E:$E,$C5171,Lancamentos!$B:$B,"SAIDA_USO")</f>
        <v/>
      </c>
      <c r="I5171" s="14">
        <f>SUMIFS(Lancamentos!$G:$G,Lancamentos!$C:$C,$A5171,Lancamentos!$E:$E,$C5171,Lancamentos!$B:$B,"SAIDA_DESCARTE")</f>
        <v/>
      </c>
      <c r="J5171" s="14">
        <f>G5171-H5171-I5171</f>
        <v/>
      </c>
      <c r="K5171">
        <f>IF(A5171="","",IF(J5171&lt;=IFERROR(VLOOKUP(A5171,Produtos!$A:$E,5,FALSE),0),"ABAIXO DO MINIMO","OK"))</f>
        <v/>
      </c>
    </row>
    <row r="5172">
      <c r="B5172">
        <f>IFERROR(VLOOKUP(A5172,Produtos!A:B,2,FALSE),"")</f>
        <v/>
      </c>
      <c r="D5172" s="10">
        <f>IFERROR(INDEX(Lotes!$E:$E,MATCH(1,(Lotes!$A:$A=A5172)*(Lotes!$C:$C=C5172),0)),"")</f>
        <v/>
      </c>
      <c r="E5172" s="14">
        <f>IF(D5172="","",D5172-TODAY())</f>
        <v/>
      </c>
      <c r="F5172">
        <f>IF(D5172="","",IF(E5172&lt;0,"VENCIDO",IF(E5172&lt;=30,"VENCE EM &lt;= 30 DIAS",IF(E5172&lt;=60,"ATENCAO (31-60 DIAS)","OK"))))</f>
        <v/>
      </c>
      <c r="G5172" s="14">
        <f>SUMIFS(Lancamentos!$G:$G,Lancamentos!$C:$C,$A5172,Lancamentos!$E:$E,$C5172,Lancamentos!$B:$B,"ENTRADA")</f>
        <v/>
      </c>
      <c r="H5172" s="14">
        <f>SUMIFS(Lancamentos!$G:$G,Lancamentos!$C:$C,$A5172,Lancamentos!$E:$E,$C5172,Lancamentos!$B:$B,"SAIDA_USO")</f>
        <v/>
      </c>
      <c r="I5172" s="14">
        <f>SUMIFS(Lancamentos!$G:$G,Lancamentos!$C:$C,$A5172,Lancamentos!$E:$E,$C5172,Lancamentos!$B:$B,"SAIDA_DESCARTE")</f>
        <v/>
      </c>
      <c r="J5172" s="14">
        <f>G5172-H5172-I5172</f>
        <v/>
      </c>
      <c r="K5172">
        <f>IF(A5172="","",IF(J5172&lt;=IFERROR(VLOOKUP(A5172,Produtos!$A:$E,5,FALSE),0),"ABAIXO DO MINIMO","OK"))</f>
        <v/>
      </c>
    </row>
    <row r="5173">
      <c r="B5173">
        <f>IFERROR(VLOOKUP(A5173,Produtos!A:B,2,FALSE),"")</f>
        <v/>
      </c>
      <c r="D5173" s="10">
        <f>IFERROR(INDEX(Lotes!$E:$E,MATCH(1,(Lotes!$A:$A=A5173)*(Lotes!$C:$C=C5173),0)),"")</f>
        <v/>
      </c>
      <c r="E5173" s="14">
        <f>IF(D5173="","",D5173-TODAY())</f>
        <v/>
      </c>
      <c r="F5173">
        <f>IF(D5173="","",IF(E5173&lt;0,"VENCIDO",IF(E5173&lt;=30,"VENCE EM &lt;= 30 DIAS",IF(E5173&lt;=60,"ATENCAO (31-60 DIAS)","OK"))))</f>
        <v/>
      </c>
      <c r="G5173" s="14">
        <f>SUMIFS(Lancamentos!$G:$G,Lancamentos!$C:$C,$A5173,Lancamentos!$E:$E,$C5173,Lancamentos!$B:$B,"ENTRADA")</f>
        <v/>
      </c>
      <c r="H5173" s="14">
        <f>SUMIFS(Lancamentos!$G:$G,Lancamentos!$C:$C,$A5173,Lancamentos!$E:$E,$C5173,Lancamentos!$B:$B,"SAIDA_USO")</f>
        <v/>
      </c>
      <c r="I5173" s="14">
        <f>SUMIFS(Lancamentos!$G:$G,Lancamentos!$C:$C,$A5173,Lancamentos!$E:$E,$C5173,Lancamentos!$B:$B,"SAIDA_DESCARTE")</f>
        <v/>
      </c>
      <c r="J5173" s="14">
        <f>G5173-H5173-I5173</f>
        <v/>
      </c>
      <c r="K5173">
        <f>IF(A5173="","",IF(J5173&lt;=IFERROR(VLOOKUP(A5173,Produtos!$A:$E,5,FALSE),0),"ABAIXO DO MINIMO","OK"))</f>
        <v/>
      </c>
    </row>
    <row r="5174">
      <c r="B5174">
        <f>IFERROR(VLOOKUP(A5174,Produtos!A:B,2,FALSE),"")</f>
        <v/>
      </c>
      <c r="D5174" s="10">
        <f>IFERROR(INDEX(Lotes!$E:$E,MATCH(1,(Lotes!$A:$A=A5174)*(Lotes!$C:$C=C5174),0)),"")</f>
        <v/>
      </c>
      <c r="E5174" s="14">
        <f>IF(D5174="","",D5174-TODAY())</f>
        <v/>
      </c>
      <c r="F5174">
        <f>IF(D5174="","",IF(E5174&lt;0,"VENCIDO",IF(E5174&lt;=30,"VENCE EM &lt;= 30 DIAS",IF(E5174&lt;=60,"ATENCAO (31-60 DIAS)","OK"))))</f>
        <v/>
      </c>
      <c r="G5174" s="14">
        <f>SUMIFS(Lancamentos!$G:$G,Lancamentos!$C:$C,$A5174,Lancamentos!$E:$E,$C5174,Lancamentos!$B:$B,"ENTRADA")</f>
        <v/>
      </c>
      <c r="H5174" s="14">
        <f>SUMIFS(Lancamentos!$G:$G,Lancamentos!$C:$C,$A5174,Lancamentos!$E:$E,$C5174,Lancamentos!$B:$B,"SAIDA_USO")</f>
        <v/>
      </c>
      <c r="I5174" s="14">
        <f>SUMIFS(Lancamentos!$G:$G,Lancamentos!$C:$C,$A5174,Lancamentos!$E:$E,$C5174,Lancamentos!$B:$B,"SAIDA_DESCARTE")</f>
        <v/>
      </c>
      <c r="J5174" s="14">
        <f>G5174-H5174-I5174</f>
        <v/>
      </c>
      <c r="K5174">
        <f>IF(A5174="","",IF(J5174&lt;=IFERROR(VLOOKUP(A5174,Produtos!$A:$E,5,FALSE),0),"ABAIXO DO MINIMO","OK"))</f>
        <v/>
      </c>
    </row>
    <row r="5175">
      <c r="B5175">
        <f>IFERROR(VLOOKUP(A5175,Produtos!A:B,2,FALSE),"")</f>
        <v/>
      </c>
      <c r="D5175" s="10">
        <f>IFERROR(INDEX(Lotes!$E:$E,MATCH(1,(Lotes!$A:$A=A5175)*(Lotes!$C:$C=C5175),0)),"")</f>
        <v/>
      </c>
      <c r="E5175" s="14">
        <f>IF(D5175="","",D5175-TODAY())</f>
        <v/>
      </c>
      <c r="F5175">
        <f>IF(D5175="","",IF(E5175&lt;0,"VENCIDO",IF(E5175&lt;=30,"VENCE EM &lt;= 30 DIAS",IF(E5175&lt;=60,"ATENCAO (31-60 DIAS)","OK"))))</f>
        <v/>
      </c>
      <c r="G5175" s="14">
        <f>SUMIFS(Lancamentos!$G:$G,Lancamentos!$C:$C,$A5175,Lancamentos!$E:$E,$C5175,Lancamentos!$B:$B,"ENTRADA")</f>
        <v/>
      </c>
      <c r="H5175" s="14">
        <f>SUMIFS(Lancamentos!$G:$G,Lancamentos!$C:$C,$A5175,Lancamentos!$E:$E,$C5175,Lancamentos!$B:$B,"SAIDA_USO")</f>
        <v/>
      </c>
      <c r="I5175" s="14">
        <f>SUMIFS(Lancamentos!$G:$G,Lancamentos!$C:$C,$A5175,Lancamentos!$E:$E,$C5175,Lancamentos!$B:$B,"SAIDA_DESCARTE")</f>
        <v/>
      </c>
      <c r="J5175" s="14">
        <f>G5175-H5175-I5175</f>
        <v/>
      </c>
      <c r="K5175">
        <f>IF(A5175="","",IF(J5175&lt;=IFERROR(VLOOKUP(A5175,Produtos!$A:$E,5,FALSE),0),"ABAIXO DO MINIMO","OK"))</f>
        <v/>
      </c>
    </row>
    <row r="5176">
      <c r="B5176">
        <f>IFERROR(VLOOKUP(A5176,Produtos!A:B,2,FALSE),"")</f>
        <v/>
      </c>
      <c r="D5176" s="10">
        <f>IFERROR(INDEX(Lotes!$E:$E,MATCH(1,(Lotes!$A:$A=A5176)*(Lotes!$C:$C=C5176),0)),"")</f>
        <v/>
      </c>
      <c r="E5176" s="14">
        <f>IF(D5176="","",D5176-TODAY())</f>
        <v/>
      </c>
      <c r="F5176">
        <f>IF(D5176="","",IF(E5176&lt;0,"VENCIDO",IF(E5176&lt;=30,"VENCE EM &lt;= 30 DIAS",IF(E5176&lt;=60,"ATENCAO (31-60 DIAS)","OK"))))</f>
        <v/>
      </c>
      <c r="G5176" s="14">
        <f>SUMIFS(Lancamentos!$G:$G,Lancamentos!$C:$C,$A5176,Lancamentos!$E:$E,$C5176,Lancamentos!$B:$B,"ENTRADA")</f>
        <v/>
      </c>
      <c r="H5176" s="14">
        <f>SUMIFS(Lancamentos!$G:$G,Lancamentos!$C:$C,$A5176,Lancamentos!$E:$E,$C5176,Lancamentos!$B:$B,"SAIDA_USO")</f>
        <v/>
      </c>
      <c r="I5176" s="14">
        <f>SUMIFS(Lancamentos!$G:$G,Lancamentos!$C:$C,$A5176,Lancamentos!$E:$E,$C5176,Lancamentos!$B:$B,"SAIDA_DESCARTE")</f>
        <v/>
      </c>
      <c r="J5176" s="14">
        <f>G5176-H5176-I5176</f>
        <v/>
      </c>
      <c r="K5176">
        <f>IF(A5176="","",IF(J5176&lt;=IFERROR(VLOOKUP(A5176,Produtos!$A:$E,5,FALSE),0),"ABAIXO DO MINIMO","OK"))</f>
        <v/>
      </c>
    </row>
    <row r="5177">
      <c r="B5177">
        <f>IFERROR(VLOOKUP(A5177,Produtos!A:B,2,FALSE),"")</f>
        <v/>
      </c>
      <c r="D5177" s="10">
        <f>IFERROR(INDEX(Lotes!$E:$E,MATCH(1,(Lotes!$A:$A=A5177)*(Lotes!$C:$C=C5177),0)),"")</f>
        <v/>
      </c>
      <c r="E5177" s="14">
        <f>IF(D5177="","",D5177-TODAY())</f>
        <v/>
      </c>
      <c r="F5177">
        <f>IF(D5177="","",IF(E5177&lt;0,"VENCIDO",IF(E5177&lt;=30,"VENCE EM &lt;= 30 DIAS",IF(E5177&lt;=60,"ATENCAO (31-60 DIAS)","OK"))))</f>
        <v/>
      </c>
      <c r="G5177" s="14">
        <f>SUMIFS(Lancamentos!$G:$G,Lancamentos!$C:$C,$A5177,Lancamentos!$E:$E,$C5177,Lancamentos!$B:$B,"ENTRADA")</f>
        <v/>
      </c>
      <c r="H5177" s="14">
        <f>SUMIFS(Lancamentos!$G:$G,Lancamentos!$C:$C,$A5177,Lancamentos!$E:$E,$C5177,Lancamentos!$B:$B,"SAIDA_USO")</f>
        <v/>
      </c>
      <c r="I5177" s="14">
        <f>SUMIFS(Lancamentos!$G:$G,Lancamentos!$C:$C,$A5177,Lancamentos!$E:$E,$C5177,Lancamentos!$B:$B,"SAIDA_DESCARTE")</f>
        <v/>
      </c>
      <c r="J5177" s="14">
        <f>G5177-H5177-I5177</f>
        <v/>
      </c>
      <c r="K5177">
        <f>IF(A5177="","",IF(J5177&lt;=IFERROR(VLOOKUP(A5177,Produtos!$A:$E,5,FALSE),0),"ABAIXO DO MINIMO","OK"))</f>
        <v/>
      </c>
    </row>
    <row r="5178">
      <c r="B5178">
        <f>IFERROR(VLOOKUP(A5178,Produtos!A:B,2,FALSE),"")</f>
        <v/>
      </c>
      <c r="D5178" s="10">
        <f>IFERROR(INDEX(Lotes!$E:$E,MATCH(1,(Lotes!$A:$A=A5178)*(Lotes!$C:$C=C5178),0)),"")</f>
        <v/>
      </c>
      <c r="E5178" s="14">
        <f>IF(D5178="","",D5178-TODAY())</f>
        <v/>
      </c>
      <c r="F5178">
        <f>IF(D5178="","",IF(E5178&lt;0,"VENCIDO",IF(E5178&lt;=30,"VENCE EM &lt;= 30 DIAS",IF(E5178&lt;=60,"ATENCAO (31-60 DIAS)","OK"))))</f>
        <v/>
      </c>
      <c r="G5178" s="14">
        <f>SUMIFS(Lancamentos!$G:$G,Lancamentos!$C:$C,$A5178,Lancamentos!$E:$E,$C5178,Lancamentos!$B:$B,"ENTRADA")</f>
        <v/>
      </c>
      <c r="H5178" s="14">
        <f>SUMIFS(Lancamentos!$G:$G,Lancamentos!$C:$C,$A5178,Lancamentos!$E:$E,$C5178,Lancamentos!$B:$B,"SAIDA_USO")</f>
        <v/>
      </c>
      <c r="I5178" s="14">
        <f>SUMIFS(Lancamentos!$G:$G,Lancamentos!$C:$C,$A5178,Lancamentos!$E:$E,$C5178,Lancamentos!$B:$B,"SAIDA_DESCARTE")</f>
        <v/>
      </c>
      <c r="J5178" s="14">
        <f>G5178-H5178-I5178</f>
        <v/>
      </c>
      <c r="K5178">
        <f>IF(A5178="","",IF(J5178&lt;=IFERROR(VLOOKUP(A5178,Produtos!$A:$E,5,FALSE),0),"ABAIXO DO MINIMO","OK"))</f>
        <v/>
      </c>
    </row>
    <row r="5179">
      <c r="B5179">
        <f>IFERROR(VLOOKUP(A5179,Produtos!A:B,2,FALSE),"")</f>
        <v/>
      </c>
      <c r="D5179" s="10">
        <f>IFERROR(INDEX(Lotes!$E:$E,MATCH(1,(Lotes!$A:$A=A5179)*(Lotes!$C:$C=C5179),0)),"")</f>
        <v/>
      </c>
      <c r="E5179" s="14">
        <f>IF(D5179="","",D5179-TODAY())</f>
        <v/>
      </c>
      <c r="F5179">
        <f>IF(D5179="","",IF(E5179&lt;0,"VENCIDO",IF(E5179&lt;=30,"VENCE EM &lt;= 30 DIAS",IF(E5179&lt;=60,"ATENCAO (31-60 DIAS)","OK"))))</f>
        <v/>
      </c>
      <c r="G5179" s="14">
        <f>SUMIFS(Lancamentos!$G:$G,Lancamentos!$C:$C,$A5179,Lancamentos!$E:$E,$C5179,Lancamentos!$B:$B,"ENTRADA")</f>
        <v/>
      </c>
      <c r="H5179" s="14">
        <f>SUMIFS(Lancamentos!$G:$G,Lancamentos!$C:$C,$A5179,Lancamentos!$E:$E,$C5179,Lancamentos!$B:$B,"SAIDA_USO")</f>
        <v/>
      </c>
      <c r="I5179" s="14">
        <f>SUMIFS(Lancamentos!$G:$G,Lancamentos!$C:$C,$A5179,Lancamentos!$E:$E,$C5179,Lancamentos!$B:$B,"SAIDA_DESCARTE")</f>
        <v/>
      </c>
      <c r="J5179" s="14">
        <f>G5179-H5179-I5179</f>
        <v/>
      </c>
      <c r="K5179">
        <f>IF(A5179="","",IF(J5179&lt;=IFERROR(VLOOKUP(A5179,Produtos!$A:$E,5,FALSE),0),"ABAIXO DO MINIMO","OK"))</f>
        <v/>
      </c>
    </row>
    <row r="5180">
      <c r="B5180">
        <f>IFERROR(VLOOKUP(A5180,Produtos!A:B,2,FALSE),"")</f>
        <v/>
      </c>
      <c r="D5180" s="10">
        <f>IFERROR(INDEX(Lotes!$E:$E,MATCH(1,(Lotes!$A:$A=A5180)*(Lotes!$C:$C=C5180),0)),"")</f>
        <v/>
      </c>
      <c r="E5180" s="14">
        <f>IF(D5180="","",D5180-TODAY())</f>
        <v/>
      </c>
      <c r="F5180">
        <f>IF(D5180="","",IF(E5180&lt;0,"VENCIDO",IF(E5180&lt;=30,"VENCE EM &lt;= 30 DIAS",IF(E5180&lt;=60,"ATENCAO (31-60 DIAS)","OK"))))</f>
        <v/>
      </c>
      <c r="G5180" s="14">
        <f>SUMIFS(Lancamentos!$G:$G,Lancamentos!$C:$C,$A5180,Lancamentos!$E:$E,$C5180,Lancamentos!$B:$B,"ENTRADA")</f>
        <v/>
      </c>
      <c r="H5180" s="14">
        <f>SUMIFS(Lancamentos!$G:$G,Lancamentos!$C:$C,$A5180,Lancamentos!$E:$E,$C5180,Lancamentos!$B:$B,"SAIDA_USO")</f>
        <v/>
      </c>
      <c r="I5180" s="14">
        <f>SUMIFS(Lancamentos!$G:$G,Lancamentos!$C:$C,$A5180,Lancamentos!$E:$E,$C5180,Lancamentos!$B:$B,"SAIDA_DESCARTE")</f>
        <v/>
      </c>
      <c r="J5180" s="14">
        <f>G5180-H5180-I5180</f>
        <v/>
      </c>
      <c r="K5180">
        <f>IF(A5180="","",IF(J5180&lt;=IFERROR(VLOOKUP(A5180,Produtos!$A:$E,5,FALSE),0),"ABAIXO DO MINIMO","OK"))</f>
        <v/>
      </c>
    </row>
    <row r="5181">
      <c r="B5181">
        <f>IFERROR(VLOOKUP(A5181,Produtos!A:B,2,FALSE),"")</f>
        <v/>
      </c>
      <c r="D5181" s="10">
        <f>IFERROR(INDEX(Lotes!$E:$E,MATCH(1,(Lotes!$A:$A=A5181)*(Lotes!$C:$C=C5181),0)),"")</f>
        <v/>
      </c>
      <c r="E5181" s="14">
        <f>IF(D5181="","",D5181-TODAY())</f>
        <v/>
      </c>
      <c r="F5181">
        <f>IF(D5181="","",IF(E5181&lt;0,"VENCIDO",IF(E5181&lt;=30,"VENCE EM &lt;= 30 DIAS",IF(E5181&lt;=60,"ATENCAO (31-60 DIAS)","OK"))))</f>
        <v/>
      </c>
      <c r="G5181" s="14">
        <f>SUMIFS(Lancamentos!$G:$G,Lancamentos!$C:$C,$A5181,Lancamentos!$E:$E,$C5181,Lancamentos!$B:$B,"ENTRADA")</f>
        <v/>
      </c>
      <c r="H5181" s="14">
        <f>SUMIFS(Lancamentos!$G:$G,Lancamentos!$C:$C,$A5181,Lancamentos!$E:$E,$C5181,Lancamentos!$B:$B,"SAIDA_USO")</f>
        <v/>
      </c>
      <c r="I5181" s="14">
        <f>SUMIFS(Lancamentos!$G:$G,Lancamentos!$C:$C,$A5181,Lancamentos!$E:$E,$C5181,Lancamentos!$B:$B,"SAIDA_DESCARTE")</f>
        <v/>
      </c>
      <c r="J5181" s="14">
        <f>G5181-H5181-I5181</f>
        <v/>
      </c>
      <c r="K5181">
        <f>IF(A5181="","",IF(J5181&lt;=IFERROR(VLOOKUP(A5181,Produtos!$A:$E,5,FALSE),0),"ABAIXO DO MINIMO","OK"))</f>
        <v/>
      </c>
    </row>
    <row r="5182">
      <c r="B5182">
        <f>IFERROR(VLOOKUP(A5182,Produtos!A:B,2,FALSE),"")</f>
        <v/>
      </c>
      <c r="D5182" s="10">
        <f>IFERROR(INDEX(Lotes!$E:$E,MATCH(1,(Lotes!$A:$A=A5182)*(Lotes!$C:$C=C5182),0)),"")</f>
        <v/>
      </c>
      <c r="E5182" s="14">
        <f>IF(D5182="","",D5182-TODAY())</f>
        <v/>
      </c>
      <c r="F5182">
        <f>IF(D5182="","",IF(E5182&lt;0,"VENCIDO",IF(E5182&lt;=30,"VENCE EM &lt;= 30 DIAS",IF(E5182&lt;=60,"ATENCAO (31-60 DIAS)","OK"))))</f>
        <v/>
      </c>
      <c r="G5182" s="14">
        <f>SUMIFS(Lancamentos!$G:$G,Lancamentos!$C:$C,$A5182,Lancamentos!$E:$E,$C5182,Lancamentos!$B:$B,"ENTRADA")</f>
        <v/>
      </c>
      <c r="H5182" s="14">
        <f>SUMIFS(Lancamentos!$G:$G,Lancamentos!$C:$C,$A5182,Lancamentos!$E:$E,$C5182,Lancamentos!$B:$B,"SAIDA_USO")</f>
        <v/>
      </c>
      <c r="I5182" s="14">
        <f>SUMIFS(Lancamentos!$G:$G,Lancamentos!$C:$C,$A5182,Lancamentos!$E:$E,$C5182,Lancamentos!$B:$B,"SAIDA_DESCARTE")</f>
        <v/>
      </c>
      <c r="J5182" s="14">
        <f>G5182-H5182-I5182</f>
        <v/>
      </c>
      <c r="K5182">
        <f>IF(A5182="","",IF(J5182&lt;=IFERROR(VLOOKUP(A5182,Produtos!$A:$E,5,FALSE),0),"ABAIXO DO MINIMO","OK"))</f>
        <v/>
      </c>
    </row>
    <row r="5183">
      <c r="B5183">
        <f>IFERROR(VLOOKUP(A5183,Produtos!A:B,2,FALSE),"")</f>
        <v/>
      </c>
      <c r="D5183" s="10">
        <f>IFERROR(INDEX(Lotes!$E:$E,MATCH(1,(Lotes!$A:$A=A5183)*(Lotes!$C:$C=C5183),0)),"")</f>
        <v/>
      </c>
      <c r="E5183" s="14">
        <f>IF(D5183="","",D5183-TODAY())</f>
        <v/>
      </c>
      <c r="F5183">
        <f>IF(D5183="","",IF(E5183&lt;0,"VENCIDO",IF(E5183&lt;=30,"VENCE EM &lt;= 30 DIAS",IF(E5183&lt;=60,"ATENCAO (31-60 DIAS)","OK"))))</f>
        <v/>
      </c>
      <c r="G5183" s="14">
        <f>SUMIFS(Lancamentos!$G:$G,Lancamentos!$C:$C,$A5183,Lancamentos!$E:$E,$C5183,Lancamentos!$B:$B,"ENTRADA")</f>
        <v/>
      </c>
      <c r="H5183" s="14">
        <f>SUMIFS(Lancamentos!$G:$G,Lancamentos!$C:$C,$A5183,Lancamentos!$E:$E,$C5183,Lancamentos!$B:$B,"SAIDA_USO")</f>
        <v/>
      </c>
      <c r="I5183" s="14">
        <f>SUMIFS(Lancamentos!$G:$G,Lancamentos!$C:$C,$A5183,Lancamentos!$E:$E,$C5183,Lancamentos!$B:$B,"SAIDA_DESCARTE")</f>
        <v/>
      </c>
      <c r="J5183" s="14">
        <f>G5183-H5183-I5183</f>
        <v/>
      </c>
      <c r="K5183">
        <f>IF(A5183="","",IF(J5183&lt;=IFERROR(VLOOKUP(A5183,Produtos!$A:$E,5,FALSE),0),"ABAIXO DO MINIMO","OK"))</f>
        <v/>
      </c>
    </row>
    <row r="5184">
      <c r="B5184">
        <f>IFERROR(VLOOKUP(A5184,Produtos!A:B,2,FALSE),"")</f>
        <v/>
      </c>
      <c r="D5184" s="10">
        <f>IFERROR(INDEX(Lotes!$E:$E,MATCH(1,(Lotes!$A:$A=A5184)*(Lotes!$C:$C=C5184),0)),"")</f>
        <v/>
      </c>
      <c r="E5184" s="14">
        <f>IF(D5184="","",D5184-TODAY())</f>
        <v/>
      </c>
      <c r="F5184">
        <f>IF(D5184="","",IF(E5184&lt;0,"VENCIDO",IF(E5184&lt;=30,"VENCE EM &lt;= 30 DIAS",IF(E5184&lt;=60,"ATENCAO (31-60 DIAS)","OK"))))</f>
        <v/>
      </c>
      <c r="G5184" s="14">
        <f>SUMIFS(Lancamentos!$G:$G,Lancamentos!$C:$C,$A5184,Lancamentos!$E:$E,$C5184,Lancamentos!$B:$B,"ENTRADA")</f>
        <v/>
      </c>
      <c r="H5184" s="14">
        <f>SUMIFS(Lancamentos!$G:$G,Lancamentos!$C:$C,$A5184,Lancamentos!$E:$E,$C5184,Lancamentos!$B:$B,"SAIDA_USO")</f>
        <v/>
      </c>
      <c r="I5184" s="14">
        <f>SUMIFS(Lancamentos!$G:$G,Lancamentos!$C:$C,$A5184,Lancamentos!$E:$E,$C5184,Lancamentos!$B:$B,"SAIDA_DESCARTE")</f>
        <v/>
      </c>
      <c r="J5184" s="14">
        <f>G5184-H5184-I5184</f>
        <v/>
      </c>
      <c r="K5184">
        <f>IF(A5184="","",IF(J5184&lt;=IFERROR(VLOOKUP(A5184,Produtos!$A:$E,5,FALSE),0),"ABAIXO DO MINIMO","OK"))</f>
        <v/>
      </c>
    </row>
    <row r="5185">
      <c r="B5185">
        <f>IFERROR(VLOOKUP(A5185,Produtos!A:B,2,FALSE),"")</f>
        <v/>
      </c>
      <c r="D5185" s="10">
        <f>IFERROR(INDEX(Lotes!$E:$E,MATCH(1,(Lotes!$A:$A=A5185)*(Lotes!$C:$C=C5185),0)),"")</f>
        <v/>
      </c>
      <c r="E5185" s="14">
        <f>IF(D5185="","",D5185-TODAY())</f>
        <v/>
      </c>
      <c r="F5185">
        <f>IF(D5185="","",IF(E5185&lt;0,"VENCIDO",IF(E5185&lt;=30,"VENCE EM &lt;= 30 DIAS",IF(E5185&lt;=60,"ATENCAO (31-60 DIAS)","OK"))))</f>
        <v/>
      </c>
      <c r="G5185" s="14">
        <f>SUMIFS(Lancamentos!$G:$G,Lancamentos!$C:$C,$A5185,Lancamentos!$E:$E,$C5185,Lancamentos!$B:$B,"ENTRADA")</f>
        <v/>
      </c>
      <c r="H5185" s="14">
        <f>SUMIFS(Lancamentos!$G:$G,Lancamentos!$C:$C,$A5185,Lancamentos!$E:$E,$C5185,Lancamentos!$B:$B,"SAIDA_USO")</f>
        <v/>
      </c>
      <c r="I5185" s="14">
        <f>SUMIFS(Lancamentos!$G:$G,Lancamentos!$C:$C,$A5185,Lancamentos!$E:$E,$C5185,Lancamentos!$B:$B,"SAIDA_DESCARTE")</f>
        <v/>
      </c>
      <c r="J5185" s="14">
        <f>G5185-H5185-I5185</f>
        <v/>
      </c>
      <c r="K5185">
        <f>IF(A5185="","",IF(J5185&lt;=IFERROR(VLOOKUP(A5185,Produtos!$A:$E,5,FALSE),0),"ABAIXO DO MINIMO","OK"))</f>
        <v/>
      </c>
    </row>
    <row r="5186">
      <c r="B5186">
        <f>IFERROR(VLOOKUP(A5186,Produtos!A:B,2,FALSE),"")</f>
        <v/>
      </c>
      <c r="D5186" s="10">
        <f>IFERROR(INDEX(Lotes!$E:$E,MATCH(1,(Lotes!$A:$A=A5186)*(Lotes!$C:$C=C5186),0)),"")</f>
        <v/>
      </c>
      <c r="E5186" s="14">
        <f>IF(D5186="","",D5186-TODAY())</f>
        <v/>
      </c>
      <c r="F5186">
        <f>IF(D5186="","",IF(E5186&lt;0,"VENCIDO",IF(E5186&lt;=30,"VENCE EM &lt;= 30 DIAS",IF(E5186&lt;=60,"ATENCAO (31-60 DIAS)","OK"))))</f>
        <v/>
      </c>
      <c r="G5186" s="14">
        <f>SUMIFS(Lancamentos!$G:$G,Lancamentos!$C:$C,$A5186,Lancamentos!$E:$E,$C5186,Lancamentos!$B:$B,"ENTRADA")</f>
        <v/>
      </c>
      <c r="H5186" s="14">
        <f>SUMIFS(Lancamentos!$G:$G,Lancamentos!$C:$C,$A5186,Lancamentos!$E:$E,$C5186,Lancamentos!$B:$B,"SAIDA_USO")</f>
        <v/>
      </c>
      <c r="I5186" s="14">
        <f>SUMIFS(Lancamentos!$G:$G,Lancamentos!$C:$C,$A5186,Lancamentos!$E:$E,$C5186,Lancamentos!$B:$B,"SAIDA_DESCARTE")</f>
        <v/>
      </c>
      <c r="J5186" s="14">
        <f>G5186-H5186-I5186</f>
        <v/>
      </c>
      <c r="K5186">
        <f>IF(A5186="","",IF(J5186&lt;=IFERROR(VLOOKUP(A5186,Produtos!$A:$E,5,FALSE),0),"ABAIXO DO MINIMO","OK"))</f>
        <v/>
      </c>
    </row>
    <row r="5187">
      <c r="B5187">
        <f>IFERROR(VLOOKUP(A5187,Produtos!A:B,2,FALSE),"")</f>
        <v/>
      </c>
      <c r="D5187" s="10">
        <f>IFERROR(INDEX(Lotes!$E:$E,MATCH(1,(Lotes!$A:$A=A5187)*(Lotes!$C:$C=C5187),0)),"")</f>
        <v/>
      </c>
      <c r="E5187" s="14">
        <f>IF(D5187="","",D5187-TODAY())</f>
        <v/>
      </c>
      <c r="F5187">
        <f>IF(D5187="","",IF(E5187&lt;0,"VENCIDO",IF(E5187&lt;=30,"VENCE EM &lt;= 30 DIAS",IF(E5187&lt;=60,"ATENCAO (31-60 DIAS)","OK"))))</f>
        <v/>
      </c>
      <c r="G5187" s="14">
        <f>SUMIFS(Lancamentos!$G:$G,Lancamentos!$C:$C,$A5187,Lancamentos!$E:$E,$C5187,Lancamentos!$B:$B,"ENTRADA")</f>
        <v/>
      </c>
      <c r="H5187" s="14">
        <f>SUMIFS(Lancamentos!$G:$G,Lancamentos!$C:$C,$A5187,Lancamentos!$E:$E,$C5187,Lancamentos!$B:$B,"SAIDA_USO")</f>
        <v/>
      </c>
      <c r="I5187" s="14">
        <f>SUMIFS(Lancamentos!$G:$G,Lancamentos!$C:$C,$A5187,Lancamentos!$E:$E,$C5187,Lancamentos!$B:$B,"SAIDA_DESCARTE")</f>
        <v/>
      </c>
      <c r="J5187" s="14">
        <f>G5187-H5187-I5187</f>
        <v/>
      </c>
      <c r="K5187">
        <f>IF(A5187="","",IF(J5187&lt;=IFERROR(VLOOKUP(A5187,Produtos!$A:$E,5,FALSE),0),"ABAIXO DO MINIMO","OK"))</f>
        <v/>
      </c>
    </row>
    <row r="5188">
      <c r="B5188">
        <f>IFERROR(VLOOKUP(A5188,Produtos!A:B,2,FALSE),"")</f>
        <v/>
      </c>
      <c r="D5188" s="10">
        <f>IFERROR(INDEX(Lotes!$E:$E,MATCH(1,(Lotes!$A:$A=A5188)*(Lotes!$C:$C=C5188),0)),"")</f>
        <v/>
      </c>
      <c r="E5188" s="14">
        <f>IF(D5188="","",D5188-TODAY())</f>
        <v/>
      </c>
      <c r="F5188">
        <f>IF(D5188="","",IF(E5188&lt;0,"VENCIDO",IF(E5188&lt;=30,"VENCE EM &lt;= 30 DIAS",IF(E5188&lt;=60,"ATENCAO (31-60 DIAS)","OK"))))</f>
        <v/>
      </c>
      <c r="G5188" s="14">
        <f>SUMIFS(Lancamentos!$G:$G,Lancamentos!$C:$C,$A5188,Lancamentos!$E:$E,$C5188,Lancamentos!$B:$B,"ENTRADA")</f>
        <v/>
      </c>
      <c r="H5188" s="14">
        <f>SUMIFS(Lancamentos!$G:$G,Lancamentos!$C:$C,$A5188,Lancamentos!$E:$E,$C5188,Lancamentos!$B:$B,"SAIDA_USO")</f>
        <v/>
      </c>
      <c r="I5188" s="14">
        <f>SUMIFS(Lancamentos!$G:$G,Lancamentos!$C:$C,$A5188,Lancamentos!$E:$E,$C5188,Lancamentos!$B:$B,"SAIDA_DESCARTE")</f>
        <v/>
      </c>
      <c r="J5188" s="14">
        <f>G5188-H5188-I5188</f>
        <v/>
      </c>
      <c r="K5188">
        <f>IF(A5188="","",IF(J5188&lt;=IFERROR(VLOOKUP(A5188,Produtos!$A:$E,5,FALSE),0),"ABAIXO DO MINIMO","OK"))</f>
        <v/>
      </c>
    </row>
    <row r="5189">
      <c r="B5189">
        <f>IFERROR(VLOOKUP(A5189,Produtos!A:B,2,FALSE),"")</f>
        <v/>
      </c>
      <c r="D5189" s="10">
        <f>IFERROR(INDEX(Lotes!$E:$E,MATCH(1,(Lotes!$A:$A=A5189)*(Lotes!$C:$C=C5189),0)),"")</f>
        <v/>
      </c>
      <c r="E5189" s="14">
        <f>IF(D5189="","",D5189-TODAY())</f>
        <v/>
      </c>
      <c r="F5189">
        <f>IF(D5189="","",IF(E5189&lt;0,"VENCIDO",IF(E5189&lt;=30,"VENCE EM &lt;= 30 DIAS",IF(E5189&lt;=60,"ATENCAO (31-60 DIAS)","OK"))))</f>
        <v/>
      </c>
      <c r="G5189" s="14">
        <f>SUMIFS(Lancamentos!$G:$G,Lancamentos!$C:$C,$A5189,Lancamentos!$E:$E,$C5189,Lancamentos!$B:$B,"ENTRADA")</f>
        <v/>
      </c>
      <c r="H5189" s="14">
        <f>SUMIFS(Lancamentos!$G:$G,Lancamentos!$C:$C,$A5189,Lancamentos!$E:$E,$C5189,Lancamentos!$B:$B,"SAIDA_USO")</f>
        <v/>
      </c>
      <c r="I5189" s="14">
        <f>SUMIFS(Lancamentos!$G:$G,Lancamentos!$C:$C,$A5189,Lancamentos!$E:$E,$C5189,Lancamentos!$B:$B,"SAIDA_DESCARTE")</f>
        <v/>
      </c>
      <c r="J5189" s="14">
        <f>G5189-H5189-I5189</f>
        <v/>
      </c>
      <c r="K5189">
        <f>IF(A5189="","",IF(J5189&lt;=IFERROR(VLOOKUP(A5189,Produtos!$A:$E,5,FALSE),0),"ABAIXO DO MINIMO","OK"))</f>
        <v/>
      </c>
    </row>
    <row r="5190">
      <c r="B5190">
        <f>IFERROR(VLOOKUP(A5190,Produtos!A:B,2,FALSE),"")</f>
        <v/>
      </c>
      <c r="D5190" s="10">
        <f>IFERROR(INDEX(Lotes!$E:$E,MATCH(1,(Lotes!$A:$A=A5190)*(Lotes!$C:$C=C5190),0)),"")</f>
        <v/>
      </c>
      <c r="E5190" s="14">
        <f>IF(D5190="","",D5190-TODAY())</f>
        <v/>
      </c>
      <c r="F5190">
        <f>IF(D5190="","",IF(E5190&lt;0,"VENCIDO",IF(E5190&lt;=30,"VENCE EM &lt;= 30 DIAS",IF(E5190&lt;=60,"ATENCAO (31-60 DIAS)","OK"))))</f>
        <v/>
      </c>
      <c r="G5190" s="14">
        <f>SUMIFS(Lancamentos!$G:$G,Lancamentos!$C:$C,$A5190,Lancamentos!$E:$E,$C5190,Lancamentos!$B:$B,"ENTRADA")</f>
        <v/>
      </c>
      <c r="H5190" s="14">
        <f>SUMIFS(Lancamentos!$G:$G,Lancamentos!$C:$C,$A5190,Lancamentos!$E:$E,$C5190,Lancamentos!$B:$B,"SAIDA_USO")</f>
        <v/>
      </c>
      <c r="I5190" s="14">
        <f>SUMIFS(Lancamentos!$G:$G,Lancamentos!$C:$C,$A5190,Lancamentos!$E:$E,$C5190,Lancamentos!$B:$B,"SAIDA_DESCARTE")</f>
        <v/>
      </c>
      <c r="J5190" s="14">
        <f>G5190-H5190-I5190</f>
        <v/>
      </c>
      <c r="K5190">
        <f>IF(A5190="","",IF(J5190&lt;=IFERROR(VLOOKUP(A5190,Produtos!$A:$E,5,FALSE),0),"ABAIXO DO MINIMO","OK"))</f>
        <v/>
      </c>
    </row>
    <row r="5191">
      <c r="B5191">
        <f>IFERROR(VLOOKUP(A5191,Produtos!A:B,2,FALSE),"")</f>
        <v/>
      </c>
      <c r="D5191" s="10">
        <f>IFERROR(INDEX(Lotes!$E:$E,MATCH(1,(Lotes!$A:$A=A5191)*(Lotes!$C:$C=C5191),0)),"")</f>
        <v/>
      </c>
      <c r="E5191" s="14">
        <f>IF(D5191="","",D5191-TODAY())</f>
        <v/>
      </c>
      <c r="F5191">
        <f>IF(D5191="","",IF(E5191&lt;0,"VENCIDO",IF(E5191&lt;=30,"VENCE EM &lt;= 30 DIAS",IF(E5191&lt;=60,"ATENCAO (31-60 DIAS)","OK"))))</f>
        <v/>
      </c>
      <c r="G5191" s="14">
        <f>SUMIFS(Lancamentos!$G:$G,Lancamentos!$C:$C,$A5191,Lancamentos!$E:$E,$C5191,Lancamentos!$B:$B,"ENTRADA")</f>
        <v/>
      </c>
      <c r="H5191" s="14">
        <f>SUMIFS(Lancamentos!$G:$G,Lancamentos!$C:$C,$A5191,Lancamentos!$E:$E,$C5191,Lancamentos!$B:$B,"SAIDA_USO")</f>
        <v/>
      </c>
      <c r="I5191" s="14">
        <f>SUMIFS(Lancamentos!$G:$G,Lancamentos!$C:$C,$A5191,Lancamentos!$E:$E,$C5191,Lancamentos!$B:$B,"SAIDA_DESCARTE")</f>
        <v/>
      </c>
      <c r="J5191" s="14">
        <f>G5191-H5191-I5191</f>
        <v/>
      </c>
      <c r="K5191">
        <f>IF(A5191="","",IF(J5191&lt;=IFERROR(VLOOKUP(A5191,Produtos!$A:$E,5,FALSE),0),"ABAIXO DO MINIMO","OK"))</f>
        <v/>
      </c>
    </row>
    <row r="5192">
      <c r="B5192">
        <f>IFERROR(VLOOKUP(A5192,Produtos!A:B,2,FALSE),"")</f>
        <v/>
      </c>
      <c r="D5192" s="10">
        <f>IFERROR(INDEX(Lotes!$E:$E,MATCH(1,(Lotes!$A:$A=A5192)*(Lotes!$C:$C=C5192),0)),"")</f>
        <v/>
      </c>
      <c r="E5192" s="14">
        <f>IF(D5192="","",D5192-TODAY())</f>
        <v/>
      </c>
      <c r="F5192">
        <f>IF(D5192="","",IF(E5192&lt;0,"VENCIDO",IF(E5192&lt;=30,"VENCE EM &lt;= 30 DIAS",IF(E5192&lt;=60,"ATENCAO (31-60 DIAS)","OK"))))</f>
        <v/>
      </c>
      <c r="G5192" s="14">
        <f>SUMIFS(Lancamentos!$G:$G,Lancamentos!$C:$C,$A5192,Lancamentos!$E:$E,$C5192,Lancamentos!$B:$B,"ENTRADA")</f>
        <v/>
      </c>
      <c r="H5192" s="14">
        <f>SUMIFS(Lancamentos!$G:$G,Lancamentos!$C:$C,$A5192,Lancamentos!$E:$E,$C5192,Lancamentos!$B:$B,"SAIDA_USO")</f>
        <v/>
      </c>
      <c r="I5192" s="14">
        <f>SUMIFS(Lancamentos!$G:$G,Lancamentos!$C:$C,$A5192,Lancamentos!$E:$E,$C5192,Lancamentos!$B:$B,"SAIDA_DESCARTE")</f>
        <v/>
      </c>
      <c r="J5192" s="14">
        <f>G5192-H5192-I5192</f>
        <v/>
      </c>
      <c r="K5192">
        <f>IF(A5192="","",IF(J5192&lt;=IFERROR(VLOOKUP(A5192,Produtos!$A:$E,5,FALSE),0),"ABAIXO DO MINIMO","OK"))</f>
        <v/>
      </c>
    </row>
    <row r="5193">
      <c r="B5193">
        <f>IFERROR(VLOOKUP(A5193,Produtos!A:B,2,FALSE),"")</f>
        <v/>
      </c>
      <c r="D5193" s="10">
        <f>IFERROR(INDEX(Lotes!$E:$E,MATCH(1,(Lotes!$A:$A=A5193)*(Lotes!$C:$C=C5193),0)),"")</f>
        <v/>
      </c>
      <c r="E5193" s="14">
        <f>IF(D5193="","",D5193-TODAY())</f>
        <v/>
      </c>
      <c r="F5193">
        <f>IF(D5193="","",IF(E5193&lt;0,"VENCIDO",IF(E5193&lt;=30,"VENCE EM &lt;= 30 DIAS",IF(E5193&lt;=60,"ATENCAO (31-60 DIAS)","OK"))))</f>
        <v/>
      </c>
      <c r="G5193" s="14">
        <f>SUMIFS(Lancamentos!$G:$G,Lancamentos!$C:$C,$A5193,Lancamentos!$E:$E,$C5193,Lancamentos!$B:$B,"ENTRADA")</f>
        <v/>
      </c>
      <c r="H5193" s="14">
        <f>SUMIFS(Lancamentos!$G:$G,Lancamentos!$C:$C,$A5193,Lancamentos!$E:$E,$C5193,Lancamentos!$B:$B,"SAIDA_USO")</f>
        <v/>
      </c>
      <c r="I5193" s="14">
        <f>SUMIFS(Lancamentos!$G:$G,Lancamentos!$C:$C,$A5193,Lancamentos!$E:$E,$C5193,Lancamentos!$B:$B,"SAIDA_DESCARTE")</f>
        <v/>
      </c>
      <c r="J5193" s="14">
        <f>G5193-H5193-I5193</f>
        <v/>
      </c>
      <c r="K5193">
        <f>IF(A5193="","",IF(J5193&lt;=IFERROR(VLOOKUP(A5193,Produtos!$A:$E,5,FALSE),0),"ABAIXO DO MINIMO","OK"))</f>
        <v/>
      </c>
    </row>
    <row r="5194">
      <c r="B5194">
        <f>IFERROR(VLOOKUP(A5194,Produtos!A:B,2,FALSE),"")</f>
        <v/>
      </c>
      <c r="D5194" s="10">
        <f>IFERROR(INDEX(Lotes!$E:$E,MATCH(1,(Lotes!$A:$A=A5194)*(Lotes!$C:$C=C5194),0)),"")</f>
        <v/>
      </c>
      <c r="E5194" s="14">
        <f>IF(D5194="","",D5194-TODAY())</f>
        <v/>
      </c>
      <c r="F5194">
        <f>IF(D5194="","",IF(E5194&lt;0,"VENCIDO",IF(E5194&lt;=30,"VENCE EM &lt;= 30 DIAS",IF(E5194&lt;=60,"ATENCAO (31-60 DIAS)","OK"))))</f>
        <v/>
      </c>
      <c r="G5194" s="14">
        <f>SUMIFS(Lancamentos!$G:$G,Lancamentos!$C:$C,$A5194,Lancamentos!$E:$E,$C5194,Lancamentos!$B:$B,"ENTRADA")</f>
        <v/>
      </c>
      <c r="H5194" s="14">
        <f>SUMIFS(Lancamentos!$G:$G,Lancamentos!$C:$C,$A5194,Lancamentos!$E:$E,$C5194,Lancamentos!$B:$B,"SAIDA_USO")</f>
        <v/>
      </c>
      <c r="I5194" s="14">
        <f>SUMIFS(Lancamentos!$G:$G,Lancamentos!$C:$C,$A5194,Lancamentos!$E:$E,$C5194,Lancamentos!$B:$B,"SAIDA_DESCARTE")</f>
        <v/>
      </c>
      <c r="J5194" s="14">
        <f>G5194-H5194-I5194</f>
        <v/>
      </c>
      <c r="K5194">
        <f>IF(A5194="","",IF(J5194&lt;=IFERROR(VLOOKUP(A5194,Produtos!$A:$E,5,FALSE),0),"ABAIXO DO MINIMO","OK"))</f>
        <v/>
      </c>
    </row>
    <row r="5195">
      <c r="B5195">
        <f>IFERROR(VLOOKUP(A5195,Produtos!A:B,2,FALSE),"")</f>
        <v/>
      </c>
      <c r="D5195" s="10">
        <f>IFERROR(INDEX(Lotes!$E:$E,MATCH(1,(Lotes!$A:$A=A5195)*(Lotes!$C:$C=C5195),0)),"")</f>
        <v/>
      </c>
      <c r="E5195" s="14">
        <f>IF(D5195="","",D5195-TODAY())</f>
        <v/>
      </c>
      <c r="F5195">
        <f>IF(D5195="","",IF(E5195&lt;0,"VENCIDO",IF(E5195&lt;=30,"VENCE EM &lt;= 30 DIAS",IF(E5195&lt;=60,"ATENCAO (31-60 DIAS)","OK"))))</f>
        <v/>
      </c>
      <c r="G5195" s="14">
        <f>SUMIFS(Lancamentos!$G:$G,Lancamentos!$C:$C,$A5195,Lancamentos!$E:$E,$C5195,Lancamentos!$B:$B,"ENTRADA")</f>
        <v/>
      </c>
      <c r="H5195" s="14">
        <f>SUMIFS(Lancamentos!$G:$G,Lancamentos!$C:$C,$A5195,Lancamentos!$E:$E,$C5195,Lancamentos!$B:$B,"SAIDA_USO")</f>
        <v/>
      </c>
      <c r="I5195" s="14">
        <f>SUMIFS(Lancamentos!$G:$G,Lancamentos!$C:$C,$A5195,Lancamentos!$E:$E,$C5195,Lancamentos!$B:$B,"SAIDA_DESCARTE")</f>
        <v/>
      </c>
      <c r="J5195" s="14">
        <f>G5195-H5195-I5195</f>
        <v/>
      </c>
      <c r="K5195">
        <f>IF(A5195="","",IF(J5195&lt;=IFERROR(VLOOKUP(A5195,Produtos!$A:$E,5,FALSE),0),"ABAIXO DO MINIMO","OK"))</f>
        <v/>
      </c>
    </row>
    <row r="5196">
      <c r="B5196">
        <f>IFERROR(VLOOKUP(A5196,Produtos!A:B,2,FALSE),"")</f>
        <v/>
      </c>
      <c r="D5196" s="10">
        <f>IFERROR(INDEX(Lotes!$E:$E,MATCH(1,(Lotes!$A:$A=A5196)*(Lotes!$C:$C=C5196),0)),"")</f>
        <v/>
      </c>
      <c r="E5196" s="14">
        <f>IF(D5196="","",D5196-TODAY())</f>
        <v/>
      </c>
      <c r="F5196">
        <f>IF(D5196="","",IF(E5196&lt;0,"VENCIDO",IF(E5196&lt;=30,"VENCE EM &lt;= 30 DIAS",IF(E5196&lt;=60,"ATENCAO (31-60 DIAS)","OK"))))</f>
        <v/>
      </c>
      <c r="G5196" s="14">
        <f>SUMIFS(Lancamentos!$G:$G,Lancamentos!$C:$C,$A5196,Lancamentos!$E:$E,$C5196,Lancamentos!$B:$B,"ENTRADA")</f>
        <v/>
      </c>
      <c r="H5196" s="14">
        <f>SUMIFS(Lancamentos!$G:$G,Lancamentos!$C:$C,$A5196,Lancamentos!$E:$E,$C5196,Lancamentos!$B:$B,"SAIDA_USO")</f>
        <v/>
      </c>
      <c r="I5196" s="14">
        <f>SUMIFS(Lancamentos!$G:$G,Lancamentos!$C:$C,$A5196,Lancamentos!$E:$E,$C5196,Lancamentos!$B:$B,"SAIDA_DESCARTE")</f>
        <v/>
      </c>
      <c r="J5196" s="14">
        <f>G5196-H5196-I5196</f>
        <v/>
      </c>
      <c r="K5196">
        <f>IF(A5196="","",IF(J5196&lt;=IFERROR(VLOOKUP(A5196,Produtos!$A:$E,5,FALSE),0),"ABAIXO DO MINIMO","OK"))</f>
        <v/>
      </c>
    </row>
    <row r="5197">
      <c r="B5197">
        <f>IFERROR(VLOOKUP(A5197,Produtos!A:B,2,FALSE),"")</f>
        <v/>
      </c>
      <c r="D5197" s="10">
        <f>IFERROR(INDEX(Lotes!$E:$E,MATCH(1,(Lotes!$A:$A=A5197)*(Lotes!$C:$C=C5197),0)),"")</f>
        <v/>
      </c>
      <c r="E5197" s="14">
        <f>IF(D5197="","",D5197-TODAY())</f>
        <v/>
      </c>
      <c r="F5197">
        <f>IF(D5197="","",IF(E5197&lt;0,"VENCIDO",IF(E5197&lt;=30,"VENCE EM &lt;= 30 DIAS",IF(E5197&lt;=60,"ATENCAO (31-60 DIAS)","OK"))))</f>
        <v/>
      </c>
      <c r="G5197" s="14">
        <f>SUMIFS(Lancamentos!$G:$G,Lancamentos!$C:$C,$A5197,Lancamentos!$E:$E,$C5197,Lancamentos!$B:$B,"ENTRADA")</f>
        <v/>
      </c>
      <c r="H5197" s="14">
        <f>SUMIFS(Lancamentos!$G:$G,Lancamentos!$C:$C,$A5197,Lancamentos!$E:$E,$C5197,Lancamentos!$B:$B,"SAIDA_USO")</f>
        <v/>
      </c>
      <c r="I5197" s="14">
        <f>SUMIFS(Lancamentos!$G:$G,Lancamentos!$C:$C,$A5197,Lancamentos!$E:$E,$C5197,Lancamentos!$B:$B,"SAIDA_DESCARTE")</f>
        <v/>
      </c>
      <c r="J5197" s="14">
        <f>G5197-H5197-I5197</f>
        <v/>
      </c>
      <c r="K5197">
        <f>IF(A5197="","",IF(J5197&lt;=IFERROR(VLOOKUP(A5197,Produtos!$A:$E,5,FALSE),0),"ABAIXO DO MINIMO","OK"))</f>
        <v/>
      </c>
    </row>
    <row r="5198">
      <c r="B5198">
        <f>IFERROR(VLOOKUP(A5198,Produtos!A:B,2,FALSE),"")</f>
        <v/>
      </c>
      <c r="D5198" s="10">
        <f>IFERROR(INDEX(Lotes!$E:$E,MATCH(1,(Lotes!$A:$A=A5198)*(Lotes!$C:$C=C5198),0)),"")</f>
        <v/>
      </c>
      <c r="E5198" s="14">
        <f>IF(D5198="","",D5198-TODAY())</f>
        <v/>
      </c>
      <c r="F5198">
        <f>IF(D5198="","",IF(E5198&lt;0,"VENCIDO",IF(E5198&lt;=30,"VENCE EM &lt;= 30 DIAS",IF(E5198&lt;=60,"ATENCAO (31-60 DIAS)","OK"))))</f>
        <v/>
      </c>
      <c r="G5198" s="14">
        <f>SUMIFS(Lancamentos!$G:$G,Lancamentos!$C:$C,$A5198,Lancamentos!$E:$E,$C5198,Lancamentos!$B:$B,"ENTRADA")</f>
        <v/>
      </c>
      <c r="H5198" s="14">
        <f>SUMIFS(Lancamentos!$G:$G,Lancamentos!$C:$C,$A5198,Lancamentos!$E:$E,$C5198,Lancamentos!$B:$B,"SAIDA_USO")</f>
        <v/>
      </c>
      <c r="I5198" s="14">
        <f>SUMIFS(Lancamentos!$G:$G,Lancamentos!$C:$C,$A5198,Lancamentos!$E:$E,$C5198,Lancamentos!$B:$B,"SAIDA_DESCARTE")</f>
        <v/>
      </c>
      <c r="J5198" s="14">
        <f>G5198-H5198-I5198</f>
        <v/>
      </c>
      <c r="K5198">
        <f>IF(A5198="","",IF(J5198&lt;=IFERROR(VLOOKUP(A5198,Produtos!$A:$E,5,FALSE),0),"ABAIXO DO MINIMO","OK"))</f>
        <v/>
      </c>
    </row>
    <row r="5199">
      <c r="B5199">
        <f>IFERROR(VLOOKUP(A5199,Produtos!A:B,2,FALSE),"")</f>
        <v/>
      </c>
      <c r="D5199" s="10">
        <f>IFERROR(INDEX(Lotes!$E:$E,MATCH(1,(Lotes!$A:$A=A5199)*(Lotes!$C:$C=C5199),0)),"")</f>
        <v/>
      </c>
      <c r="E5199" s="14">
        <f>IF(D5199="","",D5199-TODAY())</f>
        <v/>
      </c>
      <c r="F5199">
        <f>IF(D5199="","",IF(E5199&lt;0,"VENCIDO",IF(E5199&lt;=30,"VENCE EM &lt;= 30 DIAS",IF(E5199&lt;=60,"ATENCAO (31-60 DIAS)","OK"))))</f>
        <v/>
      </c>
      <c r="G5199" s="14">
        <f>SUMIFS(Lancamentos!$G:$G,Lancamentos!$C:$C,$A5199,Lancamentos!$E:$E,$C5199,Lancamentos!$B:$B,"ENTRADA")</f>
        <v/>
      </c>
      <c r="H5199" s="14">
        <f>SUMIFS(Lancamentos!$G:$G,Lancamentos!$C:$C,$A5199,Lancamentos!$E:$E,$C5199,Lancamentos!$B:$B,"SAIDA_USO")</f>
        <v/>
      </c>
      <c r="I5199" s="14">
        <f>SUMIFS(Lancamentos!$G:$G,Lancamentos!$C:$C,$A5199,Lancamentos!$E:$E,$C5199,Lancamentos!$B:$B,"SAIDA_DESCARTE")</f>
        <v/>
      </c>
      <c r="J5199" s="14">
        <f>G5199-H5199-I5199</f>
        <v/>
      </c>
      <c r="K5199">
        <f>IF(A5199="","",IF(J5199&lt;=IFERROR(VLOOKUP(A5199,Produtos!$A:$E,5,FALSE),0),"ABAIXO DO MINIMO","OK"))</f>
        <v/>
      </c>
    </row>
    <row r="5200">
      <c r="B5200">
        <f>IFERROR(VLOOKUP(A5200,Produtos!A:B,2,FALSE),"")</f>
        <v/>
      </c>
      <c r="D5200" s="10">
        <f>IFERROR(INDEX(Lotes!$E:$E,MATCH(1,(Lotes!$A:$A=A5200)*(Lotes!$C:$C=C5200),0)),"")</f>
        <v/>
      </c>
      <c r="E5200" s="14">
        <f>IF(D5200="","",D5200-TODAY())</f>
        <v/>
      </c>
      <c r="F5200">
        <f>IF(D5200="","",IF(E5200&lt;0,"VENCIDO",IF(E5200&lt;=30,"VENCE EM &lt;= 30 DIAS",IF(E5200&lt;=60,"ATENCAO (31-60 DIAS)","OK"))))</f>
        <v/>
      </c>
      <c r="G5200" s="14">
        <f>SUMIFS(Lancamentos!$G:$G,Lancamentos!$C:$C,$A5200,Lancamentos!$E:$E,$C5200,Lancamentos!$B:$B,"ENTRADA")</f>
        <v/>
      </c>
      <c r="H5200" s="14">
        <f>SUMIFS(Lancamentos!$G:$G,Lancamentos!$C:$C,$A5200,Lancamentos!$E:$E,$C5200,Lancamentos!$B:$B,"SAIDA_USO")</f>
        <v/>
      </c>
      <c r="I5200" s="14">
        <f>SUMIFS(Lancamentos!$G:$G,Lancamentos!$C:$C,$A5200,Lancamentos!$E:$E,$C5200,Lancamentos!$B:$B,"SAIDA_DESCARTE")</f>
        <v/>
      </c>
      <c r="J5200" s="14">
        <f>G5200-H5200-I5200</f>
        <v/>
      </c>
      <c r="K5200">
        <f>IF(A5200="","",IF(J5200&lt;=IFERROR(VLOOKUP(A5200,Produtos!$A:$E,5,FALSE),0),"ABAIXO DO MINIMO","OK"))</f>
        <v/>
      </c>
    </row>
    <row r="5201">
      <c r="B5201">
        <f>IFERROR(VLOOKUP(A5201,Produtos!A:B,2,FALSE),"")</f>
        <v/>
      </c>
      <c r="D5201" s="10">
        <f>IFERROR(INDEX(Lotes!$E:$E,MATCH(1,(Lotes!$A:$A=A5201)*(Lotes!$C:$C=C5201),0)),"")</f>
        <v/>
      </c>
      <c r="E5201" s="14">
        <f>IF(D5201="","",D5201-TODAY())</f>
        <v/>
      </c>
      <c r="F5201">
        <f>IF(D5201="","",IF(E5201&lt;0,"VENCIDO",IF(E5201&lt;=30,"VENCE EM &lt;= 30 DIAS",IF(E5201&lt;=60,"ATENCAO (31-60 DIAS)","OK"))))</f>
        <v/>
      </c>
      <c r="G5201" s="14">
        <f>SUMIFS(Lancamentos!$G:$G,Lancamentos!$C:$C,$A5201,Lancamentos!$E:$E,$C5201,Lancamentos!$B:$B,"ENTRADA")</f>
        <v/>
      </c>
      <c r="H5201" s="14">
        <f>SUMIFS(Lancamentos!$G:$G,Lancamentos!$C:$C,$A5201,Lancamentos!$E:$E,$C5201,Lancamentos!$B:$B,"SAIDA_USO")</f>
        <v/>
      </c>
      <c r="I5201" s="14">
        <f>SUMIFS(Lancamentos!$G:$G,Lancamentos!$C:$C,$A5201,Lancamentos!$E:$E,$C5201,Lancamentos!$B:$B,"SAIDA_DESCARTE")</f>
        <v/>
      </c>
      <c r="J5201" s="14">
        <f>G5201-H5201-I5201</f>
        <v/>
      </c>
      <c r="K5201">
        <f>IF(A5201="","",IF(J5201&lt;=IFERROR(VLOOKUP(A5201,Produtos!$A:$E,5,FALSE),0),"ABAIXO DO MINIMO","OK"))</f>
        <v/>
      </c>
    </row>
    <row r="5202">
      <c r="B5202">
        <f>IFERROR(VLOOKUP(A5202,Produtos!A:B,2,FALSE),"")</f>
        <v/>
      </c>
      <c r="D5202" s="10">
        <f>IFERROR(INDEX(Lotes!$E:$E,MATCH(1,(Lotes!$A:$A=A5202)*(Lotes!$C:$C=C5202),0)),"")</f>
        <v/>
      </c>
      <c r="E5202" s="14">
        <f>IF(D5202="","",D5202-TODAY())</f>
        <v/>
      </c>
      <c r="F5202">
        <f>IF(D5202="","",IF(E5202&lt;0,"VENCIDO",IF(E5202&lt;=30,"VENCE EM &lt;= 30 DIAS",IF(E5202&lt;=60,"ATENCAO (31-60 DIAS)","OK"))))</f>
        <v/>
      </c>
      <c r="G5202" s="14">
        <f>SUMIFS(Lancamentos!$G:$G,Lancamentos!$C:$C,$A5202,Lancamentos!$E:$E,$C5202,Lancamentos!$B:$B,"ENTRADA")</f>
        <v/>
      </c>
      <c r="H5202" s="14">
        <f>SUMIFS(Lancamentos!$G:$G,Lancamentos!$C:$C,$A5202,Lancamentos!$E:$E,$C5202,Lancamentos!$B:$B,"SAIDA_USO")</f>
        <v/>
      </c>
      <c r="I5202" s="14">
        <f>SUMIFS(Lancamentos!$G:$G,Lancamentos!$C:$C,$A5202,Lancamentos!$E:$E,$C5202,Lancamentos!$B:$B,"SAIDA_DESCARTE")</f>
        <v/>
      </c>
      <c r="J5202" s="14">
        <f>G5202-H5202-I5202</f>
        <v/>
      </c>
      <c r="K5202">
        <f>IF(A5202="","",IF(J5202&lt;=IFERROR(VLOOKUP(A5202,Produtos!$A:$E,5,FALSE),0),"ABAIXO DO MINIMO","OK"))</f>
        <v/>
      </c>
    </row>
    <row r="5203">
      <c r="B5203">
        <f>IFERROR(VLOOKUP(A5203,Produtos!A:B,2,FALSE),"")</f>
        <v/>
      </c>
      <c r="D5203" s="10">
        <f>IFERROR(INDEX(Lotes!$E:$E,MATCH(1,(Lotes!$A:$A=A5203)*(Lotes!$C:$C=C5203),0)),"")</f>
        <v/>
      </c>
      <c r="E5203" s="14">
        <f>IF(D5203="","",D5203-TODAY())</f>
        <v/>
      </c>
      <c r="F5203">
        <f>IF(D5203="","",IF(E5203&lt;0,"VENCIDO",IF(E5203&lt;=30,"VENCE EM &lt;= 30 DIAS",IF(E5203&lt;=60,"ATENCAO (31-60 DIAS)","OK"))))</f>
        <v/>
      </c>
      <c r="G5203" s="14">
        <f>SUMIFS(Lancamentos!$G:$G,Lancamentos!$C:$C,$A5203,Lancamentos!$E:$E,$C5203,Lancamentos!$B:$B,"ENTRADA")</f>
        <v/>
      </c>
      <c r="H5203" s="14">
        <f>SUMIFS(Lancamentos!$G:$G,Lancamentos!$C:$C,$A5203,Lancamentos!$E:$E,$C5203,Lancamentos!$B:$B,"SAIDA_USO")</f>
        <v/>
      </c>
      <c r="I5203" s="14">
        <f>SUMIFS(Lancamentos!$G:$G,Lancamentos!$C:$C,$A5203,Lancamentos!$E:$E,$C5203,Lancamentos!$B:$B,"SAIDA_DESCARTE")</f>
        <v/>
      </c>
      <c r="J5203" s="14">
        <f>G5203-H5203-I5203</f>
        <v/>
      </c>
      <c r="K5203">
        <f>IF(A5203="","",IF(J5203&lt;=IFERROR(VLOOKUP(A5203,Produtos!$A:$E,5,FALSE),0),"ABAIXO DO MINIMO","OK"))</f>
        <v/>
      </c>
    </row>
    <row r="5204">
      <c r="B5204">
        <f>IFERROR(VLOOKUP(A5204,Produtos!A:B,2,FALSE),"")</f>
        <v/>
      </c>
      <c r="D5204" s="10">
        <f>IFERROR(INDEX(Lotes!$E:$E,MATCH(1,(Lotes!$A:$A=A5204)*(Lotes!$C:$C=C5204),0)),"")</f>
        <v/>
      </c>
      <c r="E5204" s="14">
        <f>IF(D5204="","",D5204-TODAY())</f>
        <v/>
      </c>
      <c r="F5204">
        <f>IF(D5204="","",IF(E5204&lt;0,"VENCIDO",IF(E5204&lt;=30,"VENCE EM &lt;= 30 DIAS",IF(E5204&lt;=60,"ATENCAO (31-60 DIAS)","OK"))))</f>
        <v/>
      </c>
      <c r="G5204" s="14">
        <f>SUMIFS(Lancamentos!$G:$G,Lancamentos!$C:$C,$A5204,Lancamentos!$E:$E,$C5204,Lancamentos!$B:$B,"ENTRADA")</f>
        <v/>
      </c>
      <c r="H5204" s="14">
        <f>SUMIFS(Lancamentos!$G:$G,Lancamentos!$C:$C,$A5204,Lancamentos!$E:$E,$C5204,Lancamentos!$B:$B,"SAIDA_USO")</f>
        <v/>
      </c>
      <c r="I5204" s="14">
        <f>SUMIFS(Lancamentos!$G:$G,Lancamentos!$C:$C,$A5204,Lancamentos!$E:$E,$C5204,Lancamentos!$B:$B,"SAIDA_DESCARTE")</f>
        <v/>
      </c>
      <c r="J5204" s="14">
        <f>G5204-H5204-I5204</f>
        <v/>
      </c>
      <c r="K5204">
        <f>IF(A5204="","",IF(J5204&lt;=IFERROR(VLOOKUP(A5204,Produtos!$A:$E,5,FALSE),0),"ABAIXO DO MINIMO","OK"))</f>
        <v/>
      </c>
    </row>
    <row r="5205">
      <c r="B5205">
        <f>IFERROR(VLOOKUP(A5205,Produtos!A:B,2,FALSE),"")</f>
        <v/>
      </c>
      <c r="D5205" s="10">
        <f>IFERROR(INDEX(Lotes!$E:$E,MATCH(1,(Lotes!$A:$A=A5205)*(Lotes!$C:$C=C5205),0)),"")</f>
        <v/>
      </c>
      <c r="E5205" s="14">
        <f>IF(D5205="","",D5205-TODAY())</f>
        <v/>
      </c>
      <c r="F5205">
        <f>IF(D5205="","",IF(E5205&lt;0,"VENCIDO",IF(E5205&lt;=30,"VENCE EM &lt;= 30 DIAS",IF(E5205&lt;=60,"ATENCAO (31-60 DIAS)","OK"))))</f>
        <v/>
      </c>
      <c r="G5205" s="14">
        <f>SUMIFS(Lancamentos!$G:$G,Lancamentos!$C:$C,$A5205,Lancamentos!$E:$E,$C5205,Lancamentos!$B:$B,"ENTRADA")</f>
        <v/>
      </c>
      <c r="H5205" s="14">
        <f>SUMIFS(Lancamentos!$G:$G,Lancamentos!$C:$C,$A5205,Lancamentos!$E:$E,$C5205,Lancamentos!$B:$B,"SAIDA_USO")</f>
        <v/>
      </c>
      <c r="I5205" s="14">
        <f>SUMIFS(Lancamentos!$G:$G,Lancamentos!$C:$C,$A5205,Lancamentos!$E:$E,$C5205,Lancamentos!$B:$B,"SAIDA_DESCARTE")</f>
        <v/>
      </c>
      <c r="J5205" s="14">
        <f>G5205-H5205-I5205</f>
        <v/>
      </c>
      <c r="K5205">
        <f>IF(A5205="","",IF(J5205&lt;=IFERROR(VLOOKUP(A5205,Produtos!$A:$E,5,FALSE),0),"ABAIXO DO MINIMO","OK"))</f>
        <v/>
      </c>
    </row>
    <row r="5206">
      <c r="B5206">
        <f>IFERROR(VLOOKUP(A5206,Produtos!A:B,2,FALSE),"")</f>
        <v/>
      </c>
      <c r="D5206" s="10">
        <f>IFERROR(INDEX(Lotes!$E:$E,MATCH(1,(Lotes!$A:$A=A5206)*(Lotes!$C:$C=C5206),0)),"")</f>
        <v/>
      </c>
      <c r="E5206" s="14">
        <f>IF(D5206="","",D5206-TODAY())</f>
        <v/>
      </c>
      <c r="F5206">
        <f>IF(D5206="","",IF(E5206&lt;0,"VENCIDO",IF(E5206&lt;=30,"VENCE EM &lt;= 30 DIAS",IF(E5206&lt;=60,"ATENCAO (31-60 DIAS)","OK"))))</f>
        <v/>
      </c>
      <c r="G5206" s="14">
        <f>SUMIFS(Lancamentos!$G:$G,Lancamentos!$C:$C,$A5206,Lancamentos!$E:$E,$C5206,Lancamentos!$B:$B,"ENTRADA")</f>
        <v/>
      </c>
      <c r="H5206" s="14">
        <f>SUMIFS(Lancamentos!$G:$G,Lancamentos!$C:$C,$A5206,Lancamentos!$E:$E,$C5206,Lancamentos!$B:$B,"SAIDA_USO")</f>
        <v/>
      </c>
      <c r="I5206" s="14">
        <f>SUMIFS(Lancamentos!$G:$G,Lancamentos!$C:$C,$A5206,Lancamentos!$E:$E,$C5206,Lancamentos!$B:$B,"SAIDA_DESCARTE")</f>
        <v/>
      </c>
      <c r="J5206" s="14">
        <f>G5206-H5206-I5206</f>
        <v/>
      </c>
      <c r="K5206">
        <f>IF(A5206="","",IF(J5206&lt;=IFERROR(VLOOKUP(A5206,Produtos!$A:$E,5,FALSE),0),"ABAIXO DO MINIMO","OK"))</f>
        <v/>
      </c>
    </row>
    <row r="5207">
      <c r="B5207">
        <f>IFERROR(VLOOKUP(A5207,Produtos!A:B,2,FALSE),"")</f>
        <v/>
      </c>
      <c r="D5207" s="10">
        <f>IFERROR(INDEX(Lotes!$E:$E,MATCH(1,(Lotes!$A:$A=A5207)*(Lotes!$C:$C=C5207),0)),"")</f>
        <v/>
      </c>
      <c r="E5207" s="14">
        <f>IF(D5207="","",D5207-TODAY())</f>
        <v/>
      </c>
      <c r="F5207">
        <f>IF(D5207="","",IF(E5207&lt;0,"VENCIDO",IF(E5207&lt;=30,"VENCE EM &lt;= 30 DIAS",IF(E5207&lt;=60,"ATENCAO (31-60 DIAS)","OK"))))</f>
        <v/>
      </c>
      <c r="G5207" s="14">
        <f>SUMIFS(Lancamentos!$G:$G,Lancamentos!$C:$C,$A5207,Lancamentos!$E:$E,$C5207,Lancamentos!$B:$B,"ENTRADA")</f>
        <v/>
      </c>
      <c r="H5207" s="14">
        <f>SUMIFS(Lancamentos!$G:$G,Lancamentos!$C:$C,$A5207,Lancamentos!$E:$E,$C5207,Lancamentos!$B:$B,"SAIDA_USO")</f>
        <v/>
      </c>
      <c r="I5207" s="14">
        <f>SUMIFS(Lancamentos!$G:$G,Lancamentos!$C:$C,$A5207,Lancamentos!$E:$E,$C5207,Lancamentos!$B:$B,"SAIDA_DESCARTE")</f>
        <v/>
      </c>
      <c r="J5207" s="14">
        <f>G5207-H5207-I5207</f>
        <v/>
      </c>
      <c r="K5207">
        <f>IF(A5207="","",IF(J5207&lt;=IFERROR(VLOOKUP(A5207,Produtos!$A:$E,5,FALSE),0),"ABAIXO DO MINIMO","OK"))</f>
        <v/>
      </c>
    </row>
    <row r="5208">
      <c r="B5208">
        <f>IFERROR(VLOOKUP(A5208,Produtos!A:B,2,FALSE),"")</f>
        <v/>
      </c>
      <c r="D5208" s="10">
        <f>IFERROR(INDEX(Lotes!$E:$E,MATCH(1,(Lotes!$A:$A=A5208)*(Lotes!$C:$C=C5208),0)),"")</f>
        <v/>
      </c>
      <c r="E5208" s="14">
        <f>IF(D5208="","",D5208-TODAY())</f>
        <v/>
      </c>
      <c r="F5208">
        <f>IF(D5208="","",IF(E5208&lt;0,"VENCIDO",IF(E5208&lt;=30,"VENCE EM &lt;= 30 DIAS",IF(E5208&lt;=60,"ATENCAO (31-60 DIAS)","OK"))))</f>
        <v/>
      </c>
      <c r="G5208" s="14">
        <f>SUMIFS(Lancamentos!$G:$G,Lancamentos!$C:$C,$A5208,Lancamentos!$E:$E,$C5208,Lancamentos!$B:$B,"ENTRADA")</f>
        <v/>
      </c>
      <c r="H5208" s="14">
        <f>SUMIFS(Lancamentos!$G:$G,Lancamentos!$C:$C,$A5208,Lancamentos!$E:$E,$C5208,Lancamentos!$B:$B,"SAIDA_USO")</f>
        <v/>
      </c>
      <c r="I5208" s="14">
        <f>SUMIFS(Lancamentos!$G:$G,Lancamentos!$C:$C,$A5208,Lancamentos!$E:$E,$C5208,Lancamentos!$B:$B,"SAIDA_DESCARTE")</f>
        <v/>
      </c>
      <c r="J5208" s="14">
        <f>G5208-H5208-I5208</f>
        <v/>
      </c>
      <c r="K5208">
        <f>IF(A5208="","",IF(J5208&lt;=IFERROR(VLOOKUP(A5208,Produtos!$A:$E,5,FALSE),0),"ABAIXO DO MINIMO","OK"))</f>
        <v/>
      </c>
    </row>
    <row r="5209">
      <c r="B5209">
        <f>IFERROR(VLOOKUP(A5209,Produtos!A:B,2,FALSE),"")</f>
        <v/>
      </c>
      <c r="D5209" s="10">
        <f>IFERROR(INDEX(Lotes!$E:$E,MATCH(1,(Lotes!$A:$A=A5209)*(Lotes!$C:$C=C5209),0)),"")</f>
        <v/>
      </c>
      <c r="E5209" s="14">
        <f>IF(D5209="","",D5209-TODAY())</f>
        <v/>
      </c>
      <c r="F5209">
        <f>IF(D5209="","",IF(E5209&lt;0,"VENCIDO",IF(E5209&lt;=30,"VENCE EM &lt;= 30 DIAS",IF(E5209&lt;=60,"ATENCAO (31-60 DIAS)","OK"))))</f>
        <v/>
      </c>
      <c r="G5209" s="14">
        <f>SUMIFS(Lancamentos!$G:$G,Lancamentos!$C:$C,$A5209,Lancamentos!$E:$E,$C5209,Lancamentos!$B:$B,"ENTRADA")</f>
        <v/>
      </c>
      <c r="H5209" s="14">
        <f>SUMIFS(Lancamentos!$G:$G,Lancamentos!$C:$C,$A5209,Lancamentos!$E:$E,$C5209,Lancamentos!$B:$B,"SAIDA_USO")</f>
        <v/>
      </c>
      <c r="I5209" s="14">
        <f>SUMIFS(Lancamentos!$G:$G,Lancamentos!$C:$C,$A5209,Lancamentos!$E:$E,$C5209,Lancamentos!$B:$B,"SAIDA_DESCARTE")</f>
        <v/>
      </c>
      <c r="J5209" s="14">
        <f>G5209-H5209-I5209</f>
        <v/>
      </c>
      <c r="K5209">
        <f>IF(A5209="","",IF(J5209&lt;=IFERROR(VLOOKUP(A5209,Produtos!$A:$E,5,FALSE),0),"ABAIXO DO MINIMO","OK"))</f>
        <v/>
      </c>
    </row>
    <row r="5210">
      <c r="B5210">
        <f>IFERROR(VLOOKUP(A5210,Produtos!A:B,2,FALSE),"")</f>
        <v/>
      </c>
      <c r="D5210" s="10">
        <f>IFERROR(INDEX(Lotes!$E:$E,MATCH(1,(Lotes!$A:$A=A5210)*(Lotes!$C:$C=C5210),0)),"")</f>
        <v/>
      </c>
      <c r="E5210" s="14">
        <f>IF(D5210="","",D5210-TODAY())</f>
        <v/>
      </c>
      <c r="F5210">
        <f>IF(D5210="","",IF(E5210&lt;0,"VENCIDO",IF(E5210&lt;=30,"VENCE EM &lt;= 30 DIAS",IF(E5210&lt;=60,"ATENCAO (31-60 DIAS)","OK"))))</f>
        <v/>
      </c>
      <c r="G5210" s="14">
        <f>SUMIFS(Lancamentos!$G:$G,Lancamentos!$C:$C,$A5210,Lancamentos!$E:$E,$C5210,Lancamentos!$B:$B,"ENTRADA")</f>
        <v/>
      </c>
      <c r="H5210" s="14">
        <f>SUMIFS(Lancamentos!$G:$G,Lancamentos!$C:$C,$A5210,Lancamentos!$E:$E,$C5210,Lancamentos!$B:$B,"SAIDA_USO")</f>
        <v/>
      </c>
      <c r="I5210" s="14">
        <f>SUMIFS(Lancamentos!$G:$G,Lancamentos!$C:$C,$A5210,Lancamentos!$E:$E,$C5210,Lancamentos!$B:$B,"SAIDA_DESCARTE")</f>
        <v/>
      </c>
      <c r="J5210" s="14">
        <f>G5210-H5210-I5210</f>
        <v/>
      </c>
      <c r="K5210">
        <f>IF(A5210="","",IF(J5210&lt;=IFERROR(VLOOKUP(A5210,Produtos!$A:$E,5,FALSE),0),"ABAIXO DO MINIMO","OK"))</f>
        <v/>
      </c>
    </row>
    <row r="5211">
      <c r="B5211">
        <f>IFERROR(VLOOKUP(A5211,Produtos!A:B,2,FALSE),"")</f>
        <v/>
      </c>
      <c r="D5211" s="10">
        <f>IFERROR(INDEX(Lotes!$E:$E,MATCH(1,(Lotes!$A:$A=A5211)*(Lotes!$C:$C=C5211),0)),"")</f>
        <v/>
      </c>
      <c r="E5211" s="14">
        <f>IF(D5211="","",D5211-TODAY())</f>
        <v/>
      </c>
      <c r="F5211">
        <f>IF(D5211="","",IF(E5211&lt;0,"VENCIDO",IF(E5211&lt;=30,"VENCE EM &lt;= 30 DIAS",IF(E5211&lt;=60,"ATENCAO (31-60 DIAS)","OK"))))</f>
        <v/>
      </c>
      <c r="G5211" s="14">
        <f>SUMIFS(Lancamentos!$G:$G,Lancamentos!$C:$C,$A5211,Lancamentos!$E:$E,$C5211,Lancamentos!$B:$B,"ENTRADA")</f>
        <v/>
      </c>
      <c r="H5211" s="14">
        <f>SUMIFS(Lancamentos!$G:$G,Lancamentos!$C:$C,$A5211,Lancamentos!$E:$E,$C5211,Lancamentos!$B:$B,"SAIDA_USO")</f>
        <v/>
      </c>
      <c r="I5211" s="14">
        <f>SUMIFS(Lancamentos!$G:$G,Lancamentos!$C:$C,$A5211,Lancamentos!$E:$E,$C5211,Lancamentos!$B:$B,"SAIDA_DESCARTE")</f>
        <v/>
      </c>
      <c r="J5211" s="14">
        <f>G5211-H5211-I5211</f>
        <v/>
      </c>
      <c r="K5211">
        <f>IF(A5211="","",IF(J5211&lt;=IFERROR(VLOOKUP(A5211,Produtos!$A:$E,5,FALSE),0),"ABAIXO DO MINIMO","OK"))</f>
        <v/>
      </c>
    </row>
    <row r="5212">
      <c r="B5212">
        <f>IFERROR(VLOOKUP(A5212,Produtos!A:B,2,FALSE),"")</f>
        <v/>
      </c>
      <c r="D5212" s="10">
        <f>IFERROR(INDEX(Lotes!$E:$E,MATCH(1,(Lotes!$A:$A=A5212)*(Lotes!$C:$C=C5212),0)),"")</f>
        <v/>
      </c>
      <c r="E5212" s="14">
        <f>IF(D5212="","",D5212-TODAY())</f>
        <v/>
      </c>
      <c r="F5212">
        <f>IF(D5212="","",IF(E5212&lt;0,"VENCIDO",IF(E5212&lt;=30,"VENCE EM &lt;= 30 DIAS",IF(E5212&lt;=60,"ATENCAO (31-60 DIAS)","OK"))))</f>
        <v/>
      </c>
      <c r="G5212" s="14">
        <f>SUMIFS(Lancamentos!$G:$G,Lancamentos!$C:$C,$A5212,Lancamentos!$E:$E,$C5212,Lancamentos!$B:$B,"ENTRADA")</f>
        <v/>
      </c>
      <c r="H5212" s="14">
        <f>SUMIFS(Lancamentos!$G:$G,Lancamentos!$C:$C,$A5212,Lancamentos!$E:$E,$C5212,Lancamentos!$B:$B,"SAIDA_USO")</f>
        <v/>
      </c>
      <c r="I5212" s="14">
        <f>SUMIFS(Lancamentos!$G:$G,Lancamentos!$C:$C,$A5212,Lancamentos!$E:$E,$C5212,Lancamentos!$B:$B,"SAIDA_DESCARTE")</f>
        <v/>
      </c>
      <c r="J5212" s="14">
        <f>G5212-H5212-I5212</f>
        <v/>
      </c>
      <c r="K5212">
        <f>IF(A5212="","",IF(J5212&lt;=IFERROR(VLOOKUP(A5212,Produtos!$A:$E,5,FALSE),0),"ABAIXO DO MINIMO","OK"))</f>
        <v/>
      </c>
    </row>
    <row r="5213">
      <c r="B5213">
        <f>IFERROR(VLOOKUP(A5213,Produtos!A:B,2,FALSE),"")</f>
        <v/>
      </c>
      <c r="D5213" s="10">
        <f>IFERROR(INDEX(Lotes!$E:$E,MATCH(1,(Lotes!$A:$A=A5213)*(Lotes!$C:$C=C5213),0)),"")</f>
        <v/>
      </c>
      <c r="E5213" s="14">
        <f>IF(D5213="","",D5213-TODAY())</f>
        <v/>
      </c>
      <c r="F5213">
        <f>IF(D5213="","",IF(E5213&lt;0,"VENCIDO",IF(E5213&lt;=30,"VENCE EM &lt;= 30 DIAS",IF(E5213&lt;=60,"ATENCAO (31-60 DIAS)","OK"))))</f>
        <v/>
      </c>
      <c r="G5213" s="14">
        <f>SUMIFS(Lancamentos!$G:$G,Lancamentos!$C:$C,$A5213,Lancamentos!$E:$E,$C5213,Lancamentos!$B:$B,"ENTRADA")</f>
        <v/>
      </c>
      <c r="H5213" s="14">
        <f>SUMIFS(Lancamentos!$G:$G,Lancamentos!$C:$C,$A5213,Lancamentos!$E:$E,$C5213,Lancamentos!$B:$B,"SAIDA_USO")</f>
        <v/>
      </c>
      <c r="I5213" s="14">
        <f>SUMIFS(Lancamentos!$G:$G,Lancamentos!$C:$C,$A5213,Lancamentos!$E:$E,$C5213,Lancamentos!$B:$B,"SAIDA_DESCARTE")</f>
        <v/>
      </c>
      <c r="J5213" s="14">
        <f>G5213-H5213-I5213</f>
        <v/>
      </c>
      <c r="K5213">
        <f>IF(A5213="","",IF(J5213&lt;=IFERROR(VLOOKUP(A5213,Produtos!$A:$E,5,FALSE),0),"ABAIXO DO MINIMO","OK"))</f>
        <v/>
      </c>
    </row>
    <row r="5214">
      <c r="B5214">
        <f>IFERROR(VLOOKUP(A5214,Produtos!A:B,2,FALSE),"")</f>
        <v/>
      </c>
      <c r="D5214" s="10">
        <f>IFERROR(INDEX(Lotes!$E:$E,MATCH(1,(Lotes!$A:$A=A5214)*(Lotes!$C:$C=C5214),0)),"")</f>
        <v/>
      </c>
      <c r="E5214" s="14">
        <f>IF(D5214="","",D5214-TODAY())</f>
        <v/>
      </c>
      <c r="F5214">
        <f>IF(D5214="","",IF(E5214&lt;0,"VENCIDO",IF(E5214&lt;=30,"VENCE EM &lt;= 30 DIAS",IF(E5214&lt;=60,"ATENCAO (31-60 DIAS)","OK"))))</f>
        <v/>
      </c>
      <c r="G5214" s="14">
        <f>SUMIFS(Lancamentos!$G:$G,Lancamentos!$C:$C,$A5214,Lancamentos!$E:$E,$C5214,Lancamentos!$B:$B,"ENTRADA")</f>
        <v/>
      </c>
      <c r="H5214" s="14">
        <f>SUMIFS(Lancamentos!$G:$G,Lancamentos!$C:$C,$A5214,Lancamentos!$E:$E,$C5214,Lancamentos!$B:$B,"SAIDA_USO")</f>
        <v/>
      </c>
      <c r="I5214" s="14">
        <f>SUMIFS(Lancamentos!$G:$G,Lancamentos!$C:$C,$A5214,Lancamentos!$E:$E,$C5214,Lancamentos!$B:$B,"SAIDA_DESCARTE")</f>
        <v/>
      </c>
      <c r="J5214" s="14">
        <f>G5214-H5214-I5214</f>
        <v/>
      </c>
      <c r="K5214">
        <f>IF(A5214="","",IF(J5214&lt;=IFERROR(VLOOKUP(A5214,Produtos!$A:$E,5,FALSE),0),"ABAIXO DO MINIMO","OK"))</f>
        <v/>
      </c>
    </row>
    <row r="5215">
      <c r="B5215">
        <f>IFERROR(VLOOKUP(A5215,Produtos!A:B,2,FALSE),"")</f>
        <v/>
      </c>
      <c r="D5215" s="10">
        <f>IFERROR(INDEX(Lotes!$E:$E,MATCH(1,(Lotes!$A:$A=A5215)*(Lotes!$C:$C=C5215),0)),"")</f>
        <v/>
      </c>
      <c r="E5215" s="14">
        <f>IF(D5215="","",D5215-TODAY())</f>
        <v/>
      </c>
      <c r="F5215">
        <f>IF(D5215="","",IF(E5215&lt;0,"VENCIDO",IF(E5215&lt;=30,"VENCE EM &lt;= 30 DIAS",IF(E5215&lt;=60,"ATENCAO (31-60 DIAS)","OK"))))</f>
        <v/>
      </c>
      <c r="G5215" s="14">
        <f>SUMIFS(Lancamentos!$G:$G,Lancamentos!$C:$C,$A5215,Lancamentos!$E:$E,$C5215,Lancamentos!$B:$B,"ENTRADA")</f>
        <v/>
      </c>
      <c r="H5215" s="14">
        <f>SUMIFS(Lancamentos!$G:$G,Lancamentos!$C:$C,$A5215,Lancamentos!$E:$E,$C5215,Lancamentos!$B:$B,"SAIDA_USO")</f>
        <v/>
      </c>
      <c r="I5215" s="14">
        <f>SUMIFS(Lancamentos!$G:$G,Lancamentos!$C:$C,$A5215,Lancamentos!$E:$E,$C5215,Lancamentos!$B:$B,"SAIDA_DESCARTE")</f>
        <v/>
      </c>
      <c r="J5215" s="14">
        <f>G5215-H5215-I5215</f>
        <v/>
      </c>
      <c r="K5215">
        <f>IF(A5215="","",IF(J5215&lt;=IFERROR(VLOOKUP(A5215,Produtos!$A:$E,5,FALSE),0),"ABAIXO DO MINIMO","OK"))</f>
        <v/>
      </c>
    </row>
    <row r="5216">
      <c r="B5216">
        <f>IFERROR(VLOOKUP(A5216,Produtos!A:B,2,FALSE),"")</f>
        <v/>
      </c>
      <c r="D5216" s="10">
        <f>IFERROR(INDEX(Lotes!$E:$E,MATCH(1,(Lotes!$A:$A=A5216)*(Lotes!$C:$C=C5216),0)),"")</f>
        <v/>
      </c>
      <c r="E5216" s="14">
        <f>IF(D5216="","",D5216-TODAY())</f>
        <v/>
      </c>
      <c r="F5216">
        <f>IF(D5216="","",IF(E5216&lt;0,"VENCIDO",IF(E5216&lt;=30,"VENCE EM &lt;= 30 DIAS",IF(E5216&lt;=60,"ATENCAO (31-60 DIAS)","OK"))))</f>
        <v/>
      </c>
      <c r="G5216" s="14">
        <f>SUMIFS(Lancamentos!$G:$G,Lancamentos!$C:$C,$A5216,Lancamentos!$E:$E,$C5216,Lancamentos!$B:$B,"ENTRADA")</f>
        <v/>
      </c>
      <c r="H5216" s="14">
        <f>SUMIFS(Lancamentos!$G:$G,Lancamentos!$C:$C,$A5216,Lancamentos!$E:$E,$C5216,Lancamentos!$B:$B,"SAIDA_USO")</f>
        <v/>
      </c>
      <c r="I5216" s="14">
        <f>SUMIFS(Lancamentos!$G:$G,Lancamentos!$C:$C,$A5216,Lancamentos!$E:$E,$C5216,Lancamentos!$B:$B,"SAIDA_DESCARTE")</f>
        <v/>
      </c>
      <c r="J5216" s="14">
        <f>G5216-H5216-I5216</f>
        <v/>
      </c>
      <c r="K5216">
        <f>IF(A5216="","",IF(J5216&lt;=IFERROR(VLOOKUP(A5216,Produtos!$A:$E,5,FALSE),0),"ABAIXO DO MINIMO","OK"))</f>
        <v/>
      </c>
    </row>
    <row r="5217">
      <c r="B5217">
        <f>IFERROR(VLOOKUP(A5217,Produtos!A:B,2,FALSE),"")</f>
        <v/>
      </c>
      <c r="D5217" s="10">
        <f>IFERROR(INDEX(Lotes!$E:$E,MATCH(1,(Lotes!$A:$A=A5217)*(Lotes!$C:$C=C5217),0)),"")</f>
        <v/>
      </c>
      <c r="E5217" s="14">
        <f>IF(D5217="","",D5217-TODAY())</f>
        <v/>
      </c>
      <c r="F5217">
        <f>IF(D5217="","",IF(E5217&lt;0,"VENCIDO",IF(E5217&lt;=30,"VENCE EM &lt;= 30 DIAS",IF(E5217&lt;=60,"ATENCAO (31-60 DIAS)","OK"))))</f>
        <v/>
      </c>
      <c r="G5217" s="14">
        <f>SUMIFS(Lancamentos!$G:$G,Lancamentos!$C:$C,$A5217,Lancamentos!$E:$E,$C5217,Lancamentos!$B:$B,"ENTRADA")</f>
        <v/>
      </c>
      <c r="H5217" s="14">
        <f>SUMIFS(Lancamentos!$G:$G,Lancamentos!$C:$C,$A5217,Lancamentos!$E:$E,$C5217,Lancamentos!$B:$B,"SAIDA_USO")</f>
        <v/>
      </c>
      <c r="I5217" s="14">
        <f>SUMIFS(Lancamentos!$G:$G,Lancamentos!$C:$C,$A5217,Lancamentos!$E:$E,$C5217,Lancamentos!$B:$B,"SAIDA_DESCARTE")</f>
        <v/>
      </c>
      <c r="J5217" s="14">
        <f>G5217-H5217-I5217</f>
        <v/>
      </c>
      <c r="K5217">
        <f>IF(A5217="","",IF(J5217&lt;=IFERROR(VLOOKUP(A5217,Produtos!$A:$E,5,FALSE),0),"ABAIXO DO MINIMO","OK"))</f>
        <v/>
      </c>
    </row>
    <row r="5218">
      <c r="B5218">
        <f>IFERROR(VLOOKUP(A5218,Produtos!A:B,2,FALSE),"")</f>
        <v/>
      </c>
      <c r="D5218" s="10">
        <f>IFERROR(INDEX(Lotes!$E:$E,MATCH(1,(Lotes!$A:$A=A5218)*(Lotes!$C:$C=C5218),0)),"")</f>
        <v/>
      </c>
      <c r="E5218" s="14">
        <f>IF(D5218="","",D5218-TODAY())</f>
        <v/>
      </c>
      <c r="F5218">
        <f>IF(D5218="","",IF(E5218&lt;0,"VENCIDO",IF(E5218&lt;=30,"VENCE EM &lt;= 30 DIAS",IF(E5218&lt;=60,"ATENCAO (31-60 DIAS)","OK"))))</f>
        <v/>
      </c>
      <c r="G5218" s="14">
        <f>SUMIFS(Lancamentos!$G:$G,Lancamentos!$C:$C,$A5218,Lancamentos!$E:$E,$C5218,Lancamentos!$B:$B,"ENTRADA")</f>
        <v/>
      </c>
      <c r="H5218" s="14">
        <f>SUMIFS(Lancamentos!$G:$G,Lancamentos!$C:$C,$A5218,Lancamentos!$E:$E,$C5218,Lancamentos!$B:$B,"SAIDA_USO")</f>
        <v/>
      </c>
      <c r="I5218" s="14">
        <f>SUMIFS(Lancamentos!$G:$G,Lancamentos!$C:$C,$A5218,Lancamentos!$E:$E,$C5218,Lancamentos!$B:$B,"SAIDA_DESCARTE")</f>
        <v/>
      </c>
      <c r="J5218" s="14">
        <f>G5218-H5218-I5218</f>
        <v/>
      </c>
      <c r="K5218">
        <f>IF(A5218="","",IF(J5218&lt;=IFERROR(VLOOKUP(A5218,Produtos!$A:$E,5,FALSE),0),"ABAIXO DO MINIMO","OK"))</f>
        <v/>
      </c>
    </row>
    <row r="5219">
      <c r="B5219">
        <f>IFERROR(VLOOKUP(A5219,Produtos!A:B,2,FALSE),"")</f>
        <v/>
      </c>
      <c r="D5219" s="10">
        <f>IFERROR(INDEX(Lotes!$E:$E,MATCH(1,(Lotes!$A:$A=A5219)*(Lotes!$C:$C=C5219),0)),"")</f>
        <v/>
      </c>
      <c r="E5219" s="14">
        <f>IF(D5219="","",D5219-TODAY())</f>
        <v/>
      </c>
      <c r="F5219">
        <f>IF(D5219="","",IF(E5219&lt;0,"VENCIDO",IF(E5219&lt;=30,"VENCE EM &lt;= 30 DIAS",IF(E5219&lt;=60,"ATENCAO (31-60 DIAS)","OK"))))</f>
        <v/>
      </c>
      <c r="G5219" s="14">
        <f>SUMIFS(Lancamentos!$G:$G,Lancamentos!$C:$C,$A5219,Lancamentos!$E:$E,$C5219,Lancamentos!$B:$B,"ENTRADA")</f>
        <v/>
      </c>
      <c r="H5219" s="14">
        <f>SUMIFS(Lancamentos!$G:$G,Lancamentos!$C:$C,$A5219,Lancamentos!$E:$E,$C5219,Lancamentos!$B:$B,"SAIDA_USO")</f>
        <v/>
      </c>
      <c r="I5219" s="14">
        <f>SUMIFS(Lancamentos!$G:$G,Lancamentos!$C:$C,$A5219,Lancamentos!$E:$E,$C5219,Lancamentos!$B:$B,"SAIDA_DESCARTE")</f>
        <v/>
      </c>
      <c r="J5219" s="14">
        <f>G5219-H5219-I5219</f>
        <v/>
      </c>
      <c r="K5219">
        <f>IF(A5219="","",IF(J5219&lt;=IFERROR(VLOOKUP(A5219,Produtos!$A:$E,5,FALSE),0),"ABAIXO DO MINIMO","OK"))</f>
        <v/>
      </c>
    </row>
    <row r="5220">
      <c r="B5220">
        <f>IFERROR(VLOOKUP(A5220,Produtos!A:B,2,FALSE),"")</f>
        <v/>
      </c>
      <c r="D5220" s="10">
        <f>IFERROR(INDEX(Lotes!$E:$E,MATCH(1,(Lotes!$A:$A=A5220)*(Lotes!$C:$C=C5220),0)),"")</f>
        <v/>
      </c>
      <c r="E5220" s="14">
        <f>IF(D5220="","",D5220-TODAY())</f>
        <v/>
      </c>
      <c r="F5220">
        <f>IF(D5220="","",IF(E5220&lt;0,"VENCIDO",IF(E5220&lt;=30,"VENCE EM &lt;= 30 DIAS",IF(E5220&lt;=60,"ATENCAO (31-60 DIAS)","OK"))))</f>
        <v/>
      </c>
      <c r="G5220" s="14">
        <f>SUMIFS(Lancamentos!$G:$G,Lancamentos!$C:$C,$A5220,Lancamentos!$E:$E,$C5220,Lancamentos!$B:$B,"ENTRADA")</f>
        <v/>
      </c>
      <c r="H5220" s="14">
        <f>SUMIFS(Lancamentos!$G:$G,Lancamentos!$C:$C,$A5220,Lancamentos!$E:$E,$C5220,Lancamentos!$B:$B,"SAIDA_USO")</f>
        <v/>
      </c>
      <c r="I5220" s="14">
        <f>SUMIFS(Lancamentos!$G:$G,Lancamentos!$C:$C,$A5220,Lancamentos!$E:$E,$C5220,Lancamentos!$B:$B,"SAIDA_DESCARTE")</f>
        <v/>
      </c>
      <c r="J5220" s="14">
        <f>G5220-H5220-I5220</f>
        <v/>
      </c>
      <c r="K5220">
        <f>IF(A5220="","",IF(J5220&lt;=IFERROR(VLOOKUP(A5220,Produtos!$A:$E,5,FALSE),0),"ABAIXO DO MINIMO","OK"))</f>
        <v/>
      </c>
    </row>
    <row r="5221">
      <c r="B5221">
        <f>IFERROR(VLOOKUP(A5221,Produtos!A:B,2,FALSE),"")</f>
        <v/>
      </c>
      <c r="D5221" s="10">
        <f>IFERROR(INDEX(Lotes!$E:$E,MATCH(1,(Lotes!$A:$A=A5221)*(Lotes!$C:$C=C5221),0)),"")</f>
        <v/>
      </c>
      <c r="E5221" s="14">
        <f>IF(D5221="","",D5221-TODAY())</f>
        <v/>
      </c>
      <c r="F5221">
        <f>IF(D5221="","",IF(E5221&lt;0,"VENCIDO",IF(E5221&lt;=30,"VENCE EM &lt;= 30 DIAS",IF(E5221&lt;=60,"ATENCAO (31-60 DIAS)","OK"))))</f>
        <v/>
      </c>
      <c r="G5221" s="14">
        <f>SUMIFS(Lancamentos!$G:$G,Lancamentos!$C:$C,$A5221,Lancamentos!$E:$E,$C5221,Lancamentos!$B:$B,"ENTRADA")</f>
        <v/>
      </c>
      <c r="H5221" s="14">
        <f>SUMIFS(Lancamentos!$G:$G,Lancamentos!$C:$C,$A5221,Lancamentos!$E:$E,$C5221,Lancamentos!$B:$B,"SAIDA_USO")</f>
        <v/>
      </c>
      <c r="I5221" s="14">
        <f>SUMIFS(Lancamentos!$G:$G,Lancamentos!$C:$C,$A5221,Lancamentos!$E:$E,$C5221,Lancamentos!$B:$B,"SAIDA_DESCARTE")</f>
        <v/>
      </c>
      <c r="J5221" s="14">
        <f>G5221-H5221-I5221</f>
        <v/>
      </c>
      <c r="K5221">
        <f>IF(A5221="","",IF(J5221&lt;=IFERROR(VLOOKUP(A5221,Produtos!$A:$E,5,FALSE),0),"ABAIXO DO MINIMO","OK"))</f>
        <v/>
      </c>
    </row>
    <row r="5222">
      <c r="B5222">
        <f>IFERROR(VLOOKUP(A5222,Produtos!A:B,2,FALSE),"")</f>
        <v/>
      </c>
      <c r="D5222" s="10">
        <f>IFERROR(INDEX(Lotes!$E:$E,MATCH(1,(Lotes!$A:$A=A5222)*(Lotes!$C:$C=C5222),0)),"")</f>
        <v/>
      </c>
      <c r="E5222" s="14">
        <f>IF(D5222="","",D5222-TODAY())</f>
        <v/>
      </c>
      <c r="F5222">
        <f>IF(D5222="","",IF(E5222&lt;0,"VENCIDO",IF(E5222&lt;=30,"VENCE EM &lt;= 30 DIAS",IF(E5222&lt;=60,"ATENCAO (31-60 DIAS)","OK"))))</f>
        <v/>
      </c>
      <c r="G5222" s="14">
        <f>SUMIFS(Lancamentos!$G:$G,Lancamentos!$C:$C,$A5222,Lancamentos!$E:$E,$C5222,Lancamentos!$B:$B,"ENTRADA")</f>
        <v/>
      </c>
      <c r="H5222" s="14">
        <f>SUMIFS(Lancamentos!$G:$G,Lancamentos!$C:$C,$A5222,Lancamentos!$E:$E,$C5222,Lancamentos!$B:$B,"SAIDA_USO")</f>
        <v/>
      </c>
      <c r="I5222" s="14">
        <f>SUMIFS(Lancamentos!$G:$G,Lancamentos!$C:$C,$A5222,Lancamentos!$E:$E,$C5222,Lancamentos!$B:$B,"SAIDA_DESCARTE")</f>
        <v/>
      </c>
      <c r="J5222" s="14">
        <f>G5222-H5222-I5222</f>
        <v/>
      </c>
      <c r="K5222">
        <f>IF(A5222="","",IF(J5222&lt;=IFERROR(VLOOKUP(A5222,Produtos!$A:$E,5,FALSE),0),"ABAIXO DO MINIMO","OK"))</f>
        <v/>
      </c>
    </row>
    <row r="5223">
      <c r="B5223">
        <f>IFERROR(VLOOKUP(A5223,Produtos!A:B,2,FALSE),"")</f>
        <v/>
      </c>
      <c r="D5223" s="10">
        <f>IFERROR(INDEX(Lotes!$E:$E,MATCH(1,(Lotes!$A:$A=A5223)*(Lotes!$C:$C=C5223),0)),"")</f>
        <v/>
      </c>
      <c r="E5223" s="14">
        <f>IF(D5223="","",D5223-TODAY())</f>
        <v/>
      </c>
      <c r="F5223">
        <f>IF(D5223="","",IF(E5223&lt;0,"VENCIDO",IF(E5223&lt;=30,"VENCE EM &lt;= 30 DIAS",IF(E5223&lt;=60,"ATENCAO (31-60 DIAS)","OK"))))</f>
        <v/>
      </c>
      <c r="G5223" s="14">
        <f>SUMIFS(Lancamentos!$G:$G,Lancamentos!$C:$C,$A5223,Lancamentos!$E:$E,$C5223,Lancamentos!$B:$B,"ENTRADA")</f>
        <v/>
      </c>
      <c r="H5223" s="14">
        <f>SUMIFS(Lancamentos!$G:$G,Lancamentos!$C:$C,$A5223,Lancamentos!$E:$E,$C5223,Lancamentos!$B:$B,"SAIDA_USO")</f>
        <v/>
      </c>
      <c r="I5223" s="14">
        <f>SUMIFS(Lancamentos!$G:$G,Lancamentos!$C:$C,$A5223,Lancamentos!$E:$E,$C5223,Lancamentos!$B:$B,"SAIDA_DESCARTE")</f>
        <v/>
      </c>
      <c r="J5223" s="14">
        <f>G5223-H5223-I5223</f>
        <v/>
      </c>
      <c r="K5223">
        <f>IF(A5223="","",IF(J5223&lt;=IFERROR(VLOOKUP(A5223,Produtos!$A:$E,5,FALSE),0),"ABAIXO DO MINIMO","OK"))</f>
        <v/>
      </c>
    </row>
    <row r="5224">
      <c r="B5224">
        <f>IFERROR(VLOOKUP(A5224,Produtos!A:B,2,FALSE),"")</f>
        <v/>
      </c>
      <c r="D5224" s="10">
        <f>IFERROR(INDEX(Lotes!$E:$E,MATCH(1,(Lotes!$A:$A=A5224)*(Lotes!$C:$C=C5224),0)),"")</f>
        <v/>
      </c>
      <c r="E5224" s="14">
        <f>IF(D5224="","",D5224-TODAY())</f>
        <v/>
      </c>
      <c r="F5224">
        <f>IF(D5224="","",IF(E5224&lt;0,"VENCIDO",IF(E5224&lt;=30,"VENCE EM &lt;= 30 DIAS",IF(E5224&lt;=60,"ATENCAO (31-60 DIAS)","OK"))))</f>
        <v/>
      </c>
      <c r="G5224" s="14">
        <f>SUMIFS(Lancamentos!$G:$G,Lancamentos!$C:$C,$A5224,Lancamentos!$E:$E,$C5224,Lancamentos!$B:$B,"ENTRADA")</f>
        <v/>
      </c>
      <c r="H5224" s="14">
        <f>SUMIFS(Lancamentos!$G:$G,Lancamentos!$C:$C,$A5224,Lancamentos!$E:$E,$C5224,Lancamentos!$B:$B,"SAIDA_USO")</f>
        <v/>
      </c>
      <c r="I5224" s="14">
        <f>SUMIFS(Lancamentos!$G:$G,Lancamentos!$C:$C,$A5224,Lancamentos!$E:$E,$C5224,Lancamentos!$B:$B,"SAIDA_DESCARTE")</f>
        <v/>
      </c>
      <c r="J5224" s="14">
        <f>G5224-H5224-I5224</f>
        <v/>
      </c>
      <c r="K5224">
        <f>IF(A5224="","",IF(J5224&lt;=IFERROR(VLOOKUP(A5224,Produtos!$A:$E,5,FALSE),0),"ABAIXO DO MINIMO","OK"))</f>
        <v/>
      </c>
    </row>
    <row r="5225">
      <c r="B5225">
        <f>IFERROR(VLOOKUP(A5225,Produtos!A:B,2,FALSE),"")</f>
        <v/>
      </c>
      <c r="D5225" s="10">
        <f>IFERROR(INDEX(Lotes!$E:$E,MATCH(1,(Lotes!$A:$A=A5225)*(Lotes!$C:$C=C5225),0)),"")</f>
        <v/>
      </c>
      <c r="E5225" s="14">
        <f>IF(D5225="","",D5225-TODAY())</f>
        <v/>
      </c>
      <c r="F5225">
        <f>IF(D5225="","",IF(E5225&lt;0,"VENCIDO",IF(E5225&lt;=30,"VENCE EM &lt;= 30 DIAS",IF(E5225&lt;=60,"ATENCAO (31-60 DIAS)","OK"))))</f>
        <v/>
      </c>
      <c r="G5225" s="14">
        <f>SUMIFS(Lancamentos!$G:$G,Lancamentos!$C:$C,$A5225,Lancamentos!$E:$E,$C5225,Lancamentos!$B:$B,"ENTRADA")</f>
        <v/>
      </c>
      <c r="H5225" s="14">
        <f>SUMIFS(Lancamentos!$G:$G,Lancamentos!$C:$C,$A5225,Lancamentos!$E:$E,$C5225,Lancamentos!$B:$B,"SAIDA_USO")</f>
        <v/>
      </c>
      <c r="I5225" s="14">
        <f>SUMIFS(Lancamentos!$G:$G,Lancamentos!$C:$C,$A5225,Lancamentos!$E:$E,$C5225,Lancamentos!$B:$B,"SAIDA_DESCARTE")</f>
        <v/>
      </c>
      <c r="J5225" s="14">
        <f>G5225-H5225-I5225</f>
        <v/>
      </c>
      <c r="K5225">
        <f>IF(A5225="","",IF(J5225&lt;=IFERROR(VLOOKUP(A5225,Produtos!$A:$E,5,FALSE),0),"ABAIXO DO MINIMO","OK"))</f>
        <v/>
      </c>
    </row>
    <row r="5226">
      <c r="B5226">
        <f>IFERROR(VLOOKUP(A5226,Produtos!A:B,2,FALSE),"")</f>
        <v/>
      </c>
      <c r="D5226" s="10">
        <f>IFERROR(INDEX(Lotes!$E:$E,MATCH(1,(Lotes!$A:$A=A5226)*(Lotes!$C:$C=C5226),0)),"")</f>
        <v/>
      </c>
      <c r="E5226" s="14">
        <f>IF(D5226="","",D5226-TODAY())</f>
        <v/>
      </c>
      <c r="F5226">
        <f>IF(D5226="","",IF(E5226&lt;0,"VENCIDO",IF(E5226&lt;=30,"VENCE EM &lt;= 30 DIAS",IF(E5226&lt;=60,"ATENCAO (31-60 DIAS)","OK"))))</f>
        <v/>
      </c>
      <c r="G5226" s="14">
        <f>SUMIFS(Lancamentos!$G:$G,Lancamentos!$C:$C,$A5226,Lancamentos!$E:$E,$C5226,Lancamentos!$B:$B,"ENTRADA")</f>
        <v/>
      </c>
      <c r="H5226" s="14">
        <f>SUMIFS(Lancamentos!$G:$G,Lancamentos!$C:$C,$A5226,Lancamentos!$E:$E,$C5226,Lancamentos!$B:$B,"SAIDA_USO")</f>
        <v/>
      </c>
      <c r="I5226" s="14">
        <f>SUMIFS(Lancamentos!$G:$G,Lancamentos!$C:$C,$A5226,Lancamentos!$E:$E,$C5226,Lancamentos!$B:$B,"SAIDA_DESCARTE")</f>
        <v/>
      </c>
      <c r="J5226" s="14">
        <f>G5226-H5226-I5226</f>
        <v/>
      </c>
      <c r="K5226">
        <f>IF(A5226="","",IF(J5226&lt;=IFERROR(VLOOKUP(A5226,Produtos!$A:$E,5,FALSE),0),"ABAIXO DO MINIMO","OK"))</f>
        <v/>
      </c>
    </row>
    <row r="5227">
      <c r="B5227">
        <f>IFERROR(VLOOKUP(A5227,Produtos!A:B,2,FALSE),"")</f>
        <v/>
      </c>
      <c r="D5227" s="10">
        <f>IFERROR(INDEX(Lotes!$E:$E,MATCH(1,(Lotes!$A:$A=A5227)*(Lotes!$C:$C=C5227),0)),"")</f>
        <v/>
      </c>
      <c r="E5227" s="14">
        <f>IF(D5227="","",D5227-TODAY())</f>
        <v/>
      </c>
      <c r="F5227">
        <f>IF(D5227="","",IF(E5227&lt;0,"VENCIDO",IF(E5227&lt;=30,"VENCE EM &lt;= 30 DIAS",IF(E5227&lt;=60,"ATENCAO (31-60 DIAS)","OK"))))</f>
        <v/>
      </c>
      <c r="G5227" s="14">
        <f>SUMIFS(Lancamentos!$G:$G,Lancamentos!$C:$C,$A5227,Lancamentos!$E:$E,$C5227,Lancamentos!$B:$B,"ENTRADA")</f>
        <v/>
      </c>
      <c r="H5227" s="14">
        <f>SUMIFS(Lancamentos!$G:$G,Lancamentos!$C:$C,$A5227,Lancamentos!$E:$E,$C5227,Lancamentos!$B:$B,"SAIDA_USO")</f>
        <v/>
      </c>
      <c r="I5227" s="14">
        <f>SUMIFS(Lancamentos!$G:$G,Lancamentos!$C:$C,$A5227,Lancamentos!$E:$E,$C5227,Lancamentos!$B:$B,"SAIDA_DESCARTE")</f>
        <v/>
      </c>
      <c r="J5227" s="14">
        <f>G5227-H5227-I5227</f>
        <v/>
      </c>
      <c r="K5227">
        <f>IF(A5227="","",IF(J5227&lt;=IFERROR(VLOOKUP(A5227,Produtos!$A:$E,5,FALSE),0),"ABAIXO DO MINIMO","OK"))</f>
        <v/>
      </c>
    </row>
    <row r="5228">
      <c r="B5228">
        <f>IFERROR(VLOOKUP(A5228,Produtos!A:B,2,FALSE),"")</f>
        <v/>
      </c>
      <c r="D5228" s="10">
        <f>IFERROR(INDEX(Lotes!$E:$E,MATCH(1,(Lotes!$A:$A=A5228)*(Lotes!$C:$C=C5228),0)),"")</f>
        <v/>
      </c>
      <c r="E5228" s="14">
        <f>IF(D5228="","",D5228-TODAY())</f>
        <v/>
      </c>
      <c r="F5228">
        <f>IF(D5228="","",IF(E5228&lt;0,"VENCIDO",IF(E5228&lt;=30,"VENCE EM &lt;= 30 DIAS",IF(E5228&lt;=60,"ATENCAO (31-60 DIAS)","OK"))))</f>
        <v/>
      </c>
      <c r="G5228" s="14">
        <f>SUMIFS(Lancamentos!$G:$G,Lancamentos!$C:$C,$A5228,Lancamentos!$E:$E,$C5228,Lancamentos!$B:$B,"ENTRADA")</f>
        <v/>
      </c>
      <c r="H5228" s="14">
        <f>SUMIFS(Lancamentos!$G:$G,Lancamentos!$C:$C,$A5228,Lancamentos!$E:$E,$C5228,Lancamentos!$B:$B,"SAIDA_USO")</f>
        <v/>
      </c>
      <c r="I5228" s="14">
        <f>SUMIFS(Lancamentos!$G:$G,Lancamentos!$C:$C,$A5228,Lancamentos!$E:$E,$C5228,Lancamentos!$B:$B,"SAIDA_DESCARTE")</f>
        <v/>
      </c>
      <c r="J5228" s="14">
        <f>G5228-H5228-I5228</f>
        <v/>
      </c>
      <c r="K5228">
        <f>IF(A5228="","",IF(J5228&lt;=IFERROR(VLOOKUP(A5228,Produtos!$A:$E,5,FALSE),0),"ABAIXO DO MINIMO","OK"))</f>
        <v/>
      </c>
    </row>
    <row r="5229">
      <c r="B5229">
        <f>IFERROR(VLOOKUP(A5229,Produtos!A:B,2,FALSE),"")</f>
        <v/>
      </c>
      <c r="D5229" s="10">
        <f>IFERROR(INDEX(Lotes!$E:$E,MATCH(1,(Lotes!$A:$A=A5229)*(Lotes!$C:$C=C5229),0)),"")</f>
        <v/>
      </c>
      <c r="E5229" s="14">
        <f>IF(D5229="","",D5229-TODAY())</f>
        <v/>
      </c>
      <c r="F5229">
        <f>IF(D5229="","",IF(E5229&lt;0,"VENCIDO",IF(E5229&lt;=30,"VENCE EM &lt;= 30 DIAS",IF(E5229&lt;=60,"ATENCAO (31-60 DIAS)","OK"))))</f>
        <v/>
      </c>
      <c r="G5229" s="14">
        <f>SUMIFS(Lancamentos!$G:$G,Lancamentos!$C:$C,$A5229,Lancamentos!$E:$E,$C5229,Lancamentos!$B:$B,"ENTRADA")</f>
        <v/>
      </c>
      <c r="H5229" s="14">
        <f>SUMIFS(Lancamentos!$G:$G,Lancamentos!$C:$C,$A5229,Lancamentos!$E:$E,$C5229,Lancamentos!$B:$B,"SAIDA_USO")</f>
        <v/>
      </c>
      <c r="I5229" s="14">
        <f>SUMIFS(Lancamentos!$G:$G,Lancamentos!$C:$C,$A5229,Lancamentos!$E:$E,$C5229,Lancamentos!$B:$B,"SAIDA_DESCARTE")</f>
        <v/>
      </c>
      <c r="J5229" s="14">
        <f>G5229-H5229-I5229</f>
        <v/>
      </c>
      <c r="K5229">
        <f>IF(A5229="","",IF(J5229&lt;=IFERROR(VLOOKUP(A5229,Produtos!$A:$E,5,FALSE),0),"ABAIXO DO MINIMO","OK"))</f>
        <v/>
      </c>
    </row>
    <row r="5230">
      <c r="B5230">
        <f>IFERROR(VLOOKUP(A5230,Produtos!A:B,2,FALSE),"")</f>
        <v/>
      </c>
      <c r="D5230" s="10">
        <f>IFERROR(INDEX(Lotes!$E:$E,MATCH(1,(Lotes!$A:$A=A5230)*(Lotes!$C:$C=C5230),0)),"")</f>
        <v/>
      </c>
      <c r="E5230" s="14">
        <f>IF(D5230="","",D5230-TODAY())</f>
        <v/>
      </c>
      <c r="F5230">
        <f>IF(D5230="","",IF(E5230&lt;0,"VENCIDO",IF(E5230&lt;=30,"VENCE EM &lt;= 30 DIAS",IF(E5230&lt;=60,"ATENCAO (31-60 DIAS)","OK"))))</f>
        <v/>
      </c>
      <c r="G5230" s="14">
        <f>SUMIFS(Lancamentos!$G:$G,Lancamentos!$C:$C,$A5230,Lancamentos!$E:$E,$C5230,Lancamentos!$B:$B,"ENTRADA")</f>
        <v/>
      </c>
      <c r="H5230" s="14">
        <f>SUMIFS(Lancamentos!$G:$G,Lancamentos!$C:$C,$A5230,Lancamentos!$E:$E,$C5230,Lancamentos!$B:$B,"SAIDA_USO")</f>
        <v/>
      </c>
      <c r="I5230" s="14">
        <f>SUMIFS(Lancamentos!$G:$G,Lancamentos!$C:$C,$A5230,Lancamentos!$E:$E,$C5230,Lancamentos!$B:$B,"SAIDA_DESCARTE")</f>
        <v/>
      </c>
      <c r="J5230" s="14">
        <f>G5230-H5230-I5230</f>
        <v/>
      </c>
      <c r="K5230">
        <f>IF(A5230="","",IF(J5230&lt;=IFERROR(VLOOKUP(A5230,Produtos!$A:$E,5,FALSE),0),"ABAIXO DO MINIMO","OK"))</f>
        <v/>
      </c>
    </row>
    <row r="5231">
      <c r="B5231">
        <f>IFERROR(VLOOKUP(A5231,Produtos!A:B,2,FALSE),"")</f>
        <v/>
      </c>
      <c r="D5231" s="10">
        <f>IFERROR(INDEX(Lotes!$E:$E,MATCH(1,(Lotes!$A:$A=A5231)*(Lotes!$C:$C=C5231),0)),"")</f>
        <v/>
      </c>
      <c r="E5231" s="14">
        <f>IF(D5231="","",D5231-TODAY())</f>
        <v/>
      </c>
      <c r="F5231">
        <f>IF(D5231="","",IF(E5231&lt;0,"VENCIDO",IF(E5231&lt;=30,"VENCE EM &lt;= 30 DIAS",IF(E5231&lt;=60,"ATENCAO (31-60 DIAS)","OK"))))</f>
        <v/>
      </c>
      <c r="G5231" s="14">
        <f>SUMIFS(Lancamentos!$G:$G,Lancamentos!$C:$C,$A5231,Lancamentos!$E:$E,$C5231,Lancamentos!$B:$B,"ENTRADA")</f>
        <v/>
      </c>
      <c r="H5231" s="14">
        <f>SUMIFS(Lancamentos!$G:$G,Lancamentos!$C:$C,$A5231,Lancamentos!$E:$E,$C5231,Lancamentos!$B:$B,"SAIDA_USO")</f>
        <v/>
      </c>
      <c r="I5231" s="14">
        <f>SUMIFS(Lancamentos!$G:$G,Lancamentos!$C:$C,$A5231,Lancamentos!$E:$E,$C5231,Lancamentos!$B:$B,"SAIDA_DESCARTE")</f>
        <v/>
      </c>
      <c r="J5231" s="14">
        <f>G5231-H5231-I5231</f>
        <v/>
      </c>
      <c r="K5231">
        <f>IF(A5231="","",IF(J5231&lt;=IFERROR(VLOOKUP(A5231,Produtos!$A:$E,5,FALSE),0),"ABAIXO DO MINIMO","OK"))</f>
        <v/>
      </c>
    </row>
    <row r="5232">
      <c r="B5232">
        <f>IFERROR(VLOOKUP(A5232,Produtos!A:B,2,FALSE),"")</f>
        <v/>
      </c>
      <c r="D5232" s="10">
        <f>IFERROR(INDEX(Lotes!$E:$E,MATCH(1,(Lotes!$A:$A=A5232)*(Lotes!$C:$C=C5232),0)),"")</f>
        <v/>
      </c>
      <c r="E5232" s="14">
        <f>IF(D5232="","",D5232-TODAY())</f>
        <v/>
      </c>
      <c r="F5232">
        <f>IF(D5232="","",IF(E5232&lt;0,"VENCIDO",IF(E5232&lt;=30,"VENCE EM &lt;= 30 DIAS",IF(E5232&lt;=60,"ATENCAO (31-60 DIAS)","OK"))))</f>
        <v/>
      </c>
      <c r="G5232" s="14">
        <f>SUMIFS(Lancamentos!$G:$G,Lancamentos!$C:$C,$A5232,Lancamentos!$E:$E,$C5232,Lancamentos!$B:$B,"ENTRADA")</f>
        <v/>
      </c>
      <c r="H5232" s="14">
        <f>SUMIFS(Lancamentos!$G:$G,Lancamentos!$C:$C,$A5232,Lancamentos!$E:$E,$C5232,Lancamentos!$B:$B,"SAIDA_USO")</f>
        <v/>
      </c>
      <c r="I5232" s="14">
        <f>SUMIFS(Lancamentos!$G:$G,Lancamentos!$C:$C,$A5232,Lancamentos!$E:$E,$C5232,Lancamentos!$B:$B,"SAIDA_DESCARTE")</f>
        <v/>
      </c>
      <c r="J5232" s="14">
        <f>G5232-H5232-I5232</f>
        <v/>
      </c>
      <c r="K5232">
        <f>IF(A5232="","",IF(J5232&lt;=IFERROR(VLOOKUP(A5232,Produtos!$A:$E,5,FALSE),0),"ABAIXO DO MINIMO","OK"))</f>
        <v/>
      </c>
    </row>
    <row r="5233">
      <c r="B5233">
        <f>IFERROR(VLOOKUP(A5233,Produtos!A:B,2,FALSE),"")</f>
        <v/>
      </c>
      <c r="D5233" s="10">
        <f>IFERROR(INDEX(Lotes!$E:$E,MATCH(1,(Lotes!$A:$A=A5233)*(Lotes!$C:$C=C5233),0)),"")</f>
        <v/>
      </c>
      <c r="E5233" s="14">
        <f>IF(D5233="","",D5233-TODAY())</f>
        <v/>
      </c>
      <c r="F5233">
        <f>IF(D5233="","",IF(E5233&lt;0,"VENCIDO",IF(E5233&lt;=30,"VENCE EM &lt;= 30 DIAS",IF(E5233&lt;=60,"ATENCAO (31-60 DIAS)","OK"))))</f>
        <v/>
      </c>
      <c r="G5233" s="14">
        <f>SUMIFS(Lancamentos!$G:$G,Lancamentos!$C:$C,$A5233,Lancamentos!$E:$E,$C5233,Lancamentos!$B:$B,"ENTRADA")</f>
        <v/>
      </c>
      <c r="H5233" s="14">
        <f>SUMIFS(Lancamentos!$G:$G,Lancamentos!$C:$C,$A5233,Lancamentos!$E:$E,$C5233,Lancamentos!$B:$B,"SAIDA_USO")</f>
        <v/>
      </c>
      <c r="I5233" s="14">
        <f>SUMIFS(Lancamentos!$G:$G,Lancamentos!$C:$C,$A5233,Lancamentos!$E:$E,$C5233,Lancamentos!$B:$B,"SAIDA_DESCARTE")</f>
        <v/>
      </c>
      <c r="J5233" s="14">
        <f>G5233-H5233-I5233</f>
        <v/>
      </c>
      <c r="K5233">
        <f>IF(A5233="","",IF(J5233&lt;=IFERROR(VLOOKUP(A5233,Produtos!$A:$E,5,FALSE),0),"ABAIXO DO MINIMO","OK"))</f>
        <v/>
      </c>
    </row>
    <row r="5234">
      <c r="B5234">
        <f>IFERROR(VLOOKUP(A5234,Produtos!A:B,2,FALSE),"")</f>
        <v/>
      </c>
      <c r="D5234" s="10">
        <f>IFERROR(INDEX(Lotes!$E:$E,MATCH(1,(Lotes!$A:$A=A5234)*(Lotes!$C:$C=C5234),0)),"")</f>
        <v/>
      </c>
      <c r="E5234" s="14">
        <f>IF(D5234="","",D5234-TODAY())</f>
        <v/>
      </c>
      <c r="F5234">
        <f>IF(D5234="","",IF(E5234&lt;0,"VENCIDO",IF(E5234&lt;=30,"VENCE EM &lt;= 30 DIAS",IF(E5234&lt;=60,"ATENCAO (31-60 DIAS)","OK"))))</f>
        <v/>
      </c>
      <c r="G5234" s="14">
        <f>SUMIFS(Lancamentos!$G:$G,Lancamentos!$C:$C,$A5234,Lancamentos!$E:$E,$C5234,Lancamentos!$B:$B,"ENTRADA")</f>
        <v/>
      </c>
      <c r="H5234" s="14">
        <f>SUMIFS(Lancamentos!$G:$G,Lancamentos!$C:$C,$A5234,Lancamentos!$E:$E,$C5234,Lancamentos!$B:$B,"SAIDA_USO")</f>
        <v/>
      </c>
      <c r="I5234" s="14">
        <f>SUMIFS(Lancamentos!$G:$G,Lancamentos!$C:$C,$A5234,Lancamentos!$E:$E,$C5234,Lancamentos!$B:$B,"SAIDA_DESCARTE")</f>
        <v/>
      </c>
      <c r="J5234" s="14">
        <f>G5234-H5234-I5234</f>
        <v/>
      </c>
      <c r="K5234">
        <f>IF(A5234="","",IF(J5234&lt;=IFERROR(VLOOKUP(A5234,Produtos!$A:$E,5,FALSE),0),"ABAIXO DO MINIMO","OK"))</f>
        <v/>
      </c>
    </row>
    <row r="5235">
      <c r="B5235">
        <f>IFERROR(VLOOKUP(A5235,Produtos!A:B,2,FALSE),"")</f>
        <v/>
      </c>
      <c r="D5235" s="10">
        <f>IFERROR(INDEX(Lotes!$E:$E,MATCH(1,(Lotes!$A:$A=A5235)*(Lotes!$C:$C=C5235),0)),"")</f>
        <v/>
      </c>
      <c r="E5235" s="14">
        <f>IF(D5235="","",D5235-TODAY())</f>
        <v/>
      </c>
      <c r="F5235">
        <f>IF(D5235="","",IF(E5235&lt;0,"VENCIDO",IF(E5235&lt;=30,"VENCE EM &lt;= 30 DIAS",IF(E5235&lt;=60,"ATENCAO (31-60 DIAS)","OK"))))</f>
        <v/>
      </c>
      <c r="G5235" s="14">
        <f>SUMIFS(Lancamentos!$G:$G,Lancamentos!$C:$C,$A5235,Lancamentos!$E:$E,$C5235,Lancamentos!$B:$B,"ENTRADA")</f>
        <v/>
      </c>
      <c r="H5235" s="14">
        <f>SUMIFS(Lancamentos!$G:$G,Lancamentos!$C:$C,$A5235,Lancamentos!$E:$E,$C5235,Lancamentos!$B:$B,"SAIDA_USO")</f>
        <v/>
      </c>
      <c r="I5235" s="14">
        <f>SUMIFS(Lancamentos!$G:$G,Lancamentos!$C:$C,$A5235,Lancamentos!$E:$E,$C5235,Lancamentos!$B:$B,"SAIDA_DESCARTE")</f>
        <v/>
      </c>
      <c r="J5235" s="14">
        <f>G5235-H5235-I5235</f>
        <v/>
      </c>
      <c r="K5235">
        <f>IF(A5235="","",IF(J5235&lt;=IFERROR(VLOOKUP(A5235,Produtos!$A:$E,5,FALSE),0),"ABAIXO DO MINIMO","OK"))</f>
        <v/>
      </c>
    </row>
    <row r="5236">
      <c r="B5236">
        <f>IFERROR(VLOOKUP(A5236,Produtos!A:B,2,FALSE),"")</f>
        <v/>
      </c>
      <c r="D5236" s="10">
        <f>IFERROR(INDEX(Lotes!$E:$E,MATCH(1,(Lotes!$A:$A=A5236)*(Lotes!$C:$C=C5236),0)),"")</f>
        <v/>
      </c>
      <c r="E5236" s="14">
        <f>IF(D5236="","",D5236-TODAY())</f>
        <v/>
      </c>
      <c r="F5236">
        <f>IF(D5236="","",IF(E5236&lt;0,"VENCIDO",IF(E5236&lt;=30,"VENCE EM &lt;= 30 DIAS",IF(E5236&lt;=60,"ATENCAO (31-60 DIAS)","OK"))))</f>
        <v/>
      </c>
      <c r="G5236" s="14">
        <f>SUMIFS(Lancamentos!$G:$G,Lancamentos!$C:$C,$A5236,Lancamentos!$E:$E,$C5236,Lancamentos!$B:$B,"ENTRADA")</f>
        <v/>
      </c>
      <c r="H5236" s="14">
        <f>SUMIFS(Lancamentos!$G:$G,Lancamentos!$C:$C,$A5236,Lancamentos!$E:$E,$C5236,Lancamentos!$B:$B,"SAIDA_USO")</f>
        <v/>
      </c>
      <c r="I5236" s="14">
        <f>SUMIFS(Lancamentos!$G:$G,Lancamentos!$C:$C,$A5236,Lancamentos!$E:$E,$C5236,Lancamentos!$B:$B,"SAIDA_DESCARTE")</f>
        <v/>
      </c>
      <c r="J5236" s="14">
        <f>G5236-H5236-I5236</f>
        <v/>
      </c>
      <c r="K5236">
        <f>IF(A5236="","",IF(J5236&lt;=IFERROR(VLOOKUP(A5236,Produtos!$A:$E,5,FALSE),0),"ABAIXO DO MINIMO","OK"))</f>
        <v/>
      </c>
    </row>
    <row r="5237">
      <c r="B5237">
        <f>IFERROR(VLOOKUP(A5237,Produtos!A:B,2,FALSE),"")</f>
        <v/>
      </c>
      <c r="D5237" s="10">
        <f>IFERROR(INDEX(Lotes!$E:$E,MATCH(1,(Lotes!$A:$A=A5237)*(Lotes!$C:$C=C5237),0)),"")</f>
        <v/>
      </c>
      <c r="E5237" s="14">
        <f>IF(D5237="","",D5237-TODAY())</f>
        <v/>
      </c>
      <c r="F5237">
        <f>IF(D5237="","",IF(E5237&lt;0,"VENCIDO",IF(E5237&lt;=30,"VENCE EM &lt;= 30 DIAS",IF(E5237&lt;=60,"ATENCAO (31-60 DIAS)","OK"))))</f>
        <v/>
      </c>
      <c r="G5237" s="14">
        <f>SUMIFS(Lancamentos!$G:$G,Lancamentos!$C:$C,$A5237,Lancamentos!$E:$E,$C5237,Lancamentos!$B:$B,"ENTRADA")</f>
        <v/>
      </c>
      <c r="H5237" s="14">
        <f>SUMIFS(Lancamentos!$G:$G,Lancamentos!$C:$C,$A5237,Lancamentos!$E:$E,$C5237,Lancamentos!$B:$B,"SAIDA_USO")</f>
        <v/>
      </c>
      <c r="I5237" s="14">
        <f>SUMIFS(Lancamentos!$G:$G,Lancamentos!$C:$C,$A5237,Lancamentos!$E:$E,$C5237,Lancamentos!$B:$B,"SAIDA_DESCARTE")</f>
        <v/>
      </c>
      <c r="J5237" s="14">
        <f>G5237-H5237-I5237</f>
        <v/>
      </c>
      <c r="K5237">
        <f>IF(A5237="","",IF(J5237&lt;=IFERROR(VLOOKUP(A5237,Produtos!$A:$E,5,FALSE),0),"ABAIXO DO MINIMO","OK"))</f>
        <v/>
      </c>
    </row>
    <row r="5238">
      <c r="B5238">
        <f>IFERROR(VLOOKUP(A5238,Produtos!A:B,2,FALSE),"")</f>
        <v/>
      </c>
      <c r="D5238" s="10">
        <f>IFERROR(INDEX(Lotes!$E:$E,MATCH(1,(Lotes!$A:$A=A5238)*(Lotes!$C:$C=C5238),0)),"")</f>
        <v/>
      </c>
      <c r="E5238" s="14">
        <f>IF(D5238="","",D5238-TODAY())</f>
        <v/>
      </c>
      <c r="F5238">
        <f>IF(D5238="","",IF(E5238&lt;0,"VENCIDO",IF(E5238&lt;=30,"VENCE EM &lt;= 30 DIAS",IF(E5238&lt;=60,"ATENCAO (31-60 DIAS)","OK"))))</f>
        <v/>
      </c>
      <c r="G5238" s="14">
        <f>SUMIFS(Lancamentos!$G:$G,Lancamentos!$C:$C,$A5238,Lancamentos!$E:$E,$C5238,Lancamentos!$B:$B,"ENTRADA")</f>
        <v/>
      </c>
      <c r="H5238" s="14">
        <f>SUMIFS(Lancamentos!$G:$G,Lancamentos!$C:$C,$A5238,Lancamentos!$E:$E,$C5238,Lancamentos!$B:$B,"SAIDA_USO")</f>
        <v/>
      </c>
      <c r="I5238" s="14">
        <f>SUMIFS(Lancamentos!$G:$G,Lancamentos!$C:$C,$A5238,Lancamentos!$E:$E,$C5238,Lancamentos!$B:$B,"SAIDA_DESCARTE")</f>
        <v/>
      </c>
      <c r="J5238" s="14">
        <f>G5238-H5238-I5238</f>
        <v/>
      </c>
      <c r="K5238">
        <f>IF(A5238="","",IF(J5238&lt;=IFERROR(VLOOKUP(A5238,Produtos!$A:$E,5,FALSE),0),"ABAIXO DO MINIMO","OK"))</f>
        <v/>
      </c>
    </row>
    <row r="5239">
      <c r="B5239">
        <f>IFERROR(VLOOKUP(A5239,Produtos!A:B,2,FALSE),"")</f>
        <v/>
      </c>
      <c r="D5239" s="10">
        <f>IFERROR(INDEX(Lotes!$E:$E,MATCH(1,(Lotes!$A:$A=A5239)*(Lotes!$C:$C=C5239),0)),"")</f>
        <v/>
      </c>
      <c r="E5239" s="14">
        <f>IF(D5239="","",D5239-TODAY())</f>
        <v/>
      </c>
      <c r="F5239">
        <f>IF(D5239="","",IF(E5239&lt;0,"VENCIDO",IF(E5239&lt;=30,"VENCE EM &lt;= 30 DIAS",IF(E5239&lt;=60,"ATENCAO (31-60 DIAS)","OK"))))</f>
        <v/>
      </c>
      <c r="G5239" s="14">
        <f>SUMIFS(Lancamentos!$G:$G,Lancamentos!$C:$C,$A5239,Lancamentos!$E:$E,$C5239,Lancamentos!$B:$B,"ENTRADA")</f>
        <v/>
      </c>
      <c r="H5239" s="14">
        <f>SUMIFS(Lancamentos!$G:$G,Lancamentos!$C:$C,$A5239,Lancamentos!$E:$E,$C5239,Lancamentos!$B:$B,"SAIDA_USO")</f>
        <v/>
      </c>
      <c r="I5239" s="14">
        <f>SUMIFS(Lancamentos!$G:$G,Lancamentos!$C:$C,$A5239,Lancamentos!$E:$E,$C5239,Lancamentos!$B:$B,"SAIDA_DESCARTE")</f>
        <v/>
      </c>
      <c r="J5239" s="14">
        <f>G5239-H5239-I5239</f>
        <v/>
      </c>
      <c r="K5239">
        <f>IF(A5239="","",IF(J5239&lt;=IFERROR(VLOOKUP(A5239,Produtos!$A:$E,5,FALSE),0),"ABAIXO DO MINIMO","OK"))</f>
        <v/>
      </c>
    </row>
    <row r="5240">
      <c r="B5240">
        <f>IFERROR(VLOOKUP(A5240,Produtos!A:B,2,FALSE),"")</f>
        <v/>
      </c>
      <c r="D5240" s="10">
        <f>IFERROR(INDEX(Lotes!$E:$E,MATCH(1,(Lotes!$A:$A=A5240)*(Lotes!$C:$C=C5240),0)),"")</f>
        <v/>
      </c>
      <c r="E5240" s="14">
        <f>IF(D5240="","",D5240-TODAY())</f>
        <v/>
      </c>
      <c r="F5240">
        <f>IF(D5240="","",IF(E5240&lt;0,"VENCIDO",IF(E5240&lt;=30,"VENCE EM &lt;= 30 DIAS",IF(E5240&lt;=60,"ATENCAO (31-60 DIAS)","OK"))))</f>
        <v/>
      </c>
      <c r="G5240" s="14">
        <f>SUMIFS(Lancamentos!$G:$G,Lancamentos!$C:$C,$A5240,Lancamentos!$E:$E,$C5240,Lancamentos!$B:$B,"ENTRADA")</f>
        <v/>
      </c>
      <c r="H5240" s="14">
        <f>SUMIFS(Lancamentos!$G:$G,Lancamentos!$C:$C,$A5240,Lancamentos!$E:$E,$C5240,Lancamentos!$B:$B,"SAIDA_USO")</f>
        <v/>
      </c>
      <c r="I5240" s="14">
        <f>SUMIFS(Lancamentos!$G:$G,Lancamentos!$C:$C,$A5240,Lancamentos!$E:$E,$C5240,Lancamentos!$B:$B,"SAIDA_DESCARTE")</f>
        <v/>
      </c>
      <c r="J5240" s="14">
        <f>G5240-H5240-I5240</f>
        <v/>
      </c>
      <c r="K5240">
        <f>IF(A5240="","",IF(J5240&lt;=IFERROR(VLOOKUP(A5240,Produtos!$A:$E,5,FALSE),0),"ABAIXO DO MINIMO","OK"))</f>
        <v/>
      </c>
    </row>
    <row r="5241">
      <c r="B5241">
        <f>IFERROR(VLOOKUP(A5241,Produtos!A:B,2,FALSE),"")</f>
        <v/>
      </c>
      <c r="D5241" s="10">
        <f>IFERROR(INDEX(Lotes!$E:$E,MATCH(1,(Lotes!$A:$A=A5241)*(Lotes!$C:$C=C5241),0)),"")</f>
        <v/>
      </c>
      <c r="E5241" s="14">
        <f>IF(D5241="","",D5241-TODAY())</f>
        <v/>
      </c>
      <c r="F5241">
        <f>IF(D5241="","",IF(E5241&lt;0,"VENCIDO",IF(E5241&lt;=30,"VENCE EM &lt;= 30 DIAS",IF(E5241&lt;=60,"ATENCAO (31-60 DIAS)","OK"))))</f>
        <v/>
      </c>
      <c r="G5241" s="14">
        <f>SUMIFS(Lancamentos!$G:$G,Lancamentos!$C:$C,$A5241,Lancamentos!$E:$E,$C5241,Lancamentos!$B:$B,"ENTRADA")</f>
        <v/>
      </c>
      <c r="H5241" s="14">
        <f>SUMIFS(Lancamentos!$G:$G,Lancamentos!$C:$C,$A5241,Lancamentos!$E:$E,$C5241,Lancamentos!$B:$B,"SAIDA_USO")</f>
        <v/>
      </c>
      <c r="I5241" s="14">
        <f>SUMIFS(Lancamentos!$G:$G,Lancamentos!$C:$C,$A5241,Lancamentos!$E:$E,$C5241,Lancamentos!$B:$B,"SAIDA_DESCARTE")</f>
        <v/>
      </c>
      <c r="J5241" s="14">
        <f>G5241-H5241-I5241</f>
        <v/>
      </c>
      <c r="K5241">
        <f>IF(A5241="","",IF(J5241&lt;=IFERROR(VLOOKUP(A5241,Produtos!$A:$E,5,FALSE),0),"ABAIXO DO MINIMO","OK"))</f>
        <v/>
      </c>
    </row>
    <row r="5242">
      <c r="B5242">
        <f>IFERROR(VLOOKUP(A5242,Produtos!A:B,2,FALSE),"")</f>
        <v/>
      </c>
      <c r="D5242" s="10">
        <f>IFERROR(INDEX(Lotes!$E:$E,MATCH(1,(Lotes!$A:$A=A5242)*(Lotes!$C:$C=C5242),0)),"")</f>
        <v/>
      </c>
      <c r="E5242" s="14">
        <f>IF(D5242="","",D5242-TODAY())</f>
        <v/>
      </c>
      <c r="F5242">
        <f>IF(D5242="","",IF(E5242&lt;0,"VENCIDO",IF(E5242&lt;=30,"VENCE EM &lt;= 30 DIAS",IF(E5242&lt;=60,"ATENCAO (31-60 DIAS)","OK"))))</f>
        <v/>
      </c>
      <c r="G5242" s="14">
        <f>SUMIFS(Lancamentos!$G:$G,Lancamentos!$C:$C,$A5242,Lancamentos!$E:$E,$C5242,Lancamentos!$B:$B,"ENTRADA")</f>
        <v/>
      </c>
      <c r="H5242" s="14">
        <f>SUMIFS(Lancamentos!$G:$G,Lancamentos!$C:$C,$A5242,Lancamentos!$E:$E,$C5242,Lancamentos!$B:$B,"SAIDA_USO")</f>
        <v/>
      </c>
      <c r="I5242" s="14">
        <f>SUMIFS(Lancamentos!$G:$G,Lancamentos!$C:$C,$A5242,Lancamentos!$E:$E,$C5242,Lancamentos!$B:$B,"SAIDA_DESCARTE")</f>
        <v/>
      </c>
      <c r="J5242" s="14">
        <f>G5242-H5242-I5242</f>
        <v/>
      </c>
      <c r="K5242">
        <f>IF(A5242="","",IF(J5242&lt;=IFERROR(VLOOKUP(A5242,Produtos!$A:$E,5,FALSE),0),"ABAIXO DO MINIMO","OK"))</f>
        <v/>
      </c>
    </row>
    <row r="5243">
      <c r="B5243">
        <f>IFERROR(VLOOKUP(A5243,Produtos!A:B,2,FALSE),"")</f>
        <v/>
      </c>
      <c r="D5243" s="10">
        <f>IFERROR(INDEX(Lotes!$E:$E,MATCH(1,(Lotes!$A:$A=A5243)*(Lotes!$C:$C=C5243),0)),"")</f>
        <v/>
      </c>
      <c r="E5243" s="14">
        <f>IF(D5243="","",D5243-TODAY())</f>
        <v/>
      </c>
      <c r="F5243">
        <f>IF(D5243="","",IF(E5243&lt;0,"VENCIDO",IF(E5243&lt;=30,"VENCE EM &lt;= 30 DIAS",IF(E5243&lt;=60,"ATENCAO (31-60 DIAS)","OK"))))</f>
        <v/>
      </c>
      <c r="G5243" s="14">
        <f>SUMIFS(Lancamentos!$G:$G,Lancamentos!$C:$C,$A5243,Lancamentos!$E:$E,$C5243,Lancamentos!$B:$B,"ENTRADA")</f>
        <v/>
      </c>
      <c r="H5243" s="14">
        <f>SUMIFS(Lancamentos!$G:$G,Lancamentos!$C:$C,$A5243,Lancamentos!$E:$E,$C5243,Lancamentos!$B:$B,"SAIDA_USO")</f>
        <v/>
      </c>
      <c r="I5243" s="14">
        <f>SUMIFS(Lancamentos!$G:$G,Lancamentos!$C:$C,$A5243,Lancamentos!$E:$E,$C5243,Lancamentos!$B:$B,"SAIDA_DESCARTE")</f>
        <v/>
      </c>
      <c r="J5243" s="14">
        <f>G5243-H5243-I5243</f>
        <v/>
      </c>
      <c r="K5243">
        <f>IF(A5243="","",IF(J5243&lt;=IFERROR(VLOOKUP(A5243,Produtos!$A:$E,5,FALSE),0),"ABAIXO DO MINIMO","OK"))</f>
        <v/>
      </c>
    </row>
    <row r="5244">
      <c r="B5244">
        <f>IFERROR(VLOOKUP(A5244,Produtos!A:B,2,FALSE),"")</f>
        <v/>
      </c>
      <c r="D5244" s="10">
        <f>IFERROR(INDEX(Lotes!$E:$E,MATCH(1,(Lotes!$A:$A=A5244)*(Lotes!$C:$C=C5244),0)),"")</f>
        <v/>
      </c>
      <c r="E5244" s="14">
        <f>IF(D5244="","",D5244-TODAY())</f>
        <v/>
      </c>
      <c r="F5244">
        <f>IF(D5244="","",IF(E5244&lt;0,"VENCIDO",IF(E5244&lt;=30,"VENCE EM &lt;= 30 DIAS",IF(E5244&lt;=60,"ATENCAO (31-60 DIAS)","OK"))))</f>
        <v/>
      </c>
      <c r="G5244" s="14">
        <f>SUMIFS(Lancamentos!$G:$G,Lancamentos!$C:$C,$A5244,Lancamentos!$E:$E,$C5244,Lancamentos!$B:$B,"ENTRADA")</f>
        <v/>
      </c>
      <c r="H5244" s="14">
        <f>SUMIFS(Lancamentos!$G:$G,Lancamentos!$C:$C,$A5244,Lancamentos!$E:$E,$C5244,Lancamentos!$B:$B,"SAIDA_USO")</f>
        <v/>
      </c>
      <c r="I5244" s="14">
        <f>SUMIFS(Lancamentos!$G:$G,Lancamentos!$C:$C,$A5244,Lancamentos!$E:$E,$C5244,Lancamentos!$B:$B,"SAIDA_DESCARTE")</f>
        <v/>
      </c>
      <c r="J5244" s="14">
        <f>G5244-H5244-I5244</f>
        <v/>
      </c>
      <c r="K5244">
        <f>IF(A5244="","",IF(J5244&lt;=IFERROR(VLOOKUP(A5244,Produtos!$A:$E,5,FALSE),0),"ABAIXO DO MINIMO","OK"))</f>
        <v/>
      </c>
    </row>
    <row r="5245">
      <c r="B5245">
        <f>IFERROR(VLOOKUP(A5245,Produtos!A:B,2,FALSE),"")</f>
        <v/>
      </c>
      <c r="D5245" s="10">
        <f>IFERROR(INDEX(Lotes!$E:$E,MATCH(1,(Lotes!$A:$A=A5245)*(Lotes!$C:$C=C5245),0)),"")</f>
        <v/>
      </c>
      <c r="E5245" s="14">
        <f>IF(D5245="","",D5245-TODAY())</f>
        <v/>
      </c>
      <c r="F5245">
        <f>IF(D5245="","",IF(E5245&lt;0,"VENCIDO",IF(E5245&lt;=30,"VENCE EM &lt;= 30 DIAS",IF(E5245&lt;=60,"ATENCAO (31-60 DIAS)","OK"))))</f>
        <v/>
      </c>
      <c r="G5245" s="14">
        <f>SUMIFS(Lancamentos!$G:$G,Lancamentos!$C:$C,$A5245,Lancamentos!$E:$E,$C5245,Lancamentos!$B:$B,"ENTRADA")</f>
        <v/>
      </c>
      <c r="H5245" s="14">
        <f>SUMIFS(Lancamentos!$G:$G,Lancamentos!$C:$C,$A5245,Lancamentos!$E:$E,$C5245,Lancamentos!$B:$B,"SAIDA_USO")</f>
        <v/>
      </c>
      <c r="I5245" s="14">
        <f>SUMIFS(Lancamentos!$G:$G,Lancamentos!$C:$C,$A5245,Lancamentos!$E:$E,$C5245,Lancamentos!$B:$B,"SAIDA_DESCARTE")</f>
        <v/>
      </c>
      <c r="J5245" s="14">
        <f>G5245-H5245-I5245</f>
        <v/>
      </c>
      <c r="K5245">
        <f>IF(A5245="","",IF(J5245&lt;=IFERROR(VLOOKUP(A5245,Produtos!$A:$E,5,FALSE),0),"ABAIXO DO MINIMO","OK"))</f>
        <v/>
      </c>
    </row>
    <row r="5246">
      <c r="B5246">
        <f>IFERROR(VLOOKUP(A5246,Produtos!A:B,2,FALSE),"")</f>
        <v/>
      </c>
      <c r="D5246" s="10">
        <f>IFERROR(INDEX(Lotes!$E:$E,MATCH(1,(Lotes!$A:$A=A5246)*(Lotes!$C:$C=C5246),0)),"")</f>
        <v/>
      </c>
      <c r="E5246" s="14">
        <f>IF(D5246="","",D5246-TODAY())</f>
        <v/>
      </c>
      <c r="F5246">
        <f>IF(D5246="","",IF(E5246&lt;0,"VENCIDO",IF(E5246&lt;=30,"VENCE EM &lt;= 30 DIAS",IF(E5246&lt;=60,"ATENCAO (31-60 DIAS)","OK"))))</f>
        <v/>
      </c>
      <c r="G5246" s="14">
        <f>SUMIFS(Lancamentos!$G:$G,Lancamentos!$C:$C,$A5246,Lancamentos!$E:$E,$C5246,Lancamentos!$B:$B,"ENTRADA")</f>
        <v/>
      </c>
      <c r="H5246" s="14">
        <f>SUMIFS(Lancamentos!$G:$G,Lancamentos!$C:$C,$A5246,Lancamentos!$E:$E,$C5246,Lancamentos!$B:$B,"SAIDA_USO")</f>
        <v/>
      </c>
      <c r="I5246" s="14">
        <f>SUMIFS(Lancamentos!$G:$G,Lancamentos!$C:$C,$A5246,Lancamentos!$E:$E,$C5246,Lancamentos!$B:$B,"SAIDA_DESCARTE")</f>
        <v/>
      </c>
      <c r="J5246" s="14">
        <f>G5246-H5246-I5246</f>
        <v/>
      </c>
      <c r="K5246">
        <f>IF(A5246="","",IF(J5246&lt;=IFERROR(VLOOKUP(A5246,Produtos!$A:$E,5,FALSE),0),"ABAIXO DO MINIMO","OK"))</f>
        <v/>
      </c>
    </row>
    <row r="5247">
      <c r="B5247">
        <f>IFERROR(VLOOKUP(A5247,Produtos!A:B,2,FALSE),"")</f>
        <v/>
      </c>
      <c r="D5247" s="10">
        <f>IFERROR(INDEX(Lotes!$E:$E,MATCH(1,(Lotes!$A:$A=A5247)*(Lotes!$C:$C=C5247),0)),"")</f>
        <v/>
      </c>
      <c r="E5247" s="14">
        <f>IF(D5247="","",D5247-TODAY())</f>
        <v/>
      </c>
      <c r="F5247">
        <f>IF(D5247="","",IF(E5247&lt;0,"VENCIDO",IF(E5247&lt;=30,"VENCE EM &lt;= 30 DIAS",IF(E5247&lt;=60,"ATENCAO (31-60 DIAS)","OK"))))</f>
        <v/>
      </c>
      <c r="G5247" s="14">
        <f>SUMIFS(Lancamentos!$G:$G,Lancamentos!$C:$C,$A5247,Lancamentos!$E:$E,$C5247,Lancamentos!$B:$B,"ENTRADA")</f>
        <v/>
      </c>
      <c r="H5247" s="14">
        <f>SUMIFS(Lancamentos!$G:$G,Lancamentos!$C:$C,$A5247,Lancamentos!$E:$E,$C5247,Lancamentos!$B:$B,"SAIDA_USO")</f>
        <v/>
      </c>
      <c r="I5247" s="14">
        <f>SUMIFS(Lancamentos!$G:$G,Lancamentos!$C:$C,$A5247,Lancamentos!$E:$E,$C5247,Lancamentos!$B:$B,"SAIDA_DESCARTE")</f>
        <v/>
      </c>
      <c r="J5247" s="14">
        <f>G5247-H5247-I5247</f>
        <v/>
      </c>
      <c r="K5247">
        <f>IF(A5247="","",IF(J5247&lt;=IFERROR(VLOOKUP(A5247,Produtos!$A:$E,5,FALSE),0),"ABAIXO DO MINIMO","OK"))</f>
        <v/>
      </c>
    </row>
    <row r="5248">
      <c r="B5248">
        <f>IFERROR(VLOOKUP(A5248,Produtos!A:B,2,FALSE),"")</f>
        <v/>
      </c>
      <c r="D5248" s="10">
        <f>IFERROR(INDEX(Lotes!$E:$E,MATCH(1,(Lotes!$A:$A=A5248)*(Lotes!$C:$C=C5248),0)),"")</f>
        <v/>
      </c>
      <c r="E5248" s="14">
        <f>IF(D5248="","",D5248-TODAY())</f>
        <v/>
      </c>
      <c r="F5248">
        <f>IF(D5248="","",IF(E5248&lt;0,"VENCIDO",IF(E5248&lt;=30,"VENCE EM &lt;= 30 DIAS",IF(E5248&lt;=60,"ATENCAO (31-60 DIAS)","OK"))))</f>
        <v/>
      </c>
      <c r="G5248" s="14">
        <f>SUMIFS(Lancamentos!$G:$G,Lancamentos!$C:$C,$A5248,Lancamentos!$E:$E,$C5248,Lancamentos!$B:$B,"ENTRADA")</f>
        <v/>
      </c>
      <c r="H5248" s="14">
        <f>SUMIFS(Lancamentos!$G:$G,Lancamentos!$C:$C,$A5248,Lancamentos!$E:$E,$C5248,Lancamentos!$B:$B,"SAIDA_USO")</f>
        <v/>
      </c>
      <c r="I5248" s="14">
        <f>SUMIFS(Lancamentos!$G:$G,Lancamentos!$C:$C,$A5248,Lancamentos!$E:$E,$C5248,Lancamentos!$B:$B,"SAIDA_DESCARTE")</f>
        <v/>
      </c>
      <c r="J5248" s="14">
        <f>G5248-H5248-I5248</f>
        <v/>
      </c>
      <c r="K5248">
        <f>IF(A5248="","",IF(J5248&lt;=IFERROR(VLOOKUP(A5248,Produtos!$A:$E,5,FALSE),0),"ABAIXO DO MINIMO","OK"))</f>
        <v/>
      </c>
    </row>
    <row r="5249">
      <c r="B5249">
        <f>IFERROR(VLOOKUP(A5249,Produtos!A:B,2,FALSE),"")</f>
        <v/>
      </c>
      <c r="D5249" s="10">
        <f>IFERROR(INDEX(Lotes!$E:$E,MATCH(1,(Lotes!$A:$A=A5249)*(Lotes!$C:$C=C5249),0)),"")</f>
        <v/>
      </c>
      <c r="E5249" s="14">
        <f>IF(D5249="","",D5249-TODAY())</f>
        <v/>
      </c>
      <c r="F5249">
        <f>IF(D5249="","",IF(E5249&lt;0,"VENCIDO",IF(E5249&lt;=30,"VENCE EM &lt;= 30 DIAS",IF(E5249&lt;=60,"ATENCAO (31-60 DIAS)","OK"))))</f>
        <v/>
      </c>
      <c r="G5249" s="14">
        <f>SUMIFS(Lancamentos!$G:$G,Lancamentos!$C:$C,$A5249,Lancamentos!$E:$E,$C5249,Lancamentos!$B:$B,"ENTRADA")</f>
        <v/>
      </c>
      <c r="H5249" s="14">
        <f>SUMIFS(Lancamentos!$G:$G,Lancamentos!$C:$C,$A5249,Lancamentos!$E:$E,$C5249,Lancamentos!$B:$B,"SAIDA_USO")</f>
        <v/>
      </c>
      <c r="I5249" s="14">
        <f>SUMIFS(Lancamentos!$G:$G,Lancamentos!$C:$C,$A5249,Lancamentos!$E:$E,$C5249,Lancamentos!$B:$B,"SAIDA_DESCARTE")</f>
        <v/>
      </c>
      <c r="J5249" s="14">
        <f>G5249-H5249-I5249</f>
        <v/>
      </c>
      <c r="K5249">
        <f>IF(A5249="","",IF(J5249&lt;=IFERROR(VLOOKUP(A5249,Produtos!$A:$E,5,FALSE),0),"ABAIXO DO MINIMO","OK"))</f>
        <v/>
      </c>
    </row>
    <row r="5250">
      <c r="B5250">
        <f>IFERROR(VLOOKUP(A5250,Produtos!A:B,2,FALSE),"")</f>
        <v/>
      </c>
      <c r="D5250" s="10">
        <f>IFERROR(INDEX(Lotes!$E:$E,MATCH(1,(Lotes!$A:$A=A5250)*(Lotes!$C:$C=C5250),0)),"")</f>
        <v/>
      </c>
      <c r="E5250" s="14">
        <f>IF(D5250="","",D5250-TODAY())</f>
        <v/>
      </c>
      <c r="F5250">
        <f>IF(D5250="","",IF(E5250&lt;0,"VENCIDO",IF(E5250&lt;=30,"VENCE EM &lt;= 30 DIAS",IF(E5250&lt;=60,"ATENCAO (31-60 DIAS)","OK"))))</f>
        <v/>
      </c>
      <c r="G5250" s="14">
        <f>SUMIFS(Lancamentos!$G:$G,Lancamentos!$C:$C,$A5250,Lancamentos!$E:$E,$C5250,Lancamentos!$B:$B,"ENTRADA")</f>
        <v/>
      </c>
      <c r="H5250" s="14">
        <f>SUMIFS(Lancamentos!$G:$G,Lancamentos!$C:$C,$A5250,Lancamentos!$E:$E,$C5250,Lancamentos!$B:$B,"SAIDA_USO")</f>
        <v/>
      </c>
      <c r="I5250" s="14">
        <f>SUMIFS(Lancamentos!$G:$G,Lancamentos!$C:$C,$A5250,Lancamentos!$E:$E,$C5250,Lancamentos!$B:$B,"SAIDA_DESCARTE")</f>
        <v/>
      </c>
      <c r="J5250" s="14">
        <f>G5250-H5250-I5250</f>
        <v/>
      </c>
      <c r="K5250">
        <f>IF(A5250="","",IF(J5250&lt;=IFERROR(VLOOKUP(A5250,Produtos!$A:$E,5,FALSE),0),"ABAIXO DO MINIMO","OK"))</f>
        <v/>
      </c>
    </row>
    <row r="5251">
      <c r="B5251">
        <f>IFERROR(VLOOKUP(A5251,Produtos!A:B,2,FALSE),"")</f>
        <v/>
      </c>
      <c r="D5251" s="10">
        <f>IFERROR(INDEX(Lotes!$E:$E,MATCH(1,(Lotes!$A:$A=A5251)*(Lotes!$C:$C=C5251),0)),"")</f>
        <v/>
      </c>
      <c r="E5251" s="14">
        <f>IF(D5251="","",D5251-TODAY())</f>
        <v/>
      </c>
      <c r="F5251">
        <f>IF(D5251="","",IF(E5251&lt;0,"VENCIDO",IF(E5251&lt;=30,"VENCE EM &lt;= 30 DIAS",IF(E5251&lt;=60,"ATENCAO (31-60 DIAS)","OK"))))</f>
        <v/>
      </c>
      <c r="G5251" s="14">
        <f>SUMIFS(Lancamentos!$G:$G,Lancamentos!$C:$C,$A5251,Lancamentos!$E:$E,$C5251,Lancamentos!$B:$B,"ENTRADA")</f>
        <v/>
      </c>
      <c r="H5251" s="14">
        <f>SUMIFS(Lancamentos!$G:$G,Lancamentos!$C:$C,$A5251,Lancamentos!$E:$E,$C5251,Lancamentos!$B:$B,"SAIDA_USO")</f>
        <v/>
      </c>
      <c r="I5251" s="14">
        <f>SUMIFS(Lancamentos!$G:$G,Lancamentos!$C:$C,$A5251,Lancamentos!$E:$E,$C5251,Lancamentos!$B:$B,"SAIDA_DESCARTE")</f>
        <v/>
      </c>
      <c r="J5251" s="14">
        <f>G5251-H5251-I5251</f>
        <v/>
      </c>
      <c r="K5251">
        <f>IF(A5251="","",IF(J5251&lt;=IFERROR(VLOOKUP(A5251,Produtos!$A:$E,5,FALSE),0),"ABAIXO DO MINIMO","OK"))</f>
        <v/>
      </c>
    </row>
    <row r="5252">
      <c r="B5252">
        <f>IFERROR(VLOOKUP(A5252,Produtos!A:B,2,FALSE),"")</f>
        <v/>
      </c>
      <c r="D5252" s="10">
        <f>IFERROR(INDEX(Lotes!$E:$E,MATCH(1,(Lotes!$A:$A=A5252)*(Lotes!$C:$C=C5252),0)),"")</f>
        <v/>
      </c>
      <c r="E5252" s="14">
        <f>IF(D5252="","",D5252-TODAY())</f>
        <v/>
      </c>
      <c r="F5252">
        <f>IF(D5252="","",IF(E5252&lt;0,"VENCIDO",IF(E5252&lt;=30,"VENCE EM &lt;= 30 DIAS",IF(E5252&lt;=60,"ATENCAO (31-60 DIAS)","OK"))))</f>
        <v/>
      </c>
      <c r="G5252" s="14">
        <f>SUMIFS(Lancamentos!$G:$G,Lancamentos!$C:$C,$A5252,Lancamentos!$E:$E,$C5252,Lancamentos!$B:$B,"ENTRADA")</f>
        <v/>
      </c>
      <c r="H5252" s="14">
        <f>SUMIFS(Lancamentos!$G:$G,Lancamentos!$C:$C,$A5252,Lancamentos!$E:$E,$C5252,Lancamentos!$B:$B,"SAIDA_USO")</f>
        <v/>
      </c>
      <c r="I5252" s="14">
        <f>SUMIFS(Lancamentos!$G:$G,Lancamentos!$C:$C,$A5252,Lancamentos!$E:$E,$C5252,Lancamentos!$B:$B,"SAIDA_DESCARTE")</f>
        <v/>
      </c>
      <c r="J5252" s="14">
        <f>G5252-H5252-I5252</f>
        <v/>
      </c>
      <c r="K5252">
        <f>IF(A5252="","",IF(J5252&lt;=IFERROR(VLOOKUP(A5252,Produtos!$A:$E,5,FALSE),0),"ABAIXO DO MINIMO","OK"))</f>
        <v/>
      </c>
    </row>
    <row r="5253">
      <c r="B5253">
        <f>IFERROR(VLOOKUP(A5253,Produtos!A:B,2,FALSE),"")</f>
        <v/>
      </c>
      <c r="D5253" s="10">
        <f>IFERROR(INDEX(Lotes!$E:$E,MATCH(1,(Lotes!$A:$A=A5253)*(Lotes!$C:$C=C5253),0)),"")</f>
        <v/>
      </c>
      <c r="E5253" s="14">
        <f>IF(D5253="","",D5253-TODAY())</f>
        <v/>
      </c>
      <c r="F5253">
        <f>IF(D5253="","",IF(E5253&lt;0,"VENCIDO",IF(E5253&lt;=30,"VENCE EM &lt;= 30 DIAS",IF(E5253&lt;=60,"ATENCAO (31-60 DIAS)","OK"))))</f>
        <v/>
      </c>
      <c r="G5253" s="14">
        <f>SUMIFS(Lancamentos!$G:$G,Lancamentos!$C:$C,$A5253,Lancamentos!$E:$E,$C5253,Lancamentos!$B:$B,"ENTRADA")</f>
        <v/>
      </c>
      <c r="H5253" s="14">
        <f>SUMIFS(Lancamentos!$G:$G,Lancamentos!$C:$C,$A5253,Lancamentos!$E:$E,$C5253,Lancamentos!$B:$B,"SAIDA_USO")</f>
        <v/>
      </c>
      <c r="I5253" s="14">
        <f>SUMIFS(Lancamentos!$G:$G,Lancamentos!$C:$C,$A5253,Lancamentos!$E:$E,$C5253,Lancamentos!$B:$B,"SAIDA_DESCARTE")</f>
        <v/>
      </c>
      <c r="J5253" s="14">
        <f>G5253-H5253-I5253</f>
        <v/>
      </c>
      <c r="K5253">
        <f>IF(A5253="","",IF(J5253&lt;=IFERROR(VLOOKUP(A5253,Produtos!$A:$E,5,FALSE),0),"ABAIXO DO MINIMO","OK"))</f>
        <v/>
      </c>
    </row>
    <row r="5254">
      <c r="B5254">
        <f>IFERROR(VLOOKUP(A5254,Produtos!A:B,2,FALSE),"")</f>
        <v/>
      </c>
      <c r="D5254" s="10">
        <f>IFERROR(INDEX(Lotes!$E:$E,MATCH(1,(Lotes!$A:$A=A5254)*(Lotes!$C:$C=C5254),0)),"")</f>
        <v/>
      </c>
      <c r="E5254" s="14">
        <f>IF(D5254="","",D5254-TODAY())</f>
        <v/>
      </c>
      <c r="F5254">
        <f>IF(D5254="","",IF(E5254&lt;0,"VENCIDO",IF(E5254&lt;=30,"VENCE EM &lt;= 30 DIAS",IF(E5254&lt;=60,"ATENCAO (31-60 DIAS)","OK"))))</f>
        <v/>
      </c>
      <c r="G5254" s="14">
        <f>SUMIFS(Lancamentos!$G:$G,Lancamentos!$C:$C,$A5254,Lancamentos!$E:$E,$C5254,Lancamentos!$B:$B,"ENTRADA")</f>
        <v/>
      </c>
      <c r="H5254" s="14">
        <f>SUMIFS(Lancamentos!$G:$G,Lancamentos!$C:$C,$A5254,Lancamentos!$E:$E,$C5254,Lancamentos!$B:$B,"SAIDA_USO")</f>
        <v/>
      </c>
      <c r="I5254" s="14">
        <f>SUMIFS(Lancamentos!$G:$G,Lancamentos!$C:$C,$A5254,Lancamentos!$E:$E,$C5254,Lancamentos!$B:$B,"SAIDA_DESCARTE")</f>
        <v/>
      </c>
      <c r="J5254" s="14">
        <f>G5254-H5254-I5254</f>
        <v/>
      </c>
      <c r="K5254">
        <f>IF(A5254="","",IF(J5254&lt;=IFERROR(VLOOKUP(A5254,Produtos!$A:$E,5,FALSE),0),"ABAIXO DO MINIMO","OK"))</f>
        <v/>
      </c>
    </row>
    <row r="5255">
      <c r="B5255">
        <f>IFERROR(VLOOKUP(A5255,Produtos!A:B,2,FALSE),"")</f>
        <v/>
      </c>
      <c r="D5255" s="10">
        <f>IFERROR(INDEX(Lotes!$E:$E,MATCH(1,(Lotes!$A:$A=A5255)*(Lotes!$C:$C=C5255),0)),"")</f>
        <v/>
      </c>
      <c r="E5255" s="14">
        <f>IF(D5255="","",D5255-TODAY())</f>
        <v/>
      </c>
      <c r="F5255">
        <f>IF(D5255="","",IF(E5255&lt;0,"VENCIDO",IF(E5255&lt;=30,"VENCE EM &lt;= 30 DIAS",IF(E5255&lt;=60,"ATENCAO (31-60 DIAS)","OK"))))</f>
        <v/>
      </c>
      <c r="G5255" s="14">
        <f>SUMIFS(Lancamentos!$G:$G,Lancamentos!$C:$C,$A5255,Lancamentos!$E:$E,$C5255,Lancamentos!$B:$B,"ENTRADA")</f>
        <v/>
      </c>
      <c r="H5255" s="14">
        <f>SUMIFS(Lancamentos!$G:$G,Lancamentos!$C:$C,$A5255,Lancamentos!$E:$E,$C5255,Lancamentos!$B:$B,"SAIDA_USO")</f>
        <v/>
      </c>
      <c r="I5255" s="14">
        <f>SUMIFS(Lancamentos!$G:$G,Lancamentos!$C:$C,$A5255,Lancamentos!$E:$E,$C5255,Lancamentos!$B:$B,"SAIDA_DESCARTE")</f>
        <v/>
      </c>
      <c r="J5255" s="14">
        <f>G5255-H5255-I5255</f>
        <v/>
      </c>
      <c r="K5255">
        <f>IF(A5255="","",IF(J5255&lt;=IFERROR(VLOOKUP(A5255,Produtos!$A:$E,5,FALSE),0),"ABAIXO DO MINIMO","OK"))</f>
        <v/>
      </c>
    </row>
    <row r="5256">
      <c r="B5256">
        <f>IFERROR(VLOOKUP(A5256,Produtos!A:B,2,FALSE),"")</f>
        <v/>
      </c>
      <c r="D5256" s="10">
        <f>IFERROR(INDEX(Lotes!$E:$E,MATCH(1,(Lotes!$A:$A=A5256)*(Lotes!$C:$C=C5256),0)),"")</f>
        <v/>
      </c>
      <c r="E5256" s="14">
        <f>IF(D5256="","",D5256-TODAY())</f>
        <v/>
      </c>
      <c r="F5256">
        <f>IF(D5256="","",IF(E5256&lt;0,"VENCIDO",IF(E5256&lt;=30,"VENCE EM &lt;= 30 DIAS",IF(E5256&lt;=60,"ATENCAO (31-60 DIAS)","OK"))))</f>
        <v/>
      </c>
      <c r="G5256" s="14">
        <f>SUMIFS(Lancamentos!$G:$G,Lancamentos!$C:$C,$A5256,Lancamentos!$E:$E,$C5256,Lancamentos!$B:$B,"ENTRADA")</f>
        <v/>
      </c>
      <c r="H5256" s="14">
        <f>SUMIFS(Lancamentos!$G:$G,Lancamentos!$C:$C,$A5256,Lancamentos!$E:$E,$C5256,Lancamentos!$B:$B,"SAIDA_USO")</f>
        <v/>
      </c>
      <c r="I5256" s="14">
        <f>SUMIFS(Lancamentos!$G:$G,Lancamentos!$C:$C,$A5256,Lancamentos!$E:$E,$C5256,Lancamentos!$B:$B,"SAIDA_DESCARTE")</f>
        <v/>
      </c>
      <c r="J5256" s="14">
        <f>G5256-H5256-I5256</f>
        <v/>
      </c>
      <c r="K5256">
        <f>IF(A5256="","",IF(J5256&lt;=IFERROR(VLOOKUP(A5256,Produtos!$A:$E,5,FALSE),0),"ABAIXO DO MINIMO","OK"))</f>
        <v/>
      </c>
    </row>
    <row r="5257">
      <c r="B5257">
        <f>IFERROR(VLOOKUP(A5257,Produtos!A:B,2,FALSE),"")</f>
        <v/>
      </c>
      <c r="D5257" s="10">
        <f>IFERROR(INDEX(Lotes!$E:$E,MATCH(1,(Lotes!$A:$A=A5257)*(Lotes!$C:$C=C5257),0)),"")</f>
        <v/>
      </c>
      <c r="E5257" s="14">
        <f>IF(D5257="","",D5257-TODAY())</f>
        <v/>
      </c>
      <c r="F5257">
        <f>IF(D5257="","",IF(E5257&lt;0,"VENCIDO",IF(E5257&lt;=30,"VENCE EM &lt;= 30 DIAS",IF(E5257&lt;=60,"ATENCAO (31-60 DIAS)","OK"))))</f>
        <v/>
      </c>
      <c r="G5257" s="14">
        <f>SUMIFS(Lancamentos!$G:$G,Lancamentos!$C:$C,$A5257,Lancamentos!$E:$E,$C5257,Lancamentos!$B:$B,"ENTRADA")</f>
        <v/>
      </c>
      <c r="H5257" s="14">
        <f>SUMIFS(Lancamentos!$G:$G,Lancamentos!$C:$C,$A5257,Lancamentos!$E:$E,$C5257,Lancamentos!$B:$B,"SAIDA_USO")</f>
        <v/>
      </c>
      <c r="I5257" s="14">
        <f>SUMIFS(Lancamentos!$G:$G,Lancamentos!$C:$C,$A5257,Lancamentos!$E:$E,$C5257,Lancamentos!$B:$B,"SAIDA_DESCARTE")</f>
        <v/>
      </c>
      <c r="J5257" s="14">
        <f>G5257-H5257-I5257</f>
        <v/>
      </c>
      <c r="K5257">
        <f>IF(A5257="","",IF(J5257&lt;=IFERROR(VLOOKUP(A5257,Produtos!$A:$E,5,FALSE),0),"ABAIXO DO MINIMO","OK"))</f>
        <v/>
      </c>
    </row>
    <row r="5258">
      <c r="B5258">
        <f>IFERROR(VLOOKUP(A5258,Produtos!A:B,2,FALSE),"")</f>
        <v/>
      </c>
      <c r="D5258" s="10">
        <f>IFERROR(INDEX(Lotes!$E:$E,MATCH(1,(Lotes!$A:$A=A5258)*(Lotes!$C:$C=C5258),0)),"")</f>
        <v/>
      </c>
      <c r="E5258" s="14">
        <f>IF(D5258="","",D5258-TODAY())</f>
        <v/>
      </c>
      <c r="F5258">
        <f>IF(D5258="","",IF(E5258&lt;0,"VENCIDO",IF(E5258&lt;=30,"VENCE EM &lt;= 30 DIAS",IF(E5258&lt;=60,"ATENCAO (31-60 DIAS)","OK"))))</f>
        <v/>
      </c>
      <c r="G5258" s="14">
        <f>SUMIFS(Lancamentos!$G:$G,Lancamentos!$C:$C,$A5258,Lancamentos!$E:$E,$C5258,Lancamentos!$B:$B,"ENTRADA")</f>
        <v/>
      </c>
      <c r="H5258" s="14">
        <f>SUMIFS(Lancamentos!$G:$G,Lancamentos!$C:$C,$A5258,Lancamentos!$E:$E,$C5258,Lancamentos!$B:$B,"SAIDA_USO")</f>
        <v/>
      </c>
      <c r="I5258" s="14">
        <f>SUMIFS(Lancamentos!$G:$G,Lancamentos!$C:$C,$A5258,Lancamentos!$E:$E,$C5258,Lancamentos!$B:$B,"SAIDA_DESCARTE")</f>
        <v/>
      </c>
      <c r="J5258" s="14">
        <f>G5258-H5258-I5258</f>
        <v/>
      </c>
      <c r="K5258">
        <f>IF(A5258="","",IF(J5258&lt;=IFERROR(VLOOKUP(A5258,Produtos!$A:$E,5,FALSE),0),"ABAIXO DO MINIMO","OK"))</f>
        <v/>
      </c>
    </row>
    <row r="5259">
      <c r="B5259">
        <f>IFERROR(VLOOKUP(A5259,Produtos!A:B,2,FALSE),"")</f>
        <v/>
      </c>
      <c r="D5259" s="10">
        <f>IFERROR(INDEX(Lotes!$E:$E,MATCH(1,(Lotes!$A:$A=A5259)*(Lotes!$C:$C=C5259),0)),"")</f>
        <v/>
      </c>
      <c r="E5259" s="14">
        <f>IF(D5259="","",D5259-TODAY())</f>
        <v/>
      </c>
      <c r="F5259">
        <f>IF(D5259="","",IF(E5259&lt;0,"VENCIDO",IF(E5259&lt;=30,"VENCE EM &lt;= 30 DIAS",IF(E5259&lt;=60,"ATENCAO (31-60 DIAS)","OK"))))</f>
        <v/>
      </c>
      <c r="G5259" s="14">
        <f>SUMIFS(Lancamentos!$G:$G,Lancamentos!$C:$C,$A5259,Lancamentos!$E:$E,$C5259,Lancamentos!$B:$B,"ENTRADA")</f>
        <v/>
      </c>
      <c r="H5259" s="14">
        <f>SUMIFS(Lancamentos!$G:$G,Lancamentos!$C:$C,$A5259,Lancamentos!$E:$E,$C5259,Lancamentos!$B:$B,"SAIDA_USO")</f>
        <v/>
      </c>
      <c r="I5259" s="14">
        <f>SUMIFS(Lancamentos!$G:$G,Lancamentos!$C:$C,$A5259,Lancamentos!$E:$E,$C5259,Lancamentos!$B:$B,"SAIDA_DESCARTE")</f>
        <v/>
      </c>
      <c r="J5259" s="14">
        <f>G5259-H5259-I5259</f>
        <v/>
      </c>
      <c r="K5259">
        <f>IF(A5259="","",IF(J5259&lt;=IFERROR(VLOOKUP(A5259,Produtos!$A:$E,5,FALSE),0),"ABAIXO DO MINIMO","OK"))</f>
        <v/>
      </c>
    </row>
    <row r="5260">
      <c r="B5260">
        <f>IFERROR(VLOOKUP(A5260,Produtos!A:B,2,FALSE),"")</f>
        <v/>
      </c>
      <c r="D5260" s="10">
        <f>IFERROR(INDEX(Lotes!$E:$E,MATCH(1,(Lotes!$A:$A=A5260)*(Lotes!$C:$C=C5260),0)),"")</f>
        <v/>
      </c>
      <c r="E5260" s="14">
        <f>IF(D5260="","",D5260-TODAY())</f>
        <v/>
      </c>
      <c r="F5260">
        <f>IF(D5260="","",IF(E5260&lt;0,"VENCIDO",IF(E5260&lt;=30,"VENCE EM &lt;= 30 DIAS",IF(E5260&lt;=60,"ATENCAO (31-60 DIAS)","OK"))))</f>
        <v/>
      </c>
      <c r="G5260" s="14">
        <f>SUMIFS(Lancamentos!$G:$G,Lancamentos!$C:$C,$A5260,Lancamentos!$E:$E,$C5260,Lancamentos!$B:$B,"ENTRADA")</f>
        <v/>
      </c>
      <c r="H5260" s="14">
        <f>SUMIFS(Lancamentos!$G:$G,Lancamentos!$C:$C,$A5260,Lancamentos!$E:$E,$C5260,Lancamentos!$B:$B,"SAIDA_USO")</f>
        <v/>
      </c>
      <c r="I5260" s="14">
        <f>SUMIFS(Lancamentos!$G:$G,Lancamentos!$C:$C,$A5260,Lancamentos!$E:$E,$C5260,Lancamentos!$B:$B,"SAIDA_DESCARTE")</f>
        <v/>
      </c>
      <c r="J5260" s="14">
        <f>G5260-H5260-I5260</f>
        <v/>
      </c>
      <c r="K5260">
        <f>IF(A5260="","",IF(J5260&lt;=IFERROR(VLOOKUP(A5260,Produtos!$A:$E,5,FALSE),0),"ABAIXO DO MINIMO","OK"))</f>
        <v/>
      </c>
    </row>
    <row r="5261">
      <c r="B5261">
        <f>IFERROR(VLOOKUP(A5261,Produtos!A:B,2,FALSE),"")</f>
        <v/>
      </c>
      <c r="D5261" s="10">
        <f>IFERROR(INDEX(Lotes!$E:$E,MATCH(1,(Lotes!$A:$A=A5261)*(Lotes!$C:$C=C5261),0)),"")</f>
        <v/>
      </c>
      <c r="E5261" s="14">
        <f>IF(D5261="","",D5261-TODAY())</f>
        <v/>
      </c>
      <c r="F5261">
        <f>IF(D5261="","",IF(E5261&lt;0,"VENCIDO",IF(E5261&lt;=30,"VENCE EM &lt;= 30 DIAS",IF(E5261&lt;=60,"ATENCAO (31-60 DIAS)","OK"))))</f>
        <v/>
      </c>
      <c r="G5261" s="14">
        <f>SUMIFS(Lancamentos!$G:$G,Lancamentos!$C:$C,$A5261,Lancamentos!$E:$E,$C5261,Lancamentos!$B:$B,"ENTRADA")</f>
        <v/>
      </c>
      <c r="H5261" s="14">
        <f>SUMIFS(Lancamentos!$G:$G,Lancamentos!$C:$C,$A5261,Lancamentos!$E:$E,$C5261,Lancamentos!$B:$B,"SAIDA_USO")</f>
        <v/>
      </c>
      <c r="I5261" s="14">
        <f>SUMIFS(Lancamentos!$G:$G,Lancamentos!$C:$C,$A5261,Lancamentos!$E:$E,$C5261,Lancamentos!$B:$B,"SAIDA_DESCARTE")</f>
        <v/>
      </c>
      <c r="J5261" s="14">
        <f>G5261-H5261-I5261</f>
        <v/>
      </c>
      <c r="K5261">
        <f>IF(A5261="","",IF(J5261&lt;=IFERROR(VLOOKUP(A5261,Produtos!$A:$E,5,FALSE),0),"ABAIXO DO MINIMO","OK"))</f>
        <v/>
      </c>
    </row>
    <row r="5262">
      <c r="B5262">
        <f>IFERROR(VLOOKUP(A5262,Produtos!A:B,2,FALSE),"")</f>
        <v/>
      </c>
      <c r="D5262" s="10">
        <f>IFERROR(INDEX(Lotes!$E:$E,MATCH(1,(Lotes!$A:$A=A5262)*(Lotes!$C:$C=C5262),0)),"")</f>
        <v/>
      </c>
      <c r="E5262" s="14">
        <f>IF(D5262="","",D5262-TODAY())</f>
        <v/>
      </c>
      <c r="F5262">
        <f>IF(D5262="","",IF(E5262&lt;0,"VENCIDO",IF(E5262&lt;=30,"VENCE EM &lt;= 30 DIAS",IF(E5262&lt;=60,"ATENCAO (31-60 DIAS)","OK"))))</f>
        <v/>
      </c>
      <c r="G5262" s="14">
        <f>SUMIFS(Lancamentos!$G:$G,Lancamentos!$C:$C,$A5262,Lancamentos!$E:$E,$C5262,Lancamentos!$B:$B,"ENTRADA")</f>
        <v/>
      </c>
      <c r="H5262" s="14">
        <f>SUMIFS(Lancamentos!$G:$G,Lancamentos!$C:$C,$A5262,Lancamentos!$E:$E,$C5262,Lancamentos!$B:$B,"SAIDA_USO")</f>
        <v/>
      </c>
      <c r="I5262" s="14">
        <f>SUMIFS(Lancamentos!$G:$G,Lancamentos!$C:$C,$A5262,Lancamentos!$E:$E,$C5262,Lancamentos!$B:$B,"SAIDA_DESCARTE")</f>
        <v/>
      </c>
      <c r="J5262" s="14">
        <f>G5262-H5262-I5262</f>
        <v/>
      </c>
      <c r="K5262">
        <f>IF(A5262="","",IF(J5262&lt;=IFERROR(VLOOKUP(A5262,Produtos!$A:$E,5,FALSE),0),"ABAIXO DO MINIMO","OK"))</f>
        <v/>
      </c>
    </row>
    <row r="5263">
      <c r="B5263">
        <f>IFERROR(VLOOKUP(A5263,Produtos!A:B,2,FALSE),"")</f>
        <v/>
      </c>
      <c r="D5263" s="10">
        <f>IFERROR(INDEX(Lotes!$E:$E,MATCH(1,(Lotes!$A:$A=A5263)*(Lotes!$C:$C=C5263),0)),"")</f>
        <v/>
      </c>
      <c r="E5263" s="14">
        <f>IF(D5263="","",D5263-TODAY())</f>
        <v/>
      </c>
      <c r="F5263">
        <f>IF(D5263="","",IF(E5263&lt;0,"VENCIDO",IF(E5263&lt;=30,"VENCE EM &lt;= 30 DIAS",IF(E5263&lt;=60,"ATENCAO (31-60 DIAS)","OK"))))</f>
        <v/>
      </c>
      <c r="G5263" s="14">
        <f>SUMIFS(Lancamentos!$G:$G,Lancamentos!$C:$C,$A5263,Lancamentos!$E:$E,$C5263,Lancamentos!$B:$B,"ENTRADA")</f>
        <v/>
      </c>
      <c r="H5263" s="14">
        <f>SUMIFS(Lancamentos!$G:$G,Lancamentos!$C:$C,$A5263,Lancamentos!$E:$E,$C5263,Lancamentos!$B:$B,"SAIDA_USO")</f>
        <v/>
      </c>
      <c r="I5263" s="14">
        <f>SUMIFS(Lancamentos!$G:$G,Lancamentos!$C:$C,$A5263,Lancamentos!$E:$E,$C5263,Lancamentos!$B:$B,"SAIDA_DESCARTE")</f>
        <v/>
      </c>
      <c r="J5263" s="14">
        <f>G5263-H5263-I5263</f>
        <v/>
      </c>
      <c r="K5263">
        <f>IF(A5263="","",IF(J5263&lt;=IFERROR(VLOOKUP(A5263,Produtos!$A:$E,5,FALSE),0),"ABAIXO DO MINIMO","OK"))</f>
        <v/>
      </c>
    </row>
    <row r="5264">
      <c r="B5264">
        <f>IFERROR(VLOOKUP(A5264,Produtos!A:B,2,FALSE),"")</f>
        <v/>
      </c>
      <c r="D5264" s="10">
        <f>IFERROR(INDEX(Lotes!$E:$E,MATCH(1,(Lotes!$A:$A=A5264)*(Lotes!$C:$C=C5264),0)),"")</f>
        <v/>
      </c>
      <c r="E5264" s="14">
        <f>IF(D5264="","",D5264-TODAY())</f>
        <v/>
      </c>
      <c r="F5264">
        <f>IF(D5264="","",IF(E5264&lt;0,"VENCIDO",IF(E5264&lt;=30,"VENCE EM &lt;= 30 DIAS",IF(E5264&lt;=60,"ATENCAO (31-60 DIAS)","OK"))))</f>
        <v/>
      </c>
      <c r="G5264" s="14">
        <f>SUMIFS(Lancamentos!$G:$G,Lancamentos!$C:$C,$A5264,Lancamentos!$E:$E,$C5264,Lancamentos!$B:$B,"ENTRADA")</f>
        <v/>
      </c>
      <c r="H5264" s="14">
        <f>SUMIFS(Lancamentos!$G:$G,Lancamentos!$C:$C,$A5264,Lancamentos!$E:$E,$C5264,Lancamentos!$B:$B,"SAIDA_USO")</f>
        <v/>
      </c>
      <c r="I5264" s="14">
        <f>SUMIFS(Lancamentos!$G:$G,Lancamentos!$C:$C,$A5264,Lancamentos!$E:$E,$C5264,Lancamentos!$B:$B,"SAIDA_DESCARTE")</f>
        <v/>
      </c>
      <c r="J5264" s="14">
        <f>G5264-H5264-I5264</f>
        <v/>
      </c>
      <c r="K5264">
        <f>IF(A5264="","",IF(J5264&lt;=IFERROR(VLOOKUP(A5264,Produtos!$A:$E,5,FALSE),0),"ABAIXO DO MINIMO","OK"))</f>
        <v/>
      </c>
    </row>
    <row r="5265">
      <c r="B5265">
        <f>IFERROR(VLOOKUP(A5265,Produtos!A:B,2,FALSE),"")</f>
        <v/>
      </c>
      <c r="D5265" s="10">
        <f>IFERROR(INDEX(Lotes!$E:$E,MATCH(1,(Lotes!$A:$A=A5265)*(Lotes!$C:$C=C5265),0)),"")</f>
        <v/>
      </c>
      <c r="E5265" s="14">
        <f>IF(D5265="","",D5265-TODAY())</f>
        <v/>
      </c>
      <c r="F5265">
        <f>IF(D5265="","",IF(E5265&lt;0,"VENCIDO",IF(E5265&lt;=30,"VENCE EM &lt;= 30 DIAS",IF(E5265&lt;=60,"ATENCAO (31-60 DIAS)","OK"))))</f>
        <v/>
      </c>
      <c r="G5265" s="14">
        <f>SUMIFS(Lancamentos!$G:$G,Lancamentos!$C:$C,$A5265,Lancamentos!$E:$E,$C5265,Lancamentos!$B:$B,"ENTRADA")</f>
        <v/>
      </c>
      <c r="H5265" s="14">
        <f>SUMIFS(Lancamentos!$G:$G,Lancamentos!$C:$C,$A5265,Lancamentos!$E:$E,$C5265,Lancamentos!$B:$B,"SAIDA_USO")</f>
        <v/>
      </c>
      <c r="I5265" s="14">
        <f>SUMIFS(Lancamentos!$G:$G,Lancamentos!$C:$C,$A5265,Lancamentos!$E:$E,$C5265,Lancamentos!$B:$B,"SAIDA_DESCARTE")</f>
        <v/>
      </c>
      <c r="J5265" s="14">
        <f>G5265-H5265-I5265</f>
        <v/>
      </c>
      <c r="K5265">
        <f>IF(A5265="","",IF(J5265&lt;=IFERROR(VLOOKUP(A5265,Produtos!$A:$E,5,FALSE),0),"ABAIXO DO MINIMO","OK"))</f>
        <v/>
      </c>
    </row>
    <row r="5266">
      <c r="B5266">
        <f>IFERROR(VLOOKUP(A5266,Produtos!A:B,2,FALSE),"")</f>
        <v/>
      </c>
      <c r="D5266" s="10">
        <f>IFERROR(INDEX(Lotes!$E:$E,MATCH(1,(Lotes!$A:$A=A5266)*(Lotes!$C:$C=C5266),0)),"")</f>
        <v/>
      </c>
      <c r="E5266" s="14">
        <f>IF(D5266="","",D5266-TODAY())</f>
        <v/>
      </c>
      <c r="F5266">
        <f>IF(D5266="","",IF(E5266&lt;0,"VENCIDO",IF(E5266&lt;=30,"VENCE EM &lt;= 30 DIAS",IF(E5266&lt;=60,"ATENCAO (31-60 DIAS)","OK"))))</f>
        <v/>
      </c>
      <c r="G5266" s="14">
        <f>SUMIFS(Lancamentos!$G:$G,Lancamentos!$C:$C,$A5266,Lancamentos!$E:$E,$C5266,Lancamentos!$B:$B,"ENTRADA")</f>
        <v/>
      </c>
      <c r="H5266" s="14">
        <f>SUMIFS(Lancamentos!$G:$G,Lancamentos!$C:$C,$A5266,Lancamentos!$E:$E,$C5266,Lancamentos!$B:$B,"SAIDA_USO")</f>
        <v/>
      </c>
      <c r="I5266" s="14">
        <f>SUMIFS(Lancamentos!$G:$G,Lancamentos!$C:$C,$A5266,Lancamentos!$E:$E,$C5266,Lancamentos!$B:$B,"SAIDA_DESCARTE")</f>
        <v/>
      </c>
      <c r="J5266" s="14">
        <f>G5266-H5266-I5266</f>
        <v/>
      </c>
      <c r="K5266">
        <f>IF(A5266="","",IF(J5266&lt;=IFERROR(VLOOKUP(A5266,Produtos!$A:$E,5,FALSE),0),"ABAIXO DO MINIMO","OK"))</f>
        <v/>
      </c>
    </row>
    <row r="5267">
      <c r="B5267">
        <f>IFERROR(VLOOKUP(A5267,Produtos!A:B,2,FALSE),"")</f>
        <v/>
      </c>
      <c r="D5267" s="10">
        <f>IFERROR(INDEX(Lotes!$E:$E,MATCH(1,(Lotes!$A:$A=A5267)*(Lotes!$C:$C=C5267),0)),"")</f>
        <v/>
      </c>
      <c r="E5267" s="14">
        <f>IF(D5267="","",D5267-TODAY())</f>
        <v/>
      </c>
      <c r="F5267">
        <f>IF(D5267="","",IF(E5267&lt;0,"VENCIDO",IF(E5267&lt;=30,"VENCE EM &lt;= 30 DIAS",IF(E5267&lt;=60,"ATENCAO (31-60 DIAS)","OK"))))</f>
        <v/>
      </c>
      <c r="G5267" s="14">
        <f>SUMIFS(Lancamentos!$G:$G,Lancamentos!$C:$C,$A5267,Lancamentos!$E:$E,$C5267,Lancamentos!$B:$B,"ENTRADA")</f>
        <v/>
      </c>
      <c r="H5267" s="14">
        <f>SUMIFS(Lancamentos!$G:$G,Lancamentos!$C:$C,$A5267,Lancamentos!$E:$E,$C5267,Lancamentos!$B:$B,"SAIDA_USO")</f>
        <v/>
      </c>
      <c r="I5267" s="14">
        <f>SUMIFS(Lancamentos!$G:$G,Lancamentos!$C:$C,$A5267,Lancamentos!$E:$E,$C5267,Lancamentos!$B:$B,"SAIDA_DESCARTE")</f>
        <v/>
      </c>
      <c r="J5267" s="14">
        <f>G5267-H5267-I5267</f>
        <v/>
      </c>
      <c r="K5267">
        <f>IF(A5267="","",IF(J5267&lt;=IFERROR(VLOOKUP(A5267,Produtos!$A:$E,5,FALSE),0),"ABAIXO DO MINIMO","OK"))</f>
        <v/>
      </c>
    </row>
    <row r="5268">
      <c r="B5268">
        <f>IFERROR(VLOOKUP(A5268,Produtos!A:B,2,FALSE),"")</f>
        <v/>
      </c>
      <c r="D5268" s="10">
        <f>IFERROR(INDEX(Lotes!$E:$E,MATCH(1,(Lotes!$A:$A=A5268)*(Lotes!$C:$C=C5268),0)),"")</f>
        <v/>
      </c>
      <c r="E5268" s="14">
        <f>IF(D5268="","",D5268-TODAY())</f>
        <v/>
      </c>
      <c r="F5268">
        <f>IF(D5268="","",IF(E5268&lt;0,"VENCIDO",IF(E5268&lt;=30,"VENCE EM &lt;= 30 DIAS",IF(E5268&lt;=60,"ATENCAO (31-60 DIAS)","OK"))))</f>
        <v/>
      </c>
      <c r="G5268" s="14">
        <f>SUMIFS(Lancamentos!$G:$G,Lancamentos!$C:$C,$A5268,Lancamentos!$E:$E,$C5268,Lancamentos!$B:$B,"ENTRADA")</f>
        <v/>
      </c>
      <c r="H5268" s="14">
        <f>SUMIFS(Lancamentos!$G:$G,Lancamentos!$C:$C,$A5268,Lancamentos!$E:$E,$C5268,Lancamentos!$B:$B,"SAIDA_USO")</f>
        <v/>
      </c>
      <c r="I5268" s="14">
        <f>SUMIFS(Lancamentos!$G:$G,Lancamentos!$C:$C,$A5268,Lancamentos!$E:$E,$C5268,Lancamentos!$B:$B,"SAIDA_DESCARTE")</f>
        <v/>
      </c>
      <c r="J5268" s="14">
        <f>G5268-H5268-I5268</f>
        <v/>
      </c>
      <c r="K5268">
        <f>IF(A5268="","",IF(J5268&lt;=IFERROR(VLOOKUP(A5268,Produtos!$A:$E,5,FALSE),0),"ABAIXO DO MINIMO","OK"))</f>
        <v/>
      </c>
    </row>
    <row r="5269">
      <c r="B5269">
        <f>IFERROR(VLOOKUP(A5269,Produtos!A:B,2,FALSE),"")</f>
        <v/>
      </c>
      <c r="D5269" s="10">
        <f>IFERROR(INDEX(Lotes!$E:$E,MATCH(1,(Lotes!$A:$A=A5269)*(Lotes!$C:$C=C5269),0)),"")</f>
        <v/>
      </c>
      <c r="E5269" s="14">
        <f>IF(D5269="","",D5269-TODAY())</f>
        <v/>
      </c>
      <c r="F5269">
        <f>IF(D5269="","",IF(E5269&lt;0,"VENCIDO",IF(E5269&lt;=30,"VENCE EM &lt;= 30 DIAS",IF(E5269&lt;=60,"ATENCAO (31-60 DIAS)","OK"))))</f>
        <v/>
      </c>
      <c r="G5269" s="14">
        <f>SUMIFS(Lancamentos!$G:$G,Lancamentos!$C:$C,$A5269,Lancamentos!$E:$E,$C5269,Lancamentos!$B:$B,"ENTRADA")</f>
        <v/>
      </c>
      <c r="H5269" s="14">
        <f>SUMIFS(Lancamentos!$G:$G,Lancamentos!$C:$C,$A5269,Lancamentos!$E:$E,$C5269,Lancamentos!$B:$B,"SAIDA_USO")</f>
        <v/>
      </c>
      <c r="I5269" s="14">
        <f>SUMIFS(Lancamentos!$G:$G,Lancamentos!$C:$C,$A5269,Lancamentos!$E:$E,$C5269,Lancamentos!$B:$B,"SAIDA_DESCARTE")</f>
        <v/>
      </c>
      <c r="J5269" s="14">
        <f>G5269-H5269-I5269</f>
        <v/>
      </c>
      <c r="K5269">
        <f>IF(A5269="","",IF(J5269&lt;=IFERROR(VLOOKUP(A5269,Produtos!$A:$E,5,FALSE),0),"ABAIXO DO MINIMO","OK"))</f>
        <v/>
      </c>
    </row>
    <row r="5270">
      <c r="B5270">
        <f>IFERROR(VLOOKUP(A5270,Produtos!A:B,2,FALSE),"")</f>
        <v/>
      </c>
      <c r="D5270" s="10">
        <f>IFERROR(INDEX(Lotes!$E:$E,MATCH(1,(Lotes!$A:$A=A5270)*(Lotes!$C:$C=C5270),0)),"")</f>
        <v/>
      </c>
      <c r="E5270" s="14">
        <f>IF(D5270="","",D5270-TODAY())</f>
        <v/>
      </c>
      <c r="F5270">
        <f>IF(D5270="","",IF(E5270&lt;0,"VENCIDO",IF(E5270&lt;=30,"VENCE EM &lt;= 30 DIAS",IF(E5270&lt;=60,"ATENCAO (31-60 DIAS)","OK"))))</f>
        <v/>
      </c>
      <c r="G5270" s="14">
        <f>SUMIFS(Lancamentos!$G:$G,Lancamentos!$C:$C,$A5270,Lancamentos!$E:$E,$C5270,Lancamentos!$B:$B,"ENTRADA")</f>
        <v/>
      </c>
      <c r="H5270" s="14">
        <f>SUMIFS(Lancamentos!$G:$G,Lancamentos!$C:$C,$A5270,Lancamentos!$E:$E,$C5270,Lancamentos!$B:$B,"SAIDA_USO")</f>
        <v/>
      </c>
      <c r="I5270" s="14">
        <f>SUMIFS(Lancamentos!$G:$G,Lancamentos!$C:$C,$A5270,Lancamentos!$E:$E,$C5270,Lancamentos!$B:$B,"SAIDA_DESCARTE")</f>
        <v/>
      </c>
      <c r="J5270" s="14">
        <f>G5270-H5270-I5270</f>
        <v/>
      </c>
      <c r="K5270">
        <f>IF(A5270="","",IF(J5270&lt;=IFERROR(VLOOKUP(A5270,Produtos!$A:$E,5,FALSE),0),"ABAIXO DO MINIMO","OK"))</f>
        <v/>
      </c>
    </row>
    <row r="5271">
      <c r="B5271">
        <f>IFERROR(VLOOKUP(A5271,Produtos!A:B,2,FALSE),"")</f>
        <v/>
      </c>
      <c r="D5271" s="10">
        <f>IFERROR(INDEX(Lotes!$E:$E,MATCH(1,(Lotes!$A:$A=A5271)*(Lotes!$C:$C=C5271),0)),"")</f>
        <v/>
      </c>
      <c r="E5271" s="14">
        <f>IF(D5271="","",D5271-TODAY())</f>
        <v/>
      </c>
      <c r="F5271">
        <f>IF(D5271="","",IF(E5271&lt;0,"VENCIDO",IF(E5271&lt;=30,"VENCE EM &lt;= 30 DIAS",IF(E5271&lt;=60,"ATENCAO (31-60 DIAS)","OK"))))</f>
        <v/>
      </c>
      <c r="G5271" s="14">
        <f>SUMIFS(Lancamentos!$G:$G,Lancamentos!$C:$C,$A5271,Lancamentos!$E:$E,$C5271,Lancamentos!$B:$B,"ENTRADA")</f>
        <v/>
      </c>
      <c r="H5271" s="14">
        <f>SUMIFS(Lancamentos!$G:$G,Lancamentos!$C:$C,$A5271,Lancamentos!$E:$E,$C5271,Lancamentos!$B:$B,"SAIDA_USO")</f>
        <v/>
      </c>
      <c r="I5271" s="14">
        <f>SUMIFS(Lancamentos!$G:$G,Lancamentos!$C:$C,$A5271,Lancamentos!$E:$E,$C5271,Lancamentos!$B:$B,"SAIDA_DESCARTE")</f>
        <v/>
      </c>
      <c r="J5271" s="14">
        <f>G5271-H5271-I5271</f>
        <v/>
      </c>
      <c r="K5271">
        <f>IF(A5271="","",IF(J5271&lt;=IFERROR(VLOOKUP(A5271,Produtos!$A:$E,5,FALSE),0),"ABAIXO DO MINIMO","OK"))</f>
        <v/>
      </c>
    </row>
    <row r="5272">
      <c r="B5272">
        <f>IFERROR(VLOOKUP(A5272,Produtos!A:B,2,FALSE),"")</f>
        <v/>
      </c>
      <c r="D5272" s="10">
        <f>IFERROR(INDEX(Lotes!$E:$E,MATCH(1,(Lotes!$A:$A=A5272)*(Lotes!$C:$C=C5272),0)),"")</f>
        <v/>
      </c>
      <c r="E5272" s="14">
        <f>IF(D5272="","",D5272-TODAY())</f>
        <v/>
      </c>
      <c r="F5272">
        <f>IF(D5272="","",IF(E5272&lt;0,"VENCIDO",IF(E5272&lt;=30,"VENCE EM &lt;= 30 DIAS",IF(E5272&lt;=60,"ATENCAO (31-60 DIAS)","OK"))))</f>
        <v/>
      </c>
      <c r="G5272" s="14">
        <f>SUMIFS(Lancamentos!$G:$G,Lancamentos!$C:$C,$A5272,Lancamentos!$E:$E,$C5272,Lancamentos!$B:$B,"ENTRADA")</f>
        <v/>
      </c>
      <c r="H5272" s="14">
        <f>SUMIFS(Lancamentos!$G:$G,Lancamentos!$C:$C,$A5272,Lancamentos!$E:$E,$C5272,Lancamentos!$B:$B,"SAIDA_USO")</f>
        <v/>
      </c>
      <c r="I5272" s="14">
        <f>SUMIFS(Lancamentos!$G:$G,Lancamentos!$C:$C,$A5272,Lancamentos!$E:$E,$C5272,Lancamentos!$B:$B,"SAIDA_DESCARTE")</f>
        <v/>
      </c>
      <c r="J5272" s="14">
        <f>G5272-H5272-I5272</f>
        <v/>
      </c>
      <c r="K5272">
        <f>IF(A5272="","",IF(J5272&lt;=IFERROR(VLOOKUP(A5272,Produtos!$A:$E,5,FALSE),0),"ABAIXO DO MINIMO","OK"))</f>
        <v/>
      </c>
    </row>
    <row r="5273">
      <c r="B5273">
        <f>IFERROR(VLOOKUP(A5273,Produtos!A:B,2,FALSE),"")</f>
        <v/>
      </c>
      <c r="D5273" s="10">
        <f>IFERROR(INDEX(Lotes!$E:$E,MATCH(1,(Lotes!$A:$A=A5273)*(Lotes!$C:$C=C5273),0)),"")</f>
        <v/>
      </c>
      <c r="E5273" s="14">
        <f>IF(D5273="","",D5273-TODAY())</f>
        <v/>
      </c>
      <c r="F5273">
        <f>IF(D5273="","",IF(E5273&lt;0,"VENCIDO",IF(E5273&lt;=30,"VENCE EM &lt;= 30 DIAS",IF(E5273&lt;=60,"ATENCAO (31-60 DIAS)","OK"))))</f>
        <v/>
      </c>
      <c r="G5273" s="14">
        <f>SUMIFS(Lancamentos!$G:$G,Lancamentos!$C:$C,$A5273,Lancamentos!$E:$E,$C5273,Lancamentos!$B:$B,"ENTRADA")</f>
        <v/>
      </c>
      <c r="H5273" s="14">
        <f>SUMIFS(Lancamentos!$G:$G,Lancamentos!$C:$C,$A5273,Lancamentos!$E:$E,$C5273,Lancamentos!$B:$B,"SAIDA_USO")</f>
        <v/>
      </c>
      <c r="I5273" s="14">
        <f>SUMIFS(Lancamentos!$G:$G,Lancamentos!$C:$C,$A5273,Lancamentos!$E:$E,$C5273,Lancamentos!$B:$B,"SAIDA_DESCARTE")</f>
        <v/>
      </c>
      <c r="J5273" s="14">
        <f>G5273-H5273-I5273</f>
        <v/>
      </c>
      <c r="K5273">
        <f>IF(A5273="","",IF(J5273&lt;=IFERROR(VLOOKUP(A5273,Produtos!$A:$E,5,FALSE),0),"ABAIXO DO MINIMO","OK"))</f>
        <v/>
      </c>
    </row>
    <row r="5274">
      <c r="B5274">
        <f>IFERROR(VLOOKUP(A5274,Produtos!A:B,2,FALSE),"")</f>
        <v/>
      </c>
      <c r="D5274" s="10">
        <f>IFERROR(INDEX(Lotes!$E:$E,MATCH(1,(Lotes!$A:$A=A5274)*(Lotes!$C:$C=C5274),0)),"")</f>
        <v/>
      </c>
      <c r="E5274" s="14">
        <f>IF(D5274="","",D5274-TODAY())</f>
        <v/>
      </c>
      <c r="F5274">
        <f>IF(D5274="","",IF(E5274&lt;0,"VENCIDO",IF(E5274&lt;=30,"VENCE EM &lt;= 30 DIAS",IF(E5274&lt;=60,"ATENCAO (31-60 DIAS)","OK"))))</f>
        <v/>
      </c>
      <c r="G5274" s="14">
        <f>SUMIFS(Lancamentos!$G:$G,Lancamentos!$C:$C,$A5274,Lancamentos!$E:$E,$C5274,Lancamentos!$B:$B,"ENTRADA")</f>
        <v/>
      </c>
      <c r="H5274" s="14">
        <f>SUMIFS(Lancamentos!$G:$G,Lancamentos!$C:$C,$A5274,Lancamentos!$E:$E,$C5274,Lancamentos!$B:$B,"SAIDA_USO")</f>
        <v/>
      </c>
      <c r="I5274" s="14">
        <f>SUMIFS(Lancamentos!$G:$G,Lancamentos!$C:$C,$A5274,Lancamentos!$E:$E,$C5274,Lancamentos!$B:$B,"SAIDA_DESCARTE")</f>
        <v/>
      </c>
      <c r="J5274" s="14">
        <f>G5274-H5274-I5274</f>
        <v/>
      </c>
      <c r="K5274">
        <f>IF(A5274="","",IF(J5274&lt;=IFERROR(VLOOKUP(A5274,Produtos!$A:$E,5,FALSE),0),"ABAIXO DO MINIMO","OK"))</f>
        <v/>
      </c>
    </row>
    <row r="5275">
      <c r="B5275">
        <f>IFERROR(VLOOKUP(A5275,Produtos!A:B,2,FALSE),"")</f>
        <v/>
      </c>
      <c r="D5275" s="10">
        <f>IFERROR(INDEX(Lotes!$E:$E,MATCH(1,(Lotes!$A:$A=A5275)*(Lotes!$C:$C=C5275),0)),"")</f>
        <v/>
      </c>
      <c r="E5275" s="14">
        <f>IF(D5275="","",D5275-TODAY())</f>
        <v/>
      </c>
      <c r="F5275">
        <f>IF(D5275="","",IF(E5275&lt;0,"VENCIDO",IF(E5275&lt;=30,"VENCE EM &lt;= 30 DIAS",IF(E5275&lt;=60,"ATENCAO (31-60 DIAS)","OK"))))</f>
        <v/>
      </c>
      <c r="G5275" s="14">
        <f>SUMIFS(Lancamentos!$G:$G,Lancamentos!$C:$C,$A5275,Lancamentos!$E:$E,$C5275,Lancamentos!$B:$B,"ENTRADA")</f>
        <v/>
      </c>
      <c r="H5275" s="14">
        <f>SUMIFS(Lancamentos!$G:$G,Lancamentos!$C:$C,$A5275,Lancamentos!$E:$E,$C5275,Lancamentos!$B:$B,"SAIDA_USO")</f>
        <v/>
      </c>
      <c r="I5275" s="14">
        <f>SUMIFS(Lancamentos!$G:$G,Lancamentos!$C:$C,$A5275,Lancamentos!$E:$E,$C5275,Lancamentos!$B:$B,"SAIDA_DESCARTE")</f>
        <v/>
      </c>
      <c r="J5275" s="14">
        <f>G5275-H5275-I5275</f>
        <v/>
      </c>
      <c r="K5275">
        <f>IF(A5275="","",IF(J5275&lt;=IFERROR(VLOOKUP(A5275,Produtos!$A:$E,5,FALSE),0),"ABAIXO DO MINIMO","OK"))</f>
        <v/>
      </c>
    </row>
    <row r="5276">
      <c r="B5276">
        <f>IFERROR(VLOOKUP(A5276,Produtos!A:B,2,FALSE),"")</f>
        <v/>
      </c>
      <c r="D5276" s="10">
        <f>IFERROR(INDEX(Lotes!$E:$E,MATCH(1,(Lotes!$A:$A=A5276)*(Lotes!$C:$C=C5276),0)),"")</f>
        <v/>
      </c>
      <c r="E5276" s="14">
        <f>IF(D5276="","",D5276-TODAY())</f>
        <v/>
      </c>
      <c r="F5276">
        <f>IF(D5276="","",IF(E5276&lt;0,"VENCIDO",IF(E5276&lt;=30,"VENCE EM &lt;= 30 DIAS",IF(E5276&lt;=60,"ATENCAO (31-60 DIAS)","OK"))))</f>
        <v/>
      </c>
      <c r="G5276" s="14">
        <f>SUMIFS(Lancamentos!$G:$G,Lancamentos!$C:$C,$A5276,Lancamentos!$E:$E,$C5276,Lancamentos!$B:$B,"ENTRADA")</f>
        <v/>
      </c>
      <c r="H5276" s="14">
        <f>SUMIFS(Lancamentos!$G:$G,Lancamentos!$C:$C,$A5276,Lancamentos!$E:$E,$C5276,Lancamentos!$B:$B,"SAIDA_USO")</f>
        <v/>
      </c>
      <c r="I5276" s="14">
        <f>SUMIFS(Lancamentos!$G:$G,Lancamentos!$C:$C,$A5276,Lancamentos!$E:$E,$C5276,Lancamentos!$B:$B,"SAIDA_DESCARTE")</f>
        <v/>
      </c>
      <c r="J5276" s="14">
        <f>G5276-H5276-I5276</f>
        <v/>
      </c>
      <c r="K5276">
        <f>IF(A5276="","",IF(J5276&lt;=IFERROR(VLOOKUP(A5276,Produtos!$A:$E,5,FALSE),0),"ABAIXO DO MINIMO","OK"))</f>
        <v/>
      </c>
    </row>
    <row r="5277">
      <c r="B5277">
        <f>IFERROR(VLOOKUP(A5277,Produtos!A:B,2,FALSE),"")</f>
        <v/>
      </c>
      <c r="D5277" s="10">
        <f>IFERROR(INDEX(Lotes!$E:$E,MATCH(1,(Lotes!$A:$A=A5277)*(Lotes!$C:$C=C5277),0)),"")</f>
        <v/>
      </c>
      <c r="E5277" s="14">
        <f>IF(D5277="","",D5277-TODAY())</f>
        <v/>
      </c>
      <c r="F5277">
        <f>IF(D5277="","",IF(E5277&lt;0,"VENCIDO",IF(E5277&lt;=30,"VENCE EM &lt;= 30 DIAS",IF(E5277&lt;=60,"ATENCAO (31-60 DIAS)","OK"))))</f>
        <v/>
      </c>
      <c r="G5277" s="14">
        <f>SUMIFS(Lancamentos!$G:$G,Lancamentos!$C:$C,$A5277,Lancamentos!$E:$E,$C5277,Lancamentos!$B:$B,"ENTRADA")</f>
        <v/>
      </c>
      <c r="H5277" s="14">
        <f>SUMIFS(Lancamentos!$G:$G,Lancamentos!$C:$C,$A5277,Lancamentos!$E:$E,$C5277,Lancamentos!$B:$B,"SAIDA_USO")</f>
        <v/>
      </c>
      <c r="I5277" s="14">
        <f>SUMIFS(Lancamentos!$G:$G,Lancamentos!$C:$C,$A5277,Lancamentos!$E:$E,$C5277,Lancamentos!$B:$B,"SAIDA_DESCARTE")</f>
        <v/>
      </c>
      <c r="J5277" s="14">
        <f>G5277-H5277-I5277</f>
        <v/>
      </c>
      <c r="K5277">
        <f>IF(A5277="","",IF(J5277&lt;=IFERROR(VLOOKUP(A5277,Produtos!$A:$E,5,FALSE),0),"ABAIXO DO MINIMO","OK"))</f>
        <v/>
      </c>
    </row>
    <row r="5278">
      <c r="B5278">
        <f>IFERROR(VLOOKUP(A5278,Produtos!A:B,2,FALSE),"")</f>
        <v/>
      </c>
      <c r="D5278" s="10">
        <f>IFERROR(INDEX(Lotes!$E:$E,MATCH(1,(Lotes!$A:$A=A5278)*(Lotes!$C:$C=C5278),0)),"")</f>
        <v/>
      </c>
      <c r="E5278" s="14">
        <f>IF(D5278="","",D5278-TODAY())</f>
        <v/>
      </c>
      <c r="F5278">
        <f>IF(D5278="","",IF(E5278&lt;0,"VENCIDO",IF(E5278&lt;=30,"VENCE EM &lt;= 30 DIAS",IF(E5278&lt;=60,"ATENCAO (31-60 DIAS)","OK"))))</f>
        <v/>
      </c>
      <c r="G5278" s="14">
        <f>SUMIFS(Lancamentos!$G:$G,Lancamentos!$C:$C,$A5278,Lancamentos!$E:$E,$C5278,Lancamentos!$B:$B,"ENTRADA")</f>
        <v/>
      </c>
      <c r="H5278" s="14">
        <f>SUMIFS(Lancamentos!$G:$G,Lancamentos!$C:$C,$A5278,Lancamentos!$E:$E,$C5278,Lancamentos!$B:$B,"SAIDA_USO")</f>
        <v/>
      </c>
      <c r="I5278" s="14">
        <f>SUMIFS(Lancamentos!$G:$G,Lancamentos!$C:$C,$A5278,Lancamentos!$E:$E,$C5278,Lancamentos!$B:$B,"SAIDA_DESCARTE")</f>
        <v/>
      </c>
      <c r="J5278" s="14">
        <f>G5278-H5278-I5278</f>
        <v/>
      </c>
      <c r="K5278">
        <f>IF(A5278="","",IF(J5278&lt;=IFERROR(VLOOKUP(A5278,Produtos!$A:$E,5,FALSE),0),"ABAIXO DO MINIMO","OK"))</f>
        <v/>
      </c>
    </row>
    <row r="5279">
      <c r="B5279">
        <f>IFERROR(VLOOKUP(A5279,Produtos!A:B,2,FALSE),"")</f>
        <v/>
      </c>
      <c r="D5279" s="10">
        <f>IFERROR(INDEX(Lotes!$E:$E,MATCH(1,(Lotes!$A:$A=A5279)*(Lotes!$C:$C=C5279),0)),"")</f>
        <v/>
      </c>
      <c r="E5279" s="14">
        <f>IF(D5279="","",D5279-TODAY())</f>
        <v/>
      </c>
      <c r="F5279">
        <f>IF(D5279="","",IF(E5279&lt;0,"VENCIDO",IF(E5279&lt;=30,"VENCE EM &lt;= 30 DIAS",IF(E5279&lt;=60,"ATENCAO (31-60 DIAS)","OK"))))</f>
        <v/>
      </c>
      <c r="G5279" s="14">
        <f>SUMIFS(Lancamentos!$G:$G,Lancamentos!$C:$C,$A5279,Lancamentos!$E:$E,$C5279,Lancamentos!$B:$B,"ENTRADA")</f>
        <v/>
      </c>
      <c r="H5279" s="14">
        <f>SUMIFS(Lancamentos!$G:$G,Lancamentos!$C:$C,$A5279,Lancamentos!$E:$E,$C5279,Lancamentos!$B:$B,"SAIDA_USO")</f>
        <v/>
      </c>
      <c r="I5279" s="14">
        <f>SUMIFS(Lancamentos!$G:$G,Lancamentos!$C:$C,$A5279,Lancamentos!$E:$E,$C5279,Lancamentos!$B:$B,"SAIDA_DESCARTE")</f>
        <v/>
      </c>
      <c r="J5279" s="14">
        <f>G5279-H5279-I5279</f>
        <v/>
      </c>
      <c r="K5279">
        <f>IF(A5279="","",IF(J5279&lt;=IFERROR(VLOOKUP(A5279,Produtos!$A:$E,5,FALSE),0),"ABAIXO DO MINIMO","OK"))</f>
        <v/>
      </c>
    </row>
    <row r="5280">
      <c r="B5280">
        <f>IFERROR(VLOOKUP(A5280,Produtos!A:B,2,FALSE),"")</f>
        <v/>
      </c>
      <c r="D5280" s="10">
        <f>IFERROR(INDEX(Lotes!$E:$E,MATCH(1,(Lotes!$A:$A=A5280)*(Lotes!$C:$C=C5280),0)),"")</f>
        <v/>
      </c>
      <c r="E5280" s="14">
        <f>IF(D5280="","",D5280-TODAY())</f>
        <v/>
      </c>
      <c r="F5280">
        <f>IF(D5280="","",IF(E5280&lt;0,"VENCIDO",IF(E5280&lt;=30,"VENCE EM &lt;= 30 DIAS",IF(E5280&lt;=60,"ATENCAO (31-60 DIAS)","OK"))))</f>
        <v/>
      </c>
      <c r="G5280" s="14">
        <f>SUMIFS(Lancamentos!$G:$G,Lancamentos!$C:$C,$A5280,Lancamentos!$E:$E,$C5280,Lancamentos!$B:$B,"ENTRADA")</f>
        <v/>
      </c>
      <c r="H5280" s="14">
        <f>SUMIFS(Lancamentos!$G:$G,Lancamentos!$C:$C,$A5280,Lancamentos!$E:$E,$C5280,Lancamentos!$B:$B,"SAIDA_USO")</f>
        <v/>
      </c>
      <c r="I5280" s="14">
        <f>SUMIFS(Lancamentos!$G:$G,Lancamentos!$C:$C,$A5280,Lancamentos!$E:$E,$C5280,Lancamentos!$B:$B,"SAIDA_DESCARTE")</f>
        <v/>
      </c>
      <c r="J5280" s="14">
        <f>G5280-H5280-I5280</f>
        <v/>
      </c>
      <c r="K5280">
        <f>IF(A5280="","",IF(J5280&lt;=IFERROR(VLOOKUP(A5280,Produtos!$A:$E,5,FALSE),0),"ABAIXO DO MINIMO","OK"))</f>
        <v/>
      </c>
    </row>
    <row r="5281">
      <c r="B5281">
        <f>IFERROR(VLOOKUP(A5281,Produtos!A:B,2,FALSE),"")</f>
        <v/>
      </c>
      <c r="D5281" s="10">
        <f>IFERROR(INDEX(Lotes!$E:$E,MATCH(1,(Lotes!$A:$A=A5281)*(Lotes!$C:$C=C5281),0)),"")</f>
        <v/>
      </c>
      <c r="E5281" s="14">
        <f>IF(D5281="","",D5281-TODAY())</f>
        <v/>
      </c>
      <c r="F5281">
        <f>IF(D5281="","",IF(E5281&lt;0,"VENCIDO",IF(E5281&lt;=30,"VENCE EM &lt;= 30 DIAS",IF(E5281&lt;=60,"ATENCAO (31-60 DIAS)","OK"))))</f>
        <v/>
      </c>
      <c r="G5281" s="14">
        <f>SUMIFS(Lancamentos!$G:$G,Lancamentos!$C:$C,$A5281,Lancamentos!$E:$E,$C5281,Lancamentos!$B:$B,"ENTRADA")</f>
        <v/>
      </c>
      <c r="H5281" s="14">
        <f>SUMIFS(Lancamentos!$G:$G,Lancamentos!$C:$C,$A5281,Lancamentos!$E:$E,$C5281,Lancamentos!$B:$B,"SAIDA_USO")</f>
        <v/>
      </c>
      <c r="I5281" s="14">
        <f>SUMIFS(Lancamentos!$G:$G,Lancamentos!$C:$C,$A5281,Lancamentos!$E:$E,$C5281,Lancamentos!$B:$B,"SAIDA_DESCARTE")</f>
        <v/>
      </c>
      <c r="J5281" s="14">
        <f>G5281-H5281-I5281</f>
        <v/>
      </c>
      <c r="K5281">
        <f>IF(A5281="","",IF(J5281&lt;=IFERROR(VLOOKUP(A5281,Produtos!$A:$E,5,FALSE),0),"ABAIXO DO MINIMO","OK"))</f>
        <v/>
      </c>
    </row>
    <row r="5282">
      <c r="B5282">
        <f>IFERROR(VLOOKUP(A5282,Produtos!A:B,2,FALSE),"")</f>
        <v/>
      </c>
      <c r="D5282" s="10">
        <f>IFERROR(INDEX(Lotes!$E:$E,MATCH(1,(Lotes!$A:$A=A5282)*(Lotes!$C:$C=C5282),0)),"")</f>
        <v/>
      </c>
      <c r="E5282" s="14">
        <f>IF(D5282="","",D5282-TODAY())</f>
        <v/>
      </c>
      <c r="F5282">
        <f>IF(D5282="","",IF(E5282&lt;0,"VENCIDO",IF(E5282&lt;=30,"VENCE EM &lt;= 30 DIAS",IF(E5282&lt;=60,"ATENCAO (31-60 DIAS)","OK"))))</f>
        <v/>
      </c>
      <c r="G5282" s="14">
        <f>SUMIFS(Lancamentos!$G:$G,Lancamentos!$C:$C,$A5282,Lancamentos!$E:$E,$C5282,Lancamentos!$B:$B,"ENTRADA")</f>
        <v/>
      </c>
      <c r="H5282" s="14">
        <f>SUMIFS(Lancamentos!$G:$G,Lancamentos!$C:$C,$A5282,Lancamentos!$E:$E,$C5282,Lancamentos!$B:$B,"SAIDA_USO")</f>
        <v/>
      </c>
      <c r="I5282" s="14">
        <f>SUMIFS(Lancamentos!$G:$G,Lancamentos!$C:$C,$A5282,Lancamentos!$E:$E,$C5282,Lancamentos!$B:$B,"SAIDA_DESCARTE")</f>
        <v/>
      </c>
      <c r="J5282" s="14">
        <f>G5282-H5282-I5282</f>
        <v/>
      </c>
      <c r="K5282">
        <f>IF(A5282="","",IF(J5282&lt;=IFERROR(VLOOKUP(A5282,Produtos!$A:$E,5,FALSE),0),"ABAIXO DO MINIMO","OK"))</f>
        <v/>
      </c>
    </row>
    <row r="5283">
      <c r="B5283">
        <f>IFERROR(VLOOKUP(A5283,Produtos!A:B,2,FALSE),"")</f>
        <v/>
      </c>
      <c r="D5283" s="10">
        <f>IFERROR(INDEX(Lotes!$E:$E,MATCH(1,(Lotes!$A:$A=A5283)*(Lotes!$C:$C=C5283),0)),"")</f>
        <v/>
      </c>
      <c r="E5283" s="14">
        <f>IF(D5283="","",D5283-TODAY())</f>
        <v/>
      </c>
      <c r="F5283">
        <f>IF(D5283="","",IF(E5283&lt;0,"VENCIDO",IF(E5283&lt;=30,"VENCE EM &lt;= 30 DIAS",IF(E5283&lt;=60,"ATENCAO (31-60 DIAS)","OK"))))</f>
        <v/>
      </c>
      <c r="G5283" s="14">
        <f>SUMIFS(Lancamentos!$G:$G,Lancamentos!$C:$C,$A5283,Lancamentos!$E:$E,$C5283,Lancamentos!$B:$B,"ENTRADA")</f>
        <v/>
      </c>
      <c r="H5283" s="14">
        <f>SUMIFS(Lancamentos!$G:$G,Lancamentos!$C:$C,$A5283,Lancamentos!$E:$E,$C5283,Lancamentos!$B:$B,"SAIDA_USO")</f>
        <v/>
      </c>
      <c r="I5283" s="14">
        <f>SUMIFS(Lancamentos!$G:$G,Lancamentos!$C:$C,$A5283,Lancamentos!$E:$E,$C5283,Lancamentos!$B:$B,"SAIDA_DESCARTE")</f>
        <v/>
      </c>
      <c r="J5283" s="14">
        <f>G5283-H5283-I5283</f>
        <v/>
      </c>
      <c r="K5283">
        <f>IF(A5283="","",IF(J5283&lt;=IFERROR(VLOOKUP(A5283,Produtos!$A:$E,5,FALSE),0),"ABAIXO DO MINIMO","OK"))</f>
        <v/>
      </c>
    </row>
    <row r="5284">
      <c r="B5284">
        <f>IFERROR(VLOOKUP(A5284,Produtos!A:B,2,FALSE),"")</f>
        <v/>
      </c>
      <c r="D5284" s="10">
        <f>IFERROR(INDEX(Lotes!$E:$E,MATCH(1,(Lotes!$A:$A=A5284)*(Lotes!$C:$C=C5284),0)),"")</f>
        <v/>
      </c>
      <c r="E5284" s="14">
        <f>IF(D5284="","",D5284-TODAY())</f>
        <v/>
      </c>
      <c r="F5284">
        <f>IF(D5284="","",IF(E5284&lt;0,"VENCIDO",IF(E5284&lt;=30,"VENCE EM &lt;= 30 DIAS",IF(E5284&lt;=60,"ATENCAO (31-60 DIAS)","OK"))))</f>
        <v/>
      </c>
      <c r="G5284" s="14">
        <f>SUMIFS(Lancamentos!$G:$G,Lancamentos!$C:$C,$A5284,Lancamentos!$E:$E,$C5284,Lancamentos!$B:$B,"ENTRADA")</f>
        <v/>
      </c>
      <c r="H5284" s="14">
        <f>SUMIFS(Lancamentos!$G:$G,Lancamentos!$C:$C,$A5284,Lancamentos!$E:$E,$C5284,Lancamentos!$B:$B,"SAIDA_USO")</f>
        <v/>
      </c>
      <c r="I5284" s="14">
        <f>SUMIFS(Lancamentos!$G:$G,Lancamentos!$C:$C,$A5284,Lancamentos!$E:$E,$C5284,Lancamentos!$B:$B,"SAIDA_DESCARTE")</f>
        <v/>
      </c>
      <c r="J5284" s="14">
        <f>G5284-H5284-I5284</f>
        <v/>
      </c>
      <c r="K5284">
        <f>IF(A5284="","",IF(J5284&lt;=IFERROR(VLOOKUP(A5284,Produtos!$A:$E,5,FALSE),0),"ABAIXO DO MINIMO","OK"))</f>
        <v/>
      </c>
    </row>
    <row r="5285">
      <c r="B5285">
        <f>IFERROR(VLOOKUP(A5285,Produtos!A:B,2,FALSE),"")</f>
        <v/>
      </c>
      <c r="D5285" s="10">
        <f>IFERROR(INDEX(Lotes!$E:$E,MATCH(1,(Lotes!$A:$A=A5285)*(Lotes!$C:$C=C5285),0)),"")</f>
        <v/>
      </c>
      <c r="E5285" s="14">
        <f>IF(D5285="","",D5285-TODAY())</f>
        <v/>
      </c>
      <c r="F5285">
        <f>IF(D5285="","",IF(E5285&lt;0,"VENCIDO",IF(E5285&lt;=30,"VENCE EM &lt;= 30 DIAS",IF(E5285&lt;=60,"ATENCAO (31-60 DIAS)","OK"))))</f>
        <v/>
      </c>
      <c r="G5285" s="14">
        <f>SUMIFS(Lancamentos!$G:$G,Lancamentos!$C:$C,$A5285,Lancamentos!$E:$E,$C5285,Lancamentos!$B:$B,"ENTRADA")</f>
        <v/>
      </c>
      <c r="H5285" s="14">
        <f>SUMIFS(Lancamentos!$G:$G,Lancamentos!$C:$C,$A5285,Lancamentos!$E:$E,$C5285,Lancamentos!$B:$B,"SAIDA_USO")</f>
        <v/>
      </c>
      <c r="I5285" s="14">
        <f>SUMIFS(Lancamentos!$G:$G,Lancamentos!$C:$C,$A5285,Lancamentos!$E:$E,$C5285,Lancamentos!$B:$B,"SAIDA_DESCARTE")</f>
        <v/>
      </c>
      <c r="J5285" s="14">
        <f>G5285-H5285-I5285</f>
        <v/>
      </c>
      <c r="K5285">
        <f>IF(A5285="","",IF(J5285&lt;=IFERROR(VLOOKUP(A5285,Produtos!$A:$E,5,FALSE),0),"ABAIXO DO MINIMO","OK"))</f>
        <v/>
      </c>
    </row>
    <row r="5286">
      <c r="B5286">
        <f>IFERROR(VLOOKUP(A5286,Produtos!A:B,2,FALSE),"")</f>
        <v/>
      </c>
      <c r="D5286" s="10">
        <f>IFERROR(INDEX(Lotes!$E:$E,MATCH(1,(Lotes!$A:$A=A5286)*(Lotes!$C:$C=C5286),0)),"")</f>
        <v/>
      </c>
      <c r="E5286" s="14">
        <f>IF(D5286="","",D5286-TODAY())</f>
        <v/>
      </c>
      <c r="F5286">
        <f>IF(D5286="","",IF(E5286&lt;0,"VENCIDO",IF(E5286&lt;=30,"VENCE EM &lt;= 30 DIAS",IF(E5286&lt;=60,"ATENCAO (31-60 DIAS)","OK"))))</f>
        <v/>
      </c>
      <c r="G5286" s="14">
        <f>SUMIFS(Lancamentos!$G:$G,Lancamentos!$C:$C,$A5286,Lancamentos!$E:$E,$C5286,Lancamentos!$B:$B,"ENTRADA")</f>
        <v/>
      </c>
      <c r="H5286" s="14">
        <f>SUMIFS(Lancamentos!$G:$G,Lancamentos!$C:$C,$A5286,Lancamentos!$E:$E,$C5286,Lancamentos!$B:$B,"SAIDA_USO")</f>
        <v/>
      </c>
      <c r="I5286" s="14">
        <f>SUMIFS(Lancamentos!$G:$G,Lancamentos!$C:$C,$A5286,Lancamentos!$E:$E,$C5286,Lancamentos!$B:$B,"SAIDA_DESCARTE")</f>
        <v/>
      </c>
      <c r="J5286" s="14">
        <f>G5286-H5286-I5286</f>
        <v/>
      </c>
      <c r="K5286">
        <f>IF(A5286="","",IF(J5286&lt;=IFERROR(VLOOKUP(A5286,Produtos!$A:$E,5,FALSE),0),"ABAIXO DO MINIMO","OK"))</f>
        <v/>
      </c>
    </row>
    <row r="5287">
      <c r="B5287">
        <f>IFERROR(VLOOKUP(A5287,Produtos!A:B,2,FALSE),"")</f>
        <v/>
      </c>
      <c r="D5287" s="10">
        <f>IFERROR(INDEX(Lotes!$E:$E,MATCH(1,(Lotes!$A:$A=A5287)*(Lotes!$C:$C=C5287),0)),"")</f>
        <v/>
      </c>
      <c r="E5287" s="14">
        <f>IF(D5287="","",D5287-TODAY())</f>
        <v/>
      </c>
      <c r="F5287">
        <f>IF(D5287="","",IF(E5287&lt;0,"VENCIDO",IF(E5287&lt;=30,"VENCE EM &lt;= 30 DIAS",IF(E5287&lt;=60,"ATENCAO (31-60 DIAS)","OK"))))</f>
        <v/>
      </c>
      <c r="G5287" s="14">
        <f>SUMIFS(Lancamentos!$G:$G,Lancamentos!$C:$C,$A5287,Lancamentos!$E:$E,$C5287,Lancamentos!$B:$B,"ENTRADA")</f>
        <v/>
      </c>
      <c r="H5287" s="14">
        <f>SUMIFS(Lancamentos!$G:$G,Lancamentos!$C:$C,$A5287,Lancamentos!$E:$E,$C5287,Lancamentos!$B:$B,"SAIDA_USO")</f>
        <v/>
      </c>
      <c r="I5287" s="14">
        <f>SUMIFS(Lancamentos!$G:$G,Lancamentos!$C:$C,$A5287,Lancamentos!$E:$E,$C5287,Lancamentos!$B:$B,"SAIDA_DESCARTE")</f>
        <v/>
      </c>
      <c r="J5287" s="14">
        <f>G5287-H5287-I5287</f>
        <v/>
      </c>
      <c r="K5287">
        <f>IF(A5287="","",IF(J5287&lt;=IFERROR(VLOOKUP(A5287,Produtos!$A:$E,5,FALSE),0),"ABAIXO DO MINIMO","OK"))</f>
        <v/>
      </c>
    </row>
    <row r="5288">
      <c r="B5288">
        <f>IFERROR(VLOOKUP(A5288,Produtos!A:B,2,FALSE),"")</f>
        <v/>
      </c>
      <c r="D5288" s="10">
        <f>IFERROR(INDEX(Lotes!$E:$E,MATCH(1,(Lotes!$A:$A=A5288)*(Lotes!$C:$C=C5288),0)),"")</f>
        <v/>
      </c>
      <c r="E5288" s="14">
        <f>IF(D5288="","",D5288-TODAY())</f>
        <v/>
      </c>
      <c r="F5288">
        <f>IF(D5288="","",IF(E5288&lt;0,"VENCIDO",IF(E5288&lt;=30,"VENCE EM &lt;= 30 DIAS",IF(E5288&lt;=60,"ATENCAO (31-60 DIAS)","OK"))))</f>
        <v/>
      </c>
      <c r="G5288" s="14">
        <f>SUMIFS(Lancamentos!$G:$G,Lancamentos!$C:$C,$A5288,Lancamentos!$E:$E,$C5288,Lancamentos!$B:$B,"ENTRADA")</f>
        <v/>
      </c>
      <c r="H5288" s="14">
        <f>SUMIFS(Lancamentos!$G:$G,Lancamentos!$C:$C,$A5288,Lancamentos!$E:$E,$C5288,Lancamentos!$B:$B,"SAIDA_USO")</f>
        <v/>
      </c>
      <c r="I5288" s="14">
        <f>SUMIFS(Lancamentos!$G:$G,Lancamentos!$C:$C,$A5288,Lancamentos!$E:$E,$C5288,Lancamentos!$B:$B,"SAIDA_DESCARTE")</f>
        <v/>
      </c>
      <c r="J5288" s="14">
        <f>G5288-H5288-I5288</f>
        <v/>
      </c>
      <c r="K5288">
        <f>IF(A5288="","",IF(J5288&lt;=IFERROR(VLOOKUP(A5288,Produtos!$A:$E,5,FALSE),0),"ABAIXO DO MINIMO","OK"))</f>
        <v/>
      </c>
    </row>
    <row r="5289">
      <c r="B5289">
        <f>IFERROR(VLOOKUP(A5289,Produtos!A:B,2,FALSE),"")</f>
        <v/>
      </c>
      <c r="D5289" s="10">
        <f>IFERROR(INDEX(Lotes!$E:$E,MATCH(1,(Lotes!$A:$A=A5289)*(Lotes!$C:$C=C5289),0)),"")</f>
        <v/>
      </c>
      <c r="E5289" s="14">
        <f>IF(D5289="","",D5289-TODAY())</f>
        <v/>
      </c>
      <c r="F5289">
        <f>IF(D5289="","",IF(E5289&lt;0,"VENCIDO",IF(E5289&lt;=30,"VENCE EM &lt;= 30 DIAS",IF(E5289&lt;=60,"ATENCAO (31-60 DIAS)","OK"))))</f>
        <v/>
      </c>
      <c r="G5289" s="14">
        <f>SUMIFS(Lancamentos!$G:$G,Lancamentos!$C:$C,$A5289,Lancamentos!$E:$E,$C5289,Lancamentos!$B:$B,"ENTRADA")</f>
        <v/>
      </c>
      <c r="H5289" s="14">
        <f>SUMIFS(Lancamentos!$G:$G,Lancamentos!$C:$C,$A5289,Lancamentos!$E:$E,$C5289,Lancamentos!$B:$B,"SAIDA_USO")</f>
        <v/>
      </c>
      <c r="I5289" s="14">
        <f>SUMIFS(Lancamentos!$G:$G,Lancamentos!$C:$C,$A5289,Lancamentos!$E:$E,$C5289,Lancamentos!$B:$B,"SAIDA_DESCARTE")</f>
        <v/>
      </c>
      <c r="J5289" s="14">
        <f>G5289-H5289-I5289</f>
        <v/>
      </c>
      <c r="K5289">
        <f>IF(A5289="","",IF(J5289&lt;=IFERROR(VLOOKUP(A5289,Produtos!$A:$E,5,FALSE),0),"ABAIXO DO MINIMO","OK"))</f>
        <v/>
      </c>
    </row>
    <row r="5290">
      <c r="B5290">
        <f>IFERROR(VLOOKUP(A5290,Produtos!A:B,2,FALSE),"")</f>
        <v/>
      </c>
      <c r="D5290" s="10">
        <f>IFERROR(INDEX(Lotes!$E:$E,MATCH(1,(Lotes!$A:$A=A5290)*(Lotes!$C:$C=C5290),0)),"")</f>
        <v/>
      </c>
      <c r="E5290" s="14">
        <f>IF(D5290="","",D5290-TODAY())</f>
        <v/>
      </c>
      <c r="F5290">
        <f>IF(D5290="","",IF(E5290&lt;0,"VENCIDO",IF(E5290&lt;=30,"VENCE EM &lt;= 30 DIAS",IF(E5290&lt;=60,"ATENCAO (31-60 DIAS)","OK"))))</f>
        <v/>
      </c>
      <c r="G5290" s="14">
        <f>SUMIFS(Lancamentos!$G:$G,Lancamentos!$C:$C,$A5290,Lancamentos!$E:$E,$C5290,Lancamentos!$B:$B,"ENTRADA")</f>
        <v/>
      </c>
      <c r="H5290" s="14">
        <f>SUMIFS(Lancamentos!$G:$G,Lancamentos!$C:$C,$A5290,Lancamentos!$E:$E,$C5290,Lancamentos!$B:$B,"SAIDA_USO")</f>
        <v/>
      </c>
      <c r="I5290" s="14">
        <f>SUMIFS(Lancamentos!$G:$G,Lancamentos!$C:$C,$A5290,Lancamentos!$E:$E,$C5290,Lancamentos!$B:$B,"SAIDA_DESCARTE")</f>
        <v/>
      </c>
      <c r="J5290" s="14">
        <f>G5290-H5290-I5290</f>
        <v/>
      </c>
      <c r="K5290">
        <f>IF(A5290="","",IF(J5290&lt;=IFERROR(VLOOKUP(A5290,Produtos!$A:$E,5,FALSE),0),"ABAIXO DO MINIMO","OK"))</f>
        <v/>
      </c>
    </row>
    <row r="5291">
      <c r="B5291">
        <f>IFERROR(VLOOKUP(A5291,Produtos!A:B,2,FALSE),"")</f>
        <v/>
      </c>
      <c r="D5291" s="10">
        <f>IFERROR(INDEX(Lotes!$E:$E,MATCH(1,(Lotes!$A:$A=A5291)*(Lotes!$C:$C=C5291),0)),"")</f>
        <v/>
      </c>
      <c r="E5291" s="14">
        <f>IF(D5291="","",D5291-TODAY())</f>
        <v/>
      </c>
      <c r="F5291">
        <f>IF(D5291="","",IF(E5291&lt;0,"VENCIDO",IF(E5291&lt;=30,"VENCE EM &lt;= 30 DIAS",IF(E5291&lt;=60,"ATENCAO (31-60 DIAS)","OK"))))</f>
        <v/>
      </c>
      <c r="G5291" s="14">
        <f>SUMIFS(Lancamentos!$G:$G,Lancamentos!$C:$C,$A5291,Lancamentos!$E:$E,$C5291,Lancamentos!$B:$B,"ENTRADA")</f>
        <v/>
      </c>
      <c r="H5291" s="14">
        <f>SUMIFS(Lancamentos!$G:$G,Lancamentos!$C:$C,$A5291,Lancamentos!$E:$E,$C5291,Lancamentos!$B:$B,"SAIDA_USO")</f>
        <v/>
      </c>
      <c r="I5291" s="14">
        <f>SUMIFS(Lancamentos!$G:$G,Lancamentos!$C:$C,$A5291,Lancamentos!$E:$E,$C5291,Lancamentos!$B:$B,"SAIDA_DESCARTE")</f>
        <v/>
      </c>
      <c r="J5291" s="14">
        <f>G5291-H5291-I5291</f>
        <v/>
      </c>
      <c r="K5291">
        <f>IF(A5291="","",IF(J5291&lt;=IFERROR(VLOOKUP(A5291,Produtos!$A:$E,5,FALSE),0),"ABAIXO DO MINIMO","OK"))</f>
        <v/>
      </c>
    </row>
    <row r="5292">
      <c r="B5292">
        <f>IFERROR(VLOOKUP(A5292,Produtos!A:B,2,FALSE),"")</f>
        <v/>
      </c>
      <c r="D5292" s="10">
        <f>IFERROR(INDEX(Lotes!$E:$E,MATCH(1,(Lotes!$A:$A=A5292)*(Lotes!$C:$C=C5292),0)),"")</f>
        <v/>
      </c>
      <c r="E5292" s="14">
        <f>IF(D5292="","",D5292-TODAY())</f>
        <v/>
      </c>
      <c r="F5292">
        <f>IF(D5292="","",IF(E5292&lt;0,"VENCIDO",IF(E5292&lt;=30,"VENCE EM &lt;= 30 DIAS",IF(E5292&lt;=60,"ATENCAO (31-60 DIAS)","OK"))))</f>
        <v/>
      </c>
      <c r="G5292" s="14">
        <f>SUMIFS(Lancamentos!$G:$G,Lancamentos!$C:$C,$A5292,Lancamentos!$E:$E,$C5292,Lancamentos!$B:$B,"ENTRADA")</f>
        <v/>
      </c>
      <c r="H5292" s="14">
        <f>SUMIFS(Lancamentos!$G:$G,Lancamentos!$C:$C,$A5292,Lancamentos!$E:$E,$C5292,Lancamentos!$B:$B,"SAIDA_USO")</f>
        <v/>
      </c>
      <c r="I5292" s="14">
        <f>SUMIFS(Lancamentos!$G:$G,Lancamentos!$C:$C,$A5292,Lancamentos!$E:$E,$C5292,Lancamentos!$B:$B,"SAIDA_DESCARTE")</f>
        <v/>
      </c>
      <c r="J5292" s="14">
        <f>G5292-H5292-I5292</f>
        <v/>
      </c>
      <c r="K5292">
        <f>IF(A5292="","",IF(J5292&lt;=IFERROR(VLOOKUP(A5292,Produtos!$A:$E,5,FALSE),0),"ABAIXO DO MINIMO","OK"))</f>
        <v/>
      </c>
    </row>
    <row r="5293">
      <c r="B5293">
        <f>IFERROR(VLOOKUP(A5293,Produtos!A:B,2,FALSE),"")</f>
        <v/>
      </c>
      <c r="D5293" s="10">
        <f>IFERROR(INDEX(Lotes!$E:$E,MATCH(1,(Lotes!$A:$A=A5293)*(Lotes!$C:$C=C5293),0)),"")</f>
        <v/>
      </c>
      <c r="E5293" s="14">
        <f>IF(D5293="","",D5293-TODAY())</f>
        <v/>
      </c>
      <c r="F5293">
        <f>IF(D5293="","",IF(E5293&lt;0,"VENCIDO",IF(E5293&lt;=30,"VENCE EM &lt;= 30 DIAS",IF(E5293&lt;=60,"ATENCAO (31-60 DIAS)","OK"))))</f>
        <v/>
      </c>
      <c r="G5293" s="14">
        <f>SUMIFS(Lancamentos!$G:$G,Lancamentos!$C:$C,$A5293,Lancamentos!$E:$E,$C5293,Lancamentos!$B:$B,"ENTRADA")</f>
        <v/>
      </c>
      <c r="H5293" s="14">
        <f>SUMIFS(Lancamentos!$G:$G,Lancamentos!$C:$C,$A5293,Lancamentos!$E:$E,$C5293,Lancamentos!$B:$B,"SAIDA_USO")</f>
        <v/>
      </c>
      <c r="I5293" s="14">
        <f>SUMIFS(Lancamentos!$G:$G,Lancamentos!$C:$C,$A5293,Lancamentos!$E:$E,$C5293,Lancamentos!$B:$B,"SAIDA_DESCARTE")</f>
        <v/>
      </c>
      <c r="J5293" s="14">
        <f>G5293-H5293-I5293</f>
        <v/>
      </c>
      <c r="K5293">
        <f>IF(A5293="","",IF(J5293&lt;=IFERROR(VLOOKUP(A5293,Produtos!$A:$E,5,FALSE),0),"ABAIXO DO MINIMO","OK"))</f>
        <v/>
      </c>
    </row>
    <row r="5294">
      <c r="B5294">
        <f>IFERROR(VLOOKUP(A5294,Produtos!A:B,2,FALSE),"")</f>
        <v/>
      </c>
      <c r="D5294" s="10">
        <f>IFERROR(INDEX(Lotes!$E:$E,MATCH(1,(Lotes!$A:$A=A5294)*(Lotes!$C:$C=C5294),0)),"")</f>
        <v/>
      </c>
      <c r="E5294" s="14">
        <f>IF(D5294="","",D5294-TODAY())</f>
        <v/>
      </c>
      <c r="F5294">
        <f>IF(D5294="","",IF(E5294&lt;0,"VENCIDO",IF(E5294&lt;=30,"VENCE EM &lt;= 30 DIAS",IF(E5294&lt;=60,"ATENCAO (31-60 DIAS)","OK"))))</f>
        <v/>
      </c>
      <c r="G5294" s="14">
        <f>SUMIFS(Lancamentos!$G:$G,Lancamentos!$C:$C,$A5294,Lancamentos!$E:$E,$C5294,Lancamentos!$B:$B,"ENTRADA")</f>
        <v/>
      </c>
      <c r="H5294" s="14">
        <f>SUMIFS(Lancamentos!$G:$G,Lancamentos!$C:$C,$A5294,Lancamentos!$E:$E,$C5294,Lancamentos!$B:$B,"SAIDA_USO")</f>
        <v/>
      </c>
      <c r="I5294" s="14">
        <f>SUMIFS(Lancamentos!$G:$G,Lancamentos!$C:$C,$A5294,Lancamentos!$E:$E,$C5294,Lancamentos!$B:$B,"SAIDA_DESCARTE")</f>
        <v/>
      </c>
      <c r="J5294" s="14">
        <f>G5294-H5294-I5294</f>
        <v/>
      </c>
      <c r="K5294">
        <f>IF(A5294="","",IF(J5294&lt;=IFERROR(VLOOKUP(A5294,Produtos!$A:$E,5,FALSE),0),"ABAIXO DO MINIMO","OK"))</f>
        <v/>
      </c>
    </row>
    <row r="5295">
      <c r="B5295">
        <f>IFERROR(VLOOKUP(A5295,Produtos!A:B,2,FALSE),"")</f>
        <v/>
      </c>
      <c r="D5295" s="10">
        <f>IFERROR(INDEX(Lotes!$E:$E,MATCH(1,(Lotes!$A:$A=A5295)*(Lotes!$C:$C=C5295),0)),"")</f>
        <v/>
      </c>
      <c r="E5295" s="14">
        <f>IF(D5295="","",D5295-TODAY())</f>
        <v/>
      </c>
      <c r="F5295">
        <f>IF(D5295="","",IF(E5295&lt;0,"VENCIDO",IF(E5295&lt;=30,"VENCE EM &lt;= 30 DIAS",IF(E5295&lt;=60,"ATENCAO (31-60 DIAS)","OK"))))</f>
        <v/>
      </c>
      <c r="G5295" s="14">
        <f>SUMIFS(Lancamentos!$G:$G,Lancamentos!$C:$C,$A5295,Lancamentos!$E:$E,$C5295,Lancamentos!$B:$B,"ENTRADA")</f>
        <v/>
      </c>
      <c r="H5295" s="14">
        <f>SUMIFS(Lancamentos!$G:$G,Lancamentos!$C:$C,$A5295,Lancamentos!$E:$E,$C5295,Lancamentos!$B:$B,"SAIDA_USO")</f>
        <v/>
      </c>
      <c r="I5295" s="14">
        <f>SUMIFS(Lancamentos!$G:$G,Lancamentos!$C:$C,$A5295,Lancamentos!$E:$E,$C5295,Lancamentos!$B:$B,"SAIDA_DESCARTE")</f>
        <v/>
      </c>
      <c r="J5295" s="14">
        <f>G5295-H5295-I5295</f>
        <v/>
      </c>
      <c r="K5295">
        <f>IF(A5295="","",IF(J5295&lt;=IFERROR(VLOOKUP(A5295,Produtos!$A:$E,5,FALSE),0),"ABAIXO DO MINIMO","OK"))</f>
        <v/>
      </c>
    </row>
    <row r="5296">
      <c r="B5296">
        <f>IFERROR(VLOOKUP(A5296,Produtos!A:B,2,FALSE),"")</f>
        <v/>
      </c>
      <c r="D5296" s="10">
        <f>IFERROR(INDEX(Lotes!$E:$E,MATCH(1,(Lotes!$A:$A=A5296)*(Lotes!$C:$C=C5296),0)),"")</f>
        <v/>
      </c>
      <c r="E5296" s="14">
        <f>IF(D5296="","",D5296-TODAY())</f>
        <v/>
      </c>
      <c r="F5296">
        <f>IF(D5296="","",IF(E5296&lt;0,"VENCIDO",IF(E5296&lt;=30,"VENCE EM &lt;= 30 DIAS",IF(E5296&lt;=60,"ATENCAO (31-60 DIAS)","OK"))))</f>
        <v/>
      </c>
      <c r="G5296" s="14">
        <f>SUMIFS(Lancamentos!$G:$G,Lancamentos!$C:$C,$A5296,Lancamentos!$E:$E,$C5296,Lancamentos!$B:$B,"ENTRADA")</f>
        <v/>
      </c>
      <c r="H5296" s="14">
        <f>SUMIFS(Lancamentos!$G:$G,Lancamentos!$C:$C,$A5296,Lancamentos!$E:$E,$C5296,Lancamentos!$B:$B,"SAIDA_USO")</f>
        <v/>
      </c>
      <c r="I5296" s="14">
        <f>SUMIFS(Lancamentos!$G:$G,Lancamentos!$C:$C,$A5296,Lancamentos!$E:$E,$C5296,Lancamentos!$B:$B,"SAIDA_DESCARTE")</f>
        <v/>
      </c>
      <c r="J5296" s="14">
        <f>G5296-H5296-I5296</f>
        <v/>
      </c>
      <c r="K5296">
        <f>IF(A5296="","",IF(J5296&lt;=IFERROR(VLOOKUP(A5296,Produtos!$A:$E,5,FALSE),0),"ABAIXO DO MINIMO","OK"))</f>
        <v/>
      </c>
    </row>
    <row r="5297">
      <c r="B5297">
        <f>IFERROR(VLOOKUP(A5297,Produtos!A:B,2,FALSE),"")</f>
        <v/>
      </c>
      <c r="D5297" s="10">
        <f>IFERROR(INDEX(Lotes!$E:$E,MATCH(1,(Lotes!$A:$A=A5297)*(Lotes!$C:$C=C5297),0)),"")</f>
        <v/>
      </c>
      <c r="E5297" s="14">
        <f>IF(D5297="","",D5297-TODAY())</f>
        <v/>
      </c>
      <c r="F5297">
        <f>IF(D5297="","",IF(E5297&lt;0,"VENCIDO",IF(E5297&lt;=30,"VENCE EM &lt;= 30 DIAS",IF(E5297&lt;=60,"ATENCAO (31-60 DIAS)","OK"))))</f>
        <v/>
      </c>
      <c r="G5297" s="14">
        <f>SUMIFS(Lancamentos!$G:$G,Lancamentos!$C:$C,$A5297,Lancamentos!$E:$E,$C5297,Lancamentos!$B:$B,"ENTRADA")</f>
        <v/>
      </c>
      <c r="H5297" s="14">
        <f>SUMIFS(Lancamentos!$G:$G,Lancamentos!$C:$C,$A5297,Lancamentos!$E:$E,$C5297,Lancamentos!$B:$B,"SAIDA_USO")</f>
        <v/>
      </c>
      <c r="I5297" s="14">
        <f>SUMIFS(Lancamentos!$G:$G,Lancamentos!$C:$C,$A5297,Lancamentos!$E:$E,$C5297,Lancamentos!$B:$B,"SAIDA_DESCARTE")</f>
        <v/>
      </c>
      <c r="J5297" s="14">
        <f>G5297-H5297-I5297</f>
        <v/>
      </c>
      <c r="K5297">
        <f>IF(A5297="","",IF(J5297&lt;=IFERROR(VLOOKUP(A5297,Produtos!$A:$E,5,FALSE),0),"ABAIXO DO MINIMO","OK"))</f>
        <v/>
      </c>
    </row>
    <row r="5298">
      <c r="B5298">
        <f>IFERROR(VLOOKUP(A5298,Produtos!A:B,2,FALSE),"")</f>
        <v/>
      </c>
      <c r="D5298" s="10">
        <f>IFERROR(INDEX(Lotes!$E:$E,MATCH(1,(Lotes!$A:$A=A5298)*(Lotes!$C:$C=C5298),0)),"")</f>
        <v/>
      </c>
      <c r="E5298" s="14">
        <f>IF(D5298="","",D5298-TODAY())</f>
        <v/>
      </c>
      <c r="F5298">
        <f>IF(D5298="","",IF(E5298&lt;0,"VENCIDO",IF(E5298&lt;=30,"VENCE EM &lt;= 30 DIAS",IF(E5298&lt;=60,"ATENCAO (31-60 DIAS)","OK"))))</f>
        <v/>
      </c>
      <c r="G5298" s="14">
        <f>SUMIFS(Lancamentos!$G:$G,Lancamentos!$C:$C,$A5298,Lancamentos!$E:$E,$C5298,Lancamentos!$B:$B,"ENTRADA")</f>
        <v/>
      </c>
      <c r="H5298" s="14">
        <f>SUMIFS(Lancamentos!$G:$G,Lancamentos!$C:$C,$A5298,Lancamentos!$E:$E,$C5298,Lancamentos!$B:$B,"SAIDA_USO")</f>
        <v/>
      </c>
      <c r="I5298" s="14">
        <f>SUMIFS(Lancamentos!$G:$G,Lancamentos!$C:$C,$A5298,Lancamentos!$E:$E,$C5298,Lancamentos!$B:$B,"SAIDA_DESCARTE")</f>
        <v/>
      </c>
      <c r="J5298" s="14">
        <f>G5298-H5298-I5298</f>
        <v/>
      </c>
      <c r="K5298">
        <f>IF(A5298="","",IF(J5298&lt;=IFERROR(VLOOKUP(A5298,Produtos!$A:$E,5,FALSE),0),"ABAIXO DO MINIMO","OK"))</f>
        <v/>
      </c>
    </row>
    <row r="5299">
      <c r="B5299">
        <f>IFERROR(VLOOKUP(A5299,Produtos!A:B,2,FALSE),"")</f>
        <v/>
      </c>
      <c r="D5299" s="10">
        <f>IFERROR(INDEX(Lotes!$E:$E,MATCH(1,(Lotes!$A:$A=A5299)*(Lotes!$C:$C=C5299),0)),"")</f>
        <v/>
      </c>
      <c r="E5299" s="14">
        <f>IF(D5299="","",D5299-TODAY())</f>
        <v/>
      </c>
      <c r="F5299">
        <f>IF(D5299="","",IF(E5299&lt;0,"VENCIDO",IF(E5299&lt;=30,"VENCE EM &lt;= 30 DIAS",IF(E5299&lt;=60,"ATENCAO (31-60 DIAS)","OK"))))</f>
        <v/>
      </c>
      <c r="G5299" s="14">
        <f>SUMIFS(Lancamentos!$G:$G,Lancamentos!$C:$C,$A5299,Lancamentos!$E:$E,$C5299,Lancamentos!$B:$B,"ENTRADA")</f>
        <v/>
      </c>
      <c r="H5299" s="14">
        <f>SUMIFS(Lancamentos!$G:$G,Lancamentos!$C:$C,$A5299,Lancamentos!$E:$E,$C5299,Lancamentos!$B:$B,"SAIDA_USO")</f>
        <v/>
      </c>
      <c r="I5299" s="14">
        <f>SUMIFS(Lancamentos!$G:$G,Lancamentos!$C:$C,$A5299,Lancamentos!$E:$E,$C5299,Lancamentos!$B:$B,"SAIDA_DESCARTE")</f>
        <v/>
      </c>
      <c r="J5299" s="14">
        <f>G5299-H5299-I5299</f>
        <v/>
      </c>
      <c r="K5299">
        <f>IF(A5299="","",IF(J5299&lt;=IFERROR(VLOOKUP(A5299,Produtos!$A:$E,5,FALSE),0),"ABAIXO DO MINIMO","OK"))</f>
        <v/>
      </c>
    </row>
    <row r="5300">
      <c r="B5300">
        <f>IFERROR(VLOOKUP(A5300,Produtos!A:B,2,FALSE),"")</f>
        <v/>
      </c>
      <c r="D5300" s="10">
        <f>IFERROR(INDEX(Lotes!$E:$E,MATCH(1,(Lotes!$A:$A=A5300)*(Lotes!$C:$C=C5300),0)),"")</f>
        <v/>
      </c>
      <c r="E5300" s="14">
        <f>IF(D5300="","",D5300-TODAY())</f>
        <v/>
      </c>
      <c r="F5300">
        <f>IF(D5300="","",IF(E5300&lt;0,"VENCIDO",IF(E5300&lt;=30,"VENCE EM &lt;= 30 DIAS",IF(E5300&lt;=60,"ATENCAO (31-60 DIAS)","OK"))))</f>
        <v/>
      </c>
      <c r="G5300" s="14">
        <f>SUMIFS(Lancamentos!$G:$G,Lancamentos!$C:$C,$A5300,Lancamentos!$E:$E,$C5300,Lancamentos!$B:$B,"ENTRADA")</f>
        <v/>
      </c>
      <c r="H5300" s="14">
        <f>SUMIFS(Lancamentos!$G:$G,Lancamentos!$C:$C,$A5300,Lancamentos!$E:$E,$C5300,Lancamentos!$B:$B,"SAIDA_USO")</f>
        <v/>
      </c>
      <c r="I5300" s="14">
        <f>SUMIFS(Lancamentos!$G:$G,Lancamentos!$C:$C,$A5300,Lancamentos!$E:$E,$C5300,Lancamentos!$B:$B,"SAIDA_DESCARTE")</f>
        <v/>
      </c>
      <c r="J5300" s="14">
        <f>G5300-H5300-I5300</f>
        <v/>
      </c>
      <c r="K5300">
        <f>IF(A5300="","",IF(J5300&lt;=IFERROR(VLOOKUP(A5300,Produtos!$A:$E,5,FALSE),0),"ABAIXO DO MINIMO","OK"))</f>
        <v/>
      </c>
    </row>
    <row r="5301">
      <c r="B5301">
        <f>IFERROR(VLOOKUP(A5301,Produtos!A:B,2,FALSE),"")</f>
        <v/>
      </c>
      <c r="D5301" s="10">
        <f>IFERROR(INDEX(Lotes!$E:$E,MATCH(1,(Lotes!$A:$A=A5301)*(Lotes!$C:$C=C5301),0)),"")</f>
        <v/>
      </c>
      <c r="E5301" s="14">
        <f>IF(D5301="","",D5301-TODAY())</f>
        <v/>
      </c>
      <c r="F5301">
        <f>IF(D5301="","",IF(E5301&lt;0,"VENCIDO",IF(E5301&lt;=30,"VENCE EM &lt;= 30 DIAS",IF(E5301&lt;=60,"ATENCAO (31-60 DIAS)","OK"))))</f>
        <v/>
      </c>
      <c r="G5301" s="14">
        <f>SUMIFS(Lancamentos!$G:$G,Lancamentos!$C:$C,$A5301,Lancamentos!$E:$E,$C5301,Lancamentos!$B:$B,"ENTRADA")</f>
        <v/>
      </c>
      <c r="H5301" s="14">
        <f>SUMIFS(Lancamentos!$G:$G,Lancamentos!$C:$C,$A5301,Lancamentos!$E:$E,$C5301,Lancamentos!$B:$B,"SAIDA_USO")</f>
        <v/>
      </c>
      <c r="I5301" s="14">
        <f>SUMIFS(Lancamentos!$G:$G,Lancamentos!$C:$C,$A5301,Lancamentos!$E:$E,$C5301,Lancamentos!$B:$B,"SAIDA_DESCARTE")</f>
        <v/>
      </c>
      <c r="J5301" s="14">
        <f>G5301-H5301-I5301</f>
        <v/>
      </c>
      <c r="K5301">
        <f>IF(A5301="","",IF(J5301&lt;=IFERROR(VLOOKUP(A5301,Produtos!$A:$E,5,FALSE),0),"ABAIXO DO MINIMO","OK"))</f>
        <v/>
      </c>
    </row>
    <row r="5302">
      <c r="B5302">
        <f>IFERROR(VLOOKUP(A5302,Produtos!A:B,2,FALSE),"")</f>
        <v/>
      </c>
      <c r="D5302" s="10">
        <f>IFERROR(INDEX(Lotes!$E:$E,MATCH(1,(Lotes!$A:$A=A5302)*(Lotes!$C:$C=C5302),0)),"")</f>
        <v/>
      </c>
      <c r="E5302" s="14">
        <f>IF(D5302="","",D5302-TODAY())</f>
        <v/>
      </c>
      <c r="F5302">
        <f>IF(D5302="","",IF(E5302&lt;0,"VENCIDO",IF(E5302&lt;=30,"VENCE EM &lt;= 30 DIAS",IF(E5302&lt;=60,"ATENCAO (31-60 DIAS)","OK"))))</f>
        <v/>
      </c>
      <c r="G5302" s="14">
        <f>SUMIFS(Lancamentos!$G:$G,Lancamentos!$C:$C,$A5302,Lancamentos!$E:$E,$C5302,Lancamentos!$B:$B,"ENTRADA")</f>
        <v/>
      </c>
      <c r="H5302" s="14">
        <f>SUMIFS(Lancamentos!$G:$G,Lancamentos!$C:$C,$A5302,Lancamentos!$E:$E,$C5302,Lancamentos!$B:$B,"SAIDA_USO")</f>
        <v/>
      </c>
      <c r="I5302" s="14">
        <f>SUMIFS(Lancamentos!$G:$G,Lancamentos!$C:$C,$A5302,Lancamentos!$E:$E,$C5302,Lancamentos!$B:$B,"SAIDA_DESCARTE")</f>
        <v/>
      </c>
      <c r="J5302" s="14">
        <f>G5302-H5302-I5302</f>
        <v/>
      </c>
      <c r="K5302">
        <f>IF(A5302="","",IF(J5302&lt;=IFERROR(VLOOKUP(A5302,Produtos!$A:$E,5,FALSE),0),"ABAIXO DO MINIMO","OK"))</f>
        <v/>
      </c>
    </row>
    <row r="5303">
      <c r="B5303">
        <f>IFERROR(VLOOKUP(A5303,Produtos!A:B,2,FALSE),"")</f>
        <v/>
      </c>
      <c r="D5303" s="10">
        <f>IFERROR(INDEX(Lotes!$E:$E,MATCH(1,(Lotes!$A:$A=A5303)*(Lotes!$C:$C=C5303),0)),"")</f>
        <v/>
      </c>
      <c r="E5303" s="14">
        <f>IF(D5303="","",D5303-TODAY())</f>
        <v/>
      </c>
      <c r="F5303">
        <f>IF(D5303="","",IF(E5303&lt;0,"VENCIDO",IF(E5303&lt;=30,"VENCE EM &lt;= 30 DIAS",IF(E5303&lt;=60,"ATENCAO (31-60 DIAS)","OK"))))</f>
        <v/>
      </c>
      <c r="G5303" s="14">
        <f>SUMIFS(Lancamentos!$G:$G,Lancamentos!$C:$C,$A5303,Lancamentos!$E:$E,$C5303,Lancamentos!$B:$B,"ENTRADA")</f>
        <v/>
      </c>
      <c r="H5303" s="14">
        <f>SUMIFS(Lancamentos!$G:$G,Lancamentos!$C:$C,$A5303,Lancamentos!$E:$E,$C5303,Lancamentos!$B:$B,"SAIDA_USO")</f>
        <v/>
      </c>
      <c r="I5303" s="14">
        <f>SUMIFS(Lancamentos!$G:$G,Lancamentos!$C:$C,$A5303,Lancamentos!$E:$E,$C5303,Lancamentos!$B:$B,"SAIDA_DESCARTE")</f>
        <v/>
      </c>
      <c r="J5303" s="14">
        <f>G5303-H5303-I5303</f>
        <v/>
      </c>
      <c r="K5303">
        <f>IF(A5303="","",IF(J5303&lt;=IFERROR(VLOOKUP(A5303,Produtos!$A:$E,5,FALSE),0),"ABAIXO DO MINIMO","OK"))</f>
        <v/>
      </c>
    </row>
    <row r="5304">
      <c r="B5304">
        <f>IFERROR(VLOOKUP(A5304,Produtos!A:B,2,FALSE),"")</f>
        <v/>
      </c>
      <c r="D5304" s="10">
        <f>IFERROR(INDEX(Lotes!$E:$E,MATCH(1,(Lotes!$A:$A=A5304)*(Lotes!$C:$C=C5304),0)),"")</f>
        <v/>
      </c>
      <c r="E5304" s="14">
        <f>IF(D5304="","",D5304-TODAY())</f>
        <v/>
      </c>
      <c r="F5304">
        <f>IF(D5304="","",IF(E5304&lt;0,"VENCIDO",IF(E5304&lt;=30,"VENCE EM &lt;= 30 DIAS",IF(E5304&lt;=60,"ATENCAO (31-60 DIAS)","OK"))))</f>
        <v/>
      </c>
      <c r="G5304" s="14">
        <f>SUMIFS(Lancamentos!$G:$G,Lancamentos!$C:$C,$A5304,Lancamentos!$E:$E,$C5304,Lancamentos!$B:$B,"ENTRADA")</f>
        <v/>
      </c>
      <c r="H5304" s="14">
        <f>SUMIFS(Lancamentos!$G:$G,Lancamentos!$C:$C,$A5304,Lancamentos!$E:$E,$C5304,Lancamentos!$B:$B,"SAIDA_USO")</f>
        <v/>
      </c>
      <c r="I5304" s="14">
        <f>SUMIFS(Lancamentos!$G:$G,Lancamentos!$C:$C,$A5304,Lancamentos!$E:$E,$C5304,Lancamentos!$B:$B,"SAIDA_DESCARTE")</f>
        <v/>
      </c>
      <c r="J5304" s="14">
        <f>G5304-H5304-I5304</f>
        <v/>
      </c>
      <c r="K5304">
        <f>IF(A5304="","",IF(J5304&lt;=IFERROR(VLOOKUP(A5304,Produtos!$A:$E,5,FALSE),0),"ABAIXO DO MINIMO","OK"))</f>
        <v/>
      </c>
    </row>
    <row r="5305">
      <c r="B5305">
        <f>IFERROR(VLOOKUP(A5305,Produtos!A:B,2,FALSE),"")</f>
        <v/>
      </c>
      <c r="D5305" s="10">
        <f>IFERROR(INDEX(Lotes!$E:$E,MATCH(1,(Lotes!$A:$A=A5305)*(Lotes!$C:$C=C5305),0)),"")</f>
        <v/>
      </c>
      <c r="E5305" s="14">
        <f>IF(D5305="","",D5305-TODAY())</f>
        <v/>
      </c>
      <c r="F5305">
        <f>IF(D5305="","",IF(E5305&lt;0,"VENCIDO",IF(E5305&lt;=30,"VENCE EM &lt;= 30 DIAS",IF(E5305&lt;=60,"ATENCAO (31-60 DIAS)","OK"))))</f>
        <v/>
      </c>
      <c r="G5305" s="14">
        <f>SUMIFS(Lancamentos!$G:$G,Lancamentos!$C:$C,$A5305,Lancamentos!$E:$E,$C5305,Lancamentos!$B:$B,"ENTRADA")</f>
        <v/>
      </c>
      <c r="H5305" s="14">
        <f>SUMIFS(Lancamentos!$G:$G,Lancamentos!$C:$C,$A5305,Lancamentos!$E:$E,$C5305,Lancamentos!$B:$B,"SAIDA_USO")</f>
        <v/>
      </c>
      <c r="I5305" s="14">
        <f>SUMIFS(Lancamentos!$G:$G,Lancamentos!$C:$C,$A5305,Lancamentos!$E:$E,$C5305,Lancamentos!$B:$B,"SAIDA_DESCARTE")</f>
        <v/>
      </c>
      <c r="J5305" s="14">
        <f>G5305-H5305-I5305</f>
        <v/>
      </c>
      <c r="K5305">
        <f>IF(A5305="","",IF(J5305&lt;=IFERROR(VLOOKUP(A5305,Produtos!$A:$E,5,FALSE),0),"ABAIXO DO MINIMO","OK"))</f>
        <v/>
      </c>
    </row>
    <row r="5306">
      <c r="B5306">
        <f>IFERROR(VLOOKUP(A5306,Produtos!A:B,2,FALSE),"")</f>
        <v/>
      </c>
      <c r="D5306" s="10">
        <f>IFERROR(INDEX(Lotes!$E:$E,MATCH(1,(Lotes!$A:$A=A5306)*(Lotes!$C:$C=C5306),0)),"")</f>
        <v/>
      </c>
      <c r="E5306" s="14">
        <f>IF(D5306="","",D5306-TODAY())</f>
        <v/>
      </c>
      <c r="F5306">
        <f>IF(D5306="","",IF(E5306&lt;0,"VENCIDO",IF(E5306&lt;=30,"VENCE EM &lt;= 30 DIAS",IF(E5306&lt;=60,"ATENCAO (31-60 DIAS)","OK"))))</f>
        <v/>
      </c>
      <c r="G5306" s="14">
        <f>SUMIFS(Lancamentos!$G:$G,Lancamentos!$C:$C,$A5306,Lancamentos!$E:$E,$C5306,Lancamentos!$B:$B,"ENTRADA")</f>
        <v/>
      </c>
      <c r="H5306" s="14">
        <f>SUMIFS(Lancamentos!$G:$G,Lancamentos!$C:$C,$A5306,Lancamentos!$E:$E,$C5306,Lancamentos!$B:$B,"SAIDA_USO")</f>
        <v/>
      </c>
      <c r="I5306" s="14">
        <f>SUMIFS(Lancamentos!$G:$G,Lancamentos!$C:$C,$A5306,Lancamentos!$E:$E,$C5306,Lancamentos!$B:$B,"SAIDA_DESCARTE")</f>
        <v/>
      </c>
      <c r="J5306" s="14">
        <f>G5306-H5306-I5306</f>
        <v/>
      </c>
      <c r="K5306">
        <f>IF(A5306="","",IF(J5306&lt;=IFERROR(VLOOKUP(A5306,Produtos!$A:$E,5,FALSE),0),"ABAIXO DO MINIMO","OK"))</f>
        <v/>
      </c>
    </row>
    <row r="5307">
      <c r="B5307">
        <f>IFERROR(VLOOKUP(A5307,Produtos!A:B,2,FALSE),"")</f>
        <v/>
      </c>
      <c r="D5307" s="10">
        <f>IFERROR(INDEX(Lotes!$E:$E,MATCH(1,(Lotes!$A:$A=A5307)*(Lotes!$C:$C=C5307),0)),"")</f>
        <v/>
      </c>
      <c r="E5307" s="14">
        <f>IF(D5307="","",D5307-TODAY())</f>
        <v/>
      </c>
      <c r="F5307">
        <f>IF(D5307="","",IF(E5307&lt;0,"VENCIDO",IF(E5307&lt;=30,"VENCE EM &lt;= 30 DIAS",IF(E5307&lt;=60,"ATENCAO (31-60 DIAS)","OK"))))</f>
        <v/>
      </c>
      <c r="G5307" s="14">
        <f>SUMIFS(Lancamentos!$G:$G,Lancamentos!$C:$C,$A5307,Lancamentos!$E:$E,$C5307,Lancamentos!$B:$B,"ENTRADA")</f>
        <v/>
      </c>
      <c r="H5307" s="14">
        <f>SUMIFS(Lancamentos!$G:$G,Lancamentos!$C:$C,$A5307,Lancamentos!$E:$E,$C5307,Lancamentos!$B:$B,"SAIDA_USO")</f>
        <v/>
      </c>
      <c r="I5307" s="14">
        <f>SUMIFS(Lancamentos!$G:$G,Lancamentos!$C:$C,$A5307,Lancamentos!$E:$E,$C5307,Lancamentos!$B:$B,"SAIDA_DESCARTE")</f>
        <v/>
      </c>
      <c r="J5307" s="14">
        <f>G5307-H5307-I5307</f>
        <v/>
      </c>
      <c r="K5307">
        <f>IF(A5307="","",IF(J5307&lt;=IFERROR(VLOOKUP(A5307,Produtos!$A:$E,5,FALSE),0),"ABAIXO DO MINIMO","OK"))</f>
        <v/>
      </c>
    </row>
    <row r="5308">
      <c r="B5308">
        <f>IFERROR(VLOOKUP(A5308,Produtos!A:B,2,FALSE),"")</f>
        <v/>
      </c>
      <c r="D5308" s="10">
        <f>IFERROR(INDEX(Lotes!$E:$E,MATCH(1,(Lotes!$A:$A=A5308)*(Lotes!$C:$C=C5308),0)),"")</f>
        <v/>
      </c>
      <c r="E5308" s="14">
        <f>IF(D5308="","",D5308-TODAY())</f>
        <v/>
      </c>
      <c r="F5308">
        <f>IF(D5308="","",IF(E5308&lt;0,"VENCIDO",IF(E5308&lt;=30,"VENCE EM &lt;= 30 DIAS",IF(E5308&lt;=60,"ATENCAO (31-60 DIAS)","OK"))))</f>
        <v/>
      </c>
      <c r="G5308" s="14">
        <f>SUMIFS(Lancamentos!$G:$G,Lancamentos!$C:$C,$A5308,Lancamentos!$E:$E,$C5308,Lancamentos!$B:$B,"ENTRADA")</f>
        <v/>
      </c>
      <c r="H5308" s="14">
        <f>SUMIFS(Lancamentos!$G:$G,Lancamentos!$C:$C,$A5308,Lancamentos!$E:$E,$C5308,Lancamentos!$B:$B,"SAIDA_USO")</f>
        <v/>
      </c>
      <c r="I5308" s="14">
        <f>SUMIFS(Lancamentos!$G:$G,Lancamentos!$C:$C,$A5308,Lancamentos!$E:$E,$C5308,Lancamentos!$B:$B,"SAIDA_DESCARTE")</f>
        <v/>
      </c>
      <c r="J5308" s="14">
        <f>G5308-H5308-I5308</f>
        <v/>
      </c>
      <c r="K5308">
        <f>IF(A5308="","",IF(J5308&lt;=IFERROR(VLOOKUP(A5308,Produtos!$A:$E,5,FALSE),0),"ABAIXO DO MINIMO","OK"))</f>
        <v/>
      </c>
    </row>
    <row r="5309">
      <c r="B5309">
        <f>IFERROR(VLOOKUP(A5309,Produtos!A:B,2,FALSE),"")</f>
        <v/>
      </c>
      <c r="D5309" s="10">
        <f>IFERROR(INDEX(Lotes!$E:$E,MATCH(1,(Lotes!$A:$A=A5309)*(Lotes!$C:$C=C5309),0)),"")</f>
        <v/>
      </c>
      <c r="E5309" s="14">
        <f>IF(D5309="","",D5309-TODAY())</f>
        <v/>
      </c>
      <c r="F5309">
        <f>IF(D5309="","",IF(E5309&lt;0,"VENCIDO",IF(E5309&lt;=30,"VENCE EM &lt;= 30 DIAS",IF(E5309&lt;=60,"ATENCAO (31-60 DIAS)","OK"))))</f>
        <v/>
      </c>
      <c r="G5309" s="14">
        <f>SUMIFS(Lancamentos!$G:$G,Lancamentos!$C:$C,$A5309,Lancamentos!$E:$E,$C5309,Lancamentos!$B:$B,"ENTRADA")</f>
        <v/>
      </c>
      <c r="H5309" s="14">
        <f>SUMIFS(Lancamentos!$G:$G,Lancamentos!$C:$C,$A5309,Lancamentos!$E:$E,$C5309,Lancamentos!$B:$B,"SAIDA_USO")</f>
        <v/>
      </c>
      <c r="I5309" s="14">
        <f>SUMIFS(Lancamentos!$G:$G,Lancamentos!$C:$C,$A5309,Lancamentos!$E:$E,$C5309,Lancamentos!$B:$B,"SAIDA_DESCARTE")</f>
        <v/>
      </c>
      <c r="J5309" s="14">
        <f>G5309-H5309-I5309</f>
        <v/>
      </c>
      <c r="K5309">
        <f>IF(A5309="","",IF(J5309&lt;=IFERROR(VLOOKUP(A5309,Produtos!$A:$E,5,FALSE),0),"ABAIXO DO MINIMO","OK"))</f>
        <v/>
      </c>
    </row>
    <row r="5310">
      <c r="B5310">
        <f>IFERROR(VLOOKUP(A5310,Produtos!A:B,2,FALSE),"")</f>
        <v/>
      </c>
      <c r="D5310" s="10">
        <f>IFERROR(INDEX(Lotes!$E:$E,MATCH(1,(Lotes!$A:$A=A5310)*(Lotes!$C:$C=C5310),0)),"")</f>
        <v/>
      </c>
      <c r="E5310" s="14">
        <f>IF(D5310="","",D5310-TODAY())</f>
        <v/>
      </c>
      <c r="F5310">
        <f>IF(D5310="","",IF(E5310&lt;0,"VENCIDO",IF(E5310&lt;=30,"VENCE EM &lt;= 30 DIAS",IF(E5310&lt;=60,"ATENCAO (31-60 DIAS)","OK"))))</f>
        <v/>
      </c>
      <c r="G5310" s="14">
        <f>SUMIFS(Lancamentos!$G:$G,Lancamentos!$C:$C,$A5310,Lancamentos!$E:$E,$C5310,Lancamentos!$B:$B,"ENTRADA")</f>
        <v/>
      </c>
      <c r="H5310" s="14">
        <f>SUMIFS(Lancamentos!$G:$G,Lancamentos!$C:$C,$A5310,Lancamentos!$E:$E,$C5310,Lancamentos!$B:$B,"SAIDA_USO")</f>
        <v/>
      </c>
      <c r="I5310" s="14">
        <f>SUMIFS(Lancamentos!$G:$G,Lancamentos!$C:$C,$A5310,Lancamentos!$E:$E,$C5310,Lancamentos!$B:$B,"SAIDA_DESCARTE")</f>
        <v/>
      </c>
      <c r="J5310" s="14">
        <f>G5310-H5310-I5310</f>
        <v/>
      </c>
      <c r="K5310">
        <f>IF(A5310="","",IF(J5310&lt;=IFERROR(VLOOKUP(A5310,Produtos!$A:$E,5,FALSE),0),"ABAIXO DO MINIMO","OK"))</f>
        <v/>
      </c>
    </row>
    <row r="5311">
      <c r="B5311">
        <f>IFERROR(VLOOKUP(A5311,Produtos!A:B,2,FALSE),"")</f>
        <v/>
      </c>
      <c r="D5311" s="10">
        <f>IFERROR(INDEX(Lotes!$E:$E,MATCH(1,(Lotes!$A:$A=A5311)*(Lotes!$C:$C=C5311),0)),"")</f>
        <v/>
      </c>
      <c r="E5311" s="14">
        <f>IF(D5311="","",D5311-TODAY())</f>
        <v/>
      </c>
      <c r="F5311">
        <f>IF(D5311="","",IF(E5311&lt;0,"VENCIDO",IF(E5311&lt;=30,"VENCE EM &lt;= 30 DIAS",IF(E5311&lt;=60,"ATENCAO (31-60 DIAS)","OK"))))</f>
        <v/>
      </c>
      <c r="G5311" s="14">
        <f>SUMIFS(Lancamentos!$G:$G,Lancamentos!$C:$C,$A5311,Lancamentos!$E:$E,$C5311,Lancamentos!$B:$B,"ENTRADA")</f>
        <v/>
      </c>
      <c r="H5311" s="14">
        <f>SUMIFS(Lancamentos!$G:$G,Lancamentos!$C:$C,$A5311,Lancamentos!$E:$E,$C5311,Lancamentos!$B:$B,"SAIDA_USO")</f>
        <v/>
      </c>
      <c r="I5311" s="14">
        <f>SUMIFS(Lancamentos!$G:$G,Lancamentos!$C:$C,$A5311,Lancamentos!$E:$E,$C5311,Lancamentos!$B:$B,"SAIDA_DESCARTE")</f>
        <v/>
      </c>
      <c r="J5311" s="14">
        <f>G5311-H5311-I5311</f>
        <v/>
      </c>
      <c r="K5311">
        <f>IF(A5311="","",IF(J5311&lt;=IFERROR(VLOOKUP(A5311,Produtos!$A:$E,5,FALSE),0),"ABAIXO DO MINIMO","OK"))</f>
        <v/>
      </c>
    </row>
    <row r="5312">
      <c r="B5312">
        <f>IFERROR(VLOOKUP(A5312,Produtos!A:B,2,FALSE),"")</f>
        <v/>
      </c>
      <c r="D5312" s="10">
        <f>IFERROR(INDEX(Lotes!$E:$E,MATCH(1,(Lotes!$A:$A=A5312)*(Lotes!$C:$C=C5312),0)),"")</f>
        <v/>
      </c>
      <c r="E5312" s="14">
        <f>IF(D5312="","",D5312-TODAY())</f>
        <v/>
      </c>
      <c r="F5312">
        <f>IF(D5312="","",IF(E5312&lt;0,"VENCIDO",IF(E5312&lt;=30,"VENCE EM &lt;= 30 DIAS",IF(E5312&lt;=60,"ATENCAO (31-60 DIAS)","OK"))))</f>
        <v/>
      </c>
      <c r="G5312" s="14">
        <f>SUMIFS(Lancamentos!$G:$G,Lancamentos!$C:$C,$A5312,Lancamentos!$E:$E,$C5312,Lancamentos!$B:$B,"ENTRADA")</f>
        <v/>
      </c>
      <c r="H5312" s="14">
        <f>SUMIFS(Lancamentos!$G:$G,Lancamentos!$C:$C,$A5312,Lancamentos!$E:$E,$C5312,Lancamentos!$B:$B,"SAIDA_USO")</f>
        <v/>
      </c>
      <c r="I5312" s="14">
        <f>SUMIFS(Lancamentos!$G:$G,Lancamentos!$C:$C,$A5312,Lancamentos!$E:$E,$C5312,Lancamentos!$B:$B,"SAIDA_DESCARTE")</f>
        <v/>
      </c>
      <c r="J5312" s="14">
        <f>G5312-H5312-I5312</f>
        <v/>
      </c>
      <c r="K5312">
        <f>IF(A5312="","",IF(J5312&lt;=IFERROR(VLOOKUP(A5312,Produtos!$A:$E,5,FALSE),0),"ABAIXO DO MINIMO","OK"))</f>
        <v/>
      </c>
    </row>
    <row r="5313">
      <c r="B5313">
        <f>IFERROR(VLOOKUP(A5313,Produtos!A:B,2,FALSE),"")</f>
        <v/>
      </c>
      <c r="D5313" s="10">
        <f>IFERROR(INDEX(Lotes!$E:$E,MATCH(1,(Lotes!$A:$A=A5313)*(Lotes!$C:$C=C5313),0)),"")</f>
        <v/>
      </c>
      <c r="E5313" s="14">
        <f>IF(D5313="","",D5313-TODAY())</f>
        <v/>
      </c>
      <c r="F5313">
        <f>IF(D5313="","",IF(E5313&lt;0,"VENCIDO",IF(E5313&lt;=30,"VENCE EM &lt;= 30 DIAS",IF(E5313&lt;=60,"ATENCAO (31-60 DIAS)","OK"))))</f>
        <v/>
      </c>
      <c r="G5313" s="14">
        <f>SUMIFS(Lancamentos!$G:$G,Lancamentos!$C:$C,$A5313,Lancamentos!$E:$E,$C5313,Lancamentos!$B:$B,"ENTRADA")</f>
        <v/>
      </c>
      <c r="H5313" s="14">
        <f>SUMIFS(Lancamentos!$G:$G,Lancamentos!$C:$C,$A5313,Lancamentos!$E:$E,$C5313,Lancamentos!$B:$B,"SAIDA_USO")</f>
        <v/>
      </c>
      <c r="I5313" s="14">
        <f>SUMIFS(Lancamentos!$G:$G,Lancamentos!$C:$C,$A5313,Lancamentos!$E:$E,$C5313,Lancamentos!$B:$B,"SAIDA_DESCARTE")</f>
        <v/>
      </c>
      <c r="J5313" s="14">
        <f>G5313-H5313-I5313</f>
        <v/>
      </c>
      <c r="K5313">
        <f>IF(A5313="","",IF(J5313&lt;=IFERROR(VLOOKUP(A5313,Produtos!$A:$E,5,FALSE),0),"ABAIXO DO MINIMO","OK"))</f>
        <v/>
      </c>
    </row>
    <row r="5314">
      <c r="B5314">
        <f>IFERROR(VLOOKUP(A5314,Produtos!A:B,2,FALSE),"")</f>
        <v/>
      </c>
      <c r="D5314" s="10">
        <f>IFERROR(INDEX(Lotes!$E:$E,MATCH(1,(Lotes!$A:$A=A5314)*(Lotes!$C:$C=C5314),0)),"")</f>
        <v/>
      </c>
      <c r="E5314" s="14">
        <f>IF(D5314="","",D5314-TODAY())</f>
        <v/>
      </c>
      <c r="F5314">
        <f>IF(D5314="","",IF(E5314&lt;0,"VENCIDO",IF(E5314&lt;=30,"VENCE EM &lt;= 30 DIAS",IF(E5314&lt;=60,"ATENCAO (31-60 DIAS)","OK"))))</f>
        <v/>
      </c>
      <c r="G5314" s="14">
        <f>SUMIFS(Lancamentos!$G:$G,Lancamentos!$C:$C,$A5314,Lancamentos!$E:$E,$C5314,Lancamentos!$B:$B,"ENTRADA")</f>
        <v/>
      </c>
      <c r="H5314" s="14">
        <f>SUMIFS(Lancamentos!$G:$G,Lancamentos!$C:$C,$A5314,Lancamentos!$E:$E,$C5314,Lancamentos!$B:$B,"SAIDA_USO")</f>
        <v/>
      </c>
      <c r="I5314" s="14">
        <f>SUMIFS(Lancamentos!$G:$G,Lancamentos!$C:$C,$A5314,Lancamentos!$E:$E,$C5314,Lancamentos!$B:$B,"SAIDA_DESCARTE")</f>
        <v/>
      </c>
      <c r="J5314" s="14">
        <f>G5314-H5314-I5314</f>
        <v/>
      </c>
      <c r="K5314">
        <f>IF(A5314="","",IF(J5314&lt;=IFERROR(VLOOKUP(A5314,Produtos!$A:$E,5,FALSE),0),"ABAIXO DO MINIMO","OK"))</f>
        <v/>
      </c>
    </row>
    <row r="5315">
      <c r="B5315">
        <f>IFERROR(VLOOKUP(A5315,Produtos!A:B,2,FALSE),"")</f>
        <v/>
      </c>
      <c r="D5315" s="10">
        <f>IFERROR(INDEX(Lotes!$E:$E,MATCH(1,(Lotes!$A:$A=A5315)*(Lotes!$C:$C=C5315),0)),"")</f>
        <v/>
      </c>
      <c r="E5315" s="14">
        <f>IF(D5315="","",D5315-TODAY())</f>
        <v/>
      </c>
      <c r="F5315">
        <f>IF(D5315="","",IF(E5315&lt;0,"VENCIDO",IF(E5315&lt;=30,"VENCE EM &lt;= 30 DIAS",IF(E5315&lt;=60,"ATENCAO (31-60 DIAS)","OK"))))</f>
        <v/>
      </c>
      <c r="G5315" s="14">
        <f>SUMIFS(Lancamentos!$G:$G,Lancamentos!$C:$C,$A5315,Lancamentos!$E:$E,$C5315,Lancamentos!$B:$B,"ENTRADA")</f>
        <v/>
      </c>
      <c r="H5315" s="14">
        <f>SUMIFS(Lancamentos!$G:$G,Lancamentos!$C:$C,$A5315,Lancamentos!$E:$E,$C5315,Lancamentos!$B:$B,"SAIDA_USO")</f>
        <v/>
      </c>
      <c r="I5315" s="14">
        <f>SUMIFS(Lancamentos!$G:$G,Lancamentos!$C:$C,$A5315,Lancamentos!$E:$E,$C5315,Lancamentos!$B:$B,"SAIDA_DESCARTE")</f>
        <v/>
      </c>
      <c r="J5315" s="14">
        <f>G5315-H5315-I5315</f>
        <v/>
      </c>
      <c r="K5315">
        <f>IF(A5315="","",IF(J5315&lt;=IFERROR(VLOOKUP(A5315,Produtos!$A:$E,5,FALSE),0),"ABAIXO DO MINIMO","OK"))</f>
        <v/>
      </c>
    </row>
    <row r="5316">
      <c r="B5316">
        <f>IFERROR(VLOOKUP(A5316,Produtos!A:B,2,FALSE),"")</f>
        <v/>
      </c>
      <c r="D5316" s="10">
        <f>IFERROR(INDEX(Lotes!$E:$E,MATCH(1,(Lotes!$A:$A=A5316)*(Lotes!$C:$C=C5316),0)),"")</f>
        <v/>
      </c>
      <c r="E5316" s="14">
        <f>IF(D5316="","",D5316-TODAY())</f>
        <v/>
      </c>
      <c r="F5316">
        <f>IF(D5316="","",IF(E5316&lt;0,"VENCIDO",IF(E5316&lt;=30,"VENCE EM &lt;= 30 DIAS",IF(E5316&lt;=60,"ATENCAO (31-60 DIAS)","OK"))))</f>
        <v/>
      </c>
      <c r="G5316" s="14">
        <f>SUMIFS(Lancamentos!$G:$G,Lancamentos!$C:$C,$A5316,Lancamentos!$E:$E,$C5316,Lancamentos!$B:$B,"ENTRADA")</f>
        <v/>
      </c>
      <c r="H5316" s="14">
        <f>SUMIFS(Lancamentos!$G:$G,Lancamentos!$C:$C,$A5316,Lancamentos!$E:$E,$C5316,Lancamentos!$B:$B,"SAIDA_USO")</f>
        <v/>
      </c>
      <c r="I5316" s="14">
        <f>SUMIFS(Lancamentos!$G:$G,Lancamentos!$C:$C,$A5316,Lancamentos!$E:$E,$C5316,Lancamentos!$B:$B,"SAIDA_DESCARTE")</f>
        <v/>
      </c>
      <c r="J5316" s="14">
        <f>G5316-H5316-I5316</f>
        <v/>
      </c>
      <c r="K5316">
        <f>IF(A5316="","",IF(J5316&lt;=IFERROR(VLOOKUP(A5316,Produtos!$A:$E,5,FALSE),0),"ABAIXO DO MINIMO","OK"))</f>
        <v/>
      </c>
    </row>
    <row r="5317">
      <c r="B5317">
        <f>IFERROR(VLOOKUP(A5317,Produtos!A:B,2,FALSE),"")</f>
        <v/>
      </c>
      <c r="D5317" s="10">
        <f>IFERROR(INDEX(Lotes!$E:$E,MATCH(1,(Lotes!$A:$A=A5317)*(Lotes!$C:$C=C5317),0)),"")</f>
        <v/>
      </c>
      <c r="E5317" s="14">
        <f>IF(D5317="","",D5317-TODAY())</f>
        <v/>
      </c>
      <c r="F5317">
        <f>IF(D5317="","",IF(E5317&lt;0,"VENCIDO",IF(E5317&lt;=30,"VENCE EM &lt;= 30 DIAS",IF(E5317&lt;=60,"ATENCAO (31-60 DIAS)","OK"))))</f>
        <v/>
      </c>
      <c r="G5317" s="14">
        <f>SUMIFS(Lancamentos!$G:$G,Lancamentos!$C:$C,$A5317,Lancamentos!$E:$E,$C5317,Lancamentos!$B:$B,"ENTRADA")</f>
        <v/>
      </c>
      <c r="H5317" s="14">
        <f>SUMIFS(Lancamentos!$G:$G,Lancamentos!$C:$C,$A5317,Lancamentos!$E:$E,$C5317,Lancamentos!$B:$B,"SAIDA_USO")</f>
        <v/>
      </c>
      <c r="I5317" s="14">
        <f>SUMIFS(Lancamentos!$G:$G,Lancamentos!$C:$C,$A5317,Lancamentos!$E:$E,$C5317,Lancamentos!$B:$B,"SAIDA_DESCARTE")</f>
        <v/>
      </c>
      <c r="J5317" s="14">
        <f>G5317-H5317-I5317</f>
        <v/>
      </c>
      <c r="K5317">
        <f>IF(A5317="","",IF(J5317&lt;=IFERROR(VLOOKUP(A5317,Produtos!$A:$E,5,FALSE),0),"ABAIXO DO MINIMO","OK"))</f>
        <v/>
      </c>
    </row>
    <row r="5318">
      <c r="B5318">
        <f>IFERROR(VLOOKUP(A5318,Produtos!A:B,2,FALSE),"")</f>
        <v/>
      </c>
      <c r="D5318" s="10">
        <f>IFERROR(INDEX(Lotes!$E:$E,MATCH(1,(Lotes!$A:$A=A5318)*(Lotes!$C:$C=C5318),0)),"")</f>
        <v/>
      </c>
      <c r="E5318" s="14">
        <f>IF(D5318="","",D5318-TODAY())</f>
        <v/>
      </c>
      <c r="F5318">
        <f>IF(D5318="","",IF(E5318&lt;0,"VENCIDO",IF(E5318&lt;=30,"VENCE EM &lt;= 30 DIAS",IF(E5318&lt;=60,"ATENCAO (31-60 DIAS)","OK"))))</f>
        <v/>
      </c>
      <c r="G5318" s="14">
        <f>SUMIFS(Lancamentos!$G:$G,Lancamentos!$C:$C,$A5318,Lancamentos!$E:$E,$C5318,Lancamentos!$B:$B,"ENTRADA")</f>
        <v/>
      </c>
      <c r="H5318" s="14">
        <f>SUMIFS(Lancamentos!$G:$G,Lancamentos!$C:$C,$A5318,Lancamentos!$E:$E,$C5318,Lancamentos!$B:$B,"SAIDA_USO")</f>
        <v/>
      </c>
      <c r="I5318" s="14">
        <f>SUMIFS(Lancamentos!$G:$G,Lancamentos!$C:$C,$A5318,Lancamentos!$E:$E,$C5318,Lancamentos!$B:$B,"SAIDA_DESCARTE")</f>
        <v/>
      </c>
      <c r="J5318" s="14">
        <f>G5318-H5318-I5318</f>
        <v/>
      </c>
      <c r="K5318">
        <f>IF(A5318="","",IF(J5318&lt;=IFERROR(VLOOKUP(A5318,Produtos!$A:$E,5,FALSE),0),"ABAIXO DO MINIMO","OK"))</f>
        <v/>
      </c>
    </row>
    <row r="5319">
      <c r="B5319">
        <f>IFERROR(VLOOKUP(A5319,Produtos!A:B,2,FALSE),"")</f>
        <v/>
      </c>
      <c r="D5319" s="10">
        <f>IFERROR(INDEX(Lotes!$E:$E,MATCH(1,(Lotes!$A:$A=A5319)*(Lotes!$C:$C=C5319),0)),"")</f>
        <v/>
      </c>
      <c r="E5319" s="14">
        <f>IF(D5319="","",D5319-TODAY())</f>
        <v/>
      </c>
      <c r="F5319">
        <f>IF(D5319="","",IF(E5319&lt;0,"VENCIDO",IF(E5319&lt;=30,"VENCE EM &lt;= 30 DIAS",IF(E5319&lt;=60,"ATENCAO (31-60 DIAS)","OK"))))</f>
        <v/>
      </c>
      <c r="G5319" s="14">
        <f>SUMIFS(Lancamentos!$G:$G,Lancamentos!$C:$C,$A5319,Lancamentos!$E:$E,$C5319,Lancamentos!$B:$B,"ENTRADA")</f>
        <v/>
      </c>
      <c r="H5319" s="14">
        <f>SUMIFS(Lancamentos!$G:$G,Lancamentos!$C:$C,$A5319,Lancamentos!$E:$E,$C5319,Lancamentos!$B:$B,"SAIDA_USO")</f>
        <v/>
      </c>
      <c r="I5319" s="14">
        <f>SUMIFS(Lancamentos!$G:$G,Lancamentos!$C:$C,$A5319,Lancamentos!$E:$E,$C5319,Lancamentos!$B:$B,"SAIDA_DESCARTE")</f>
        <v/>
      </c>
      <c r="J5319" s="14">
        <f>G5319-H5319-I5319</f>
        <v/>
      </c>
      <c r="K5319">
        <f>IF(A5319="","",IF(J5319&lt;=IFERROR(VLOOKUP(A5319,Produtos!$A:$E,5,FALSE),0),"ABAIXO DO MINIMO","OK"))</f>
        <v/>
      </c>
    </row>
    <row r="5320">
      <c r="B5320">
        <f>IFERROR(VLOOKUP(A5320,Produtos!A:B,2,FALSE),"")</f>
        <v/>
      </c>
      <c r="D5320" s="10">
        <f>IFERROR(INDEX(Lotes!$E:$E,MATCH(1,(Lotes!$A:$A=A5320)*(Lotes!$C:$C=C5320),0)),"")</f>
        <v/>
      </c>
      <c r="E5320" s="14">
        <f>IF(D5320="","",D5320-TODAY())</f>
        <v/>
      </c>
      <c r="F5320">
        <f>IF(D5320="","",IF(E5320&lt;0,"VENCIDO",IF(E5320&lt;=30,"VENCE EM &lt;= 30 DIAS",IF(E5320&lt;=60,"ATENCAO (31-60 DIAS)","OK"))))</f>
        <v/>
      </c>
      <c r="G5320" s="14">
        <f>SUMIFS(Lancamentos!$G:$G,Lancamentos!$C:$C,$A5320,Lancamentos!$E:$E,$C5320,Lancamentos!$B:$B,"ENTRADA")</f>
        <v/>
      </c>
      <c r="H5320" s="14">
        <f>SUMIFS(Lancamentos!$G:$G,Lancamentos!$C:$C,$A5320,Lancamentos!$E:$E,$C5320,Lancamentos!$B:$B,"SAIDA_USO")</f>
        <v/>
      </c>
      <c r="I5320" s="14">
        <f>SUMIFS(Lancamentos!$G:$G,Lancamentos!$C:$C,$A5320,Lancamentos!$E:$E,$C5320,Lancamentos!$B:$B,"SAIDA_DESCARTE")</f>
        <v/>
      </c>
      <c r="J5320" s="14">
        <f>G5320-H5320-I5320</f>
        <v/>
      </c>
      <c r="K5320">
        <f>IF(A5320="","",IF(J5320&lt;=IFERROR(VLOOKUP(A5320,Produtos!$A:$E,5,FALSE),0),"ABAIXO DO MINIMO","OK"))</f>
        <v/>
      </c>
    </row>
    <row r="5321">
      <c r="B5321">
        <f>IFERROR(VLOOKUP(A5321,Produtos!A:B,2,FALSE),"")</f>
        <v/>
      </c>
      <c r="D5321" s="10">
        <f>IFERROR(INDEX(Lotes!$E:$E,MATCH(1,(Lotes!$A:$A=A5321)*(Lotes!$C:$C=C5321),0)),"")</f>
        <v/>
      </c>
      <c r="E5321" s="14">
        <f>IF(D5321="","",D5321-TODAY())</f>
        <v/>
      </c>
      <c r="F5321">
        <f>IF(D5321="","",IF(E5321&lt;0,"VENCIDO",IF(E5321&lt;=30,"VENCE EM &lt;= 30 DIAS",IF(E5321&lt;=60,"ATENCAO (31-60 DIAS)","OK"))))</f>
        <v/>
      </c>
      <c r="G5321" s="14">
        <f>SUMIFS(Lancamentos!$G:$G,Lancamentos!$C:$C,$A5321,Lancamentos!$E:$E,$C5321,Lancamentos!$B:$B,"ENTRADA")</f>
        <v/>
      </c>
      <c r="H5321" s="14">
        <f>SUMIFS(Lancamentos!$G:$G,Lancamentos!$C:$C,$A5321,Lancamentos!$E:$E,$C5321,Lancamentos!$B:$B,"SAIDA_USO")</f>
        <v/>
      </c>
      <c r="I5321" s="14">
        <f>SUMIFS(Lancamentos!$G:$G,Lancamentos!$C:$C,$A5321,Lancamentos!$E:$E,$C5321,Lancamentos!$B:$B,"SAIDA_DESCARTE")</f>
        <v/>
      </c>
      <c r="J5321" s="14">
        <f>G5321-H5321-I5321</f>
        <v/>
      </c>
      <c r="K5321">
        <f>IF(A5321="","",IF(J5321&lt;=IFERROR(VLOOKUP(A5321,Produtos!$A:$E,5,FALSE),0),"ABAIXO DO MINIMO","OK"))</f>
        <v/>
      </c>
    </row>
    <row r="5322">
      <c r="B5322">
        <f>IFERROR(VLOOKUP(A5322,Produtos!A:B,2,FALSE),"")</f>
        <v/>
      </c>
      <c r="D5322" s="10">
        <f>IFERROR(INDEX(Lotes!$E:$E,MATCH(1,(Lotes!$A:$A=A5322)*(Lotes!$C:$C=C5322),0)),"")</f>
        <v/>
      </c>
      <c r="E5322" s="14">
        <f>IF(D5322="","",D5322-TODAY())</f>
        <v/>
      </c>
      <c r="F5322">
        <f>IF(D5322="","",IF(E5322&lt;0,"VENCIDO",IF(E5322&lt;=30,"VENCE EM &lt;= 30 DIAS",IF(E5322&lt;=60,"ATENCAO (31-60 DIAS)","OK"))))</f>
        <v/>
      </c>
      <c r="G5322" s="14">
        <f>SUMIFS(Lancamentos!$G:$G,Lancamentos!$C:$C,$A5322,Lancamentos!$E:$E,$C5322,Lancamentos!$B:$B,"ENTRADA")</f>
        <v/>
      </c>
      <c r="H5322" s="14">
        <f>SUMIFS(Lancamentos!$G:$G,Lancamentos!$C:$C,$A5322,Lancamentos!$E:$E,$C5322,Lancamentos!$B:$B,"SAIDA_USO")</f>
        <v/>
      </c>
      <c r="I5322" s="14">
        <f>SUMIFS(Lancamentos!$G:$G,Lancamentos!$C:$C,$A5322,Lancamentos!$E:$E,$C5322,Lancamentos!$B:$B,"SAIDA_DESCARTE")</f>
        <v/>
      </c>
      <c r="J5322" s="14">
        <f>G5322-H5322-I5322</f>
        <v/>
      </c>
      <c r="K5322">
        <f>IF(A5322="","",IF(J5322&lt;=IFERROR(VLOOKUP(A5322,Produtos!$A:$E,5,FALSE),0),"ABAIXO DO MINIMO","OK"))</f>
        <v/>
      </c>
    </row>
    <row r="5323">
      <c r="B5323">
        <f>IFERROR(VLOOKUP(A5323,Produtos!A:B,2,FALSE),"")</f>
        <v/>
      </c>
      <c r="D5323" s="10">
        <f>IFERROR(INDEX(Lotes!$E:$E,MATCH(1,(Lotes!$A:$A=A5323)*(Lotes!$C:$C=C5323),0)),"")</f>
        <v/>
      </c>
      <c r="E5323" s="14">
        <f>IF(D5323="","",D5323-TODAY())</f>
        <v/>
      </c>
      <c r="F5323">
        <f>IF(D5323="","",IF(E5323&lt;0,"VENCIDO",IF(E5323&lt;=30,"VENCE EM &lt;= 30 DIAS",IF(E5323&lt;=60,"ATENCAO (31-60 DIAS)","OK"))))</f>
        <v/>
      </c>
      <c r="G5323" s="14">
        <f>SUMIFS(Lancamentos!$G:$G,Lancamentos!$C:$C,$A5323,Lancamentos!$E:$E,$C5323,Lancamentos!$B:$B,"ENTRADA")</f>
        <v/>
      </c>
      <c r="H5323" s="14">
        <f>SUMIFS(Lancamentos!$G:$G,Lancamentos!$C:$C,$A5323,Lancamentos!$E:$E,$C5323,Lancamentos!$B:$B,"SAIDA_USO")</f>
        <v/>
      </c>
      <c r="I5323" s="14">
        <f>SUMIFS(Lancamentos!$G:$G,Lancamentos!$C:$C,$A5323,Lancamentos!$E:$E,$C5323,Lancamentos!$B:$B,"SAIDA_DESCARTE")</f>
        <v/>
      </c>
      <c r="J5323" s="14">
        <f>G5323-H5323-I5323</f>
        <v/>
      </c>
      <c r="K5323">
        <f>IF(A5323="","",IF(J5323&lt;=IFERROR(VLOOKUP(A5323,Produtos!$A:$E,5,FALSE),0),"ABAIXO DO MINIMO","OK"))</f>
        <v/>
      </c>
    </row>
    <row r="5324">
      <c r="B5324">
        <f>IFERROR(VLOOKUP(A5324,Produtos!A:B,2,FALSE),"")</f>
        <v/>
      </c>
      <c r="D5324" s="10">
        <f>IFERROR(INDEX(Lotes!$E:$E,MATCH(1,(Lotes!$A:$A=A5324)*(Lotes!$C:$C=C5324),0)),"")</f>
        <v/>
      </c>
      <c r="E5324" s="14">
        <f>IF(D5324="","",D5324-TODAY())</f>
        <v/>
      </c>
      <c r="F5324">
        <f>IF(D5324="","",IF(E5324&lt;0,"VENCIDO",IF(E5324&lt;=30,"VENCE EM &lt;= 30 DIAS",IF(E5324&lt;=60,"ATENCAO (31-60 DIAS)","OK"))))</f>
        <v/>
      </c>
      <c r="G5324" s="14">
        <f>SUMIFS(Lancamentos!$G:$G,Lancamentos!$C:$C,$A5324,Lancamentos!$E:$E,$C5324,Lancamentos!$B:$B,"ENTRADA")</f>
        <v/>
      </c>
      <c r="H5324" s="14">
        <f>SUMIFS(Lancamentos!$G:$G,Lancamentos!$C:$C,$A5324,Lancamentos!$E:$E,$C5324,Lancamentos!$B:$B,"SAIDA_USO")</f>
        <v/>
      </c>
      <c r="I5324" s="14">
        <f>SUMIFS(Lancamentos!$G:$G,Lancamentos!$C:$C,$A5324,Lancamentos!$E:$E,$C5324,Lancamentos!$B:$B,"SAIDA_DESCARTE")</f>
        <v/>
      </c>
      <c r="J5324" s="14">
        <f>G5324-H5324-I5324</f>
        <v/>
      </c>
      <c r="K5324">
        <f>IF(A5324="","",IF(J5324&lt;=IFERROR(VLOOKUP(A5324,Produtos!$A:$E,5,FALSE),0),"ABAIXO DO MINIMO","OK"))</f>
        <v/>
      </c>
    </row>
    <row r="5325">
      <c r="B5325">
        <f>IFERROR(VLOOKUP(A5325,Produtos!A:B,2,FALSE),"")</f>
        <v/>
      </c>
      <c r="D5325" s="10">
        <f>IFERROR(INDEX(Lotes!$E:$E,MATCH(1,(Lotes!$A:$A=A5325)*(Lotes!$C:$C=C5325),0)),"")</f>
        <v/>
      </c>
      <c r="E5325" s="14">
        <f>IF(D5325="","",D5325-TODAY())</f>
        <v/>
      </c>
      <c r="F5325">
        <f>IF(D5325="","",IF(E5325&lt;0,"VENCIDO",IF(E5325&lt;=30,"VENCE EM &lt;= 30 DIAS",IF(E5325&lt;=60,"ATENCAO (31-60 DIAS)","OK"))))</f>
        <v/>
      </c>
      <c r="G5325" s="14">
        <f>SUMIFS(Lancamentos!$G:$G,Lancamentos!$C:$C,$A5325,Lancamentos!$E:$E,$C5325,Lancamentos!$B:$B,"ENTRADA")</f>
        <v/>
      </c>
      <c r="H5325" s="14">
        <f>SUMIFS(Lancamentos!$G:$G,Lancamentos!$C:$C,$A5325,Lancamentos!$E:$E,$C5325,Lancamentos!$B:$B,"SAIDA_USO")</f>
        <v/>
      </c>
      <c r="I5325" s="14">
        <f>SUMIFS(Lancamentos!$G:$G,Lancamentos!$C:$C,$A5325,Lancamentos!$E:$E,$C5325,Lancamentos!$B:$B,"SAIDA_DESCARTE")</f>
        <v/>
      </c>
      <c r="J5325" s="14">
        <f>G5325-H5325-I5325</f>
        <v/>
      </c>
      <c r="K5325">
        <f>IF(A5325="","",IF(J5325&lt;=IFERROR(VLOOKUP(A5325,Produtos!$A:$E,5,FALSE),0),"ABAIXO DO MINIMO","OK"))</f>
        <v/>
      </c>
    </row>
    <row r="5326">
      <c r="B5326">
        <f>IFERROR(VLOOKUP(A5326,Produtos!A:B,2,FALSE),"")</f>
        <v/>
      </c>
      <c r="D5326" s="10">
        <f>IFERROR(INDEX(Lotes!$E:$E,MATCH(1,(Lotes!$A:$A=A5326)*(Lotes!$C:$C=C5326),0)),"")</f>
        <v/>
      </c>
      <c r="E5326" s="14">
        <f>IF(D5326="","",D5326-TODAY())</f>
        <v/>
      </c>
      <c r="F5326">
        <f>IF(D5326="","",IF(E5326&lt;0,"VENCIDO",IF(E5326&lt;=30,"VENCE EM &lt;= 30 DIAS",IF(E5326&lt;=60,"ATENCAO (31-60 DIAS)","OK"))))</f>
        <v/>
      </c>
      <c r="G5326" s="14">
        <f>SUMIFS(Lancamentos!$G:$G,Lancamentos!$C:$C,$A5326,Lancamentos!$E:$E,$C5326,Lancamentos!$B:$B,"ENTRADA")</f>
        <v/>
      </c>
      <c r="H5326" s="14">
        <f>SUMIFS(Lancamentos!$G:$G,Lancamentos!$C:$C,$A5326,Lancamentos!$E:$E,$C5326,Lancamentos!$B:$B,"SAIDA_USO")</f>
        <v/>
      </c>
      <c r="I5326" s="14">
        <f>SUMIFS(Lancamentos!$G:$G,Lancamentos!$C:$C,$A5326,Lancamentos!$E:$E,$C5326,Lancamentos!$B:$B,"SAIDA_DESCARTE")</f>
        <v/>
      </c>
      <c r="J5326" s="14">
        <f>G5326-H5326-I5326</f>
        <v/>
      </c>
      <c r="K5326">
        <f>IF(A5326="","",IF(J5326&lt;=IFERROR(VLOOKUP(A5326,Produtos!$A:$E,5,FALSE),0),"ABAIXO DO MINIMO","OK"))</f>
        <v/>
      </c>
    </row>
    <row r="5327">
      <c r="B5327">
        <f>IFERROR(VLOOKUP(A5327,Produtos!A:B,2,FALSE),"")</f>
        <v/>
      </c>
      <c r="D5327" s="10">
        <f>IFERROR(INDEX(Lotes!$E:$E,MATCH(1,(Lotes!$A:$A=A5327)*(Lotes!$C:$C=C5327),0)),"")</f>
        <v/>
      </c>
      <c r="E5327" s="14">
        <f>IF(D5327="","",D5327-TODAY())</f>
        <v/>
      </c>
      <c r="F5327">
        <f>IF(D5327="","",IF(E5327&lt;0,"VENCIDO",IF(E5327&lt;=30,"VENCE EM &lt;= 30 DIAS",IF(E5327&lt;=60,"ATENCAO (31-60 DIAS)","OK"))))</f>
        <v/>
      </c>
      <c r="G5327" s="14">
        <f>SUMIFS(Lancamentos!$G:$G,Lancamentos!$C:$C,$A5327,Lancamentos!$E:$E,$C5327,Lancamentos!$B:$B,"ENTRADA")</f>
        <v/>
      </c>
      <c r="H5327" s="14">
        <f>SUMIFS(Lancamentos!$G:$G,Lancamentos!$C:$C,$A5327,Lancamentos!$E:$E,$C5327,Lancamentos!$B:$B,"SAIDA_USO")</f>
        <v/>
      </c>
      <c r="I5327" s="14">
        <f>SUMIFS(Lancamentos!$G:$G,Lancamentos!$C:$C,$A5327,Lancamentos!$E:$E,$C5327,Lancamentos!$B:$B,"SAIDA_DESCARTE")</f>
        <v/>
      </c>
      <c r="J5327" s="14">
        <f>G5327-H5327-I5327</f>
        <v/>
      </c>
      <c r="K5327">
        <f>IF(A5327="","",IF(J5327&lt;=IFERROR(VLOOKUP(A5327,Produtos!$A:$E,5,FALSE),0),"ABAIXO DO MINIMO","OK"))</f>
        <v/>
      </c>
    </row>
    <row r="5328">
      <c r="B5328">
        <f>IFERROR(VLOOKUP(A5328,Produtos!A:B,2,FALSE),"")</f>
        <v/>
      </c>
      <c r="D5328" s="10">
        <f>IFERROR(INDEX(Lotes!$E:$E,MATCH(1,(Lotes!$A:$A=A5328)*(Lotes!$C:$C=C5328),0)),"")</f>
        <v/>
      </c>
      <c r="E5328" s="14">
        <f>IF(D5328="","",D5328-TODAY())</f>
        <v/>
      </c>
      <c r="F5328">
        <f>IF(D5328="","",IF(E5328&lt;0,"VENCIDO",IF(E5328&lt;=30,"VENCE EM &lt;= 30 DIAS",IF(E5328&lt;=60,"ATENCAO (31-60 DIAS)","OK"))))</f>
        <v/>
      </c>
      <c r="G5328" s="14">
        <f>SUMIFS(Lancamentos!$G:$G,Lancamentos!$C:$C,$A5328,Lancamentos!$E:$E,$C5328,Lancamentos!$B:$B,"ENTRADA")</f>
        <v/>
      </c>
      <c r="H5328" s="14">
        <f>SUMIFS(Lancamentos!$G:$G,Lancamentos!$C:$C,$A5328,Lancamentos!$E:$E,$C5328,Lancamentos!$B:$B,"SAIDA_USO")</f>
        <v/>
      </c>
      <c r="I5328" s="14">
        <f>SUMIFS(Lancamentos!$G:$G,Lancamentos!$C:$C,$A5328,Lancamentos!$E:$E,$C5328,Lancamentos!$B:$B,"SAIDA_DESCARTE")</f>
        <v/>
      </c>
      <c r="J5328" s="14">
        <f>G5328-H5328-I5328</f>
        <v/>
      </c>
      <c r="K5328">
        <f>IF(A5328="","",IF(J5328&lt;=IFERROR(VLOOKUP(A5328,Produtos!$A:$E,5,FALSE),0),"ABAIXO DO MINIMO","OK"))</f>
        <v/>
      </c>
    </row>
    <row r="5329">
      <c r="B5329">
        <f>IFERROR(VLOOKUP(A5329,Produtos!A:B,2,FALSE),"")</f>
        <v/>
      </c>
      <c r="D5329" s="10">
        <f>IFERROR(INDEX(Lotes!$E:$E,MATCH(1,(Lotes!$A:$A=A5329)*(Lotes!$C:$C=C5329),0)),"")</f>
        <v/>
      </c>
      <c r="E5329" s="14">
        <f>IF(D5329="","",D5329-TODAY())</f>
        <v/>
      </c>
      <c r="F5329">
        <f>IF(D5329="","",IF(E5329&lt;0,"VENCIDO",IF(E5329&lt;=30,"VENCE EM &lt;= 30 DIAS",IF(E5329&lt;=60,"ATENCAO (31-60 DIAS)","OK"))))</f>
        <v/>
      </c>
      <c r="G5329" s="14">
        <f>SUMIFS(Lancamentos!$G:$G,Lancamentos!$C:$C,$A5329,Lancamentos!$E:$E,$C5329,Lancamentos!$B:$B,"ENTRADA")</f>
        <v/>
      </c>
      <c r="H5329" s="14">
        <f>SUMIFS(Lancamentos!$G:$G,Lancamentos!$C:$C,$A5329,Lancamentos!$E:$E,$C5329,Lancamentos!$B:$B,"SAIDA_USO")</f>
        <v/>
      </c>
      <c r="I5329" s="14">
        <f>SUMIFS(Lancamentos!$G:$G,Lancamentos!$C:$C,$A5329,Lancamentos!$E:$E,$C5329,Lancamentos!$B:$B,"SAIDA_DESCARTE")</f>
        <v/>
      </c>
      <c r="J5329" s="14">
        <f>G5329-H5329-I5329</f>
        <v/>
      </c>
      <c r="K5329">
        <f>IF(A5329="","",IF(J5329&lt;=IFERROR(VLOOKUP(A5329,Produtos!$A:$E,5,FALSE),0),"ABAIXO DO MINIMO","OK"))</f>
        <v/>
      </c>
    </row>
    <row r="5330">
      <c r="B5330">
        <f>IFERROR(VLOOKUP(A5330,Produtos!A:B,2,FALSE),"")</f>
        <v/>
      </c>
      <c r="D5330" s="10">
        <f>IFERROR(INDEX(Lotes!$E:$E,MATCH(1,(Lotes!$A:$A=A5330)*(Lotes!$C:$C=C5330),0)),"")</f>
        <v/>
      </c>
      <c r="E5330" s="14">
        <f>IF(D5330="","",D5330-TODAY())</f>
        <v/>
      </c>
      <c r="F5330">
        <f>IF(D5330="","",IF(E5330&lt;0,"VENCIDO",IF(E5330&lt;=30,"VENCE EM &lt;= 30 DIAS",IF(E5330&lt;=60,"ATENCAO (31-60 DIAS)","OK"))))</f>
        <v/>
      </c>
      <c r="G5330" s="14">
        <f>SUMIFS(Lancamentos!$G:$G,Lancamentos!$C:$C,$A5330,Lancamentos!$E:$E,$C5330,Lancamentos!$B:$B,"ENTRADA")</f>
        <v/>
      </c>
      <c r="H5330" s="14">
        <f>SUMIFS(Lancamentos!$G:$G,Lancamentos!$C:$C,$A5330,Lancamentos!$E:$E,$C5330,Lancamentos!$B:$B,"SAIDA_USO")</f>
        <v/>
      </c>
      <c r="I5330" s="14">
        <f>SUMIFS(Lancamentos!$G:$G,Lancamentos!$C:$C,$A5330,Lancamentos!$E:$E,$C5330,Lancamentos!$B:$B,"SAIDA_DESCARTE")</f>
        <v/>
      </c>
      <c r="J5330" s="14">
        <f>G5330-H5330-I5330</f>
        <v/>
      </c>
      <c r="K5330">
        <f>IF(A5330="","",IF(J5330&lt;=IFERROR(VLOOKUP(A5330,Produtos!$A:$E,5,FALSE),0),"ABAIXO DO MINIMO","OK"))</f>
        <v/>
      </c>
    </row>
    <row r="5331">
      <c r="B5331">
        <f>IFERROR(VLOOKUP(A5331,Produtos!A:B,2,FALSE),"")</f>
        <v/>
      </c>
      <c r="D5331" s="10">
        <f>IFERROR(INDEX(Lotes!$E:$E,MATCH(1,(Lotes!$A:$A=A5331)*(Lotes!$C:$C=C5331),0)),"")</f>
        <v/>
      </c>
      <c r="E5331" s="14">
        <f>IF(D5331="","",D5331-TODAY())</f>
        <v/>
      </c>
      <c r="F5331">
        <f>IF(D5331="","",IF(E5331&lt;0,"VENCIDO",IF(E5331&lt;=30,"VENCE EM &lt;= 30 DIAS",IF(E5331&lt;=60,"ATENCAO (31-60 DIAS)","OK"))))</f>
        <v/>
      </c>
      <c r="G5331" s="14">
        <f>SUMIFS(Lancamentos!$G:$G,Lancamentos!$C:$C,$A5331,Lancamentos!$E:$E,$C5331,Lancamentos!$B:$B,"ENTRADA")</f>
        <v/>
      </c>
      <c r="H5331" s="14">
        <f>SUMIFS(Lancamentos!$G:$G,Lancamentos!$C:$C,$A5331,Lancamentos!$E:$E,$C5331,Lancamentos!$B:$B,"SAIDA_USO")</f>
        <v/>
      </c>
      <c r="I5331" s="14">
        <f>SUMIFS(Lancamentos!$G:$G,Lancamentos!$C:$C,$A5331,Lancamentos!$E:$E,$C5331,Lancamentos!$B:$B,"SAIDA_DESCARTE")</f>
        <v/>
      </c>
      <c r="J5331" s="14">
        <f>G5331-H5331-I5331</f>
        <v/>
      </c>
      <c r="K5331">
        <f>IF(A5331="","",IF(J5331&lt;=IFERROR(VLOOKUP(A5331,Produtos!$A:$E,5,FALSE),0),"ABAIXO DO MINIMO","OK"))</f>
        <v/>
      </c>
    </row>
    <row r="5332">
      <c r="B5332">
        <f>IFERROR(VLOOKUP(A5332,Produtos!A:B,2,FALSE),"")</f>
        <v/>
      </c>
      <c r="D5332" s="10">
        <f>IFERROR(INDEX(Lotes!$E:$E,MATCH(1,(Lotes!$A:$A=A5332)*(Lotes!$C:$C=C5332),0)),"")</f>
        <v/>
      </c>
      <c r="E5332" s="14">
        <f>IF(D5332="","",D5332-TODAY())</f>
        <v/>
      </c>
      <c r="F5332">
        <f>IF(D5332="","",IF(E5332&lt;0,"VENCIDO",IF(E5332&lt;=30,"VENCE EM &lt;= 30 DIAS",IF(E5332&lt;=60,"ATENCAO (31-60 DIAS)","OK"))))</f>
        <v/>
      </c>
      <c r="G5332" s="14">
        <f>SUMIFS(Lancamentos!$G:$G,Lancamentos!$C:$C,$A5332,Lancamentos!$E:$E,$C5332,Lancamentos!$B:$B,"ENTRADA")</f>
        <v/>
      </c>
      <c r="H5332" s="14">
        <f>SUMIFS(Lancamentos!$G:$G,Lancamentos!$C:$C,$A5332,Lancamentos!$E:$E,$C5332,Lancamentos!$B:$B,"SAIDA_USO")</f>
        <v/>
      </c>
      <c r="I5332" s="14">
        <f>SUMIFS(Lancamentos!$G:$G,Lancamentos!$C:$C,$A5332,Lancamentos!$E:$E,$C5332,Lancamentos!$B:$B,"SAIDA_DESCARTE")</f>
        <v/>
      </c>
      <c r="J5332" s="14">
        <f>G5332-H5332-I5332</f>
        <v/>
      </c>
      <c r="K5332">
        <f>IF(A5332="","",IF(J5332&lt;=IFERROR(VLOOKUP(A5332,Produtos!$A:$E,5,FALSE),0),"ABAIXO DO MINIMO","OK"))</f>
        <v/>
      </c>
    </row>
    <row r="5333">
      <c r="B5333">
        <f>IFERROR(VLOOKUP(A5333,Produtos!A:B,2,FALSE),"")</f>
        <v/>
      </c>
      <c r="D5333" s="10">
        <f>IFERROR(INDEX(Lotes!$E:$E,MATCH(1,(Lotes!$A:$A=A5333)*(Lotes!$C:$C=C5333),0)),"")</f>
        <v/>
      </c>
      <c r="E5333" s="14">
        <f>IF(D5333="","",D5333-TODAY())</f>
        <v/>
      </c>
      <c r="F5333">
        <f>IF(D5333="","",IF(E5333&lt;0,"VENCIDO",IF(E5333&lt;=30,"VENCE EM &lt;= 30 DIAS",IF(E5333&lt;=60,"ATENCAO (31-60 DIAS)","OK"))))</f>
        <v/>
      </c>
      <c r="G5333" s="14">
        <f>SUMIFS(Lancamentos!$G:$G,Lancamentos!$C:$C,$A5333,Lancamentos!$E:$E,$C5333,Lancamentos!$B:$B,"ENTRADA")</f>
        <v/>
      </c>
      <c r="H5333" s="14">
        <f>SUMIFS(Lancamentos!$G:$G,Lancamentos!$C:$C,$A5333,Lancamentos!$E:$E,$C5333,Lancamentos!$B:$B,"SAIDA_USO")</f>
        <v/>
      </c>
      <c r="I5333" s="14">
        <f>SUMIFS(Lancamentos!$G:$G,Lancamentos!$C:$C,$A5333,Lancamentos!$E:$E,$C5333,Lancamentos!$B:$B,"SAIDA_DESCARTE")</f>
        <v/>
      </c>
      <c r="J5333" s="14">
        <f>G5333-H5333-I5333</f>
        <v/>
      </c>
      <c r="K5333">
        <f>IF(A5333="","",IF(J5333&lt;=IFERROR(VLOOKUP(A5333,Produtos!$A:$E,5,FALSE),0),"ABAIXO DO MINIMO","OK"))</f>
        <v/>
      </c>
    </row>
    <row r="5334">
      <c r="B5334">
        <f>IFERROR(VLOOKUP(A5334,Produtos!A:B,2,FALSE),"")</f>
        <v/>
      </c>
      <c r="D5334" s="10">
        <f>IFERROR(INDEX(Lotes!$E:$E,MATCH(1,(Lotes!$A:$A=A5334)*(Lotes!$C:$C=C5334),0)),"")</f>
        <v/>
      </c>
      <c r="E5334" s="14">
        <f>IF(D5334="","",D5334-TODAY())</f>
        <v/>
      </c>
      <c r="F5334">
        <f>IF(D5334="","",IF(E5334&lt;0,"VENCIDO",IF(E5334&lt;=30,"VENCE EM &lt;= 30 DIAS",IF(E5334&lt;=60,"ATENCAO (31-60 DIAS)","OK"))))</f>
        <v/>
      </c>
      <c r="G5334" s="14">
        <f>SUMIFS(Lancamentos!$G:$G,Lancamentos!$C:$C,$A5334,Lancamentos!$E:$E,$C5334,Lancamentos!$B:$B,"ENTRADA")</f>
        <v/>
      </c>
      <c r="H5334" s="14">
        <f>SUMIFS(Lancamentos!$G:$G,Lancamentos!$C:$C,$A5334,Lancamentos!$E:$E,$C5334,Lancamentos!$B:$B,"SAIDA_USO")</f>
        <v/>
      </c>
      <c r="I5334" s="14">
        <f>SUMIFS(Lancamentos!$G:$G,Lancamentos!$C:$C,$A5334,Lancamentos!$E:$E,$C5334,Lancamentos!$B:$B,"SAIDA_DESCARTE")</f>
        <v/>
      </c>
      <c r="J5334" s="14">
        <f>G5334-H5334-I5334</f>
        <v/>
      </c>
      <c r="K5334">
        <f>IF(A5334="","",IF(J5334&lt;=IFERROR(VLOOKUP(A5334,Produtos!$A:$E,5,FALSE),0),"ABAIXO DO MINIMO","OK"))</f>
        <v/>
      </c>
    </row>
    <row r="5335">
      <c r="B5335">
        <f>IFERROR(VLOOKUP(A5335,Produtos!A:B,2,FALSE),"")</f>
        <v/>
      </c>
      <c r="D5335" s="10">
        <f>IFERROR(INDEX(Lotes!$E:$E,MATCH(1,(Lotes!$A:$A=A5335)*(Lotes!$C:$C=C5335),0)),"")</f>
        <v/>
      </c>
      <c r="E5335" s="14">
        <f>IF(D5335="","",D5335-TODAY())</f>
        <v/>
      </c>
      <c r="F5335">
        <f>IF(D5335="","",IF(E5335&lt;0,"VENCIDO",IF(E5335&lt;=30,"VENCE EM &lt;= 30 DIAS",IF(E5335&lt;=60,"ATENCAO (31-60 DIAS)","OK"))))</f>
        <v/>
      </c>
      <c r="G5335" s="14">
        <f>SUMIFS(Lancamentos!$G:$G,Lancamentos!$C:$C,$A5335,Lancamentos!$E:$E,$C5335,Lancamentos!$B:$B,"ENTRADA")</f>
        <v/>
      </c>
      <c r="H5335" s="14">
        <f>SUMIFS(Lancamentos!$G:$G,Lancamentos!$C:$C,$A5335,Lancamentos!$E:$E,$C5335,Lancamentos!$B:$B,"SAIDA_USO")</f>
        <v/>
      </c>
      <c r="I5335" s="14">
        <f>SUMIFS(Lancamentos!$G:$G,Lancamentos!$C:$C,$A5335,Lancamentos!$E:$E,$C5335,Lancamentos!$B:$B,"SAIDA_DESCARTE")</f>
        <v/>
      </c>
      <c r="J5335" s="14">
        <f>G5335-H5335-I5335</f>
        <v/>
      </c>
      <c r="K5335">
        <f>IF(A5335="","",IF(J5335&lt;=IFERROR(VLOOKUP(A5335,Produtos!$A:$E,5,FALSE),0),"ABAIXO DO MINIMO","OK"))</f>
        <v/>
      </c>
    </row>
    <row r="5336">
      <c r="B5336">
        <f>IFERROR(VLOOKUP(A5336,Produtos!A:B,2,FALSE),"")</f>
        <v/>
      </c>
      <c r="D5336" s="10">
        <f>IFERROR(INDEX(Lotes!$E:$E,MATCH(1,(Lotes!$A:$A=A5336)*(Lotes!$C:$C=C5336),0)),"")</f>
        <v/>
      </c>
      <c r="E5336" s="14">
        <f>IF(D5336="","",D5336-TODAY())</f>
        <v/>
      </c>
      <c r="F5336">
        <f>IF(D5336="","",IF(E5336&lt;0,"VENCIDO",IF(E5336&lt;=30,"VENCE EM &lt;= 30 DIAS",IF(E5336&lt;=60,"ATENCAO (31-60 DIAS)","OK"))))</f>
        <v/>
      </c>
      <c r="G5336" s="14">
        <f>SUMIFS(Lancamentos!$G:$G,Lancamentos!$C:$C,$A5336,Lancamentos!$E:$E,$C5336,Lancamentos!$B:$B,"ENTRADA")</f>
        <v/>
      </c>
      <c r="H5336" s="14">
        <f>SUMIFS(Lancamentos!$G:$G,Lancamentos!$C:$C,$A5336,Lancamentos!$E:$E,$C5336,Lancamentos!$B:$B,"SAIDA_USO")</f>
        <v/>
      </c>
      <c r="I5336" s="14">
        <f>SUMIFS(Lancamentos!$G:$G,Lancamentos!$C:$C,$A5336,Lancamentos!$E:$E,$C5336,Lancamentos!$B:$B,"SAIDA_DESCARTE")</f>
        <v/>
      </c>
      <c r="J5336" s="14">
        <f>G5336-H5336-I5336</f>
        <v/>
      </c>
      <c r="K5336">
        <f>IF(A5336="","",IF(J5336&lt;=IFERROR(VLOOKUP(A5336,Produtos!$A:$E,5,FALSE),0),"ABAIXO DO MINIMO","OK"))</f>
        <v/>
      </c>
    </row>
    <row r="5337">
      <c r="B5337">
        <f>IFERROR(VLOOKUP(A5337,Produtos!A:B,2,FALSE),"")</f>
        <v/>
      </c>
      <c r="D5337" s="10">
        <f>IFERROR(INDEX(Lotes!$E:$E,MATCH(1,(Lotes!$A:$A=A5337)*(Lotes!$C:$C=C5337),0)),"")</f>
        <v/>
      </c>
      <c r="E5337" s="14">
        <f>IF(D5337="","",D5337-TODAY())</f>
        <v/>
      </c>
      <c r="F5337">
        <f>IF(D5337="","",IF(E5337&lt;0,"VENCIDO",IF(E5337&lt;=30,"VENCE EM &lt;= 30 DIAS",IF(E5337&lt;=60,"ATENCAO (31-60 DIAS)","OK"))))</f>
        <v/>
      </c>
      <c r="G5337" s="14">
        <f>SUMIFS(Lancamentos!$G:$G,Lancamentos!$C:$C,$A5337,Lancamentos!$E:$E,$C5337,Lancamentos!$B:$B,"ENTRADA")</f>
        <v/>
      </c>
      <c r="H5337" s="14">
        <f>SUMIFS(Lancamentos!$G:$G,Lancamentos!$C:$C,$A5337,Lancamentos!$E:$E,$C5337,Lancamentos!$B:$B,"SAIDA_USO")</f>
        <v/>
      </c>
      <c r="I5337" s="14">
        <f>SUMIFS(Lancamentos!$G:$G,Lancamentos!$C:$C,$A5337,Lancamentos!$E:$E,$C5337,Lancamentos!$B:$B,"SAIDA_DESCARTE")</f>
        <v/>
      </c>
      <c r="J5337" s="14">
        <f>G5337-H5337-I5337</f>
        <v/>
      </c>
      <c r="K5337">
        <f>IF(A5337="","",IF(J5337&lt;=IFERROR(VLOOKUP(A5337,Produtos!$A:$E,5,FALSE),0),"ABAIXO DO MINIMO","OK"))</f>
        <v/>
      </c>
    </row>
    <row r="5338">
      <c r="B5338">
        <f>IFERROR(VLOOKUP(A5338,Produtos!A:B,2,FALSE),"")</f>
        <v/>
      </c>
      <c r="D5338" s="10">
        <f>IFERROR(INDEX(Lotes!$E:$E,MATCH(1,(Lotes!$A:$A=A5338)*(Lotes!$C:$C=C5338),0)),"")</f>
        <v/>
      </c>
      <c r="E5338" s="14">
        <f>IF(D5338="","",D5338-TODAY())</f>
        <v/>
      </c>
      <c r="F5338">
        <f>IF(D5338="","",IF(E5338&lt;0,"VENCIDO",IF(E5338&lt;=30,"VENCE EM &lt;= 30 DIAS",IF(E5338&lt;=60,"ATENCAO (31-60 DIAS)","OK"))))</f>
        <v/>
      </c>
      <c r="G5338" s="14">
        <f>SUMIFS(Lancamentos!$G:$G,Lancamentos!$C:$C,$A5338,Lancamentos!$E:$E,$C5338,Lancamentos!$B:$B,"ENTRADA")</f>
        <v/>
      </c>
      <c r="H5338" s="14">
        <f>SUMIFS(Lancamentos!$G:$G,Lancamentos!$C:$C,$A5338,Lancamentos!$E:$E,$C5338,Lancamentos!$B:$B,"SAIDA_USO")</f>
        <v/>
      </c>
      <c r="I5338" s="14">
        <f>SUMIFS(Lancamentos!$G:$G,Lancamentos!$C:$C,$A5338,Lancamentos!$E:$E,$C5338,Lancamentos!$B:$B,"SAIDA_DESCARTE")</f>
        <v/>
      </c>
      <c r="J5338" s="14">
        <f>G5338-H5338-I5338</f>
        <v/>
      </c>
      <c r="K5338">
        <f>IF(A5338="","",IF(J5338&lt;=IFERROR(VLOOKUP(A5338,Produtos!$A:$E,5,FALSE),0),"ABAIXO DO MINIMO","OK"))</f>
        <v/>
      </c>
    </row>
    <row r="5339">
      <c r="B5339">
        <f>IFERROR(VLOOKUP(A5339,Produtos!A:B,2,FALSE),"")</f>
        <v/>
      </c>
      <c r="D5339" s="10">
        <f>IFERROR(INDEX(Lotes!$E:$E,MATCH(1,(Lotes!$A:$A=A5339)*(Lotes!$C:$C=C5339),0)),"")</f>
        <v/>
      </c>
      <c r="E5339" s="14">
        <f>IF(D5339="","",D5339-TODAY())</f>
        <v/>
      </c>
      <c r="F5339">
        <f>IF(D5339="","",IF(E5339&lt;0,"VENCIDO",IF(E5339&lt;=30,"VENCE EM &lt;= 30 DIAS",IF(E5339&lt;=60,"ATENCAO (31-60 DIAS)","OK"))))</f>
        <v/>
      </c>
      <c r="G5339" s="14">
        <f>SUMIFS(Lancamentos!$G:$G,Lancamentos!$C:$C,$A5339,Lancamentos!$E:$E,$C5339,Lancamentos!$B:$B,"ENTRADA")</f>
        <v/>
      </c>
      <c r="H5339" s="14">
        <f>SUMIFS(Lancamentos!$G:$G,Lancamentos!$C:$C,$A5339,Lancamentos!$E:$E,$C5339,Lancamentos!$B:$B,"SAIDA_USO")</f>
        <v/>
      </c>
      <c r="I5339" s="14">
        <f>SUMIFS(Lancamentos!$G:$G,Lancamentos!$C:$C,$A5339,Lancamentos!$E:$E,$C5339,Lancamentos!$B:$B,"SAIDA_DESCARTE")</f>
        <v/>
      </c>
      <c r="J5339" s="14">
        <f>G5339-H5339-I5339</f>
        <v/>
      </c>
      <c r="K5339">
        <f>IF(A5339="","",IF(J5339&lt;=IFERROR(VLOOKUP(A5339,Produtos!$A:$E,5,FALSE),0),"ABAIXO DO MINIMO","OK"))</f>
        <v/>
      </c>
    </row>
    <row r="5340">
      <c r="B5340">
        <f>IFERROR(VLOOKUP(A5340,Produtos!A:B,2,FALSE),"")</f>
        <v/>
      </c>
      <c r="D5340" s="10">
        <f>IFERROR(INDEX(Lotes!$E:$E,MATCH(1,(Lotes!$A:$A=A5340)*(Lotes!$C:$C=C5340),0)),"")</f>
        <v/>
      </c>
      <c r="E5340" s="14">
        <f>IF(D5340="","",D5340-TODAY())</f>
        <v/>
      </c>
      <c r="F5340">
        <f>IF(D5340="","",IF(E5340&lt;0,"VENCIDO",IF(E5340&lt;=30,"VENCE EM &lt;= 30 DIAS",IF(E5340&lt;=60,"ATENCAO (31-60 DIAS)","OK"))))</f>
        <v/>
      </c>
      <c r="G5340" s="14">
        <f>SUMIFS(Lancamentos!$G:$G,Lancamentos!$C:$C,$A5340,Lancamentos!$E:$E,$C5340,Lancamentos!$B:$B,"ENTRADA")</f>
        <v/>
      </c>
      <c r="H5340" s="14">
        <f>SUMIFS(Lancamentos!$G:$G,Lancamentos!$C:$C,$A5340,Lancamentos!$E:$E,$C5340,Lancamentos!$B:$B,"SAIDA_USO")</f>
        <v/>
      </c>
      <c r="I5340" s="14">
        <f>SUMIFS(Lancamentos!$G:$G,Lancamentos!$C:$C,$A5340,Lancamentos!$E:$E,$C5340,Lancamentos!$B:$B,"SAIDA_DESCARTE")</f>
        <v/>
      </c>
      <c r="J5340" s="14">
        <f>G5340-H5340-I5340</f>
        <v/>
      </c>
      <c r="K5340">
        <f>IF(A5340="","",IF(J5340&lt;=IFERROR(VLOOKUP(A5340,Produtos!$A:$E,5,FALSE),0),"ABAIXO DO MINIMO","OK"))</f>
        <v/>
      </c>
    </row>
    <row r="5341">
      <c r="B5341">
        <f>IFERROR(VLOOKUP(A5341,Produtos!A:B,2,FALSE),"")</f>
        <v/>
      </c>
      <c r="D5341" s="10">
        <f>IFERROR(INDEX(Lotes!$E:$E,MATCH(1,(Lotes!$A:$A=A5341)*(Lotes!$C:$C=C5341),0)),"")</f>
        <v/>
      </c>
      <c r="E5341" s="14">
        <f>IF(D5341="","",D5341-TODAY())</f>
        <v/>
      </c>
      <c r="F5341">
        <f>IF(D5341="","",IF(E5341&lt;0,"VENCIDO",IF(E5341&lt;=30,"VENCE EM &lt;= 30 DIAS",IF(E5341&lt;=60,"ATENCAO (31-60 DIAS)","OK"))))</f>
        <v/>
      </c>
      <c r="G5341" s="14">
        <f>SUMIFS(Lancamentos!$G:$G,Lancamentos!$C:$C,$A5341,Lancamentos!$E:$E,$C5341,Lancamentos!$B:$B,"ENTRADA")</f>
        <v/>
      </c>
      <c r="H5341" s="14">
        <f>SUMIFS(Lancamentos!$G:$G,Lancamentos!$C:$C,$A5341,Lancamentos!$E:$E,$C5341,Lancamentos!$B:$B,"SAIDA_USO")</f>
        <v/>
      </c>
      <c r="I5341" s="14">
        <f>SUMIFS(Lancamentos!$G:$G,Lancamentos!$C:$C,$A5341,Lancamentos!$E:$E,$C5341,Lancamentos!$B:$B,"SAIDA_DESCARTE")</f>
        <v/>
      </c>
      <c r="J5341" s="14">
        <f>G5341-H5341-I5341</f>
        <v/>
      </c>
      <c r="K5341">
        <f>IF(A5341="","",IF(J5341&lt;=IFERROR(VLOOKUP(A5341,Produtos!$A:$E,5,FALSE),0),"ABAIXO DO MINIMO","OK"))</f>
        <v/>
      </c>
    </row>
    <row r="5342">
      <c r="B5342">
        <f>IFERROR(VLOOKUP(A5342,Produtos!A:B,2,FALSE),"")</f>
        <v/>
      </c>
      <c r="D5342" s="10">
        <f>IFERROR(INDEX(Lotes!$E:$E,MATCH(1,(Lotes!$A:$A=A5342)*(Lotes!$C:$C=C5342),0)),"")</f>
        <v/>
      </c>
      <c r="E5342" s="14">
        <f>IF(D5342="","",D5342-TODAY())</f>
        <v/>
      </c>
      <c r="F5342">
        <f>IF(D5342="","",IF(E5342&lt;0,"VENCIDO",IF(E5342&lt;=30,"VENCE EM &lt;= 30 DIAS",IF(E5342&lt;=60,"ATENCAO (31-60 DIAS)","OK"))))</f>
        <v/>
      </c>
      <c r="G5342" s="14">
        <f>SUMIFS(Lancamentos!$G:$G,Lancamentos!$C:$C,$A5342,Lancamentos!$E:$E,$C5342,Lancamentos!$B:$B,"ENTRADA")</f>
        <v/>
      </c>
      <c r="H5342" s="14">
        <f>SUMIFS(Lancamentos!$G:$G,Lancamentos!$C:$C,$A5342,Lancamentos!$E:$E,$C5342,Lancamentos!$B:$B,"SAIDA_USO")</f>
        <v/>
      </c>
      <c r="I5342" s="14">
        <f>SUMIFS(Lancamentos!$G:$G,Lancamentos!$C:$C,$A5342,Lancamentos!$E:$E,$C5342,Lancamentos!$B:$B,"SAIDA_DESCARTE")</f>
        <v/>
      </c>
      <c r="J5342" s="14">
        <f>G5342-H5342-I5342</f>
        <v/>
      </c>
      <c r="K5342">
        <f>IF(A5342="","",IF(J5342&lt;=IFERROR(VLOOKUP(A5342,Produtos!$A:$E,5,FALSE),0),"ABAIXO DO MINIMO","OK"))</f>
        <v/>
      </c>
    </row>
    <row r="5343">
      <c r="B5343">
        <f>IFERROR(VLOOKUP(A5343,Produtos!A:B,2,FALSE),"")</f>
        <v/>
      </c>
      <c r="D5343" s="10">
        <f>IFERROR(INDEX(Lotes!$E:$E,MATCH(1,(Lotes!$A:$A=A5343)*(Lotes!$C:$C=C5343),0)),"")</f>
        <v/>
      </c>
      <c r="E5343" s="14">
        <f>IF(D5343="","",D5343-TODAY())</f>
        <v/>
      </c>
      <c r="F5343">
        <f>IF(D5343="","",IF(E5343&lt;0,"VENCIDO",IF(E5343&lt;=30,"VENCE EM &lt;= 30 DIAS",IF(E5343&lt;=60,"ATENCAO (31-60 DIAS)","OK"))))</f>
        <v/>
      </c>
      <c r="G5343" s="14">
        <f>SUMIFS(Lancamentos!$G:$G,Lancamentos!$C:$C,$A5343,Lancamentos!$E:$E,$C5343,Lancamentos!$B:$B,"ENTRADA")</f>
        <v/>
      </c>
      <c r="H5343" s="14">
        <f>SUMIFS(Lancamentos!$G:$G,Lancamentos!$C:$C,$A5343,Lancamentos!$E:$E,$C5343,Lancamentos!$B:$B,"SAIDA_USO")</f>
        <v/>
      </c>
      <c r="I5343" s="14">
        <f>SUMIFS(Lancamentos!$G:$G,Lancamentos!$C:$C,$A5343,Lancamentos!$E:$E,$C5343,Lancamentos!$B:$B,"SAIDA_DESCARTE")</f>
        <v/>
      </c>
      <c r="J5343" s="14">
        <f>G5343-H5343-I5343</f>
        <v/>
      </c>
      <c r="K5343">
        <f>IF(A5343="","",IF(J5343&lt;=IFERROR(VLOOKUP(A5343,Produtos!$A:$E,5,FALSE),0),"ABAIXO DO MINIMO","OK"))</f>
        <v/>
      </c>
    </row>
    <row r="5344">
      <c r="B5344">
        <f>IFERROR(VLOOKUP(A5344,Produtos!A:B,2,FALSE),"")</f>
        <v/>
      </c>
      <c r="D5344" s="10">
        <f>IFERROR(INDEX(Lotes!$E:$E,MATCH(1,(Lotes!$A:$A=A5344)*(Lotes!$C:$C=C5344),0)),"")</f>
        <v/>
      </c>
      <c r="E5344" s="14">
        <f>IF(D5344="","",D5344-TODAY())</f>
        <v/>
      </c>
      <c r="F5344">
        <f>IF(D5344="","",IF(E5344&lt;0,"VENCIDO",IF(E5344&lt;=30,"VENCE EM &lt;= 30 DIAS",IF(E5344&lt;=60,"ATENCAO (31-60 DIAS)","OK"))))</f>
        <v/>
      </c>
      <c r="G5344" s="14">
        <f>SUMIFS(Lancamentos!$G:$G,Lancamentos!$C:$C,$A5344,Lancamentos!$E:$E,$C5344,Lancamentos!$B:$B,"ENTRADA")</f>
        <v/>
      </c>
      <c r="H5344" s="14">
        <f>SUMIFS(Lancamentos!$G:$G,Lancamentos!$C:$C,$A5344,Lancamentos!$E:$E,$C5344,Lancamentos!$B:$B,"SAIDA_USO")</f>
        <v/>
      </c>
      <c r="I5344" s="14">
        <f>SUMIFS(Lancamentos!$G:$G,Lancamentos!$C:$C,$A5344,Lancamentos!$E:$E,$C5344,Lancamentos!$B:$B,"SAIDA_DESCARTE")</f>
        <v/>
      </c>
      <c r="J5344" s="14">
        <f>G5344-H5344-I5344</f>
        <v/>
      </c>
      <c r="K5344">
        <f>IF(A5344="","",IF(J5344&lt;=IFERROR(VLOOKUP(A5344,Produtos!$A:$E,5,FALSE),0),"ABAIXO DO MINIMO","OK"))</f>
        <v/>
      </c>
    </row>
    <row r="5345">
      <c r="B5345">
        <f>IFERROR(VLOOKUP(A5345,Produtos!A:B,2,FALSE),"")</f>
        <v/>
      </c>
      <c r="D5345" s="10">
        <f>IFERROR(INDEX(Lotes!$E:$E,MATCH(1,(Lotes!$A:$A=A5345)*(Lotes!$C:$C=C5345),0)),"")</f>
        <v/>
      </c>
      <c r="E5345" s="14">
        <f>IF(D5345="","",D5345-TODAY())</f>
        <v/>
      </c>
      <c r="F5345">
        <f>IF(D5345="","",IF(E5345&lt;0,"VENCIDO",IF(E5345&lt;=30,"VENCE EM &lt;= 30 DIAS",IF(E5345&lt;=60,"ATENCAO (31-60 DIAS)","OK"))))</f>
        <v/>
      </c>
      <c r="G5345" s="14">
        <f>SUMIFS(Lancamentos!$G:$G,Lancamentos!$C:$C,$A5345,Lancamentos!$E:$E,$C5345,Lancamentos!$B:$B,"ENTRADA")</f>
        <v/>
      </c>
      <c r="H5345" s="14">
        <f>SUMIFS(Lancamentos!$G:$G,Lancamentos!$C:$C,$A5345,Lancamentos!$E:$E,$C5345,Lancamentos!$B:$B,"SAIDA_USO")</f>
        <v/>
      </c>
      <c r="I5345" s="14">
        <f>SUMIFS(Lancamentos!$G:$G,Lancamentos!$C:$C,$A5345,Lancamentos!$E:$E,$C5345,Lancamentos!$B:$B,"SAIDA_DESCARTE")</f>
        <v/>
      </c>
      <c r="J5345" s="14">
        <f>G5345-H5345-I5345</f>
        <v/>
      </c>
      <c r="K5345">
        <f>IF(A5345="","",IF(J5345&lt;=IFERROR(VLOOKUP(A5345,Produtos!$A:$E,5,FALSE),0),"ABAIXO DO MINIMO","OK"))</f>
        <v/>
      </c>
    </row>
    <row r="5346">
      <c r="B5346">
        <f>IFERROR(VLOOKUP(A5346,Produtos!A:B,2,FALSE),"")</f>
        <v/>
      </c>
      <c r="D5346" s="10">
        <f>IFERROR(INDEX(Lotes!$E:$E,MATCH(1,(Lotes!$A:$A=A5346)*(Lotes!$C:$C=C5346),0)),"")</f>
        <v/>
      </c>
      <c r="E5346" s="14">
        <f>IF(D5346="","",D5346-TODAY())</f>
        <v/>
      </c>
      <c r="F5346">
        <f>IF(D5346="","",IF(E5346&lt;0,"VENCIDO",IF(E5346&lt;=30,"VENCE EM &lt;= 30 DIAS",IF(E5346&lt;=60,"ATENCAO (31-60 DIAS)","OK"))))</f>
        <v/>
      </c>
      <c r="G5346" s="14">
        <f>SUMIFS(Lancamentos!$G:$G,Lancamentos!$C:$C,$A5346,Lancamentos!$E:$E,$C5346,Lancamentos!$B:$B,"ENTRADA")</f>
        <v/>
      </c>
      <c r="H5346" s="14">
        <f>SUMIFS(Lancamentos!$G:$G,Lancamentos!$C:$C,$A5346,Lancamentos!$E:$E,$C5346,Lancamentos!$B:$B,"SAIDA_USO")</f>
        <v/>
      </c>
      <c r="I5346" s="14">
        <f>SUMIFS(Lancamentos!$G:$G,Lancamentos!$C:$C,$A5346,Lancamentos!$E:$E,$C5346,Lancamentos!$B:$B,"SAIDA_DESCARTE")</f>
        <v/>
      </c>
      <c r="J5346" s="14">
        <f>G5346-H5346-I5346</f>
        <v/>
      </c>
      <c r="K5346">
        <f>IF(A5346="","",IF(J5346&lt;=IFERROR(VLOOKUP(A5346,Produtos!$A:$E,5,FALSE),0),"ABAIXO DO MINIMO","OK"))</f>
        <v/>
      </c>
    </row>
    <row r="5347">
      <c r="B5347">
        <f>IFERROR(VLOOKUP(A5347,Produtos!A:B,2,FALSE),"")</f>
        <v/>
      </c>
      <c r="D5347" s="10">
        <f>IFERROR(INDEX(Lotes!$E:$E,MATCH(1,(Lotes!$A:$A=A5347)*(Lotes!$C:$C=C5347),0)),"")</f>
        <v/>
      </c>
      <c r="E5347" s="14">
        <f>IF(D5347="","",D5347-TODAY())</f>
        <v/>
      </c>
      <c r="F5347">
        <f>IF(D5347="","",IF(E5347&lt;0,"VENCIDO",IF(E5347&lt;=30,"VENCE EM &lt;= 30 DIAS",IF(E5347&lt;=60,"ATENCAO (31-60 DIAS)","OK"))))</f>
        <v/>
      </c>
      <c r="G5347" s="14">
        <f>SUMIFS(Lancamentos!$G:$G,Lancamentos!$C:$C,$A5347,Lancamentos!$E:$E,$C5347,Lancamentos!$B:$B,"ENTRADA")</f>
        <v/>
      </c>
      <c r="H5347" s="14">
        <f>SUMIFS(Lancamentos!$G:$G,Lancamentos!$C:$C,$A5347,Lancamentos!$E:$E,$C5347,Lancamentos!$B:$B,"SAIDA_USO")</f>
        <v/>
      </c>
      <c r="I5347" s="14">
        <f>SUMIFS(Lancamentos!$G:$G,Lancamentos!$C:$C,$A5347,Lancamentos!$E:$E,$C5347,Lancamentos!$B:$B,"SAIDA_DESCARTE")</f>
        <v/>
      </c>
      <c r="J5347" s="14">
        <f>G5347-H5347-I5347</f>
        <v/>
      </c>
      <c r="K5347">
        <f>IF(A5347="","",IF(J5347&lt;=IFERROR(VLOOKUP(A5347,Produtos!$A:$E,5,FALSE),0),"ABAIXO DO MINIMO","OK"))</f>
        <v/>
      </c>
    </row>
    <row r="5348">
      <c r="B5348">
        <f>IFERROR(VLOOKUP(A5348,Produtos!A:B,2,FALSE),"")</f>
        <v/>
      </c>
      <c r="D5348" s="10">
        <f>IFERROR(INDEX(Lotes!$E:$E,MATCH(1,(Lotes!$A:$A=A5348)*(Lotes!$C:$C=C5348),0)),"")</f>
        <v/>
      </c>
      <c r="E5348" s="14">
        <f>IF(D5348="","",D5348-TODAY())</f>
        <v/>
      </c>
      <c r="F5348">
        <f>IF(D5348="","",IF(E5348&lt;0,"VENCIDO",IF(E5348&lt;=30,"VENCE EM &lt;= 30 DIAS",IF(E5348&lt;=60,"ATENCAO (31-60 DIAS)","OK"))))</f>
        <v/>
      </c>
      <c r="G5348" s="14">
        <f>SUMIFS(Lancamentos!$G:$G,Lancamentos!$C:$C,$A5348,Lancamentos!$E:$E,$C5348,Lancamentos!$B:$B,"ENTRADA")</f>
        <v/>
      </c>
      <c r="H5348" s="14">
        <f>SUMIFS(Lancamentos!$G:$G,Lancamentos!$C:$C,$A5348,Lancamentos!$E:$E,$C5348,Lancamentos!$B:$B,"SAIDA_USO")</f>
        <v/>
      </c>
      <c r="I5348" s="14">
        <f>SUMIFS(Lancamentos!$G:$G,Lancamentos!$C:$C,$A5348,Lancamentos!$E:$E,$C5348,Lancamentos!$B:$B,"SAIDA_DESCARTE")</f>
        <v/>
      </c>
      <c r="J5348" s="14">
        <f>G5348-H5348-I5348</f>
        <v/>
      </c>
      <c r="K5348">
        <f>IF(A5348="","",IF(J5348&lt;=IFERROR(VLOOKUP(A5348,Produtos!$A:$E,5,FALSE),0),"ABAIXO DO MINIMO","OK"))</f>
        <v/>
      </c>
    </row>
    <row r="5349">
      <c r="B5349">
        <f>IFERROR(VLOOKUP(A5349,Produtos!A:B,2,FALSE),"")</f>
        <v/>
      </c>
      <c r="D5349" s="10">
        <f>IFERROR(INDEX(Lotes!$E:$E,MATCH(1,(Lotes!$A:$A=A5349)*(Lotes!$C:$C=C5349),0)),"")</f>
        <v/>
      </c>
      <c r="E5349" s="14">
        <f>IF(D5349="","",D5349-TODAY())</f>
        <v/>
      </c>
      <c r="F5349">
        <f>IF(D5349="","",IF(E5349&lt;0,"VENCIDO",IF(E5349&lt;=30,"VENCE EM &lt;= 30 DIAS",IF(E5349&lt;=60,"ATENCAO (31-60 DIAS)","OK"))))</f>
        <v/>
      </c>
      <c r="G5349" s="14">
        <f>SUMIFS(Lancamentos!$G:$G,Lancamentos!$C:$C,$A5349,Lancamentos!$E:$E,$C5349,Lancamentos!$B:$B,"ENTRADA")</f>
        <v/>
      </c>
      <c r="H5349" s="14">
        <f>SUMIFS(Lancamentos!$G:$G,Lancamentos!$C:$C,$A5349,Lancamentos!$E:$E,$C5349,Lancamentos!$B:$B,"SAIDA_USO")</f>
        <v/>
      </c>
      <c r="I5349" s="14">
        <f>SUMIFS(Lancamentos!$G:$G,Lancamentos!$C:$C,$A5349,Lancamentos!$E:$E,$C5349,Lancamentos!$B:$B,"SAIDA_DESCARTE")</f>
        <v/>
      </c>
      <c r="J5349" s="14">
        <f>G5349-H5349-I5349</f>
        <v/>
      </c>
      <c r="K5349">
        <f>IF(A5349="","",IF(J5349&lt;=IFERROR(VLOOKUP(A5349,Produtos!$A:$E,5,FALSE),0),"ABAIXO DO MINIMO","OK"))</f>
        <v/>
      </c>
    </row>
    <row r="5350">
      <c r="B5350">
        <f>IFERROR(VLOOKUP(A5350,Produtos!A:B,2,FALSE),"")</f>
        <v/>
      </c>
      <c r="D5350" s="10">
        <f>IFERROR(INDEX(Lotes!$E:$E,MATCH(1,(Lotes!$A:$A=A5350)*(Lotes!$C:$C=C5350),0)),"")</f>
        <v/>
      </c>
      <c r="E5350" s="14">
        <f>IF(D5350="","",D5350-TODAY())</f>
        <v/>
      </c>
      <c r="F5350">
        <f>IF(D5350="","",IF(E5350&lt;0,"VENCIDO",IF(E5350&lt;=30,"VENCE EM &lt;= 30 DIAS",IF(E5350&lt;=60,"ATENCAO (31-60 DIAS)","OK"))))</f>
        <v/>
      </c>
      <c r="G5350" s="14">
        <f>SUMIFS(Lancamentos!$G:$G,Lancamentos!$C:$C,$A5350,Lancamentos!$E:$E,$C5350,Lancamentos!$B:$B,"ENTRADA")</f>
        <v/>
      </c>
      <c r="H5350" s="14">
        <f>SUMIFS(Lancamentos!$G:$G,Lancamentos!$C:$C,$A5350,Lancamentos!$E:$E,$C5350,Lancamentos!$B:$B,"SAIDA_USO")</f>
        <v/>
      </c>
      <c r="I5350" s="14">
        <f>SUMIFS(Lancamentos!$G:$G,Lancamentos!$C:$C,$A5350,Lancamentos!$E:$E,$C5350,Lancamentos!$B:$B,"SAIDA_DESCARTE")</f>
        <v/>
      </c>
      <c r="J5350" s="14">
        <f>G5350-H5350-I5350</f>
        <v/>
      </c>
      <c r="K5350">
        <f>IF(A5350="","",IF(J5350&lt;=IFERROR(VLOOKUP(A5350,Produtos!$A:$E,5,FALSE),0),"ABAIXO DO MINIMO","OK"))</f>
        <v/>
      </c>
    </row>
    <row r="5351">
      <c r="B5351">
        <f>IFERROR(VLOOKUP(A5351,Produtos!A:B,2,FALSE),"")</f>
        <v/>
      </c>
      <c r="D5351" s="10">
        <f>IFERROR(INDEX(Lotes!$E:$E,MATCH(1,(Lotes!$A:$A=A5351)*(Lotes!$C:$C=C5351),0)),"")</f>
        <v/>
      </c>
      <c r="E5351" s="14">
        <f>IF(D5351="","",D5351-TODAY())</f>
        <v/>
      </c>
      <c r="F5351">
        <f>IF(D5351="","",IF(E5351&lt;0,"VENCIDO",IF(E5351&lt;=30,"VENCE EM &lt;= 30 DIAS",IF(E5351&lt;=60,"ATENCAO (31-60 DIAS)","OK"))))</f>
        <v/>
      </c>
      <c r="G5351" s="14">
        <f>SUMIFS(Lancamentos!$G:$G,Lancamentos!$C:$C,$A5351,Lancamentos!$E:$E,$C5351,Lancamentos!$B:$B,"ENTRADA")</f>
        <v/>
      </c>
      <c r="H5351" s="14">
        <f>SUMIFS(Lancamentos!$G:$G,Lancamentos!$C:$C,$A5351,Lancamentos!$E:$E,$C5351,Lancamentos!$B:$B,"SAIDA_USO")</f>
        <v/>
      </c>
      <c r="I5351" s="14">
        <f>SUMIFS(Lancamentos!$G:$G,Lancamentos!$C:$C,$A5351,Lancamentos!$E:$E,$C5351,Lancamentos!$B:$B,"SAIDA_DESCARTE")</f>
        <v/>
      </c>
      <c r="J5351" s="14">
        <f>G5351-H5351-I5351</f>
        <v/>
      </c>
      <c r="K5351">
        <f>IF(A5351="","",IF(J5351&lt;=IFERROR(VLOOKUP(A5351,Produtos!$A:$E,5,FALSE),0),"ABAIXO DO MINIMO","OK"))</f>
        <v/>
      </c>
    </row>
    <row r="5352">
      <c r="B5352">
        <f>IFERROR(VLOOKUP(A5352,Produtos!A:B,2,FALSE),"")</f>
        <v/>
      </c>
      <c r="D5352" s="10">
        <f>IFERROR(INDEX(Lotes!$E:$E,MATCH(1,(Lotes!$A:$A=A5352)*(Lotes!$C:$C=C5352),0)),"")</f>
        <v/>
      </c>
      <c r="E5352" s="14">
        <f>IF(D5352="","",D5352-TODAY())</f>
        <v/>
      </c>
      <c r="F5352">
        <f>IF(D5352="","",IF(E5352&lt;0,"VENCIDO",IF(E5352&lt;=30,"VENCE EM &lt;= 30 DIAS",IF(E5352&lt;=60,"ATENCAO (31-60 DIAS)","OK"))))</f>
        <v/>
      </c>
      <c r="G5352" s="14">
        <f>SUMIFS(Lancamentos!$G:$G,Lancamentos!$C:$C,$A5352,Lancamentos!$E:$E,$C5352,Lancamentos!$B:$B,"ENTRADA")</f>
        <v/>
      </c>
      <c r="H5352" s="14">
        <f>SUMIFS(Lancamentos!$G:$G,Lancamentos!$C:$C,$A5352,Lancamentos!$E:$E,$C5352,Lancamentos!$B:$B,"SAIDA_USO")</f>
        <v/>
      </c>
      <c r="I5352" s="14">
        <f>SUMIFS(Lancamentos!$G:$G,Lancamentos!$C:$C,$A5352,Lancamentos!$E:$E,$C5352,Lancamentos!$B:$B,"SAIDA_DESCARTE")</f>
        <v/>
      </c>
      <c r="J5352" s="14">
        <f>G5352-H5352-I5352</f>
        <v/>
      </c>
      <c r="K5352">
        <f>IF(A5352="","",IF(J5352&lt;=IFERROR(VLOOKUP(A5352,Produtos!$A:$E,5,FALSE),0),"ABAIXO DO MINIMO","OK"))</f>
        <v/>
      </c>
    </row>
    <row r="5353">
      <c r="B5353">
        <f>IFERROR(VLOOKUP(A5353,Produtos!A:B,2,FALSE),"")</f>
        <v/>
      </c>
      <c r="D5353" s="10">
        <f>IFERROR(INDEX(Lotes!$E:$E,MATCH(1,(Lotes!$A:$A=A5353)*(Lotes!$C:$C=C5353),0)),"")</f>
        <v/>
      </c>
      <c r="E5353" s="14">
        <f>IF(D5353="","",D5353-TODAY())</f>
        <v/>
      </c>
      <c r="F5353">
        <f>IF(D5353="","",IF(E5353&lt;0,"VENCIDO",IF(E5353&lt;=30,"VENCE EM &lt;= 30 DIAS",IF(E5353&lt;=60,"ATENCAO (31-60 DIAS)","OK"))))</f>
        <v/>
      </c>
      <c r="G5353" s="14">
        <f>SUMIFS(Lancamentos!$G:$G,Lancamentos!$C:$C,$A5353,Lancamentos!$E:$E,$C5353,Lancamentos!$B:$B,"ENTRADA")</f>
        <v/>
      </c>
      <c r="H5353" s="14">
        <f>SUMIFS(Lancamentos!$G:$G,Lancamentos!$C:$C,$A5353,Lancamentos!$E:$E,$C5353,Lancamentos!$B:$B,"SAIDA_USO")</f>
        <v/>
      </c>
      <c r="I5353" s="14">
        <f>SUMIFS(Lancamentos!$G:$G,Lancamentos!$C:$C,$A5353,Lancamentos!$E:$E,$C5353,Lancamentos!$B:$B,"SAIDA_DESCARTE")</f>
        <v/>
      </c>
      <c r="J5353" s="14">
        <f>G5353-H5353-I5353</f>
        <v/>
      </c>
      <c r="K5353">
        <f>IF(A5353="","",IF(J5353&lt;=IFERROR(VLOOKUP(A5353,Produtos!$A:$E,5,FALSE),0),"ABAIXO DO MINIMO","OK"))</f>
        <v/>
      </c>
    </row>
    <row r="5354">
      <c r="B5354">
        <f>IFERROR(VLOOKUP(A5354,Produtos!A:B,2,FALSE),"")</f>
        <v/>
      </c>
      <c r="D5354" s="10">
        <f>IFERROR(INDEX(Lotes!$E:$E,MATCH(1,(Lotes!$A:$A=A5354)*(Lotes!$C:$C=C5354),0)),"")</f>
        <v/>
      </c>
      <c r="E5354" s="14">
        <f>IF(D5354="","",D5354-TODAY())</f>
        <v/>
      </c>
      <c r="F5354">
        <f>IF(D5354="","",IF(E5354&lt;0,"VENCIDO",IF(E5354&lt;=30,"VENCE EM &lt;= 30 DIAS",IF(E5354&lt;=60,"ATENCAO (31-60 DIAS)","OK"))))</f>
        <v/>
      </c>
      <c r="G5354" s="14">
        <f>SUMIFS(Lancamentos!$G:$G,Lancamentos!$C:$C,$A5354,Lancamentos!$E:$E,$C5354,Lancamentos!$B:$B,"ENTRADA")</f>
        <v/>
      </c>
      <c r="H5354" s="14">
        <f>SUMIFS(Lancamentos!$G:$G,Lancamentos!$C:$C,$A5354,Lancamentos!$E:$E,$C5354,Lancamentos!$B:$B,"SAIDA_USO")</f>
        <v/>
      </c>
      <c r="I5354" s="14">
        <f>SUMIFS(Lancamentos!$G:$G,Lancamentos!$C:$C,$A5354,Lancamentos!$E:$E,$C5354,Lancamentos!$B:$B,"SAIDA_DESCARTE")</f>
        <v/>
      </c>
      <c r="J5354" s="14">
        <f>G5354-H5354-I5354</f>
        <v/>
      </c>
      <c r="K5354">
        <f>IF(A5354="","",IF(J5354&lt;=IFERROR(VLOOKUP(A5354,Produtos!$A:$E,5,FALSE),0),"ABAIXO DO MINIMO","OK"))</f>
        <v/>
      </c>
    </row>
    <row r="5355">
      <c r="B5355">
        <f>IFERROR(VLOOKUP(A5355,Produtos!A:B,2,FALSE),"")</f>
        <v/>
      </c>
      <c r="D5355" s="10">
        <f>IFERROR(INDEX(Lotes!$E:$E,MATCH(1,(Lotes!$A:$A=A5355)*(Lotes!$C:$C=C5355),0)),"")</f>
        <v/>
      </c>
      <c r="E5355" s="14">
        <f>IF(D5355="","",D5355-TODAY())</f>
        <v/>
      </c>
      <c r="F5355">
        <f>IF(D5355="","",IF(E5355&lt;0,"VENCIDO",IF(E5355&lt;=30,"VENCE EM &lt;= 30 DIAS",IF(E5355&lt;=60,"ATENCAO (31-60 DIAS)","OK"))))</f>
        <v/>
      </c>
      <c r="G5355" s="14">
        <f>SUMIFS(Lancamentos!$G:$G,Lancamentos!$C:$C,$A5355,Lancamentos!$E:$E,$C5355,Lancamentos!$B:$B,"ENTRADA")</f>
        <v/>
      </c>
      <c r="H5355" s="14">
        <f>SUMIFS(Lancamentos!$G:$G,Lancamentos!$C:$C,$A5355,Lancamentos!$E:$E,$C5355,Lancamentos!$B:$B,"SAIDA_USO")</f>
        <v/>
      </c>
      <c r="I5355" s="14">
        <f>SUMIFS(Lancamentos!$G:$G,Lancamentos!$C:$C,$A5355,Lancamentos!$E:$E,$C5355,Lancamentos!$B:$B,"SAIDA_DESCARTE")</f>
        <v/>
      </c>
      <c r="J5355" s="14">
        <f>G5355-H5355-I5355</f>
        <v/>
      </c>
      <c r="K5355">
        <f>IF(A5355="","",IF(J5355&lt;=IFERROR(VLOOKUP(A5355,Produtos!$A:$E,5,FALSE),0),"ABAIXO DO MINIMO","OK"))</f>
        <v/>
      </c>
    </row>
    <row r="5356">
      <c r="B5356">
        <f>IFERROR(VLOOKUP(A5356,Produtos!A:B,2,FALSE),"")</f>
        <v/>
      </c>
      <c r="D5356" s="10">
        <f>IFERROR(INDEX(Lotes!$E:$E,MATCH(1,(Lotes!$A:$A=A5356)*(Lotes!$C:$C=C5356),0)),"")</f>
        <v/>
      </c>
      <c r="E5356" s="14">
        <f>IF(D5356="","",D5356-TODAY())</f>
        <v/>
      </c>
      <c r="F5356">
        <f>IF(D5356="","",IF(E5356&lt;0,"VENCIDO",IF(E5356&lt;=30,"VENCE EM &lt;= 30 DIAS",IF(E5356&lt;=60,"ATENCAO (31-60 DIAS)","OK"))))</f>
        <v/>
      </c>
      <c r="G5356" s="14">
        <f>SUMIFS(Lancamentos!$G:$G,Lancamentos!$C:$C,$A5356,Lancamentos!$E:$E,$C5356,Lancamentos!$B:$B,"ENTRADA")</f>
        <v/>
      </c>
      <c r="H5356" s="14">
        <f>SUMIFS(Lancamentos!$G:$G,Lancamentos!$C:$C,$A5356,Lancamentos!$E:$E,$C5356,Lancamentos!$B:$B,"SAIDA_USO")</f>
        <v/>
      </c>
      <c r="I5356" s="14">
        <f>SUMIFS(Lancamentos!$G:$G,Lancamentos!$C:$C,$A5356,Lancamentos!$E:$E,$C5356,Lancamentos!$B:$B,"SAIDA_DESCARTE")</f>
        <v/>
      </c>
      <c r="J5356" s="14">
        <f>G5356-H5356-I5356</f>
        <v/>
      </c>
      <c r="K5356">
        <f>IF(A5356="","",IF(J5356&lt;=IFERROR(VLOOKUP(A5356,Produtos!$A:$E,5,FALSE),0),"ABAIXO DO MINIMO","OK"))</f>
        <v/>
      </c>
    </row>
    <row r="5357">
      <c r="B5357">
        <f>IFERROR(VLOOKUP(A5357,Produtos!A:B,2,FALSE),"")</f>
        <v/>
      </c>
      <c r="D5357" s="10">
        <f>IFERROR(INDEX(Lotes!$E:$E,MATCH(1,(Lotes!$A:$A=A5357)*(Lotes!$C:$C=C5357),0)),"")</f>
        <v/>
      </c>
      <c r="E5357" s="14">
        <f>IF(D5357="","",D5357-TODAY())</f>
        <v/>
      </c>
      <c r="F5357">
        <f>IF(D5357="","",IF(E5357&lt;0,"VENCIDO",IF(E5357&lt;=30,"VENCE EM &lt;= 30 DIAS",IF(E5357&lt;=60,"ATENCAO (31-60 DIAS)","OK"))))</f>
        <v/>
      </c>
      <c r="G5357" s="14">
        <f>SUMIFS(Lancamentos!$G:$G,Lancamentos!$C:$C,$A5357,Lancamentos!$E:$E,$C5357,Lancamentos!$B:$B,"ENTRADA")</f>
        <v/>
      </c>
      <c r="H5357" s="14">
        <f>SUMIFS(Lancamentos!$G:$G,Lancamentos!$C:$C,$A5357,Lancamentos!$E:$E,$C5357,Lancamentos!$B:$B,"SAIDA_USO")</f>
        <v/>
      </c>
      <c r="I5357" s="14">
        <f>SUMIFS(Lancamentos!$G:$G,Lancamentos!$C:$C,$A5357,Lancamentos!$E:$E,$C5357,Lancamentos!$B:$B,"SAIDA_DESCARTE")</f>
        <v/>
      </c>
      <c r="J5357" s="14">
        <f>G5357-H5357-I5357</f>
        <v/>
      </c>
      <c r="K5357">
        <f>IF(A5357="","",IF(J5357&lt;=IFERROR(VLOOKUP(A5357,Produtos!$A:$E,5,FALSE),0),"ABAIXO DO MINIMO","OK"))</f>
        <v/>
      </c>
    </row>
    <row r="5358">
      <c r="B5358">
        <f>IFERROR(VLOOKUP(A5358,Produtos!A:B,2,FALSE),"")</f>
        <v/>
      </c>
      <c r="D5358" s="10">
        <f>IFERROR(INDEX(Lotes!$E:$E,MATCH(1,(Lotes!$A:$A=A5358)*(Lotes!$C:$C=C5358),0)),"")</f>
        <v/>
      </c>
      <c r="E5358" s="14">
        <f>IF(D5358="","",D5358-TODAY())</f>
        <v/>
      </c>
      <c r="F5358">
        <f>IF(D5358="","",IF(E5358&lt;0,"VENCIDO",IF(E5358&lt;=30,"VENCE EM &lt;= 30 DIAS",IF(E5358&lt;=60,"ATENCAO (31-60 DIAS)","OK"))))</f>
        <v/>
      </c>
      <c r="G5358" s="14">
        <f>SUMIFS(Lancamentos!$G:$G,Lancamentos!$C:$C,$A5358,Lancamentos!$E:$E,$C5358,Lancamentos!$B:$B,"ENTRADA")</f>
        <v/>
      </c>
      <c r="H5358" s="14">
        <f>SUMIFS(Lancamentos!$G:$G,Lancamentos!$C:$C,$A5358,Lancamentos!$E:$E,$C5358,Lancamentos!$B:$B,"SAIDA_USO")</f>
        <v/>
      </c>
      <c r="I5358" s="14">
        <f>SUMIFS(Lancamentos!$G:$G,Lancamentos!$C:$C,$A5358,Lancamentos!$E:$E,$C5358,Lancamentos!$B:$B,"SAIDA_DESCARTE")</f>
        <v/>
      </c>
      <c r="J5358" s="14">
        <f>G5358-H5358-I5358</f>
        <v/>
      </c>
      <c r="K5358">
        <f>IF(A5358="","",IF(J5358&lt;=IFERROR(VLOOKUP(A5358,Produtos!$A:$E,5,FALSE),0),"ABAIXO DO MINIMO","OK"))</f>
        <v/>
      </c>
    </row>
    <row r="5359">
      <c r="B5359">
        <f>IFERROR(VLOOKUP(A5359,Produtos!A:B,2,FALSE),"")</f>
        <v/>
      </c>
      <c r="D5359" s="10">
        <f>IFERROR(INDEX(Lotes!$E:$E,MATCH(1,(Lotes!$A:$A=A5359)*(Lotes!$C:$C=C5359),0)),"")</f>
        <v/>
      </c>
      <c r="E5359" s="14">
        <f>IF(D5359="","",D5359-TODAY())</f>
        <v/>
      </c>
      <c r="F5359">
        <f>IF(D5359="","",IF(E5359&lt;0,"VENCIDO",IF(E5359&lt;=30,"VENCE EM &lt;= 30 DIAS",IF(E5359&lt;=60,"ATENCAO (31-60 DIAS)","OK"))))</f>
        <v/>
      </c>
      <c r="G5359" s="14">
        <f>SUMIFS(Lancamentos!$G:$G,Lancamentos!$C:$C,$A5359,Lancamentos!$E:$E,$C5359,Lancamentos!$B:$B,"ENTRADA")</f>
        <v/>
      </c>
      <c r="H5359" s="14">
        <f>SUMIFS(Lancamentos!$G:$G,Lancamentos!$C:$C,$A5359,Lancamentos!$E:$E,$C5359,Lancamentos!$B:$B,"SAIDA_USO")</f>
        <v/>
      </c>
      <c r="I5359" s="14">
        <f>SUMIFS(Lancamentos!$G:$G,Lancamentos!$C:$C,$A5359,Lancamentos!$E:$E,$C5359,Lancamentos!$B:$B,"SAIDA_DESCARTE")</f>
        <v/>
      </c>
      <c r="J5359" s="14">
        <f>G5359-H5359-I5359</f>
        <v/>
      </c>
      <c r="K5359">
        <f>IF(A5359="","",IF(J5359&lt;=IFERROR(VLOOKUP(A5359,Produtos!$A:$E,5,FALSE),0),"ABAIXO DO MINIMO","OK"))</f>
        <v/>
      </c>
    </row>
    <row r="5360">
      <c r="B5360">
        <f>IFERROR(VLOOKUP(A5360,Produtos!A:B,2,FALSE),"")</f>
        <v/>
      </c>
      <c r="D5360" s="10">
        <f>IFERROR(INDEX(Lotes!$E:$E,MATCH(1,(Lotes!$A:$A=A5360)*(Lotes!$C:$C=C5360),0)),"")</f>
        <v/>
      </c>
      <c r="E5360" s="14">
        <f>IF(D5360="","",D5360-TODAY())</f>
        <v/>
      </c>
      <c r="F5360">
        <f>IF(D5360="","",IF(E5360&lt;0,"VENCIDO",IF(E5360&lt;=30,"VENCE EM &lt;= 30 DIAS",IF(E5360&lt;=60,"ATENCAO (31-60 DIAS)","OK"))))</f>
        <v/>
      </c>
      <c r="G5360" s="14">
        <f>SUMIFS(Lancamentos!$G:$G,Lancamentos!$C:$C,$A5360,Lancamentos!$E:$E,$C5360,Lancamentos!$B:$B,"ENTRADA")</f>
        <v/>
      </c>
      <c r="H5360" s="14">
        <f>SUMIFS(Lancamentos!$G:$G,Lancamentos!$C:$C,$A5360,Lancamentos!$E:$E,$C5360,Lancamentos!$B:$B,"SAIDA_USO")</f>
        <v/>
      </c>
      <c r="I5360" s="14">
        <f>SUMIFS(Lancamentos!$G:$G,Lancamentos!$C:$C,$A5360,Lancamentos!$E:$E,$C5360,Lancamentos!$B:$B,"SAIDA_DESCARTE")</f>
        <v/>
      </c>
      <c r="J5360" s="14">
        <f>G5360-H5360-I5360</f>
        <v/>
      </c>
      <c r="K5360">
        <f>IF(A5360="","",IF(J5360&lt;=IFERROR(VLOOKUP(A5360,Produtos!$A:$E,5,FALSE),0),"ABAIXO DO MINIMO","OK"))</f>
        <v/>
      </c>
    </row>
    <row r="5361">
      <c r="B5361">
        <f>IFERROR(VLOOKUP(A5361,Produtos!A:B,2,FALSE),"")</f>
        <v/>
      </c>
      <c r="D5361" s="10">
        <f>IFERROR(INDEX(Lotes!$E:$E,MATCH(1,(Lotes!$A:$A=A5361)*(Lotes!$C:$C=C5361),0)),"")</f>
        <v/>
      </c>
      <c r="E5361" s="14">
        <f>IF(D5361="","",D5361-TODAY())</f>
        <v/>
      </c>
      <c r="F5361">
        <f>IF(D5361="","",IF(E5361&lt;0,"VENCIDO",IF(E5361&lt;=30,"VENCE EM &lt;= 30 DIAS",IF(E5361&lt;=60,"ATENCAO (31-60 DIAS)","OK"))))</f>
        <v/>
      </c>
      <c r="G5361" s="14">
        <f>SUMIFS(Lancamentos!$G:$G,Lancamentos!$C:$C,$A5361,Lancamentos!$E:$E,$C5361,Lancamentos!$B:$B,"ENTRADA")</f>
        <v/>
      </c>
      <c r="H5361" s="14">
        <f>SUMIFS(Lancamentos!$G:$G,Lancamentos!$C:$C,$A5361,Lancamentos!$E:$E,$C5361,Lancamentos!$B:$B,"SAIDA_USO")</f>
        <v/>
      </c>
      <c r="I5361" s="14">
        <f>SUMIFS(Lancamentos!$G:$G,Lancamentos!$C:$C,$A5361,Lancamentos!$E:$E,$C5361,Lancamentos!$B:$B,"SAIDA_DESCARTE")</f>
        <v/>
      </c>
      <c r="J5361" s="14">
        <f>G5361-H5361-I5361</f>
        <v/>
      </c>
      <c r="K5361">
        <f>IF(A5361="","",IF(J5361&lt;=IFERROR(VLOOKUP(A5361,Produtos!$A:$E,5,FALSE),0),"ABAIXO DO MINIMO","OK"))</f>
        <v/>
      </c>
    </row>
    <row r="5362">
      <c r="B5362">
        <f>IFERROR(VLOOKUP(A5362,Produtos!A:B,2,FALSE),"")</f>
        <v/>
      </c>
      <c r="D5362" s="10">
        <f>IFERROR(INDEX(Lotes!$E:$E,MATCH(1,(Lotes!$A:$A=A5362)*(Lotes!$C:$C=C5362),0)),"")</f>
        <v/>
      </c>
      <c r="E5362" s="14">
        <f>IF(D5362="","",D5362-TODAY())</f>
        <v/>
      </c>
      <c r="F5362">
        <f>IF(D5362="","",IF(E5362&lt;0,"VENCIDO",IF(E5362&lt;=30,"VENCE EM &lt;= 30 DIAS",IF(E5362&lt;=60,"ATENCAO (31-60 DIAS)","OK"))))</f>
        <v/>
      </c>
      <c r="G5362" s="14">
        <f>SUMIFS(Lancamentos!$G:$G,Lancamentos!$C:$C,$A5362,Lancamentos!$E:$E,$C5362,Lancamentos!$B:$B,"ENTRADA")</f>
        <v/>
      </c>
      <c r="H5362" s="14">
        <f>SUMIFS(Lancamentos!$G:$G,Lancamentos!$C:$C,$A5362,Lancamentos!$E:$E,$C5362,Lancamentos!$B:$B,"SAIDA_USO")</f>
        <v/>
      </c>
      <c r="I5362" s="14">
        <f>SUMIFS(Lancamentos!$G:$G,Lancamentos!$C:$C,$A5362,Lancamentos!$E:$E,$C5362,Lancamentos!$B:$B,"SAIDA_DESCARTE")</f>
        <v/>
      </c>
      <c r="J5362" s="14">
        <f>G5362-H5362-I5362</f>
        <v/>
      </c>
      <c r="K5362">
        <f>IF(A5362="","",IF(J5362&lt;=IFERROR(VLOOKUP(A5362,Produtos!$A:$E,5,FALSE),0),"ABAIXO DO MINIMO","OK"))</f>
        <v/>
      </c>
    </row>
    <row r="5363">
      <c r="B5363">
        <f>IFERROR(VLOOKUP(A5363,Produtos!A:B,2,FALSE),"")</f>
        <v/>
      </c>
      <c r="D5363" s="10">
        <f>IFERROR(INDEX(Lotes!$E:$E,MATCH(1,(Lotes!$A:$A=A5363)*(Lotes!$C:$C=C5363),0)),"")</f>
        <v/>
      </c>
      <c r="E5363" s="14">
        <f>IF(D5363="","",D5363-TODAY())</f>
        <v/>
      </c>
      <c r="F5363">
        <f>IF(D5363="","",IF(E5363&lt;0,"VENCIDO",IF(E5363&lt;=30,"VENCE EM &lt;= 30 DIAS",IF(E5363&lt;=60,"ATENCAO (31-60 DIAS)","OK"))))</f>
        <v/>
      </c>
      <c r="G5363" s="14">
        <f>SUMIFS(Lancamentos!$G:$G,Lancamentos!$C:$C,$A5363,Lancamentos!$E:$E,$C5363,Lancamentos!$B:$B,"ENTRADA")</f>
        <v/>
      </c>
      <c r="H5363" s="14">
        <f>SUMIFS(Lancamentos!$G:$G,Lancamentos!$C:$C,$A5363,Lancamentos!$E:$E,$C5363,Lancamentos!$B:$B,"SAIDA_USO")</f>
        <v/>
      </c>
      <c r="I5363" s="14">
        <f>SUMIFS(Lancamentos!$G:$G,Lancamentos!$C:$C,$A5363,Lancamentos!$E:$E,$C5363,Lancamentos!$B:$B,"SAIDA_DESCARTE")</f>
        <v/>
      </c>
      <c r="J5363" s="14">
        <f>G5363-H5363-I5363</f>
        <v/>
      </c>
      <c r="K5363">
        <f>IF(A5363="","",IF(J5363&lt;=IFERROR(VLOOKUP(A5363,Produtos!$A:$E,5,FALSE),0),"ABAIXO DO MINIMO","OK"))</f>
        <v/>
      </c>
    </row>
    <row r="5364">
      <c r="B5364">
        <f>IFERROR(VLOOKUP(A5364,Produtos!A:B,2,FALSE),"")</f>
        <v/>
      </c>
      <c r="D5364" s="10">
        <f>IFERROR(INDEX(Lotes!$E:$E,MATCH(1,(Lotes!$A:$A=A5364)*(Lotes!$C:$C=C5364),0)),"")</f>
        <v/>
      </c>
      <c r="E5364" s="14">
        <f>IF(D5364="","",D5364-TODAY())</f>
        <v/>
      </c>
      <c r="F5364">
        <f>IF(D5364="","",IF(E5364&lt;0,"VENCIDO",IF(E5364&lt;=30,"VENCE EM &lt;= 30 DIAS",IF(E5364&lt;=60,"ATENCAO (31-60 DIAS)","OK"))))</f>
        <v/>
      </c>
      <c r="G5364" s="14">
        <f>SUMIFS(Lancamentos!$G:$G,Lancamentos!$C:$C,$A5364,Lancamentos!$E:$E,$C5364,Lancamentos!$B:$B,"ENTRADA")</f>
        <v/>
      </c>
      <c r="H5364" s="14">
        <f>SUMIFS(Lancamentos!$G:$G,Lancamentos!$C:$C,$A5364,Lancamentos!$E:$E,$C5364,Lancamentos!$B:$B,"SAIDA_USO")</f>
        <v/>
      </c>
      <c r="I5364" s="14">
        <f>SUMIFS(Lancamentos!$G:$G,Lancamentos!$C:$C,$A5364,Lancamentos!$E:$E,$C5364,Lancamentos!$B:$B,"SAIDA_DESCARTE")</f>
        <v/>
      </c>
      <c r="J5364" s="14">
        <f>G5364-H5364-I5364</f>
        <v/>
      </c>
      <c r="K5364">
        <f>IF(A5364="","",IF(J5364&lt;=IFERROR(VLOOKUP(A5364,Produtos!$A:$E,5,FALSE),0),"ABAIXO DO MINIMO","OK"))</f>
        <v/>
      </c>
    </row>
    <row r="5365">
      <c r="B5365">
        <f>IFERROR(VLOOKUP(A5365,Produtos!A:B,2,FALSE),"")</f>
        <v/>
      </c>
      <c r="D5365" s="10">
        <f>IFERROR(INDEX(Lotes!$E:$E,MATCH(1,(Lotes!$A:$A=A5365)*(Lotes!$C:$C=C5365),0)),"")</f>
        <v/>
      </c>
      <c r="E5365" s="14">
        <f>IF(D5365="","",D5365-TODAY())</f>
        <v/>
      </c>
      <c r="F5365">
        <f>IF(D5365="","",IF(E5365&lt;0,"VENCIDO",IF(E5365&lt;=30,"VENCE EM &lt;= 30 DIAS",IF(E5365&lt;=60,"ATENCAO (31-60 DIAS)","OK"))))</f>
        <v/>
      </c>
      <c r="G5365" s="14">
        <f>SUMIFS(Lancamentos!$G:$G,Lancamentos!$C:$C,$A5365,Lancamentos!$E:$E,$C5365,Lancamentos!$B:$B,"ENTRADA")</f>
        <v/>
      </c>
      <c r="H5365" s="14">
        <f>SUMIFS(Lancamentos!$G:$G,Lancamentos!$C:$C,$A5365,Lancamentos!$E:$E,$C5365,Lancamentos!$B:$B,"SAIDA_USO")</f>
        <v/>
      </c>
      <c r="I5365" s="14">
        <f>SUMIFS(Lancamentos!$G:$G,Lancamentos!$C:$C,$A5365,Lancamentos!$E:$E,$C5365,Lancamentos!$B:$B,"SAIDA_DESCARTE")</f>
        <v/>
      </c>
      <c r="J5365" s="14">
        <f>G5365-H5365-I5365</f>
        <v/>
      </c>
      <c r="K5365">
        <f>IF(A5365="","",IF(J5365&lt;=IFERROR(VLOOKUP(A5365,Produtos!$A:$E,5,FALSE),0),"ABAIXO DO MINIMO","OK"))</f>
        <v/>
      </c>
    </row>
    <row r="5366">
      <c r="B5366">
        <f>IFERROR(VLOOKUP(A5366,Produtos!A:B,2,FALSE),"")</f>
        <v/>
      </c>
      <c r="D5366" s="10">
        <f>IFERROR(INDEX(Lotes!$E:$E,MATCH(1,(Lotes!$A:$A=A5366)*(Lotes!$C:$C=C5366),0)),"")</f>
        <v/>
      </c>
      <c r="E5366" s="14">
        <f>IF(D5366="","",D5366-TODAY())</f>
        <v/>
      </c>
      <c r="F5366">
        <f>IF(D5366="","",IF(E5366&lt;0,"VENCIDO",IF(E5366&lt;=30,"VENCE EM &lt;= 30 DIAS",IF(E5366&lt;=60,"ATENCAO (31-60 DIAS)","OK"))))</f>
        <v/>
      </c>
      <c r="G5366" s="14">
        <f>SUMIFS(Lancamentos!$G:$G,Lancamentos!$C:$C,$A5366,Lancamentos!$E:$E,$C5366,Lancamentos!$B:$B,"ENTRADA")</f>
        <v/>
      </c>
      <c r="H5366" s="14">
        <f>SUMIFS(Lancamentos!$G:$G,Lancamentos!$C:$C,$A5366,Lancamentos!$E:$E,$C5366,Lancamentos!$B:$B,"SAIDA_USO")</f>
        <v/>
      </c>
      <c r="I5366" s="14">
        <f>SUMIFS(Lancamentos!$G:$G,Lancamentos!$C:$C,$A5366,Lancamentos!$E:$E,$C5366,Lancamentos!$B:$B,"SAIDA_DESCARTE")</f>
        <v/>
      </c>
      <c r="J5366" s="14">
        <f>G5366-H5366-I5366</f>
        <v/>
      </c>
      <c r="K5366">
        <f>IF(A5366="","",IF(J5366&lt;=IFERROR(VLOOKUP(A5366,Produtos!$A:$E,5,FALSE),0),"ABAIXO DO MINIMO","OK"))</f>
        <v/>
      </c>
    </row>
    <row r="5367">
      <c r="B5367">
        <f>IFERROR(VLOOKUP(A5367,Produtos!A:B,2,FALSE),"")</f>
        <v/>
      </c>
      <c r="D5367" s="10">
        <f>IFERROR(INDEX(Lotes!$E:$E,MATCH(1,(Lotes!$A:$A=A5367)*(Lotes!$C:$C=C5367),0)),"")</f>
        <v/>
      </c>
      <c r="E5367" s="14">
        <f>IF(D5367="","",D5367-TODAY())</f>
        <v/>
      </c>
      <c r="F5367">
        <f>IF(D5367="","",IF(E5367&lt;0,"VENCIDO",IF(E5367&lt;=30,"VENCE EM &lt;= 30 DIAS",IF(E5367&lt;=60,"ATENCAO (31-60 DIAS)","OK"))))</f>
        <v/>
      </c>
      <c r="G5367" s="14">
        <f>SUMIFS(Lancamentos!$G:$G,Lancamentos!$C:$C,$A5367,Lancamentos!$E:$E,$C5367,Lancamentos!$B:$B,"ENTRADA")</f>
        <v/>
      </c>
      <c r="H5367" s="14">
        <f>SUMIFS(Lancamentos!$G:$G,Lancamentos!$C:$C,$A5367,Lancamentos!$E:$E,$C5367,Lancamentos!$B:$B,"SAIDA_USO")</f>
        <v/>
      </c>
      <c r="I5367" s="14">
        <f>SUMIFS(Lancamentos!$G:$G,Lancamentos!$C:$C,$A5367,Lancamentos!$E:$E,$C5367,Lancamentos!$B:$B,"SAIDA_DESCARTE")</f>
        <v/>
      </c>
      <c r="J5367" s="14">
        <f>G5367-H5367-I5367</f>
        <v/>
      </c>
      <c r="K5367">
        <f>IF(A5367="","",IF(J5367&lt;=IFERROR(VLOOKUP(A5367,Produtos!$A:$E,5,FALSE),0),"ABAIXO DO MINIMO","OK"))</f>
        <v/>
      </c>
    </row>
    <row r="5368">
      <c r="B5368">
        <f>IFERROR(VLOOKUP(A5368,Produtos!A:B,2,FALSE),"")</f>
        <v/>
      </c>
      <c r="D5368" s="10">
        <f>IFERROR(INDEX(Lotes!$E:$E,MATCH(1,(Lotes!$A:$A=A5368)*(Lotes!$C:$C=C5368),0)),"")</f>
        <v/>
      </c>
      <c r="E5368" s="14">
        <f>IF(D5368="","",D5368-TODAY())</f>
        <v/>
      </c>
      <c r="F5368">
        <f>IF(D5368="","",IF(E5368&lt;0,"VENCIDO",IF(E5368&lt;=30,"VENCE EM &lt;= 30 DIAS",IF(E5368&lt;=60,"ATENCAO (31-60 DIAS)","OK"))))</f>
        <v/>
      </c>
      <c r="G5368" s="14">
        <f>SUMIFS(Lancamentos!$G:$G,Lancamentos!$C:$C,$A5368,Lancamentos!$E:$E,$C5368,Lancamentos!$B:$B,"ENTRADA")</f>
        <v/>
      </c>
      <c r="H5368" s="14">
        <f>SUMIFS(Lancamentos!$G:$G,Lancamentos!$C:$C,$A5368,Lancamentos!$E:$E,$C5368,Lancamentos!$B:$B,"SAIDA_USO")</f>
        <v/>
      </c>
      <c r="I5368" s="14">
        <f>SUMIFS(Lancamentos!$G:$G,Lancamentos!$C:$C,$A5368,Lancamentos!$E:$E,$C5368,Lancamentos!$B:$B,"SAIDA_DESCARTE")</f>
        <v/>
      </c>
      <c r="J5368" s="14">
        <f>G5368-H5368-I5368</f>
        <v/>
      </c>
      <c r="K5368">
        <f>IF(A5368="","",IF(J5368&lt;=IFERROR(VLOOKUP(A5368,Produtos!$A:$E,5,FALSE),0),"ABAIXO DO MINIMO","OK"))</f>
        <v/>
      </c>
    </row>
    <row r="5369">
      <c r="B5369">
        <f>IFERROR(VLOOKUP(A5369,Produtos!A:B,2,FALSE),"")</f>
        <v/>
      </c>
      <c r="D5369" s="10">
        <f>IFERROR(INDEX(Lotes!$E:$E,MATCH(1,(Lotes!$A:$A=A5369)*(Lotes!$C:$C=C5369),0)),"")</f>
        <v/>
      </c>
      <c r="E5369" s="14">
        <f>IF(D5369="","",D5369-TODAY())</f>
        <v/>
      </c>
      <c r="F5369">
        <f>IF(D5369="","",IF(E5369&lt;0,"VENCIDO",IF(E5369&lt;=30,"VENCE EM &lt;= 30 DIAS",IF(E5369&lt;=60,"ATENCAO (31-60 DIAS)","OK"))))</f>
        <v/>
      </c>
      <c r="G5369" s="14">
        <f>SUMIFS(Lancamentos!$G:$G,Lancamentos!$C:$C,$A5369,Lancamentos!$E:$E,$C5369,Lancamentos!$B:$B,"ENTRADA")</f>
        <v/>
      </c>
      <c r="H5369" s="14">
        <f>SUMIFS(Lancamentos!$G:$G,Lancamentos!$C:$C,$A5369,Lancamentos!$E:$E,$C5369,Lancamentos!$B:$B,"SAIDA_USO")</f>
        <v/>
      </c>
      <c r="I5369" s="14">
        <f>SUMIFS(Lancamentos!$G:$G,Lancamentos!$C:$C,$A5369,Lancamentos!$E:$E,$C5369,Lancamentos!$B:$B,"SAIDA_DESCARTE")</f>
        <v/>
      </c>
      <c r="J5369" s="14">
        <f>G5369-H5369-I5369</f>
        <v/>
      </c>
      <c r="K5369">
        <f>IF(A5369="","",IF(J5369&lt;=IFERROR(VLOOKUP(A5369,Produtos!$A:$E,5,FALSE),0),"ABAIXO DO MINIMO","OK"))</f>
        <v/>
      </c>
    </row>
    <row r="5370">
      <c r="B5370">
        <f>IFERROR(VLOOKUP(A5370,Produtos!A:B,2,FALSE),"")</f>
        <v/>
      </c>
      <c r="D5370" s="10">
        <f>IFERROR(INDEX(Lotes!$E:$E,MATCH(1,(Lotes!$A:$A=A5370)*(Lotes!$C:$C=C5370),0)),"")</f>
        <v/>
      </c>
      <c r="E5370" s="14">
        <f>IF(D5370="","",D5370-TODAY())</f>
        <v/>
      </c>
      <c r="F5370">
        <f>IF(D5370="","",IF(E5370&lt;0,"VENCIDO",IF(E5370&lt;=30,"VENCE EM &lt;= 30 DIAS",IF(E5370&lt;=60,"ATENCAO (31-60 DIAS)","OK"))))</f>
        <v/>
      </c>
      <c r="G5370" s="14">
        <f>SUMIFS(Lancamentos!$G:$G,Lancamentos!$C:$C,$A5370,Lancamentos!$E:$E,$C5370,Lancamentos!$B:$B,"ENTRADA")</f>
        <v/>
      </c>
      <c r="H5370" s="14">
        <f>SUMIFS(Lancamentos!$G:$G,Lancamentos!$C:$C,$A5370,Lancamentos!$E:$E,$C5370,Lancamentos!$B:$B,"SAIDA_USO")</f>
        <v/>
      </c>
      <c r="I5370" s="14">
        <f>SUMIFS(Lancamentos!$G:$G,Lancamentos!$C:$C,$A5370,Lancamentos!$E:$E,$C5370,Lancamentos!$B:$B,"SAIDA_DESCARTE")</f>
        <v/>
      </c>
      <c r="J5370" s="14">
        <f>G5370-H5370-I5370</f>
        <v/>
      </c>
      <c r="K5370">
        <f>IF(A5370="","",IF(J5370&lt;=IFERROR(VLOOKUP(A5370,Produtos!$A:$E,5,FALSE),0),"ABAIXO DO MINIMO","OK"))</f>
        <v/>
      </c>
    </row>
    <row r="5371">
      <c r="B5371">
        <f>IFERROR(VLOOKUP(A5371,Produtos!A:B,2,FALSE),"")</f>
        <v/>
      </c>
      <c r="D5371" s="10">
        <f>IFERROR(INDEX(Lotes!$E:$E,MATCH(1,(Lotes!$A:$A=A5371)*(Lotes!$C:$C=C5371),0)),"")</f>
        <v/>
      </c>
      <c r="E5371" s="14">
        <f>IF(D5371="","",D5371-TODAY())</f>
        <v/>
      </c>
      <c r="F5371">
        <f>IF(D5371="","",IF(E5371&lt;0,"VENCIDO",IF(E5371&lt;=30,"VENCE EM &lt;= 30 DIAS",IF(E5371&lt;=60,"ATENCAO (31-60 DIAS)","OK"))))</f>
        <v/>
      </c>
      <c r="G5371" s="14">
        <f>SUMIFS(Lancamentos!$G:$G,Lancamentos!$C:$C,$A5371,Lancamentos!$E:$E,$C5371,Lancamentos!$B:$B,"ENTRADA")</f>
        <v/>
      </c>
      <c r="H5371" s="14">
        <f>SUMIFS(Lancamentos!$G:$G,Lancamentos!$C:$C,$A5371,Lancamentos!$E:$E,$C5371,Lancamentos!$B:$B,"SAIDA_USO")</f>
        <v/>
      </c>
      <c r="I5371" s="14">
        <f>SUMIFS(Lancamentos!$G:$G,Lancamentos!$C:$C,$A5371,Lancamentos!$E:$E,$C5371,Lancamentos!$B:$B,"SAIDA_DESCARTE")</f>
        <v/>
      </c>
      <c r="J5371" s="14">
        <f>G5371-H5371-I5371</f>
        <v/>
      </c>
      <c r="K5371">
        <f>IF(A5371="","",IF(J5371&lt;=IFERROR(VLOOKUP(A5371,Produtos!$A:$E,5,FALSE),0),"ABAIXO DO MINIMO","OK"))</f>
        <v/>
      </c>
    </row>
    <row r="5372">
      <c r="B5372">
        <f>IFERROR(VLOOKUP(A5372,Produtos!A:B,2,FALSE),"")</f>
        <v/>
      </c>
      <c r="D5372" s="10">
        <f>IFERROR(INDEX(Lotes!$E:$E,MATCH(1,(Lotes!$A:$A=A5372)*(Lotes!$C:$C=C5372),0)),"")</f>
        <v/>
      </c>
      <c r="E5372" s="14">
        <f>IF(D5372="","",D5372-TODAY())</f>
        <v/>
      </c>
      <c r="F5372">
        <f>IF(D5372="","",IF(E5372&lt;0,"VENCIDO",IF(E5372&lt;=30,"VENCE EM &lt;= 30 DIAS",IF(E5372&lt;=60,"ATENCAO (31-60 DIAS)","OK"))))</f>
        <v/>
      </c>
      <c r="G5372" s="14">
        <f>SUMIFS(Lancamentos!$G:$G,Lancamentos!$C:$C,$A5372,Lancamentos!$E:$E,$C5372,Lancamentos!$B:$B,"ENTRADA")</f>
        <v/>
      </c>
      <c r="H5372" s="14">
        <f>SUMIFS(Lancamentos!$G:$G,Lancamentos!$C:$C,$A5372,Lancamentos!$E:$E,$C5372,Lancamentos!$B:$B,"SAIDA_USO")</f>
        <v/>
      </c>
      <c r="I5372" s="14">
        <f>SUMIFS(Lancamentos!$G:$G,Lancamentos!$C:$C,$A5372,Lancamentos!$E:$E,$C5372,Lancamentos!$B:$B,"SAIDA_DESCARTE")</f>
        <v/>
      </c>
      <c r="J5372" s="14">
        <f>G5372-H5372-I5372</f>
        <v/>
      </c>
      <c r="K5372">
        <f>IF(A5372="","",IF(J5372&lt;=IFERROR(VLOOKUP(A5372,Produtos!$A:$E,5,FALSE),0),"ABAIXO DO MINIMO","OK"))</f>
        <v/>
      </c>
    </row>
    <row r="5373">
      <c r="B5373">
        <f>IFERROR(VLOOKUP(A5373,Produtos!A:B,2,FALSE),"")</f>
        <v/>
      </c>
      <c r="D5373" s="10">
        <f>IFERROR(INDEX(Lotes!$E:$E,MATCH(1,(Lotes!$A:$A=A5373)*(Lotes!$C:$C=C5373),0)),"")</f>
        <v/>
      </c>
      <c r="E5373" s="14">
        <f>IF(D5373="","",D5373-TODAY())</f>
        <v/>
      </c>
      <c r="F5373">
        <f>IF(D5373="","",IF(E5373&lt;0,"VENCIDO",IF(E5373&lt;=30,"VENCE EM &lt;= 30 DIAS",IF(E5373&lt;=60,"ATENCAO (31-60 DIAS)","OK"))))</f>
        <v/>
      </c>
      <c r="G5373" s="14">
        <f>SUMIFS(Lancamentos!$G:$G,Lancamentos!$C:$C,$A5373,Lancamentos!$E:$E,$C5373,Lancamentos!$B:$B,"ENTRADA")</f>
        <v/>
      </c>
      <c r="H5373" s="14">
        <f>SUMIFS(Lancamentos!$G:$G,Lancamentos!$C:$C,$A5373,Lancamentos!$E:$E,$C5373,Lancamentos!$B:$B,"SAIDA_USO")</f>
        <v/>
      </c>
      <c r="I5373" s="14">
        <f>SUMIFS(Lancamentos!$G:$G,Lancamentos!$C:$C,$A5373,Lancamentos!$E:$E,$C5373,Lancamentos!$B:$B,"SAIDA_DESCARTE")</f>
        <v/>
      </c>
      <c r="J5373" s="14">
        <f>G5373-H5373-I5373</f>
        <v/>
      </c>
      <c r="K5373">
        <f>IF(A5373="","",IF(J5373&lt;=IFERROR(VLOOKUP(A5373,Produtos!$A:$E,5,FALSE),0),"ABAIXO DO MINIMO","OK"))</f>
        <v/>
      </c>
    </row>
    <row r="5374">
      <c r="B5374">
        <f>IFERROR(VLOOKUP(A5374,Produtos!A:B,2,FALSE),"")</f>
        <v/>
      </c>
      <c r="D5374" s="10">
        <f>IFERROR(INDEX(Lotes!$E:$E,MATCH(1,(Lotes!$A:$A=A5374)*(Lotes!$C:$C=C5374),0)),"")</f>
        <v/>
      </c>
      <c r="E5374" s="14">
        <f>IF(D5374="","",D5374-TODAY())</f>
        <v/>
      </c>
      <c r="F5374">
        <f>IF(D5374="","",IF(E5374&lt;0,"VENCIDO",IF(E5374&lt;=30,"VENCE EM &lt;= 30 DIAS",IF(E5374&lt;=60,"ATENCAO (31-60 DIAS)","OK"))))</f>
        <v/>
      </c>
      <c r="G5374" s="14">
        <f>SUMIFS(Lancamentos!$G:$G,Lancamentos!$C:$C,$A5374,Lancamentos!$E:$E,$C5374,Lancamentos!$B:$B,"ENTRADA")</f>
        <v/>
      </c>
      <c r="H5374" s="14">
        <f>SUMIFS(Lancamentos!$G:$G,Lancamentos!$C:$C,$A5374,Lancamentos!$E:$E,$C5374,Lancamentos!$B:$B,"SAIDA_USO")</f>
        <v/>
      </c>
      <c r="I5374" s="14">
        <f>SUMIFS(Lancamentos!$G:$G,Lancamentos!$C:$C,$A5374,Lancamentos!$E:$E,$C5374,Lancamentos!$B:$B,"SAIDA_DESCARTE")</f>
        <v/>
      </c>
      <c r="J5374" s="14">
        <f>G5374-H5374-I5374</f>
        <v/>
      </c>
      <c r="K5374">
        <f>IF(A5374="","",IF(J5374&lt;=IFERROR(VLOOKUP(A5374,Produtos!$A:$E,5,FALSE),0),"ABAIXO DO MINIMO","OK"))</f>
        <v/>
      </c>
    </row>
    <row r="5375">
      <c r="B5375">
        <f>IFERROR(VLOOKUP(A5375,Produtos!A:B,2,FALSE),"")</f>
        <v/>
      </c>
      <c r="D5375" s="10">
        <f>IFERROR(INDEX(Lotes!$E:$E,MATCH(1,(Lotes!$A:$A=A5375)*(Lotes!$C:$C=C5375),0)),"")</f>
        <v/>
      </c>
      <c r="E5375" s="14">
        <f>IF(D5375="","",D5375-TODAY())</f>
        <v/>
      </c>
      <c r="F5375">
        <f>IF(D5375="","",IF(E5375&lt;0,"VENCIDO",IF(E5375&lt;=30,"VENCE EM &lt;= 30 DIAS",IF(E5375&lt;=60,"ATENCAO (31-60 DIAS)","OK"))))</f>
        <v/>
      </c>
      <c r="G5375" s="14">
        <f>SUMIFS(Lancamentos!$G:$G,Lancamentos!$C:$C,$A5375,Lancamentos!$E:$E,$C5375,Lancamentos!$B:$B,"ENTRADA")</f>
        <v/>
      </c>
      <c r="H5375" s="14">
        <f>SUMIFS(Lancamentos!$G:$G,Lancamentos!$C:$C,$A5375,Lancamentos!$E:$E,$C5375,Lancamentos!$B:$B,"SAIDA_USO")</f>
        <v/>
      </c>
      <c r="I5375" s="14">
        <f>SUMIFS(Lancamentos!$G:$G,Lancamentos!$C:$C,$A5375,Lancamentos!$E:$E,$C5375,Lancamentos!$B:$B,"SAIDA_DESCARTE")</f>
        <v/>
      </c>
      <c r="J5375" s="14">
        <f>G5375-H5375-I5375</f>
        <v/>
      </c>
      <c r="K5375">
        <f>IF(A5375="","",IF(J5375&lt;=IFERROR(VLOOKUP(A5375,Produtos!$A:$E,5,FALSE),0),"ABAIXO DO MINIMO","OK"))</f>
        <v/>
      </c>
    </row>
    <row r="5376">
      <c r="B5376">
        <f>IFERROR(VLOOKUP(A5376,Produtos!A:B,2,FALSE),"")</f>
        <v/>
      </c>
      <c r="D5376" s="10">
        <f>IFERROR(INDEX(Lotes!$E:$E,MATCH(1,(Lotes!$A:$A=A5376)*(Lotes!$C:$C=C5376),0)),"")</f>
        <v/>
      </c>
      <c r="E5376" s="14">
        <f>IF(D5376="","",D5376-TODAY())</f>
        <v/>
      </c>
      <c r="F5376">
        <f>IF(D5376="","",IF(E5376&lt;0,"VENCIDO",IF(E5376&lt;=30,"VENCE EM &lt;= 30 DIAS",IF(E5376&lt;=60,"ATENCAO (31-60 DIAS)","OK"))))</f>
        <v/>
      </c>
      <c r="G5376" s="14">
        <f>SUMIFS(Lancamentos!$G:$G,Lancamentos!$C:$C,$A5376,Lancamentos!$E:$E,$C5376,Lancamentos!$B:$B,"ENTRADA")</f>
        <v/>
      </c>
      <c r="H5376" s="14">
        <f>SUMIFS(Lancamentos!$G:$G,Lancamentos!$C:$C,$A5376,Lancamentos!$E:$E,$C5376,Lancamentos!$B:$B,"SAIDA_USO")</f>
        <v/>
      </c>
      <c r="I5376" s="14">
        <f>SUMIFS(Lancamentos!$G:$G,Lancamentos!$C:$C,$A5376,Lancamentos!$E:$E,$C5376,Lancamentos!$B:$B,"SAIDA_DESCARTE")</f>
        <v/>
      </c>
      <c r="J5376" s="14">
        <f>G5376-H5376-I5376</f>
        <v/>
      </c>
      <c r="K5376">
        <f>IF(A5376="","",IF(J5376&lt;=IFERROR(VLOOKUP(A5376,Produtos!$A:$E,5,FALSE),0),"ABAIXO DO MINIMO","OK"))</f>
        <v/>
      </c>
    </row>
    <row r="5377">
      <c r="B5377">
        <f>IFERROR(VLOOKUP(A5377,Produtos!A:B,2,FALSE),"")</f>
        <v/>
      </c>
      <c r="D5377" s="10">
        <f>IFERROR(INDEX(Lotes!$E:$E,MATCH(1,(Lotes!$A:$A=A5377)*(Lotes!$C:$C=C5377),0)),"")</f>
        <v/>
      </c>
      <c r="E5377" s="14">
        <f>IF(D5377="","",D5377-TODAY())</f>
        <v/>
      </c>
      <c r="F5377">
        <f>IF(D5377="","",IF(E5377&lt;0,"VENCIDO",IF(E5377&lt;=30,"VENCE EM &lt;= 30 DIAS",IF(E5377&lt;=60,"ATENCAO (31-60 DIAS)","OK"))))</f>
        <v/>
      </c>
      <c r="G5377" s="14">
        <f>SUMIFS(Lancamentos!$G:$G,Lancamentos!$C:$C,$A5377,Lancamentos!$E:$E,$C5377,Lancamentos!$B:$B,"ENTRADA")</f>
        <v/>
      </c>
      <c r="H5377" s="14">
        <f>SUMIFS(Lancamentos!$G:$G,Lancamentos!$C:$C,$A5377,Lancamentos!$E:$E,$C5377,Lancamentos!$B:$B,"SAIDA_USO")</f>
        <v/>
      </c>
      <c r="I5377" s="14">
        <f>SUMIFS(Lancamentos!$G:$G,Lancamentos!$C:$C,$A5377,Lancamentos!$E:$E,$C5377,Lancamentos!$B:$B,"SAIDA_DESCARTE")</f>
        <v/>
      </c>
      <c r="J5377" s="14">
        <f>G5377-H5377-I5377</f>
        <v/>
      </c>
      <c r="K5377">
        <f>IF(A5377="","",IF(J5377&lt;=IFERROR(VLOOKUP(A5377,Produtos!$A:$E,5,FALSE),0),"ABAIXO DO MINIMO","OK"))</f>
        <v/>
      </c>
    </row>
    <row r="5378">
      <c r="B5378">
        <f>IFERROR(VLOOKUP(A5378,Produtos!A:B,2,FALSE),"")</f>
        <v/>
      </c>
      <c r="D5378" s="10">
        <f>IFERROR(INDEX(Lotes!$E:$E,MATCH(1,(Lotes!$A:$A=A5378)*(Lotes!$C:$C=C5378),0)),"")</f>
        <v/>
      </c>
      <c r="E5378" s="14">
        <f>IF(D5378="","",D5378-TODAY())</f>
        <v/>
      </c>
      <c r="F5378">
        <f>IF(D5378="","",IF(E5378&lt;0,"VENCIDO",IF(E5378&lt;=30,"VENCE EM &lt;= 30 DIAS",IF(E5378&lt;=60,"ATENCAO (31-60 DIAS)","OK"))))</f>
        <v/>
      </c>
      <c r="G5378" s="14">
        <f>SUMIFS(Lancamentos!$G:$G,Lancamentos!$C:$C,$A5378,Lancamentos!$E:$E,$C5378,Lancamentos!$B:$B,"ENTRADA")</f>
        <v/>
      </c>
      <c r="H5378" s="14">
        <f>SUMIFS(Lancamentos!$G:$G,Lancamentos!$C:$C,$A5378,Lancamentos!$E:$E,$C5378,Lancamentos!$B:$B,"SAIDA_USO")</f>
        <v/>
      </c>
      <c r="I5378" s="14">
        <f>SUMIFS(Lancamentos!$G:$G,Lancamentos!$C:$C,$A5378,Lancamentos!$E:$E,$C5378,Lancamentos!$B:$B,"SAIDA_DESCARTE")</f>
        <v/>
      </c>
      <c r="J5378" s="14">
        <f>G5378-H5378-I5378</f>
        <v/>
      </c>
      <c r="K5378">
        <f>IF(A5378="","",IF(J5378&lt;=IFERROR(VLOOKUP(A5378,Produtos!$A:$E,5,FALSE),0),"ABAIXO DO MINIMO","OK"))</f>
        <v/>
      </c>
    </row>
    <row r="5379">
      <c r="B5379">
        <f>IFERROR(VLOOKUP(A5379,Produtos!A:B,2,FALSE),"")</f>
        <v/>
      </c>
      <c r="D5379" s="10">
        <f>IFERROR(INDEX(Lotes!$E:$E,MATCH(1,(Lotes!$A:$A=A5379)*(Lotes!$C:$C=C5379),0)),"")</f>
        <v/>
      </c>
      <c r="E5379" s="14">
        <f>IF(D5379="","",D5379-TODAY())</f>
        <v/>
      </c>
      <c r="F5379">
        <f>IF(D5379="","",IF(E5379&lt;0,"VENCIDO",IF(E5379&lt;=30,"VENCE EM &lt;= 30 DIAS",IF(E5379&lt;=60,"ATENCAO (31-60 DIAS)","OK"))))</f>
        <v/>
      </c>
      <c r="G5379" s="14">
        <f>SUMIFS(Lancamentos!$G:$G,Lancamentos!$C:$C,$A5379,Lancamentos!$E:$E,$C5379,Lancamentos!$B:$B,"ENTRADA")</f>
        <v/>
      </c>
      <c r="H5379" s="14">
        <f>SUMIFS(Lancamentos!$G:$G,Lancamentos!$C:$C,$A5379,Lancamentos!$E:$E,$C5379,Lancamentos!$B:$B,"SAIDA_USO")</f>
        <v/>
      </c>
      <c r="I5379" s="14">
        <f>SUMIFS(Lancamentos!$G:$G,Lancamentos!$C:$C,$A5379,Lancamentos!$E:$E,$C5379,Lancamentos!$B:$B,"SAIDA_DESCARTE")</f>
        <v/>
      </c>
      <c r="J5379" s="14">
        <f>G5379-H5379-I5379</f>
        <v/>
      </c>
      <c r="K5379">
        <f>IF(A5379="","",IF(J5379&lt;=IFERROR(VLOOKUP(A5379,Produtos!$A:$E,5,FALSE),0),"ABAIXO DO MINIMO","OK"))</f>
        <v/>
      </c>
    </row>
    <row r="5380">
      <c r="B5380">
        <f>IFERROR(VLOOKUP(A5380,Produtos!A:B,2,FALSE),"")</f>
        <v/>
      </c>
      <c r="D5380" s="10">
        <f>IFERROR(INDEX(Lotes!$E:$E,MATCH(1,(Lotes!$A:$A=A5380)*(Lotes!$C:$C=C5380),0)),"")</f>
        <v/>
      </c>
      <c r="E5380" s="14">
        <f>IF(D5380="","",D5380-TODAY())</f>
        <v/>
      </c>
      <c r="F5380">
        <f>IF(D5380="","",IF(E5380&lt;0,"VENCIDO",IF(E5380&lt;=30,"VENCE EM &lt;= 30 DIAS",IF(E5380&lt;=60,"ATENCAO (31-60 DIAS)","OK"))))</f>
        <v/>
      </c>
      <c r="G5380" s="14">
        <f>SUMIFS(Lancamentos!$G:$G,Lancamentos!$C:$C,$A5380,Lancamentos!$E:$E,$C5380,Lancamentos!$B:$B,"ENTRADA")</f>
        <v/>
      </c>
      <c r="H5380" s="14">
        <f>SUMIFS(Lancamentos!$G:$G,Lancamentos!$C:$C,$A5380,Lancamentos!$E:$E,$C5380,Lancamentos!$B:$B,"SAIDA_USO")</f>
        <v/>
      </c>
      <c r="I5380" s="14">
        <f>SUMIFS(Lancamentos!$G:$G,Lancamentos!$C:$C,$A5380,Lancamentos!$E:$E,$C5380,Lancamentos!$B:$B,"SAIDA_DESCARTE")</f>
        <v/>
      </c>
      <c r="J5380" s="14">
        <f>G5380-H5380-I5380</f>
        <v/>
      </c>
      <c r="K5380">
        <f>IF(A5380="","",IF(J5380&lt;=IFERROR(VLOOKUP(A5380,Produtos!$A:$E,5,FALSE),0),"ABAIXO DO MINIMO","OK"))</f>
        <v/>
      </c>
    </row>
    <row r="5381">
      <c r="B5381">
        <f>IFERROR(VLOOKUP(A5381,Produtos!A:B,2,FALSE),"")</f>
        <v/>
      </c>
      <c r="D5381" s="10">
        <f>IFERROR(INDEX(Lotes!$E:$E,MATCH(1,(Lotes!$A:$A=A5381)*(Lotes!$C:$C=C5381),0)),"")</f>
        <v/>
      </c>
      <c r="E5381" s="14">
        <f>IF(D5381="","",D5381-TODAY())</f>
        <v/>
      </c>
      <c r="F5381">
        <f>IF(D5381="","",IF(E5381&lt;0,"VENCIDO",IF(E5381&lt;=30,"VENCE EM &lt;= 30 DIAS",IF(E5381&lt;=60,"ATENCAO (31-60 DIAS)","OK"))))</f>
        <v/>
      </c>
      <c r="G5381" s="14">
        <f>SUMIFS(Lancamentos!$G:$G,Lancamentos!$C:$C,$A5381,Lancamentos!$E:$E,$C5381,Lancamentos!$B:$B,"ENTRADA")</f>
        <v/>
      </c>
      <c r="H5381" s="14">
        <f>SUMIFS(Lancamentos!$G:$G,Lancamentos!$C:$C,$A5381,Lancamentos!$E:$E,$C5381,Lancamentos!$B:$B,"SAIDA_USO")</f>
        <v/>
      </c>
      <c r="I5381" s="14">
        <f>SUMIFS(Lancamentos!$G:$G,Lancamentos!$C:$C,$A5381,Lancamentos!$E:$E,$C5381,Lancamentos!$B:$B,"SAIDA_DESCARTE")</f>
        <v/>
      </c>
      <c r="J5381" s="14">
        <f>G5381-H5381-I5381</f>
        <v/>
      </c>
      <c r="K5381">
        <f>IF(A5381="","",IF(J5381&lt;=IFERROR(VLOOKUP(A5381,Produtos!$A:$E,5,FALSE),0),"ABAIXO DO MINIMO","OK"))</f>
        <v/>
      </c>
    </row>
    <row r="5382">
      <c r="B5382">
        <f>IFERROR(VLOOKUP(A5382,Produtos!A:B,2,FALSE),"")</f>
        <v/>
      </c>
      <c r="D5382" s="10">
        <f>IFERROR(INDEX(Lotes!$E:$E,MATCH(1,(Lotes!$A:$A=A5382)*(Lotes!$C:$C=C5382),0)),"")</f>
        <v/>
      </c>
      <c r="E5382" s="14">
        <f>IF(D5382="","",D5382-TODAY())</f>
        <v/>
      </c>
      <c r="F5382">
        <f>IF(D5382="","",IF(E5382&lt;0,"VENCIDO",IF(E5382&lt;=30,"VENCE EM &lt;= 30 DIAS",IF(E5382&lt;=60,"ATENCAO (31-60 DIAS)","OK"))))</f>
        <v/>
      </c>
      <c r="G5382" s="14">
        <f>SUMIFS(Lancamentos!$G:$G,Lancamentos!$C:$C,$A5382,Lancamentos!$E:$E,$C5382,Lancamentos!$B:$B,"ENTRADA")</f>
        <v/>
      </c>
      <c r="H5382" s="14">
        <f>SUMIFS(Lancamentos!$G:$G,Lancamentos!$C:$C,$A5382,Lancamentos!$E:$E,$C5382,Lancamentos!$B:$B,"SAIDA_USO")</f>
        <v/>
      </c>
      <c r="I5382" s="14">
        <f>SUMIFS(Lancamentos!$G:$G,Lancamentos!$C:$C,$A5382,Lancamentos!$E:$E,$C5382,Lancamentos!$B:$B,"SAIDA_DESCARTE")</f>
        <v/>
      </c>
      <c r="J5382" s="14">
        <f>G5382-H5382-I5382</f>
        <v/>
      </c>
      <c r="K5382">
        <f>IF(A5382="","",IF(J5382&lt;=IFERROR(VLOOKUP(A5382,Produtos!$A:$E,5,FALSE),0),"ABAIXO DO MINIMO","OK"))</f>
        <v/>
      </c>
    </row>
    <row r="5383">
      <c r="B5383">
        <f>IFERROR(VLOOKUP(A5383,Produtos!A:B,2,FALSE),"")</f>
        <v/>
      </c>
      <c r="D5383" s="10">
        <f>IFERROR(INDEX(Lotes!$E:$E,MATCH(1,(Lotes!$A:$A=A5383)*(Lotes!$C:$C=C5383),0)),"")</f>
        <v/>
      </c>
      <c r="E5383" s="14">
        <f>IF(D5383="","",D5383-TODAY())</f>
        <v/>
      </c>
      <c r="F5383">
        <f>IF(D5383="","",IF(E5383&lt;0,"VENCIDO",IF(E5383&lt;=30,"VENCE EM &lt;= 30 DIAS",IF(E5383&lt;=60,"ATENCAO (31-60 DIAS)","OK"))))</f>
        <v/>
      </c>
      <c r="G5383" s="14">
        <f>SUMIFS(Lancamentos!$G:$G,Lancamentos!$C:$C,$A5383,Lancamentos!$E:$E,$C5383,Lancamentos!$B:$B,"ENTRADA")</f>
        <v/>
      </c>
      <c r="H5383" s="14">
        <f>SUMIFS(Lancamentos!$G:$G,Lancamentos!$C:$C,$A5383,Lancamentos!$E:$E,$C5383,Lancamentos!$B:$B,"SAIDA_USO")</f>
        <v/>
      </c>
      <c r="I5383" s="14">
        <f>SUMIFS(Lancamentos!$G:$G,Lancamentos!$C:$C,$A5383,Lancamentos!$E:$E,$C5383,Lancamentos!$B:$B,"SAIDA_DESCARTE")</f>
        <v/>
      </c>
      <c r="J5383" s="14">
        <f>G5383-H5383-I5383</f>
        <v/>
      </c>
      <c r="K5383">
        <f>IF(A5383="","",IF(J5383&lt;=IFERROR(VLOOKUP(A5383,Produtos!$A:$E,5,FALSE),0),"ABAIXO DO MINIMO","OK"))</f>
        <v/>
      </c>
    </row>
    <row r="5384">
      <c r="B5384">
        <f>IFERROR(VLOOKUP(A5384,Produtos!A:B,2,FALSE),"")</f>
        <v/>
      </c>
      <c r="D5384" s="10">
        <f>IFERROR(INDEX(Lotes!$E:$E,MATCH(1,(Lotes!$A:$A=A5384)*(Lotes!$C:$C=C5384),0)),"")</f>
        <v/>
      </c>
      <c r="E5384" s="14">
        <f>IF(D5384="","",D5384-TODAY())</f>
        <v/>
      </c>
      <c r="F5384">
        <f>IF(D5384="","",IF(E5384&lt;0,"VENCIDO",IF(E5384&lt;=30,"VENCE EM &lt;= 30 DIAS",IF(E5384&lt;=60,"ATENCAO (31-60 DIAS)","OK"))))</f>
        <v/>
      </c>
      <c r="G5384" s="14">
        <f>SUMIFS(Lancamentos!$G:$G,Lancamentos!$C:$C,$A5384,Lancamentos!$E:$E,$C5384,Lancamentos!$B:$B,"ENTRADA")</f>
        <v/>
      </c>
      <c r="H5384" s="14">
        <f>SUMIFS(Lancamentos!$G:$G,Lancamentos!$C:$C,$A5384,Lancamentos!$E:$E,$C5384,Lancamentos!$B:$B,"SAIDA_USO")</f>
        <v/>
      </c>
      <c r="I5384" s="14">
        <f>SUMIFS(Lancamentos!$G:$G,Lancamentos!$C:$C,$A5384,Lancamentos!$E:$E,$C5384,Lancamentos!$B:$B,"SAIDA_DESCARTE")</f>
        <v/>
      </c>
      <c r="J5384" s="14">
        <f>G5384-H5384-I5384</f>
        <v/>
      </c>
      <c r="K5384">
        <f>IF(A5384="","",IF(J5384&lt;=IFERROR(VLOOKUP(A5384,Produtos!$A:$E,5,FALSE),0),"ABAIXO DO MINIMO","OK"))</f>
        <v/>
      </c>
    </row>
    <row r="5385">
      <c r="B5385">
        <f>IFERROR(VLOOKUP(A5385,Produtos!A:B,2,FALSE),"")</f>
        <v/>
      </c>
      <c r="D5385" s="10">
        <f>IFERROR(INDEX(Lotes!$E:$E,MATCH(1,(Lotes!$A:$A=A5385)*(Lotes!$C:$C=C5385),0)),"")</f>
        <v/>
      </c>
      <c r="E5385" s="14">
        <f>IF(D5385="","",D5385-TODAY())</f>
        <v/>
      </c>
      <c r="F5385">
        <f>IF(D5385="","",IF(E5385&lt;0,"VENCIDO",IF(E5385&lt;=30,"VENCE EM &lt;= 30 DIAS",IF(E5385&lt;=60,"ATENCAO (31-60 DIAS)","OK"))))</f>
        <v/>
      </c>
      <c r="G5385" s="14">
        <f>SUMIFS(Lancamentos!$G:$G,Lancamentos!$C:$C,$A5385,Lancamentos!$E:$E,$C5385,Lancamentos!$B:$B,"ENTRADA")</f>
        <v/>
      </c>
      <c r="H5385" s="14">
        <f>SUMIFS(Lancamentos!$G:$G,Lancamentos!$C:$C,$A5385,Lancamentos!$E:$E,$C5385,Lancamentos!$B:$B,"SAIDA_USO")</f>
        <v/>
      </c>
      <c r="I5385" s="14">
        <f>SUMIFS(Lancamentos!$G:$G,Lancamentos!$C:$C,$A5385,Lancamentos!$E:$E,$C5385,Lancamentos!$B:$B,"SAIDA_DESCARTE")</f>
        <v/>
      </c>
      <c r="J5385" s="14">
        <f>G5385-H5385-I5385</f>
        <v/>
      </c>
      <c r="K5385">
        <f>IF(A5385="","",IF(J5385&lt;=IFERROR(VLOOKUP(A5385,Produtos!$A:$E,5,FALSE),0),"ABAIXO DO MINIMO","OK"))</f>
        <v/>
      </c>
    </row>
    <row r="5386">
      <c r="B5386">
        <f>IFERROR(VLOOKUP(A5386,Produtos!A:B,2,FALSE),"")</f>
        <v/>
      </c>
      <c r="D5386" s="10">
        <f>IFERROR(INDEX(Lotes!$E:$E,MATCH(1,(Lotes!$A:$A=A5386)*(Lotes!$C:$C=C5386),0)),"")</f>
        <v/>
      </c>
      <c r="E5386" s="14">
        <f>IF(D5386="","",D5386-TODAY())</f>
        <v/>
      </c>
      <c r="F5386">
        <f>IF(D5386="","",IF(E5386&lt;0,"VENCIDO",IF(E5386&lt;=30,"VENCE EM &lt;= 30 DIAS",IF(E5386&lt;=60,"ATENCAO (31-60 DIAS)","OK"))))</f>
        <v/>
      </c>
      <c r="G5386" s="14">
        <f>SUMIFS(Lancamentos!$G:$G,Lancamentos!$C:$C,$A5386,Lancamentos!$E:$E,$C5386,Lancamentos!$B:$B,"ENTRADA")</f>
        <v/>
      </c>
      <c r="H5386" s="14">
        <f>SUMIFS(Lancamentos!$G:$G,Lancamentos!$C:$C,$A5386,Lancamentos!$E:$E,$C5386,Lancamentos!$B:$B,"SAIDA_USO")</f>
        <v/>
      </c>
      <c r="I5386" s="14">
        <f>SUMIFS(Lancamentos!$G:$G,Lancamentos!$C:$C,$A5386,Lancamentos!$E:$E,$C5386,Lancamentos!$B:$B,"SAIDA_DESCARTE")</f>
        <v/>
      </c>
      <c r="J5386" s="14">
        <f>G5386-H5386-I5386</f>
        <v/>
      </c>
      <c r="K5386">
        <f>IF(A5386="","",IF(J5386&lt;=IFERROR(VLOOKUP(A5386,Produtos!$A:$E,5,FALSE),0),"ABAIXO DO MINIMO","OK"))</f>
        <v/>
      </c>
    </row>
    <row r="5387">
      <c r="B5387">
        <f>IFERROR(VLOOKUP(A5387,Produtos!A:B,2,FALSE),"")</f>
        <v/>
      </c>
      <c r="D5387" s="10">
        <f>IFERROR(INDEX(Lotes!$E:$E,MATCH(1,(Lotes!$A:$A=A5387)*(Lotes!$C:$C=C5387),0)),"")</f>
        <v/>
      </c>
      <c r="E5387" s="14">
        <f>IF(D5387="","",D5387-TODAY())</f>
        <v/>
      </c>
      <c r="F5387">
        <f>IF(D5387="","",IF(E5387&lt;0,"VENCIDO",IF(E5387&lt;=30,"VENCE EM &lt;= 30 DIAS",IF(E5387&lt;=60,"ATENCAO (31-60 DIAS)","OK"))))</f>
        <v/>
      </c>
      <c r="G5387" s="14">
        <f>SUMIFS(Lancamentos!$G:$G,Lancamentos!$C:$C,$A5387,Lancamentos!$E:$E,$C5387,Lancamentos!$B:$B,"ENTRADA")</f>
        <v/>
      </c>
      <c r="H5387" s="14">
        <f>SUMIFS(Lancamentos!$G:$G,Lancamentos!$C:$C,$A5387,Lancamentos!$E:$E,$C5387,Lancamentos!$B:$B,"SAIDA_USO")</f>
        <v/>
      </c>
      <c r="I5387" s="14">
        <f>SUMIFS(Lancamentos!$G:$G,Lancamentos!$C:$C,$A5387,Lancamentos!$E:$E,$C5387,Lancamentos!$B:$B,"SAIDA_DESCARTE")</f>
        <v/>
      </c>
      <c r="J5387" s="14">
        <f>G5387-H5387-I5387</f>
        <v/>
      </c>
      <c r="K5387">
        <f>IF(A5387="","",IF(J5387&lt;=IFERROR(VLOOKUP(A5387,Produtos!$A:$E,5,FALSE),0),"ABAIXO DO MINIMO","OK"))</f>
        <v/>
      </c>
    </row>
    <row r="5388">
      <c r="B5388">
        <f>IFERROR(VLOOKUP(A5388,Produtos!A:B,2,FALSE),"")</f>
        <v/>
      </c>
      <c r="D5388" s="10">
        <f>IFERROR(INDEX(Lotes!$E:$E,MATCH(1,(Lotes!$A:$A=A5388)*(Lotes!$C:$C=C5388),0)),"")</f>
        <v/>
      </c>
      <c r="E5388" s="14">
        <f>IF(D5388="","",D5388-TODAY())</f>
        <v/>
      </c>
      <c r="F5388">
        <f>IF(D5388="","",IF(E5388&lt;0,"VENCIDO",IF(E5388&lt;=30,"VENCE EM &lt;= 30 DIAS",IF(E5388&lt;=60,"ATENCAO (31-60 DIAS)","OK"))))</f>
        <v/>
      </c>
      <c r="G5388" s="14">
        <f>SUMIFS(Lancamentos!$G:$G,Lancamentos!$C:$C,$A5388,Lancamentos!$E:$E,$C5388,Lancamentos!$B:$B,"ENTRADA")</f>
        <v/>
      </c>
      <c r="H5388" s="14">
        <f>SUMIFS(Lancamentos!$G:$G,Lancamentos!$C:$C,$A5388,Lancamentos!$E:$E,$C5388,Lancamentos!$B:$B,"SAIDA_USO")</f>
        <v/>
      </c>
      <c r="I5388" s="14">
        <f>SUMIFS(Lancamentos!$G:$G,Lancamentos!$C:$C,$A5388,Lancamentos!$E:$E,$C5388,Lancamentos!$B:$B,"SAIDA_DESCARTE")</f>
        <v/>
      </c>
      <c r="J5388" s="14">
        <f>G5388-H5388-I5388</f>
        <v/>
      </c>
      <c r="K5388">
        <f>IF(A5388="","",IF(J5388&lt;=IFERROR(VLOOKUP(A5388,Produtos!$A:$E,5,FALSE),0),"ABAIXO DO MINIMO","OK"))</f>
        <v/>
      </c>
    </row>
    <row r="5389">
      <c r="B5389">
        <f>IFERROR(VLOOKUP(A5389,Produtos!A:B,2,FALSE),"")</f>
        <v/>
      </c>
      <c r="D5389" s="10">
        <f>IFERROR(INDEX(Lotes!$E:$E,MATCH(1,(Lotes!$A:$A=A5389)*(Lotes!$C:$C=C5389),0)),"")</f>
        <v/>
      </c>
      <c r="E5389" s="14">
        <f>IF(D5389="","",D5389-TODAY())</f>
        <v/>
      </c>
      <c r="F5389">
        <f>IF(D5389="","",IF(E5389&lt;0,"VENCIDO",IF(E5389&lt;=30,"VENCE EM &lt;= 30 DIAS",IF(E5389&lt;=60,"ATENCAO (31-60 DIAS)","OK"))))</f>
        <v/>
      </c>
      <c r="G5389" s="14">
        <f>SUMIFS(Lancamentos!$G:$G,Lancamentos!$C:$C,$A5389,Lancamentos!$E:$E,$C5389,Lancamentos!$B:$B,"ENTRADA")</f>
        <v/>
      </c>
      <c r="H5389" s="14">
        <f>SUMIFS(Lancamentos!$G:$G,Lancamentos!$C:$C,$A5389,Lancamentos!$E:$E,$C5389,Lancamentos!$B:$B,"SAIDA_USO")</f>
        <v/>
      </c>
      <c r="I5389" s="14">
        <f>SUMIFS(Lancamentos!$G:$G,Lancamentos!$C:$C,$A5389,Lancamentos!$E:$E,$C5389,Lancamentos!$B:$B,"SAIDA_DESCARTE")</f>
        <v/>
      </c>
      <c r="J5389" s="14">
        <f>G5389-H5389-I5389</f>
        <v/>
      </c>
      <c r="K5389">
        <f>IF(A5389="","",IF(J5389&lt;=IFERROR(VLOOKUP(A5389,Produtos!$A:$E,5,FALSE),0),"ABAIXO DO MINIMO","OK"))</f>
        <v/>
      </c>
    </row>
    <row r="5390">
      <c r="B5390">
        <f>IFERROR(VLOOKUP(A5390,Produtos!A:B,2,FALSE),"")</f>
        <v/>
      </c>
      <c r="D5390" s="10">
        <f>IFERROR(INDEX(Lotes!$E:$E,MATCH(1,(Lotes!$A:$A=A5390)*(Lotes!$C:$C=C5390),0)),"")</f>
        <v/>
      </c>
      <c r="E5390" s="14">
        <f>IF(D5390="","",D5390-TODAY())</f>
        <v/>
      </c>
      <c r="F5390">
        <f>IF(D5390="","",IF(E5390&lt;0,"VENCIDO",IF(E5390&lt;=30,"VENCE EM &lt;= 30 DIAS",IF(E5390&lt;=60,"ATENCAO (31-60 DIAS)","OK"))))</f>
        <v/>
      </c>
      <c r="G5390" s="14">
        <f>SUMIFS(Lancamentos!$G:$G,Lancamentos!$C:$C,$A5390,Lancamentos!$E:$E,$C5390,Lancamentos!$B:$B,"ENTRADA")</f>
        <v/>
      </c>
      <c r="H5390" s="14">
        <f>SUMIFS(Lancamentos!$G:$G,Lancamentos!$C:$C,$A5390,Lancamentos!$E:$E,$C5390,Lancamentos!$B:$B,"SAIDA_USO")</f>
        <v/>
      </c>
      <c r="I5390" s="14">
        <f>SUMIFS(Lancamentos!$G:$G,Lancamentos!$C:$C,$A5390,Lancamentos!$E:$E,$C5390,Lancamentos!$B:$B,"SAIDA_DESCARTE")</f>
        <v/>
      </c>
      <c r="J5390" s="14">
        <f>G5390-H5390-I5390</f>
        <v/>
      </c>
      <c r="K5390">
        <f>IF(A5390="","",IF(J5390&lt;=IFERROR(VLOOKUP(A5390,Produtos!$A:$E,5,FALSE),0),"ABAIXO DO MINIMO","OK"))</f>
        <v/>
      </c>
    </row>
    <row r="5391">
      <c r="B5391">
        <f>IFERROR(VLOOKUP(A5391,Produtos!A:B,2,FALSE),"")</f>
        <v/>
      </c>
      <c r="D5391" s="10">
        <f>IFERROR(INDEX(Lotes!$E:$E,MATCH(1,(Lotes!$A:$A=A5391)*(Lotes!$C:$C=C5391),0)),"")</f>
        <v/>
      </c>
      <c r="E5391" s="14">
        <f>IF(D5391="","",D5391-TODAY())</f>
        <v/>
      </c>
      <c r="F5391">
        <f>IF(D5391="","",IF(E5391&lt;0,"VENCIDO",IF(E5391&lt;=30,"VENCE EM &lt;= 30 DIAS",IF(E5391&lt;=60,"ATENCAO (31-60 DIAS)","OK"))))</f>
        <v/>
      </c>
      <c r="G5391" s="14">
        <f>SUMIFS(Lancamentos!$G:$G,Lancamentos!$C:$C,$A5391,Lancamentos!$E:$E,$C5391,Lancamentos!$B:$B,"ENTRADA")</f>
        <v/>
      </c>
      <c r="H5391" s="14">
        <f>SUMIFS(Lancamentos!$G:$G,Lancamentos!$C:$C,$A5391,Lancamentos!$E:$E,$C5391,Lancamentos!$B:$B,"SAIDA_USO")</f>
        <v/>
      </c>
      <c r="I5391" s="14">
        <f>SUMIFS(Lancamentos!$G:$G,Lancamentos!$C:$C,$A5391,Lancamentos!$E:$E,$C5391,Lancamentos!$B:$B,"SAIDA_DESCARTE")</f>
        <v/>
      </c>
      <c r="J5391" s="14">
        <f>G5391-H5391-I5391</f>
        <v/>
      </c>
      <c r="K5391">
        <f>IF(A5391="","",IF(J5391&lt;=IFERROR(VLOOKUP(A5391,Produtos!$A:$E,5,FALSE),0),"ABAIXO DO MINIMO","OK"))</f>
        <v/>
      </c>
    </row>
    <row r="5392">
      <c r="B5392">
        <f>IFERROR(VLOOKUP(A5392,Produtos!A:B,2,FALSE),"")</f>
        <v/>
      </c>
      <c r="D5392" s="10">
        <f>IFERROR(INDEX(Lotes!$E:$E,MATCH(1,(Lotes!$A:$A=A5392)*(Lotes!$C:$C=C5392),0)),"")</f>
        <v/>
      </c>
      <c r="E5392" s="14">
        <f>IF(D5392="","",D5392-TODAY())</f>
        <v/>
      </c>
      <c r="F5392">
        <f>IF(D5392="","",IF(E5392&lt;0,"VENCIDO",IF(E5392&lt;=30,"VENCE EM &lt;= 30 DIAS",IF(E5392&lt;=60,"ATENCAO (31-60 DIAS)","OK"))))</f>
        <v/>
      </c>
      <c r="G5392" s="14">
        <f>SUMIFS(Lancamentos!$G:$G,Lancamentos!$C:$C,$A5392,Lancamentos!$E:$E,$C5392,Lancamentos!$B:$B,"ENTRADA")</f>
        <v/>
      </c>
      <c r="H5392" s="14">
        <f>SUMIFS(Lancamentos!$G:$G,Lancamentos!$C:$C,$A5392,Lancamentos!$E:$E,$C5392,Lancamentos!$B:$B,"SAIDA_USO")</f>
        <v/>
      </c>
      <c r="I5392" s="14">
        <f>SUMIFS(Lancamentos!$G:$G,Lancamentos!$C:$C,$A5392,Lancamentos!$E:$E,$C5392,Lancamentos!$B:$B,"SAIDA_DESCARTE")</f>
        <v/>
      </c>
      <c r="J5392" s="14">
        <f>G5392-H5392-I5392</f>
        <v/>
      </c>
      <c r="K5392">
        <f>IF(A5392="","",IF(J5392&lt;=IFERROR(VLOOKUP(A5392,Produtos!$A:$E,5,FALSE),0),"ABAIXO DO MINIMO","OK"))</f>
        <v/>
      </c>
    </row>
    <row r="5393">
      <c r="B5393">
        <f>IFERROR(VLOOKUP(A5393,Produtos!A:B,2,FALSE),"")</f>
        <v/>
      </c>
      <c r="D5393" s="10">
        <f>IFERROR(INDEX(Lotes!$E:$E,MATCH(1,(Lotes!$A:$A=A5393)*(Lotes!$C:$C=C5393),0)),"")</f>
        <v/>
      </c>
      <c r="E5393" s="14">
        <f>IF(D5393="","",D5393-TODAY())</f>
        <v/>
      </c>
      <c r="F5393">
        <f>IF(D5393="","",IF(E5393&lt;0,"VENCIDO",IF(E5393&lt;=30,"VENCE EM &lt;= 30 DIAS",IF(E5393&lt;=60,"ATENCAO (31-60 DIAS)","OK"))))</f>
        <v/>
      </c>
      <c r="G5393" s="14">
        <f>SUMIFS(Lancamentos!$G:$G,Lancamentos!$C:$C,$A5393,Lancamentos!$E:$E,$C5393,Lancamentos!$B:$B,"ENTRADA")</f>
        <v/>
      </c>
      <c r="H5393" s="14">
        <f>SUMIFS(Lancamentos!$G:$G,Lancamentos!$C:$C,$A5393,Lancamentos!$E:$E,$C5393,Lancamentos!$B:$B,"SAIDA_USO")</f>
        <v/>
      </c>
      <c r="I5393" s="14">
        <f>SUMIFS(Lancamentos!$G:$G,Lancamentos!$C:$C,$A5393,Lancamentos!$E:$E,$C5393,Lancamentos!$B:$B,"SAIDA_DESCARTE")</f>
        <v/>
      </c>
      <c r="J5393" s="14">
        <f>G5393-H5393-I5393</f>
        <v/>
      </c>
      <c r="K5393">
        <f>IF(A5393="","",IF(J5393&lt;=IFERROR(VLOOKUP(A5393,Produtos!$A:$E,5,FALSE),0),"ABAIXO DO MINIMO","OK"))</f>
        <v/>
      </c>
    </row>
    <row r="5394">
      <c r="B5394">
        <f>IFERROR(VLOOKUP(A5394,Produtos!A:B,2,FALSE),"")</f>
        <v/>
      </c>
      <c r="D5394" s="10">
        <f>IFERROR(INDEX(Lotes!$E:$E,MATCH(1,(Lotes!$A:$A=A5394)*(Lotes!$C:$C=C5394),0)),"")</f>
        <v/>
      </c>
      <c r="E5394" s="14">
        <f>IF(D5394="","",D5394-TODAY())</f>
        <v/>
      </c>
      <c r="F5394">
        <f>IF(D5394="","",IF(E5394&lt;0,"VENCIDO",IF(E5394&lt;=30,"VENCE EM &lt;= 30 DIAS",IF(E5394&lt;=60,"ATENCAO (31-60 DIAS)","OK"))))</f>
        <v/>
      </c>
      <c r="G5394" s="14">
        <f>SUMIFS(Lancamentos!$G:$G,Lancamentos!$C:$C,$A5394,Lancamentos!$E:$E,$C5394,Lancamentos!$B:$B,"ENTRADA")</f>
        <v/>
      </c>
      <c r="H5394" s="14">
        <f>SUMIFS(Lancamentos!$G:$G,Lancamentos!$C:$C,$A5394,Lancamentos!$E:$E,$C5394,Lancamentos!$B:$B,"SAIDA_USO")</f>
        <v/>
      </c>
      <c r="I5394" s="14">
        <f>SUMIFS(Lancamentos!$G:$G,Lancamentos!$C:$C,$A5394,Lancamentos!$E:$E,$C5394,Lancamentos!$B:$B,"SAIDA_DESCARTE")</f>
        <v/>
      </c>
      <c r="J5394" s="14">
        <f>G5394-H5394-I5394</f>
        <v/>
      </c>
      <c r="K5394">
        <f>IF(A5394="","",IF(J5394&lt;=IFERROR(VLOOKUP(A5394,Produtos!$A:$E,5,FALSE),0),"ABAIXO DO MINIMO","OK"))</f>
        <v/>
      </c>
    </row>
    <row r="5395">
      <c r="B5395">
        <f>IFERROR(VLOOKUP(A5395,Produtos!A:B,2,FALSE),"")</f>
        <v/>
      </c>
      <c r="D5395" s="10">
        <f>IFERROR(INDEX(Lotes!$E:$E,MATCH(1,(Lotes!$A:$A=A5395)*(Lotes!$C:$C=C5395),0)),"")</f>
        <v/>
      </c>
      <c r="E5395" s="14">
        <f>IF(D5395="","",D5395-TODAY())</f>
        <v/>
      </c>
      <c r="F5395">
        <f>IF(D5395="","",IF(E5395&lt;0,"VENCIDO",IF(E5395&lt;=30,"VENCE EM &lt;= 30 DIAS",IF(E5395&lt;=60,"ATENCAO (31-60 DIAS)","OK"))))</f>
        <v/>
      </c>
      <c r="G5395" s="14">
        <f>SUMIFS(Lancamentos!$G:$G,Lancamentos!$C:$C,$A5395,Lancamentos!$E:$E,$C5395,Lancamentos!$B:$B,"ENTRADA")</f>
        <v/>
      </c>
      <c r="H5395" s="14">
        <f>SUMIFS(Lancamentos!$G:$G,Lancamentos!$C:$C,$A5395,Lancamentos!$E:$E,$C5395,Lancamentos!$B:$B,"SAIDA_USO")</f>
        <v/>
      </c>
      <c r="I5395" s="14">
        <f>SUMIFS(Lancamentos!$G:$G,Lancamentos!$C:$C,$A5395,Lancamentos!$E:$E,$C5395,Lancamentos!$B:$B,"SAIDA_DESCARTE")</f>
        <v/>
      </c>
      <c r="J5395" s="14">
        <f>G5395-H5395-I5395</f>
        <v/>
      </c>
      <c r="K5395">
        <f>IF(A5395="","",IF(J5395&lt;=IFERROR(VLOOKUP(A5395,Produtos!$A:$E,5,FALSE),0),"ABAIXO DO MINIMO","OK"))</f>
        <v/>
      </c>
    </row>
    <row r="5396">
      <c r="B5396">
        <f>IFERROR(VLOOKUP(A5396,Produtos!A:B,2,FALSE),"")</f>
        <v/>
      </c>
      <c r="D5396" s="10">
        <f>IFERROR(INDEX(Lotes!$E:$E,MATCH(1,(Lotes!$A:$A=A5396)*(Lotes!$C:$C=C5396),0)),"")</f>
        <v/>
      </c>
      <c r="E5396" s="14">
        <f>IF(D5396="","",D5396-TODAY())</f>
        <v/>
      </c>
      <c r="F5396">
        <f>IF(D5396="","",IF(E5396&lt;0,"VENCIDO",IF(E5396&lt;=30,"VENCE EM &lt;= 30 DIAS",IF(E5396&lt;=60,"ATENCAO (31-60 DIAS)","OK"))))</f>
        <v/>
      </c>
      <c r="G5396" s="14">
        <f>SUMIFS(Lancamentos!$G:$G,Lancamentos!$C:$C,$A5396,Lancamentos!$E:$E,$C5396,Lancamentos!$B:$B,"ENTRADA")</f>
        <v/>
      </c>
      <c r="H5396" s="14">
        <f>SUMIFS(Lancamentos!$G:$G,Lancamentos!$C:$C,$A5396,Lancamentos!$E:$E,$C5396,Lancamentos!$B:$B,"SAIDA_USO")</f>
        <v/>
      </c>
      <c r="I5396" s="14">
        <f>SUMIFS(Lancamentos!$G:$G,Lancamentos!$C:$C,$A5396,Lancamentos!$E:$E,$C5396,Lancamentos!$B:$B,"SAIDA_DESCARTE")</f>
        <v/>
      </c>
      <c r="J5396" s="14">
        <f>G5396-H5396-I5396</f>
        <v/>
      </c>
      <c r="K5396">
        <f>IF(A5396="","",IF(J5396&lt;=IFERROR(VLOOKUP(A5396,Produtos!$A:$E,5,FALSE),0),"ABAIXO DO MINIMO","OK"))</f>
        <v/>
      </c>
    </row>
    <row r="5397">
      <c r="B5397">
        <f>IFERROR(VLOOKUP(A5397,Produtos!A:B,2,FALSE),"")</f>
        <v/>
      </c>
      <c r="D5397" s="10">
        <f>IFERROR(INDEX(Lotes!$E:$E,MATCH(1,(Lotes!$A:$A=A5397)*(Lotes!$C:$C=C5397),0)),"")</f>
        <v/>
      </c>
      <c r="E5397" s="14">
        <f>IF(D5397="","",D5397-TODAY())</f>
        <v/>
      </c>
      <c r="F5397">
        <f>IF(D5397="","",IF(E5397&lt;0,"VENCIDO",IF(E5397&lt;=30,"VENCE EM &lt;= 30 DIAS",IF(E5397&lt;=60,"ATENCAO (31-60 DIAS)","OK"))))</f>
        <v/>
      </c>
      <c r="G5397" s="14">
        <f>SUMIFS(Lancamentos!$G:$G,Lancamentos!$C:$C,$A5397,Lancamentos!$E:$E,$C5397,Lancamentos!$B:$B,"ENTRADA")</f>
        <v/>
      </c>
      <c r="H5397" s="14">
        <f>SUMIFS(Lancamentos!$G:$G,Lancamentos!$C:$C,$A5397,Lancamentos!$E:$E,$C5397,Lancamentos!$B:$B,"SAIDA_USO")</f>
        <v/>
      </c>
      <c r="I5397" s="14">
        <f>SUMIFS(Lancamentos!$G:$G,Lancamentos!$C:$C,$A5397,Lancamentos!$E:$E,$C5397,Lancamentos!$B:$B,"SAIDA_DESCARTE")</f>
        <v/>
      </c>
      <c r="J5397" s="14">
        <f>G5397-H5397-I5397</f>
        <v/>
      </c>
      <c r="K5397">
        <f>IF(A5397="","",IF(J5397&lt;=IFERROR(VLOOKUP(A5397,Produtos!$A:$E,5,FALSE),0),"ABAIXO DO MINIMO","OK"))</f>
        <v/>
      </c>
    </row>
    <row r="5398">
      <c r="B5398">
        <f>IFERROR(VLOOKUP(A5398,Produtos!A:B,2,FALSE),"")</f>
        <v/>
      </c>
      <c r="D5398" s="10">
        <f>IFERROR(INDEX(Lotes!$E:$E,MATCH(1,(Lotes!$A:$A=A5398)*(Lotes!$C:$C=C5398),0)),"")</f>
        <v/>
      </c>
      <c r="E5398" s="14">
        <f>IF(D5398="","",D5398-TODAY())</f>
        <v/>
      </c>
      <c r="F5398">
        <f>IF(D5398="","",IF(E5398&lt;0,"VENCIDO",IF(E5398&lt;=30,"VENCE EM &lt;= 30 DIAS",IF(E5398&lt;=60,"ATENCAO (31-60 DIAS)","OK"))))</f>
        <v/>
      </c>
      <c r="G5398" s="14">
        <f>SUMIFS(Lancamentos!$G:$G,Lancamentos!$C:$C,$A5398,Lancamentos!$E:$E,$C5398,Lancamentos!$B:$B,"ENTRADA")</f>
        <v/>
      </c>
      <c r="H5398" s="14">
        <f>SUMIFS(Lancamentos!$G:$G,Lancamentos!$C:$C,$A5398,Lancamentos!$E:$E,$C5398,Lancamentos!$B:$B,"SAIDA_USO")</f>
        <v/>
      </c>
      <c r="I5398" s="14">
        <f>SUMIFS(Lancamentos!$G:$G,Lancamentos!$C:$C,$A5398,Lancamentos!$E:$E,$C5398,Lancamentos!$B:$B,"SAIDA_DESCARTE")</f>
        <v/>
      </c>
      <c r="J5398" s="14">
        <f>G5398-H5398-I5398</f>
        <v/>
      </c>
      <c r="K5398">
        <f>IF(A5398="","",IF(J5398&lt;=IFERROR(VLOOKUP(A5398,Produtos!$A:$E,5,FALSE),0),"ABAIXO DO MINIMO","OK"))</f>
        <v/>
      </c>
    </row>
    <row r="5399">
      <c r="B5399">
        <f>IFERROR(VLOOKUP(A5399,Produtos!A:B,2,FALSE),"")</f>
        <v/>
      </c>
      <c r="D5399" s="10">
        <f>IFERROR(INDEX(Lotes!$E:$E,MATCH(1,(Lotes!$A:$A=A5399)*(Lotes!$C:$C=C5399),0)),"")</f>
        <v/>
      </c>
      <c r="E5399" s="14">
        <f>IF(D5399="","",D5399-TODAY())</f>
        <v/>
      </c>
      <c r="F5399">
        <f>IF(D5399="","",IF(E5399&lt;0,"VENCIDO",IF(E5399&lt;=30,"VENCE EM &lt;= 30 DIAS",IF(E5399&lt;=60,"ATENCAO (31-60 DIAS)","OK"))))</f>
        <v/>
      </c>
      <c r="G5399" s="14">
        <f>SUMIFS(Lancamentos!$G:$G,Lancamentos!$C:$C,$A5399,Lancamentos!$E:$E,$C5399,Lancamentos!$B:$B,"ENTRADA")</f>
        <v/>
      </c>
      <c r="H5399" s="14">
        <f>SUMIFS(Lancamentos!$G:$G,Lancamentos!$C:$C,$A5399,Lancamentos!$E:$E,$C5399,Lancamentos!$B:$B,"SAIDA_USO")</f>
        <v/>
      </c>
      <c r="I5399" s="14">
        <f>SUMIFS(Lancamentos!$G:$G,Lancamentos!$C:$C,$A5399,Lancamentos!$E:$E,$C5399,Lancamentos!$B:$B,"SAIDA_DESCARTE")</f>
        <v/>
      </c>
      <c r="J5399" s="14">
        <f>G5399-H5399-I5399</f>
        <v/>
      </c>
      <c r="K5399">
        <f>IF(A5399="","",IF(J5399&lt;=IFERROR(VLOOKUP(A5399,Produtos!$A:$E,5,FALSE),0),"ABAIXO DO MINIMO","OK"))</f>
        <v/>
      </c>
    </row>
    <row r="5400">
      <c r="B5400">
        <f>IFERROR(VLOOKUP(A5400,Produtos!A:B,2,FALSE),"")</f>
        <v/>
      </c>
      <c r="D5400" s="10">
        <f>IFERROR(INDEX(Lotes!$E:$E,MATCH(1,(Lotes!$A:$A=A5400)*(Lotes!$C:$C=C5400),0)),"")</f>
        <v/>
      </c>
      <c r="E5400" s="14">
        <f>IF(D5400="","",D5400-TODAY())</f>
        <v/>
      </c>
      <c r="F5400">
        <f>IF(D5400="","",IF(E5400&lt;0,"VENCIDO",IF(E5400&lt;=30,"VENCE EM &lt;= 30 DIAS",IF(E5400&lt;=60,"ATENCAO (31-60 DIAS)","OK"))))</f>
        <v/>
      </c>
      <c r="G5400" s="14">
        <f>SUMIFS(Lancamentos!$G:$G,Lancamentos!$C:$C,$A5400,Lancamentos!$E:$E,$C5400,Lancamentos!$B:$B,"ENTRADA")</f>
        <v/>
      </c>
      <c r="H5400" s="14">
        <f>SUMIFS(Lancamentos!$G:$G,Lancamentos!$C:$C,$A5400,Lancamentos!$E:$E,$C5400,Lancamentos!$B:$B,"SAIDA_USO")</f>
        <v/>
      </c>
      <c r="I5400" s="14">
        <f>SUMIFS(Lancamentos!$G:$G,Lancamentos!$C:$C,$A5400,Lancamentos!$E:$E,$C5400,Lancamentos!$B:$B,"SAIDA_DESCARTE")</f>
        <v/>
      </c>
      <c r="J5400" s="14">
        <f>G5400-H5400-I5400</f>
        <v/>
      </c>
      <c r="K5400">
        <f>IF(A5400="","",IF(J5400&lt;=IFERROR(VLOOKUP(A5400,Produtos!$A:$E,5,FALSE),0),"ABAIXO DO MINIMO","OK"))</f>
        <v/>
      </c>
    </row>
    <row r="5401">
      <c r="B5401">
        <f>IFERROR(VLOOKUP(A5401,Produtos!A:B,2,FALSE),"")</f>
        <v/>
      </c>
      <c r="D5401" s="10">
        <f>IFERROR(INDEX(Lotes!$E:$E,MATCH(1,(Lotes!$A:$A=A5401)*(Lotes!$C:$C=C5401),0)),"")</f>
        <v/>
      </c>
      <c r="E5401" s="14">
        <f>IF(D5401="","",D5401-TODAY())</f>
        <v/>
      </c>
      <c r="F5401">
        <f>IF(D5401="","",IF(E5401&lt;0,"VENCIDO",IF(E5401&lt;=30,"VENCE EM &lt;= 30 DIAS",IF(E5401&lt;=60,"ATENCAO (31-60 DIAS)","OK"))))</f>
        <v/>
      </c>
      <c r="G5401" s="14">
        <f>SUMIFS(Lancamentos!$G:$G,Lancamentos!$C:$C,$A5401,Lancamentos!$E:$E,$C5401,Lancamentos!$B:$B,"ENTRADA")</f>
        <v/>
      </c>
      <c r="H5401" s="14">
        <f>SUMIFS(Lancamentos!$G:$G,Lancamentos!$C:$C,$A5401,Lancamentos!$E:$E,$C5401,Lancamentos!$B:$B,"SAIDA_USO")</f>
        <v/>
      </c>
      <c r="I5401" s="14">
        <f>SUMIFS(Lancamentos!$G:$G,Lancamentos!$C:$C,$A5401,Lancamentos!$E:$E,$C5401,Lancamentos!$B:$B,"SAIDA_DESCARTE")</f>
        <v/>
      </c>
      <c r="J5401" s="14">
        <f>G5401-H5401-I5401</f>
        <v/>
      </c>
      <c r="K5401">
        <f>IF(A5401="","",IF(J5401&lt;=IFERROR(VLOOKUP(A5401,Produtos!$A:$E,5,FALSE),0),"ABAIXO DO MINIMO","OK"))</f>
        <v/>
      </c>
    </row>
    <row r="5402">
      <c r="B5402">
        <f>IFERROR(VLOOKUP(A5402,Produtos!A:B,2,FALSE),"")</f>
        <v/>
      </c>
      <c r="D5402" s="10">
        <f>IFERROR(INDEX(Lotes!$E:$E,MATCH(1,(Lotes!$A:$A=A5402)*(Lotes!$C:$C=C5402),0)),"")</f>
        <v/>
      </c>
      <c r="E5402" s="14">
        <f>IF(D5402="","",D5402-TODAY())</f>
        <v/>
      </c>
      <c r="F5402">
        <f>IF(D5402="","",IF(E5402&lt;0,"VENCIDO",IF(E5402&lt;=30,"VENCE EM &lt;= 30 DIAS",IF(E5402&lt;=60,"ATENCAO (31-60 DIAS)","OK"))))</f>
        <v/>
      </c>
      <c r="G5402" s="14">
        <f>SUMIFS(Lancamentos!$G:$G,Lancamentos!$C:$C,$A5402,Lancamentos!$E:$E,$C5402,Lancamentos!$B:$B,"ENTRADA")</f>
        <v/>
      </c>
      <c r="H5402" s="14">
        <f>SUMIFS(Lancamentos!$G:$G,Lancamentos!$C:$C,$A5402,Lancamentos!$E:$E,$C5402,Lancamentos!$B:$B,"SAIDA_USO")</f>
        <v/>
      </c>
      <c r="I5402" s="14">
        <f>SUMIFS(Lancamentos!$G:$G,Lancamentos!$C:$C,$A5402,Lancamentos!$E:$E,$C5402,Lancamentos!$B:$B,"SAIDA_DESCARTE")</f>
        <v/>
      </c>
      <c r="J5402" s="14">
        <f>G5402-H5402-I5402</f>
        <v/>
      </c>
      <c r="K5402">
        <f>IF(A5402="","",IF(J5402&lt;=IFERROR(VLOOKUP(A5402,Produtos!$A:$E,5,FALSE),0),"ABAIXO DO MINIMO","OK"))</f>
        <v/>
      </c>
    </row>
    <row r="5403">
      <c r="B5403">
        <f>IFERROR(VLOOKUP(A5403,Produtos!A:B,2,FALSE),"")</f>
        <v/>
      </c>
      <c r="D5403" s="10">
        <f>IFERROR(INDEX(Lotes!$E:$E,MATCH(1,(Lotes!$A:$A=A5403)*(Lotes!$C:$C=C5403),0)),"")</f>
        <v/>
      </c>
      <c r="E5403" s="14">
        <f>IF(D5403="","",D5403-TODAY())</f>
        <v/>
      </c>
      <c r="F5403">
        <f>IF(D5403="","",IF(E5403&lt;0,"VENCIDO",IF(E5403&lt;=30,"VENCE EM &lt;= 30 DIAS",IF(E5403&lt;=60,"ATENCAO (31-60 DIAS)","OK"))))</f>
        <v/>
      </c>
      <c r="G5403" s="14">
        <f>SUMIFS(Lancamentos!$G:$G,Lancamentos!$C:$C,$A5403,Lancamentos!$E:$E,$C5403,Lancamentos!$B:$B,"ENTRADA")</f>
        <v/>
      </c>
      <c r="H5403" s="14">
        <f>SUMIFS(Lancamentos!$G:$G,Lancamentos!$C:$C,$A5403,Lancamentos!$E:$E,$C5403,Lancamentos!$B:$B,"SAIDA_USO")</f>
        <v/>
      </c>
      <c r="I5403" s="14">
        <f>SUMIFS(Lancamentos!$G:$G,Lancamentos!$C:$C,$A5403,Lancamentos!$E:$E,$C5403,Lancamentos!$B:$B,"SAIDA_DESCARTE")</f>
        <v/>
      </c>
      <c r="J5403" s="14">
        <f>G5403-H5403-I5403</f>
        <v/>
      </c>
      <c r="K5403">
        <f>IF(A5403="","",IF(J5403&lt;=IFERROR(VLOOKUP(A5403,Produtos!$A:$E,5,FALSE),0),"ABAIXO DO MINIMO","OK"))</f>
        <v/>
      </c>
    </row>
    <row r="5404">
      <c r="B5404">
        <f>IFERROR(VLOOKUP(A5404,Produtos!A:B,2,FALSE),"")</f>
        <v/>
      </c>
      <c r="D5404" s="10">
        <f>IFERROR(INDEX(Lotes!$E:$E,MATCH(1,(Lotes!$A:$A=A5404)*(Lotes!$C:$C=C5404),0)),"")</f>
        <v/>
      </c>
      <c r="E5404" s="14">
        <f>IF(D5404="","",D5404-TODAY())</f>
        <v/>
      </c>
      <c r="F5404">
        <f>IF(D5404="","",IF(E5404&lt;0,"VENCIDO",IF(E5404&lt;=30,"VENCE EM &lt;= 30 DIAS",IF(E5404&lt;=60,"ATENCAO (31-60 DIAS)","OK"))))</f>
        <v/>
      </c>
      <c r="G5404" s="14">
        <f>SUMIFS(Lancamentos!$G:$G,Lancamentos!$C:$C,$A5404,Lancamentos!$E:$E,$C5404,Lancamentos!$B:$B,"ENTRADA")</f>
        <v/>
      </c>
      <c r="H5404" s="14">
        <f>SUMIFS(Lancamentos!$G:$G,Lancamentos!$C:$C,$A5404,Lancamentos!$E:$E,$C5404,Lancamentos!$B:$B,"SAIDA_USO")</f>
        <v/>
      </c>
      <c r="I5404" s="14">
        <f>SUMIFS(Lancamentos!$G:$G,Lancamentos!$C:$C,$A5404,Lancamentos!$E:$E,$C5404,Lancamentos!$B:$B,"SAIDA_DESCARTE")</f>
        <v/>
      </c>
      <c r="J5404" s="14">
        <f>G5404-H5404-I5404</f>
        <v/>
      </c>
      <c r="K5404">
        <f>IF(A5404="","",IF(J5404&lt;=IFERROR(VLOOKUP(A5404,Produtos!$A:$E,5,FALSE),0),"ABAIXO DO MINIMO","OK"))</f>
        <v/>
      </c>
    </row>
    <row r="5405">
      <c r="B5405">
        <f>IFERROR(VLOOKUP(A5405,Produtos!A:B,2,FALSE),"")</f>
        <v/>
      </c>
      <c r="D5405" s="10">
        <f>IFERROR(INDEX(Lotes!$E:$E,MATCH(1,(Lotes!$A:$A=A5405)*(Lotes!$C:$C=C5405),0)),"")</f>
        <v/>
      </c>
      <c r="E5405" s="14">
        <f>IF(D5405="","",D5405-TODAY())</f>
        <v/>
      </c>
      <c r="F5405">
        <f>IF(D5405="","",IF(E5405&lt;0,"VENCIDO",IF(E5405&lt;=30,"VENCE EM &lt;= 30 DIAS",IF(E5405&lt;=60,"ATENCAO (31-60 DIAS)","OK"))))</f>
        <v/>
      </c>
      <c r="G5405" s="14">
        <f>SUMIFS(Lancamentos!$G:$G,Lancamentos!$C:$C,$A5405,Lancamentos!$E:$E,$C5405,Lancamentos!$B:$B,"ENTRADA")</f>
        <v/>
      </c>
      <c r="H5405" s="14">
        <f>SUMIFS(Lancamentos!$G:$G,Lancamentos!$C:$C,$A5405,Lancamentos!$E:$E,$C5405,Lancamentos!$B:$B,"SAIDA_USO")</f>
        <v/>
      </c>
      <c r="I5405" s="14">
        <f>SUMIFS(Lancamentos!$G:$G,Lancamentos!$C:$C,$A5405,Lancamentos!$E:$E,$C5405,Lancamentos!$B:$B,"SAIDA_DESCARTE")</f>
        <v/>
      </c>
      <c r="J5405" s="14">
        <f>G5405-H5405-I5405</f>
        <v/>
      </c>
      <c r="K5405">
        <f>IF(A5405="","",IF(J5405&lt;=IFERROR(VLOOKUP(A5405,Produtos!$A:$E,5,FALSE),0),"ABAIXO DO MINIMO","OK"))</f>
        <v/>
      </c>
    </row>
    <row r="5406">
      <c r="B5406">
        <f>IFERROR(VLOOKUP(A5406,Produtos!A:B,2,FALSE),"")</f>
        <v/>
      </c>
      <c r="D5406" s="10">
        <f>IFERROR(INDEX(Lotes!$E:$E,MATCH(1,(Lotes!$A:$A=A5406)*(Lotes!$C:$C=C5406),0)),"")</f>
        <v/>
      </c>
      <c r="E5406" s="14">
        <f>IF(D5406="","",D5406-TODAY())</f>
        <v/>
      </c>
      <c r="F5406">
        <f>IF(D5406="","",IF(E5406&lt;0,"VENCIDO",IF(E5406&lt;=30,"VENCE EM &lt;= 30 DIAS",IF(E5406&lt;=60,"ATENCAO (31-60 DIAS)","OK"))))</f>
        <v/>
      </c>
      <c r="G5406" s="14">
        <f>SUMIFS(Lancamentos!$G:$G,Lancamentos!$C:$C,$A5406,Lancamentos!$E:$E,$C5406,Lancamentos!$B:$B,"ENTRADA")</f>
        <v/>
      </c>
      <c r="H5406" s="14">
        <f>SUMIFS(Lancamentos!$G:$G,Lancamentos!$C:$C,$A5406,Lancamentos!$E:$E,$C5406,Lancamentos!$B:$B,"SAIDA_USO")</f>
        <v/>
      </c>
      <c r="I5406" s="14">
        <f>SUMIFS(Lancamentos!$G:$G,Lancamentos!$C:$C,$A5406,Lancamentos!$E:$E,$C5406,Lancamentos!$B:$B,"SAIDA_DESCARTE")</f>
        <v/>
      </c>
      <c r="J5406" s="14">
        <f>G5406-H5406-I5406</f>
        <v/>
      </c>
      <c r="K5406">
        <f>IF(A5406="","",IF(J5406&lt;=IFERROR(VLOOKUP(A5406,Produtos!$A:$E,5,FALSE),0),"ABAIXO DO MINIMO","OK"))</f>
        <v/>
      </c>
    </row>
    <row r="5407">
      <c r="B5407">
        <f>IFERROR(VLOOKUP(A5407,Produtos!A:B,2,FALSE),"")</f>
        <v/>
      </c>
      <c r="D5407" s="10">
        <f>IFERROR(INDEX(Lotes!$E:$E,MATCH(1,(Lotes!$A:$A=A5407)*(Lotes!$C:$C=C5407),0)),"")</f>
        <v/>
      </c>
      <c r="E5407" s="14">
        <f>IF(D5407="","",D5407-TODAY())</f>
        <v/>
      </c>
      <c r="F5407">
        <f>IF(D5407="","",IF(E5407&lt;0,"VENCIDO",IF(E5407&lt;=30,"VENCE EM &lt;= 30 DIAS",IF(E5407&lt;=60,"ATENCAO (31-60 DIAS)","OK"))))</f>
        <v/>
      </c>
      <c r="G5407" s="14">
        <f>SUMIFS(Lancamentos!$G:$G,Lancamentos!$C:$C,$A5407,Lancamentos!$E:$E,$C5407,Lancamentos!$B:$B,"ENTRADA")</f>
        <v/>
      </c>
      <c r="H5407" s="14">
        <f>SUMIFS(Lancamentos!$G:$G,Lancamentos!$C:$C,$A5407,Lancamentos!$E:$E,$C5407,Lancamentos!$B:$B,"SAIDA_USO")</f>
        <v/>
      </c>
      <c r="I5407" s="14">
        <f>SUMIFS(Lancamentos!$G:$G,Lancamentos!$C:$C,$A5407,Lancamentos!$E:$E,$C5407,Lancamentos!$B:$B,"SAIDA_DESCARTE")</f>
        <v/>
      </c>
      <c r="J5407" s="14">
        <f>G5407-H5407-I5407</f>
        <v/>
      </c>
      <c r="K5407">
        <f>IF(A5407="","",IF(J5407&lt;=IFERROR(VLOOKUP(A5407,Produtos!$A:$E,5,FALSE),0),"ABAIXO DO MINIMO","OK"))</f>
        <v/>
      </c>
    </row>
    <row r="5408">
      <c r="B5408">
        <f>IFERROR(VLOOKUP(A5408,Produtos!A:B,2,FALSE),"")</f>
        <v/>
      </c>
      <c r="D5408" s="10">
        <f>IFERROR(INDEX(Lotes!$E:$E,MATCH(1,(Lotes!$A:$A=A5408)*(Lotes!$C:$C=C5408),0)),"")</f>
        <v/>
      </c>
      <c r="E5408" s="14">
        <f>IF(D5408="","",D5408-TODAY())</f>
        <v/>
      </c>
      <c r="F5408">
        <f>IF(D5408="","",IF(E5408&lt;0,"VENCIDO",IF(E5408&lt;=30,"VENCE EM &lt;= 30 DIAS",IF(E5408&lt;=60,"ATENCAO (31-60 DIAS)","OK"))))</f>
        <v/>
      </c>
      <c r="G5408" s="14">
        <f>SUMIFS(Lancamentos!$G:$G,Lancamentos!$C:$C,$A5408,Lancamentos!$E:$E,$C5408,Lancamentos!$B:$B,"ENTRADA")</f>
        <v/>
      </c>
      <c r="H5408" s="14">
        <f>SUMIFS(Lancamentos!$G:$G,Lancamentos!$C:$C,$A5408,Lancamentos!$E:$E,$C5408,Lancamentos!$B:$B,"SAIDA_USO")</f>
        <v/>
      </c>
      <c r="I5408" s="14">
        <f>SUMIFS(Lancamentos!$G:$G,Lancamentos!$C:$C,$A5408,Lancamentos!$E:$E,$C5408,Lancamentos!$B:$B,"SAIDA_DESCARTE")</f>
        <v/>
      </c>
      <c r="J5408" s="14">
        <f>G5408-H5408-I5408</f>
        <v/>
      </c>
      <c r="K5408">
        <f>IF(A5408="","",IF(J5408&lt;=IFERROR(VLOOKUP(A5408,Produtos!$A:$E,5,FALSE),0),"ABAIXO DO MINIMO","OK"))</f>
        <v/>
      </c>
    </row>
    <row r="5409">
      <c r="B5409">
        <f>IFERROR(VLOOKUP(A5409,Produtos!A:B,2,FALSE),"")</f>
        <v/>
      </c>
      <c r="D5409" s="10">
        <f>IFERROR(INDEX(Lotes!$E:$E,MATCH(1,(Lotes!$A:$A=A5409)*(Lotes!$C:$C=C5409),0)),"")</f>
        <v/>
      </c>
      <c r="E5409" s="14">
        <f>IF(D5409="","",D5409-TODAY())</f>
        <v/>
      </c>
      <c r="F5409">
        <f>IF(D5409="","",IF(E5409&lt;0,"VENCIDO",IF(E5409&lt;=30,"VENCE EM &lt;= 30 DIAS",IF(E5409&lt;=60,"ATENCAO (31-60 DIAS)","OK"))))</f>
        <v/>
      </c>
      <c r="G5409" s="14">
        <f>SUMIFS(Lancamentos!$G:$G,Lancamentos!$C:$C,$A5409,Lancamentos!$E:$E,$C5409,Lancamentos!$B:$B,"ENTRADA")</f>
        <v/>
      </c>
      <c r="H5409" s="14">
        <f>SUMIFS(Lancamentos!$G:$G,Lancamentos!$C:$C,$A5409,Lancamentos!$E:$E,$C5409,Lancamentos!$B:$B,"SAIDA_USO")</f>
        <v/>
      </c>
      <c r="I5409" s="14">
        <f>SUMIFS(Lancamentos!$G:$G,Lancamentos!$C:$C,$A5409,Lancamentos!$E:$E,$C5409,Lancamentos!$B:$B,"SAIDA_DESCARTE")</f>
        <v/>
      </c>
      <c r="J5409" s="14">
        <f>G5409-H5409-I5409</f>
        <v/>
      </c>
      <c r="K5409">
        <f>IF(A5409="","",IF(J5409&lt;=IFERROR(VLOOKUP(A5409,Produtos!$A:$E,5,FALSE),0),"ABAIXO DO MINIMO","OK"))</f>
        <v/>
      </c>
    </row>
    <row r="5410">
      <c r="B5410">
        <f>IFERROR(VLOOKUP(A5410,Produtos!A:B,2,FALSE),"")</f>
        <v/>
      </c>
      <c r="D5410" s="10">
        <f>IFERROR(INDEX(Lotes!$E:$E,MATCH(1,(Lotes!$A:$A=A5410)*(Lotes!$C:$C=C5410),0)),"")</f>
        <v/>
      </c>
      <c r="E5410" s="14">
        <f>IF(D5410="","",D5410-TODAY())</f>
        <v/>
      </c>
      <c r="F5410">
        <f>IF(D5410="","",IF(E5410&lt;0,"VENCIDO",IF(E5410&lt;=30,"VENCE EM &lt;= 30 DIAS",IF(E5410&lt;=60,"ATENCAO (31-60 DIAS)","OK"))))</f>
        <v/>
      </c>
      <c r="G5410" s="14">
        <f>SUMIFS(Lancamentos!$G:$G,Lancamentos!$C:$C,$A5410,Lancamentos!$E:$E,$C5410,Lancamentos!$B:$B,"ENTRADA")</f>
        <v/>
      </c>
      <c r="H5410" s="14">
        <f>SUMIFS(Lancamentos!$G:$G,Lancamentos!$C:$C,$A5410,Lancamentos!$E:$E,$C5410,Lancamentos!$B:$B,"SAIDA_USO")</f>
        <v/>
      </c>
      <c r="I5410" s="14">
        <f>SUMIFS(Lancamentos!$G:$G,Lancamentos!$C:$C,$A5410,Lancamentos!$E:$E,$C5410,Lancamentos!$B:$B,"SAIDA_DESCARTE")</f>
        <v/>
      </c>
      <c r="J5410" s="14">
        <f>G5410-H5410-I5410</f>
        <v/>
      </c>
      <c r="K5410">
        <f>IF(A5410="","",IF(J5410&lt;=IFERROR(VLOOKUP(A5410,Produtos!$A:$E,5,FALSE),0),"ABAIXO DO MINIMO","OK"))</f>
        <v/>
      </c>
    </row>
    <row r="5411">
      <c r="B5411">
        <f>IFERROR(VLOOKUP(A5411,Produtos!A:B,2,FALSE),"")</f>
        <v/>
      </c>
      <c r="D5411" s="10">
        <f>IFERROR(INDEX(Lotes!$E:$E,MATCH(1,(Lotes!$A:$A=A5411)*(Lotes!$C:$C=C5411),0)),"")</f>
        <v/>
      </c>
      <c r="E5411" s="14">
        <f>IF(D5411="","",D5411-TODAY())</f>
        <v/>
      </c>
      <c r="F5411">
        <f>IF(D5411="","",IF(E5411&lt;0,"VENCIDO",IF(E5411&lt;=30,"VENCE EM &lt;= 30 DIAS",IF(E5411&lt;=60,"ATENCAO (31-60 DIAS)","OK"))))</f>
        <v/>
      </c>
      <c r="G5411" s="14">
        <f>SUMIFS(Lancamentos!$G:$G,Lancamentos!$C:$C,$A5411,Lancamentos!$E:$E,$C5411,Lancamentos!$B:$B,"ENTRADA")</f>
        <v/>
      </c>
      <c r="H5411" s="14">
        <f>SUMIFS(Lancamentos!$G:$G,Lancamentos!$C:$C,$A5411,Lancamentos!$E:$E,$C5411,Lancamentos!$B:$B,"SAIDA_USO")</f>
        <v/>
      </c>
      <c r="I5411" s="14">
        <f>SUMIFS(Lancamentos!$G:$G,Lancamentos!$C:$C,$A5411,Lancamentos!$E:$E,$C5411,Lancamentos!$B:$B,"SAIDA_DESCARTE")</f>
        <v/>
      </c>
      <c r="J5411" s="14">
        <f>G5411-H5411-I5411</f>
        <v/>
      </c>
      <c r="K5411">
        <f>IF(A5411="","",IF(J5411&lt;=IFERROR(VLOOKUP(A5411,Produtos!$A:$E,5,FALSE),0),"ABAIXO DO MINIMO","OK"))</f>
        <v/>
      </c>
    </row>
    <row r="5412">
      <c r="B5412">
        <f>IFERROR(VLOOKUP(A5412,Produtos!A:B,2,FALSE),"")</f>
        <v/>
      </c>
      <c r="D5412" s="10">
        <f>IFERROR(INDEX(Lotes!$E:$E,MATCH(1,(Lotes!$A:$A=A5412)*(Lotes!$C:$C=C5412),0)),"")</f>
        <v/>
      </c>
      <c r="E5412" s="14">
        <f>IF(D5412="","",D5412-TODAY())</f>
        <v/>
      </c>
      <c r="F5412">
        <f>IF(D5412="","",IF(E5412&lt;0,"VENCIDO",IF(E5412&lt;=30,"VENCE EM &lt;= 30 DIAS",IF(E5412&lt;=60,"ATENCAO (31-60 DIAS)","OK"))))</f>
        <v/>
      </c>
      <c r="G5412" s="14">
        <f>SUMIFS(Lancamentos!$G:$G,Lancamentos!$C:$C,$A5412,Lancamentos!$E:$E,$C5412,Lancamentos!$B:$B,"ENTRADA")</f>
        <v/>
      </c>
      <c r="H5412" s="14">
        <f>SUMIFS(Lancamentos!$G:$G,Lancamentos!$C:$C,$A5412,Lancamentos!$E:$E,$C5412,Lancamentos!$B:$B,"SAIDA_USO")</f>
        <v/>
      </c>
      <c r="I5412" s="14">
        <f>SUMIFS(Lancamentos!$G:$G,Lancamentos!$C:$C,$A5412,Lancamentos!$E:$E,$C5412,Lancamentos!$B:$B,"SAIDA_DESCARTE")</f>
        <v/>
      </c>
      <c r="J5412" s="14">
        <f>G5412-H5412-I5412</f>
        <v/>
      </c>
      <c r="K5412">
        <f>IF(A5412="","",IF(J5412&lt;=IFERROR(VLOOKUP(A5412,Produtos!$A:$E,5,FALSE),0),"ABAIXO DO MINIMO","OK"))</f>
        <v/>
      </c>
    </row>
    <row r="5413">
      <c r="B5413">
        <f>IFERROR(VLOOKUP(A5413,Produtos!A:B,2,FALSE),"")</f>
        <v/>
      </c>
      <c r="D5413" s="10">
        <f>IFERROR(INDEX(Lotes!$E:$E,MATCH(1,(Lotes!$A:$A=A5413)*(Lotes!$C:$C=C5413),0)),"")</f>
        <v/>
      </c>
      <c r="E5413" s="14">
        <f>IF(D5413="","",D5413-TODAY())</f>
        <v/>
      </c>
      <c r="F5413">
        <f>IF(D5413="","",IF(E5413&lt;0,"VENCIDO",IF(E5413&lt;=30,"VENCE EM &lt;= 30 DIAS",IF(E5413&lt;=60,"ATENCAO (31-60 DIAS)","OK"))))</f>
        <v/>
      </c>
      <c r="G5413" s="14">
        <f>SUMIFS(Lancamentos!$G:$G,Lancamentos!$C:$C,$A5413,Lancamentos!$E:$E,$C5413,Lancamentos!$B:$B,"ENTRADA")</f>
        <v/>
      </c>
      <c r="H5413" s="14">
        <f>SUMIFS(Lancamentos!$G:$G,Lancamentos!$C:$C,$A5413,Lancamentos!$E:$E,$C5413,Lancamentos!$B:$B,"SAIDA_USO")</f>
        <v/>
      </c>
      <c r="I5413" s="14">
        <f>SUMIFS(Lancamentos!$G:$G,Lancamentos!$C:$C,$A5413,Lancamentos!$E:$E,$C5413,Lancamentos!$B:$B,"SAIDA_DESCARTE")</f>
        <v/>
      </c>
      <c r="J5413" s="14">
        <f>G5413-H5413-I5413</f>
        <v/>
      </c>
      <c r="K5413">
        <f>IF(A5413="","",IF(J5413&lt;=IFERROR(VLOOKUP(A5413,Produtos!$A:$E,5,FALSE),0),"ABAIXO DO MINIMO","OK"))</f>
        <v/>
      </c>
    </row>
    <row r="5414">
      <c r="B5414">
        <f>IFERROR(VLOOKUP(A5414,Produtos!A:B,2,FALSE),"")</f>
        <v/>
      </c>
      <c r="D5414" s="10">
        <f>IFERROR(INDEX(Lotes!$E:$E,MATCH(1,(Lotes!$A:$A=A5414)*(Lotes!$C:$C=C5414),0)),"")</f>
        <v/>
      </c>
      <c r="E5414" s="14">
        <f>IF(D5414="","",D5414-TODAY())</f>
        <v/>
      </c>
      <c r="F5414">
        <f>IF(D5414="","",IF(E5414&lt;0,"VENCIDO",IF(E5414&lt;=30,"VENCE EM &lt;= 30 DIAS",IF(E5414&lt;=60,"ATENCAO (31-60 DIAS)","OK"))))</f>
        <v/>
      </c>
      <c r="G5414" s="14">
        <f>SUMIFS(Lancamentos!$G:$G,Lancamentos!$C:$C,$A5414,Lancamentos!$E:$E,$C5414,Lancamentos!$B:$B,"ENTRADA")</f>
        <v/>
      </c>
      <c r="H5414" s="14">
        <f>SUMIFS(Lancamentos!$G:$G,Lancamentos!$C:$C,$A5414,Lancamentos!$E:$E,$C5414,Lancamentos!$B:$B,"SAIDA_USO")</f>
        <v/>
      </c>
      <c r="I5414" s="14">
        <f>SUMIFS(Lancamentos!$G:$G,Lancamentos!$C:$C,$A5414,Lancamentos!$E:$E,$C5414,Lancamentos!$B:$B,"SAIDA_DESCARTE")</f>
        <v/>
      </c>
      <c r="J5414" s="14">
        <f>G5414-H5414-I5414</f>
        <v/>
      </c>
      <c r="K5414">
        <f>IF(A5414="","",IF(J5414&lt;=IFERROR(VLOOKUP(A5414,Produtos!$A:$E,5,FALSE),0),"ABAIXO DO MINIMO","OK"))</f>
        <v/>
      </c>
    </row>
    <row r="5415">
      <c r="B5415">
        <f>IFERROR(VLOOKUP(A5415,Produtos!A:B,2,FALSE),"")</f>
        <v/>
      </c>
      <c r="D5415" s="10">
        <f>IFERROR(INDEX(Lotes!$E:$E,MATCH(1,(Lotes!$A:$A=A5415)*(Lotes!$C:$C=C5415),0)),"")</f>
        <v/>
      </c>
      <c r="E5415" s="14">
        <f>IF(D5415="","",D5415-TODAY())</f>
        <v/>
      </c>
      <c r="F5415">
        <f>IF(D5415="","",IF(E5415&lt;0,"VENCIDO",IF(E5415&lt;=30,"VENCE EM &lt;= 30 DIAS",IF(E5415&lt;=60,"ATENCAO (31-60 DIAS)","OK"))))</f>
        <v/>
      </c>
      <c r="G5415" s="14">
        <f>SUMIFS(Lancamentos!$G:$G,Lancamentos!$C:$C,$A5415,Lancamentos!$E:$E,$C5415,Lancamentos!$B:$B,"ENTRADA")</f>
        <v/>
      </c>
      <c r="H5415" s="14">
        <f>SUMIFS(Lancamentos!$G:$G,Lancamentos!$C:$C,$A5415,Lancamentos!$E:$E,$C5415,Lancamentos!$B:$B,"SAIDA_USO")</f>
        <v/>
      </c>
      <c r="I5415" s="14">
        <f>SUMIFS(Lancamentos!$G:$G,Lancamentos!$C:$C,$A5415,Lancamentos!$E:$E,$C5415,Lancamentos!$B:$B,"SAIDA_DESCARTE")</f>
        <v/>
      </c>
      <c r="J5415" s="14">
        <f>G5415-H5415-I5415</f>
        <v/>
      </c>
      <c r="K5415">
        <f>IF(A5415="","",IF(J5415&lt;=IFERROR(VLOOKUP(A5415,Produtos!$A:$E,5,FALSE),0),"ABAIXO DO MINIMO","OK"))</f>
        <v/>
      </c>
    </row>
    <row r="5416">
      <c r="B5416">
        <f>IFERROR(VLOOKUP(A5416,Produtos!A:B,2,FALSE),"")</f>
        <v/>
      </c>
      <c r="D5416" s="10">
        <f>IFERROR(INDEX(Lotes!$E:$E,MATCH(1,(Lotes!$A:$A=A5416)*(Lotes!$C:$C=C5416),0)),"")</f>
        <v/>
      </c>
      <c r="E5416" s="14">
        <f>IF(D5416="","",D5416-TODAY())</f>
        <v/>
      </c>
      <c r="F5416">
        <f>IF(D5416="","",IF(E5416&lt;0,"VENCIDO",IF(E5416&lt;=30,"VENCE EM &lt;= 30 DIAS",IF(E5416&lt;=60,"ATENCAO (31-60 DIAS)","OK"))))</f>
        <v/>
      </c>
      <c r="G5416" s="14">
        <f>SUMIFS(Lancamentos!$G:$G,Lancamentos!$C:$C,$A5416,Lancamentos!$E:$E,$C5416,Lancamentos!$B:$B,"ENTRADA")</f>
        <v/>
      </c>
      <c r="H5416" s="14">
        <f>SUMIFS(Lancamentos!$G:$G,Lancamentos!$C:$C,$A5416,Lancamentos!$E:$E,$C5416,Lancamentos!$B:$B,"SAIDA_USO")</f>
        <v/>
      </c>
      <c r="I5416" s="14">
        <f>SUMIFS(Lancamentos!$G:$G,Lancamentos!$C:$C,$A5416,Lancamentos!$E:$E,$C5416,Lancamentos!$B:$B,"SAIDA_DESCARTE")</f>
        <v/>
      </c>
      <c r="J5416" s="14">
        <f>G5416-H5416-I5416</f>
        <v/>
      </c>
      <c r="K5416">
        <f>IF(A5416="","",IF(J5416&lt;=IFERROR(VLOOKUP(A5416,Produtos!$A:$E,5,FALSE),0),"ABAIXO DO MINIMO","OK"))</f>
        <v/>
      </c>
    </row>
    <row r="5417">
      <c r="B5417">
        <f>IFERROR(VLOOKUP(A5417,Produtos!A:B,2,FALSE),"")</f>
        <v/>
      </c>
      <c r="D5417" s="10">
        <f>IFERROR(INDEX(Lotes!$E:$E,MATCH(1,(Lotes!$A:$A=A5417)*(Lotes!$C:$C=C5417),0)),"")</f>
        <v/>
      </c>
      <c r="E5417" s="14">
        <f>IF(D5417="","",D5417-TODAY())</f>
        <v/>
      </c>
      <c r="F5417">
        <f>IF(D5417="","",IF(E5417&lt;0,"VENCIDO",IF(E5417&lt;=30,"VENCE EM &lt;= 30 DIAS",IF(E5417&lt;=60,"ATENCAO (31-60 DIAS)","OK"))))</f>
        <v/>
      </c>
      <c r="G5417" s="14">
        <f>SUMIFS(Lancamentos!$G:$G,Lancamentos!$C:$C,$A5417,Lancamentos!$E:$E,$C5417,Lancamentos!$B:$B,"ENTRADA")</f>
        <v/>
      </c>
      <c r="H5417" s="14">
        <f>SUMIFS(Lancamentos!$G:$G,Lancamentos!$C:$C,$A5417,Lancamentos!$E:$E,$C5417,Lancamentos!$B:$B,"SAIDA_USO")</f>
        <v/>
      </c>
      <c r="I5417" s="14">
        <f>SUMIFS(Lancamentos!$G:$G,Lancamentos!$C:$C,$A5417,Lancamentos!$E:$E,$C5417,Lancamentos!$B:$B,"SAIDA_DESCARTE")</f>
        <v/>
      </c>
      <c r="J5417" s="14">
        <f>G5417-H5417-I5417</f>
        <v/>
      </c>
      <c r="K5417">
        <f>IF(A5417="","",IF(J5417&lt;=IFERROR(VLOOKUP(A5417,Produtos!$A:$E,5,FALSE),0),"ABAIXO DO MINIMO","OK"))</f>
        <v/>
      </c>
    </row>
    <row r="5418">
      <c r="B5418">
        <f>IFERROR(VLOOKUP(A5418,Produtos!A:B,2,FALSE),"")</f>
        <v/>
      </c>
      <c r="D5418" s="10">
        <f>IFERROR(INDEX(Lotes!$E:$E,MATCH(1,(Lotes!$A:$A=A5418)*(Lotes!$C:$C=C5418),0)),"")</f>
        <v/>
      </c>
      <c r="E5418" s="14">
        <f>IF(D5418="","",D5418-TODAY())</f>
        <v/>
      </c>
      <c r="F5418">
        <f>IF(D5418="","",IF(E5418&lt;0,"VENCIDO",IF(E5418&lt;=30,"VENCE EM &lt;= 30 DIAS",IF(E5418&lt;=60,"ATENCAO (31-60 DIAS)","OK"))))</f>
        <v/>
      </c>
      <c r="G5418" s="14">
        <f>SUMIFS(Lancamentos!$G:$G,Lancamentos!$C:$C,$A5418,Lancamentos!$E:$E,$C5418,Lancamentos!$B:$B,"ENTRADA")</f>
        <v/>
      </c>
      <c r="H5418" s="14">
        <f>SUMIFS(Lancamentos!$G:$G,Lancamentos!$C:$C,$A5418,Lancamentos!$E:$E,$C5418,Lancamentos!$B:$B,"SAIDA_USO")</f>
        <v/>
      </c>
      <c r="I5418" s="14">
        <f>SUMIFS(Lancamentos!$G:$G,Lancamentos!$C:$C,$A5418,Lancamentos!$E:$E,$C5418,Lancamentos!$B:$B,"SAIDA_DESCARTE")</f>
        <v/>
      </c>
      <c r="J5418" s="14">
        <f>G5418-H5418-I5418</f>
        <v/>
      </c>
      <c r="K5418">
        <f>IF(A5418="","",IF(J5418&lt;=IFERROR(VLOOKUP(A5418,Produtos!$A:$E,5,FALSE),0),"ABAIXO DO MINIMO","OK"))</f>
        <v/>
      </c>
    </row>
    <row r="5419">
      <c r="B5419">
        <f>IFERROR(VLOOKUP(A5419,Produtos!A:B,2,FALSE),"")</f>
        <v/>
      </c>
      <c r="D5419" s="10">
        <f>IFERROR(INDEX(Lotes!$E:$E,MATCH(1,(Lotes!$A:$A=A5419)*(Lotes!$C:$C=C5419),0)),"")</f>
        <v/>
      </c>
      <c r="E5419" s="14">
        <f>IF(D5419="","",D5419-TODAY())</f>
        <v/>
      </c>
      <c r="F5419">
        <f>IF(D5419="","",IF(E5419&lt;0,"VENCIDO",IF(E5419&lt;=30,"VENCE EM &lt;= 30 DIAS",IF(E5419&lt;=60,"ATENCAO (31-60 DIAS)","OK"))))</f>
        <v/>
      </c>
      <c r="G5419" s="14">
        <f>SUMIFS(Lancamentos!$G:$G,Lancamentos!$C:$C,$A5419,Lancamentos!$E:$E,$C5419,Lancamentos!$B:$B,"ENTRADA")</f>
        <v/>
      </c>
      <c r="H5419" s="14">
        <f>SUMIFS(Lancamentos!$G:$G,Lancamentos!$C:$C,$A5419,Lancamentos!$E:$E,$C5419,Lancamentos!$B:$B,"SAIDA_USO")</f>
        <v/>
      </c>
      <c r="I5419" s="14">
        <f>SUMIFS(Lancamentos!$G:$G,Lancamentos!$C:$C,$A5419,Lancamentos!$E:$E,$C5419,Lancamentos!$B:$B,"SAIDA_DESCARTE")</f>
        <v/>
      </c>
      <c r="J5419" s="14">
        <f>G5419-H5419-I5419</f>
        <v/>
      </c>
      <c r="K5419">
        <f>IF(A5419="","",IF(J5419&lt;=IFERROR(VLOOKUP(A5419,Produtos!$A:$E,5,FALSE),0),"ABAIXO DO MINIMO","OK"))</f>
        <v/>
      </c>
    </row>
    <row r="5420">
      <c r="B5420">
        <f>IFERROR(VLOOKUP(A5420,Produtos!A:B,2,FALSE),"")</f>
        <v/>
      </c>
      <c r="D5420" s="10">
        <f>IFERROR(INDEX(Lotes!$E:$E,MATCH(1,(Lotes!$A:$A=A5420)*(Lotes!$C:$C=C5420),0)),"")</f>
        <v/>
      </c>
      <c r="E5420" s="14">
        <f>IF(D5420="","",D5420-TODAY())</f>
        <v/>
      </c>
      <c r="F5420">
        <f>IF(D5420="","",IF(E5420&lt;0,"VENCIDO",IF(E5420&lt;=30,"VENCE EM &lt;= 30 DIAS",IF(E5420&lt;=60,"ATENCAO (31-60 DIAS)","OK"))))</f>
        <v/>
      </c>
      <c r="G5420" s="14">
        <f>SUMIFS(Lancamentos!$G:$G,Lancamentos!$C:$C,$A5420,Lancamentos!$E:$E,$C5420,Lancamentos!$B:$B,"ENTRADA")</f>
        <v/>
      </c>
      <c r="H5420" s="14">
        <f>SUMIFS(Lancamentos!$G:$G,Lancamentos!$C:$C,$A5420,Lancamentos!$E:$E,$C5420,Lancamentos!$B:$B,"SAIDA_USO")</f>
        <v/>
      </c>
      <c r="I5420" s="14">
        <f>SUMIFS(Lancamentos!$G:$G,Lancamentos!$C:$C,$A5420,Lancamentos!$E:$E,$C5420,Lancamentos!$B:$B,"SAIDA_DESCARTE")</f>
        <v/>
      </c>
      <c r="J5420" s="14">
        <f>G5420-H5420-I5420</f>
        <v/>
      </c>
      <c r="K5420">
        <f>IF(A5420="","",IF(J5420&lt;=IFERROR(VLOOKUP(A5420,Produtos!$A:$E,5,FALSE),0),"ABAIXO DO MINIMO","OK"))</f>
        <v/>
      </c>
    </row>
    <row r="5421">
      <c r="B5421">
        <f>IFERROR(VLOOKUP(A5421,Produtos!A:B,2,FALSE),"")</f>
        <v/>
      </c>
      <c r="D5421" s="10">
        <f>IFERROR(INDEX(Lotes!$E:$E,MATCH(1,(Lotes!$A:$A=A5421)*(Lotes!$C:$C=C5421),0)),"")</f>
        <v/>
      </c>
      <c r="E5421" s="14">
        <f>IF(D5421="","",D5421-TODAY())</f>
        <v/>
      </c>
      <c r="F5421">
        <f>IF(D5421="","",IF(E5421&lt;0,"VENCIDO",IF(E5421&lt;=30,"VENCE EM &lt;= 30 DIAS",IF(E5421&lt;=60,"ATENCAO (31-60 DIAS)","OK"))))</f>
        <v/>
      </c>
      <c r="G5421" s="14">
        <f>SUMIFS(Lancamentos!$G:$G,Lancamentos!$C:$C,$A5421,Lancamentos!$E:$E,$C5421,Lancamentos!$B:$B,"ENTRADA")</f>
        <v/>
      </c>
      <c r="H5421" s="14">
        <f>SUMIFS(Lancamentos!$G:$G,Lancamentos!$C:$C,$A5421,Lancamentos!$E:$E,$C5421,Lancamentos!$B:$B,"SAIDA_USO")</f>
        <v/>
      </c>
      <c r="I5421" s="14">
        <f>SUMIFS(Lancamentos!$G:$G,Lancamentos!$C:$C,$A5421,Lancamentos!$E:$E,$C5421,Lancamentos!$B:$B,"SAIDA_DESCARTE")</f>
        <v/>
      </c>
      <c r="J5421" s="14">
        <f>G5421-H5421-I5421</f>
        <v/>
      </c>
      <c r="K5421">
        <f>IF(A5421="","",IF(J5421&lt;=IFERROR(VLOOKUP(A5421,Produtos!$A:$E,5,FALSE),0),"ABAIXO DO MINIMO","OK"))</f>
        <v/>
      </c>
    </row>
    <row r="5422">
      <c r="B5422">
        <f>IFERROR(VLOOKUP(A5422,Produtos!A:B,2,FALSE),"")</f>
        <v/>
      </c>
      <c r="D5422" s="10">
        <f>IFERROR(INDEX(Lotes!$E:$E,MATCH(1,(Lotes!$A:$A=A5422)*(Lotes!$C:$C=C5422),0)),"")</f>
        <v/>
      </c>
      <c r="E5422" s="14">
        <f>IF(D5422="","",D5422-TODAY())</f>
        <v/>
      </c>
      <c r="F5422">
        <f>IF(D5422="","",IF(E5422&lt;0,"VENCIDO",IF(E5422&lt;=30,"VENCE EM &lt;= 30 DIAS",IF(E5422&lt;=60,"ATENCAO (31-60 DIAS)","OK"))))</f>
        <v/>
      </c>
      <c r="G5422" s="14">
        <f>SUMIFS(Lancamentos!$G:$G,Lancamentos!$C:$C,$A5422,Lancamentos!$E:$E,$C5422,Lancamentos!$B:$B,"ENTRADA")</f>
        <v/>
      </c>
      <c r="H5422" s="14">
        <f>SUMIFS(Lancamentos!$G:$G,Lancamentos!$C:$C,$A5422,Lancamentos!$E:$E,$C5422,Lancamentos!$B:$B,"SAIDA_USO")</f>
        <v/>
      </c>
      <c r="I5422" s="14">
        <f>SUMIFS(Lancamentos!$G:$G,Lancamentos!$C:$C,$A5422,Lancamentos!$E:$E,$C5422,Lancamentos!$B:$B,"SAIDA_DESCARTE")</f>
        <v/>
      </c>
      <c r="J5422" s="14">
        <f>G5422-H5422-I5422</f>
        <v/>
      </c>
      <c r="K5422">
        <f>IF(A5422="","",IF(J5422&lt;=IFERROR(VLOOKUP(A5422,Produtos!$A:$E,5,FALSE),0),"ABAIXO DO MINIMO","OK"))</f>
        <v/>
      </c>
    </row>
    <row r="5423">
      <c r="B5423">
        <f>IFERROR(VLOOKUP(A5423,Produtos!A:B,2,FALSE),"")</f>
        <v/>
      </c>
      <c r="D5423" s="10">
        <f>IFERROR(INDEX(Lotes!$E:$E,MATCH(1,(Lotes!$A:$A=A5423)*(Lotes!$C:$C=C5423),0)),"")</f>
        <v/>
      </c>
      <c r="E5423" s="14">
        <f>IF(D5423="","",D5423-TODAY())</f>
        <v/>
      </c>
      <c r="F5423">
        <f>IF(D5423="","",IF(E5423&lt;0,"VENCIDO",IF(E5423&lt;=30,"VENCE EM &lt;= 30 DIAS",IF(E5423&lt;=60,"ATENCAO (31-60 DIAS)","OK"))))</f>
        <v/>
      </c>
      <c r="G5423" s="14">
        <f>SUMIFS(Lancamentos!$G:$G,Lancamentos!$C:$C,$A5423,Lancamentos!$E:$E,$C5423,Lancamentos!$B:$B,"ENTRADA")</f>
        <v/>
      </c>
      <c r="H5423" s="14">
        <f>SUMIFS(Lancamentos!$G:$G,Lancamentos!$C:$C,$A5423,Lancamentos!$E:$E,$C5423,Lancamentos!$B:$B,"SAIDA_USO")</f>
        <v/>
      </c>
      <c r="I5423" s="14">
        <f>SUMIFS(Lancamentos!$G:$G,Lancamentos!$C:$C,$A5423,Lancamentos!$E:$E,$C5423,Lancamentos!$B:$B,"SAIDA_DESCARTE")</f>
        <v/>
      </c>
      <c r="J5423" s="14">
        <f>G5423-H5423-I5423</f>
        <v/>
      </c>
      <c r="K5423">
        <f>IF(A5423="","",IF(J5423&lt;=IFERROR(VLOOKUP(A5423,Produtos!$A:$E,5,FALSE),0),"ABAIXO DO MINIMO","OK"))</f>
        <v/>
      </c>
    </row>
    <row r="5424">
      <c r="B5424">
        <f>IFERROR(VLOOKUP(A5424,Produtos!A:B,2,FALSE),"")</f>
        <v/>
      </c>
      <c r="D5424" s="10">
        <f>IFERROR(INDEX(Lotes!$E:$E,MATCH(1,(Lotes!$A:$A=A5424)*(Lotes!$C:$C=C5424),0)),"")</f>
        <v/>
      </c>
      <c r="E5424" s="14">
        <f>IF(D5424="","",D5424-TODAY())</f>
        <v/>
      </c>
      <c r="F5424">
        <f>IF(D5424="","",IF(E5424&lt;0,"VENCIDO",IF(E5424&lt;=30,"VENCE EM &lt;= 30 DIAS",IF(E5424&lt;=60,"ATENCAO (31-60 DIAS)","OK"))))</f>
        <v/>
      </c>
      <c r="G5424" s="14">
        <f>SUMIFS(Lancamentos!$G:$G,Lancamentos!$C:$C,$A5424,Lancamentos!$E:$E,$C5424,Lancamentos!$B:$B,"ENTRADA")</f>
        <v/>
      </c>
      <c r="H5424" s="14">
        <f>SUMIFS(Lancamentos!$G:$G,Lancamentos!$C:$C,$A5424,Lancamentos!$E:$E,$C5424,Lancamentos!$B:$B,"SAIDA_USO")</f>
        <v/>
      </c>
      <c r="I5424" s="14">
        <f>SUMIFS(Lancamentos!$G:$G,Lancamentos!$C:$C,$A5424,Lancamentos!$E:$E,$C5424,Lancamentos!$B:$B,"SAIDA_DESCARTE")</f>
        <v/>
      </c>
      <c r="J5424" s="14">
        <f>G5424-H5424-I5424</f>
        <v/>
      </c>
      <c r="K5424">
        <f>IF(A5424="","",IF(J5424&lt;=IFERROR(VLOOKUP(A5424,Produtos!$A:$E,5,FALSE),0),"ABAIXO DO MINIMO","OK"))</f>
        <v/>
      </c>
    </row>
    <row r="5425">
      <c r="B5425">
        <f>IFERROR(VLOOKUP(A5425,Produtos!A:B,2,FALSE),"")</f>
        <v/>
      </c>
      <c r="D5425" s="10">
        <f>IFERROR(INDEX(Lotes!$E:$E,MATCH(1,(Lotes!$A:$A=A5425)*(Lotes!$C:$C=C5425),0)),"")</f>
        <v/>
      </c>
      <c r="E5425" s="14">
        <f>IF(D5425="","",D5425-TODAY())</f>
        <v/>
      </c>
      <c r="F5425">
        <f>IF(D5425="","",IF(E5425&lt;0,"VENCIDO",IF(E5425&lt;=30,"VENCE EM &lt;= 30 DIAS",IF(E5425&lt;=60,"ATENCAO (31-60 DIAS)","OK"))))</f>
        <v/>
      </c>
      <c r="G5425" s="14">
        <f>SUMIFS(Lancamentos!$G:$G,Lancamentos!$C:$C,$A5425,Lancamentos!$E:$E,$C5425,Lancamentos!$B:$B,"ENTRADA")</f>
        <v/>
      </c>
      <c r="H5425" s="14">
        <f>SUMIFS(Lancamentos!$G:$G,Lancamentos!$C:$C,$A5425,Lancamentos!$E:$E,$C5425,Lancamentos!$B:$B,"SAIDA_USO")</f>
        <v/>
      </c>
      <c r="I5425" s="14">
        <f>SUMIFS(Lancamentos!$G:$G,Lancamentos!$C:$C,$A5425,Lancamentos!$E:$E,$C5425,Lancamentos!$B:$B,"SAIDA_DESCARTE")</f>
        <v/>
      </c>
      <c r="J5425" s="14">
        <f>G5425-H5425-I5425</f>
        <v/>
      </c>
      <c r="K5425">
        <f>IF(A5425="","",IF(J5425&lt;=IFERROR(VLOOKUP(A5425,Produtos!$A:$E,5,FALSE),0),"ABAIXO DO MINIMO","OK"))</f>
        <v/>
      </c>
    </row>
    <row r="5426">
      <c r="B5426">
        <f>IFERROR(VLOOKUP(A5426,Produtos!A:B,2,FALSE),"")</f>
        <v/>
      </c>
      <c r="D5426" s="10">
        <f>IFERROR(INDEX(Lotes!$E:$E,MATCH(1,(Lotes!$A:$A=A5426)*(Lotes!$C:$C=C5426),0)),"")</f>
        <v/>
      </c>
      <c r="E5426" s="14">
        <f>IF(D5426="","",D5426-TODAY())</f>
        <v/>
      </c>
      <c r="F5426">
        <f>IF(D5426="","",IF(E5426&lt;0,"VENCIDO",IF(E5426&lt;=30,"VENCE EM &lt;= 30 DIAS",IF(E5426&lt;=60,"ATENCAO (31-60 DIAS)","OK"))))</f>
        <v/>
      </c>
      <c r="G5426" s="14">
        <f>SUMIFS(Lancamentos!$G:$G,Lancamentos!$C:$C,$A5426,Lancamentos!$E:$E,$C5426,Lancamentos!$B:$B,"ENTRADA")</f>
        <v/>
      </c>
      <c r="H5426" s="14">
        <f>SUMIFS(Lancamentos!$G:$G,Lancamentos!$C:$C,$A5426,Lancamentos!$E:$E,$C5426,Lancamentos!$B:$B,"SAIDA_USO")</f>
        <v/>
      </c>
      <c r="I5426" s="14">
        <f>SUMIFS(Lancamentos!$G:$G,Lancamentos!$C:$C,$A5426,Lancamentos!$E:$E,$C5426,Lancamentos!$B:$B,"SAIDA_DESCARTE")</f>
        <v/>
      </c>
      <c r="J5426" s="14">
        <f>G5426-H5426-I5426</f>
        <v/>
      </c>
      <c r="K5426">
        <f>IF(A5426="","",IF(J5426&lt;=IFERROR(VLOOKUP(A5426,Produtos!$A:$E,5,FALSE),0),"ABAIXO DO MINIMO","OK"))</f>
        <v/>
      </c>
    </row>
    <row r="5427">
      <c r="B5427">
        <f>IFERROR(VLOOKUP(A5427,Produtos!A:B,2,FALSE),"")</f>
        <v/>
      </c>
      <c r="D5427" s="10">
        <f>IFERROR(INDEX(Lotes!$E:$E,MATCH(1,(Lotes!$A:$A=A5427)*(Lotes!$C:$C=C5427),0)),"")</f>
        <v/>
      </c>
      <c r="E5427" s="14">
        <f>IF(D5427="","",D5427-TODAY())</f>
        <v/>
      </c>
      <c r="F5427">
        <f>IF(D5427="","",IF(E5427&lt;0,"VENCIDO",IF(E5427&lt;=30,"VENCE EM &lt;= 30 DIAS",IF(E5427&lt;=60,"ATENCAO (31-60 DIAS)","OK"))))</f>
        <v/>
      </c>
      <c r="G5427" s="14">
        <f>SUMIFS(Lancamentos!$G:$G,Lancamentos!$C:$C,$A5427,Lancamentos!$E:$E,$C5427,Lancamentos!$B:$B,"ENTRADA")</f>
        <v/>
      </c>
      <c r="H5427" s="14">
        <f>SUMIFS(Lancamentos!$G:$G,Lancamentos!$C:$C,$A5427,Lancamentos!$E:$E,$C5427,Lancamentos!$B:$B,"SAIDA_USO")</f>
        <v/>
      </c>
      <c r="I5427" s="14">
        <f>SUMIFS(Lancamentos!$G:$G,Lancamentos!$C:$C,$A5427,Lancamentos!$E:$E,$C5427,Lancamentos!$B:$B,"SAIDA_DESCARTE")</f>
        <v/>
      </c>
      <c r="J5427" s="14">
        <f>G5427-H5427-I5427</f>
        <v/>
      </c>
      <c r="K5427">
        <f>IF(A5427="","",IF(J5427&lt;=IFERROR(VLOOKUP(A5427,Produtos!$A:$E,5,FALSE),0),"ABAIXO DO MINIMO","OK"))</f>
        <v/>
      </c>
    </row>
    <row r="5428">
      <c r="B5428">
        <f>IFERROR(VLOOKUP(A5428,Produtos!A:B,2,FALSE),"")</f>
        <v/>
      </c>
      <c r="D5428" s="10">
        <f>IFERROR(INDEX(Lotes!$E:$E,MATCH(1,(Lotes!$A:$A=A5428)*(Lotes!$C:$C=C5428),0)),"")</f>
        <v/>
      </c>
      <c r="E5428" s="14">
        <f>IF(D5428="","",D5428-TODAY())</f>
        <v/>
      </c>
      <c r="F5428">
        <f>IF(D5428="","",IF(E5428&lt;0,"VENCIDO",IF(E5428&lt;=30,"VENCE EM &lt;= 30 DIAS",IF(E5428&lt;=60,"ATENCAO (31-60 DIAS)","OK"))))</f>
        <v/>
      </c>
      <c r="G5428" s="14">
        <f>SUMIFS(Lancamentos!$G:$G,Lancamentos!$C:$C,$A5428,Lancamentos!$E:$E,$C5428,Lancamentos!$B:$B,"ENTRADA")</f>
        <v/>
      </c>
      <c r="H5428" s="14">
        <f>SUMIFS(Lancamentos!$G:$G,Lancamentos!$C:$C,$A5428,Lancamentos!$E:$E,$C5428,Lancamentos!$B:$B,"SAIDA_USO")</f>
        <v/>
      </c>
      <c r="I5428" s="14">
        <f>SUMIFS(Lancamentos!$G:$G,Lancamentos!$C:$C,$A5428,Lancamentos!$E:$E,$C5428,Lancamentos!$B:$B,"SAIDA_DESCARTE")</f>
        <v/>
      </c>
      <c r="J5428" s="14">
        <f>G5428-H5428-I5428</f>
        <v/>
      </c>
      <c r="K5428">
        <f>IF(A5428="","",IF(J5428&lt;=IFERROR(VLOOKUP(A5428,Produtos!$A:$E,5,FALSE),0),"ABAIXO DO MINIMO","OK"))</f>
        <v/>
      </c>
    </row>
    <row r="5429">
      <c r="B5429">
        <f>IFERROR(VLOOKUP(A5429,Produtos!A:B,2,FALSE),"")</f>
        <v/>
      </c>
      <c r="D5429" s="10">
        <f>IFERROR(INDEX(Lotes!$E:$E,MATCH(1,(Lotes!$A:$A=A5429)*(Lotes!$C:$C=C5429),0)),"")</f>
        <v/>
      </c>
      <c r="E5429" s="14">
        <f>IF(D5429="","",D5429-TODAY())</f>
        <v/>
      </c>
      <c r="F5429">
        <f>IF(D5429="","",IF(E5429&lt;0,"VENCIDO",IF(E5429&lt;=30,"VENCE EM &lt;= 30 DIAS",IF(E5429&lt;=60,"ATENCAO (31-60 DIAS)","OK"))))</f>
        <v/>
      </c>
      <c r="G5429" s="14">
        <f>SUMIFS(Lancamentos!$G:$G,Lancamentos!$C:$C,$A5429,Lancamentos!$E:$E,$C5429,Lancamentos!$B:$B,"ENTRADA")</f>
        <v/>
      </c>
      <c r="H5429" s="14">
        <f>SUMIFS(Lancamentos!$G:$G,Lancamentos!$C:$C,$A5429,Lancamentos!$E:$E,$C5429,Lancamentos!$B:$B,"SAIDA_USO")</f>
        <v/>
      </c>
      <c r="I5429" s="14">
        <f>SUMIFS(Lancamentos!$G:$G,Lancamentos!$C:$C,$A5429,Lancamentos!$E:$E,$C5429,Lancamentos!$B:$B,"SAIDA_DESCARTE")</f>
        <v/>
      </c>
      <c r="J5429" s="14">
        <f>G5429-H5429-I5429</f>
        <v/>
      </c>
      <c r="K5429">
        <f>IF(A5429="","",IF(J5429&lt;=IFERROR(VLOOKUP(A5429,Produtos!$A:$E,5,FALSE),0),"ABAIXO DO MINIMO","OK"))</f>
        <v/>
      </c>
    </row>
    <row r="5430">
      <c r="B5430">
        <f>IFERROR(VLOOKUP(A5430,Produtos!A:B,2,FALSE),"")</f>
        <v/>
      </c>
      <c r="D5430" s="10">
        <f>IFERROR(INDEX(Lotes!$E:$E,MATCH(1,(Lotes!$A:$A=A5430)*(Lotes!$C:$C=C5430),0)),"")</f>
        <v/>
      </c>
      <c r="E5430" s="14">
        <f>IF(D5430="","",D5430-TODAY())</f>
        <v/>
      </c>
      <c r="F5430">
        <f>IF(D5430="","",IF(E5430&lt;0,"VENCIDO",IF(E5430&lt;=30,"VENCE EM &lt;= 30 DIAS",IF(E5430&lt;=60,"ATENCAO (31-60 DIAS)","OK"))))</f>
        <v/>
      </c>
      <c r="G5430" s="14">
        <f>SUMIFS(Lancamentos!$G:$G,Lancamentos!$C:$C,$A5430,Lancamentos!$E:$E,$C5430,Lancamentos!$B:$B,"ENTRADA")</f>
        <v/>
      </c>
      <c r="H5430" s="14">
        <f>SUMIFS(Lancamentos!$G:$G,Lancamentos!$C:$C,$A5430,Lancamentos!$E:$E,$C5430,Lancamentos!$B:$B,"SAIDA_USO")</f>
        <v/>
      </c>
      <c r="I5430" s="14">
        <f>SUMIFS(Lancamentos!$G:$G,Lancamentos!$C:$C,$A5430,Lancamentos!$E:$E,$C5430,Lancamentos!$B:$B,"SAIDA_DESCARTE")</f>
        <v/>
      </c>
      <c r="J5430" s="14">
        <f>G5430-H5430-I5430</f>
        <v/>
      </c>
      <c r="K5430">
        <f>IF(A5430="","",IF(J5430&lt;=IFERROR(VLOOKUP(A5430,Produtos!$A:$E,5,FALSE),0),"ABAIXO DO MINIMO","OK"))</f>
        <v/>
      </c>
    </row>
    <row r="5431">
      <c r="B5431">
        <f>IFERROR(VLOOKUP(A5431,Produtos!A:B,2,FALSE),"")</f>
        <v/>
      </c>
      <c r="D5431" s="10">
        <f>IFERROR(INDEX(Lotes!$E:$E,MATCH(1,(Lotes!$A:$A=A5431)*(Lotes!$C:$C=C5431),0)),"")</f>
        <v/>
      </c>
      <c r="E5431" s="14">
        <f>IF(D5431="","",D5431-TODAY())</f>
        <v/>
      </c>
      <c r="F5431">
        <f>IF(D5431="","",IF(E5431&lt;0,"VENCIDO",IF(E5431&lt;=30,"VENCE EM &lt;= 30 DIAS",IF(E5431&lt;=60,"ATENCAO (31-60 DIAS)","OK"))))</f>
        <v/>
      </c>
      <c r="G5431" s="14">
        <f>SUMIFS(Lancamentos!$G:$G,Lancamentos!$C:$C,$A5431,Lancamentos!$E:$E,$C5431,Lancamentos!$B:$B,"ENTRADA")</f>
        <v/>
      </c>
      <c r="H5431" s="14">
        <f>SUMIFS(Lancamentos!$G:$G,Lancamentos!$C:$C,$A5431,Lancamentos!$E:$E,$C5431,Lancamentos!$B:$B,"SAIDA_USO")</f>
        <v/>
      </c>
      <c r="I5431" s="14">
        <f>SUMIFS(Lancamentos!$G:$G,Lancamentos!$C:$C,$A5431,Lancamentos!$E:$E,$C5431,Lancamentos!$B:$B,"SAIDA_DESCARTE")</f>
        <v/>
      </c>
      <c r="J5431" s="14">
        <f>G5431-H5431-I5431</f>
        <v/>
      </c>
      <c r="K5431">
        <f>IF(A5431="","",IF(J5431&lt;=IFERROR(VLOOKUP(A5431,Produtos!$A:$E,5,FALSE),0),"ABAIXO DO MINIMO","OK"))</f>
        <v/>
      </c>
    </row>
    <row r="5432">
      <c r="B5432">
        <f>IFERROR(VLOOKUP(A5432,Produtos!A:B,2,FALSE),"")</f>
        <v/>
      </c>
      <c r="D5432" s="10">
        <f>IFERROR(INDEX(Lotes!$E:$E,MATCH(1,(Lotes!$A:$A=A5432)*(Lotes!$C:$C=C5432),0)),"")</f>
        <v/>
      </c>
      <c r="E5432" s="14">
        <f>IF(D5432="","",D5432-TODAY())</f>
        <v/>
      </c>
      <c r="F5432">
        <f>IF(D5432="","",IF(E5432&lt;0,"VENCIDO",IF(E5432&lt;=30,"VENCE EM &lt;= 30 DIAS",IF(E5432&lt;=60,"ATENCAO (31-60 DIAS)","OK"))))</f>
        <v/>
      </c>
      <c r="G5432" s="14">
        <f>SUMIFS(Lancamentos!$G:$G,Lancamentos!$C:$C,$A5432,Lancamentos!$E:$E,$C5432,Lancamentos!$B:$B,"ENTRADA")</f>
        <v/>
      </c>
      <c r="H5432" s="14">
        <f>SUMIFS(Lancamentos!$G:$G,Lancamentos!$C:$C,$A5432,Lancamentos!$E:$E,$C5432,Lancamentos!$B:$B,"SAIDA_USO")</f>
        <v/>
      </c>
      <c r="I5432" s="14">
        <f>SUMIFS(Lancamentos!$G:$G,Lancamentos!$C:$C,$A5432,Lancamentos!$E:$E,$C5432,Lancamentos!$B:$B,"SAIDA_DESCARTE")</f>
        <v/>
      </c>
      <c r="J5432" s="14">
        <f>G5432-H5432-I5432</f>
        <v/>
      </c>
      <c r="K5432">
        <f>IF(A5432="","",IF(J5432&lt;=IFERROR(VLOOKUP(A5432,Produtos!$A:$E,5,FALSE),0),"ABAIXO DO MINIMO","OK"))</f>
        <v/>
      </c>
    </row>
    <row r="5433">
      <c r="B5433">
        <f>IFERROR(VLOOKUP(A5433,Produtos!A:B,2,FALSE),"")</f>
        <v/>
      </c>
      <c r="D5433" s="10">
        <f>IFERROR(INDEX(Lotes!$E:$E,MATCH(1,(Lotes!$A:$A=A5433)*(Lotes!$C:$C=C5433),0)),"")</f>
        <v/>
      </c>
      <c r="E5433" s="14">
        <f>IF(D5433="","",D5433-TODAY())</f>
        <v/>
      </c>
      <c r="F5433">
        <f>IF(D5433="","",IF(E5433&lt;0,"VENCIDO",IF(E5433&lt;=30,"VENCE EM &lt;= 30 DIAS",IF(E5433&lt;=60,"ATENCAO (31-60 DIAS)","OK"))))</f>
        <v/>
      </c>
      <c r="G5433" s="14">
        <f>SUMIFS(Lancamentos!$G:$G,Lancamentos!$C:$C,$A5433,Lancamentos!$E:$E,$C5433,Lancamentos!$B:$B,"ENTRADA")</f>
        <v/>
      </c>
      <c r="H5433" s="14">
        <f>SUMIFS(Lancamentos!$G:$G,Lancamentos!$C:$C,$A5433,Lancamentos!$E:$E,$C5433,Lancamentos!$B:$B,"SAIDA_USO")</f>
        <v/>
      </c>
      <c r="I5433" s="14">
        <f>SUMIFS(Lancamentos!$G:$G,Lancamentos!$C:$C,$A5433,Lancamentos!$E:$E,$C5433,Lancamentos!$B:$B,"SAIDA_DESCARTE")</f>
        <v/>
      </c>
      <c r="J5433" s="14">
        <f>G5433-H5433-I5433</f>
        <v/>
      </c>
      <c r="K5433">
        <f>IF(A5433="","",IF(J5433&lt;=IFERROR(VLOOKUP(A5433,Produtos!$A:$E,5,FALSE),0),"ABAIXO DO MINIMO","OK"))</f>
        <v/>
      </c>
    </row>
    <row r="5434">
      <c r="B5434">
        <f>IFERROR(VLOOKUP(A5434,Produtos!A:B,2,FALSE),"")</f>
        <v/>
      </c>
      <c r="D5434" s="10">
        <f>IFERROR(INDEX(Lotes!$E:$E,MATCH(1,(Lotes!$A:$A=A5434)*(Lotes!$C:$C=C5434),0)),"")</f>
        <v/>
      </c>
      <c r="E5434" s="14">
        <f>IF(D5434="","",D5434-TODAY())</f>
        <v/>
      </c>
      <c r="F5434">
        <f>IF(D5434="","",IF(E5434&lt;0,"VENCIDO",IF(E5434&lt;=30,"VENCE EM &lt;= 30 DIAS",IF(E5434&lt;=60,"ATENCAO (31-60 DIAS)","OK"))))</f>
        <v/>
      </c>
      <c r="G5434" s="14">
        <f>SUMIFS(Lancamentos!$G:$G,Lancamentos!$C:$C,$A5434,Lancamentos!$E:$E,$C5434,Lancamentos!$B:$B,"ENTRADA")</f>
        <v/>
      </c>
      <c r="H5434" s="14">
        <f>SUMIFS(Lancamentos!$G:$G,Lancamentos!$C:$C,$A5434,Lancamentos!$E:$E,$C5434,Lancamentos!$B:$B,"SAIDA_USO")</f>
        <v/>
      </c>
      <c r="I5434" s="14">
        <f>SUMIFS(Lancamentos!$G:$G,Lancamentos!$C:$C,$A5434,Lancamentos!$E:$E,$C5434,Lancamentos!$B:$B,"SAIDA_DESCARTE")</f>
        <v/>
      </c>
      <c r="J5434" s="14">
        <f>G5434-H5434-I5434</f>
        <v/>
      </c>
      <c r="K5434">
        <f>IF(A5434="","",IF(J5434&lt;=IFERROR(VLOOKUP(A5434,Produtos!$A:$E,5,FALSE),0),"ABAIXO DO MINIMO","OK"))</f>
        <v/>
      </c>
    </row>
    <row r="5435">
      <c r="B5435">
        <f>IFERROR(VLOOKUP(A5435,Produtos!A:B,2,FALSE),"")</f>
        <v/>
      </c>
      <c r="D5435" s="10">
        <f>IFERROR(INDEX(Lotes!$E:$E,MATCH(1,(Lotes!$A:$A=A5435)*(Lotes!$C:$C=C5435),0)),"")</f>
        <v/>
      </c>
      <c r="E5435" s="14">
        <f>IF(D5435="","",D5435-TODAY())</f>
        <v/>
      </c>
      <c r="F5435">
        <f>IF(D5435="","",IF(E5435&lt;0,"VENCIDO",IF(E5435&lt;=30,"VENCE EM &lt;= 30 DIAS",IF(E5435&lt;=60,"ATENCAO (31-60 DIAS)","OK"))))</f>
        <v/>
      </c>
      <c r="G5435" s="14">
        <f>SUMIFS(Lancamentos!$G:$G,Lancamentos!$C:$C,$A5435,Lancamentos!$E:$E,$C5435,Lancamentos!$B:$B,"ENTRADA")</f>
        <v/>
      </c>
      <c r="H5435" s="14">
        <f>SUMIFS(Lancamentos!$G:$G,Lancamentos!$C:$C,$A5435,Lancamentos!$E:$E,$C5435,Lancamentos!$B:$B,"SAIDA_USO")</f>
        <v/>
      </c>
      <c r="I5435" s="14">
        <f>SUMIFS(Lancamentos!$G:$G,Lancamentos!$C:$C,$A5435,Lancamentos!$E:$E,$C5435,Lancamentos!$B:$B,"SAIDA_DESCARTE")</f>
        <v/>
      </c>
      <c r="J5435" s="14">
        <f>G5435-H5435-I5435</f>
        <v/>
      </c>
      <c r="K5435">
        <f>IF(A5435="","",IF(J5435&lt;=IFERROR(VLOOKUP(A5435,Produtos!$A:$E,5,FALSE),0),"ABAIXO DO MINIMO","OK"))</f>
        <v/>
      </c>
    </row>
    <row r="5436">
      <c r="B5436">
        <f>IFERROR(VLOOKUP(A5436,Produtos!A:B,2,FALSE),"")</f>
        <v/>
      </c>
      <c r="D5436" s="10">
        <f>IFERROR(INDEX(Lotes!$E:$E,MATCH(1,(Lotes!$A:$A=A5436)*(Lotes!$C:$C=C5436),0)),"")</f>
        <v/>
      </c>
      <c r="E5436" s="14">
        <f>IF(D5436="","",D5436-TODAY())</f>
        <v/>
      </c>
      <c r="F5436">
        <f>IF(D5436="","",IF(E5436&lt;0,"VENCIDO",IF(E5436&lt;=30,"VENCE EM &lt;= 30 DIAS",IF(E5436&lt;=60,"ATENCAO (31-60 DIAS)","OK"))))</f>
        <v/>
      </c>
      <c r="G5436" s="14">
        <f>SUMIFS(Lancamentos!$G:$G,Lancamentos!$C:$C,$A5436,Lancamentos!$E:$E,$C5436,Lancamentos!$B:$B,"ENTRADA")</f>
        <v/>
      </c>
      <c r="H5436" s="14">
        <f>SUMIFS(Lancamentos!$G:$G,Lancamentos!$C:$C,$A5436,Lancamentos!$E:$E,$C5436,Lancamentos!$B:$B,"SAIDA_USO")</f>
        <v/>
      </c>
      <c r="I5436" s="14">
        <f>SUMIFS(Lancamentos!$G:$G,Lancamentos!$C:$C,$A5436,Lancamentos!$E:$E,$C5436,Lancamentos!$B:$B,"SAIDA_DESCARTE")</f>
        <v/>
      </c>
      <c r="J5436" s="14">
        <f>G5436-H5436-I5436</f>
        <v/>
      </c>
      <c r="K5436">
        <f>IF(A5436="","",IF(J5436&lt;=IFERROR(VLOOKUP(A5436,Produtos!$A:$E,5,FALSE),0),"ABAIXO DO MINIMO","OK"))</f>
        <v/>
      </c>
    </row>
    <row r="5437">
      <c r="B5437">
        <f>IFERROR(VLOOKUP(A5437,Produtos!A:B,2,FALSE),"")</f>
        <v/>
      </c>
      <c r="D5437" s="10">
        <f>IFERROR(INDEX(Lotes!$E:$E,MATCH(1,(Lotes!$A:$A=A5437)*(Lotes!$C:$C=C5437),0)),"")</f>
        <v/>
      </c>
      <c r="E5437" s="14">
        <f>IF(D5437="","",D5437-TODAY())</f>
        <v/>
      </c>
      <c r="F5437">
        <f>IF(D5437="","",IF(E5437&lt;0,"VENCIDO",IF(E5437&lt;=30,"VENCE EM &lt;= 30 DIAS",IF(E5437&lt;=60,"ATENCAO (31-60 DIAS)","OK"))))</f>
        <v/>
      </c>
      <c r="G5437" s="14">
        <f>SUMIFS(Lancamentos!$G:$G,Lancamentos!$C:$C,$A5437,Lancamentos!$E:$E,$C5437,Lancamentos!$B:$B,"ENTRADA")</f>
        <v/>
      </c>
      <c r="H5437" s="14">
        <f>SUMIFS(Lancamentos!$G:$G,Lancamentos!$C:$C,$A5437,Lancamentos!$E:$E,$C5437,Lancamentos!$B:$B,"SAIDA_USO")</f>
        <v/>
      </c>
      <c r="I5437" s="14">
        <f>SUMIFS(Lancamentos!$G:$G,Lancamentos!$C:$C,$A5437,Lancamentos!$E:$E,$C5437,Lancamentos!$B:$B,"SAIDA_DESCARTE")</f>
        <v/>
      </c>
      <c r="J5437" s="14">
        <f>G5437-H5437-I5437</f>
        <v/>
      </c>
      <c r="K5437">
        <f>IF(A5437="","",IF(J5437&lt;=IFERROR(VLOOKUP(A5437,Produtos!$A:$E,5,FALSE),0),"ABAIXO DO MINIMO","OK"))</f>
        <v/>
      </c>
    </row>
    <row r="5438">
      <c r="B5438">
        <f>IFERROR(VLOOKUP(A5438,Produtos!A:B,2,FALSE),"")</f>
        <v/>
      </c>
      <c r="D5438" s="10">
        <f>IFERROR(INDEX(Lotes!$E:$E,MATCH(1,(Lotes!$A:$A=A5438)*(Lotes!$C:$C=C5438),0)),"")</f>
        <v/>
      </c>
      <c r="E5438" s="14">
        <f>IF(D5438="","",D5438-TODAY())</f>
        <v/>
      </c>
      <c r="F5438">
        <f>IF(D5438="","",IF(E5438&lt;0,"VENCIDO",IF(E5438&lt;=30,"VENCE EM &lt;= 30 DIAS",IF(E5438&lt;=60,"ATENCAO (31-60 DIAS)","OK"))))</f>
        <v/>
      </c>
      <c r="G5438" s="14">
        <f>SUMIFS(Lancamentos!$G:$G,Lancamentos!$C:$C,$A5438,Lancamentos!$E:$E,$C5438,Lancamentos!$B:$B,"ENTRADA")</f>
        <v/>
      </c>
      <c r="H5438" s="14">
        <f>SUMIFS(Lancamentos!$G:$G,Lancamentos!$C:$C,$A5438,Lancamentos!$E:$E,$C5438,Lancamentos!$B:$B,"SAIDA_USO")</f>
        <v/>
      </c>
      <c r="I5438" s="14">
        <f>SUMIFS(Lancamentos!$G:$G,Lancamentos!$C:$C,$A5438,Lancamentos!$E:$E,$C5438,Lancamentos!$B:$B,"SAIDA_DESCARTE")</f>
        <v/>
      </c>
      <c r="J5438" s="14">
        <f>G5438-H5438-I5438</f>
        <v/>
      </c>
      <c r="K5438">
        <f>IF(A5438="","",IF(J5438&lt;=IFERROR(VLOOKUP(A5438,Produtos!$A:$E,5,FALSE),0),"ABAIXO DO MINIMO","OK"))</f>
        <v/>
      </c>
    </row>
    <row r="5439">
      <c r="B5439">
        <f>IFERROR(VLOOKUP(A5439,Produtos!A:B,2,FALSE),"")</f>
        <v/>
      </c>
      <c r="D5439" s="10">
        <f>IFERROR(INDEX(Lotes!$E:$E,MATCH(1,(Lotes!$A:$A=A5439)*(Lotes!$C:$C=C5439),0)),"")</f>
        <v/>
      </c>
      <c r="E5439" s="14">
        <f>IF(D5439="","",D5439-TODAY())</f>
        <v/>
      </c>
      <c r="F5439">
        <f>IF(D5439="","",IF(E5439&lt;0,"VENCIDO",IF(E5439&lt;=30,"VENCE EM &lt;= 30 DIAS",IF(E5439&lt;=60,"ATENCAO (31-60 DIAS)","OK"))))</f>
        <v/>
      </c>
      <c r="G5439" s="14">
        <f>SUMIFS(Lancamentos!$G:$G,Lancamentos!$C:$C,$A5439,Lancamentos!$E:$E,$C5439,Lancamentos!$B:$B,"ENTRADA")</f>
        <v/>
      </c>
      <c r="H5439" s="14">
        <f>SUMIFS(Lancamentos!$G:$G,Lancamentos!$C:$C,$A5439,Lancamentos!$E:$E,$C5439,Lancamentos!$B:$B,"SAIDA_USO")</f>
        <v/>
      </c>
      <c r="I5439" s="14">
        <f>SUMIFS(Lancamentos!$G:$G,Lancamentos!$C:$C,$A5439,Lancamentos!$E:$E,$C5439,Lancamentos!$B:$B,"SAIDA_DESCARTE")</f>
        <v/>
      </c>
      <c r="J5439" s="14">
        <f>G5439-H5439-I5439</f>
        <v/>
      </c>
      <c r="K5439">
        <f>IF(A5439="","",IF(J5439&lt;=IFERROR(VLOOKUP(A5439,Produtos!$A:$E,5,FALSE),0),"ABAIXO DO MINIMO","OK"))</f>
        <v/>
      </c>
    </row>
    <row r="5440">
      <c r="B5440">
        <f>IFERROR(VLOOKUP(A5440,Produtos!A:B,2,FALSE),"")</f>
        <v/>
      </c>
      <c r="D5440" s="10">
        <f>IFERROR(INDEX(Lotes!$E:$E,MATCH(1,(Lotes!$A:$A=A5440)*(Lotes!$C:$C=C5440),0)),"")</f>
        <v/>
      </c>
      <c r="E5440" s="14">
        <f>IF(D5440="","",D5440-TODAY())</f>
        <v/>
      </c>
      <c r="F5440">
        <f>IF(D5440="","",IF(E5440&lt;0,"VENCIDO",IF(E5440&lt;=30,"VENCE EM &lt;= 30 DIAS",IF(E5440&lt;=60,"ATENCAO (31-60 DIAS)","OK"))))</f>
        <v/>
      </c>
      <c r="G5440" s="14">
        <f>SUMIFS(Lancamentos!$G:$G,Lancamentos!$C:$C,$A5440,Lancamentos!$E:$E,$C5440,Lancamentos!$B:$B,"ENTRADA")</f>
        <v/>
      </c>
      <c r="H5440" s="14">
        <f>SUMIFS(Lancamentos!$G:$G,Lancamentos!$C:$C,$A5440,Lancamentos!$E:$E,$C5440,Lancamentos!$B:$B,"SAIDA_USO")</f>
        <v/>
      </c>
      <c r="I5440" s="14">
        <f>SUMIFS(Lancamentos!$G:$G,Lancamentos!$C:$C,$A5440,Lancamentos!$E:$E,$C5440,Lancamentos!$B:$B,"SAIDA_DESCARTE")</f>
        <v/>
      </c>
      <c r="J5440" s="14">
        <f>G5440-H5440-I5440</f>
        <v/>
      </c>
      <c r="K5440">
        <f>IF(A5440="","",IF(J5440&lt;=IFERROR(VLOOKUP(A5440,Produtos!$A:$E,5,FALSE),0),"ABAIXO DO MINIMO","OK"))</f>
        <v/>
      </c>
    </row>
    <row r="5441">
      <c r="B5441">
        <f>IFERROR(VLOOKUP(A5441,Produtos!A:B,2,FALSE),"")</f>
        <v/>
      </c>
      <c r="D5441" s="10">
        <f>IFERROR(INDEX(Lotes!$E:$E,MATCH(1,(Lotes!$A:$A=A5441)*(Lotes!$C:$C=C5441),0)),"")</f>
        <v/>
      </c>
      <c r="E5441" s="14">
        <f>IF(D5441="","",D5441-TODAY())</f>
        <v/>
      </c>
      <c r="F5441">
        <f>IF(D5441="","",IF(E5441&lt;0,"VENCIDO",IF(E5441&lt;=30,"VENCE EM &lt;= 30 DIAS",IF(E5441&lt;=60,"ATENCAO (31-60 DIAS)","OK"))))</f>
        <v/>
      </c>
      <c r="G5441" s="14">
        <f>SUMIFS(Lancamentos!$G:$G,Lancamentos!$C:$C,$A5441,Lancamentos!$E:$E,$C5441,Lancamentos!$B:$B,"ENTRADA")</f>
        <v/>
      </c>
      <c r="H5441" s="14">
        <f>SUMIFS(Lancamentos!$G:$G,Lancamentos!$C:$C,$A5441,Lancamentos!$E:$E,$C5441,Lancamentos!$B:$B,"SAIDA_USO")</f>
        <v/>
      </c>
      <c r="I5441" s="14">
        <f>SUMIFS(Lancamentos!$G:$G,Lancamentos!$C:$C,$A5441,Lancamentos!$E:$E,$C5441,Lancamentos!$B:$B,"SAIDA_DESCARTE")</f>
        <v/>
      </c>
      <c r="J5441" s="14">
        <f>G5441-H5441-I5441</f>
        <v/>
      </c>
      <c r="K5441">
        <f>IF(A5441="","",IF(J5441&lt;=IFERROR(VLOOKUP(A5441,Produtos!$A:$E,5,FALSE),0),"ABAIXO DO MINIMO","OK"))</f>
        <v/>
      </c>
    </row>
    <row r="5442">
      <c r="B5442">
        <f>IFERROR(VLOOKUP(A5442,Produtos!A:B,2,FALSE),"")</f>
        <v/>
      </c>
      <c r="D5442" s="10">
        <f>IFERROR(INDEX(Lotes!$E:$E,MATCH(1,(Lotes!$A:$A=A5442)*(Lotes!$C:$C=C5442),0)),"")</f>
        <v/>
      </c>
      <c r="E5442" s="14">
        <f>IF(D5442="","",D5442-TODAY())</f>
        <v/>
      </c>
      <c r="F5442">
        <f>IF(D5442="","",IF(E5442&lt;0,"VENCIDO",IF(E5442&lt;=30,"VENCE EM &lt;= 30 DIAS",IF(E5442&lt;=60,"ATENCAO (31-60 DIAS)","OK"))))</f>
        <v/>
      </c>
      <c r="G5442" s="14">
        <f>SUMIFS(Lancamentos!$G:$G,Lancamentos!$C:$C,$A5442,Lancamentos!$E:$E,$C5442,Lancamentos!$B:$B,"ENTRADA")</f>
        <v/>
      </c>
      <c r="H5442" s="14">
        <f>SUMIFS(Lancamentos!$G:$G,Lancamentos!$C:$C,$A5442,Lancamentos!$E:$E,$C5442,Lancamentos!$B:$B,"SAIDA_USO")</f>
        <v/>
      </c>
      <c r="I5442" s="14">
        <f>SUMIFS(Lancamentos!$G:$G,Lancamentos!$C:$C,$A5442,Lancamentos!$E:$E,$C5442,Lancamentos!$B:$B,"SAIDA_DESCARTE")</f>
        <v/>
      </c>
      <c r="J5442" s="14">
        <f>G5442-H5442-I5442</f>
        <v/>
      </c>
      <c r="K5442">
        <f>IF(A5442="","",IF(J5442&lt;=IFERROR(VLOOKUP(A5442,Produtos!$A:$E,5,FALSE),0),"ABAIXO DO MINIMO","OK"))</f>
        <v/>
      </c>
    </row>
    <row r="5443">
      <c r="B5443">
        <f>IFERROR(VLOOKUP(A5443,Produtos!A:B,2,FALSE),"")</f>
        <v/>
      </c>
      <c r="D5443" s="10">
        <f>IFERROR(INDEX(Lotes!$E:$E,MATCH(1,(Lotes!$A:$A=A5443)*(Lotes!$C:$C=C5443),0)),"")</f>
        <v/>
      </c>
      <c r="E5443" s="14">
        <f>IF(D5443="","",D5443-TODAY())</f>
        <v/>
      </c>
      <c r="F5443">
        <f>IF(D5443="","",IF(E5443&lt;0,"VENCIDO",IF(E5443&lt;=30,"VENCE EM &lt;= 30 DIAS",IF(E5443&lt;=60,"ATENCAO (31-60 DIAS)","OK"))))</f>
        <v/>
      </c>
      <c r="G5443" s="14">
        <f>SUMIFS(Lancamentos!$G:$G,Lancamentos!$C:$C,$A5443,Lancamentos!$E:$E,$C5443,Lancamentos!$B:$B,"ENTRADA")</f>
        <v/>
      </c>
      <c r="H5443" s="14">
        <f>SUMIFS(Lancamentos!$G:$G,Lancamentos!$C:$C,$A5443,Lancamentos!$E:$E,$C5443,Lancamentos!$B:$B,"SAIDA_USO")</f>
        <v/>
      </c>
      <c r="I5443" s="14">
        <f>SUMIFS(Lancamentos!$G:$G,Lancamentos!$C:$C,$A5443,Lancamentos!$E:$E,$C5443,Lancamentos!$B:$B,"SAIDA_DESCARTE")</f>
        <v/>
      </c>
      <c r="J5443" s="14">
        <f>G5443-H5443-I5443</f>
        <v/>
      </c>
      <c r="K5443">
        <f>IF(A5443="","",IF(J5443&lt;=IFERROR(VLOOKUP(A5443,Produtos!$A:$E,5,FALSE),0),"ABAIXO DO MINIMO","OK"))</f>
        <v/>
      </c>
    </row>
    <row r="5444">
      <c r="B5444">
        <f>IFERROR(VLOOKUP(A5444,Produtos!A:B,2,FALSE),"")</f>
        <v/>
      </c>
      <c r="D5444" s="10">
        <f>IFERROR(INDEX(Lotes!$E:$E,MATCH(1,(Lotes!$A:$A=A5444)*(Lotes!$C:$C=C5444),0)),"")</f>
        <v/>
      </c>
      <c r="E5444" s="14">
        <f>IF(D5444="","",D5444-TODAY())</f>
        <v/>
      </c>
      <c r="F5444">
        <f>IF(D5444="","",IF(E5444&lt;0,"VENCIDO",IF(E5444&lt;=30,"VENCE EM &lt;= 30 DIAS",IF(E5444&lt;=60,"ATENCAO (31-60 DIAS)","OK"))))</f>
        <v/>
      </c>
      <c r="G5444" s="14">
        <f>SUMIFS(Lancamentos!$G:$G,Lancamentos!$C:$C,$A5444,Lancamentos!$E:$E,$C5444,Lancamentos!$B:$B,"ENTRADA")</f>
        <v/>
      </c>
      <c r="H5444" s="14">
        <f>SUMIFS(Lancamentos!$G:$G,Lancamentos!$C:$C,$A5444,Lancamentos!$E:$E,$C5444,Lancamentos!$B:$B,"SAIDA_USO")</f>
        <v/>
      </c>
      <c r="I5444" s="14">
        <f>SUMIFS(Lancamentos!$G:$G,Lancamentos!$C:$C,$A5444,Lancamentos!$E:$E,$C5444,Lancamentos!$B:$B,"SAIDA_DESCARTE")</f>
        <v/>
      </c>
      <c r="J5444" s="14">
        <f>G5444-H5444-I5444</f>
        <v/>
      </c>
      <c r="K5444">
        <f>IF(A5444="","",IF(J5444&lt;=IFERROR(VLOOKUP(A5444,Produtos!$A:$E,5,FALSE),0),"ABAIXO DO MINIMO","OK"))</f>
        <v/>
      </c>
    </row>
    <row r="5445">
      <c r="B5445">
        <f>IFERROR(VLOOKUP(A5445,Produtos!A:B,2,FALSE),"")</f>
        <v/>
      </c>
      <c r="D5445" s="10">
        <f>IFERROR(INDEX(Lotes!$E:$E,MATCH(1,(Lotes!$A:$A=A5445)*(Lotes!$C:$C=C5445),0)),"")</f>
        <v/>
      </c>
      <c r="E5445" s="14">
        <f>IF(D5445="","",D5445-TODAY())</f>
        <v/>
      </c>
      <c r="F5445">
        <f>IF(D5445="","",IF(E5445&lt;0,"VENCIDO",IF(E5445&lt;=30,"VENCE EM &lt;= 30 DIAS",IF(E5445&lt;=60,"ATENCAO (31-60 DIAS)","OK"))))</f>
        <v/>
      </c>
      <c r="G5445" s="14">
        <f>SUMIFS(Lancamentos!$G:$G,Lancamentos!$C:$C,$A5445,Lancamentos!$E:$E,$C5445,Lancamentos!$B:$B,"ENTRADA")</f>
        <v/>
      </c>
      <c r="H5445" s="14">
        <f>SUMIFS(Lancamentos!$G:$G,Lancamentos!$C:$C,$A5445,Lancamentos!$E:$E,$C5445,Lancamentos!$B:$B,"SAIDA_USO")</f>
        <v/>
      </c>
      <c r="I5445" s="14">
        <f>SUMIFS(Lancamentos!$G:$G,Lancamentos!$C:$C,$A5445,Lancamentos!$E:$E,$C5445,Lancamentos!$B:$B,"SAIDA_DESCARTE")</f>
        <v/>
      </c>
      <c r="J5445" s="14">
        <f>G5445-H5445-I5445</f>
        <v/>
      </c>
      <c r="K5445">
        <f>IF(A5445="","",IF(J5445&lt;=IFERROR(VLOOKUP(A5445,Produtos!$A:$E,5,FALSE),0),"ABAIXO DO MINIMO","OK"))</f>
        <v/>
      </c>
    </row>
    <row r="5446">
      <c r="B5446">
        <f>IFERROR(VLOOKUP(A5446,Produtos!A:B,2,FALSE),"")</f>
        <v/>
      </c>
      <c r="D5446" s="10">
        <f>IFERROR(INDEX(Lotes!$E:$E,MATCH(1,(Lotes!$A:$A=A5446)*(Lotes!$C:$C=C5446),0)),"")</f>
        <v/>
      </c>
      <c r="E5446" s="14">
        <f>IF(D5446="","",D5446-TODAY())</f>
        <v/>
      </c>
      <c r="F5446">
        <f>IF(D5446="","",IF(E5446&lt;0,"VENCIDO",IF(E5446&lt;=30,"VENCE EM &lt;= 30 DIAS",IF(E5446&lt;=60,"ATENCAO (31-60 DIAS)","OK"))))</f>
        <v/>
      </c>
      <c r="G5446" s="14">
        <f>SUMIFS(Lancamentos!$G:$G,Lancamentos!$C:$C,$A5446,Lancamentos!$E:$E,$C5446,Lancamentos!$B:$B,"ENTRADA")</f>
        <v/>
      </c>
      <c r="H5446" s="14">
        <f>SUMIFS(Lancamentos!$G:$G,Lancamentos!$C:$C,$A5446,Lancamentos!$E:$E,$C5446,Lancamentos!$B:$B,"SAIDA_USO")</f>
        <v/>
      </c>
      <c r="I5446" s="14">
        <f>SUMIFS(Lancamentos!$G:$G,Lancamentos!$C:$C,$A5446,Lancamentos!$E:$E,$C5446,Lancamentos!$B:$B,"SAIDA_DESCARTE")</f>
        <v/>
      </c>
      <c r="J5446" s="14">
        <f>G5446-H5446-I5446</f>
        <v/>
      </c>
      <c r="K5446">
        <f>IF(A5446="","",IF(J5446&lt;=IFERROR(VLOOKUP(A5446,Produtos!$A:$E,5,FALSE),0),"ABAIXO DO MINIMO","OK"))</f>
        <v/>
      </c>
    </row>
    <row r="5447">
      <c r="B5447">
        <f>IFERROR(VLOOKUP(A5447,Produtos!A:B,2,FALSE),"")</f>
        <v/>
      </c>
      <c r="D5447" s="10">
        <f>IFERROR(INDEX(Lotes!$E:$E,MATCH(1,(Lotes!$A:$A=A5447)*(Lotes!$C:$C=C5447),0)),"")</f>
        <v/>
      </c>
      <c r="E5447" s="14">
        <f>IF(D5447="","",D5447-TODAY())</f>
        <v/>
      </c>
      <c r="F5447">
        <f>IF(D5447="","",IF(E5447&lt;0,"VENCIDO",IF(E5447&lt;=30,"VENCE EM &lt;= 30 DIAS",IF(E5447&lt;=60,"ATENCAO (31-60 DIAS)","OK"))))</f>
        <v/>
      </c>
      <c r="G5447" s="14">
        <f>SUMIFS(Lancamentos!$G:$G,Lancamentos!$C:$C,$A5447,Lancamentos!$E:$E,$C5447,Lancamentos!$B:$B,"ENTRADA")</f>
        <v/>
      </c>
      <c r="H5447" s="14">
        <f>SUMIFS(Lancamentos!$G:$G,Lancamentos!$C:$C,$A5447,Lancamentos!$E:$E,$C5447,Lancamentos!$B:$B,"SAIDA_USO")</f>
        <v/>
      </c>
      <c r="I5447" s="14">
        <f>SUMIFS(Lancamentos!$G:$G,Lancamentos!$C:$C,$A5447,Lancamentos!$E:$E,$C5447,Lancamentos!$B:$B,"SAIDA_DESCARTE")</f>
        <v/>
      </c>
      <c r="J5447" s="14">
        <f>G5447-H5447-I5447</f>
        <v/>
      </c>
      <c r="K5447">
        <f>IF(A5447="","",IF(J5447&lt;=IFERROR(VLOOKUP(A5447,Produtos!$A:$E,5,FALSE),0),"ABAIXO DO MINIMO","OK"))</f>
        <v/>
      </c>
    </row>
    <row r="5448">
      <c r="B5448">
        <f>IFERROR(VLOOKUP(A5448,Produtos!A:B,2,FALSE),"")</f>
        <v/>
      </c>
      <c r="D5448" s="10">
        <f>IFERROR(INDEX(Lotes!$E:$E,MATCH(1,(Lotes!$A:$A=A5448)*(Lotes!$C:$C=C5448),0)),"")</f>
        <v/>
      </c>
      <c r="E5448" s="14">
        <f>IF(D5448="","",D5448-TODAY())</f>
        <v/>
      </c>
      <c r="F5448">
        <f>IF(D5448="","",IF(E5448&lt;0,"VENCIDO",IF(E5448&lt;=30,"VENCE EM &lt;= 30 DIAS",IF(E5448&lt;=60,"ATENCAO (31-60 DIAS)","OK"))))</f>
        <v/>
      </c>
      <c r="G5448" s="14">
        <f>SUMIFS(Lancamentos!$G:$G,Lancamentos!$C:$C,$A5448,Lancamentos!$E:$E,$C5448,Lancamentos!$B:$B,"ENTRADA")</f>
        <v/>
      </c>
      <c r="H5448" s="14">
        <f>SUMIFS(Lancamentos!$G:$G,Lancamentos!$C:$C,$A5448,Lancamentos!$E:$E,$C5448,Lancamentos!$B:$B,"SAIDA_USO")</f>
        <v/>
      </c>
      <c r="I5448" s="14">
        <f>SUMIFS(Lancamentos!$G:$G,Lancamentos!$C:$C,$A5448,Lancamentos!$E:$E,$C5448,Lancamentos!$B:$B,"SAIDA_DESCARTE")</f>
        <v/>
      </c>
      <c r="J5448" s="14">
        <f>G5448-H5448-I5448</f>
        <v/>
      </c>
      <c r="K5448">
        <f>IF(A5448="","",IF(J5448&lt;=IFERROR(VLOOKUP(A5448,Produtos!$A:$E,5,FALSE),0),"ABAIXO DO MINIMO","OK"))</f>
        <v/>
      </c>
    </row>
    <row r="5449">
      <c r="B5449">
        <f>IFERROR(VLOOKUP(A5449,Produtos!A:B,2,FALSE),"")</f>
        <v/>
      </c>
      <c r="D5449" s="10">
        <f>IFERROR(INDEX(Lotes!$E:$E,MATCH(1,(Lotes!$A:$A=A5449)*(Lotes!$C:$C=C5449),0)),"")</f>
        <v/>
      </c>
      <c r="E5449" s="14">
        <f>IF(D5449="","",D5449-TODAY())</f>
        <v/>
      </c>
      <c r="F5449">
        <f>IF(D5449="","",IF(E5449&lt;0,"VENCIDO",IF(E5449&lt;=30,"VENCE EM &lt;= 30 DIAS",IF(E5449&lt;=60,"ATENCAO (31-60 DIAS)","OK"))))</f>
        <v/>
      </c>
      <c r="G5449" s="14">
        <f>SUMIFS(Lancamentos!$G:$G,Lancamentos!$C:$C,$A5449,Lancamentos!$E:$E,$C5449,Lancamentos!$B:$B,"ENTRADA")</f>
        <v/>
      </c>
      <c r="H5449" s="14">
        <f>SUMIFS(Lancamentos!$G:$G,Lancamentos!$C:$C,$A5449,Lancamentos!$E:$E,$C5449,Lancamentos!$B:$B,"SAIDA_USO")</f>
        <v/>
      </c>
      <c r="I5449" s="14">
        <f>SUMIFS(Lancamentos!$G:$G,Lancamentos!$C:$C,$A5449,Lancamentos!$E:$E,$C5449,Lancamentos!$B:$B,"SAIDA_DESCARTE")</f>
        <v/>
      </c>
      <c r="J5449" s="14">
        <f>G5449-H5449-I5449</f>
        <v/>
      </c>
      <c r="K5449">
        <f>IF(A5449="","",IF(J5449&lt;=IFERROR(VLOOKUP(A5449,Produtos!$A:$E,5,FALSE),0),"ABAIXO DO MINIMO","OK"))</f>
        <v/>
      </c>
    </row>
    <row r="5450">
      <c r="B5450">
        <f>IFERROR(VLOOKUP(A5450,Produtos!A:B,2,FALSE),"")</f>
        <v/>
      </c>
      <c r="D5450" s="10">
        <f>IFERROR(INDEX(Lotes!$E:$E,MATCH(1,(Lotes!$A:$A=A5450)*(Lotes!$C:$C=C5450),0)),"")</f>
        <v/>
      </c>
      <c r="E5450" s="14">
        <f>IF(D5450="","",D5450-TODAY())</f>
        <v/>
      </c>
      <c r="F5450">
        <f>IF(D5450="","",IF(E5450&lt;0,"VENCIDO",IF(E5450&lt;=30,"VENCE EM &lt;= 30 DIAS",IF(E5450&lt;=60,"ATENCAO (31-60 DIAS)","OK"))))</f>
        <v/>
      </c>
      <c r="G5450" s="14">
        <f>SUMIFS(Lancamentos!$G:$G,Lancamentos!$C:$C,$A5450,Lancamentos!$E:$E,$C5450,Lancamentos!$B:$B,"ENTRADA")</f>
        <v/>
      </c>
      <c r="H5450" s="14">
        <f>SUMIFS(Lancamentos!$G:$G,Lancamentos!$C:$C,$A5450,Lancamentos!$E:$E,$C5450,Lancamentos!$B:$B,"SAIDA_USO")</f>
        <v/>
      </c>
      <c r="I5450" s="14">
        <f>SUMIFS(Lancamentos!$G:$G,Lancamentos!$C:$C,$A5450,Lancamentos!$E:$E,$C5450,Lancamentos!$B:$B,"SAIDA_DESCARTE")</f>
        <v/>
      </c>
      <c r="J5450" s="14">
        <f>G5450-H5450-I5450</f>
        <v/>
      </c>
      <c r="K5450">
        <f>IF(A5450="","",IF(J5450&lt;=IFERROR(VLOOKUP(A5450,Produtos!$A:$E,5,FALSE),0),"ABAIXO DO MINIMO","OK"))</f>
        <v/>
      </c>
    </row>
    <row r="5451">
      <c r="B5451">
        <f>IFERROR(VLOOKUP(A5451,Produtos!A:B,2,FALSE),"")</f>
        <v/>
      </c>
      <c r="D5451" s="10">
        <f>IFERROR(INDEX(Lotes!$E:$E,MATCH(1,(Lotes!$A:$A=A5451)*(Lotes!$C:$C=C5451),0)),"")</f>
        <v/>
      </c>
      <c r="E5451" s="14">
        <f>IF(D5451="","",D5451-TODAY())</f>
        <v/>
      </c>
      <c r="F5451">
        <f>IF(D5451="","",IF(E5451&lt;0,"VENCIDO",IF(E5451&lt;=30,"VENCE EM &lt;= 30 DIAS",IF(E5451&lt;=60,"ATENCAO (31-60 DIAS)","OK"))))</f>
        <v/>
      </c>
      <c r="G5451" s="14">
        <f>SUMIFS(Lancamentos!$G:$G,Lancamentos!$C:$C,$A5451,Lancamentos!$E:$E,$C5451,Lancamentos!$B:$B,"ENTRADA")</f>
        <v/>
      </c>
      <c r="H5451" s="14">
        <f>SUMIFS(Lancamentos!$G:$G,Lancamentos!$C:$C,$A5451,Lancamentos!$E:$E,$C5451,Lancamentos!$B:$B,"SAIDA_USO")</f>
        <v/>
      </c>
      <c r="I5451" s="14">
        <f>SUMIFS(Lancamentos!$G:$G,Lancamentos!$C:$C,$A5451,Lancamentos!$E:$E,$C5451,Lancamentos!$B:$B,"SAIDA_DESCARTE")</f>
        <v/>
      </c>
      <c r="J5451" s="14">
        <f>G5451-H5451-I5451</f>
        <v/>
      </c>
      <c r="K5451">
        <f>IF(A5451="","",IF(J5451&lt;=IFERROR(VLOOKUP(A5451,Produtos!$A:$E,5,FALSE),0),"ABAIXO DO MINIMO","OK"))</f>
        <v/>
      </c>
    </row>
    <row r="5452">
      <c r="B5452">
        <f>IFERROR(VLOOKUP(A5452,Produtos!A:B,2,FALSE),"")</f>
        <v/>
      </c>
      <c r="D5452" s="10">
        <f>IFERROR(INDEX(Lotes!$E:$E,MATCH(1,(Lotes!$A:$A=A5452)*(Lotes!$C:$C=C5452),0)),"")</f>
        <v/>
      </c>
      <c r="E5452" s="14">
        <f>IF(D5452="","",D5452-TODAY())</f>
        <v/>
      </c>
      <c r="F5452">
        <f>IF(D5452="","",IF(E5452&lt;0,"VENCIDO",IF(E5452&lt;=30,"VENCE EM &lt;= 30 DIAS",IF(E5452&lt;=60,"ATENCAO (31-60 DIAS)","OK"))))</f>
        <v/>
      </c>
      <c r="G5452" s="14">
        <f>SUMIFS(Lancamentos!$G:$G,Lancamentos!$C:$C,$A5452,Lancamentos!$E:$E,$C5452,Lancamentos!$B:$B,"ENTRADA")</f>
        <v/>
      </c>
      <c r="H5452" s="14">
        <f>SUMIFS(Lancamentos!$G:$G,Lancamentos!$C:$C,$A5452,Lancamentos!$E:$E,$C5452,Lancamentos!$B:$B,"SAIDA_USO")</f>
        <v/>
      </c>
      <c r="I5452" s="14">
        <f>SUMIFS(Lancamentos!$G:$G,Lancamentos!$C:$C,$A5452,Lancamentos!$E:$E,$C5452,Lancamentos!$B:$B,"SAIDA_DESCARTE")</f>
        <v/>
      </c>
      <c r="J5452" s="14">
        <f>G5452-H5452-I5452</f>
        <v/>
      </c>
      <c r="K5452">
        <f>IF(A5452="","",IF(J5452&lt;=IFERROR(VLOOKUP(A5452,Produtos!$A:$E,5,FALSE),0),"ABAIXO DO MINIMO","OK"))</f>
        <v/>
      </c>
    </row>
    <row r="5453">
      <c r="B5453">
        <f>IFERROR(VLOOKUP(A5453,Produtos!A:B,2,FALSE),"")</f>
        <v/>
      </c>
      <c r="D5453" s="10">
        <f>IFERROR(INDEX(Lotes!$E:$E,MATCH(1,(Lotes!$A:$A=A5453)*(Lotes!$C:$C=C5453),0)),"")</f>
        <v/>
      </c>
      <c r="E5453" s="14">
        <f>IF(D5453="","",D5453-TODAY())</f>
        <v/>
      </c>
      <c r="F5453">
        <f>IF(D5453="","",IF(E5453&lt;0,"VENCIDO",IF(E5453&lt;=30,"VENCE EM &lt;= 30 DIAS",IF(E5453&lt;=60,"ATENCAO (31-60 DIAS)","OK"))))</f>
        <v/>
      </c>
      <c r="G5453" s="14">
        <f>SUMIFS(Lancamentos!$G:$G,Lancamentos!$C:$C,$A5453,Lancamentos!$E:$E,$C5453,Lancamentos!$B:$B,"ENTRADA")</f>
        <v/>
      </c>
      <c r="H5453" s="14">
        <f>SUMIFS(Lancamentos!$G:$G,Lancamentos!$C:$C,$A5453,Lancamentos!$E:$E,$C5453,Lancamentos!$B:$B,"SAIDA_USO")</f>
        <v/>
      </c>
      <c r="I5453" s="14">
        <f>SUMIFS(Lancamentos!$G:$G,Lancamentos!$C:$C,$A5453,Lancamentos!$E:$E,$C5453,Lancamentos!$B:$B,"SAIDA_DESCARTE")</f>
        <v/>
      </c>
      <c r="J5453" s="14">
        <f>G5453-H5453-I5453</f>
        <v/>
      </c>
      <c r="K5453">
        <f>IF(A5453="","",IF(J5453&lt;=IFERROR(VLOOKUP(A5453,Produtos!$A:$E,5,FALSE),0),"ABAIXO DO MINIMO","OK"))</f>
        <v/>
      </c>
    </row>
    <row r="5454">
      <c r="B5454">
        <f>IFERROR(VLOOKUP(A5454,Produtos!A:B,2,FALSE),"")</f>
        <v/>
      </c>
      <c r="D5454" s="10">
        <f>IFERROR(INDEX(Lotes!$E:$E,MATCH(1,(Lotes!$A:$A=A5454)*(Lotes!$C:$C=C5454),0)),"")</f>
        <v/>
      </c>
      <c r="E5454" s="14">
        <f>IF(D5454="","",D5454-TODAY())</f>
        <v/>
      </c>
      <c r="F5454">
        <f>IF(D5454="","",IF(E5454&lt;0,"VENCIDO",IF(E5454&lt;=30,"VENCE EM &lt;= 30 DIAS",IF(E5454&lt;=60,"ATENCAO (31-60 DIAS)","OK"))))</f>
        <v/>
      </c>
      <c r="G5454" s="14">
        <f>SUMIFS(Lancamentos!$G:$G,Lancamentos!$C:$C,$A5454,Lancamentos!$E:$E,$C5454,Lancamentos!$B:$B,"ENTRADA")</f>
        <v/>
      </c>
      <c r="H5454" s="14">
        <f>SUMIFS(Lancamentos!$G:$G,Lancamentos!$C:$C,$A5454,Lancamentos!$E:$E,$C5454,Lancamentos!$B:$B,"SAIDA_USO")</f>
        <v/>
      </c>
      <c r="I5454" s="14">
        <f>SUMIFS(Lancamentos!$G:$G,Lancamentos!$C:$C,$A5454,Lancamentos!$E:$E,$C5454,Lancamentos!$B:$B,"SAIDA_DESCARTE")</f>
        <v/>
      </c>
      <c r="J5454" s="14">
        <f>G5454-H5454-I5454</f>
        <v/>
      </c>
      <c r="K5454">
        <f>IF(A5454="","",IF(J5454&lt;=IFERROR(VLOOKUP(A5454,Produtos!$A:$E,5,FALSE),0),"ABAIXO DO MINIMO","OK"))</f>
        <v/>
      </c>
    </row>
    <row r="5455">
      <c r="B5455">
        <f>IFERROR(VLOOKUP(A5455,Produtos!A:B,2,FALSE),"")</f>
        <v/>
      </c>
      <c r="D5455" s="10">
        <f>IFERROR(INDEX(Lotes!$E:$E,MATCH(1,(Lotes!$A:$A=A5455)*(Lotes!$C:$C=C5455),0)),"")</f>
        <v/>
      </c>
      <c r="E5455" s="14">
        <f>IF(D5455="","",D5455-TODAY())</f>
        <v/>
      </c>
      <c r="F5455">
        <f>IF(D5455="","",IF(E5455&lt;0,"VENCIDO",IF(E5455&lt;=30,"VENCE EM &lt;= 30 DIAS",IF(E5455&lt;=60,"ATENCAO (31-60 DIAS)","OK"))))</f>
        <v/>
      </c>
      <c r="G5455" s="14">
        <f>SUMIFS(Lancamentos!$G:$G,Lancamentos!$C:$C,$A5455,Lancamentos!$E:$E,$C5455,Lancamentos!$B:$B,"ENTRADA")</f>
        <v/>
      </c>
      <c r="H5455" s="14">
        <f>SUMIFS(Lancamentos!$G:$G,Lancamentos!$C:$C,$A5455,Lancamentos!$E:$E,$C5455,Lancamentos!$B:$B,"SAIDA_USO")</f>
        <v/>
      </c>
      <c r="I5455" s="14">
        <f>SUMIFS(Lancamentos!$G:$G,Lancamentos!$C:$C,$A5455,Lancamentos!$E:$E,$C5455,Lancamentos!$B:$B,"SAIDA_DESCARTE")</f>
        <v/>
      </c>
      <c r="J5455" s="14">
        <f>G5455-H5455-I5455</f>
        <v/>
      </c>
      <c r="K5455">
        <f>IF(A5455="","",IF(J5455&lt;=IFERROR(VLOOKUP(A5455,Produtos!$A:$E,5,FALSE),0),"ABAIXO DO MINIMO","OK"))</f>
        <v/>
      </c>
    </row>
    <row r="5456">
      <c r="B5456">
        <f>IFERROR(VLOOKUP(A5456,Produtos!A:B,2,FALSE),"")</f>
        <v/>
      </c>
      <c r="D5456" s="10">
        <f>IFERROR(INDEX(Lotes!$E:$E,MATCH(1,(Lotes!$A:$A=A5456)*(Lotes!$C:$C=C5456),0)),"")</f>
        <v/>
      </c>
      <c r="E5456" s="14">
        <f>IF(D5456="","",D5456-TODAY())</f>
        <v/>
      </c>
      <c r="F5456">
        <f>IF(D5456="","",IF(E5456&lt;0,"VENCIDO",IF(E5456&lt;=30,"VENCE EM &lt;= 30 DIAS",IF(E5456&lt;=60,"ATENCAO (31-60 DIAS)","OK"))))</f>
        <v/>
      </c>
      <c r="G5456" s="14">
        <f>SUMIFS(Lancamentos!$G:$G,Lancamentos!$C:$C,$A5456,Lancamentos!$E:$E,$C5456,Lancamentos!$B:$B,"ENTRADA")</f>
        <v/>
      </c>
      <c r="H5456" s="14">
        <f>SUMIFS(Lancamentos!$G:$G,Lancamentos!$C:$C,$A5456,Lancamentos!$E:$E,$C5456,Lancamentos!$B:$B,"SAIDA_USO")</f>
        <v/>
      </c>
      <c r="I5456" s="14">
        <f>SUMIFS(Lancamentos!$G:$G,Lancamentos!$C:$C,$A5456,Lancamentos!$E:$E,$C5456,Lancamentos!$B:$B,"SAIDA_DESCARTE")</f>
        <v/>
      </c>
      <c r="J5456" s="14">
        <f>G5456-H5456-I5456</f>
        <v/>
      </c>
      <c r="K5456">
        <f>IF(A5456="","",IF(J5456&lt;=IFERROR(VLOOKUP(A5456,Produtos!$A:$E,5,FALSE),0),"ABAIXO DO MINIMO","OK"))</f>
        <v/>
      </c>
    </row>
    <row r="5457">
      <c r="B5457">
        <f>IFERROR(VLOOKUP(A5457,Produtos!A:B,2,FALSE),"")</f>
        <v/>
      </c>
      <c r="D5457" s="10">
        <f>IFERROR(INDEX(Lotes!$E:$E,MATCH(1,(Lotes!$A:$A=A5457)*(Lotes!$C:$C=C5457),0)),"")</f>
        <v/>
      </c>
      <c r="E5457" s="14">
        <f>IF(D5457="","",D5457-TODAY())</f>
        <v/>
      </c>
      <c r="F5457">
        <f>IF(D5457="","",IF(E5457&lt;0,"VENCIDO",IF(E5457&lt;=30,"VENCE EM &lt;= 30 DIAS",IF(E5457&lt;=60,"ATENCAO (31-60 DIAS)","OK"))))</f>
        <v/>
      </c>
      <c r="G5457" s="14">
        <f>SUMIFS(Lancamentos!$G:$G,Lancamentos!$C:$C,$A5457,Lancamentos!$E:$E,$C5457,Lancamentos!$B:$B,"ENTRADA")</f>
        <v/>
      </c>
      <c r="H5457" s="14">
        <f>SUMIFS(Lancamentos!$G:$G,Lancamentos!$C:$C,$A5457,Lancamentos!$E:$E,$C5457,Lancamentos!$B:$B,"SAIDA_USO")</f>
        <v/>
      </c>
      <c r="I5457" s="14">
        <f>SUMIFS(Lancamentos!$G:$G,Lancamentos!$C:$C,$A5457,Lancamentos!$E:$E,$C5457,Lancamentos!$B:$B,"SAIDA_DESCARTE")</f>
        <v/>
      </c>
      <c r="J5457" s="14">
        <f>G5457-H5457-I5457</f>
        <v/>
      </c>
      <c r="K5457">
        <f>IF(A5457="","",IF(J5457&lt;=IFERROR(VLOOKUP(A5457,Produtos!$A:$E,5,FALSE),0),"ABAIXO DO MINIMO","OK"))</f>
        <v/>
      </c>
    </row>
    <row r="5458">
      <c r="B5458">
        <f>IFERROR(VLOOKUP(A5458,Produtos!A:B,2,FALSE),"")</f>
        <v/>
      </c>
      <c r="D5458" s="10">
        <f>IFERROR(INDEX(Lotes!$E:$E,MATCH(1,(Lotes!$A:$A=A5458)*(Lotes!$C:$C=C5458),0)),"")</f>
        <v/>
      </c>
      <c r="E5458" s="14">
        <f>IF(D5458="","",D5458-TODAY())</f>
        <v/>
      </c>
      <c r="F5458">
        <f>IF(D5458="","",IF(E5458&lt;0,"VENCIDO",IF(E5458&lt;=30,"VENCE EM &lt;= 30 DIAS",IF(E5458&lt;=60,"ATENCAO (31-60 DIAS)","OK"))))</f>
        <v/>
      </c>
      <c r="G5458" s="14">
        <f>SUMIFS(Lancamentos!$G:$G,Lancamentos!$C:$C,$A5458,Lancamentos!$E:$E,$C5458,Lancamentos!$B:$B,"ENTRADA")</f>
        <v/>
      </c>
      <c r="H5458" s="14">
        <f>SUMIFS(Lancamentos!$G:$G,Lancamentos!$C:$C,$A5458,Lancamentos!$E:$E,$C5458,Lancamentos!$B:$B,"SAIDA_USO")</f>
        <v/>
      </c>
      <c r="I5458" s="14">
        <f>SUMIFS(Lancamentos!$G:$G,Lancamentos!$C:$C,$A5458,Lancamentos!$E:$E,$C5458,Lancamentos!$B:$B,"SAIDA_DESCARTE")</f>
        <v/>
      </c>
      <c r="J5458" s="14">
        <f>G5458-H5458-I5458</f>
        <v/>
      </c>
      <c r="K5458">
        <f>IF(A5458="","",IF(J5458&lt;=IFERROR(VLOOKUP(A5458,Produtos!$A:$E,5,FALSE),0),"ABAIXO DO MINIMO","OK"))</f>
        <v/>
      </c>
    </row>
    <row r="5459">
      <c r="B5459">
        <f>IFERROR(VLOOKUP(A5459,Produtos!A:B,2,FALSE),"")</f>
        <v/>
      </c>
      <c r="D5459" s="10">
        <f>IFERROR(INDEX(Lotes!$E:$E,MATCH(1,(Lotes!$A:$A=A5459)*(Lotes!$C:$C=C5459),0)),"")</f>
        <v/>
      </c>
      <c r="E5459" s="14">
        <f>IF(D5459="","",D5459-TODAY())</f>
        <v/>
      </c>
      <c r="F5459">
        <f>IF(D5459="","",IF(E5459&lt;0,"VENCIDO",IF(E5459&lt;=30,"VENCE EM &lt;= 30 DIAS",IF(E5459&lt;=60,"ATENCAO (31-60 DIAS)","OK"))))</f>
        <v/>
      </c>
      <c r="G5459" s="14">
        <f>SUMIFS(Lancamentos!$G:$G,Lancamentos!$C:$C,$A5459,Lancamentos!$E:$E,$C5459,Lancamentos!$B:$B,"ENTRADA")</f>
        <v/>
      </c>
      <c r="H5459" s="14">
        <f>SUMIFS(Lancamentos!$G:$G,Lancamentos!$C:$C,$A5459,Lancamentos!$E:$E,$C5459,Lancamentos!$B:$B,"SAIDA_USO")</f>
        <v/>
      </c>
      <c r="I5459" s="14">
        <f>SUMIFS(Lancamentos!$G:$G,Lancamentos!$C:$C,$A5459,Lancamentos!$E:$E,$C5459,Lancamentos!$B:$B,"SAIDA_DESCARTE")</f>
        <v/>
      </c>
      <c r="J5459" s="14">
        <f>G5459-H5459-I5459</f>
        <v/>
      </c>
      <c r="K5459">
        <f>IF(A5459="","",IF(J5459&lt;=IFERROR(VLOOKUP(A5459,Produtos!$A:$E,5,FALSE),0),"ABAIXO DO MINIMO","OK"))</f>
        <v/>
      </c>
    </row>
    <row r="5460">
      <c r="B5460">
        <f>IFERROR(VLOOKUP(A5460,Produtos!A:B,2,FALSE),"")</f>
        <v/>
      </c>
      <c r="D5460" s="10">
        <f>IFERROR(INDEX(Lotes!$E:$E,MATCH(1,(Lotes!$A:$A=A5460)*(Lotes!$C:$C=C5460),0)),"")</f>
        <v/>
      </c>
      <c r="E5460" s="14">
        <f>IF(D5460="","",D5460-TODAY())</f>
        <v/>
      </c>
      <c r="F5460">
        <f>IF(D5460="","",IF(E5460&lt;0,"VENCIDO",IF(E5460&lt;=30,"VENCE EM &lt;= 30 DIAS",IF(E5460&lt;=60,"ATENCAO (31-60 DIAS)","OK"))))</f>
        <v/>
      </c>
      <c r="G5460" s="14">
        <f>SUMIFS(Lancamentos!$G:$G,Lancamentos!$C:$C,$A5460,Lancamentos!$E:$E,$C5460,Lancamentos!$B:$B,"ENTRADA")</f>
        <v/>
      </c>
      <c r="H5460" s="14">
        <f>SUMIFS(Lancamentos!$G:$G,Lancamentos!$C:$C,$A5460,Lancamentos!$E:$E,$C5460,Lancamentos!$B:$B,"SAIDA_USO")</f>
        <v/>
      </c>
      <c r="I5460" s="14">
        <f>SUMIFS(Lancamentos!$G:$G,Lancamentos!$C:$C,$A5460,Lancamentos!$E:$E,$C5460,Lancamentos!$B:$B,"SAIDA_DESCARTE")</f>
        <v/>
      </c>
      <c r="J5460" s="14">
        <f>G5460-H5460-I5460</f>
        <v/>
      </c>
      <c r="K5460">
        <f>IF(A5460="","",IF(J5460&lt;=IFERROR(VLOOKUP(A5460,Produtos!$A:$E,5,FALSE),0),"ABAIXO DO MINIMO","OK"))</f>
        <v/>
      </c>
    </row>
    <row r="5461">
      <c r="B5461">
        <f>IFERROR(VLOOKUP(A5461,Produtos!A:B,2,FALSE),"")</f>
        <v/>
      </c>
      <c r="D5461" s="10">
        <f>IFERROR(INDEX(Lotes!$E:$E,MATCH(1,(Lotes!$A:$A=A5461)*(Lotes!$C:$C=C5461),0)),"")</f>
        <v/>
      </c>
      <c r="E5461" s="14">
        <f>IF(D5461="","",D5461-TODAY())</f>
        <v/>
      </c>
      <c r="F5461">
        <f>IF(D5461="","",IF(E5461&lt;0,"VENCIDO",IF(E5461&lt;=30,"VENCE EM &lt;= 30 DIAS",IF(E5461&lt;=60,"ATENCAO (31-60 DIAS)","OK"))))</f>
        <v/>
      </c>
      <c r="G5461" s="14">
        <f>SUMIFS(Lancamentos!$G:$G,Lancamentos!$C:$C,$A5461,Lancamentos!$E:$E,$C5461,Lancamentos!$B:$B,"ENTRADA")</f>
        <v/>
      </c>
      <c r="H5461" s="14">
        <f>SUMIFS(Lancamentos!$G:$G,Lancamentos!$C:$C,$A5461,Lancamentos!$E:$E,$C5461,Lancamentos!$B:$B,"SAIDA_USO")</f>
        <v/>
      </c>
      <c r="I5461" s="14">
        <f>SUMIFS(Lancamentos!$G:$G,Lancamentos!$C:$C,$A5461,Lancamentos!$E:$E,$C5461,Lancamentos!$B:$B,"SAIDA_DESCARTE")</f>
        <v/>
      </c>
      <c r="J5461" s="14">
        <f>G5461-H5461-I5461</f>
        <v/>
      </c>
      <c r="K5461">
        <f>IF(A5461="","",IF(J5461&lt;=IFERROR(VLOOKUP(A5461,Produtos!$A:$E,5,FALSE),0),"ABAIXO DO MINIMO","OK"))</f>
        <v/>
      </c>
    </row>
    <row r="5462">
      <c r="B5462">
        <f>IFERROR(VLOOKUP(A5462,Produtos!A:B,2,FALSE),"")</f>
        <v/>
      </c>
      <c r="D5462" s="10">
        <f>IFERROR(INDEX(Lotes!$E:$E,MATCH(1,(Lotes!$A:$A=A5462)*(Lotes!$C:$C=C5462),0)),"")</f>
        <v/>
      </c>
      <c r="E5462" s="14">
        <f>IF(D5462="","",D5462-TODAY())</f>
        <v/>
      </c>
      <c r="F5462">
        <f>IF(D5462="","",IF(E5462&lt;0,"VENCIDO",IF(E5462&lt;=30,"VENCE EM &lt;= 30 DIAS",IF(E5462&lt;=60,"ATENCAO (31-60 DIAS)","OK"))))</f>
        <v/>
      </c>
      <c r="G5462" s="14">
        <f>SUMIFS(Lancamentos!$G:$G,Lancamentos!$C:$C,$A5462,Lancamentos!$E:$E,$C5462,Lancamentos!$B:$B,"ENTRADA")</f>
        <v/>
      </c>
      <c r="H5462" s="14">
        <f>SUMIFS(Lancamentos!$G:$G,Lancamentos!$C:$C,$A5462,Lancamentos!$E:$E,$C5462,Lancamentos!$B:$B,"SAIDA_USO")</f>
        <v/>
      </c>
      <c r="I5462" s="14">
        <f>SUMIFS(Lancamentos!$G:$G,Lancamentos!$C:$C,$A5462,Lancamentos!$E:$E,$C5462,Lancamentos!$B:$B,"SAIDA_DESCARTE")</f>
        <v/>
      </c>
      <c r="J5462" s="14">
        <f>G5462-H5462-I5462</f>
        <v/>
      </c>
      <c r="K5462">
        <f>IF(A5462="","",IF(J5462&lt;=IFERROR(VLOOKUP(A5462,Produtos!$A:$E,5,FALSE),0),"ABAIXO DO MINIMO","OK"))</f>
        <v/>
      </c>
    </row>
    <row r="5463">
      <c r="B5463">
        <f>IFERROR(VLOOKUP(A5463,Produtos!A:B,2,FALSE),"")</f>
        <v/>
      </c>
      <c r="D5463" s="10">
        <f>IFERROR(INDEX(Lotes!$E:$E,MATCH(1,(Lotes!$A:$A=A5463)*(Lotes!$C:$C=C5463),0)),"")</f>
        <v/>
      </c>
      <c r="E5463" s="14">
        <f>IF(D5463="","",D5463-TODAY())</f>
        <v/>
      </c>
      <c r="F5463">
        <f>IF(D5463="","",IF(E5463&lt;0,"VENCIDO",IF(E5463&lt;=30,"VENCE EM &lt;= 30 DIAS",IF(E5463&lt;=60,"ATENCAO (31-60 DIAS)","OK"))))</f>
        <v/>
      </c>
      <c r="G5463" s="14">
        <f>SUMIFS(Lancamentos!$G:$G,Lancamentos!$C:$C,$A5463,Lancamentos!$E:$E,$C5463,Lancamentos!$B:$B,"ENTRADA")</f>
        <v/>
      </c>
      <c r="H5463" s="14">
        <f>SUMIFS(Lancamentos!$G:$G,Lancamentos!$C:$C,$A5463,Lancamentos!$E:$E,$C5463,Lancamentos!$B:$B,"SAIDA_USO")</f>
        <v/>
      </c>
      <c r="I5463" s="14">
        <f>SUMIFS(Lancamentos!$G:$G,Lancamentos!$C:$C,$A5463,Lancamentos!$E:$E,$C5463,Lancamentos!$B:$B,"SAIDA_DESCARTE")</f>
        <v/>
      </c>
      <c r="J5463" s="14">
        <f>G5463-H5463-I5463</f>
        <v/>
      </c>
      <c r="K5463">
        <f>IF(A5463="","",IF(J5463&lt;=IFERROR(VLOOKUP(A5463,Produtos!$A:$E,5,FALSE),0),"ABAIXO DO MINIMO","OK"))</f>
        <v/>
      </c>
    </row>
    <row r="5464">
      <c r="B5464">
        <f>IFERROR(VLOOKUP(A5464,Produtos!A:B,2,FALSE),"")</f>
        <v/>
      </c>
      <c r="D5464" s="10">
        <f>IFERROR(INDEX(Lotes!$E:$E,MATCH(1,(Lotes!$A:$A=A5464)*(Lotes!$C:$C=C5464),0)),"")</f>
        <v/>
      </c>
      <c r="E5464" s="14">
        <f>IF(D5464="","",D5464-TODAY())</f>
        <v/>
      </c>
      <c r="F5464">
        <f>IF(D5464="","",IF(E5464&lt;0,"VENCIDO",IF(E5464&lt;=30,"VENCE EM &lt;= 30 DIAS",IF(E5464&lt;=60,"ATENCAO (31-60 DIAS)","OK"))))</f>
        <v/>
      </c>
      <c r="G5464" s="14">
        <f>SUMIFS(Lancamentos!$G:$G,Lancamentos!$C:$C,$A5464,Lancamentos!$E:$E,$C5464,Lancamentos!$B:$B,"ENTRADA")</f>
        <v/>
      </c>
      <c r="H5464" s="14">
        <f>SUMIFS(Lancamentos!$G:$G,Lancamentos!$C:$C,$A5464,Lancamentos!$E:$E,$C5464,Lancamentos!$B:$B,"SAIDA_USO")</f>
        <v/>
      </c>
      <c r="I5464" s="14">
        <f>SUMIFS(Lancamentos!$G:$G,Lancamentos!$C:$C,$A5464,Lancamentos!$E:$E,$C5464,Lancamentos!$B:$B,"SAIDA_DESCARTE")</f>
        <v/>
      </c>
      <c r="J5464" s="14">
        <f>G5464-H5464-I5464</f>
        <v/>
      </c>
      <c r="K5464">
        <f>IF(A5464="","",IF(J5464&lt;=IFERROR(VLOOKUP(A5464,Produtos!$A:$E,5,FALSE),0),"ABAIXO DO MINIMO","OK"))</f>
        <v/>
      </c>
    </row>
    <row r="5465">
      <c r="B5465">
        <f>IFERROR(VLOOKUP(A5465,Produtos!A:B,2,FALSE),"")</f>
        <v/>
      </c>
      <c r="D5465" s="10">
        <f>IFERROR(INDEX(Lotes!$E:$E,MATCH(1,(Lotes!$A:$A=A5465)*(Lotes!$C:$C=C5465),0)),"")</f>
        <v/>
      </c>
      <c r="E5465" s="14">
        <f>IF(D5465="","",D5465-TODAY())</f>
        <v/>
      </c>
      <c r="F5465">
        <f>IF(D5465="","",IF(E5465&lt;0,"VENCIDO",IF(E5465&lt;=30,"VENCE EM &lt;= 30 DIAS",IF(E5465&lt;=60,"ATENCAO (31-60 DIAS)","OK"))))</f>
        <v/>
      </c>
      <c r="G5465" s="14">
        <f>SUMIFS(Lancamentos!$G:$G,Lancamentos!$C:$C,$A5465,Lancamentos!$E:$E,$C5465,Lancamentos!$B:$B,"ENTRADA")</f>
        <v/>
      </c>
      <c r="H5465" s="14">
        <f>SUMIFS(Lancamentos!$G:$G,Lancamentos!$C:$C,$A5465,Lancamentos!$E:$E,$C5465,Lancamentos!$B:$B,"SAIDA_USO")</f>
        <v/>
      </c>
      <c r="I5465" s="14">
        <f>SUMIFS(Lancamentos!$G:$G,Lancamentos!$C:$C,$A5465,Lancamentos!$E:$E,$C5465,Lancamentos!$B:$B,"SAIDA_DESCARTE")</f>
        <v/>
      </c>
      <c r="J5465" s="14">
        <f>G5465-H5465-I5465</f>
        <v/>
      </c>
      <c r="K5465">
        <f>IF(A5465="","",IF(J5465&lt;=IFERROR(VLOOKUP(A5465,Produtos!$A:$E,5,FALSE),0),"ABAIXO DO MINIMO","OK"))</f>
        <v/>
      </c>
    </row>
    <row r="5466">
      <c r="B5466">
        <f>IFERROR(VLOOKUP(A5466,Produtos!A:B,2,FALSE),"")</f>
        <v/>
      </c>
      <c r="D5466" s="10">
        <f>IFERROR(INDEX(Lotes!$E:$E,MATCH(1,(Lotes!$A:$A=A5466)*(Lotes!$C:$C=C5466),0)),"")</f>
        <v/>
      </c>
      <c r="E5466" s="14">
        <f>IF(D5466="","",D5466-TODAY())</f>
        <v/>
      </c>
      <c r="F5466">
        <f>IF(D5466="","",IF(E5466&lt;0,"VENCIDO",IF(E5466&lt;=30,"VENCE EM &lt;= 30 DIAS",IF(E5466&lt;=60,"ATENCAO (31-60 DIAS)","OK"))))</f>
        <v/>
      </c>
      <c r="G5466" s="14">
        <f>SUMIFS(Lancamentos!$G:$G,Lancamentos!$C:$C,$A5466,Lancamentos!$E:$E,$C5466,Lancamentos!$B:$B,"ENTRADA")</f>
        <v/>
      </c>
      <c r="H5466" s="14">
        <f>SUMIFS(Lancamentos!$G:$G,Lancamentos!$C:$C,$A5466,Lancamentos!$E:$E,$C5466,Lancamentos!$B:$B,"SAIDA_USO")</f>
        <v/>
      </c>
      <c r="I5466" s="14">
        <f>SUMIFS(Lancamentos!$G:$G,Lancamentos!$C:$C,$A5466,Lancamentos!$E:$E,$C5466,Lancamentos!$B:$B,"SAIDA_DESCARTE")</f>
        <v/>
      </c>
      <c r="J5466" s="14">
        <f>G5466-H5466-I5466</f>
        <v/>
      </c>
      <c r="K5466">
        <f>IF(A5466="","",IF(J5466&lt;=IFERROR(VLOOKUP(A5466,Produtos!$A:$E,5,FALSE),0),"ABAIXO DO MINIMO","OK"))</f>
        <v/>
      </c>
    </row>
    <row r="5467">
      <c r="B5467">
        <f>IFERROR(VLOOKUP(A5467,Produtos!A:B,2,FALSE),"")</f>
        <v/>
      </c>
      <c r="D5467" s="10">
        <f>IFERROR(INDEX(Lotes!$E:$E,MATCH(1,(Lotes!$A:$A=A5467)*(Lotes!$C:$C=C5467),0)),"")</f>
        <v/>
      </c>
      <c r="E5467" s="14">
        <f>IF(D5467="","",D5467-TODAY())</f>
        <v/>
      </c>
      <c r="F5467">
        <f>IF(D5467="","",IF(E5467&lt;0,"VENCIDO",IF(E5467&lt;=30,"VENCE EM &lt;= 30 DIAS",IF(E5467&lt;=60,"ATENCAO (31-60 DIAS)","OK"))))</f>
        <v/>
      </c>
      <c r="G5467" s="14">
        <f>SUMIFS(Lancamentos!$G:$G,Lancamentos!$C:$C,$A5467,Lancamentos!$E:$E,$C5467,Lancamentos!$B:$B,"ENTRADA")</f>
        <v/>
      </c>
      <c r="H5467" s="14">
        <f>SUMIFS(Lancamentos!$G:$G,Lancamentos!$C:$C,$A5467,Lancamentos!$E:$E,$C5467,Lancamentos!$B:$B,"SAIDA_USO")</f>
        <v/>
      </c>
      <c r="I5467" s="14">
        <f>SUMIFS(Lancamentos!$G:$G,Lancamentos!$C:$C,$A5467,Lancamentos!$E:$E,$C5467,Lancamentos!$B:$B,"SAIDA_DESCARTE")</f>
        <v/>
      </c>
      <c r="J5467" s="14">
        <f>G5467-H5467-I5467</f>
        <v/>
      </c>
      <c r="K5467">
        <f>IF(A5467="","",IF(J5467&lt;=IFERROR(VLOOKUP(A5467,Produtos!$A:$E,5,FALSE),0),"ABAIXO DO MINIMO","OK"))</f>
        <v/>
      </c>
    </row>
    <row r="5468">
      <c r="B5468">
        <f>IFERROR(VLOOKUP(A5468,Produtos!A:B,2,FALSE),"")</f>
        <v/>
      </c>
      <c r="D5468" s="10">
        <f>IFERROR(INDEX(Lotes!$E:$E,MATCH(1,(Lotes!$A:$A=A5468)*(Lotes!$C:$C=C5468),0)),"")</f>
        <v/>
      </c>
      <c r="E5468" s="14">
        <f>IF(D5468="","",D5468-TODAY())</f>
        <v/>
      </c>
      <c r="F5468">
        <f>IF(D5468="","",IF(E5468&lt;0,"VENCIDO",IF(E5468&lt;=30,"VENCE EM &lt;= 30 DIAS",IF(E5468&lt;=60,"ATENCAO (31-60 DIAS)","OK"))))</f>
        <v/>
      </c>
      <c r="G5468" s="14">
        <f>SUMIFS(Lancamentos!$G:$G,Lancamentos!$C:$C,$A5468,Lancamentos!$E:$E,$C5468,Lancamentos!$B:$B,"ENTRADA")</f>
        <v/>
      </c>
      <c r="H5468" s="14">
        <f>SUMIFS(Lancamentos!$G:$G,Lancamentos!$C:$C,$A5468,Lancamentos!$E:$E,$C5468,Lancamentos!$B:$B,"SAIDA_USO")</f>
        <v/>
      </c>
      <c r="I5468" s="14">
        <f>SUMIFS(Lancamentos!$G:$G,Lancamentos!$C:$C,$A5468,Lancamentos!$E:$E,$C5468,Lancamentos!$B:$B,"SAIDA_DESCARTE")</f>
        <v/>
      </c>
      <c r="J5468" s="14">
        <f>G5468-H5468-I5468</f>
        <v/>
      </c>
      <c r="K5468">
        <f>IF(A5468="","",IF(J5468&lt;=IFERROR(VLOOKUP(A5468,Produtos!$A:$E,5,FALSE),0),"ABAIXO DO MINIMO","OK"))</f>
        <v/>
      </c>
    </row>
    <row r="5469">
      <c r="B5469">
        <f>IFERROR(VLOOKUP(A5469,Produtos!A:B,2,FALSE),"")</f>
        <v/>
      </c>
      <c r="D5469" s="10">
        <f>IFERROR(INDEX(Lotes!$E:$E,MATCH(1,(Lotes!$A:$A=A5469)*(Lotes!$C:$C=C5469),0)),"")</f>
        <v/>
      </c>
      <c r="E5469" s="14">
        <f>IF(D5469="","",D5469-TODAY())</f>
        <v/>
      </c>
      <c r="F5469">
        <f>IF(D5469="","",IF(E5469&lt;0,"VENCIDO",IF(E5469&lt;=30,"VENCE EM &lt;= 30 DIAS",IF(E5469&lt;=60,"ATENCAO (31-60 DIAS)","OK"))))</f>
        <v/>
      </c>
      <c r="G5469" s="14">
        <f>SUMIFS(Lancamentos!$G:$G,Lancamentos!$C:$C,$A5469,Lancamentos!$E:$E,$C5469,Lancamentos!$B:$B,"ENTRADA")</f>
        <v/>
      </c>
      <c r="H5469" s="14">
        <f>SUMIFS(Lancamentos!$G:$G,Lancamentos!$C:$C,$A5469,Lancamentos!$E:$E,$C5469,Lancamentos!$B:$B,"SAIDA_USO")</f>
        <v/>
      </c>
      <c r="I5469" s="14">
        <f>SUMIFS(Lancamentos!$G:$G,Lancamentos!$C:$C,$A5469,Lancamentos!$E:$E,$C5469,Lancamentos!$B:$B,"SAIDA_DESCARTE")</f>
        <v/>
      </c>
      <c r="J5469" s="14">
        <f>G5469-H5469-I5469</f>
        <v/>
      </c>
      <c r="K5469">
        <f>IF(A5469="","",IF(J5469&lt;=IFERROR(VLOOKUP(A5469,Produtos!$A:$E,5,FALSE),0),"ABAIXO DO MINIMO","OK"))</f>
        <v/>
      </c>
    </row>
    <row r="5470">
      <c r="B5470">
        <f>IFERROR(VLOOKUP(A5470,Produtos!A:B,2,FALSE),"")</f>
        <v/>
      </c>
      <c r="D5470" s="10">
        <f>IFERROR(INDEX(Lotes!$E:$E,MATCH(1,(Lotes!$A:$A=A5470)*(Lotes!$C:$C=C5470),0)),"")</f>
        <v/>
      </c>
      <c r="E5470" s="14">
        <f>IF(D5470="","",D5470-TODAY())</f>
        <v/>
      </c>
      <c r="F5470">
        <f>IF(D5470="","",IF(E5470&lt;0,"VENCIDO",IF(E5470&lt;=30,"VENCE EM &lt;= 30 DIAS",IF(E5470&lt;=60,"ATENCAO (31-60 DIAS)","OK"))))</f>
        <v/>
      </c>
      <c r="G5470" s="14">
        <f>SUMIFS(Lancamentos!$G:$G,Lancamentos!$C:$C,$A5470,Lancamentos!$E:$E,$C5470,Lancamentos!$B:$B,"ENTRADA")</f>
        <v/>
      </c>
      <c r="H5470" s="14">
        <f>SUMIFS(Lancamentos!$G:$G,Lancamentos!$C:$C,$A5470,Lancamentos!$E:$E,$C5470,Lancamentos!$B:$B,"SAIDA_USO")</f>
        <v/>
      </c>
      <c r="I5470" s="14">
        <f>SUMIFS(Lancamentos!$G:$G,Lancamentos!$C:$C,$A5470,Lancamentos!$E:$E,$C5470,Lancamentos!$B:$B,"SAIDA_DESCARTE")</f>
        <v/>
      </c>
      <c r="J5470" s="14">
        <f>G5470-H5470-I5470</f>
        <v/>
      </c>
      <c r="K5470">
        <f>IF(A5470="","",IF(J5470&lt;=IFERROR(VLOOKUP(A5470,Produtos!$A:$E,5,FALSE),0),"ABAIXO DO MINIMO","OK"))</f>
        <v/>
      </c>
    </row>
    <row r="5471">
      <c r="B5471">
        <f>IFERROR(VLOOKUP(A5471,Produtos!A:B,2,FALSE),"")</f>
        <v/>
      </c>
      <c r="D5471" s="10">
        <f>IFERROR(INDEX(Lotes!$E:$E,MATCH(1,(Lotes!$A:$A=A5471)*(Lotes!$C:$C=C5471),0)),"")</f>
        <v/>
      </c>
      <c r="E5471" s="14">
        <f>IF(D5471="","",D5471-TODAY())</f>
        <v/>
      </c>
      <c r="F5471">
        <f>IF(D5471="","",IF(E5471&lt;0,"VENCIDO",IF(E5471&lt;=30,"VENCE EM &lt;= 30 DIAS",IF(E5471&lt;=60,"ATENCAO (31-60 DIAS)","OK"))))</f>
        <v/>
      </c>
      <c r="G5471" s="14">
        <f>SUMIFS(Lancamentos!$G:$G,Lancamentos!$C:$C,$A5471,Lancamentos!$E:$E,$C5471,Lancamentos!$B:$B,"ENTRADA")</f>
        <v/>
      </c>
      <c r="H5471" s="14">
        <f>SUMIFS(Lancamentos!$G:$G,Lancamentos!$C:$C,$A5471,Lancamentos!$E:$E,$C5471,Lancamentos!$B:$B,"SAIDA_USO")</f>
        <v/>
      </c>
      <c r="I5471" s="14">
        <f>SUMIFS(Lancamentos!$G:$G,Lancamentos!$C:$C,$A5471,Lancamentos!$E:$E,$C5471,Lancamentos!$B:$B,"SAIDA_DESCARTE")</f>
        <v/>
      </c>
      <c r="J5471" s="14">
        <f>G5471-H5471-I5471</f>
        <v/>
      </c>
      <c r="K5471">
        <f>IF(A5471="","",IF(J5471&lt;=IFERROR(VLOOKUP(A5471,Produtos!$A:$E,5,FALSE),0),"ABAIXO DO MINIMO","OK"))</f>
        <v/>
      </c>
    </row>
    <row r="5472">
      <c r="B5472">
        <f>IFERROR(VLOOKUP(A5472,Produtos!A:B,2,FALSE),"")</f>
        <v/>
      </c>
      <c r="D5472" s="10">
        <f>IFERROR(INDEX(Lotes!$E:$E,MATCH(1,(Lotes!$A:$A=A5472)*(Lotes!$C:$C=C5472),0)),"")</f>
        <v/>
      </c>
      <c r="E5472" s="14">
        <f>IF(D5472="","",D5472-TODAY())</f>
        <v/>
      </c>
      <c r="F5472">
        <f>IF(D5472="","",IF(E5472&lt;0,"VENCIDO",IF(E5472&lt;=30,"VENCE EM &lt;= 30 DIAS",IF(E5472&lt;=60,"ATENCAO (31-60 DIAS)","OK"))))</f>
        <v/>
      </c>
      <c r="G5472" s="14">
        <f>SUMIFS(Lancamentos!$G:$G,Lancamentos!$C:$C,$A5472,Lancamentos!$E:$E,$C5472,Lancamentos!$B:$B,"ENTRADA")</f>
        <v/>
      </c>
      <c r="H5472" s="14">
        <f>SUMIFS(Lancamentos!$G:$G,Lancamentos!$C:$C,$A5472,Lancamentos!$E:$E,$C5472,Lancamentos!$B:$B,"SAIDA_USO")</f>
        <v/>
      </c>
      <c r="I5472" s="14">
        <f>SUMIFS(Lancamentos!$G:$G,Lancamentos!$C:$C,$A5472,Lancamentos!$E:$E,$C5472,Lancamentos!$B:$B,"SAIDA_DESCARTE")</f>
        <v/>
      </c>
      <c r="J5472" s="14">
        <f>G5472-H5472-I5472</f>
        <v/>
      </c>
      <c r="K5472">
        <f>IF(A5472="","",IF(J5472&lt;=IFERROR(VLOOKUP(A5472,Produtos!$A:$E,5,FALSE),0),"ABAIXO DO MINIMO","OK"))</f>
        <v/>
      </c>
    </row>
    <row r="5473">
      <c r="B5473">
        <f>IFERROR(VLOOKUP(A5473,Produtos!A:B,2,FALSE),"")</f>
        <v/>
      </c>
      <c r="D5473" s="10">
        <f>IFERROR(INDEX(Lotes!$E:$E,MATCH(1,(Lotes!$A:$A=A5473)*(Lotes!$C:$C=C5473),0)),"")</f>
        <v/>
      </c>
      <c r="E5473" s="14">
        <f>IF(D5473="","",D5473-TODAY())</f>
        <v/>
      </c>
      <c r="F5473">
        <f>IF(D5473="","",IF(E5473&lt;0,"VENCIDO",IF(E5473&lt;=30,"VENCE EM &lt;= 30 DIAS",IF(E5473&lt;=60,"ATENCAO (31-60 DIAS)","OK"))))</f>
        <v/>
      </c>
      <c r="G5473" s="14">
        <f>SUMIFS(Lancamentos!$G:$G,Lancamentos!$C:$C,$A5473,Lancamentos!$E:$E,$C5473,Lancamentos!$B:$B,"ENTRADA")</f>
        <v/>
      </c>
      <c r="H5473" s="14">
        <f>SUMIFS(Lancamentos!$G:$G,Lancamentos!$C:$C,$A5473,Lancamentos!$E:$E,$C5473,Lancamentos!$B:$B,"SAIDA_USO")</f>
        <v/>
      </c>
      <c r="I5473" s="14">
        <f>SUMIFS(Lancamentos!$G:$G,Lancamentos!$C:$C,$A5473,Lancamentos!$E:$E,$C5473,Lancamentos!$B:$B,"SAIDA_DESCARTE")</f>
        <v/>
      </c>
      <c r="J5473" s="14">
        <f>G5473-H5473-I5473</f>
        <v/>
      </c>
      <c r="K5473">
        <f>IF(A5473="","",IF(J5473&lt;=IFERROR(VLOOKUP(A5473,Produtos!$A:$E,5,FALSE),0),"ABAIXO DO MINIMO","OK"))</f>
        <v/>
      </c>
    </row>
    <row r="5474">
      <c r="B5474">
        <f>IFERROR(VLOOKUP(A5474,Produtos!A:B,2,FALSE),"")</f>
        <v/>
      </c>
      <c r="D5474" s="10">
        <f>IFERROR(INDEX(Lotes!$E:$E,MATCH(1,(Lotes!$A:$A=A5474)*(Lotes!$C:$C=C5474),0)),"")</f>
        <v/>
      </c>
      <c r="E5474" s="14">
        <f>IF(D5474="","",D5474-TODAY())</f>
        <v/>
      </c>
      <c r="F5474">
        <f>IF(D5474="","",IF(E5474&lt;0,"VENCIDO",IF(E5474&lt;=30,"VENCE EM &lt;= 30 DIAS",IF(E5474&lt;=60,"ATENCAO (31-60 DIAS)","OK"))))</f>
        <v/>
      </c>
      <c r="G5474" s="14">
        <f>SUMIFS(Lancamentos!$G:$G,Lancamentos!$C:$C,$A5474,Lancamentos!$E:$E,$C5474,Lancamentos!$B:$B,"ENTRADA")</f>
        <v/>
      </c>
      <c r="H5474" s="14">
        <f>SUMIFS(Lancamentos!$G:$G,Lancamentos!$C:$C,$A5474,Lancamentos!$E:$E,$C5474,Lancamentos!$B:$B,"SAIDA_USO")</f>
        <v/>
      </c>
      <c r="I5474" s="14">
        <f>SUMIFS(Lancamentos!$G:$G,Lancamentos!$C:$C,$A5474,Lancamentos!$E:$E,$C5474,Lancamentos!$B:$B,"SAIDA_DESCARTE")</f>
        <v/>
      </c>
      <c r="J5474" s="14">
        <f>G5474-H5474-I5474</f>
        <v/>
      </c>
      <c r="K5474">
        <f>IF(A5474="","",IF(J5474&lt;=IFERROR(VLOOKUP(A5474,Produtos!$A:$E,5,FALSE),0),"ABAIXO DO MINIMO","OK"))</f>
        <v/>
      </c>
    </row>
    <row r="5475">
      <c r="B5475">
        <f>IFERROR(VLOOKUP(A5475,Produtos!A:B,2,FALSE),"")</f>
        <v/>
      </c>
      <c r="D5475" s="10">
        <f>IFERROR(INDEX(Lotes!$E:$E,MATCH(1,(Lotes!$A:$A=A5475)*(Lotes!$C:$C=C5475),0)),"")</f>
        <v/>
      </c>
      <c r="E5475" s="14">
        <f>IF(D5475="","",D5475-TODAY())</f>
        <v/>
      </c>
      <c r="F5475">
        <f>IF(D5475="","",IF(E5475&lt;0,"VENCIDO",IF(E5475&lt;=30,"VENCE EM &lt;= 30 DIAS",IF(E5475&lt;=60,"ATENCAO (31-60 DIAS)","OK"))))</f>
        <v/>
      </c>
      <c r="G5475" s="14">
        <f>SUMIFS(Lancamentos!$G:$G,Lancamentos!$C:$C,$A5475,Lancamentos!$E:$E,$C5475,Lancamentos!$B:$B,"ENTRADA")</f>
        <v/>
      </c>
      <c r="H5475" s="14">
        <f>SUMIFS(Lancamentos!$G:$G,Lancamentos!$C:$C,$A5475,Lancamentos!$E:$E,$C5475,Lancamentos!$B:$B,"SAIDA_USO")</f>
        <v/>
      </c>
      <c r="I5475" s="14">
        <f>SUMIFS(Lancamentos!$G:$G,Lancamentos!$C:$C,$A5475,Lancamentos!$E:$E,$C5475,Lancamentos!$B:$B,"SAIDA_DESCARTE")</f>
        <v/>
      </c>
      <c r="J5475" s="14">
        <f>G5475-H5475-I5475</f>
        <v/>
      </c>
      <c r="K5475">
        <f>IF(A5475="","",IF(J5475&lt;=IFERROR(VLOOKUP(A5475,Produtos!$A:$E,5,FALSE),0),"ABAIXO DO MINIMO","OK"))</f>
        <v/>
      </c>
    </row>
    <row r="5476">
      <c r="B5476">
        <f>IFERROR(VLOOKUP(A5476,Produtos!A:B,2,FALSE),"")</f>
        <v/>
      </c>
      <c r="D5476" s="10">
        <f>IFERROR(INDEX(Lotes!$E:$E,MATCH(1,(Lotes!$A:$A=A5476)*(Lotes!$C:$C=C5476),0)),"")</f>
        <v/>
      </c>
      <c r="E5476" s="14">
        <f>IF(D5476="","",D5476-TODAY())</f>
        <v/>
      </c>
      <c r="F5476">
        <f>IF(D5476="","",IF(E5476&lt;0,"VENCIDO",IF(E5476&lt;=30,"VENCE EM &lt;= 30 DIAS",IF(E5476&lt;=60,"ATENCAO (31-60 DIAS)","OK"))))</f>
        <v/>
      </c>
      <c r="G5476" s="14">
        <f>SUMIFS(Lancamentos!$G:$G,Lancamentos!$C:$C,$A5476,Lancamentos!$E:$E,$C5476,Lancamentos!$B:$B,"ENTRADA")</f>
        <v/>
      </c>
      <c r="H5476" s="14">
        <f>SUMIFS(Lancamentos!$G:$G,Lancamentos!$C:$C,$A5476,Lancamentos!$E:$E,$C5476,Lancamentos!$B:$B,"SAIDA_USO")</f>
        <v/>
      </c>
      <c r="I5476" s="14">
        <f>SUMIFS(Lancamentos!$G:$G,Lancamentos!$C:$C,$A5476,Lancamentos!$E:$E,$C5476,Lancamentos!$B:$B,"SAIDA_DESCARTE")</f>
        <v/>
      </c>
      <c r="J5476" s="14">
        <f>G5476-H5476-I5476</f>
        <v/>
      </c>
      <c r="K5476">
        <f>IF(A5476="","",IF(J5476&lt;=IFERROR(VLOOKUP(A5476,Produtos!$A:$E,5,FALSE),0),"ABAIXO DO MINIMO","OK"))</f>
        <v/>
      </c>
    </row>
    <row r="5477">
      <c r="B5477">
        <f>IFERROR(VLOOKUP(A5477,Produtos!A:B,2,FALSE),"")</f>
        <v/>
      </c>
      <c r="D5477" s="10">
        <f>IFERROR(INDEX(Lotes!$E:$E,MATCH(1,(Lotes!$A:$A=A5477)*(Lotes!$C:$C=C5477),0)),"")</f>
        <v/>
      </c>
      <c r="E5477" s="14">
        <f>IF(D5477="","",D5477-TODAY())</f>
        <v/>
      </c>
      <c r="F5477">
        <f>IF(D5477="","",IF(E5477&lt;0,"VENCIDO",IF(E5477&lt;=30,"VENCE EM &lt;= 30 DIAS",IF(E5477&lt;=60,"ATENCAO (31-60 DIAS)","OK"))))</f>
        <v/>
      </c>
      <c r="G5477" s="14">
        <f>SUMIFS(Lancamentos!$G:$G,Lancamentos!$C:$C,$A5477,Lancamentos!$E:$E,$C5477,Lancamentos!$B:$B,"ENTRADA")</f>
        <v/>
      </c>
      <c r="H5477" s="14">
        <f>SUMIFS(Lancamentos!$G:$G,Lancamentos!$C:$C,$A5477,Lancamentos!$E:$E,$C5477,Lancamentos!$B:$B,"SAIDA_USO")</f>
        <v/>
      </c>
      <c r="I5477" s="14">
        <f>SUMIFS(Lancamentos!$G:$G,Lancamentos!$C:$C,$A5477,Lancamentos!$E:$E,$C5477,Lancamentos!$B:$B,"SAIDA_DESCARTE")</f>
        <v/>
      </c>
      <c r="J5477" s="14">
        <f>G5477-H5477-I5477</f>
        <v/>
      </c>
      <c r="K5477">
        <f>IF(A5477="","",IF(J5477&lt;=IFERROR(VLOOKUP(A5477,Produtos!$A:$E,5,FALSE),0),"ABAIXO DO MINIMO","OK"))</f>
        <v/>
      </c>
    </row>
    <row r="5478">
      <c r="B5478">
        <f>IFERROR(VLOOKUP(A5478,Produtos!A:B,2,FALSE),"")</f>
        <v/>
      </c>
      <c r="D5478" s="10">
        <f>IFERROR(INDEX(Lotes!$E:$E,MATCH(1,(Lotes!$A:$A=A5478)*(Lotes!$C:$C=C5478),0)),"")</f>
        <v/>
      </c>
      <c r="E5478" s="14">
        <f>IF(D5478="","",D5478-TODAY())</f>
        <v/>
      </c>
      <c r="F5478">
        <f>IF(D5478="","",IF(E5478&lt;0,"VENCIDO",IF(E5478&lt;=30,"VENCE EM &lt;= 30 DIAS",IF(E5478&lt;=60,"ATENCAO (31-60 DIAS)","OK"))))</f>
        <v/>
      </c>
      <c r="G5478" s="14">
        <f>SUMIFS(Lancamentos!$G:$G,Lancamentos!$C:$C,$A5478,Lancamentos!$E:$E,$C5478,Lancamentos!$B:$B,"ENTRADA")</f>
        <v/>
      </c>
      <c r="H5478" s="14">
        <f>SUMIFS(Lancamentos!$G:$G,Lancamentos!$C:$C,$A5478,Lancamentos!$E:$E,$C5478,Lancamentos!$B:$B,"SAIDA_USO")</f>
        <v/>
      </c>
      <c r="I5478" s="14">
        <f>SUMIFS(Lancamentos!$G:$G,Lancamentos!$C:$C,$A5478,Lancamentos!$E:$E,$C5478,Lancamentos!$B:$B,"SAIDA_DESCARTE")</f>
        <v/>
      </c>
      <c r="J5478" s="14">
        <f>G5478-H5478-I5478</f>
        <v/>
      </c>
      <c r="K5478">
        <f>IF(A5478="","",IF(J5478&lt;=IFERROR(VLOOKUP(A5478,Produtos!$A:$E,5,FALSE),0),"ABAIXO DO MINIMO","OK"))</f>
        <v/>
      </c>
    </row>
    <row r="5479">
      <c r="B5479">
        <f>IFERROR(VLOOKUP(A5479,Produtos!A:B,2,FALSE),"")</f>
        <v/>
      </c>
      <c r="D5479" s="10">
        <f>IFERROR(INDEX(Lotes!$E:$E,MATCH(1,(Lotes!$A:$A=A5479)*(Lotes!$C:$C=C5479),0)),"")</f>
        <v/>
      </c>
      <c r="E5479" s="14">
        <f>IF(D5479="","",D5479-TODAY())</f>
        <v/>
      </c>
      <c r="F5479">
        <f>IF(D5479="","",IF(E5479&lt;0,"VENCIDO",IF(E5479&lt;=30,"VENCE EM &lt;= 30 DIAS",IF(E5479&lt;=60,"ATENCAO (31-60 DIAS)","OK"))))</f>
        <v/>
      </c>
      <c r="G5479" s="14">
        <f>SUMIFS(Lancamentos!$G:$G,Lancamentos!$C:$C,$A5479,Lancamentos!$E:$E,$C5479,Lancamentos!$B:$B,"ENTRADA")</f>
        <v/>
      </c>
      <c r="H5479" s="14">
        <f>SUMIFS(Lancamentos!$G:$G,Lancamentos!$C:$C,$A5479,Lancamentos!$E:$E,$C5479,Lancamentos!$B:$B,"SAIDA_USO")</f>
        <v/>
      </c>
      <c r="I5479" s="14">
        <f>SUMIFS(Lancamentos!$G:$G,Lancamentos!$C:$C,$A5479,Lancamentos!$E:$E,$C5479,Lancamentos!$B:$B,"SAIDA_DESCARTE")</f>
        <v/>
      </c>
      <c r="J5479" s="14">
        <f>G5479-H5479-I5479</f>
        <v/>
      </c>
      <c r="K5479">
        <f>IF(A5479="","",IF(J5479&lt;=IFERROR(VLOOKUP(A5479,Produtos!$A:$E,5,FALSE),0),"ABAIXO DO MINIMO","OK"))</f>
        <v/>
      </c>
    </row>
    <row r="5480">
      <c r="B5480">
        <f>IFERROR(VLOOKUP(A5480,Produtos!A:B,2,FALSE),"")</f>
        <v/>
      </c>
      <c r="D5480" s="10">
        <f>IFERROR(INDEX(Lotes!$E:$E,MATCH(1,(Lotes!$A:$A=A5480)*(Lotes!$C:$C=C5480),0)),"")</f>
        <v/>
      </c>
      <c r="E5480" s="14">
        <f>IF(D5480="","",D5480-TODAY())</f>
        <v/>
      </c>
      <c r="F5480">
        <f>IF(D5480="","",IF(E5480&lt;0,"VENCIDO",IF(E5480&lt;=30,"VENCE EM &lt;= 30 DIAS",IF(E5480&lt;=60,"ATENCAO (31-60 DIAS)","OK"))))</f>
        <v/>
      </c>
      <c r="G5480" s="14">
        <f>SUMIFS(Lancamentos!$G:$G,Lancamentos!$C:$C,$A5480,Lancamentos!$E:$E,$C5480,Lancamentos!$B:$B,"ENTRADA")</f>
        <v/>
      </c>
      <c r="H5480" s="14">
        <f>SUMIFS(Lancamentos!$G:$G,Lancamentos!$C:$C,$A5480,Lancamentos!$E:$E,$C5480,Lancamentos!$B:$B,"SAIDA_USO")</f>
        <v/>
      </c>
      <c r="I5480" s="14">
        <f>SUMIFS(Lancamentos!$G:$G,Lancamentos!$C:$C,$A5480,Lancamentos!$E:$E,$C5480,Lancamentos!$B:$B,"SAIDA_DESCARTE")</f>
        <v/>
      </c>
      <c r="J5480" s="14">
        <f>G5480-H5480-I5480</f>
        <v/>
      </c>
      <c r="K5480">
        <f>IF(A5480="","",IF(J5480&lt;=IFERROR(VLOOKUP(A5480,Produtos!$A:$E,5,FALSE),0),"ABAIXO DO MINIMO","OK"))</f>
        <v/>
      </c>
    </row>
    <row r="5481">
      <c r="B5481">
        <f>IFERROR(VLOOKUP(A5481,Produtos!A:B,2,FALSE),"")</f>
        <v/>
      </c>
      <c r="D5481" s="10">
        <f>IFERROR(INDEX(Lotes!$E:$E,MATCH(1,(Lotes!$A:$A=A5481)*(Lotes!$C:$C=C5481),0)),"")</f>
        <v/>
      </c>
      <c r="E5481" s="14">
        <f>IF(D5481="","",D5481-TODAY())</f>
        <v/>
      </c>
      <c r="F5481">
        <f>IF(D5481="","",IF(E5481&lt;0,"VENCIDO",IF(E5481&lt;=30,"VENCE EM &lt;= 30 DIAS",IF(E5481&lt;=60,"ATENCAO (31-60 DIAS)","OK"))))</f>
        <v/>
      </c>
      <c r="G5481" s="14">
        <f>SUMIFS(Lancamentos!$G:$G,Lancamentos!$C:$C,$A5481,Lancamentos!$E:$E,$C5481,Lancamentos!$B:$B,"ENTRADA")</f>
        <v/>
      </c>
      <c r="H5481" s="14">
        <f>SUMIFS(Lancamentos!$G:$G,Lancamentos!$C:$C,$A5481,Lancamentos!$E:$E,$C5481,Lancamentos!$B:$B,"SAIDA_USO")</f>
        <v/>
      </c>
      <c r="I5481" s="14">
        <f>SUMIFS(Lancamentos!$G:$G,Lancamentos!$C:$C,$A5481,Lancamentos!$E:$E,$C5481,Lancamentos!$B:$B,"SAIDA_DESCARTE")</f>
        <v/>
      </c>
      <c r="J5481" s="14">
        <f>G5481-H5481-I5481</f>
        <v/>
      </c>
      <c r="K5481">
        <f>IF(A5481="","",IF(J5481&lt;=IFERROR(VLOOKUP(A5481,Produtos!$A:$E,5,FALSE),0),"ABAIXO DO MINIMO","OK"))</f>
        <v/>
      </c>
    </row>
    <row r="5482">
      <c r="B5482">
        <f>IFERROR(VLOOKUP(A5482,Produtos!A:B,2,FALSE),"")</f>
        <v/>
      </c>
      <c r="D5482" s="10">
        <f>IFERROR(INDEX(Lotes!$E:$E,MATCH(1,(Lotes!$A:$A=A5482)*(Lotes!$C:$C=C5482),0)),"")</f>
        <v/>
      </c>
      <c r="E5482" s="14">
        <f>IF(D5482="","",D5482-TODAY())</f>
        <v/>
      </c>
      <c r="F5482">
        <f>IF(D5482="","",IF(E5482&lt;0,"VENCIDO",IF(E5482&lt;=30,"VENCE EM &lt;= 30 DIAS",IF(E5482&lt;=60,"ATENCAO (31-60 DIAS)","OK"))))</f>
        <v/>
      </c>
      <c r="G5482" s="14">
        <f>SUMIFS(Lancamentos!$G:$G,Lancamentos!$C:$C,$A5482,Lancamentos!$E:$E,$C5482,Lancamentos!$B:$B,"ENTRADA")</f>
        <v/>
      </c>
      <c r="H5482" s="14">
        <f>SUMIFS(Lancamentos!$G:$G,Lancamentos!$C:$C,$A5482,Lancamentos!$E:$E,$C5482,Lancamentos!$B:$B,"SAIDA_USO")</f>
        <v/>
      </c>
      <c r="I5482" s="14">
        <f>SUMIFS(Lancamentos!$G:$G,Lancamentos!$C:$C,$A5482,Lancamentos!$E:$E,$C5482,Lancamentos!$B:$B,"SAIDA_DESCARTE")</f>
        <v/>
      </c>
      <c r="J5482" s="14">
        <f>G5482-H5482-I5482</f>
        <v/>
      </c>
      <c r="K5482">
        <f>IF(A5482="","",IF(J5482&lt;=IFERROR(VLOOKUP(A5482,Produtos!$A:$E,5,FALSE),0),"ABAIXO DO MINIMO","OK"))</f>
        <v/>
      </c>
    </row>
    <row r="5483">
      <c r="B5483">
        <f>IFERROR(VLOOKUP(A5483,Produtos!A:B,2,FALSE),"")</f>
        <v/>
      </c>
      <c r="D5483" s="10">
        <f>IFERROR(INDEX(Lotes!$E:$E,MATCH(1,(Lotes!$A:$A=A5483)*(Lotes!$C:$C=C5483),0)),"")</f>
        <v/>
      </c>
      <c r="E5483" s="14">
        <f>IF(D5483="","",D5483-TODAY())</f>
        <v/>
      </c>
      <c r="F5483">
        <f>IF(D5483="","",IF(E5483&lt;0,"VENCIDO",IF(E5483&lt;=30,"VENCE EM &lt;= 30 DIAS",IF(E5483&lt;=60,"ATENCAO (31-60 DIAS)","OK"))))</f>
        <v/>
      </c>
      <c r="G5483" s="14">
        <f>SUMIFS(Lancamentos!$G:$G,Lancamentos!$C:$C,$A5483,Lancamentos!$E:$E,$C5483,Lancamentos!$B:$B,"ENTRADA")</f>
        <v/>
      </c>
      <c r="H5483" s="14">
        <f>SUMIFS(Lancamentos!$G:$G,Lancamentos!$C:$C,$A5483,Lancamentos!$E:$E,$C5483,Lancamentos!$B:$B,"SAIDA_USO")</f>
        <v/>
      </c>
      <c r="I5483" s="14">
        <f>SUMIFS(Lancamentos!$G:$G,Lancamentos!$C:$C,$A5483,Lancamentos!$E:$E,$C5483,Lancamentos!$B:$B,"SAIDA_DESCARTE")</f>
        <v/>
      </c>
      <c r="J5483" s="14">
        <f>G5483-H5483-I5483</f>
        <v/>
      </c>
      <c r="K5483">
        <f>IF(A5483="","",IF(J5483&lt;=IFERROR(VLOOKUP(A5483,Produtos!$A:$E,5,FALSE),0),"ABAIXO DO MINIMO","OK"))</f>
        <v/>
      </c>
    </row>
    <row r="5484">
      <c r="B5484">
        <f>IFERROR(VLOOKUP(A5484,Produtos!A:B,2,FALSE),"")</f>
        <v/>
      </c>
      <c r="D5484" s="10">
        <f>IFERROR(INDEX(Lotes!$E:$E,MATCH(1,(Lotes!$A:$A=A5484)*(Lotes!$C:$C=C5484),0)),"")</f>
        <v/>
      </c>
      <c r="E5484" s="14">
        <f>IF(D5484="","",D5484-TODAY())</f>
        <v/>
      </c>
      <c r="F5484">
        <f>IF(D5484="","",IF(E5484&lt;0,"VENCIDO",IF(E5484&lt;=30,"VENCE EM &lt;= 30 DIAS",IF(E5484&lt;=60,"ATENCAO (31-60 DIAS)","OK"))))</f>
        <v/>
      </c>
      <c r="G5484" s="14">
        <f>SUMIFS(Lancamentos!$G:$G,Lancamentos!$C:$C,$A5484,Lancamentos!$E:$E,$C5484,Lancamentos!$B:$B,"ENTRADA")</f>
        <v/>
      </c>
      <c r="H5484" s="14">
        <f>SUMIFS(Lancamentos!$G:$G,Lancamentos!$C:$C,$A5484,Lancamentos!$E:$E,$C5484,Lancamentos!$B:$B,"SAIDA_USO")</f>
        <v/>
      </c>
      <c r="I5484" s="14">
        <f>SUMIFS(Lancamentos!$G:$G,Lancamentos!$C:$C,$A5484,Lancamentos!$E:$E,$C5484,Lancamentos!$B:$B,"SAIDA_DESCARTE")</f>
        <v/>
      </c>
      <c r="J5484" s="14">
        <f>G5484-H5484-I5484</f>
        <v/>
      </c>
      <c r="K5484">
        <f>IF(A5484="","",IF(J5484&lt;=IFERROR(VLOOKUP(A5484,Produtos!$A:$E,5,FALSE),0),"ABAIXO DO MINIMO","OK"))</f>
        <v/>
      </c>
    </row>
    <row r="5485">
      <c r="B5485">
        <f>IFERROR(VLOOKUP(A5485,Produtos!A:B,2,FALSE),"")</f>
        <v/>
      </c>
      <c r="D5485" s="10">
        <f>IFERROR(INDEX(Lotes!$E:$E,MATCH(1,(Lotes!$A:$A=A5485)*(Lotes!$C:$C=C5485),0)),"")</f>
        <v/>
      </c>
      <c r="E5485" s="14">
        <f>IF(D5485="","",D5485-TODAY())</f>
        <v/>
      </c>
      <c r="F5485">
        <f>IF(D5485="","",IF(E5485&lt;0,"VENCIDO",IF(E5485&lt;=30,"VENCE EM &lt;= 30 DIAS",IF(E5485&lt;=60,"ATENCAO (31-60 DIAS)","OK"))))</f>
        <v/>
      </c>
      <c r="G5485" s="14">
        <f>SUMIFS(Lancamentos!$G:$G,Lancamentos!$C:$C,$A5485,Lancamentos!$E:$E,$C5485,Lancamentos!$B:$B,"ENTRADA")</f>
        <v/>
      </c>
      <c r="H5485" s="14">
        <f>SUMIFS(Lancamentos!$G:$G,Lancamentos!$C:$C,$A5485,Lancamentos!$E:$E,$C5485,Lancamentos!$B:$B,"SAIDA_USO")</f>
        <v/>
      </c>
      <c r="I5485" s="14">
        <f>SUMIFS(Lancamentos!$G:$G,Lancamentos!$C:$C,$A5485,Lancamentos!$E:$E,$C5485,Lancamentos!$B:$B,"SAIDA_DESCARTE")</f>
        <v/>
      </c>
      <c r="J5485" s="14">
        <f>G5485-H5485-I5485</f>
        <v/>
      </c>
      <c r="K5485">
        <f>IF(A5485="","",IF(J5485&lt;=IFERROR(VLOOKUP(A5485,Produtos!$A:$E,5,FALSE),0),"ABAIXO DO MINIMO","OK"))</f>
        <v/>
      </c>
    </row>
    <row r="5486">
      <c r="B5486">
        <f>IFERROR(VLOOKUP(A5486,Produtos!A:B,2,FALSE),"")</f>
        <v/>
      </c>
      <c r="D5486" s="10">
        <f>IFERROR(INDEX(Lotes!$E:$E,MATCH(1,(Lotes!$A:$A=A5486)*(Lotes!$C:$C=C5486),0)),"")</f>
        <v/>
      </c>
      <c r="E5486" s="14">
        <f>IF(D5486="","",D5486-TODAY())</f>
        <v/>
      </c>
      <c r="F5486">
        <f>IF(D5486="","",IF(E5486&lt;0,"VENCIDO",IF(E5486&lt;=30,"VENCE EM &lt;= 30 DIAS",IF(E5486&lt;=60,"ATENCAO (31-60 DIAS)","OK"))))</f>
        <v/>
      </c>
      <c r="G5486" s="14">
        <f>SUMIFS(Lancamentos!$G:$G,Lancamentos!$C:$C,$A5486,Lancamentos!$E:$E,$C5486,Lancamentos!$B:$B,"ENTRADA")</f>
        <v/>
      </c>
      <c r="H5486" s="14">
        <f>SUMIFS(Lancamentos!$G:$G,Lancamentos!$C:$C,$A5486,Lancamentos!$E:$E,$C5486,Lancamentos!$B:$B,"SAIDA_USO")</f>
        <v/>
      </c>
      <c r="I5486" s="14">
        <f>SUMIFS(Lancamentos!$G:$G,Lancamentos!$C:$C,$A5486,Lancamentos!$E:$E,$C5486,Lancamentos!$B:$B,"SAIDA_DESCARTE")</f>
        <v/>
      </c>
      <c r="J5486" s="14">
        <f>G5486-H5486-I5486</f>
        <v/>
      </c>
      <c r="K5486">
        <f>IF(A5486="","",IF(J5486&lt;=IFERROR(VLOOKUP(A5486,Produtos!$A:$E,5,FALSE),0),"ABAIXO DO MINIMO","OK"))</f>
        <v/>
      </c>
    </row>
    <row r="5487">
      <c r="B5487">
        <f>IFERROR(VLOOKUP(A5487,Produtos!A:B,2,FALSE),"")</f>
        <v/>
      </c>
      <c r="D5487" s="10">
        <f>IFERROR(INDEX(Lotes!$E:$E,MATCH(1,(Lotes!$A:$A=A5487)*(Lotes!$C:$C=C5487),0)),"")</f>
        <v/>
      </c>
      <c r="E5487" s="14">
        <f>IF(D5487="","",D5487-TODAY())</f>
        <v/>
      </c>
      <c r="F5487">
        <f>IF(D5487="","",IF(E5487&lt;0,"VENCIDO",IF(E5487&lt;=30,"VENCE EM &lt;= 30 DIAS",IF(E5487&lt;=60,"ATENCAO (31-60 DIAS)","OK"))))</f>
        <v/>
      </c>
      <c r="G5487" s="14">
        <f>SUMIFS(Lancamentos!$G:$G,Lancamentos!$C:$C,$A5487,Lancamentos!$E:$E,$C5487,Lancamentos!$B:$B,"ENTRADA")</f>
        <v/>
      </c>
      <c r="H5487" s="14">
        <f>SUMIFS(Lancamentos!$G:$G,Lancamentos!$C:$C,$A5487,Lancamentos!$E:$E,$C5487,Lancamentos!$B:$B,"SAIDA_USO")</f>
        <v/>
      </c>
      <c r="I5487" s="14">
        <f>SUMIFS(Lancamentos!$G:$G,Lancamentos!$C:$C,$A5487,Lancamentos!$E:$E,$C5487,Lancamentos!$B:$B,"SAIDA_DESCARTE")</f>
        <v/>
      </c>
      <c r="J5487" s="14">
        <f>G5487-H5487-I5487</f>
        <v/>
      </c>
      <c r="K5487">
        <f>IF(A5487="","",IF(J5487&lt;=IFERROR(VLOOKUP(A5487,Produtos!$A:$E,5,FALSE),0),"ABAIXO DO MINIMO","OK"))</f>
        <v/>
      </c>
    </row>
    <row r="5488">
      <c r="B5488">
        <f>IFERROR(VLOOKUP(A5488,Produtos!A:B,2,FALSE),"")</f>
        <v/>
      </c>
      <c r="D5488" s="10">
        <f>IFERROR(INDEX(Lotes!$E:$E,MATCH(1,(Lotes!$A:$A=A5488)*(Lotes!$C:$C=C5488),0)),"")</f>
        <v/>
      </c>
      <c r="E5488" s="14">
        <f>IF(D5488="","",D5488-TODAY())</f>
        <v/>
      </c>
      <c r="F5488">
        <f>IF(D5488="","",IF(E5488&lt;0,"VENCIDO",IF(E5488&lt;=30,"VENCE EM &lt;= 30 DIAS",IF(E5488&lt;=60,"ATENCAO (31-60 DIAS)","OK"))))</f>
        <v/>
      </c>
      <c r="G5488" s="14">
        <f>SUMIFS(Lancamentos!$G:$G,Lancamentos!$C:$C,$A5488,Lancamentos!$E:$E,$C5488,Lancamentos!$B:$B,"ENTRADA")</f>
        <v/>
      </c>
      <c r="H5488" s="14">
        <f>SUMIFS(Lancamentos!$G:$G,Lancamentos!$C:$C,$A5488,Lancamentos!$E:$E,$C5488,Lancamentos!$B:$B,"SAIDA_USO")</f>
        <v/>
      </c>
      <c r="I5488" s="14">
        <f>SUMIFS(Lancamentos!$G:$G,Lancamentos!$C:$C,$A5488,Lancamentos!$E:$E,$C5488,Lancamentos!$B:$B,"SAIDA_DESCARTE")</f>
        <v/>
      </c>
      <c r="J5488" s="14">
        <f>G5488-H5488-I5488</f>
        <v/>
      </c>
      <c r="K5488">
        <f>IF(A5488="","",IF(J5488&lt;=IFERROR(VLOOKUP(A5488,Produtos!$A:$E,5,FALSE),0),"ABAIXO DO MINIMO","OK"))</f>
        <v/>
      </c>
    </row>
    <row r="5489">
      <c r="B5489">
        <f>IFERROR(VLOOKUP(A5489,Produtos!A:B,2,FALSE),"")</f>
        <v/>
      </c>
      <c r="D5489" s="10">
        <f>IFERROR(INDEX(Lotes!$E:$E,MATCH(1,(Lotes!$A:$A=A5489)*(Lotes!$C:$C=C5489),0)),"")</f>
        <v/>
      </c>
      <c r="E5489" s="14">
        <f>IF(D5489="","",D5489-TODAY())</f>
        <v/>
      </c>
      <c r="F5489">
        <f>IF(D5489="","",IF(E5489&lt;0,"VENCIDO",IF(E5489&lt;=30,"VENCE EM &lt;= 30 DIAS",IF(E5489&lt;=60,"ATENCAO (31-60 DIAS)","OK"))))</f>
        <v/>
      </c>
      <c r="G5489" s="14">
        <f>SUMIFS(Lancamentos!$G:$G,Lancamentos!$C:$C,$A5489,Lancamentos!$E:$E,$C5489,Lancamentos!$B:$B,"ENTRADA")</f>
        <v/>
      </c>
      <c r="H5489" s="14">
        <f>SUMIFS(Lancamentos!$G:$G,Lancamentos!$C:$C,$A5489,Lancamentos!$E:$E,$C5489,Lancamentos!$B:$B,"SAIDA_USO")</f>
        <v/>
      </c>
      <c r="I5489" s="14">
        <f>SUMIFS(Lancamentos!$G:$G,Lancamentos!$C:$C,$A5489,Lancamentos!$E:$E,$C5489,Lancamentos!$B:$B,"SAIDA_DESCARTE")</f>
        <v/>
      </c>
      <c r="J5489" s="14">
        <f>G5489-H5489-I5489</f>
        <v/>
      </c>
      <c r="K5489">
        <f>IF(A5489="","",IF(J5489&lt;=IFERROR(VLOOKUP(A5489,Produtos!$A:$E,5,FALSE),0),"ABAIXO DO MINIMO","OK"))</f>
        <v/>
      </c>
    </row>
    <row r="5490">
      <c r="B5490">
        <f>IFERROR(VLOOKUP(A5490,Produtos!A:B,2,FALSE),"")</f>
        <v/>
      </c>
      <c r="D5490" s="10">
        <f>IFERROR(INDEX(Lotes!$E:$E,MATCH(1,(Lotes!$A:$A=A5490)*(Lotes!$C:$C=C5490),0)),"")</f>
        <v/>
      </c>
      <c r="E5490" s="14">
        <f>IF(D5490="","",D5490-TODAY())</f>
        <v/>
      </c>
      <c r="F5490">
        <f>IF(D5490="","",IF(E5490&lt;0,"VENCIDO",IF(E5490&lt;=30,"VENCE EM &lt;= 30 DIAS",IF(E5490&lt;=60,"ATENCAO (31-60 DIAS)","OK"))))</f>
        <v/>
      </c>
      <c r="G5490" s="14">
        <f>SUMIFS(Lancamentos!$G:$G,Lancamentos!$C:$C,$A5490,Lancamentos!$E:$E,$C5490,Lancamentos!$B:$B,"ENTRADA")</f>
        <v/>
      </c>
      <c r="H5490" s="14">
        <f>SUMIFS(Lancamentos!$G:$G,Lancamentos!$C:$C,$A5490,Lancamentos!$E:$E,$C5490,Lancamentos!$B:$B,"SAIDA_USO")</f>
        <v/>
      </c>
      <c r="I5490" s="14">
        <f>SUMIFS(Lancamentos!$G:$G,Lancamentos!$C:$C,$A5490,Lancamentos!$E:$E,$C5490,Lancamentos!$B:$B,"SAIDA_DESCARTE")</f>
        <v/>
      </c>
      <c r="J5490" s="14">
        <f>G5490-H5490-I5490</f>
        <v/>
      </c>
      <c r="K5490">
        <f>IF(A5490="","",IF(J5490&lt;=IFERROR(VLOOKUP(A5490,Produtos!$A:$E,5,FALSE),0),"ABAIXO DO MINIMO","OK"))</f>
        <v/>
      </c>
    </row>
    <row r="5491">
      <c r="B5491">
        <f>IFERROR(VLOOKUP(A5491,Produtos!A:B,2,FALSE),"")</f>
        <v/>
      </c>
      <c r="D5491" s="10">
        <f>IFERROR(INDEX(Lotes!$E:$E,MATCH(1,(Lotes!$A:$A=A5491)*(Lotes!$C:$C=C5491),0)),"")</f>
        <v/>
      </c>
      <c r="E5491" s="14">
        <f>IF(D5491="","",D5491-TODAY())</f>
        <v/>
      </c>
      <c r="F5491">
        <f>IF(D5491="","",IF(E5491&lt;0,"VENCIDO",IF(E5491&lt;=30,"VENCE EM &lt;= 30 DIAS",IF(E5491&lt;=60,"ATENCAO (31-60 DIAS)","OK"))))</f>
        <v/>
      </c>
      <c r="G5491" s="14">
        <f>SUMIFS(Lancamentos!$G:$G,Lancamentos!$C:$C,$A5491,Lancamentos!$E:$E,$C5491,Lancamentos!$B:$B,"ENTRADA")</f>
        <v/>
      </c>
      <c r="H5491" s="14">
        <f>SUMIFS(Lancamentos!$G:$G,Lancamentos!$C:$C,$A5491,Lancamentos!$E:$E,$C5491,Lancamentos!$B:$B,"SAIDA_USO")</f>
        <v/>
      </c>
      <c r="I5491" s="14">
        <f>SUMIFS(Lancamentos!$G:$G,Lancamentos!$C:$C,$A5491,Lancamentos!$E:$E,$C5491,Lancamentos!$B:$B,"SAIDA_DESCARTE")</f>
        <v/>
      </c>
      <c r="J5491" s="14">
        <f>G5491-H5491-I5491</f>
        <v/>
      </c>
      <c r="K5491">
        <f>IF(A5491="","",IF(J5491&lt;=IFERROR(VLOOKUP(A5491,Produtos!$A:$E,5,FALSE),0),"ABAIXO DO MINIMO","OK"))</f>
        <v/>
      </c>
    </row>
    <row r="5492">
      <c r="B5492">
        <f>IFERROR(VLOOKUP(A5492,Produtos!A:B,2,FALSE),"")</f>
        <v/>
      </c>
      <c r="D5492" s="10">
        <f>IFERROR(INDEX(Lotes!$E:$E,MATCH(1,(Lotes!$A:$A=A5492)*(Lotes!$C:$C=C5492),0)),"")</f>
        <v/>
      </c>
      <c r="E5492" s="14">
        <f>IF(D5492="","",D5492-TODAY())</f>
        <v/>
      </c>
      <c r="F5492">
        <f>IF(D5492="","",IF(E5492&lt;0,"VENCIDO",IF(E5492&lt;=30,"VENCE EM &lt;= 30 DIAS",IF(E5492&lt;=60,"ATENCAO (31-60 DIAS)","OK"))))</f>
        <v/>
      </c>
      <c r="G5492" s="14">
        <f>SUMIFS(Lancamentos!$G:$G,Lancamentos!$C:$C,$A5492,Lancamentos!$E:$E,$C5492,Lancamentos!$B:$B,"ENTRADA")</f>
        <v/>
      </c>
      <c r="H5492" s="14">
        <f>SUMIFS(Lancamentos!$G:$G,Lancamentos!$C:$C,$A5492,Lancamentos!$E:$E,$C5492,Lancamentos!$B:$B,"SAIDA_USO")</f>
        <v/>
      </c>
      <c r="I5492" s="14">
        <f>SUMIFS(Lancamentos!$G:$G,Lancamentos!$C:$C,$A5492,Lancamentos!$E:$E,$C5492,Lancamentos!$B:$B,"SAIDA_DESCARTE")</f>
        <v/>
      </c>
      <c r="J5492" s="14">
        <f>G5492-H5492-I5492</f>
        <v/>
      </c>
      <c r="K5492">
        <f>IF(A5492="","",IF(J5492&lt;=IFERROR(VLOOKUP(A5492,Produtos!$A:$E,5,FALSE),0),"ABAIXO DO MINIMO","OK"))</f>
        <v/>
      </c>
    </row>
    <row r="5493">
      <c r="B5493">
        <f>IFERROR(VLOOKUP(A5493,Produtos!A:B,2,FALSE),"")</f>
        <v/>
      </c>
      <c r="D5493" s="10">
        <f>IFERROR(INDEX(Lotes!$E:$E,MATCH(1,(Lotes!$A:$A=A5493)*(Lotes!$C:$C=C5493),0)),"")</f>
        <v/>
      </c>
      <c r="E5493" s="14">
        <f>IF(D5493="","",D5493-TODAY())</f>
        <v/>
      </c>
      <c r="F5493">
        <f>IF(D5493="","",IF(E5493&lt;0,"VENCIDO",IF(E5493&lt;=30,"VENCE EM &lt;= 30 DIAS",IF(E5493&lt;=60,"ATENCAO (31-60 DIAS)","OK"))))</f>
        <v/>
      </c>
      <c r="G5493" s="14">
        <f>SUMIFS(Lancamentos!$G:$G,Lancamentos!$C:$C,$A5493,Lancamentos!$E:$E,$C5493,Lancamentos!$B:$B,"ENTRADA")</f>
        <v/>
      </c>
      <c r="H5493" s="14">
        <f>SUMIFS(Lancamentos!$G:$G,Lancamentos!$C:$C,$A5493,Lancamentos!$E:$E,$C5493,Lancamentos!$B:$B,"SAIDA_USO")</f>
        <v/>
      </c>
      <c r="I5493" s="14">
        <f>SUMIFS(Lancamentos!$G:$G,Lancamentos!$C:$C,$A5493,Lancamentos!$E:$E,$C5493,Lancamentos!$B:$B,"SAIDA_DESCARTE")</f>
        <v/>
      </c>
      <c r="J5493" s="14">
        <f>G5493-H5493-I5493</f>
        <v/>
      </c>
      <c r="K5493">
        <f>IF(A5493="","",IF(J5493&lt;=IFERROR(VLOOKUP(A5493,Produtos!$A:$E,5,FALSE),0),"ABAIXO DO MINIMO","OK"))</f>
        <v/>
      </c>
    </row>
    <row r="5494">
      <c r="B5494">
        <f>IFERROR(VLOOKUP(A5494,Produtos!A:B,2,FALSE),"")</f>
        <v/>
      </c>
      <c r="D5494" s="10">
        <f>IFERROR(INDEX(Lotes!$E:$E,MATCH(1,(Lotes!$A:$A=A5494)*(Lotes!$C:$C=C5494),0)),"")</f>
        <v/>
      </c>
      <c r="E5494" s="14">
        <f>IF(D5494="","",D5494-TODAY())</f>
        <v/>
      </c>
      <c r="F5494">
        <f>IF(D5494="","",IF(E5494&lt;0,"VENCIDO",IF(E5494&lt;=30,"VENCE EM &lt;= 30 DIAS",IF(E5494&lt;=60,"ATENCAO (31-60 DIAS)","OK"))))</f>
        <v/>
      </c>
      <c r="G5494" s="14">
        <f>SUMIFS(Lancamentos!$G:$G,Lancamentos!$C:$C,$A5494,Lancamentos!$E:$E,$C5494,Lancamentos!$B:$B,"ENTRADA")</f>
        <v/>
      </c>
      <c r="H5494" s="14">
        <f>SUMIFS(Lancamentos!$G:$G,Lancamentos!$C:$C,$A5494,Lancamentos!$E:$E,$C5494,Lancamentos!$B:$B,"SAIDA_USO")</f>
        <v/>
      </c>
      <c r="I5494" s="14">
        <f>SUMIFS(Lancamentos!$G:$G,Lancamentos!$C:$C,$A5494,Lancamentos!$E:$E,$C5494,Lancamentos!$B:$B,"SAIDA_DESCARTE")</f>
        <v/>
      </c>
      <c r="J5494" s="14">
        <f>G5494-H5494-I5494</f>
        <v/>
      </c>
      <c r="K5494">
        <f>IF(A5494="","",IF(J5494&lt;=IFERROR(VLOOKUP(A5494,Produtos!$A:$E,5,FALSE),0),"ABAIXO DO MINIMO","OK"))</f>
        <v/>
      </c>
    </row>
    <row r="5495">
      <c r="B5495">
        <f>IFERROR(VLOOKUP(A5495,Produtos!A:B,2,FALSE),"")</f>
        <v/>
      </c>
      <c r="D5495" s="10">
        <f>IFERROR(INDEX(Lotes!$E:$E,MATCH(1,(Lotes!$A:$A=A5495)*(Lotes!$C:$C=C5495),0)),"")</f>
        <v/>
      </c>
      <c r="E5495" s="14">
        <f>IF(D5495="","",D5495-TODAY())</f>
        <v/>
      </c>
      <c r="F5495">
        <f>IF(D5495="","",IF(E5495&lt;0,"VENCIDO",IF(E5495&lt;=30,"VENCE EM &lt;= 30 DIAS",IF(E5495&lt;=60,"ATENCAO (31-60 DIAS)","OK"))))</f>
        <v/>
      </c>
      <c r="G5495" s="14">
        <f>SUMIFS(Lancamentos!$G:$G,Lancamentos!$C:$C,$A5495,Lancamentos!$E:$E,$C5495,Lancamentos!$B:$B,"ENTRADA")</f>
        <v/>
      </c>
      <c r="H5495" s="14">
        <f>SUMIFS(Lancamentos!$G:$G,Lancamentos!$C:$C,$A5495,Lancamentos!$E:$E,$C5495,Lancamentos!$B:$B,"SAIDA_USO")</f>
        <v/>
      </c>
      <c r="I5495" s="14">
        <f>SUMIFS(Lancamentos!$G:$G,Lancamentos!$C:$C,$A5495,Lancamentos!$E:$E,$C5495,Lancamentos!$B:$B,"SAIDA_DESCARTE")</f>
        <v/>
      </c>
      <c r="J5495" s="14">
        <f>G5495-H5495-I5495</f>
        <v/>
      </c>
      <c r="K5495">
        <f>IF(A5495="","",IF(J5495&lt;=IFERROR(VLOOKUP(A5495,Produtos!$A:$E,5,FALSE),0),"ABAIXO DO MINIMO","OK"))</f>
        <v/>
      </c>
    </row>
    <row r="5496">
      <c r="B5496">
        <f>IFERROR(VLOOKUP(A5496,Produtos!A:B,2,FALSE),"")</f>
        <v/>
      </c>
      <c r="D5496" s="10">
        <f>IFERROR(INDEX(Lotes!$E:$E,MATCH(1,(Lotes!$A:$A=A5496)*(Lotes!$C:$C=C5496),0)),"")</f>
        <v/>
      </c>
      <c r="E5496" s="14">
        <f>IF(D5496="","",D5496-TODAY())</f>
        <v/>
      </c>
      <c r="F5496">
        <f>IF(D5496="","",IF(E5496&lt;0,"VENCIDO",IF(E5496&lt;=30,"VENCE EM &lt;= 30 DIAS",IF(E5496&lt;=60,"ATENCAO (31-60 DIAS)","OK"))))</f>
        <v/>
      </c>
      <c r="G5496" s="14">
        <f>SUMIFS(Lancamentos!$G:$G,Lancamentos!$C:$C,$A5496,Lancamentos!$E:$E,$C5496,Lancamentos!$B:$B,"ENTRADA")</f>
        <v/>
      </c>
      <c r="H5496" s="14">
        <f>SUMIFS(Lancamentos!$G:$G,Lancamentos!$C:$C,$A5496,Lancamentos!$E:$E,$C5496,Lancamentos!$B:$B,"SAIDA_USO")</f>
        <v/>
      </c>
      <c r="I5496" s="14">
        <f>SUMIFS(Lancamentos!$G:$G,Lancamentos!$C:$C,$A5496,Lancamentos!$E:$E,$C5496,Lancamentos!$B:$B,"SAIDA_DESCARTE")</f>
        <v/>
      </c>
      <c r="J5496" s="14">
        <f>G5496-H5496-I5496</f>
        <v/>
      </c>
      <c r="K5496">
        <f>IF(A5496="","",IF(J5496&lt;=IFERROR(VLOOKUP(A5496,Produtos!$A:$E,5,FALSE),0),"ABAIXO DO MINIMO","OK"))</f>
        <v/>
      </c>
    </row>
    <row r="5497">
      <c r="B5497">
        <f>IFERROR(VLOOKUP(A5497,Produtos!A:B,2,FALSE),"")</f>
        <v/>
      </c>
      <c r="D5497" s="10">
        <f>IFERROR(INDEX(Lotes!$E:$E,MATCH(1,(Lotes!$A:$A=A5497)*(Lotes!$C:$C=C5497),0)),"")</f>
        <v/>
      </c>
      <c r="E5497" s="14">
        <f>IF(D5497="","",D5497-TODAY())</f>
        <v/>
      </c>
      <c r="F5497">
        <f>IF(D5497="","",IF(E5497&lt;0,"VENCIDO",IF(E5497&lt;=30,"VENCE EM &lt;= 30 DIAS",IF(E5497&lt;=60,"ATENCAO (31-60 DIAS)","OK"))))</f>
        <v/>
      </c>
      <c r="G5497" s="14">
        <f>SUMIFS(Lancamentos!$G:$G,Lancamentos!$C:$C,$A5497,Lancamentos!$E:$E,$C5497,Lancamentos!$B:$B,"ENTRADA")</f>
        <v/>
      </c>
      <c r="H5497" s="14">
        <f>SUMIFS(Lancamentos!$G:$G,Lancamentos!$C:$C,$A5497,Lancamentos!$E:$E,$C5497,Lancamentos!$B:$B,"SAIDA_USO")</f>
        <v/>
      </c>
      <c r="I5497" s="14">
        <f>SUMIFS(Lancamentos!$G:$G,Lancamentos!$C:$C,$A5497,Lancamentos!$E:$E,$C5497,Lancamentos!$B:$B,"SAIDA_DESCARTE")</f>
        <v/>
      </c>
      <c r="J5497" s="14">
        <f>G5497-H5497-I5497</f>
        <v/>
      </c>
      <c r="K5497">
        <f>IF(A5497="","",IF(J5497&lt;=IFERROR(VLOOKUP(A5497,Produtos!$A:$E,5,FALSE),0),"ABAIXO DO MINIMO","OK"))</f>
        <v/>
      </c>
    </row>
    <row r="5498">
      <c r="B5498">
        <f>IFERROR(VLOOKUP(A5498,Produtos!A:B,2,FALSE),"")</f>
        <v/>
      </c>
      <c r="D5498" s="10">
        <f>IFERROR(INDEX(Lotes!$E:$E,MATCH(1,(Lotes!$A:$A=A5498)*(Lotes!$C:$C=C5498),0)),"")</f>
        <v/>
      </c>
      <c r="E5498" s="14">
        <f>IF(D5498="","",D5498-TODAY())</f>
        <v/>
      </c>
      <c r="F5498">
        <f>IF(D5498="","",IF(E5498&lt;0,"VENCIDO",IF(E5498&lt;=30,"VENCE EM &lt;= 30 DIAS",IF(E5498&lt;=60,"ATENCAO (31-60 DIAS)","OK"))))</f>
        <v/>
      </c>
      <c r="G5498" s="14">
        <f>SUMIFS(Lancamentos!$G:$G,Lancamentos!$C:$C,$A5498,Lancamentos!$E:$E,$C5498,Lancamentos!$B:$B,"ENTRADA")</f>
        <v/>
      </c>
      <c r="H5498" s="14">
        <f>SUMIFS(Lancamentos!$G:$G,Lancamentos!$C:$C,$A5498,Lancamentos!$E:$E,$C5498,Lancamentos!$B:$B,"SAIDA_USO")</f>
        <v/>
      </c>
      <c r="I5498" s="14">
        <f>SUMIFS(Lancamentos!$G:$G,Lancamentos!$C:$C,$A5498,Lancamentos!$E:$E,$C5498,Lancamentos!$B:$B,"SAIDA_DESCARTE")</f>
        <v/>
      </c>
      <c r="J5498" s="14">
        <f>G5498-H5498-I5498</f>
        <v/>
      </c>
      <c r="K5498">
        <f>IF(A5498="","",IF(J5498&lt;=IFERROR(VLOOKUP(A5498,Produtos!$A:$E,5,FALSE),0),"ABAIXO DO MINIMO","OK"))</f>
        <v/>
      </c>
    </row>
    <row r="5499">
      <c r="B5499">
        <f>IFERROR(VLOOKUP(A5499,Produtos!A:B,2,FALSE),"")</f>
        <v/>
      </c>
      <c r="D5499" s="10">
        <f>IFERROR(INDEX(Lotes!$E:$E,MATCH(1,(Lotes!$A:$A=A5499)*(Lotes!$C:$C=C5499),0)),"")</f>
        <v/>
      </c>
      <c r="E5499" s="14">
        <f>IF(D5499="","",D5499-TODAY())</f>
        <v/>
      </c>
      <c r="F5499">
        <f>IF(D5499="","",IF(E5499&lt;0,"VENCIDO",IF(E5499&lt;=30,"VENCE EM &lt;= 30 DIAS",IF(E5499&lt;=60,"ATENCAO (31-60 DIAS)","OK"))))</f>
        <v/>
      </c>
      <c r="G5499" s="14">
        <f>SUMIFS(Lancamentos!$G:$G,Lancamentos!$C:$C,$A5499,Lancamentos!$E:$E,$C5499,Lancamentos!$B:$B,"ENTRADA")</f>
        <v/>
      </c>
      <c r="H5499" s="14">
        <f>SUMIFS(Lancamentos!$G:$G,Lancamentos!$C:$C,$A5499,Lancamentos!$E:$E,$C5499,Lancamentos!$B:$B,"SAIDA_USO")</f>
        <v/>
      </c>
      <c r="I5499" s="14">
        <f>SUMIFS(Lancamentos!$G:$G,Lancamentos!$C:$C,$A5499,Lancamentos!$E:$E,$C5499,Lancamentos!$B:$B,"SAIDA_DESCARTE")</f>
        <v/>
      </c>
      <c r="J5499" s="14">
        <f>G5499-H5499-I5499</f>
        <v/>
      </c>
      <c r="K5499">
        <f>IF(A5499="","",IF(J5499&lt;=IFERROR(VLOOKUP(A5499,Produtos!$A:$E,5,FALSE),0),"ABAIXO DO MINIMO","OK"))</f>
        <v/>
      </c>
    </row>
    <row r="5500">
      <c r="B5500">
        <f>IFERROR(VLOOKUP(A5500,Produtos!A:B,2,FALSE),"")</f>
        <v/>
      </c>
      <c r="D5500" s="10">
        <f>IFERROR(INDEX(Lotes!$E:$E,MATCH(1,(Lotes!$A:$A=A5500)*(Lotes!$C:$C=C5500),0)),"")</f>
        <v/>
      </c>
      <c r="E5500" s="14">
        <f>IF(D5500="","",D5500-TODAY())</f>
        <v/>
      </c>
      <c r="F5500">
        <f>IF(D5500="","",IF(E5500&lt;0,"VENCIDO",IF(E5500&lt;=30,"VENCE EM &lt;= 30 DIAS",IF(E5500&lt;=60,"ATENCAO (31-60 DIAS)","OK"))))</f>
        <v/>
      </c>
      <c r="G5500" s="14">
        <f>SUMIFS(Lancamentos!$G:$G,Lancamentos!$C:$C,$A5500,Lancamentos!$E:$E,$C5500,Lancamentos!$B:$B,"ENTRADA")</f>
        <v/>
      </c>
      <c r="H5500" s="14">
        <f>SUMIFS(Lancamentos!$G:$G,Lancamentos!$C:$C,$A5500,Lancamentos!$E:$E,$C5500,Lancamentos!$B:$B,"SAIDA_USO")</f>
        <v/>
      </c>
      <c r="I5500" s="14">
        <f>SUMIFS(Lancamentos!$G:$G,Lancamentos!$C:$C,$A5500,Lancamentos!$E:$E,$C5500,Lancamentos!$B:$B,"SAIDA_DESCARTE")</f>
        <v/>
      </c>
      <c r="J5500" s="14">
        <f>G5500-H5500-I5500</f>
        <v/>
      </c>
      <c r="K5500">
        <f>IF(A5500="","",IF(J5500&lt;=IFERROR(VLOOKUP(A5500,Produtos!$A:$E,5,FALSE),0),"ABAIXO DO MINIMO","OK"))</f>
        <v/>
      </c>
    </row>
    <row r="5501">
      <c r="B5501">
        <f>IFERROR(VLOOKUP(A5501,Produtos!A:B,2,FALSE),"")</f>
        <v/>
      </c>
      <c r="D5501" s="10">
        <f>IFERROR(INDEX(Lotes!$E:$E,MATCH(1,(Lotes!$A:$A=A5501)*(Lotes!$C:$C=C5501),0)),"")</f>
        <v/>
      </c>
      <c r="E5501" s="14">
        <f>IF(D5501="","",D5501-TODAY())</f>
        <v/>
      </c>
      <c r="F5501">
        <f>IF(D5501="","",IF(E5501&lt;0,"VENCIDO",IF(E5501&lt;=30,"VENCE EM &lt;= 30 DIAS",IF(E5501&lt;=60,"ATENCAO (31-60 DIAS)","OK"))))</f>
        <v/>
      </c>
      <c r="G5501" s="14">
        <f>SUMIFS(Lancamentos!$G:$G,Lancamentos!$C:$C,$A5501,Lancamentos!$E:$E,$C5501,Lancamentos!$B:$B,"ENTRADA")</f>
        <v/>
      </c>
      <c r="H5501" s="14">
        <f>SUMIFS(Lancamentos!$G:$G,Lancamentos!$C:$C,$A5501,Lancamentos!$E:$E,$C5501,Lancamentos!$B:$B,"SAIDA_USO")</f>
        <v/>
      </c>
      <c r="I5501" s="14">
        <f>SUMIFS(Lancamentos!$G:$G,Lancamentos!$C:$C,$A5501,Lancamentos!$E:$E,$C5501,Lancamentos!$B:$B,"SAIDA_DESCARTE")</f>
        <v/>
      </c>
      <c r="J5501" s="14">
        <f>G5501-H5501-I5501</f>
        <v/>
      </c>
      <c r="K5501">
        <f>IF(A5501="","",IF(J5501&lt;=IFERROR(VLOOKUP(A5501,Produtos!$A:$E,5,FALSE),0),"ABAIXO DO MINIMO","OK"))</f>
        <v/>
      </c>
    </row>
    <row r="5502">
      <c r="B5502">
        <f>IFERROR(VLOOKUP(A5502,Produtos!A:B,2,FALSE),"")</f>
        <v/>
      </c>
      <c r="D5502" s="10">
        <f>IFERROR(INDEX(Lotes!$E:$E,MATCH(1,(Lotes!$A:$A=A5502)*(Lotes!$C:$C=C5502),0)),"")</f>
        <v/>
      </c>
      <c r="E5502" s="14">
        <f>IF(D5502="","",D5502-TODAY())</f>
        <v/>
      </c>
      <c r="F5502">
        <f>IF(D5502="","",IF(E5502&lt;0,"VENCIDO",IF(E5502&lt;=30,"VENCE EM &lt;= 30 DIAS",IF(E5502&lt;=60,"ATENCAO (31-60 DIAS)","OK"))))</f>
        <v/>
      </c>
      <c r="G5502" s="14">
        <f>SUMIFS(Lancamentos!$G:$G,Lancamentos!$C:$C,$A5502,Lancamentos!$E:$E,$C5502,Lancamentos!$B:$B,"ENTRADA")</f>
        <v/>
      </c>
      <c r="H5502" s="14">
        <f>SUMIFS(Lancamentos!$G:$G,Lancamentos!$C:$C,$A5502,Lancamentos!$E:$E,$C5502,Lancamentos!$B:$B,"SAIDA_USO")</f>
        <v/>
      </c>
      <c r="I5502" s="14">
        <f>SUMIFS(Lancamentos!$G:$G,Lancamentos!$C:$C,$A5502,Lancamentos!$E:$E,$C5502,Lancamentos!$B:$B,"SAIDA_DESCARTE")</f>
        <v/>
      </c>
      <c r="J5502" s="14">
        <f>G5502-H5502-I5502</f>
        <v/>
      </c>
      <c r="K5502">
        <f>IF(A5502="","",IF(J5502&lt;=IFERROR(VLOOKUP(A5502,Produtos!$A:$E,5,FALSE),0),"ABAIXO DO MINIMO","OK"))</f>
        <v/>
      </c>
    </row>
    <row r="5503">
      <c r="B5503">
        <f>IFERROR(VLOOKUP(A5503,Produtos!A:B,2,FALSE),"")</f>
        <v/>
      </c>
      <c r="D5503" s="10">
        <f>IFERROR(INDEX(Lotes!$E:$E,MATCH(1,(Lotes!$A:$A=A5503)*(Lotes!$C:$C=C5503),0)),"")</f>
        <v/>
      </c>
      <c r="E5503" s="14">
        <f>IF(D5503="","",D5503-TODAY())</f>
        <v/>
      </c>
      <c r="F5503">
        <f>IF(D5503="","",IF(E5503&lt;0,"VENCIDO",IF(E5503&lt;=30,"VENCE EM &lt;= 30 DIAS",IF(E5503&lt;=60,"ATENCAO (31-60 DIAS)","OK"))))</f>
        <v/>
      </c>
      <c r="G5503" s="14">
        <f>SUMIFS(Lancamentos!$G:$G,Lancamentos!$C:$C,$A5503,Lancamentos!$E:$E,$C5503,Lancamentos!$B:$B,"ENTRADA")</f>
        <v/>
      </c>
      <c r="H5503" s="14">
        <f>SUMIFS(Lancamentos!$G:$G,Lancamentos!$C:$C,$A5503,Lancamentos!$E:$E,$C5503,Lancamentos!$B:$B,"SAIDA_USO")</f>
        <v/>
      </c>
      <c r="I5503" s="14">
        <f>SUMIFS(Lancamentos!$G:$G,Lancamentos!$C:$C,$A5503,Lancamentos!$E:$E,$C5503,Lancamentos!$B:$B,"SAIDA_DESCARTE")</f>
        <v/>
      </c>
      <c r="J5503" s="14">
        <f>G5503-H5503-I5503</f>
        <v/>
      </c>
      <c r="K5503">
        <f>IF(A5503="","",IF(J5503&lt;=IFERROR(VLOOKUP(A5503,Produtos!$A:$E,5,FALSE),0),"ABAIXO DO MINIMO","OK"))</f>
        <v/>
      </c>
    </row>
    <row r="5504">
      <c r="B5504">
        <f>IFERROR(VLOOKUP(A5504,Produtos!A:B,2,FALSE),"")</f>
        <v/>
      </c>
      <c r="D5504" s="10">
        <f>IFERROR(INDEX(Lotes!$E:$E,MATCH(1,(Lotes!$A:$A=A5504)*(Lotes!$C:$C=C5504),0)),"")</f>
        <v/>
      </c>
      <c r="E5504" s="14">
        <f>IF(D5504="","",D5504-TODAY())</f>
        <v/>
      </c>
      <c r="F5504">
        <f>IF(D5504="","",IF(E5504&lt;0,"VENCIDO",IF(E5504&lt;=30,"VENCE EM &lt;= 30 DIAS",IF(E5504&lt;=60,"ATENCAO (31-60 DIAS)","OK"))))</f>
        <v/>
      </c>
      <c r="G5504" s="14">
        <f>SUMIFS(Lancamentos!$G:$G,Lancamentos!$C:$C,$A5504,Lancamentos!$E:$E,$C5504,Lancamentos!$B:$B,"ENTRADA")</f>
        <v/>
      </c>
      <c r="H5504" s="14">
        <f>SUMIFS(Lancamentos!$G:$G,Lancamentos!$C:$C,$A5504,Lancamentos!$E:$E,$C5504,Lancamentos!$B:$B,"SAIDA_USO")</f>
        <v/>
      </c>
      <c r="I5504" s="14">
        <f>SUMIFS(Lancamentos!$G:$G,Lancamentos!$C:$C,$A5504,Lancamentos!$E:$E,$C5504,Lancamentos!$B:$B,"SAIDA_DESCARTE")</f>
        <v/>
      </c>
      <c r="J5504" s="14">
        <f>G5504-H5504-I5504</f>
        <v/>
      </c>
      <c r="K5504">
        <f>IF(A5504="","",IF(J5504&lt;=IFERROR(VLOOKUP(A5504,Produtos!$A:$E,5,FALSE),0),"ABAIXO DO MINIMO","OK"))</f>
        <v/>
      </c>
    </row>
    <row r="5505">
      <c r="B5505">
        <f>IFERROR(VLOOKUP(A5505,Produtos!A:B,2,FALSE),"")</f>
        <v/>
      </c>
      <c r="D5505" s="10">
        <f>IFERROR(INDEX(Lotes!$E:$E,MATCH(1,(Lotes!$A:$A=A5505)*(Lotes!$C:$C=C5505),0)),"")</f>
        <v/>
      </c>
      <c r="E5505" s="14">
        <f>IF(D5505="","",D5505-TODAY())</f>
        <v/>
      </c>
      <c r="F5505">
        <f>IF(D5505="","",IF(E5505&lt;0,"VENCIDO",IF(E5505&lt;=30,"VENCE EM &lt;= 30 DIAS",IF(E5505&lt;=60,"ATENCAO (31-60 DIAS)","OK"))))</f>
        <v/>
      </c>
      <c r="G5505" s="14">
        <f>SUMIFS(Lancamentos!$G:$G,Lancamentos!$C:$C,$A5505,Lancamentos!$E:$E,$C5505,Lancamentos!$B:$B,"ENTRADA")</f>
        <v/>
      </c>
      <c r="H5505" s="14">
        <f>SUMIFS(Lancamentos!$G:$G,Lancamentos!$C:$C,$A5505,Lancamentos!$E:$E,$C5505,Lancamentos!$B:$B,"SAIDA_USO")</f>
        <v/>
      </c>
      <c r="I5505" s="14">
        <f>SUMIFS(Lancamentos!$G:$G,Lancamentos!$C:$C,$A5505,Lancamentos!$E:$E,$C5505,Lancamentos!$B:$B,"SAIDA_DESCARTE")</f>
        <v/>
      </c>
      <c r="J5505" s="14">
        <f>G5505-H5505-I5505</f>
        <v/>
      </c>
      <c r="K5505">
        <f>IF(A5505="","",IF(J5505&lt;=IFERROR(VLOOKUP(A5505,Produtos!$A:$E,5,FALSE),0),"ABAIXO DO MINIMO","OK"))</f>
        <v/>
      </c>
    </row>
    <row r="5506">
      <c r="B5506">
        <f>IFERROR(VLOOKUP(A5506,Produtos!A:B,2,FALSE),"")</f>
        <v/>
      </c>
      <c r="D5506" s="10">
        <f>IFERROR(INDEX(Lotes!$E:$E,MATCH(1,(Lotes!$A:$A=A5506)*(Lotes!$C:$C=C5506),0)),"")</f>
        <v/>
      </c>
      <c r="E5506" s="14">
        <f>IF(D5506="","",D5506-TODAY())</f>
        <v/>
      </c>
      <c r="F5506">
        <f>IF(D5506="","",IF(E5506&lt;0,"VENCIDO",IF(E5506&lt;=30,"VENCE EM &lt;= 30 DIAS",IF(E5506&lt;=60,"ATENCAO (31-60 DIAS)","OK"))))</f>
        <v/>
      </c>
      <c r="G5506" s="14">
        <f>SUMIFS(Lancamentos!$G:$G,Lancamentos!$C:$C,$A5506,Lancamentos!$E:$E,$C5506,Lancamentos!$B:$B,"ENTRADA")</f>
        <v/>
      </c>
      <c r="H5506" s="14">
        <f>SUMIFS(Lancamentos!$G:$G,Lancamentos!$C:$C,$A5506,Lancamentos!$E:$E,$C5506,Lancamentos!$B:$B,"SAIDA_USO")</f>
        <v/>
      </c>
      <c r="I5506" s="14">
        <f>SUMIFS(Lancamentos!$G:$G,Lancamentos!$C:$C,$A5506,Lancamentos!$E:$E,$C5506,Lancamentos!$B:$B,"SAIDA_DESCARTE")</f>
        <v/>
      </c>
      <c r="J5506" s="14">
        <f>G5506-H5506-I5506</f>
        <v/>
      </c>
      <c r="K5506">
        <f>IF(A5506="","",IF(J5506&lt;=IFERROR(VLOOKUP(A5506,Produtos!$A:$E,5,FALSE),0),"ABAIXO DO MINIMO","OK"))</f>
        <v/>
      </c>
    </row>
    <row r="5507">
      <c r="B5507">
        <f>IFERROR(VLOOKUP(A5507,Produtos!A:B,2,FALSE),"")</f>
        <v/>
      </c>
      <c r="D5507" s="10">
        <f>IFERROR(INDEX(Lotes!$E:$E,MATCH(1,(Lotes!$A:$A=A5507)*(Lotes!$C:$C=C5507),0)),"")</f>
        <v/>
      </c>
      <c r="E5507" s="14">
        <f>IF(D5507="","",D5507-TODAY())</f>
        <v/>
      </c>
      <c r="F5507">
        <f>IF(D5507="","",IF(E5507&lt;0,"VENCIDO",IF(E5507&lt;=30,"VENCE EM &lt;= 30 DIAS",IF(E5507&lt;=60,"ATENCAO (31-60 DIAS)","OK"))))</f>
        <v/>
      </c>
      <c r="G5507" s="14">
        <f>SUMIFS(Lancamentos!$G:$G,Lancamentos!$C:$C,$A5507,Lancamentos!$E:$E,$C5507,Lancamentos!$B:$B,"ENTRADA")</f>
        <v/>
      </c>
      <c r="H5507" s="14">
        <f>SUMIFS(Lancamentos!$G:$G,Lancamentos!$C:$C,$A5507,Lancamentos!$E:$E,$C5507,Lancamentos!$B:$B,"SAIDA_USO")</f>
        <v/>
      </c>
      <c r="I5507" s="14">
        <f>SUMIFS(Lancamentos!$G:$G,Lancamentos!$C:$C,$A5507,Lancamentos!$E:$E,$C5507,Lancamentos!$B:$B,"SAIDA_DESCARTE")</f>
        <v/>
      </c>
      <c r="J5507" s="14">
        <f>G5507-H5507-I5507</f>
        <v/>
      </c>
      <c r="K5507">
        <f>IF(A5507="","",IF(J5507&lt;=IFERROR(VLOOKUP(A5507,Produtos!$A:$E,5,FALSE),0),"ABAIXO DO MINIMO","OK"))</f>
        <v/>
      </c>
    </row>
    <row r="5508">
      <c r="B5508">
        <f>IFERROR(VLOOKUP(A5508,Produtos!A:B,2,FALSE),"")</f>
        <v/>
      </c>
      <c r="D5508" s="10">
        <f>IFERROR(INDEX(Lotes!$E:$E,MATCH(1,(Lotes!$A:$A=A5508)*(Lotes!$C:$C=C5508),0)),"")</f>
        <v/>
      </c>
      <c r="E5508" s="14">
        <f>IF(D5508="","",D5508-TODAY())</f>
        <v/>
      </c>
      <c r="F5508">
        <f>IF(D5508="","",IF(E5508&lt;0,"VENCIDO",IF(E5508&lt;=30,"VENCE EM &lt;= 30 DIAS",IF(E5508&lt;=60,"ATENCAO (31-60 DIAS)","OK"))))</f>
        <v/>
      </c>
      <c r="G5508" s="14">
        <f>SUMIFS(Lancamentos!$G:$G,Lancamentos!$C:$C,$A5508,Lancamentos!$E:$E,$C5508,Lancamentos!$B:$B,"ENTRADA")</f>
        <v/>
      </c>
      <c r="H5508" s="14">
        <f>SUMIFS(Lancamentos!$G:$G,Lancamentos!$C:$C,$A5508,Lancamentos!$E:$E,$C5508,Lancamentos!$B:$B,"SAIDA_USO")</f>
        <v/>
      </c>
      <c r="I5508" s="14">
        <f>SUMIFS(Lancamentos!$G:$G,Lancamentos!$C:$C,$A5508,Lancamentos!$E:$E,$C5508,Lancamentos!$B:$B,"SAIDA_DESCARTE")</f>
        <v/>
      </c>
      <c r="J5508" s="14">
        <f>G5508-H5508-I5508</f>
        <v/>
      </c>
      <c r="K5508">
        <f>IF(A5508="","",IF(J5508&lt;=IFERROR(VLOOKUP(A5508,Produtos!$A:$E,5,FALSE),0),"ABAIXO DO MINIMO","OK"))</f>
        <v/>
      </c>
    </row>
    <row r="5509">
      <c r="B5509">
        <f>IFERROR(VLOOKUP(A5509,Produtos!A:B,2,FALSE),"")</f>
        <v/>
      </c>
      <c r="D5509" s="10">
        <f>IFERROR(INDEX(Lotes!$E:$E,MATCH(1,(Lotes!$A:$A=A5509)*(Lotes!$C:$C=C5509),0)),"")</f>
        <v/>
      </c>
      <c r="E5509" s="14">
        <f>IF(D5509="","",D5509-TODAY())</f>
        <v/>
      </c>
      <c r="F5509">
        <f>IF(D5509="","",IF(E5509&lt;0,"VENCIDO",IF(E5509&lt;=30,"VENCE EM &lt;= 30 DIAS",IF(E5509&lt;=60,"ATENCAO (31-60 DIAS)","OK"))))</f>
        <v/>
      </c>
      <c r="G5509" s="14">
        <f>SUMIFS(Lancamentos!$G:$G,Lancamentos!$C:$C,$A5509,Lancamentos!$E:$E,$C5509,Lancamentos!$B:$B,"ENTRADA")</f>
        <v/>
      </c>
      <c r="H5509" s="14">
        <f>SUMIFS(Lancamentos!$G:$G,Lancamentos!$C:$C,$A5509,Lancamentos!$E:$E,$C5509,Lancamentos!$B:$B,"SAIDA_USO")</f>
        <v/>
      </c>
      <c r="I5509" s="14">
        <f>SUMIFS(Lancamentos!$G:$G,Lancamentos!$C:$C,$A5509,Lancamentos!$E:$E,$C5509,Lancamentos!$B:$B,"SAIDA_DESCARTE")</f>
        <v/>
      </c>
      <c r="J5509" s="14">
        <f>G5509-H5509-I5509</f>
        <v/>
      </c>
      <c r="K5509">
        <f>IF(A5509="","",IF(J5509&lt;=IFERROR(VLOOKUP(A5509,Produtos!$A:$E,5,FALSE),0),"ABAIXO DO MINIMO","OK"))</f>
        <v/>
      </c>
    </row>
    <row r="5510">
      <c r="B5510">
        <f>IFERROR(VLOOKUP(A5510,Produtos!A:B,2,FALSE),"")</f>
        <v/>
      </c>
      <c r="D5510" s="10">
        <f>IFERROR(INDEX(Lotes!$E:$E,MATCH(1,(Lotes!$A:$A=A5510)*(Lotes!$C:$C=C5510),0)),"")</f>
        <v/>
      </c>
      <c r="E5510" s="14">
        <f>IF(D5510="","",D5510-TODAY())</f>
        <v/>
      </c>
      <c r="F5510">
        <f>IF(D5510="","",IF(E5510&lt;0,"VENCIDO",IF(E5510&lt;=30,"VENCE EM &lt;= 30 DIAS",IF(E5510&lt;=60,"ATENCAO (31-60 DIAS)","OK"))))</f>
        <v/>
      </c>
      <c r="G5510" s="14">
        <f>SUMIFS(Lancamentos!$G:$G,Lancamentos!$C:$C,$A5510,Lancamentos!$E:$E,$C5510,Lancamentos!$B:$B,"ENTRADA")</f>
        <v/>
      </c>
      <c r="H5510" s="14">
        <f>SUMIFS(Lancamentos!$G:$G,Lancamentos!$C:$C,$A5510,Lancamentos!$E:$E,$C5510,Lancamentos!$B:$B,"SAIDA_USO")</f>
        <v/>
      </c>
      <c r="I5510" s="14">
        <f>SUMIFS(Lancamentos!$G:$G,Lancamentos!$C:$C,$A5510,Lancamentos!$E:$E,$C5510,Lancamentos!$B:$B,"SAIDA_DESCARTE")</f>
        <v/>
      </c>
      <c r="J5510" s="14">
        <f>G5510-H5510-I5510</f>
        <v/>
      </c>
      <c r="K5510">
        <f>IF(A5510="","",IF(J5510&lt;=IFERROR(VLOOKUP(A5510,Produtos!$A:$E,5,FALSE),0),"ABAIXO DO MINIMO","OK"))</f>
        <v/>
      </c>
    </row>
    <row r="5511">
      <c r="B5511">
        <f>IFERROR(VLOOKUP(A5511,Produtos!A:B,2,FALSE),"")</f>
        <v/>
      </c>
      <c r="D5511" s="10">
        <f>IFERROR(INDEX(Lotes!$E:$E,MATCH(1,(Lotes!$A:$A=A5511)*(Lotes!$C:$C=C5511),0)),"")</f>
        <v/>
      </c>
      <c r="E5511" s="14">
        <f>IF(D5511="","",D5511-TODAY())</f>
        <v/>
      </c>
      <c r="F5511">
        <f>IF(D5511="","",IF(E5511&lt;0,"VENCIDO",IF(E5511&lt;=30,"VENCE EM &lt;= 30 DIAS",IF(E5511&lt;=60,"ATENCAO (31-60 DIAS)","OK"))))</f>
        <v/>
      </c>
      <c r="G5511" s="14">
        <f>SUMIFS(Lancamentos!$G:$G,Lancamentos!$C:$C,$A5511,Lancamentos!$E:$E,$C5511,Lancamentos!$B:$B,"ENTRADA")</f>
        <v/>
      </c>
      <c r="H5511" s="14">
        <f>SUMIFS(Lancamentos!$G:$G,Lancamentos!$C:$C,$A5511,Lancamentos!$E:$E,$C5511,Lancamentos!$B:$B,"SAIDA_USO")</f>
        <v/>
      </c>
      <c r="I5511" s="14">
        <f>SUMIFS(Lancamentos!$G:$G,Lancamentos!$C:$C,$A5511,Lancamentos!$E:$E,$C5511,Lancamentos!$B:$B,"SAIDA_DESCARTE")</f>
        <v/>
      </c>
      <c r="J5511" s="14">
        <f>G5511-H5511-I5511</f>
        <v/>
      </c>
      <c r="K5511">
        <f>IF(A5511="","",IF(J5511&lt;=IFERROR(VLOOKUP(A5511,Produtos!$A:$E,5,FALSE),0),"ABAIXO DO MINIMO","OK"))</f>
        <v/>
      </c>
    </row>
    <row r="5512">
      <c r="B5512">
        <f>IFERROR(VLOOKUP(A5512,Produtos!A:B,2,FALSE),"")</f>
        <v/>
      </c>
      <c r="D5512" s="10">
        <f>IFERROR(INDEX(Lotes!$E:$E,MATCH(1,(Lotes!$A:$A=A5512)*(Lotes!$C:$C=C5512),0)),"")</f>
        <v/>
      </c>
      <c r="E5512" s="14">
        <f>IF(D5512="","",D5512-TODAY())</f>
        <v/>
      </c>
      <c r="F5512">
        <f>IF(D5512="","",IF(E5512&lt;0,"VENCIDO",IF(E5512&lt;=30,"VENCE EM &lt;= 30 DIAS",IF(E5512&lt;=60,"ATENCAO (31-60 DIAS)","OK"))))</f>
        <v/>
      </c>
      <c r="G5512" s="14">
        <f>SUMIFS(Lancamentos!$G:$G,Lancamentos!$C:$C,$A5512,Lancamentos!$E:$E,$C5512,Lancamentos!$B:$B,"ENTRADA")</f>
        <v/>
      </c>
      <c r="H5512" s="14">
        <f>SUMIFS(Lancamentos!$G:$G,Lancamentos!$C:$C,$A5512,Lancamentos!$E:$E,$C5512,Lancamentos!$B:$B,"SAIDA_USO")</f>
        <v/>
      </c>
      <c r="I5512" s="14">
        <f>SUMIFS(Lancamentos!$G:$G,Lancamentos!$C:$C,$A5512,Lancamentos!$E:$E,$C5512,Lancamentos!$B:$B,"SAIDA_DESCARTE")</f>
        <v/>
      </c>
      <c r="J5512" s="14">
        <f>G5512-H5512-I5512</f>
        <v/>
      </c>
      <c r="K5512">
        <f>IF(A5512="","",IF(J5512&lt;=IFERROR(VLOOKUP(A5512,Produtos!$A:$E,5,FALSE),0),"ABAIXO DO MINIMO","OK"))</f>
        <v/>
      </c>
    </row>
    <row r="5513">
      <c r="B5513">
        <f>IFERROR(VLOOKUP(A5513,Produtos!A:B,2,FALSE),"")</f>
        <v/>
      </c>
      <c r="D5513" s="10">
        <f>IFERROR(INDEX(Lotes!$E:$E,MATCH(1,(Lotes!$A:$A=A5513)*(Lotes!$C:$C=C5513),0)),"")</f>
        <v/>
      </c>
      <c r="E5513" s="14">
        <f>IF(D5513="","",D5513-TODAY())</f>
        <v/>
      </c>
      <c r="F5513">
        <f>IF(D5513="","",IF(E5513&lt;0,"VENCIDO",IF(E5513&lt;=30,"VENCE EM &lt;= 30 DIAS",IF(E5513&lt;=60,"ATENCAO (31-60 DIAS)","OK"))))</f>
        <v/>
      </c>
      <c r="G5513" s="14">
        <f>SUMIFS(Lancamentos!$G:$G,Lancamentos!$C:$C,$A5513,Lancamentos!$E:$E,$C5513,Lancamentos!$B:$B,"ENTRADA")</f>
        <v/>
      </c>
      <c r="H5513" s="14">
        <f>SUMIFS(Lancamentos!$G:$G,Lancamentos!$C:$C,$A5513,Lancamentos!$E:$E,$C5513,Lancamentos!$B:$B,"SAIDA_USO")</f>
        <v/>
      </c>
      <c r="I5513" s="14">
        <f>SUMIFS(Lancamentos!$G:$G,Lancamentos!$C:$C,$A5513,Lancamentos!$E:$E,$C5513,Lancamentos!$B:$B,"SAIDA_DESCARTE")</f>
        <v/>
      </c>
      <c r="J5513" s="14">
        <f>G5513-H5513-I5513</f>
        <v/>
      </c>
      <c r="K5513">
        <f>IF(A5513="","",IF(J5513&lt;=IFERROR(VLOOKUP(A5513,Produtos!$A:$E,5,FALSE),0),"ABAIXO DO MINIMO","OK"))</f>
        <v/>
      </c>
    </row>
    <row r="5514">
      <c r="B5514">
        <f>IFERROR(VLOOKUP(A5514,Produtos!A:B,2,FALSE),"")</f>
        <v/>
      </c>
      <c r="D5514" s="10">
        <f>IFERROR(INDEX(Lotes!$E:$E,MATCH(1,(Lotes!$A:$A=A5514)*(Lotes!$C:$C=C5514),0)),"")</f>
        <v/>
      </c>
      <c r="E5514" s="14">
        <f>IF(D5514="","",D5514-TODAY())</f>
        <v/>
      </c>
      <c r="F5514">
        <f>IF(D5514="","",IF(E5514&lt;0,"VENCIDO",IF(E5514&lt;=30,"VENCE EM &lt;= 30 DIAS",IF(E5514&lt;=60,"ATENCAO (31-60 DIAS)","OK"))))</f>
        <v/>
      </c>
      <c r="G5514" s="14">
        <f>SUMIFS(Lancamentos!$G:$G,Lancamentos!$C:$C,$A5514,Lancamentos!$E:$E,$C5514,Lancamentos!$B:$B,"ENTRADA")</f>
        <v/>
      </c>
      <c r="H5514" s="14">
        <f>SUMIFS(Lancamentos!$G:$G,Lancamentos!$C:$C,$A5514,Lancamentos!$E:$E,$C5514,Lancamentos!$B:$B,"SAIDA_USO")</f>
        <v/>
      </c>
      <c r="I5514" s="14">
        <f>SUMIFS(Lancamentos!$G:$G,Lancamentos!$C:$C,$A5514,Lancamentos!$E:$E,$C5514,Lancamentos!$B:$B,"SAIDA_DESCARTE")</f>
        <v/>
      </c>
      <c r="J5514" s="14">
        <f>G5514-H5514-I5514</f>
        <v/>
      </c>
      <c r="K5514">
        <f>IF(A5514="","",IF(J5514&lt;=IFERROR(VLOOKUP(A5514,Produtos!$A:$E,5,FALSE),0),"ABAIXO DO MINIMO","OK"))</f>
        <v/>
      </c>
    </row>
    <row r="5515">
      <c r="B5515">
        <f>IFERROR(VLOOKUP(A5515,Produtos!A:B,2,FALSE),"")</f>
        <v/>
      </c>
      <c r="D5515" s="10">
        <f>IFERROR(INDEX(Lotes!$E:$E,MATCH(1,(Lotes!$A:$A=A5515)*(Lotes!$C:$C=C5515),0)),"")</f>
        <v/>
      </c>
      <c r="E5515" s="14">
        <f>IF(D5515="","",D5515-TODAY())</f>
        <v/>
      </c>
      <c r="F5515">
        <f>IF(D5515="","",IF(E5515&lt;0,"VENCIDO",IF(E5515&lt;=30,"VENCE EM &lt;= 30 DIAS",IF(E5515&lt;=60,"ATENCAO (31-60 DIAS)","OK"))))</f>
        <v/>
      </c>
      <c r="G5515" s="14">
        <f>SUMIFS(Lancamentos!$G:$G,Lancamentos!$C:$C,$A5515,Lancamentos!$E:$E,$C5515,Lancamentos!$B:$B,"ENTRADA")</f>
        <v/>
      </c>
      <c r="H5515" s="14">
        <f>SUMIFS(Lancamentos!$G:$G,Lancamentos!$C:$C,$A5515,Lancamentos!$E:$E,$C5515,Lancamentos!$B:$B,"SAIDA_USO")</f>
        <v/>
      </c>
      <c r="I5515" s="14">
        <f>SUMIFS(Lancamentos!$G:$G,Lancamentos!$C:$C,$A5515,Lancamentos!$E:$E,$C5515,Lancamentos!$B:$B,"SAIDA_DESCARTE")</f>
        <v/>
      </c>
      <c r="J5515" s="14">
        <f>G5515-H5515-I5515</f>
        <v/>
      </c>
      <c r="K5515">
        <f>IF(A5515="","",IF(J5515&lt;=IFERROR(VLOOKUP(A5515,Produtos!$A:$E,5,FALSE),0),"ABAIXO DO MINIMO","OK"))</f>
        <v/>
      </c>
    </row>
    <row r="5516">
      <c r="B5516">
        <f>IFERROR(VLOOKUP(A5516,Produtos!A:B,2,FALSE),"")</f>
        <v/>
      </c>
      <c r="D5516" s="10">
        <f>IFERROR(INDEX(Lotes!$E:$E,MATCH(1,(Lotes!$A:$A=A5516)*(Lotes!$C:$C=C5516),0)),"")</f>
        <v/>
      </c>
      <c r="E5516" s="14">
        <f>IF(D5516="","",D5516-TODAY())</f>
        <v/>
      </c>
      <c r="F5516">
        <f>IF(D5516="","",IF(E5516&lt;0,"VENCIDO",IF(E5516&lt;=30,"VENCE EM &lt;= 30 DIAS",IF(E5516&lt;=60,"ATENCAO (31-60 DIAS)","OK"))))</f>
        <v/>
      </c>
      <c r="G5516" s="14">
        <f>SUMIFS(Lancamentos!$G:$G,Lancamentos!$C:$C,$A5516,Lancamentos!$E:$E,$C5516,Lancamentos!$B:$B,"ENTRADA")</f>
        <v/>
      </c>
      <c r="H5516" s="14">
        <f>SUMIFS(Lancamentos!$G:$G,Lancamentos!$C:$C,$A5516,Lancamentos!$E:$E,$C5516,Lancamentos!$B:$B,"SAIDA_USO")</f>
        <v/>
      </c>
      <c r="I5516" s="14">
        <f>SUMIFS(Lancamentos!$G:$G,Lancamentos!$C:$C,$A5516,Lancamentos!$E:$E,$C5516,Lancamentos!$B:$B,"SAIDA_DESCARTE")</f>
        <v/>
      </c>
      <c r="J5516" s="14">
        <f>G5516-H5516-I5516</f>
        <v/>
      </c>
      <c r="K5516">
        <f>IF(A5516="","",IF(J5516&lt;=IFERROR(VLOOKUP(A5516,Produtos!$A:$E,5,FALSE),0),"ABAIXO DO MINIMO","OK"))</f>
        <v/>
      </c>
    </row>
    <row r="5517">
      <c r="B5517">
        <f>IFERROR(VLOOKUP(A5517,Produtos!A:B,2,FALSE),"")</f>
        <v/>
      </c>
      <c r="D5517" s="10">
        <f>IFERROR(INDEX(Lotes!$E:$E,MATCH(1,(Lotes!$A:$A=A5517)*(Lotes!$C:$C=C5517),0)),"")</f>
        <v/>
      </c>
      <c r="E5517" s="14">
        <f>IF(D5517="","",D5517-TODAY())</f>
        <v/>
      </c>
      <c r="F5517">
        <f>IF(D5517="","",IF(E5517&lt;0,"VENCIDO",IF(E5517&lt;=30,"VENCE EM &lt;= 30 DIAS",IF(E5517&lt;=60,"ATENCAO (31-60 DIAS)","OK"))))</f>
        <v/>
      </c>
      <c r="G5517" s="14">
        <f>SUMIFS(Lancamentos!$G:$G,Lancamentos!$C:$C,$A5517,Lancamentos!$E:$E,$C5517,Lancamentos!$B:$B,"ENTRADA")</f>
        <v/>
      </c>
      <c r="H5517" s="14">
        <f>SUMIFS(Lancamentos!$G:$G,Lancamentos!$C:$C,$A5517,Lancamentos!$E:$E,$C5517,Lancamentos!$B:$B,"SAIDA_USO")</f>
        <v/>
      </c>
      <c r="I5517" s="14">
        <f>SUMIFS(Lancamentos!$G:$G,Lancamentos!$C:$C,$A5517,Lancamentos!$E:$E,$C5517,Lancamentos!$B:$B,"SAIDA_DESCARTE")</f>
        <v/>
      </c>
      <c r="J5517" s="14">
        <f>G5517-H5517-I5517</f>
        <v/>
      </c>
      <c r="K5517">
        <f>IF(A5517="","",IF(J5517&lt;=IFERROR(VLOOKUP(A5517,Produtos!$A:$E,5,FALSE),0),"ABAIXO DO MINIMO","OK"))</f>
        <v/>
      </c>
    </row>
    <row r="5518">
      <c r="B5518">
        <f>IFERROR(VLOOKUP(A5518,Produtos!A:B,2,FALSE),"")</f>
        <v/>
      </c>
      <c r="D5518" s="10">
        <f>IFERROR(INDEX(Lotes!$E:$E,MATCH(1,(Lotes!$A:$A=A5518)*(Lotes!$C:$C=C5518),0)),"")</f>
        <v/>
      </c>
      <c r="E5518" s="14">
        <f>IF(D5518="","",D5518-TODAY())</f>
        <v/>
      </c>
      <c r="F5518">
        <f>IF(D5518="","",IF(E5518&lt;0,"VENCIDO",IF(E5518&lt;=30,"VENCE EM &lt;= 30 DIAS",IF(E5518&lt;=60,"ATENCAO (31-60 DIAS)","OK"))))</f>
        <v/>
      </c>
      <c r="G5518" s="14">
        <f>SUMIFS(Lancamentos!$G:$G,Lancamentos!$C:$C,$A5518,Lancamentos!$E:$E,$C5518,Lancamentos!$B:$B,"ENTRADA")</f>
        <v/>
      </c>
      <c r="H5518" s="14">
        <f>SUMIFS(Lancamentos!$G:$G,Lancamentos!$C:$C,$A5518,Lancamentos!$E:$E,$C5518,Lancamentos!$B:$B,"SAIDA_USO")</f>
        <v/>
      </c>
      <c r="I5518" s="14">
        <f>SUMIFS(Lancamentos!$G:$G,Lancamentos!$C:$C,$A5518,Lancamentos!$E:$E,$C5518,Lancamentos!$B:$B,"SAIDA_DESCARTE")</f>
        <v/>
      </c>
      <c r="J5518" s="14">
        <f>G5518-H5518-I5518</f>
        <v/>
      </c>
      <c r="K5518">
        <f>IF(A5518="","",IF(J5518&lt;=IFERROR(VLOOKUP(A5518,Produtos!$A:$E,5,FALSE),0),"ABAIXO DO MINIMO","OK"))</f>
        <v/>
      </c>
    </row>
    <row r="5519">
      <c r="B5519">
        <f>IFERROR(VLOOKUP(A5519,Produtos!A:B,2,FALSE),"")</f>
        <v/>
      </c>
      <c r="D5519" s="10">
        <f>IFERROR(INDEX(Lotes!$E:$E,MATCH(1,(Lotes!$A:$A=A5519)*(Lotes!$C:$C=C5519),0)),"")</f>
        <v/>
      </c>
      <c r="E5519" s="14">
        <f>IF(D5519="","",D5519-TODAY())</f>
        <v/>
      </c>
      <c r="F5519">
        <f>IF(D5519="","",IF(E5519&lt;0,"VENCIDO",IF(E5519&lt;=30,"VENCE EM &lt;= 30 DIAS",IF(E5519&lt;=60,"ATENCAO (31-60 DIAS)","OK"))))</f>
        <v/>
      </c>
      <c r="G5519" s="14">
        <f>SUMIFS(Lancamentos!$G:$G,Lancamentos!$C:$C,$A5519,Lancamentos!$E:$E,$C5519,Lancamentos!$B:$B,"ENTRADA")</f>
        <v/>
      </c>
      <c r="H5519" s="14">
        <f>SUMIFS(Lancamentos!$G:$G,Lancamentos!$C:$C,$A5519,Lancamentos!$E:$E,$C5519,Lancamentos!$B:$B,"SAIDA_USO")</f>
        <v/>
      </c>
      <c r="I5519" s="14">
        <f>SUMIFS(Lancamentos!$G:$G,Lancamentos!$C:$C,$A5519,Lancamentos!$E:$E,$C5519,Lancamentos!$B:$B,"SAIDA_DESCARTE")</f>
        <v/>
      </c>
      <c r="J5519" s="14">
        <f>G5519-H5519-I5519</f>
        <v/>
      </c>
      <c r="K5519">
        <f>IF(A5519="","",IF(J5519&lt;=IFERROR(VLOOKUP(A5519,Produtos!$A:$E,5,FALSE),0),"ABAIXO DO MINIMO","OK"))</f>
        <v/>
      </c>
    </row>
    <row r="5520">
      <c r="B5520">
        <f>IFERROR(VLOOKUP(A5520,Produtos!A:B,2,FALSE),"")</f>
        <v/>
      </c>
      <c r="D5520" s="10">
        <f>IFERROR(INDEX(Lotes!$E:$E,MATCH(1,(Lotes!$A:$A=A5520)*(Lotes!$C:$C=C5520),0)),"")</f>
        <v/>
      </c>
      <c r="E5520" s="14">
        <f>IF(D5520="","",D5520-TODAY())</f>
        <v/>
      </c>
      <c r="F5520">
        <f>IF(D5520="","",IF(E5520&lt;0,"VENCIDO",IF(E5520&lt;=30,"VENCE EM &lt;= 30 DIAS",IF(E5520&lt;=60,"ATENCAO (31-60 DIAS)","OK"))))</f>
        <v/>
      </c>
      <c r="G5520" s="14">
        <f>SUMIFS(Lancamentos!$G:$G,Lancamentos!$C:$C,$A5520,Lancamentos!$E:$E,$C5520,Lancamentos!$B:$B,"ENTRADA")</f>
        <v/>
      </c>
      <c r="H5520" s="14">
        <f>SUMIFS(Lancamentos!$G:$G,Lancamentos!$C:$C,$A5520,Lancamentos!$E:$E,$C5520,Lancamentos!$B:$B,"SAIDA_USO")</f>
        <v/>
      </c>
      <c r="I5520" s="14">
        <f>SUMIFS(Lancamentos!$G:$G,Lancamentos!$C:$C,$A5520,Lancamentos!$E:$E,$C5520,Lancamentos!$B:$B,"SAIDA_DESCARTE")</f>
        <v/>
      </c>
      <c r="J5520" s="14">
        <f>G5520-H5520-I5520</f>
        <v/>
      </c>
      <c r="K5520">
        <f>IF(A5520="","",IF(J5520&lt;=IFERROR(VLOOKUP(A5520,Produtos!$A:$E,5,FALSE),0),"ABAIXO DO MINIMO","OK"))</f>
        <v/>
      </c>
    </row>
    <row r="5521">
      <c r="B5521">
        <f>IFERROR(VLOOKUP(A5521,Produtos!A:B,2,FALSE),"")</f>
        <v/>
      </c>
      <c r="D5521" s="10">
        <f>IFERROR(INDEX(Lotes!$E:$E,MATCH(1,(Lotes!$A:$A=A5521)*(Lotes!$C:$C=C5521),0)),"")</f>
        <v/>
      </c>
      <c r="E5521" s="14">
        <f>IF(D5521="","",D5521-TODAY())</f>
        <v/>
      </c>
      <c r="F5521">
        <f>IF(D5521="","",IF(E5521&lt;0,"VENCIDO",IF(E5521&lt;=30,"VENCE EM &lt;= 30 DIAS",IF(E5521&lt;=60,"ATENCAO (31-60 DIAS)","OK"))))</f>
        <v/>
      </c>
      <c r="G5521" s="14">
        <f>SUMIFS(Lancamentos!$G:$G,Lancamentos!$C:$C,$A5521,Lancamentos!$E:$E,$C5521,Lancamentos!$B:$B,"ENTRADA")</f>
        <v/>
      </c>
      <c r="H5521" s="14">
        <f>SUMIFS(Lancamentos!$G:$G,Lancamentos!$C:$C,$A5521,Lancamentos!$E:$E,$C5521,Lancamentos!$B:$B,"SAIDA_USO")</f>
        <v/>
      </c>
      <c r="I5521" s="14">
        <f>SUMIFS(Lancamentos!$G:$G,Lancamentos!$C:$C,$A5521,Lancamentos!$E:$E,$C5521,Lancamentos!$B:$B,"SAIDA_DESCARTE")</f>
        <v/>
      </c>
      <c r="J5521" s="14">
        <f>G5521-H5521-I5521</f>
        <v/>
      </c>
      <c r="K5521">
        <f>IF(A5521="","",IF(J5521&lt;=IFERROR(VLOOKUP(A5521,Produtos!$A:$E,5,FALSE),0),"ABAIXO DO MINIMO","OK"))</f>
        <v/>
      </c>
    </row>
    <row r="5522">
      <c r="B5522">
        <f>IFERROR(VLOOKUP(A5522,Produtos!A:B,2,FALSE),"")</f>
        <v/>
      </c>
      <c r="D5522" s="10">
        <f>IFERROR(INDEX(Lotes!$E:$E,MATCH(1,(Lotes!$A:$A=A5522)*(Lotes!$C:$C=C5522),0)),"")</f>
        <v/>
      </c>
      <c r="E5522" s="14">
        <f>IF(D5522="","",D5522-TODAY())</f>
        <v/>
      </c>
      <c r="F5522">
        <f>IF(D5522="","",IF(E5522&lt;0,"VENCIDO",IF(E5522&lt;=30,"VENCE EM &lt;= 30 DIAS",IF(E5522&lt;=60,"ATENCAO (31-60 DIAS)","OK"))))</f>
        <v/>
      </c>
      <c r="G5522" s="14">
        <f>SUMIFS(Lancamentos!$G:$G,Lancamentos!$C:$C,$A5522,Lancamentos!$E:$E,$C5522,Lancamentos!$B:$B,"ENTRADA")</f>
        <v/>
      </c>
      <c r="H5522" s="14">
        <f>SUMIFS(Lancamentos!$G:$G,Lancamentos!$C:$C,$A5522,Lancamentos!$E:$E,$C5522,Lancamentos!$B:$B,"SAIDA_USO")</f>
        <v/>
      </c>
      <c r="I5522" s="14">
        <f>SUMIFS(Lancamentos!$G:$G,Lancamentos!$C:$C,$A5522,Lancamentos!$E:$E,$C5522,Lancamentos!$B:$B,"SAIDA_DESCARTE")</f>
        <v/>
      </c>
      <c r="J5522" s="14">
        <f>G5522-H5522-I5522</f>
        <v/>
      </c>
      <c r="K5522">
        <f>IF(A5522="","",IF(J5522&lt;=IFERROR(VLOOKUP(A5522,Produtos!$A:$E,5,FALSE),0),"ABAIXO DO MINIMO","OK"))</f>
        <v/>
      </c>
    </row>
    <row r="5523">
      <c r="B5523">
        <f>IFERROR(VLOOKUP(A5523,Produtos!A:B,2,FALSE),"")</f>
        <v/>
      </c>
      <c r="D5523" s="10">
        <f>IFERROR(INDEX(Lotes!$E:$E,MATCH(1,(Lotes!$A:$A=A5523)*(Lotes!$C:$C=C5523),0)),"")</f>
        <v/>
      </c>
      <c r="E5523" s="14">
        <f>IF(D5523="","",D5523-TODAY())</f>
        <v/>
      </c>
      <c r="F5523">
        <f>IF(D5523="","",IF(E5523&lt;0,"VENCIDO",IF(E5523&lt;=30,"VENCE EM &lt;= 30 DIAS",IF(E5523&lt;=60,"ATENCAO (31-60 DIAS)","OK"))))</f>
        <v/>
      </c>
      <c r="G5523" s="14">
        <f>SUMIFS(Lancamentos!$G:$G,Lancamentos!$C:$C,$A5523,Lancamentos!$E:$E,$C5523,Lancamentos!$B:$B,"ENTRADA")</f>
        <v/>
      </c>
      <c r="H5523" s="14">
        <f>SUMIFS(Lancamentos!$G:$G,Lancamentos!$C:$C,$A5523,Lancamentos!$E:$E,$C5523,Lancamentos!$B:$B,"SAIDA_USO")</f>
        <v/>
      </c>
      <c r="I5523" s="14">
        <f>SUMIFS(Lancamentos!$G:$G,Lancamentos!$C:$C,$A5523,Lancamentos!$E:$E,$C5523,Lancamentos!$B:$B,"SAIDA_DESCARTE")</f>
        <v/>
      </c>
      <c r="J5523" s="14">
        <f>G5523-H5523-I5523</f>
        <v/>
      </c>
      <c r="K5523">
        <f>IF(A5523="","",IF(J5523&lt;=IFERROR(VLOOKUP(A5523,Produtos!$A:$E,5,FALSE),0),"ABAIXO DO MINIMO","OK"))</f>
        <v/>
      </c>
    </row>
    <row r="5524">
      <c r="B5524">
        <f>IFERROR(VLOOKUP(A5524,Produtos!A:B,2,FALSE),"")</f>
        <v/>
      </c>
      <c r="D5524" s="10">
        <f>IFERROR(INDEX(Lotes!$E:$E,MATCH(1,(Lotes!$A:$A=A5524)*(Lotes!$C:$C=C5524),0)),"")</f>
        <v/>
      </c>
      <c r="E5524" s="14">
        <f>IF(D5524="","",D5524-TODAY())</f>
        <v/>
      </c>
      <c r="F5524">
        <f>IF(D5524="","",IF(E5524&lt;0,"VENCIDO",IF(E5524&lt;=30,"VENCE EM &lt;= 30 DIAS",IF(E5524&lt;=60,"ATENCAO (31-60 DIAS)","OK"))))</f>
        <v/>
      </c>
      <c r="G5524" s="14">
        <f>SUMIFS(Lancamentos!$G:$G,Lancamentos!$C:$C,$A5524,Lancamentos!$E:$E,$C5524,Lancamentos!$B:$B,"ENTRADA")</f>
        <v/>
      </c>
      <c r="H5524" s="14">
        <f>SUMIFS(Lancamentos!$G:$G,Lancamentos!$C:$C,$A5524,Lancamentos!$E:$E,$C5524,Lancamentos!$B:$B,"SAIDA_USO")</f>
        <v/>
      </c>
      <c r="I5524" s="14">
        <f>SUMIFS(Lancamentos!$G:$G,Lancamentos!$C:$C,$A5524,Lancamentos!$E:$E,$C5524,Lancamentos!$B:$B,"SAIDA_DESCARTE")</f>
        <v/>
      </c>
      <c r="J5524" s="14">
        <f>G5524-H5524-I5524</f>
        <v/>
      </c>
      <c r="K5524">
        <f>IF(A5524="","",IF(J5524&lt;=IFERROR(VLOOKUP(A5524,Produtos!$A:$E,5,FALSE),0),"ABAIXO DO MINIMO","OK"))</f>
        <v/>
      </c>
    </row>
    <row r="5525">
      <c r="B5525">
        <f>IFERROR(VLOOKUP(A5525,Produtos!A:B,2,FALSE),"")</f>
        <v/>
      </c>
      <c r="D5525" s="10">
        <f>IFERROR(INDEX(Lotes!$E:$E,MATCH(1,(Lotes!$A:$A=A5525)*(Lotes!$C:$C=C5525),0)),"")</f>
        <v/>
      </c>
      <c r="E5525" s="14">
        <f>IF(D5525="","",D5525-TODAY())</f>
        <v/>
      </c>
      <c r="F5525">
        <f>IF(D5525="","",IF(E5525&lt;0,"VENCIDO",IF(E5525&lt;=30,"VENCE EM &lt;= 30 DIAS",IF(E5525&lt;=60,"ATENCAO (31-60 DIAS)","OK"))))</f>
        <v/>
      </c>
      <c r="G5525" s="14">
        <f>SUMIFS(Lancamentos!$G:$G,Lancamentos!$C:$C,$A5525,Lancamentos!$E:$E,$C5525,Lancamentos!$B:$B,"ENTRADA")</f>
        <v/>
      </c>
      <c r="H5525" s="14">
        <f>SUMIFS(Lancamentos!$G:$G,Lancamentos!$C:$C,$A5525,Lancamentos!$E:$E,$C5525,Lancamentos!$B:$B,"SAIDA_USO")</f>
        <v/>
      </c>
      <c r="I5525" s="14">
        <f>SUMIFS(Lancamentos!$G:$G,Lancamentos!$C:$C,$A5525,Lancamentos!$E:$E,$C5525,Lancamentos!$B:$B,"SAIDA_DESCARTE")</f>
        <v/>
      </c>
      <c r="J5525" s="14">
        <f>G5525-H5525-I5525</f>
        <v/>
      </c>
      <c r="K5525">
        <f>IF(A5525="","",IF(J5525&lt;=IFERROR(VLOOKUP(A5525,Produtos!$A:$E,5,FALSE),0),"ABAIXO DO MINIMO","OK"))</f>
        <v/>
      </c>
    </row>
    <row r="5526">
      <c r="B5526">
        <f>IFERROR(VLOOKUP(A5526,Produtos!A:B,2,FALSE),"")</f>
        <v/>
      </c>
      <c r="D5526" s="10">
        <f>IFERROR(INDEX(Lotes!$E:$E,MATCH(1,(Lotes!$A:$A=A5526)*(Lotes!$C:$C=C5526),0)),"")</f>
        <v/>
      </c>
      <c r="E5526" s="14">
        <f>IF(D5526="","",D5526-TODAY())</f>
        <v/>
      </c>
      <c r="F5526">
        <f>IF(D5526="","",IF(E5526&lt;0,"VENCIDO",IF(E5526&lt;=30,"VENCE EM &lt;= 30 DIAS",IF(E5526&lt;=60,"ATENCAO (31-60 DIAS)","OK"))))</f>
        <v/>
      </c>
      <c r="G5526" s="14">
        <f>SUMIFS(Lancamentos!$G:$G,Lancamentos!$C:$C,$A5526,Lancamentos!$E:$E,$C5526,Lancamentos!$B:$B,"ENTRADA")</f>
        <v/>
      </c>
      <c r="H5526" s="14">
        <f>SUMIFS(Lancamentos!$G:$G,Lancamentos!$C:$C,$A5526,Lancamentos!$E:$E,$C5526,Lancamentos!$B:$B,"SAIDA_USO")</f>
        <v/>
      </c>
      <c r="I5526" s="14">
        <f>SUMIFS(Lancamentos!$G:$G,Lancamentos!$C:$C,$A5526,Lancamentos!$E:$E,$C5526,Lancamentos!$B:$B,"SAIDA_DESCARTE")</f>
        <v/>
      </c>
      <c r="J5526" s="14">
        <f>G5526-H5526-I5526</f>
        <v/>
      </c>
      <c r="K5526">
        <f>IF(A5526="","",IF(J5526&lt;=IFERROR(VLOOKUP(A5526,Produtos!$A:$E,5,FALSE),0),"ABAIXO DO MINIMO","OK"))</f>
        <v/>
      </c>
    </row>
    <row r="5527">
      <c r="B5527">
        <f>IFERROR(VLOOKUP(A5527,Produtos!A:B,2,FALSE),"")</f>
        <v/>
      </c>
      <c r="D5527" s="10">
        <f>IFERROR(INDEX(Lotes!$E:$E,MATCH(1,(Lotes!$A:$A=A5527)*(Lotes!$C:$C=C5527),0)),"")</f>
        <v/>
      </c>
      <c r="E5527" s="14">
        <f>IF(D5527="","",D5527-TODAY())</f>
        <v/>
      </c>
      <c r="F5527">
        <f>IF(D5527="","",IF(E5527&lt;0,"VENCIDO",IF(E5527&lt;=30,"VENCE EM &lt;= 30 DIAS",IF(E5527&lt;=60,"ATENCAO (31-60 DIAS)","OK"))))</f>
        <v/>
      </c>
      <c r="G5527" s="14">
        <f>SUMIFS(Lancamentos!$G:$G,Lancamentos!$C:$C,$A5527,Lancamentos!$E:$E,$C5527,Lancamentos!$B:$B,"ENTRADA")</f>
        <v/>
      </c>
      <c r="H5527" s="14">
        <f>SUMIFS(Lancamentos!$G:$G,Lancamentos!$C:$C,$A5527,Lancamentos!$E:$E,$C5527,Lancamentos!$B:$B,"SAIDA_USO")</f>
        <v/>
      </c>
      <c r="I5527" s="14">
        <f>SUMIFS(Lancamentos!$G:$G,Lancamentos!$C:$C,$A5527,Lancamentos!$E:$E,$C5527,Lancamentos!$B:$B,"SAIDA_DESCARTE")</f>
        <v/>
      </c>
      <c r="J5527" s="14">
        <f>G5527-H5527-I5527</f>
        <v/>
      </c>
      <c r="K5527">
        <f>IF(A5527="","",IF(J5527&lt;=IFERROR(VLOOKUP(A5527,Produtos!$A:$E,5,FALSE),0),"ABAIXO DO MINIMO","OK"))</f>
        <v/>
      </c>
    </row>
    <row r="5528">
      <c r="B5528">
        <f>IFERROR(VLOOKUP(A5528,Produtos!A:B,2,FALSE),"")</f>
        <v/>
      </c>
      <c r="D5528" s="10">
        <f>IFERROR(INDEX(Lotes!$E:$E,MATCH(1,(Lotes!$A:$A=A5528)*(Lotes!$C:$C=C5528),0)),"")</f>
        <v/>
      </c>
      <c r="E5528" s="14">
        <f>IF(D5528="","",D5528-TODAY())</f>
        <v/>
      </c>
      <c r="F5528">
        <f>IF(D5528="","",IF(E5528&lt;0,"VENCIDO",IF(E5528&lt;=30,"VENCE EM &lt;= 30 DIAS",IF(E5528&lt;=60,"ATENCAO (31-60 DIAS)","OK"))))</f>
        <v/>
      </c>
      <c r="G5528" s="14">
        <f>SUMIFS(Lancamentos!$G:$G,Lancamentos!$C:$C,$A5528,Lancamentos!$E:$E,$C5528,Lancamentos!$B:$B,"ENTRADA")</f>
        <v/>
      </c>
      <c r="H5528" s="14">
        <f>SUMIFS(Lancamentos!$G:$G,Lancamentos!$C:$C,$A5528,Lancamentos!$E:$E,$C5528,Lancamentos!$B:$B,"SAIDA_USO")</f>
        <v/>
      </c>
      <c r="I5528" s="14">
        <f>SUMIFS(Lancamentos!$G:$G,Lancamentos!$C:$C,$A5528,Lancamentos!$E:$E,$C5528,Lancamentos!$B:$B,"SAIDA_DESCARTE")</f>
        <v/>
      </c>
      <c r="J5528" s="14">
        <f>G5528-H5528-I5528</f>
        <v/>
      </c>
      <c r="K5528">
        <f>IF(A5528="","",IF(J5528&lt;=IFERROR(VLOOKUP(A5528,Produtos!$A:$E,5,FALSE),0),"ABAIXO DO MINIMO","OK"))</f>
        <v/>
      </c>
    </row>
    <row r="5529">
      <c r="B5529">
        <f>IFERROR(VLOOKUP(A5529,Produtos!A:B,2,FALSE),"")</f>
        <v/>
      </c>
      <c r="D5529" s="10">
        <f>IFERROR(INDEX(Lotes!$E:$E,MATCH(1,(Lotes!$A:$A=A5529)*(Lotes!$C:$C=C5529),0)),"")</f>
        <v/>
      </c>
      <c r="E5529" s="14">
        <f>IF(D5529="","",D5529-TODAY())</f>
        <v/>
      </c>
      <c r="F5529">
        <f>IF(D5529="","",IF(E5529&lt;0,"VENCIDO",IF(E5529&lt;=30,"VENCE EM &lt;= 30 DIAS",IF(E5529&lt;=60,"ATENCAO (31-60 DIAS)","OK"))))</f>
        <v/>
      </c>
      <c r="G5529" s="14">
        <f>SUMIFS(Lancamentos!$G:$G,Lancamentos!$C:$C,$A5529,Lancamentos!$E:$E,$C5529,Lancamentos!$B:$B,"ENTRADA")</f>
        <v/>
      </c>
      <c r="H5529" s="14">
        <f>SUMIFS(Lancamentos!$G:$G,Lancamentos!$C:$C,$A5529,Lancamentos!$E:$E,$C5529,Lancamentos!$B:$B,"SAIDA_USO")</f>
        <v/>
      </c>
      <c r="I5529" s="14">
        <f>SUMIFS(Lancamentos!$G:$G,Lancamentos!$C:$C,$A5529,Lancamentos!$E:$E,$C5529,Lancamentos!$B:$B,"SAIDA_DESCARTE")</f>
        <v/>
      </c>
      <c r="J5529" s="14">
        <f>G5529-H5529-I5529</f>
        <v/>
      </c>
      <c r="K5529">
        <f>IF(A5529="","",IF(J5529&lt;=IFERROR(VLOOKUP(A5529,Produtos!$A:$E,5,FALSE),0),"ABAIXO DO MINIMO","OK"))</f>
        <v/>
      </c>
    </row>
    <row r="5530">
      <c r="B5530">
        <f>IFERROR(VLOOKUP(A5530,Produtos!A:B,2,FALSE),"")</f>
        <v/>
      </c>
      <c r="D5530" s="10">
        <f>IFERROR(INDEX(Lotes!$E:$E,MATCH(1,(Lotes!$A:$A=A5530)*(Lotes!$C:$C=C5530),0)),"")</f>
        <v/>
      </c>
      <c r="E5530" s="14">
        <f>IF(D5530="","",D5530-TODAY())</f>
        <v/>
      </c>
      <c r="F5530">
        <f>IF(D5530="","",IF(E5530&lt;0,"VENCIDO",IF(E5530&lt;=30,"VENCE EM &lt;= 30 DIAS",IF(E5530&lt;=60,"ATENCAO (31-60 DIAS)","OK"))))</f>
        <v/>
      </c>
      <c r="G5530" s="14">
        <f>SUMIFS(Lancamentos!$G:$G,Lancamentos!$C:$C,$A5530,Lancamentos!$E:$E,$C5530,Lancamentos!$B:$B,"ENTRADA")</f>
        <v/>
      </c>
      <c r="H5530" s="14">
        <f>SUMIFS(Lancamentos!$G:$G,Lancamentos!$C:$C,$A5530,Lancamentos!$E:$E,$C5530,Lancamentos!$B:$B,"SAIDA_USO")</f>
        <v/>
      </c>
      <c r="I5530" s="14">
        <f>SUMIFS(Lancamentos!$G:$G,Lancamentos!$C:$C,$A5530,Lancamentos!$E:$E,$C5530,Lancamentos!$B:$B,"SAIDA_DESCARTE")</f>
        <v/>
      </c>
      <c r="J5530" s="14">
        <f>G5530-H5530-I5530</f>
        <v/>
      </c>
      <c r="K5530">
        <f>IF(A5530="","",IF(J5530&lt;=IFERROR(VLOOKUP(A5530,Produtos!$A:$E,5,FALSE),0),"ABAIXO DO MINIMO","OK"))</f>
        <v/>
      </c>
    </row>
    <row r="5531">
      <c r="B5531">
        <f>IFERROR(VLOOKUP(A5531,Produtos!A:B,2,FALSE),"")</f>
        <v/>
      </c>
      <c r="D5531" s="10">
        <f>IFERROR(INDEX(Lotes!$E:$E,MATCH(1,(Lotes!$A:$A=A5531)*(Lotes!$C:$C=C5531),0)),"")</f>
        <v/>
      </c>
      <c r="E5531" s="14">
        <f>IF(D5531="","",D5531-TODAY())</f>
        <v/>
      </c>
      <c r="F5531">
        <f>IF(D5531="","",IF(E5531&lt;0,"VENCIDO",IF(E5531&lt;=30,"VENCE EM &lt;= 30 DIAS",IF(E5531&lt;=60,"ATENCAO (31-60 DIAS)","OK"))))</f>
        <v/>
      </c>
      <c r="G5531" s="14">
        <f>SUMIFS(Lancamentos!$G:$G,Lancamentos!$C:$C,$A5531,Lancamentos!$E:$E,$C5531,Lancamentos!$B:$B,"ENTRADA")</f>
        <v/>
      </c>
      <c r="H5531" s="14">
        <f>SUMIFS(Lancamentos!$G:$G,Lancamentos!$C:$C,$A5531,Lancamentos!$E:$E,$C5531,Lancamentos!$B:$B,"SAIDA_USO")</f>
        <v/>
      </c>
      <c r="I5531" s="14">
        <f>SUMIFS(Lancamentos!$G:$G,Lancamentos!$C:$C,$A5531,Lancamentos!$E:$E,$C5531,Lancamentos!$B:$B,"SAIDA_DESCARTE")</f>
        <v/>
      </c>
      <c r="J5531" s="14">
        <f>G5531-H5531-I5531</f>
        <v/>
      </c>
      <c r="K5531">
        <f>IF(A5531="","",IF(J5531&lt;=IFERROR(VLOOKUP(A5531,Produtos!$A:$E,5,FALSE),0),"ABAIXO DO MINIMO","OK"))</f>
        <v/>
      </c>
    </row>
    <row r="5532">
      <c r="B5532">
        <f>IFERROR(VLOOKUP(A5532,Produtos!A:B,2,FALSE),"")</f>
        <v/>
      </c>
      <c r="D5532" s="10">
        <f>IFERROR(INDEX(Lotes!$E:$E,MATCH(1,(Lotes!$A:$A=A5532)*(Lotes!$C:$C=C5532),0)),"")</f>
        <v/>
      </c>
      <c r="E5532" s="14">
        <f>IF(D5532="","",D5532-TODAY())</f>
        <v/>
      </c>
      <c r="F5532">
        <f>IF(D5532="","",IF(E5532&lt;0,"VENCIDO",IF(E5532&lt;=30,"VENCE EM &lt;= 30 DIAS",IF(E5532&lt;=60,"ATENCAO (31-60 DIAS)","OK"))))</f>
        <v/>
      </c>
      <c r="G5532" s="14">
        <f>SUMIFS(Lancamentos!$G:$G,Lancamentos!$C:$C,$A5532,Lancamentos!$E:$E,$C5532,Lancamentos!$B:$B,"ENTRADA")</f>
        <v/>
      </c>
      <c r="H5532" s="14">
        <f>SUMIFS(Lancamentos!$G:$G,Lancamentos!$C:$C,$A5532,Lancamentos!$E:$E,$C5532,Lancamentos!$B:$B,"SAIDA_USO")</f>
        <v/>
      </c>
      <c r="I5532" s="14">
        <f>SUMIFS(Lancamentos!$G:$G,Lancamentos!$C:$C,$A5532,Lancamentos!$E:$E,$C5532,Lancamentos!$B:$B,"SAIDA_DESCARTE")</f>
        <v/>
      </c>
      <c r="J5532" s="14">
        <f>G5532-H5532-I5532</f>
        <v/>
      </c>
      <c r="K5532">
        <f>IF(A5532="","",IF(J5532&lt;=IFERROR(VLOOKUP(A5532,Produtos!$A:$E,5,FALSE),0),"ABAIXO DO MINIMO","OK"))</f>
        <v/>
      </c>
    </row>
    <row r="5533">
      <c r="B5533">
        <f>IFERROR(VLOOKUP(A5533,Produtos!A:B,2,FALSE),"")</f>
        <v/>
      </c>
      <c r="D5533" s="10">
        <f>IFERROR(INDEX(Lotes!$E:$E,MATCH(1,(Lotes!$A:$A=A5533)*(Lotes!$C:$C=C5533),0)),"")</f>
        <v/>
      </c>
      <c r="E5533" s="14">
        <f>IF(D5533="","",D5533-TODAY())</f>
        <v/>
      </c>
      <c r="F5533">
        <f>IF(D5533="","",IF(E5533&lt;0,"VENCIDO",IF(E5533&lt;=30,"VENCE EM &lt;= 30 DIAS",IF(E5533&lt;=60,"ATENCAO (31-60 DIAS)","OK"))))</f>
        <v/>
      </c>
      <c r="G5533" s="14">
        <f>SUMIFS(Lancamentos!$G:$G,Lancamentos!$C:$C,$A5533,Lancamentos!$E:$E,$C5533,Lancamentos!$B:$B,"ENTRADA")</f>
        <v/>
      </c>
      <c r="H5533" s="14">
        <f>SUMIFS(Lancamentos!$G:$G,Lancamentos!$C:$C,$A5533,Lancamentos!$E:$E,$C5533,Lancamentos!$B:$B,"SAIDA_USO")</f>
        <v/>
      </c>
      <c r="I5533" s="14">
        <f>SUMIFS(Lancamentos!$G:$G,Lancamentos!$C:$C,$A5533,Lancamentos!$E:$E,$C5533,Lancamentos!$B:$B,"SAIDA_DESCARTE")</f>
        <v/>
      </c>
      <c r="J5533" s="14">
        <f>G5533-H5533-I5533</f>
        <v/>
      </c>
      <c r="K5533">
        <f>IF(A5533="","",IF(J5533&lt;=IFERROR(VLOOKUP(A5533,Produtos!$A:$E,5,FALSE),0),"ABAIXO DO MINIMO","OK"))</f>
        <v/>
      </c>
    </row>
    <row r="5534">
      <c r="B5534">
        <f>IFERROR(VLOOKUP(A5534,Produtos!A:B,2,FALSE),"")</f>
        <v/>
      </c>
      <c r="D5534" s="10">
        <f>IFERROR(INDEX(Lotes!$E:$E,MATCH(1,(Lotes!$A:$A=A5534)*(Lotes!$C:$C=C5534),0)),"")</f>
        <v/>
      </c>
      <c r="E5534" s="14">
        <f>IF(D5534="","",D5534-TODAY())</f>
        <v/>
      </c>
      <c r="F5534">
        <f>IF(D5534="","",IF(E5534&lt;0,"VENCIDO",IF(E5534&lt;=30,"VENCE EM &lt;= 30 DIAS",IF(E5534&lt;=60,"ATENCAO (31-60 DIAS)","OK"))))</f>
        <v/>
      </c>
      <c r="G5534" s="14">
        <f>SUMIFS(Lancamentos!$G:$G,Lancamentos!$C:$C,$A5534,Lancamentos!$E:$E,$C5534,Lancamentos!$B:$B,"ENTRADA")</f>
        <v/>
      </c>
      <c r="H5534" s="14">
        <f>SUMIFS(Lancamentos!$G:$G,Lancamentos!$C:$C,$A5534,Lancamentos!$E:$E,$C5534,Lancamentos!$B:$B,"SAIDA_USO")</f>
        <v/>
      </c>
      <c r="I5534" s="14">
        <f>SUMIFS(Lancamentos!$G:$G,Lancamentos!$C:$C,$A5534,Lancamentos!$E:$E,$C5534,Lancamentos!$B:$B,"SAIDA_DESCARTE")</f>
        <v/>
      </c>
      <c r="J5534" s="14">
        <f>G5534-H5534-I5534</f>
        <v/>
      </c>
      <c r="K5534">
        <f>IF(A5534="","",IF(J5534&lt;=IFERROR(VLOOKUP(A5534,Produtos!$A:$E,5,FALSE),0),"ABAIXO DO MINIMO","OK"))</f>
        <v/>
      </c>
    </row>
    <row r="5535">
      <c r="B5535">
        <f>IFERROR(VLOOKUP(A5535,Produtos!A:B,2,FALSE),"")</f>
        <v/>
      </c>
      <c r="D5535" s="10">
        <f>IFERROR(INDEX(Lotes!$E:$E,MATCH(1,(Lotes!$A:$A=A5535)*(Lotes!$C:$C=C5535),0)),"")</f>
        <v/>
      </c>
      <c r="E5535" s="14">
        <f>IF(D5535="","",D5535-TODAY())</f>
        <v/>
      </c>
      <c r="F5535">
        <f>IF(D5535="","",IF(E5535&lt;0,"VENCIDO",IF(E5535&lt;=30,"VENCE EM &lt;= 30 DIAS",IF(E5535&lt;=60,"ATENCAO (31-60 DIAS)","OK"))))</f>
        <v/>
      </c>
      <c r="G5535" s="14">
        <f>SUMIFS(Lancamentos!$G:$G,Lancamentos!$C:$C,$A5535,Lancamentos!$E:$E,$C5535,Lancamentos!$B:$B,"ENTRADA")</f>
        <v/>
      </c>
      <c r="H5535" s="14">
        <f>SUMIFS(Lancamentos!$G:$G,Lancamentos!$C:$C,$A5535,Lancamentos!$E:$E,$C5535,Lancamentos!$B:$B,"SAIDA_USO")</f>
        <v/>
      </c>
      <c r="I5535" s="14">
        <f>SUMIFS(Lancamentos!$G:$G,Lancamentos!$C:$C,$A5535,Lancamentos!$E:$E,$C5535,Lancamentos!$B:$B,"SAIDA_DESCARTE")</f>
        <v/>
      </c>
      <c r="J5535" s="14">
        <f>G5535-H5535-I5535</f>
        <v/>
      </c>
      <c r="K5535">
        <f>IF(A5535="","",IF(J5535&lt;=IFERROR(VLOOKUP(A5535,Produtos!$A:$E,5,FALSE),0),"ABAIXO DO MINIMO","OK"))</f>
        <v/>
      </c>
    </row>
    <row r="5536">
      <c r="B5536">
        <f>IFERROR(VLOOKUP(A5536,Produtos!A:B,2,FALSE),"")</f>
        <v/>
      </c>
      <c r="D5536" s="10">
        <f>IFERROR(INDEX(Lotes!$E:$E,MATCH(1,(Lotes!$A:$A=A5536)*(Lotes!$C:$C=C5536),0)),"")</f>
        <v/>
      </c>
      <c r="E5536" s="14">
        <f>IF(D5536="","",D5536-TODAY())</f>
        <v/>
      </c>
      <c r="F5536">
        <f>IF(D5536="","",IF(E5536&lt;0,"VENCIDO",IF(E5536&lt;=30,"VENCE EM &lt;= 30 DIAS",IF(E5536&lt;=60,"ATENCAO (31-60 DIAS)","OK"))))</f>
        <v/>
      </c>
      <c r="G5536" s="14">
        <f>SUMIFS(Lancamentos!$G:$G,Lancamentos!$C:$C,$A5536,Lancamentos!$E:$E,$C5536,Lancamentos!$B:$B,"ENTRADA")</f>
        <v/>
      </c>
      <c r="H5536" s="14">
        <f>SUMIFS(Lancamentos!$G:$G,Lancamentos!$C:$C,$A5536,Lancamentos!$E:$E,$C5536,Lancamentos!$B:$B,"SAIDA_USO")</f>
        <v/>
      </c>
      <c r="I5536" s="14">
        <f>SUMIFS(Lancamentos!$G:$G,Lancamentos!$C:$C,$A5536,Lancamentos!$E:$E,$C5536,Lancamentos!$B:$B,"SAIDA_DESCARTE")</f>
        <v/>
      </c>
      <c r="J5536" s="14">
        <f>G5536-H5536-I5536</f>
        <v/>
      </c>
      <c r="K5536">
        <f>IF(A5536="","",IF(J5536&lt;=IFERROR(VLOOKUP(A5536,Produtos!$A:$E,5,FALSE),0),"ABAIXO DO MINIMO","OK"))</f>
        <v/>
      </c>
    </row>
    <row r="5537">
      <c r="B5537">
        <f>IFERROR(VLOOKUP(A5537,Produtos!A:B,2,FALSE),"")</f>
        <v/>
      </c>
      <c r="D5537" s="10">
        <f>IFERROR(INDEX(Lotes!$E:$E,MATCH(1,(Lotes!$A:$A=A5537)*(Lotes!$C:$C=C5537),0)),"")</f>
        <v/>
      </c>
      <c r="E5537" s="14">
        <f>IF(D5537="","",D5537-TODAY())</f>
        <v/>
      </c>
      <c r="F5537">
        <f>IF(D5537="","",IF(E5537&lt;0,"VENCIDO",IF(E5537&lt;=30,"VENCE EM &lt;= 30 DIAS",IF(E5537&lt;=60,"ATENCAO (31-60 DIAS)","OK"))))</f>
        <v/>
      </c>
      <c r="G5537" s="14">
        <f>SUMIFS(Lancamentos!$G:$G,Lancamentos!$C:$C,$A5537,Lancamentos!$E:$E,$C5537,Lancamentos!$B:$B,"ENTRADA")</f>
        <v/>
      </c>
      <c r="H5537" s="14">
        <f>SUMIFS(Lancamentos!$G:$G,Lancamentos!$C:$C,$A5537,Lancamentos!$E:$E,$C5537,Lancamentos!$B:$B,"SAIDA_USO")</f>
        <v/>
      </c>
      <c r="I5537" s="14">
        <f>SUMIFS(Lancamentos!$G:$G,Lancamentos!$C:$C,$A5537,Lancamentos!$E:$E,$C5537,Lancamentos!$B:$B,"SAIDA_DESCARTE")</f>
        <v/>
      </c>
      <c r="J5537" s="14">
        <f>G5537-H5537-I5537</f>
        <v/>
      </c>
      <c r="K5537">
        <f>IF(A5537="","",IF(J5537&lt;=IFERROR(VLOOKUP(A5537,Produtos!$A:$E,5,FALSE),0),"ABAIXO DO MINIMO","OK"))</f>
        <v/>
      </c>
    </row>
    <row r="5538">
      <c r="B5538">
        <f>IFERROR(VLOOKUP(A5538,Produtos!A:B,2,FALSE),"")</f>
        <v/>
      </c>
      <c r="D5538" s="10">
        <f>IFERROR(INDEX(Lotes!$E:$E,MATCH(1,(Lotes!$A:$A=A5538)*(Lotes!$C:$C=C5538),0)),"")</f>
        <v/>
      </c>
      <c r="E5538" s="14">
        <f>IF(D5538="","",D5538-TODAY())</f>
        <v/>
      </c>
      <c r="F5538">
        <f>IF(D5538="","",IF(E5538&lt;0,"VENCIDO",IF(E5538&lt;=30,"VENCE EM &lt;= 30 DIAS",IF(E5538&lt;=60,"ATENCAO (31-60 DIAS)","OK"))))</f>
        <v/>
      </c>
      <c r="G5538" s="14">
        <f>SUMIFS(Lancamentos!$G:$G,Lancamentos!$C:$C,$A5538,Lancamentos!$E:$E,$C5538,Lancamentos!$B:$B,"ENTRADA")</f>
        <v/>
      </c>
      <c r="H5538" s="14">
        <f>SUMIFS(Lancamentos!$G:$G,Lancamentos!$C:$C,$A5538,Lancamentos!$E:$E,$C5538,Lancamentos!$B:$B,"SAIDA_USO")</f>
        <v/>
      </c>
      <c r="I5538" s="14">
        <f>SUMIFS(Lancamentos!$G:$G,Lancamentos!$C:$C,$A5538,Lancamentos!$E:$E,$C5538,Lancamentos!$B:$B,"SAIDA_DESCARTE")</f>
        <v/>
      </c>
      <c r="J5538" s="14">
        <f>G5538-H5538-I5538</f>
        <v/>
      </c>
      <c r="K5538">
        <f>IF(A5538="","",IF(J5538&lt;=IFERROR(VLOOKUP(A5538,Produtos!$A:$E,5,FALSE),0),"ABAIXO DO MINIMO","OK"))</f>
        <v/>
      </c>
    </row>
    <row r="5539">
      <c r="B5539">
        <f>IFERROR(VLOOKUP(A5539,Produtos!A:B,2,FALSE),"")</f>
        <v/>
      </c>
      <c r="D5539" s="10">
        <f>IFERROR(INDEX(Lotes!$E:$E,MATCH(1,(Lotes!$A:$A=A5539)*(Lotes!$C:$C=C5539),0)),"")</f>
        <v/>
      </c>
      <c r="E5539" s="14">
        <f>IF(D5539="","",D5539-TODAY())</f>
        <v/>
      </c>
      <c r="F5539">
        <f>IF(D5539="","",IF(E5539&lt;0,"VENCIDO",IF(E5539&lt;=30,"VENCE EM &lt;= 30 DIAS",IF(E5539&lt;=60,"ATENCAO (31-60 DIAS)","OK"))))</f>
        <v/>
      </c>
      <c r="G5539" s="14">
        <f>SUMIFS(Lancamentos!$G:$G,Lancamentos!$C:$C,$A5539,Lancamentos!$E:$E,$C5539,Lancamentos!$B:$B,"ENTRADA")</f>
        <v/>
      </c>
      <c r="H5539" s="14">
        <f>SUMIFS(Lancamentos!$G:$G,Lancamentos!$C:$C,$A5539,Lancamentos!$E:$E,$C5539,Lancamentos!$B:$B,"SAIDA_USO")</f>
        <v/>
      </c>
      <c r="I5539" s="14">
        <f>SUMIFS(Lancamentos!$G:$G,Lancamentos!$C:$C,$A5539,Lancamentos!$E:$E,$C5539,Lancamentos!$B:$B,"SAIDA_DESCARTE")</f>
        <v/>
      </c>
      <c r="J5539" s="14">
        <f>G5539-H5539-I5539</f>
        <v/>
      </c>
      <c r="K5539">
        <f>IF(A5539="","",IF(J5539&lt;=IFERROR(VLOOKUP(A5539,Produtos!$A:$E,5,FALSE),0),"ABAIXO DO MINIMO","OK"))</f>
        <v/>
      </c>
    </row>
    <row r="5540">
      <c r="B5540">
        <f>IFERROR(VLOOKUP(A5540,Produtos!A:B,2,FALSE),"")</f>
        <v/>
      </c>
      <c r="D5540" s="10">
        <f>IFERROR(INDEX(Lotes!$E:$E,MATCH(1,(Lotes!$A:$A=A5540)*(Lotes!$C:$C=C5540),0)),"")</f>
        <v/>
      </c>
      <c r="E5540" s="14">
        <f>IF(D5540="","",D5540-TODAY())</f>
        <v/>
      </c>
      <c r="F5540">
        <f>IF(D5540="","",IF(E5540&lt;0,"VENCIDO",IF(E5540&lt;=30,"VENCE EM &lt;= 30 DIAS",IF(E5540&lt;=60,"ATENCAO (31-60 DIAS)","OK"))))</f>
        <v/>
      </c>
      <c r="G5540" s="14">
        <f>SUMIFS(Lancamentos!$G:$G,Lancamentos!$C:$C,$A5540,Lancamentos!$E:$E,$C5540,Lancamentos!$B:$B,"ENTRADA")</f>
        <v/>
      </c>
      <c r="H5540" s="14">
        <f>SUMIFS(Lancamentos!$G:$G,Lancamentos!$C:$C,$A5540,Lancamentos!$E:$E,$C5540,Lancamentos!$B:$B,"SAIDA_USO")</f>
        <v/>
      </c>
      <c r="I5540" s="14">
        <f>SUMIFS(Lancamentos!$G:$G,Lancamentos!$C:$C,$A5540,Lancamentos!$E:$E,$C5540,Lancamentos!$B:$B,"SAIDA_DESCARTE")</f>
        <v/>
      </c>
      <c r="J5540" s="14">
        <f>G5540-H5540-I5540</f>
        <v/>
      </c>
      <c r="K5540">
        <f>IF(A5540="","",IF(J5540&lt;=IFERROR(VLOOKUP(A5540,Produtos!$A:$E,5,FALSE),0),"ABAIXO DO MINIMO","OK"))</f>
        <v/>
      </c>
    </row>
    <row r="5541">
      <c r="B5541">
        <f>IFERROR(VLOOKUP(A5541,Produtos!A:B,2,FALSE),"")</f>
        <v/>
      </c>
      <c r="D5541" s="10">
        <f>IFERROR(INDEX(Lotes!$E:$E,MATCH(1,(Lotes!$A:$A=A5541)*(Lotes!$C:$C=C5541),0)),"")</f>
        <v/>
      </c>
      <c r="E5541" s="14">
        <f>IF(D5541="","",D5541-TODAY())</f>
        <v/>
      </c>
      <c r="F5541">
        <f>IF(D5541="","",IF(E5541&lt;0,"VENCIDO",IF(E5541&lt;=30,"VENCE EM &lt;= 30 DIAS",IF(E5541&lt;=60,"ATENCAO (31-60 DIAS)","OK"))))</f>
        <v/>
      </c>
      <c r="G5541" s="14">
        <f>SUMIFS(Lancamentos!$G:$G,Lancamentos!$C:$C,$A5541,Lancamentos!$E:$E,$C5541,Lancamentos!$B:$B,"ENTRADA")</f>
        <v/>
      </c>
      <c r="H5541" s="14">
        <f>SUMIFS(Lancamentos!$G:$G,Lancamentos!$C:$C,$A5541,Lancamentos!$E:$E,$C5541,Lancamentos!$B:$B,"SAIDA_USO")</f>
        <v/>
      </c>
      <c r="I5541" s="14">
        <f>SUMIFS(Lancamentos!$G:$G,Lancamentos!$C:$C,$A5541,Lancamentos!$E:$E,$C5541,Lancamentos!$B:$B,"SAIDA_DESCARTE")</f>
        <v/>
      </c>
      <c r="J5541" s="14">
        <f>G5541-H5541-I5541</f>
        <v/>
      </c>
      <c r="K5541">
        <f>IF(A5541="","",IF(J5541&lt;=IFERROR(VLOOKUP(A5541,Produtos!$A:$E,5,FALSE),0),"ABAIXO DO MINIMO","OK"))</f>
        <v/>
      </c>
    </row>
    <row r="5542">
      <c r="B5542">
        <f>IFERROR(VLOOKUP(A5542,Produtos!A:B,2,FALSE),"")</f>
        <v/>
      </c>
      <c r="D5542" s="10">
        <f>IFERROR(INDEX(Lotes!$E:$E,MATCH(1,(Lotes!$A:$A=A5542)*(Lotes!$C:$C=C5542),0)),"")</f>
        <v/>
      </c>
      <c r="E5542" s="14">
        <f>IF(D5542="","",D5542-TODAY())</f>
        <v/>
      </c>
      <c r="F5542">
        <f>IF(D5542="","",IF(E5542&lt;0,"VENCIDO",IF(E5542&lt;=30,"VENCE EM &lt;= 30 DIAS",IF(E5542&lt;=60,"ATENCAO (31-60 DIAS)","OK"))))</f>
        <v/>
      </c>
      <c r="G5542" s="14">
        <f>SUMIFS(Lancamentos!$G:$G,Lancamentos!$C:$C,$A5542,Lancamentos!$E:$E,$C5542,Lancamentos!$B:$B,"ENTRADA")</f>
        <v/>
      </c>
      <c r="H5542" s="14">
        <f>SUMIFS(Lancamentos!$G:$G,Lancamentos!$C:$C,$A5542,Lancamentos!$E:$E,$C5542,Lancamentos!$B:$B,"SAIDA_USO")</f>
        <v/>
      </c>
      <c r="I5542" s="14">
        <f>SUMIFS(Lancamentos!$G:$G,Lancamentos!$C:$C,$A5542,Lancamentos!$E:$E,$C5542,Lancamentos!$B:$B,"SAIDA_DESCARTE")</f>
        <v/>
      </c>
      <c r="J5542" s="14">
        <f>G5542-H5542-I5542</f>
        <v/>
      </c>
      <c r="K5542">
        <f>IF(A5542="","",IF(J5542&lt;=IFERROR(VLOOKUP(A5542,Produtos!$A:$E,5,FALSE),0),"ABAIXO DO MINIMO","OK"))</f>
        <v/>
      </c>
    </row>
    <row r="5543">
      <c r="B5543">
        <f>IFERROR(VLOOKUP(A5543,Produtos!A:B,2,FALSE),"")</f>
        <v/>
      </c>
      <c r="D5543" s="10">
        <f>IFERROR(INDEX(Lotes!$E:$E,MATCH(1,(Lotes!$A:$A=A5543)*(Lotes!$C:$C=C5543),0)),"")</f>
        <v/>
      </c>
      <c r="E5543" s="14">
        <f>IF(D5543="","",D5543-TODAY())</f>
        <v/>
      </c>
      <c r="F5543">
        <f>IF(D5543="","",IF(E5543&lt;0,"VENCIDO",IF(E5543&lt;=30,"VENCE EM &lt;= 30 DIAS",IF(E5543&lt;=60,"ATENCAO (31-60 DIAS)","OK"))))</f>
        <v/>
      </c>
      <c r="G5543" s="14">
        <f>SUMIFS(Lancamentos!$G:$G,Lancamentos!$C:$C,$A5543,Lancamentos!$E:$E,$C5543,Lancamentos!$B:$B,"ENTRADA")</f>
        <v/>
      </c>
      <c r="H5543" s="14">
        <f>SUMIFS(Lancamentos!$G:$G,Lancamentos!$C:$C,$A5543,Lancamentos!$E:$E,$C5543,Lancamentos!$B:$B,"SAIDA_USO")</f>
        <v/>
      </c>
      <c r="I5543" s="14">
        <f>SUMIFS(Lancamentos!$G:$G,Lancamentos!$C:$C,$A5543,Lancamentos!$E:$E,$C5543,Lancamentos!$B:$B,"SAIDA_DESCARTE")</f>
        <v/>
      </c>
      <c r="J5543" s="14">
        <f>G5543-H5543-I5543</f>
        <v/>
      </c>
      <c r="K5543">
        <f>IF(A5543="","",IF(J5543&lt;=IFERROR(VLOOKUP(A5543,Produtos!$A:$E,5,FALSE),0),"ABAIXO DO MINIMO","OK"))</f>
        <v/>
      </c>
    </row>
    <row r="5544">
      <c r="B5544">
        <f>IFERROR(VLOOKUP(A5544,Produtos!A:B,2,FALSE),"")</f>
        <v/>
      </c>
      <c r="D5544" s="10">
        <f>IFERROR(INDEX(Lotes!$E:$E,MATCH(1,(Lotes!$A:$A=A5544)*(Lotes!$C:$C=C5544),0)),"")</f>
        <v/>
      </c>
      <c r="E5544" s="14">
        <f>IF(D5544="","",D5544-TODAY())</f>
        <v/>
      </c>
      <c r="F5544">
        <f>IF(D5544="","",IF(E5544&lt;0,"VENCIDO",IF(E5544&lt;=30,"VENCE EM &lt;= 30 DIAS",IF(E5544&lt;=60,"ATENCAO (31-60 DIAS)","OK"))))</f>
        <v/>
      </c>
      <c r="G5544" s="14">
        <f>SUMIFS(Lancamentos!$G:$G,Lancamentos!$C:$C,$A5544,Lancamentos!$E:$E,$C5544,Lancamentos!$B:$B,"ENTRADA")</f>
        <v/>
      </c>
      <c r="H5544" s="14">
        <f>SUMIFS(Lancamentos!$G:$G,Lancamentos!$C:$C,$A5544,Lancamentos!$E:$E,$C5544,Lancamentos!$B:$B,"SAIDA_USO")</f>
        <v/>
      </c>
      <c r="I5544" s="14">
        <f>SUMIFS(Lancamentos!$G:$G,Lancamentos!$C:$C,$A5544,Lancamentos!$E:$E,$C5544,Lancamentos!$B:$B,"SAIDA_DESCARTE")</f>
        <v/>
      </c>
      <c r="J5544" s="14">
        <f>G5544-H5544-I5544</f>
        <v/>
      </c>
      <c r="K5544">
        <f>IF(A5544="","",IF(J5544&lt;=IFERROR(VLOOKUP(A5544,Produtos!$A:$E,5,FALSE),0),"ABAIXO DO MINIMO","OK"))</f>
        <v/>
      </c>
    </row>
    <row r="5545">
      <c r="B5545">
        <f>IFERROR(VLOOKUP(A5545,Produtos!A:B,2,FALSE),"")</f>
        <v/>
      </c>
      <c r="D5545" s="10">
        <f>IFERROR(INDEX(Lotes!$E:$E,MATCH(1,(Lotes!$A:$A=A5545)*(Lotes!$C:$C=C5545),0)),"")</f>
        <v/>
      </c>
      <c r="E5545" s="14">
        <f>IF(D5545="","",D5545-TODAY())</f>
        <v/>
      </c>
      <c r="F5545">
        <f>IF(D5545="","",IF(E5545&lt;0,"VENCIDO",IF(E5545&lt;=30,"VENCE EM &lt;= 30 DIAS",IF(E5545&lt;=60,"ATENCAO (31-60 DIAS)","OK"))))</f>
        <v/>
      </c>
      <c r="G5545" s="14">
        <f>SUMIFS(Lancamentos!$G:$G,Lancamentos!$C:$C,$A5545,Lancamentos!$E:$E,$C5545,Lancamentos!$B:$B,"ENTRADA")</f>
        <v/>
      </c>
      <c r="H5545" s="14">
        <f>SUMIFS(Lancamentos!$G:$G,Lancamentos!$C:$C,$A5545,Lancamentos!$E:$E,$C5545,Lancamentos!$B:$B,"SAIDA_USO")</f>
        <v/>
      </c>
      <c r="I5545" s="14">
        <f>SUMIFS(Lancamentos!$G:$G,Lancamentos!$C:$C,$A5545,Lancamentos!$E:$E,$C5545,Lancamentos!$B:$B,"SAIDA_DESCARTE")</f>
        <v/>
      </c>
      <c r="J5545" s="14">
        <f>G5545-H5545-I5545</f>
        <v/>
      </c>
      <c r="K5545">
        <f>IF(A5545="","",IF(J5545&lt;=IFERROR(VLOOKUP(A5545,Produtos!$A:$E,5,FALSE),0),"ABAIXO DO MINIMO","OK"))</f>
        <v/>
      </c>
    </row>
    <row r="5546">
      <c r="B5546">
        <f>IFERROR(VLOOKUP(A5546,Produtos!A:B,2,FALSE),"")</f>
        <v/>
      </c>
      <c r="D5546" s="10">
        <f>IFERROR(INDEX(Lotes!$E:$E,MATCH(1,(Lotes!$A:$A=A5546)*(Lotes!$C:$C=C5546),0)),"")</f>
        <v/>
      </c>
      <c r="E5546" s="14">
        <f>IF(D5546="","",D5546-TODAY())</f>
        <v/>
      </c>
      <c r="F5546">
        <f>IF(D5546="","",IF(E5546&lt;0,"VENCIDO",IF(E5546&lt;=30,"VENCE EM &lt;= 30 DIAS",IF(E5546&lt;=60,"ATENCAO (31-60 DIAS)","OK"))))</f>
        <v/>
      </c>
      <c r="G5546" s="14">
        <f>SUMIFS(Lancamentos!$G:$G,Lancamentos!$C:$C,$A5546,Lancamentos!$E:$E,$C5546,Lancamentos!$B:$B,"ENTRADA")</f>
        <v/>
      </c>
      <c r="H5546" s="14">
        <f>SUMIFS(Lancamentos!$G:$G,Lancamentos!$C:$C,$A5546,Lancamentos!$E:$E,$C5546,Lancamentos!$B:$B,"SAIDA_USO")</f>
        <v/>
      </c>
      <c r="I5546" s="14">
        <f>SUMIFS(Lancamentos!$G:$G,Lancamentos!$C:$C,$A5546,Lancamentos!$E:$E,$C5546,Lancamentos!$B:$B,"SAIDA_DESCARTE")</f>
        <v/>
      </c>
      <c r="J5546" s="14">
        <f>G5546-H5546-I5546</f>
        <v/>
      </c>
      <c r="K5546">
        <f>IF(A5546="","",IF(J5546&lt;=IFERROR(VLOOKUP(A5546,Produtos!$A:$E,5,FALSE),0),"ABAIXO DO MINIMO","OK"))</f>
        <v/>
      </c>
    </row>
    <row r="5547">
      <c r="B5547">
        <f>IFERROR(VLOOKUP(A5547,Produtos!A:B,2,FALSE),"")</f>
        <v/>
      </c>
      <c r="D5547" s="10">
        <f>IFERROR(INDEX(Lotes!$E:$E,MATCH(1,(Lotes!$A:$A=A5547)*(Lotes!$C:$C=C5547),0)),"")</f>
        <v/>
      </c>
      <c r="E5547" s="14">
        <f>IF(D5547="","",D5547-TODAY())</f>
        <v/>
      </c>
      <c r="F5547">
        <f>IF(D5547="","",IF(E5547&lt;0,"VENCIDO",IF(E5547&lt;=30,"VENCE EM &lt;= 30 DIAS",IF(E5547&lt;=60,"ATENCAO (31-60 DIAS)","OK"))))</f>
        <v/>
      </c>
      <c r="G5547" s="14">
        <f>SUMIFS(Lancamentos!$G:$G,Lancamentos!$C:$C,$A5547,Lancamentos!$E:$E,$C5547,Lancamentos!$B:$B,"ENTRADA")</f>
        <v/>
      </c>
      <c r="H5547" s="14">
        <f>SUMIFS(Lancamentos!$G:$G,Lancamentos!$C:$C,$A5547,Lancamentos!$E:$E,$C5547,Lancamentos!$B:$B,"SAIDA_USO")</f>
        <v/>
      </c>
      <c r="I5547" s="14">
        <f>SUMIFS(Lancamentos!$G:$G,Lancamentos!$C:$C,$A5547,Lancamentos!$E:$E,$C5547,Lancamentos!$B:$B,"SAIDA_DESCARTE")</f>
        <v/>
      </c>
      <c r="J5547" s="14">
        <f>G5547-H5547-I5547</f>
        <v/>
      </c>
      <c r="K5547">
        <f>IF(A5547="","",IF(J5547&lt;=IFERROR(VLOOKUP(A5547,Produtos!$A:$E,5,FALSE),0),"ABAIXO DO MINIMO","OK"))</f>
        <v/>
      </c>
    </row>
    <row r="5548">
      <c r="B5548">
        <f>IFERROR(VLOOKUP(A5548,Produtos!A:B,2,FALSE),"")</f>
        <v/>
      </c>
      <c r="D5548" s="10">
        <f>IFERROR(INDEX(Lotes!$E:$E,MATCH(1,(Lotes!$A:$A=A5548)*(Lotes!$C:$C=C5548),0)),"")</f>
        <v/>
      </c>
      <c r="E5548" s="14">
        <f>IF(D5548="","",D5548-TODAY())</f>
        <v/>
      </c>
      <c r="F5548">
        <f>IF(D5548="","",IF(E5548&lt;0,"VENCIDO",IF(E5548&lt;=30,"VENCE EM &lt;= 30 DIAS",IF(E5548&lt;=60,"ATENCAO (31-60 DIAS)","OK"))))</f>
        <v/>
      </c>
      <c r="G5548" s="14">
        <f>SUMIFS(Lancamentos!$G:$G,Lancamentos!$C:$C,$A5548,Lancamentos!$E:$E,$C5548,Lancamentos!$B:$B,"ENTRADA")</f>
        <v/>
      </c>
      <c r="H5548" s="14">
        <f>SUMIFS(Lancamentos!$G:$G,Lancamentos!$C:$C,$A5548,Lancamentos!$E:$E,$C5548,Lancamentos!$B:$B,"SAIDA_USO")</f>
        <v/>
      </c>
      <c r="I5548" s="14">
        <f>SUMIFS(Lancamentos!$G:$G,Lancamentos!$C:$C,$A5548,Lancamentos!$E:$E,$C5548,Lancamentos!$B:$B,"SAIDA_DESCARTE")</f>
        <v/>
      </c>
      <c r="J5548" s="14">
        <f>G5548-H5548-I5548</f>
        <v/>
      </c>
      <c r="K5548">
        <f>IF(A5548="","",IF(J5548&lt;=IFERROR(VLOOKUP(A5548,Produtos!$A:$E,5,FALSE),0),"ABAIXO DO MINIMO","OK"))</f>
        <v/>
      </c>
    </row>
    <row r="5549">
      <c r="B5549">
        <f>IFERROR(VLOOKUP(A5549,Produtos!A:B,2,FALSE),"")</f>
        <v/>
      </c>
      <c r="D5549" s="10">
        <f>IFERROR(INDEX(Lotes!$E:$E,MATCH(1,(Lotes!$A:$A=A5549)*(Lotes!$C:$C=C5549),0)),"")</f>
        <v/>
      </c>
      <c r="E5549" s="14">
        <f>IF(D5549="","",D5549-TODAY())</f>
        <v/>
      </c>
      <c r="F5549">
        <f>IF(D5549="","",IF(E5549&lt;0,"VENCIDO",IF(E5549&lt;=30,"VENCE EM &lt;= 30 DIAS",IF(E5549&lt;=60,"ATENCAO (31-60 DIAS)","OK"))))</f>
        <v/>
      </c>
      <c r="G5549" s="14">
        <f>SUMIFS(Lancamentos!$G:$G,Lancamentos!$C:$C,$A5549,Lancamentos!$E:$E,$C5549,Lancamentos!$B:$B,"ENTRADA")</f>
        <v/>
      </c>
      <c r="H5549" s="14">
        <f>SUMIFS(Lancamentos!$G:$G,Lancamentos!$C:$C,$A5549,Lancamentos!$E:$E,$C5549,Lancamentos!$B:$B,"SAIDA_USO")</f>
        <v/>
      </c>
      <c r="I5549" s="14">
        <f>SUMIFS(Lancamentos!$G:$G,Lancamentos!$C:$C,$A5549,Lancamentos!$E:$E,$C5549,Lancamentos!$B:$B,"SAIDA_DESCARTE")</f>
        <v/>
      </c>
      <c r="J5549" s="14">
        <f>G5549-H5549-I5549</f>
        <v/>
      </c>
      <c r="K5549">
        <f>IF(A5549="","",IF(J5549&lt;=IFERROR(VLOOKUP(A5549,Produtos!$A:$E,5,FALSE),0),"ABAIXO DO MINIMO","OK"))</f>
        <v/>
      </c>
    </row>
    <row r="5550">
      <c r="B5550">
        <f>IFERROR(VLOOKUP(A5550,Produtos!A:B,2,FALSE),"")</f>
        <v/>
      </c>
      <c r="D5550" s="10">
        <f>IFERROR(INDEX(Lotes!$E:$E,MATCH(1,(Lotes!$A:$A=A5550)*(Lotes!$C:$C=C5550),0)),"")</f>
        <v/>
      </c>
      <c r="E5550" s="14">
        <f>IF(D5550="","",D5550-TODAY())</f>
        <v/>
      </c>
      <c r="F5550">
        <f>IF(D5550="","",IF(E5550&lt;0,"VENCIDO",IF(E5550&lt;=30,"VENCE EM &lt;= 30 DIAS",IF(E5550&lt;=60,"ATENCAO (31-60 DIAS)","OK"))))</f>
        <v/>
      </c>
      <c r="G5550" s="14">
        <f>SUMIFS(Lancamentos!$G:$G,Lancamentos!$C:$C,$A5550,Lancamentos!$E:$E,$C5550,Lancamentos!$B:$B,"ENTRADA")</f>
        <v/>
      </c>
      <c r="H5550" s="14">
        <f>SUMIFS(Lancamentos!$G:$G,Lancamentos!$C:$C,$A5550,Lancamentos!$E:$E,$C5550,Lancamentos!$B:$B,"SAIDA_USO")</f>
        <v/>
      </c>
      <c r="I5550" s="14">
        <f>SUMIFS(Lancamentos!$G:$G,Lancamentos!$C:$C,$A5550,Lancamentos!$E:$E,$C5550,Lancamentos!$B:$B,"SAIDA_DESCARTE")</f>
        <v/>
      </c>
      <c r="J5550" s="14">
        <f>G5550-H5550-I5550</f>
        <v/>
      </c>
      <c r="K5550">
        <f>IF(A5550="","",IF(J5550&lt;=IFERROR(VLOOKUP(A5550,Produtos!$A:$E,5,FALSE),0),"ABAIXO DO MINIMO","OK"))</f>
        <v/>
      </c>
    </row>
    <row r="5551">
      <c r="B5551">
        <f>IFERROR(VLOOKUP(A5551,Produtos!A:B,2,FALSE),"")</f>
        <v/>
      </c>
      <c r="D5551" s="10">
        <f>IFERROR(INDEX(Lotes!$E:$E,MATCH(1,(Lotes!$A:$A=A5551)*(Lotes!$C:$C=C5551),0)),"")</f>
        <v/>
      </c>
      <c r="E5551" s="14">
        <f>IF(D5551="","",D5551-TODAY())</f>
        <v/>
      </c>
      <c r="F5551">
        <f>IF(D5551="","",IF(E5551&lt;0,"VENCIDO",IF(E5551&lt;=30,"VENCE EM &lt;= 30 DIAS",IF(E5551&lt;=60,"ATENCAO (31-60 DIAS)","OK"))))</f>
        <v/>
      </c>
      <c r="G5551" s="14">
        <f>SUMIFS(Lancamentos!$G:$G,Lancamentos!$C:$C,$A5551,Lancamentos!$E:$E,$C5551,Lancamentos!$B:$B,"ENTRADA")</f>
        <v/>
      </c>
      <c r="H5551" s="14">
        <f>SUMIFS(Lancamentos!$G:$G,Lancamentos!$C:$C,$A5551,Lancamentos!$E:$E,$C5551,Lancamentos!$B:$B,"SAIDA_USO")</f>
        <v/>
      </c>
      <c r="I5551" s="14">
        <f>SUMIFS(Lancamentos!$G:$G,Lancamentos!$C:$C,$A5551,Lancamentos!$E:$E,$C5551,Lancamentos!$B:$B,"SAIDA_DESCARTE")</f>
        <v/>
      </c>
      <c r="J5551" s="14">
        <f>G5551-H5551-I5551</f>
        <v/>
      </c>
      <c r="K5551">
        <f>IF(A5551="","",IF(J5551&lt;=IFERROR(VLOOKUP(A5551,Produtos!$A:$E,5,FALSE),0),"ABAIXO DO MINIMO","OK"))</f>
        <v/>
      </c>
    </row>
    <row r="5552">
      <c r="B5552">
        <f>IFERROR(VLOOKUP(A5552,Produtos!A:B,2,FALSE),"")</f>
        <v/>
      </c>
      <c r="D5552" s="10">
        <f>IFERROR(INDEX(Lotes!$E:$E,MATCH(1,(Lotes!$A:$A=A5552)*(Lotes!$C:$C=C5552),0)),"")</f>
        <v/>
      </c>
      <c r="E5552" s="14">
        <f>IF(D5552="","",D5552-TODAY())</f>
        <v/>
      </c>
      <c r="F5552">
        <f>IF(D5552="","",IF(E5552&lt;0,"VENCIDO",IF(E5552&lt;=30,"VENCE EM &lt;= 30 DIAS",IF(E5552&lt;=60,"ATENCAO (31-60 DIAS)","OK"))))</f>
        <v/>
      </c>
      <c r="G5552" s="14">
        <f>SUMIFS(Lancamentos!$G:$G,Lancamentos!$C:$C,$A5552,Lancamentos!$E:$E,$C5552,Lancamentos!$B:$B,"ENTRADA")</f>
        <v/>
      </c>
      <c r="H5552" s="14">
        <f>SUMIFS(Lancamentos!$G:$G,Lancamentos!$C:$C,$A5552,Lancamentos!$E:$E,$C5552,Lancamentos!$B:$B,"SAIDA_USO")</f>
        <v/>
      </c>
      <c r="I5552" s="14">
        <f>SUMIFS(Lancamentos!$G:$G,Lancamentos!$C:$C,$A5552,Lancamentos!$E:$E,$C5552,Lancamentos!$B:$B,"SAIDA_DESCARTE")</f>
        <v/>
      </c>
      <c r="J5552" s="14">
        <f>G5552-H5552-I5552</f>
        <v/>
      </c>
      <c r="K5552">
        <f>IF(A5552="","",IF(J5552&lt;=IFERROR(VLOOKUP(A5552,Produtos!$A:$E,5,FALSE),0),"ABAIXO DO MINIMO","OK"))</f>
        <v/>
      </c>
    </row>
    <row r="5553">
      <c r="B5553">
        <f>IFERROR(VLOOKUP(A5553,Produtos!A:B,2,FALSE),"")</f>
        <v/>
      </c>
      <c r="D5553" s="10">
        <f>IFERROR(INDEX(Lotes!$E:$E,MATCH(1,(Lotes!$A:$A=A5553)*(Lotes!$C:$C=C5553),0)),"")</f>
        <v/>
      </c>
      <c r="E5553" s="14">
        <f>IF(D5553="","",D5553-TODAY())</f>
        <v/>
      </c>
      <c r="F5553">
        <f>IF(D5553="","",IF(E5553&lt;0,"VENCIDO",IF(E5553&lt;=30,"VENCE EM &lt;= 30 DIAS",IF(E5553&lt;=60,"ATENCAO (31-60 DIAS)","OK"))))</f>
        <v/>
      </c>
      <c r="G5553" s="14">
        <f>SUMIFS(Lancamentos!$G:$G,Lancamentos!$C:$C,$A5553,Lancamentos!$E:$E,$C5553,Lancamentos!$B:$B,"ENTRADA")</f>
        <v/>
      </c>
      <c r="H5553" s="14">
        <f>SUMIFS(Lancamentos!$G:$G,Lancamentos!$C:$C,$A5553,Lancamentos!$E:$E,$C5553,Lancamentos!$B:$B,"SAIDA_USO")</f>
        <v/>
      </c>
      <c r="I5553" s="14">
        <f>SUMIFS(Lancamentos!$G:$G,Lancamentos!$C:$C,$A5553,Lancamentos!$E:$E,$C5553,Lancamentos!$B:$B,"SAIDA_DESCARTE")</f>
        <v/>
      </c>
      <c r="J5553" s="14">
        <f>G5553-H5553-I5553</f>
        <v/>
      </c>
      <c r="K5553">
        <f>IF(A5553="","",IF(J5553&lt;=IFERROR(VLOOKUP(A5553,Produtos!$A:$E,5,FALSE),0),"ABAIXO DO MINIMO","OK"))</f>
        <v/>
      </c>
    </row>
    <row r="5554">
      <c r="B5554">
        <f>IFERROR(VLOOKUP(A5554,Produtos!A:B,2,FALSE),"")</f>
        <v/>
      </c>
      <c r="D5554" s="10">
        <f>IFERROR(INDEX(Lotes!$E:$E,MATCH(1,(Lotes!$A:$A=A5554)*(Lotes!$C:$C=C5554),0)),"")</f>
        <v/>
      </c>
      <c r="E5554" s="14">
        <f>IF(D5554="","",D5554-TODAY())</f>
        <v/>
      </c>
      <c r="F5554">
        <f>IF(D5554="","",IF(E5554&lt;0,"VENCIDO",IF(E5554&lt;=30,"VENCE EM &lt;= 30 DIAS",IF(E5554&lt;=60,"ATENCAO (31-60 DIAS)","OK"))))</f>
        <v/>
      </c>
      <c r="G5554" s="14">
        <f>SUMIFS(Lancamentos!$G:$G,Lancamentos!$C:$C,$A5554,Lancamentos!$E:$E,$C5554,Lancamentos!$B:$B,"ENTRADA")</f>
        <v/>
      </c>
      <c r="H5554" s="14">
        <f>SUMIFS(Lancamentos!$G:$G,Lancamentos!$C:$C,$A5554,Lancamentos!$E:$E,$C5554,Lancamentos!$B:$B,"SAIDA_USO")</f>
        <v/>
      </c>
      <c r="I5554" s="14">
        <f>SUMIFS(Lancamentos!$G:$G,Lancamentos!$C:$C,$A5554,Lancamentos!$E:$E,$C5554,Lancamentos!$B:$B,"SAIDA_DESCARTE")</f>
        <v/>
      </c>
      <c r="J5554" s="14">
        <f>G5554-H5554-I5554</f>
        <v/>
      </c>
      <c r="K5554">
        <f>IF(A5554="","",IF(J5554&lt;=IFERROR(VLOOKUP(A5554,Produtos!$A:$E,5,FALSE),0),"ABAIXO DO MINIMO","OK"))</f>
        <v/>
      </c>
    </row>
    <row r="5555">
      <c r="B5555">
        <f>IFERROR(VLOOKUP(A5555,Produtos!A:B,2,FALSE),"")</f>
        <v/>
      </c>
      <c r="D5555" s="10">
        <f>IFERROR(INDEX(Lotes!$E:$E,MATCH(1,(Lotes!$A:$A=A5555)*(Lotes!$C:$C=C5555),0)),"")</f>
        <v/>
      </c>
      <c r="E5555" s="14">
        <f>IF(D5555="","",D5555-TODAY())</f>
        <v/>
      </c>
      <c r="F5555">
        <f>IF(D5555="","",IF(E5555&lt;0,"VENCIDO",IF(E5555&lt;=30,"VENCE EM &lt;= 30 DIAS",IF(E5555&lt;=60,"ATENCAO (31-60 DIAS)","OK"))))</f>
        <v/>
      </c>
      <c r="G5555" s="14">
        <f>SUMIFS(Lancamentos!$G:$G,Lancamentos!$C:$C,$A5555,Lancamentos!$E:$E,$C5555,Lancamentos!$B:$B,"ENTRADA")</f>
        <v/>
      </c>
      <c r="H5555" s="14">
        <f>SUMIFS(Lancamentos!$G:$G,Lancamentos!$C:$C,$A5555,Lancamentos!$E:$E,$C5555,Lancamentos!$B:$B,"SAIDA_USO")</f>
        <v/>
      </c>
      <c r="I5555" s="14">
        <f>SUMIFS(Lancamentos!$G:$G,Lancamentos!$C:$C,$A5555,Lancamentos!$E:$E,$C5555,Lancamentos!$B:$B,"SAIDA_DESCARTE")</f>
        <v/>
      </c>
      <c r="J5555" s="14">
        <f>G5555-H5555-I5555</f>
        <v/>
      </c>
      <c r="K5555">
        <f>IF(A5555="","",IF(J5555&lt;=IFERROR(VLOOKUP(A5555,Produtos!$A:$E,5,FALSE),0),"ABAIXO DO MINIMO","OK"))</f>
        <v/>
      </c>
    </row>
    <row r="5556">
      <c r="B5556">
        <f>IFERROR(VLOOKUP(A5556,Produtos!A:B,2,FALSE),"")</f>
        <v/>
      </c>
      <c r="D5556" s="10">
        <f>IFERROR(INDEX(Lotes!$E:$E,MATCH(1,(Lotes!$A:$A=A5556)*(Lotes!$C:$C=C5556),0)),"")</f>
        <v/>
      </c>
      <c r="E5556" s="14">
        <f>IF(D5556="","",D5556-TODAY())</f>
        <v/>
      </c>
      <c r="F5556">
        <f>IF(D5556="","",IF(E5556&lt;0,"VENCIDO",IF(E5556&lt;=30,"VENCE EM &lt;= 30 DIAS",IF(E5556&lt;=60,"ATENCAO (31-60 DIAS)","OK"))))</f>
        <v/>
      </c>
      <c r="G5556" s="14">
        <f>SUMIFS(Lancamentos!$G:$G,Lancamentos!$C:$C,$A5556,Lancamentos!$E:$E,$C5556,Lancamentos!$B:$B,"ENTRADA")</f>
        <v/>
      </c>
      <c r="H5556" s="14">
        <f>SUMIFS(Lancamentos!$G:$G,Lancamentos!$C:$C,$A5556,Lancamentos!$E:$E,$C5556,Lancamentos!$B:$B,"SAIDA_USO")</f>
        <v/>
      </c>
      <c r="I5556" s="14">
        <f>SUMIFS(Lancamentos!$G:$G,Lancamentos!$C:$C,$A5556,Lancamentos!$E:$E,$C5556,Lancamentos!$B:$B,"SAIDA_DESCARTE")</f>
        <v/>
      </c>
      <c r="J5556" s="14">
        <f>G5556-H5556-I5556</f>
        <v/>
      </c>
      <c r="K5556">
        <f>IF(A5556="","",IF(J5556&lt;=IFERROR(VLOOKUP(A5556,Produtos!$A:$E,5,FALSE),0),"ABAIXO DO MINIMO","OK"))</f>
        <v/>
      </c>
    </row>
    <row r="5557">
      <c r="B5557">
        <f>IFERROR(VLOOKUP(A5557,Produtos!A:B,2,FALSE),"")</f>
        <v/>
      </c>
      <c r="D5557" s="10">
        <f>IFERROR(INDEX(Lotes!$E:$E,MATCH(1,(Lotes!$A:$A=A5557)*(Lotes!$C:$C=C5557),0)),"")</f>
        <v/>
      </c>
      <c r="E5557" s="14">
        <f>IF(D5557="","",D5557-TODAY())</f>
        <v/>
      </c>
      <c r="F5557">
        <f>IF(D5557="","",IF(E5557&lt;0,"VENCIDO",IF(E5557&lt;=30,"VENCE EM &lt;= 30 DIAS",IF(E5557&lt;=60,"ATENCAO (31-60 DIAS)","OK"))))</f>
        <v/>
      </c>
      <c r="G5557" s="14">
        <f>SUMIFS(Lancamentos!$G:$G,Lancamentos!$C:$C,$A5557,Lancamentos!$E:$E,$C5557,Lancamentos!$B:$B,"ENTRADA")</f>
        <v/>
      </c>
      <c r="H5557" s="14">
        <f>SUMIFS(Lancamentos!$G:$G,Lancamentos!$C:$C,$A5557,Lancamentos!$E:$E,$C5557,Lancamentos!$B:$B,"SAIDA_USO")</f>
        <v/>
      </c>
      <c r="I5557" s="14">
        <f>SUMIFS(Lancamentos!$G:$G,Lancamentos!$C:$C,$A5557,Lancamentos!$E:$E,$C5557,Lancamentos!$B:$B,"SAIDA_DESCARTE")</f>
        <v/>
      </c>
      <c r="J5557" s="14">
        <f>G5557-H5557-I5557</f>
        <v/>
      </c>
      <c r="K5557">
        <f>IF(A5557="","",IF(J5557&lt;=IFERROR(VLOOKUP(A5557,Produtos!$A:$E,5,FALSE),0),"ABAIXO DO MINIMO","OK"))</f>
        <v/>
      </c>
    </row>
    <row r="5558">
      <c r="B5558">
        <f>IFERROR(VLOOKUP(A5558,Produtos!A:B,2,FALSE),"")</f>
        <v/>
      </c>
      <c r="D5558" s="10">
        <f>IFERROR(INDEX(Lotes!$E:$E,MATCH(1,(Lotes!$A:$A=A5558)*(Lotes!$C:$C=C5558),0)),"")</f>
        <v/>
      </c>
      <c r="E5558" s="14">
        <f>IF(D5558="","",D5558-TODAY())</f>
        <v/>
      </c>
      <c r="F5558">
        <f>IF(D5558="","",IF(E5558&lt;0,"VENCIDO",IF(E5558&lt;=30,"VENCE EM &lt;= 30 DIAS",IF(E5558&lt;=60,"ATENCAO (31-60 DIAS)","OK"))))</f>
        <v/>
      </c>
      <c r="G5558" s="14">
        <f>SUMIFS(Lancamentos!$G:$G,Lancamentos!$C:$C,$A5558,Lancamentos!$E:$E,$C5558,Lancamentos!$B:$B,"ENTRADA")</f>
        <v/>
      </c>
      <c r="H5558" s="14">
        <f>SUMIFS(Lancamentos!$G:$G,Lancamentos!$C:$C,$A5558,Lancamentos!$E:$E,$C5558,Lancamentos!$B:$B,"SAIDA_USO")</f>
        <v/>
      </c>
      <c r="I5558" s="14">
        <f>SUMIFS(Lancamentos!$G:$G,Lancamentos!$C:$C,$A5558,Lancamentos!$E:$E,$C5558,Lancamentos!$B:$B,"SAIDA_DESCARTE")</f>
        <v/>
      </c>
      <c r="J5558" s="14">
        <f>G5558-H5558-I5558</f>
        <v/>
      </c>
      <c r="K5558">
        <f>IF(A5558="","",IF(J5558&lt;=IFERROR(VLOOKUP(A5558,Produtos!$A:$E,5,FALSE),0),"ABAIXO DO MINIMO","OK"))</f>
        <v/>
      </c>
    </row>
    <row r="5559">
      <c r="B5559">
        <f>IFERROR(VLOOKUP(A5559,Produtos!A:B,2,FALSE),"")</f>
        <v/>
      </c>
      <c r="D5559" s="10">
        <f>IFERROR(INDEX(Lotes!$E:$E,MATCH(1,(Lotes!$A:$A=A5559)*(Lotes!$C:$C=C5559),0)),"")</f>
        <v/>
      </c>
      <c r="E5559" s="14">
        <f>IF(D5559="","",D5559-TODAY())</f>
        <v/>
      </c>
      <c r="F5559">
        <f>IF(D5559="","",IF(E5559&lt;0,"VENCIDO",IF(E5559&lt;=30,"VENCE EM &lt;= 30 DIAS",IF(E5559&lt;=60,"ATENCAO (31-60 DIAS)","OK"))))</f>
        <v/>
      </c>
      <c r="G5559" s="14">
        <f>SUMIFS(Lancamentos!$G:$G,Lancamentos!$C:$C,$A5559,Lancamentos!$E:$E,$C5559,Lancamentos!$B:$B,"ENTRADA")</f>
        <v/>
      </c>
      <c r="H5559" s="14">
        <f>SUMIFS(Lancamentos!$G:$G,Lancamentos!$C:$C,$A5559,Lancamentos!$E:$E,$C5559,Lancamentos!$B:$B,"SAIDA_USO")</f>
        <v/>
      </c>
      <c r="I5559" s="14">
        <f>SUMIFS(Lancamentos!$G:$G,Lancamentos!$C:$C,$A5559,Lancamentos!$E:$E,$C5559,Lancamentos!$B:$B,"SAIDA_DESCARTE")</f>
        <v/>
      </c>
      <c r="J5559" s="14">
        <f>G5559-H5559-I5559</f>
        <v/>
      </c>
      <c r="K5559">
        <f>IF(A5559="","",IF(J5559&lt;=IFERROR(VLOOKUP(A5559,Produtos!$A:$E,5,FALSE),0),"ABAIXO DO MINIMO","OK"))</f>
        <v/>
      </c>
    </row>
    <row r="5560">
      <c r="B5560">
        <f>IFERROR(VLOOKUP(A5560,Produtos!A:B,2,FALSE),"")</f>
        <v/>
      </c>
      <c r="D5560" s="10">
        <f>IFERROR(INDEX(Lotes!$E:$E,MATCH(1,(Lotes!$A:$A=A5560)*(Lotes!$C:$C=C5560),0)),"")</f>
        <v/>
      </c>
      <c r="E5560" s="14">
        <f>IF(D5560="","",D5560-TODAY())</f>
        <v/>
      </c>
      <c r="F5560">
        <f>IF(D5560="","",IF(E5560&lt;0,"VENCIDO",IF(E5560&lt;=30,"VENCE EM &lt;= 30 DIAS",IF(E5560&lt;=60,"ATENCAO (31-60 DIAS)","OK"))))</f>
        <v/>
      </c>
      <c r="G5560" s="14">
        <f>SUMIFS(Lancamentos!$G:$G,Lancamentos!$C:$C,$A5560,Lancamentos!$E:$E,$C5560,Lancamentos!$B:$B,"ENTRADA")</f>
        <v/>
      </c>
      <c r="H5560" s="14">
        <f>SUMIFS(Lancamentos!$G:$G,Lancamentos!$C:$C,$A5560,Lancamentos!$E:$E,$C5560,Lancamentos!$B:$B,"SAIDA_USO")</f>
        <v/>
      </c>
      <c r="I5560" s="14">
        <f>SUMIFS(Lancamentos!$G:$G,Lancamentos!$C:$C,$A5560,Lancamentos!$E:$E,$C5560,Lancamentos!$B:$B,"SAIDA_DESCARTE")</f>
        <v/>
      </c>
      <c r="J5560" s="14">
        <f>G5560-H5560-I5560</f>
        <v/>
      </c>
      <c r="K5560">
        <f>IF(A5560="","",IF(J5560&lt;=IFERROR(VLOOKUP(A5560,Produtos!$A:$E,5,FALSE),0),"ABAIXO DO MINIMO","OK"))</f>
        <v/>
      </c>
    </row>
    <row r="5561">
      <c r="B5561">
        <f>IFERROR(VLOOKUP(A5561,Produtos!A:B,2,FALSE),"")</f>
        <v/>
      </c>
      <c r="D5561" s="10">
        <f>IFERROR(INDEX(Lotes!$E:$E,MATCH(1,(Lotes!$A:$A=A5561)*(Lotes!$C:$C=C5561),0)),"")</f>
        <v/>
      </c>
      <c r="E5561" s="14">
        <f>IF(D5561="","",D5561-TODAY())</f>
        <v/>
      </c>
      <c r="F5561">
        <f>IF(D5561="","",IF(E5561&lt;0,"VENCIDO",IF(E5561&lt;=30,"VENCE EM &lt;= 30 DIAS",IF(E5561&lt;=60,"ATENCAO (31-60 DIAS)","OK"))))</f>
        <v/>
      </c>
      <c r="G5561" s="14">
        <f>SUMIFS(Lancamentos!$G:$G,Lancamentos!$C:$C,$A5561,Lancamentos!$E:$E,$C5561,Lancamentos!$B:$B,"ENTRADA")</f>
        <v/>
      </c>
      <c r="H5561" s="14">
        <f>SUMIFS(Lancamentos!$G:$G,Lancamentos!$C:$C,$A5561,Lancamentos!$E:$E,$C5561,Lancamentos!$B:$B,"SAIDA_USO")</f>
        <v/>
      </c>
      <c r="I5561" s="14">
        <f>SUMIFS(Lancamentos!$G:$G,Lancamentos!$C:$C,$A5561,Lancamentos!$E:$E,$C5561,Lancamentos!$B:$B,"SAIDA_DESCARTE")</f>
        <v/>
      </c>
      <c r="J5561" s="14">
        <f>G5561-H5561-I5561</f>
        <v/>
      </c>
      <c r="K5561">
        <f>IF(A5561="","",IF(J5561&lt;=IFERROR(VLOOKUP(A5561,Produtos!$A:$E,5,FALSE),0),"ABAIXO DO MINIMO","OK"))</f>
        <v/>
      </c>
    </row>
    <row r="5562">
      <c r="B5562">
        <f>IFERROR(VLOOKUP(A5562,Produtos!A:B,2,FALSE),"")</f>
        <v/>
      </c>
      <c r="D5562" s="10">
        <f>IFERROR(INDEX(Lotes!$E:$E,MATCH(1,(Lotes!$A:$A=A5562)*(Lotes!$C:$C=C5562),0)),"")</f>
        <v/>
      </c>
      <c r="E5562" s="14">
        <f>IF(D5562="","",D5562-TODAY())</f>
        <v/>
      </c>
      <c r="F5562">
        <f>IF(D5562="","",IF(E5562&lt;0,"VENCIDO",IF(E5562&lt;=30,"VENCE EM &lt;= 30 DIAS",IF(E5562&lt;=60,"ATENCAO (31-60 DIAS)","OK"))))</f>
        <v/>
      </c>
      <c r="G5562" s="14">
        <f>SUMIFS(Lancamentos!$G:$G,Lancamentos!$C:$C,$A5562,Lancamentos!$E:$E,$C5562,Lancamentos!$B:$B,"ENTRADA")</f>
        <v/>
      </c>
      <c r="H5562" s="14">
        <f>SUMIFS(Lancamentos!$G:$G,Lancamentos!$C:$C,$A5562,Lancamentos!$E:$E,$C5562,Lancamentos!$B:$B,"SAIDA_USO")</f>
        <v/>
      </c>
      <c r="I5562" s="14">
        <f>SUMIFS(Lancamentos!$G:$G,Lancamentos!$C:$C,$A5562,Lancamentos!$E:$E,$C5562,Lancamentos!$B:$B,"SAIDA_DESCARTE")</f>
        <v/>
      </c>
      <c r="J5562" s="14">
        <f>G5562-H5562-I5562</f>
        <v/>
      </c>
      <c r="K5562">
        <f>IF(A5562="","",IF(J5562&lt;=IFERROR(VLOOKUP(A5562,Produtos!$A:$E,5,FALSE),0),"ABAIXO DO MINIMO","OK"))</f>
        <v/>
      </c>
    </row>
    <row r="5563">
      <c r="B5563">
        <f>IFERROR(VLOOKUP(A5563,Produtos!A:B,2,FALSE),"")</f>
        <v/>
      </c>
      <c r="D5563" s="10">
        <f>IFERROR(INDEX(Lotes!$E:$E,MATCH(1,(Lotes!$A:$A=A5563)*(Lotes!$C:$C=C5563),0)),"")</f>
        <v/>
      </c>
      <c r="E5563" s="14">
        <f>IF(D5563="","",D5563-TODAY())</f>
        <v/>
      </c>
      <c r="F5563">
        <f>IF(D5563="","",IF(E5563&lt;0,"VENCIDO",IF(E5563&lt;=30,"VENCE EM &lt;= 30 DIAS",IF(E5563&lt;=60,"ATENCAO (31-60 DIAS)","OK"))))</f>
        <v/>
      </c>
      <c r="G5563" s="14">
        <f>SUMIFS(Lancamentos!$G:$G,Lancamentos!$C:$C,$A5563,Lancamentos!$E:$E,$C5563,Lancamentos!$B:$B,"ENTRADA")</f>
        <v/>
      </c>
      <c r="H5563" s="14">
        <f>SUMIFS(Lancamentos!$G:$G,Lancamentos!$C:$C,$A5563,Lancamentos!$E:$E,$C5563,Lancamentos!$B:$B,"SAIDA_USO")</f>
        <v/>
      </c>
      <c r="I5563" s="14">
        <f>SUMIFS(Lancamentos!$G:$G,Lancamentos!$C:$C,$A5563,Lancamentos!$E:$E,$C5563,Lancamentos!$B:$B,"SAIDA_DESCARTE")</f>
        <v/>
      </c>
      <c r="J5563" s="14">
        <f>G5563-H5563-I5563</f>
        <v/>
      </c>
      <c r="K5563">
        <f>IF(A5563="","",IF(J5563&lt;=IFERROR(VLOOKUP(A5563,Produtos!$A:$E,5,FALSE),0),"ABAIXO DO MINIMO","OK"))</f>
        <v/>
      </c>
    </row>
    <row r="5564">
      <c r="B5564">
        <f>IFERROR(VLOOKUP(A5564,Produtos!A:B,2,FALSE),"")</f>
        <v/>
      </c>
      <c r="D5564" s="10">
        <f>IFERROR(INDEX(Lotes!$E:$E,MATCH(1,(Lotes!$A:$A=A5564)*(Lotes!$C:$C=C5564),0)),"")</f>
        <v/>
      </c>
      <c r="E5564" s="14">
        <f>IF(D5564="","",D5564-TODAY())</f>
        <v/>
      </c>
      <c r="F5564">
        <f>IF(D5564="","",IF(E5564&lt;0,"VENCIDO",IF(E5564&lt;=30,"VENCE EM &lt;= 30 DIAS",IF(E5564&lt;=60,"ATENCAO (31-60 DIAS)","OK"))))</f>
        <v/>
      </c>
      <c r="G5564" s="14">
        <f>SUMIFS(Lancamentos!$G:$G,Lancamentos!$C:$C,$A5564,Lancamentos!$E:$E,$C5564,Lancamentos!$B:$B,"ENTRADA")</f>
        <v/>
      </c>
      <c r="H5564" s="14">
        <f>SUMIFS(Lancamentos!$G:$G,Lancamentos!$C:$C,$A5564,Lancamentos!$E:$E,$C5564,Lancamentos!$B:$B,"SAIDA_USO")</f>
        <v/>
      </c>
      <c r="I5564" s="14">
        <f>SUMIFS(Lancamentos!$G:$G,Lancamentos!$C:$C,$A5564,Lancamentos!$E:$E,$C5564,Lancamentos!$B:$B,"SAIDA_DESCARTE")</f>
        <v/>
      </c>
      <c r="J5564" s="14">
        <f>G5564-H5564-I5564</f>
        <v/>
      </c>
      <c r="K5564">
        <f>IF(A5564="","",IF(J5564&lt;=IFERROR(VLOOKUP(A5564,Produtos!$A:$E,5,FALSE),0),"ABAIXO DO MINIMO","OK"))</f>
        <v/>
      </c>
    </row>
    <row r="5565">
      <c r="B5565">
        <f>IFERROR(VLOOKUP(A5565,Produtos!A:B,2,FALSE),"")</f>
        <v/>
      </c>
      <c r="D5565" s="10">
        <f>IFERROR(INDEX(Lotes!$E:$E,MATCH(1,(Lotes!$A:$A=A5565)*(Lotes!$C:$C=C5565),0)),"")</f>
        <v/>
      </c>
      <c r="E5565" s="14">
        <f>IF(D5565="","",D5565-TODAY())</f>
        <v/>
      </c>
      <c r="F5565">
        <f>IF(D5565="","",IF(E5565&lt;0,"VENCIDO",IF(E5565&lt;=30,"VENCE EM &lt;= 30 DIAS",IF(E5565&lt;=60,"ATENCAO (31-60 DIAS)","OK"))))</f>
        <v/>
      </c>
      <c r="G5565" s="14">
        <f>SUMIFS(Lancamentos!$G:$G,Lancamentos!$C:$C,$A5565,Lancamentos!$E:$E,$C5565,Lancamentos!$B:$B,"ENTRADA")</f>
        <v/>
      </c>
      <c r="H5565" s="14">
        <f>SUMIFS(Lancamentos!$G:$G,Lancamentos!$C:$C,$A5565,Lancamentos!$E:$E,$C5565,Lancamentos!$B:$B,"SAIDA_USO")</f>
        <v/>
      </c>
      <c r="I5565" s="14">
        <f>SUMIFS(Lancamentos!$G:$G,Lancamentos!$C:$C,$A5565,Lancamentos!$E:$E,$C5565,Lancamentos!$B:$B,"SAIDA_DESCARTE")</f>
        <v/>
      </c>
      <c r="J5565" s="14">
        <f>G5565-H5565-I5565</f>
        <v/>
      </c>
      <c r="K5565">
        <f>IF(A5565="","",IF(J5565&lt;=IFERROR(VLOOKUP(A5565,Produtos!$A:$E,5,FALSE),0),"ABAIXO DO MINIMO","OK"))</f>
        <v/>
      </c>
    </row>
    <row r="5566">
      <c r="B5566">
        <f>IFERROR(VLOOKUP(A5566,Produtos!A:B,2,FALSE),"")</f>
        <v/>
      </c>
      <c r="D5566" s="10">
        <f>IFERROR(INDEX(Lotes!$E:$E,MATCH(1,(Lotes!$A:$A=A5566)*(Lotes!$C:$C=C5566),0)),"")</f>
        <v/>
      </c>
      <c r="E5566" s="14">
        <f>IF(D5566="","",D5566-TODAY())</f>
        <v/>
      </c>
      <c r="F5566">
        <f>IF(D5566="","",IF(E5566&lt;0,"VENCIDO",IF(E5566&lt;=30,"VENCE EM &lt;= 30 DIAS",IF(E5566&lt;=60,"ATENCAO (31-60 DIAS)","OK"))))</f>
        <v/>
      </c>
      <c r="G5566" s="14">
        <f>SUMIFS(Lancamentos!$G:$G,Lancamentos!$C:$C,$A5566,Lancamentos!$E:$E,$C5566,Lancamentos!$B:$B,"ENTRADA")</f>
        <v/>
      </c>
      <c r="H5566" s="14">
        <f>SUMIFS(Lancamentos!$G:$G,Lancamentos!$C:$C,$A5566,Lancamentos!$E:$E,$C5566,Lancamentos!$B:$B,"SAIDA_USO")</f>
        <v/>
      </c>
      <c r="I5566" s="14">
        <f>SUMIFS(Lancamentos!$G:$G,Lancamentos!$C:$C,$A5566,Lancamentos!$E:$E,$C5566,Lancamentos!$B:$B,"SAIDA_DESCARTE")</f>
        <v/>
      </c>
      <c r="J5566" s="14">
        <f>G5566-H5566-I5566</f>
        <v/>
      </c>
      <c r="K5566">
        <f>IF(A5566="","",IF(J5566&lt;=IFERROR(VLOOKUP(A5566,Produtos!$A:$E,5,FALSE),0),"ABAIXO DO MINIMO","OK"))</f>
        <v/>
      </c>
    </row>
    <row r="5567">
      <c r="B5567">
        <f>IFERROR(VLOOKUP(A5567,Produtos!A:B,2,FALSE),"")</f>
        <v/>
      </c>
      <c r="D5567" s="10">
        <f>IFERROR(INDEX(Lotes!$E:$E,MATCH(1,(Lotes!$A:$A=A5567)*(Lotes!$C:$C=C5567),0)),"")</f>
        <v/>
      </c>
      <c r="E5567" s="14">
        <f>IF(D5567="","",D5567-TODAY())</f>
        <v/>
      </c>
      <c r="F5567">
        <f>IF(D5567="","",IF(E5567&lt;0,"VENCIDO",IF(E5567&lt;=30,"VENCE EM &lt;= 30 DIAS",IF(E5567&lt;=60,"ATENCAO (31-60 DIAS)","OK"))))</f>
        <v/>
      </c>
      <c r="G5567" s="14">
        <f>SUMIFS(Lancamentos!$G:$G,Lancamentos!$C:$C,$A5567,Lancamentos!$E:$E,$C5567,Lancamentos!$B:$B,"ENTRADA")</f>
        <v/>
      </c>
      <c r="H5567" s="14">
        <f>SUMIFS(Lancamentos!$G:$G,Lancamentos!$C:$C,$A5567,Lancamentos!$E:$E,$C5567,Lancamentos!$B:$B,"SAIDA_USO")</f>
        <v/>
      </c>
      <c r="I5567" s="14">
        <f>SUMIFS(Lancamentos!$G:$G,Lancamentos!$C:$C,$A5567,Lancamentos!$E:$E,$C5567,Lancamentos!$B:$B,"SAIDA_DESCARTE")</f>
        <v/>
      </c>
      <c r="J5567" s="14">
        <f>G5567-H5567-I5567</f>
        <v/>
      </c>
      <c r="K5567">
        <f>IF(A5567="","",IF(J5567&lt;=IFERROR(VLOOKUP(A5567,Produtos!$A:$E,5,FALSE),0),"ABAIXO DO MINIMO","OK"))</f>
        <v/>
      </c>
    </row>
    <row r="5568">
      <c r="B5568">
        <f>IFERROR(VLOOKUP(A5568,Produtos!A:B,2,FALSE),"")</f>
        <v/>
      </c>
      <c r="D5568" s="10">
        <f>IFERROR(INDEX(Lotes!$E:$E,MATCH(1,(Lotes!$A:$A=A5568)*(Lotes!$C:$C=C5568),0)),"")</f>
        <v/>
      </c>
      <c r="E5568" s="14">
        <f>IF(D5568="","",D5568-TODAY())</f>
        <v/>
      </c>
      <c r="F5568">
        <f>IF(D5568="","",IF(E5568&lt;0,"VENCIDO",IF(E5568&lt;=30,"VENCE EM &lt;= 30 DIAS",IF(E5568&lt;=60,"ATENCAO (31-60 DIAS)","OK"))))</f>
        <v/>
      </c>
      <c r="G5568" s="14">
        <f>SUMIFS(Lancamentos!$G:$G,Lancamentos!$C:$C,$A5568,Lancamentos!$E:$E,$C5568,Lancamentos!$B:$B,"ENTRADA")</f>
        <v/>
      </c>
      <c r="H5568" s="14">
        <f>SUMIFS(Lancamentos!$G:$G,Lancamentos!$C:$C,$A5568,Lancamentos!$E:$E,$C5568,Lancamentos!$B:$B,"SAIDA_USO")</f>
        <v/>
      </c>
      <c r="I5568" s="14">
        <f>SUMIFS(Lancamentos!$G:$G,Lancamentos!$C:$C,$A5568,Lancamentos!$E:$E,$C5568,Lancamentos!$B:$B,"SAIDA_DESCARTE")</f>
        <v/>
      </c>
      <c r="J5568" s="14">
        <f>G5568-H5568-I5568</f>
        <v/>
      </c>
      <c r="K5568">
        <f>IF(A5568="","",IF(J5568&lt;=IFERROR(VLOOKUP(A5568,Produtos!$A:$E,5,FALSE),0),"ABAIXO DO MINIMO","OK"))</f>
        <v/>
      </c>
    </row>
    <row r="5569">
      <c r="B5569">
        <f>IFERROR(VLOOKUP(A5569,Produtos!A:B,2,FALSE),"")</f>
        <v/>
      </c>
      <c r="D5569" s="10">
        <f>IFERROR(INDEX(Lotes!$E:$E,MATCH(1,(Lotes!$A:$A=A5569)*(Lotes!$C:$C=C5569),0)),"")</f>
        <v/>
      </c>
      <c r="E5569" s="14">
        <f>IF(D5569="","",D5569-TODAY())</f>
        <v/>
      </c>
      <c r="F5569">
        <f>IF(D5569="","",IF(E5569&lt;0,"VENCIDO",IF(E5569&lt;=30,"VENCE EM &lt;= 30 DIAS",IF(E5569&lt;=60,"ATENCAO (31-60 DIAS)","OK"))))</f>
        <v/>
      </c>
      <c r="G5569" s="14">
        <f>SUMIFS(Lancamentos!$G:$G,Lancamentos!$C:$C,$A5569,Lancamentos!$E:$E,$C5569,Lancamentos!$B:$B,"ENTRADA")</f>
        <v/>
      </c>
      <c r="H5569" s="14">
        <f>SUMIFS(Lancamentos!$G:$G,Lancamentos!$C:$C,$A5569,Lancamentos!$E:$E,$C5569,Lancamentos!$B:$B,"SAIDA_USO")</f>
        <v/>
      </c>
      <c r="I5569" s="14">
        <f>SUMIFS(Lancamentos!$G:$G,Lancamentos!$C:$C,$A5569,Lancamentos!$E:$E,$C5569,Lancamentos!$B:$B,"SAIDA_DESCARTE")</f>
        <v/>
      </c>
      <c r="J5569" s="14">
        <f>G5569-H5569-I5569</f>
        <v/>
      </c>
      <c r="K5569">
        <f>IF(A5569="","",IF(J5569&lt;=IFERROR(VLOOKUP(A5569,Produtos!$A:$E,5,FALSE),0),"ABAIXO DO MINIMO","OK"))</f>
        <v/>
      </c>
    </row>
    <row r="5570">
      <c r="B5570">
        <f>IFERROR(VLOOKUP(A5570,Produtos!A:B,2,FALSE),"")</f>
        <v/>
      </c>
      <c r="D5570" s="10">
        <f>IFERROR(INDEX(Lotes!$E:$E,MATCH(1,(Lotes!$A:$A=A5570)*(Lotes!$C:$C=C5570),0)),"")</f>
        <v/>
      </c>
      <c r="E5570" s="14">
        <f>IF(D5570="","",D5570-TODAY())</f>
        <v/>
      </c>
      <c r="F5570">
        <f>IF(D5570="","",IF(E5570&lt;0,"VENCIDO",IF(E5570&lt;=30,"VENCE EM &lt;= 30 DIAS",IF(E5570&lt;=60,"ATENCAO (31-60 DIAS)","OK"))))</f>
        <v/>
      </c>
      <c r="G5570" s="14">
        <f>SUMIFS(Lancamentos!$G:$G,Lancamentos!$C:$C,$A5570,Lancamentos!$E:$E,$C5570,Lancamentos!$B:$B,"ENTRADA")</f>
        <v/>
      </c>
      <c r="H5570" s="14">
        <f>SUMIFS(Lancamentos!$G:$G,Lancamentos!$C:$C,$A5570,Lancamentos!$E:$E,$C5570,Lancamentos!$B:$B,"SAIDA_USO")</f>
        <v/>
      </c>
      <c r="I5570" s="14">
        <f>SUMIFS(Lancamentos!$G:$G,Lancamentos!$C:$C,$A5570,Lancamentos!$E:$E,$C5570,Lancamentos!$B:$B,"SAIDA_DESCARTE")</f>
        <v/>
      </c>
      <c r="J5570" s="14">
        <f>G5570-H5570-I5570</f>
        <v/>
      </c>
      <c r="K5570">
        <f>IF(A5570="","",IF(J5570&lt;=IFERROR(VLOOKUP(A5570,Produtos!$A:$E,5,FALSE),0),"ABAIXO DO MINIMO","OK"))</f>
        <v/>
      </c>
    </row>
    <row r="5571">
      <c r="B5571">
        <f>IFERROR(VLOOKUP(A5571,Produtos!A:B,2,FALSE),"")</f>
        <v/>
      </c>
      <c r="D5571" s="10">
        <f>IFERROR(INDEX(Lotes!$E:$E,MATCH(1,(Lotes!$A:$A=A5571)*(Lotes!$C:$C=C5571),0)),"")</f>
        <v/>
      </c>
      <c r="E5571" s="14">
        <f>IF(D5571="","",D5571-TODAY())</f>
        <v/>
      </c>
      <c r="F5571">
        <f>IF(D5571="","",IF(E5571&lt;0,"VENCIDO",IF(E5571&lt;=30,"VENCE EM &lt;= 30 DIAS",IF(E5571&lt;=60,"ATENCAO (31-60 DIAS)","OK"))))</f>
        <v/>
      </c>
      <c r="G5571" s="14">
        <f>SUMIFS(Lancamentos!$G:$G,Lancamentos!$C:$C,$A5571,Lancamentos!$E:$E,$C5571,Lancamentos!$B:$B,"ENTRADA")</f>
        <v/>
      </c>
      <c r="H5571" s="14">
        <f>SUMIFS(Lancamentos!$G:$G,Lancamentos!$C:$C,$A5571,Lancamentos!$E:$E,$C5571,Lancamentos!$B:$B,"SAIDA_USO")</f>
        <v/>
      </c>
      <c r="I5571" s="14">
        <f>SUMIFS(Lancamentos!$G:$G,Lancamentos!$C:$C,$A5571,Lancamentos!$E:$E,$C5571,Lancamentos!$B:$B,"SAIDA_DESCARTE")</f>
        <v/>
      </c>
      <c r="J5571" s="14">
        <f>G5571-H5571-I5571</f>
        <v/>
      </c>
      <c r="K5571">
        <f>IF(A5571="","",IF(J5571&lt;=IFERROR(VLOOKUP(A5571,Produtos!$A:$E,5,FALSE),0),"ABAIXO DO MINIMO","OK"))</f>
        <v/>
      </c>
    </row>
    <row r="5572">
      <c r="B5572">
        <f>IFERROR(VLOOKUP(A5572,Produtos!A:B,2,FALSE),"")</f>
        <v/>
      </c>
      <c r="D5572" s="10">
        <f>IFERROR(INDEX(Lotes!$E:$E,MATCH(1,(Lotes!$A:$A=A5572)*(Lotes!$C:$C=C5572),0)),"")</f>
        <v/>
      </c>
      <c r="E5572" s="14">
        <f>IF(D5572="","",D5572-TODAY())</f>
        <v/>
      </c>
      <c r="F5572">
        <f>IF(D5572="","",IF(E5572&lt;0,"VENCIDO",IF(E5572&lt;=30,"VENCE EM &lt;= 30 DIAS",IF(E5572&lt;=60,"ATENCAO (31-60 DIAS)","OK"))))</f>
        <v/>
      </c>
      <c r="G5572" s="14">
        <f>SUMIFS(Lancamentos!$G:$G,Lancamentos!$C:$C,$A5572,Lancamentos!$E:$E,$C5572,Lancamentos!$B:$B,"ENTRADA")</f>
        <v/>
      </c>
      <c r="H5572" s="14">
        <f>SUMIFS(Lancamentos!$G:$G,Lancamentos!$C:$C,$A5572,Lancamentos!$E:$E,$C5572,Lancamentos!$B:$B,"SAIDA_USO")</f>
        <v/>
      </c>
      <c r="I5572" s="14">
        <f>SUMIFS(Lancamentos!$G:$G,Lancamentos!$C:$C,$A5572,Lancamentos!$E:$E,$C5572,Lancamentos!$B:$B,"SAIDA_DESCARTE")</f>
        <v/>
      </c>
      <c r="J5572" s="14">
        <f>G5572-H5572-I5572</f>
        <v/>
      </c>
      <c r="K5572">
        <f>IF(A5572="","",IF(J5572&lt;=IFERROR(VLOOKUP(A5572,Produtos!$A:$E,5,FALSE),0),"ABAIXO DO MINIMO","OK"))</f>
        <v/>
      </c>
    </row>
    <row r="5573">
      <c r="B5573">
        <f>IFERROR(VLOOKUP(A5573,Produtos!A:B,2,FALSE),"")</f>
        <v/>
      </c>
      <c r="D5573" s="10">
        <f>IFERROR(INDEX(Lotes!$E:$E,MATCH(1,(Lotes!$A:$A=A5573)*(Lotes!$C:$C=C5573),0)),"")</f>
        <v/>
      </c>
      <c r="E5573" s="14">
        <f>IF(D5573="","",D5573-TODAY())</f>
        <v/>
      </c>
      <c r="F5573">
        <f>IF(D5573="","",IF(E5573&lt;0,"VENCIDO",IF(E5573&lt;=30,"VENCE EM &lt;= 30 DIAS",IF(E5573&lt;=60,"ATENCAO (31-60 DIAS)","OK"))))</f>
        <v/>
      </c>
      <c r="G5573" s="14">
        <f>SUMIFS(Lancamentos!$G:$G,Lancamentos!$C:$C,$A5573,Lancamentos!$E:$E,$C5573,Lancamentos!$B:$B,"ENTRADA")</f>
        <v/>
      </c>
      <c r="H5573" s="14">
        <f>SUMIFS(Lancamentos!$G:$G,Lancamentos!$C:$C,$A5573,Lancamentos!$E:$E,$C5573,Lancamentos!$B:$B,"SAIDA_USO")</f>
        <v/>
      </c>
      <c r="I5573" s="14">
        <f>SUMIFS(Lancamentos!$G:$G,Lancamentos!$C:$C,$A5573,Lancamentos!$E:$E,$C5573,Lancamentos!$B:$B,"SAIDA_DESCARTE")</f>
        <v/>
      </c>
      <c r="J5573" s="14">
        <f>G5573-H5573-I5573</f>
        <v/>
      </c>
      <c r="K5573">
        <f>IF(A5573="","",IF(J5573&lt;=IFERROR(VLOOKUP(A5573,Produtos!$A:$E,5,FALSE),0),"ABAIXO DO MINIMO","OK"))</f>
        <v/>
      </c>
    </row>
    <row r="5574">
      <c r="B5574">
        <f>IFERROR(VLOOKUP(A5574,Produtos!A:B,2,FALSE),"")</f>
        <v/>
      </c>
      <c r="D5574" s="10">
        <f>IFERROR(INDEX(Lotes!$E:$E,MATCH(1,(Lotes!$A:$A=A5574)*(Lotes!$C:$C=C5574),0)),"")</f>
        <v/>
      </c>
      <c r="E5574" s="14">
        <f>IF(D5574="","",D5574-TODAY())</f>
        <v/>
      </c>
      <c r="F5574">
        <f>IF(D5574="","",IF(E5574&lt;0,"VENCIDO",IF(E5574&lt;=30,"VENCE EM &lt;= 30 DIAS",IF(E5574&lt;=60,"ATENCAO (31-60 DIAS)","OK"))))</f>
        <v/>
      </c>
      <c r="G5574" s="14">
        <f>SUMIFS(Lancamentos!$G:$G,Lancamentos!$C:$C,$A5574,Lancamentos!$E:$E,$C5574,Lancamentos!$B:$B,"ENTRADA")</f>
        <v/>
      </c>
      <c r="H5574" s="14">
        <f>SUMIFS(Lancamentos!$G:$G,Lancamentos!$C:$C,$A5574,Lancamentos!$E:$E,$C5574,Lancamentos!$B:$B,"SAIDA_USO")</f>
        <v/>
      </c>
      <c r="I5574" s="14">
        <f>SUMIFS(Lancamentos!$G:$G,Lancamentos!$C:$C,$A5574,Lancamentos!$E:$E,$C5574,Lancamentos!$B:$B,"SAIDA_DESCARTE")</f>
        <v/>
      </c>
      <c r="J5574" s="14">
        <f>G5574-H5574-I5574</f>
        <v/>
      </c>
      <c r="K5574">
        <f>IF(A5574="","",IF(J5574&lt;=IFERROR(VLOOKUP(A5574,Produtos!$A:$E,5,FALSE),0),"ABAIXO DO MINIMO","OK"))</f>
        <v/>
      </c>
    </row>
    <row r="5575">
      <c r="B5575">
        <f>IFERROR(VLOOKUP(A5575,Produtos!A:B,2,FALSE),"")</f>
        <v/>
      </c>
      <c r="D5575" s="10">
        <f>IFERROR(INDEX(Lotes!$E:$E,MATCH(1,(Lotes!$A:$A=A5575)*(Lotes!$C:$C=C5575),0)),"")</f>
        <v/>
      </c>
      <c r="E5575" s="14">
        <f>IF(D5575="","",D5575-TODAY())</f>
        <v/>
      </c>
      <c r="F5575">
        <f>IF(D5575="","",IF(E5575&lt;0,"VENCIDO",IF(E5575&lt;=30,"VENCE EM &lt;= 30 DIAS",IF(E5575&lt;=60,"ATENCAO (31-60 DIAS)","OK"))))</f>
        <v/>
      </c>
      <c r="G5575" s="14">
        <f>SUMIFS(Lancamentos!$G:$G,Lancamentos!$C:$C,$A5575,Lancamentos!$E:$E,$C5575,Lancamentos!$B:$B,"ENTRADA")</f>
        <v/>
      </c>
      <c r="H5575" s="14">
        <f>SUMIFS(Lancamentos!$G:$G,Lancamentos!$C:$C,$A5575,Lancamentos!$E:$E,$C5575,Lancamentos!$B:$B,"SAIDA_USO")</f>
        <v/>
      </c>
      <c r="I5575" s="14">
        <f>SUMIFS(Lancamentos!$G:$G,Lancamentos!$C:$C,$A5575,Lancamentos!$E:$E,$C5575,Lancamentos!$B:$B,"SAIDA_DESCARTE")</f>
        <v/>
      </c>
      <c r="J5575" s="14">
        <f>G5575-H5575-I5575</f>
        <v/>
      </c>
      <c r="K5575">
        <f>IF(A5575="","",IF(J5575&lt;=IFERROR(VLOOKUP(A5575,Produtos!$A:$E,5,FALSE),0),"ABAIXO DO MINIMO","OK"))</f>
        <v/>
      </c>
    </row>
    <row r="5576">
      <c r="B5576">
        <f>IFERROR(VLOOKUP(A5576,Produtos!A:B,2,FALSE),"")</f>
        <v/>
      </c>
      <c r="D5576" s="10">
        <f>IFERROR(INDEX(Lotes!$E:$E,MATCH(1,(Lotes!$A:$A=A5576)*(Lotes!$C:$C=C5576),0)),"")</f>
        <v/>
      </c>
      <c r="E5576" s="14">
        <f>IF(D5576="","",D5576-TODAY())</f>
        <v/>
      </c>
      <c r="F5576">
        <f>IF(D5576="","",IF(E5576&lt;0,"VENCIDO",IF(E5576&lt;=30,"VENCE EM &lt;= 30 DIAS",IF(E5576&lt;=60,"ATENCAO (31-60 DIAS)","OK"))))</f>
        <v/>
      </c>
      <c r="G5576" s="14">
        <f>SUMIFS(Lancamentos!$G:$G,Lancamentos!$C:$C,$A5576,Lancamentos!$E:$E,$C5576,Lancamentos!$B:$B,"ENTRADA")</f>
        <v/>
      </c>
      <c r="H5576" s="14">
        <f>SUMIFS(Lancamentos!$G:$G,Lancamentos!$C:$C,$A5576,Lancamentos!$E:$E,$C5576,Lancamentos!$B:$B,"SAIDA_USO")</f>
        <v/>
      </c>
      <c r="I5576" s="14">
        <f>SUMIFS(Lancamentos!$G:$G,Lancamentos!$C:$C,$A5576,Lancamentos!$E:$E,$C5576,Lancamentos!$B:$B,"SAIDA_DESCARTE")</f>
        <v/>
      </c>
      <c r="J5576" s="14">
        <f>G5576-H5576-I5576</f>
        <v/>
      </c>
      <c r="K5576">
        <f>IF(A5576="","",IF(J5576&lt;=IFERROR(VLOOKUP(A5576,Produtos!$A:$E,5,FALSE),0),"ABAIXO DO MINIMO","OK"))</f>
        <v/>
      </c>
    </row>
    <row r="5577">
      <c r="B5577">
        <f>IFERROR(VLOOKUP(A5577,Produtos!A:B,2,FALSE),"")</f>
        <v/>
      </c>
      <c r="D5577" s="10">
        <f>IFERROR(INDEX(Lotes!$E:$E,MATCH(1,(Lotes!$A:$A=A5577)*(Lotes!$C:$C=C5577),0)),"")</f>
        <v/>
      </c>
      <c r="E5577" s="14">
        <f>IF(D5577="","",D5577-TODAY())</f>
        <v/>
      </c>
      <c r="F5577">
        <f>IF(D5577="","",IF(E5577&lt;0,"VENCIDO",IF(E5577&lt;=30,"VENCE EM &lt;= 30 DIAS",IF(E5577&lt;=60,"ATENCAO (31-60 DIAS)","OK"))))</f>
        <v/>
      </c>
      <c r="G5577" s="14">
        <f>SUMIFS(Lancamentos!$G:$G,Lancamentos!$C:$C,$A5577,Lancamentos!$E:$E,$C5577,Lancamentos!$B:$B,"ENTRADA")</f>
        <v/>
      </c>
      <c r="H5577" s="14">
        <f>SUMIFS(Lancamentos!$G:$G,Lancamentos!$C:$C,$A5577,Lancamentos!$E:$E,$C5577,Lancamentos!$B:$B,"SAIDA_USO")</f>
        <v/>
      </c>
      <c r="I5577" s="14">
        <f>SUMIFS(Lancamentos!$G:$G,Lancamentos!$C:$C,$A5577,Lancamentos!$E:$E,$C5577,Lancamentos!$B:$B,"SAIDA_DESCARTE")</f>
        <v/>
      </c>
      <c r="J5577" s="14">
        <f>G5577-H5577-I5577</f>
        <v/>
      </c>
      <c r="K5577">
        <f>IF(A5577="","",IF(J5577&lt;=IFERROR(VLOOKUP(A5577,Produtos!$A:$E,5,FALSE),0),"ABAIXO DO MINIMO","OK"))</f>
        <v/>
      </c>
    </row>
    <row r="5578">
      <c r="B5578">
        <f>IFERROR(VLOOKUP(A5578,Produtos!A:B,2,FALSE),"")</f>
        <v/>
      </c>
      <c r="D5578" s="10">
        <f>IFERROR(INDEX(Lotes!$E:$E,MATCH(1,(Lotes!$A:$A=A5578)*(Lotes!$C:$C=C5578),0)),"")</f>
        <v/>
      </c>
      <c r="E5578" s="14">
        <f>IF(D5578="","",D5578-TODAY())</f>
        <v/>
      </c>
      <c r="F5578">
        <f>IF(D5578="","",IF(E5578&lt;0,"VENCIDO",IF(E5578&lt;=30,"VENCE EM &lt;= 30 DIAS",IF(E5578&lt;=60,"ATENCAO (31-60 DIAS)","OK"))))</f>
        <v/>
      </c>
      <c r="G5578" s="14">
        <f>SUMIFS(Lancamentos!$G:$G,Lancamentos!$C:$C,$A5578,Lancamentos!$E:$E,$C5578,Lancamentos!$B:$B,"ENTRADA")</f>
        <v/>
      </c>
      <c r="H5578" s="14">
        <f>SUMIFS(Lancamentos!$G:$G,Lancamentos!$C:$C,$A5578,Lancamentos!$E:$E,$C5578,Lancamentos!$B:$B,"SAIDA_USO")</f>
        <v/>
      </c>
      <c r="I5578" s="14">
        <f>SUMIFS(Lancamentos!$G:$G,Lancamentos!$C:$C,$A5578,Lancamentos!$E:$E,$C5578,Lancamentos!$B:$B,"SAIDA_DESCARTE")</f>
        <v/>
      </c>
      <c r="J5578" s="14">
        <f>G5578-H5578-I5578</f>
        <v/>
      </c>
      <c r="K5578">
        <f>IF(A5578="","",IF(J5578&lt;=IFERROR(VLOOKUP(A5578,Produtos!$A:$E,5,FALSE),0),"ABAIXO DO MINIMO","OK"))</f>
        <v/>
      </c>
    </row>
    <row r="5579">
      <c r="B5579">
        <f>IFERROR(VLOOKUP(A5579,Produtos!A:B,2,FALSE),"")</f>
        <v/>
      </c>
      <c r="D5579" s="10">
        <f>IFERROR(INDEX(Lotes!$E:$E,MATCH(1,(Lotes!$A:$A=A5579)*(Lotes!$C:$C=C5579),0)),"")</f>
        <v/>
      </c>
      <c r="E5579" s="14">
        <f>IF(D5579="","",D5579-TODAY())</f>
        <v/>
      </c>
      <c r="F5579">
        <f>IF(D5579="","",IF(E5579&lt;0,"VENCIDO",IF(E5579&lt;=30,"VENCE EM &lt;= 30 DIAS",IF(E5579&lt;=60,"ATENCAO (31-60 DIAS)","OK"))))</f>
        <v/>
      </c>
      <c r="G5579" s="14">
        <f>SUMIFS(Lancamentos!$G:$G,Lancamentos!$C:$C,$A5579,Lancamentos!$E:$E,$C5579,Lancamentos!$B:$B,"ENTRADA")</f>
        <v/>
      </c>
      <c r="H5579" s="14">
        <f>SUMIFS(Lancamentos!$G:$G,Lancamentos!$C:$C,$A5579,Lancamentos!$E:$E,$C5579,Lancamentos!$B:$B,"SAIDA_USO")</f>
        <v/>
      </c>
      <c r="I5579" s="14">
        <f>SUMIFS(Lancamentos!$G:$G,Lancamentos!$C:$C,$A5579,Lancamentos!$E:$E,$C5579,Lancamentos!$B:$B,"SAIDA_DESCARTE")</f>
        <v/>
      </c>
      <c r="J5579" s="14">
        <f>G5579-H5579-I5579</f>
        <v/>
      </c>
      <c r="K5579">
        <f>IF(A5579="","",IF(J5579&lt;=IFERROR(VLOOKUP(A5579,Produtos!$A:$E,5,FALSE),0),"ABAIXO DO MINIMO","OK"))</f>
        <v/>
      </c>
    </row>
    <row r="5580">
      <c r="B5580">
        <f>IFERROR(VLOOKUP(A5580,Produtos!A:B,2,FALSE),"")</f>
        <v/>
      </c>
      <c r="D5580" s="10">
        <f>IFERROR(INDEX(Lotes!$E:$E,MATCH(1,(Lotes!$A:$A=A5580)*(Lotes!$C:$C=C5580),0)),"")</f>
        <v/>
      </c>
      <c r="E5580" s="14">
        <f>IF(D5580="","",D5580-TODAY())</f>
        <v/>
      </c>
      <c r="F5580">
        <f>IF(D5580="","",IF(E5580&lt;0,"VENCIDO",IF(E5580&lt;=30,"VENCE EM &lt;= 30 DIAS",IF(E5580&lt;=60,"ATENCAO (31-60 DIAS)","OK"))))</f>
        <v/>
      </c>
      <c r="G5580" s="14">
        <f>SUMIFS(Lancamentos!$G:$G,Lancamentos!$C:$C,$A5580,Lancamentos!$E:$E,$C5580,Lancamentos!$B:$B,"ENTRADA")</f>
        <v/>
      </c>
      <c r="H5580" s="14">
        <f>SUMIFS(Lancamentos!$G:$G,Lancamentos!$C:$C,$A5580,Lancamentos!$E:$E,$C5580,Lancamentos!$B:$B,"SAIDA_USO")</f>
        <v/>
      </c>
      <c r="I5580" s="14">
        <f>SUMIFS(Lancamentos!$G:$G,Lancamentos!$C:$C,$A5580,Lancamentos!$E:$E,$C5580,Lancamentos!$B:$B,"SAIDA_DESCARTE")</f>
        <v/>
      </c>
      <c r="J5580" s="14">
        <f>G5580-H5580-I5580</f>
        <v/>
      </c>
      <c r="K5580">
        <f>IF(A5580="","",IF(J5580&lt;=IFERROR(VLOOKUP(A5580,Produtos!$A:$E,5,FALSE),0),"ABAIXO DO MINIMO","OK"))</f>
        <v/>
      </c>
    </row>
    <row r="5581">
      <c r="B5581">
        <f>IFERROR(VLOOKUP(A5581,Produtos!A:B,2,FALSE),"")</f>
        <v/>
      </c>
      <c r="D5581" s="10">
        <f>IFERROR(INDEX(Lotes!$E:$E,MATCH(1,(Lotes!$A:$A=A5581)*(Lotes!$C:$C=C5581),0)),"")</f>
        <v/>
      </c>
      <c r="E5581" s="14">
        <f>IF(D5581="","",D5581-TODAY())</f>
        <v/>
      </c>
      <c r="F5581">
        <f>IF(D5581="","",IF(E5581&lt;0,"VENCIDO",IF(E5581&lt;=30,"VENCE EM &lt;= 30 DIAS",IF(E5581&lt;=60,"ATENCAO (31-60 DIAS)","OK"))))</f>
        <v/>
      </c>
      <c r="G5581" s="14">
        <f>SUMIFS(Lancamentos!$G:$G,Lancamentos!$C:$C,$A5581,Lancamentos!$E:$E,$C5581,Lancamentos!$B:$B,"ENTRADA")</f>
        <v/>
      </c>
      <c r="H5581" s="14">
        <f>SUMIFS(Lancamentos!$G:$G,Lancamentos!$C:$C,$A5581,Lancamentos!$E:$E,$C5581,Lancamentos!$B:$B,"SAIDA_USO")</f>
        <v/>
      </c>
      <c r="I5581" s="14">
        <f>SUMIFS(Lancamentos!$G:$G,Lancamentos!$C:$C,$A5581,Lancamentos!$E:$E,$C5581,Lancamentos!$B:$B,"SAIDA_DESCARTE")</f>
        <v/>
      </c>
      <c r="J5581" s="14">
        <f>G5581-H5581-I5581</f>
        <v/>
      </c>
      <c r="K5581">
        <f>IF(A5581="","",IF(J5581&lt;=IFERROR(VLOOKUP(A5581,Produtos!$A:$E,5,FALSE),0),"ABAIXO DO MINIMO","OK"))</f>
        <v/>
      </c>
    </row>
    <row r="5582">
      <c r="B5582">
        <f>IFERROR(VLOOKUP(A5582,Produtos!A:B,2,FALSE),"")</f>
        <v/>
      </c>
      <c r="D5582" s="10">
        <f>IFERROR(INDEX(Lotes!$E:$E,MATCH(1,(Lotes!$A:$A=A5582)*(Lotes!$C:$C=C5582),0)),"")</f>
        <v/>
      </c>
      <c r="E5582" s="14">
        <f>IF(D5582="","",D5582-TODAY())</f>
        <v/>
      </c>
      <c r="F5582">
        <f>IF(D5582="","",IF(E5582&lt;0,"VENCIDO",IF(E5582&lt;=30,"VENCE EM &lt;= 30 DIAS",IF(E5582&lt;=60,"ATENCAO (31-60 DIAS)","OK"))))</f>
        <v/>
      </c>
      <c r="G5582" s="14">
        <f>SUMIFS(Lancamentos!$G:$G,Lancamentos!$C:$C,$A5582,Lancamentos!$E:$E,$C5582,Lancamentos!$B:$B,"ENTRADA")</f>
        <v/>
      </c>
      <c r="H5582" s="14">
        <f>SUMIFS(Lancamentos!$G:$G,Lancamentos!$C:$C,$A5582,Lancamentos!$E:$E,$C5582,Lancamentos!$B:$B,"SAIDA_USO")</f>
        <v/>
      </c>
      <c r="I5582" s="14">
        <f>SUMIFS(Lancamentos!$G:$G,Lancamentos!$C:$C,$A5582,Lancamentos!$E:$E,$C5582,Lancamentos!$B:$B,"SAIDA_DESCARTE")</f>
        <v/>
      </c>
      <c r="J5582" s="14">
        <f>G5582-H5582-I5582</f>
        <v/>
      </c>
      <c r="K5582">
        <f>IF(A5582="","",IF(J5582&lt;=IFERROR(VLOOKUP(A5582,Produtos!$A:$E,5,FALSE),0),"ABAIXO DO MINIMO","OK"))</f>
        <v/>
      </c>
    </row>
    <row r="5583">
      <c r="B5583">
        <f>IFERROR(VLOOKUP(A5583,Produtos!A:B,2,FALSE),"")</f>
        <v/>
      </c>
      <c r="D5583" s="10">
        <f>IFERROR(INDEX(Lotes!$E:$E,MATCH(1,(Lotes!$A:$A=A5583)*(Lotes!$C:$C=C5583),0)),"")</f>
        <v/>
      </c>
      <c r="E5583" s="14">
        <f>IF(D5583="","",D5583-TODAY())</f>
        <v/>
      </c>
      <c r="F5583">
        <f>IF(D5583="","",IF(E5583&lt;0,"VENCIDO",IF(E5583&lt;=30,"VENCE EM &lt;= 30 DIAS",IF(E5583&lt;=60,"ATENCAO (31-60 DIAS)","OK"))))</f>
        <v/>
      </c>
      <c r="G5583" s="14">
        <f>SUMIFS(Lancamentos!$G:$G,Lancamentos!$C:$C,$A5583,Lancamentos!$E:$E,$C5583,Lancamentos!$B:$B,"ENTRADA")</f>
        <v/>
      </c>
      <c r="H5583" s="14">
        <f>SUMIFS(Lancamentos!$G:$G,Lancamentos!$C:$C,$A5583,Lancamentos!$E:$E,$C5583,Lancamentos!$B:$B,"SAIDA_USO")</f>
        <v/>
      </c>
      <c r="I5583" s="14">
        <f>SUMIFS(Lancamentos!$G:$G,Lancamentos!$C:$C,$A5583,Lancamentos!$E:$E,$C5583,Lancamentos!$B:$B,"SAIDA_DESCARTE")</f>
        <v/>
      </c>
      <c r="J5583" s="14">
        <f>G5583-H5583-I5583</f>
        <v/>
      </c>
      <c r="K5583">
        <f>IF(A5583="","",IF(J5583&lt;=IFERROR(VLOOKUP(A5583,Produtos!$A:$E,5,FALSE),0),"ABAIXO DO MINIMO","OK"))</f>
        <v/>
      </c>
    </row>
    <row r="5584">
      <c r="B5584">
        <f>IFERROR(VLOOKUP(A5584,Produtos!A:B,2,FALSE),"")</f>
        <v/>
      </c>
      <c r="D5584" s="10">
        <f>IFERROR(INDEX(Lotes!$E:$E,MATCH(1,(Lotes!$A:$A=A5584)*(Lotes!$C:$C=C5584),0)),"")</f>
        <v/>
      </c>
      <c r="E5584" s="14">
        <f>IF(D5584="","",D5584-TODAY())</f>
        <v/>
      </c>
      <c r="F5584">
        <f>IF(D5584="","",IF(E5584&lt;0,"VENCIDO",IF(E5584&lt;=30,"VENCE EM &lt;= 30 DIAS",IF(E5584&lt;=60,"ATENCAO (31-60 DIAS)","OK"))))</f>
        <v/>
      </c>
      <c r="G5584" s="14">
        <f>SUMIFS(Lancamentos!$G:$G,Lancamentos!$C:$C,$A5584,Lancamentos!$E:$E,$C5584,Lancamentos!$B:$B,"ENTRADA")</f>
        <v/>
      </c>
      <c r="H5584" s="14">
        <f>SUMIFS(Lancamentos!$G:$G,Lancamentos!$C:$C,$A5584,Lancamentos!$E:$E,$C5584,Lancamentos!$B:$B,"SAIDA_USO")</f>
        <v/>
      </c>
      <c r="I5584" s="14">
        <f>SUMIFS(Lancamentos!$G:$G,Lancamentos!$C:$C,$A5584,Lancamentos!$E:$E,$C5584,Lancamentos!$B:$B,"SAIDA_DESCARTE")</f>
        <v/>
      </c>
      <c r="J5584" s="14">
        <f>G5584-H5584-I5584</f>
        <v/>
      </c>
      <c r="K5584">
        <f>IF(A5584="","",IF(J5584&lt;=IFERROR(VLOOKUP(A5584,Produtos!$A:$E,5,FALSE),0),"ABAIXO DO MINIMO","OK"))</f>
        <v/>
      </c>
    </row>
    <row r="5585">
      <c r="B5585">
        <f>IFERROR(VLOOKUP(A5585,Produtos!A:B,2,FALSE),"")</f>
        <v/>
      </c>
      <c r="D5585" s="10">
        <f>IFERROR(INDEX(Lotes!$E:$E,MATCH(1,(Lotes!$A:$A=A5585)*(Lotes!$C:$C=C5585),0)),"")</f>
        <v/>
      </c>
      <c r="E5585" s="14">
        <f>IF(D5585="","",D5585-TODAY())</f>
        <v/>
      </c>
      <c r="F5585">
        <f>IF(D5585="","",IF(E5585&lt;0,"VENCIDO",IF(E5585&lt;=30,"VENCE EM &lt;= 30 DIAS",IF(E5585&lt;=60,"ATENCAO (31-60 DIAS)","OK"))))</f>
        <v/>
      </c>
      <c r="G5585" s="14">
        <f>SUMIFS(Lancamentos!$G:$G,Lancamentos!$C:$C,$A5585,Lancamentos!$E:$E,$C5585,Lancamentos!$B:$B,"ENTRADA")</f>
        <v/>
      </c>
      <c r="H5585" s="14">
        <f>SUMIFS(Lancamentos!$G:$G,Lancamentos!$C:$C,$A5585,Lancamentos!$E:$E,$C5585,Lancamentos!$B:$B,"SAIDA_USO")</f>
        <v/>
      </c>
      <c r="I5585" s="14">
        <f>SUMIFS(Lancamentos!$G:$G,Lancamentos!$C:$C,$A5585,Lancamentos!$E:$E,$C5585,Lancamentos!$B:$B,"SAIDA_DESCARTE")</f>
        <v/>
      </c>
      <c r="J5585" s="14">
        <f>G5585-H5585-I5585</f>
        <v/>
      </c>
      <c r="K5585">
        <f>IF(A5585="","",IF(J5585&lt;=IFERROR(VLOOKUP(A5585,Produtos!$A:$E,5,FALSE),0),"ABAIXO DO MINIMO","OK"))</f>
        <v/>
      </c>
    </row>
    <row r="5586">
      <c r="B5586">
        <f>IFERROR(VLOOKUP(A5586,Produtos!A:B,2,FALSE),"")</f>
        <v/>
      </c>
      <c r="D5586" s="10">
        <f>IFERROR(INDEX(Lotes!$E:$E,MATCH(1,(Lotes!$A:$A=A5586)*(Lotes!$C:$C=C5586),0)),"")</f>
        <v/>
      </c>
      <c r="E5586" s="14">
        <f>IF(D5586="","",D5586-TODAY())</f>
        <v/>
      </c>
      <c r="F5586">
        <f>IF(D5586="","",IF(E5586&lt;0,"VENCIDO",IF(E5586&lt;=30,"VENCE EM &lt;= 30 DIAS",IF(E5586&lt;=60,"ATENCAO (31-60 DIAS)","OK"))))</f>
        <v/>
      </c>
      <c r="G5586" s="14">
        <f>SUMIFS(Lancamentos!$G:$G,Lancamentos!$C:$C,$A5586,Lancamentos!$E:$E,$C5586,Lancamentos!$B:$B,"ENTRADA")</f>
        <v/>
      </c>
      <c r="H5586" s="14">
        <f>SUMIFS(Lancamentos!$G:$G,Lancamentos!$C:$C,$A5586,Lancamentos!$E:$E,$C5586,Lancamentos!$B:$B,"SAIDA_USO")</f>
        <v/>
      </c>
      <c r="I5586" s="14">
        <f>SUMIFS(Lancamentos!$G:$G,Lancamentos!$C:$C,$A5586,Lancamentos!$E:$E,$C5586,Lancamentos!$B:$B,"SAIDA_DESCARTE")</f>
        <v/>
      </c>
      <c r="J5586" s="14">
        <f>G5586-H5586-I5586</f>
        <v/>
      </c>
      <c r="K5586">
        <f>IF(A5586="","",IF(J5586&lt;=IFERROR(VLOOKUP(A5586,Produtos!$A:$E,5,FALSE),0),"ABAIXO DO MINIMO","OK"))</f>
        <v/>
      </c>
    </row>
    <row r="5587">
      <c r="B5587">
        <f>IFERROR(VLOOKUP(A5587,Produtos!A:B,2,FALSE),"")</f>
        <v/>
      </c>
      <c r="D5587" s="10">
        <f>IFERROR(INDEX(Lotes!$E:$E,MATCH(1,(Lotes!$A:$A=A5587)*(Lotes!$C:$C=C5587),0)),"")</f>
        <v/>
      </c>
      <c r="E5587" s="14">
        <f>IF(D5587="","",D5587-TODAY())</f>
        <v/>
      </c>
      <c r="F5587">
        <f>IF(D5587="","",IF(E5587&lt;0,"VENCIDO",IF(E5587&lt;=30,"VENCE EM &lt;= 30 DIAS",IF(E5587&lt;=60,"ATENCAO (31-60 DIAS)","OK"))))</f>
        <v/>
      </c>
      <c r="G5587" s="14">
        <f>SUMIFS(Lancamentos!$G:$G,Lancamentos!$C:$C,$A5587,Lancamentos!$E:$E,$C5587,Lancamentos!$B:$B,"ENTRADA")</f>
        <v/>
      </c>
      <c r="H5587" s="14">
        <f>SUMIFS(Lancamentos!$G:$G,Lancamentos!$C:$C,$A5587,Lancamentos!$E:$E,$C5587,Lancamentos!$B:$B,"SAIDA_USO")</f>
        <v/>
      </c>
      <c r="I5587" s="14">
        <f>SUMIFS(Lancamentos!$G:$G,Lancamentos!$C:$C,$A5587,Lancamentos!$E:$E,$C5587,Lancamentos!$B:$B,"SAIDA_DESCARTE")</f>
        <v/>
      </c>
      <c r="J5587" s="14">
        <f>G5587-H5587-I5587</f>
        <v/>
      </c>
      <c r="K5587">
        <f>IF(A5587="","",IF(J5587&lt;=IFERROR(VLOOKUP(A5587,Produtos!$A:$E,5,FALSE),0),"ABAIXO DO MINIMO","OK"))</f>
        <v/>
      </c>
    </row>
    <row r="5588">
      <c r="B5588">
        <f>IFERROR(VLOOKUP(A5588,Produtos!A:B,2,FALSE),"")</f>
        <v/>
      </c>
      <c r="D5588" s="10">
        <f>IFERROR(INDEX(Lotes!$E:$E,MATCH(1,(Lotes!$A:$A=A5588)*(Lotes!$C:$C=C5588),0)),"")</f>
        <v/>
      </c>
      <c r="E5588" s="14">
        <f>IF(D5588="","",D5588-TODAY())</f>
        <v/>
      </c>
      <c r="F5588">
        <f>IF(D5588="","",IF(E5588&lt;0,"VENCIDO",IF(E5588&lt;=30,"VENCE EM &lt;= 30 DIAS",IF(E5588&lt;=60,"ATENCAO (31-60 DIAS)","OK"))))</f>
        <v/>
      </c>
      <c r="G5588" s="14">
        <f>SUMIFS(Lancamentos!$G:$G,Lancamentos!$C:$C,$A5588,Lancamentos!$E:$E,$C5588,Lancamentos!$B:$B,"ENTRADA")</f>
        <v/>
      </c>
      <c r="H5588" s="14">
        <f>SUMIFS(Lancamentos!$G:$G,Lancamentos!$C:$C,$A5588,Lancamentos!$E:$E,$C5588,Lancamentos!$B:$B,"SAIDA_USO")</f>
        <v/>
      </c>
      <c r="I5588" s="14">
        <f>SUMIFS(Lancamentos!$G:$G,Lancamentos!$C:$C,$A5588,Lancamentos!$E:$E,$C5588,Lancamentos!$B:$B,"SAIDA_DESCARTE")</f>
        <v/>
      </c>
      <c r="J5588" s="14">
        <f>G5588-H5588-I5588</f>
        <v/>
      </c>
      <c r="K5588">
        <f>IF(A5588="","",IF(J5588&lt;=IFERROR(VLOOKUP(A5588,Produtos!$A:$E,5,FALSE),0),"ABAIXO DO MINIMO","OK"))</f>
        <v/>
      </c>
    </row>
    <row r="5589">
      <c r="B5589">
        <f>IFERROR(VLOOKUP(A5589,Produtos!A:B,2,FALSE),"")</f>
        <v/>
      </c>
      <c r="D5589" s="10">
        <f>IFERROR(INDEX(Lotes!$E:$E,MATCH(1,(Lotes!$A:$A=A5589)*(Lotes!$C:$C=C5589),0)),"")</f>
        <v/>
      </c>
      <c r="E5589" s="14">
        <f>IF(D5589="","",D5589-TODAY())</f>
        <v/>
      </c>
      <c r="F5589">
        <f>IF(D5589="","",IF(E5589&lt;0,"VENCIDO",IF(E5589&lt;=30,"VENCE EM &lt;= 30 DIAS",IF(E5589&lt;=60,"ATENCAO (31-60 DIAS)","OK"))))</f>
        <v/>
      </c>
      <c r="G5589" s="14">
        <f>SUMIFS(Lancamentos!$G:$G,Lancamentos!$C:$C,$A5589,Lancamentos!$E:$E,$C5589,Lancamentos!$B:$B,"ENTRADA")</f>
        <v/>
      </c>
      <c r="H5589" s="14">
        <f>SUMIFS(Lancamentos!$G:$G,Lancamentos!$C:$C,$A5589,Lancamentos!$E:$E,$C5589,Lancamentos!$B:$B,"SAIDA_USO")</f>
        <v/>
      </c>
      <c r="I5589" s="14">
        <f>SUMIFS(Lancamentos!$G:$G,Lancamentos!$C:$C,$A5589,Lancamentos!$E:$E,$C5589,Lancamentos!$B:$B,"SAIDA_DESCARTE")</f>
        <v/>
      </c>
      <c r="J5589" s="14">
        <f>G5589-H5589-I5589</f>
        <v/>
      </c>
      <c r="K5589">
        <f>IF(A5589="","",IF(J5589&lt;=IFERROR(VLOOKUP(A5589,Produtos!$A:$E,5,FALSE),0),"ABAIXO DO MINIMO","OK"))</f>
        <v/>
      </c>
    </row>
    <row r="5590">
      <c r="B5590">
        <f>IFERROR(VLOOKUP(A5590,Produtos!A:B,2,FALSE),"")</f>
        <v/>
      </c>
      <c r="D5590" s="10">
        <f>IFERROR(INDEX(Lotes!$E:$E,MATCH(1,(Lotes!$A:$A=A5590)*(Lotes!$C:$C=C5590),0)),"")</f>
        <v/>
      </c>
      <c r="E5590" s="14">
        <f>IF(D5590="","",D5590-TODAY())</f>
        <v/>
      </c>
      <c r="F5590">
        <f>IF(D5590="","",IF(E5590&lt;0,"VENCIDO",IF(E5590&lt;=30,"VENCE EM &lt;= 30 DIAS",IF(E5590&lt;=60,"ATENCAO (31-60 DIAS)","OK"))))</f>
        <v/>
      </c>
      <c r="G5590" s="14">
        <f>SUMIFS(Lancamentos!$G:$G,Lancamentos!$C:$C,$A5590,Lancamentos!$E:$E,$C5590,Lancamentos!$B:$B,"ENTRADA")</f>
        <v/>
      </c>
      <c r="H5590" s="14">
        <f>SUMIFS(Lancamentos!$G:$G,Lancamentos!$C:$C,$A5590,Lancamentos!$E:$E,$C5590,Lancamentos!$B:$B,"SAIDA_USO")</f>
        <v/>
      </c>
      <c r="I5590" s="14">
        <f>SUMIFS(Lancamentos!$G:$G,Lancamentos!$C:$C,$A5590,Lancamentos!$E:$E,$C5590,Lancamentos!$B:$B,"SAIDA_DESCARTE")</f>
        <v/>
      </c>
      <c r="J5590" s="14">
        <f>G5590-H5590-I5590</f>
        <v/>
      </c>
      <c r="K5590">
        <f>IF(A5590="","",IF(J5590&lt;=IFERROR(VLOOKUP(A5590,Produtos!$A:$E,5,FALSE),0),"ABAIXO DO MINIMO","OK"))</f>
        <v/>
      </c>
    </row>
    <row r="5591">
      <c r="B5591">
        <f>IFERROR(VLOOKUP(A5591,Produtos!A:B,2,FALSE),"")</f>
        <v/>
      </c>
      <c r="D5591" s="10">
        <f>IFERROR(INDEX(Lotes!$E:$E,MATCH(1,(Lotes!$A:$A=A5591)*(Lotes!$C:$C=C5591),0)),"")</f>
        <v/>
      </c>
      <c r="E5591" s="14">
        <f>IF(D5591="","",D5591-TODAY())</f>
        <v/>
      </c>
      <c r="F5591">
        <f>IF(D5591="","",IF(E5591&lt;0,"VENCIDO",IF(E5591&lt;=30,"VENCE EM &lt;= 30 DIAS",IF(E5591&lt;=60,"ATENCAO (31-60 DIAS)","OK"))))</f>
        <v/>
      </c>
      <c r="G5591" s="14">
        <f>SUMIFS(Lancamentos!$G:$G,Lancamentos!$C:$C,$A5591,Lancamentos!$E:$E,$C5591,Lancamentos!$B:$B,"ENTRADA")</f>
        <v/>
      </c>
      <c r="H5591" s="14">
        <f>SUMIFS(Lancamentos!$G:$G,Lancamentos!$C:$C,$A5591,Lancamentos!$E:$E,$C5591,Lancamentos!$B:$B,"SAIDA_USO")</f>
        <v/>
      </c>
      <c r="I5591" s="14">
        <f>SUMIFS(Lancamentos!$G:$G,Lancamentos!$C:$C,$A5591,Lancamentos!$E:$E,$C5591,Lancamentos!$B:$B,"SAIDA_DESCARTE")</f>
        <v/>
      </c>
      <c r="J5591" s="14">
        <f>G5591-H5591-I5591</f>
        <v/>
      </c>
      <c r="K5591">
        <f>IF(A5591="","",IF(J5591&lt;=IFERROR(VLOOKUP(A5591,Produtos!$A:$E,5,FALSE),0),"ABAIXO DO MINIMO","OK"))</f>
        <v/>
      </c>
    </row>
    <row r="5592">
      <c r="B5592">
        <f>IFERROR(VLOOKUP(A5592,Produtos!A:B,2,FALSE),"")</f>
        <v/>
      </c>
      <c r="D5592" s="10">
        <f>IFERROR(INDEX(Lotes!$E:$E,MATCH(1,(Lotes!$A:$A=A5592)*(Lotes!$C:$C=C5592),0)),"")</f>
        <v/>
      </c>
      <c r="E5592" s="14">
        <f>IF(D5592="","",D5592-TODAY())</f>
        <v/>
      </c>
      <c r="F5592">
        <f>IF(D5592="","",IF(E5592&lt;0,"VENCIDO",IF(E5592&lt;=30,"VENCE EM &lt;= 30 DIAS",IF(E5592&lt;=60,"ATENCAO (31-60 DIAS)","OK"))))</f>
        <v/>
      </c>
      <c r="G5592" s="14">
        <f>SUMIFS(Lancamentos!$G:$G,Lancamentos!$C:$C,$A5592,Lancamentos!$E:$E,$C5592,Lancamentos!$B:$B,"ENTRADA")</f>
        <v/>
      </c>
      <c r="H5592" s="14">
        <f>SUMIFS(Lancamentos!$G:$G,Lancamentos!$C:$C,$A5592,Lancamentos!$E:$E,$C5592,Lancamentos!$B:$B,"SAIDA_USO")</f>
        <v/>
      </c>
      <c r="I5592" s="14">
        <f>SUMIFS(Lancamentos!$G:$G,Lancamentos!$C:$C,$A5592,Lancamentos!$E:$E,$C5592,Lancamentos!$B:$B,"SAIDA_DESCARTE")</f>
        <v/>
      </c>
      <c r="J5592" s="14">
        <f>G5592-H5592-I5592</f>
        <v/>
      </c>
      <c r="K5592">
        <f>IF(A5592="","",IF(J5592&lt;=IFERROR(VLOOKUP(A5592,Produtos!$A:$E,5,FALSE),0),"ABAIXO DO MINIMO","OK"))</f>
        <v/>
      </c>
    </row>
    <row r="5593">
      <c r="B5593">
        <f>IFERROR(VLOOKUP(A5593,Produtos!A:B,2,FALSE),"")</f>
        <v/>
      </c>
      <c r="D5593" s="10">
        <f>IFERROR(INDEX(Lotes!$E:$E,MATCH(1,(Lotes!$A:$A=A5593)*(Lotes!$C:$C=C5593),0)),"")</f>
        <v/>
      </c>
      <c r="E5593" s="14">
        <f>IF(D5593="","",D5593-TODAY())</f>
        <v/>
      </c>
      <c r="F5593">
        <f>IF(D5593="","",IF(E5593&lt;0,"VENCIDO",IF(E5593&lt;=30,"VENCE EM &lt;= 30 DIAS",IF(E5593&lt;=60,"ATENCAO (31-60 DIAS)","OK"))))</f>
        <v/>
      </c>
      <c r="G5593" s="14">
        <f>SUMIFS(Lancamentos!$G:$G,Lancamentos!$C:$C,$A5593,Lancamentos!$E:$E,$C5593,Lancamentos!$B:$B,"ENTRADA")</f>
        <v/>
      </c>
      <c r="H5593" s="14">
        <f>SUMIFS(Lancamentos!$G:$G,Lancamentos!$C:$C,$A5593,Lancamentos!$E:$E,$C5593,Lancamentos!$B:$B,"SAIDA_USO")</f>
        <v/>
      </c>
      <c r="I5593" s="14">
        <f>SUMIFS(Lancamentos!$G:$G,Lancamentos!$C:$C,$A5593,Lancamentos!$E:$E,$C5593,Lancamentos!$B:$B,"SAIDA_DESCARTE")</f>
        <v/>
      </c>
      <c r="J5593" s="14">
        <f>G5593-H5593-I5593</f>
        <v/>
      </c>
      <c r="K5593">
        <f>IF(A5593="","",IF(J5593&lt;=IFERROR(VLOOKUP(A5593,Produtos!$A:$E,5,FALSE),0),"ABAIXO DO MINIMO","OK"))</f>
        <v/>
      </c>
    </row>
    <row r="5594">
      <c r="B5594">
        <f>IFERROR(VLOOKUP(A5594,Produtos!A:B,2,FALSE),"")</f>
        <v/>
      </c>
      <c r="D5594" s="10">
        <f>IFERROR(INDEX(Lotes!$E:$E,MATCH(1,(Lotes!$A:$A=A5594)*(Lotes!$C:$C=C5594),0)),"")</f>
        <v/>
      </c>
      <c r="E5594" s="14">
        <f>IF(D5594="","",D5594-TODAY())</f>
        <v/>
      </c>
      <c r="F5594">
        <f>IF(D5594="","",IF(E5594&lt;0,"VENCIDO",IF(E5594&lt;=30,"VENCE EM &lt;= 30 DIAS",IF(E5594&lt;=60,"ATENCAO (31-60 DIAS)","OK"))))</f>
        <v/>
      </c>
      <c r="G5594" s="14">
        <f>SUMIFS(Lancamentos!$G:$G,Lancamentos!$C:$C,$A5594,Lancamentos!$E:$E,$C5594,Lancamentos!$B:$B,"ENTRADA")</f>
        <v/>
      </c>
      <c r="H5594" s="14">
        <f>SUMIFS(Lancamentos!$G:$G,Lancamentos!$C:$C,$A5594,Lancamentos!$E:$E,$C5594,Lancamentos!$B:$B,"SAIDA_USO")</f>
        <v/>
      </c>
      <c r="I5594" s="14">
        <f>SUMIFS(Lancamentos!$G:$G,Lancamentos!$C:$C,$A5594,Lancamentos!$E:$E,$C5594,Lancamentos!$B:$B,"SAIDA_DESCARTE")</f>
        <v/>
      </c>
      <c r="J5594" s="14">
        <f>G5594-H5594-I5594</f>
        <v/>
      </c>
      <c r="K5594">
        <f>IF(A5594="","",IF(J5594&lt;=IFERROR(VLOOKUP(A5594,Produtos!$A:$E,5,FALSE),0),"ABAIXO DO MINIMO","OK"))</f>
        <v/>
      </c>
    </row>
    <row r="5595">
      <c r="B5595">
        <f>IFERROR(VLOOKUP(A5595,Produtos!A:B,2,FALSE),"")</f>
        <v/>
      </c>
      <c r="D5595" s="10">
        <f>IFERROR(INDEX(Lotes!$E:$E,MATCH(1,(Lotes!$A:$A=A5595)*(Lotes!$C:$C=C5595),0)),"")</f>
        <v/>
      </c>
      <c r="E5595" s="14">
        <f>IF(D5595="","",D5595-TODAY())</f>
        <v/>
      </c>
      <c r="F5595">
        <f>IF(D5595="","",IF(E5595&lt;0,"VENCIDO",IF(E5595&lt;=30,"VENCE EM &lt;= 30 DIAS",IF(E5595&lt;=60,"ATENCAO (31-60 DIAS)","OK"))))</f>
        <v/>
      </c>
      <c r="G5595" s="14">
        <f>SUMIFS(Lancamentos!$G:$G,Lancamentos!$C:$C,$A5595,Lancamentos!$E:$E,$C5595,Lancamentos!$B:$B,"ENTRADA")</f>
        <v/>
      </c>
      <c r="H5595" s="14">
        <f>SUMIFS(Lancamentos!$G:$G,Lancamentos!$C:$C,$A5595,Lancamentos!$E:$E,$C5595,Lancamentos!$B:$B,"SAIDA_USO")</f>
        <v/>
      </c>
      <c r="I5595" s="14">
        <f>SUMIFS(Lancamentos!$G:$G,Lancamentos!$C:$C,$A5595,Lancamentos!$E:$E,$C5595,Lancamentos!$B:$B,"SAIDA_DESCARTE")</f>
        <v/>
      </c>
      <c r="J5595" s="14">
        <f>G5595-H5595-I5595</f>
        <v/>
      </c>
      <c r="K5595">
        <f>IF(A5595="","",IF(J5595&lt;=IFERROR(VLOOKUP(A5595,Produtos!$A:$E,5,FALSE),0),"ABAIXO DO MINIMO","OK"))</f>
        <v/>
      </c>
    </row>
    <row r="5596">
      <c r="B5596">
        <f>IFERROR(VLOOKUP(A5596,Produtos!A:B,2,FALSE),"")</f>
        <v/>
      </c>
      <c r="D5596" s="10">
        <f>IFERROR(INDEX(Lotes!$E:$E,MATCH(1,(Lotes!$A:$A=A5596)*(Lotes!$C:$C=C5596),0)),"")</f>
        <v/>
      </c>
      <c r="E5596" s="14">
        <f>IF(D5596="","",D5596-TODAY())</f>
        <v/>
      </c>
      <c r="F5596">
        <f>IF(D5596="","",IF(E5596&lt;0,"VENCIDO",IF(E5596&lt;=30,"VENCE EM &lt;= 30 DIAS",IF(E5596&lt;=60,"ATENCAO (31-60 DIAS)","OK"))))</f>
        <v/>
      </c>
      <c r="G5596" s="14">
        <f>SUMIFS(Lancamentos!$G:$G,Lancamentos!$C:$C,$A5596,Lancamentos!$E:$E,$C5596,Lancamentos!$B:$B,"ENTRADA")</f>
        <v/>
      </c>
      <c r="H5596" s="14">
        <f>SUMIFS(Lancamentos!$G:$G,Lancamentos!$C:$C,$A5596,Lancamentos!$E:$E,$C5596,Lancamentos!$B:$B,"SAIDA_USO")</f>
        <v/>
      </c>
      <c r="I5596" s="14">
        <f>SUMIFS(Lancamentos!$G:$G,Lancamentos!$C:$C,$A5596,Lancamentos!$E:$E,$C5596,Lancamentos!$B:$B,"SAIDA_DESCARTE")</f>
        <v/>
      </c>
      <c r="J5596" s="14">
        <f>G5596-H5596-I5596</f>
        <v/>
      </c>
      <c r="K5596">
        <f>IF(A5596="","",IF(J5596&lt;=IFERROR(VLOOKUP(A5596,Produtos!$A:$E,5,FALSE),0),"ABAIXO DO MINIMO","OK"))</f>
        <v/>
      </c>
    </row>
    <row r="5597">
      <c r="B5597">
        <f>IFERROR(VLOOKUP(A5597,Produtos!A:B,2,FALSE),"")</f>
        <v/>
      </c>
      <c r="D5597" s="10">
        <f>IFERROR(INDEX(Lotes!$E:$E,MATCH(1,(Lotes!$A:$A=A5597)*(Lotes!$C:$C=C5597),0)),"")</f>
        <v/>
      </c>
      <c r="E5597" s="14">
        <f>IF(D5597="","",D5597-TODAY())</f>
        <v/>
      </c>
      <c r="F5597">
        <f>IF(D5597="","",IF(E5597&lt;0,"VENCIDO",IF(E5597&lt;=30,"VENCE EM &lt;= 30 DIAS",IF(E5597&lt;=60,"ATENCAO (31-60 DIAS)","OK"))))</f>
        <v/>
      </c>
      <c r="G5597" s="14">
        <f>SUMIFS(Lancamentos!$G:$G,Lancamentos!$C:$C,$A5597,Lancamentos!$E:$E,$C5597,Lancamentos!$B:$B,"ENTRADA")</f>
        <v/>
      </c>
      <c r="H5597" s="14">
        <f>SUMIFS(Lancamentos!$G:$G,Lancamentos!$C:$C,$A5597,Lancamentos!$E:$E,$C5597,Lancamentos!$B:$B,"SAIDA_USO")</f>
        <v/>
      </c>
      <c r="I5597" s="14">
        <f>SUMIFS(Lancamentos!$G:$G,Lancamentos!$C:$C,$A5597,Lancamentos!$E:$E,$C5597,Lancamentos!$B:$B,"SAIDA_DESCARTE")</f>
        <v/>
      </c>
      <c r="J5597" s="14">
        <f>G5597-H5597-I5597</f>
        <v/>
      </c>
      <c r="K5597">
        <f>IF(A5597="","",IF(J5597&lt;=IFERROR(VLOOKUP(A5597,Produtos!$A:$E,5,FALSE),0),"ABAIXO DO MINIMO","OK"))</f>
        <v/>
      </c>
    </row>
    <row r="5598">
      <c r="B5598">
        <f>IFERROR(VLOOKUP(A5598,Produtos!A:B,2,FALSE),"")</f>
        <v/>
      </c>
      <c r="D5598" s="10">
        <f>IFERROR(INDEX(Lotes!$E:$E,MATCH(1,(Lotes!$A:$A=A5598)*(Lotes!$C:$C=C5598),0)),"")</f>
        <v/>
      </c>
      <c r="E5598" s="14">
        <f>IF(D5598="","",D5598-TODAY())</f>
        <v/>
      </c>
      <c r="F5598">
        <f>IF(D5598="","",IF(E5598&lt;0,"VENCIDO",IF(E5598&lt;=30,"VENCE EM &lt;= 30 DIAS",IF(E5598&lt;=60,"ATENCAO (31-60 DIAS)","OK"))))</f>
        <v/>
      </c>
      <c r="G5598" s="14">
        <f>SUMIFS(Lancamentos!$G:$G,Lancamentos!$C:$C,$A5598,Lancamentos!$E:$E,$C5598,Lancamentos!$B:$B,"ENTRADA")</f>
        <v/>
      </c>
      <c r="H5598" s="14">
        <f>SUMIFS(Lancamentos!$G:$G,Lancamentos!$C:$C,$A5598,Lancamentos!$E:$E,$C5598,Lancamentos!$B:$B,"SAIDA_USO")</f>
        <v/>
      </c>
      <c r="I5598" s="14">
        <f>SUMIFS(Lancamentos!$G:$G,Lancamentos!$C:$C,$A5598,Lancamentos!$E:$E,$C5598,Lancamentos!$B:$B,"SAIDA_DESCARTE")</f>
        <v/>
      </c>
      <c r="J5598" s="14">
        <f>G5598-H5598-I5598</f>
        <v/>
      </c>
      <c r="K5598">
        <f>IF(A5598="","",IF(J5598&lt;=IFERROR(VLOOKUP(A5598,Produtos!$A:$E,5,FALSE),0),"ABAIXO DO MINIMO","OK"))</f>
        <v/>
      </c>
    </row>
    <row r="5599">
      <c r="B5599">
        <f>IFERROR(VLOOKUP(A5599,Produtos!A:B,2,FALSE),"")</f>
        <v/>
      </c>
      <c r="D5599" s="10">
        <f>IFERROR(INDEX(Lotes!$E:$E,MATCH(1,(Lotes!$A:$A=A5599)*(Lotes!$C:$C=C5599),0)),"")</f>
        <v/>
      </c>
      <c r="E5599" s="14">
        <f>IF(D5599="","",D5599-TODAY())</f>
        <v/>
      </c>
      <c r="F5599">
        <f>IF(D5599="","",IF(E5599&lt;0,"VENCIDO",IF(E5599&lt;=30,"VENCE EM &lt;= 30 DIAS",IF(E5599&lt;=60,"ATENCAO (31-60 DIAS)","OK"))))</f>
        <v/>
      </c>
      <c r="G5599" s="14">
        <f>SUMIFS(Lancamentos!$G:$G,Lancamentos!$C:$C,$A5599,Lancamentos!$E:$E,$C5599,Lancamentos!$B:$B,"ENTRADA")</f>
        <v/>
      </c>
      <c r="H5599" s="14">
        <f>SUMIFS(Lancamentos!$G:$G,Lancamentos!$C:$C,$A5599,Lancamentos!$E:$E,$C5599,Lancamentos!$B:$B,"SAIDA_USO")</f>
        <v/>
      </c>
      <c r="I5599" s="14">
        <f>SUMIFS(Lancamentos!$G:$G,Lancamentos!$C:$C,$A5599,Lancamentos!$E:$E,$C5599,Lancamentos!$B:$B,"SAIDA_DESCARTE")</f>
        <v/>
      </c>
      <c r="J5599" s="14">
        <f>G5599-H5599-I5599</f>
        <v/>
      </c>
      <c r="K5599">
        <f>IF(A5599="","",IF(J5599&lt;=IFERROR(VLOOKUP(A5599,Produtos!$A:$E,5,FALSE),0),"ABAIXO DO MINIMO","OK"))</f>
        <v/>
      </c>
    </row>
    <row r="5600">
      <c r="B5600">
        <f>IFERROR(VLOOKUP(A5600,Produtos!A:B,2,FALSE),"")</f>
        <v/>
      </c>
      <c r="D5600" s="10">
        <f>IFERROR(INDEX(Lotes!$E:$E,MATCH(1,(Lotes!$A:$A=A5600)*(Lotes!$C:$C=C5600),0)),"")</f>
        <v/>
      </c>
      <c r="E5600" s="14">
        <f>IF(D5600="","",D5600-TODAY())</f>
        <v/>
      </c>
      <c r="F5600">
        <f>IF(D5600="","",IF(E5600&lt;0,"VENCIDO",IF(E5600&lt;=30,"VENCE EM &lt;= 30 DIAS",IF(E5600&lt;=60,"ATENCAO (31-60 DIAS)","OK"))))</f>
        <v/>
      </c>
      <c r="G5600" s="14">
        <f>SUMIFS(Lancamentos!$G:$G,Lancamentos!$C:$C,$A5600,Lancamentos!$E:$E,$C5600,Lancamentos!$B:$B,"ENTRADA")</f>
        <v/>
      </c>
      <c r="H5600" s="14">
        <f>SUMIFS(Lancamentos!$G:$G,Lancamentos!$C:$C,$A5600,Lancamentos!$E:$E,$C5600,Lancamentos!$B:$B,"SAIDA_USO")</f>
        <v/>
      </c>
      <c r="I5600" s="14">
        <f>SUMIFS(Lancamentos!$G:$G,Lancamentos!$C:$C,$A5600,Lancamentos!$E:$E,$C5600,Lancamentos!$B:$B,"SAIDA_DESCARTE")</f>
        <v/>
      </c>
      <c r="J5600" s="14">
        <f>G5600-H5600-I5600</f>
        <v/>
      </c>
      <c r="K5600">
        <f>IF(A5600="","",IF(J5600&lt;=IFERROR(VLOOKUP(A5600,Produtos!$A:$E,5,FALSE),0),"ABAIXO DO MINIMO","OK"))</f>
        <v/>
      </c>
    </row>
    <row r="5601">
      <c r="B5601">
        <f>IFERROR(VLOOKUP(A5601,Produtos!A:B,2,FALSE),"")</f>
        <v/>
      </c>
      <c r="D5601" s="10">
        <f>IFERROR(INDEX(Lotes!$E:$E,MATCH(1,(Lotes!$A:$A=A5601)*(Lotes!$C:$C=C5601),0)),"")</f>
        <v/>
      </c>
      <c r="E5601" s="14">
        <f>IF(D5601="","",D5601-TODAY())</f>
        <v/>
      </c>
      <c r="F5601">
        <f>IF(D5601="","",IF(E5601&lt;0,"VENCIDO",IF(E5601&lt;=30,"VENCE EM &lt;= 30 DIAS",IF(E5601&lt;=60,"ATENCAO (31-60 DIAS)","OK"))))</f>
        <v/>
      </c>
      <c r="G5601" s="14">
        <f>SUMIFS(Lancamentos!$G:$G,Lancamentos!$C:$C,$A5601,Lancamentos!$E:$E,$C5601,Lancamentos!$B:$B,"ENTRADA")</f>
        <v/>
      </c>
      <c r="H5601" s="14">
        <f>SUMIFS(Lancamentos!$G:$G,Lancamentos!$C:$C,$A5601,Lancamentos!$E:$E,$C5601,Lancamentos!$B:$B,"SAIDA_USO")</f>
        <v/>
      </c>
      <c r="I5601" s="14">
        <f>SUMIFS(Lancamentos!$G:$G,Lancamentos!$C:$C,$A5601,Lancamentos!$E:$E,$C5601,Lancamentos!$B:$B,"SAIDA_DESCARTE")</f>
        <v/>
      </c>
      <c r="J5601" s="14">
        <f>G5601-H5601-I5601</f>
        <v/>
      </c>
      <c r="K5601">
        <f>IF(A5601="","",IF(J5601&lt;=IFERROR(VLOOKUP(A5601,Produtos!$A:$E,5,FALSE),0),"ABAIXO DO MINIMO","OK"))</f>
        <v/>
      </c>
    </row>
    <row r="5602">
      <c r="B5602">
        <f>IFERROR(VLOOKUP(A5602,Produtos!A:B,2,FALSE),"")</f>
        <v/>
      </c>
      <c r="D5602" s="10">
        <f>IFERROR(INDEX(Lotes!$E:$E,MATCH(1,(Lotes!$A:$A=A5602)*(Lotes!$C:$C=C5602),0)),"")</f>
        <v/>
      </c>
      <c r="E5602" s="14">
        <f>IF(D5602="","",D5602-TODAY())</f>
        <v/>
      </c>
      <c r="F5602">
        <f>IF(D5602="","",IF(E5602&lt;0,"VENCIDO",IF(E5602&lt;=30,"VENCE EM &lt;= 30 DIAS",IF(E5602&lt;=60,"ATENCAO (31-60 DIAS)","OK"))))</f>
        <v/>
      </c>
      <c r="G5602" s="14">
        <f>SUMIFS(Lancamentos!$G:$G,Lancamentos!$C:$C,$A5602,Lancamentos!$E:$E,$C5602,Lancamentos!$B:$B,"ENTRADA")</f>
        <v/>
      </c>
      <c r="H5602" s="14">
        <f>SUMIFS(Lancamentos!$G:$G,Lancamentos!$C:$C,$A5602,Lancamentos!$E:$E,$C5602,Lancamentos!$B:$B,"SAIDA_USO")</f>
        <v/>
      </c>
      <c r="I5602" s="14">
        <f>SUMIFS(Lancamentos!$G:$G,Lancamentos!$C:$C,$A5602,Lancamentos!$E:$E,$C5602,Lancamentos!$B:$B,"SAIDA_DESCARTE")</f>
        <v/>
      </c>
      <c r="J5602" s="14">
        <f>G5602-H5602-I5602</f>
        <v/>
      </c>
      <c r="K5602">
        <f>IF(A5602="","",IF(J5602&lt;=IFERROR(VLOOKUP(A5602,Produtos!$A:$E,5,FALSE),0),"ABAIXO DO MINIMO","OK"))</f>
        <v/>
      </c>
    </row>
    <row r="5603">
      <c r="B5603">
        <f>IFERROR(VLOOKUP(A5603,Produtos!A:B,2,FALSE),"")</f>
        <v/>
      </c>
      <c r="D5603" s="10">
        <f>IFERROR(INDEX(Lotes!$E:$E,MATCH(1,(Lotes!$A:$A=A5603)*(Lotes!$C:$C=C5603),0)),"")</f>
        <v/>
      </c>
      <c r="E5603" s="14">
        <f>IF(D5603="","",D5603-TODAY())</f>
        <v/>
      </c>
      <c r="F5603">
        <f>IF(D5603="","",IF(E5603&lt;0,"VENCIDO",IF(E5603&lt;=30,"VENCE EM &lt;= 30 DIAS",IF(E5603&lt;=60,"ATENCAO (31-60 DIAS)","OK"))))</f>
        <v/>
      </c>
      <c r="G5603" s="14">
        <f>SUMIFS(Lancamentos!$G:$G,Lancamentos!$C:$C,$A5603,Lancamentos!$E:$E,$C5603,Lancamentos!$B:$B,"ENTRADA")</f>
        <v/>
      </c>
      <c r="H5603" s="14">
        <f>SUMIFS(Lancamentos!$G:$G,Lancamentos!$C:$C,$A5603,Lancamentos!$E:$E,$C5603,Lancamentos!$B:$B,"SAIDA_USO")</f>
        <v/>
      </c>
      <c r="I5603" s="14">
        <f>SUMIFS(Lancamentos!$G:$G,Lancamentos!$C:$C,$A5603,Lancamentos!$E:$E,$C5603,Lancamentos!$B:$B,"SAIDA_DESCARTE")</f>
        <v/>
      </c>
      <c r="J5603" s="14">
        <f>G5603-H5603-I5603</f>
        <v/>
      </c>
      <c r="K5603">
        <f>IF(A5603="","",IF(J5603&lt;=IFERROR(VLOOKUP(A5603,Produtos!$A:$E,5,FALSE),0),"ABAIXO DO MINIMO","OK"))</f>
        <v/>
      </c>
    </row>
    <row r="5604">
      <c r="B5604">
        <f>IFERROR(VLOOKUP(A5604,Produtos!A:B,2,FALSE),"")</f>
        <v/>
      </c>
      <c r="D5604" s="10">
        <f>IFERROR(INDEX(Lotes!$E:$E,MATCH(1,(Lotes!$A:$A=A5604)*(Lotes!$C:$C=C5604),0)),"")</f>
        <v/>
      </c>
      <c r="E5604" s="14">
        <f>IF(D5604="","",D5604-TODAY())</f>
        <v/>
      </c>
      <c r="F5604">
        <f>IF(D5604="","",IF(E5604&lt;0,"VENCIDO",IF(E5604&lt;=30,"VENCE EM &lt;= 30 DIAS",IF(E5604&lt;=60,"ATENCAO (31-60 DIAS)","OK"))))</f>
        <v/>
      </c>
      <c r="G5604" s="14">
        <f>SUMIFS(Lancamentos!$G:$G,Lancamentos!$C:$C,$A5604,Lancamentos!$E:$E,$C5604,Lancamentos!$B:$B,"ENTRADA")</f>
        <v/>
      </c>
      <c r="H5604" s="14">
        <f>SUMIFS(Lancamentos!$G:$G,Lancamentos!$C:$C,$A5604,Lancamentos!$E:$E,$C5604,Lancamentos!$B:$B,"SAIDA_USO")</f>
        <v/>
      </c>
      <c r="I5604" s="14">
        <f>SUMIFS(Lancamentos!$G:$G,Lancamentos!$C:$C,$A5604,Lancamentos!$E:$E,$C5604,Lancamentos!$B:$B,"SAIDA_DESCARTE")</f>
        <v/>
      </c>
      <c r="J5604" s="14">
        <f>G5604-H5604-I5604</f>
        <v/>
      </c>
      <c r="K5604">
        <f>IF(A5604="","",IF(J5604&lt;=IFERROR(VLOOKUP(A5604,Produtos!$A:$E,5,FALSE),0),"ABAIXO DO MINIMO","OK"))</f>
        <v/>
      </c>
    </row>
    <row r="5605">
      <c r="B5605">
        <f>IFERROR(VLOOKUP(A5605,Produtos!A:B,2,FALSE),"")</f>
        <v/>
      </c>
      <c r="D5605" s="10">
        <f>IFERROR(INDEX(Lotes!$E:$E,MATCH(1,(Lotes!$A:$A=A5605)*(Lotes!$C:$C=C5605),0)),"")</f>
        <v/>
      </c>
      <c r="E5605" s="14">
        <f>IF(D5605="","",D5605-TODAY())</f>
        <v/>
      </c>
      <c r="F5605">
        <f>IF(D5605="","",IF(E5605&lt;0,"VENCIDO",IF(E5605&lt;=30,"VENCE EM &lt;= 30 DIAS",IF(E5605&lt;=60,"ATENCAO (31-60 DIAS)","OK"))))</f>
        <v/>
      </c>
      <c r="G5605" s="14">
        <f>SUMIFS(Lancamentos!$G:$G,Lancamentos!$C:$C,$A5605,Lancamentos!$E:$E,$C5605,Lancamentos!$B:$B,"ENTRADA")</f>
        <v/>
      </c>
      <c r="H5605" s="14">
        <f>SUMIFS(Lancamentos!$G:$G,Lancamentos!$C:$C,$A5605,Lancamentos!$E:$E,$C5605,Lancamentos!$B:$B,"SAIDA_USO")</f>
        <v/>
      </c>
      <c r="I5605" s="14">
        <f>SUMIFS(Lancamentos!$G:$G,Lancamentos!$C:$C,$A5605,Lancamentos!$E:$E,$C5605,Lancamentos!$B:$B,"SAIDA_DESCARTE")</f>
        <v/>
      </c>
      <c r="J5605" s="14">
        <f>G5605-H5605-I5605</f>
        <v/>
      </c>
      <c r="K5605">
        <f>IF(A5605="","",IF(J5605&lt;=IFERROR(VLOOKUP(A5605,Produtos!$A:$E,5,FALSE),0),"ABAIXO DO MINIMO","OK"))</f>
        <v/>
      </c>
    </row>
    <row r="5606">
      <c r="B5606">
        <f>IFERROR(VLOOKUP(A5606,Produtos!A:B,2,FALSE),"")</f>
        <v/>
      </c>
      <c r="D5606" s="10">
        <f>IFERROR(INDEX(Lotes!$E:$E,MATCH(1,(Lotes!$A:$A=A5606)*(Lotes!$C:$C=C5606),0)),"")</f>
        <v/>
      </c>
      <c r="E5606" s="14">
        <f>IF(D5606="","",D5606-TODAY())</f>
        <v/>
      </c>
      <c r="F5606">
        <f>IF(D5606="","",IF(E5606&lt;0,"VENCIDO",IF(E5606&lt;=30,"VENCE EM &lt;= 30 DIAS",IF(E5606&lt;=60,"ATENCAO (31-60 DIAS)","OK"))))</f>
        <v/>
      </c>
      <c r="G5606" s="14">
        <f>SUMIFS(Lancamentos!$G:$G,Lancamentos!$C:$C,$A5606,Lancamentos!$E:$E,$C5606,Lancamentos!$B:$B,"ENTRADA")</f>
        <v/>
      </c>
      <c r="H5606" s="14">
        <f>SUMIFS(Lancamentos!$G:$G,Lancamentos!$C:$C,$A5606,Lancamentos!$E:$E,$C5606,Lancamentos!$B:$B,"SAIDA_USO")</f>
        <v/>
      </c>
      <c r="I5606" s="14">
        <f>SUMIFS(Lancamentos!$G:$G,Lancamentos!$C:$C,$A5606,Lancamentos!$E:$E,$C5606,Lancamentos!$B:$B,"SAIDA_DESCARTE")</f>
        <v/>
      </c>
      <c r="J5606" s="14">
        <f>G5606-H5606-I5606</f>
        <v/>
      </c>
      <c r="K5606">
        <f>IF(A5606="","",IF(J5606&lt;=IFERROR(VLOOKUP(A5606,Produtos!$A:$E,5,FALSE),0),"ABAIXO DO MINIMO","OK"))</f>
        <v/>
      </c>
    </row>
    <row r="5607">
      <c r="B5607">
        <f>IFERROR(VLOOKUP(A5607,Produtos!A:B,2,FALSE),"")</f>
        <v/>
      </c>
      <c r="D5607" s="10">
        <f>IFERROR(INDEX(Lotes!$E:$E,MATCH(1,(Lotes!$A:$A=A5607)*(Lotes!$C:$C=C5607),0)),"")</f>
        <v/>
      </c>
      <c r="E5607" s="14">
        <f>IF(D5607="","",D5607-TODAY())</f>
        <v/>
      </c>
      <c r="F5607">
        <f>IF(D5607="","",IF(E5607&lt;0,"VENCIDO",IF(E5607&lt;=30,"VENCE EM &lt;= 30 DIAS",IF(E5607&lt;=60,"ATENCAO (31-60 DIAS)","OK"))))</f>
        <v/>
      </c>
      <c r="G5607" s="14">
        <f>SUMIFS(Lancamentos!$G:$G,Lancamentos!$C:$C,$A5607,Lancamentos!$E:$E,$C5607,Lancamentos!$B:$B,"ENTRADA")</f>
        <v/>
      </c>
      <c r="H5607" s="14">
        <f>SUMIFS(Lancamentos!$G:$G,Lancamentos!$C:$C,$A5607,Lancamentos!$E:$E,$C5607,Lancamentos!$B:$B,"SAIDA_USO")</f>
        <v/>
      </c>
      <c r="I5607" s="14">
        <f>SUMIFS(Lancamentos!$G:$G,Lancamentos!$C:$C,$A5607,Lancamentos!$E:$E,$C5607,Lancamentos!$B:$B,"SAIDA_DESCARTE")</f>
        <v/>
      </c>
      <c r="J5607" s="14">
        <f>G5607-H5607-I5607</f>
        <v/>
      </c>
      <c r="K5607">
        <f>IF(A5607="","",IF(J5607&lt;=IFERROR(VLOOKUP(A5607,Produtos!$A:$E,5,FALSE),0),"ABAIXO DO MINIMO","OK"))</f>
        <v/>
      </c>
    </row>
    <row r="5608">
      <c r="B5608">
        <f>IFERROR(VLOOKUP(A5608,Produtos!A:B,2,FALSE),"")</f>
        <v/>
      </c>
      <c r="D5608" s="10">
        <f>IFERROR(INDEX(Lotes!$E:$E,MATCH(1,(Lotes!$A:$A=A5608)*(Lotes!$C:$C=C5608),0)),"")</f>
        <v/>
      </c>
      <c r="E5608" s="14">
        <f>IF(D5608="","",D5608-TODAY())</f>
        <v/>
      </c>
      <c r="F5608">
        <f>IF(D5608="","",IF(E5608&lt;0,"VENCIDO",IF(E5608&lt;=30,"VENCE EM &lt;= 30 DIAS",IF(E5608&lt;=60,"ATENCAO (31-60 DIAS)","OK"))))</f>
        <v/>
      </c>
      <c r="G5608" s="14">
        <f>SUMIFS(Lancamentos!$G:$G,Lancamentos!$C:$C,$A5608,Lancamentos!$E:$E,$C5608,Lancamentos!$B:$B,"ENTRADA")</f>
        <v/>
      </c>
      <c r="H5608" s="14">
        <f>SUMIFS(Lancamentos!$G:$G,Lancamentos!$C:$C,$A5608,Lancamentos!$E:$E,$C5608,Lancamentos!$B:$B,"SAIDA_USO")</f>
        <v/>
      </c>
      <c r="I5608" s="14">
        <f>SUMIFS(Lancamentos!$G:$G,Lancamentos!$C:$C,$A5608,Lancamentos!$E:$E,$C5608,Lancamentos!$B:$B,"SAIDA_DESCARTE")</f>
        <v/>
      </c>
      <c r="J5608" s="14">
        <f>G5608-H5608-I5608</f>
        <v/>
      </c>
      <c r="K5608">
        <f>IF(A5608="","",IF(J5608&lt;=IFERROR(VLOOKUP(A5608,Produtos!$A:$E,5,FALSE),0),"ABAIXO DO MINIMO","OK"))</f>
        <v/>
      </c>
    </row>
    <row r="5609">
      <c r="B5609">
        <f>IFERROR(VLOOKUP(A5609,Produtos!A:B,2,FALSE),"")</f>
        <v/>
      </c>
      <c r="D5609" s="10">
        <f>IFERROR(INDEX(Lotes!$E:$E,MATCH(1,(Lotes!$A:$A=A5609)*(Lotes!$C:$C=C5609),0)),"")</f>
        <v/>
      </c>
      <c r="E5609" s="14">
        <f>IF(D5609="","",D5609-TODAY())</f>
        <v/>
      </c>
      <c r="F5609">
        <f>IF(D5609="","",IF(E5609&lt;0,"VENCIDO",IF(E5609&lt;=30,"VENCE EM &lt;= 30 DIAS",IF(E5609&lt;=60,"ATENCAO (31-60 DIAS)","OK"))))</f>
        <v/>
      </c>
      <c r="G5609" s="14">
        <f>SUMIFS(Lancamentos!$G:$G,Lancamentos!$C:$C,$A5609,Lancamentos!$E:$E,$C5609,Lancamentos!$B:$B,"ENTRADA")</f>
        <v/>
      </c>
      <c r="H5609" s="14">
        <f>SUMIFS(Lancamentos!$G:$G,Lancamentos!$C:$C,$A5609,Lancamentos!$E:$E,$C5609,Lancamentos!$B:$B,"SAIDA_USO")</f>
        <v/>
      </c>
      <c r="I5609" s="14">
        <f>SUMIFS(Lancamentos!$G:$G,Lancamentos!$C:$C,$A5609,Lancamentos!$E:$E,$C5609,Lancamentos!$B:$B,"SAIDA_DESCARTE")</f>
        <v/>
      </c>
      <c r="J5609" s="14">
        <f>G5609-H5609-I5609</f>
        <v/>
      </c>
      <c r="K5609">
        <f>IF(A5609="","",IF(J5609&lt;=IFERROR(VLOOKUP(A5609,Produtos!$A:$E,5,FALSE),0),"ABAIXO DO MINIMO","OK"))</f>
        <v/>
      </c>
    </row>
    <row r="5610">
      <c r="B5610">
        <f>IFERROR(VLOOKUP(A5610,Produtos!A:B,2,FALSE),"")</f>
        <v/>
      </c>
      <c r="D5610" s="10">
        <f>IFERROR(INDEX(Lotes!$E:$E,MATCH(1,(Lotes!$A:$A=A5610)*(Lotes!$C:$C=C5610),0)),"")</f>
        <v/>
      </c>
      <c r="E5610" s="14">
        <f>IF(D5610="","",D5610-TODAY())</f>
        <v/>
      </c>
      <c r="F5610">
        <f>IF(D5610="","",IF(E5610&lt;0,"VENCIDO",IF(E5610&lt;=30,"VENCE EM &lt;= 30 DIAS",IF(E5610&lt;=60,"ATENCAO (31-60 DIAS)","OK"))))</f>
        <v/>
      </c>
      <c r="G5610" s="14">
        <f>SUMIFS(Lancamentos!$G:$G,Lancamentos!$C:$C,$A5610,Lancamentos!$E:$E,$C5610,Lancamentos!$B:$B,"ENTRADA")</f>
        <v/>
      </c>
      <c r="H5610" s="14">
        <f>SUMIFS(Lancamentos!$G:$G,Lancamentos!$C:$C,$A5610,Lancamentos!$E:$E,$C5610,Lancamentos!$B:$B,"SAIDA_USO")</f>
        <v/>
      </c>
      <c r="I5610" s="14">
        <f>SUMIFS(Lancamentos!$G:$G,Lancamentos!$C:$C,$A5610,Lancamentos!$E:$E,$C5610,Lancamentos!$B:$B,"SAIDA_DESCARTE")</f>
        <v/>
      </c>
      <c r="J5610" s="14">
        <f>G5610-H5610-I5610</f>
        <v/>
      </c>
      <c r="K5610">
        <f>IF(A5610="","",IF(J5610&lt;=IFERROR(VLOOKUP(A5610,Produtos!$A:$E,5,FALSE),0),"ABAIXO DO MINIMO","OK"))</f>
        <v/>
      </c>
    </row>
    <row r="5611">
      <c r="B5611">
        <f>IFERROR(VLOOKUP(A5611,Produtos!A:B,2,FALSE),"")</f>
        <v/>
      </c>
      <c r="D5611" s="10">
        <f>IFERROR(INDEX(Lotes!$E:$E,MATCH(1,(Lotes!$A:$A=A5611)*(Lotes!$C:$C=C5611),0)),"")</f>
        <v/>
      </c>
      <c r="E5611" s="14">
        <f>IF(D5611="","",D5611-TODAY())</f>
        <v/>
      </c>
      <c r="F5611">
        <f>IF(D5611="","",IF(E5611&lt;0,"VENCIDO",IF(E5611&lt;=30,"VENCE EM &lt;= 30 DIAS",IF(E5611&lt;=60,"ATENCAO (31-60 DIAS)","OK"))))</f>
        <v/>
      </c>
      <c r="G5611" s="14">
        <f>SUMIFS(Lancamentos!$G:$G,Lancamentos!$C:$C,$A5611,Lancamentos!$E:$E,$C5611,Lancamentos!$B:$B,"ENTRADA")</f>
        <v/>
      </c>
      <c r="H5611" s="14">
        <f>SUMIFS(Lancamentos!$G:$G,Lancamentos!$C:$C,$A5611,Lancamentos!$E:$E,$C5611,Lancamentos!$B:$B,"SAIDA_USO")</f>
        <v/>
      </c>
      <c r="I5611" s="14">
        <f>SUMIFS(Lancamentos!$G:$G,Lancamentos!$C:$C,$A5611,Lancamentos!$E:$E,$C5611,Lancamentos!$B:$B,"SAIDA_DESCARTE")</f>
        <v/>
      </c>
      <c r="J5611" s="14">
        <f>G5611-H5611-I5611</f>
        <v/>
      </c>
      <c r="K5611">
        <f>IF(A5611="","",IF(J5611&lt;=IFERROR(VLOOKUP(A5611,Produtos!$A:$E,5,FALSE),0),"ABAIXO DO MINIMO","OK"))</f>
        <v/>
      </c>
    </row>
    <row r="5612">
      <c r="B5612">
        <f>IFERROR(VLOOKUP(A5612,Produtos!A:B,2,FALSE),"")</f>
        <v/>
      </c>
      <c r="D5612" s="10">
        <f>IFERROR(INDEX(Lotes!$E:$E,MATCH(1,(Lotes!$A:$A=A5612)*(Lotes!$C:$C=C5612),0)),"")</f>
        <v/>
      </c>
      <c r="E5612" s="14">
        <f>IF(D5612="","",D5612-TODAY())</f>
        <v/>
      </c>
      <c r="F5612">
        <f>IF(D5612="","",IF(E5612&lt;0,"VENCIDO",IF(E5612&lt;=30,"VENCE EM &lt;= 30 DIAS",IF(E5612&lt;=60,"ATENCAO (31-60 DIAS)","OK"))))</f>
        <v/>
      </c>
      <c r="G5612" s="14">
        <f>SUMIFS(Lancamentos!$G:$G,Lancamentos!$C:$C,$A5612,Lancamentos!$E:$E,$C5612,Lancamentos!$B:$B,"ENTRADA")</f>
        <v/>
      </c>
      <c r="H5612" s="14">
        <f>SUMIFS(Lancamentos!$G:$G,Lancamentos!$C:$C,$A5612,Lancamentos!$E:$E,$C5612,Lancamentos!$B:$B,"SAIDA_USO")</f>
        <v/>
      </c>
      <c r="I5612" s="14">
        <f>SUMIFS(Lancamentos!$G:$G,Lancamentos!$C:$C,$A5612,Lancamentos!$E:$E,$C5612,Lancamentos!$B:$B,"SAIDA_DESCARTE")</f>
        <v/>
      </c>
      <c r="J5612" s="14">
        <f>G5612-H5612-I5612</f>
        <v/>
      </c>
      <c r="K5612">
        <f>IF(A5612="","",IF(J5612&lt;=IFERROR(VLOOKUP(A5612,Produtos!$A:$E,5,FALSE),0),"ABAIXO DO MINIMO","OK"))</f>
        <v/>
      </c>
    </row>
    <row r="5613">
      <c r="B5613">
        <f>IFERROR(VLOOKUP(A5613,Produtos!A:B,2,FALSE),"")</f>
        <v/>
      </c>
      <c r="D5613" s="10">
        <f>IFERROR(INDEX(Lotes!$E:$E,MATCH(1,(Lotes!$A:$A=A5613)*(Lotes!$C:$C=C5613),0)),"")</f>
        <v/>
      </c>
      <c r="E5613" s="14">
        <f>IF(D5613="","",D5613-TODAY())</f>
        <v/>
      </c>
      <c r="F5613">
        <f>IF(D5613="","",IF(E5613&lt;0,"VENCIDO",IF(E5613&lt;=30,"VENCE EM &lt;= 30 DIAS",IF(E5613&lt;=60,"ATENCAO (31-60 DIAS)","OK"))))</f>
        <v/>
      </c>
      <c r="G5613" s="14">
        <f>SUMIFS(Lancamentos!$G:$G,Lancamentos!$C:$C,$A5613,Lancamentos!$E:$E,$C5613,Lancamentos!$B:$B,"ENTRADA")</f>
        <v/>
      </c>
      <c r="H5613" s="14">
        <f>SUMIFS(Lancamentos!$G:$G,Lancamentos!$C:$C,$A5613,Lancamentos!$E:$E,$C5613,Lancamentos!$B:$B,"SAIDA_USO")</f>
        <v/>
      </c>
      <c r="I5613" s="14">
        <f>SUMIFS(Lancamentos!$G:$G,Lancamentos!$C:$C,$A5613,Lancamentos!$E:$E,$C5613,Lancamentos!$B:$B,"SAIDA_DESCARTE")</f>
        <v/>
      </c>
      <c r="J5613" s="14">
        <f>G5613-H5613-I5613</f>
        <v/>
      </c>
      <c r="K5613">
        <f>IF(A5613="","",IF(J5613&lt;=IFERROR(VLOOKUP(A5613,Produtos!$A:$E,5,FALSE),0),"ABAIXO DO MINIMO","OK"))</f>
        <v/>
      </c>
    </row>
    <row r="5614">
      <c r="B5614">
        <f>IFERROR(VLOOKUP(A5614,Produtos!A:B,2,FALSE),"")</f>
        <v/>
      </c>
      <c r="D5614" s="10">
        <f>IFERROR(INDEX(Lotes!$E:$E,MATCH(1,(Lotes!$A:$A=A5614)*(Lotes!$C:$C=C5614),0)),"")</f>
        <v/>
      </c>
      <c r="E5614" s="14">
        <f>IF(D5614="","",D5614-TODAY())</f>
        <v/>
      </c>
      <c r="F5614">
        <f>IF(D5614="","",IF(E5614&lt;0,"VENCIDO",IF(E5614&lt;=30,"VENCE EM &lt;= 30 DIAS",IF(E5614&lt;=60,"ATENCAO (31-60 DIAS)","OK"))))</f>
        <v/>
      </c>
      <c r="G5614" s="14">
        <f>SUMIFS(Lancamentos!$G:$G,Lancamentos!$C:$C,$A5614,Lancamentos!$E:$E,$C5614,Lancamentos!$B:$B,"ENTRADA")</f>
        <v/>
      </c>
      <c r="H5614" s="14">
        <f>SUMIFS(Lancamentos!$G:$G,Lancamentos!$C:$C,$A5614,Lancamentos!$E:$E,$C5614,Lancamentos!$B:$B,"SAIDA_USO")</f>
        <v/>
      </c>
      <c r="I5614" s="14">
        <f>SUMIFS(Lancamentos!$G:$G,Lancamentos!$C:$C,$A5614,Lancamentos!$E:$E,$C5614,Lancamentos!$B:$B,"SAIDA_DESCARTE")</f>
        <v/>
      </c>
      <c r="J5614" s="14">
        <f>G5614-H5614-I5614</f>
        <v/>
      </c>
      <c r="K5614">
        <f>IF(A5614="","",IF(J5614&lt;=IFERROR(VLOOKUP(A5614,Produtos!$A:$E,5,FALSE),0),"ABAIXO DO MINIMO","OK"))</f>
        <v/>
      </c>
    </row>
    <row r="5615">
      <c r="B5615">
        <f>IFERROR(VLOOKUP(A5615,Produtos!A:B,2,FALSE),"")</f>
        <v/>
      </c>
      <c r="D5615" s="10">
        <f>IFERROR(INDEX(Lotes!$E:$E,MATCH(1,(Lotes!$A:$A=A5615)*(Lotes!$C:$C=C5615),0)),"")</f>
        <v/>
      </c>
      <c r="E5615" s="14">
        <f>IF(D5615="","",D5615-TODAY())</f>
        <v/>
      </c>
      <c r="F5615">
        <f>IF(D5615="","",IF(E5615&lt;0,"VENCIDO",IF(E5615&lt;=30,"VENCE EM &lt;= 30 DIAS",IF(E5615&lt;=60,"ATENCAO (31-60 DIAS)","OK"))))</f>
        <v/>
      </c>
      <c r="G5615" s="14">
        <f>SUMIFS(Lancamentos!$G:$G,Lancamentos!$C:$C,$A5615,Lancamentos!$E:$E,$C5615,Lancamentos!$B:$B,"ENTRADA")</f>
        <v/>
      </c>
      <c r="H5615" s="14">
        <f>SUMIFS(Lancamentos!$G:$G,Lancamentos!$C:$C,$A5615,Lancamentos!$E:$E,$C5615,Lancamentos!$B:$B,"SAIDA_USO")</f>
        <v/>
      </c>
      <c r="I5615" s="14">
        <f>SUMIFS(Lancamentos!$G:$G,Lancamentos!$C:$C,$A5615,Lancamentos!$E:$E,$C5615,Lancamentos!$B:$B,"SAIDA_DESCARTE")</f>
        <v/>
      </c>
      <c r="J5615" s="14">
        <f>G5615-H5615-I5615</f>
        <v/>
      </c>
      <c r="K5615">
        <f>IF(A5615="","",IF(J5615&lt;=IFERROR(VLOOKUP(A5615,Produtos!$A:$E,5,FALSE),0),"ABAIXO DO MINIMO","OK"))</f>
        <v/>
      </c>
    </row>
    <row r="5616">
      <c r="B5616">
        <f>IFERROR(VLOOKUP(A5616,Produtos!A:B,2,FALSE),"")</f>
        <v/>
      </c>
      <c r="D5616" s="10">
        <f>IFERROR(INDEX(Lotes!$E:$E,MATCH(1,(Lotes!$A:$A=A5616)*(Lotes!$C:$C=C5616),0)),"")</f>
        <v/>
      </c>
      <c r="E5616" s="14">
        <f>IF(D5616="","",D5616-TODAY())</f>
        <v/>
      </c>
      <c r="F5616">
        <f>IF(D5616="","",IF(E5616&lt;0,"VENCIDO",IF(E5616&lt;=30,"VENCE EM &lt;= 30 DIAS",IF(E5616&lt;=60,"ATENCAO (31-60 DIAS)","OK"))))</f>
        <v/>
      </c>
      <c r="G5616" s="14">
        <f>SUMIFS(Lancamentos!$G:$G,Lancamentos!$C:$C,$A5616,Lancamentos!$E:$E,$C5616,Lancamentos!$B:$B,"ENTRADA")</f>
        <v/>
      </c>
      <c r="H5616" s="14">
        <f>SUMIFS(Lancamentos!$G:$G,Lancamentos!$C:$C,$A5616,Lancamentos!$E:$E,$C5616,Lancamentos!$B:$B,"SAIDA_USO")</f>
        <v/>
      </c>
      <c r="I5616" s="14">
        <f>SUMIFS(Lancamentos!$G:$G,Lancamentos!$C:$C,$A5616,Lancamentos!$E:$E,$C5616,Lancamentos!$B:$B,"SAIDA_DESCARTE")</f>
        <v/>
      </c>
      <c r="J5616" s="14">
        <f>G5616-H5616-I5616</f>
        <v/>
      </c>
      <c r="K5616">
        <f>IF(A5616="","",IF(J5616&lt;=IFERROR(VLOOKUP(A5616,Produtos!$A:$E,5,FALSE),0),"ABAIXO DO MINIMO","OK"))</f>
        <v/>
      </c>
    </row>
    <row r="5617">
      <c r="B5617">
        <f>IFERROR(VLOOKUP(A5617,Produtos!A:B,2,FALSE),"")</f>
        <v/>
      </c>
      <c r="D5617" s="10">
        <f>IFERROR(INDEX(Lotes!$E:$E,MATCH(1,(Lotes!$A:$A=A5617)*(Lotes!$C:$C=C5617),0)),"")</f>
        <v/>
      </c>
      <c r="E5617" s="14">
        <f>IF(D5617="","",D5617-TODAY())</f>
        <v/>
      </c>
      <c r="F5617">
        <f>IF(D5617="","",IF(E5617&lt;0,"VENCIDO",IF(E5617&lt;=30,"VENCE EM &lt;= 30 DIAS",IF(E5617&lt;=60,"ATENCAO (31-60 DIAS)","OK"))))</f>
        <v/>
      </c>
      <c r="G5617" s="14">
        <f>SUMIFS(Lancamentos!$G:$G,Lancamentos!$C:$C,$A5617,Lancamentos!$E:$E,$C5617,Lancamentos!$B:$B,"ENTRADA")</f>
        <v/>
      </c>
      <c r="H5617" s="14">
        <f>SUMIFS(Lancamentos!$G:$G,Lancamentos!$C:$C,$A5617,Lancamentos!$E:$E,$C5617,Lancamentos!$B:$B,"SAIDA_USO")</f>
        <v/>
      </c>
      <c r="I5617" s="14">
        <f>SUMIFS(Lancamentos!$G:$G,Lancamentos!$C:$C,$A5617,Lancamentos!$E:$E,$C5617,Lancamentos!$B:$B,"SAIDA_DESCARTE")</f>
        <v/>
      </c>
      <c r="J5617" s="14">
        <f>G5617-H5617-I5617</f>
        <v/>
      </c>
      <c r="K5617">
        <f>IF(A5617="","",IF(J5617&lt;=IFERROR(VLOOKUP(A5617,Produtos!$A:$E,5,FALSE),0),"ABAIXO DO MINIMO","OK"))</f>
        <v/>
      </c>
    </row>
    <row r="5618">
      <c r="B5618">
        <f>IFERROR(VLOOKUP(A5618,Produtos!A:B,2,FALSE),"")</f>
        <v/>
      </c>
      <c r="D5618" s="10">
        <f>IFERROR(INDEX(Lotes!$E:$E,MATCH(1,(Lotes!$A:$A=A5618)*(Lotes!$C:$C=C5618),0)),"")</f>
        <v/>
      </c>
      <c r="E5618" s="14">
        <f>IF(D5618="","",D5618-TODAY())</f>
        <v/>
      </c>
      <c r="F5618">
        <f>IF(D5618="","",IF(E5618&lt;0,"VENCIDO",IF(E5618&lt;=30,"VENCE EM &lt;= 30 DIAS",IF(E5618&lt;=60,"ATENCAO (31-60 DIAS)","OK"))))</f>
        <v/>
      </c>
      <c r="G5618" s="14">
        <f>SUMIFS(Lancamentos!$G:$G,Lancamentos!$C:$C,$A5618,Lancamentos!$E:$E,$C5618,Lancamentos!$B:$B,"ENTRADA")</f>
        <v/>
      </c>
      <c r="H5618" s="14">
        <f>SUMIFS(Lancamentos!$G:$G,Lancamentos!$C:$C,$A5618,Lancamentos!$E:$E,$C5618,Lancamentos!$B:$B,"SAIDA_USO")</f>
        <v/>
      </c>
      <c r="I5618" s="14">
        <f>SUMIFS(Lancamentos!$G:$G,Lancamentos!$C:$C,$A5618,Lancamentos!$E:$E,$C5618,Lancamentos!$B:$B,"SAIDA_DESCARTE")</f>
        <v/>
      </c>
      <c r="J5618" s="14">
        <f>G5618-H5618-I5618</f>
        <v/>
      </c>
      <c r="K5618">
        <f>IF(A5618="","",IF(J5618&lt;=IFERROR(VLOOKUP(A5618,Produtos!$A:$E,5,FALSE),0),"ABAIXO DO MINIMO","OK"))</f>
        <v/>
      </c>
    </row>
    <row r="5619">
      <c r="B5619">
        <f>IFERROR(VLOOKUP(A5619,Produtos!A:B,2,FALSE),"")</f>
        <v/>
      </c>
      <c r="D5619" s="10">
        <f>IFERROR(INDEX(Lotes!$E:$E,MATCH(1,(Lotes!$A:$A=A5619)*(Lotes!$C:$C=C5619),0)),"")</f>
        <v/>
      </c>
      <c r="E5619" s="14">
        <f>IF(D5619="","",D5619-TODAY())</f>
        <v/>
      </c>
      <c r="F5619">
        <f>IF(D5619="","",IF(E5619&lt;0,"VENCIDO",IF(E5619&lt;=30,"VENCE EM &lt;= 30 DIAS",IF(E5619&lt;=60,"ATENCAO (31-60 DIAS)","OK"))))</f>
        <v/>
      </c>
      <c r="G5619" s="14">
        <f>SUMIFS(Lancamentos!$G:$G,Lancamentos!$C:$C,$A5619,Lancamentos!$E:$E,$C5619,Lancamentos!$B:$B,"ENTRADA")</f>
        <v/>
      </c>
      <c r="H5619" s="14">
        <f>SUMIFS(Lancamentos!$G:$G,Lancamentos!$C:$C,$A5619,Lancamentos!$E:$E,$C5619,Lancamentos!$B:$B,"SAIDA_USO")</f>
        <v/>
      </c>
      <c r="I5619" s="14">
        <f>SUMIFS(Lancamentos!$G:$G,Lancamentos!$C:$C,$A5619,Lancamentos!$E:$E,$C5619,Lancamentos!$B:$B,"SAIDA_DESCARTE")</f>
        <v/>
      </c>
      <c r="J5619" s="14">
        <f>G5619-H5619-I5619</f>
        <v/>
      </c>
      <c r="K5619">
        <f>IF(A5619="","",IF(J5619&lt;=IFERROR(VLOOKUP(A5619,Produtos!$A:$E,5,FALSE),0),"ABAIXO DO MINIMO","OK"))</f>
        <v/>
      </c>
    </row>
    <row r="5620">
      <c r="B5620">
        <f>IFERROR(VLOOKUP(A5620,Produtos!A:B,2,FALSE),"")</f>
        <v/>
      </c>
      <c r="D5620" s="10">
        <f>IFERROR(INDEX(Lotes!$E:$E,MATCH(1,(Lotes!$A:$A=A5620)*(Lotes!$C:$C=C5620),0)),"")</f>
        <v/>
      </c>
      <c r="E5620" s="14">
        <f>IF(D5620="","",D5620-TODAY())</f>
        <v/>
      </c>
      <c r="F5620">
        <f>IF(D5620="","",IF(E5620&lt;0,"VENCIDO",IF(E5620&lt;=30,"VENCE EM &lt;= 30 DIAS",IF(E5620&lt;=60,"ATENCAO (31-60 DIAS)","OK"))))</f>
        <v/>
      </c>
      <c r="G5620" s="14">
        <f>SUMIFS(Lancamentos!$G:$G,Lancamentos!$C:$C,$A5620,Lancamentos!$E:$E,$C5620,Lancamentos!$B:$B,"ENTRADA")</f>
        <v/>
      </c>
      <c r="H5620" s="14">
        <f>SUMIFS(Lancamentos!$G:$G,Lancamentos!$C:$C,$A5620,Lancamentos!$E:$E,$C5620,Lancamentos!$B:$B,"SAIDA_USO")</f>
        <v/>
      </c>
      <c r="I5620" s="14">
        <f>SUMIFS(Lancamentos!$G:$G,Lancamentos!$C:$C,$A5620,Lancamentos!$E:$E,$C5620,Lancamentos!$B:$B,"SAIDA_DESCARTE")</f>
        <v/>
      </c>
      <c r="J5620" s="14">
        <f>G5620-H5620-I5620</f>
        <v/>
      </c>
      <c r="K5620">
        <f>IF(A5620="","",IF(J5620&lt;=IFERROR(VLOOKUP(A5620,Produtos!$A:$E,5,FALSE),0),"ABAIXO DO MINIMO","OK"))</f>
        <v/>
      </c>
    </row>
    <row r="5621">
      <c r="B5621">
        <f>IFERROR(VLOOKUP(A5621,Produtos!A:B,2,FALSE),"")</f>
        <v/>
      </c>
      <c r="D5621" s="10">
        <f>IFERROR(INDEX(Lotes!$E:$E,MATCH(1,(Lotes!$A:$A=A5621)*(Lotes!$C:$C=C5621),0)),"")</f>
        <v/>
      </c>
      <c r="E5621" s="14">
        <f>IF(D5621="","",D5621-TODAY())</f>
        <v/>
      </c>
      <c r="F5621">
        <f>IF(D5621="","",IF(E5621&lt;0,"VENCIDO",IF(E5621&lt;=30,"VENCE EM &lt;= 30 DIAS",IF(E5621&lt;=60,"ATENCAO (31-60 DIAS)","OK"))))</f>
        <v/>
      </c>
      <c r="G5621" s="14">
        <f>SUMIFS(Lancamentos!$G:$G,Lancamentos!$C:$C,$A5621,Lancamentos!$E:$E,$C5621,Lancamentos!$B:$B,"ENTRADA")</f>
        <v/>
      </c>
      <c r="H5621" s="14">
        <f>SUMIFS(Lancamentos!$G:$G,Lancamentos!$C:$C,$A5621,Lancamentos!$E:$E,$C5621,Lancamentos!$B:$B,"SAIDA_USO")</f>
        <v/>
      </c>
      <c r="I5621" s="14">
        <f>SUMIFS(Lancamentos!$G:$G,Lancamentos!$C:$C,$A5621,Lancamentos!$E:$E,$C5621,Lancamentos!$B:$B,"SAIDA_DESCARTE")</f>
        <v/>
      </c>
      <c r="J5621" s="14">
        <f>G5621-H5621-I5621</f>
        <v/>
      </c>
      <c r="K5621">
        <f>IF(A5621="","",IF(J5621&lt;=IFERROR(VLOOKUP(A5621,Produtos!$A:$E,5,FALSE),0),"ABAIXO DO MINIMO","OK"))</f>
        <v/>
      </c>
    </row>
    <row r="5622">
      <c r="B5622">
        <f>IFERROR(VLOOKUP(A5622,Produtos!A:B,2,FALSE),"")</f>
        <v/>
      </c>
      <c r="D5622" s="10">
        <f>IFERROR(INDEX(Lotes!$E:$E,MATCH(1,(Lotes!$A:$A=A5622)*(Lotes!$C:$C=C5622),0)),"")</f>
        <v/>
      </c>
      <c r="E5622" s="14">
        <f>IF(D5622="","",D5622-TODAY())</f>
        <v/>
      </c>
      <c r="F5622">
        <f>IF(D5622="","",IF(E5622&lt;0,"VENCIDO",IF(E5622&lt;=30,"VENCE EM &lt;= 30 DIAS",IF(E5622&lt;=60,"ATENCAO (31-60 DIAS)","OK"))))</f>
        <v/>
      </c>
      <c r="G5622" s="14">
        <f>SUMIFS(Lancamentos!$G:$G,Lancamentos!$C:$C,$A5622,Lancamentos!$E:$E,$C5622,Lancamentos!$B:$B,"ENTRADA")</f>
        <v/>
      </c>
      <c r="H5622" s="14">
        <f>SUMIFS(Lancamentos!$G:$G,Lancamentos!$C:$C,$A5622,Lancamentos!$E:$E,$C5622,Lancamentos!$B:$B,"SAIDA_USO")</f>
        <v/>
      </c>
      <c r="I5622" s="14">
        <f>SUMIFS(Lancamentos!$G:$G,Lancamentos!$C:$C,$A5622,Lancamentos!$E:$E,$C5622,Lancamentos!$B:$B,"SAIDA_DESCARTE")</f>
        <v/>
      </c>
      <c r="J5622" s="14">
        <f>G5622-H5622-I5622</f>
        <v/>
      </c>
      <c r="K5622">
        <f>IF(A5622="","",IF(J5622&lt;=IFERROR(VLOOKUP(A5622,Produtos!$A:$E,5,FALSE),0),"ABAIXO DO MINIMO","OK"))</f>
        <v/>
      </c>
    </row>
    <row r="5623">
      <c r="B5623">
        <f>IFERROR(VLOOKUP(A5623,Produtos!A:B,2,FALSE),"")</f>
        <v/>
      </c>
      <c r="D5623" s="10">
        <f>IFERROR(INDEX(Lotes!$E:$E,MATCH(1,(Lotes!$A:$A=A5623)*(Lotes!$C:$C=C5623),0)),"")</f>
        <v/>
      </c>
      <c r="E5623" s="14">
        <f>IF(D5623="","",D5623-TODAY())</f>
        <v/>
      </c>
      <c r="F5623">
        <f>IF(D5623="","",IF(E5623&lt;0,"VENCIDO",IF(E5623&lt;=30,"VENCE EM &lt;= 30 DIAS",IF(E5623&lt;=60,"ATENCAO (31-60 DIAS)","OK"))))</f>
        <v/>
      </c>
      <c r="G5623" s="14">
        <f>SUMIFS(Lancamentos!$G:$G,Lancamentos!$C:$C,$A5623,Lancamentos!$E:$E,$C5623,Lancamentos!$B:$B,"ENTRADA")</f>
        <v/>
      </c>
      <c r="H5623" s="14">
        <f>SUMIFS(Lancamentos!$G:$G,Lancamentos!$C:$C,$A5623,Lancamentos!$E:$E,$C5623,Lancamentos!$B:$B,"SAIDA_USO")</f>
        <v/>
      </c>
      <c r="I5623" s="14">
        <f>SUMIFS(Lancamentos!$G:$G,Lancamentos!$C:$C,$A5623,Lancamentos!$E:$E,$C5623,Lancamentos!$B:$B,"SAIDA_DESCARTE")</f>
        <v/>
      </c>
      <c r="J5623" s="14">
        <f>G5623-H5623-I5623</f>
        <v/>
      </c>
      <c r="K5623">
        <f>IF(A5623="","",IF(J5623&lt;=IFERROR(VLOOKUP(A5623,Produtos!$A:$E,5,FALSE),0),"ABAIXO DO MINIMO","OK"))</f>
        <v/>
      </c>
    </row>
    <row r="5624">
      <c r="B5624">
        <f>IFERROR(VLOOKUP(A5624,Produtos!A:B,2,FALSE),"")</f>
        <v/>
      </c>
      <c r="D5624" s="10">
        <f>IFERROR(INDEX(Lotes!$E:$E,MATCH(1,(Lotes!$A:$A=A5624)*(Lotes!$C:$C=C5624),0)),"")</f>
        <v/>
      </c>
      <c r="E5624" s="14">
        <f>IF(D5624="","",D5624-TODAY())</f>
        <v/>
      </c>
      <c r="F5624">
        <f>IF(D5624="","",IF(E5624&lt;0,"VENCIDO",IF(E5624&lt;=30,"VENCE EM &lt;= 30 DIAS",IF(E5624&lt;=60,"ATENCAO (31-60 DIAS)","OK"))))</f>
        <v/>
      </c>
      <c r="G5624" s="14">
        <f>SUMIFS(Lancamentos!$G:$G,Lancamentos!$C:$C,$A5624,Lancamentos!$E:$E,$C5624,Lancamentos!$B:$B,"ENTRADA")</f>
        <v/>
      </c>
      <c r="H5624" s="14">
        <f>SUMIFS(Lancamentos!$G:$G,Lancamentos!$C:$C,$A5624,Lancamentos!$E:$E,$C5624,Lancamentos!$B:$B,"SAIDA_USO")</f>
        <v/>
      </c>
      <c r="I5624" s="14">
        <f>SUMIFS(Lancamentos!$G:$G,Lancamentos!$C:$C,$A5624,Lancamentos!$E:$E,$C5624,Lancamentos!$B:$B,"SAIDA_DESCARTE")</f>
        <v/>
      </c>
      <c r="J5624" s="14">
        <f>G5624-H5624-I5624</f>
        <v/>
      </c>
      <c r="K5624">
        <f>IF(A5624="","",IF(J5624&lt;=IFERROR(VLOOKUP(A5624,Produtos!$A:$E,5,FALSE),0),"ABAIXO DO MINIMO","OK"))</f>
        <v/>
      </c>
    </row>
    <row r="5625">
      <c r="B5625">
        <f>IFERROR(VLOOKUP(A5625,Produtos!A:B,2,FALSE),"")</f>
        <v/>
      </c>
      <c r="D5625" s="10">
        <f>IFERROR(INDEX(Lotes!$E:$E,MATCH(1,(Lotes!$A:$A=A5625)*(Lotes!$C:$C=C5625),0)),"")</f>
        <v/>
      </c>
      <c r="E5625" s="14">
        <f>IF(D5625="","",D5625-TODAY())</f>
        <v/>
      </c>
      <c r="F5625">
        <f>IF(D5625="","",IF(E5625&lt;0,"VENCIDO",IF(E5625&lt;=30,"VENCE EM &lt;= 30 DIAS",IF(E5625&lt;=60,"ATENCAO (31-60 DIAS)","OK"))))</f>
        <v/>
      </c>
      <c r="G5625" s="14">
        <f>SUMIFS(Lancamentos!$G:$G,Lancamentos!$C:$C,$A5625,Lancamentos!$E:$E,$C5625,Lancamentos!$B:$B,"ENTRADA")</f>
        <v/>
      </c>
      <c r="H5625" s="14">
        <f>SUMIFS(Lancamentos!$G:$G,Lancamentos!$C:$C,$A5625,Lancamentos!$E:$E,$C5625,Lancamentos!$B:$B,"SAIDA_USO")</f>
        <v/>
      </c>
      <c r="I5625" s="14">
        <f>SUMIFS(Lancamentos!$G:$G,Lancamentos!$C:$C,$A5625,Lancamentos!$E:$E,$C5625,Lancamentos!$B:$B,"SAIDA_DESCARTE")</f>
        <v/>
      </c>
      <c r="J5625" s="14">
        <f>G5625-H5625-I5625</f>
        <v/>
      </c>
      <c r="K5625">
        <f>IF(A5625="","",IF(J5625&lt;=IFERROR(VLOOKUP(A5625,Produtos!$A:$E,5,FALSE),0),"ABAIXO DO MINIMO","OK"))</f>
        <v/>
      </c>
    </row>
    <row r="5626">
      <c r="B5626">
        <f>IFERROR(VLOOKUP(A5626,Produtos!A:B,2,FALSE),"")</f>
        <v/>
      </c>
      <c r="D5626" s="10">
        <f>IFERROR(INDEX(Lotes!$E:$E,MATCH(1,(Lotes!$A:$A=A5626)*(Lotes!$C:$C=C5626),0)),"")</f>
        <v/>
      </c>
      <c r="E5626" s="14">
        <f>IF(D5626="","",D5626-TODAY())</f>
        <v/>
      </c>
      <c r="F5626">
        <f>IF(D5626="","",IF(E5626&lt;0,"VENCIDO",IF(E5626&lt;=30,"VENCE EM &lt;= 30 DIAS",IF(E5626&lt;=60,"ATENCAO (31-60 DIAS)","OK"))))</f>
        <v/>
      </c>
      <c r="G5626" s="14">
        <f>SUMIFS(Lancamentos!$G:$G,Lancamentos!$C:$C,$A5626,Lancamentos!$E:$E,$C5626,Lancamentos!$B:$B,"ENTRADA")</f>
        <v/>
      </c>
      <c r="H5626" s="14">
        <f>SUMIFS(Lancamentos!$G:$G,Lancamentos!$C:$C,$A5626,Lancamentos!$E:$E,$C5626,Lancamentos!$B:$B,"SAIDA_USO")</f>
        <v/>
      </c>
      <c r="I5626" s="14">
        <f>SUMIFS(Lancamentos!$G:$G,Lancamentos!$C:$C,$A5626,Lancamentos!$E:$E,$C5626,Lancamentos!$B:$B,"SAIDA_DESCARTE")</f>
        <v/>
      </c>
      <c r="J5626" s="14">
        <f>G5626-H5626-I5626</f>
        <v/>
      </c>
      <c r="K5626">
        <f>IF(A5626="","",IF(J5626&lt;=IFERROR(VLOOKUP(A5626,Produtos!$A:$E,5,FALSE),0),"ABAIXO DO MINIMO","OK"))</f>
        <v/>
      </c>
    </row>
    <row r="5627">
      <c r="B5627">
        <f>IFERROR(VLOOKUP(A5627,Produtos!A:B,2,FALSE),"")</f>
        <v/>
      </c>
      <c r="D5627" s="10">
        <f>IFERROR(INDEX(Lotes!$E:$E,MATCH(1,(Lotes!$A:$A=A5627)*(Lotes!$C:$C=C5627),0)),"")</f>
        <v/>
      </c>
      <c r="E5627" s="14">
        <f>IF(D5627="","",D5627-TODAY())</f>
        <v/>
      </c>
      <c r="F5627">
        <f>IF(D5627="","",IF(E5627&lt;0,"VENCIDO",IF(E5627&lt;=30,"VENCE EM &lt;= 30 DIAS",IF(E5627&lt;=60,"ATENCAO (31-60 DIAS)","OK"))))</f>
        <v/>
      </c>
      <c r="G5627" s="14">
        <f>SUMIFS(Lancamentos!$G:$G,Lancamentos!$C:$C,$A5627,Lancamentos!$E:$E,$C5627,Lancamentos!$B:$B,"ENTRADA")</f>
        <v/>
      </c>
      <c r="H5627" s="14">
        <f>SUMIFS(Lancamentos!$G:$G,Lancamentos!$C:$C,$A5627,Lancamentos!$E:$E,$C5627,Lancamentos!$B:$B,"SAIDA_USO")</f>
        <v/>
      </c>
      <c r="I5627" s="14">
        <f>SUMIFS(Lancamentos!$G:$G,Lancamentos!$C:$C,$A5627,Lancamentos!$E:$E,$C5627,Lancamentos!$B:$B,"SAIDA_DESCARTE")</f>
        <v/>
      </c>
      <c r="J5627" s="14">
        <f>G5627-H5627-I5627</f>
        <v/>
      </c>
      <c r="K5627">
        <f>IF(A5627="","",IF(J5627&lt;=IFERROR(VLOOKUP(A5627,Produtos!$A:$E,5,FALSE),0),"ABAIXO DO MINIMO","OK"))</f>
        <v/>
      </c>
    </row>
    <row r="5628">
      <c r="B5628">
        <f>IFERROR(VLOOKUP(A5628,Produtos!A:B,2,FALSE),"")</f>
        <v/>
      </c>
      <c r="D5628" s="10">
        <f>IFERROR(INDEX(Lotes!$E:$E,MATCH(1,(Lotes!$A:$A=A5628)*(Lotes!$C:$C=C5628),0)),"")</f>
        <v/>
      </c>
      <c r="E5628" s="14">
        <f>IF(D5628="","",D5628-TODAY())</f>
        <v/>
      </c>
      <c r="F5628">
        <f>IF(D5628="","",IF(E5628&lt;0,"VENCIDO",IF(E5628&lt;=30,"VENCE EM &lt;= 30 DIAS",IF(E5628&lt;=60,"ATENCAO (31-60 DIAS)","OK"))))</f>
        <v/>
      </c>
      <c r="G5628" s="14">
        <f>SUMIFS(Lancamentos!$G:$G,Lancamentos!$C:$C,$A5628,Lancamentos!$E:$E,$C5628,Lancamentos!$B:$B,"ENTRADA")</f>
        <v/>
      </c>
      <c r="H5628" s="14">
        <f>SUMIFS(Lancamentos!$G:$G,Lancamentos!$C:$C,$A5628,Lancamentos!$E:$E,$C5628,Lancamentos!$B:$B,"SAIDA_USO")</f>
        <v/>
      </c>
      <c r="I5628" s="14">
        <f>SUMIFS(Lancamentos!$G:$G,Lancamentos!$C:$C,$A5628,Lancamentos!$E:$E,$C5628,Lancamentos!$B:$B,"SAIDA_DESCARTE")</f>
        <v/>
      </c>
      <c r="J5628" s="14">
        <f>G5628-H5628-I5628</f>
        <v/>
      </c>
      <c r="K5628">
        <f>IF(A5628="","",IF(J5628&lt;=IFERROR(VLOOKUP(A5628,Produtos!$A:$E,5,FALSE),0),"ABAIXO DO MINIMO","OK"))</f>
        <v/>
      </c>
    </row>
    <row r="5629">
      <c r="B5629">
        <f>IFERROR(VLOOKUP(A5629,Produtos!A:B,2,FALSE),"")</f>
        <v/>
      </c>
      <c r="D5629" s="10">
        <f>IFERROR(INDEX(Lotes!$E:$E,MATCH(1,(Lotes!$A:$A=A5629)*(Lotes!$C:$C=C5629),0)),"")</f>
        <v/>
      </c>
      <c r="E5629" s="14">
        <f>IF(D5629="","",D5629-TODAY())</f>
        <v/>
      </c>
      <c r="F5629">
        <f>IF(D5629="","",IF(E5629&lt;0,"VENCIDO",IF(E5629&lt;=30,"VENCE EM &lt;= 30 DIAS",IF(E5629&lt;=60,"ATENCAO (31-60 DIAS)","OK"))))</f>
        <v/>
      </c>
      <c r="G5629" s="14">
        <f>SUMIFS(Lancamentos!$G:$G,Lancamentos!$C:$C,$A5629,Lancamentos!$E:$E,$C5629,Lancamentos!$B:$B,"ENTRADA")</f>
        <v/>
      </c>
      <c r="H5629" s="14">
        <f>SUMIFS(Lancamentos!$G:$G,Lancamentos!$C:$C,$A5629,Lancamentos!$E:$E,$C5629,Lancamentos!$B:$B,"SAIDA_USO")</f>
        <v/>
      </c>
      <c r="I5629" s="14">
        <f>SUMIFS(Lancamentos!$G:$G,Lancamentos!$C:$C,$A5629,Lancamentos!$E:$E,$C5629,Lancamentos!$B:$B,"SAIDA_DESCARTE")</f>
        <v/>
      </c>
      <c r="J5629" s="14">
        <f>G5629-H5629-I5629</f>
        <v/>
      </c>
      <c r="K5629">
        <f>IF(A5629="","",IF(J5629&lt;=IFERROR(VLOOKUP(A5629,Produtos!$A:$E,5,FALSE),0),"ABAIXO DO MINIMO","OK"))</f>
        <v/>
      </c>
    </row>
    <row r="5630">
      <c r="B5630">
        <f>IFERROR(VLOOKUP(A5630,Produtos!A:B,2,FALSE),"")</f>
        <v/>
      </c>
      <c r="D5630" s="10">
        <f>IFERROR(INDEX(Lotes!$E:$E,MATCH(1,(Lotes!$A:$A=A5630)*(Lotes!$C:$C=C5630),0)),"")</f>
        <v/>
      </c>
      <c r="E5630" s="14">
        <f>IF(D5630="","",D5630-TODAY())</f>
        <v/>
      </c>
      <c r="F5630">
        <f>IF(D5630="","",IF(E5630&lt;0,"VENCIDO",IF(E5630&lt;=30,"VENCE EM &lt;= 30 DIAS",IF(E5630&lt;=60,"ATENCAO (31-60 DIAS)","OK"))))</f>
        <v/>
      </c>
      <c r="G5630" s="14">
        <f>SUMIFS(Lancamentos!$G:$G,Lancamentos!$C:$C,$A5630,Lancamentos!$E:$E,$C5630,Lancamentos!$B:$B,"ENTRADA")</f>
        <v/>
      </c>
      <c r="H5630" s="14">
        <f>SUMIFS(Lancamentos!$G:$G,Lancamentos!$C:$C,$A5630,Lancamentos!$E:$E,$C5630,Lancamentos!$B:$B,"SAIDA_USO")</f>
        <v/>
      </c>
      <c r="I5630" s="14">
        <f>SUMIFS(Lancamentos!$G:$G,Lancamentos!$C:$C,$A5630,Lancamentos!$E:$E,$C5630,Lancamentos!$B:$B,"SAIDA_DESCARTE")</f>
        <v/>
      </c>
      <c r="J5630" s="14">
        <f>G5630-H5630-I5630</f>
        <v/>
      </c>
      <c r="K5630">
        <f>IF(A5630="","",IF(J5630&lt;=IFERROR(VLOOKUP(A5630,Produtos!$A:$E,5,FALSE),0),"ABAIXO DO MINIMO","OK"))</f>
        <v/>
      </c>
    </row>
    <row r="5631">
      <c r="B5631">
        <f>IFERROR(VLOOKUP(A5631,Produtos!A:B,2,FALSE),"")</f>
        <v/>
      </c>
      <c r="D5631" s="10">
        <f>IFERROR(INDEX(Lotes!$E:$E,MATCH(1,(Lotes!$A:$A=A5631)*(Lotes!$C:$C=C5631),0)),"")</f>
        <v/>
      </c>
      <c r="E5631" s="14">
        <f>IF(D5631="","",D5631-TODAY())</f>
        <v/>
      </c>
      <c r="F5631">
        <f>IF(D5631="","",IF(E5631&lt;0,"VENCIDO",IF(E5631&lt;=30,"VENCE EM &lt;= 30 DIAS",IF(E5631&lt;=60,"ATENCAO (31-60 DIAS)","OK"))))</f>
        <v/>
      </c>
      <c r="G5631" s="14">
        <f>SUMIFS(Lancamentos!$G:$G,Lancamentos!$C:$C,$A5631,Lancamentos!$E:$E,$C5631,Lancamentos!$B:$B,"ENTRADA")</f>
        <v/>
      </c>
      <c r="H5631" s="14">
        <f>SUMIFS(Lancamentos!$G:$G,Lancamentos!$C:$C,$A5631,Lancamentos!$E:$E,$C5631,Lancamentos!$B:$B,"SAIDA_USO")</f>
        <v/>
      </c>
      <c r="I5631" s="14">
        <f>SUMIFS(Lancamentos!$G:$G,Lancamentos!$C:$C,$A5631,Lancamentos!$E:$E,$C5631,Lancamentos!$B:$B,"SAIDA_DESCARTE")</f>
        <v/>
      </c>
      <c r="J5631" s="14">
        <f>G5631-H5631-I5631</f>
        <v/>
      </c>
      <c r="K5631">
        <f>IF(A5631="","",IF(J5631&lt;=IFERROR(VLOOKUP(A5631,Produtos!$A:$E,5,FALSE),0),"ABAIXO DO MINIMO","OK"))</f>
        <v/>
      </c>
    </row>
    <row r="5632">
      <c r="B5632">
        <f>IFERROR(VLOOKUP(A5632,Produtos!A:B,2,FALSE),"")</f>
        <v/>
      </c>
      <c r="D5632" s="10">
        <f>IFERROR(INDEX(Lotes!$E:$E,MATCH(1,(Lotes!$A:$A=A5632)*(Lotes!$C:$C=C5632),0)),"")</f>
        <v/>
      </c>
      <c r="E5632" s="14">
        <f>IF(D5632="","",D5632-TODAY())</f>
        <v/>
      </c>
      <c r="F5632">
        <f>IF(D5632="","",IF(E5632&lt;0,"VENCIDO",IF(E5632&lt;=30,"VENCE EM &lt;= 30 DIAS",IF(E5632&lt;=60,"ATENCAO (31-60 DIAS)","OK"))))</f>
        <v/>
      </c>
      <c r="G5632" s="14">
        <f>SUMIFS(Lancamentos!$G:$G,Lancamentos!$C:$C,$A5632,Lancamentos!$E:$E,$C5632,Lancamentos!$B:$B,"ENTRADA")</f>
        <v/>
      </c>
      <c r="H5632" s="14">
        <f>SUMIFS(Lancamentos!$G:$G,Lancamentos!$C:$C,$A5632,Lancamentos!$E:$E,$C5632,Lancamentos!$B:$B,"SAIDA_USO")</f>
        <v/>
      </c>
      <c r="I5632" s="14">
        <f>SUMIFS(Lancamentos!$G:$G,Lancamentos!$C:$C,$A5632,Lancamentos!$E:$E,$C5632,Lancamentos!$B:$B,"SAIDA_DESCARTE")</f>
        <v/>
      </c>
      <c r="J5632" s="14">
        <f>G5632-H5632-I5632</f>
        <v/>
      </c>
      <c r="K5632">
        <f>IF(A5632="","",IF(J5632&lt;=IFERROR(VLOOKUP(A5632,Produtos!$A:$E,5,FALSE),0),"ABAIXO DO MINIMO","OK"))</f>
        <v/>
      </c>
    </row>
    <row r="5633">
      <c r="B5633">
        <f>IFERROR(VLOOKUP(A5633,Produtos!A:B,2,FALSE),"")</f>
        <v/>
      </c>
      <c r="D5633" s="10">
        <f>IFERROR(INDEX(Lotes!$E:$E,MATCH(1,(Lotes!$A:$A=A5633)*(Lotes!$C:$C=C5633),0)),"")</f>
        <v/>
      </c>
      <c r="E5633" s="14">
        <f>IF(D5633="","",D5633-TODAY())</f>
        <v/>
      </c>
      <c r="F5633">
        <f>IF(D5633="","",IF(E5633&lt;0,"VENCIDO",IF(E5633&lt;=30,"VENCE EM &lt;= 30 DIAS",IF(E5633&lt;=60,"ATENCAO (31-60 DIAS)","OK"))))</f>
        <v/>
      </c>
      <c r="G5633" s="14">
        <f>SUMIFS(Lancamentos!$G:$G,Lancamentos!$C:$C,$A5633,Lancamentos!$E:$E,$C5633,Lancamentos!$B:$B,"ENTRADA")</f>
        <v/>
      </c>
      <c r="H5633" s="14">
        <f>SUMIFS(Lancamentos!$G:$G,Lancamentos!$C:$C,$A5633,Lancamentos!$E:$E,$C5633,Lancamentos!$B:$B,"SAIDA_USO")</f>
        <v/>
      </c>
      <c r="I5633" s="14">
        <f>SUMIFS(Lancamentos!$G:$G,Lancamentos!$C:$C,$A5633,Lancamentos!$E:$E,$C5633,Lancamentos!$B:$B,"SAIDA_DESCARTE")</f>
        <v/>
      </c>
      <c r="J5633" s="14">
        <f>G5633-H5633-I5633</f>
        <v/>
      </c>
      <c r="K5633">
        <f>IF(A5633="","",IF(J5633&lt;=IFERROR(VLOOKUP(A5633,Produtos!$A:$E,5,FALSE),0),"ABAIXO DO MINIMO","OK"))</f>
        <v/>
      </c>
    </row>
    <row r="5634">
      <c r="B5634">
        <f>IFERROR(VLOOKUP(A5634,Produtos!A:B,2,FALSE),"")</f>
        <v/>
      </c>
      <c r="D5634" s="10">
        <f>IFERROR(INDEX(Lotes!$E:$E,MATCH(1,(Lotes!$A:$A=A5634)*(Lotes!$C:$C=C5634),0)),"")</f>
        <v/>
      </c>
      <c r="E5634" s="14">
        <f>IF(D5634="","",D5634-TODAY())</f>
        <v/>
      </c>
      <c r="F5634">
        <f>IF(D5634="","",IF(E5634&lt;0,"VENCIDO",IF(E5634&lt;=30,"VENCE EM &lt;= 30 DIAS",IF(E5634&lt;=60,"ATENCAO (31-60 DIAS)","OK"))))</f>
        <v/>
      </c>
      <c r="G5634" s="14">
        <f>SUMIFS(Lancamentos!$G:$G,Lancamentos!$C:$C,$A5634,Lancamentos!$E:$E,$C5634,Lancamentos!$B:$B,"ENTRADA")</f>
        <v/>
      </c>
      <c r="H5634" s="14">
        <f>SUMIFS(Lancamentos!$G:$G,Lancamentos!$C:$C,$A5634,Lancamentos!$E:$E,$C5634,Lancamentos!$B:$B,"SAIDA_USO")</f>
        <v/>
      </c>
      <c r="I5634" s="14">
        <f>SUMIFS(Lancamentos!$G:$G,Lancamentos!$C:$C,$A5634,Lancamentos!$E:$E,$C5634,Lancamentos!$B:$B,"SAIDA_DESCARTE")</f>
        <v/>
      </c>
      <c r="J5634" s="14">
        <f>G5634-H5634-I5634</f>
        <v/>
      </c>
      <c r="K5634">
        <f>IF(A5634="","",IF(J5634&lt;=IFERROR(VLOOKUP(A5634,Produtos!$A:$E,5,FALSE),0),"ABAIXO DO MINIMO","OK"))</f>
        <v/>
      </c>
    </row>
    <row r="5635">
      <c r="B5635">
        <f>IFERROR(VLOOKUP(A5635,Produtos!A:B,2,FALSE),"")</f>
        <v/>
      </c>
      <c r="D5635" s="10">
        <f>IFERROR(INDEX(Lotes!$E:$E,MATCH(1,(Lotes!$A:$A=A5635)*(Lotes!$C:$C=C5635),0)),"")</f>
        <v/>
      </c>
      <c r="E5635" s="14">
        <f>IF(D5635="","",D5635-TODAY())</f>
        <v/>
      </c>
      <c r="F5635">
        <f>IF(D5635="","",IF(E5635&lt;0,"VENCIDO",IF(E5635&lt;=30,"VENCE EM &lt;= 30 DIAS",IF(E5635&lt;=60,"ATENCAO (31-60 DIAS)","OK"))))</f>
        <v/>
      </c>
      <c r="G5635" s="14">
        <f>SUMIFS(Lancamentos!$G:$G,Lancamentos!$C:$C,$A5635,Lancamentos!$E:$E,$C5635,Lancamentos!$B:$B,"ENTRADA")</f>
        <v/>
      </c>
      <c r="H5635" s="14">
        <f>SUMIFS(Lancamentos!$G:$G,Lancamentos!$C:$C,$A5635,Lancamentos!$E:$E,$C5635,Lancamentos!$B:$B,"SAIDA_USO")</f>
        <v/>
      </c>
      <c r="I5635" s="14">
        <f>SUMIFS(Lancamentos!$G:$G,Lancamentos!$C:$C,$A5635,Lancamentos!$E:$E,$C5635,Lancamentos!$B:$B,"SAIDA_DESCARTE")</f>
        <v/>
      </c>
      <c r="J5635" s="14">
        <f>G5635-H5635-I5635</f>
        <v/>
      </c>
      <c r="K5635">
        <f>IF(A5635="","",IF(J5635&lt;=IFERROR(VLOOKUP(A5635,Produtos!$A:$E,5,FALSE),0),"ABAIXO DO MINIMO","OK"))</f>
        <v/>
      </c>
    </row>
    <row r="5636">
      <c r="B5636">
        <f>IFERROR(VLOOKUP(A5636,Produtos!A:B,2,FALSE),"")</f>
        <v/>
      </c>
      <c r="D5636" s="10">
        <f>IFERROR(INDEX(Lotes!$E:$E,MATCH(1,(Lotes!$A:$A=A5636)*(Lotes!$C:$C=C5636),0)),"")</f>
        <v/>
      </c>
      <c r="E5636" s="14">
        <f>IF(D5636="","",D5636-TODAY())</f>
        <v/>
      </c>
      <c r="F5636">
        <f>IF(D5636="","",IF(E5636&lt;0,"VENCIDO",IF(E5636&lt;=30,"VENCE EM &lt;= 30 DIAS",IF(E5636&lt;=60,"ATENCAO (31-60 DIAS)","OK"))))</f>
        <v/>
      </c>
      <c r="G5636" s="14">
        <f>SUMIFS(Lancamentos!$G:$G,Lancamentos!$C:$C,$A5636,Lancamentos!$E:$E,$C5636,Lancamentos!$B:$B,"ENTRADA")</f>
        <v/>
      </c>
      <c r="H5636" s="14">
        <f>SUMIFS(Lancamentos!$G:$G,Lancamentos!$C:$C,$A5636,Lancamentos!$E:$E,$C5636,Lancamentos!$B:$B,"SAIDA_USO")</f>
        <v/>
      </c>
      <c r="I5636" s="14">
        <f>SUMIFS(Lancamentos!$G:$G,Lancamentos!$C:$C,$A5636,Lancamentos!$E:$E,$C5636,Lancamentos!$B:$B,"SAIDA_DESCARTE")</f>
        <v/>
      </c>
      <c r="J5636" s="14">
        <f>G5636-H5636-I5636</f>
        <v/>
      </c>
      <c r="K5636">
        <f>IF(A5636="","",IF(J5636&lt;=IFERROR(VLOOKUP(A5636,Produtos!$A:$E,5,FALSE),0),"ABAIXO DO MINIMO","OK"))</f>
        <v/>
      </c>
    </row>
    <row r="5637">
      <c r="B5637">
        <f>IFERROR(VLOOKUP(A5637,Produtos!A:B,2,FALSE),"")</f>
        <v/>
      </c>
      <c r="D5637" s="10">
        <f>IFERROR(INDEX(Lotes!$E:$E,MATCH(1,(Lotes!$A:$A=A5637)*(Lotes!$C:$C=C5637),0)),"")</f>
        <v/>
      </c>
      <c r="E5637" s="14">
        <f>IF(D5637="","",D5637-TODAY())</f>
        <v/>
      </c>
      <c r="F5637">
        <f>IF(D5637="","",IF(E5637&lt;0,"VENCIDO",IF(E5637&lt;=30,"VENCE EM &lt;= 30 DIAS",IF(E5637&lt;=60,"ATENCAO (31-60 DIAS)","OK"))))</f>
        <v/>
      </c>
      <c r="G5637" s="14">
        <f>SUMIFS(Lancamentos!$G:$G,Lancamentos!$C:$C,$A5637,Lancamentos!$E:$E,$C5637,Lancamentos!$B:$B,"ENTRADA")</f>
        <v/>
      </c>
      <c r="H5637" s="14">
        <f>SUMIFS(Lancamentos!$G:$G,Lancamentos!$C:$C,$A5637,Lancamentos!$E:$E,$C5637,Lancamentos!$B:$B,"SAIDA_USO")</f>
        <v/>
      </c>
      <c r="I5637" s="14">
        <f>SUMIFS(Lancamentos!$G:$G,Lancamentos!$C:$C,$A5637,Lancamentos!$E:$E,$C5637,Lancamentos!$B:$B,"SAIDA_DESCARTE")</f>
        <v/>
      </c>
      <c r="J5637" s="14">
        <f>G5637-H5637-I5637</f>
        <v/>
      </c>
      <c r="K5637">
        <f>IF(A5637="","",IF(J5637&lt;=IFERROR(VLOOKUP(A5637,Produtos!$A:$E,5,FALSE),0),"ABAIXO DO MINIMO","OK"))</f>
        <v/>
      </c>
    </row>
    <row r="5638">
      <c r="B5638">
        <f>IFERROR(VLOOKUP(A5638,Produtos!A:B,2,FALSE),"")</f>
        <v/>
      </c>
      <c r="D5638" s="10">
        <f>IFERROR(INDEX(Lotes!$E:$E,MATCH(1,(Lotes!$A:$A=A5638)*(Lotes!$C:$C=C5638),0)),"")</f>
        <v/>
      </c>
      <c r="E5638" s="14">
        <f>IF(D5638="","",D5638-TODAY())</f>
        <v/>
      </c>
      <c r="F5638">
        <f>IF(D5638="","",IF(E5638&lt;0,"VENCIDO",IF(E5638&lt;=30,"VENCE EM &lt;= 30 DIAS",IF(E5638&lt;=60,"ATENCAO (31-60 DIAS)","OK"))))</f>
        <v/>
      </c>
      <c r="G5638" s="14">
        <f>SUMIFS(Lancamentos!$G:$G,Lancamentos!$C:$C,$A5638,Lancamentos!$E:$E,$C5638,Lancamentos!$B:$B,"ENTRADA")</f>
        <v/>
      </c>
      <c r="H5638" s="14">
        <f>SUMIFS(Lancamentos!$G:$G,Lancamentos!$C:$C,$A5638,Lancamentos!$E:$E,$C5638,Lancamentos!$B:$B,"SAIDA_USO")</f>
        <v/>
      </c>
      <c r="I5638" s="14">
        <f>SUMIFS(Lancamentos!$G:$G,Lancamentos!$C:$C,$A5638,Lancamentos!$E:$E,$C5638,Lancamentos!$B:$B,"SAIDA_DESCARTE")</f>
        <v/>
      </c>
      <c r="J5638" s="14">
        <f>G5638-H5638-I5638</f>
        <v/>
      </c>
      <c r="K5638">
        <f>IF(A5638="","",IF(J5638&lt;=IFERROR(VLOOKUP(A5638,Produtos!$A:$E,5,FALSE),0),"ABAIXO DO MINIMO","OK"))</f>
        <v/>
      </c>
    </row>
    <row r="5639">
      <c r="B5639">
        <f>IFERROR(VLOOKUP(A5639,Produtos!A:B,2,FALSE),"")</f>
        <v/>
      </c>
      <c r="D5639" s="10">
        <f>IFERROR(INDEX(Lotes!$E:$E,MATCH(1,(Lotes!$A:$A=A5639)*(Lotes!$C:$C=C5639),0)),"")</f>
        <v/>
      </c>
      <c r="E5639" s="14">
        <f>IF(D5639="","",D5639-TODAY())</f>
        <v/>
      </c>
      <c r="F5639">
        <f>IF(D5639="","",IF(E5639&lt;0,"VENCIDO",IF(E5639&lt;=30,"VENCE EM &lt;= 30 DIAS",IF(E5639&lt;=60,"ATENCAO (31-60 DIAS)","OK"))))</f>
        <v/>
      </c>
      <c r="G5639" s="14">
        <f>SUMIFS(Lancamentos!$G:$G,Lancamentos!$C:$C,$A5639,Lancamentos!$E:$E,$C5639,Lancamentos!$B:$B,"ENTRADA")</f>
        <v/>
      </c>
      <c r="H5639" s="14">
        <f>SUMIFS(Lancamentos!$G:$G,Lancamentos!$C:$C,$A5639,Lancamentos!$E:$E,$C5639,Lancamentos!$B:$B,"SAIDA_USO")</f>
        <v/>
      </c>
      <c r="I5639" s="14">
        <f>SUMIFS(Lancamentos!$G:$G,Lancamentos!$C:$C,$A5639,Lancamentos!$E:$E,$C5639,Lancamentos!$B:$B,"SAIDA_DESCARTE")</f>
        <v/>
      </c>
      <c r="J5639" s="14">
        <f>G5639-H5639-I5639</f>
        <v/>
      </c>
      <c r="K5639">
        <f>IF(A5639="","",IF(J5639&lt;=IFERROR(VLOOKUP(A5639,Produtos!$A:$E,5,FALSE),0),"ABAIXO DO MINIMO","OK"))</f>
        <v/>
      </c>
    </row>
    <row r="5640">
      <c r="B5640">
        <f>IFERROR(VLOOKUP(A5640,Produtos!A:B,2,FALSE),"")</f>
        <v/>
      </c>
      <c r="D5640" s="10">
        <f>IFERROR(INDEX(Lotes!$E:$E,MATCH(1,(Lotes!$A:$A=A5640)*(Lotes!$C:$C=C5640),0)),"")</f>
        <v/>
      </c>
      <c r="E5640" s="14">
        <f>IF(D5640="","",D5640-TODAY())</f>
        <v/>
      </c>
      <c r="F5640">
        <f>IF(D5640="","",IF(E5640&lt;0,"VENCIDO",IF(E5640&lt;=30,"VENCE EM &lt;= 30 DIAS",IF(E5640&lt;=60,"ATENCAO (31-60 DIAS)","OK"))))</f>
        <v/>
      </c>
      <c r="G5640" s="14">
        <f>SUMIFS(Lancamentos!$G:$G,Lancamentos!$C:$C,$A5640,Lancamentos!$E:$E,$C5640,Lancamentos!$B:$B,"ENTRADA")</f>
        <v/>
      </c>
      <c r="H5640" s="14">
        <f>SUMIFS(Lancamentos!$G:$G,Lancamentos!$C:$C,$A5640,Lancamentos!$E:$E,$C5640,Lancamentos!$B:$B,"SAIDA_USO")</f>
        <v/>
      </c>
      <c r="I5640" s="14">
        <f>SUMIFS(Lancamentos!$G:$G,Lancamentos!$C:$C,$A5640,Lancamentos!$E:$E,$C5640,Lancamentos!$B:$B,"SAIDA_DESCARTE")</f>
        <v/>
      </c>
      <c r="J5640" s="14">
        <f>G5640-H5640-I5640</f>
        <v/>
      </c>
      <c r="K5640">
        <f>IF(A5640="","",IF(J5640&lt;=IFERROR(VLOOKUP(A5640,Produtos!$A:$E,5,FALSE),0),"ABAIXO DO MINIMO","OK"))</f>
        <v/>
      </c>
    </row>
    <row r="5641">
      <c r="B5641">
        <f>IFERROR(VLOOKUP(A5641,Produtos!A:B,2,FALSE),"")</f>
        <v/>
      </c>
      <c r="D5641" s="10">
        <f>IFERROR(INDEX(Lotes!$E:$E,MATCH(1,(Lotes!$A:$A=A5641)*(Lotes!$C:$C=C5641),0)),"")</f>
        <v/>
      </c>
      <c r="E5641" s="14">
        <f>IF(D5641="","",D5641-TODAY())</f>
        <v/>
      </c>
      <c r="F5641">
        <f>IF(D5641="","",IF(E5641&lt;0,"VENCIDO",IF(E5641&lt;=30,"VENCE EM &lt;= 30 DIAS",IF(E5641&lt;=60,"ATENCAO (31-60 DIAS)","OK"))))</f>
        <v/>
      </c>
      <c r="G5641" s="14">
        <f>SUMIFS(Lancamentos!$G:$G,Lancamentos!$C:$C,$A5641,Lancamentos!$E:$E,$C5641,Lancamentos!$B:$B,"ENTRADA")</f>
        <v/>
      </c>
      <c r="H5641" s="14">
        <f>SUMIFS(Lancamentos!$G:$G,Lancamentos!$C:$C,$A5641,Lancamentos!$E:$E,$C5641,Lancamentos!$B:$B,"SAIDA_USO")</f>
        <v/>
      </c>
      <c r="I5641" s="14">
        <f>SUMIFS(Lancamentos!$G:$G,Lancamentos!$C:$C,$A5641,Lancamentos!$E:$E,$C5641,Lancamentos!$B:$B,"SAIDA_DESCARTE")</f>
        <v/>
      </c>
      <c r="J5641" s="14">
        <f>G5641-H5641-I5641</f>
        <v/>
      </c>
      <c r="K5641">
        <f>IF(A5641="","",IF(J5641&lt;=IFERROR(VLOOKUP(A5641,Produtos!$A:$E,5,FALSE),0),"ABAIXO DO MINIMO","OK"))</f>
        <v/>
      </c>
    </row>
    <row r="5642">
      <c r="B5642">
        <f>IFERROR(VLOOKUP(A5642,Produtos!A:B,2,FALSE),"")</f>
        <v/>
      </c>
      <c r="D5642" s="10">
        <f>IFERROR(INDEX(Lotes!$E:$E,MATCH(1,(Lotes!$A:$A=A5642)*(Lotes!$C:$C=C5642),0)),"")</f>
        <v/>
      </c>
      <c r="E5642" s="14">
        <f>IF(D5642="","",D5642-TODAY())</f>
        <v/>
      </c>
      <c r="F5642">
        <f>IF(D5642="","",IF(E5642&lt;0,"VENCIDO",IF(E5642&lt;=30,"VENCE EM &lt;= 30 DIAS",IF(E5642&lt;=60,"ATENCAO (31-60 DIAS)","OK"))))</f>
        <v/>
      </c>
      <c r="G5642" s="14">
        <f>SUMIFS(Lancamentos!$G:$G,Lancamentos!$C:$C,$A5642,Lancamentos!$E:$E,$C5642,Lancamentos!$B:$B,"ENTRADA")</f>
        <v/>
      </c>
      <c r="H5642" s="14">
        <f>SUMIFS(Lancamentos!$G:$G,Lancamentos!$C:$C,$A5642,Lancamentos!$E:$E,$C5642,Lancamentos!$B:$B,"SAIDA_USO")</f>
        <v/>
      </c>
      <c r="I5642" s="14">
        <f>SUMIFS(Lancamentos!$G:$G,Lancamentos!$C:$C,$A5642,Lancamentos!$E:$E,$C5642,Lancamentos!$B:$B,"SAIDA_DESCARTE")</f>
        <v/>
      </c>
      <c r="J5642" s="14">
        <f>G5642-H5642-I5642</f>
        <v/>
      </c>
      <c r="K5642">
        <f>IF(A5642="","",IF(J5642&lt;=IFERROR(VLOOKUP(A5642,Produtos!$A:$E,5,FALSE),0),"ABAIXO DO MINIMO","OK"))</f>
        <v/>
      </c>
    </row>
    <row r="5643">
      <c r="B5643">
        <f>IFERROR(VLOOKUP(A5643,Produtos!A:B,2,FALSE),"")</f>
        <v/>
      </c>
      <c r="D5643" s="10">
        <f>IFERROR(INDEX(Lotes!$E:$E,MATCH(1,(Lotes!$A:$A=A5643)*(Lotes!$C:$C=C5643),0)),"")</f>
        <v/>
      </c>
      <c r="E5643" s="14">
        <f>IF(D5643="","",D5643-TODAY())</f>
        <v/>
      </c>
      <c r="F5643">
        <f>IF(D5643="","",IF(E5643&lt;0,"VENCIDO",IF(E5643&lt;=30,"VENCE EM &lt;= 30 DIAS",IF(E5643&lt;=60,"ATENCAO (31-60 DIAS)","OK"))))</f>
        <v/>
      </c>
      <c r="G5643" s="14">
        <f>SUMIFS(Lancamentos!$G:$G,Lancamentos!$C:$C,$A5643,Lancamentos!$E:$E,$C5643,Lancamentos!$B:$B,"ENTRADA")</f>
        <v/>
      </c>
      <c r="H5643" s="14">
        <f>SUMIFS(Lancamentos!$G:$G,Lancamentos!$C:$C,$A5643,Lancamentos!$E:$E,$C5643,Lancamentos!$B:$B,"SAIDA_USO")</f>
        <v/>
      </c>
      <c r="I5643" s="14">
        <f>SUMIFS(Lancamentos!$G:$G,Lancamentos!$C:$C,$A5643,Lancamentos!$E:$E,$C5643,Lancamentos!$B:$B,"SAIDA_DESCARTE")</f>
        <v/>
      </c>
      <c r="J5643" s="14">
        <f>G5643-H5643-I5643</f>
        <v/>
      </c>
      <c r="K5643">
        <f>IF(A5643="","",IF(J5643&lt;=IFERROR(VLOOKUP(A5643,Produtos!$A:$E,5,FALSE),0),"ABAIXO DO MINIMO","OK"))</f>
        <v/>
      </c>
    </row>
    <row r="5644">
      <c r="B5644">
        <f>IFERROR(VLOOKUP(A5644,Produtos!A:B,2,FALSE),"")</f>
        <v/>
      </c>
      <c r="D5644" s="10">
        <f>IFERROR(INDEX(Lotes!$E:$E,MATCH(1,(Lotes!$A:$A=A5644)*(Lotes!$C:$C=C5644),0)),"")</f>
        <v/>
      </c>
      <c r="E5644" s="14">
        <f>IF(D5644="","",D5644-TODAY())</f>
        <v/>
      </c>
      <c r="F5644">
        <f>IF(D5644="","",IF(E5644&lt;0,"VENCIDO",IF(E5644&lt;=30,"VENCE EM &lt;= 30 DIAS",IF(E5644&lt;=60,"ATENCAO (31-60 DIAS)","OK"))))</f>
        <v/>
      </c>
      <c r="G5644" s="14">
        <f>SUMIFS(Lancamentos!$G:$G,Lancamentos!$C:$C,$A5644,Lancamentos!$E:$E,$C5644,Lancamentos!$B:$B,"ENTRADA")</f>
        <v/>
      </c>
      <c r="H5644" s="14">
        <f>SUMIFS(Lancamentos!$G:$G,Lancamentos!$C:$C,$A5644,Lancamentos!$E:$E,$C5644,Lancamentos!$B:$B,"SAIDA_USO")</f>
        <v/>
      </c>
      <c r="I5644" s="14">
        <f>SUMIFS(Lancamentos!$G:$G,Lancamentos!$C:$C,$A5644,Lancamentos!$E:$E,$C5644,Lancamentos!$B:$B,"SAIDA_DESCARTE")</f>
        <v/>
      </c>
      <c r="J5644" s="14">
        <f>G5644-H5644-I5644</f>
        <v/>
      </c>
      <c r="K5644">
        <f>IF(A5644="","",IF(J5644&lt;=IFERROR(VLOOKUP(A5644,Produtos!$A:$E,5,FALSE),0),"ABAIXO DO MINIMO","OK"))</f>
        <v/>
      </c>
    </row>
    <row r="5645">
      <c r="B5645">
        <f>IFERROR(VLOOKUP(A5645,Produtos!A:B,2,FALSE),"")</f>
        <v/>
      </c>
      <c r="D5645" s="10">
        <f>IFERROR(INDEX(Lotes!$E:$E,MATCH(1,(Lotes!$A:$A=A5645)*(Lotes!$C:$C=C5645),0)),"")</f>
        <v/>
      </c>
      <c r="E5645" s="14">
        <f>IF(D5645="","",D5645-TODAY())</f>
        <v/>
      </c>
      <c r="F5645">
        <f>IF(D5645="","",IF(E5645&lt;0,"VENCIDO",IF(E5645&lt;=30,"VENCE EM &lt;= 30 DIAS",IF(E5645&lt;=60,"ATENCAO (31-60 DIAS)","OK"))))</f>
        <v/>
      </c>
      <c r="G5645" s="14">
        <f>SUMIFS(Lancamentos!$G:$G,Lancamentos!$C:$C,$A5645,Lancamentos!$E:$E,$C5645,Lancamentos!$B:$B,"ENTRADA")</f>
        <v/>
      </c>
      <c r="H5645" s="14">
        <f>SUMIFS(Lancamentos!$G:$G,Lancamentos!$C:$C,$A5645,Lancamentos!$E:$E,$C5645,Lancamentos!$B:$B,"SAIDA_USO")</f>
        <v/>
      </c>
      <c r="I5645" s="14">
        <f>SUMIFS(Lancamentos!$G:$G,Lancamentos!$C:$C,$A5645,Lancamentos!$E:$E,$C5645,Lancamentos!$B:$B,"SAIDA_DESCARTE")</f>
        <v/>
      </c>
      <c r="J5645" s="14">
        <f>G5645-H5645-I5645</f>
        <v/>
      </c>
      <c r="K5645">
        <f>IF(A5645="","",IF(J5645&lt;=IFERROR(VLOOKUP(A5645,Produtos!$A:$E,5,FALSE),0),"ABAIXO DO MINIMO","OK"))</f>
        <v/>
      </c>
    </row>
    <row r="5646">
      <c r="B5646">
        <f>IFERROR(VLOOKUP(A5646,Produtos!A:B,2,FALSE),"")</f>
        <v/>
      </c>
      <c r="D5646" s="10">
        <f>IFERROR(INDEX(Lotes!$E:$E,MATCH(1,(Lotes!$A:$A=A5646)*(Lotes!$C:$C=C5646),0)),"")</f>
        <v/>
      </c>
      <c r="E5646" s="14">
        <f>IF(D5646="","",D5646-TODAY())</f>
        <v/>
      </c>
      <c r="F5646">
        <f>IF(D5646="","",IF(E5646&lt;0,"VENCIDO",IF(E5646&lt;=30,"VENCE EM &lt;= 30 DIAS",IF(E5646&lt;=60,"ATENCAO (31-60 DIAS)","OK"))))</f>
        <v/>
      </c>
      <c r="G5646" s="14">
        <f>SUMIFS(Lancamentos!$G:$G,Lancamentos!$C:$C,$A5646,Lancamentos!$E:$E,$C5646,Lancamentos!$B:$B,"ENTRADA")</f>
        <v/>
      </c>
      <c r="H5646" s="14">
        <f>SUMIFS(Lancamentos!$G:$G,Lancamentos!$C:$C,$A5646,Lancamentos!$E:$E,$C5646,Lancamentos!$B:$B,"SAIDA_USO")</f>
        <v/>
      </c>
      <c r="I5646" s="14">
        <f>SUMIFS(Lancamentos!$G:$G,Lancamentos!$C:$C,$A5646,Lancamentos!$E:$E,$C5646,Lancamentos!$B:$B,"SAIDA_DESCARTE")</f>
        <v/>
      </c>
      <c r="J5646" s="14">
        <f>G5646-H5646-I5646</f>
        <v/>
      </c>
      <c r="K5646">
        <f>IF(A5646="","",IF(J5646&lt;=IFERROR(VLOOKUP(A5646,Produtos!$A:$E,5,FALSE),0),"ABAIXO DO MINIMO","OK"))</f>
        <v/>
      </c>
    </row>
    <row r="5647">
      <c r="B5647">
        <f>IFERROR(VLOOKUP(A5647,Produtos!A:B,2,FALSE),"")</f>
        <v/>
      </c>
      <c r="D5647" s="10">
        <f>IFERROR(INDEX(Lotes!$E:$E,MATCH(1,(Lotes!$A:$A=A5647)*(Lotes!$C:$C=C5647),0)),"")</f>
        <v/>
      </c>
      <c r="E5647" s="14">
        <f>IF(D5647="","",D5647-TODAY())</f>
        <v/>
      </c>
      <c r="F5647">
        <f>IF(D5647="","",IF(E5647&lt;0,"VENCIDO",IF(E5647&lt;=30,"VENCE EM &lt;= 30 DIAS",IF(E5647&lt;=60,"ATENCAO (31-60 DIAS)","OK"))))</f>
        <v/>
      </c>
      <c r="G5647" s="14">
        <f>SUMIFS(Lancamentos!$G:$G,Lancamentos!$C:$C,$A5647,Lancamentos!$E:$E,$C5647,Lancamentos!$B:$B,"ENTRADA")</f>
        <v/>
      </c>
      <c r="H5647" s="14">
        <f>SUMIFS(Lancamentos!$G:$G,Lancamentos!$C:$C,$A5647,Lancamentos!$E:$E,$C5647,Lancamentos!$B:$B,"SAIDA_USO")</f>
        <v/>
      </c>
      <c r="I5647" s="14">
        <f>SUMIFS(Lancamentos!$G:$G,Lancamentos!$C:$C,$A5647,Lancamentos!$E:$E,$C5647,Lancamentos!$B:$B,"SAIDA_DESCARTE")</f>
        <v/>
      </c>
      <c r="J5647" s="14">
        <f>G5647-H5647-I5647</f>
        <v/>
      </c>
      <c r="K5647">
        <f>IF(A5647="","",IF(J5647&lt;=IFERROR(VLOOKUP(A5647,Produtos!$A:$E,5,FALSE),0),"ABAIXO DO MINIMO","OK"))</f>
        <v/>
      </c>
    </row>
    <row r="5648">
      <c r="B5648">
        <f>IFERROR(VLOOKUP(A5648,Produtos!A:B,2,FALSE),"")</f>
        <v/>
      </c>
      <c r="D5648" s="10">
        <f>IFERROR(INDEX(Lotes!$E:$E,MATCH(1,(Lotes!$A:$A=A5648)*(Lotes!$C:$C=C5648),0)),"")</f>
        <v/>
      </c>
      <c r="E5648" s="14">
        <f>IF(D5648="","",D5648-TODAY())</f>
        <v/>
      </c>
      <c r="F5648">
        <f>IF(D5648="","",IF(E5648&lt;0,"VENCIDO",IF(E5648&lt;=30,"VENCE EM &lt;= 30 DIAS",IF(E5648&lt;=60,"ATENCAO (31-60 DIAS)","OK"))))</f>
        <v/>
      </c>
      <c r="G5648" s="14">
        <f>SUMIFS(Lancamentos!$G:$G,Lancamentos!$C:$C,$A5648,Lancamentos!$E:$E,$C5648,Lancamentos!$B:$B,"ENTRADA")</f>
        <v/>
      </c>
      <c r="H5648" s="14">
        <f>SUMIFS(Lancamentos!$G:$G,Lancamentos!$C:$C,$A5648,Lancamentos!$E:$E,$C5648,Lancamentos!$B:$B,"SAIDA_USO")</f>
        <v/>
      </c>
      <c r="I5648" s="14">
        <f>SUMIFS(Lancamentos!$G:$G,Lancamentos!$C:$C,$A5648,Lancamentos!$E:$E,$C5648,Lancamentos!$B:$B,"SAIDA_DESCARTE")</f>
        <v/>
      </c>
      <c r="J5648" s="14">
        <f>G5648-H5648-I5648</f>
        <v/>
      </c>
      <c r="K5648">
        <f>IF(A5648="","",IF(J5648&lt;=IFERROR(VLOOKUP(A5648,Produtos!$A:$E,5,FALSE),0),"ABAIXO DO MINIMO","OK"))</f>
        <v/>
      </c>
    </row>
    <row r="5649">
      <c r="B5649">
        <f>IFERROR(VLOOKUP(A5649,Produtos!A:B,2,FALSE),"")</f>
        <v/>
      </c>
      <c r="D5649" s="10">
        <f>IFERROR(INDEX(Lotes!$E:$E,MATCH(1,(Lotes!$A:$A=A5649)*(Lotes!$C:$C=C5649),0)),"")</f>
        <v/>
      </c>
      <c r="E5649" s="14">
        <f>IF(D5649="","",D5649-TODAY())</f>
        <v/>
      </c>
      <c r="F5649">
        <f>IF(D5649="","",IF(E5649&lt;0,"VENCIDO",IF(E5649&lt;=30,"VENCE EM &lt;= 30 DIAS",IF(E5649&lt;=60,"ATENCAO (31-60 DIAS)","OK"))))</f>
        <v/>
      </c>
      <c r="G5649" s="14">
        <f>SUMIFS(Lancamentos!$G:$G,Lancamentos!$C:$C,$A5649,Lancamentos!$E:$E,$C5649,Lancamentos!$B:$B,"ENTRADA")</f>
        <v/>
      </c>
      <c r="H5649" s="14">
        <f>SUMIFS(Lancamentos!$G:$G,Lancamentos!$C:$C,$A5649,Lancamentos!$E:$E,$C5649,Lancamentos!$B:$B,"SAIDA_USO")</f>
        <v/>
      </c>
      <c r="I5649" s="14">
        <f>SUMIFS(Lancamentos!$G:$G,Lancamentos!$C:$C,$A5649,Lancamentos!$E:$E,$C5649,Lancamentos!$B:$B,"SAIDA_DESCARTE")</f>
        <v/>
      </c>
      <c r="J5649" s="14">
        <f>G5649-H5649-I5649</f>
        <v/>
      </c>
      <c r="K5649">
        <f>IF(A5649="","",IF(J5649&lt;=IFERROR(VLOOKUP(A5649,Produtos!$A:$E,5,FALSE),0),"ABAIXO DO MINIMO","OK"))</f>
        <v/>
      </c>
    </row>
    <row r="5650">
      <c r="B5650">
        <f>IFERROR(VLOOKUP(A5650,Produtos!A:B,2,FALSE),"")</f>
        <v/>
      </c>
      <c r="D5650" s="10">
        <f>IFERROR(INDEX(Lotes!$E:$E,MATCH(1,(Lotes!$A:$A=A5650)*(Lotes!$C:$C=C5650),0)),"")</f>
        <v/>
      </c>
      <c r="E5650" s="14">
        <f>IF(D5650="","",D5650-TODAY())</f>
        <v/>
      </c>
      <c r="F5650">
        <f>IF(D5650="","",IF(E5650&lt;0,"VENCIDO",IF(E5650&lt;=30,"VENCE EM &lt;= 30 DIAS",IF(E5650&lt;=60,"ATENCAO (31-60 DIAS)","OK"))))</f>
        <v/>
      </c>
      <c r="G5650" s="14">
        <f>SUMIFS(Lancamentos!$G:$G,Lancamentos!$C:$C,$A5650,Lancamentos!$E:$E,$C5650,Lancamentos!$B:$B,"ENTRADA")</f>
        <v/>
      </c>
      <c r="H5650" s="14">
        <f>SUMIFS(Lancamentos!$G:$G,Lancamentos!$C:$C,$A5650,Lancamentos!$E:$E,$C5650,Lancamentos!$B:$B,"SAIDA_USO")</f>
        <v/>
      </c>
      <c r="I5650" s="14">
        <f>SUMIFS(Lancamentos!$G:$G,Lancamentos!$C:$C,$A5650,Lancamentos!$E:$E,$C5650,Lancamentos!$B:$B,"SAIDA_DESCARTE")</f>
        <v/>
      </c>
      <c r="J5650" s="14">
        <f>G5650-H5650-I5650</f>
        <v/>
      </c>
      <c r="K5650">
        <f>IF(A5650="","",IF(J5650&lt;=IFERROR(VLOOKUP(A5650,Produtos!$A:$E,5,FALSE),0),"ABAIXO DO MINIMO","OK"))</f>
        <v/>
      </c>
    </row>
    <row r="5651">
      <c r="B5651">
        <f>IFERROR(VLOOKUP(A5651,Produtos!A:B,2,FALSE),"")</f>
        <v/>
      </c>
      <c r="D5651" s="10">
        <f>IFERROR(INDEX(Lotes!$E:$E,MATCH(1,(Lotes!$A:$A=A5651)*(Lotes!$C:$C=C5651),0)),"")</f>
        <v/>
      </c>
      <c r="E5651" s="14">
        <f>IF(D5651="","",D5651-TODAY())</f>
        <v/>
      </c>
      <c r="F5651">
        <f>IF(D5651="","",IF(E5651&lt;0,"VENCIDO",IF(E5651&lt;=30,"VENCE EM &lt;= 30 DIAS",IF(E5651&lt;=60,"ATENCAO (31-60 DIAS)","OK"))))</f>
        <v/>
      </c>
      <c r="G5651" s="14">
        <f>SUMIFS(Lancamentos!$G:$G,Lancamentos!$C:$C,$A5651,Lancamentos!$E:$E,$C5651,Lancamentos!$B:$B,"ENTRADA")</f>
        <v/>
      </c>
      <c r="H5651" s="14">
        <f>SUMIFS(Lancamentos!$G:$G,Lancamentos!$C:$C,$A5651,Lancamentos!$E:$E,$C5651,Lancamentos!$B:$B,"SAIDA_USO")</f>
        <v/>
      </c>
      <c r="I5651" s="14">
        <f>SUMIFS(Lancamentos!$G:$G,Lancamentos!$C:$C,$A5651,Lancamentos!$E:$E,$C5651,Lancamentos!$B:$B,"SAIDA_DESCARTE")</f>
        <v/>
      </c>
      <c r="J5651" s="14">
        <f>G5651-H5651-I5651</f>
        <v/>
      </c>
      <c r="K5651">
        <f>IF(A5651="","",IF(J5651&lt;=IFERROR(VLOOKUP(A5651,Produtos!$A:$E,5,FALSE),0),"ABAIXO DO MINIMO","OK"))</f>
        <v/>
      </c>
    </row>
    <row r="5652">
      <c r="B5652">
        <f>IFERROR(VLOOKUP(A5652,Produtos!A:B,2,FALSE),"")</f>
        <v/>
      </c>
      <c r="D5652" s="10">
        <f>IFERROR(INDEX(Lotes!$E:$E,MATCH(1,(Lotes!$A:$A=A5652)*(Lotes!$C:$C=C5652),0)),"")</f>
        <v/>
      </c>
      <c r="E5652" s="14">
        <f>IF(D5652="","",D5652-TODAY())</f>
        <v/>
      </c>
      <c r="F5652">
        <f>IF(D5652="","",IF(E5652&lt;0,"VENCIDO",IF(E5652&lt;=30,"VENCE EM &lt;= 30 DIAS",IF(E5652&lt;=60,"ATENCAO (31-60 DIAS)","OK"))))</f>
        <v/>
      </c>
      <c r="G5652" s="14">
        <f>SUMIFS(Lancamentos!$G:$G,Lancamentos!$C:$C,$A5652,Lancamentos!$E:$E,$C5652,Lancamentos!$B:$B,"ENTRADA")</f>
        <v/>
      </c>
      <c r="H5652" s="14">
        <f>SUMIFS(Lancamentos!$G:$G,Lancamentos!$C:$C,$A5652,Lancamentos!$E:$E,$C5652,Lancamentos!$B:$B,"SAIDA_USO")</f>
        <v/>
      </c>
      <c r="I5652" s="14">
        <f>SUMIFS(Lancamentos!$G:$G,Lancamentos!$C:$C,$A5652,Lancamentos!$E:$E,$C5652,Lancamentos!$B:$B,"SAIDA_DESCARTE")</f>
        <v/>
      </c>
      <c r="J5652" s="14">
        <f>G5652-H5652-I5652</f>
        <v/>
      </c>
      <c r="K5652">
        <f>IF(A5652="","",IF(J5652&lt;=IFERROR(VLOOKUP(A5652,Produtos!$A:$E,5,FALSE),0),"ABAIXO DO MINIMO","OK"))</f>
        <v/>
      </c>
    </row>
    <row r="5653">
      <c r="B5653">
        <f>IFERROR(VLOOKUP(A5653,Produtos!A:B,2,FALSE),"")</f>
        <v/>
      </c>
      <c r="D5653" s="10">
        <f>IFERROR(INDEX(Lotes!$E:$E,MATCH(1,(Lotes!$A:$A=A5653)*(Lotes!$C:$C=C5653),0)),"")</f>
        <v/>
      </c>
      <c r="E5653" s="14">
        <f>IF(D5653="","",D5653-TODAY())</f>
        <v/>
      </c>
      <c r="F5653">
        <f>IF(D5653="","",IF(E5653&lt;0,"VENCIDO",IF(E5653&lt;=30,"VENCE EM &lt;= 30 DIAS",IF(E5653&lt;=60,"ATENCAO (31-60 DIAS)","OK"))))</f>
        <v/>
      </c>
      <c r="G5653" s="14">
        <f>SUMIFS(Lancamentos!$G:$G,Lancamentos!$C:$C,$A5653,Lancamentos!$E:$E,$C5653,Lancamentos!$B:$B,"ENTRADA")</f>
        <v/>
      </c>
      <c r="H5653" s="14">
        <f>SUMIFS(Lancamentos!$G:$G,Lancamentos!$C:$C,$A5653,Lancamentos!$E:$E,$C5653,Lancamentos!$B:$B,"SAIDA_USO")</f>
        <v/>
      </c>
      <c r="I5653" s="14">
        <f>SUMIFS(Lancamentos!$G:$G,Lancamentos!$C:$C,$A5653,Lancamentos!$E:$E,$C5653,Lancamentos!$B:$B,"SAIDA_DESCARTE")</f>
        <v/>
      </c>
      <c r="J5653" s="14">
        <f>G5653-H5653-I5653</f>
        <v/>
      </c>
      <c r="K5653">
        <f>IF(A5653="","",IF(J5653&lt;=IFERROR(VLOOKUP(A5653,Produtos!$A:$E,5,FALSE),0),"ABAIXO DO MINIMO","OK"))</f>
        <v/>
      </c>
    </row>
    <row r="5654">
      <c r="B5654">
        <f>IFERROR(VLOOKUP(A5654,Produtos!A:B,2,FALSE),"")</f>
        <v/>
      </c>
      <c r="D5654" s="10">
        <f>IFERROR(INDEX(Lotes!$E:$E,MATCH(1,(Lotes!$A:$A=A5654)*(Lotes!$C:$C=C5654),0)),"")</f>
        <v/>
      </c>
      <c r="E5654" s="14">
        <f>IF(D5654="","",D5654-TODAY())</f>
        <v/>
      </c>
      <c r="F5654">
        <f>IF(D5654="","",IF(E5654&lt;0,"VENCIDO",IF(E5654&lt;=30,"VENCE EM &lt;= 30 DIAS",IF(E5654&lt;=60,"ATENCAO (31-60 DIAS)","OK"))))</f>
        <v/>
      </c>
      <c r="G5654" s="14">
        <f>SUMIFS(Lancamentos!$G:$G,Lancamentos!$C:$C,$A5654,Lancamentos!$E:$E,$C5654,Lancamentos!$B:$B,"ENTRADA")</f>
        <v/>
      </c>
      <c r="H5654" s="14">
        <f>SUMIFS(Lancamentos!$G:$G,Lancamentos!$C:$C,$A5654,Lancamentos!$E:$E,$C5654,Lancamentos!$B:$B,"SAIDA_USO")</f>
        <v/>
      </c>
      <c r="I5654" s="14">
        <f>SUMIFS(Lancamentos!$G:$G,Lancamentos!$C:$C,$A5654,Lancamentos!$E:$E,$C5654,Lancamentos!$B:$B,"SAIDA_DESCARTE")</f>
        <v/>
      </c>
      <c r="J5654" s="14">
        <f>G5654-H5654-I5654</f>
        <v/>
      </c>
      <c r="K5654">
        <f>IF(A5654="","",IF(J5654&lt;=IFERROR(VLOOKUP(A5654,Produtos!$A:$E,5,FALSE),0),"ABAIXO DO MINIMO","OK"))</f>
        <v/>
      </c>
    </row>
    <row r="5655">
      <c r="B5655">
        <f>IFERROR(VLOOKUP(A5655,Produtos!A:B,2,FALSE),"")</f>
        <v/>
      </c>
      <c r="D5655" s="10">
        <f>IFERROR(INDEX(Lotes!$E:$E,MATCH(1,(Lotes!$A:$A=A5655)*(Lotes!$C:$C=C5655),0)),"")</f>
        <v/>
      </c>
      <c r="E5655" s="14">
        <f>IF(D5655="","",D5655-TODAY())</f>
        <v/>
      </c>
      <c r="F5655">
        <f>IF(D5655="","",IF(E5655&lt;0,"VENCIDO",IF(E5655&lt;=30,"VENCE EM &lt;= 30 DIAS",IF(E5655&lt;=60,"ATENCAO (31-60 DIAS)","OK"))))</f>
        <v/>
      </c>
      <c r="G5655" s="14">
        <f>SUMIFS(Lancamentos!$G:$G,Lancamentos!$C:$C,$A5655,Lancamentos!$E:$E,$C5655,Lancamentos!$B:$B,"ENTRADA")</f>
        <v/>
      </c>
      <c r="H5655" s="14">
        <f>SUMIFS(Lancamentos!$G:$G,Lancamentos!$C:$C,$A5655,Lancamentos!$E:$E,$C5655,Lancamentos!$B:$B,"SAIDA_USO")</f>
        <v/>
      </c>
      <c r="I5655" s="14">
        <f>SUMIFS(Lancamentos!$G:$G,Lancamentos!$C:$C,$A5655,Lancamentos!$E:$E,$C5655,Lancamentos!$B:$B,"SAIDA_DESCARTE")</f>
        <v/>
      </c>
      <c r="J5655" s="14">
        <f>G5655-H5655-I5655</f>
        <v/>
      </c>
      <c r="K5655">
        <f>IF(A5655="","",IF(J5655&lt;=IFERROR(VLOOKUP(A5655,Produtos!$A:$E,5,FALSE),0),"ABAIXO DO MINIMO","OK"))</f>
        <v/>
      </c>
    </row>
    <row r="5656">
      <c r="B5656">
        <f>IFERROR(VLOOKUP(A5656,Produtos!A:B,2,FALSE),"")</f>
        <v/>
      </c>
      <c r="D5656" s="10">
        <f>IFERROR(INDEX(Lotes!$E:$E,MATCH(1,(Lotes!$A:$A=A5656)*(Lotes!$C:$C=C5656),0)),"")</f>
        <v/>
      </c>
      <c r="E5656" s="14">
        <f>IF(D5656="","",D5656-TODAY())</f>
        <v/>
      </c>
      <c r="F5656">
        <f>IF(D5656="","",IF(E5656&lt;0,"VENCIDO",IF(E5656&lt;=30,"VENCE EM &lt;= 30 DIAS",IF(E5656&lt;=60,"ATENCAO (31-60 DIAS)","OK"))))</f>
        <v/>
      </c>
      <c r="G5656" s="14">
        <f>SUMIFS(Lancamentos!$G:$G,Lancamentos!$C:$C,$A5656,Lancamentos!$E:$E,$C5656,Lancamentos!$B:$B,"ENTRADA")</f>
        <v/>
      </c>
      <c r="H5656" s="14">
        <f>SUMIFS(Lancamentos!$G:$G,Lancamentos!$C:$C,$A5656,Lancamentos!$E:$E,$C5656,Lancamentos!$B:$B,"SAIDA_USO")</f>
        <v/>
      </c>
      <c r="I5656" s="14">
        <f>SUMIFS(Lancamentos!$G:$G,Lancamentos!$C:$C,$A5656,Lancamentos!$E:$E,$C5656,Lancamentos!$B:$B,"SAIDA_DESCARTE")</f>
        <v/>
      </c>
      <c r="J5656" s="14">
        <f>G5656-H5656-I5656</f>
        <v/>
      </c>
      <c r="K5656">
        <f>IF(A5656="","",IF(J5656&lt;=IFERROR(VLOOKUP(A5656,Produtos!$A:$E,5,FALSE),0),"ABAIXO DO MINIMO","OK"))</f>
        <v/>
      </c>
    </row>
    <row r="5657">
      <c r="B5657">
        <f>IFERROR(VLOOKUP(A5657,Produtos!A:B,2,FALSE),"")</f>
        <v/>
      </c>
      <c r="D5657" s="10">
        <f>IFERROR(INDEX(Lotes!$E:$E,MATCH(1,(Lotes!$A:$A=A5657)*(Lotes!$C:$C=C5657),0)),"")</f>
        <v/>
      </c>
      <c r="E5657" s="14">
        <f>IF(D5657="","",D5657-TODAY())</f>
        <v/>
      </c>
      <c r="F5657">
        <f>IF(D5657="","",IF(E5657&lt;0,"VENCIDO",IF(E5657&lt;=30,"VENCE EM &lt;= 30 DIAS",IF(E5657&lt;=60,"ATENCAO (31-60 DIAS)","OK"))))</f>
        <v/>
      </c>
      <c r="G5657" s="14">
        <f>SUMIFS(Lancamentos!$G:$G,Lancamentos!$C:$C,$A5657,Lancamentos!$E:$E,$C5657,Lancamentos!$B:$B,"ENTRADA")</f>
        <v/>
      </c>
      <c r="H5657" s="14">
        <f>SUMIFS(Lancamentos!$G:$G,Lancamentos!$C:$C,$A5657,Lancamentos!$E:$E,$C5657,Lancamentos!$B:$B,"SAIDA_USO")</f>
        <v/>
      </c>
      <c r="I5657" s="14">
        <f>SUMIFS(Lancamentos!$G:$G,Lancamentos!$C:$C,$A5657,Lancamentos!$E:$E,$C5657,Lancamentos!$B:$B,"SAIDA_DESCARTE")</f>
        <v/>
      </c>
      <c r="J5657" s="14">
        <f>G5657-H5657-I5657</f>
        <v/>
      </c>
      <c r="K5657">
        <f>IF(A5657="","",IF(J5657&lt;=IFERROR(VLOOKUP(A5657,Produtos!$A:$E,5,FALSE),0),"ABAIXO DO MINIMO","OK"))</f>
        <v/>
      </c>
    </row>
    <row r="5658">
      <c r="B5658">
        <f>IFERROR(VLOOKUP(A5658,Produtos!A:B,2,FALSE),"")</f>
        <v/>
      </c>
      <c r="D5658" s="10">
        <f>IFERROR(INDEX(Lotes!$E:$E,MATCH(1,(Lotes!$A:$A=A5658)*(Lotes!$C:$C=C5658),0)),"")</f>
        <v/>
      </c>
      <c r="E5658" s="14">
        <f>IF(D5658="","",D5658-TODAY())</f>
        <v/>
      </c>
      <c r="F5658">
        <f>IF(D5658="","",IF(E5658&lt;0,"VENCIDO",IF(E5658&lt;=30,"VENCE EM &lt;= 30 DIAS",IF(E5658&lt;=60,"ATENCAO (31-60 DIAS)","OK"))))</f>
        <v/>
      </c>
      <c r="G5658" s="14">
        <f>SUMIFS(Lancamentos!$G:$G,Lancamentos!$C:$C,$A5658,Lancamentos!$E:$E,$C5658,Lancamentos!$B:$B,"ENTRADA")</f>
        <v/>
      </c>
      <c r="H5658" s="14">
        <f>SUMIFS(Lancamentos!$G:$G,Lancamentos!$C:$C,$A5658,Lancamentos!$E:$E,$C5658,Lancamentos!$B:$B,"SAIDA_USO")</f>
        <v/>
      </c>
      <c r="I5658" s="14">
        <f>SUMIFS(Lancamentos!$G:$G,Lancamentos!$C:$C,$A5658,Lancamentos!$E:$E,$C5658,Lancamentos!$B:$B,"SAIDA_DESCARTE")</f>
        <v/>
      </c>
      <c r="J5658" s="14">
        <f>G5658-H5658-I5658</f>
        <v/>
      </c>
      <c r="K5658">
        <f>IF(A5658="","",IF(J5658&lt;=IFERROR(VLOOKUP(A5658,Produtos!$A:$E,5,FALSE),0),"ABAIXO DO MINIMO","OK"))</f>
        <v/>
      </c>
    </row>
    <row r="5659">
      <c r="B5659">
        <f>IFERROR(VLOOKUP(A5659,Produtos!A:B,2,FALSE),"")</f>
        <v/>
      </c>
      <c r="D5659" s="10">
        <f>IFERROR(INDEX(Lotes!$E:$E,MATCH(1,(Lotes!$A:$A=A5659)*(Lotes!$C:$C=C5659),0)),"")</f>
        <v/>
      </c>
      <c r="E5659" s="14">
        <f>IF(D5659="","",D5659-TODAY())</f>
        <v/>
      </c>
      <c r="F5659">
        <f>IF(D5659="","",IF(E5659&lt;0,"VENCIDO",IF(E5659&lt;=30,"VENCE EM &lt;= 30 DIAS",IF(E5659&lt;=60,"ATENCAO (31-60 DIAS)","OK"))))</f>
        <v/>
      </c>
      <c r="G5659" s="14">
        <f>SUMIFS(Lancamentos!$G:$G,Lancamentos!$C:$C,$A5659,Lancamentos!$E:$E,$C5659,Lancamentos!$B:$B,"ENTRADA")</f>
        <v/>
      </c>
      <c r="H5659" s="14">
        <f>SUMIFS(Lancamentos!$G:$G,Lancamentos!$C:$C,$A5659,Lancamentos!$E:$E,$C5659,Lancamentos!$B:$B,"SAIDA_USO")</f>
        <v/>
      </c>
      <c r="I5659" s="14">
        <f>SUMIFS(Lancamentos!$G:$G,Lancamentos!$C:$C,$A5659,Lancamentos!$E:$E,$C5659,Lancamentos!$B:$B,"SAIDA_DESCARTE")</f>
        <v/>
      </c>
      <c r="J5659" s="14">
        <f>G5659-H5659-I5659</f>
        <v/>
      </c>
      <c r="K5659">
        <f>IF(A5659="","",IF(J5659&lt;=IFERROR(VLOOKUP(A5659,Produtos!$A:$E,5,FALSE),0),"ABAIXO DO MINIMO","OK"))</f>
        <v/>
      </c>
    </row>
    <row r="5660">
      <c r="B5660">
        <f>IFERROR(VLOOKUP(A5660,Produtos!A:B,2,FALSE),"")</f>
        <v/>
      </c>
      <c r="D5660" s="10">
        <f>IFERROR(INDEX(Lotes!$E:$E,MATCH(1,(Lotes!$A:$A=A5660)*(Lotes!$C:$C=C5660),0)),"")</f>
        <v/>
      </c>
      <c r="E5660" s="14">
        <f>IF(D5660="","",D5660-TODAY())</f>
        <v/>
      </c>
      <c r="F5660">
        <f>IF(D5660="","",IF(E5660&lt;0,"VENCIDO",IF(E5660&lt;=30,"VENCE EM &lt;= 30 DIAS",IF(E5660&lt;=60,"ATENCAO (31-60 DIAS)","OK"))))</f>
        <v/>
      </c>
      <c r="G5660" s="14">
        <f>SUMIFS(Lancamentos!$G:$G,Lancamentos!$C:$C,$A5660,Lancamentos!$E:$E,$C5660,Lancamentos!$B:$B,"ENTRADA")</f>
        <v/>
      </c>
      <c r="H5660" s="14">
        <f>SUMIFS(Lancamentos!$G:$G,Lancamentos!$C:$C,$A5660,Lancamentos!$E:$E,$C5660,Lancamentos!$B:$B,"SAIDA_USO")</f>
        <v/>
      </c>
      <c r="I5660" s="14">
        <f>SUMIFS(Lancamentos!$G:$G,Lancamentos!$C:$C,$A5660,Lancamentos!$E:$E,$C5660,Lancamentos!$B:$B,"SAIDA_DESCARTE")</f>
        <v/>
      </c>
      <c r="J5660" s="14">
        <f>G5660-H5660-I5660</f>
        <v/>
      </c>
      <c r="K5660">
        <f>IF(A5660="","",IF(J5660&lt;=IFERROR(VLOOKUP(A5660,Produtos!$A:$E,5,FALSE),0),"ABAIXO DO MINIMO","OK"))</f>
        <v/>
      </c>
    </row>
    <row r="5661">
      <c r="B5661">
        <f>IFERROR(VLOOKUP(A5661,Produtos!A:B,2,FALSE),"")</f>
        <v/>
      </c>
      <c r="D5661" s="10">
        <f>IFERROR(INDEX(Lotes!$E:$E,MATCH(1,(Lotes!$A:$A=A5661)*(Lotes!$C:$C=C5661),0)),"")</f>
        <v/>
      </c>
      <c r="E5661" s="14">
        <f>IF(D5661="","",D5661-TODAY())</f>
        <v/>
      </c>
      <c r="F5661">
        <f>IF(D5661="","",IF(E5661&lt;0,"VENCIDO",IF(E5661&lt;=30,"VENCE EM &lt;= 30 DIAS",IF(E5661&lt;=60,"ATENCAO (31-60 DIAS)","OK"))))</f>
        <v/>
      </c>
      <c r="G5661" s="14">
        <f>SUMIFS(Lancamentos!$G:$G,Lancamentos!$C:$C,$A5661,Lancamentos!$E:$E,$C5661,Lancamentos!$B:$B,"ENTRADA")</f>
        <v/>
      </c>
      <c r="H5661" s="14">
        <f>SUMIFS(Lancamentos!$G:$G,Lancamentos!$C:$C,$A5661,Lancamentos!$E:$E,$C5661,Lancamentos!$B:$B,"SAIDA_USO")</f>
        <v/>
      </c>
      <c r="I5661" s="14">
        <f>SUMIFS(Lancamentos!$G:$G,Lancamentos!$C:$C,$A5661,Lancamentos!$E:$E,$C5661,Lancamentos!$B:$B,"SAIDA_DESCARTE")</f>
        <v/>
      </c>
      <c r="J5661" s="14">
        <f>G5661-H5661-I5661</f>
        <v/>
      </c>
      <c r="K5661">
        <f>IF(A5661="","",IF(J5661&lt;=IFERROR(VLOOKUP(A5661,Produtos!$A:$E,5,FALSE),0),"ABAIXO DO MINIMO","OK"))</f>
        <v/>
      </c>
    </row>
    <row r="5662">
      <c r="B5662">
        <f>IFERROR(VLOOKUP(A5662,Produtos!A:B,2,FALSE),"")</f>
        <v/>
      </c>
      <c r="D5662" s="10">
        <f>IFERROR(INDEX(Lotes!$E:$E,MATCH(1,(Lotes!$A:$A=A5662)*(Lotes!$C:$C=C5662),0)),"")</f>
        <v/>
      </c>
      <c r="E5662" s="14">
        <f>IF(D5662="","",D5662-TODAY())</f>
        <v/>
      </c>
      <c r="F5662">
        <f>IF(D5662="","",IF(E5662&lt;0,"VENCIDO",IF(E5662&lt;=30,"VENCE EM &lt;= 30 DIAS",IF(E5662&lt;=60,"ATENCAO (31-60 DIAS)","OK"))))</f>
        <v/>
      </c>
      <c r="G5662" s="14">
        <f>SUMIFS(Lancamentos!$G:$G,Lancamentos!$C:$C,$A5662,Lancamentos!$E:$E,$C5662,Lancamentos!$B:$B,"ENTRADA")</f>
        <v/>
      </c>
      <c r="H5662" s="14">
        <f>SUMIFS(Lancamentos!$G:$G,Lancamentos!$C:$C,$A5662,Lancamentos!$E:$E,$C5662,Lancamentos!$B:$B,"SAIDA_USO")</f>
        <v/>
      </c>
      <c r="I5662" s="14">
        <f>SUMIFS(Lancamentos!$G:$G,Lancamentos!$C:$C,$A5662,Lancamentos!$E:$E,$C5662,Lancamentos!$B:$B,"SAIDA_DESCARTE")</f>
        <v/>
      </c>
      <c r="J5662" s="14">
        <f>G5662-H5662-I5662</f>
        <v/>
      </c>
      <c r="K5662">
        <f>IF(A5662="","",IF(J5662&lt;=IFERROR(VLOOKUP(A5662,Produtos!$A:$E,5,FALSE),0),"ABAIXO DO MINIMO","OK"))</f>
        <v/>
      </c>
    </row>
    <row r="5663">
      <c r="B5663">
        <f>IFERROR(VLOOKUP(A5663,Produtos!A:B,2,FALSE),"")</f>
        <v/>
      </c>
      <c r="D5663" s="10">
        <f>IFERROR(INDEX(Lotes!$E:$E,MATCH(1,(Lotes!$A:$A=A5663)*(Lotes!$C:$C=C5663),0)),"")</f>
        <v/>
      </c>
      <c r="E5663" s="14">
        <f>IF(D5663="","",D5663-TODAY())</f>
        <v/>
      </c>
      <c r="F5663">
        <f>IF(D5663="","",IF(E5663&lt;0,"VENCIDO",IF(E5663&lt;=30,"VENCE EM &lt;= 30 DIAS",IF(E5663&lt;=60,"ATENCAO (31-60 DIAS)","OK"))))</f>
        <v/>
      </c>
      <c r="G5663" s="14">
        <f>SUMIFS(Lancamentos!$G:$G,Lancamentos!$C:$C,$A5663,Lancamentos!$E:$E,$C5663,Lancamentos!$B:$B,"ENTRADA")</f>
        <v/>
      </c>
      <c r="H5663" s="14">
        <f>SUMIFS(Lancamentos!$G:$G,Lancamentos!$C:$C,$A5663,Lancamentos!$E:$E,$C5663,Lancamentos!$B:$B,"SAIDA_USO")</f>
        <v/>
      </c>
      <c r="I5663" s="14">
        <f>SUMIFS(Lancamentos!$G:$G,Lancamentos!$C:$C,$A5663,Lancamentos!$E:$E,$C5663,Lancamentos!$B:$B,"SAIDA_DESCARTE")</f>
        <v/>
      </c>
      <c r="J5663" s="14">
        <f>G5663-H5663-I5663</f>
        <v/>
      </c>
      <c r="K5663">
        <f>IF(A5663="","",IF(J5663&lt;=IFERROR(VLOOKUP(A5663,Produtos!$A:$E,5,FALSE),0),"ABAIXO DO MINIMO","OK"))</f>
        <v/>
      </c>
    </row>
    <row r="5664">
      <c r="B5664">
        <f>IFERROR(VLOOKUP(A5664,Produtos!A:B,2,FALSE),"")</f>
        <v/>
      </c>
      <c r="D5664" s="10">
        <f>IFERROR(INDEX(Lotes!$E:$E,MATCH(1,(Lotes!$A:$A=A5664)*(Lotes!$C:$C=C5664),0)),"")</f>
        <v/>
      </c>
      <c r="E5664" s="14">
        <f>IF(D5664="","",D5664-TODAY())</f>
        <v/>
      </c>
      <c r="F5664">
        <f>IF(D5664="","",IF(E5664&lt;0,"VENCIDO",IF(E5664&lt;=30,"VENCE EM &lt;= 30 DIAS",IF(E5664&lt;=60,"ATENCAO (31-60 DIAS)","OK"))))</f>
        <v/>
      </c>
      <c r="G5664" s="14">
        <f>SUMIFS(Lancamentos!$G:$G,Lancamentos!$C:$C,$A5664,Lancamentos!$E:$E,$C5664,Lancamentos!$B:$B,"ENTRADA")</f>
        <v/>
      </c>
      <c r="H5664" s="14">
        <f>SUMIFS(Lancamentos!$G:$G,Lancamentos!$C:$C,$A5664,Lancamentos!$E:$E,$C5664,Lancamentos!$B:$B,"SAIDA_USO")</f>
        <v/>
      </c>
      <c r="I5664" s="14">
        <f>SUMIFS(Lancamentos!$G:$G,Lancamentos!$C:$C,$A5664,Lancamentos!$E:$E,$C5664,Lancamentos!$B:$B,"SAIDA_DESCARTE")</f>
        <v/>
      </c>
      <c r="J5664" s="14">
        <f>G5664-H5664-I5664</f>
        <v/>
      </c>
      <c r="K5664">
        <f>IF(A5664="","",IF(J5664&lt;=IFERROR(VLOOKUP(A5664,Produtos!$A:$E,5,FALSE),0),"ABAIXO DO MINIMO","OK"))</f>
        <v/>
      </c>
    </row>
    <row r="5665">
      <c r="B5665">
        <f>IFERROR(VLOOKUP(A5665,Produtos!A:B,2,FALSE),"")</f>
        <v/>
      </c>
      <c r="D5665" s="10">
        <f>IFERROR(INDEX(Lotes!$E:$E,MATCH(1,(Lotes!$A:$A=A5665)*(Lotes!$C:$C=C5665),0)),"")</f>
        <v/>
      </c>
      <c r="E5665" s="14">
        <f>IF(D5665="","",D5665-TODAY())</f>
        <v/>
      </c>
      <c r="F5665">
        <f>IF(D5665="","",IF(E5665&lt;0,"VENCIDO",IF(E5665&lt;=30,"VENCE EM &lt;= 30 DIAS",IF(E5665&lt;=60,"ATENCAO (31-60 DIAS)","OK"))))</f>
        <v/>
      </c>
      <c r="G5665" s="14">
        <f>SUMIFS(Lancamentos!$G:$G,Lancamentos!$C:$C,$A5665,Lancamentos!$E:$E,$C5665,Lancamentos!$B:$B,"ENTRADA")</f>
        <v/>
      </c>
      <c r="H5665" s="14">
        <f>SUMIFS(Lancamentos!$G:$G,Lancamentos!$C:$C,$A5665,Lancamentos!$E:$E,$C5665,Lancamentos!$B:$B,"SAIDA_USO")</f>
        <v/>
      </c>
      <c r="I5665" s="14">
        <f>SUMIFS(Lancamentos!$G:$G,Lancamentos!$C:$C,$A5665,Lancamentos!$E:$E,$C5665,Lancamentos!$B:$B,"SAIDA_DESCARTE")</f>
        <v/>
      </c>
      <c r="J5665" s="14">
        <f>G5665-H5665-I5665</f>
        <v/>
      </c>
      <c r="K5665">
        <f>IF(A5665="","",IF(J5665&lt;=IFERROR(VLOOKUP(A5665,Produtos!$A:$E,5,FALSE),0),"ABAIXO DO MINIMO","OK"))</f>
        <v/>
      </c>
    </row>
    <row r="5666">
      <c r="B5666">
        <f>IFERROR(VLOOKUP(A5666,Produtos!A:B,2,FALSE),"")</f>
        <v/>
      </c>
      <c r="D5666" s="10">
        <f>IFERROR(INDEX(Lotes!$E:$E,MATCH(1,(Lotes!$A:$A=A5666)*(Lotes!$C:$C=C5666),0)),"")</f>
        <v/>
      </c>
      <c r="E5666" s="14">
        <f>IF(D5666="","",D5666-TODAY())</f>
        <v/>
      </c>
      <c r="F5666">
        <f>IF(D5666="","",IF(E5666&lt;0,"VENCIDO",IF(E5666&lt;=30,"VENCE EM &lt;= 30 DIAS",IF(E5666&lt;=60,"ATENCAO (31-60 DIAS)","OK"))))</f>
        <v/>
      </c>
      <c r="G5666" s="14">
        <f>SUMIFS(Lancamentos!$G:$G,Lancamentos!$C:$C,$A5666,Lancamentos!$E:$E,$C5666,Lancamentos!$B:$B,"ENTRADA")</f>
        <v/>
      </c>
      <c r="H5666" s="14">
        <f>SUMIFS(Lancamentos!$G:$G,Lancamentos!$C:$C,$A5666,Lancamentos!$E:$E,$C5666,Lancamentos!$B:$B,"SAIDA_USO")</f>
        <v/>
      </c>
      <c r="I5666" s="14">
        <f>SUMIFS(Lancamentos!$G:$G,Lancamentos!$C:$C,$A5666,Lancamentos!$E:$E,$C5666,Lancamentos!$B:$B,"SAIDA_DESCARTE")</f>
        <v/>
      </c>
      <c r="J5666" s="14">
        <f>G5666-H5666-I5666</f>
        <v/>
      </c>
      <c r="K5666">
        <f>IF(A5666="","",IF(J5666&lt;=IFERROR(VLOOKUP(A5666,Produtos!$A:$E,5,FALSE),0),"ABAIXO DO MINIMO","OK"))</f>
        <v/>
      </c>
    </row>
    <row r="5667">
      <c r="B5667">
        <f>IFERROR(VLOOKUP(A5667,Produtos!A:B,2,FALSE),"")</f>
        <v/>
      </c>
      <c r="D5667" s="10">
        <f>IFERROR(INDEX(Lotes!$E:$E,MATCH(1,(Lotes!$A:$A=A5667)*(Lotes!$C:$C=C5667),0)),"")</f>
        <v/>
      </c>
      <c r="E5667" s="14">
        <f>IF(D5667="","",D5667-TODAY())</f>
        <v/>
      </c>
      <c r="F5667">
        <f>IF(D5667="","",IF(E5667&lt;0,"VENCIDO",IF(E5667&lt;=30,"VENCE EM &lt;= 30 DIAS",IF(E5667&lt;=60,"ATENCAO (31-60 DIAS)","OK"))))</f>
        <v/>
      </c>
      <c r="G5667" s="14">
        <f>SUMIFS(Lancamentos!$G:$G,Lancamentos!$C:$C,$A5667,Lancamentos!$E:$E,$C5667,Lancamentos!$B:$B,"ENTRADA")</f>
        <v/>
      </c>
      <c r="H5667" s="14">
        <f>SUMIFS(Lancamentos!$G:$G,Lancamentos!$C:$C,$A5667,Lancamentos!$E:$E,$C5667,Lancamentos!$B:$B,"SAIDA_USO")</f>
        <v/>
      </c>
      <c r="I5667" s="14">
        <f>SUMIFS(Lancamentos!$G:$G,Lancamentos!$C:$C,$A5667,Lancamentos!$E:$E,$C5667,Lancamentos!$B:$B,"SAIDA_DESCARTE")</f>
        <v/>
      </c>
      <c r="J5667" s="14">
        <f>G5667-H5667-I5667</f>
        <v/>
      </c>
      <c r="K5667">
        <f>IF(A5667="","",IF(J5667&lt;=IFERROR(VLOOKUP(A5667,Produtos!$A:$E,5,FALSE),0),"ABAIXO DO MINIMO","OK"))</f>
        <v/>
      </c>
    </row>
    <row r="5668">
      <c r="B5668">
        <f>IFERROR(VLOOKUP(A5668,Produtos!A:B,2,FALSE),"")</f>
        <v/>
      </c>
      <c r="D5668" s="10">
        <f>IFERROR(INDEX(Lotes!$E:$E,MATCH(1,(Lotes!$A:$A=A5668)*(Lotes!$C:$C=C5668),0)),"")</f>
        <v/>
      </c>
      <c r="E5668" s="14">
        <f>IF(D5668="","",D5668-TODAY())</f>
        <v/>
      </c>
      <c r="F5668">
        <f>IF(D5668="","",IF(E5668&lt;0,"VENCIDO",IF(E5668&lt;=30,"VENCE EM &lt;= 30 DIAS",IF(E5668&lt;=60,"ATENCAO (31-60 DIAS)","OK"))))</f>
        <v/>
      </c>
      <c r="G5668" s="14">
        <f>SUMIFS(Lancamentos!$G:$G,Lancamentos!$C:$C,$A5668,Lancamentos!$E:$E,$C5668,Lancamentos!$B:$B,"ENTRADA")</f>
        <v/>
      </c>
      <c r="H5668" s="14">
        <f>SUMIFS(Lancamentos!$G:$G,Lancamentos!$C:$C,$A5668,Lancamentos!$E:$E,$C5668,Lancamentos!$B:$B,"SAIDA_USO")</f>
        <v/>
      </c>
      <c r="I5668" s="14">
        <f>SUMIFS(Lancamentos!$G:$G,Lancamentos!$C:$C,$A5668,Lancamentos!$E:$E,$C5668,Lancamentos!$B:$B,"SAIDA_DESCARTE")</f>
        <v/>
      </c>
      <c r="J5668" s="14">
        <f>G5668-H5668-I5668</f>
        <v/>
      </c>
      <c r="K5668">
        <f>IF(A5668="","",IF(J5668&lt;=IFERROR(VLOOKUP(A5668,Produtos!$A:$E,5,FALSE),0),"ABAIXO DO MINIMO","OK"))</f>
        <v/>
      </c>
    </row>
    <row r="5669">
      <c r="B5669">
        <f>IFERROR(VLOOKUP(A5669,Produtos!A:B,2,FALSE),"")</f>
        <v/>
      </c>
      <c r="D5669" s="10">
        <f>IFERROR(INDEX(Lotes!$E:$E,MATCH(1,(Lotes!$A:$A=A5669)*(Lotes!$C:$C=C5669),0)),"")</f>
        <v/>
      </c>
      <c r="E5669" s="14">
        <f>IF(D5669="","",D5669-TODAY())</f>
        <v/>
      </c>
      <c r="F5669">
        <f>IF(D5669="","",IF(E5669&lt;0,"VENCIDO",IF(E5669&lt;=30,"VENCE EM &lt;= 30 DIAS",IF(E5669&lt;=60,"ATENCAO (31-60 DIAS)","OK"))))</f>
        <v/>
      </c>
      <c r="G5669" s="14">
        <f>SUMIFS(Lancamentos!$G:$G,Lancamentos!$C:$C,$A5669,Lancamentos!$E:$E,$C5669,Lancamentos!$B:$B,"ENTRADA")</f>
        <v/>
      </c>
      <c r="H5669" s="14">
        <f>SUMIFS(Lancamentos!$G:$G,Lancamentos!$C:$C,$A5669,Lancamentos!$E:$E,$C5669,Lancamentos!$B:$B,"SAIDA_USO")</f>
        <v/>
      </c>
      <c r="I5669" s="14">
        <f>SUMIFS(Lancamentos!$G:$G,Lancamentos!$C:$C,$A5669,Lancamentos!$E:$E,$C5669,Lancamentos!$B:$B,"SAIDA_DESCARTE")</f>
        <v/>
      </c>
      <c r="J5669" s="14">
        <f>G5669-H5669-I5669</f>
        <v/>
      </c>
      <c r="K5669">
        <f>IF(A5669="","",IF(J5669&lt;=IFERROR(VLOOKUP(A5669,Produtos!$A:$E,5,FALSE),0),"ABAIXO DO MINIMO","OK"))</f>
        <v/>
      </c>
    </row>
    <row r="5670">
      <c r="B5670">
        <f>IFERROR(VLOOKUP(A5670,Produtos!A:B,2,FALSE),"")</f>
        <v/>
      </c>
      <c r="D5670" s="10">
        <f>IFERROR(INDEX(Lotes!$E:$E,MATCH(1,(Lotes!$A:$A=A5670)*(Lotes!$C:$C=C5670),0)),"")</f>
        <v/>
      </c>
      <c r="E5670" s="14">
        <f>IF(D5670="","",D5670-TODAY())</f>
        <v/>
      </c>
      <c r="F5670">
        <f>IF(D5670="","",IF(E5670&lt;0,"VENCIDO",IF(E5670&lt;=30,"VENCE EM &lt;= 30 DIAS",IF(E5670&lt;=60,"ATENCAO (31-60 DIAS)","OK"))))</f>
        <v/>
      </c>
      <c r="G5670" s="14">
        <f>SUMIFS(Lancamentos!$G:$G,Lancamentos!$C:$C,$A5670,Lancamentos!$E:$E,$C5670,Lancamentos!$B:$B,"ENTRADA")</f>
        <v/>
      </c>
      <c r="H5670" s="14">
        <f>SUMIFS(Lancamentos!$G:$G,Lancamentos!$C:$C,$A5670,Lancamentos!$E:$E,$C5670,Lancamentos!$B:$B,"SAIDA_USO")</f>
        <v/>
      </c>
      <c r="I5670" s="14">
        <f>SUMIFS(Lancamentos!$G:$G,Lancamentos!$C:$C,$A5670,Lancamentos!$E:$E,$C5670,Lancamentos!$B:$B,"SAIDA_DESCARTE")</f>
        <v/>
      </c>
      <c r="J5670" s="14">
        <f>G5670-H5670-I5670</f>
        <v/>
      </c>
      <c r="K5670">
        <f>IF(A5670="","",IF(J5670&lt;=IFERROR(VLOOKUP(A5670,Produtos!$A:$E,5,FALSE),0),"ABAIXO DO MINIMO","OK"))</f>
        <v/>
      </c>
    </row>
    <row r="5671">
      <c r="B5671">
        <f>IFERROR(VLOOKUP(A5671,Produtos!A:B,2,FALSE),"")</f>
        <v/>
      </c>
      <c r="D5671" s="10">
        <f>IFERROR(INDEX(Lotes!$E:$E,MATCH(1,(Lotes!$A:$A=A5671)*(Lotes!$C:$C=C5671),0)),"")</f>
        <v/>
      </c>
      <c r="E5671" s="14">
        <f>IF(D5671="","",D5671-TODAY())</f>
        <v/>
      </c>
      <c r="F5671">
        <f>IF(D5671="","",IF(E5671&lt;0,"VENCIDO",IF(E5671&lt;=30,"VENCE EM &lt;= 30 DIAS",IF(E5671&lt;=60,"ATENCAO (31-60 DIAS)","OK"))))</f>
        <v/>
      </c>
      <c r="G5671" s="14">
        <f>SUMIFS(Lancamentos!$G:$G,Lancamentos!$C:$C,$A5671,Lancamentos!$E:$E,$C5671,Lancamentos!$B:$B,"ENTRADA")</f>
        <v/>
      </c>
      <c r="H5671" s="14">
        <f>SUMIFS(Lancamentos!$G:$G,Lancamentos!$C:$C,$A5671,Lancamentos!$E:$E,$C5671,Lancamentos!$B:$B,"SAIDA_USO")</f>
        <v/>
      </c>
      <c r="I5671" s="14">
        <f>SUMIFS(Lancamentos!$G:$G,Lancamentos!$C:$C,$A5671,Lancamentos!$E:$E,$C5671,Lancamentos!$B:$B,"SAIDA_DESCARTE")</f>
        <v/>
      </c>
      <c r="J5671" s="14">
        <f>G5671-H5671-I5671</f>
        <v/>
      </c>
      <c r="K5671">
        <f>IF(A5671="","",IF(J5671&lt;=IFERROR(VLOOKUP(A5671,Produtos!$A:$E,5,FALSE),0),"ABAIXO DO MINIMO","OK"))</f>
        <v/>
      </c>
    </row>
    <row r="5672">
      <c r="B5672">
        <f>IFERROR(VLOOKUP(A5672,Produtos!A:B,2,FALSE),"")</f>
        <v/>
      </c>
      <c r="D5672" s="10">
        <f>IFERROR(INDEX(Lotes!$E:$E,MATCH(1,(Lotes!$A:$A=A5672)*(Lotes!$C:$C=C5672),0)),"")</f>
        <v/>
      </c>
      <c r="E5672" s="14">
        <f>IF(D5672="","",D5672-TODAY())</f>
        <v/>
      </c>
      <c r="F5672">
        <f>IF(D5672="","",IF(E5672&lt;0,"VENCIDO",IF(E5672&lt;=30,"VENCE EM &lt;= 30 DIAS",IF(E5672&lt;=60,"ATENCAO (31-60 DIAS)","OK"))))</f>
        <v/>
      </c>
      <c r="G5672" s="14">
        <f>SUMIFS(Lancamentos!$G:$G,Lancamentos!$C:$C,$A5672,Lancamentos!$E:$E,$C5672,Lancamentos!$B:$B,"ENTRADA")</f>
        <v/>
      </c>
      <c r="H5672" s="14">
        <f>SUMIFS(Lancamentos!$G:$G,Lancamentos!$C:$C,$A5672,Lancamentos!$E:$E,$C5672,Lancamentos!$B:$B,"SAIDA_USO")</f>
        <v/>
      </c>
      <c r="I5672" s="14">
        <f>SUMIFS(Lancamentos!$G:$G,Lancamentos!$C:$C,$A5672,Lancamentos!$E:$E,$C5672,Lancamentos!$B:$B,"SAIDA_DESCARTE")</f>
        <v/>
      </c>
      <c r="J5672" s="14">
        <f>G5672-H5672-I5672</f>
        <v/>
      </c>
      <c r="K5672">
        <f>IF(A5672="","",IF(J5672&lt;=IFERROR(VLOOKUP(A5672,Produtos!$A:$E,5,FALSE),0),"ABAIXO DO MINIMO","OK"))</f>
        <v/>
      </c>
    </row>
    <row r="5673">
      <c r="B5673">
        <f>IFERROR(VLOOKUP(A5673,Produtos!A:B,2,FALSE),"")</f>
        <v/>
      </c>
      <c r="D5673" s="10">
        <f>IFERROR(INDEX(Lotes!$E:$E,MATCH(1,(Lotes!$A:$A=A5673)*(Lotes!$C:$C=C5673),0)),"")</f>
        <v/>
      </c>
      <c r="E5673" s="14">
        <f>IF(D5673="","",D5673-TODAY())</f>
        <v/>
      </c>
      <c r="F5673">
        <f>IF(D5673="","",IF(E5673&lt;0,"VENCIDO",IF(E5673&lt;=30,"VENCE EM &lt;= 30 DIAS",IF(E5673&lt;=60,"ATENCAO (31-60 DIAS)","OK"))))</f>
        <v/>
      </c>
      <c r="G5673" s="14">
        <f>SUMIFS(Lancamentos!$G:$G,Lancamentos!$C:$C,$A5673,Lancamentos!$E:$E,$C5673,Lancamentos!$B:$B,"ENTRADA")</f>
        <v/>
      </c>
      <c r="H5673" s="14">
        <f>SUMIFS(Lancamentos!$G:$G,Lancamentos!$C:$C,$A5673,Lancamentos!$E:$E,$C5673,Lancamentos!$B:$B,"SAIDA_USO")</f>
        <v/>
      </c>
      <c r="I5673" s="14">
        <f>SUMIFS(Lancamentos!$G:$G,Lancamentos!$C:$C,$A5673,Lancamentos!$E:$E,$C5673,Lancamentos!$B:$B,"SAIDA_DESCARTE")</f>
        <v/>
      </c>
      <c r="J5673" s="14">
        <f>G5673-H5673-I5673</f>
        <v/>
      </c>
      <c r="K5673">
        <f>IF(A5673="","",IF(J5673&lt;=IFERROR(VLOOKUP(A5673,Produtos!$A:$E,5,FALSE),0),"ABAIXO DO MINIMO","OK"))</f>
        <v/>
      </c>
    </row>
    <row r="5674">
      <c r="B5674">
        <f>IFERROR(VLOOKUP(A5674,Produtos!A:B,2,FALSE),"")</f>
        <v/>
      </c>
      <c r="D5674" s="10">
        <f>IFERROR(INDEX(Lotes!$E:$E,MATCH(1,(Lotes!$A:$A=A5674)*(Lotes!$C:$C=C5674),0)),"")</f>
        <v/>
      </c>
      <c r="E5674" s="14">
        <f>IF(D5674="","",D5674-TODAY())</f>
        <v/>
      </c>
      <c r="F5674">
        <f>IF(D5674="","",IF(E5674&lt;0,"VENCIDO",IF(E5674&lt;=30,"VENCE EM &lt;= 30 DIAS",IF(E5674&lt;=60,"ATENCAO (31-60 DIAS)","OK"))))</f>
        <v/>
      </c>
      <c r="G5674" s="14">
        <f>SUMIFS(Lancamentos!$G:$G,Lancamentos!$C:$C,$A5674,Lancamentos!$E:$E,$C5674,Lancamentos!$B:$B,"ENTRADA")</f>
        <v/>
      </c>
      <c r="H5674" s="14">
        <f>SUMIFS(Lancamentos!$G:$G,Lancamentos!$C:$C,$A5674,Lancamentos!$E:$E,$C5674,Lancamentos!$B:$B,"SAIDA_USO")</f>
        <v/>
      </c>
      <c r="I5674" s="14">
        <f>SUMIFS(Lancamentos!$G:$G,Lancamentos!$C:$C,$A5674,Lancamentos!$E:$E,$C5674,Lancamentos!$B:$B,"SAIDA_DESCARTE")</f>
        <v/>
      </c>
      <c r="J5674" s="14">
        <f>G5674-H5674-I5674</f>
        <v/>
      </c>
      <c r="K5674">
        <f>IF(A5674="","",IF(J5674&lt;=IFERROR(VLOOKUP(A5674,Produtos!$A:$E,5,FALSE),0),"ABAIXO DO MINIMO","OK"))</f>
        <v/>
      </c>
    </row>
    <row r="5675">
      <c r="B5675">
        <f>IFERROR(VLOOKUP(A5675,Produtos!A:B,2,FALSE),"")</f>
        <v/>
      </c>
      <c r="D5675" s="10">
        <f>IFERROR(INDEX(Lotes!$E:$E,MATCH(1,(Lotes!$A:$A=A5675)*(Lotes!$C:$C=C5675),0)),"")</f>
        <v/>
      </c>
      <c r="E5675" s="14">
        <f>IF(D5675="","",D5675-TODAY())</f>
        <v/>
      </c>
      <c r="F5675">
        <f>IF(D5675="","",IF(E5675&lt;0,"VENCIDO",IF(E5675&lt;=30,"VENCE EM &lt;= 30 DIAS",IF(E5675&lt;=60,"ATENCAO (31-60 DIAS)","OK"))))</f>
        <v/>
      </c>
      <c r="G5675" s="14">
        <f>SUMIFS(Lancamentos!$G:$G,Lancamentos!$C:$C,$A5675,Lancamentos!$E:$E,$C5675,Lancamentos!$B:$B,"ENTRADA")</f>
        <v/>
      </c>
      <c r="H5675" s="14">
        <f>SUMIFS(Lancamentos!$G:$G,Lancamentos!$C:$C,$A5675,Lancamentos!$E:$E,$C5675,Lancamentos!$B:$B,"SAIDA_USO")</f>
        <v/>
      </c>
      <c r="I5675" s="14">
        <f>SUMIFS(Lancamentos!$G:$G,Lancamentos!$C:$C,$A5675,Lancamentos!$E:$E,$C5675,Lancamentos!$B:$B,"SAIDA_DESCARTE")</f>
        <v/>
      </c>
      <c r="J5675" s="14">
        <f>G5675-H5675-I5675</f>
        <v/>
      </c>
      <c r="K5675">
        <f>IF(A5675="","",IF(J5675&lt;=IFERROR(VLOOKUP(A5675,Produtos!$A:$E,5,FALSE),0),"ABAIXO DO MINIMO","OK"))</f>
        <v/>
      </c>
    </row>
    <row r="5676">
      <c r="B5676">
        <f>IFERROR(VLOOKUP(A5676,Produtos!A:B,2,FALSE),"")</f>
        <v/>
      </c>
      <c r="D5676" s="10">
        <f>IFERROR(INDEX(Lotes!$E:$E,MATCH(1,(Lotes!$A:$A=A5676)*(Lotes!$C:$C=C5676),0)),"")</f>
        <v/>
      </c>
      <c r="E5676" s="14">
        <f>IF(D5676="","",D5676-TODAY())</f>
        <v/>
      </c>
      <c r="F5676">
        <f>IF(D5676="","",IF(E5676&lt;0,"VENCIDO",IF(E5676&lt;=30,"VENCE EM &lt;= 30 DIAS",IF(E5676&lt;=60,"ATENCAO (31-60 DIAS)","OK"))))</f>
        <v/>
      </c>
      <c r="G5676" s="14">
        <f>SUMIFS(Lancamentos!$G:$G,Lancamentos!$C:$C,$A5676,Lancamentos!$E:$E,$C5676,Lancamentos!$B:$B,"ENTRADA")</f>
        <v/>
      </c>
      <c r="H5676" s="14">
        <f>SUMIFS(Lancamentos!$G:$G,Lancamentos!$C:$C,$A5676,Lancamentos!$E:$E,$C5676,Lancamentos!$B:$B,"SAIDA_USO")</f>
        <v/>
      </c>
      <c r="I5676" s="14">
        <f>SUMIFS(Lancamentos!$G:$G,Lancamentos!$C:$C,$A5676,Lancamentos!$E:$E,$C5676,Lancamentos!$B:$B,"SAIDA_DESCARTE")</f>
        <v/>
      </c>
      <c r="J5676" s="14">
        <f>G5676-H5676-I5676</f>
        <v/>
      </c>
      <c r="K5676">
        <f>IF(A5676="","",IF(J5676&lt;=IFERROR(VLOOKUP(A5676,Produtos!$A:$E,5,FALSE),0),"ABAIXO DO MINIMO","OK"))</f>
        <v/>
      </c>
    </row>
    <row r="5677">
      <c r="B5677">
        <f>IFERROR(VLOOKUP(A5677,Produtos!A:B,2,FALSE),"")</f>
        <v/>
      </c>
      <c r="D5677" s="10">
        <f>IFERROR(INDEX(Lotes!$E:$E,MATCH(1,(Lotes!$A:$A=A5677)*(Lotes!$C:$C=C5677),0)),"")</f>
        <v/>
      </c>
      <c r="E5677" s="14">
        <f>IF(D5677="","",D5677-TODAY())</f>
        <v/>
      </c>
      <c r="F5677">
        <f>IF(D5677="","",IF(E5677&lt;0,"VENCIDO",IF(E5677&lt;=30,"VENCE EM &lt;= 30 DIAS",IF(E5677&lt;=60,"ATENCAO (31-60 DIAS)","OK"))))</f>
        <v/>
      </c>
      <c r="G5677" s="14">
        <f>SUMIFS(Lancamentos!$G:$G,Lancamentos!$C:$C,$A5677,Lancamentos!$E:$E,$C5677,Lancamentos!$B:$B,"ENTRADA")</f>
        <v/>
      </c>
      <c r="H5677" s="14">
        <f>SUMIFS(Lancamentos!$G:$G,Lancamentos!$C:$C,$A5677,Lancamentos!$E:$E,$C5677,Lancamentos!$B:$B,"SAIDA_USO")</f>
        <v/>
      </c>
      <c r="I5677" s="14">
        <f>SUMIFS(Lancamentos!$G:$G,Lancamentos!$C:$C,$A5677,Lancamentos!$E:$E,$C5677,Lancamentos!$B:$B,"SAIDA_DESCARTE")</f>
        <v/>
      </c>
      <c r="J5677" s="14">
        <f>G5677-H5677-I5677</f>
        <v/>
      </c>
      <c r="K5677">
        <f>IF(A5677="","",IF(J5677&lt;=IFERROR(VLOOKUP(A5677,Produtos!$A:$E,5,FALSE),0),"ABAIXO DO MINIMO","OK"))</f>
        <v/>
      </c>
    </row>
    <row r="5678">
      <c r="B5678">
        <f>IFERROR(VLOOKUP(A5678,Produtos!A:B,2,FALSE),"")</f>
        <v/>
      </c>
      <c r="D5678" s="10">
        <f>IFERROR(INDEX(Lotes!$E:$E,MATCH(1,(Lotes!$A:$A=A5678)*(Lotes!$C:$C=C5678),0)),"")</f>
        <v/>
      </c>
      <c r="E5678" s="14">
        <f>IF(D5678="","",D5678-TODAY())</f>
        <v/>
      </c>
      <c r="F5678">
        <f>IF(D5678="","",IF(E5678&lt;0,"VENCIDO",IF(E5678&lt;=30,"VENCE EM &lt;= 30 DIAS",IF(E5678&lt;=60,"ATENCAO (31-60 DIAS)","OK"))))</f>
        <v/>
      </c>
      <c r="G5678" s="14">
        <f>SUMIFS(Lancamentos!$G:$G,Lancamentos!$C:$C,$A5678,Lancamentos!$E:$E,$C5678,Lancamentos!$B:$B,"ENTRADA")</f>
        <v/>
      </c>
      <c r="H5678" s="14">
        <f>SUMIFS(Lancamentos!$G:$G,Lancamentos!$C:$C,$A5678,Lancamentos!$E:$E,$C5678,Lancamentos!$B:$B,"SAIDA_USO")</f>
        <v/>
      </c>
      <c r="I5678" s="14">
        <f>SUMIFS(Lancamentos!$G:$G,Lancamentos!$C:$C,$A5678,Lancamentos!$E:$E,$C5678,Lancamentos!$B:$B,"SAIDA_DESCARTE")</f>
        <v/>
      </c>
      <c r="J5678" s="14">
        <f>G5678-H5678-I5678</f>
        <v/>
      </c>
      <c r="K5678">
        <f>IF(A5678="","",IF(J5678&lt;=IFERROR(VLOOKUP(A5678,Produtos!$A:$E,5,FALSE),0),"ABAIXO DO MINIMO","OK"))</f>
        <v/>
      </c>
    </row>
    <row r="5679">
      <c r="B5679">
        <f>IFERROR(VLOOKUP(A5679,Produtos!A:B,2,FALSE),"")</f>
        <v/>
      </c>
      <c r="D5679" s="10">
        <f>IFERROR(INDEX(Lotes!$E:$E,MATCH(1,(Lotes!$A:$A=A5679)*(Lotes!$C:$C=C5679),0)),"")</f>
        <v/>
      </c>
      <c r="E5679" s="14">
        <f>IF(D5679="","",D5679-TODAY())</f>
        <v/>
      </c>
      <c r="F5679">
        <f>IF(D5679="","",IF(E5679&lt;0,"VENCIDO",IF(E5679&lt;=30,"VENCE EM &lt;= 30 DIAS",IF(E5679&lt;=60,"ATENCAO (31-60 DIAS)","OK"))))</f>
        <v/>
      </c>
      <c r="G5679" s="14">
        <f>SUMIFS(Lancamentos!$G:$G,Lancamentos!$C:$C,$A5679,Lancamentos!$E:$E,$C5679,Lancamentos!$B:$B,"ENTRADA")</f>
        <v/>
      </c>
      <c r="H5679" s="14">
        <f>SUMIFS(Lancamentos!$G:$G,Lancamentos!$C:$C,$A5679,Lancamentos!$E:$E,$C5679,Lancamentos!$B:$B,"SAIDA_USO")</f>
        <v/>
      </c>
      <c r="I5679" s="14">
        <f>SUMIFS(Lancamentos!$G:$G,Lancamentos!$C:$C,$A5679,Lancamentos!$E:$E,$C5679,Lancamentos!$B:$B,"SAIDA_DESCARTE")</f>
        <v/>
      </c>
      <c r="J5679" s="14">
        <f>G5679-H5679-I5679</f>
        <v/>
      </c>
      <c r="K5679">
        <f>IF(A5679="","",IF(J5679&lt;=IFERROR(VLOOKUP(A5679,Produtos!$A:$E,5,FALSE),0),"ABAIXO DO MINIMO","OK"))</f>
        <v/>
      </c>
    </row>
    <row r="5680">
      <c r="B5680">
        <f>IFERROR(VLOOKUP(A5680,Produtos!A:B,2,FALSE),"")</f>
        <v/>
      </c>
      <c r="D5680" s="10">
        <f>IFERROR(INDEX(Lotes!$E:$E,MATCH(1,(Lotes!$A:$A=A5680)*(Lotes!$C:$C=C5680),0)),"")</f>
        <v/>
      </c>
      <c r="E5680" s="14">
        <f>IF(D5680="","",D5680-TODAY())</f>
        <v/>
      </c>
      <c r="F5680">
        <f>IF(D5680="","",IF(E5680&lt;0,"VENCIDO",IF(E5680&lt;=30,"VENCE EM &lt;= 30 DIAS",IF(E5680&lt;=60,"ATENCAO (31-60 DIAS)","OK"))))</f>
        <v/>
      </c>
      <c r="G5680" s="14">
        <f>SUMIFS(Lancamentos!$G:$G,Lancamentos!$C:$C,$A5680,Lancamentos!$E:$E,$C5680,Lancamentos!$B:$B,"ENTRADA")</f>
        <v/>
      </c>
      <c r="H5680" s="14">
        <f>SUMIFS(Lancamentos!$G:$G,Lancamentos!$C:$C,$A5680,Lancamentos!$E:$E,$C5680,Lancamentos!$B:$B,"SAIDA_USO")</f>
        <v/>
      </c>
      <c r="I5680" s="14">
        <f>SUMIFS(Lancamentos!$G:$G,Lancamentos!$C:$C,$A5680,Lancamentos!$E:$E,$C5680,Lancamentos!$B:$B,"SAIDA_DESCARTE")</f>
        <v/>
      </c>
      <c r="J5680" s="14">
        <f>G5680-H5680-I5680</f>
        <v/>
      </c>
      <c r="K5680">
        <f>IF(A5680="","",IF(J5680&lt;=IFERROR(VLOOKUP(A5680,Produtos!$A:$E,5,FALSE),0),"ABAIXO DO MINIMO","OK"))</f>
        <v/>
      </c>
    </row>
    <row r="5681">
      <c r="B5681">
        <f>IFERROR(VLOOKUP(A5681,Produtos!A:B,2,FALSE),"")</f>
        <v/>
      </c>
      <c r="D5681" s="10">
        <f>IFERROR(INDEX(Lotes!$E:$E,MATCH(1,(Lotes!$A:$A=A5681)*(Lotes!$C:$C=C5681),0)),"")</f>
        <v/>
      </c>
      <c r="E5681" s="14">
        <f>IF(D5681="","",D5681-TODAY())</f>
        <v/>
      </c>
      <c r="F5681">
        <f>IF(D5681="","",IF(E5681&lt;0,"VENCIDO",IF(E5681&lt;=30,"VENCE EM &lt;= 30 DIAS",IF(E5681&lt;=60,"ATENCAO (31-60 DIAS)","OK"))))</f>
        <v/>
      </c>
      <c r="G5681" s="14">
        <f>SUMIFS(Lancamentos!$G:$G,Lancamentos!$C:$C,$A5681,Lancamentos!$E:$E,$C5681,Lancamentos!$B:$B,"ENTRADA")</f>
        <v/>
      </c>
      <c r="H5681" s="14">
        <f>SUMIFS(Lancamentos!$G:$G,Lancamentos!$C:$C,$A5681,Lancamentos!$E:$E,$C5681,Lancamentos!$B:$B,"SAIDA_USO")</f>
        <v/>
      </c>
      <c r="I5681" s="14">
        <f>SUMIFS(Lancamentos!$G:$G,Lancamentos!$C:$C,$A5681,Lancamentos!$E:$E,$C5681,Lancamentos!$B:$B,"SAIDA_DESCARTE")</f>
        <v/>
      </c>
      <c r="J5681" s="14">
        <f>G5681-H5681-I5681</f>
        <v/>
      </c>
      <c r="K5681">
        <f>IF(A5681="","",IF(J5681&lt;=IFERROR(VLOOKUP(A5681,Produtos!$A:$E,5,FALSE),0),"ABAIXO DO MINIMO","OK"))</f>
        <v/>
      </c>
    </row>
    <row r="5682">
      <c r="B5682">
        <f>IFERROR(VLOOKUP(A5682,Produtos!A:B,2,FALSE),"")</f>
        <v/>
      </c>
      <c r="D5682" s="10">
        <f>IFERROR(INDEX(Lotes!$E:$E,MATCH(1,(Lotes!$A:$A=A5682)*(Lotes!$C:$C=C5682),0)),"")</f>
        <v/>
      </c>
      <c r="E5682" s="14">
        <f>IF(D5682="","",D5682-TODAY())</f>
        <v/>
      </c>
      <c r="F5682">
        <f>IF(D5682="","",IF(E5682&lt;0,"VENCIDO",IF(E5682&lt;=30,"VENCE EM &lt;= 30 DIAS",IF(E5682&lt;=60,"ATENCAO (31-60 DIAS)","OK"))))</f>
        <v/>
      </c>
      <c r="G5682" s="14">
        <f>SUMIFS(Lancamentos!$G:$G,Lancamentos!$C:$C,$A5682,Lancamentos!$E:$E,$C5682,Lancamentos!$B:$B,"ENTRADA")</f>
        <v/>
      </c>
      <c r="H5682" s="14">
        <f>SUMIFS(Lancamentos!$G:$G,Lancamentos!$C:$C,$A5682,Lancamentos!$E:$E,$C5682,Lancamentos!$B:$B,"SAIDA_USO")</f>
        <v/>
      </c>
      <c r="I5682" s="14">
        <f>SUMIFS(Lancamentos!$G:$G,Lancamentos!$C:$C,$A5682,Lancamentos!$E:$E,$C5682,Lancamentos!$B:$B,"SAIDA_DESCARTE")</f>
        <v/>
      </c>
      <c r="J5682" s="14">
        <f>G5682-H5682-I5682</f>
        <v/>
      </c>
      <c r="K5682">
        <f>IF(A5682="","",IF(J5682&lt;=IFERROR(VLOOKUP(A5682,Produtos!$A:$E,5,FALSE),0),"ABAIXO DO MINIMO","OK"))</f>
        <v/>
      </c>
    </row>
    <row r="5683">
      <c r="B5683">
        <f>IFERROR(VLOOKUP(A5683,Produtos!A:B,2,FALSE),"")</f>
        <v/>
      </c>
      <c r="D5683" s="10">
        <f>IFERROR(INDEX(Lotes!$E:$E,MATCH(1,(Lotes!$A:$A=A5683)*(Lotes!$C:$C=C5683),0)),"")</f>
        <v/>
      </c>
      <c r="E5683" s="14">
        <f>IF(D5683="","",D5683-TODAY())</f>
        <v/>
      </c>
      <c r="F5683">
        <f>IF(D5683="","",IF(E5683&lt;0,"VENCIDO",IF(E5683&lt;=30,"VENCE EM &lt;= 30 DIAS",IF(E5683&lt;=60,"ATENCAO (31-60 DIAS)","OK"))))</f>
        <v/>
      </c>
      <c r="G5683" s="14">
        <f>SUMIFS(Lancamentos!$G:$G,Lancamentos!$C:$C,$A5683,Lancamentos!$E:$E,$C5683,Lancamentos!$B:$B,"ENTRADA")</f>
        <v/>
      </c>
      <c r="H5683" s="14">
        <f>SUMIFS(Lancamentos!$G:$G,Lancamentos!$C:$C,$A5683,Lancamentos!$E:$E,$C5683,Lancamentos!$B:$B,"SAIDA_USO")</f>
        <v/>
      </c>
      <c r="I5683" s="14">
        <f>SUMIFS(Lancamentos!$G:$G,Lancamentos!$C:$C,$A5683,Lancamentos!$E:$E,$C5683,Lancamentos!$B:$B,"SAIDA_DESCARTE")</f>
        <v/>
      </c>
      <c r="J5683" s="14">
        <f>G5683-H5683-I5683</f>
        <v/>
      </c>
      <c r="K5683">
        <f>IF(A5683="","",IF(J5683&lt;=IFERROR(VLOOKUP(A5683,Produtos!$A:$E,5,FALSE),0),"ABAIXO DO MINIMO","OK"))</f>
        <v/>
      </c>
    </row>
    <row r="5684">
      <c r="B5684">
        <f>IFERROR(VLOOKUP(A5684,Produtos!A:B,2,FALSE),"")</f>
        <v/>
      </c>
      <c r="D5684" s="10">
        <f>IFERROR(INDEX(Lotes!$E:$E,MATCH(1,(Lotes!$A:$A=A5684)*(Lotes!$C:$C=C5684),0)),"")</f>
        <v/>
      </c>
      <c r="E5684" s="14">
        <f>IF(D5684="","",D5684-TODAY())</f>
        <v/>
      </c>
      <c r="F5684">
        <f>IF(D5684="","",IF(E5684&lt;0,"VENCIDO",IF(E5684&lt;=30,"VENCE EM &lt;= 30 DIAS",IF(E5684&lt;=60,"ATENCAO (31-60 DIAS)","OK"))))</f>
        <v/>
      </c>
      <c r="G5684" s="14">
        <f>SUMIFS(Lancamentos!$G:$G,Lancamentos!$C:$C,$A5684,Lancamentos!$E:$E,$C5684,Lancamentos!$B:$B,"ENTRADA")</f>
        <v/>
      </c>
      <c r="H5684" s="14">
        <f>SUMIFS(Lancamentos!$G:$G,Lancamentos!$C:$C,$A5684,Lancamentos!$E:$E,$C5684,Lancamentos!$B:$B,"SAIDA_USO")</f>
        <v/>
      </c>
      <c r="I5684" s="14">
        <f>SUMIFS(Lancamentos!$G:$G,Lancamentos!$C:$C,$A5684,Lancamentos!$E:$E,$C5684,Lancamentos!$B:$B,"SAIDA_DESCARTE")</f>
        <v/>
      </c>
      <c r="J5684" s="14">
        <f>G5684-H5684-I5684</f>
        <v/>
      </c>
      <c r="K5684">
        <f>IF(A5684="","",IF(J5684&lt;=IFERROR(VLOOKUP(A5684,Produtos!$A:$E,5,FALSE),0),"ABAIXO DO MINIMO","OK"))</f>
        <v/>
      </c>
    </row>
    <row r="5685">
      <c r="B5685">
        <f>IFERROR(VLOOKUP(A5685,Produtos!A:B,2,FALSE),"")</f>
        <v/>
      </c>
      <c r="D5685" s="10">
        <f>IFERROR(INDEX(Lotes!$E:$E,MATCH(1,(Lotes!$A:$A=A5685)*(Lotes!$C:$C=C5685),0)),"")</f>
        <v/>
      </c>
      <c r="E5685" s="14">
        <f>IF(D5685="","",D5685-TODAY())</f>
        <v/>
      </c>
      <c r="F5685">
        <f>IF(D5685="","",IF(E5685&lt;0,"VENCIDO",IF(E5685&lt;=30,"VENCE EM &lt;= 30 DIAS",IF(E5685&lt;=60,"ATENCAO (31-60 DIAS)","OK"))))</f>
        <v/>
      </c>
      <c r="G5685" s="14">
        <f>SUMIFS(Lancamentos!$G:$G,Lancamentos!$C:$C,$A5685,Lancamentos!$E:$E,$C5685,Lancamentos!$B:$B,"ENTRADA")</f>
        <v/>
      </c>
      <c r="H5685" s="14">
        <f>SUMIFS(Lancamentos!$G:$G,Lancamentos!$C:$C,$A5685,Lancamentos!$E:$E,$C5685,Lancamentos!$B:$B,"SAIDA_USO")</f>
        <v/>
      </c>
      <c r="I5685" s="14">
        <f>SUMIFS(Lancamentos!$G:$G,Lancamentos!$C:$C,$A5685,Lancamentos!$E:$E,$C5685,Lancamentos!$B:$B,"SAIDA_DESCARTE")</f>
        <v/>
      </c>
      <c r="J5685" s="14">
        <f>G5685-H5685-I5685</f>
        <v/>
      </c>
      <c r="K5685">
        <f>IF(A5685="","",IF(J5685&lt;=IFERROR(VLOOKUP(A5685,Produtos!$A:$E,5,FALSE),0),"ABAIXO DO MINIMO","OK"))</f>
        <v/>
      </c>
    </row>
    <row r="5686">
      <c r="B5686">
        <f>IFERROR(VLOOKUP(A5686,Produtos!A:B,2,FALSE),"")</f>
        <v/>
      </c>
      <c r="D5686" s="10">
        <f>IFERROR(INDEX(Lotes!$E:$E,MATCH(1,(Lotes!$A:$A=A5686)*(Lotes!$C:$C=C5686),0)),"")</f>
        <v/>
      </c>
      <c r="E5686" s="14">
        <f>IF(D5686="","",D5686-TODAY())</f>
        <v/>
      </c>
      <c r="F5686">
        <f>IF(D5686="","",IF(E5686&lt;0,"VENCIDO",IF(E5686&lt;=30,"VENCE EM &lt;= 30 DIAS",IF(E5686&lt;=60,"ATENCAO (31-60 DIAS)","OK"))))</f>
        <v/>
      </c>
      <c r="G5686" s="14">
        <f>SUMIFS(Lancamentos!$G:$G,Lancamentos!$C:$C,$A5686,Lancamentos!$E:$E,$C5686,Lancamentos!$B:$B,"ENTRADA")</f>
        <v/>
      </c>
      <c r="H5686" s="14">
        <f>SUMIFS(Lancamentos!$G:$G,Lancamentos!$C:$C,$A5686,Lancamentos!$E:$E,$C5686,Lancamentos!$B:$B,"SAIDA_USO")</f>
        <v/>
      </c>
      <c r="I5686" s="14">
        <f>SUMIFS(Lancamentos!$G:$G,Lancamentos!$C:$C,$A5686,Lancamentos!$E:$E,$C5686,Lancamentos!$B:$B,"SAIDA_DESCARTE")</f>
        <v/>
      </c>
      <c r="J5686" s="14">
        <f>G5686-H5686-I5686</f>
        <v/>
      </c>
      <c r="K5686">
        <f>IF(A5686="","",IF(J5686&lt;=IFERROR(VLOOKUP(A5686,Produtos!$A:$E,5,FALSE),0),"ABAIXO DO MINIMO","OK"))</f>
        <v/>
      </c>
    </row>
    <row r="5687">
      <c r="B5687">
        <f>IFERROR(VLOOKUP(A5687,Produtos!A:B,2,FALSE),"")</f>
        <v/>
      </c>
      <c r="D5687" s="10">
        <f>IFERROR(INDEX(Lotes!$E:$E,MATCH(1,(Lotes!$A:$A=A5687)*(Lotes!$C:$C=C5687),0)),"")</f>
        <v/>
      </c>
      <c r="E5687" s="14">
        <f>IF(D5687="","",D5687-TODAY())</f>
        <v/>
      </c>
      <c r="F5687">
        <f>IF(D5687="","",IF(E5687&lt;0,"VENCIDO",IF(E5687&lt;=30,"VENCE EM &lt;= 30 DIAS",IF(E5687&lt;=60,"ATENCAO (31-60 DIAS)","OK"))))</f>
        <v/>
      </c>
      <c r="G5687" s="14">
        <f>SUMIFS(Lancamentos!$G:$G,Lancamentos!$C:$C,$A5687,Lancamentos!$E:$E,$C5687,Lancamentos!$B:$B,"ENTRADA")</f>
        <v/>
      </c>
      <c r="H5687" s="14">
        <f>SUMIFS(Lancamentos!$G:$G,Lancamentos!$C:$C,$A5687,Lancamentos!$E:$E,$C5687,Lancamentos!$B:$B,"SAIDA_USO")</f>
        <v/>
      </c>
      <c r="I5687" s="14">
        <f>SUMIFS(Lancamentos!$G:$G,Lancamentos!$C:$C,$A5687,Lancamentos!$E:$E,$C5687,Lancamentos!$B:$B,"SAIDA_DESCARTE")</f>
        <v/>
      </c>
      <c r="J5687" s="14">
        <f>G5687-H5687-I5687</f>
        <v/>
      </c>
      <c r="K5687">
        <f>IF(A5687="","",IF(J5687&lt;=IFERROR(VLOOKUP(A5687,Produtos!$A:$E,5,FALSE),0),"ABAIXO DO MINIMO","OK"))</f>
        <v/>
      </c>
    </row>
    <row r="5688">
      <c r="B5688">
        <f>IFERROR(VLOOKUP(A5688,Produtos!A:B,2,FALSE),"")</f>
        <v/>
      </c>
      <c r="D5688" s="10">
        <f>IFERROR(INDEX(Lotes!$E:$E,MATCH(1,(Lotes!$A:$A=A5688)*(Lotes!$C:$C=C5688),0)),"")</f>
        <v/>
      </c>
      <c r="E5688" s="14">
        <f>IF(D5688="","",D5688-TODAY())</f>
        <v/>
      </c>
      <c r="F5688">
        <f>IF(D5688="","",IF(E5688&lt;0,"VENCIDO",IF(E5688&lt;=30,"VENCE EM &lt;= 30 DIAS",IF(E5688&lt;=60,"ATENCAO (31-60 DIAS)","OK"))))</f>
        <v/>
      </c>
      <c r="G5688" s="14">
        <f>SUMIFS(Lancamentos!$G:$G,Lancamentos!$C:$C,$A5688,Lancamentos!$E:$E,$C5688,Lancamentos!$B:$B,"ENTRADA")</f>
        <v/>
      </c>
      <c r="H5688" s="14">
        <f>SUMIFS(Lancamentos!$G:$G,Lancamentos!$C:$C,$A5688,Lancamentos!$E:$E,$C5688,Lancamentos!$B:$B,"SAIDA_USO")</f>
        <v/>
      </c>
      <c r="I5688" s="14">
        <f>SUMIFS(Lancamentos!$G:$G,Lancamentos!$C:$C,$A5688,Lancamentos!$E:$E,$C5688,Lancamentos!$B:$B,"SAIDA_DESCARTE")</f>
        <v/>
      </c>
      <c r="J5688" s="14">
        <f>G5688-H5688-I5688</f>
        <v/>
      </c>
      <c r="K5688">
        <f>IF(A5688="","",IF(J5688&lt;=IFERROR(VLOOKUP(A5688,Produtos!$A:$E,5,FALSE),0),"ABAIXO DO MINIMO","OK"))</f>
        <v/>
      </c>
    </row>
    <row r="5689">
      <c r="B5689">
        <f>IFERROR(VLOOKUP(A5689,Produtos!A:B,2,FALSE),"")</f>
        <v/>
      </c>
      <c r="D5689" s="10">
        <f>IFERROR(INDEX(Lotes!$E:$E,MATCH(1,(Lotes!$A:$A=A5689)*(Lotes!$C:$C=C5689),0)),"")</f>
        <v/>
      </c>
      <c r="E5689" s="14">
        <f>IF(D5689="","",D5689-TODAY())</f>
        <v/>
      </c>
      <c r="F5689">
        <f>IF(D5689="","",IF(E5689&lt;0,"VENCIDO",IF(E5689&lt;=30,"VENCE EM &lt;= 30 DIAS",IF(E5689&lt;=60,"ATENCAO (31-60 DIAS)","OK"))))</f>
        <v/>
      </c>
      <c r="G5689" s="14">
        <f>SUMIFS(Lancamentos!$G:$G,Lancamentos!$C:$C,$A5689,Lancamentos!$E:$E,$C5689,Lancamentos!$B:$B,"ENTRADA")</f>
        <v/>
      </c>
      <c r="H5689" s="14">
        <f>SUMIFS(Lancamentos!$G:$G,Lancamentos!$C:$C,$A5689,Lancamentos!$E:$E,$C5689,Lancamentos!$B:$B,"SAIDA_USO")</f>
        <v/>
      </c>
      <c r="I5689" s="14">
        <f>SUMIFS(Lancamentos!$G:$G,Lancamentos!$C:$C,$A5689,Lancamentos!$E:$E,$C5689,Lancamentos!$B:$B,"SAIDA_DESCARTE")</f>
        <v/>
      </c>
      <c r="J5689" s="14">
        <f>G5689-H5689-I5689</f>
        <v/>
      </c>
      <c r="K5689">
        <f>IF(A5689="","",IF(J5689&lt;=IFERROR(VLOOKUP(A5689,Produtos!$A:$E,5,FALSE),0),"ABAIXO DO MINIMO","OK"))</f>
        <v/>
      </c>
    </row>
    <row r="5690">
      <c r="B5690">
        <f>IFERROR(VLOOKUP(A5690,Produtos!A:B,2,FALSE),"")</f>
        <v/>
      </c>
      <c r="D5690" s="10">
        <f>IFERROR(INDEX(Lotes!$E:$E,MATCH(1,(Lotes!$A:$A=A5690)*(Lotes!$C:$C=C5690),0)),"")</f>
        <v/>
      </c>
      <c r="E5690" s="14">
        <f>IF(D5690="","",D5690-TODAY())</f>
        <v/>
      </c>
      <c r="F5690">
        <f>IF(D5690="","",IF(E5690&lt;0,"VENCIDO",IF(E5690&lt;=30,"VENCE EM &lt;= 30 DIAS",IF(E5690&lt;=60,"ATENCAO (31-60 DIAS)","OK"))))</f>
        <v/>
      </c>
      <c r="G5690" s="14">
        <f>SUMIFS(Lancamentos!$G:$G,Lancamentos!$C:$C,$A5690,Lancamentos!$E:$E,$C5690,Lancamentos!$B:$B,"ENTRADA")</f>
        <v/>
      </c>
      <c r="H5690" s="14">
        <f>SUMIFS(Lancamentos!$G:$G,Lancamentos!$C:$C,$A5690,Lancamentos!$E:$E,$C5690,Lancamentos!$B:$B,"SAIDA_USO")</f>
        <v/>
      </c>
      <c r="I5690" s="14">
        <f>SUMIFS(Lancamentos!$G:$G,Lancamentos!$C:$C,$A5690,Lancamentos!$E:$E,$C5690,Lancamentos!$B:$B,"SAIDA_DESCARTE")</f>
        <v/>
      </c>
      <c r="J5690" s="14">
        <f>G5690-H5690-I5690</f>
        <v/>
      </c>
      <c r="K5690">
        <f>IF(A5690="","",IF(J5690&lt;=IFERROR(VLOOKUP(A5690,Produtos!$A:$E,5,FALSE),0),"ABAIXO DO MINIMO","OK"))</f>
        <v/>
      </c>
    </row>
    <row r="5691">
      <c r="B5691">
        <f>IFERROR(VLOOKUP(A5691,Produtos!A:B,2,FALSE),"")</f>
        <v/>
      </c>
      <c r="D5691" s="10">
        <f>IFERROR(INDEX(Lotes!$E:$E,MATCH(1,(Lotes!$A:$A=A5691)*(Lotes!$C:$C=C5691),0)),"")</f>
        <v/>
      </c>
      <c r="E5691" s="14">
        <f>IF(D5691="","",D5691-TODAY())</f>
        <v/>
      </c>
      <c r="F5691">
        <f>IF(D5691="","",IF(E5691&lt;0,"VENCIDO",IF(E5691&lt;=30,"VENCE EM &lt;= 30 DIAS",IF(E5691&lt;=60,"ATENCAO (31-60 DIAS)","OK"))))</f>
        <v/>
      </c>
      <c r="G5691" s="14">
        <f>SUMIFS(Lancamentos!$G:$G,Lancamentos!$C:$C,$A5691,Lancamentos!$E:$E,$C5691,Lancamentos!$B:$B,"ENTRADA")</f>
        <v/>
      </c>
      <c r="H5691" s="14">
        <f>SUMIFS(Lancamentos!$G:$G,Lancamentos!$C:$C,$A5691,Lancamentos!$E:$E,$C5691,Lancamentos!$B:$B,"SAIDA_USO")</f>
        <v/>
      </c>
      <c r="I5691" s="14">
        <f>SUMIFS(Lancamentos!$G:$G,Lancamentos!$C:$C,$A5691,Lancamentos!$E:$E,$C5691,Lancamentos!$B:$B,"SAIDA_DESCARTE")</f>
        <v/>
      </c>
      <c r="J5691" s="14">
        <f>G5691-H5691-I5691</f>
        <v/>
      </c>
      <c r="K5691">
        <f>IF(A5691="","",IF(J5691&lt;=IFERROR(VLOOKUP(A5691,Produtos!$A:$E,5,FALSE),0),"ABAIXO DO MINIMO","OK"))</f>
        <v/>
      </c>
    </row>
    <row r="5692">
      <c r="B5692">
        <f>IFERROR(VLOOKUP(A5692,Produtos!A:B,2,FALSE),"")</f>
        <v/>
      </c>
      <c r="D5692" s="10">
        <f>IFERROR(INDEX(Lotes!$E:$E,MATCH(1,(Lotes!$A:$A=A5692)*(Lotes!$C:$C=C5692),0)),"")</f>
        <v/>
      </c>
      <c r="E5692" s="14">
        <f>IF(D5692="","",D5692-TODAY())</f>
        <v/>
      </c>
      <c r="F5692">
        <f>IF(D5692="","",IF(E5692&lt;0,"VENCIDO",IF(E5692&lt;=30,"VENCE EM &lt;= 30 DIAS",IF(E5692&lt;=60,"ATENCAO (31-60 DIAS)","OK"))))</f>
        <v/>
      </c>
      <c r="G5692" s="14">
        <f>SUMIFS(Lancamentos!$G:$G,Lancamentos!$C:$C,$A5692,Lancamentos!$E:$E,$C5692,Lancamentos!$B:$B,"ENTRADA")</f>
        <v/>
      </c>
      <c r="H5692" s="14">
        <f>SUMIFS(Lancamentos!$G:$G,Lancamentos!$C:$C,$A5692,Lancamentos!$E:$E,$C5692,Lancamentos!$B:$B,"SAIDA_USO")</f>
        <v/>
      </c>
      <c r="I5692" s="14">
        <f>SUMIFS(Lancamentos!$G:$G,Lancamentos!$C:$C,$A5692,Lancamentos!$E:$E,$C5692,Lancamentos!$B:$B,"SAIDA_DESCARTE")</f>
        <v/>
      </c>
      <c r="J5692" s="14">
        <f>G5692-H5692-I5692</f>
        <v/>
      </c>
      <c r="K5692">
        <f>IF(A5692="","",IF(J5692&lt;=IFERROR(VLOOKUP(A5692,Produtos!$A:$E,5,FALSE),0),"ABAIXO DO MINIMO","OK"))</f>
        <v/>
      </c>
    </row>
    <row r="5693">
      <c r="B5693">
        <f>IFERROR(VLOOKUP(A5693,Produtos!A:B,2,FALSE),"")</f>
        <v/>
      </c>
      <c r="D5693" s="10">
        <f>IFERROR(INDEX(Lotes!$E:$E,MATCH(1,(Lotes!$A:$A=A5693)*(Lotes!$C:$C=C5693),0)),"")</f>
        <v/>
      </c>
      <c r="E5693" s="14">
        <f>IF(D5693="","",D5693-TODAY())</f>
        <v/>
      </c>
      <c r="F5693">
        <f>IF(D5693="","",IF(E5693&lt;0,"VENCIDO",IF(E5693&lt;=30,"VENCE EM &lt;= 30 DIAS",IF(E5693&lt;=60,"ATENCAO (31-60 DIAS)","OK"))))</f>
        <v/>
      </c>
      <c r="G5693" s="14">
        <f>SUMIFS(Lancamentos!$G:$G,Lancamentos!$C:$C,$A5693,Lancamentos!$E:$E,$C5693,Lancamentos!$B:$B,"ENTRADA")</f>
        <v/>
      </c>
      <c r="H5693" s="14">
        <f>SUMIFS(Lancamentos!$G:$G,Lancamentos!$C:$C,$A5693,Lancamentos!$E:$E,$C5693,Lancamentos!$B:$B,"SAIDA_USO")</f>
        <v/>
      </c>
      <c r="I5693" s="14">
        <f>SUMIFS(Lancamentos!$G:$G,Lancamentos!$C:$C,$A5693,Lancamentos!$E:$E,$C5693,Lancamentos!$B:$B,"SAIDA_DESCARTE")</f>
        <v/>
      </c>
      <c r="J5693" s="14">
        <f>G5693-H5693-I5693</f>
        <v/>
      </c>
      <c r="K5693">
        <f>IF(A5693="","",IF(J5693&lt;=IFERROR(VLOOKUP(A5693,Produtos!$A:$E,5,FALSE),0),"ABAIXO DO MINIMO","OK"))</f>
        <v/>
      </c>
    </row>
    <row r="5694">
      <c r="B5694">
        <f>IFERROR(VLOOKUP(A5694,Produtos!A:B,2,FALSE),"")</f>
        <v/>
      </c>
      <c r="D5694" s="10">
        <f>IFERROR(INDEX(Lotes!$E:$E,MATCH(1,(Lotes!$A:$A=A5694)*(Lotes!$C:$C=C5694),0)),"")</f>
        <v/>
      </c>
      <c r="E5694" s="14">
        <f>IF(D5694="","",D5694-TODAY())</f>
        <v/>
      </c>
      <c r="F5694">
        <f>IF(D5694="","",IF(E5694&lt;0,"VENCIDO",IF(E5694&lt;=30,"VENCE EM &lt;= 30 DIAS",IF(E5694&lt;=60,"ATENCAO (31-60 DIAS)","OK"))))</f>
        <v/>
      </c>
      <c r="G5694" s="14">
        <f>SUMIFS(Lancamentos!$G:$G,Lancamentos!$C:$C,$A5694,Lancamentos!$E:$E,$C5694,Lancamentos!$B:$B,"ENTRADA")</f>
        <v/>
      </c>
      <c r="H5694" s="14">
        <f>SUMIFS(Lancamentos!$G:$G,Lancamentos!$C:$C,$A5694,Lancamentos!$E:$E,$C5694,Lancamentos!$B:$B,"SAIDA_USO")</f>
        <v/>
      </c>
      <c r="I5694" s="14">
        <f>SUMIFS(Lancamentos!$G:$G,Lancamentos!$C:$C,$A5694,Lancamentos!$E:$E,$C5694,Lancamentos!$B:$B,"SAIDA_DESCARTE")</f>
        <v/>
      </c>
      <c r="J5694" s="14">
        <f>G5694-H5694-I5694</f>
        <v/>
      </c>
      <c r="K5694">
        <f>IF(A5694="","",IF(J5694&lt;=IFERROR(VLOOKUP(A5694,Produtos!$A:$E,5,FALSE),0),"ABAIXO DO MINIMO","OK"))</f>
        <v/>
      </c>
    </row>
    <row r="5695">
      <c r="B5695">
        <f>IFERROR(VLOOKUP(A5695,Produtos!A:B,2,FALSE),"")</f>
        <v/>
      </c>
      <c r="D5695" s="10">
        <f>IFERROR(INDEX(Lotes!$E:$E,MATCH(1,(Lotes!$A:$A=A5695)*(Lotes!$C:$C=C5695),0)),"")</f>
        <v/>
      </c>
      <c r="E5695" s="14">
        <f>IF(D5695="","",D5695-TODAY())</f>
        <v/>
      </c>
      <c r="F5695">
        <f>IF(D5695="","",IF(E5695&lt;0,"VENCIDO",IF(E5695&lt;=30,"VENCE EM &lt;= 30 DIAS",IF(E5695&lt;=60,"ATENCAO (31-60 DIAS)","OK"))))</f>
        <v/>
      </c>
      <c r="G5695" s="14">
        <f>SUMIFS(Lancamentos!$G:$G,Lancamentos!$C:$C,$A5695,Lancamentos!$E:$E,$C5695,Lancamentos!$B:$B,"ENTRADA")</f>
        <v/>
      </c>
      <c r="H5695" s="14">
        <f>SUMIFS(Lancamentos!$G:$G,Lancamentos!$C:$C,$A5695,Lancamentos!$E:$E,$C5695,Lancamentos!$B:$B,"SAIDA_USO")</f>
        <v/>
      </c>
      <c r="I5695" s="14">
        <f>SUMIFS(Lancamentos!$G:$G,Lancamentos!$C:$C,$A5695,Lancamentos!$E:$E,$C5695,Lancamentos!$B:$B,"SAIDA_DESCARTE")</f>
        <v/>
      </c>
      <c r="J5695" s="14">
        <f>G5695-H5695-I5695</f>
        <v/>
      </c>
      <c r="K5695">
        <f>IF(A5695="","",IF(J5695&lt;=IFERROR(VLOOKUP(A5695,Produtos!$A:$E,5,FALSE),0),"ABAIXO DO MINIMO","OK"))</f>
        <v/>
      </c>
    </row>
    <row r="5696">
      <c r="B5696">
        <f>IFERROR(VLOOKUP(A5696,Produtos!A:B,2,FALSE),"")</f>
        <v/>
      </c>
      <c r="D5696" s="10">
        <f>IFERROR(INDEX(Lotes!$E:$E,MATCH(1,(Lotes!$A:$A=A5696)*(Lotes!$C:$C=C5696),0)),"")</f>
        <v/>
      </c>
      <c r="E5696" s="14">
        <f>IF(D5696="","",D5696-TODAY())</f>
        <v/>
      </c>
      <c r="F5696">
        <f>IF(D5696="","",IF(E5696&lt;0,"VENCIDO",IF(E5696&lt;=30,"VENCE EM &lt;= 30 DIAS",IF(E5696&lt;=60,"ATENCAO (31-60 DIAS)","OK"))))</f>
        <v/>
      </c>
      <c r="G5696" s="14">
        <f>SUMIFS(Lancamentos!$G:$G,Lancamentos!$C:$C,$A5696,Lancamentos!$E:$E,$C5696,Lancamentos!$B:$B,"ENTRADA")</f>
        <v/>
      </c>
      <c r="H5696" s="14">
        <f>SUMIFS(Lancamentos!$G:$G,Lancamentos!$C:$C,$A5696,Lancamentos!$E:$E,$C5696,Lancamentos!$B:$B,"SAIDA_USO")</f>
        <v/>
      </c>
      <c r="I5696" s="14">
        <f>SUMIFS(Lancamentos!$G:$G,Lancamentos!$C:$C,$A5696,Lancamentos!$E:$E,$C5696,Lancamentos!$B:$B,"SAIDA_DESCARTE")</f>
        <v/>
      </c>
      <c r="J5696" s="14">
        <f>G5696-H5696-I5696</f>
        <v/>
      </c>
      <c r="K5696">
        <f>IF(A5696="","",IF(J5696&lt;=IFERROR(VLOOKUP(A5696,Produtos!$A:$E,5,FALSE),0),"ABAIXO DO MINIMO","OK"))</f>
        <v/>
      </c>
    </row>
    <row r="5697">
      <c r="B5697">
        <f>IFERROR(VLOOKUP(A5697,Produtos!A:B,2,FALSE),"")</f>
        <v/>
      </c>
      <c r="D5697" s="10">
        <f>IFERROR(INDEX(Lotes!$E:$E,MATCH(1,(Lotes!$A:$A=A5697)*(Lotes!$C:$C=C5697),0)),"")</f>
        <v/>
      </c>
      <c r="E5697" s="14">
        <f>IF(D5697="","",D5697-TODAY())</f>
        <v/>
      </c>
      <c r="F5697">
        <f>IF(D5697="","",IF(E5697&lt;0,"VENCIDO",IF(E5697&lt;=30,"VENCE EM &lt;= 30 DIAS",IF(E5697&lt;=60,"ATENCAO (31-60 DIAS)","OK"))))</f>
        <v/>
      </c>
      <c r="G5697" s="14">
        <f>SUMIFS(Lancamentos!$G:$G,Lancamentos!$C:$C,$A5697,Lancamentos!$E:$E,$C5697,Lancamentos!$B:$B,"ENTRADA")</f>
        <v/>
      </c>
      <c r="H5697" s="14">
        <f>SUMIFS(Lancamentos!$G:$G,Lancamentos!$C:$C,$A5697,Lancamentos!$E:$E,$C5697,Lancamentos!$B:$B,"SAIDA_USO")</f>
        <v/>
      </c>
      <c r="I5697" s="14">
        <f>SUMIFS(Lancamentos!$G:$G,Lancamentos!$C:$C,$A5697,Lancamentos!$E:$E,$C5697,Lancamentos!$B:$B,"SAIDA_DESCARTE")</f>
        <v/>
      </c>
      <c r="J5697" s="14">
        <f>G5697-H5697-I5697</f>
        <v/>
      </c>
      <c r="K5697">
        <f>IF(A5697="","",IF(J5697&lt;=IFERROR(VLOOKUP(A5697,Produtos!$A:$E,5,FALSE),0),"ABAIXO DO MINIMO","OK"))</f>
        <v/>
      </c>
    </row>
    <row r="5698">
      <c r="B5698">
        <f>IFERROR(VLOOKUP(A5698,Produtos!A:B,2,FALSE),"")</f>
        <v/>
      </c>
      <c r="D5698" s="10">
        <f>IFERROR(INDEX(Lotes!$E:$E,MATCH(1,(Lotes!$A:$A=A5698)*(Lotes!$C:$C=C5698),0)),"")</f>
        <v/>
      </c>
      <c r="E5698" s="14">
        <f>IF(D5698="","",D5698-TODAY())</f>
        <v/>
      </c>
      <c r="F5698">
        <f>IF(D5698="","",IF(E5698&lt;0,"VENCIDO",IF(E5698&lt;=30,"VENCE EM &lt;= 30 DIAS",IF(E5698&lt;=60,"ATENCAO (31-60 DIAS)","OK"))))</f>
        <v/>
      </c>
      <c r="G5698" s="14">
        <f>SUMIFS(Lancamentos!$G:$G,Lancamentos!$C:$C,$A5698,Lancamentos!$E:$E,$C5698,Lancamentos!$B:$B,"ENTRADA")</f>
        <v/>
      </c>
      <c r="H5698" s="14">
        <f>SUMIFS(Lancamentos!$G:$G,Lancamentos!$C:$C,$A5698,Lancamentos!$E:$E,$C5698,Lancamentos!$B:$B,"SAIDA_USO")</f>
        <v/>
      </c>
      <c r="I5698" s="14">
        <f>SUMIFS(Lancamentos!$G:$G,Lancamentos!$C:$C,$A5698,Lancamentos!$E:$E,$C5698,Lancamentos!$B:$B,"SAIDA_DESCARTE")</f>
        <v/>
      </c>
      <c r="J5698" s="14">
        <f>G5698-H5698-I5698</f>
        <v/>
      </c>
      <c r="K5698">
        <f>IF(A5698="","",IF(J5698&lt;=IFERROR(VLOOKUP(A5698,Produtos!$A:$E,5,FALSE),0),"ABAIXO DO MINIMO","OK"))</f>
        <v/>
      </c>
    </row>
    <row r="5699">
      <c r="B5699">
        <f>IFERROR(VLOOKUP(A5699,Produtos!A:B,2,FALSE),"")</f>
        <v/>
      </c>
      <c r="D5699" s="10">
        <f>IFERROR(INDEX(Lotes!$E:$E,MATCH(1,(Lotes!$A:$A=A5699)*(Lotes!$C:$C=C5699),0)),"")</f>
        <v/>
      </c>
      <c r="E5699" s="14">
        <f>IF(D5699="","",D5699-TODAY())</f>
        <v/>
      </c>
      <c r="F5699">
        <f>IF(D5699="","",IF(E5699&lt;0,"VENCIDO",IF(E5699&lt;=30,"VENCE EM &lt;= 30 DIAS",IF(E5699&lt;=60,"ATENCAO (31-60 DIAS)","OK"))))</f>
        <v/>
      </c>
      <c r="G5699" s="14">
        <f>SUMIFS(Lancamentos!$G:$G,Lancamentos!$C:$C,$A5699,Lancamentos!$E:$E,$C5699,Lancamentos!$B:$B,"ENTRADA")</f>
        <v/>
      </c>
      <c r="H5699" s="14">
        <f>SUMIFS(Lancamentos!$G:$G,Lancamentos!$C:$C,$A5699,Lancamentos!$E:$E,$C5699,Lancamentos!$B:$B,"SAIDA_USO")</f>
        <v/>
      </c>
      <c r="I5699" s="14">
        <f>SUMIFS(Lancamentos!$G:$G,Lancamentos!$C:$C,$A5699,Lancamentos!$E:$E,$C5699,Lancamentos!$B:$B,"SAIDA_DESCARTE")</f>
        <v/>
      </c>
      <c r="J5699" s="14">
        <f>G5699-H5699-I5699</f>
        <v/>
      </c>
      <c r="K5699">
        <f>IF(A5699="","",IF(J5699&lt;=IFERROR(VLOOKUP(A5699,Produtos!$A:$E,5,FALSE),0),"ABAIXO DO MINIMO","OK"))</f>
        <v/>
      </c>
    </row>
    <row r="5700">
      <c r="B5700">
        <f>IFERROR(VLOOKUP(A5700,Produtos!A:B,2,FALSE),"")</f>
        <v/>
      </c>
      <c r="D5700" s="10">
        <f>IFERROR(INDEX(Lotes!$E:$E,MATCH(1,(Lotes!$A:$A=A5700)*(Lotes!$C:$C=C5700),0)),"")</f>
        <v/>
      </c>
      <c r="E5700" s="14">
        <f>IF(D5700="","",D5700-TODAY())</f>
        <v/>
      </c>
      <c r="F5700">
        <f>IF(D5700="","",IF(E5700&lt;0,"VENCIDO",IF(E5700&lt;=30,"VENCE EM &lt;= 30 DIAS",IF(E5700&lt;=60,"ATENCAO (31-60 DIAS)","OK"))))</f>
        <v/>
      </c>
      <c r="G5700" s="14">
        <f>SUMIFS(Lancamentos!$G:$G,Lancamentos!$C:$C,$A5700,Lancamentos!$E:$E,$C5700,Lancamentos!$B:$B,"ENTRADA")</f>
        <v/>
      </c>
      <c r="H5700" s="14">
        <f>SUMIFS(Lancamentos!$G:$G,Lancamentos!$C:$C,$A5700,Lancamentos!$E:$E,$C5700,Lancamentos!$B:$B,"SAIDA_USO")</f>
        <v/>
      </c>
      <c r="I5700" s="14">
        <f>SUMIFS(Lancamentos!$G:$G,Lancamentos!$C:$C,$A5700,Lancamentos!$E:$E,$C5700,Lancamentos!$B:$B,"SAIDA_DESCARTE")</f>
        <v/>
      </c>
      <c r="J5700" s="14">
        <f>G5700-H5700-I5700</f>
        <v/>
      </c>
      <c r="K5700">
        <f>IF(A5700="","",IF(J5700&lt;=IFERROR(VLOOKUP(A5700,Produtos!$A:$E,5,FALSE),0),"ABAIXO DO MINIMO","OK"))</f>
        <v/>
      </c>
    </row>
    <row r="5701">
      <c r="B5701">
        <f>IFERROR(VLOOKUP(A5701,Produtos!A:B,2,FALSE),"")</f>
        <v/>
      </c>
      <c r="D5701" s="10">
        <f>IFERROR(INDEX(Lotes!$E:$E,MATCH(1,(Lotes!$A:$A=A5701)*(Lotes!$C:$C=C5701),0)),"")</f>
        <v/>
      </c>
      <c r="E5701" s="14">
        <f>IF(D5701="","",D5701-TODAY())</f>
        <v/>
      </c>
      <c r="F5701">
        <f>IF(D5701="","",IF(E5701&lt;0,"VENCIDO",IF(E5701&lt;=30,"VENCE EM &lt;= 30 DIAS",IF(E5701&lt;=60,"ATENCAO (31-60 DIAS)","OK"))))</f>
        <v/>
      </c>
      <c r="G5701" s="14">
        <f>SUMIFS(Lancamentos!$G:$G,Lancamentos!$C:$C,$A5701,Lancamentos!$E:$E,$C5701,Lancamentos!$B:$B,"ENTRADA")</f>
        <v/>
      </c>
      <c r="H5701" s="14">
        <f>SUMIFS(Lancamentos!$G:$G,Lancamentos!$C:$C,$A5701,Lancamentos!$E:$E,$C5701,Lancamentos!$B:$B,"SAIDA_USO")</f>
        <v/>
      </c>
      <c r="I5701" s="14">
        <f>SUMIFS(Lancamentos!$G:$G,Lancamentos!$C:$C,$A5701,Lancamentos!$E:$E,$C5701,Lancamentos!$B:$B,"SAIDA_DESCARTE")</f>
        <v/>
      </c>
      <c r="J5701" s="14">
        <f>G5701-H5701-I5701</f>
        <v/>
      </c>
      <c r="K5701">
        <f>IF(A5701="","",IF(J5701&lt;=IFERROR(VLOOKUP(A5701,Produtos!$A:$E,5,FALSE),0),"ABAIXO DO MINIMO","OK"))</f>
        <v/>
      </c>
    </row>
    <row r="5702">
      <c r="B5702">
        <f>IFERROR(VLOOKUP(A5702,Produtos!A:B,2,FALSE),"")</f>
        <v/>
      </c>
      <c r="D5702" s="10">
        <f>IFERROR(INDEX(Lotes!$E:$E,MATCH(1,(Lotes!$A:$A=A5702)*(Lotes!$C:$C=C5702),0)),"")</f>
        <v/>
      </c>
      <c r="E5702" s="14">
        <f>IF(D5702="","",D5702-TODAY())</f>
        <v/>
      </c>
      <c r="F5702">
        <f>IF(D5702="","",IF(E5702&lt;0,"VENCIDO",IF(E5702&lt;=30,"VENCE EM &lt;= 30 DIAS",IF(E5702&lt;=60,"ATENCAO (31-60 DIAS)","OK"))))</f>
        <v/>
      </c>
      <c r="G5702" s="14">
        <f>SUMIFS(Lancamentos!$G:$G,Lancamentos!$C:$C,$A5702,Lancamentos!$E:$E,$C5702,Lancamentos!$B:$B,"ENTRADA")</f>
        <v/>
      </c>
      <c r="H5702" s="14">
        <f>SUMIFS(Lancamentos!$G:$G,Lancamentos!$C:$C,$A5702,Lancamentos!$E:$E,$C5702,Lancamentos!$B:$B,"SAIDA_USO")</f>
        <v/>
      </c>
      <c r="I5702" s="14">
        <f>SUMIFS(Lancamentos!$G:$G,Lancamentos!$C:$C,$A5702,Lancamentos!$E:$E,$C5702,Lancamentos!$B:$B,"SAIDA_DESCARTE")</f>
        <v/>
      </c>
      <c r="J5702" s="14">
        <f>G5702-H5702-I5702</f>
        <v/>
      </c>
      <c r="K5702">
        <f>IF(A5702="","",IF(J5702&lt;=IFERROR(VLOOKUP(A5702,Produtos!$A:$E,5,FALSE),0),"ABAIXO DO MINIMO","OK"))</f>
        <v/>
      </c>
    </row>
    <row r="5703">
      <c r="B5703">
        <f>IFERROR(VLOOKUP(A5703,Produtos!A:B,2,FALSE),"")</f>
        <v/>
      </c>
      <c r="D5703" s="10">
        <f>IFERROR(INDEX(Lotes!$E:$E,MATCH(1,(Lotes!$A:$A=A5703)*(Lotes!$C:$C=C5703),0)),"")</f>
        <v/>
      </c>
      <c r="E5703" s="14">
        <f>IF(D5703="","",D5703-TODAY())</f>
        <v/>
      </c>
      <c r="F5703">
        <f>IF(D5703="","",IF(E5703&lt;0,"VENCIDO",IF(E5703&lt;=30,"VENCE EM &lt;= 30 DIAS",IF(E5703&lt;=60,"ATENCAO (31-60 DIAS)","OK"))))</f>
        <v/>
      </c>
      <c r="G5703" s="14">
        <f>SUMIFS(Lancamentos!$G:$G,Lancamentos!$C:$C,$A5703,Lancamentos!$E:$E,$C5703,Lancamentos!$B:$B,"ENTRADA")</f>
        <v/>
      </c>
      <c r="H5703" s="14">
        <f>SUMIFS(Lancamentos!$G:$G,Lancamentos!$C:$C,$A5703,Lancamentos!$E:$E,$C5703,Lancamentos!$B:$B,"SAIDA_USO")</f>
        <v/>
      </c>
      <c r="I5703" s="14">
        <f>SUMIFS(Lancamentos!$G:$G,Lancamentos!$C:$C,$A5703,Lancamentos!$E:$E,$C5703,Lancamentos!$B:$B,"SAIDA_DESCARTE")</f>
        <v/>
      </c>
      <c r="J5703" s="14">
        <f>G5703-H5703-I5703</f>
        <v/>
      </c>
      <c r="K5703">
        <f>IF(A5703="","",IF(J5703&lt;=IFERROR(VLOOKUP(A5703,Produtos!$A:$E,5,FALSE),0),"ABAIXO DO MINIMO","OK"))</f>
        <v/>
      </c>
    </row>
    <row r="5704">
      <c r="B5704">
        <f>IFERROR(VLOOKUP(A5704,Produtos!A:B,2,FALSE),"")</f>
        <v/>
      </c>
      <c r="D5704" s="10">
        <f>IFERROR(INDEX(Lotes!$E:$E,MATCH(1,(Lotes!$A:$A=A5704)*(Lotes!$C:$C=C5704),0)),"")</f>
        <v/>
      </c>
      <c r="E5704" s="14">
        <f>IF(D5704="","",D5704-TODAY())</f>
        <v/>
      </c>
      <c r="F5704">
        <f>IF(D5704="","",IF(E5704&lt;0,"VENCIDO",IF(E5704&lt;=30,"VENCE EM &lt;= 30 DIAS",IF(E5704&lt;=60,"ATENCAO (31-60 DIAS)","OK"))))</f>
        <v/>
      </c>
      <c r="G5704" s="14">
        <f>SUMIFS(Lancamentos!$G:$G,Lancamentos!$C:$C,$A5704,Lancamentos!$E:$E,$C5704,Lancamentos!$B:$B,"ENTRADA")</f>
        <v/>
      </c>
      <c r="H5704" s="14">
        <f>SUMIFS(Lancamentos!$G:$G,Lancamentos!$C:$C,$A5704,Lancamentos!$E:$E,$C5704,Lancamentos!$B:$B,"SAIDA_USO")</f>
        <v/>
      </c>
      <c r="I5704" s="14">
        <f>SUMIFS(Lancamentos!$G:$G,Lancamentos!$C:$C,$A5704,Lancamentos!$E:$E,$C5704,Lancamentos!$B:$B,"SAIDA_DESCARTE")</f>
        <v/>
      </c>
      <c r="J5704" s="14">
        <f>G5704-H5704-I5704</f>
        <v/>
      </c>
      <c r="K5704">
        <f>IF(A5704="","",IF(J5704&lt;=IFERROR(VLOOKUP(A5704,Produtos!$A:$E,5,FALSE),0),"ABAIXO DO MINIMO","OK"))</f>
        <v/>
      </c>
    </row>
    <row r="5705">
      <c r="B5705">
        <f>IFERROR(VLOOKUP(A5705,Produtos!A:B,2,FALSE),"")</f>
        <v/>
      </c>
      <c r="D5705" s="10">
        <f>IFERROR(INDEX(Lotes!$E:$E,MATCH(1,(Lotes!$A:$A=A5705)*(Lotes!$C:$C=C5705),0)),"")</f>
        <v/>
      </c>
      <c r="E5705" s="14">
        <f>IF(D5705="","",D5705-TODAY())</f>
        <v/>
      </c>
      <c r="F5705">
        <f>IF(D5705="","",IF(E5705&lt;0,"VENCIDO",IF(E5705&lt;=30,"VENCE EM &lt;= 30 DIAS",IF(E5705&lt;=60,"ATENCAO (31-60 DIAS)","OK"))))</f>
        <v/>
      </c>
      <c r="G5705" s="14">
        <f>SUMIFS(Lancamentos!$G:$G,Lancamentos!$C:$C,$A5705,Lancamentos!$E:$E,$C5705,Lancamentos!$B:$B,"ENTRADA")</f>
        <v/>
      </c>
      <c r="H5705" s="14">
        <f>SUMIFS(Lancamentos!$G:$G,Lancamentos!$C:$C,$A5705,Lancamentos!$E:$E,$C5705,Lancamentos!$B:$B,"SAIDA_USO")</f>
        <v/>
      </c>
      <c r="I5705" s="14">
        <f>SUMIFS(Lancamentos!$G:$G,Lancamentos!$C:$C,$A5705,Lancamentos!$E:$E,$C5705,Lancamentos!$B:$B,"SAIDA_DESCARTE")</f>
        <v/>
      </c>
      <c r="J5705" s="14">
        <f>G5705-H5705-I5705</f>
        <v/>
      </c>
      <c r="K5705">
        <f>IF(A5705="","",IF(J5705&lt;=IFERROR(VLOOKUP(A5705,Produtos!$A:$E,5,FALSE),0),"ABAIXO DO MINIMO","OK"))</f>
        <v/>
      </c>
    </row>
    <row r="5706">
      <c r="B5706">
        <f>IFERROR(VLOOKUP(A5706,Produtos!A:B,2,FALSE),"")</f>
        <v/>
      </c>
      <c r="D5706" s="10">
        <f>IFERROR(INDEX(Lotes!$E:$E,MATCH(1,(Lotes!$A:$A=A5706)*(Lotes!$C:$C=C5706),0)),"")</f>
        <v/>
      </c>
      <c r="E5706" s="14">
        <f>IF(D5706="","",D5706-TODAY())</f>
        <v/>
      </c>
      <c r="F5706">
        <f>IF(D5706="","",IF(E5706&lt;0,"VENCIDO",IF(E5706&lt;=30,"VENCE EM &lt;= 30 DIAS",IF(E5706&lt;=60,"ATENCAO (31-60 DIAS)","OK"))))</f>
        <v/>
      </c>
      <c r="G5706" s="14">
        <f>SUMIFS(Lancamentos!$G:$G,Lancamentos!$C:$C,$A5706,Lancamentos!$E:$E,$C5706,Lancamentos!$B:$B,"ENTRADA")</f>
        <v/>
      </c>
      <c r="H5706" s="14">
        <f>SUMIFS(Lancamentos!$G:$G,Lancamentos!$C:$C,$A5706,Lancamentos!$E:$E,$C5706,Lancamentos!$B:$B,"SAIDA_USO")</f>
        <v/>
      </c>
      <c r="I5706" s="14">
        <f>SUMIFS(Lancamentos!$G:$G,Lancamentos!$C:$C,$A5706,Lancamentos!$E:$E,$C5706,Lancamentos!$B:$B,"SAIDA_DESCARTE")</f>
        <v/>
      </c>
      <c r="J5706" s="14">
        <f>G5706-H5706-I5706</f>
        <v/>
      </c>
      <c r="K5706">
        <f>IF(A5706="","",IF(J5706&lt;=IFERROR(VLOOKUP(A5706,Produtos!$A:$E,5,FALSE),0),"ABAIXO DO MINIMO","OK"))</f>
        <v/>
      </c>
    </row>
    <row r="5707">
      <c r="B5707">
        <f>IFERROR(VLOOKUP(A5707,Produtos!A:B,2,FALSE),"")</f>
        <v/>
      </c>
      <c r="D5707" s="10">
        <f>IFERROR(INDEX(Lotes!$E:$E,MATCH(1,(Lotes!$A:$A=A5707)*(Lotes!$C:$C=C5707),0)),"")</f>
        <v/>
      </c>
      <c r="E5707" s="14">
        <f>IF(D5707="","",D5707-TODAY())</f>
        <v/>
      </c>
      <c r="F5707">
        <f>IF(D5707="","",IF(E5707&lt;0,"VENCIDO",IF(E5707&lt;=30,"VENCE EM &lt;= 30 DIAS",IF(E5707&lt;=60,"ATENCAO (31-60 DIAS)","OK"))))</f>
        <v/>
      </c>
      <c r="G5707" s="14">
        <f>SUMIFS(Lancamentos!$G:$G,Lancamentos!$C:$C,$A5707,Lancamentos!$E:$E,$C5707,Lancamentos!$B:$B,"ENTRADA")</f>
        <v/>
      </c>
      <c r="H5707" s="14">
        <f>SUMIFS(Lancamentos!$G:$G,Lancamentos!$C:$C,$A5707,Lancamentos!$E:$E,$C5707,Lancamentos!$B:$B,"SAIDA_USO")</f>
        <v/>
      </c>
      <c r="I5707" s="14">
        <f>SUMIFS(Lancamentos!$G:$G,Lancamentos!$C:$C,$A5707,Lancamentos!$E:$E,$C5707,Lancamentos!$B:$B,"SAIDA_DESCARTE")</f>
        <v/>
      </c>
      <c r="J5707" s="14">
        <f>G5707-H5707-I5707</f>
        <v/>
      </c>
      <c r="K5707">
        <f>IF(A5707="","",IF(J5707&lt;=IFERROR(VLOOKUP(A5707,Produtos!$A:$E,5,FALSE),0),"ABAIXO DO MINIMO","OK"))</f>
        <v/>
      </c>
    </row>
    <row r="5708">
      <c r="B5708">
        <f>IFERROR(VLOOKUP(A5708,Produtos!A:B,2,FALSE),"")</f>
        <v/>
      </c>
      <c r="D5708" s="10">
        <f>IFERROR(INDEX(Lotes!$E:$E,MATCH(1,(Lotes!$A:$A=A5708)*(Lotes!$C:$C=C5708),0)),"")</f>
        <v/>
      </c>
      <c r="E5708" s="14">
        <f>IF(D5708="","",D5708-TODAY())</f>
        <v/>
      </c>
      <c r="F5708">
        <f>IF(D5708="","",IF(E5708&lt;0,"VENCIDO",IF(E5708&lt;=30,"VENCE EM &lt;= 30 DIAS",IF(E5708&lt;=60,"ATENCAO (31-60 DIAS)","OK"))))</f>
        <v/>
      </c>
      <c r="G5708" s="14">
        <f>SUMIFS(Lancamentos!$G:$G,Lancamentos!$C:$C,$A5708,Lancamentos!$E:$E,$C5708,Lancamentos!$B:$B,"ENTRADA")</f>
        <v/>
      </c>
      <c r="H5708" s="14">
        <f>SUMIFS(Lancamentos!$G:$G,Lancamentos!$C:$C,$A5708,Lancamentos!$E:$E,$C5708,Lancamentos!$B:$B,"SAIDA_USO")</f>
        <v/>
      </c>
      <c r="I5708" s="14">
        <f>SUMIFS(Lancamentos!$G:$G,Lancamentos!$C:$C,$A5708,Lancamentos!$E:$E,$C5708,Lancamentos!$B:$B,"SAIDA_DESCARTE")</f>
        <v/>
      </c>
      <c r="J5708" s="14">
        <f>G5708-H5708-I5708</f>
        <v/>
      </c>
      <c r="K5708">
        <f>IF(A5708="","",IF(J5708&lt;=IFERROR(VLOOKUP(A5708,Produtos!$A:$E,5,FALSE),0),"ABAIXO DO MINIMO","OK"))</f>
        <v/>
      </c>
    </row>
    <row r="5709">
      <c r="B5709">
        <f>IFERROR(VLOOKUP(A5709,Produtos!A:B,2,FALSE),"")</f>
        <v/>
      </c>
      <c r="D5709" s="10">
        <f>IFERROR(INDEX(Lotes!$E:$E,MATCH(1,(Lotes!$A:$A=A5709)*(Lotes!$C:$C=C5709),0)),"")</f>
        <v/>
      </c>
      <c r="E5709" s="14">
        <f>IF(D5709="","",D5709-TODAY())</f>
        <v/>
      </c>
      <c r="F5709">
        <f>IF(D5709="","",IF(E5709&lt;0,"VENCIDO",IF(E5709&lt;=30,"VENCE EM &lt;= 30 DIAS",IF(E5709&lt;=60,"ATENCAO (31-60 DIAS)","OK"))))</f>
        <v/>
      </c>
      <c r="G5709" s="14">
        <f>SUMIFS(Lancamentos!$G:$G,Lancamentos!$C:$C,$A5709,Lancamentos!$E:$E,$C5709,Lancamentos!$B:$B,"ENTRADA")</f>
        <v/>
      </c>
      <c r="H5709" s="14">
        <f>SUMIFS(Lancamentos!$G:$G,Lancamentos!$C:$C,$A5709,Lancamentos!$E:$E,$C5709,Lancamentos!$B:$B,"SAIDA_USO")</f>
        <v/>
      </c>
      <c r="I5709" s="14">
        <f>SUMIFS(Lancamentos!$G:$G,Lancamentos!$C:$C,$A5709,Lancamentos!$E:$E,$C5709,Lancamentos!$B:$B,"SAIDA_DESCARTE")</f>
        <v/>
      </c>
      <c r="J5709" s="14">
        <f>G5709-H5709-I5709</f>
        <v/>
      </c>
      <c r="K5709">
        <f>IF(A5709="","",IF(J5709&lt;=IFERROR(VLOOKUP(A5709,Produtos!$A:$E,5,FALSE),0),"ABAIXO DO MINIMO","OK"))</f>
        <v/>
      </c>
    </row>
    <row r="5710">
      <c r="B5710">
        <f>IFERROR(VLOOKUP(A5710,Produtos!A:B,2,FALSE),"")</f>
        <v/>
      </c>
      <c r="D5710" s="10">
        <f>IFERROR(INDEX(Lotes!$E:$E,MATCH(1,(Lotes!$A:$A=A5710)*(Lotes!$C:$C=C5710),0)),"")</f>
        <v/>
      </c>
      <c r="E5710" s="14">
        <f>IF(D5710="","",D5710-TODAY())</f>
        <v/>
      </c>
      <c r="F5710">
        <f>IF(D5710="","",IF(E5710&lt;0,"VENCIDO",IF(E5710&lt;=30,"VENCE EM &lt;= 30 DIAS",IF(E5710&lt;=60,"ATENCAO (31-60 DIAS)","OK"))))</f>
        <v/>
      </c>
      <c r="G5710" s="14">
        <f>SUMIFS(Lancamentos!$G:$G,Lancamentos!$C:$C,$A5710,Lancamentos!$E:$E,$C5710,Lancamentos!$B:$B,"ENTRADA")</f>
        <v/>
      </c>
      <c r="H5710" s="14">
        <f>SUMIFS(Lancamentos!$G:$G,Lancamentos!$C:$C,$A5710,Lancamentos!$E:$E,$C5710,Lancamentos!$B:$B,"SAIDA_USO")</f>
        <v/>
      </c>
      <c r="I5710" s="14">
        <f>SUMIFS(Lancamentos!$G:$G,Lancamentos!$C:$C,$A5710,Lancamentos!$E:$E,$C5710,Lancamentos!$B:$B,"SAIDA_DESCARTE")</f>
        <v/>
      </c>
      <c r="J5710" s="14">
        <f>G5710-H5710-I5710</f>
        <v/>
      </c>
      <c r="K5710">
        <f>IF(A5710="","",IF(J5710&lt;=IFERROR(VLOOKUP(A5710,Produtos!$A:$E,5,FALSE),0),"ABAIXO DO MINIMO","OK"))</f>
        <v/>
      </c>
    </row>
    <row r="5711">
      <c r="B5711">
        <f>IFERROR(VLOOKUP(A5711,Produtos!A:B,2,FALSE),"")</f>
        <v/>
      </c>
      <c r="D5711" s="10">
        <f>IFERROR(INDEX(Lotes!$E:$E,MATCH(1,(Lotes!$A:$A=A5711)*(Lotes!$C:$C=C5711),0)),"")</f>
        <v/>
      </c>
      <c r="E5711" s="14">
        <f>IF(D5711="","",D5711-TODAY())</f>
        <v/>
      </c>
      <c r="F5711">
        <f>IF(D5711="","",IF(E5711&lt;0,"VENCIDO",IF(E5711&lt;=30,"VENCE EM &lt;= 30 DIAS",IF(E5711&lt;=60,"ATENCAO (31-60 DIAS)","OK"))))</f>
        <v/>
      </c>
      <c r="G5711" s="14">
        <f>SUMIFS(Lancamentos!$G:$G,Lancamentos!$C:$C,$A5711,Lancamentos!$E:$E,$C5711,Lancamentos!$B:$B,"ENTRADA")</f>
        <v/>
      </c>
      <c r="H5711" s="14">
        <f>SUMIFS(Lancamentos!$G:$G,Lancamentos!$C:$C,$A5711,Lancamentos!$E:$E,$C5711,Lancamentos!$B:$B,"SAIDA_USO")</f>
        <v/>
      </c>
      <c r="I5711" s="14">
        <f>SUMIFS(Lancamentos!$G:$G,Lancamentos!$C:$C,$A5711,Lancamentos!$E:$E,$C5711,Lancamentos!$B:$B,"SAIDA_DESCARTE")</f>
        <v/>
      </c>
      <c r="J5711" s="14">
        <f>G5711-H5711-I5711</f>
        <v/>
      </c>
      <c r="K5711">
        <f>IF(A5711="","",IF(J5711&lt;=IFERROR(VLOOKUP(A5711,Produtos!$A:$E,5,FALSE),0),"ABAIXO DO MINIMO","OK"))</f>
        <v/>
      </c>
    </row>
    <row r="5712">
      <c r="B5712">
        <f>IFERROR(VLOOKUP(A5712,Produtos!A:B,2,FALSE),"")</f>
        <v/>
      </c>
      <c r="D5712" s="10">
        <f>IFERROR(INDEX(Lotes!$E:$E,MATCH(1,(Lotes!$A:$A=A5712)*(Lotes!$C:$C=C5712),0)),"")</f>
        <v/>
      </c>
      <c r="E5712" s="14">
        <f>IF(D5712="","",D5712-TODAY())</f>
        <v/>
      </c>
      <c r="F5712">
        <f>IF(D5712="","",IF(E5712&lt;0,"VENCIDO",IF(E5712&lt;=30,"VENCE EM &lt;= 30 DIAS",IF(E5712&lt;=60,"ATENCAO (31-60 DIAS)","OK"))))</f>
        <v/>
      </c>
      <c r="G5712" s="14">
        <f>SUMIFS(Lancamentos!$G:$G,Lancamentos!$C:$C,$A5712,Lancamentos!$E:$E,$C5712,Lancamentos!$B:$B,"ENTRADA")</f>
        <v/>
      </c>
      <c r="H5712" s="14">
        <f>SUMIFS(Lancamentos!$G:$G,Lancamentos!$C:$C,$A5712,Lancamentos!$E:$E,$C5712,Lancamentos!$B:$B,"SAIDA_USO")</f>
        <v/>
      </c>
      <c r="I5712" s="14">
        <f>SUMIFS(Lancamentos!$G:$G,Lancamentos!$C:$C,$A5712,Lancamentos!$E:$E,$C5712,Lancamentos!$B:$B,"SAIDA_DESCARTE")</f>
        <v/>
      </c>
      <c r="J5712" s="14">
        <f>G5712-H5712-I5712</f>
        <v/>
      </c>
      <c r="K5712">
        <f>IF(A5712="","",IF(J5712&lt;=IFERROR(VLOOKUP(A5712,Produtos!$A:$E,5,FALSE),0),"ABAIXO DO MINIMO","OK"))</f>
        <v/>
      </c>
    </row>
    <row r="5713">
      <c r="B5713">
        <f>IFERROR(VLOOKUP(A5713,Produtos!A:B,2,FALSE),"")</f>
        <v/>
      </c>
      <c r="D5713" s="10">
        <f>IFERROR(INDEX(Lotes!$E:$E,MATCH(1,(Lotes!$A:$A=A5713)*(Lotes!$C:$C=C5713),0)),"")</f>
        <v/>
      </c>
      <c r="E5713" s="14">
        <f>IF(D5713="","",D5713-TODAY())</f>
        <v/>
      </c>
      <c r="F5713">
        <f>IF(D5713="","",IF(E5713&lt;0,"VENCIDO",IF(E5713&lt;=30,"VENCE EM &lt;= 30 DIAS",IF(E5713&lt;=60,"ATENCAO (31-60 DIAS)","OK"))))</f>
        <v/>
      </c>
      <c r="G5713" s="14">
        <f>SUMIFS(Lancamentos!$G:$G,Lancamentos!$C:$C,$A5713,Lancamentos!$E:$E,$C5713,Lancamentos!$B:$B,"ENTRADA")</f>
        <v/>
      </c>
      <c r="H5713" s="14">
        <f>SUMIFS(Lancamentos!$G:$G,Lancamentos!$C:$C,$A5713,Lancamentos!$E:$E,$C5713,Lancamentos!$B:$B,"SAIDA_USO")</f>
        <v/>
      </c>
      <c r="I5713" s="14">
        <f>SUMIFS(Lancamentos!$G:$G,Lancamentos!$C:$C,$A5713,Lancamentos!$E:$E,$C5713,Lancamentos!$B:$B,"SAIDA_DESCARTE")</f>
        <v/>
      </c>
      <c r="J5713" s="14">
        <f>G5713-H5713-I5713</f>
        <v/>
      </c>
      <c r="K5713">
        <f>IF(A5713="","",IF(J5713&lt;=IFERROR(VLOOKUP(A5713,Produtos!$A:$E,5,FALSE),0),"ABAIXO DO MINIMO","OK"))</f>
        <v/>
      </c>
    </row>
    <row r="5714">
      <c r="B5714">
        <f>IFERROR(VLOOKUP(A5714,Produtos!A:B,2,FALSE),"")</f>
        <v/>
      </c>
      <c r="D5714" s="10">
        <f>IFERROR(INDEX(Lotes!$E:$E,MATCH(1,(Lotes!$A:$A=A5714)*(Lotes!$C:$C=C5714),0)),"")</f>
        <v/>
      </c>
      <c r="E5714" s="14">
        <f>IF(D5714="","",D5714-TODAY())</f>
        <v/>
      </c>
      <c r="F5714">
        <f>IF(D5714="","",IF(E5714&lt;0,"VENCIDO",IF(E5714&lt;=30,"VENCE EM &lt;= 30 DIAS",IF(E5714&lt;=60,"ATENCAO (31-60 DIAS)","OK"))))</f>
        <v/>
      </c>
      <c r="G5714" s="14">
        <f>SUMIFS(Lancamentos!$G:$G,Lancamentos!$C:$C,$A5714,Lancamentos!$E:$E,$C5714,Lancamentos!$B:$B,"ENTRADA")</f>
        <v/>
      </c>
      <c r="H5714" s="14">
        <f>SUMIFS(Lancamentos!$G:$G,Lancamentos!$C:$C,$A5714,Lancamentos!$E:$E,$C5714,Lancamentos!$B:$B,"SAIDA_USO")</f>
        <v/>
      </c>
      <c r="I5714" s="14">
        <f>SUMIFS(Lancamentos!$G:$G,Lancamentos!$C:$C,$A5714,Lancamentos!$E:$E,$C5714,Lancamentos!$B:$B,"SAIDA_DESCARTE")</f>
        <v/>
      </c>
      <c r="J5714" s="14">
        <f>G5714-H5714-I5714</f>
        <v/>
      </c>
      <c r="K5714">
        <f>IF(A5714="","",IF(J5714&lt;=IFERROR(VLOOKUP(A5714,Produtos!$A:$E,5,FALSE),0),"ABAIXO DO MINIMO","OK"))</f>
        <v/>
      </c>
    </row>
    <row r="5715">
      <c r="B5715">
        <f>IFERROR(VLOOKUP(A5715,Produtos!A:B,2,FALSE),"")</f>
        <v/>
      </c>
      <c r="D5715" s="10">
        <f>IFERROR(INDEX(Lotes!$E:$E,MATCH(1,(Lotes!$A:$A=A5715)*(Lotes!$C:$C=C5715),0)),"")</f>
        <v/>
      </c>
      <c r="E5715" s="14">
        <f>IF(D5715="","",D5715-TODAY())</f>
        <v/>
      </c>
      <c r="F5715">
        <f>IF(D5715="","",IF(E5715&lt;0,"VENCIDO",IF(E5715&lt;=30,"VENCE EM &lt;= 30 DIAS",IF(E5715&lt;=60,"ATENCAO (31-60 DIAS)","OK"))))</f>
        <v/>
      </c>
      <c r="G5715" s="14">
        <f>SUMIFS(Lancamentos!$G:$G,Lancamentos!$C:$C,$A5715,Lancamentos!$E:$E,$C5715,Lancamentos!$B:$B,"ENTRADA")</f>
        <v/>
      </c>
      <c r="H5715" s="14">
        <f>SUMIFS(Lancamentos!$G:$G,Lancamentos!$C:$C,$A5715,Lancamentos!$E:$E,$C5715,Lancamentos!$B:$B,"SAIDA_USO")</f>
        <v/>
      </c>
      <c r="I5715" s="14">
        <f>SUMIFS(Lancamentos!$G:$G,Lancamentos!$C:$C,$A5715,Lancamentos!$E:$E,$C5715,Lancamentos!$B:$B,"SAIDA_DESCARTE")</f>
        <v/>
      </c>
      <c r="J5715" s="14">
        <f>G5715-H5715-I5715</f>
        <v/>
      </c>
      <c r="K5715">
        <f>IF(A5715="","",IF(J5715&lt;=IFERROR(VLOOKUP(A5715,Produtos!$A:$E,5,FALSE),0),"ABAIXO DO MINIMO","OK"))</f>
        <v/>
      </c>
    </row>
    <row r="5716">
      <c r="B5716">
        <f>IFERROR(VLOOKUP(A5716,Produtos!A:B,2,FALSE),"")</f>
        <v/>
      </c>
      <c r="D5716" s="10">
        <f>IFERROR(INDEX(Lotes!$E:$E,MATCH(1,(Lotes!$A:$A=A5716)*(Lotes!$C:$C=C5716),0)),"")</f>
        <v/>
      </c>
      <c r="E5716" s="14">
        <f>IF(D5716="","",D5716-TODAY())</f>
        <v/>
      </c>
      <c r="F5716">
        <f>IF(D5716="","",IF(E5716&lt;0,"VENCIDO",IF(E5716&lt;=30,"VENCE EM &lt;= 30 DIAS",IF(E5716&lt;=60,"ATENCAO (31-60 DIAS)","OK"))))</f>
        <v/>
      </c>
      <c r="G5716" s="14">
        <f>SUMIFS(Lancamentos!$G:$G,Lancamentos!$C:$C,$A5716,Lancamentos!$E:$E,$C5716,Lancamentos!$B:$B,"ENTRADA")</f>
        <v/>
      </c>
      <c r="H5716" s="14">
        <f>SUMIFS(Lancamentos!$G:$G,Lancamentos!$C:$C,$A5716,Lancamentos!$E:$E,$C5716,Lancamentos!$B:$B,"SAIDA_USO")</f>
        <v/>
      </c>
      <c r="I5716" s="14">
        <f>SUMIFS(Lancamentos!$G:$G,Lancamentos!$C:$C,$A5716,Lancamentos!$E:$E,$C5716,Lancamentos!$B:$B,"SAIDA_DESCARTE")</f>
        <v/>
      </c>
      <c r="J5716" s="14">
        <f>G5716-H5716-I5716</f>
        <v/>
      </c>
      <c r="K5716">
        <f>IF(A5716="","",IF(J5716&lt;=IFERROR(VLOOKUP(A5716,Produtos!$A:$E,5,FALSE),0),"ABAIXO DO MINIMO","OK"))</f>
        <v/>
      </c>
    </row>
    <row r="5717">
      <c r="B5717">
        <f>IFERROR(VLOOKUP(A5717,Produtos!A:B,2,FALSE),"")</f>
        <v/>
      </c>
      <c r="D5717" s="10">
        <f>IFERROR(INDEX(Lotes!$E:$E,MATCH(1,(Lotes!$A:$A=A5717)*(Lotes!$C:$C=C5717),0)),"")</f>
        <v/>
      </c>
      <c r="E5717" s="14">
        <f>IF(D5717="","",D5717-TODAY())</f>
        <v/>
      </c>
      <c r="F5717">
        <f>IF(D5717="","",IF(E5717&lt;0,"VENCIDO",IF(E5717&lt;=30,"VENCE EM &lt;= 30 DIAS",IF(E5717&lt;=60,"ATENCAO (31-60 DIAS)","OK"))))</f>
        <v/>
      </c>
      <c r="G5717" s="14">
        <f>SUMIFS(Lancamentos!$G:$G,Lancamentos!$C:$C,$A5717,Lancamentos!$E:$E,$C5717,Lancamentos!$B:$B,"ENTRADA")</f>
        <v/>
      </c>
      <c r="H5717" s="14">
        <f>SUMIFS(Lancamentos!$G:$G,Lancamentos!$C:$C,$A5717,Lancamentos!$E:$E,$C5717,Lancamentos!$B:$B,"SAIDA_USO")</f>
        <v/>
      </c>
      <c r="I5717" s="14">
        <f>SUMIFS(Lancamentos!$G:$G,Lancamentos!$C:$C,$A5717,Lancamentos!$E:$E,$C5717,Lancamentos!$B:$B,"SAIDA_DESCARTE")</f>
        <v/>
      </c>
      <c r="J5717" s="14">
        <f>G5717-H5717-I5717</f>
        <v/>
      </c>
      <c r="K5717">
        <f>IF(A5717="","",IF(J5717&lt;=IFERROR(VLOOKUP(A5717,Produtos!$A:$E,5,FALSE),0),"ABAIXO DO MINIMO","OK"))</f>
        <v/>
      </c>
    </row>
    <row r="5718">
      <c r="B5718">
        <f>IFERROR(VLOOKUP(A5718,Produtos!A:B,2,FALSE),"")</f>
        <v/>
      </c>
      <c r="D5718" s="10">
        <f>IFERROR(INDEX(Lotes!$E:$E,MATCH(1,(Lotes!$A:$A=A5718)*(Lotes!$C:$C=C5718),0)),"")</f>
        <v/>
      </c>
      <c r="E5718" s="14">
        <f>IF(D5718="","",D5718-TODAY())</f>
        <v/>
      </c>
      <c r="F5718">
        <f>IF(D5718="","",IF(E5718&lt;0,"VENCIDO",IF(E5718&lt;=30,"VENCE EM &lt;= 30 DIAS",IF(E5718&lt;=60,"ATENCAO (31-60 DIAS)","OK"))))</f>
        <v/>
      </c>
      <c r="G5718" s="14">
        <f>SUMIFS(Lancamentos!$G:$G,Lancamentos!$C:$C,$A5718,Lancamentos!$E:$E,$C5718,Lancamentos!$B:$B,"ENTRADA")</f>
        <v/>
      </c>
      <c r="H5718" s="14">
        <f>SUMIFS(Lancamentos!$G:$G,Lancamentos!$C:$C,$A5718,Lancamentos!$E:$E,$C5718,Lancamentos!$B:$B,"SAIDA_USO")</f>
        <v/>
      </c>
      <c r="I5718" s="14">
        <f>SUMIFS(Lancamentos!$G:$G,Lancamentos!$C:$C,$A5718,Lancamentos!$E:$E,$C5718,Lancamentos!$B:$B,"SAIDA_DESCARTE")</f>
        <v/>
      </c>
      <c r="J5718" s="14">
        <f>G5718-H5718-I5718</f>
        <v/>
      </c>
      <c r="K5718">
        <f>IF(A5718="","",IF(J5718&lt;=IFERROR(VLOOKUP(A5718,Produtos!$A:$E,5,FALSE),0),"ABAIXO DO MINIMO","OK"))</f>
        <v/>
      </c>
    </row>
    <row r="5719">
      <c r="B5719">
        <f>IFERROR(VLOOKUP(A5719,Produtos!A:B,2,FALSE),"")</f>
        <v/>
      </c>
      <c r="D5719" s="10">
        <f>IFERROR(INDEX(Lotes!$E:$E,MATCH(1,(Lotes!$A:$A=A5719)*(Lotes!$C:$C=C5719),0)),"")</f>
        <v/>
      </c>
      <c r="E5719" s="14">
        <f>IF(D5719="","",D5719-TODAY())</f>
        <v/>
      </c>
      <c r="F5719">
        <f>IF(D5719="","",IF(E5719&lt;0,"VENCIDO",IF(E5719&lt;=30,"VENCE EM &lt;= 30 DIAS",IF(E5719&lt;=60,"ATENCAO (31-60 DIAS)","OK"))))</f>
        <v/>
      </c>
      <c r="G5719" s="14">
        <f>SUMIFS(Lancamentos!$G:$G,Lancamentos!$C:$C,$A5719,Lancamentos!$E:$E,$C5719,Lancamentos!$B:$B,"ENTRADA")</f>
        <v/>
      </c>
      <c r="H5719" s="14">
        <f>SUMIFS(Lancamentos!$G:$G,Lancamentos!$C:$C,$A5719,Lancamentos!$E:$E,$C5719,Lancamentos!$B:$B,"SAIDA_USO")</f>
        <v/>
      </c>
      <c r="I5719" s="14">
        <f>SUMIFS(Lancamentos!$G:$G,Lancamentos!$C:$C,$A5719,Lancamentos!$E:$E,$C5719,Lancamentos!$B:$B,"SAIDA_DESCARTE")</f>
        <v/>
      </c>
      <c r="J5719" s="14">
        <f>G5719-H5719-I5719</f>
        <v/>
      </c>
      <c r="K5719">
        <f>IF(A5719="","",IF(J5719&lt;=IFERROR(VLOOKUP(A5719,Produtos!$A:$E,5,FALSE),0),"ABAIXO DO MINIMO","OK"))</f>
        <v/>
      </c>
    </row>
    <row r="5720">
      <c r="B5720">
        <f>IFERROR(VLOOKUP(A5720,Produtos!A:B,2,FALSE),"")</f>
        <v/>
      </c>
      <c r="D5720" s="10">
        <f>IFERROR(INDEX(Lotes!$E:$E,MATCH(1,(Lotes!$A:$A=A5720)*(Lotes!$C:$C=C5720),0)),"")</f>
        <v/>
      </c>
      <c r="E5720" s="14">
        <f>IF(D5720="","",D5720-TODAY())</f>
        <v/>
      </c>
      <c r="F5720">
        <f>IF(D5720="","",IF(E5720&lt;0,"VENCIDO",IF(E5720&lt;=30,"VENCE EM &lt;= 30 DIAS",IF(E5720&lt;=60,"ATENCAO (31-60 DIAS)","OK"))))</f>
        <v/>
      </c>
      <c r="G5720" s="14">
        <f>SUMIFS(Lancamentos!$G:$G,Lancamentos!$C:$C,$A5720,Lancamentos!$E:$E,$C5720,Lancamentos!$B:$B,"ENTRADA")</f>
        <v/>
      </c>
      <c r="H5720" s="14">
        <f>SUMIFS(Lancamentos!$G:$G,Lancamentos!$C:$C,$A5720,Lancamentos!$E:$E,$C5720,Lancamentos!$B:$B,"SAIDA_USO")</f>
        <v/>
      </c>
      <c r="I5720" s="14">
        <f>SUMIFS(Lancamentos!$G:$G,Lancamentos!$C:$C,$A5720,Lancamentos!$E:$E,$C5720,Lancamentos!$B:$B,"SAIDA_DESCARTE")</f>
        <v/>
      </c>
      <c r="J5720" s="14">
        <f>G5720-H5720-I5720</f>
        <v/>
      </c>
      <c r="K5720">
        <f>IF(A5720="","",IF(J5720&lt;=IFERROR(VLOOKUP(A5720,Produtos!$A:$E,5,FALSE),0),"ABAIXO DO MINIMO","OK"))</f>
        <v/>
      </c>
    </row>
    <row r="5721">
      <c r="B5721">
        <f>IFERROR(VLOOKUP(A5721,Produtos!A:B,2,FALSE),"")</f>
        <v/>
      </c>
      <c r="D5721" s="10">
        <f>IFERROR(INDEX(Lotes!$E:$E,MATCH(1,(Lotes!$A:$A=A5721)*(Lotes!$C:$C=C5721),0)),"")</f>
        <v/>
      </c>
      <c r="E5721" s="14">
        <f>IF(D5721="","",D5721-TODAY())</f>
        <v/>
      </c>
      <c r="F5721">
        <f>IF(D5721="","",IF(E5721&lt;0,"VENCIDO",IF(E5721&lt;=30,"VENCE EM &lt;= 30 DIAS",IF(E5721&lt;=60,"ATENCAO (31-60 DIAS)","OK"))))</f>
        <v/>
      </c>
      <c r="G5721" s="14">
        <f>SUMIFS(Lancamentos!$G:$G,Lancamentos!$C:$C,$A5721,Lancamentos!$E:$E,$C5721,Lancamentos!$B:$B,"ENTRADA")</f>
        <v/>
      </c>
      <c r="H5721" s="14">
        <f>SUMIFS(Lancamentos!$G:$G,Lancamentos!$C:$C,$A5721,Lancamentos!$E:$E,$C5721,Lancamentos!$B:$B,"SAIDA_USO")</f>
        <v/>
      </c>
      <c r="I5721" s="14">
        <f>SUMIFS(Lancamentos!$G:$G,Lancamentos!$C:$C,$A5721,Lancamentos!$E:$E,$C5721,Lancamentos!$B:$B,"SAIDA_DESCARTE")</f>
        <v/>
      </c>
      <c r="J5721" s="14">
        <f>G5721-H5721-I5721</f>
        <v/>
      </c>
      <c r="K5721">
        <f>IF(A5721="","",IF(J5721&lt;=IFERROR(VLOOKUP(A5721,Produtos!$A:$E,5,FALSE),0),"ABAIXO DO MINIMO","OK"))</f>
        <v/>
      </c>
    </row>
    <row r="5722">
      <c r="B5722">
        <f>IFERROR(VLOOKUP(A5722,Produtos!A:B,2,FALSE),"")</f>
        <v/>
      </c>
      <c r="D5722" s="10">
        <f>IFERROR(INDEX(Lotes!$E:$E,MATCH(1,(Lotes!$A:$A=A5722)*(Lotes!$C:$C=C5722),0)),"")</f>
        <v/>
      </c>
      <c r="E5722" s="14">
        <f>IF(D5722="","",D5722-TODAY())</f>
        <v/>
      </c>
      <c r="F5722">
        <f>IF(D5722="","",IF(E5722&lt;0,"VENCIDO",IF(E5722&lt;=30,"VENCE EM &lt;= 30 DIAS",IF(E5722&lt;=60,"ATENCAO (31-60 DIAS)","OK"))))</f>
        <v/>
      </c>
      <c r="G5722" s="14">
        <f>SUMIFS(Lancamentos!$G:$G,Lancamentos!$C:$C,$A5722,Lancamentos!$E:$E,$C5722,Lancamentos!$B:$B,"ENTRADA")</f>
        <v/>
      </c>
      <c r="H5722" s="14">
        <f>SUMIFS(Lancamentos!$G:$G,Lancamentos!$C:$C,$A5722,Lancamentos!$E:$E,$C5722,Lancamentos!$B:$B,"SAIDA_USO")</f>
        <v/>
      </c>
      <c r="I5722" s="14">
        <f>SUMIFS(Lancamentos!$G:$G,Lancamentos!$C:$C,$A5722,Lancamentos!$E:$E,$C5722,Lancamentos!$B:$B,"SAIDA_DESCARTE")</f>
        <v/>
      </c>
      <c r="J5722" s="14">
        <f>G5722-H5722-I5722</f>
        <v/>
      </c>
      <c r="K5722">
        <f>IF(A5722="","",IF(J5722&lt;=IFERROR(VLOOKUP(A5722,Produtos!$A:$E,5,FALSE),0),"ABAIXO DO MINIMO","OK"))</f>
        <v/>
      </c>
    </row>
    <row r="5723">
      <c r="B5723">
        <f>IFERROR(VLOOKUP(A5723,Produtos!A:B,2,FALSE),"")</f>
        <v/>
      </c>
      <c r="D5723" s="10">
        <f>IFERROR(INDEX(Lotes!$E:$E,MATCH(1,(Lotes!$A:$A=A5723)*(Lotes!$C:$C=C5723),0)),"")</f>
        <v/>
      </c>
      <c r="E5723" s="14">
        <f>IF(D5723="","",D5723-TODAY())</f>
        <v/>
      </c>
      <c r="F5723">
        <f>IF(D5723="","",IF(E5723&lt;0,"VENCIDO",IF(E5723&lt;=30,"VENCE EM &lt;= 30 DIAS",IF(E5723&lt;=60,"ATENCAO (31-60 DIAS)","OK"))))</f>
        <v/>
      </c>
      <c r="G5723" s="14">
        <f>SUMIFS(Lancamentos!$G:$G,Lancamentos!$C:$C,$A5723,Lancamentos!$E:$E,$C5723,Lancamentos!$B:$B,"ENTRADA")</f>
        <v/>
      </c>
      <c r="H5723" s="14">
        <f>SUMIFS(Lancamentos!$G:$G,Lancamentos!$C:$C,$A5723,Lancamentos!$E:$E,$C5723,Lancamentos!$B:$B,"SAIDA_USO")</f>
        <v/>
      </c>
      <c r="I5723" s="14">
        <f>SUMIFS(Lancamentos!$G:$G,Lancamentos!$C:$C,$A5723,Lancamentos!$E:$E,$C5723,Lancamentos!$B:$B,"SAIDA_DESCARTE")</f>
        <v/>
      </c>
      <c r="J5723" s="14">
        <f>G5723-H5723-I5723</f>
        <v/>
      </c>
      <c r="K5723">
        <f>IF(A5723="","",IF(J5723&lt;=IFERROR(VLOOKUP(A5723,Produtos!$A:$E,5,FALSE),0),"ABAIXO DO MINIMO","OK"))</f>
        <v/>
      </c>
    </row>
    <row r="5724">
      <c r="B5724">
        <f>IFERROR(VLOOKUP(A5724,Produtos!A:B,2,FALSE),"")</f>
        <v/>
      </c>
      <c r="D5724" s="10">
        <f>IFERROR(INDEX(Lotes!$E:$E,MATCH(1,(Lotes!$A:$A=A5724)*(Lotes!$C:$C=C5724),0)),"")</f>
        <v/>
      </c>
      <c r="E5724" s="14">
        <f>IF(D5724="","",D5724-TODAY())</f>
        <v/>
      </c>
      <c r="F5724">
        <f>IF(D5724="","",IF(E5724&lt;0,"VENCIDO",IF(E5724&lt;=30,"VENCE EM &lt;= 30 DIAS",IF(E5724&lt;=60,"ATENCAO (31-60 DIAS)","OK"))))</f>
        <v/>
      </c>
      <c r="G5724" s="14">
        <f>SUMIFS(Lancamentos!$G:$G,Lancamentos!$C:$C,$A5724,Lancamentos!$E:$E,$C5724,Lancamentos!$B:$B,"ENTRADA")</f>
        <v/>
      </c>
      <c r="H5724" s="14">
        <f>SUMIFS(Lancamentos!$G:$G,Lancamentos!$C:$C,$A5724,Lancamentos!$E:$E,$C5724,Lancamentos!$B:$B,"SAIDA_USO")</f>
        <v/>
      </c>
      <c r="I5724" s="14">
        <f>SUMIFS(Lancamentos!$G:$G,Lancamentos!$C:$C,$A5724,Lancamentos!$E:$E,$C5724,Lancamentos!$B:$B,"SAIDA_DESCARTE")</f>
        <v/>
      </c>
      <c r="J5724" s="14">
        <f>G5724-H5724-I5724</f>
        <v/>
      </c>
      <c r="K5724">
        <f>IF(A5724="","",IF(J5724&lt;=IFERROR(VLOOKUP(A5724,Produtos!$A:$E,5,FALSE),0),"ABAIXO DO MINIMO","OK"))</f>
        <v/>
      </c>
    </row>
    <row r="5725">
      <c r="B5725">
        <f>IFERROR(VLOOKUP(A5725,Produtos!A:B,2,FALSE),"")</f>
        <v/>
      </c>
      <c r="D5725" s="10">
        <f>IFERROR(INDEX(Lotes!$E:$E,MATCH(1,(Lotes!$A:$A=A5725)*(Lotes!$C:$C=C5725),0)),"")</f>
        <v/>
      </c>
      <c r="E5725" s="14">
        <f>IF(D5725="","",D5725-TODAY())</f>
        <v/>
      </c>
      <c r="F5725">
        <f>IF(D5725="","",IF(E5725&lt;0,"VENCIDO",IF(E5725&lt;=30,"VENCE EM &lt;= 30 DIAS",IF(E5725&lt;=60,"ATENCAO (31-60 DIAS)","OK"))))</f>
        <v/>
      </c>
      <c r="G5725" s="14">
        <f>SUMIFS(Lancamentos!$G:$G,Lancamentos!$C:$C,$A5725,Lancamentos!$E:$E,$C5725,Lancamentos!$B:$B,"ENTRADA")</f>
        <v/>
      </c>
      <c r="H5725" s="14">
        <f>SUMIFS(Lancamentos!$G:$G,Lancamentos!$C:$C,$A5725,Lancamentos!$E:$E,$C5725,Lancamentos!$B:$B,"SAIDA_USO")</f>
        <v/>
      </c>
      <c r="I5725" s="14">
        <f>SUMIFS(Lancamentos!$G:$G,Lancamentos!$C:$C,$A5725,Lancamentos!$E:$E,$C5725,Lancamentos!$B:$B,"SAIDA_DESCARTE")</f>
        <v/>
      </c>
      <c r="J5725" s="14">
        <f>G5725-H5725-I5725</f>
        <v/>
      </c>
      <c r="K5725">
        <f>IF(A5725="","",IF(J5725&lt;=IFERROR(VLOOKUP(A5725,Produtos!$A:$E,5,FALSE),0),"ABAIXO DO MINIMO","OK"))</f>
        <v/>
      </c>
    </row>
    <row r="5726">
      <c r="B5726">
        <f>IFERROR(VLOOKUP(A5726,Produtos!A:B,2,FALSE),"")</f>
        <v/>
      </c>
      <c r="D5726" s="10">
        <f>IFERROR(INDEX(Lotes!$E:$E,MATCH(1,(Lotes!$A:$A=A5726)*(Lotes!$C:$C=C5726),0)),"")</f>
        <v/>
      </c>
      <c r="E5726" s="14">
        <f>IF(D5726="","",D5726-TODAY())</f>
        <v/>
      </c>
      <c r="F5726">
        <f>IF(D5726="","",IF(E5726&lt;0,"VENCIDO",IF(E5726&lt;=30,"VENCE EM &lt;= 30 DIAS",IF(E5726&lt;=60,"ATENCAO (31-60 DIAS)","OK"))))</f>
        <v/>
      </c>
      <c r="G5726" s="14">
        <f>SUMIFS(Lancamentos!$G:$G,Lancamentos!$C:$C,$A5726,Lancamentos!$E:$E,$C5726,Lancamentos!$B:$B,"ENTRADA")</f>
        <v/>
      </c>
      <c r="H5726" s="14">
        <f>SUMIFS(Lancamentos!$G:$G,Lancamentos!$C:$C,$A5726,Lancamentos!$E:$E,$C5726,Lancamentos!$B:$B,"SAIDA_USO")</f>
        <v/>
      </c>
      <c r="I5726" s="14">
        <f>SUMIFS(Lancamentos!$G:$G,Lancamentos!$C:$C,$A5726,Lancamentos!$E:$E,$C5726,Lancamentos!$B:$B,"SAIDA_DESCARTE")</f>
        <v/>
      </c>
      <c r="J5726" s="14">
        <f>G5726-H5726-I5726</f>
        <v/>
      </c>
      <c r="K5726">
        <f>IF(A5726="","",IF(J5726&lt;=IFERROR(VLOOKUP(A5726,Produtos!$A:$E,5,FALSE),0),"ABAIXO DO MINIMO","OK"))</f>
        <v/>
      </c>
    </row>
    <row r="5727">
      <c r="B5727">
        <f>IFERROR(VLOOKUP(A5727,Produtos!A:B,2,FALSE),"")</f>
        <v/>
      </c>
      <c r="D5727" s="10">
        <f>IFERROR(INDEX(Lotes!$E:$E,MATCH(1,(Lotes!$A:$A=A5727)*(Lotes!$C:$C=C5727),0)),"")</f>
        <v/>
      </c>
      <c r="E5727" s="14">
        <f>IF(D5727="","",D5727-TODAY())</f>
        <v/>
      </c>
      <c r="F5727">
        <f>IF(D5727="","",IF(E5727&lt;0,"VENCIDO",IF(E5727&lt;=30,"VENCE EM &lt;= 30 DIAS",IF(E5727&lt;=60,"ATENCAO (31-60 DIAS)","OK"))))</f>
        <v/>
      </c>
      <c r="G5727" s="14">
        <f>SUMIFS(Lancamentos!$G:$G,Lancamentos!$C:$C,$A5727,Lancamentos!$E:$E,$C5727,Lancamentos!$B:$B,"ENTRADA")</f>
        <v/>
      </c>
      <c r="H5727" s="14">
        <f>SUMIFS(Lancamentos!$G:$G,Lancamentos!$C:$C,$A5727,Lancamentos!$E:$E,$C5727,Lancamentos!$B:$B,"SAIDA_USO")</f>
        <v/>
      </c>
      <c r="I5727" s="14">
        <f>SUMIFS(Lancamentos!$G:$G,Lancamentos!$C:$C,$A5727,Lancamentos!$E:$E,$C5727,Lancamentos!$B:$B,"SAIDA_DESCARTE")</f>
        <v/>
      </c>
      <c r="J5727" s="14">
        <f>G5727-H5727-I5727</f>
        <v/>
      </c>
      <c r="K5727">
        <f>IF(A5727="","",IF(J5727&lt;=IFERROR(VLOOKUP(A5727,Produtos!$A:$E,5,FALSE),0),"ABAIXO DO MINIMO","OK"))</f>
        <v/>
      </c>
    </row>
    <row r="5728">
      <c r="B5728">
        <f>IFERROR(VLOOKUP(A5728,Produtos!A:B,2,FALSE),"")</f>
        <v/>
      </c>
      <c r="D5728" s="10">
        <f>IFERROR(INDEX(Lotes!$E:$E,MATCH(1,(Lotes!$A:$A=A5728)*(Lotes!$C:$C=C5728),0)),"")</f>
        <v/>
      </c>
      <c r="E5728" s="14">
        <f>IF(D5728="","",D5728-TODAY())</f>
        <v/>
      </c>
      <c r="F5728">
        <f>IF(D5728="","",IF(E5728&lt;0,"VENCIDO",IF(E5728&lt;=30,"VENCE EM &lt;= 30 DIAS",IF(E5728&lt;=60,"ATENCAO (31-60 DIAS)","OK"))))</f>
        <v/>
      </c>
      <c r="G5728" s="14">
        <f>SUMIFS(Lancamentos!$G:$G,Lancamentos!$C:$C,$A5728,Lancamentos!$E:$E,$C5728,Lancamentos!$B:$B,"ENTRADA")</f>
        <v/>
      </c>
      <c r="H5728" s="14">
        <f>SUMIFS(Lancamentos!$G:$G,Lancamentos!$C:$C,$A5728,Lancamentos!$E:$E,$C5728,Lancamentos!$B:$B,"SAIDA_USO")</f>
        <v/>
      </c>
      <c r="I5728" s="14">
        <f>SUMIFS(Lancamentos!$G:$G,Lancamentos!$C:$C,$A5728,Lancamentos!$E:$E,$C5728,Lancamentos!$B:$B,"SAIDA_DESCARTE")</f>
        <v/>
      </c>
      <c r="J5728" s="14">
        <f>G5728-H5728-I5728</f>
        <v/>
      </c>
      <c r="K5728">
        <f>IF(A5728="","",IF(J5728&lt;=IFERROR(VLOOKUP(A5728,Produtos!$A:$E,5,FALSE),0),"ABAIXO DO MINIMO","OK"))</f>
        <v/>
      </c>
    </row>
    <row r="5729">
      <c r="B5729">
        <f>IFERROR(VLOOKUP(A5729,Produtos!A:B,2,FALSE),"")</f>
        <v/>
      </c>
      <c r="D5729" s="10">
        <f>IFERROR(INDEX(Lotes!$E:$E,MATCH(1,(Lotes!$A:$A=A5729)*(Lotes!$C:$C=C5729),0)),"")</f>
        <v/>
      </c>
      <c r="E5729" s="14">
        <f>IF(D5729="","",D5729-TODAY())</f>
        <v/>
      </c>
      <c r="F5729">
        <f>IF(D5729="","",IF(E5729&lt;0,"VENCIDO",IF(E5729&lt;=30,"VENCE EM &lt;= 30 DIAS",IF(E5729&lt;=60,"ATENCAO (31-60 DIAS)","OK"))))</f>
        <v/>
      </c>
      <c r="G5729" s="14">
        <f>SUMIFS(Lancamentos!$G:$G,Lancamentos!$C:$C,$A5729,Lancamentos!$E:$E,$C5729,Lancamentos!$B:$B,"ENTRADA")</f>
        <v/>
      </c>
      <c r="H5729" s="14">
        <f>SUMIFS(Lancamentos!$G:$G,Lancamentos!$C:$C,$A5729,Lancamentos!$E:$E,$C5729,Lancamentos!$B:$B,"SAIDA_USO")</f>
        <v/>
      </c>
      <c r="I5729" s="14">
        <f>SUMIFS(Lancamentos!$G:$G,Lancamentos!$C:$C,$A5729,Lancamentos!$E:$E,$C5729,Lancamentos!$B:$B,"SAIDA_DESCARTE")</f>
        <v/>
      </c>
      <c r="J5729" s="14">
        <f>G5729-H5729-I5729</f>
        <v/>
      </c>
      <c r="K5729">
        <f>IF(A5729="","",IF(J5729&lt;=IFERROR(VLOOKUP(A5729,Produtos!$A:$E,5,FALSE),0),"ABAIXO DO MINIMO","OK"))</f>
        <v/>
      </c>
    </row>
    <row r="5730">
      <c r="B5730">
        <f>IFERROR(VLOOKUP(A5730,Produtos!A:B,2,FALSE),"")</f>
        <v/>
      </c>
      <c r="D5730" s="10">
        <f>IFERROR(INDEX(Lotes!$E:$E,MATCH(1,(Lotes!$A:$A=A5730)*(Lotes!$C:$C=C5730),0)),"")</f>
        <v/>
      </c>
      <c r="E5730" s="14">
        <f>IF(D5730="","",D5730-TODAY())</f>
        <v/>
      </c>
      <c r="F5730">
        <f>IF(D5730="","",IF(E5730&lt;0,"VENCIDO",IF(E5730&lt;=30,"VENCE EM &lt;= 30 DIAS",IF(E5730&lt;=60,"ATENCAO (31-60 DIAS)","OK"))))</f>
        <v/>
      </c>
      <c r="G5730" s="14">
        <f>SUMIFS(Lancamentos!$G:$G,Lancamentos!$C:$C,$A5730,Lancamentos!$E:$E,$C5730,Lancamentos!$B:$B,"ENTRADA")</f>
        <v/>
      </c>
      <c r="H5730" s="14">
        <f>SUMIFS(Lancamentos!$G:$G,Lancamentos!$C:$C,$A5730,Lancamentos!$E:$E,$C5730,Lancamentos!$B:$B,"SAIDA_USO")</f>
        <v/>
      </c>
      <c r="I5730" s="14">
        <f>SUMIFS(Lancamentos!$G:$G,Lancamentos!$C:$C,$A5730,Lancamentos!$E:$E,$C5730,Lancamentos!$B:$B,"SAIDA_DESCARTE")</f>
        <v/>
      </c>
      <c r="J5730" s="14">
        <f>G5730-H5730-I5730</f>
        <v/>
      </c>
      <c r="K5730">
        <f>IF(A5730="","",IF(J5730&lt;=IFERROR(VLOOKUP(A5730,Produtos!$A:$E,5,FALSE),0),"ABAIXO DO MINIMO","OK"))</f>
        <v/>
      </c>
    </row>
    <row r="5731">
      <c r="B5731">
        <f>IFERROR(VLOOKUP(A5731,Produtos!A:B,2,FALSE),"")</f>
        <v/>
      </c>
      <c r="D5731" s="10">
        <f>IFERROR(INDEX(Lotes!$E:$E,MATCH(1,(Lotes!$A:$A=A5731)*(Lotes!$C:$C=C5731),0)),"")</f>
        <v/>
      </c>
      <c r="E5731" s="14">
        <f>IF(D5731="","",D5731-TODAY())</f>
        <v/>
      </c>
      <c r="F5731">
        <f>IF(D5731="","",IF(E5731&lt;0,"VENCIDO",IF(E5731&lt;=30,"VENCE EM &lt;= 30 DIAS",IF(E5731&lt;=60,"ATENCAO (31-60 DIAS)","OK"))))</f>
        <v/>
      </c>
      <c r="G5731" s="14">
        <f>SUMIFS(Lancamentos!$G:$G,Lancamentos!$C:$C,$A5731,Lancamentos!$E:$E,$C5731,Lancamentos!$B:$B,"ENTRADA")</f>
        <v/>
      </c>
      <c r="H5731" s="14">
        <f>SUMIFS(Lancamentos!$G:$G,Lancamentos!$C:$C,$A5731,Lancamentos!$E:$E,$C5731,Lancamentos!$B:$B,"SAIDA_USO")</f>
        <v/>
      </c>
      <c r="I5731" s="14">
        <f>SUMIFS(Lancamentos!$G:$G,Lancamentos!$C:$C,$A5731,Lancamentos!$E:$E,$C5731,Lancamentos!$B:$B,"SAIDA_DESCARTE")</f>
        <v/>
      </c>
      <c r="J5731" s="14">
        <f>G5731-H5731-I5731</f>
        <v/>
      </c>
      <c r="K5731">
        <f>IF(A5731="","",IF(J5731&lt;=IFERROR(VLOOKUP(A5731,Produtos!$A:$E,5,FALSE),0),"ABAIXO DO MINIMO","OK"))</f>
        <v/>
      </c>
    </row>
    <row r="5732">
      <c r="B5732">
        <f>IFERROR(VLOOKUP(A5732,Produtos!A:B,2,FALSE),"")</f>
        <v/>
      </c>
      <c r="D5732" s="10">
        <f>IFERROR(INDEX(Lotes!$E:$E,MATCH(1,(Lotes!$A:$A=A5732)*(Lotes!$C:$C=C5732),0)),"")</f>
        <v/>
      </c>
      <c r="E5732" s="14">
        <f>IF(D5732="","",D5732-TODAY())</f>
        <v/>
      </c>
      <c r="F5732">
        <f>IF(D5732="","",IF(E5732&lt;0,"VENCIDO",IF(E5732&lt;=30,"VENCE EM &lt;= 30 DIAS",IF(E5732&lt;=60,"ATENCAO (31-60 DIAS)","OK"))))</f>
        <v/>
      </c>
      <c r="G5732" s="14">
        <f>SUMIFS(Lancamentos!$G:$G,Lancamentos!$C:$C,$A5732,Lancamentos!$E:$E,$C5732,Lancamentos!$B:$B,"ENTRADA")</f>
        <v/>
      </c>
      <c r="H5732" s="14">
        <f>SUMIFS(Lancamentos!$G:$G,Lancamentos!$C:$C,$A5732,Lancamentos!$E:$E,$C5732,Lancamentos!$B:$B,"SAIDA_USO")</f>
        <v/>
      </c>
      <c r="I5732" s="14">
        <f>SUMIFS(Lancamentos!$G:$G,Lancamentos!$C:$C,$A5732,Lancamentos!$E:$E,$C5732,Lancamentos!$B:$B,"SAIDA_DESCARTE")</f>
        <v/>
      </c>
      <c r="J5732" s="14">
        <f>G5732-H5732-I5732</f>
        <v/>
      </c>
      <c r="K5732">
        <f>IF(A5732="","",IF(J5732&lt;=IFERROR(VLOOKUP(A5732,Produtos!$A:$E,5,FALSE),0),"ABAIXO DO MINIMO","OK"))</f>
        <v/>
      </c>
    </row>
    <row r="5733">
      <c r="B5733">
        <f>IFERROR(VLOOKUP(A5733,Produtos!A:B,2,FALSE),"")</f>
        <v/>
      </c>
      <c r="D5733" s="10">
        <f>IFERROR(INDEX(Lotes!$E:$E,MATCH(1,(Lotes!$A:$A=A5733)*(Lotes!$C:$C=C5733),0)),"")</f>
        <v/>
      </c>
      <c r="E5733" s="14">
        <f>IF(D5733="","",D5733-TODAY())</f>
        <v/>
      </c>
      <c r="F5733">
        <f>IF(D5733="","",IF(E5733&lt;0,"VENCIDO",IF(E5733&lt;=30,"VENCE EM &lt;= 30 DIAS",IF(E5733&lt;=60,"ATENCAO (31-60 DIAS)","OK"))))</f>
        <v/>
      </c>
      <c r="G5733" s="14">
        <f>SUMIFS(Lancamentos!$G:$G,Lancamentos!$C:$C,$A5733,Lancamentos!$E:$E,$C5733,Lancamentos!$B:$B,"ENTRADA")</f>
        <v/>
      </c>
      <c r="H5733" s="14">
        <f>SUMIFS(Lancamentos!$G:$G,Lancamentos!$C:$C,$A5733,Lancamentos!$E:$E,$C5733,Lancamentos!$B:$B,"SAIDA_USO")</f>
        <v/>
      </c>
      <c r="I5733" s="14">
        <f>SUMIFS(Lancamentos!$G:$G,Lancamentos!$C:$C,$A5733,Lancamentos!$E:$E,$C5733,Lancamentos!$B:$B,"SAIDA_DESCARTE")</f>
        <v/>
      </c>
      <c r="J5733" s="14">
        <f>G5733-H5733-I5733</f>
        <v/>
      </c>
      <c r="K5733">
        <f>IF(A5733="","",IF(J5733&lt;=IFERROR(VLOOKUP(A5733,Produtos!$A:$E,5,FALSE),0),"ABAIXO DO MINIMO","OK"))</f>
        <v/>
      </c>
    </row>
    <row r="5734">
      <c r="B5734">
        <f>IFERROR(VLOOKUP(A5734,Produtos!A:B,2,FALSE),"")</f>
        <v/>
      </c>
      <c r="D5734" s="10">
        <f>IFERROR(INDEX(Lotes!$E:$E,MATCH(1,(Lotes!$A:$A=A5734)*(Lotes!$C:$C=C5734),0)),"")</f>
        <v/>
      </c>
      <c r="E5734" s="14">
        <f>IF(D5734="","",D5734-TODAY())</f>
        <v/>
      </c>
      <c r="F5734">
        <f>IF(D5734="","",IF(E5734&lt;0,"VENCIDO",IF(E5734&lt;=30,"VENCE EM &lt;= 30 DIAS",IF(E5734&lt;=60,"ATENCAO (31-60 DIAS)","OK"))))</f>
        <v/>
      </c>
      <c r="G5734" s="14">
        <f>SUMIFS(Lancamentos!$G:$G,Lancamentos!$C:$C,$A5734,Lancamentos!$E:$E,$C5734,Lancamentos!$B:$B,"ENTRADA")</f>
        <v/>
      </c>
      <c r="H5734" s="14">
        <f>SUMIFS(Lancamentos!$G:$G,Lancamentos!$C:$C,$A5734,Lancamentos!$E:$E,$C5734,Lancamentos!$B:$B,"SAIDA_USO")</f>
        <v/>
      </c>
      <c r="I5734" s="14">
        <f>SUMIFS(Lancamentos!$G:$G,Lancamentos!$C:$C,$A5734,Lancamentos!$E:$E,$C5734,Lancamentos!$B:$B,"SAIDA_DESCARTE")</f>
        <v/>
      </c>
      <c r="J5734" s="14">
        <f>G5734-H5734-I5734</f>
        <v/>
      </c>
      <c r="K5734">
        <f>IF(A5734="","",IF(J5734&lt;=IFERROR(VLOOKUP(A5734,Produtos!$A:$E,5,FALSE),0),"ABAIXO DO MINIMO","OK"))</f>
        <v/>
      </c>
    </row>
    <row r="5735">
      <c r="B5735">
        <f>IFERROR(VLOOKUP(A5735,Produtos!A:B,2,FALSE),"")</f>
        <v/>
      </c>
      <c r="D5735" s="10">
        <f>IFERROR(INDEX(Lotes!$E:$E,MATCH(1,(Lotes!$A:$A=A5735)*(Lotes!$C:$C=C5735),0)),"")</f>
        <v/>
      </c>
      <c r="E5735" s="14">
        <f>IF(D5735="","",D5735-TODAY())</f>
        <v/>
      </c>
      <c r="F5735">
        <f>IF(D5735="","",IF(E5735&lt;0,"VENCIDO",IF(E5735&lt;=30,"VENCE EM &lt;= 30 DIAS",IF(E5735&lt;=60,"ATENCAO (31-60 DIAS)","OK"))))</f>
        <v/>
      </c>
      <c r="G5735" s="14">
        <f>SUMIFS(Lancamentos!$G:$G,Lancamentos!$C:$C,$A5735,Lancamentos!$E:$E,$C5735,Lancamentos!$B:$B,"ENTRADA")</f>
        <v/>
      </c>
      <c r="H5735" s="14">
        <f>SUMIFS(Lancamentos!$G:$G,Lancamentos!$C:$C,$A5735,Lancamentos!$E:$E,$C5735,Lancamentos!$B:$B,"SAIDA_USO")</f>
        <v/>
      </c>
      <c r="I5735" s="14">
        <f>SUMIFS(Lancamentos!$G:$G,Lancamentos!$C:$C,$A5735,Lancamentos!$E:$E,$C5735,Lancamentos!$B:$B,"SAIDA_DESCARTE")</f>
        <v/>
      </c>
      <c r="J5735" s="14">
        <f>G5735-H5735-I5735</f>
        <v/>
      </c>
      <c r="K5735">
        <f>IF(A5735="","",IF(J5735&lt;=IFERROR(VLOOKUP(A5735,Produtos!$A:$E,5,FALSE),0),"ABAIXO DO MINIMO","OK"))</f>
        <v/>
      </c>
    </row>
    <row r="5736">
      <c r="B5736">
        <f>IFERROR(VLOOKUP(A5736,Produtos!A:B,2,FALSE),"")</f>
        <v/>
      </c>
      <c r="D5736" s="10">
        <f>IFERROR(INDEX(Lotes!$E:$E,MATCH(1,(Lotes!$A:$A=A5736)*(Lotes!$C:$C=C5736),0)),"")</f>
        <v/>
      </c>
      <c r="E5736" s="14">
        <f>IF(D5736="","",D5736-TODAY())</f>
        <v/>
      </c>
      <c r="F5736">
        <f>IF(D5736="","",IF(E5736&lt;0,"VENCIDO",IF(E5736&lt;=30,"VENCE EM &lt;= 30 DIAS",IF(E5736&lt;=60,"ATENCAO (31-60 DIAS)","OK"))))</f>
        <v/>
      </c>
      <c r="G5736" s="14">
        <f>SUMIFS(Lancamentos!$G:$G,Lancamentos!$C:$C,$A5736,Lancamentos!$E:$E,$C5736,Lancamentos!$B:$B,"ENTRADA")</f>
        <v/>
      </c>
      <c r="H5736" s="14">
        <f>SUMIFS(Lancamentos!$G:$G,Lancamentos!$C:$C,$A5736,Lancamentos!$E:$E,$C5736,Lancamentos!$B:$B,"SAIDA_USO")</f>
        <v/>
      </c>
      <c r="I5736" s="14">
        <f>SUMIFS(Lancamentos!$G:$G,Lancamentos!$C:$C,$A5736,Lancamentos!$E:$E,$C5736,Lancamentos!$B:$B,"SAIDA_DESCARTE")</f>
        <v/>
      </c>
      <c r="J5736" s="14">
        <f>G5736-H5736-I5736</f>
        <v/>
      </c>
      <c r="K5736">
        <f>IF(A5736="","",IF(J5736&lt;=IFERROR(VLOOKUP(A5736,Produtos!$A:$E,5,FALSE),0),"ABAIXO DO MINIMO","OK"))</f>
        <v/>
      </c>
    </row>
    <row r="5737">
      <c r="B5737">
        <f>IFERROR(VLOOKUP(A5737,Produtos!A:B,2,FALSE),"")</f>
        <v/>
      </c>
      <c r="D5737" s="10">
        <f>IFERROR(INDEX(Lotes!$E:$E,MATCH(1,(Lotes!$A:$A=A5737)*(Lotes!$C:$C=C5737),0)),"")</f>
        <v/>
      </c>
      <c r="E5737" s="14">
        <f>IF(D5737="","",D5737-TODAY())</f>
        <v/>
      </c>
      <c r="F5737">
        <f>IF(D5737="","",IF(E5737&lt;0,"VENCIDO",IF(E5737&lt;=30,"VENCE EM &lt;= 30 DIAS",IF(E5737&lt;=60,"ATENCAO (31-60 DIAS)","OK"))))</f>
        <v/>
      </c>
      <c r="G5737" s="14">
        <f>SUMIFS(Lancamentos!$G:$G,Lancamentos!$C:$C,$A5737,Lancamentos!$E:$E,$C5737,Lancamentos!$B:$B,"ENTRADA")</f>
        <v/>
      </c>
      <c r="H5737" s="14">
        <f>SUMIFS(Lancamentos!$G:$G,Lancamentos!$C:$C,$A5737,Lancamentos!$E:$E,$C5737,Lancamentos!$B:$B,"SAIDA_USO")</f>
        <v/>
      </c>
      <c r="I5737" s="14">
        <f>SUMIFS(Lancamentos!$G:$G,Lancamentos!$C:$C,$A5737,Lancamentos!$E:$E,$C5737,Lancamentos!$B:$B,"SAIDA_DESCARTE")</f>
        <v/>
      </c>
      <c r="J5737" s="14">
        <f>G5737-H5737-I5737</f>
        <v/>
      </c>
      <c r="K5737">
        <f>IF(A5737="","",IF(J5737&lt;=IFERROR(VLOOKUP(A5737,Produtos!$A:$E,5,FALSE),0),"ABAIXO DO MINIMO","OK"))</f>
        <v/>
      </c>
    </row>
    <row r="5738">
      <c r="B5738">
        <f>IFERROR(VLOOKUP(A5738,Produtos!A:B,2,FALSE),"")</f>
        <v/>
      </c>
      <c r="D5738" s="10">
        <f>IFERROR(INDEX(Lotes!$E:$E,MATCH(1,(Lotes!$A:$A=A5738)*(Lotes!$C:$C=C5738),0)),"")</f>
        <v/>
      </c>
      <c r="E5738" s="14">
        <f>IF(D5738="","",D5738-TODAY())</f>
        <v/>
      </c>
      <c r="F5738">
        <f>IF(D5738="","",IF(E5738&lt;0,"VENCIDO",IF(E5738&lt;=30,"VENCE EM &lt;= 30 DIAS",IF(E5738&lt;=60,"ATENCAO (31-60 DIAS)","OK"))))</f>
        <v/>
      </c>
      <c r="G5738" s="14">
        <f>SUMIFS(Lancamentos!$G:$G,Lancamentos!$C:$C,$A5738,Lancamentos!$E:$E,$C5738,Lancamentos!$B:$B,"ENTRADA")</f>
        <v/>
      </c>
      <c r="H5738" s="14">
        <f>SUMIFS(Lancamentos!$G:$G,Lancamentos!$C:$C,$A5738,Lancamentos!$E:$E,$C5738,Lancamentos!$B:$B,"SAIDA_USO")</f>
        <v/>
      </c>
      <c r="I5738" s="14">
        <f>SUMIFS(Lancamentos!$G:$G,Lancamentos!$C:$C,$A5738,Lancamentos!$E:$E,$C5738,Lancamentos!$B:$B,"SAIDA_DESCARTE")</f>
        <v/>
      </c>
      <c r="J5738" s="14">
        <f>G5738-H5738-I5738</f>
        <v/>
      </c>
      <c r="K5738">
        <f>IF(A5738="","",IF(J5738&lt;=IFERROR(VLOOKUP(A5738,Produtos!$A:$E,5,FALSE),0),"ABAIXO DO MINIMO","OK"))</f>
        <v/>
      </c>
    </row>
    <row r="5739">
      <c r="B5739">
        <f>IFERROR(VLOOKUP(A5739,Produtos!A:B,2,FALSE),"")</f>
        <v/>
      </c>
      <c r="D5739" s="10">
        <f>IFERROR(INDEX(Lotes!$E:$E,MATCH(1,(Lotes!$A:$A=A5739)*(Lotes!$C:$C=C5739),0)),"")</f>
        <v/>
      </c>
      <c r="E5739" s="14">
        <f>IF(D5739="","",D5739-TODAY())</f>
        <v/>
      </c>
      <c r="F5739">
        <f>IF(D5739="","",IF(E5739&lt;0,"VENCIDO",IF(E5739&lt;=30,"VENCE EM &lt;= 30 DIAS",IF(E5739&lt;=60,"ATENCAO (31-60 DIAS)","OK"))))</f>
        <v/>
      </c>
      <c r="G5739" s="14">
        <f>SUMIFS(Lancamentos!$G:$G,Lancamentos!$C:$C,$A5739,Lancamentos!$E:$E,$C5739,Lancamentos!$B:$B,"ENTRADA")</f>
        <v/>
      </c>
      <c r="H5739" s="14">
        <f>SUMIFS(Lancamentos!$G:$G,Lancamentos!$C:$C,$A5739,Lancamentos!$E:$E,$C5739,Lancamentos!$B:$B,"SAIDA_USO")</f>
        <v/>
      </c>
      <c r="I5739" s="14">
        <f>SUMIFS(Lancamentos!$G:$G,Lancamentos!$C:$C,$A5739,Lancamentos!$E:$E,$C5739,Lancamentos!$B:$B,"SAIDA_DESCARTE")</f>
        <v/>
      </c>
      <c r="J5739" s="14">
        <f>G5739-H5739-I5739</f>
        <v/>
      </c>
      <c r="K5739">
        <f>IF(A5739="","",IF(J5739&lt;=IFERROR(VLOOKUP(A5739,Produtos!$A:$E,5,FALSE),0),"ABAIXO DO MINIMO","OK"))</f>
        <v/>
      </c>
    </row>
    <row r="5740">
      <c r="B5740">
        <f>IFERROR(VLOOKUP(A5740,Produtos!A:B,2,FALSE),"")</f>
        <v/>
      </c>
      <c r="D5740" s="10">
        <f>IFERROR(INDEX(Lotes!$E:$E,MATCH(1,(Lotes!$A:$A=A5740)*(Lotes!$C:$C=C5740),0)),"")</f>
        <v/>
      </c>
      <c r="E5740" s="14">
        <f>IF(D5740="","",D5740-TODAY())</f>
        <v/>
      </c>
      <c r="F5740">
        <f>IF(D5740="","",IF(E5740&lt;0,"VENCIDO",IF(E5740&lt;=30,"VENCE EM &lt;= 30 DIAS",IF(E5740&lt;=60,"ATENCAO (31-60 DIAS)","OK"))))</f>
        <v/>
      </c>
      <c r="G5740" s="14">
        <f>SUMIFS(Lancamentos!$G:$G,Lancamentos!$C:$C,$A5740,Lancamentos!$E:$E,$C5740,Lancamentos!$B:$B,"ENTRADA")</f>
        <v/>
      </c>
      <c r="H5740" s="14">
        <f>SUMIFS(Lancamentos!$G:$G,Lancamentos!$C:$C,$A5740,Lancamentos!$E:$E,$C5740,Lancamentos!$B:$B,"SAIDA_USO")</f>
        <v/>
      </c>
      <c r="I5740" s="14">
        <f>SUMIFS(Lancamentos!$G:$G,Lancamentos!$C:$C,$A5740,Lancamentos!$E:$E,$C5740,Lancamentos!$B:$B,"SAIDA_DESCARTE")</f>
        <v/>
      </c>
      <c r="J5740" s="14">
        <f>G5740-H5740-I5740</f>
        <v/>
      </c>
      <c r="K5740">
        <f>IF(A5740="","",IF(J5740&lt;=IFERROR(VLOOKUP(A5740,Produtos!$A:$E,5,FALSE),0),"ABAIXO DO MINIMO","OK"))</f>
        <v/>
      </c>
    </row>
    <row r="5741">
      <c r="B5741">
        <f>IFERROR(VLOOKUP(A5741,Produtos!A:B,2,FALSE),"")</f>
        <v/>
      </c>
      <c r="D5741" s="10">
        <f>IFERROR(INDEX(Lotes!$E:$E,MATCH(1,(Lotes!$A:$A=A5741)*(Lotes!$C:$C=C5741),0)),"")</f>
        <v/>
      </c>
      <c r="E5741" s="14">
        <f>IF(D5741="","",D5741-TODAY())</f>
        <v/>
      </c>
      <c r="F5741">
        <f>IF(D5741="","",IF(E5741&lt;0,"VENCIDO",IF(E5741&lt;=30,"VENCE EM &lt;= 30 DIAS",IF(E5741&lt;=60,"ATENCAO (31-60 DIAS)","OK"))))</f>
        <v/>
      </c>
      <c r="G5741" s="14">
        <f>SUMIFS(Lancamentos!$G:$G,Lancamentos!$C:$C,$A5741,Lancamentos!$E:$E,$C5741,Lancamentos!$B:$B,"ENTRADA")</f>
        <v/>
      </c>
      <c r="H5741" s="14">
        <f>SUMIFS(Lancamentos!$G:$G,Lancamentos!$C:$C,$A5741,Lancamentos!$E:$E,$C5741,Lancamentos!$B:$B,"SAIDA_USO")</f>
        <v/>
      </c>
      <c r="I5741" s="14">
        <f>SUMIFS(Lancamentos!$G:$G,Lancamentos!$C:$C,$A5741,Lancamentos!$E:$E,$C5741,Lancamentos!$B:$B,"SAIDA_DESCARTE")</f>
        <v/>
      </c>
      <c r="J5741" s="14">
        <f>G5741-H5741-I5741</f>
        <v/>
      </c>
      <c r="K5741">
        <f>IF(A5741="","",IF(J5741&lt;=IFERROR(VLOOKUP(A5741,Produtos!$A:$E,5,FALSE),0),"ABAIXO DO MINIMO","OK"))</f>
        <v/>
      </c>
    </row>
    <row r="5742">
      <c r="B5742">
        <f>IFERROR(VLOOKUP(A5742,Produtos!A:B,2,FALSE),"")</f>
        <v/>
      </c>
      <c r="D5742" s="10">
        <f>IFERROR(INDEX(Lotes!$E:$E,MATCH(1,(Lotes!$A:$A=A5742)*(Lotes!$C:$C=C5742),0)),"")</f>
        <v/>
      </c>
      <c r="E5742" s="14">
        <f>IF(D5742="","",D5742-TODAY())</f>
        <v/>
      </c>
      <c r="F5742">
        <f>IF(D5742="","",IF(E5742&lt;0,"VENCIDO",IF(E5742&lt;=30,"VENCE EM &lt;= 30 DIAS",IF(E5742&lt;=60,"ATENCAO (31-60 DIAS)","OK"))))</f>
        <v/>
      </c>
      <c r="G5742" s="14">
        <f>SUMIFS(Lancamentos!$G:$G,Lancamentos!$C:$C,$A5742,Lancamentos!$E:$E,$C5742,Lancamentos!$B:$B,"ENTRADA")</f>
        <v/>
      </c>
      <c r="H5742" s="14">
        <f>SUMIFS(Lancamentos!$G:$G,Lancamentos!$C:$C,$A5742,Lancamentos!$E:$E,$C5742,Lancamentos!$B:$B,"SAIDA_USO")</f>
        <v/>
      </c>
      <c r="I5742" s="14">
        <f>SUMIFS(Lancamentos!$G:$G,Lancamentos!$C:$C,$A5742,Lancamentos!$E:$E,$C5742,Lancamentos!$B:$B,"SAIDA_DESCARTE")</f>
        <v/>
      </c>
      <c r="J5742" s="14">
        <f>G5742-H5742-I5742</f>
        <v/>
      </c>
      <c r="K5742">
        <f>IF(A5742="","",IF(J5742&lt;=IFERROR(VLOOKUP(A5742,Produtos!$A:$E,5,FALSE),0),"ABAIXO DO MINIMO","OK"))</f>
        <v/>
      </c>
    </row>
    <row r="5743">
      <c r="B5743">
        <f>IFERROR(VLOOKUP(A5743,Produtos!A:B,2,FALSE),"")</f>
        <v/>
      </c>
      <c r="D5743" s="10">
        <f>IFERROR(INDEX(Lotes!$E:$E,MATCH(1,(Lotes!$A:$A=A5743)*(Lotes!$C:$C=C5743),0)),"")</f>
        <v/>
      </c>
      <c r="E5743" s="14">
        <f>IF(D5743="","",D5743-TODAY())</f>
        <v/>
      </c>
      <c r="F5743">
        <f>IF(D5743="","",IF(E5743&lt;0,"VENCIDO",IF(E5743&lt;=30,"VENCE EM &lt;= 30 DIAS",IF(E5743&lt;=60,"ATENCAO (31-60 DIAS)","OK"))))</f>
        <v/>
      </c>
      <c r="G5743" s="14">
        <f>SUMIFS(Lancamentos!$G:$G,Lancamentos!$C:$C,$A5743,Lancamentos!$E:$E,$C5743,Lancamentos!$B:$B,"ENTRADA")</f>
        <v/>
      </c>
      <c r="H5743" s="14">
        <f>SUMIFS(Lancamentos!$G:$G,Lancamentos!$C:$C,$A5743,Lancamentos!$E:$E,$C5743,Lancamentos!$B:$B,"SAIDA_USO")</f>
        <v/>
      </c>
      <c r="I5743" s="14">
        <f>SUMIFS(Lancamentos!$G:$G,Lancamentos!$C:$C,$A5743,Lancamentos!$E:$E,$C5743,Lancamentos!$B:$B,"SAIDA_DESCARTE")</f>
        <v/>
      </c>
      <c r="J5743" s="14">
        <f>G5743-H5743-I5743</f>
        <v/>
      </c>
      <c r="K5743">
        <f>IF(A5743="","",IF(J5743&lt;=IFERROR(VLOOKUP(A5743,Produtos!$A:$E,5,FALSE),0),"ABAIXO DO MINIMO","OK"))</f>
        <v/>
      </c>
    </row>
    <row r="5744">
      <c r="B5744">
        <f>IFERROR(VLOOKUP(A5744,Produtos!A:B,2,FALSE),"")</f>
        <v/>
      </c>
      <c r="D5744" s="10">
        <f>IFERROR(INDEX(Lotes!$E:$E,MATCH(1,(Lotes!$A:$A=A5744)*(Lotes!$C:$C=C5744),0)),"")</f>
        <v/>
      </c>
      <c r="E5744" s="14">
        <f>IF(D5744="","",D5744-TODAY())</f>
        <v/>
      </c>
      <c r="F5744">
        <f>IF(D5744="","",IF(E5744&lt;0,"VENCIDO",IF(E5744&lt;=30,"VENCE EM &lt;= 30 DIAS",IF(E5744&lt;=60,"ATENCAO (31-60 DIAS)","OK"))))</f>
        <v/>
      </c>
      <c r="G5744" s="14">
        <f>SUMIFS(Lancamentos!$G:$G,Lancamentos!$C:$C,$A5744,Lancamentos!$E:$E,$C5744,Lancamentos!$B:$B,"ENTRADA")</f>
        <v/>
      </c>
      <c r="H5744" s="14">
        <f>SUMIFS(Lancamentos!$G:$G,Lancamentos!$C:$C,$A5744,Lancamentos!$E:$E,$C5744,Lancamentos!$B:$B,"SAIDA_USO")</f>
        <v/>
      </c>
      <c r="I5744" s="14">
        <f>SUMIFS(Lancamentos!$G:$G,Lancamentos!$C:$C,$A5744,Lancamentos!$E:$E,$C5744,Lancamentos!$B:$B,"SAIDA_DESCARTE")</f>
        <v/>
      </c>
      <c r="J5744" s="14">
        <f>G5744-H5744-I5744</f>
        <v/>
      </c>
      <c r="K5744">
        <f>IF(A5744="","",IF(J5744&lt;=IFERROR(VLOOKUP(A5744,Produtos!$A:$E,5,FALSE),0),"ABAIXO DO MINIMO","OK"))</f>
        <v/>
      </c>
    </row>
    <row r="5745">
      <c r="B5745">
        <f>IFERROR(VLOOKUP(A5745,Produtos!A:B,2,FALSE),"")</f>
        <v/>
      </c>
      <c r="D5745" s="10">
        <f>IFERROR(INDEX(Lotes!$E:$E,MATCH(1,(Lotes!$A:$A=A5745)*(Lotes!$C:$C=C5745),0)),"")</f>
        <v/>
      </c>
      <c r="E5745" s="14">
        <f>IF(D5745="","",D5745-TODAY())</f>
        <v/>
      </c>
      <c r="F5745">
        <f>IF(D5745="","",IF(E5745&lt;0,"VENCIDO",IF(E5745&lt;=30,"VENCE EM &lt;= 30 DIAS",IF(E5745&lt;=60,"ATENCAO (31-60 DIAS)","OK"))))</f>
        <v/>
      </c>
      <c r="G5745" s="14">
        <f>SUMIFS(Lancamentos!$G:$G,Lancamentos!$C:$C,$A5745,Lancamentos!$E:$E,$C5745,Lancamentos!$B:$B,"ENTRADA")</f>
        <v/>
      </c>
      <c r="H5745" s="14">
        <f>SUMIFS(Lancamentos!$G:$G,Lancamentos!$C:$C,$A5745,Lancamentos!$E:$E,$C5745,Lancamentos!$B:$B,"SAIDA_USO")</f>
        <v/>
      </c>
      <c r="I5745" s="14">
        <f>SUMIFS(Lancamentos!$G:$G,Lancamentos!$C:$C,$A5745,Lancamentos!$E:$E,$C5745,Lancamentos!$B:$B,"SAIDA_DESCARTE")</f>
        <v/>
      </c>
      <c r="J5745" s="14">
        <f>G5745-H5745-I5745</f>
        <v/>
      </c>
      <c r="K5745">
        <f>IF(A5745="","",IF(J5745&lt;=IFERROR(VLOOKUP(A5745,Produtos!$A:$E,5,FALSE),0),"ABAIXO DO MINIMO","OK"))</f>
        <v/>
      </c>
    </row>
    <row r="5746">
      <c r="B5746">
        <f>IFERROR(VLOOKUP(A5746,Produtos!A:B,2,FALSE),"")</f>
        <v/>
      </c>
      <c r="D5746" s="10">
        <f>IFERROR(INDEX(Lotes!$E:$E,MATCH(1,(Lotes!$A:$A=A5746)*(Lotes!$C:$C=C5746),0)),"")</f>
        <v/>
      </c>
      <c r="E5746" s="14">
        <f>IF(D5746="","",D5746-TODAY())</f>
        <v/>
      </c>
      <c r="F5746">
        <f>IF(D5746="","",IF(E5746&lt;0,"VENCIDO",IF(E5746&lt;=30,"VENCE EM &lt;= 30 DIAS",IF(E5746&lt;=60,"ATENCAO (31-60 DIAS)","OK"))))</f>
        <v/>
      </c>
      <c r="G5746" s="14">
        <f>SUMIFS(Lancamentos!$G:$G,Lancamentos!$C:$C,$A5746,Lancamentos!$E:$E,$C5746,Lancamentos!$B:$B,"ENTRADA")</f>
        <v/>
      </c>
      <c r="H5746" s="14">
        <f>SUMIFS(Lancamentos!$G:$G,Lancamentos!$C:$C,$A5746,Lancamentos!$E:$E,$C5746,Lancamentos!$B:$B,"SAIDA_USO")</f>
        <v/>
      </c>
      <c r="I5746" s="14">
        <f>SUMIFS(Lancamentos!$G:$G,Lancamentos!$C:$C,$A5746,Lancamentos!$E:$E,$C5746,Lancamentos!$B:$B,"SAIDA_DESCARTE")</f>
        <v/>
      </c>
      <c r="J5746" s="14">
        <f>G5746-H5746-I5746</f>
        <v/>
      </c>
      <c r="K5746">
        <f>IF(A5746="","",IF(J5746&lt;=IFERROR(VLOOKUP(A5746,Produtos!$A:$E,5,FALSE),0),"ABAIXO DO MINIMO","OK"))</f>
        <v/>
      </c>
    </row>
    <row r="5747">
      <c r="B5747">
        <f>IFERROR(VLOOKUP(A5747,Produtos!A:B,2,FALSE),"")</f>
        <v/>
      </c>
      <c r="D5747" s="10">
        <f>IFERROR(INDEX(Lotes!$E:$E,MATCH(1,(Lotes!$A:$A=A5747)*(Lotes!$C:$C=C5747),0)),"")</f>
        <v/>
      </c>
      <c r="E5747" s="14">
        <f>IF(D5747="","",D5747-TODAY())</f>
        <v/>
      </c>
      <c r="F5747">
        <f>IF(D5747="","",IF(E5747&lt;0,"VENCIDO",IF(E5747&lt;=30,"VENCE EM &lt;= 30 DIAS",IF(E5747&lt;=60,"ATENCAO (31-60 DIAS)","OK"))))</f>
        <v/>
      </c>
      <c r="G5747" s="14">
        <f>SUMIFS(Lancamentos!$G:$G,Lancamentos!$C:$C,$A5747,Lancamentos!$E:$E,$C5747,Lancamentos!$B:$B,"ENTRADA")</f>
        <v/>
      </c>
      <c r="H5747" s="14">
        <f>SUMIFS(Lancamentos!$G:$G,Lancamentos!$C:$C,$A5747,Lancamentos!$E:$E,$C5747,Lancamentos!$B:$B,"SAIDA_USO")</f>
        <v/>
      </c>
      <c r="I5747" s="14">
        <f>SUMIFS(Lancamentos!$G:$G,Lancamentos!$C:$C,$A5747,Lancamentos!$E:$E,$C5747,Lancamentos!$B:$B,"SAIDA_DESCARTE")</f>
        <v/>
      </c>
      <c r="J5747" s="14">
        <f>G5747-H5747-I5747</f>
        <v/>
      </c>
      <c r="K5747">
        <f>IF(A5747="","",IF(J5747&lt;=IFERROR(VLOOKUP(A5747,Produtos!$A:$E,5,FALSE),0),"ABAIXO DO MINIMO","OK"))</f>
        <v/>
      </c>
    </row>
    <row r="5748">
      <c r="B5748">
        <f>IFERROR(VLOOKUP(A5748,Produtos!A:B,2,FALSE),"")</f>
        <v/>
      </c>
      <c r="D5748" s="10">
        <f>IFERROR(INDEX(Lotes!$E:$E,MATCH(1,(Lotes!$A:$A=A5748)*(Lotes!$C:$C=C5748),0)),"")</f>
        <v/>
      </c>
      <c r="E5748" s="14">
        <f>IF(D5748="","",D5748-TODAY())</f>
        <v/>
      </c>
      <c r="F5748">
        <f>IF(D5748="","",IF(E5748&lt;0,"VENCIDO",IF(E5748&lt;=30,"VENCE EM &lt;= 30 DIAS",IF(E5748&lt;=60,"ATENCAO (31-60 DIAS)","OK"))))</f>
        <v/>
      </c>
      <c r="G5748" s="14">
        <f>SUMIFS(Lancamentos!$G:$G,Lancamentos!$C:$C,$A5748,Lancamentos!$E:$E,$C5748,Lancamentos!$B:$B,"ENTRADA")</f>
        <v/>
      </c>
      <c r="H5748" s="14">
        <f>SUMIFS(Lancamentos!$G:$G,Lancamentos!$C:$C,$A5748,Lancamentos!$E:$E,$C5748,Lancamentos!$B:$B,"SAIDA_USO")</f>
        <v/>
      </c>
      <c r="I5748" s="14">
        <f>SUMIFS(Lancamentos!$G:$G,Lancamentos!$C:$C,$A5748,Lancamentos!$E:$E,$C5748,Lancamentos!$B:$B,"SAIDA_DESCARTE")</f>
        <v/>
      </c>
      <c r="J5748" s="14">
        <f>G5748-H5748-I5748</f>
        <v/>
      </c>
      <c r="K5748">
        <f>IF(A5748="","",IF(J5748&lt;=IFERROR(VLOOKUP(A5748,Produtos!$A:$E,5,FALSE),0),"ABAIXO DO MINIMO","OK"))</f>
        <v/>
      </c>
    </row>
    <row r="5749">
      <c r="B5749">
        <f>IFERROR(VLOOKUP(A5749,Produtos!A:B,2,FALSE),"")</f>
        <v/>
      </c>
      <c r="D5749" s="10">
        <f>IFERROR(INDEX(Lotes!$E:$E,MATCH(1,(Lotes!$A:$A=A5749)*(Lotes!$C:$C=C5749),0)),"")</f>
        <v/>
      </c>
      <c r="E5749" s="14">
        <f>IF(D5749="","",D5749-TODAY())</f>
        <v/>
      </c>
      <c r="F5749">
        <f>IF(D5749="","",IF(E5749&lt;0,"VENCIDO",IF(E5749&lt;=30,"VENCE EM &lt;= 30 DIAS",IF(E5749&lt;=60,"ATENCAO (31-60 DIAS)","OK"))))</f>
        <v/>
      </c>
      <c r="G5749" s="14">
        <f>SUMIFS(Lancamentos!$G:$G,Lancamentos!$C:$C,$A5749,Lancamentos!$E:$E,$C5749,Lancamentos!$B:$B,"ENTRADA")</f>
        <v/>
      </c>
      <c r="H5749" s="14">
        <f>SUMIFS(Lancamentos!$G:$G,Lancamentos!$C:$C,$A5749,Lancamentos!$E:$E,$C5749,Lancamentos!$B:$B,"SAIDA_USO")</f>
        <v/>
      </c>
      <c r="I5749" s="14">
        <f>SUMIFS(Lancamentos!$G:$G,Lancamentos!$C:$C,$A5749,Lancamentos!$E:$E,$C5749,Lancamentos!$B:$B,"SAIDA_DESCARTE")</f>
        <v/>
      </c>
      <c r="J5749" s="14">
        <f>G5749-H5749-I5749</f>
        <v/>
      </c>
      <c r="K5749">
        <f>IF(A5749="","",IF(J5749&lt;=IFERROR(VLOOKUP(A5749,Produtos!$A:$E,5,FALSE),0),"ABAIXO DO MINIMO","OK"))</f>
        <v/>
      </c>
    </row>
    <row r="5750">
      <c r="B5750">
        <f>IFERROR(VLOOKUP(A5750,Produtos!A:B,2,FALSE),"")</f>
        <v/>
      </c>
      <c r="D5750" s="10">
        <f>IFERROR(INDEX(Lotes!$E:$E,MATCH(1,(Lotes!$A:$A=A5750)*(Lotes!$C:$C=C5750),0)),"")</f>
        <v/>
      </c>
      <c r="E5750" s="14">
        <f>IF(D5750="","",D5750-TODAY())</f>
        <v/>
      </c>
      <c r="F5750">
        <f>IF(D5750="","",IF(E5750&lt;0,"VENCIDO",IF(E5750&lt;=30,"VENCE EM &lt;= 30 DIAS",IF(E5750&lt;=60,"ATENCAO (31-60 DIAS)","OK"))))</f>
        <v/>
      </c>
      <c r="G5750" s="14">
        <f>SUMIFS(Lancamentos!$G:$G,Lancamentos!$C:$C,$A5750,Lancamentos!$E:$E,$C5750,Lancamentos!$B:$B,"ENTRADA")</f>
        <v/>
      </c>
      <c r="H5750" s="14">
        <f>SUMIFS(Lancamentos!$G:$G,Lancamentos!$C:$C,$A5750,Lancamentos!$E:$E,$C5750,Lancamentos!$B:$B,"SAIDA_USO")</f>
        <v/>
      </c>
      <c r="I5750" s="14">
        <f>SUMIFS(Lancamentos!$G:$G,Lancamentos!$C:$C,$A5750,Lancamentos!$E:$E,$C5750,Lancamentos!$B:$B,"SAIDA_DESCARTE")</f>
        <v/>
      </c>
      <c r="J5750" s="14">
        <f>G5750-H5750-I5750</f>
        <v/>
      </c>
      <c r="K5750">
        <f>IF(A5750="","",IF(J5750&lt;=IFERROR(VLOOKUP(A5750,Produtos!$A:$E,5,FALSE),0),"ABAIXO DO MINIMO","OK"))</f>
        <v/>
      </c>
    </row>
    <row r="5751">
      <c r="B5751">
        <f>IFERROR(VLOOKUP(A5751,Produtos!A:B,2,FALSE),"")</f>
        <v/>
      </c>
      <c r="D5751" s="10">
        <f>IFERROR(INDEX(Lotes!$E:$E,MATCH(1,(Lotes!$A:$A=A5751)*(Lotes!$C:$C=C5751),0)),"")</f>
        <v/>
      </c>
      <c r="E5751" s="14">
        <f>IF(D5751="","",D5751-TODAY())</f>
        <v/>
      </c>
      <c r="F5751">
        <f>IF(D5751="","",IF(E5751&lt;0,"VENCIDO",IF(E5751&lt;=30,"VENCE EM &lt;= 30 DIAS",IF(E5751&lt;=60,"ATENCAO (31-60 DIAS)","OK"))))</f>
        <v/>
      </c>
      <c r="G5751" s="14">
        <f>SUMIFS(Lancamentos!$G:$G,Lancamentos!$C:$C,$A5751,Lancamentos!$E:$E,$C5751,Lancamentos!$B:$B,"ENTRADA")</f>
        <v/>
      </c>
      <c r="H5751" s="14">
        <f>SUMIFS(Lancamentos!$G:$G,Lancamentos!$C:$C,$A5751,Lancamentos!$E:$E,$C5751,Lancamentos!$B:$B,"SAIDA_USO")</f>
        <v/>
      </c>
      <c r="I5751" s="14">
        <f>SUMIFS(Lancamentos!$G:$G,Lancamentos!$C:$C,$A5751,Lancamentos!$E:$E,$C5751,Lancamentos!$B:$B,"SAIDA_DESCARTE")</f>
        <v/>
      </c>
      <c r="J5751" s="14">
        <f>G5751-H5751-I5751</f>
        <v/>
      </c>
      <c r="K5751">
        <f>IF(A5751="","",IF(J5751&lt;=IFERROR(VLOOKUP(A5751,Produtos!$A:$E,5,FALSE),0),"ABAIXO DO MINIMO","OK"))</f>
        <v/>
      </c>
    </row>
    <row r="5752">
      <c r="B5752">
        <f>IFERROR(VLOOKUP(A5752,Produtos!A:B,2,FALSE),"")</f>
        <v/>
      </c>
      <c r="D5752" s="10">
        <f>IFERROR(INDEX(Lotes!$E:$E,MATCH(1,(Lotes!$A:$A=A5752)*(Lotes!$C:$C=C5752),0)),"")</f>
        <v/>
      </c>
      <c r="E5752" s="14">
        <f>IF(D5752="","",D5752-TODAY())</f>
        <v/>
      </c>
      <c r="F5752">
        <f>IF(D5752="","",IF(E5752&lt;0,"VENCIDO",IF(E5752&lt;=30,"VENCE EM &lt;= 30 DIAS",IF(E5752&lt;=60,"ATENCAO (31-60 DIAS)","OK"))))</f>
        <v/>
      </c>
      <c r="G5752" s="14">
        <f>SUMIFS(Lancamentos!$G:$G,Lancamentos!$C:$C,$A5752,Lancamentos!$E:$E,$C5752,Lancamentos!$B:$B,"ENTRADA")</f>
        <v/>
      </c>
      <c r="H5752" s="14">
        <f>SUMIFS(Lancamentos!$G:$G,Lancamentos!$C:$C,$A5752,Lancamentos!$E:$E,$C5752,Lancamentos!$B:$B,"SAIDA_USO")</f>
        <v/>
      </c>
      <c r="I5752" s="14">
        <f>SUMIFS(Lancamentos!$G:$G,Lancamentos!$C:$C,$A5752,Lancamentos!$E:$E,$C5752,Lancamentos!$B:$B,"SAIDA_DESCARTE")</f>
        <v/>
      </c>
      <c r="J5752" s="14">
        <f>G5752-H5752-I5752</f>
        <v/>
      </c>
      <c r="K5752">
        <f>IF(A5752="","",IF(J5752&lt;=IFERROR(VLOOKUP(A5752,Produtos!$A:$E,5,FALSE),0),"ABAIXO DO MINIMO","OK"))</f>
        <v/>
      </c>
    </row>
    <row r="5753">
      <c r="B5753">
        <f>IFERROR(VLOOKUP(A5753,Produtos!A:B,2,FALSE),"")</f>
        <v/>
      </c>
      <c r="D5753" s="10">
        <f>IFERROR(INDEX(Lotes!$E:$E,MATCH(1,(Lotes!$A:$A=A5753)*(Lotes!$C:$C=C5753),0)),"")</f>
        <v/>
      </c>
      <c r="E5753" s="14">
        <f>IF(D5753="","",D5753-TODAY())</f>
        <v/>
      </c>
      <c r="F5753">
        <f>IF(D5753="","",IF(E5753&lt;0,"VENCIDO",IF(E5753&lt;=30,"VENCE EM &lt;= 30 DIAS",IF(E5753&lt;=60,"ATENCAO (31-60 DIAS)","OK"))))</f>
        <v/>
      </c>
      <c r="G5753" s="14">
        <f>SUMIFS(Lancamentos!$G:$G,Lancamentos!$C:$C,$A5753,Lancamentos!$E:$E,$C5753,Lancamentos!$B:$B,"ENTRADA")</f>
        <v/>
      </c>
      <c r="H5753" s="14">
        <f>SUMIFS(Lancamentos!$G:$G,Lancamentos!$C:$C,$A5753,Lancamentos!$E:$E,$C5753,Lancamentos!$B:$B,"SAIDA_USO")</f>
        <v/>
      </c>
      <c r="I5753" s="14">
        <f>SUMIFS(Lancamentos!$G:$G,Lancamentos!$C:$C,$A5753,Lancamentos!$E:$E,$C5753,Lancamentos!$B:$B,"SAIDA_DESCARTE")</f>
        <v/>
      </c>
      <c r="J5753" s="14">
        <f>G5753-H5753-I5753</f>
        <v/>
      </c>
      <c r="K5753">
        <f>IF(A5753="","",IF(J5753&lt;=IFERROR(VLOOKUP(A5753,Produtos!$A:$E,5,FALSE),0),"ABAIXO DO MINIMO","OK"))</f>
        <v/>
      </c>
    </row>
    <row r="5754">
      <c r="B5754">
        <f>IFERROR(VLOOKUP(A5754,Produtos!A:B,2,FALSE),"")</f>
        <v/>
      </c>
      <c r="D5754" s="10">
        <f>IFERROR(INDEX(Lotes!$E:$E,MATCH(1,(Lotes!$A:$A=A5754)*(Lotes!$C:$C=C5754),0)),"")</f>
        <v/>
      </c>
      <c r="E5754" s="14">
        <f>IF(D5754="","",D5754-TODAY())</f>
        <v/>
      </c>
      <c r="F5754">
        <f>IF(D5754="","",IF(E5754&lt;0,"VENCIDO",IF(E5754&lt;=30,"VENCE EM &lt;= 30 DIAS",IF(E5754&lt;=60,"ATENCAO (31-60 DIAS)","OK"))))</f>
        <v/>
      </c>
      <c r="G5754" s="14">
        <f>SUMIFS(Lancamentos!$G:$G,Lancamentos!$C:$C,$A5754,Lancamentos!$E:$E,$C5754,Lancamentos!$B:$B,"ENTRADA")</f>
        <v/>
      </c>
      <c r="H5754" s="14">
        <f>SUMIFS(Lancamentos!$G:$G,Lancamentos!$C:$C,$A5754,Lancamentos!$E:$E,$C5754,Lancamentos!$B:$B,"SAIDA_USO")</f>
        <v/>
      </c>
      <c r="I5754" s="14">
        <f>SUMIFS(Lancamentos!$G:$G,Lancamentos!$C:$C,$A5754,Lancamentos!$E:$E,$C5754,Lancamentos!$B:$B,"SAIDA_DESCARTE")</f>
        <v/>
      </c>
      <c r="J5754" s="14">
        <f>G5754-H5754-I5754</f>
        <v/>
      </c>
      <c r="K5754">
        <f>IF(A5754="","",IF(J5754&lt;=IFERROR(VLOOKUP(A5754,Produtos!$A:$E,5,FALSE),0),"ABAIXO DO MINIMO","OK"))</f>
        <v/>
      </c>
    </row>
    <row r="5755">
      <c r="B5755">
        <f>IFERROR(VLOOKUP(A5755,Produtos!A:B,2,FALSE),"")</f>
        <v/>
      </c>
      <c r="D5755" s="10">
        <f>IFERROR(INDEX(Lotes!$E:$E,MATCH(1,(Lotes!$A:$A=A5755)*(Lotes!$C:$C=C5755),0)),"")</f>
        <v/>
      </c>
      <c r="E5755" s="14">
        <f>IF(D5755="","",D5755-TODAY())</f>
        <v/>
      </c>
      <c r="F5755">
        <f>IF(D5755="","",IF(E5755&lt;0,"VENCIDO",IF(E5755&lt;=30,"VENCE EM &lt;= 30 DIAS",IF(E5755&lt;=60,"ATENCAO (31-60 DIAS)","OK"))))</f>
        <v/>
      </c>
      <c r="G5755" s="14">
        <f>SUMIFS(Lancamentos!$G:$G,Lancamentos!$C:$C,$A5755,Lancamentos!$E:$E,$C5755,Lancamentos!$B:$B,"ENTRADA")</f>
        <v/>
      </c>
      <c r="H5755" s="14">
        <f>SUMIFS(Lancamentos!$G:$G,Lancamentos!$C:$C,$A5755,Lancamentos!$E:$E,$C5755,Lancamentos!$B:$B,"SAIDA_USO")</f>
        <v/>
      </c>
      <c r="I5755" s="14">
        <f>SUMIFS(Lancamentos!$G:$G,Lancamentos!$C:$C,$A5755,Lancamentos!$E:$E,$C5755,Lancamentos!$B:$B,"SAIDA_DESCARTE")</f>
        <v/>
      </c>
      <c r="J5755" s="14">
        <f>G5755-H5755-I5755</f>
        <v/>
      </c>
      <c r="K5755">
        <f>IF(A5755="","",IF(J5755&lt;=IFERROR(VLOOKUP(A5755,Produtos!$A:$E,5,FALSE),0),"ABAIXO DO MINIMO","OK"))</f>
        <v/>
      </c>
    </row>
    <row r="5756">
      <c r="B5756">
        <f>IFERROR(VLOOKUP(A5756,Produtos!A:B,2,FALSE),"")</f>
        <v/>
      </c>
      <c r="D5756" s="10">
        <f>IFERROR(INDEX(Lotes!$E:$E,MATCH(1,(Lotes!$A:$A=A5756)*(Lotes!$C:$C=C5756),0)),"")</f>
        <v/>
      </c>
      <c r="E5756" s="14">
        <f>IF(D5756="","",D5756-TODAY())</f>
        <v/>
      </c>
      <c r="F5756">
        <f>IF(D5756="","",IF(E5756&lt;0,"VENCIDO",IF(E5756&lt;=30,"VENCE EM &lt;= 30 DIAS",IF(E5756&lt;=60,"ATENCAO (31-60 DIAS)","OK"))))</f>
        <v/>
      </c>
      <c r="G5756" s="14">
        <f>SUMIFS(Lancamentos!$G:$G,Lancamentos!$C:$C,$A5756,Lancamentos!$E:$E,$C5756,Lancamentos!$B:$B,"ENTRADA")</f>
        <v/>
      </c>
      <c r="H5756" s="14">
        <f>SUMIFS(Lancamentos!$G:$G,Lancamentos!$C:$C,$A5756,Lancamentos!$E:$E,$C5756,Lancamentos!$B:$B,"SAIDA_USO")</f>
        <v/>
      </c>
      <c r="I5756" s="14">
        <f>SUMIFS(Lancamentos!$G:$G,Lancamentos!$C:$C,$A5756,Lancamentos!$E:$E,$C5756,Lancamentos!$B:$B,"SAIDA_DESCARTE")</f>
        <v/>
      </c>
      <c r="J5756" s="14">
        <f>G5756-H5756-I5756</f>
        <v/>
      </c>
      <c r="K5756">
        <f>IF(A5756="","",IF(J5756&lt;=IFERROR(VLOOKUP(A5756,Produtos!$A:$E,5,FALSE),0),"ABAIXO DO MINIMO","OK"))</f>
        <v/>
      </c>
    </row>
    <row r="5757">
      <c r="B5757">
        <f>IFERROR(VLOOKUP(A5757,Produtos!A:B,2,FALSE),"")</f>
        <v/>
      </c>
      <c r="D5757" s="10">
        <f>IFERROR(INDEX(Lotes!$E:$E,MATCH(1,(Lotes!$A:$A=A5757)*(Lotes!$C:$C=C5757),0)),"")</f>
        <v/>
      </c>
      <c r="E5757" s="14">
        <f>IF(D5757="","",D5757-TODAY())</f>
        <v/>
      </c>
      <c r="F5757">
        <f>IF(D5757="","",IF(E5757&lt;0,"VENCIDO",IF(E5757&lt;=30,"VENCE EM &lt;= 30 DIAS",IF(E5757&lt;=60,"ATENCAO (31-60 DIAS)","OK"))))</f>
        <v/>
      </c>
      <c r="G5757" s="14">
        <f>SUMIFS(Lancamentos!$G:$G,Lancamentos!$C:$C,$A5757,Lancamentos!$E:$E,$C5757,Lancamentos!$B:$B,"ENTRADA")</f>
        <v/>
      </c>
      <c r="H5757" s="14">
        <f>SUMIFS(Lancamentos!$G:$G,Lancamentos!$C:$C,$A5757,Lancamentos!$E:$E,$C5757,Lancamentos!$B:$B,"SAIDA_USO")</f>
        <v/>
      </c>
      <c r="I5757" s="14">
        <f>SUMIFS(Lancamentos!$G:$G,Lancamentos!$C:$C,$A5757,Lancamentos!$E:$E,$C5757,Lancamentos!$B:$B,"SAIDA_DESCARTE")</f>
        <v/>
      </c>
      <c r="J5757" s="14">
        <f>G5757-H5757-I5757</f>
        <v/>
      </c>
      <c r="K5757">
        <f>IF(A5757="","",IF(J5757&lt;=IFERROR(VLOOKUP(A5757,Produtos!$A:$E,5,FALSE),0),"ABAIXO DO MINIMO","OK"))</f>
        <v/>
      </c>
    </row>
    <row r="5758">
      <c r="B5758">
        <f>IFERROR(VLOOKUP(A5758,Produtos!A:B,2,FALSE),"")</f>
        <v/>
      </c>
      <c r="D5758" s="10">
        <f>IFERROR(INDEX(Lotes!$E:$E,MATCH(1,(Lotes!$A:$A=A5758)*(Lotes!$C:$C=C5758),0)),"")</f>
        <v/>
      </c>
      <c r="E5758" s="14">
        <f>IF(D5758="","",D5758-TODAY())</f>
        <v/>
      </c>
      <c r="F5758">
        <f>IF(D5758="","",IF(E5758&lt;0,"VENCIDO",IF(E5758&lt;=30,"VENCE EM &lt;= 30 DIAS",IF(E5758&lt;=60,"ATENCAO (31-60 DIAS)","OK"))))</f>
        <v/>
      </c>
      <c r="G5758" s="14">
        <f>SUMIFS(Lancamentos!$G:$G,Lancamentos!$C:$C,$A5758,Lancamentos!$E:$E,$C5758,Lancamentos!$B:$B,"ENTRADA")</f>
        <v/>
      </c>
      <c r="H5758" s="14">
        <f>SUMIFS(Lancamentos!$G:$G,Lancamentos!$C:$C,$A5758,Lancamentos!$E:$E,$C5758,Lancamentos!$B:$B,"SAIDA_USO")</f>
        <v/>
      </c>
      <c r="I5758" s="14">
        <f>SUMIFS(Lancamentos!$G:$G,Lancamentos!$C:$C,$A5758,Lancamentos!$E:$E,$C5758,Lancamentos!$B:$B,"SAIDA_DESCARTE")</f>
        <v/>
      </c>
      <c r="J5758" s="14">
        <f>G5758-H5758-I5758</f>
        <v/>
      </c>
      <c r="K5758">
        <f>IF(A5758="","",IF(J5758&lt;=IFERROR(VLOOKUP(A5758,Produtos!$A:$E,5,FALSE),0),"ABAIXO DO MINIMO","OK"))</f>
        <v/>
      </c>
    </row>
    <row r="5759">
      <c r="B5759">
        <f>IFERROR(VLOOKUP(A5759,Produtos!A:B,2,FALSE),"")</f>
        <v/>
      </c>
      <c r="D5759" s="10">
        <f>IFERROR(INDEX(Lotes!$E:$E,MATCH(1,(Lotes!$A:$A=A5759)*(Lotes!$C:$C=C5759),0)),"")</f>
        <v/>
      </c>
      <c r="E5759" s="14">
        <f>IF(D5759="","",D5759-TODAY())</f>
        <v/>
      </c>
      <c r="F5759">
        <f>IF(D5759="","",IF(E5759&lt;0,"VENCIDO",IF(E5759&lt;=30,"VENCE EM &lt;= 30 DIAS",IF(E5759&lt;=60,"ATENCAO (31-60 DIAS)","OK"))))</f>
        <v/>
      </c>
      <c r="G5759" s="14">
        <f>SUMIFS(Lancamentos!$G:$G,Lancamentos!$C:$C,$A5759,Lancamentos!$E:$E,$C5759,Lancamentos!$B:$B,"ENTRADA")</f>
        <v/>
      </c>
      <c r="H5759" s="14">
        <f>SUMIFS(Lancamentos!$G:$G,Lancamentos!$C:$C,$A5759,Lancamentos!$E:$E,$C5759,Lancamentos!$B:$B,"SAIDA_USO")</f>
        <v/>
      </c>
      <c r="I5759" s="14">
        <f>SUMIFS(Lancamentos!$G:$G,Lancamentos!$C:$C,$A5759,Lancamentos!$E:$E,$C5759,Lancamentos!$B:$B,"SAIDA_DESCARTE")</f>
        <v/>
      </c>
      <c r="J5759" s="14">
        <f>G5759-H5759-I5759</f>
        <v/>
      </c>
      <c r="K5759">
        <f>IF(A5759="","",IF(J5759&lt;=IFERROR(VLOOKUP(A5759,Produtos!$A:$E,5,FALSE),0),"ABAIXO DO MINIMO","OK"))</f>
        <v/>
      </c>
    </row>
    <row r="5760">
      <c r="B5760">
        <f>IFERROR(VLOOKUP(A5760,Produtos!A:B,2,FALSE),"")</f>
        <v/>
      </c>
      <c r="D5760" s="10">
        <f>IFERROR(INDEX(Lotes!$E:$E,MATCH(1,(Lotes!$A:$A=A5760)*(Lotes!$C:$C=C5760),0)),"")</f>
        <v/>
      </c>
      <c r="E5760" s="14">
        <f>IF(D5760="","",D5760-TODAY())</f>
        <v/>
      </c>
      <c r="F5760">
        <f>IF(D5760="","",IF(E5760&lt;0,"VENCIDO",IF(E5760&lt;=30,"VENCE EM &lt;= 30 DIAS",IF(E5760&lt;=60,"ATENCAO (31-60 DIAS)","OK"))))</f>
        <v/>
      </c>
      <c r="G5760" s="14">
        <f>SUMIFS(Lancamentos!$G:$G,Lancamentos!$C:$C,$A5760,Lancamentos!$E:$E,$C5760,Lancamentos!$B:$B,"ENTRADA")</f>
        <v/>
      </c>
      <c r="H5760" s="14">
        <f>SUMIFS(Lancamentos!$G:$G,Lancamentos!$C:$C,$A5760,Lancamentos!$E:$E,$C5760,Lancamentos!$B:$B,"SAIDA_USO")</f>
        <v/>
      </c>
      <c r="I5760" s="14">
        <f>SUMIFS(Lancamentos!$G:$G,Lancamentos!$C:$C,$A5760,Lancamentos!$E:$E,$C5760,Lancamentos!$B:$B,"SAIDA_DESCARTE")</f>
        <v/>
      </c>
      <c r="J5760" s="14">
        <f>G5760-H5760-I5760</f>
        <v/>
      </c>
      <c r="K5760">
        <f>IF(A5760="","",IF(J5760&lt;=IFERROR(VLOOKUP(A5760,Produtos!$A:$E,5,FALSE),0),"ABAIXO DO MINIMO","OK"))</f>
        <v/>
      </c>
    </row>
    <row r="5761">
      <c r="B5761">
        <f>IFERROR(VLOOKUP(A5761,Produtos!A:B,2,FALSE),"")</f>
        <v/>
      </c>
      <c r="D5761" s="10">
        <f>IFERROR(INDEX(Lotes!$E:$E,MATCH(1,(Lotes!$A:$A=A5761)*(Lotes!$C:$C=C5761),0)),"")</f>
        <v/>
      </c>
      <c r="E5761" s="14">
        <f>IF(D5761="","",D5761-TODAY())</f>
        <v/>
      </c>
      <c r="F5761">
        <f>IF(D5761="","",IF(E5761&lt;0,"VENCIDO",IF(E5761&lt;=30,"VENCE EM &lt;= 30 DIAS",IF(E5761&lt;=60,"ATENCAO (31-60 DIAS)","OK"))))</f>
        <v/>
      </c>
      <c r="G5761" s="14">
        <f>SUMIFS(Lancamentos!$G:$G,Lancamentos!$C:$C,$A5761,Lancamentos!$E:$E,$C5761,Lancamentos!$B:$B,"ENTRADA")</f>
        <v/>
      </c>
      <c r="H5761" s="14">
        <f>SUMIFS(Lancamentos!$G:$G,Lancamentos!$C:$C,$A5761,Lancamentos!$E:$E,$C5761,Lancamentos!$B:$B,"SAIDA_USO")</f>
        <v/>
      </c>
      <c r="I5761" s="14">
        <f>SUMIFS(Lancamentos!$G:$G,Lancamentos!$C:$C,$A5761,Lancamentos!$E:$E,$C5761,Lancamentos!$B:$B,"SAIDA_DESCARTE")</f>
        <v/>
      </c>
      <c r="J5761" s="14">
        <f>G5761-H5761-I5761</f>
        <v/>
      </c>
      <c r="K5761">
        <f>IF(A5761="","",IF(J5761&lt;=IFERROR(VLOOKUP(A5761,Produtos!$A:$E,5,FALSE),0),"ABAIXO DO MINIMO","OK"))</f>
        <v/>
      </c>
    </row>
    <row r="5762">
      <c r="B5762">
        <f>IFERROR(VLOOKUP(A5762,Produtos!A:B,2,FALSE),"")</f>
        <v/>
      </c>
      <c r="D5762" s="10">
        <f>IFERROR(INDEX(Lotes!$E:$E,MATCH(1,(Lotes!$A:$A=A5762)*(Lotes!$C:$C=C5762),0)),"")</f>
        <v/>
      </c>
      <c r="E5762" s="14">
        <f>IF(D5762="","",D5762-TODAY())</f>
        <v/>
      </c>
      <c r="F5762">
        <f>IF(D5762="","",IF(E5762&lt;0,"VENCIDO",IF(E5762&lt;=30,"VENCE EM &lt;= 30 DIAS",IF(E5762&lt;=60,"ATENCAO (31-60 DIAS)","OK"))))</f>
        <v/>
      </c>
      <c r="G5762" s="14">
        <f>SUMIFS(Lancamentos!$G:$G,Lancamentos!$C:$C,$A5762,Lancamentos!$E:$E,$C5762,Lancamentos!$B:$B,"ENTRADA")</f>
        <v/>
      </c>
      <c r="H5762" s="14">
        <f>SUMIFS(Lancamentos!$G:$G,Lancamentos!$C:$C,$A5762,Lancamentos!$E:$E,$C5762,Lancamentos!$B:$B,"SAIDA_USO")</f>
        <v/>
      </c>
      <c r="I5762" s="14">
        <f>SUMIFS(Lancamentos!$G:$G,Lancamentos!$C:$C,$A5762,Lancamentos!$E:$E,$C5762,Lancamentos!$B:$B,"SAIDA_DESCARTE")</f>
        <v/>
      </c>
      <c r="J5762" s="14">
        <f>G5762-H5762-I5762</f>
        <v/>
      </c>
      <c r="K5762">
        <f>IF(A5762="","",IF(J5762&lt;=IFERROR(VLOOKUP(A5762,Produtos!$A:$E,5,FALSE),0),"ABAIXO DO MINIMO","OK"))</f>
        <v/>
      </c>
    </row>
    <row r="5763">
      <c r="B5763">
        <f>IFERROR(VLOOKUP(A5763,Produtos!A:B,2,FALSE),"")</f>
        <v/>
      </c>
      <c r="D5763" s="10">
        <f>IFERROR(INDEX(Lotes!$E:$E,MATCH(1,(Lotes!$A:$A=A5763)*(Lotes!$C:$C=C5763),0)),"")</f>
        <v/>
      </c>
      <c r="E5763" s="14">
        <f>IF(D5763="","",D5763-TODAY())</f>
        <v/>
      </c>
      <c r="F5763">
        <f>IF(D5763="","",IF(E5763&lt;0,"VENCIDO",IF(E5763&lt;=30,"VENCE EM &lt;= 30 DIAS",IF(E5763&lt;=60,"ATENCAO (31-60 DIAS)","OK"))))</f>
        <v/>
      </c>
      <c r="G5763" s="14">
        <f>SUMIFS(Lancamentos!$G:$G,Lancamentos!$C:$C,$A5763,Lancamentos!$E:$E,$C5763,Lancamentos!$B:$B,"ENTRADA")</f>
        <v/>
      </c>
      <c r="H5763" s="14">
        <f>SUMIFS(Lancamentos!$G:$G,Lancamentos!$C:$C,$A5763,Lancamentos!$E:$E,$C5763,Lancamentos!$B:$B,"SAIDA_USO")</f>
        <v/>
      </c>
      <c r="I5763" s="14">
        <f>SUMIFS(Lancamentos!$G:$G,Lancamentos!$C:$C,$A5763,Lancamentos!$E:$E,$C5763,Lancamentos!$B:$B,"SAIDA_DESCARTE")</f>
        <v/>
      </c>
      <c r="J5763" s="14">
        <f>G5763-H5763-I5763</f>
        <v/>
      </c>
      <c r="K5763">
        <f>IF(A5763="","",IF(J5763&lt;=IFERROR(VLOOKUP(A5763,Produtos!$A:$E,5,FALSE),0),"ABAIXO DO MINIMO","OK"))</f>
        <v/>
      </c>
    </row>
    <row r="5764">
      <c r="B5764">
        <f>IFERROR(VLOOKUP(A5764,Produtos!A:B,2,FALSE),"")</f>
        <v/>
      </c>
      <c r="D5764" s="10">
        <f>IFERROR(INDEX(Lotes!$E:$E,MATCH(1,(Lotes!$A:$A=A5764)*(Lotes!$C:$C=C5764),0)),"")</f>
        <v/>
      </c>
      <c r="E5764" s="14">
        <f>IF(D5764="","",D5764-TODAY())</f>
        <v/>
      </c>
      <c r="F5764">
        <f>IF(D5764="","",IF(E5764&lt;0,"VENCIDO",IF(E5764&lt;=30,"VENCE EM &lt;= 30 DIAS",IF(E5764&lt;=60,"ATENCAO (31-60 DIAS)","OK"))))</f>
        <v/>
      </c>
      <c r="G5764" s="14">
        <f>SUMIFS(Lancamentos!$G:$G,Lancamentos!$C:$C,$A5764,Lancamentos!$E:$E,$C5764,Lancamentos!$B:$B,"ENTRADA")</f>
        <v/>
      </c>
      <c r="H5764" s="14">
        <f>SUMIFS(Lancamentos!$G:$G,Lancamentos!$C:$C,$A5764,Lancamentos!$E:$E,$C5764,Lancamentos!$B:$B,"SAIDA_USO")</f>
        <v/>
      </c>
      <c r="I5764" s="14">
        <f>SUMIFS(Lancamentos!$G:$G,Lancamentos!$C:$C,$A5764,Lancamentos!$E:$E,$C5764,Lancamentos!$B:$B,"SAIDA_DESCARTE")</f>
        <v/>
      </c>
      <c r="J5764" s="14">
        <f>G5764-H5764-I5764</f>
        <v/>
      </c>
      <c r="K5764">
        <f>IF(A5764="","",IF(J5764&lt;=IFERROR(VLOOKUP(A5764,Produtos!$A:$E,5,FALSE),0),"ABAIXO DO MINIMO","OK"))</f>
        <v/>
      </c>
    </row>
    <row r="5765">
      <c r="B5765">
        <f>IFERROR(VLOOKUP(A5765,Produtos!A:B,2,FALSE),"")</f>
        <v/>
      </c>
      <c r="D5765" s="10">
        <f>IFERROR(INDEX(Lotes!$E:$E,MATCH(1,(Lotes!$A:$A=A5765)*(Lotes!$C:$C=C5765),0)),"")</f>
        <v/>
      </c>
      <c r="E5765" s="14">
        <f>IF(D5765="","",D5765-TODAY())</f>
        <v/>
      </c>
      <c r="F5765">
        <f>IF(D5765="","",IF(E5765&lt;0,"VENCIDO",IF(E5765&lt;=30,"VENCE EM &lt;= 30 DIAS",IF(E5765&lt;=60,"ATENCAO (31-60 DIAS)","OK"))))</f>
        <v/>
      </c>
      <c r="G5765" s="14">
        <f>SUMIFS(Lancamentos!$G:$G,Lancamentos!$C:$C,$A5765,Lancamentos!$E:$E,$C5765,Lancamentos!$B:$B,"ENTRADA")</f>
        <v/>
      </c>
      <c r="H5765" s="14">
        <f>SUMIFS(Lancamentos!$G:$G,Lancamentos!$C:$C,$A5765,Lancamentos!$E:$E,$C5765,Lancamentos!$B:$B,"SAIDA_USO")</f>
        <v/>
      </c>
      <c r="I5765" s="14">
        <f>SUMIFS(Lancamentos!$G:$G,Lancamentos!$C:$C,$A5765,Lancamentos!$E:$E,$C5765,Lancamentos!$B:$B,"SAIDA_DESCARTE")</f>
        <v/>
      </c>
      <c r="J5765" s="14">
        <f>G5765-H5765-I5765</f>
        <v/>
      </c>
      <c r="K5765">
        <f>IF(A5765="","",IF(J5765&lt;=IFERROR(VLOOKUP(A5765,Produtos!$A:$E,5,FALSE),0),"ABAIXO DO MINIMO","OK"))</f>
        <v/>
      </c>
    </row>
    <row r="5766">
      <c r="B5766">
        <f>IFERROR(VLOOKUP(A5766,Produtos!A:B,2,FALSE),"")</f>
        <v/>
      </c>
      <c r="D5766" s="10">
        <f>IFERROR(INDEX(Lotes!$E:$E,MATCH(1,(Lotes!$A:$A=A5766)*(Lotes!$C:$C=C5766),0)),"")</f>
        <v/>
      </c>
      <c r="E5766" s="14">
        <f>IF(D5766="","",D5766-TODAY())</f>
        <v/>
      </c>
      <c r="F5766">
        <f>IF(D5766="","",IF(E5766&lt;0,"VENCIDO",IF(E5766&lt;=30,"VENCE EM &lt;= 30 DIAS",IF(E5766&lt;=60,"ATENCAO (31-60 DIAS)","OK"))))</f>
        <v/>
      </c>
      <c r="G5766" s="14">
        <f>SUMIFS(Lancamentos!$G:$G,Lancamentos!$C:$C,$A5766,Lancamentos!$E:$E,$C5766,Lancamentos!$B:$B,"ENTRADA")</f>
        <v/>
      </c>
      <c r="H5766" s="14">
        <f>SUMIFS(Lancamentos!$G:$G,Lancamentos!$C:$C,$A5766,Lancamentos!$E:$E,$C5766,Lancamentos!$B:$B,"SAIDA_USO")</f>
        <v/>
      </c>
      <c r="I5766" s="14">
        <f>SUMIFS(Lancamentos!$G:$G,Lancamentos!$C:$C,$A5766,Lancamentos!$E:$E,$C5766,Lancamentos!$B:$B,"SAIDA_DESCARTE")</f>
        <v/>
      </c>
      <c r="J5766" s="14">
        <f>G5766-H5766-I5766</f>
        <v/>
      </c>
      <c r="K5766">
        <f>IF(A5766="","",IF(J5766&lt;=IFERROR(VLOOKUP(A5766,Produtos!$A:$E,5,FALSE),0),"ABAIXO DO MINIMO","OK"))</f>
        <v/>
      </c>
    </row>
    <row r="5767">
      <c r="B5767">
        <f>IFERROR(VLOOKUP(A5767,Produtos!A:B,2,FALSE),"")</f>
        <v/>
      </c>
      <c r="D5767" s="10">
        <f>IFERROR(INDEX(Lotes!$E:$E,MATCH(1,(Lotes!$A:$A=A5767)*(Lotes!$C:$C=C5767),0)),"")</f>
        <v/>
      </c>
      <c r="E5767" s="14">
        <f>IF(D5767="","",D5767-TODAY())</f>
        <v/>
      </c>
      <c r="F5767">
        <f>IF(D5767="","",IF(E5767&lt;0,"VENCIDO",IF(E5767&lt;=30,"VENCE EM &lt;= 30 DIAS",IF(E5767&lt;=60,"ATENCAO (31-60 DIAS)","OK"))))</f>
        <v/>
      </c>
      <c r="G5767" s="14">
        <f>SUMIFS(Lancamentos!$G:$G,Lancamentos!$C:$C,$A5767,Lancamentos!$E:$E,$C5767,Lancamentos!$B:$B,"ENTRADA")</f>
        <v/>
      </c>
      <c r="H5767" s="14">
        <f>SUMIFS(Lancamentos!$G:$G,Lancamentos!$C:$C,$A5767,Lancamentos!$E:$E,$C5767,Lancamentos!$B:$B,"SAIDA_USO")</f>
        <v/>
      </c>
      <c r="I5767" s="14">
        <f>SUMIFS(Lancamentos!$G:$G,Lancamentos!$C:$C,$A5767,Lancamentos!$E:$E,$C5767,Lancamentos!$B:$B,"SAIDA_DESCARTE")</f>
        <v/>
      </c>
      <c r="J5767" s="14">
        <f>G5767-H5767-I5767</f>
        <v/>
      </c>
      <c r="K5767">
        <f>IF(A5767="","",IF(J5767&lt;=IFERROR(VLOOKUP(A5767,Produtos!$A:$E,5,FALSE),0),"ABAIXO DO MINIMO","OK"))</f>
        <v/>
      </c>
    </row>
    <row r="5768">
      <c r="B5768">
        <f>IFERROR(VLOOKUP(A5768,Produtos!A:B,2,FALSE),"")</f>
        <v/>
      </c>
      <c r="D5768" s="10">
        <f>IFERROR(INDEX(Lotes!$E:$E,MATCH(1,(Lotes!$A:$A=A5768)*(Lotes!$C:$C=C5768),0)),"")</f>
        <v/>
      </c>
      <c r="E5768" s="14">
        <f>IF(D5768="","",D5768-TODAY())</f>
        <v/>
      </c>
      <c r="F5768">
        <f>IF(D5768="","",IF(E5768&lt;0,"VENCIDO",IF(E5768&lt;=30,"VENCE EM &lt;= 30 DIAS",IF(E5768&lt;=60,"ATENCAO (31-60 DIAS)","OK"))))</f>
        <v/>
      </c>
      <c r="G5768" s="14">
        <f>SUMIFS(Lancamentos!$G:$G,Lancamentos!$C:$C,$A5768,Lancamentos!$E:$E,$C5768,Lancamentos!$B:$B,"ENTRADA")</f>
        <v/>
      </c>
      <c r="H5768" s="14">
        <f>SUMIFS(Lancamentos!$G:$G,Lancamentos!$C:$C,$A5768,Lancamentos!$E:$E,$C5768,Lancamentos!$B:$B,"SAIDA_USO")</f>
        <v/>
      </c>
      <c r="I5768" s="14">
        <f>SUMIFS(Lancamentos!$G:$G,Lancamentos!$C:$C,$A5768,Lancamentos!$E:$E,$C5768,Lancamentos!$B:$B,"SAIDA_DESCARTE")</f>
        <v/>
      </c>
      <c r="J5768" s="14">
        <f>G5768-H5768-I5768</f>
        <v/>
      </c>
      <c r="K5768">
        <f>IF(A5768="","",IF(J5768&lt;=IFERROR(VLOOKUP(A5768,Produtos!$A:$E,5,FALSE),0),"ABAIXO DO MINIMO","OK"))</f>
        <v/>
      </c>
    </row>
    <row r="5769">
      <c r="B5769">
        <f>IFERROR(VLOOKUP(A5769,Produtos!A:B,2,FALSE),"")</f>
        <v/>
      </c>
      <c r="D5769" s="10">
        <f>IFERROR(INDEX(Lotes!$E:$E,MATCH(1,(Lotes!$A:$A=A5769)*(Lotes!$C:$C=C5769),0)),"")</f>
        <v/>
      </c>
      <c r="E5769" s="14">
        <f>IF(D5769="","",D5769-TODAY())</f>
        <v/>
      </c>
      <c r="F5769">
        <f>IF(D5769="","",IF(E5769&lt;0,"VENCIDO",IF(E5769&lt;=30,"VENCE EM &lt;= 30 DIAS",IF(E5769&lt;=60,"ATENCAO (31-60 DIAS)","OK"))))</f>
        <v/>
      </c>
      <c r="G5769" s="14">
        <f>SUMIFS(Lancamentos!$G:$G,Lancamentos!$C:$C,$A5769,Lancamentos!$E:$E,$C5769,Lancamentos!$B:$B,"ENTRADA")</f>
        <v/>
      </c>
      <c r="H5769" s="14">
        <f>SUMIFS(Lancamentos!$G:$G,Lancamentos!$C:$C,$A5769,Lancamentos!$E:$E,$C5769,Lancamentos!$B:$B,"SAIDA_USO")</f>
        <v/>
      </c>
      <c r="I5769" s="14">
        <f>SUMIFS(Lancamentos!$G:$G,Lancamentos!$C:$C,$A5769,Lancamentos!$E:$E,$C5769,Lancamentos!$B:$B,"SAIDA_DESCARTE")</f>
        <v/>
      </c>
      <c r="J5769" s="14">
        <f>G5769-H5769-I5769</f>
        <v/>
      </c>
      <c r="K5769">
        <f>IF(A5769="","",IF(J5769&lt;=IFERROR(VLOOKUP(A5769,Produtos!$A:$E,5,FALSE),0),"ABAIXO DO MINIMO","OK"))</f>
        <v/>
      </c>
    </row>
    <row r="5770">
      <c r="B5770">
        <f>IFERROR(VLOOKUP(A5770,Produtos!A:B,2,FALSE),"")</f>
        <v/>
      </c>
      <c r="D5770" s="10">
        <f>IFERROR(INDEX(Lotes!$E:$E,MATCH(1,(Lotes!$A:$A=A5770)*(Lotes!$C:$C=C5770),0)),"")</f>
        <v/>
      </c>
      <c r="E5770" s="14">
        <f>IF(D5770="","",D5770-TODAY())</f>
        <v/>
      </c>
      <c r="F5770">
        <f>IF(D5770="","",IF(E5770&lt;0,"VENCIDO",IF(E5770&lt;=30,"VENCE EM &lt;= 30 DIAS",IF(E5770&lt;=60,"ATENCAO (31-60 DIAS)","OK"))))</f>
        <v/>
      </c>
      <c r="G5770" s="14">
        <f>SUMIFS(Lancamentos!$G:$G,Lancamentos!$C:$C,$A5770,Lancamentos!$E:$E,$C5770,Lancamentos!$B:$B,"ENTRADA")</f>
        <v/>
      </c>
      <c r="H5770" s="14">
        <f>SUMIFS(Lancamentos!$G:$G,Lancamentos!$C:$C,$A5770,Lancamentos!$E:$E,$C5770,Lancamentos!$B:$B,"SAIDA_USO")</f>
        <v/>
      </c>
      <c r="I5770" s="14">
        <f>SUMIFS(Lancamentos!$G:$G,Lancamentos!$C:$C,$A5770,Lancamentos!$E:$E,$C5770,Lancamentos!$B:$B,"SAIDA_DESCARTE")</f>
        <v/>
      </c>
      <c r="J5770" s="14">
        <f>G5770-H5770-I5770</f>
        <v/>
      </c>
      <c r="K5770">
        <f>IF(A5770="","",IF(J5770&lt;=IFERROR(VLOOKUP(A5770,Produtos!$A:$E,5,FALSE),0),"ABAIXO DO MINIMO","OK"))</f>
        <v/>
      </c>
    </row>
    <row r="5771">
      <c r="B5771">
        <f>IFERROR(VLOOKUP(A5771,Produtos!A:B,2,FALSE),"")</f>
        <v/>
      </c>
      <c r="D5771" s="10">
        <f>IFERROR(INDEX(Lotes!$E:$E,MATCH(1,(Lotes!$A:$A=A5771)*(Lotes!$C:$C=C5771),0)),"")</f>
        <v/>
      </c>
      <c r="E5771" s="14">
        <f>IF(D5771="","",D5771-TODAY())</f>
        <v/>
      </c>
      <c r="F5771">
        <f>IF(D5771="","",IF(E5771&lt;0,"VENCIDO",IF(E5771&lt;=30,"VENCE EM &lt;= 30 DIAS",IF(E5771&lt;=60,"ATENCAO (31-60 DIAS)","OK"))))</f>
        <v/>
      </c>
      <c r="G5771" s="14">
        <f>SUMIFS(Lancamentos!$G:$G,Lancamentos!$C:$C,$A5771,Lancamentos!$E:$E,$C5771,Lancamentos!$B:$B,"ENTRADA")</f>
        <v/>
      </c>
      <c r="H5771" s="14">
        <f>SUMIFS(Lancamentos!$G:$G,Lancamentos!$C:$C,$A5771,Lancamentos!$E:$E,$C5771,Lancamentos!$B:$B,"SAIDA_USO")</f>
        <v/>
      </c>
      <c r="I5771" s="14">
        <f>SUMIFS(Lancamentos!$G:$G,Lancamentos!$C:$C,$A5771,Lancamentos!$E:$E,$C5771,Lancamentos!$B:$B,"SAIDA_DESCARTE")</f>
        <v/>
      </c>
      <c r="J5771" s="14">
        <f>G5771-H5771-I5771</f>
        <v/>
      </c>
      <c r="K5771">
        <f>IF(A5771="","",IF(J5771&lt;=IFERROR(VLOOKUP(A5771,Produtos!$A:$E,5,FALSE),0),"ABAIXO DO MINIMO","OK"))</f>
        <v/>
      </c>
    </row>
    <row r="5772">
      <c r="B5772">
        <f>IFERROR(VLOOKUP(A5772,Produtos!A:B,2,FALSE),"")</f>
        <v/>
      </c>
      <c r="D5772" s="10">
        <f>IFERROR(INDEX(Lotes!$E:$E,MATCH(1,(Lotes!$A:$A=A5772)*(Lotes!$C:$C=C5772),0)),"")</f>
        <v/>
      </c>
      <c r="E5772" s="14">
        <f>IF(D5772="","",D5772-TODAY())</f>
        <v/>
      </c>
      <c r="F5772">
        <f>IF(D5772="","",IF(E5772&lt;0,"VENCIDO",IF(E5772&lt;=30,"VENCE EM &lt;= 30 DIAS",IF(E5772&lt;=60,"ATENCAO (31-60 DIAS)","OK"))))</f>
        <v/>
      </c>
      <c r="G5772" s="14">
        <f>SUMIFS(Lancamentos!$G:$G,Lancamentos!$C:$C,$A5772,Lancamentos!$E:$E,$C5772,Lancamentos!$B:$B,"ENTRADA")</f>
        <v/>
      </c>
      <c r="H5772" s="14">
        <f>SUMIFS(Lancamentos!$G:$G,Lancamentos!$C:$C,$A5772,Lancamentos!$E:$E,$C5772,Lancamentos!$B:$B,"SAIDA_USO")</f>
        <v/>
      </c>
      <c r="I5772" s="14">
        <f>SUMIFS(Lancamentos!$G:$G,Lancamentos!$C:$C,$A5772,Lancamentos!$E:$E,$C5772,Lancamentos!$B:$B,"SAIDA_DESCARTE")</f>
        <v/>
      </c>
      <c r="J5772" s="14">
        <f>G5772-H5772-I5772</f>
        <v/>
      </c>
      <c r="K5772">
        <f>IF(A5772="","",IF(J5772&lt;=IFERROR(VLOOKUP(A5772,Produtos!$A:$E,5,FALSE),0),"ABAIXO DO MINIMO","OK"))</f>
        <v/>
      </c>
    </row>
    <row r="5773">
      <c r="B5773">
        <f>IFERROR(VLOOKUP(A5773,Produtos!A:B,2,FALSE),"")</f>
        <v/>
      </c>
      <c r="D5773" s="10">
        <f>IFERROR(INDEX(Lotes!$E:$E,MATCH(1,(Lotes!$A:$A=A5773)*(Lotes!$C:$C=C5773),0)),"")</f>
        <v/>
      </c>
      <c r="E5773" s="14">
        <f>IF(D5773="","",D5773-TODAY())</f>
        <v/>
      </c>
      <c r="F5773">
        <f>IF(D5773="","",IF(E5773&lt;0,"VENCIDO",IF(E5773&lt;=30,"VENCE EM &lt;= 30 DIAS",IF(E5773&lt;=60,"ATENCAO (31-60 DIAS)","OK"))))</f>
        <v/>
      </c>
      <c r="G5773" s="14">
        <f>SUMIFS(Lancamentos!$G:$G,Lancamentos!$C:$C,$A5773,Lancamentos!$E:$E,$C5773,Lancamentos!$B:$B,"ENTRADA")</f>
        <v/>
      </c>
      <c r="H5773" s="14">
        <f>SUMIFS(Lancamentos!$G:$G,Lancamentos!$C:$C,$A5773,Lancamentos!$E:$E,$C5773,Lancamentos!$B:$B,"SAIDA_USO")</f>
        <v/>
      </c>
      <c r="I5773" s="14">
        <f>SUMIFS(Lancamentos!$G:$G,Lancamentos!$C:$C,$A5773,Lancamentos!$E:$E,$C5773,Lancamentos!$B:$B,"SAIDA_DESCARTE")</f>
        <v/>
      </c>
      <c r="J5773" s="14">
        <f>G5773-H5773-I5773</f>
        <v/>
      </c>
      <c r="K5773">
        <f>IF(A5773="","",IF(J5773&lt;=IFERROR(VLOOKUP(A5773,Produtos!$A:$E,5,FALSE),0),"ABAIXO DO MINIMO","OK"))</f>
        <v/>
      </c>
    </row>
    <row r="5774">
      <c r="B5774">
        <f>IFERROR(VLOOKUP(A5774,Produtos!A:B,2,FALSE),"")</f>
        <v/>
      </c>
      <c r="D5774" s="10">
        <f>IFERROR(INDEX(Lotes!$E:$E,MATCH(1,(Lotes!$A:$A=A5774)*(Lotes!$C:$C=C5774),0)),"")</f>
        <v/>
      </c>
      <c r="E5774" s="14">
        <f>IF(D5774="","",D5774-TODAY())</f>
        <v/>
      </c>
      <c r="F5774">
        <f>IF(D5774="","",IF(E5774&lt;0,"VENCIDO",IF(E5774&lt;=30,"VENCE EM &lt;= 30 DIAS",IF(E5774&lt;=60,"ATENCAO (31-60 DIAS)","OK"))))</f>
        <v/>
      </c>
      <c r="G5774" s="14">
        <f>SUMIFS(Lancamentos!$G:$G,Lancamentos!$C:$C,$A5774,Lancamentos!$E:$E,$C5774,Lancamentos!$B:$B,"ENTRADA")</f>
        <v/>
      </c>
      <c r="H5774" s="14">
        <f>SUMIFS(Lancamentos!$G:$G,Lancamentos!$C:$C,$A5774,Lancamentos!$E:$E,$C5774,Lancamentos!$B:$B,"SAIDA_USO")</f>
        <v/>
      </c>
      <c r="I5774" s="14">
        <f>SUMIFS(Lancamentos!$G:$G,Lancamentos!$C:$C,$A5774,Lancamentos!$E:$E,$C5774,Lancamentos!$B:$B,"SAIDA_DESCARTE")</f>
        <v/>
      </c>
      <c r="J5774" s="14">
        <f>G5774-H5774-I5774</f>
        <v/>
      </c>
      <c r="K5774">
        <f>IF(A5774="","",IF(J5774&lt;=IFERROR(VLOOKUP(A5774,Produtos!$A:$E,5,FALSE),0),"ABAIXO DO MINIMO","OK"))</f>
        <v/>
      </c>
    </row>
    <row r="5775">
      <c r="B5775">
        <f>IFERROR(VLOOKUP(A5775,Produtos!A:B,2,FALSE),"")</f>
        <v/>
      </c>
      <c r="D5775" s="10">
        <f>IFERROR(INDEX(Lotes!$E:$E,MATCH(1,(Lotes!$A:$A=A5775)*(Lotes!$C:$C=C5775),0)),"")</f>
        <v/>
      </c>
      <c r="E5775" s="14">
        <f>IF(D5775="","",D5775-TODAY())</f>
        <v/>
      </c>
      <c r="F5775">
        <f>IF(D5775="","",IF(E5775&lt;0,"VENCIDO",IF(E5775&lt;=30,"VENCE EM &lt;= 30 DIAS",IF(E5775&lt;=60,"ATENCAO (31-60 DIAS)","OK"))))</f>
        <v/>
      </c>
      <c r="G5775" s="14">
        <f>SUMIFS(Lancamentos!$G:$G,Lancamentos!$C:$C,$A5775,Lancamentos!$E:$E,$C5775,Lancamentos!$B:$B,"ENTRADA")</f>
        <v/>
      </c>
      <c r="H5775" s="14">
        <f>SUMIFS(Lancamentos!$G:$G,Lancamentos!$C:$C,$A5775,Lancamentos!$E:$E,$C5775,Lancamentos!$B:$B,"SAIDA_USO")</f>
        <v/>
      </c>
      <c r="I5775" s="14">
        <f>SUMIFS(Lancamentos!$G:$G,Lancamentos!$C:$C,$A5775,Lancamentos!$E:$E,$C5775,Lancamentos!$B:$B,"SAIDA_DESCARTE")</f>
        <v/>
      </c>
      <c r="J5775" s="14">
        <f>G5775-H5775-I5775</f>
        <v/>
      </c>
      <c r="K5775">
        <f>IF(A5775="","",IF(J5775&lt;=IFERROR(VLOOKUP(A5775,Produtos!$A:$E,5,FALSE),0),"ABAIXO DO MINIMO","OK"))</f>
        <v/>
      </c>
    </row>
    <row r="5776">
      <c r="B5776">
        <f>IFERROR(VLOOKUP(A5776,Produtos!A:B,2,FALSE),"")</f>
        <v/>
      </c>
      <c r="D5776" s="10">
        <f>IFERROR(INDEX(Lotes!$E:$E,MATCH(1,(Lotes!$A:$A=A5776)*(Lotes!$C:$C=C5776),0)),"")</f>
        <v/>
      </c>
      <c r="E5776" s="14">
        <f>IF(D5776="","",D5776-TODAY())</f>
        <v/>
      </c>
      <c r="F5776">
        <f>IF(D5776="","",IF(E5776&lt;0,"VENCIDO",IF(E5776&lt;=30,"VENCE EM &lt;= 30 DIAS",IF(E5776&lt;=60,"ATENCAO (31-60 DIAS)","OK"))))</f>
        <v/>
      </c>
      <c r="G5776" s="14">
        <f>SUMIFS(Lancamentos!$G:$G,Lancamentos!$C:$C,$A5776,Lancamentos!$E:$E,$C5776,Lancamentos!$B:$B,"ENTRADA")</f>
        <v/>
      </c>
      <c r="H5776" s="14">
        <f>SUMIFS(Lancamentos!$G:$G,Lancamentos!$C:$C,$A5776,Lancamentos!$E:$E,$C5776,Lancamentos!$B:$B,"SAIDA_USO")</f>
        <v/>
      </c>
      <c r="I5776" s="14">
        <f>SUMIFS(Lancamentos!$G:$G,Lancamentos!$C:$C,$A5776,Lancamentos!$E:$E,$C5776,Lancamentos!$B:$B,"SAIDA_DESCARTE")</f>
        <v/>
      </c>
      <c r="J5776" s="14">
        <f>G5776-H5776-I5776</f>
        <v/>
      </c>
      <c r="K5776">
        <f>IF(A5776="","",IF(J5776&lt;=IFERROR(VLOOKUP(A5776,Produtos!$A:$E,5,FALSE),0),"ABAIXO DO MINIMO","OK"))</f>
        <v/>
      </c>
    </row>
    <row r="5777">
      <c r="B5777">
        <f>IFERROR(VLOOKUP(A5777,Produtos!A:B,2,FALSE),"")</f>
        <v/>
      </c>
      <c r="D5777" s="10">
        <f>IFERROR(INDEX(Lotes!$E:$E,MATCH(1,(Lotes!$A:$A=A5777)*(Lotes!$C:$C=C5777),0)),"")</f>
        <v/>
      </c>
      <c r="E5777" s="14">
        <f>IF(D5777="","",D5777-TODAY())</f>
        <v/>
      </c>
      <c r="F5777">
        <f>IF(D5777="","",IF(E5777&lt;0,"VENCIDO",IF(E5777&lt;=30,"VENCE EM &lt;= 30 DIAS",IF(E5777&lt;=60,"ATENCAO (31-60 DIAS)","OK"))))</f>
        <v/>
      </c>
      <c r="G5777" s="14">
        <f>SUMIFS(Lancamentos!$G:$G,Lancamentos!$C:$C,$A5777,Lancamentos!$E:$E,$C5777,Lancamentos!$B:$B,"ENTRADA")</f>
        <v/>
      </c>
      <c r="H5777" s="14">
        <f>SUMIFS(Lancamentos!$G:$G,Lancamentos!$C:$C,$A5777,Lancamentos!$E:$E,$C5777,Lancamentos!$B:$B,"SAIDA_USO")</f>
        <v/>
      </c>
      <c r="I5777" s="14">
        <f>SUMIFS(Lancamentos!$G:$G,Lancamentos!$C:$C,$A5777,Lancamentos!$E:$E,$C5777,Lancamentos!$B:$B,"SAIDA_DESCARTE")</f>
        <v/>
      </c>
      <c r="J5777" s="14">
        <f>G5777-H5777-I5777</f>
        <v/>
      </c>
      <c r="K5777">
        <f>IF(A5777="","",IF(J5777&lt;=IFERROR(VLOOKUP(A5777,Produtos!$A:$E,5,FALSE),0),"ABAIXO DO MINIMO","OK"))</f>
        <v/>
      </c>
    </row>
    <row r="5778">
      <c r="B5778">
        <f>IFERROR(VLOOKUP(A5778,Produtos!A:B,2,FALSE),"")</f>
        <v/>
      </c>
      <c r="D5778" s="10">
        <f>IFERROR(INDEX(Lotes!$E:$E,MATCH(1,(Lotes!$A:$A=A5778)*(Lotes!$C:$C=C5778),0)),"")</f>
        <v/>
      </c>
      <c r="E5778" s="14">
        <f>IF(D5778="","",D5778-TODAY())</f>
        <v/>
      </c>
      <c r="F5778">
        <f>IF(D5778="","",IF(E5778&lt;0,"VENCIDO",IF(E5778&lt;=30,"VENCE EM &lt;= 30 DIAS",IF(E5778&lt;=60,"ATENCAO (31-60 DIAS)","OK"))))</f>
        <v/>
      </c>
      <c r="G5778" s="14">
        <f>SUMIFS(Lancamentos!$G:$G,Lancamentos!$C:$C,$A5778,Lancamentos!$E:$E,$C5778,Lancamentos!$B:$B,"ENTRADA")</f>
        <v/>
      </c>
      <c r="H5778" s="14">
        <f>SUMIFS(Lancamentos!$G:$G,Lancamentos!$C:$C,$A5778,Lancamentos!$E:$E,$C5778,Lancamentos!$B:$B,"SAIDA_USO")</f>
        <v/>
      </c>
      <c r="I5778" s="14">
        <f>SUMIFS(Lancamentos!$G:$G,Lancamentos!$C:$C,$A5778,Lancamentos!$E:$E,$C5778,Lancamentos!$B:$B,"SAIDA_DESCARTE")</f>
        <v/>
      </c>
      <c r="J5778" s="14">
        <f>G5778-H5778-I5778</f>
        <v/>
      </c>
      <c r="K5778">
        <f>IF(A5778="","",IF(J5778&lt;=IFERROR(VLOOKUP(A5778,Produtos!$A:$E,5,FALSE),0),"ABAIXO DO MINIMO","OK"))</f>
        <v/>
      </c>
    </row>
    <row r="5779">
      <c r="B5779">
        <f>IFERROR(VLOOKUP(A5779,Produtos!A:B,2,FALSE),"")</f>
        <v/>
      </c>
      <c r="D5779" s="10">
        <f>IFERROR(INDEX(Lotes!$E:$E,MATCH(1,(Lotes!$A:$A=A5779)*(Lotes!$C:$C=C5779),0)),"")</f>
        <v/>
      </c>
      <c r="E5779" s="14">
        <f>IF(D5779="","",D5779-TODAY())</f>
        <v/>
      </c>
      <c r="F5779">
        <f>IF(D5779="","",IF(E5779&lt;0,"VENCIDO",IF(E5779&lt;=30,"VENCE EM &lt;= 30 DIAS",IF(E5779&lt;=60,"ATENCAO (31-60 DIAS)","OK"))))</f>
        <v/>
      </c>
      <c r="G5779" s="14">
        <f>SUMIFS(Lancamentos!$G:$G,Lancamentos!$C:$C,$A5779,Lancamentos!$E:$E,$C5779,Lancamentos!$B:$B,"ENTRADA")</f>
        <v/>
      </c>
      <c r="H5779" s="14">
        <f>SUMIFS(Lancamentos!$G:$G,Lancamentos!$C:$C,$A5779,Lancamentos!$E:$E,$C5779,Lancamentos!$B:$B,"SAIDA_USO")</f>
        <v/>
      </c>
      <c r="I5779" s="14">
        <f>SUMIFS(Lancamentos!$G:$G,Lancamentos!$C:$C,$A5779,Lancamentos!$E:$E,$C5779,Lancamentos!$B:$B,"SAIDA_DESCARTE")</f>
        <v/>
      </c>
      <c r="J5779" s="14">
        <f>G5779-H5779-I5779</f>
        <v/>
      </c>
      <c r="K5779">
        <f>IF(A5779="","",IF(J5779&lt;=IFERROR(VLOOKUP(A5779,Produtos!$A:$E,5,FALSE),0),"ABAIXO DO MINIMO","OK"))</f>
        <v/>
      </c>
    </row>
    <row r="5780">
      <c r="B5780">
        <f>IFERROR(VLOOKUP(A5780,Produtos!A:B,2,FALSE),"")</f>
        <v/>
      </c>
      <c r="D5780" s="10">
        <f>IFERROR(INDEX(Lotes!$E:$E,MATCH(1,(Lotes!$A:$A=A5780)*(Lotes!$C:$C=C5780),0)),"")</f>
        <v/>
      </c>
      <c r="E5780" s="14">
        <f>IF(D5780="","",D5780-TODAY())</f>
        <v/>
      </c>
      <c r="F5780">
        <f>IF(D5780="","",IF(E5780&lt;0,"VENCIDO",IF(E5780&lt;=30,"VENCE EM &lt;= 30 DIAS",IF(E5780&lt;=60,"ATENCAO (31-60 DIAS)","OK"))))</f>
        <v/>
      </c>
      <c r="G5780" s="14">
        <f>SUMIFS(Lancamentos!$G:$G,Lancamentos!$C:$C,$A5780,Lancamentos!$E:$E,$C5780,Lancamentos!$B:$B,"ENTRADA")</f>
        <v/>
      </c>
      <c r="H5780" s="14">
        <f>SUMIFS(Lancamentos!$G:$G,Lancamentos!$C:$C,$A5780,Lancamentos!$E:$E,$C5780,Lancamentos!$B:$B,"SAIDA_USO")</f>
        <v/>
      </c>
      <c r="I5780" s="14">
        <f>SUMIFS(Lancamentos!$G:$G,Lancamentos!$C:$C,$A5780,Lancamentos!$E:$E,$C5780,Lancamentos!$B:$B,"SAIDA_DESCARTE")</f>
        <v/>
      </c>
      <c r="J5780" s="14">
        <f>G5780-H5780-I5780</f>
        <v/>
      </c>
      <c r="K5780">
        <f>IF(A5780="","",IF(J5780&lt;=IFERROR(VLOOKUP(A5780,Produtos!$A:$E,5,FALSE),0),"ABAIXO DO MINIMO","OK"))</f>
        <v/>
      </c>
    </row>
    <row r="5781">
      <c r="B5781">
        <f>IFERROR(VLOOKUP(A5781,Produtos!A:B,2,FALSE),"")</f>
        <v/>
      </c>
      <c r="D5781" s="10">
        <f>IFERROR(INDEX(Lotes!$E:$E,MATCH(1,(Lotes!$A:$A=A5781)*(Lotes!$C:$C=C5781),0)),"")</f>
        <v/>
      </c>
      <c r="E5781" s="14">
        <f>IF(D5781="","",D5781-TODAY())</f>
        <v/>
      </c>
      <c r="F5781">
        <f>IF(D5781="","",IF(E5781&lt;0,"VENCIDO",IF(E5781&lt;=30,"VENCE EM &lt;= 30 DIAS",IF(E5781&lt;=60,"ATENCAO (31-60 DIAS)","OK"))))</f>
        <v/>
      </c>
      <c r="G5781" s="14">
        <f>SUMIFS(Lancamentos!$G:$G,Lancamentos!$C:$C,$A5781,Lancamentos!$E:$E,$C5781,Lancamentos!$B:$B,"ENTRADA")</f>
        <v/>
      </c>
      <c r="H5781" s="14">
        <f>SUMIFS(Lancamentos!$G:$G,Lancamentos!$C:$C,$A5781,Lancamentos!$E:$E,$C5781,Lancamentos!$B:$B,"SAIDA_USO")</f>
        <v/>
      </c>
      <c r="I5781" s="14">
        <f>SUMIFS(Lancamentos!$G:$G,Lancamentos!$C:$C,$A5781,Lancamentos!$E:$E,$C5781,Lancamentos!$B:$B,"SAIDA_DESCARTE")</f>
        <v/>
      </c>
      <c r="J5781" s="14">
        <f>G5781-H5781-I5781</f>
        <v/>
      </c>
      <c r="K5781">
        <f>IF(A5781="","",IF(J5781&lt;=IFERROR(VLOOKUP(A5781,Produtos!$A:$E,5,FALSE),0),"ABAIXO DO MINIMO","OK"))</f>
        <v/>
      </c>
    </row>
    <row r="5782">
      <c r="B5782">
        <f>IFERROR(VLOOKUP(A5782,Produtos!A:B,2,FALSE),"")</f>
        <v/>
      </c>
      <c r="D5782" s="10">
        <f>IFERROR(INDEX(Lotes!$E:$E,MATCH(1,(Lotes!$A:$A=A5782)*(Lotes!$C:$C=C5782),0)),"")</f>
        <v/>
      </c>
      <c r="E5782" s="14">
        <f>IF(D5782="","",D5782-TODAY())</f>
        <v/>
      </c>
      <c r="F5782">
        <f>IF(D5782="","",IF(E5782&lt;0,"VENCIDO",IF(E5782&lt;=30,"VENCE EM &lt;= 30 DIAS",IF(E5782&lt;=60,"ATENCAO (31-60 DIAS)","OK"))))</f>
        <v/>
      </c>
      <c r="G5782" s="14">
        <f>SUMIFS(Lancamentos!$G:$G,Lancamentos!$C:$C,$A5782,Lancamentos!$E:$E,$C5782,Lancamentos!$B:$B,"ENTRADA")</f>
        <v/>
      </c>
      <c r="H5782" s="14">
        <f>SUMIFS(Lancamentos!$G:$G,Lancamentos!$C:$C,$A5782,Lancamentos!$E:$E,$C5782,Lancamentos!$B:$B,"SAIDA_USO")</f>
        <v/>
      </c>
      <c r="I5782" s="14">
        <f>SUMIFS(Lancamentos!$G:$G,Lancamentos!$C:$C,$A5782,Lancamentos!$E:$E,$C5782,Lancamentos!$B:$B,"SAIDA_DESCARTE")</f>
        <v/>
      </c>
      <c r="J5782" s="14">
        <f>G5782-H5782-I5782</f>
        <v/>
      </c>
      <c r="K5782">
        <f>IF(A5782="","",IF(J5782&lt;=IFERROR(VLOOKUP(A5782,Produtos!$A:$E,5,FALSE),0),"ABAIXO DO MINIMO","OK"))</f>
        <v/>
      </c>
    </row>
    <row r="5783">
      <c r="B5783">
        <f>IFERROR(VLOOKUP(A5783,Produtos!A:B,2,FALSE),"")</f>
        <v/>
      </c>
      <c r="D5783" s="10">
        <f>IFERROR(INDEX(Lotes!$E:$E,MATCH(1,(Lotes!$A:$A=A5783)*(Lotes!$C:$C=C5783),0)),"")</f>
        <v/>
      </c>
      <c r="E5783" s="14">
        <f>IF(D5783="","",D5783-TODAY())</f>
        <v/>
      </c>
      <c r="F5783">
        <f>IF(D5783="","",IF(E5783&lt;0,"VENCIDO",IF(E5783&lt;=30,"VENCE EM &lt;= 30 DIAS",IF(E5783&lt;=60,"ATENCAO (31-60 DIAS)","OK"))))</f>
        <v/>
      </c>
      <c r="G5783" s="14">
        <f>SUMIFS(Lancamentos!$G:$G,Lancamentos!$C:$C,$A5783,Lancamentos!$E:$E,$C5783,Lancamentos!$B:$B,"ENTRADA")</f>
        <v/>
      </c>
      <c r="H5783" s="14">
        <f>SUMIFS(Lancamentos!$G:$G,Lancamentos!$C:$C,$A5783,Lancamentos!$E:$E,$C5783,Lancamentos!$B:$B,"SAIDA_USO")</f>
        <v/>
      </c>
      <c r="I5783" s="14">
        <f>SUMIFS(Lancamentos!$G:$G,Lancamentos!$C:$C,$A5783,Lancamentos!$E:$E,$C5783,Lancamentos!$B:$B,"SAIDA_DESCARTE")</f>
        <v/>
      </c>
      <c r="J5783" s="14">
        <f>G5783-H5783-I5783</f>
        <v/>
      </c>
      <c r="K5783">
        <f>IF(A5783="","",IF(J5783&lt;=IFERROR(VLOOKUP(A5783,Produtos!$A:$E,5,FALSE),0),"ABAIXO DO MINIMO","OK"))</f>
        <v/>
      </c>
    </row>
    <row r="5784">
      <c r="B5784">
        <f>IFERROR(VLOOKUP(A5784,Produtos!A:B,2,FALSE),"")</f>
        <v/>
      </c>
      <c r="D5784" s="10">
        <f>IFERROR(INDEX(Lotes!$E:$E,MATCH(1,(Lotes!$A:$A=A5784)*(Lotes!$C:$C=C5784),0)),"")</f>
        <v/>
      </c>
      <c r="E5784" s="14">
        <f>IF(D5784="","",D5784-TODAY())</f>
        <v/>
      </c>
      <c r="F5784">
        <f>IF(D5784="","",IF(E5784&lt;0,"VENCIDO",IF(E5784&lt;=30,"VENCE EM &lt;= 30 DIAS",IF(E5784&lt;=60,"ATENCAO (31-60 DIAS)","OK"))))</f>
        <v/>
      </c>
      <c r="G5784" s="14">
        <f>SUMIFS(Lancamentos!$G:$G,Lancamentos!$C:$C,$A5784,Lancamentos!$E:$E,$C5784,Lancamentos!$B:$B,"ENTRADA")</f>
        <v/>
      </c>
      <c r="H5784" s="14">
        <f>SUMIFS(Lancamentos!$G:$G,Lancamentos!$C:$C,$A5784,Lancamentos!$E:$E,$C5784,Lancamentos!$B:$B,"SAIDA_USO")</f>
        <v/>
      </c>
      <c r="I5784" s="14">
        <f>SUMIFS(Lancamentos!$G:$G,Lancamentos!$C:$C,$A5784,Lancamentos!$E:$E,$C5784,Lancamentos!$B:$B,"SAIDA_DESCARTE")</f>
        <v/>
      </c>
      <c r="J5784" s="14">
        <f>G5784-H5784-I5784</f>
        <v/>
      </c>
      <c r="K5784">
        <f>IF(A5784="","",IF(J5784&lt;=IFERROR(VLOOKUP(A5784,Produtos!$A:$E,5,FALSE),0),"ABAIXO DO MINIMO","OK"))</f>
        <v/>
      </c>
    </row>
    <row r="5785">
      <c r="B5785">
        <f>IFERROR(VLOOKUP(A5785,Produtos!A:B,2,FALSE),"")</f>
        <v/>
      </c>
      <c r="D5785" s="10">
        <f>IFERROR(INDEX(Lotes!$E:$E,MATCH(1,(Lotes!$A:$A=A5785)*(Lotes!$C:$C=C5785),0)),"")</f>
        <v/>
      </c>
      <c r="E5785" s="14">
        <f>IF(D5785="","",D5785-TODAY())</f>
        <v/>
      </c>
      <c r="F5785">
        <f>IF(D5785="","",IF(E5785&lt;0,"VENCIDO",IF(E5785&lt;=30,"VENCE EM &lt;= 30 DIAS",IF(E5785&lt;=60,"ATENCAO (31-60 DIAS)","OK"))))</f>
        <v/>
      </c>
      <c r="G5785" s="14">
        <f>SUMIFS(Lancamentos!$G:$G,Lancamentos!$C:$C,$A5785,Lancamentos!$E:$E,$C5785,Lancamentos!$B:$B,"ENTRADA")</f>
        <v/>
      </c>
      <c r="H5785" s="14">
        <f>SUMIFS(Lancamentos!$G:$G,Lancamentos!$C:$C,$A5785,Lancamentos!$E:$E,$C5785,Lancamentos!$B:$B,"SAIDA_USO")</f>
        <v/>
      </c>
      <c r="I5785" s="14">
        <f>SUMIFS(Lancamentos!$G:$G,Lancamentos!$C:$C,$A5785,Lancamentos!$E:$E,$C5785,Lancamentos!$B:$B,"SAIDA_DESCARTE")</f>
        <v/>
      </c>
      <c r="J5785" s="14">
        <f>G5785-H5785-I5785</f>
        <v/>
      </c>
      <c r="K5785">
        <f>IF(A5785="","",IF(J5785&lt;=IFERROR(VLOOKUP(A5785,Produtos!$A:$E,5,FALSE),0),"ABAIXO DO MINIMO","OK"))</f>
        <v/>
      </c>
    </row>
    <row r="5786">
      <c r="B5786">
        <f>IFERROR(VLOOKUP(A5786,Produtos!A:B,2,FALSE),"")</f>
        <v/>
      </c>
      <c r="D5786" s="10">
        <f>IFERROR(INDEX(Lotes!$E:$E,MATCH(1,(Lotes!$A:$A=A5786)*(Lotes!$C:$C=C5786),0)),"")</f>
        <v/>
      </c>
      <c r="E5786" s="14">
        <f>IF(D5786="","",D5786-TODAY())</f>
        <v/>
      </c>
      <c r="F5786">
        <f>IF(D5786="","",IF(E5786&lt;0,"VENCIDO",IF(E5786&lt;=30,"VENCE EM &lt;= 30 DIAS",IF(E5786&lt;=60,"ATENCAO (31-60 DIAS)","OK"))))</f>
        <v/>
      </c>
      <c r="G5786" s="14">
        <f>SUMIFS(Lancamentos!$G:$G,Lancamentos!$C:$C,$A5786,Lancamentos!$E:$E,$C5786,Lancamentos!$B:$B,"ENTRADA")</f>
        <v/>
      </c>
      <c r="H5786" s="14">
        <f>SUMIFS(Lancamentos!$G:$G,Lancamentos!$C:$C,$A5786,Lancamentos!$E:$E,$C5786,Lancamentos!$B:$B,"SAIDA_USO")</f>
        <v/>
      </c>
      <c r="I5786" s="14">
        <f>SUMIFS(Lancamentos!$G:$G,Lancamentos!$C:$C,$A5786,Lancamentos!$E:$E,$C5786,Lancamentos!$B:$B,"SAIDA_DESCARTE")</f>
        <v/>
      </c>
      <c r="J5786" s="14">
        <f>G5786-H5786-I5786</f>
        <v/>
      </c>
      <c r="K5786">
        <f>IF(A5786="","",IF(J5786&lt;=IFERROR(VLOOKUP(A5786,Produtos!$A:$E,5,FALSE),0),"ABAIXO DO MINIMO","OK"))</f>
        <v/>
      </c>
    </row>
    <row r="5787">
      <c r="B5787">
        <f>IFERROR(VLOOKUP(A5787,Produtos!A:B,2,FALSE),"")</f>
        <v/>
      </c>
      <c r="D5787" s="10">
        <f>IFERROR(INDEX(Lotes!$E:$E,MATCH(1,(Lotes!$A:$A=A5787)*(Lotes!$C:$C=C5787),0)),"")</f>
        <v/>
      </c>
      <c r="E5787" s="14">
        <f>IF(D5787="","",D5787-TODAY())</f>
        <v/>
      </c>
      <c r="F5787">
        <f>IF(D5787="","",IF(E5787&lt;0,"VENCIDO",IF(E5787&lt;=30,"VENCE EM &lt;= 30 DIAS",IF(E5787&lt;=60,"ATENCAO (31-60 DIAS)","OK"))))</f>
        <v/>
      </c>
      <c r="G5787" s="14">
        <f>SUMIFS(Lancamentos!$G:$G,Lancamentos!$C:$C,$A5787,Lancamentos!$E:$E,$C5787,Lancamentos!$B:$B,"ENTRADA")</f>
        <v/>
      </c>
      <c r="H5787" s="14">
        <f>SUMIFS(Lancamentos!$G:$G,Lancamentos!$C:$C,$A5787,Lancamentos!$E:$E,$C5787,Lancamentos!$B:$B,"SAIDA_USO")</f>
        <v/>
      </c>
      <c r="I5787" s="14">
        <f>SUMIFS(Lancamentos!$G:$G,Lancamentos!$C:$C,$A5787,Lancamentos!$E:$E,$C5787,Lancamentos!$B:$B,"SAIDA_DESCARTE")</f>
        <v/>
      </c>
      <c r="J5787" s="14">
        <f>G5787-H5787-I5787</f>
        <v/>
      </c>
      <c r="K5787">
        <f>IF(A5787="","",IF(J5787&lt;=IFERROR(VLOOKUP(A5787,Produtos!$A:$E,5,FALSE),0),"ABAIXO DO MINIMO","OK"))</f>
        <v/>
      </c>
    </row>
    <row r="5788">
      <c r="B5788">
        <f>IFERROR(VLOOKUP(A5788,Produtos!A:B,2,FALSE),"")</f>
        <v/>
      </c>
      <c r="D5788" s="10">
        <f>IFERROR(INDEX(Lotes!$E:$E,MATCH(1,(Lotes!$A:$A=A5788)*(Lotes!$C:$C=C5788),0)),"")</f>
        <v/>
      </c>
      <c r="E5788" s="14">
        <f>IF(D5788="","",D5788-TODAY())</f>
        <v/>
      </c>
      <c r="F5788">
        <f>IF(D5788="","",IF(E5788&lt;0,"VENCIDO",IF(E5788&lt;=30,"VENCE EM &lt;= 30 DIAS",IF(E5788&lt;=60,"ATENCAO (31-60 DIAS)","OK"))))</f>
        <v/>
      </c>
      <c r="G5788" s="14">
        <f>SUMIFS(Lancamentos!$G:$G,Lancamentos!$C:$C,$A5788,Lancamentos!$E:$E,$C5788,Lancamentos!$B:$B,"ENTRADA")</f>
        <v/>
      </c>
      <c r="H5788" s="14">
        <f>SUMIFS(Lancamentos!$G:$G,Lancamentos!$C:$C,$A5788,Lancamentos!$E:$E,$C5788,Lancamentos!$B:$B,"SAIDA_USO")</f>
        <v/>
      </c>
      <c r="I5788" s="14">
        <f>SUMIFS(Lancamentos!$G:$G,Lancamentos!$C:$C,$A5788,Lancamentos!$E:$E,$C5788,Lancamentos!$B:$B,"SAIDA_DESCARTE")</f>
        <v/>
      </c>
      <c r="J5788" s="14">
        <f>G5788-H5788-I5788</f>
        <v/>
      </c>
      <c r="K5788">
        <f>IF(A5788="","",IF(J5788&lt;=IFERROR(VLOOKUP(A5788,Produtos!$A:$E,5,FALSE),0),"ABAIXO DO MINIMO","OK"))</f>
        <v/>
      </c>
    </row>
    <row r="5789">
      <c r="B5789">
        <f>IFERROR(VLOOKUP(A5789,Produtos!A:B,2,FALSE),"")</f>
        <v/>
      </c>
      <c r="D5789" s="10">
        <f>IFERROR(INDEX(Lotes!$E:$E,MATCH(1,(Lotes!$A:$A=A5789)*(Lotes!$C:$C=C5789),0)),"")</f>
        <v/>
      </c>
      <c r="E5789" s="14">
        <f>IF(D5789="","",D5789-TODAY())</f>
        <v/>
      </c>
      <c r="F5789">
        <f>IF(D5789="","",IF(E5789&lt;0,"VENCIDO",IF(E5789&lt;=30,"VENCE EM &lt;= 30 DIAS",IF(E5789&lt;=60,"ATENCAO (31-60 DIAS)","OK"))))</f>
        <v/>
      </c>
      <c r="G5789" s="14">
        <f>SUMIFS(Lancamentos!$G:$G,Lancamentos!$C:$C,$A5789,Lancamentos!$E:$E,$C5789,Lancamentos!$B:$B,"ENTRADA")</f>
        <v/>
      </c>
      <c r="H5789" s="14">
        <f>SUMIFS(Lancamentos!$G:$G,Lancamentos!$C:$C,$A5789,Lancamentos!$E:$E,$C5789,Lancamentos!$B:$B,"SAIDA_USO")</f>
        <v/>
      </c>
      <c r="I5789" s="14">
        <f>SUMIFS(Lancamentos!$G:$G,Lancamentos!$C:$C,$A5789,Lancamentos!$E:$E,$C5789,Lancamentos!$B:$B,"SAIDA_DESCARTE")</f>
        <v/>
      </c>
      <c r="J5789" s="14">
        <f>G5789-H5789-I5789</f>
        <v/>
      </c>
      <c r="K5789">
        <f>IF(A5789="","",IF(J5789&lt;=IFERROR(VLOOKUP(A5789,Produtos!$A:$E,5,FALSE),0),"ABAIXO DO MINIMO","OK"))</f>
        <v/>
      </c>
    </row>
    <row r="5790">
      <c r="B5790">
        <f>IFERROR(VLOOKUP(A5790,Produtos!A:B,2,FALSE),"")</f>
        <v/>
      </c>
      <c r="D5790" s="10">
        <f>IFERROR(INDEX(Lotes!$E:$E,MATCH(1,(Lotes!$A:$A=A5790)*(Lotes!$C:$C=C5790),0)),"")</f>
        <v/>
      </c>
      <c r="E5790" s="14">
        <f>IF(D5790="","",D5790-TODAY())</f>
        <v/>
      </c>
      <c r="F5790">
        <f>IF(D5790="","",IF(E5790&lt;0,"VENCIDO",IF(E5790&lt;=30,"VENCE EM &lt;= 30 DIAS",IF(E5790&lt;=60,"ATENCAO (31-60 DIAS)","OK"))))</f>
        <v/>
      </c>
      <c r="G5790" s="14">
        <f>SUMIFS(Lancamentos!$G:$G,Lancamentos!$C:$C,$A5790,Lancamentos!$E:$E,$C5790,Lancamentos!$B:$B,"ENTRADA")</f>
        <v/>
      </c>
      <c r="H5790" s="14">
        <f>SUMIFS(Lancamentos!$G:$G,Lancamentos!$C:$C,$A5790,Lancamentos!$E:$E,$C5790,Lancamentos!$B:$B,"SAIDA_USO")</f>
        <v/>
      </c>
      <c r="I5790" s="14">
        <f>SUMIFS(Lancamentos!$G:$G,Lancamentos!$C:$C,$A5790,Lancamentos!$E:$E,$C5790,Lancamentos!$B:$B,"SAIDA_DESCARTE")</f>
        <v/>
      </c>
      <c r="J5790" s="14">
        <f>G5790-H5790-I5790</f>
        <v/>
      </c>
      <c r="K5790">
        <f>IF(A5790="","",IF(J5790&lt;=IFERROR(VLOOKUP(A5790,Produtos!$A:$E,5,FALSE),0),"ABAIXO DO MINIMO","OK"))</f>
        <v/>
      </c>
    </row>
    <row r="5791">
      <c r="B5791">
        <f>IFERROR(VLOOKUP(A5791,Produtos!A:B,2,FALSE),"")</f>
        <v/>
      </c>
      <c r="D5791" s="10">
        <f>IFERROR(INDEX(Lotes!$E:$E,MATCH(1,(Lotes!$A:$A=A5791)*(Lotes!$C:$C=C5791),0)),"")</f>
        <v/>
      </c>
      <c r="E5791" s="14">
        <f>IF(D5791="","",D5791-TODAY())</f>
        <v/>
      </c>
      <c r="F5791">
        <f>IF(D5791="","",IF(E5791&lt;0,"VENCIDO",IF(E5791&lt;=30,"VENCE EM &lt;= 30 DIAS",IF(E5791&lt;=60,"ATENCAO (31-60 DIAS)","OK"))))</f>
        <v/>
      </c>
      <c r="G5791" s="14">
        <f>SUMIFS(Lancamentos!$G:$G,Lancamentos!$C:$C,$A5791,Lancamentos!$E:$E,$C5791,Lancamentos!$B:$B,"ENTRADA")</f>
        <v/>
      </c>
      <c r="H5791" s="14">
        <f>SUMIFS(Lancamentos!$G:$G,Lancamentos!$C:$C,$A5791,Lancamentos!$E:$E,$C5791,Lancamentos!$B:$B,"SAIDA_USO")</f>
        <v/>
      </c>
      <c r="I5791" s="14">
        <f>SUMIFS(Lancamentos!$G:$G,Lancamentos!$C:$C,$A5791,Lancamentos!$E:$E,$C5791,Lancamentos!$B:$B,"SAIDA_DESCARTE")</f>
        <v/>
      </c>
      <c r="J5791" s="14">
        <f>G5791-H5791-I5791</f>
        <v/>
      </c>
      <c r="K5791">
        <f>IF(A5791="","",IF(J5791&lt;=IFERROR(VLOOKUP(A5791,Produtos!$A:$E,5,FALSE),0),"ABAIXO DO MINIMO","OK"))</f>
        <v/>
      </c>
    </row>
    <row r="5792">
      <c r="B5792">
        <f>IFERROR(VLOOKUP(A5792,Produtos!A:B,2,FALSE),"")</f>
        <v/>
      </c>
      <c r="D5792" s="10">
        <f>IFERROR(INDEX(Lotes!$E:$E,MATCH(1,(Lotes!$A:$A=A5792)*(Lotes!$C:$C=C5792),0)),"")</f>
        <v/>
      </c>
      <c r="E5792" s="14">
        <f>IF(D5792="","",D5792-TODAY())</f>
        <v/>
      </c>
      <c r="F5792">
        <f>IF(D5792="","",IF(E5792&lt;0,"VENCIDO",IF(E5792&lt;=30,"VENCE EM &lt;= 30 DIAS",IF(E5792&lt;=60,"ATENCAO (31-60 DIAS)","OK"))))</f>
        <v/>
      </c>
      <c r="G5792" s="14">
        <f>SUMIFS(Lancamentos!$G:$G,Lancamentos!$C:$C,$A5792,Lancamentos!$E:$E,$C5792,Lancamentos!$B:$B,"ENTRADA")</f>
        <v/>
      </c>
      <c r="H5792" s="14">
        <f>SUMIFS(Lancamentos!$G:$G,Lancamentos!$C:$C,$A5792,Lancamentos!$E:$E,$C5792,Lancamentos!$B:$B,"SAIDA_USO")</f>
        <v/>
      </c>
      <c r="I5792" s="14">
        <f>SUMIFS(Lancamentos!$G:$G,Lancamentos!$C:$C,$A5792,Lancamentos!$E:$E,$C5792,Lancamentos!$B:$B,"SAIDA_DESCARTE")</f>
        <v/>
      </c>
      <c r="J5792" s="14">
        <f>G5792-H5792-I5792</f>
        <v/>
      </c>
      <c r="K5792">
        <f>IF(A5792="","",IF(J5792&lt;=IFERROR(VLOOKUP(A5792,Produtos!$A:$E,5,FALSE),0),"ABAIXO DO MINIMO","OK"))</f>
        <v/>
      </c>
    </row>
    <row r="5793">
      <c r="B5793">
        <f>IFERROR(VLOOKUP(A5793,Produtos!A:B,2,FALSE),"")</f>
        <v/>
      </c>
      <c r="D5793" s="10">
        <f>IFERROR(INDEX(Lotes!$E:$E,MATCH(1,(Lotes!$A:$A=A5793)*(Lotes!$C:$C=C5793),0)),"")</f>
        <v/>
      </c>
      <c r="E5793" s="14">
        <f>IF(D5793="","",D5793-TODAY())</f>
        <v/>
      </c>
      <c r="F5793">
        <f>IF(D5793="","",IF(E5793&lt;0,"VENCIDO",IF(E5793&lt;=30,"VENCE EM &lt;= 30 DIAS",IF(E5793&lt;=60,"ATENCAO (31-60 DIAS)","OK"))))</f>
        <v/>
      </c>
      <c r="G5793" s="14">
        <f>SUMIFS(Lancamentos!$G:$G,Lancamentos!$C:$C,$A5793,Lancamentos!$E:$E,$C5793,Lancamentos!$B:$B,"ENTRADA")</f>
        <v/>
      </c>
      <c r="H5793" s="14">
        <f>SUMIFS(Lancamentos!$G:$G,Lancamentos!$C:$C,$A5793,Lancamentos!$E:$E,$C5793,Lancamentos!$B:$B,"SAIDA_USO")</f>
        <v/>
      </c>
      <c r="I5793" s="14">
        <f>SUMIFS(Lancamentos!$G:$G,Lancamentos!$C:$C,$A5793,Lancamentos!$E:$E,$C5793,Lancamentos!$B:$B,"SAIDA_DESCARTE")</f>
        <v/>
      </c>
      <c r="J5793" s="14">
        <f>G5793-H5793-I5793</f>
        <v/>
      </c>
      <c r="K5793">
        <f>IF(A5793="","",IF(J5793&lt;=IFERROR(VLOOKUP(A5793,Produtos!$A:$E,5,FALSE),0),"ABAIXO DO MINIMO","OK"))</f>
        <v/>
      </c>
    </row>
    <row r="5794">
      <c r="B5794">
        <f>IFERROR(VLOOKUP(A5794,Produtos!A:B,2,FALSE),"")</f>
        <v/>
      </c>
      <c r="D5794" s="10">
        <f>IFERROR(INDEX(Lotes!$E:$E,MATCH(1,(Lotes!$A:$A=A5794)*(Lotes!$C:$C=C5794),0)),"")</f>
        <v/>
      </c>
      <c r="E5794" s="14">
        <f>IF(D5794="","",D5794-TODAY())</f>
        <v/>
      </c>
      <c r="F5794">
        <f>IF(D5794="","",IF(E5794&lt;0,"VENCIDO",IF(E5794&lt;=30,"VENCE EM &lt;= 30 DIAS",IF(E5794&lt;=60,"ATENCAO (31-60 DIAS)","OK"))))</f>
        <v/>
      </c>
      <c r="G5794" s="14">
        <f>SUMIFS(Lancamentos!$G:$G,Lancamentos!$C:$C,$A5794,Lancamentos!$E:$E,$C5794,Lancamentos!$B:$B,"ENTRADA")</f>
        <v/>
      </c>
      <c r="H5794" s="14">
        <f>SUMIFS(Lancamentos!$G:$G,Lancamentos!$C:$C,$A5794,Lancamentos!$E:$E,$C5794,Lancamentos!$B:$B,"SAIDA_USO")</f>
        <v/>
      </c>
      <c r="I5794" s="14">
        <f>SUMIFS(Lancamentos!$G:$G,Lancamentos!$C:$C,$A5794,Lancamentos!$E:$E,$C5794,Lancamentos!$B:$B,"SAIDA_DESCARTE")</f>
        <v/>
      </c>
      <c r="J5794" s="14">
        <f>G5794-H5794-I5794</f>
        <v/>
      </c>
      <c r="K5794">
        <f>IF(A5794="","",IF(J5794&lt;=IFERROR(VLOOKUP(A5794,Produtos!$A:$E,5,FALSE),0),"ABAIXO DO MINIMO","OK"))</f>
        <v/>
      </c>
    </row>
    <row r="5795">
      <c r="B5795">
        <f>IFERROR(VLOOKUP(A5795,Produtos!A:B,2,FALSE),"")</f>
        <v/>
      </c>
      <c r="D5795" s="10">
        <f>IFERROR(INDEX(Lotes!$E:$E,MATCH(1,(Lotes!$A:$A=A5795)*(Lotes!$C:$C=C5795),0)),"")</f>
        <v/>
      </c>
      <c r="E5795" s="14">
        <f>IF(D5795="","",D5795-TODAY())</f>
        <v/>
      </c>
      <c r="F5795">
        <f>IF(D5795="","",IF(E5795&lt;0,"VENCIDO",IF(E5795&lt;=30,"VENCE EM &lt;= 30 DIAS",IF(E5795&lt;=60,"ATENCAO (31-60 DIAS)","OK"))))</f>
        <v/>
      </c>
      <c r="G5795" s="14">
        <f>SUMIFS(Lancamentos!$G:$G,Lancamentos!$C:$C,$A5795,Lancamentos!$E:$E,$C5795,Lancamentos!$B:$B,"ENTRADA")</f>
        <v/>
      </c>
      <c r="H5795" s="14">
        <f>SUMIFS(Lancamentos!$G:$G,Lancamentos!$C:$C,$A5795,Lancamentos!$E:$E,$C5795,Lancamentos!$B:$B,"SAIDA_USO")</f>
        <v/>
      </c>
      <c r="I5795" s="14">
        <f>SUMIFS(Lancamentos!$G:$G,Lancamentos!$C:$C,$A5795,Lancamentos!$E:$E,$C5795,Lancamentos!$B:$B,"SAIDA_DESCARTE")</f>
        <v/>
      </c>
      <c r="J5795" s="14">
        <f>G5795-H5795-I5795</f>
        <v/>
      </c>
      <c r="K5795">
        <f>IF(A5795="","",IF(J5795&lt;=IFERROR(VLOOKUP(A5795,Produtos!$A:$E,5,FALSE),0),"ABAIXO DO MINIMO","OK"))</f>
        <v/>
      </c>
    </row>
    <row r="5796">
      <c r="B5796">
        <f>IFERROR(VLOOKUP(A5796,Produtos!A:B,2,FALSE),"")</f>
        <v/>
      </c>
      <c r="D5796" s="10">
        <f>IFERROR(INDEX(Lotes!$E:$E,MATCH(1,(Lotes!$A:$A=A5796)*(Lotes!$C:$C=C5796),0)),"")</f>
        <v/>
      </c>
      <c r="E5796" s="14">
        <f>IF(D5796="","",D5796-TODAY())</f>
        <v/>
      </c>
      <c r="F5796">
        <f>IF(D5796="","",IF(E5796&lt;0,"VENCIDO",IF(E5796&lt;=30,"VENCE EM &lt;= 30 DIAS",IF(E5796&lt;=60,"ATENCAO (31-60 DIAS)","OK"))))</f>
        <v/>
      </c>
      <c r="G5796" s="14">
        <f>SUMIFS(Lancamentos!$G:$G,Lancamentos!$C:$C,$A5796,Lancamentos!$E:$E,$C5796,Lancamentos!$B:$B,"ENTRADA")</f>
        <v/>
      </c>
      <c r="H5796" s="14">
        <f>SUMIFS(Lancamentos!$G:$G,Lancamentos!$C:$C,$A5796,Lancamentos!$E:$E,$C5796,Lancamentos!$B:$B,"SAIDA_USO")</f>
        <v/>
      </c>
      <c r="I5796" s="14">
        <f>SUMIFS(Lancamentos!$G:$G,Lancamentos!$C:$C,$A5796,Lancamentos!$E:$E,$C5796,Lancamentos!$B:$B,"SAIDA_DESCARTE")</f>
        <v/>
      </c>
      <c r="J5796" s="14">
        <f>G5796-H5796-I5796</f>
        <v/>
      </c>
      <c r="K5796">
        <f>IF(A5796="","",IF(J5796&lt;=IFERROR(VLOOKUP(A5796,Produtos!$A:$E,5,FALSE),0),"ABAIXO DO MINIMO","OK"))</f>
        <v/>
      </c>
    </row>
    <row r="5797">
      <c r="B5797">
        <f>IFERROR(VLOOKUP(A5797,Produtos!A:B,2,FALSE),"")</f>
        <v/>
      </c>
      <c r="D5797" s="10">
        <f>IFERROR(INDEX(Lotes!$E:$E,MATCH(1,(Lotes!$A:$A=A5797)*(Lotes!$C:$C=C5797),0)),"")</f>
        <v/>
      </c>
      <c r="E5797" s="14">
        <f>IF(D5797="","",D5797-TODAY())</f>
        <v/>
      </c>
      <c r="F5797">
        <f>IF(D5797="","",IF(E5797&lt;0,"VENCIDO",IF(E5797&lt;=30,"VENCE EM &lt;= 30 DIAS",IF(E5797&lt;=60,"ATENCAO (31-60 DIAS)","OK"))))</f>
        <v/>
      </c>
      <c r="G5797" s="14">
        <f>SUMIFS(Lancamentos!$G:$G,Lancamentos!$C:$C,$A5797,Lancamentos!$E:$E,$C5797,Lancamentos!$B:$B,"ENTRADA")</f>
        <v/>
      </c>
      <c r="H5797" s="14">
        <f>SUMIFS(Lancamentos!$G:$G,Lancamentos!$C:$C,$A5797,Lancamentos!$E:$E,$C5797,Lancamentos!$B:$B,"SAIDA_USO")</f>
        <v/>
      </c>
      <c r="I5797" s="14">
        <f>SUMIFS(Lancamentos!$G:$G,Lancamentos!$C:$C,$A5797,Lancamentos!$E:$E,$C5797,Lancamentos!$B:$B,"SAIDA_DESCARTE")</f>
        <v/>
      </c>
      <c r="J5797" s="14">
        <f>G5797-H5797-I5797</f>
        <v/>
      </c>
      <c r="K5797">
        <f>IF(A5797="","",IF(J5797&lt;=IFERROR(VLOOKUP(A5797,Produtos!$A:$E,5,FALSE),0),"ABAIXO DO MINIMO","OK"))</f>
        <v/>
      </c>
    </row>
    <row r="5798">
      <c r="B5798">
        <f>IFERROR(VLOOKUP(A5798,Produtos!A:B,2,FALSE),"")</f>
        <v/>
      </c>
      <c r="D5798" s="10">
        <f>IFERROR(INDEX(Lotes!$E:$E,MATCH(1,(Lotes!$A:$A=A5798)*(Lotes!$C:$C=C5798),0)),"")</f>
        <v/>
      </c>
      <c r="E5798" s="14">
        <f>IF(D5798="","",D5798-TODAY())</f>
        <v/>
      </c>
      <c r="F5798">
        <f>IF(D5798="","",IF(E5798&lt;0,"VENCIDO",IF(E5798&lt;=30,"VENCE EM &lt;= 30 DIAS",IF(E5798&lt;=60,"ATENCAO (31-60 DIAS)","OK"))))</f>
        <v/>
      </c>
      <c r="G5798" s="14">
        <f>SUMIFS(Lancamentos!$G:$G,Lancamentos!$C:$C,$A5798,Lancamentos!$E:$E,$C5798,Lancamentos!$B:$B,"ENTRADA")</f>
        <v/>
      </c>
      <c r="H5798" s="14">
        <f>SUMIFS(Lancamentos!$G:$G,Lancamentos!$C:$C,$A5798,Lancamentos!$E:$E,$C5798,Lancamentos!$B:$B,"SAIDA_USO")</f>
        <v/>
      </c>
      <c r="I5798" s="14">
        <f>SUMIFS(Lancamentos!$G:$G,Lancamentos!$C:$C,$A5798,Lancamentos!$E:$E,$C5798,Lancamentos!$B:$B,"SAIDA_DESCARTE")</f>
        <v/>
      </c>
      <c r="J5798" s="14">
        <f>G5798-H5798-I5798</f>
        <v/>
      </c>
      <c r="K5798">
        <f>IF(A5798="","",IF(J5798&lt;=IFERROR(VLOOKUP(A5798,Produtos!$A:$E,5,FALSE),0),"ABAIXO DO MINIMO","OK"))</f>
        <v/>
      </c>
    </row>
    <row r="5799">
      <c r="B5799">
        <f>IFERROR(VLOOKUP(A5799,Produtos!A:B,2,FALSE),"")</f>
        <v/>
      </c>
      <c r="D5799" s="10">
        <f>IFERROR(INDEX(Lotes!$E:$E,MATCH(1,(Lotes!$A:$A=A5799)*(Lotes!$C:$C=C5799),0)),"")</f>
        <v/>
      </c>
      <c r="E5799" s="14">
        <f>IF(D5799="","",D5799-TODAY())</f>
        <v/>
      </c>
      <c r="F5799">
        <f>IF(D5799="","",IF(E5799&lt;0,"VENCIDO",IF(E5799&lt;=30,"VENCE EM &lt;= 30 DIAS",IF(E5799&lt;=60,"ATENCAO (31-60 DIAS)","OK"))))</f>
        <v/>
      </c>
      <c r="G5799" s="14">
        <f>SUMIFS(Lancamentos!$G:$G,Lancamentos!$C:$C,$A5799,Lancamentos!$E:$E,$C5799,Lancamentos!$B:$B,"ENTRADA")</f>
        <v/>
      </c>
      <c r="H5799" s="14">
        <f>SUMIFS(Lancamentos!$G:$G,Lancamentos!$C:$C,$A5799,Lancamentos!$E:$E,$C5799,Lancamentos!$B:$B,"SAIDA_USO")</f>
        <v/>
      </c>
      <c r="I5799" s="14">
        <f>SUMIFS(Lancamentos!$G:$G,Lancamentos!$C:$C,$A5799,Lancamentos!$E:$E,$C5799,Lancamentos!$B:$B,"SAIDA_DESCARTE")</f>
        <v/>
      </c>
      <c r="J5799" s="14">
        <f>G5799-H5799-I5799</f>
        <v/>
      </c>
      <c r="K5799">
        <f>IF(A5799="","",IF(J5799&lt;=IFERROR(VLOOKUP(A5799,Produtos!$A:$E,5,FALSE),0),"ABAIXO DO MINIMO","OK"))</f>
        <v/>
      </c>
    </row>
    <row r="5800">
      <c r="B5800">
        <f>IFERROR(VLOOKUP(A5800,Produtos!A:B,2,FALSE),"")</f>
        <v/>
      </c>
      <c r="D5800" s="10">
        <f>IFERROR(INDEX(Lotes!$E:$E,MATCH(1,(Lotes!$A:$A=A5800)*(Lotes!$C:$C=C5800),0)),"")</f>
        <v/>
      </c>
      <c r="E5800" s="14">
        <f>IF(D5800="","",D5800-TODAY())</f>
        <v/>
      </c>
      <c r="F5800">
        <f>IF(D5800="","",IF(E5800&lt;0,"VENCIDO",IF(E5800&lt;=30,"VENCE EM &lt;= 30 DIAS",IF(E5800&lt;=60,"ATENCAO (31-60 DIAS)","OK"))))</f>
        <v/>
      </c>
      <c r="G5800" s="14">
        <f>SUMIFS(Lancamentos!$G:$G,Lancamentos!$C:$C,$A5800,Lancamentos!$E:$E,$C5800,Lancamentos!$B:$B,"ENTRADA")</f>
        <v/>
      </c>
      <c r="H5800" s="14">
        <f>SUMIFS(Lancamentos!$G:$G,Lancamentos!$C:$C,$A5800,Lancamentos!$E:$E,$C5800,Lancamentos!$B:$B,"SAIDA_USO")</f>
        <v/>
      </c>
      <c r="I5800" s="14">
        <f>SUMIFS(Lancamentos!$G:$G,Lancamentos!$C:$C,$A5800,Lancamentos!$E:$E,$C5800,Lancamentos!$B:$B,"SAIDA_DESCARTE")</f>
        <v/>
      </c>
      <c r="J5800" s="14">
        <f>G5800-H5800-I5800</f>
        <v/>
      </c>
      <c r="K5800">
        <f>IF(A5800="","",IF(J5800&lt;=IFERROR(VLOOKUP(A5800,Produtos!$A:$E,5,FALSE),0),"ABAIXO DO MINIMO","OK"))</f>
        <v/>
      </c>
    </row>
    <row r="5801">
      <c r="B5801">
        <f>IFERROR(VLOOKUP(A5801,Produtos!A:B,2,FALSE),"")</f>
        <v/>
      </c>
      <c r="D5801" s="10">
        <f>IFERROR(INDEX(Lotes!$E:$E,MATCH(1,(Lotes!$A:$A=A5801)*(Lotes!$C:$C=C5801),0)),"")</f>
        <v/>
      </c>
      <c r="E5801" s="14">
        <f>IF(D5801="","",D5801-TODAY())</f>
        <v/>
      </c>
      <c r="F5801">
        <f>IF(D5801="","",IF(E5801&lt;0,"VENCIDO",IF(E5801&lt;=30,"VENCE EM &lt;= 30 DIAS",IF(E5801&lt;=60,"ATENCAO (31-60 DIAS)","OK"))))</f>
        <v/>
      </c>
      <c r="G5801" s="14">
        <f>SUMIFS(Lancamentos!$G:$G,Lancamentos!$C:$C,$A5801,Lancamentos!$E:$E,$C5801,Lancamentos!$B:$B,"ENTRADA")</f>
        <v/>
      </c>
      <c r="H5801" s="14">
        <f>SUMIFS(Lancamentos!$G:$G,Lancamentos!$C:$C,$A5801,Lancamentos!$E:$E,$C5801,Lancamentos!$B:$B,"SAIDA_USO")</f>
        <v/>
      </c>
      <c r="I5801" s="14">
        <f>SUMIFS(Lancamentos!$G:$G,Lancamentos!$C:$C,$A5801,Lancamentos!$E:$E,$C5801,Lancamentos!$B:$B,"SAIDA_DESCARTE")</f>
        <v/>
      </c>
      <c r="J5801" s="14">
        <f>G5801-H5801-I5801</f>
        <v/>
      </c>
      <c r="K5801">
        <f>IF(A5801="","",IF(J5801&lt;=IFERROR(VLOOKUP(A5801,Produtos!$A:$E,5,FALSE),0),"ABAIXO DO MINIMO","OK"))</f>
        <v/>
      </c>
    </row>
    <row r="5802">
      <c r="B5802">
        <f>IFERROR(VLOOKUP(A5802,Produtos!A:B,2,FALSE),"")</f>
        <v/>
      </c>
      <c r="D5802" s="10">
        <f>IFERROR(INDEX(Lotes!$E:$E,MATCH(1,(Lotes!$A:$A=A5802)*(Lotes!$C:$C=C5802),0)),"")</f>
        <v/>
      </c>
      <c r="E5802" s="14">
        <f>IF(D5802="","",D5802-TODAY())</f>
        <v/>
      </c>
      <c r="F5802">
        <f>IF(D5802="","",IF(E5802&lt;0,"VENCIDO",IF(E5802&lt;=30,"VENCE EM &lt;= 30 DIAS",IF(E5802&lt;=60,"ATENCAO (31-60 DIAS)","OK"))))</f>
        <v/>
      </c>
      <c r="G5802" s="14">
        <f>SUMIFS(Lancamentos!$G:$G,Lancamentos!$C:$C,$A5802,Lancamentos!$E:$E,$C5802,Lancamentos!$B:$B,"ENTRADA")</f>
        <v/>
      </c>
      <c r="H5802" s="14">
        <f>SUMIFS(Lancamentos!$G:$G,Lancamentos!$C:$C,$A5802,Lancamentos!$E:$E,$C5802,Lancamentos!$B:$B,"SAIDA_USO")</f>
        <v/>
      </c>
      <c r="I5802" s="14">
        <f>SUMIFS(Lancamentos!$G:$G,Lancamentos!$C:$C,$A5802,Lancamentos!$E:$E,$C5802,Lancamentos!$B:$B,"SAIDA_DESCARTE")</f>
        <v/>
      </c>
      <c r="J5802" s="14">
        <f>G5802-H5802-I5802</f>
        <v/>
      </c>
      <c r="K5802">
        <f>IF(A5802="","",IF(J5802&lt;=IFERROR(VLOOKUP(A5802,Produtos!$A:$E,5,FALSE),0),"ABAIXO DO MINIMO","OK"))</f>
        <v/>
      </c>
    </row>
    <row r="5803">
      <c r="B5803">
        <f>IFERROR(VLOOKUP(A5803,Produtos!A:B,2,FALSE),"")</f>
        <v/>
      </c>
      <c r="D5803" s="10">
        <f>IFERROR(INDEX(Lotes!$E:$E,MATCH(1,(Lotes!$A:$A=A5803)*(Lotes!$C:$C=C5803),0)),"")</f>
        <v/>
      </c>
      <c r="E5803" s="14">
        <f>IF(D5803="","",D5803-TODAY())</f>
        <v/>
      </c>
      <c r="F5803">
        <f>IF(D5803="","",IF(E5803&lt;0,"VENCIDO",IF(E5803&lt;=30,"VENCE EM &lt;= 30 DIAS",IF(E5803&lt;=60,"ATENCAO (31-60 DIAS)","OK"))))</f>
        <v/>
      </c>
      <c r="G5803" s="14">
        <f>SUMIFS(Lancamentos!$G:$G,Lancamentos!$C:$C,$A5803,Lancamentos!$E:$E,$C5803,Lancamentos!$B:$B,"ENTRADA")</f>
        <v/>
      </c>
      <c r="H5803" s="14">
        <f>SUMIFS(Lancamentos!$G:$G,Lancamentos!$C:$C,$A5803,Lancamentos!$E:$E,$C5803,Lancamentos!$B:$B,"SAIDA_USO")</f>
        <v/>
      </c>
      <c r="I5803" s="14">
        <f>SUMIFS(Lancamentos!$G:$G,Lancamentos!$C:$C,$A5803,Lancamentos!$E:$E,$C5803,Lancamentos!$B:$B,"SAIDA_DESCARTE")</f>
        <v/>
      </c>
      <c r="J5803" s="14">
        <f>G5803-H5803-I5803</f>
        <v/>
      </c>
      <c r="K5803">
        <f>IF(A5803="","",IF(J5803&lt;=IFERROR(VLOOKUP(A5803,Produtos!$A:$E,5,FALSE),0),"ABAIXO DO MINIMO","OK"))</f>
        <v/>
      </c>
    </row>
    <row r="5804">
      <c r="B5804">
        <f>IFERROR(VLOOKUP(A5804,Produtos!A:B,2,FALSE),"")</f>
        <v/>
      </c>
      <c r="D5804" s="10">
        <f>IFERROR(INDEX(Lotes!$E:$E,MATCH(1,(Lotes!$A:$A=A5804)*(Lotes!$C:$C=C5804),0)),"")</f>
        <v/>
      </c>
      <c r="E5804" s="14">
        <f>IF(D5804="","",D5804-TODAY())</f>
        <v/>
      </c>
      <c r="F5804">
        <f>IF(D5804="","",IF(E5804&lt;0,"VENCIDO",IF(E5804&lt;=30,"VENCE EM &lt;= 30 DIAS",IF(E5804&lt;=60,"ATENCAO (31-60 DIAS)","OK"))))</f>
        <v/>
      </c>
      <c r="G5804" s="14">
        <f>SUMIFS(Lancamentos!$G:$G,Lancamentos!$C:$C,$A5804,Lancamentos!$E:$E,$C5804,Lancamentos!$B:$B,"ENTRADA")</f>
        <v/>
      </c>
      <c r="H5804" s="14">
        <f>SUMIFS(Lancamentos!$G:$G,Lancamentos!$C:$C,$A5804,Lancamentos!$E:$E,$C5804,Lancamentos!$B:$B,"SAIDA_USO")</f>
        <v/>
      </c>
      <c r="I5804" s="14">
        <f>SUMIFS(Lancamentos!$G:$G,Lancamentos!$C:$C,$A5804,Lancamentos!$E:$E,$C5804,Lancamentos!$B:$B,"SAIDA_DESCARTE")</f>
        <v/>
      </c>
      <c r="J5804" s="14">
        <f>G5804-H5804-I5804</f>
        <v/>
      </c>
      <c r="K5804">
        <f>IF(A5804="","",IF(J5804&lt;=IFERROR(VLOOKUP(A5804,Produtos!$A:$E,5,FALSE),0),"ABAIXO DO MINIMO","OK"))</f>
        <v/>
      </c>
    </row>
    <row r="5805">
      <c r="B5805">
        <f>IFERROR(VLOOKUP(A5805,Produtos!A:B,2,FALSE),"")</f>
        <v/>
      </c>
      <c r="D5805" s="10">
        <f>IFERROR(INDEX(Lotes!$E:$E,MATCH(1,(Lotes!$A:$A=A5805)*(Lotes!$C:$C=C5805),0)),"")</f>
        <v/>
      </c>
      <c r="E5805" s="14">
        <f>IF(D5805="","",D5805-TODAY())</f>
        <v/>
      </c>
      <c r="F5805">
        <f>IF(D5805="","",IF(E5805&lt;0,"VENCIDO",IF(E5805&lt;=30,"VENCE EM &lt;= 30 DIAS",IF(E5805&lt;=60,"ATENCAO (31-60 DIAS)","OK"))))</f>
        <v/>
      </c>
      <c r="G5805" s="14">
        <f>SUMIFS(Lancamentos!$G:$G,Lancamentos!$C:$C,$A5805,Lancamentos!$E:$E,$C5805,Lancamentos!$B:$B,"ENTRADA")</f>
        <v/>
      </c>
      <c r="H5805" s="14">
        <f>SUMIFS(Lancamentos!$G:$G,Lancamentos!$C:$C,$A5805,Lancamentos!$E:$E,$C5805,Lancamentos!$B:$B,"SAIDA_USO")</f>
        <v/>
      </c>
      <c r="I5805" s="14">
        <f>SUMIFS(Lancamentos!$G:$G,Lancamentos!$C:$C,$A5805,Lancamentos!$E:$E,$C5805,Lancamentos!$B:$B,"SAIDA_DESCARTE")</f>
        <v/>
      </c>
      <c r="J5805" s="14">
        <f>G5805-H5805-I5805</f>
        <v/>
      </c>
      <c r="K5805">
        <f>IF(A5805="","",IF(J5805&lt;=IFERROR(VLOOKUP(A5805,Produtos!$A:$E,5,FALSE),0),"ABAIXO DO MINIMO","OK"))</f>
        <v/>
      </c>
    </row>
    <row r="5806">
      <c r="B5806">
        <f>IFERROR(VLOOKUP(A5806,Produtos!A:B,2,FALSE),"")</f>
        <v/>
      </c>
      <c r="D5806" s="10">
        <f>IFERROR(INDEX(Lotes!$E:$E,MATCH(1,(Lotes!$A:$A=A5806)*(Lotes!$C:$C=C5806),0)),"")</f>
        <v/>
      </c>
      <c r="E5806" s="14">
        <f>IF(D5806="","",D5806-TODAY())</f>
        <v/>
      </c>
      <c r="F5806">
        <f>IF(D5806="","",IF(E5806&lt;0,"VENCIDO",IF(E5806&lt;=30,"VENCE EM &lt;= 30 DIAS",IF(E5806&lt;=60,"ATENCAO (31-60 DIAS)","OK"))))</f>
        <v/>
      </c>
      <c r="G5806" s="14">
        <f>SUMIFS(Lancamentos!$G:$G,Lancamentos!$C:$C,$A5806,Lancamentos!$E:$E,$C5806,Lancamentos!$B:$B,"ENTRADA")</f>
        <v/>
      </c>
      <c r="H5806" s="14">
        <f>SUMIFS(Lancamentos!$G:$G,Lancamentos!$C:$C,$A5806,Lancamentos!$E:$E,$C5806,Lancamentos!$B:$B,"SAIDA_USO")</f>
        <v/>
      </c>
      <c r="I5806" s="14">
        <f>SUMIFS(Lancamentos!$G:$G,Lancamentos!$C:$C,$A5806,Lancamentos!$E:$E,$C5806,Lancamentos!$B:$B,"SAIDA_DESCARTE")</f>
        <v/>
      </c>
      <c r="J5806" s="14">
        <f>G5806-H5806-I5806</f>
        <v/>
      </c>
      <c r="K5806">
        <f>IF(A5806="","",IF(J5806&lt;=IFERROR(VLOOKUP(A5806,Produtos!$A:$E,5,FALSE),0),"ABAIXO DO MINIMO","OK"))</f>
        <v/>
      </c>
    </row>
    <row r="5807">
      <c r="B5807">
        <f>IFERROR(VLOOKUP(A5807,Produtos!A:B,2,FALSE),"")</f>
        <v/>
      </c>
      <c r="D5807" s="10">
        <f>IFERROR(INDEX(Lotes!$E:$E,MATCH(1,(Lotes!$A:$A=A5807)*(Lotes!$C:$C=C5807),0)),"")</f>
        <v/>
      </c>
      <c r="E5807" s="14">
        <f>IF(D5807="","",D5807-TODAY())</f>
        <v/>
      </c>
      <c r="F5807">
        <f>IF(D5807="","",IF(E5807&lt;0,"VENCIDO",IF(E5807&lt;=30,"VENCE EM &lt;= 30 DIAS",IF(E5807&lt;=60,"ATENCAO (31-60 DIAS)","OK"))))</f>
        <v/>
      </c>
      <c r="G5807" s="14">
        <f>SUMIFS(Lancamentos!$G:$G,Lancamentos!$C:$C,$A5807,Lancamentos!$E:$E,$C5807,Lancamentos!$B:$B,"ENTRADA")</f>
        <v/>
      </c>
      <c r="H5807" s="14">
        <f>SUMIFS(Lancamentos!$G:$G,Lancamentos!$C:$C,$A5807,Lancamentos!$E:$E,$C5807,Lancamentos!$B:$B,"SAIDA_USO")</f>
        <v/>
      </c>
      <c r="I5807" s="14">
        <f>SUMIFS(Lancamentos!$G:$G,Lancamentos!$C:$C,$A5807,Lancamentos!$E:$E,$C5807,Lancamentos!$B:$B,"SAIDA_DESCARTE")</f>
        <v/>
      </c>
      <c r="J5807" s="14">
        <f>G5807-H5807-I5807</f>
        <v/>
      </c>
      <c r="K5807">
        <f>IF(A5807="","",IF(J5807&lt;=IFERROR(VLOOKUP(A5807,Produtos!$A:$E,5,FALSE),0),"ABAIXO DO MINIMO","OK"))</f>
        <v/>
      </c>
    </row>
    <row r="5808">
      <c r="B5808">
        <f>IFERROR(VLOOKUP(A5808,Produtos!A:B,2,FALSE),"")</f>
        <v/>
      </c>
      <c r="D5808" s="10">
        <f>IFERROR(INDEX(Lotes!$E:$E,MATCH(1,(Lotes!$A:$A=A5808)*(Lotes!$C:$C=C5808),0)),"")</f>
        <v/>
      </c>
      <c r="E5808" s="14">
        <f>IF(D5808="","",D5808-TODAY())</f>
        <v/>
      </c>
      <c r="F5808">
        <f>IF(D5808="","",IF(E5808&lt;0,"VENCIDO",IF(E5808&lt;=30,"VENCE EM &lt;= 30 DIAS",IF(E5808&lt;=60,"ATENCAO (31-60 DIAS)","OK"))))</f>
        <v/>
      </c>
      <c r="G5808" s="14">
        <f>SUMIFS(Lancamentos!$G:$G,Lancamentos!$C:$C,$A5808,Lancamentos!$E:$E,$C5808,Lancamentos!$B:$B,"ENTRADA")</f>
        <v/>
      </c>
      <c r="H5808" s="14">
        <f>SUMIFS(Lancamentos!$G:$G,Lancamentos!$C:$C,$A5808,Lancamentos!$E:$E,$C5808,Lancamentos!$B:$B,"SAIDA_USO")</f>
        <v/>
      </c>
      <c r="I5808" s="14">
        <f>SUMIFS(Lancamentos!$G:$G,Lancamentos!$C:$C,$A5808,Lancamentos!$E:$E,$C5808,Lancamentos!$B:$B,"SAIDA_DESCARTE")</f>
        <v/>
      </c>
      <c r="J5808" s="14">
        <f>G5808-H5808-I5808</f>
        <v/>
      </c>
      <c r="K5808">
        <f>IF(A5808="","",IF(J5808&lt;=IFERROR(VLOOKUP(A5808,Produtos!$A:$E,5,FALSE),0),"ABAIXO DO MINIMO","OK"))</f>
        <v/>
      </c>
    </row>
    <row r="5809">
      <c r="B5809">
        <f>IFERROR(VLOOKUP(A5809,Produtos!A:B,2,FALSE),"")</f>
        <v/>
      </c>
      <c r="D5809" s="10">
        <f>IFERROR(INDEX(Lotes!$E:$E,MATCH(1,(Lotes!$A:$A=A5809)*(Lotes!$C:$C=C5809),0)),"")</f>
        <v/>
      </c>
      <c r="E5809" s="14">
        <f>IF(D5809="","",D5809-TODAY())</f>
        <v/>
      </c>
      <c r="F5809">
        <f>IF(D5809="","",IF(E5809&lt;0,"VENCIDO",IF(E5809&lt;=30,"VENCE EM &lt;= 30 DIAS",IF(E5809&lt;=60,"ATENCAO (31-60 DIAS)","OK"))))</f>
        <v/>
      </c>
      <c r="G5809" s="14">
        <f>SUMIFS(Lancamentos!$G:$G,Lancamentos!$C:$C,$A5809,Lancamentos!$E:$E,$C5809,Lancamentos!$B:$B,"ENTRADA")</f>
        <v/>
      </c>
      <c r="H5809" s="14">
        <f>SUMIFS(Lancamentos!$G:$G,Lancamentos!$C:$C,$A5809,Lancamentos!$E:$E,$C5809,Lancamentos!$B:$B,"SAIDA_USO")</f>
        <v/>
      </c>
      <c r="I5809" s="14">
        <f>SUMIFS(Lancamentos!$G:$G,Lancamentos!$C:$C,$A5809,Lancamentos!$E:$E,$C5809,Lancamentos!$B:$B,"SAIDA_DESCARTE")</f>
        <v/>
      </c>
      <c r="J5809" s="14">
        <f>G5809-H5809-I5809</f>
        <v/>
      </c>
      <c r="K5809">
        <f>IF(A5809="","",IF(J5809&lt;=IFERROR(VLOOKUP(A5809,Produtos!$A:$E,5,FALSE),0),"ABAIXO DO MINIMO","OK"))</f>
        <v/>
      </c>
    </row>
    <row r="5810">
      <c r="B5810">
        <f>IFERROR(VLOOKUP(A5810,Produtos!A:B,2,FALSE),"")</f>
        <v/>
      </c>
      <c r="D5810" s="10">
        <f>IFERROR(INDEX(Lotes!$E:$E,MATCH(1,(Lotes!$A:$A=A5810)*(Lotes!$C:$C=C5810),0)),"")</f>
        <v/>
      </c>
      <c r="E5810" s="14">
        <f>IF(D5810="","",D5810-TODAY())</f>
        <v/>
      </c>
      <c r="F5810">
        <f>IF(D5810="","",IF(E5810&lt;0,"VENCIDO",IF(E5810&lt;=30,"VENCE EM &lt;= 30 DIAS",IF(E5810&lt;=60,"ATENCAO (31-60 DIAS)","OK"))))</f>
        <v/>
      </c>
      <c r="G5810" s="14">
        <f>SUMIFS(Lancamentos!$G:$G,Lancamentos!$C:$C,$A5810,Lancamentos!$E:$E,$C5810,Lancamentos!$B:$B,"ENTRADA")</f>
        <v/>
      </c>
      <c r="H5810" s="14">
        <f>SUMIFS(Lancamentos!$G:$G,Lancamentos!$C:$C,$A5810,Lancamentos!$E:$E,$C5810,Lancamentos!$B:$B,"SAIDA_USO")</f>
        <v/>
      </c>
      <c r="I5810" s="14">
        <f>SUMIFS(Lancamentos!$G:$G,Lancamentos!$C:$C,$A5810,Lancamentos!$E:$E,$C5810,Lancamentos!$B:$B,"SAIDA_DESCARTE")</f>
        <v/>
      </c>
      <c r="J5810" s="14">
        <f>G5810-H5810-I5810</f>
        <v/>
      </c>
      <c r="K5810">
        <f>IF(A5810="","",IF(J5810&lt;=IFERROR(VLOOKUP(A5810,Produtos!$A:$E,5,FALSE),0),"ABAIXO DO MINIMO","OK"))</f>
        <v/>
      </c>
    </row>
    <row r="5811">
      <c r="B5811">
        <f>IFERROR(VLOOKUP(A5811,Produtos!A:B,2,FALSE),"")</f>
        <v/>
      </c>
      <c r="D5811" s="10">
        <f>IFERROR(INDEX(Lotes!$E:$E,MATCH(1,(Lotes!$A:$A=A5811)*(Lotes!$C:$C=C5811),0)),"")</f>
        <v/>
      </c>
      <c r="E5811" s="14">
        <f>IF(D5811="","",D5811-TODAY())</f>
        <v/>
      </c>
      <c r="F5811">
        <f>IF(D5811="","",IF(E5811&lt;0,"VENCIDO",IF(E5811&lt;=30,"VENCE EM &lt;= 30 DIAS",IF(E5811&lt;=60,"ATENCAO (31-60 DIAS)","OK"))))</f>
        <v/>
      </c>
      <c r="G5811" s="14">
        <f>SUMIFS(Lancamentos!$G:$G,Lancamentos!$C:$C,$A5811,Lancamentos!$E:$E,$C5811,Lancamentos!$B:$B,"ENTRADA")</f>
        <v/>
      </c>
      <c r="H5811" s="14">
        <f>SUMIFS(Lancamentos!$G:$G,Lancamentos!$C:$C,$A5811,Lancamentos!$E:$E,$C5811,Lancamentos!$B:$B,"SAIDA_USO")</f>
        <v/>
      </c>
      <c r="I5811" s="14">
        <f>SUMIFS(Lancamentos!$G:$G,Lancamentos!$C:$C,$A5811,Lancamentos!$E:$E,$C5811,Lancamentos!$B:$B,"SAIDA_DESCARTE")</f>
        <v/>
      </c>
      <c r="J5811" s="14">
        <f>G5811-H5811-I5811</f>
        <v/>
      </c>
      <c r="K5811">
        <f>IF(A5811="","",IF(J5811&lt;=IFERROR(VLOOKUP(A5811,Produtos!$A:$E,5,FALSE),0),"ABAIXO DO MINIMO","OK"))</f>
        <v/>
      </c>
    </row>
    <row r="5812">
      <c r="B5812">
        <f>IFERROR(VLOOKUP(A5812,Produtos!A:B,2,FALSE),"")</f>
        <v/>
      </c>
      <c r="D5812" s="10">
        <f>IFERROR(INDEX(Lotes!$E:$E,MATCH(1,(Lotes!$A:$A=A5812)*(Lotes!$C:$C=C5812),0)),"")</f>
        <v/>
      </c>
      <c r="E5812" s="14">
        <f>IF(D5812="","",D5812-TODAY())</f>
        <v/>
      </c>
      <c r="F5812">
        <f>IF(D5812="","",IF(E5812&lt;0,"VENCIDO",IF(E5812&lt;=30,"VENCE EM &lt;= 30 DIAS",IF(E5812&lt;=60,"ATENCAO (31-60 DIAS)","OK"))))</f>
        <v/>
      </c>
      <c r="G5812" s="14">
        <f>SUMIFS(Lancamentos!$G:$G,Lancamentos!$C:$C,$A5812,Lancamentos!$E:$E,$C5812,Lancamentos!$B:$B,"ENTRADA")</f>
        <v/>
      </c>
      <c r="H5812" s="14">
        <f>SUMIFS(Lancamentos!$G:$G,Lancamentos!$C:$C,$A5812,Lancamentos!$E:$E,$C5812,Lancamentos!$B:$B,"SAIDA_USO")</f>
        <v/>
      </c>
      <c r="I5812" s="14">
        <f>SUMIFS(Lancamentos!$G:$G,Lancamentos!$C:$C,$A5812,Lancamentos!$E:$E,$C5812,Lancamentos!$B:$B,"SAIDA_DESCARTE")</f>
        <v/>
      </c>
      <c r="J5812" s="14">
        <f>G5812-H5812-I5812</f>
        <v/>
      </c>
      <c r="K5812">
        <f>IF(A5812="","",IF(J5812&lt;=IFERROR(VLOOKUP(A5812,Produtos!$A:$E,5,FALSE),0),"ABAIXO DO MINIMO","OK"))</f>
        <v/>
      </c>
    </row>
    <row r="5813">
      <c r="B5813">
        <f>IFERROR(VLOOKUP(A5813,Produtos!A:B,2,FALSE),"")</f>
        <v/>
      </c>
      <c r="D5813" s="10">
        <f>IFERROR(INDEX(Lotes!$E:$E,MATCH(1,(Lotes!$A:$A=A5813)*(Lotes!$C:$C=C5813),0)),"")</f>
        <v/>
      </c>
      <c r="E5813" s="14">
        <f>IF(D5813="","",D5813-TODAY())</f>
        <v/>
      </c>
      <c r="F5813">
        <f>IF(D5813="","",IF(E5813&lt;0,"VENCIDO",IF(E5813&lt;=30,"VENCE EM &lt;= 30 DIAS",IF(E5813&lt;=60,"ATENCAO (31-60 DIAS)","OK"))))</f>
        <v/>
      </c>
      <c r="G5813" s="14">
        <f>SUMIFS(Lancamentos!$G:$G,Lancamentos!$C:$C,$A5813,Lancamentos!$E:$E,$C5813,Lancamentos!$B:$B,"ENTRADA")</f>
        <v/>
      </c>
      <c r="H5813" s="14">
        <f>SUMIFS(Lancamentos!$G:$G,Lancamentos!$C:$C,$A5813,Lancamentos!$E:$E,$C5813,Lancamentos!$B:$B,"SAIDA_USO")</f>
        <v/>
      </c>
      <c r="I5813" s="14">
        <f>SUMIFS(Lancamentos!$G:$G,Lancamentos!$C:$C,$A5813,Lancamentos!$E:$E,$C5813,Lancamentos!$B:$B,"SAIDA_DESCARTE")</f>
        <v/>
      </c>
      <c r="J5813" s="14">
        <f>G5813-H5813-I5813</f>
        <v/>
      </c>
      <c r="K5813">
        <f>IF(A5813="","",IF(J5813&lt;=IFERROR(VLOOKUP(A5813,Produtos!$A:$E,5,FALSE),0),"ABAIXO DO MINIMO","OK"))</f>
        <v/>
      </c>
    </row>
    <row r="5814">
      <c r="B5814">
        <f>IFERROR(VLOOKUP(A5814,Produtos!A:B,2,FALSE),"")</f>
        <v/>
      </c>
      <c r="D5814" s="10">
        <f>IFERROR(INDEX(Lotes!$E:$E,MATCH(1,(Lotes!$A:$A=A5814)*(Lotes!$C:$C=C5814),0)),"")</f>
        <v/>
      </c>
      <c r="E5814" s="14">
        <f>IF(D5814="","",D5814-TODAY())</f>
        <v/>
      </c>
      <c r="F5814">
        <f>IF(D5814="","",IF(E5814&lt;0,"VENCIDO",IF(E5814&lt;=30,"VENCE EM &lt;= 30 DIAS",IF(E5814&lt;=60,"ATENCAO (31-60 DIAS)","OK"))))</f>
        <v/>
      </c>
      <c r="G5814" s="14">
        <f>SUMIFS(Lancamentos!$G:$G,Lancamentos!$C:$C,$A5814,Lancamentos!$E:$E,$C5814,Lancamentos!$B:$B,"ENTRADA")</f>
        <v/>
      </c>
      <c r="H5814" s="14">
        <f>SUMIFS(Lancamentos!$G:$G,Lancamentos!$C:$C,$A5814,Lancamentos!$E:$E,$C5814,Lancamentos!$B:$B,"SAIDA_USO")</f>
        <v/>
      </c>
      <c r="I5814" s="14">
        <f>SUMIFS(Lancamentos!$G:$G,Lancamentos!$C:$C,$A5814,Lancamentos!$E:$E,$C5814,Lancamentos!$B:$B,"SAIDA_DESCARTE")</f>
        <v/>
      </c>
      <c r="J5814" s="14">
        <f>G5814-H5814-I5814</f>
        <v/>
      </c>
      <c r="K5814">
        <f>IF(A5814="","",IF(J5814&lt;=IFERROR(VLOOKUP(A5814,Produtos!$A:$E,5,FALSE),0),"ABAIXO DO MINIMO","OK"))</f>
        <v/>
      </c>
    </row>
    <row r="5815">
      <c r="B5815">
        <f>IFERROR(VLOOKUP(A5815,Produtos!A:B,2,FALSE),"")</f>
        <v/>
      </c>
      <c r="D5815" s="10">
        <f>IFERROR(INDEX(Lotes!$E:$E,MATCH(1,(Lotes!$A:$A=A5815)*(Lotes!$C:$C=C5815),0)),"")</f>
        <v/>
      </c>
      <c r="E5815" s="14">
        <f>IF(D5815="","",D5815-TODAY())</f>
        <v/>
      </c>
      <c r="F5815">
        <f>IF(D5815="","",IF(E5815&lt;0,"VENCIDO",IF(E5815&lt;=30,"VENCE EM &lt;= 30 DIAS",IF(E5815&lt;=60,"ATENCAO (31-60 DIAS)","OK"))))</f>
        <v/>
      </c>
      <c r="G5815" s="14">
        <f>SUMIFS(Lancamentos!$G:$G,Lancamentos!$C:$C,$A5815,Lancamentos!$E:$E,$C5815,Lancamentos!$B:$B,"ENTRADA")</f>
        <v/>
      </c>
      <c r="H5815" s="14">
        <f>SUMIFS(Lancamentos!$G:$G,Lancamentos!$C:$C,$A5815,Lancamentos!$E:$E,$C5815,Lancamentos!$B:$B,"SAIDA_USO")</f>
        <v/>
      </c>
      <c r="I5815" s="14">
        <f>SUMIFS(Lancamentos!$G:$G,Lancamentos!$C:$C,$A5815,Lancamentos!$E:$E,$C5815,Lancamentos!$B:$B,"SAIDA_DESCARTE")</f>
        <v/>
      </c>
      <c r="J5815" s="14">
        <f>G5815-H5815-I5815</f>
        <v/>
      </c>
      <c r="K5815">
        <f>IF(A5815="","",IF(J5815&lt;=IFERROR(VLOOKUP(A5815,Produtos!$A:$E,5,FALSE),0),"ABAIXO DO MINIMO","OK"))</f>
        <v/>
      </c>
    </row>
    <row r="5816">
      <c r="B5816">
        <f>IFERROR(VLOOKUP(A5816,Produtos!A:B,2,FALSE),"")</f>
        <v/>
      </c>
      <c r="D5816" s="10">
        <f>IFERROR(INDEX(Lotes!$E:$E,MATCH(1,(Lotes!$A:$A=A5816)*(Lotes!$C:$C=C5816),0)),"")</f>
        <v/>
      </c>
      <c r="E5816" s="14">
        <f>IF(D5816="","",D5816-TODAY())</f>
        <v/>
      </c>
      <c r="F5816">
        <f>IF(D5816="","",IF(E5816&lt;0,"VENCIDO",IF(E5816&lt;=30,"VENCE EM &lt;= 30 DIAS",IF(E5816&lt;=60,"ATENCAO (31-60 DIAS)","OK"))))</f>
        <v/>
      </c>
      <c r="G5816" s="14">
        <f>SUMIFS(Lancamentos!$G:$G,Lancamentos!$C:$C,$A5816,Lancamentos!$E:$E,$C5816,Lancamentos!$B:$B,"ENTRADA")</f>
        <v/>
      </c>
      <c r="H5816" s="14">
        <f>SUMIFS(Lancamentos!$G:$G,Lancamentos!$C:$C,$A5816,Lancamentos!$E:$E,$C5816,Lancamentos!$B:$B,"SAIDA_USO")</f>
        <v/>
      </c>
      <c r="I5816" s="14">
        <f>SUMIFS(Lancamentos!$G:$G,Lancamentos!$C:$C,$A5816,Lancamentos!$E:$E,$C5816,Lancamentos!$B:$B,"SAIDA_DESCARTE")</f>
        <v/>
      </c>
      <c r="J5816" s="14">
        <f>G5816-H5816-I5816</f>
        <v/>
      </c>
      <c r="K5816">
        <f>IF(A5816="","",IF(J5816&lt;=IFERROR(VLOOKUP(A5816,Produtos!$A:$E,5,FALSE),0),"ABAIXO DO MINIMO","OK"))</f>
        <v/>
      </c>
    </row>
    <row r="5817">
      <c r="B5817">
        <f>IFERROR(VLOOKUP(A5817,Produtos!A:B,2,FALSE),"")</f>
        <v/>
      </c>
      <c r="D5817" s="10">
        <f>IFERROR(INDEX(Lotes!$E:$E,MATCH(1,(Lotes!$A:$A=A5817)*(Lotes!$C:$C=C5817),0)),"")</f>
        <v/>
      </c>
      <c r="E5817" s="14">
        <f>IF(D5817="","",D5817-TODAY())</f>
        <v/>
      </c>
      <c r="F5817">
        <f>IF(D5817="","",IF(E5817&lt;0,"VENCIDO",IF(E5817&lt;=30,"VENCE EM &lt;= 30 DIAS",IF(E5817&lt;=60,"ATENCAO (31-60 DIAS)","OK"))))</f>
        <v/>
      </c>
      <c r="G5817" s="14">
        <f>SUMIFS(Lancamentos!$G:$G,Lancamentos!$C:$C,$A5817,Lancamentos!$E:$E,$C5817,Lancamentos!$B:$B,"ENTRADA")</f>
        <v/>
      </c>
      <c r="H5817" s="14">
        <f>SUMIFS(Lancamentos!$G:$G,Lancamentos!$C:$C,$A5817,Lancamentos!$E:$E,$C5817,Lancamentos!$B:$B,"SAIDA_USO")</f>
        <v/>
      </c>
      <c r="I5817" s="14">
        <f>SUMIFS(Lancamentos!$G:$G,Lancamentos!$C:$C,$A5817,Lancamentos!$E:$E,$C5817,Lancamentos!$B:$B,"SAIDA_DESCARTE")</f>
        <v/>
      </c>
      <c r="J5817" s="14">
        <f>G5817-H5817-I5817</f>
        <v/>
      </c>
      <c r="K5817">
        <f>IF(A5817="","",IF(J5817&lt;=IFERROR(VLOOKUP(A5817,Produtos!$A:$E,5,FALSE),0),"ABAIXO DO MINIMO","OK"))</f>
        <v/>
      </c>
    </row>
    <row r="5818">
      <c r="B5818">
        <f>IFERROR(VLOOKUP(A5818,Produtos!A:B,2,FALSE),"")</f>
        <v/>
      </c>
      <c r="D5818" s="10">
        <f>IFERROR(INDEX(Lotes!$E:$E,MATCH(1,(Lotes!$A:$A=A5818)*(Lotes!$C:$C=C5818),0)),"")</f>
        <v/>
      </c>
      <c r="E5818" s="14">
        <f>IF(D5818="","",D5818-TODAY())</f>
        <v/>
      </c>
      <c r="F5818">
        <f>IF(D5818="","",IF(E5818&lt;0,"VENCIDO",IF(E5818&lt;=30,"VENCE EM &lt;= 30 DIAS",IF(E5818&lt;=60,"ATENCAO (31-60 DIAS)","OK"))))</f>
        <v/>
      </c>
      <c r="G5818" s="14">
        <f>SUMIFS(Lancamentos!$G:$G,Lancamentos!$C:$C,$A5818,Lancamentos!$E:$E,$C5818,Lancamentos!$B:$B,"ENTRADA")</f>
        <v/>
      </c>
      <c r="H5818" s="14">
        <f>SUMIFS(Lancamentos!$G:$G,Lancamentos!$C:$C,$A5818,Lancamentos!$E:$E,$C5818,Lancamentos!$B:$B,"SAIDA_USO")</f>
        <v/>
      </c>
      <c r="I5818" s="14">
        <f>SUMIFS(Lancamentos!$G:$G,Lancamentos!$C:$C,$A5818,Lancamentos!$E:$E,$C5818,Lancamentos!$B:$B,"SAIDA_DESCARTE")</f>
        <v/>
      </c>
      <c r="J5818" s="14">
        <f>G5818-H5818-I5818</f>
        <v/>
      </c>
      <c r="K5818">
        <f>IF(A5818="","",IF(J5818&lt;=IFERROR(VLOOKUP(A5818,Produtos!$A:$E,5,FALSE),0),"ABAIXO DO MINIMO","OK"))</f>
        <v/>
      </c>
    </row>
    <row r="5819">
      <c r="B5819">
        <f>IFERROR(VLOOKUP(A5819,Produtos!A:B,2,FALSE),"")</f>
        <v/>
      </c>
      <c r="D5819" s="10">
        <f>IFERROR(INDEX(Lotes!$E:$E,MATCH(1,(Lotes!$A:$A=A5819)*(Lotes!$C:$C=C5819),0)),"")</f>
        <v/>
      </c>
      <c r="E5819" s="14">
        <f>IF(D5819="","",D5819-TODAY())</f>
        <v/>
      </c>
      <c r="F5819">
        <f>IF(D5819="","",IF(E5819&lt;0,"VENCIDO",IF(E5819&lt;=30,"VENCE EM &lt;= 30 DIAS",IF(E5819&lt;=60,"ATENCAO (31-60 DIAS)","OK"))))</f>
        <v/>
      </c>
      <c r="G5819" s="14">
        <f>SUMIFS(Lancamentos!$G:$G,Lancamentos!$C:$C,$A5819,Lancamentos!$E:$E,$C5819,Lancamentos!$B:$B,"ENTRADA")</f>
        <v/>
      </c>
      <c r="H5819" s="14">
        <f>SUMIFS(Lancamentos!$G:$G,Lancamentos!$C:$C,$A5819,Lancamentos!$E:$E,$C5819,Lancamentos!$B:$B,"SAIDA_USO")</f>
        <v/>
      </c>
      <c r="I5819" s="14">
        <f>SUMIFS(Lancamentos!$G:$G,Lancamentos!$C:$C,$A5819,Lancamentos!$E:$E,$C5819,Lancamentos!$B:$B,"SAIDA_DESCARTE")</f>
        <v/>
      </c>
      <c r="J5819" s="14">
        <f>G5819-H5819-I5819</f>
        <v/>
      </c>
      <c r="K5819">
        <f>IF(A5819="","",IF(J5819&lt;=IFERROR(VLOOKUP(A5819,Produtos!$A:$E,5,FALSE),0),"ABAIXO DO MINIMO","OK"))</f>
        <v/>
      </c>
    </row>
    <row r="5820">
      <c r="B5820">
        <f>IFERROR(VLOOKUP(A5820,Produtos!A:B,2,FALSE),"")</f>
        <v/>
      </c>
      <c r="D5820" s="10">
        <f>IFERROR(INDEX(Lotes!$E:$E,MATCH(1,(Lotes!$A:$A=A5820)*(Lotes!$C:$C=C5820),0)),"")</f>
        <v/>
      </c>
      <c r="E5820" s="14">
        <f>IF(D5820="","",D5820-TODAY())</f>
        <v/>
      </c>
      <c r="F5820">
        <f>IF(D5820="","",IF(E5820&lt;0,"VENCIDO",IF(E5820&lt;=30,"VENCE EM &lt;= 30 DIAS",IF(E5820&lt;=60,"ATENCAO (31-60 DIAS)","OK"))))</f>
        <v/>
      </c>
      <c r="G5820" s="14">
        <f>SUMIFS(Lancamentos!$G:$G,Lancamentos!$C:$C,$A5820,Lancamentos!$E:$E,$C5820,Lancamentos!$B:$B,"ENTRADA")</f>
        <v/>
      </c>
      <c r="H5820" s="14">
        <f>SUMIFS(Lancamentos!$G:$G,Lancamentos!$C:$C,$A5820,Lancamentos!$E:$E,$C5820,Lancamentos!$B:$B,"SAIDA_USO")</f>
        <v/>
      </c>
      <c r="I5820" s="14">
        <f>SUMIFS(Lancamentos!$G:$G,Lancamentos!$C:$C,$A5820,Lancamentos!$E:$E,$C5820,Lancamentos!$B:$B,"SAIDA_DESCARTE")</f>
        <v/>
      </c>
      <c r="J5820" s="14">
        <f>G5820-H5820-I5820</f>
        <v/>
      </c>
      <c r="K5820">
        <f>IF(A5820="","",IF(J5820&lt;=IFERROR(VLOOKUP(A5820,Produtos!$A:$E,5,FALSE),0),"ABAIXO DO MINIMO","OK"))</f>
        <v/>
      </c>
    </row>
    <row r="5821">
      <c r="B5821">
        <f>IFERROR(VLOOKUP(A5821,Produtos!A:B,2,FALSE),"")</f>
        <v/>
      </c>
      <c r="D5821" s="10">
        <f>IFERROR(INDEX(Lotes!$E:$E,MATCH(1,(Lotes!$A:$A=A5821)*(Lotes!$C:$C=C5821),0)),"")</f>
        <v/>
      </c>
      <c r="E5821" s="14">
        <f>IF(D5821="","",D5821-TODAY())</f>
        <v/>
      </c>
      <c r="F5821">
        <f>IF(D5821="","",IF(E5821&lt;0,"VENCIDO",IF(E5821&lt;=30,"VENCE EM &lt;= 30 DIAS",IF(E5821&lt;=60,"ATENCAO (31-60 DIAS)","OK"))))</f>
        <v/>
      </c>
      <c r="G5821" s="14">
        <f>SUMIFS(Lancamentos!$G:$G,Lancamentos!$C:$C,$A5821,Lancamentos!$E:$E,$C5821,Lancamentos!$B:$B,"ENTRADA")</f>
        <v/>
      </c>
      <c r="H5821" s="14">
        <f>SUMIFS(Lancamentos!$G:$G,Lancamentos!$C:$C,$A5821,Lancamentos!$E:$E,$C5821,Lancamentos!$B:$B,"SAIDA_USO")</f>
        <v/>
      </c>
      <c r="I5821" s="14">
        <f>SUMIFS(Lancamentos!$G:$G,Lancamentos!$C:$C,$A5821,Lancamentos!$E:$E,$C5821,Lancamentos!$B:$B,"SAIDA_DESCARTE")</f>
        <v/>
      </c>
      <c r="J5821" s="14">
        <f>G5821-H5821-I5821</f>
        <v/>
      </c>
      <c r="K5821">
        <f>IF(A5821="","",IF(J5821&lt;=IFERROR(VLOOKUP(A5821,Produtos!$A:$E,5,FALSE),0),"ABAIXO DO MINIMO","OK"))</f>
        <v/>
      </c>
    </row>
    <row r="5822">
      <c r="B5822">
        <f>IFERROR(VLOOKUP(A5822,Produtos!A:B,2,FALSE),"")</f>
        <v/>
      </c>
      <c r="D5822" s="10">
        <f>IFERROR(INDEX(Lotes!$E:$E,MATCH(1,(Lotes!$A:$A=A5822)*(Lotes!$C:$C=C5822),0)),"")</f>
        <v/>
      </c>
      <c r="E5822" s="14">
        <f>IF(D5822="","",D5822-TODAY())</f>
        <v/>
      </c>
      <c r="F5822">
        <f>IF(D5822="","",IF(E5822&lt;0,"VENCIDO",IF(E5822&lt;=30,"VENCE EM &lt;= 30 DIAS",IF(E5822&lt;=60,"ATENCAO (31-60 DIAS)","OK"))))</f>
        <v/>
      </c>
      <c r="G5822" s="14">
        <f>SUMIFS(Lancamentos!$G:$G,Lancamentos!$C:$C,$A5822,Lancamentos!$E:$E,$C5822,Lancamentos!$B:$B,"ENTRADA")</f>
        <v/>
      </c>
      <c r="H5822" s="14">
        <f>SUMIFS(Lancamentos!$G:$G,Lancamentos!$C:$C,$A5822,Lancamentos!$E:$E,$C5822,Lancamentos!$B:$B,"SAIDA_USO")</f>
        <v/>
      </c>
      <c r="I5822" s="14">
        <f>SUMIFS(Lancamentos!$G:$G,Lancamentos!$C:$C,$A5822,Lancamentos!$E:$E,$C5822,Lancamentos!$B:$B,"SAIDA_DESCARTE")</f>
        <v/>
      </c>
      <c r="J5822" s="14">
        <f>G5822-H5822-I5822</f>
        <v/>
      </c>
      <c r="K5822">
        <f>IF(A5822="","",IF(J5822&lt;=IFERROR(VLOOKUP(A5822,Produtos!$A:$E,5,FALSE),0),"ABAIXO DO MINIMO","OK"))</f>
        <v/>
      </c>
    </row>
    <row r="5823">
      <c r="B5823">
        <f>IFERROR(VLOOKUP(A5823,Produtos!A:B,2,FALSE),"")</f>
        <v/>
      </c>
      <c r="D5823" s="10">
        <f>IFERROR(INDEX(Lotes!$E:$E,MATCH(1,(Lotes!$A:$A=A5823)*(Lotes!$C:$C=C5823),0)),"")</f>
        <v/>
      </c>
      <c r="E5823" s="14">
        <f>IF(D5823="","",D5823-TODAY())</f>
        <v/>
      </c>
      <c r="F5823">
        <f>IF(D5823="","",IF(E5823&lt;0,"VENCIDO",IF(E5823&lt;=30,"VENCE EM &lt;= 30 DIAS",IF(E5823&lt;=60,"ATENCAO (31-60 DIAS)","OK"))))</f>
        <v/>
      </c>
      <c r="G5823" s="14">
        <f>SUMIFS(Lancamentos!$G:$G,Lancamentos!$C:$C,$A5823,Lancamentos!$E:$E,$C5823,Lancamentos!$B:$B,"ENTRADA")</f>
        <v/>
      </c>
      <c r="H5823" s="14">
        <f>SUMIFS(Lancamentos!$G:$G,Lancamentos!$C:$C,$A5823,Lancamentos!$E:$E,$C5823,Lancamentos!$B:$B,"SAIDA_USO")</f>
        <v/>
      </c>
      <c r="I5823" s="14">
        <f>SUMIFS(Lancamentos!$G:$G,Lancamentos!$C:$C,$A5823,Lancamentos!$E:$E,$C5823,Lancamentos!$B:$B,"SAIDA_DESCARTE")</f>
        <v/>
      </c>
      <c r="J5823" s="14">
        <f>G5823-H5823-I5823</f>
        <v/>
      </c>
      <c r="K5823">
        <f>IF(A5823="","",IF(J5823&lt;=IFERROR(VLOOKUP(A5823,Produtos!$A:$E,5,FALSE),0),"ABAIXO DO MINIMO","OK"))</f>
        <v/>
      </c>
    </row>
    <row r="5824">
      <c r="B5824">
        <f>IFERROR(VLOOKUP(A5824,Produtos!A:B,2,FALSE),"")</f>
        <v/>
      </c>
      <c r="D5824" s="10">
        <f>IFERROR(INDEX(Lotes!$E:$E,MATCH(1,(Lotes!$A:$A=A5824)*(Lotes!$C:$C=C5824),0)),"")</f>
        <v/>
      </c>
      <c r="E5824" s="14">
        <f>IF(D5824="","",D5824-TODAY())</f>
        <v/>
      </c>
      <c r="F5824">
        <f>IF(D5824="","",IF(E5824&lt;0,"VENCIDO",IF(E5824&lt;=30,"VENCE EM &lt;= 30 DIAS",IF(E5824&lt;=60,"ATENCAO (31-60 DIAS)","OK"))))</f>
        <v/>
      </c>
      <c r="G5824" s="14">
        <f>SUMIFS(Lancamentos!$G:$G,Lancamentos!$C:$C,$A5824,Lancamentos!$E:$E,$C5824,Lancamentos!$B:$B,"ENTRADA")</f>
        <v/>
      </c>
      <c r="H5824" s="14">
        <f>SUMIFS(Lancamentos!$G:$G,Lancamentos!$C:$C,$A5824,Lancamentos!$E:$E,$C5824,Lancamentos!$B:$B,"SAIDA_USO")</f>
        <v/>
      </c>
      <c r="I5824" s="14">
        <f>SUMIFS(Lancamentos!$G:$G,Lancamentos!$C:$C,$A5824,Lancamentos!$E:$E,$C5824,Lancamentos!$B:$B,"SAIDA_DESCARTE")</f>
        <v/>
      </c>
      <c r="J5824" s="14">
        <f>G5824-H5824-I5824</f>
        <v/>
      </c>
      <c r="K5824">
        <f>IF(A5824="","",IF(J5824&lt;=IFERROR(VLOOKUP(A5824,Produtos!$A:$E,5,FALSE),0),"ABAIXO DO MINIMO","OK"))</f>
        <v/>
      </c>
    </row>
    <row r="5825">
      <c r="B5825">
        <f>IFERROR(VLOOKUP(A5825,Produtos!A:B,2,FALSE),"")</f>
        <v/>
      </c>
      <c r="D5825" s="10">
        <f>IFERROR(INDEX(Lotes!$E:$E,MATCH(1,(Lotes!$A:$A=A5825)*(Lotes!$C:$C=C5825),0)),"")</f>
        <v/>
      </c>
      <c r="E5825" s="14">
        <f>IF(D5825="","",D5825-TODAY())</f>
        <v/>
      </c>
      <c r="F5825">
        <f>IF(D5825="","",IF(E5825&lt;0,"VENCIDO",IF(E5825&lt;=30,"VENCE EM &lt;= 30 DIAS",IF(E5825&lt;=60,"ATENCAO (31-60 DIAS)","OK"))))</f>
        <v/>
      </c>
      <c r="G5825" s="14">
        <f>SUMIFS(Lancamentos!$G:$G,Lancamentos!$C:$C,$A5825,Lancamentos!$E:$E,$C5825,Lancamentos!$B:$B,"ENTRADA")</f>
        <v/>
      </c>
      <c r="H5825" s="14">
        <f>SUMIFS(Lancamentos!$G:$G,Lancamentos!$C:$C,$A5825,Lancamentos!$E:$E,$C5825,Lancamentos!$B:$B,"SAIDA_USO")</f>
        <v/>
      </c>
      <c r="I5825" s="14">
        <f>SUMIFS(Lancamentos!$G:$G,Lancamentos!$C:$C,$A5825,Lancamentos!$E:$E,$C5825,Lancamentos!$B:$B,"SAIDA_DESCARTE")</f>
        <v/>
      </c>
      <c r="J5825" s="14">
        <f>G5825-H5825-I5825</f>
        <v/>
      </c>
      <c r="K5825">
        <f>IF(A5825="","",IF(J5825&lt;=IFERROR(VLOOKUP(A5825,Produtos!$A:$E,5,FALSE),0),"ABAIXO DO MINIMO","OK"))</f>
        <v/>
      </c>
    </row>
    <row r="5826">
      <c r="B5826">
        <f>IFERROR(VLOOKUP(A5826,Produtos!A:B,2,FALSE),"")</f>
        <v/>
      </c>
      <c r="D5826" s="10">
        <f>IFERROR(INDEX(Lotes!$E:$E,MATCH(1,(Lotes!$A:$A=A5826)*(Lotes!$C:$C=C5826),0)),"")</f>
        <v/>
      </c>
      <c r="E5826" s="14">
        <f>IF(D5826="","",D5826-TODAY())</f>
        <v/>
      </c>
      <c r="F5826">
        <f>IF(D5826="","",IF(E5826&lt;0,"VENCIDO",IF(E5826&lt;=30,"VENCE EM &lt;= 30 DIAS",IF(E5826&lt;=60,"ATENCAO (31-60 DIAS)","OK"))))</f>
        <v/>
      </c>
      <c r="G5826" s="14">
        <f>SUMIFS(Lancamentos!$G:$G,Lancamentos!$C:$C,$A5826,Lancamentos!$E:$E,$C5826,Lancamentos!$B:$B,"ENTRADA")</f>
        <v/>
      </c>
      <c r="H5826" s="14">
        <f>SUMIFS(Lancamentos!$G:$G,Lancamentos!$C:$C,$A5826,Lancamentos!$E:$E,$C5826,Lancamentos!$B:$B,"SAIDA_USO")</f>
        <v/>
      </c>
      <c r="I5826" s="14">
        <f>SUMIFS(Lancamentos!$G:$G,Lancamentos!$C:$C,$A5826,Lancamentos!$E:$E,$C5826,Lancamentos!$B:$B,"SAIDA_DESCARTE")</f>
        <v/>
      </c>
      <c r="J5826" s="14">
        <f>G5826-H5826-I5826</f>
        <v/>
      </c>
      <c r="K5826">
        <f>IF(A5826="","",IF(J5826&lt;=IFERROR(VLOOKUP(A5826,Produtos!$A:$E,5,FALSE),0),"ABAIXO DO MINIMO","OK"))</f>
        <v/>
      </c>
    </row>
    <row r="5827">
      <c r="B5827">
        <f>IFERROR(VLOOKUP(A5827,Produtos!A:B,2,FALSE),"")</f>
        <v/>
      </c>
      <c r="D5827" s="10">
        <f>IFERROR(INDEX(Lotes!$E:$E,MATCH(1,(Lotes!$A:$A=A5827)*(Lotes!$C:$C=C5827),0)),"")</f>
        <v/>
      </c>
      <c r="E5827" s="14">
        <f>IF(D5827="","",D5827-TODAY())</f>
        <v/>
      </c>
      <c r="F5827">
        <f>IF(D5827="","",IF(E5827&lt;0,"VENCIDO",IF(E5827&lt;=30,"VENCE EM &lt;= 30 DIAS",IF(E5827&lt;=60,"ATENCAO (31-60 DIAS)","OK"))))</f>
        <v/>
      </c>
      <c r="G5827" s="14">
        <f>SUMIFS(Lancamentos!$G:$G,Lancamentos!$C:$C,$A5827,Lancamentos!$E:$E,$C5827,Lancamentos!$B:$B,"ENTRADA")</f>
        <v/>
      </c>
      <c r="H5827" s="14">
        <f>SUMIFS(Lancamentos!$G:$G,Lancamentos!$C:$C,$A5827,Lancamentos!$E:$E,$C5827,Lancamentos!$B:$B,"SAIDA_USO")</f>
        <v/>
      </c>
      <c r="I5827" s="14">
        <f>SUMIFS(Lancamentos!$G:$G,Lancamentos!$C:$C,$A5827,Lancamentos!$E:$E,$C5827,Lancamentos!$B:$B,"SAIDA_DESCARTE")</f>
        <v/>
      </c>
      <c r="J5827" s="14">
        <f>G5827-H5827-I5827</f>
        <v/>
      </c>
      <c r="K5827">
        <f>IF(A5827="","",IF(J5827&lt;=IFERROR(VLOOKUP(A5827,Produtos!$A:$E,5,FALSE),0),"ABAIXO DO MINIMO","OK"))</f>
        <v/>
      </c>
    </row>
    <row r="5828">
      <c r="B5828">
        <f>IFERROR(VLOOKUP(A5828,Produtos!A:B,2,FALSE),"")</f>
        <v/>
      </c>
      <c r="D5828" s="10">
        <f>IFERROR(INDEX(Lotes!$E:$E,MATCH(1,(Lotes!$A:$A=A5828)*(Lotes!$C:$C=C5828),0)),"")</f>
        <v/>
      </c>
      <c r="E5828" s="14">
        <f>IF(D5828="","",D5828-TODAY())</f>
        <v/>
      </c>
      <c r="F5828">
        <f>IF(D5828="","",IF(E5828&lt;0,"VENCIDO",IF(E5828&lt;=30,"VENCE EM &lt;= 30 DIAS",IF(E5828&lt;=60,"ATENCAO (31-60 DIAS)","OK"))))</f>
        <v/>
      </c>
      <c r="G5828" s="14">
        <f>SUMIFS(Lancamentos!$G:$G,Lancamentos!$C:$C,$A5828,Lancamentos!$E:$E,$C5828,Lancamentos!$B:$B,"ENTRADA")</f>
        <v/>
      </c>
      <c r="H5828" s="14">
        <f>SUMIFS(Lancamentos!$G:$G,Lancamentos!$C:$C,$A5828,Lancamentos!$E:$E,$C5828,Lancamentos!$B:$B,"SAIDA_USO")</f>
        <v/>
      </c>
      <c r="I5828" s="14">
        <f>SUMIFS(Lancamentos!$G:$G,Lancamentos!$C:$C,$A5828,Lancamentos!$E:$E,$C5828,Lancamentos!$B:$B,"SAIDA_DESCARTE")</f>
        <v/>
      </c>
      <c r="J5828" s="14">
        <f>G5828-H5828-I5828</f>
        <v/>
      </c>
      <c r="K5828">
        <f>IF(A5828="","",IF(J5828&lt;=IFERROR(VLOOKUP(A5828,Produtos!$A:$E,5,FALSE),0),"ABAIXO DO MINIMO","OK"))</f>
        <v/>
      </c>
    </row>
    <row r="5829">
      <c r="B5829">
        <f>IFERROR(VLOOKUP(A5829,Produtos!A:B,2,FALSE),"")</f>
        <v/>
      </c>
      <c r="D5829" s="10">
        <f>IFERROR(INDEX(Lotes!$E:$E,MATCH(1,(Lotes!$A:$A=A5829)*(Lotes!$C:$C=C5829),0)),"")</f>
        <v/>
      </c>
      <c r="E5829" s="14">
        <f>IF(D5829="","",D5829-TODAY())</f>
        <v/>
      </c>
      <c r="F5829">
        <f>IF(D5829="","",IF(E5829&lt;0,"VENCIDO",IF(E5829&lt;=30,"VENCE EM &lt;= 30 DIAS",IF(E5829&lt;=60,"ATENCAO (31-60 DIAS)","OK"))))</f>
        <v/>
      </c>
      <c r="G5829" s="14">
        <f>SUMIFS(Lancamentos!$G:$G,Lancamentos!$C:$C,$A5829,Lancamentos!$E:$E,$C5829,Lancamentos!$B:$B,"ENTRADA")</f>
        <v/>
      </c>
      <c r="H5829" s="14">
        <f>SUMIFS(Lancamentos!$G:$G,Lancamentos!$C:$C,$A5829,Lancamentos!$E:$E,$C5829,Lancamentos!$B:$B,"SAIDA_USO")</f>
        <v/>
      </c>
      <c r="I5829" s="14">
        <f>SUMIFS(Lancamentos!$G:$G,Lancamentos!$C:$C,$A5829,Lancamentos!$E:$E,$C5829,Lancamentos!$B:$B,"SAIDA_DESCARTE")</f>
        <v/>
      </c>
      <c r="J5829" s="14">
        <f>G5829-H5829-I5829</f>
        <v/>
      </c>
      <c r="K5829">
        <f>IF(A5829="","",IF(J5829&lt;=IFERROR(VLOOKUP(A5829,Produtos!$A:$E,5,FALSE),0),"ABAIXO DO MINIMO","OK"))</f>
        <v/>
      </c>
    </row>
    <row r="5830">
      <c r="B5830">
        <f>IFERROR(VLOOKUP(A5830,Produtos!A:B,2,FALSE),"")</f>
        <v/>
      </c>
      <c r="D5830" s="10">
        <f>IFERROR(INDEX(Lotes!$E:$E,MATCH(1,(Lotes!$A:$A=A5830)*(Lotes!$C:$C=C5830),0)),"")</f>
        <v/>
      </c>
      <c r="E5830" s="14">
        <f>IF(D5830="","",D5830-TODAY())</f>
        <v/>
      </c>
      <c r="F5830">
        <f>IF(D5830="","",IF(E5830&lt;0,"VENCIDO",IF(E5830&lt;=30,"VENCE EM &lt;= 30 DIAS",IF(E5830&lt;=60,"ATENCAO (31-60 DIAS)","OK"))))</f>
        <v/>
      </c>
      <c r="G5830" s="14">
        <f>SUMIFS(Lancamentos!$G:$G,Lancamentos!$C:$C,$A5830,Lancamentos!$E:$E,$C5830,Lancamentos!$B:$B,"ENTRADA")</f>
        <v/>
      </c>
      <c r="H5830" s="14">
        <f>SUMIFS(Lancamentos!$G:$G,Lancamentos!$C:$C,$A5830,Lancamentos!$E:$E,$C5830,Lancamentos!$B:$B,"SAIDA_USO")</f>
        <v/>
      </c>
      <c r="I5830" s="14">
        <f>SUMIFS(Lancamentos!$G:$G,Lancamentos!$C:$C,$A5830,Lancamentos!$E:$E,$C5830,Lancamentos!$B:$B,"SAIDA_DESCARTE")</f>
        <v/>
      </c>
      <c r="J5830" s="14">
        <f>G5830-H5830-I5830</f>
        <v/>
      </c>
      <c r="K5830">
        <f>IF(A5830="","",IF(J5830&lt;=IFERROR(VLOOKUP(A5830,Produtos!$A:$E,5,FALSE),0),"ABAIXO DO MINIMO","OK"))</f>
        <v/>
      </c>
    </row>
    <row r="5831">
      <c r="B5831">
        <f>IFERROR(VLOOKUP(A5831,Produtos!A:B,2,FALSE),"")</f>
        <v/>
      </c>
      <c r="D5831" s="10">
        <f>IFERROR(INDEX(Lotes!$E:$E,MATCH(1,(Lotes!$A:$A=A5831)*(Lotes!$C:$C=C5831),0)),"")</f>
        <v/>
      </c>
      <c r="E5831" s="14">
        <f>IF(D5831="","",D5831-TODAY())</f>
        <v/>
      </c>
      <c r="F5831">
        <f>IF(D5831="","",IF(E5831&lt;0,"VENCIDO",IF(E5831&lt;=30,"VENCE EM &lt;= 30 DIAS",IF(E5831&lt;=60,"ATENCAO (31-60 DIAS)","OK"))))</f>
        <v/>
      </c>
      <c r="G5831" s="14">
        <f>SUMIFS(Lancamentos!$G:$G,Lancamentos!$C:$C,$A5831,Lancamentos!$E:$E,$C5831,Lancamentos!$B:$B,"ENTRADA")</f>
        <v/>
      </c>
      <c r="H5831" s="14">
        <f>SUMIFS(Lancamentos!$G:$G,Lancamentos!$C:$C,$A5831,Lancamentos!$E:$E,$C5831,Lancamentos!$B:$B,"SAIDA_USO")</f>
        <v/>
      </c>
      <c r="I5831" s="14">
        <f>SUMIFS(Lancamentos!$G:$G,Lancamentos!$C:$C,$A5831,Lancamentos!$E:$E,$C5831,Lancamentos!$B:$B,"SAIDA_DESCARTE")</f>
        <v/>
      </c>
      <c r="J5831" s="14">
        <f>G5831-H5831-I5831</f>
        <v/>
      </c>
      <c r="K5831">
        <f>IF(A5831="","",IF(J5831&lt;=IFERROR(VLOOKUP(A5831,Produtos!$A:$E,5,FALSE),0),"ABAIXO DO MINIMO","OK"))</f>
        <v/>
      </c>
    </row>
    <row r="5832">
      <c r="B5832">
        <f>IFERROR(VLOOKUP(A5832,Produtos!A:B,2,FALSE),"")</f>
        <v/>
      </c>
      <c r="D5832" s="10">
        <f>IFERROR(INDEX(Lotes!$E:$E,MATCH(1,(Lotes!$A:$A=A5832)*(Lotes!$C:$C=C5832),0)),"")</f>
        <v/>
      </c>
      <c r="E5832" s="14">
        <f>IF(D5832="","",D5832-TODAY())</f>
        <v/>
      </c>
      <c r="F5832">
        <f>IF(D5832="","",IF(E5832&lt;0,"VENCIDO",IF(E5832&lt;=30,"VENCE EM &lt;= 30 DIAS",IF(E5832&lt;=60,"ATENCAO (31-60 DIAS)","OK"))))</f>
        <v/>
      </c>
      <c r="G5832" s="14">
        <f>SUMIFS(Lancamentos!$G:$G,Lancamentos!$C:$C,$A5832,Lancamentos!$E:$E,$C5832,Lancamentos!$B:$B,"ENTRADA")</f>
        <v/>
      </c>
      <c r="H5832" s="14">
        <f>SUMIFS(Lancamentos!$G:$G,Lancamentos!$C:$C,$A5832,Lancamentos!$E:$E,$C5832,Lancamentos!$B:$B,"SAIDA_USO")</f>
        <v/>
      </c>
      <c r="I5832" s="14">
        <f>SUMIFS(Lancamentos!$G:$G,Lancamentos!$C:$C,$A5832,Lancamentos!$E:$E,$C5832,Lancamentos!$B:$B,"SAIDA_DESCARTE")</f>
        <v/>
      </c>
      <c r="J5832" s="14">
        <f>G5832-H5832-I5832</f>
        <v/>
      </c>
      <c r="K5832">
        <f>IF(A5832="","",IF(J5832&lt;=IFERROR(VLOOKUP(A5832,Produtos!$A:$E,5,FALSE),0),"ABAIXO DO MINIMO","OK"))</f>
        <v/>
      </c>
    </row>
    <row r="5833">
      <c r="B5833">
        <f>IFERROR(VLOOKUP(A5833,Produtos!A:B,2,FALSE),"")</f>
        <v/>
      </c>
      <c r="D5833" s="10">
        <f>IFERROR(INDEX(Lotes!$E:$E,MATCH(1,(Lotes!$A:$A=A5833)*(Lotes!$C:$C=C5833),0)),"")</f>
        <v/>
      </c>
      <c r="E5833" s="14">
        <f>IF(D5833="","",D5833-TODAY())</f>
        <v/>
      </c>
      <c r="F5833">
        <f>IF(D5833="","",IF(E5833&lt;0,"VENCIDO",IF(E5833&lt;=30,"VENCE EM &lt;= 30 DIAS",IF(E5833&lt;=60,"ATENCAO (31-60 DIAS)","OK"))))</f>
        <v/>
      </c>
      <c r="G5833" s="14">
        <f>SUMIFS(Lancamentos!$G:$G,Lancamentos!$C:$C,$A5833,Lancamentos!$E:$E,$C5833,Lancamentos!$B:$B,"ENTRADA")</f>
        <v/>
      </c>
      <c r="H5833" s="14">
        <f>SUMIFS(Lancamentos!$G:$G,Lancamentos!$C:$C,$A5833,Lancamentos!$E:$E,$C5833,Lancamentos!$B:$B,"SAIDA_USO")</f>
        <v/>
      </c>
      <c r="I5833" s="14">
        <f>SUMIFS(Lancamentos!$G:$G,Lancamentos!$C:$C,$A5833,Lancamentos!$E:$E,$C5833,Lancamentos!$B:$B,"SAIDA_DESCARTE")</f>
        <v/>
      </c>
      <c r="J5833" s="14">
        <f>G5833-H5833-I5833</f>
        <v/>
      </c>
      <c r="K5833">
        <f>IF(A5833="","",IF(J5833&lt;=IFERROR(VLOOKUP(A5833,Produtos!$A:$E,5,FALSE),0),"ABAIXO DO MINIMO","OK"))</f>
        <v/>
      </c>
    </row>
    <row r="5834">
      <c r="B5834">
        <f>IFERROR(VLOOKUP(A5834,Produtos!A:B,2,FALSE),"")</f>
        <v/>
      </c>
      <c r="D5834" s="10">
        <f>IFERROR(INDEX(Lotes!$E:$E,MATCH(1,(Lotes!$A:$A=A5834)*(Lotes!$C:$C=C5834),0)),"")</f>
        <v/>
      </c>
      <c r="E5834" s="14">
        <f>IF(D5834="","",D5834-TODAY())</f>
        <v/>
      </c>
      <c r="F5834">
        <f>IF(D5834="","",IF(E5834&lt;0,"VENCIDO",IF(E5834&lt;=30,"VENCE EM &lt;= 30 DIAS",IF(E5834&lt;=60,"ATENCAO (31-60 DIAS)","OK"))))</f>
        <v/>
      </c>
      <c r="G5834" s="14">
        <f>SUMIFS(Lancamentos!$G:$G,Lancamentos!$C:$C,$A5834,Lancamentos!$E:$E,$C5834,Lancamentos!$B:$B,"ENTRADA")</f>
        <v/>
      </c>
      <c r="H5834" s="14">
        <f>SUMIFS(Lancamentos!$G:$G,Lancamentos!$C:$C,$A5834,Lancamentos!$E:$E,$C5834,Lancamentos!$B:$B,"SAIDA_USO")</f>
        <v/>
      </c>
      <c r="I5834" s="14">
        <f>SUMIFS(Lancamentos!$G:$G,Lancamentos!$C:$C,$A5834,Lancamentos!$E:$E,$C5834,Lancamentos!$B:$B,"SAIDA_DESCARTE")</f>
        <v/>
      </c>
      <c r="J5834" s="14">
        <f>G5834-H5834-I5834</f>
        <v/>
      </c>
      <c r="K5834">
        <f>IF(A5834="","",IF(J5834&lt;=IFERROR(VLOOKUP(A5834,Produtos!$A:$E,5,FALSE),0),"ABAIXO DO MINIMO","OK"))</f>
        <v/>
      </c>
    </row>
    <row r="5835">
      <c r="B5835">
        <f>IFERROR(VLOOKUP(A5835,Produtos!A:B,2,FALSE),"")</f>
        <v/>
      </c>
      <c r="D5835" s="10">
        <f>IFERROR(INDEX(Lotes!$E:$E,MATCH(1,(Lotes!$A:$A=A5835)*(Lotes!$C:$C=C5835),0)),"")</f>
        <v/>
      </c>
      <c r="E5835" s="14">
        <f>IF(D5835="","",D5835-TODAY())</f>
        <v/>
      </c>
      <c r="F5835">
        <f>IF(D5835="","",IF(E5835&lt;0,"VENCIDO",IF(E5835&lt;=30,"VENCE EM &lt;= 30 DIAS",IF(E5835&lt;=60,"ATENCAO (31-60 DIAS)","OK"))))</f>
        <v/>
      </c>
      <c r="G5835" s="14">
        <f>SUMIFS(Lancamentos!$G:$G,Lancamentos!$C:$C,$A5835,Lancamentos!$E:$E,$C5835,Lancamentos!$B:$B,"ENTRADA")</f>
        <v/>
      </c>
      <c r="H5835" s="14">
        <f>SUMIFS(Lancamentos!$G:$G,Lancamentos!$C:$C,$A5835,Lancamentos!$E:$E,$C5835,Lancamentos!$B:$B,"SAIDA_USO")</f>
        <v/>
      </c>
      <c r="I5835" s="14">
        <f>SUMIFS(Lancamentos!$G:$G,Lancamentos!$C:$C,$A5835,Lancamentos!$E:$E,$C5835,Lancamentos!$B:$B,"SAIDA_DESCARTE")</f>
        <v/>
      </c>
      <c r="J5835" s="14">
        <f>G5835-H5835-I5835</f>
        <v/>
      </c>
      <c r="K5835">
        <f>IF(A5835="","",IF(J5835&lt;=IFERROR(VLOOKUP(A5835,Produtos!$A:$E,5,FALSE),0),"ABAIXO DO MINIMO","OK"))</f>
        <v/>
      </c>
    </row>
    <row r="5836">
      <c r="B5836">
        <f>IFERROR(VLOOKUP(A5836,Produtos!A:B,2,FALSE),"")</f>
        <v/>
      </c>
      <c r="D5836" s="10">
        <f>IFERROR(INDEX(Lotes!$E:$E,MATCH(1,(Lotes!$A:$A=A5836)*(Lotes!$C:$C=C5836),0)),"")</f>
        <v/>
      </c>
      <c r="E5836" s="14">
        <f>IF(D5836="","",D5836-TODAY())</f>
        <v/>
      </c>
      <c r="F5836">
        <f>IF(D5836="","",IF(E5836&lt;0,"VENCIDO",IF(E5836&lt;=30,"VENCE EM &lt;= 30 DIAS",IF(E5836&lt;=60,"ATENCAO (31-60 DIAS)","OK"))))</f>
        <v/>
      </c>
      <c r="G5836" s="14">
        <f>SUMIFS(Lancamentos!$G:$G,Lancamentos!$C:$C,$A5836,Lancamentos!$E:$E,$C5836,Lancamentos!$B:$B,"ENTRADA")</f>
        <v/>
      </c>
      <c r="H5836" s="14">
        <f>SUMIFS(Lancamentos!$G:$G,Lancamentos!$C:$C,$A5836,Lancamentos!$E:$E,$C5836,Lancamentos!$B:$B,"SAIDA_USO")</f>
        <v/>
      </c>
      <c r="I5836" s="14">
        <f>SUMIFS(Lancamentos!$G:$G,Lancamentos!$C:$C,$A5836,Lancamentos!$E:$E,$C5836,Lancamentos!$B:$B,"SAIDA_DESCARTE")</f>
        <v/>
      </c>
      <c r="J5836" s="14">
        <f>G5836-H5836-I5836</f>
        <v/>
      </c>
      <c r="K5836">
        <f>IF(A5836="","",IF(J5836&lt;=IFERROR(VLOOKUP(A5836,Produtos!$A:$E,5,FALSE),0),"ABAIXO DO MINIMO","OK"))</f>
        <v/>
      </c>
    </row>
    <row r="5837">
      <c r="B5837">
        <f>IFERROR(VLOOKUP(A5837,Produtos!A:B,2,FALSE),"")</f>
        <v/>
      </c>
      <c r="D5837" s="10">
        <f>IFERROR(INDEX(Lotes!$E:$E,MATCH(1,(Lotes!$A:$A=A5837)*(Lotes!$C:$C=C5837),0)),"")</f>
        <v/>
      </c>
      <c r="E5837" s="14">
        <f>IF(D5837="","",D5837-TODAY())</f>
        <v/>
      </c>
      <c r="F5837">
        <f>IF(D5837="","",IF(E5837&lt;0,"VENCIDO",IF(E5837&lt;=30,"VENCE EM &lt;= 30 DIAS",IF(E5837&lt;=60,"ATENCAO (31-60 DIAS)","OK"))))</f>
        <v/>
      </c>
      <c r="G5837" s="14">
        <f>SUMIFS(Lancamentos!$G:$G,Lancamentos!$C:$C,$A5837,Lancamentos!$E:$E,$C5837,Lancamentos!$B:$B,"ENTRADA")</f>
        <v/>
      </c>
      <c r="H5837" s="14">
        <f>SUMIFS(Lancamentos!$G:$G,Lancamentos!$C:$C,$A5837,Lancamentos!$E:$E,$C5837,Lancamentos!$B:$B,"SAIDA_USO")</f>
        <v/>
      </c>
      <c r="I5837" s="14">
        <f>SUMIFS(Lancamentos!$G:$G,Lancamentos!$C:$C,$A5837,Lancamentos!$E:$E,$C5837,Lancamentos!$B:$B,"SAIDA_DESCARTE")</f>
        <v/>
      </c>
      <c r="J5837" s="14">
        <f>G5837-H5837-I5837</f>
        <v/>
      </c>
      <c r="K5837">
        <f>IF(A5837="","",IF(J5837&lt;=IFERROR(VLOOKUP(A5837,Produtos!$A:$E,5,FALSE),0),"ABAIXO DO MINIMO","OK"))</f>
        <v/>
      </c>
    </row>
    <row r="5838">
      <c r="B5838">
        <f>IFERROR(VLOOKUP(A5838,Produtos!A:B,2,FALSE),"")</f>
        <v/>
      </c>
      <c r="D5838" s="10">
        <f>IFERROR(INDEX(Lotes!$E:$E,MATCH(1,(Lotes!$A:$A=A5838)*(Lotes!$C:$C=C5838),0)),"")</f>
        <v/>
      </c>
      <c r="E5838" s="14">
        <f>IF(D5838="","",D5838-TODAY())</f>
        <v/>
      </c>
      <c r="F5838">
        <f>IF(D5838="","",IF(E5838&lt;0,"VENCIDO",IF(E5838&lt;=30,"VENCE EM &lt;= 30 DIAS",IF(E5838&lt;=60,"ATENCAO (31-60 DIAS)","OK"))))</f>
        <v/>
      </c>
      <c r="G5838" s="14">
        <f>SUMIFS(Lancamentos!$G:$G,Lancamentos!$C:$C,$A5838,Lancamentos!$E:$E,$C5838,Lancamentos!$B:$B,"ENTRADA")</f>
        <v/>
      </c>
      <c r="H5838" s="14">
        <f>SUMIFS(Lancamentos!$G:$G,Lancamentos!$C:$C,$A5838,Lancamentos!$E:$E,$C5838,Lancamentos!$B:$B,"SAIDA_USO")</f>
        <v/>
      </c>
      <c r="I5838" s="14">
        <f>SUMIFS(Lancamentos!$G:$G,Lancamentos!$C:$C,$A5838,Lancamentos!$E:$E,$C5838,Lancamentos!$B:$B,"SAIDA_DESCARTE")</f>
        <v/>
      </c>
      <c r="J5838" s="14">
        <f>G5838-H5838-I5838</f>
        <v/>
      </c>
      <c r="K5838">
        <f>IF(A5838="","",IF(J5838&lt;=IFERROR(VLOOKUP(A5838,Produtos!$A:$E,5,FALSE),0),"ABAIXO DO MINIMO","OK"))</f>
        <v/>
      </c>
    </row>
    <row r="5839">
      <c r="B5839">
        <f>IFERROR(VLOOKUP(A5839,Produtos!A:B,2,FALSE),"")</f>
        <v/>
      </c>
      <c r="D5839" s="10">
        <f>IFERROR(INDEX(Lotes!$E:$E,MATCH(1,(Lotes!$A:$A=A5839)*(Lotes!$C:$C=C5839),0)),"")</f>
        <v/>
      </c>
      <c r="E5839" s="14">
        <f>IF(D5839="","",D5839-TODAY())</f>
        <v/>
      </c>
      <c r="F5839">
        <f>IF(D5839="","",IF(E5839&lt;0,"VENCIDO",IF(E5839&lt;=30,"VENCE EM &lt;= 30 DIAS",IF(E5839&lt;=60,"ATENCAO (31-60 DIAS)","OK"))))</f>
        <v/>
      </c>
      <c r="G5839" s="14">
        <f>SUMIFS(Lancamentos!$G:$G,Lancamentos!$C:$C,$A5839,Lancamentos!$E:$E,$C5839,Lancamentos!$B:$B,"ENTRADA")</f>
        <v/>
      </c>
      <c r="H5839" s="14">
        <f>SUMIFS(Lancamentos!$G:$G,Lancamentos!$C:$C,$A5839,Lancamentos!$E:$E,$C5839,Lancamentos!$B:$B,"SAIDA_USO")</f>
        <v/>
      </c>
      <c r="I5839" s="14">
        <f>SUMIFS(Lancamentos!$G:$G,Lancamentos!$C:$C,$A5839,Lancamentos!$E:$E,$C5839,Lancamentos!$B:$B,"SAIDA_DESCARTE")</f>
        <v/>
      </c>
      <c r="J5839" s="14">
        <f>G5839-H5839-I5839</f>
        <v/>
      </c>
      <c r="K5839">
        <f>IF(A5839="","",IF(J5839&lt;=IFERROR(VLOOKUP(A5839,Produtos!$A:$E,5,FALSE),0),"ABAIXO DO MINIMO","OK"))</f>
        <v/>
      </c>
    </row>
    <row r="5840">
      <c r="B5840">
        <f>IFERROR(VLOOKUP(A5840,Produtos!A:B,2,FALSE),"")</f>
        <v/>
      </c>
      <c r="D5840" s="10">
        <f>IFERROR(INDEX(Lotes!$E:$E,MATCH(1,(Lotes!$A:$A=A5840)*(Lotes!$C:$C=C5840),0)),"")</f>
        <v/>
      </c>
      <c r="E5840" s="14">
        <f>IF(D5840="","",D5840-TODAY())</f>
        <v/>
      </c>
      <c r="F5840">
        <f>IF(D5840="","",IF(E5840&lt;0,"VENCIDO",IF(E5840&lt;=30,"VENCE EM &lt;= 30 DIAS",IF(E5840&lt;=60,"ATENCAO (31-60 DIAS)","OK"))))</f>
        <v/>
      </c>
      <c r="G5840" s="14">
        <f>SUMIFS(Lancamentos!$G:$G,Lancamentos!$C:$C,$A5840,Lancamentos!$E:$E,$C5840,Lancamentos!$B:$B,"ENTRADA")</f>
        <v/>
      </c>
      <c r="H5840" s="14">
        <f>SUMIFS(Lancamentos!$G:$G,Lancamentos!$C:$C,$A5840,Lancamentos!$E:$E,$C5840,Lancamentos!$B:$B,"SAIDA_USO")</f>
        <v/>
      </c>
      <c r="I5840" s="14">
        <f>SUMIFS(Lancamentos!$G:$G,Lancamentos!$C:$C,$A5840,Lancamentos!$E:$E,$C5840,Lancamentos!$B:$B,"SAIDA_DESCARTE")</f>
        <v/>
      </c>
      <c r="J5840" s="14">
        <f>G5840-H5840-I5840</f>
        <v/>
      </c>
      <c r="K5840">
        <f>IF(A5840="","",IF(J5840&lt;=IFERROR(VLOOKUP(A5840,Produtos!$A:$E,5,FALSE),0),"ABAIXO DO MINIMO","OK"))</f>
        <v/>
      </c>
    </row>
    <row r="5841">
      <c r="B5841">
        <f>IFERROR(VLOOKUP(A5841,Produtos!A:B,2,FALSE),"")</f>
        <v/>
      </c>
      <c r="D5841" s="10">
        <f>IFERROR(INDEX(Lotes!$E:$E,MATCH(1,(Lotes!$A:$A=A5841)*(Lotes!$C:$C=C5841),0)),"")</f>
        <v/>
      </c>
      <c r="E5841" s="14">
        <f>IF(D5841="","",D5841-TODAY())</f>
        <v/>
      </c>
      <c r="F5841">
        <f>IF(D5841="","",IF(E5841&lt;0,"VENCIDO",IF(E5841&lt;=30,"VENCE EM &lt;= 30 DIAS",IF(E5841&lt;=60,"ATENCAO (31-60 DIAS)","OK"))))</f>
        <v/>
      </c>
      <c r="G5841" s="14">
        <f>SUMIFS(Lancamentos!$G:$G,Lancamentos!$C:$C,$A5841,Lancamentos!$E:$E,$C5841,Lancamentos!$B:$B,"ENTRADA")</f>
        <v/>
      </c>
      <c r="H5841" s="14">
        <f>SUMIFS(Lancamentos!$G:$G,Lancamentos!$C:$C,$A5841,Lancamentos!$E:$E,$C5841,Lancamentos!$B:$B,"SAIDA_USO")</f>
        <v/>
      </c>
      <c r="I5841" s="14">
        <f>SUMIFS(Lancamentos!$G:$G,Lancamentos!$C:$C,$A5841,Lancamentos!$E:$E,$C5841,Lancamentos!$B:$B,"SAIDA_DESCARTE")</f>
        <v/>
      </c>
      <c r="J5841" s="14">
        <f>G5841-H5841-I5841</f>
        <v/>
      </c>
      <c r="K5841">
        <f>IF(A5841="","",IF(J5841&lt;=IFERROR(VLOOKUP(A5841,Produtos!$A:$E,5,FALSE),0),"ABAIXO DO MINIMO","OK"))</f>
        <v/>
      </c>
    </row>
    <row r="5842">
      <c r="B5842">
        <f>IFERROR(VLOOKUP(A5842,Produtos!A:B,2,FALSE),"")</f>
        <v/>
      </c>
      <c r="D5842" s="10">
        <f>IFERROR(INDEX(Lotes!$E:$E,MATCH(1,(Lotes!$A:$A=A5842)*(Lotes!$C:$C=C5842),0)),"")</f>
        <v/>
      </c>
      <c r="E5842" s="14">
        <f>IF(D5842="","",D5842-TODAY())</f>
        <v/>
      </c>
      <c r="F5842">
        <f>IF(D5842="","",IF(E5842&lt;0,"VENCIDO",IF(E5842&lt;=30,"VENCE EM &lt;= 30 DIAS",IF(E5842&lt;=60,"ATENCAO (31-60 DIAS)","OK"))))</f>
        <v/>
      </c>
      <c r="G5842" s="14">
        <f>SUMIFS(Lancamentos!$G:$G,Lancamentos!$C:$C,$A5842,Lancamentos!$E:$E,$C5842,Lancamentos!$B:$B,"ENTRADA")</f>
        <v/>
      </c>
      <c r="H5842" s="14">
        <f>SUMIFS(Lancamentos!$G:$G,Lancamentos!$C:$C,$A5842,Lancamentos!$E:$E,$C5842,Lancamentos!$B:$B,"SAIDA_USO")</f>
        <v/>
      </c>
      <c r="I5842" s="14">
        <f>SUMIFS(Lancamentos!$G:$G,Lancamentos!$C:$C,$A5842,Lancamentos!$E:$E,$C5842,Lancamentos!$B:$B,"SAIDA_DESCARTE")</f>
        <v/>
      </c>
      <c r="J5842" s="14">
        <f>G5842-H5842-I5842</f>
        <v/>
      </c>
      <c r="K5842">
        <f>IF(A5842="","",IF(J5842&lt;=IFERROR(VLOOKUP(A5842,Produtos!$A:$E,5,FALSE),0),"ABAIXO DO MINIMO","OK"))</f>
        <v/>
      </c>
    </row>
    <row r="5843">
      <c r="B5843">
        <f>IFERROR(VLOOKUP(A5843,Produtos!A:B,2,FALSE),"")</f>
        <v/>
      </c>
      <c r="D5843" s="10">
        <f>IFERROR(INDEX(Lotes!$E:$E,MATCH(1,(Lotes!$A:$A=A5843)*(Lotes!$C:$C=C5843),0)),"")</f>
        <v/>
      </c>
      <c r="E5843" s="14">
        <f>IF(D5843="","",D5843-TODAY())</f>
        <v/>
      </c>
      <c r="F5843">
        <f>IF(D5843="","",IF(E5843&lt;0,"VENCIDO",IF(E5843&lt;=30,"VENCE EM &lt;= 30 DIAS",IF(E5843&lt;=60,"ATENCAO (31-60 DIAS)","OK"))))</f>
        <v/>
      </c>
      <c r="G5843" s="14">
        <f>SUMIFS(Lancamentos!$G:$G,Lancamentos!$C:$C,$A5843,Lancamentos!$E:$E,$C5843,Lancamentos!$B:$B,"ENTRADA")</f>
        <v/>
      </c>
      <c r="H5843" s="14">
        <f>SUMIFS(Lancamentos!$G:$G,Lancamentos!$C:$C,$A5843,Lancamentos!$E:$E,$C5843,Lancamentos!$B:$B,"SAIDA_USO")</f>
        <v/>
      </c>
      <c r="I5843" s="14">
        <f>SUMIFS(Lancamentos!$G:$G,Lancamentos!$C:$C,$A5843,Lancamentos!$E:$E,$C5843,Lancamentos!$B:$B,"SAIDA_DESCARTE")</f>
        <v/>
      </c>
      <c r="J5843" s="14">
        <f>G5843-H5843-I5843</f>
        <v/>
      </c>
      <c r="K5843">
        <f>IF(A5843="","",IF(J5843&lt;=IFERROR(VLOOKUP(A5843,Produtos!$A:$E,5,FALSE),0),"ABAIXO DO MINIMO","OK"))</f>
        <v/>
      </c>
    </row>
    <row r="5844">
      <c r="B5844">
        <f>IFERROR(VLOOKUP(A5844,Produtos!A:B,2,FALSE),"")</f>
        <v/>
      </c>
      <c r="D5844" s="10">
        <f>IFERROR(INDEX(Lotes!$E:$E,MATCH(1,(Lotes!$A:$A=A5844)*(Lotes!$C:$C=C5844),0)),"")</f>
        <v/>
      </c>
      <c r="E5844" s="14">
        <f>IF(D5844="","",D5844-TODAY())</f>
        <v/>
      </c>
      <c r="F5844">
        <f>IF(D5844="","",IF(E5844&lt;0,"VENCIDO",IF(E5844&lt;=30,"VENCE EM &lt;= 30 DIAS",IF(E5844&lt;=60,"ATENCAO (31-60 DIAS)","OK"))))</f>
        <v/>
      </c>
      <c r="G5844" s="14">
        <f>SUMIFS(Lancamentos!$G:$G,Lancamentos!$C:$C,$A5844,Lancamentos!$E:$E,$C5844,Lancamentos!$B:$B,"ENTRADA")</f>
        <v/>
      </c>
      <c r="H5844" s="14">
        <f>SUMIFS(Lancamentos!$G:$G,Lancamentos!$C:$C,$A5844,Lancamentos!$E:$E,$C5844,Lancamentos!$B:$B,"SAIDA_USO")</f>
        <v/>
      </c>
      <c r="I5844" s="14">
        <f>SUMIFS(Lancamentos!$G:$G,Lancamentos!$C:$C,$A5844,Lancamentos!$E:$E,$C5844,Lancamentos!$B:$B,"SAIDA_DESCARTE")</f>
        <v/>
      </c>
      <c r="J5844" s="14">
        <f>G5844-H5844-I5844</f>
        <v/>
      </c>
      <c r="K5844">
        <f>IF(A5844="","",IF(J5844&lt;=IFERROR(VLOOKUP(A5844,Produtos!$A:$E,5,FALSE),0),"ABAIXO DO MINIMO","OK"))</f>
        <v/>
      </c>
    </row>
    <row r="5845">
      <c r="B5845">
        <f>IFERROR(VLOOKUP(A5845,Produtos!A:B,2,FALSE),"")</f>
        <v/>
      </c>
      <c r="D5845" s="10">
        <f>IFERROR(INDEX(Lotes!$E:$E,MATCH(1,(Lotes!$A:$A=A5845)*(Lotes!$C:$C=C5845),0)),"")</f>
        <v/>
      </c>
      <c r="E5845" s="14">
        <f>IF(D5845="","",D5845-TODAY())</f>
        <v/>
      </c>
      <c r="F5845">
        <f>IF(D5845="","",IF(E5845&lt;0,"VENCIDO",IF(E5845&lt;=30,"VENCE EM &lt;= 30 DIAS",IF(E5845&lt;=60,"ATENCAO (31-60 DIAS)","OK"))))</f>
        <v/>
      </c>
      <c r="G5845" s="14">
        <f>SUMIFS(Lancamentos!$G:$G,Lancamentos!$C:$C,$A5845,Lancamentos!$E:$E,$C5845,Lancamentos!$B:$B,"ENTRADA")</f>
        <v/>
      </c>
      <c r="H5845" s="14">
        <f>SUMIFS(Lancamentos!$G:$G,Lancamentos!$C:$C,$A5845,Lancamentos!$E:$E,$C5845,Lancamentos!$B:$B,"SAIDA_USO")</f>
        <v/>
      </c>
      <c r="I5845" s="14">
        <f>SUMIFS(Lancamentos!$G:$G,Lancamentos!$C:$C,$A5845,Lancamentos!$E:$E,$C5845,Lancamentos!$B:$B,"SAIDA_DESCARTE")</f>
        <v/>
      </c>
      <c r="J5845" s="14">
        <f>G5845-H5845-I5845</f>
        <v/>
      </c>
      <c r="K5845">
        <f>IF(A5845="","",IF(J5845&lt;=IFERROR(VLOOKUP(A5845,Produtos!$A:$E,5,FALSE),0),"ABAIXO DO MINIMO","OK"))</f>
        <v/>
      </c>
    </row>
    <row r="5846">
      <c r="B5846">
        <f>IFERROR(VLOOKUP(A5846,Produtos!A:B,2,FALSE),"")</f>
        <v/>
      </c>
      <c r="D5846" s="10">
        <f>IFERROR(INDEX(Lotes!$E:$E,MATCH(1,(Lotes!$A:$A=A5846)*(Lotes!$C:$C=C5846),0)),"")</f>
        <v/>
      </c>
      <c r="E5846" s="14">
        <f>IF(D5846="","",D5846-TODAY())</f>
        <v/>
      </c>
      <c r="F5846">
        <f>IF(D5846="","",IF(E5846&lt;0,"VENCIDO",IF(E5846&lt;=30,"VENCE EM &lt;= 30 DIAS",IF(E5846&lt;=60,"ATENCAO (31-60 DIAS)","OK"))))</f>
        <v/>
      </c>
      <c r="G5846" s="14">
        <f>SUMIFS(Lancamentos!$G:$G,Lancamentos!$C:$C,$A5846,Lancamentos!$E:$E,$C5846,Lancamentos!$B:$B,"ENTRADA")</f>
        <v/>
      </c>
      <c r="H5846" s="14">
        <f>SUMIFS(Lancamentos!$G:$G,Lancamentos!$C:$C,$A5846,Lancamentos!$E:$E,$C5846,Lancamentos!$B:$B,"SAIDA_USO")</f>
        <v/>
      </c>
      <c r="I5846" s="14">
        <f>SUMIFS(Lancamentos!$G:$G,Lancamentos!$C:$C,$A5846,Lancamentos!$E:$E,$C5846,Lancamentos!$B:$B,"SAIDA_DESCARTE")</f>
        <v/>
      </c>
      <c r="J5846" s="14">
        <f>G5846-H5846-I5846</f>
        <v/>
      </c>
      <c r="K5846">
        <f>IF(A5846="","",IF(J5846&lt;=IFERROR(VLOOKUP(A5846,Produtos!$A:$E,5,FALSE),0),"ABAIXO DO MINIMO","OK"))</f>
        <v/>
      </c>
    </row>
    <row r="5847">
      <c r="B5847">
        <f>IFERROR(VLOOKUP(A5847,Produtos!A:B,2,FALSE),"")</f>
        <v/>
      </c>
      <c r="D5847" s="10">
        <f>IFERROR(INDEX(Lotes!$E:$E,MATCH(1,(Lotes!$A:$A=A5847)*(Lotes!$C:$C=C5847),0)),"")</f>
        <v/>
      </c>
      <c r="E5847" s="14">
        <f>IF(D5847="","",D5847-TODAY())</f>
        <v/>
      </c>
      <c r="F5847">
        <f>IF(D5847="","",IF(E5847&lt;0,"VENCIDO",IF(E5847&lt;=30,"VENCE EM &lt;= 30 DIAS",IF(E5847&lt;=60,"ATENCAO (31-60 DIAS)","OK"))))</f>
        <v/>
      </c>
      <c r="G5847" s="14">
        <f>SUMIFS(Lancamentos!$G:$G,Lancamentos!$C:$C,$A5847,Lancamentos!$E:$E,$C5847,Lancamentos!$B:$B,"ENTRADA")</f>
        <v/>
      </c>
      <c r="H5847" s="14">
        <f>SUMIFS(Lancamentos!$G:$G,Lancamentos!$C:$C,$A5847,Lancamentos!$E:$E,$C5847,Lancamentos!$B:$B,"SAIDA_USO")</f>
        <v/>
      </c>
      <c r="I5847" s="14">
        <f>SUMIFS(Lancamentos!$G:$G,Lancamentos!$C:$C,$A5847,Lancamentos!$E:$E,$C5847,Lancamentos!$B:$B,"SAIDA_DESCARTE")</f>
        <v/>
      </c>
      <c r="J5847" s="14">
        <f>G5847-H5847-I5847</f>
        <v/>
      </c>
      <c r="K5847">
        <f>IF(A5847="","",IF(J5847&lt;=IFERROR(VLOOKUP(A5847,Produtos!$A:$E,5,FALSE),0),"ABAIXO DO MINIMO","OK"))</f>
        <v/>
      </c>
    </row>
    <row r="5848">
      <c r="B5848">
        <f>IFERROR(VLOOKUP(A5848,Produtos!A:B,2,FALSE),"")</f>
        <v/>
      </c>
      <c r="D5848" s="10">
        <f>IFERROR(INDEX(Lotes!$E:$E,MATCH(1,(Lotes!$A:$A=A5848)*(Lotes!$C:$C=C5848),0)),"")</f>
        <v/>
      </c>
      <c r="E5848" s="14">
        <f>IF(D5848="","",D5848-TODAY())</f>
        <v/>
      </c>
      <c r="F5848">
        <f>IF(D5848="","",IF(E5848&lt;0,"VENCIDO",IF(E5848&lt;=30,"VENCE EM &lt;= 30 DIAS",IF(E5848&lt;=60,"ATENCAO (31-60 DIAS)","OK"))))</f>
        <v/>
      </c>
      <c r="G5848" s="14">
        <f>SUMIFS(Lancamentos!$G:$G,Lancamentos!$C:$C,$A5848,Lancamentos!$E:$E,$C5848,Lancamentos!$B:$B,"ENTRADA")</f>
        <v/>
      </c>
      <c r="H5848" s="14">
        <f>SUMIFS(Lancamentos!$G:$G,Lancamentos!$C:$C,$A5848,Lancamentos!$E:$E,$C5848,Lancamentos!$B:$B,"SAIDA_USO")</f>
        <v/>
      </c>
      <c r="I5848" s="14">
        <f>SUMIFS(Lancamentos!$G:$G,Lancamentos!$C:$C,$A5848,Lancamentos!$E:$E,$C5848,Lancamentos!$B:$B,"SAIDA_DESCARTE")</f>
        <v/>
      </c>
      <c r="J5848" s="14">
        <f>G5848-H5848-I5848</f>
        <v/>
      </c>
      <c r="K5848">
        <f>IF(A5848="","",IF(J5848&lt;=IFERROR(VLOOKUP(A5848,Produtos!$A:$E,5,FALSE),0),"ABAIXO DO MINIMO","OK"))</f>
        <v/>
      </c>
    </row>
    <row r="5849">
      <c r="B5849">
        <f>IFERROR(VLOOKUP(A5849,Produtos!A:B,2,FALSE),"")</f>
        <v/>
      </c>
      <c r="D5849" s="10">
        <f>IFERROR(INDEX(Lotes!$E:$E,MATCH(1,(Lotes!$A:$A=A5849)*(Lotes!$C:$C=C5849),0)),"")</f>
        <v/>
      </c>
      <c r="E5849" s="14">
        <f>IF(D5849="","",D5849-TODAY())</f>
        <v/>
      </c>
      <c r="F5849">
        <f>IF(D5849="","",IF(E5849&lt;0,"VENCIDO",IF(E5849&lt;=30,"VENCE EM &lt;= 30 DIAS",IF(E5849&lt;=60,"ATENCAO (31-60 DIAS)","OK"))))</f>
        <v/>
      </c>
      <c r="G5849" s="14">
        <f>SUMIFS(Lancamentos!$G:$G,Lancamentos!$C:$C,$A5849,Lancamentos!$E:$E,$C5849,Lancamentos!$B:$B,"ENTRADA")</f>
        <v/>
      </c>
      <c r="H5849" s="14">
        <f>SUMIFS(Lancamentos!$G:$G,Lancamentos!$C:$C,$A5849,Lancamentos!$E:$E,$C5849,Lancamentos!$B:$B,"SAIDA_USO")</f>
        <v/>
      </c>
      <c r="I5849" s="14">
        <f>SUMIFS(Lancamentos!$G:$G,Lancamentos!$C:$C,$A5849,Lancamentos!$E:$E,$C5849,Lancamentos!$B:$B,"SAIDA_DESCARTE")</f>
        <v/>
      </c>
      <c r="J5849" s="14">
        <f>G5849-H5849-I5849</f>
        <v/>
      </c>
      <c r="K5849">
        <f>IF(A5849="","",IF(J5849&lt;=IFERROR(VLOOKUP(A5849,Produtos!$A:$E,5,FALSE),0),"ABAIXO DO MINIMO","OK"))</f>
        <v/>
      </c>
    </row>
    <row r="5850">
      <c r="B5850">
        <f>IFERROR(VLOOKUP(A5850,Produtos!A:B,2,FALSE),"")</f>
        <v/>
      </c>
      <c r="D5850" s="10">
        <f>IFERROR(INDEX(Lotes!$E:$E,MATCH(1,(Lotes!$A:$A=A5850)*(Lotes!$C:$C=C5850),0)),"")</f>
        <v/>
      </c>
      <c r="E5850" s="14">
        <f>IF(D5850="","",D5850-TODAY())</f>
        <v/>
      </c>
      <c r="F5850">
        <f>IF(D5850="","",IF(E5850&lt;0,"VENCIDO",IF(E5850&lt;=30,"VENCE EM &lt;= 30 DIAS",IF(E5850&lt;=60,"ATENCAO (31-60 DIAS)","OK"))))</f>
        <v/>
      </c>
      <c r="G5850" s="14">
        <f>SUMIFS(Lancamentos!$G:$G,Lancamentos!$C:$C,$A5850,Lancamentos!$E:$E,$C5850,Lancamentos!$B:$B,"ENTRADA")</f>
        <v/>
      </c>
      <c r="H5850" s="14">
        <f>SUMIFS(Lancamentos!$G:$G,Lancamentos!$C:$C,$A5850,Lancamentos!$E:$E,$C5850,Lancamentos!$B:$B,"SAIDA_USO")</f>
        <v/>
      </c>
      <c r="I5850" s="14">
        <f>SUMIFS(Lancamentos!$G:$G,Lancamentos!$C:$C,$A5850,Lancamentos!$E:$E,$C5850,Lancamentos!$B:$B,"SAIDA_DESCARTE")</f>
        <v/>
      </c>
      <c r="J5850" s="14">
        <f>G5850-H5850-I5850</f>
        <v/>
      </c>
      <c r="K5850">
        <f>IF(A5850="","",IF(J5850&lt;=IFERROR(VLOOKUP(A5850,Produtos!$A:$E,5,FALSE),0),"ABAIXO DO MINIMO","OK"))</f>
        <v/>
      </c>
    </row>
    <row r="5851">
      <c r="B5851">
        <f>IFERROR(VLOOKUP(A5851,Produtos!A:B,2,FALSE),"")</f>
        <v/>
      </c>
      <c r="D5851" s="10">
        <f>IFERROR(INDEX(Lotes!$E:$E,MATCH(1,(Lotes!$A:$A=A5851)*(Lotes!$C:$C=C5851),0)),"")</f>
        <v/>
      </c>
      <c r="E5851" s="14">
        <f>IF(D5851="","",D5851-TODAY())</f>
        <v/>
      </c>
      <c r="F5851">
        <f>IF(D5851="","",IF(E5851&lt;0,"VENCIDO",IF(E5851&lt;=30,"VENCE EM &lt;= 30 DIAS",IF(E5851&lt;=60,"ATENCAO (31-60 DIAS)","OK"))))</f>
        <v/>
      </c>
      <c r="G5851" s="14">
        <f>SUMIFS(Lancamentos!$G:$G,Lancamentos!$C:$C,$A5851,Lancamentos!$E:$E,$C5851,Lancamentos!$B:$B,"ENTRADA")</f>
        <v/>
      </c>
      <c r="H5851" s="14">
        <f>SUMIFS(Lancamentos!$G:$G,Lancamentos!$C:$C,$A5851,Lancamentos!$E:$E,$C5851,Lancamentos!$B:$B,"SAIDA_USO")</f>
        <v/>
      </c>
      <c r="I5851" s="14">
        <f>SUMIFS(Lancamentos!$G:$G,Lancamentos!$C:$C,$A5851,Lancamentos!$E:$E,$C5851,Lancamentos!$B:$B,"SAIDA_DESCARTE")</f>
        <v/>
      </c>
      <c r="J5851" s="14">
        <f>G5851-H5851-I5851</f>
        <v/>
      </c>
      <c r="K5851">
        <f>IF(A5851="","",IF(J5851&lt;=IFERROR(VLOOKUP(A5851,Produtos!$A:$E,5,FALSE),0),"ABAIXO DO MINIMO","OK"))</f>
        <v/>
      </c>
    </row>
    <row r="5852">
      <c r="B5852">
        <f>IFERROR(VLOOKUP(A5852,Produtos!A:B,2,FALSE),"")</f>
        <v/>
      </c>
      <c r="D5852" s="10">
        <f>IFERROR(INDEX(Lotes!$E:$E,MATCH(1,(Lotes!$A:$A=A5852)*(Lotes!$C:$C=C5852),0)),"")</f>
        <v/>
      </c>
      <c r="E5852" s="14">
        <f>IF(D5852="","",D5852-TODAY())</f>
        <v/>
      </c>
      <c r="F5852">
        <f>IF(D5852="","",IF(E5852&lt;0,"VENCIDO",IF(E5852&lt;=30,"VENCE EM &lt;= 30 DIAS",IF(E5852&lt;=60,"ATENCAO (31-60 DIAS)","OK"))))</f>
        <v/>
      </c>
      <c r="G5852" s="14">
        <f>SUMIFS(Lancamentos!$G:$G,Lancamentos!$C:$C,$A5852,Lancamentos!$E:$E,$C5852,Lancamentos!$B:$B,"ENTRADA")</f>
        <v/>
      </c>
      <c r="H5852" s="14">
        <f>SUMIFS(Lancamentos!$G:$G,Lancamentos!$C:$C,$A5852,Lancamentos!$E:$E,$C5852,Lancamentos!$B:$B,"SAIDA_USO")</f>
        <v/>
      </c>
      <c r="I5852" s="14">
        <f>SUMIFS(Lancamentos!$G:$G,Lancamentos!$C:$C,$A5852,Lancamentos!$E:$E,$C5852,Lancamentos!$B:$B,"SAIDA_DESCARTE")</f>
        <v/>
      </c>
      <c r="J5852" s="14">
        <f>G5852-H5852-I5852</f>
        <v/>
      </c>
      <c r="K5852">
        <f>IF(A5852="","",IF(J5852&lt;=IFERROR(VLOOKUP(A5852,Produtos!$A:$E,5,FALSE),0),"ABAIXO DO MINIMO","OK"))</f>
        <v/>
      </c>
    </row>
    <row r="5853">
      <c r="B5853">
        <f>IFERROR(VLOOKUP(A5853,Produtos!A:B,2,FALSE),"")</f>
        <v/>
      </c>
      <c r="D5853" s="10">
        <f>IFERROR(INDEX(Lotes!$E:$E,MATCH(1,(Lotes!$A:$A=A5853)*(Lotes!$C:$C=C5853),0)),"")</f>
        <v/>
      </c>
      <c r="E5853" s="14">
        <f>IF(D5853="","",D5853-TODAY())</f>
        <v/>
      </c>
      <c r="F5853">
        <f>IF(D5853="","",IF(E5853&lt;0,"VENCIDO",IF(E5853&lt;=30,"VENCE EM &lt;= 30 DIAS",IF(E5853&lt;=60,"ATENCAO (31-60 DIAS)","OK"))))</f>
        <v/>
      </c>
      <c r="G5853" s="14">
        <f>SUMIFS(Lancamentos!$G:$G,Lancamentos!$C:$C,$A5853,Lancamentos!$E:$E,$C5853,Lancamentos!$B:$B,"ENTRADA")</f>
        <v/>
      </c>
      <c r="H5853" s="14">
        <f>SUMIFS(Lancamentos!$G:$G,Lancamentos!$C:$C,$A5853,Lancamentos!$E:$E,$C5853,Lancamentos!$B:$B,"SAIDA_USO")</f>
        <v/>
      </c>
      <c r="I5853" s="14">
        <f>SUMIFS(Lancamentos!$G:$G,Lancamentos!$C:$C,$A5853,Lancamentos!$E:$E,$C5853,Lancamentos!$B:$B,"SAIDA_DESCARTE")</f>
        <v/>
      </c>
      <c r="J5853" s="14">
        <f>G5853-H5853-I5853</f>
        <v/>
      </c>
      <c r="K5853">
        <f>IF(A5853="","",IF(J5853&lt;=IFERROR(VLOOKUP(A5853,Produtos!$A:$E,5,FALSE),0),"ABAIXO DO MINIMO","OK"))</f>
        <v/>
      </c>
    </row>
    <row r="5854">
      <c r="B5854">
        <f>IFERROR(VLOOKUP(A5854,Produtos!A:B,2,FALSE),"")</f>
        <v/>
      </c>
      <c r="D5854" s="10">
        <f>IFERROR(INDEX(Lotes!$E:$E,MATCH(1,(Lotes!$A:$A=A5854)*(Lotes!$C:$C=C5854),0)),"")</f>
        <v/>
      </c>
      <c r="E5854" s="14">
        <f>IF(D5854="","",D5854-TODAY())</f>
        <v/>
      </c>
      <c r="F5854">
        <f>IF(D5854="","",IF(E5854&lt;0,"VENCIDO",IF(E5854&lt;=30,"VENCE EM &lt;= 30 DIAS",IF(E5854&lt;=60,"ATENCAO (31-60 DIAS)","OK"))))</f>
        <v/>
      </c>
      <c r="G5854" s="14">
        <f>SUMIFS(Lancamentos!$G:$G,Lancamentos!$C:$C,$A5854,Lancamentos!$E:$E,$C5854,Lancamentos!$B:$B,"ENTRADA")</f>
        <v/>
      </c>
      <c r="H5854" s="14">
        <f>SUMIFS(Lancamentos!$G:$G,Lancamentos!$C:$C,$A5854,Lancamentos!$E:$E,$C5854,Lancamentos!$B:$B,"SAIDA_USO")</f>
        <v/>
      </c>
      <c r="I5854" s="14">
        <f>SUMIFS(Lancamentos!$G:$G,Lancamentos!$C:$C,$A5854,Lancamentos!$E:$E,$C5854,Lancamentos!$B:$B,"SAIDA_DESCARTE")</f>
        <v/>
      </c>
      <c r="J5854" s="14">
        <f>G5854-H5854-I5854</f>
        <v/>
      </c>
      <c r="K5854">
        <f>IF(A5854="","",IF(J5854&lt;=IFERROR(VLOOKUP(A5854,Produtos!$A:$E,5,FALSE),0),"ABAIXO DO MINIMO","OK"))</f>
        <v/>
      </c>
    </row>
    <row r="5855">
      <c r="B5855">
        <f>IFERROR(VLOOKUP(A5855,Produtos!A:B,2,FALSE),"")</f>
        <v/>
      </c>
      <c r="D5855" s="10">
        <f>IFERROR(INDEX(Lotes!$E:$E,MATCH(1,(Lotes!$A:$A=A5855)*(Lotes!$C:$C=C5855),0)),"")</f>
        <v/>
      </c>
      <c r="E5855" s="14">
        <f>IF(D5855="","",D5855-TODAY())</f>
        <v/>
      </c>
      <c r="F5855">
        <f>IF(D5855="","",IF(E5855&lt;0,"VENCIDO",IF(E5855&lt;=30,"VENCE EM &lt;= 30 DIAS",IF(E5855&lt;=60,"ATENCAO (31-60 DIAS)","OK"))))</f>
        <v/>
      </c>
      <c r="G5855" s="14">
        <f>SUMIFS(Lancamentos!$G:$G,Lancamentos!$C:$C,$A5855,Lancamentos!$E:$E,$C5855,Lancamentos!$B:$B,"ENTRADA")</f>
        <v/>
      </c>
      <c r="H5855" s="14">
        <f>SUMIFS(Lancamentos!$G:$G,Lancamentos!$C:$C,$A5855,Lancamentos!$E:$E,$C5855,Lancamentos!$B:$B,"SAIDA_USO")</f>
        <v/>
      </c>
      <c r="I5855" s="14">
        <f>SUMIFS(Lancamentos!$G:$G,Lancamentos!$C:$C,$A5855,Lancamentos!$E:$E,$C5855,Lancamentos!$B:$B,"SAIDA_DESCARTE")</f>
        <v/>
      </c>
      <c r="J5855" s="14">
        <f>G5855-H5855-I5855</f>
        <v/>
      </c>
      <c r="K5855">
        <f>IF(A5855="","",IF(J5855&lt;=IFERROR(VLOOKUP(A5855,Produtos!$A:$E,5,FALSE),0),"ABAIXO DO MINIMO","OK"))</f>
        <v/>
      </c>
    </row>
    <row r="5856">
      <c r="B5856">
        <f>IFERROR(VLOOKUP(A5856,Produtos!A:B,2,FALSE),"")</f>
        <v/>
      </c>
      <c r="D5856" s="10">
        <f>IFERROR(INDEX(Lotes!$E:$E,MATCH(1,(Lotes!$A:$A=A5856)*(Lotes!$C:$C=C5856),0)),"")</f>
        <v/>
      </c>
      <c r="E5856" s="14">
        <f>IF(D5856="","",D5856-TODAY())</f>
        <v/>
      </c>
      <c r="F5856">
        <f>IF(D5856="","",IF(E5856&lt;0,"VENCIDO",IF(E5856&lt;=30,"VENCE EM &lt;= 30 DIAS",IF(E5856&lt;=60,"ATENCAO (31-60 DIAS)","OK"))))</f>
        <v/>
      </c>
      <c r="G5856" s="14">
        <f>SUMIFS(Lancamentos!$G:$G,Lancamentos!$C:$C,$A5856,Lancamentos!$E:$E,$C5856,Lancamentos!$B:$B,"ENTRADA")</f>
        <v/>
      </c>
      <c r="H5856" s="14">
        <f>SUMIFS(Lancamentos!$G:$G,Lancamentos!$C:$C,$A5856,Lancamentos!$E:$E,$C5856,Lancamentos!$B:$B,"SAIDA_USO")</f>
        <v/>
      </c>
      <c r="I5856" s="14">
        <f>SUMIFS(Lancamentos!$G:$G,Lancamentos!$C:$C,$A5856,Lancamentos!$E:$E,$C5856,Lancamentos!$B:$B,"SAIDA_DESCARTE")</f>
        <v/>
      </c>
      <c r="J5856" s="14">
        <f>G5856-H5856-I5856</f>
        <v/>
      </c>
      <c r="K5856">
        <f>IF(A5856="","",IF(J5856&lt;=IFERROR(VLOOKUP(A5856,Produtos!$A:$E,5,FALSE),0),"ABAIXO DO MINIMO","OK"))</f>
        <v/>
      </c>
    </row>
    <row r="5857">
      <c r="B5857">
        <f>IFERROR(VLOOKUP(A5857,Produtos!A:B,2,FALSE),"")</f>
        <v/>
      </c>
      <c r="D5857" s="10">
        <f>IFERROR(INDEX(Lotes!$E:$E,MATCH(1,(Lotes!$A:$A=A5857)*(Lotes!$C:$C=C5857),0)),"")</f>
        <v/>
      </c>
      <c r="E5857" s="14">
        <f>IF(D5857="","",D5857-TODAY())</f>
        <v/>
      </c>
      <c r="F5857">
        <f>IF(D5857="","",IF(E5857&lt;0,"VENCIDO",IF(E5857&lt;=30,"VENCE EM &lt;= 30 DIAS",IF(E5857&lt;=60,"ATENCAO (31-60 DIAS)","OK"))))</f>
        <v/>
      </c>
      <c r="G5857" s="14">
        <f>SUMIFS(Lancamentos!$G:$G,Lancamentos!$C:$C,$A5857,Lancamentos!$E:$E,$C5857,Lancamentos!$B:$B,"ENTRADA")</f>
        <v/>
      </c>
      <c r="H5857" s="14">
        <f>SUMIFS(Lancamentos!$G:$G,Lancamentos!$C:$C,$A5857,Lancamentos!$E:$E,$C5857,Lancamentos!$B:$B,"SAIDA_USO")</f>
        <v/>
      </c>
      <c r="I5857" s="14">
        <f>SUMIFS(Lancamentos!$G:$G,Lancamentos!$C:$C,$A5857,Lancamentos!$E:$E,$C5857,Lancamentos!$B:$B,"SAIDA_DESCARTE")</f>
        <v/>
      </c>
      <c r="J5857" s="14">
        <f>G5857-H5857-I5857</f>
        <v/>
      </c>
      <c r="K5857">
        <f>IF(A5857="","",IF(J5857&lt;=IFERROR(VLOOKUP(A5857,Produtos!$A:$E,5,FALSE),0),"ABAIXO DO MINIMO","OK"))</f>
        <v/>
      </c>
    </row>
    <row r="5858">
      <c r="B5858">
        <f>IFERROR(VLOOKUP(A5858,Produtos!A:B,2,FALSE),"")</f>
        <v/>
      </c>
      <c r="D5858" s="10">
        <f>IFERROR(INDEX(Lotes!$E:$E,MATCH(1,(Lotes!$A:$A=A5858)*(Lotes!$C:$C=C5858),0)),"")</f>
        <v/>
      </c>
      <c r="E5858" s="14">
        <f>IF(D5858="","",D5858-TODAY())</f>
        <v/>
      </c>
      <c r="F5858">
        <f>IF(D5858="","",IF(E5858&lt;0,"VENCIDO",IF(E5858&lt;=30,"VENCE EM &lt;= 30 DIAS",IF(E5858&lt;=60,"ATENCAO (31-60 DIAS)","OK"))))</f>
        <v/>
      </c>
      <c r="G5858" s="14">
        <f>SUMIFS(Lancamentos!$G:$G,Lancamentos!$C:$C,$A5858,Lancamentos!$E:$E,$C5858,Lancamentos!$B:$B,"ENTRADA")</f>
        <v/>
      </c>
      <c r="H5858" s="14">
        <f>SUMIFS(Lancamentos!$G:$G,Lancamentos!$C:$C,$A5858,Lancamentos!$E:$E,$C5858,Lancamentos!$B:$B,"SAIDA_USO")</f>
        <v/>
      </c>
      <c r="I5858" s="14">
        <f>SUMIFS(Lancamentos!$G:$G,Lancamentos!$C:$C,$A5858,Lancamentos!$E:$E,$C5858,Lancamentos!$B:$B,"SAIDA_DESCARTE")</f>
        <v/>
      </c>
      <c r="J5858" s="14">
        <f>G5858-H5858-I5858</f>
        <v/>
      </c>
      <c r="K5858">
        <f>IF(A5858="","",IF(J5858&lt;=IFERROR(VLOOKUP(A5858,Produtos!$A:$E,5,FALSE),0),"ABAIXO DO MINIMO","OK"))</f>
        <v/>
      </c>
    </row>
    <row r="5859">
      <c r="B5859">
        <f>IFERROR(VLOOKUP(A5859,Produtos!A:B,2,FALSE),"")</f>
        <v/>
      </c>
      <c r="D5859" s="10">
        <f>IFERROR(INDEX(Lotes!$E:$E,MATCH(1,(Lotes!$A:$A=A5859)*(Lotes!$C:$C=C5859),0)),"")</f>
        <v/>
      </c>
      <c r="E5859" s="14">
        <f>IF(D5859="","",D5859-TODAY())</f>
        <v/>
      </c>
      <c r="F5859">
        <f>IF(D5859="","",IF(E5859&lt;0,"VENCIDO",IF(E5859&lt;=30,"VENCE EM &lt;= 30 DIAS",IF(E5859&lt;=60,"ATENCAO (31-60 DIAS)","OK"))))</f>
        <v/>
      </c>
      <c r="G5859" s="14">
        <f>SUMIFS(Lancamentos!$G:$G,Lancamentos!$C:$C,$A5859,Lancamentos!$E:$E,$C5859,Lancamentos!$B:$B,"ENTRADA")</f>
        <v/>
      </c>
      <c r="H5859" s="14">
        <f>SUMIFS(Lancamentos!$G:$G,Lancamentos!$C:$C,$A5859,Lancamentos!$E:$E,$C5859,Lancamentos!$B:$B,"SAIDA_USO")</f>
        <v/>
      </c>
      <c r="I5859" s="14">
        <f>SUMIFS(Lancamentos!$G:$G,Lancamentos!$C:$C,$A5859,Lancamentos!$E:$E,$C5859,Lancamentos!$B:$B,"SAIDA_DESCARTE")</f>
        <v/>
      </c>
      <c r="J5859" s="14">
        <f>G5859-H5859-I5859</f>
        <v/>
      </c>
      <c r="K5859">
        <f>IF(A5859="","",IF(J5859&lt;=IFERROR(VLOOKUP(A5859,Produtos!$A:$E,5,FALSE),0),"ABAIXO DO MINIMO","OK"))</f>
        <v/>
      </c>
    </row>
    <row r="5860">
      <c r="B5860">
        <f>IFERROR(VLOOKUP(A5860,Produtos!A:B,2,FALSE),"")</f>
        <v/>
      </c>
      <c r="D5860" s="10">
        <f>IFERROR(INDEX(Lotes!$E:$E,MATCH(1,(Lotes!$A:$A=A5860)*(Lotes!$C:$C=C5860),0)),"")</f>
        <v/>
      </c>
      <c r="E5860" s="14">
        <f>IF(D5860="","",D5860-TODAY())</f>
        <v/>
      </c>
      <c r="F5860">
        <f>IF(D5860="","",IF(E5860&lt;0,"VENCIDO",IF(E5860&lt;=30,"VENCE EM &lt;= 30 DIAS",IF(E5860&lt;=60,"ATENCAO (31-60 DIAS)","OK"))))</f>
        <v/>
      </c>
      <c r="G5860" s="14">
        <f>SUMIFS(Lancamentos!$G:$G,Lancamentos!$C:$C,$A5860,Lancamentos!$E:$E,$C5860,Lancamentos!$B:$B,"ENTRADA")</f>
        <v/>
      </c>
      <c r="H5860" s="14">
        <f>SUMIFS(Lancamentos!$G:$G,Lancamentos!$C:$C,$A5860,Lancamentos!$E:$E,$C5860,Lancamentos!$B:$B,"SAIDA_USO")</f>
        <v/>
      </c>
      <c r="I5860" s="14">
        <f>SUMIFS(Lancamentos!$G:$G,Lancamentos!$C:$C,$A5860,Lancamentos!$E:$E,$C5860,Lancamentos!$B:$B,"SAIDA_DESCARTE")</f>
        <v/>
      </c>
      <c r="J5860" s="14">
        <f>G5860-H5860-I5860</f>
        <v/>
      </c>
      <c r="K5860">
        <f>IF(A5860="","",IF(J5860&lt;=IFERROR(VLOOKUP(A5860,Produtos!$A:$E,5,FALSE),0),"ABAIXO DO MINIMO","OK"))</f>
        <v/>
      </c>
    </row>
    <row r="5861">
      <c r="B5861">
        <f>IFERROR(VLOOKUP(A5861,Produtos!A:B,2,FALSE),"")</f>
        <v/>
      </c>
      <c r="D5861" s="10">
        <f>IFERROR(INDEX(Lotes!$E:$E,MATCH(1,(Lotes!$A:$A=A5861)*(Lotes!$C:$C=C5861),0)),"")</f>
        <v/>
      </c>
      <c r="E5861" s="14">
        <f>IF(D5861="","",D5861-TODAY())</f>
        <v/>
      </c>
      <c r="F5861">
        <f>IF(D5861="","",IF(E5861&lt;0,"VENCIDO",IF(E5861&lt;=30,"VENCE EM &lt;= 30 DIAS",IF(E5861&lt;=60,"ATENCAO (31-60 DIAS)","OK"))))</f>
        <v/>
      </c>
      <c r="G5861" s="14">
        <f>SUMIFS(Lancamentos!$G:$G,Lancamentos!$C:$C,$A5861,Lancamentos!$E:$E,$C5861,Lancamentos!$B:$B,"ENTRADA")</f>
        <v/>
      </c>
      <c r="H5861" s="14">
        <f>SUMIFS(Lancamentos!$G:$G,Lancamentos!$C:$C,$A5861,Lancamentos!$E:$E,$C5861,Lancamentos!$B:$B,"SAIDA_USO")</f>
        <v/>
      </c>
      <c r="I5861" s="14">
        <f>SUMIFS(Lancamentos!$G:$G,Lancamentos!$C:$C,$A5861,Lancamentos!$E:$E,$C5861,Lancamentos!$B:$B,"SAIDA_DESCARTE")</f>
        <v/>
      </c>
      <c r="J5861" s="14">
        <f>G5861-H5861-I5861</f>
        <v/>
      </c>
      <c r="K5861">
        <f>IF(A5861="","",IF(J5861&lt;=IFERROR(VLOOKUP(A5861,Produtos!$A:$E,5,FALSE),0),"ABAIXO DO MINIMO","OK"))</f>
        <v/>
      </c>
    </row>
    <row r="5862">
      <c r="B5862">
        <f>IFERROR(VLOOKUP(A5862,Produtos!A:B,2,FALSE),"")</f>
        <v/>
      </c>
      <c r="D5862" s="10">
        <f>IFERROR(INDEX(Lotes!$E:$E,MATCH(1,(Lotes!$A:$A=A5862)*(Lotes!$C:$C=C5862),0)),"")</f>
        <v/>
      </c>
      <c r="E5862" s="14">
        <f>IF(D5862="","",D5862-TODAY())</f>
        <v/>
      </c>
      <c r="F5862">
        <f>IF(D5862="","",IF(E5862&lt;0,"VENCIDO",IF(E5862&lt;=30,"VENCE EM &lt;= 30 DIAS",IF(E5862&lt;=60,"ATENCAO (31-60 DIAS)","OK"))))</f>
        <v/>
      </c>
      <c r="G5862" s="14">
        <f>SUMIFS(Lancamentos!$G:$G,Lancamentos!$C:$C,$A5862,Lancamentos!$E:$E,$C5862,Lancamentos!$B:$B,"ENTRADA")</f>
        <v/>
      </c>
      <c r="H5862" s="14">
        <f>SUMIFS(Lancamentos!$G:$G,Lancamentos!$C:$C,$A5862,Lancamentos!$E:$E,$C5862,Lancamentos!$B:$B,"SAIDA_USO")</f>
        <v/>
      </c>
      <c r="I5862" s="14">
        <f>SUMIFS(Lancamentos!$G:$G,Lancamentos!$C:$C,$A5862,Lancamentos!$E:$E,$C5862,Lancamentos!$B:$B,"SAIDA_DESCARTE")</f>
        <v/>
      </c>
      <c r="J5862" s="14">
        <f>G5862-H5862-I5862</f>
        <v/>
      </c>
      <c r="K5862">
        <f>IF(A5862="","",IF(J5862&lt;=IFERROR(VLOOKUP(A5862,Produtos!$A:$E,5,FALSE),0),"ABAIXO DO MINIMO","OK"))</f>
        <v/>
      </c>
    </row>
    <row r="5863">
      <c r="B5863">
        <f>IFERROR(VLOOKUP(A5863,Produtos!A:B,2,FALSE),"")</f>
        <v/>
      </c>
      <c r="D5863" s="10">
        <f>IFERROR(INDEX(Lotes!$E:$E,MATCH(1,(Lotes!$A:$A=A5863)*(Lotes!$C:$C=C5863),0)),"")</f>
        <v/>
      </c>
      <c r="E5863" s="14">
        <f>IF(D5863="","",D5863-TODAY())</f>
        <v/>
      </c>
      <c r="F5863">
        <f>IF(D5863="","",IF(E5863&lt;0,"VENCIDO",IF(E5863&lt;=30,"VENCE EM &lt;= 30 DIAS",IF(E5863&lt;=60,"ATENCAO (31-60 DIAS)","OK"))))</f>
        <v/>
      </c>
      <c r="G5863" s="14">
        <f>SUMIFS(Lancamentos!$G:$G,Lancamentos!$C:$C,$A5863,Lancamentos!$E:$E,$C5863,Lancamentos!$B:$B,"ENTRADA")</f>
        <v/>
      </c>
      <c r="H5863" s="14">
        <f>SUMIFS(Lancamentos!$G:$G,Lancamentos!$C:$C,$A5863,Lancamentos!$E:$E,$C5863,Lancamentos!$B:$B,"SAIDA_USO")</f>
        <v/>
      </c>
      <c r="I5863" s="14">
        <f>SUMIFS(Lancamentos!$G:$G,Lancamentos!$C:$C,$A5863,Lancamentos!$E:$E,$C5863,Lancamentos!$B:$B,"SAIDA_DESCARTE")</f>
        <v/>
      </c>
      <c r="J5863" s="14">
        <f>G5863-H5863-I5863</f>
        <v/>
      </c>
      <c r="K5863">
        <f>IF(A5863="","",IF(J5863&lt;=IFERROR(VLOOKUP(A5863,Produtos!$A:$E,5,FALSE),0),"ABAIXO DO MINIMO","OK"))</f>
        <v/>
      </c>
    </row>
    <row r="5864">
      <c r="B5864">
        <f>IFERROR(VLOOKUP(A5864,Produtos!A:B,2,FALSE),"")</f>
        <v/>
      </c>
      <c r="D5864" s="10">
        <f>IFERROR(INDEX(Lotes!$E:$E,MATCH(1,(Lotes!$A:$A=A5864)*(Lotes!$C:$C=C5864),0)),"")</f>
        <v/>
      </c>
      <c r="E5864" s="14">
        <f>IF(D5864="","",D5864-TODAY())</f>
        <v/>
      </c>
      <c r="F5864">
        <f>IF(D5864="","",IF(E5864&lt;0,"VENCIDO",IF(E5864&lt;=30,"VENCE EM &lt;= 30 DIAS",IF(E5864&lt;=60,"ATENCAO (31-60 DIAS)","OK"))))</f>
        <v/>
      </c>
      <c r="G5864" s="14">
        <f>SUMIFS(Lancamentos!$G:$G,Lancamentos!$C:$C,$A5864,Lancamentos!$E:$E,$C5864,Lancamentos!$B:$B,"ENTRADA")</f>
        <v/>
      </c>
      <c r="H5864" s="14">
        <f>SUMIFS(Lancamentos!$G:$G,Lancamentos!$C:$C,$A5864,Lancamentos!$E:$E,$C5864,Lancamentos!$B:$B,"SAIDA_USO")</f>
        <v/>
      </c>
      <c r="I5864" s="14">
        <f>SUMIFS(Lancamentos!$G:$G,Lancamentos!$C:$C,$A5864,Lancamentos!$E:$E,$C5864,Lancamentos!$B:$B,"SAIDA_DESCARTE")</f>
        <v/>
      </c>
      <c r="J5864" s="14">
        <f>G5864-H5864-I5864</f>
        <v/>
      </c>
      <c r="K5864">
        <f>IF(A5864="","",IF(J5864&lt;=IFERROR(VLOOKUP(A5864,Produtos!$A:$E,5,FALSE),0),"ABAIXO DO MINIMO","OK"))</f>
        <v/>
      </c>
    </row>
    <row r="5865">
      <c r="B5865">
        <f>IFERROR(VLOOKUP(A5865,Produtos!A:B,2,FALSE),"")</f>
        <v/>
      </c>
      <c r="D5865" s="10">
        <f>IFERROR(INDEX(Lotes!$E:$E,MATCH(1,(Lotes!$A:$A=A5865)*(Lotes!$C:$C=C5865),0)),"")</f>
        <v/>
      </c>
      <c r="E5865" s="14">
        <f>IF(D5865="","",D5865-TODAY())</f>
        <v/>
      </c>
      <c r="F5865">
        <f>IF(D5865="","",IF(E5865&lt;0,"VENCIDO",IF(E5865&lt;=30,"VENCE EM &lt;= 30 DIAS",IF(E5865&lt;=60,"ATENCAO (31-60 DIAS)","OK"))))</f>
        <v/>
      </c>
      <c r="G5865" s="14">
        <f>SUMIFS(Lancamentos!$G:$G,Lancamentos!$C:$C,$A5865,Lancamentos!$E:$E,$C5865,Lancamentos!$B:$B,"ENTRADA")</f>
        <v/>
      </c>
      <c r="H5865" s="14">
        <f>SUMIFS(Lancamentos!$G:$G,Lancamentos!$C:$C,$A5865,Lancamentos!$E:$E,$C5865,Lancamentos!$B:$B,"SAIDA_USO")</f>
        <v/>
      </c>
      <c r="I5865" s="14">
        <f>SUMIFS(Lancamentos!$G:$G,Lancamentos!$C:$C,$A5865,Lancamentos!$E:$E,$C5865,Lancamentos!$B:$B,"SAIDA_DESCARTE")</f>
        <v/>
      </c>
      <c r="J5865" s="14">
        <f>G5865-H5865-I5865</f>
        <v/>
      </c>
      <c r="K5865">
        <f>IF(A5865="","",IF(J5865&lt;=IFERROR(VLOOKUP(A5865,Produtos!$A:$E,5,FALSE),0),"ABAIXO DO MINIMO","OK"))</f>
        <v/>
      </c>
    </row>
    <row r="5866">
      <c r="B5866">
        <f>IFERROR(VLOOKUP(A5866,Produtos!A:B,2,FALSE),"")</f>
        <v/>
      </c>
      <c r="D5866" s="10">
        <f>IFERROR(INDEX(Lotes!$E:$E,MATCH(1,(Lotes!$A:$A=A5866)*(Lotes!$C:$C=C5866),0)),"")</f>
        <v/>
      </c>
      <c r="E5866" s="14">
        <f>IF(D5866="","",D5866-TODAY())</f>
        <v/>
      </c>
      <c r="F5866">
        <f>IF(D5866="","",IF(E5866&lt;0,"VENCIDO",IF(E5866&lt;=30,"VENCE EM &lt;= 30 DIAS",IF(E5866&lt;=60,"ATENCAO (31-60 DIAS)","OK"))))</f>
        <v/>
      </c>
      <c r="G5866" s="14">
        <f>SUMIFS(Lancamentos!$G:$G,Lancamentos!$C:$C,$A5866,Lancamentos!$E:$E,$C5866,Lancamentos!$B:$B,"ENTRADA")</f>
        <v/>
      </c>
      <c r="H5866" s="14">
        <f>SUMIFS(Lancamentos!$G:$G,Lancamentos!$C:$C,$A5866,Lancamentos!$E:$E,$C5866,Lancamentos!$B:$B,"SAIDA_USO")</f>
        <v/>
      </c>
      <c r="I5866" s="14">
        <f>SUMIFS(Lancamentos!$G:$G,Lancamentos!$C:$C,$A5866,Lancamentos!$E:$E,$C5866,Lancamentos!$B:$B,"SAIDA_DESCARTE")</f>
        <v/>
      </c>
      <c r="J5866" s="14">
        <f>G5866-H5866-I5866</f>
        <v/>
      </c>
      <c r="K5866">
        <f>IF(A5866="","",IF(J5866&lt;=IFERROR(VLOOKUP(A5866,Produtos!$A:$E,5,FALSE),0),"ABAIXO DO MINIMO","OK"))</f>
        <v/>
      </c>
    </row>
    <row r="5867">
      <c r="B5867">
        <f>IFERROR(VLOOKUP(A5867,Produtos!A:B,2,FALSE),"")</f>
        <v/>
      </c>
      <c r="D5867" s="10">
        <f>IFERROR(INDEX(Lotes!$E:$E,MATCH(1,(Lotes!$A:$A=A5867)*(Lotes!$C:$C=C5867),0)),"")</f>
        <v/>
      </c>
      <c r="E5867" s="14">
        <f>IF(D5867="","",D5867-TODAY())</f>
        <v/>
      </c>
      <c r="F5867">
        <f>IF(D5867="","",IF(E5867&lt;0,"VENCIDO",IF(E5867&lt;=30,"VENCE EM &lt;= 30 DIAS",IF(E5867&lt;=60,"ATENCAO (31-60 DIAS)","OK"))))</f>
        <v/>
      </c>
      <c r="G5867" s="14">
        <f>SUMIFS(Lancamentos!$G:$G,Lancamentos!$C:$C,$A5867,Lancamentos!$E:$E,$C5867,Lancamentos!$B:$B,"ENTRADA")</f>
        <v/>
      </c>
      <c r="H5867" s="14">
        <f>SUMIFS(Lancamentos!$G:$G,Lancamentos!$C:$C,$A5867,Lancamentos!$E:$E,$C5867,Lancamentos!$B:$B,"SAIDA_USO")</f>
        <v/>
      </c>
      <c r="I5867" s="14">
        <f>SUMIFS(Lancamentos!$G:$G,Lancamentos!$C:$C,$A5867,Lancamentos!$E:$E,$C5867,Lancamentos!$B:$B,"SAIDA_DESCARTE")</f>
        <v/>
      </c>
      <c r="J5867" s="14">
        <f>G5867-H5867-I5867</f>
        <v/>
      </c>
      <c r="K5867">
        <f>IF(A5867="","",IF(J5867&lt;=IFERROR(VLOOKUP(A5867,Produtos!$A:$E,5,FALSE),0),"ABAIXO DO MINIMO","OK"))</f>
        <v/>
      </c>
    </row>
    <row r="5868">
      <c r="B5868">
        <f>IFERROR(VLOOKUP(A5868,Produtos!A:B,2,FALSE),"")</f>
        <v/>
      </c>
      <c r="D5868" s="10">
        <f>IFERROR(INDEX(Lotes!$E:$E,MATCH(1,(Lotes!$A:$A=A5868)*(Lotes!$C:$C=C5868),0)),"")</f>
        <v/>
      </c>
      <c r="E5868" s="14">
        <f>IF(D5868="","",D5868-TODAY())</f>
        <v/>
      </c>
      <c r="F5868">
        <f>IF(D5868="","",IF(E5868&lt;0,"VENCIDO",IF(E5868&lt;=30,"VENCE EM &lt;= 30 DIAS",IF(E5868&lt;=60,"ATENCAO (31-60 DIAS)","OK"))))</f>
        <v/>
      </c>
      <c r="G5868" s="14">
        <f>SUMIFS(Lancamentos!$G:$G,Lancamentos!$C:$C,$A5868,Lancamentos!$E:$E,$C5868,Lancamentos!$B:$B,"ENTRADA")</f>
        <v/>
      </c>
      <c r="H5868" s="14">
        <f>SUMIFS(Lancamentos!$G:$G,Lancamentos!$C:$C,$A5868,Lancamentos!$E:$E,$C5868,Lancamentos!$B:$B,"SAIDA_USO")</f>
        <v/>
      </c>
      <c r="I5868" s="14">
        <f>SUMIFS(Lancamentos!$G:$G,Lancamentos!$C:$C,$A5868,Lancamentos!$E:$E,$C5868,Lancamentos!$B:$B,"SAIDA_DESCARTE")</f>
        <v/>
      </c>
      <c r="J5868" s="14">
        <f>G5868-H5868-I5868</f>
        <v/>
      </c>
      <c r="K5868">
        <f>IF(A5868="","",IF(J5868&lt;=IFERROR(VLOOKUP(A5868,Produtos!$A:$E,5,FALSE),0),"ABAIXO DO MINIMO","OK"))</f>
        <v/>
      </c>
    </row>
    <row r="5869">
      <c r="B5869">
        <f>IFERROR(VLOOKUP(A5869,Produtos!A:B,2,FALSE),"")</f>
        <v/>
      </c>
      <c r="D5869" s="10">
        <f>IFERROR(INDEX(Lotes!$E:$E,MATCH(1,(Lotes!$A:$A=A5869)*(Lotes!$C:$C=C5869),0)),"")</f>
        <v/>
      </c>
      <c r="E5869" s="14">
        <f>IF(D5869="","",D5869-TODAY())</f>
        <v/>
      </c>
      <c r="F5869">
        <f>IF(D5869="","",IF(E5869&lt;0,"VENCIDO",IF(E5869&lt;=30,"VENCE EM &lt;= 30 DIAS",IF(E5869&lt;=60,"ATENCAO (31-60 DIAS)","OK"))))</f>
        <v/>
      </c>
      <c r="G5869" s="14">
        <f>SUMIFS(Lancamentos!$G:$G,Lancamentos!$C:$C,$A5869,Lancamentos!$E:$E,$C5869,Lancamentos!$B:$B,"ENTRADA")</f>
        <v/>
      </c>
      <c r="H5869" s="14">
        <f>SUMIFS(Lancamentos!$G:$G,Lancamentos!$C:$C,$A5869,Lancamentos!$E:$E,$C5869,Lancamentos!$B:$B,"SAIDA_USO")</f>
        <v/>
      </c>
      <c r="I5869" s="14">
        <f>SUMIFS(Lancamentos!$G:$G,Lancamentos!$C:$C,$A5869,Lancamentos!$E:$E,$C5869,Lancamentos!$B:$B,"SAIDA_DESCARTE")</f>
        <v/>
      </c>
      <c r="J5869" s="14">
        <f>G5869-H5869-I5869</f>
        <v/>
      </c>
      <c r="K5869">
        <f>IF(A5869="","",IF(J5869&lt;=IFERROR(VLOOKUP(A5869,Produtos!$A:$E,5,FALSE),0),"ABAIXO DO MINIMO","OK"))</f>
        <v/>
      </c>
    </row>
    <row r="5870">
      <c r="B5870">
        <f>IFERROR(VLOOKUP(A5870,Produtos!A:B,2,FALSE),"")</f>
        <v/>
      </c>
      <c r="D5870" s="10">
        <f>IFERROR(INDEX(Lotes!$E:$E,MATCH(1,(Lotes!$A:$A=A5870)*(Lotes!$C:$C=C5870),0)),"")</f>
        <v/>
      </c>
      <c r="E5870" s="14">
        <f>IF(D5870="","",D5870-TODAY())</f>
        <v/>
      </c>
      <c r="F5870">
        <f>IF(D5870="","",IF(E5870&lt;0,"VENCIDO",IF(E5870&lt;=30,"VENCE EM &lt;= 30 DIAS",IF(E5870&lt;=60,"ATENCAO (31-60 DIAS)","OK"))))</f>
        <v/>
      </c>
      <c r="G5870" s="14">
        <f>SUMIFS(Lancamentos!$G:$G,Lancamentos!$C:$C,$A5870,Lancamentos!$E:$E,$C5870,Lancamentos!$B:$B,"ENTRADA")</f>
        <v/>
      </c>
      <c r="H5870" s="14">
        <f>SUMIFS(Lancamentos!$G:$G,Lancamentos!$C:$C,$A5870,Lancamentos!$E:$E,$C5870,Lancamentos!$B:$B,"SAIDA_USO")</f>
        <v/>
      </c>
      <c r="I5870" s="14">
        <f>SUMIFS(Lancamentos!$G:$G,Lancamentos!$C:$C,$A5870,Lancamentos!$E:$E,$C5870,Lancamentos!$B:$B,"SAIDA_DESCARTE")</f>
        <v/>
      </c>
      <c r="J5870" s="14">
        <f>G5870-H5870-I5870</f>
        <v/>
      </c>
      <c r="K5870">
        <f>IF(A5870="","",IF(J5870&lt;=IFERROR(VLOOKUP(A5870,Produtos!$A:$E,5,FALSE),0),"ABAIXO DO MINIMO","OK"))</f>
        <v/>
      </c>
    </row>
    <row r="5871">
      <c r="B5871">
        <f>IFERROR(VLOOKUP(A5871,Produtos!A:B,2,FALSE),"")</f>
        <v/>
      </c>
      <c r="D5871" s="10">
        <f>IFERROR(INDEX(Lotes!$E:$E,MATCH(1,(Lotes!$A:$A=A5871)*(Lotes!$C:$C=C5871),0)),"")</f>
        <v/>
      </c>
      <c r="E5871" s="14">
        <f>IF(D5871="","",D5871-TODAY())</f>
        <v/>
      </c>
      <c r="F5871">
        <f>IF(D5871="","",IF(E5871&lt;0,"VENCIDO",IF(E5871&lt;=30,"VENCE EM &lt;= 30 DIAS",IF(E5871&lt;=60,"ATENCAO (31-60 DIAS)","OK"))))</f>
        <v/>
      </c>
      <c r="G5871" s="14">
        <f>SUMIFS(Lancamentos!$G:$G,Lancamentos!$C:$C,$A5871,Lancamentos!$E:$E,$C5871,Lancamentos!$B:$B,"ENTRADA")</f>
        <v/>
      </c>
      <c r="H5871" s="14">
        <f>SUMIFS(Lancamentos!$G:$G,Lancamentos!$C:$C,$A5871,Lancamentos!$E:$E,$C5871,Lancamentos!$B:$B,"SAIDA_USO")</f>
        <v/>
      </c>
      <c r="I5871" s="14">
        <f>SUMIFS(Lancamentos!$G:$G,Lancamentos!$C:$C,$A5871,Lancamentos!$E:$E,$C5871,Lancamentos!$B:$B,"SAIDA_DESCARTE")</f>
        <v/>
      </c>
      <c r="J5871" s="14">
        <f>G5871-H5871-I5871</f>
        <v/>
      </c>
      <c r="K5871">
        <f>IF(A5871="","",IF(J5871&lt;=IFERROR(VLOOKUP(A5871,Produtos!$A:$E,5,FALSE),0),"ABAIXO DO MINIMO","OK"))</f>
        <v/>
      </c>
    </row>
    <row r="5872">
      <c r="B5872">
        <f>IFERROR(VLOOKUP(A5872,Produtos!A:B,2,FALSE),"")</f>
        <v/>
      </c>
      <c r="D5872" s="10">
        <f>IFERROR(INDEX(Lotes!$E:$E,MATCH(1,(Lotes!$A:$A=A5872)*(Lotes!$C:$C=C5872),0)),"")</f>
        <v/>
      </c>
      <c r="E5872" s="14">
        <f>IF(D5872="","",D5872-TODAY())</f>
        <v/>
      </c>
      <c r="F5872">
        <f>IF(D5872="","",IF(E5872&lt;0,"VENCIDO",IF(E5872&lt;=30,"VENCE EM &lt;= 30 DIAS",IF(E5872&lt;=60,"ATENCAO (31-60 DIAS)","OK"))))</f>
        <v/>
      </c>
      <c r="G5872" s="14">
        <f>SUMIFS(Lancamentos!$G:$G,Lancamentos!$C:$C,$A5872,Lancamentos!$E:$E,$C5872,Lancamentos!$B:$B,"ENTRADA")</f>
        <v/>
      </c>
      <c r="H5872" s="14">
        <f>SUMIFS(Lancamentos!$G:$G,Lancamentos!$C:$C,$A5872,Lancamentos!$E:$E,$C5872,Lancamentos!$B:$B,"SAIDA_USO")</f>
        <v/>
      </c>
      <c r="I5872" s="14">
        <f>SUMIFS(Lancamentos!$G:$G,Lancamentos!$C:$C,$A5872,Lancamentos!$E:$E,$C5872,Lancamentos!$B:$B,"SAIDA_DESCARTE")</f>
        <v/>
      </c>
      <c r="J5872" s="14">
        <f>G5872-H5872-I5872</f>
        <v/>
      </c>
      <c r="K5872">
        <f>IF(A5872="","",IF(J5872&lt;=IFERROR(VLOOKUP(A5872,Produtos!$A:$E,5,FALSE),0),"ABAIXO DO MINIMO","OK"))</f>
        <v/>
      </c>
    </row>
    <row r="5873">
      <c r="B5873">
        <f>IFERROR(VLOOKUP(A5873,Produtos!A:B,2,FALSE),"")</f>
        <v/>
      </c>
      <c r="D5873" s="10">
        <f>IFERROR(INDEX(Lotes!$E:$E,MATCH(1,(Lotes!$A:$A=A5873)*(Lotes!$C:$C=C5873),0)),"")</f>
        <v/>
      </c>
      <c r="E5873" s="14">
        <f>IF(D5873="","",D5873-TODAY())</f>
        <v/>
      </c>
      <c r="F5873">
        <f>IF(D5873="","",IF(E5873&lt;0,"VENCIDO",IF(E5873&lt;=30,"VENCE EM &lt;= 30 DIAS",IF(E5873&lt;=60,"ATENCAO (31-60 DIAS)","OK"))))</f>
        <v/>
      </c>
      <c r="G5873" s="14">
        <f>SUMIFS(Lancamentos!$G:$G,Lancamentos!$C:$C,$A5873,Lancamentos!$E:$E,$C5873,Lancamentos!$B:$B,"ENTRADA")</f>
        <v/>
      </c>
      <c r="H5873" s="14">
        <f>SUMIFS(Lancamentos!$G:$G,Lancamentos!$C:$C,$A5873,Lancamentos!$E:$E,$C5873,Lancamentos!$B:$B,"SAIDA_USO")</f>
        <v/>
      </c>
      <c r="I5873" s="14">
        <f>SUMIFS(Lancamentos!$G:$G,Lancamentos!$C:$C,$A5873,Lancamentos!$E:$E,$C5873,Lancamentos!$B:$B,"SAIDA_DESCARTE")</f>
        <v/>
      </c>
      <c r="J5873" s="14">
        <f>G5873-H5873-I5873</f>
        <v/>
      </c>
      <c r="K5873">
        <f>IF(A5873="","",IF(J5873&lt;=IFERROR(VLOOKUP(A5873,Produtos!$A:$E,5,FALSE),0),"ABAIXO DO MINIMO","OK"))</f>
        <v/>
      </c>
    </row>
    <row r="5874">
      <c r="B5874">
        <f>IFERROR(VLOOKUP(A5874,Produtos!A:B,2,FALSE),"")</f>
        <v/>
      </c>
      <c r="D5874" s="10">
        <f>IFERROR(INDEX(Lotes!$E:$E,MATCH(1,(Lotes!$A:$A=A5874)*(Lotes!$C:$C=C5874),0)),"")</f>
        <v/>
      </c>
      <c r="E5874" s="14">
        <f>IF(D5874="","",D5874-TODAY())</f>
        <v/>
      </c>
      <c r="F5874">
        <f>IF(D5874="","",IF(E5874&lt;0,"VENCIDO",IF(E5874&lt;=30,"VENCE EM &lt;= 30 DIAS",IF(E5874&lt;=60,"ATENCAO (31-60 DIAS)","OK"))))</f>
        <v/>
      </c>
      <c r="G5874" s="14">
        <f>SUMIFS(Lancamentos!$G:$G,Lancamentos!$C:$C,$A5874,Lancamentos!$E:$E,$C5874,Lancamentos!$B:$B,"ENTRADA")</f>
        <v/>
      </c>
      <c r="H5874" s="14">
        <f>SUMIFS(Lancamentos!$G:$G,Lancamentos!$C:$C,$A5874,Lancamentos!$E:$E,$C5874,Lancamentos!$B:$B,"SAIDA_USO")</f>
        <v/>
      </c>
      <c r="I5874" s="14">
        <f>SUMIFS(Lancamentos!$G:$G,Lancamentos!$C:$C,$A5874,Lancamentos!$E:$E,$C5874,Lancamentos!$B:$B,"SAIDA_DESCARTE")</f>
        <v/>
      </c>
      <c r="J5874" s="14">
        <f>G5874-H5874-I5874</f>
        <v/>
      </c>
      <c r="K5874">
        <f>IF(A5874="","",IF(J5874&lt;=IFERROR(VLOOKUP(A5874,Produtos!$A:$E,5,FALSE),0),"ABAIXO DO MINIMO","OK"))</f>
        <v/>
      </c>
    </row>
    <row r="5875">
      <c r="B5875">
        <f>IFERROR(VLOOKUP(A5875,Produtos!A:B,2,FALSE),"")</f>
        <v/>
      </c>
      <c r="D5875" s="10">
        <f>IFERROR(INDEX(Lotes!$E:$E,MATCH(1,(Lotes!$A:$A=A5875)*(Lotes!$C:$C=C5875),0)),"")</f>
        <v/>
      </c>
      <c r="E5875" s="14">
        <f>IF(D5875="","",D5875-TODAY())</f>
        <v/>
      </c>
      <c r="F5875">
        <f>IF(D5875="","",IF(E5875&lt;0,"VENCIDO",IF(E5875&lt;=30,"VENCE EM &lt;= 30 DIAS",IF(E5875&lt;=60,"ATENCAO (31-60 DIAS)","OK"))))</f>
        <v/>
      </c>
      <c r="G5875" s="14">
        <f>SUMIFS(Lancamentos!$G:$G,Lancamentos!$C:$C,$A5875,Lancamentos!$E:$E,$C5875,Lancamentos!$B:$B,"ENTRADA")</f>
        <v/>
      </c>
      <c r="H5875" s="14">
        <f>SUMIFS(Lancamentos!$G:$G,Lancamentos!$C:$C,$A5875,Lancamentos!$E:$E,$C5875,Lancamentos!$B:$B,"SAIDA_USO")</f>
        <v/>
      </c>
      <c r="I5875" s="14">
        <f>SUMIFS(Lancamentos!$G:$G,Lancamentos!$C:$C,$A5875,Lancamentos!$E:$E,$C5875,Lancamentos!$B:$B,"SAIDA_DESCARTE")</f>
        <v/>
      </c>
      <c r="J5875" s="14">
        <f>G5875-H5875-I5875</f>
        <v/>
      </c>
      <c r="K5875">
        <f>IF(A5875="","",IF(J5875&lt;=IFERROR(VLOOKUP(A5875,Produtos!$A:$E,5,FALSE),0),"ABAIXO DO MINIMO","OK"))</f>
        <v/>
      </c>
    </row>
    <row r="5876">
      <c r="B5876">
        <f>IFERROR(VLOOKUP(A5876,Produtos!A:B,2,FALSE),"")</f>
        <v/>
      </c>
      <c r="D5876" s="10">
        <f>IFERROR(INDEX(Lotes!$E:$E,MATCH(1,(Lotes!$A:$A=A5876)*(Lotes!$C:$C=C5876),0)),"")</f>
        <v/>
      </c>
      <c r="E5876" s="14">
        <f>IF(D5876="","",D5876-TODAY())</f>
        <v/>
      </c>
      <c r="F5876">
        <f>IF(D5876="","",IF(E5876&lt;0,"VENCIDO",IF(E5876&lt;=30,"VENCE EM &lt;= 30 DIAS",IF(E5876&lt;=60,"ATENCAO (31-60 DIAS)","OK"))))</f>
        <v/>
      </c>
      <c r="G5876" s="14">
        <f>SUMIFS(Lancamentos!$G:$G,Lancamentos!$C:$C,$A5876,Lancamentos!$E:$E,$C5876,Lancamentos!$B:$B,"ENTRADA")</f>
        <v/>
      </c>
      <c r="H5876" s="14">
        <f>SUMIFS(Lancamentos!$G:$G,Lancamentos!$C:$C,$A5876,Lancamentos!$E:$E,$C5876,Lancamentos!$B:$B,"SAIDA_USO")</f>
        <v/>
      </c>
      <c r="I5876" s="14">
        <f>SUMIFS(Lancamentos!$G:$G,Lancamentos!$C:$C,$A5876,Lancamentos!$E:$E,$C5876,Lancamentos!$B:$B,"SAIDA_DESCARTE")</f>
        <v/>
      </c>
      <c r="J5876" s="14">
        <f>G5876-H5876-I5876</f>
        <v/>
      </c>
      <c r="K5876">
        <f>IF(A5876="","",IF(J5876&lt;=IFERROR(VLOOKUP(A5876,Produtos!$A:$E,5,FALSE),0),"ABAIXO DO MINIMO","OK"))</f>
        <v/>
      </c>
    </row>
    <row r="5877">
      <c r="B5877">
        <f>IFERROR(VLOOKUP(A5877,Produtos!A:B,2,FALSE),"")</f>
        <v/>
      </c>
      <c r="D5877" s="10">
        <f>IFERROR(INDEX(Lotes!$E:$E,MATCH(1,(Lotes!$A:$A=A5877)*(Lotes!$C:$C=C5877),0)),"")</f>
        <v/>
      </c>
      <c r="E5877" s="14">
        <f>IF(D5877="","",D5877-TODAY())</f>
        <v/>
      </c>
      <c r="F5877">
        <f>IF(D5877="","",IF(E5877&lt;0,"VENCIDO",IF(E5877&lt;=30,"VENCE EM &lt;= 30 DIAS",IF(E5877&lt;=60,"ATENCAO (31-60 DIAS)","OK"))))</f>
        <v/>
      </c>
      <c r="G5877" s="14">
        <f>SUMIFS(Lancamentos!$G:$G,Lancamentos!$C:$C,$A5877,Lancamentos!$E:$E,$C5877,Lancamentos!$B:$B,"ENTRADA")</f>
        <v/>
      </c>
      <c r="H5877" s="14">
        <f>SUMIFS(Lancamentos!$G:$G,Lancamentos!$C:$C,$A5877,Lancamentos!$E:$E,$C5877,Lancamentos!$B:$B,"SAIDA_USO")</f>
        <v/>
      </c>
      <c r="I5877" s="14">
        <f>SUMIFS(Lancamentos!$G:$G,Lancamentos!$C:$C,$A5877,Lancamentos!$E:$E,$C5877,Lancamentos!$B:$B,"SAIDA_DESCARTE")</f>
        <v/>
      </c>
      <c r="J5877" s="14">
        <f>G5877-H5877-I5877</f>
        <v/>
      </c>
      <c r="K5877">
        <f>IF(A5877="","",IF(J5877&lt;=IFERROR(VLOOKUP(A5877,Produtos!$A:$E,5,FALSE),0),"ABAIXO DO MINIMO","OK"))</f>
        <v/>
      </c>
    </row>
    <row r="5878">
      <c r="B5878">
        <f>IFERROR(VLOOKUP(A5878,Produtos!A:B,2,FALSE),"")</f>
        <v/>
      </c>
      <c r="D5878" s="10">
        <f>IFERROR(INDEX(Lotes!$E:$E,MATCH(1,(Lotes!$A:$A=A5878)*(Lotes!$C:$C=C5878),0)),"")</f>
        <v/>
      </c>
      <c r="E5878" s="14">
        <f>IF(D5878="","",D5878-TODAY())</f>
        <v/>
      </c>
      <c r="F5878">
        <f>IF(D5878="","",IF(E5878&lt;0,"VENCIDO",IF(E5878&lt;=30,"VENCE EM &lt;= 30 DIAS",IF(E5878&lt;=60,"ATENCAO (31-60 DIAS)","OK"))))</f>
        <v/>
      </c>
      <c r="G5878" s="14">
        <f>SUMIFS(Lancamentos!$G:$G,Lancamentos!$C:$C,$A5878,Lancamentos!$E:$E,$C5878,Lancamentos!$B:$B,"ENTRADA")</f>
        <v/>
      </c>
      <c r="H5878" s="14">
        <f>SUMIFS(Lancamentos!$G:$G,Lancamentos!$C:$C,$A5878,Lancamentos!$E:$E,$C5878,Lancamentos!$B:$B,"SAIDA_USO")</f>
        <v/>
      </c>
      <c r="I5878" s="14">
        <f>SUMIFS(Lancamentos!$G:$G,Lancamentos!$C:$C,$A5878,Lancamentos!$E:$E,$C5878,Lancamentos!$B:$B,"SAIDA_DESCARTE")</f>
        <v/>
      </c>
      <c r="J5878" s="14">
        <f>G5878-H5878-I5878</f>
        <v/>
      </c>
      <c r="K5878">
        <f>IF(A5878="","",IF(J5878&lt;=IFERROR(VLOOKUP(A5878,Produtos!$A:$E,5,FALSE),0),"ABAIXO DO MINIMO","OK"))</f>
        <v/>
      </c>
    </row>
    <row r="5879">
      <c r="B5879">
        <f>IFERROR(VLOOKUP(A5879,Produtos!A:B,2,FALSE),"")</f>
        <v/>
      </c>
      <c r="D5879" s="10">
        <f>IFERROR(INDEX(Lotes!$E:$E,MATCH(1,(Lotes!$A:$A=A5879)*(Lotes!$C:$C=C5879),0)),"")</f>
        <v/>
      </c>
      <c r="E5879" s="14">
        <f>IF(D5879="","",D5879-TODAY())</f>
        <v/>
      </c>
      <c r="F5879">
        <f>IF(D5879="","",IF(E5879&lt;0,"VENCIDO",IF(E5879&lt;=30,"VENCE EM &lt;= 30 DIAS",IF(E5879&lt;=60,"ATENCAO (31-60 DIAS)","OK"))))</f>
        <v/>
      </c>
      <c r="G5879" s="14">
        <f>SUMIFS(Lancamentos!$G:$G,Lancamentos!$C:$C,$A5879,Lancamentos!$E:$E,$C5879,Lancamentos!$B:$B,"ENTRADA")</f>
        <v/>
      </c>
      <c r="H5879" s="14">
        <f>SUMIFS(Lancamentos!$G:$G,Lancamentos!$C:$C,$A5879,Lancamentos!$E:$E,$C5879,Lancamentos!$B:$B,"SAIDA_USO")</f>
        <v/>
      </c>
      <c r="I5879" s="14">
        <f>SUMIFS(Lancamentos!$G:$G,Lancamentos!$C:$C,$A5879,Lancamentos!$E:$E,$C5879,Lancamentos!$B:$B,"SAIDA_DESCARTE")</f>
        <v/>
      </c>
      <c r="J5879" s="14">
        <f>G5879-H5879-I5879</f>
        <v/>
      </c>
      <c r="K5879">
        <f>IF(A5879="","",IF(J5879&lt;=IFERROR(VLOOKUP(A5879,Produtos!$A:$E,5,FALSE),0),"ABAIXO DO MINIMO","OK"))</f>
        <v/>
      </c>
    </row>
    <row r="5880">
      <c r="B5880">
        <f>IFERROR(VLOOKUP(A5880,Produtos!A:B,2,FALSE),"")</f>
        <v/>
      </c>
      <c r="D5880" s="10">
        <f>IFERROR(INDEX(Lotes!$E:$E,MATCH(1,(Lotes!$A:$A=A5880)*(Lotes!$C:$C=C5880),0)),"")</f>
        <v/>
      </c>
      <c r="E5880" s="14">
        <f>IF(D5880="","",D5880-TODAY())</f>
        <v/>
      </c>
      <c r="F5880">
        <f>IF(D5880="","",IF(E5880&lt;0,"VENCIDO",IF(E5880&lt;=30,"VENCE EM &lt;= 30 DIAS",IF(E5880&lt;=60,"ATENCAO (31-60 DIAS)","OK"))))</f>
        <v/>
      </c>
      <c r="G5880" s="14">
        <f>SUMIFS(Lancamentos!$G:$G,Lancamentos!$C:$C,$A5880,Lancamentos!$E:$E,$C5880,Lancamentos!$B:$B,"ENTRADA")</f>
        <v/>
      </c>
      <c r="H5880" s="14">
        <f>SUMIFS(Lancamentos!$G:$G,Lancamentos!$C:$C,$A5880,Lancamentos!$E:$E,$C5880,Lancamentos!$B:$B,"SAIDA_USO")</f>
        <v/>
      </c>
      <c r="I5880" s="14">
        <f>SUMIFS(Lancamentos!$G:$G,Lancamentos!$C:$C,$A5880,Lancamentos!$E:$E,$C5880,Lancamentos!$B:$B,"SAIDA_DESCARTE")</f>
        <v/>
      </c>
      <c r="J5880" s="14">
        <f>G5880-H5880-I5880</f>
        <v/>
      </c>
      <c r="K5880">
        <f>IF(A5880="","",IF(J5880&lt;=IFERROR(VLOOKUP(A5880,Produtos!$A:$E,5,FALSE),0),"ABAIXO DO MINIMO","OK"))</f>
        <v/>
      </c>
    </row>
    <row r="5881">
      <c r="B5881">
        <f>IFERROR(VLOOKUP(A5881,Produtos!A:B,2,FALSE),"")</f>
        <v/>
      </c>
      <c r="D5881" s="10">
        <f>IFERROR(INDEX(Lotes!$E:$E,MATCH(1,(Lotes!$A:$A=A5881)*(Lotes!$C:$C=C5881),0)),"")</f>
        <v/>
      </c>
      <c r="E5881" s="14">
        <f>IF(D5881="","",D5881-TODAY())</f>
        <v/>
      </c>
      <c r="F5881">
        <f>IF(D5881="","",IF(E5881&lt;0,"VENCIDO",IF(E5881&lt;=30,"VENCE EM &lt;= 30 DIAS",IF(E5881&lt;=60,"ATENCAO (31-60 DIAS)","OK"))))</f>
        <v/>
      </c>
      <c r="G5881" s="14">
        <f>SUMIFS(Lancamentos!$G:$G,Lancamentos!$C:$C,$A5881,Lancamentos!$E:$E,$C5881,Lancamentos!$B:$B,"ENTRADA")</f>
        <v/>
      </c>
      <c r="H5881" s="14">
        <f>SUMIFS(Lancamentos!$G:$G,Lancamentos!$C:$C,$A5881,Lancamentos!$E:$E,$C5881,Lancamentos!$B:$B,"SAIDA_USO")</f>
        <v/>
      </c>
      <c r="I5881" s="14">
        <f>SUMIFS(Lancamentos!$G:$G,Lancamentos!$C:$C,$A5881,Lancamentos!$E:$E,$C5881,Lancamentos!$B:$B,"SAIDA_DESCARTE")</f>
        <v/>
      </c>
      <c r="J5881" s="14">
        <f>G5881-H5881-I5881</f>
        <v/>
      </c>
      <c r="K5881">
        <f>IF(A5881="","",IF(J5881&lt;=IFERROR(VLOOKUP(A5881,Produtos!$A:$E,5,FALSE),0),"ABAIXO DO MINIMO","OK"))</f>
        <v/>
      </c>
    </row>
    <row r="5882">
      <c r="B5882">
        <f>IFERROR(VLOOKUP(A5882,Produtos!A:B,2,FALSE),"")</f>
        <v/>
      </c>
      <c r="D5882" s="10">
        <f>IFERROR(INDEX(Lotes!$E:$E,MATCH(1,(Lotes!$A:$A=A5882)*(Lotes!$C:$C=C5882),0)),"")</f>
        <v/>
      </c>
      <c r="E5882" s="14">
        <f>IF(D5882="","",D5882-TODAY())</f>
        <v/>
      </c>
      <c r="F5882">
        <f>IF(D5882="","",IF(E5882&lt;0,"VENCIDO",IF(E5882&lt;=30,"VENCE EM &lt;= 30 DIAS",IF(E5882&lt;=60,"ATENCAO (31-60 DIAS)","OK"))))</f>
        <v/>
      </c>
      <c r="G5882" s="14">
        <f>SUMIFS(Lancamentos!$G:$G,Lancamentos!$C:$C,$A5882,Lancamentos!$E:$E,$C5882,Lancamentos!$B:$B,"ENTRADA")</f>
        <v/>
      </c>
      <c r="H5882" s="14">
        <f>SUMIFS(Lancamentos!$G:$G,Lancamentos!$C:$C,$A5882,Lancamentos!$E:$E,$C5882,Lancamentos!$B:$B,"SAIDA_USO")</f>
        <v/>
      </c>
      <c r="I5882" s="14">
        <f>SUMIFS(Lancamentos!$G:$G,Lancamentos!$C:$C,$A5882,Lancamentos!$E:$E,$C5882,Lancamentos!$B:$B,"SAIDA_DESCARTE")</f>
        <v/>
      </c>
      <c r="J5882" s="14">
        <f>G5882-H5882-I5882</f>
        <v/>
      </c>
      <c r="K5882">
        <f>IF(A5882="","",IF(J5882&lt;=IFERROR(VLOOKUP(A5882,Produtos!$A:$E,5,FALSE),0),"ABAIXO DO MINIMO","OK"))</f>
        <v/>
      </c>
    </row>
    <row r="5883">
      <c r="B5883">
        <f>IFERROR(VLOOKUP(A5883,Produtos!A:B,2,FALSE),"")</f>
        <v/>
      </c>
      <c r="D5883" s="10">
        <f>IFERROR(INDEX(Lotes!$E:$E,MATCH(1,(Lotes!$A:$A=A5883)*(Lotes!$C:$C=C5883),0)),"")</f>
        <v/>
      </c>
      <c r="E5883" s="14">
        <f>IF(D5883="","",D5883-TODAY())</f>
        <v/>
      </c>
      <c r="F5883">
        <f>IF(D5883="","",IF(E5883&lt;0,"VENCIDO",IF(E5883&lt;=30,"VENCE EM &lt;= 30 DIAS",IF(E5883&lt;=60,"ATENCAO (31-60 DIAS)","OK"))))</f>
        <v/>
      </c>
      <c r="G5883" s="14">
        <f>SUMIFS(Lancamentos!$G:$G,Lancamentos!$C:$C,$A5883,Lancamentos!$E:$E,$C5883,Lancamentos!$B:$B,"ENTRADA")</f>
        <v/>
      </c>
      <c r="H5883" s="14">
        <f>SUMIFS(Lancamentos!$G:$G,Lancamentos!$C:$C,$A5883,Lancamentos!$E:$E,$C5883,Lancamentos!$B:$B,"SAIDA_USO")</f>
        <v/>
      </c>
      <c r="I5883" s="14">
        <f>SUMIFS(Lancamentos!$G:$G,Lancamentos!$C:$C,$A5883,Lancamentos!$E:$E,$C5883,Lancamentos!$B:$B,"SAIDA_DESCARTE")</f>
        <v/>
      </c>
      <c r="J5883" s="14">
        <f>G5883-H5883-I5883</f>
        <v/>
      </c>
      <c r="K5883">
        <f>IF(A5883="","",IF(J5883&lt;=IFERROR(VLOOKUP(A5883,Produtos!$A:$E,5,FALSE),0),"ABAIXO DO MINIMO","OK"))</f>
        <v/>
      </c>
    </row>
    <row r="5884">
      <c r="B5884">
        <f>IFERROR(VLOOKUP(A5884,Produtos!A:B,2,FALSE),"")</f>
        <v/>
      </c>
      <c r="D5884" s="10">
        <f>IFERROR(INDEX(Lotes!$E:$E,MATCH(1,(Lotes!$A:$A=A5884)*(Lotes!$C:$C=C5884),0)),"")</f>
        <v/>
      </c>
      <c r="E5884" s="14">
        <f>IF(D5884="","",D5884-TODAY())</f>
        <v/>
      </c>
      <c r="F5884">
        <f>IF(D5884="","",IF(E5884&lt;0,"VENCIDO",IF(E5884&lt;=30,"VENCE EM &lt;= 30 DIAS",IF(E5884&lt;=60,"ATENCAO (31-60 DIAS)","OK"))))</f>
        <v/>
      </c>
      <c r="G5884" s="14">
        <f>SUMIFS(Lancamentos!$G:$G,Lancamentos!$C:$C,$A5884,Lancamentos!$E:$E,$C5884,Lancamentos!$B:$B,"ENTRADA")</f>
        <v/>
      </c>
      <c r="H5884" s="14">
        <f>SUMIFS(Lancamentos!$G:$G,Lancamentos!$C:$C,$A5884,Lancamentos!$E:$E,$C5884,Lancamentos!$B:$B,"SAIDA_USO")</f>
        <v/>
      </c>
      <c r="I5884" s="14">
        <f>SUMIFS(Lancamentos!$G:$G,Lancamentos!$C:$C,$A5884,Lancamentos!$E:$E,$C5884,Lancamentos!$B:$B,"SAIDA_DESCARTE")</f>
        <v/>
      </c>
      <c r="J5884" s="14">
        <f>G5884-H5884-I5884</f>
        <v/>
      </c>
      <c r="K5884">
        <f>IF(A5884="","",IF(J5884&lt;=IFERROR(VLOOKUP(A5884,Produtos!$A:$E,5,FALSE),0),"ABAIXO DO MINIMO","OK"))</f>
        <v/>
      </c>
    </row>
    <row r="5885">
      <c r="B5885">
        <f>IFERROR(VLOOKUP(A5885,Produtos!A:B,2,FALSE),"")</f>
        <v/>
      </c>
      <c r="D5885" s="10">
        <f>IFERROR(INDEX(Lotes!$E:$E,MATCH(1,(Lotes!$A:$A=A5885)*(Lotes!$C:$C=C5885),0)),"")</f>
        <v/>
      </c>
      <c r="E5885" s="14">
        <f>IF(D5885="","",D5885-TODAY())</f>
        <v/>
      </c>
      <c r="F5885">
        <f>IF(D5885="","",IF(E5885&lt;0,"VENCIDO",IF(E5885&lt;=30,"VENCE EM &lt;= 30 DIAS",IF(E5885&lt;=60,"ATENCAO (31-60 DIAS)","OK"))))</f>
        <v/>
      </c>
      <c r="G5885" s="14">
        <f>SUMIFS(Lancamentos!$G:$G,Lancamentos!$C:$C,$A5885,Lancamentos!$E:$E,$C5885,Lancamentos!$B:$B,"ENTRADA")</f>
        <v/>
      </c>
      <c r="H5885" s="14">
        <f>SUMIFS(Lancamentos!$G:$G,Lancamentos!$C:$C,$A5885,Lancamentos!$E:$E,$C5885,Lancamentos!$B:$B,"SAIDA_USO")</f>
        <v/>
      </c>
      <c r="I5885" s="14">
        <f>SUMIFS(Lancamentos!$G:$G,Lancamentos!$C:$C,$A5885,Lancamentos!$E:$E,$C5885,Lancamentos!$B:$B,"SAIDA_DESCARTE")</f>
        <v/>
      </c>
      <c r="J5885" s="14">
        <f>G5885-H5885-I5885</f>
        <v/>
      </c>
      <c r="K5885">
        <f>IF(A5885="","",IF(J5885&lt;=IFERROR(VLOOKUP(A5885,Produtos!$A:$E,5,FALSE),0),"ABAIXO DO MINIMO","OK"))</f>
        <v/>
      </c>
    </row>
    <row r="5886">
      <c r="B5886">
        <f>IFERROR(VLOOKUP(A5886,Produtos!A:B,2,FALSE),"")</f>
        <v/>
      </c>
      <c r="D5886" s="10">
        <f>IFERROR(INDEX(Lotes!$E:$E,MATCH(1,(Lotes!$A:$A=A5886)*(Lotes!$C:$C=C5886),0)),"")</f>
        <v/>
      </c>
      <c r="E5886" s="14">
        <f>IF(D5886="","",D5886-TODAY())</f>
        <v/>
      </c>
      <c r="F5886">
        <f>IF(D5886="","",IF(E5886&lt;0,"VENCIDO",IF(E5886&lt;=30,"VENCE EM &lt;= 30 DIAS",IF(E5886&lt;=60,"ATENCAO (31-60 DIAS)","OK"))))</f>
        <v/>
      </c>
      <c r="G5886" s="14">
        <f>SUMIFS(Lancamentos!$G:$G,Lancamentos!$C:$C,$A5886,Lancamentos!$E:$E,$C5886,Lancamentos!$B:$B,"ENTRADA")</f>
        <v/>
      </c>
      <c r="H5886" s="14">
        <f>SUMIFS(Lancamentos!$G:$G,Lancamentos!$C:$C,$A5886,Lancamentos!$E:$E,$C5886,Lancamentos!$B:$B,"SAIDA_USO")</f>
        <v/>
      </c>
      <c r="I5886" s="14">
        <f>SUMIFS(Lancamentos!$G:$G,Lancamentos!$C:$C,$A5886,Lancamentos!$E:$E,$C5886,Lancamentos!$B:$B,"SAIDA_DESCARTE")</f>
        <v/>
      </c>
      <c r="J5886" s="14">
        <f>G5886-H5886-I5886</f>
        <v/>
      </c>
      <c r="K5886">
        <f>IF(A5886="","",IF(J5886&lt;=IFERROR(VLOOKUP(A5886,Produtos!$A:$E,5,FALSE),0),"ABAIXO DO MINIMO","OK"))</f>
        <v/>
      </c>
    </row>
    <row r="5887">
      <c r="B5887">
        <f>IFERROR(VLOOKUP(A5887,Produtos!A:B,2,FALSE),"")</f>
        <v/>
      </c>
      <c r="D5887" s="10">
        <f>IFERROR(INDEX(Lotes!$E:$E,MATCH(1,(Lotes!$A:$A=A5887)*(Lotes!$C:$C=C5887),0)),"")</f>
        <v/>
      </c>
      <c r="E5887" s="14">
        <f>IF(D5887="","",D5887-TODAY())</f>
        <v/>
      </c>
      <c r="F5887">
        <f>IF(D5887="","",IF(E5887&lt;0,"VENCIDO",IF(E5887&lt;=30,"VENCE EM &lt;= 30 DIAS",IF(E5887&lt;=60,"ATENCAO (31-60 DIAS)","OK"))))</f>
        <v/>
      </c>
      <c r="G5887" s="14">
        <f>SUMIFS(Lancamentos!$G:$G,Lancamentos!$C:$C,$A5887,Lancamentos!$E:$E,$C5887,Lancamentos!$B:$B,"ENTRADA")</f>
        <v/>
      </c>
      <c r="H5887" s="14">
        <f>SUMIFS(Lancamentos!$G:$G,Lancamentos!$C:$C,$A5887,Lancamentos!$E:$E,$C5887,Lancamentos!$B:$B,"SAIDA_USO")</f>
        <v/>
      </c>
      <c r="I5887" s="14">
        <f>SUMIFS(Lancamentos!$G:$G,Lancamentos!$C:$C,$A5887,Lancamentos!$E:$E,$C5887,Lancamentos!$B:$B,"SAIDA_DESCARTE")</f>
        <v/>
      </c>
      <c r="J5887" s="14">
        <f>G5887-H5887-I5887</f>
        <v/>
      </c>
      <c r="K5887">
        <f>IF(A5887="","",IF(J5887&lt;=IFERROR(VLOOKUP(A5887,Produtos!$A:$E,5,FALSE),0),"ABAIXO DO MINIMO","OK"))</f>
        <v/>
      </c>
    </row>
    <row r="5888">
      <c r="B5888">
        <f>IFERROR(VLOOKUP(A5888,Produtos!A:B,2,FALSE),"")</f>
        <v/>
      </c>
      <c r="D5888" s="10">
        <f>IFERROR(INDEX(Lotes!$E:$E,MATCH(1,(Lotes!$A:$A=A5888)*(Lotes!$C:$C=C5888),0)),"")</f>
        <v/>
      </c>
      <c r="E5888" s="14">
        <f>IF(D5888="","",D5888-TODAY())</f>
        <v/>
      </c>
      <c r="F5888">
        <f>IF(D5888="","",IF(E5888&lt;0,"VENCIDO",IF(E5888&lt;=30,"VENCE EM &lt;= 30 DIAS",IF(E5888&lt;=60,"ATENCAO (31-60 DIAS)","OK"))))</f>
        <v/>
      </c>
      <c r="G5888" s="14">
        <f>SUMIFS(Lancamentos!$G:$G,Lancamentos!$C:$C,$A5888,Lancamentos!$E:$E,$C5888,Lancamentos!$B:$B,"ENTRADA")</f>
        <v/>
      </c>
      <c r="H5888" s="14">
        <f>SUMIFS(Lancamentos!$G:$G,Lancamentos!$C:$C,$A5888,Lancamentos!$E:$E,$C5888,Lancamentos!$B:$B,"SAIDA_USO")</f>
        <v/>
      </c>
      <c r="I5888" s="14">
        <f>SUMIFS(Lancamentos!$G:$G,Lancamentos!$C:$C,$A5888,Lancamentos!$E:$E,$C5888,Lancamentos!$B:$B,"SAIDA_DESCARTE")</f>
        <v/>
      </c>
      <c r="J5888" s="14">
        <f>G5888-H5888-I5888</f>
        <v/>
      </c>
      <c r="K5888">
        <f>IF(A5888="","",IF(J5888&lt;=IFERROR(VLOOKUP(A5888,Produtos!$A:$E,5,FALSE),0),"ABAIXO DO MINIMO","OK"))</f>
        <v/>
      </c>
    </row>
    <row r="5889">
      <c r="B5889">
        <f>IFERROR(VLOOKUP(A5889,Produtos!A:B,2,FALSE),"")</f>
        <v/>
      </c>
      <c r="D5889" s="10">
        <f>IFERROR(INDEX(Lotes!$E:$E,MATCH(1,(Lotes!$A:$A=A5889)*(Lotes!$C:$C=C5889),0)),"")</f>
        <v/>
      </c>
      <c r="E5889" s="14">
        <f>IF(D5889="","",D5889-TODAY())</f>
        <v/>
      </c>
      <c r="F5889">
        <f>IF(D5889="","",IF(E5889&lt;0,"VENCIDO",IF(E5889&lt;=30,"VENCE EM &lt;= 30 DIAS",IF(E5889&lt;=60,"ATENCAO (31-60 DIAS)","OK"))))</f>
        <v/>
      </c>
      <c r="G5889" s="14">
        <f>SUMIFS(Lancamentos!$G:$G,Lancamentos!$C:$C,$A5889,Lancamentos!$E:$E,$C5889,Lancamentos!$B:$B,"ENTRADA")</f>
        <v/>
      </c>
      <c r="H5889" s="14">
        <f>SUMIFS(Lancamentos!$G:$G,Lancamentos!$C:$C,$A5889,Lancamentos!$E:$E,$C5889,Lancamentos!$B:$B,"SAIDA_USO")</f>
        <v/>
      </c>
      <c r="I5889" s="14">
        <f>SUMIFS(Lancamentos!$G:$G,Lancamentos!$C:$C,$A5889,Lancamentos!$E:$E,$C5889,Lancamentos!$B:$B,"SAIDA_DESCARTE")</f>
        <v/>
      </c>
      <c r="J5889" s="14">
        <f>G5889-H5889-I5889</f>
        <v/>
      </c>
      <c r="K5889">
        <f>IF(A5889="","",IF(J5889&lt;=IFERROR(VLOOKUP(A5889,Produtos!$A:$E,5,FALSE),0),"ABAIXO DO MINIMO","OK"))</f>
        <v/>
      </c>
    </row>
    <row r="5890">
      <c r="B5890">
        <f>IFERROR(VLOOKUP(A5890,Produtos!A:B,2,FALSE),"")</f>
        <v/>
      </c>
      <c r="D5890" s="10">
        <f>IFERROR(INDEX(Lotes!$E:$E,MATCH(1,(Lotes!$A:$A=A5890)*(Lotes!$C:$C=C5890),0)),"")</f>
        <v/>
      </c>
      <c r="E5890" s="14">
        <f>IF(D5890="","",D5890-TODAY())</f>
        <v/>
      </c>
      <c r="F5890">
        <f>IF(D5890="","",IF(E5890&lt;0,"VENCIDO",IF(E5890&lt;=30,"VENCE EM &lt;= 30 DIAS",IF(E5890&lt;=60,"ATENCAO (31-60 DIAS)","OK"))))</f>
        <v/>
      </c>
      <c r="G5890" s="14">
        <f>SUMIFS(Lancamentos!$G:$G,Lancamentos!$C:$C,$A5890,Lancamentos!$E:$E,$C5890,Lancamentos!$B:$B,"ENTRADA")</f>
        <v/>
      </c>
      <c r="H5890" s="14">
        <f>SUMIFS(Lancamentos!$G:$G,Lancamentos!$C:$C,$A5890,Lancamentos!$E:$E,$C5890,Lancamentos!$B:$B,"SAIDA_USO")</f>
        <v/>
      </c>
      <c r="I5890" s="14">
        <f>SUMIFS(Lancamentos!$G:$G,Lancamentos!$C:$C,$A5890,Lancamentos!$E:$E,$C5890,Lancamentos!$B:$B,"SAIDA_DESCARTE")</f>
        <v/>
      </c>
      <c r="J5890" s="14">
        <f>G5890-H5890-I5890</f>
        <v/>
      </c>
      <c r="K5890">
        <f>IF(A5890="","",IF(J5890&lt;=IFERROR(VLOOKUP(A5890,Produtos!$A:$E,5,FALSE),0),"ABAIXO DO MINIMO","OK"))</f>
        <v/>
      </c>
    </row>
    <row r="5891">
      <c r="B5891">
        <f>IFERROR(VLOOKUP(A5891,Produtos!A:B,2,FALSE),"")</f>
        <v/>
      </c>
      <c r="D5891" s="10">
        <f>IFERROR(INDEX(Lotes!$E:$E,MATCH(1,(Lotes!$A:$A=A5891)*(Lotes!$C:$C=C5891),0)),"")</f>
        <v/>
      </c>
      <c r="E5891" s="14">
        <f>IF(D5891="","",D5891-TODAY())</f>
        <v/>
      </c>
      <c r="F5891">
        <f>IF(D5891="","",IF(E5891&lt;0,"VENCIDO",IF(E5891&lt;=30,"VENCE EM &lt;= 30 DIAS",IF(E5891&lt;=60,"ATENCAO (31-60 DIAS)","OK"))))</f>
        <v/>
      </c>
      <c r="G5891" s="14">
        <f>SUMIFS(Lancamentos!$G:$G,Lancamentos!$C:$C,$A5891,Lancamentos!$E:$E,$C5891,Lancamentos!$B:$B,"ENTRADA")</f>
        <v/>
      </c>
      <c r="H5891" s="14">
        <f>SUMIFS(Lancamentos!$G:$G,Lancamentos!$C:$C,$A5891,Lancamentos!$E:$E,$C5891,Lancamentos!$B:$B,"SAIDA_USO")</f>
        <v/>
      </c>
      <c r="I5891" s="14">
        <f>SUMIFS(Lancamentos!$G:$G,Lancamentos!$C:$C,$A5891,Lancamentos!$E:$E,$C5891,Lancamentos!$B:$B,"SAIDA_DESCARTE")</f>
        <v/>
      </c>
      <c r="J5891" s="14">
        <f>G5891-H5891-I5891</f>
        <v/>
      </c>
      <c r="K5891">
        <f>IF(A5891="","",IF(J5891&lt;=IFERROR(VLOOKUP(A5891,Produtos!$A:$E,5,FALSE),0),"ABAIXO DO MINIMO","OK"))</f>
        <v/>
      </c>
    </row>
    <row r="5892">
      <c r="B5892">
        <f>IFERROR(VLOOKUP(A5892,Produtos!A:B,2,FALSE),"")</f>
        <v/>
      </c>
      <c r="D5892" s="10">
        <f>IFERROR(INDEX(Lotes!$E:$E,MATCH(1,(Lotes!$A:$A=A5892)*(Lotes!$C:$C=C5892),0)),"")</f>
        <v/>
      </c>
      <c r="E5892" s="14">
        <f>IF(D5892="","",D5892-TODAY())</f>
        <v/>
      </c>
      <c r="F5892">
        <f>IF(D5892="","",IF(E5892&lt;0,"VENCIDO",IF(E5892&lt;=30,"VENCE EM &lt;= 30 DIAS",IF(E5892&lt;=60,"ATENCAO (31-60 DIAS)","OK"))))</f>
        <v/>
      </c>
      <c r="G5892" s="14">
        <f>SUMIFS(Lancamentos!$G:$G,Lancamentos!$C:$C,$A5892,Lancamentos!$E:$E,$C5892,Lancamentos!$B:$B,"ENTRADA")</f>
        <v/>
      </c>
      <c r="H5892" s="14">
        <f>SUMIFS(Lancamentos!$G:$G,Lancamentos!$C:$C,$A5892,Lancamentos!$E:$E,$C5892,Lancamentos!$B:$B,"SAIDA_USO")</f>
        <v/>
      </c>
      <c r="I5892" s="14">
        <f>SUMIFS(Lancamentos!$G:$G,Lancamentos!$C:$C,$A5892,Lancamentos!$E:$E,$C5892,Lancamentos!$B:$B,"SAIDA_DESCARTE")</f>
        <v/>
      </c>
      <c r="J5892" s="14">
        <f>G5892-H5892-I5892</f>
        <v/>
      </c>
      <c r="K5892">
        <f>IF(A5892="","",IF(J5892&lt;=IFERROR(VLOOKUP(A5892,Produtos!$A:$E,5,FALSE),0),"ABAIXO DO MINIMO","OK"))</f>
        <v/>
      </c>
    </row>
    <row r="5893">
      <c r="B5893">
        <f>IFERROR(VLOOKUP(A5893,Produtos!A:B,2,FALSE),"")</f>
        <v/>
      </c>
      <c r="D5893" s="10">
        <f>IFERROR(INDEX(Lotes!$E:$E,MATCH(1,(Lotes!$A:$A=A5893)*(Lotes!$C:$C=C5893),0)),"")</f>
        <v/>
      </c>
      <c r="E5893" s="14">
        <f>IF(D5893="","",D5893-TODAY())</f>
        <v/>
      </c>
      <c r="F5893">
        <f>IF(D5893="","",IF(E5893&lt;0,"VENCIDO",IF(E5893&lt;=30,"VENCE EM &lt;= 30 DIAS",IF(E5893&lt;=60,"ATENCAO (31-60 DIAS)","OK"))))</f>
        <v/>
      </c>
      <c r="G5893" s="14">
        <f>SUMIFS(Lancamentos!$G:$G,Lancamentos!$C:$C,$A5893,Lancamentos!$E:$E,$C5893,Lancamentos!$B:$B,"ENTRADA")</f>
        <v/>
      </c>
      <c r="H5893" s="14">
        <f>SUMIFS(Lancamentos!$G:$G,Lancamentos!$C:$C,$A5893,Lancamentos!$E:$E,$C5893,Lancamentos!$B:$B,"SAIDA_USO")</f>
        <v/>
      </c>
      <c r="I5893" s="14">
        <f>SUMIFS(Lancamentos!$G:$G,Lancamentos!$C:$C,$A5893,Lancamentos!$E:$E,$C5893,Lancamentos!$B:$B,"SAIDA_DESCARTE")</f>
        <v/>
      </c>
      <c r="J5893" s="14">
        <f>G5893-H5893-I5893</f>
        <v/>
      </c>
      <c r="K5893">
        <f>IF(A5893="","",IF(J5893&lt;=IFERROR(VLOOKUP(A5893,Produtos!$A:$E,5,FALSE),0),"ABAIXO DO MINIMO","OK"))</f>
        <v/>
      </c>
    </row>
    <row r="5894">
      <c r="B5894">
        <f>IFERROR(VLOOKUP(A5894,Produtos!A:B,2,FALSE),"")</f>
        <v/>
      </c>
      <c r="D5894" s="10">
        <f>IFERROR(INDEX(Lotes!$E:$E,MATCH(1,(Lotes!$A:$A=A5894)*(Lotes!$C:$C=C5894),0)),"")</f>
        <v/>
      </c>
      <c r="E5894" s="14">
        <f>IF(D5894="","",D5894-TODAY())</f>
        <v/>
      </c>
      <c r="F5894">
        <f>IF(D5894="","",IF(E5894&lt;0,"VENCIDO",IF(E5894&lt;=30,"VENCE EM &lt;= 30 DIAS",IF(E5894&lt;=60,"ATENCAO (31-60 DIAS)","OK"))))</f>
        <v/>
      </c>
      <c r="G5894" s="14">
        <f>SUMIFS(Lancamentos!$G:$G,Lancamentos!$C:$C,$A5894,Lancamentos!$E:$E,$C5894,Lancamentos!$B:$B,"ENTRADA")</f>
        <v/>
      </c>
      <c r="H5894" s="14">
        <f>SUMIFS(Lancamentos!$G:$G,Lancamentos!$C:$C,$A5894,Lancamentos!$E:$E,$C5894,Lancamentos!$B:$B,"SAIDA_USO")</f>
        <v/>
      </c>
      <c r="I5894" s="14">
        <f>SUMIFS(Lancamentos!$G:$G,Lancamentos!$C:$C,$A5894,Lancamentos!$E:$E,$C5894,Lancamentos!$B:$B,"SAIDA_DESCARTE")</f>
        <v/>
      </c>
      <c r="J5894" s="14">
        <f>G5894-H5894-I5894</f>
        <v/>
      </c>
      <c r="K5894">
        <f>IF(A5894="","",IF(J5894&lt;=IFERROR(VLOOKUP(A5894,Produtos!$A:$E,5,FALSE),0),"ABAIXO DO MINIMO","OK"))</f>
        <v/>
      </c>
    </row>
    <row r="5895">
      <c r="B5895">
        <f>IFERROR(VLOOKUP(A5895,Produtos!A:B,2,FALSE),"")</f>
        <v/>
      </c>
      <c r="D5895" s="10">
        <f>IFERROR(INDEX(Lotes!$E:$E,MATCH(1,(Lotes!$A:$A=A5895)*(Lotes!$C:$C=C5895),0)),"")</f>
        <v/>
      </c>
      <c r="E5895" s="14">
        <f>IF(D5895="","",D5895-TODAY())</f>
        <v/>
      </c>
      <c r="F5895">
        <f>IF(D5895="","",IF(E5895&lt;0,"VENCIDO",IF(E5895&lt;=30,"VENCE EM &lt;= 30 DIAS",IF(E5895&lt;=60,"ATENCAO (31-60 DIAS)","OK"))))</f>
        <v/>
      </c>
      <c r="G5895" s="14">
        <f>SUMIFS(Lancamentos!$G:$G,Lancamentos!$C:$C,$A5895,Lancamentos!$E:$E,$C5895,Lancamentos!$B:$B,"ENTRADA")</f>
        <v/>
      </c>
      <c r="H5895" s="14">
        <f>SUMIFS(Lancamentos!$G:$G,Lancamentos!$C:$C,$A5895,Lancamentos!$E:$E,$C5895,Lancamentos!$B:$B,"SAIDA_USO")</f>
        <v/>
      </c>
      <c r="I5895" s="14">
        <f>SUMIFS(Lancamentos!$G:$G,Lancamentos!$C:$C,$A5895,Lancamentos!$E:$E,$C5895,Lancamentos!$B:$B,"SAIDA_DESCARTE")</f>
        <v/>
      </c>
      <c r="J5895" s="14">
        <f>G5895-H5895-I5895</f>
        <v/>
      </c>
      <c r="K5895">
        <f>IF(A5895="","",IF(J5895&lt;=IFERROR(VLOOKUP(A5895,Produtos!$A:$E,5,FALSE),0),"ABAIXO DO MINIMO","OK"))</f>
        <v/>
      </c>
    </row>
    <row r="5896">
      <c r="B5896">
        <f>IFERROR(VLOOKUP(A5896,Produtos!A:B,2,FALSE),"")</f>
        <v/>
      </c>
      <c r="D5896" s="10">
        <f>IFERROR(INDEX(Lotes!$E:$E,MATCH(1,(Lotes!$A:$A=A5896)*(Lotes!$C:$C=C5896),0)),"")</f>
        <v/>
      </c>
      <c r="E5896" s="14">
        <f>IF(D5896="","",D5896-TODAY())</f>
        <v/>
      </c>
      <c r="F5896">
        <f>IF(D5896="","",IF(E5896&lt;0,"VENCIDO",IF(E5896&lt;=30,"VENCE EM &lt;= 30 DIAS",IF(E5896&lt;=60,"ATENCAO (31-60 DIAS)","OK"))))</f>
        <v/>
      </c>
      <c r="G5896" s="14">
        <f>SUMIFS(Lancamentos!$G:$G,Lancamentos!$C:$C,$A5896,Lancamentos!$E:$E,$C5896,Lancamentos!$B:$B,"ENTRADA")</f>
        <v/>
      </c>
      <c r="H5896" s="14">
        <f>SUMIFS(Lancamentos!$G:$G,Lancamentos!$C:$C,$A5896,Lancamentos!$E:$E,$C5896,Lancamentos!$B:$B,"SAIDA_USO")</f>
        <v/>
      </c>
      <c r="I5896" s="14">
        <f>SUMIFS(Lancamentos!$G:$G,Lancamentos!$C:$C,$A5896,Lancamentos!$E:$E,$C5896,Lancamentos!$B:$B,"SAIDA_DESCARTE")</f>
        <v/>
      </c>
      <c r="J5896" s="14">
        <f>G5896-H5896-I5896</f>
        <v/>
      </c>
      <c r="K5896">
        <f>IF(A5896="","",IF(J5896&lt;=IFERROR(VLOOKUP(A5896,Produtos!$A:$E,5,FALSE),0),"ABAIXO DO MINIMO","OK"))</f>
        <v/>
      </c>
    </row>
    <row r="5897">
      <c r="B5897">
        <f>IFERROR(VLOOKUP(A5897,Produtos!A:B,2,FALSE),"")</f>
        <v/>
      </c>
      <c r="D5897" s="10">
        <f>IFERROR(INDEX(Lotes!$E:$E,MATCH(1,(Lotes!$A:$A=A5897)*(Lotes!$C:$C=C5897),0)),"")</f>
        <v/>
      </c>
      <c r="E5897" s="14">
        <f>IF(D5897="","",D5897-TODAY())</f>
        <v/>
      </c>
      <c r="F5897">
        <f>IF(D5897="","",IF(E5897&lt;0,"VENCIDO",IF(E5897&lt;=30,"VENCE EM &lt;= 30 DIAS",IF(E5897&lt;=60,"ATENCAO (31-60 DIAS)","OK"))))</f>
        <v/>
      </c>
      <c r="G5897" s="14">
        <f>SUMIFS(Lancamentos!$G:$G,Lancamentos!$C:$C,$A5897,Lancamentos!$E:$E,$C5897,Lancamentos!$B:$B,"ENTRADA")</f>
        <v/>
      </c>
      <c r="H5897" s="14">
        <f>SUMIFS(Lancamentos!$G:$G,Lancamentos!$C:$C,$A5897,Lancamentos!$E:$E,$C5897,Lancamentos!$B:$B,"SAIDA_USO")</f>
        <v/>
      </c>
      <c r="I5897" s="14">
        <f>SUMIFS(Lancamentos!$G:$G,Lancamentos!$C:$C,$A5897,Lancamentos!$E:$E,$C5897,Lancamentos!$B:$B,"SAIDA_DESCARTE")</f>
        <v/>
      </c>
      <c r="J5897" s="14">
        <f>G5897-H5897-I5897</f>
        <v/>
      </c>
      <c r="K5897">
        <f>IF(A5897="","",IF(J5897&lt;=IFERROR(VLOOKUP(A5897,Produtos!$A:$E,5,FALSE),0),"ABAIXO DO MINIMO","OK"))</f>
        <v/>
      </c>
    </row>
    <row r="5898">
      <c r="B5898">
        <f>IFERROR(VLOOKUP(A5898,Produtos!A:B,2,FALSE),"")</f>
        <v/>
      </c>
      <c r="D5898" s="10">
        <f>IFERROR(INDEX(Lotes!$E:$E,MATCH(1,(Lotes!$A:$A=A5898)*(Lotes!$C:$C=C5898),0)),"")</f>
        <v/>
      </c>
      <c r="E5898" s="14">
        <f>IF(D5898="","",D5898-TODAY())</f>
        <v/>
      </c>
      <c r="F5898">
        <f>IF(D5898="","",IF(E5898&lt;0,"VENCIDO",IF(E5898&lt;=30,"VENCE EM &lt;= 30 DIAS",IF(E5898&lt;=60,"ATENCAO (31-60 DIAS)","OK"))))</f>
        <v/>
      </c>
      <c r="G5898" s="14">
        <f>SUMIFS(Lancamentos!$G:$G,Lancamentos!$C:$C,$A5898,Lancamentos!$E:$E,$C5898,Lancamentos!$B:$B,"ENTRADA")</f>
        <v/>
      </c>
      <c r="H5898" s="14">
        <f>SUMIFS(Lancamentos!$G:$G,Lancamentos!$C:$C,$A5898,Lancamentos!$E:$E,$C5898,Lancamentos!$B:$B,"SAIDA_USO")</f>
        <v/>
      </c>
      <c r="I5898" s="14">
        <f>SUMIFS(Lancamentos!$G:$G,Lancamentos!$C:$C,$A5898,Lancamentos!$E:$E,$C5898,Lancamentos!$B:$B,"SAIDA_DESCARTE")</f>
        <v/>
      </c>
      <c r="J5898" s="14">
        <f>G5898-H5898-I5898</f>
        <v/>
      </c>
      <c r="K5898">
        <f>IF(A5898="","",IF(J5898&lt;=IFERROR(VLOOKUP(A5898,Produtos!$A:$E,5,FALSE),0),"ABAIXO DO MINIMO","OK"))</f>
        <v/>
      </c>
    </row>
    <row r="5899">
      <c r="B5899">
        <f>IFERROR(VLOOKUP(A5899,Produtos!A:B,2,FALSE),"")</f>
        <v/>
      </c>
      <c r="D5899" s="10">
        <f>IFERROR(INDEX(Lotes!$E:$E,MATCH(1,(Lotes!$A:$A=A5899)*(Lotes!$C:$C=C5899),0)),"")</f>
        <v/>
      </c>
      <c r="E5899" s="14">
        <f>IF(D5899="","",D5899-TODAY())</f>
        <v/>
      </c>
      <c r="F5899">
        <f>IF(D5899="","",IF(E5899&lt;0,"VENCIDO",IF(E5899&lt;=30,"VENCE EM &lt;= 30 DIAS",IF(E5899&lt;=60,"ATENCAO (31-60 DIAS)","OK"))))</f>
        <v/>
      </c>
      <c r="G5899" s="14">
        <f>SUMIFS(Lancamentos!$G:$G,Lancamentos!$C:$C,$A5899,Lancamentos!$E:$E,$C5899,Lancamentos!$B:$B,"ENTRADA")</f>
        <v/>
      </c>
      <c r="H5899" s="14">
        <f>SUMIFS(Lancamentos!$G:$G,Lancamentos!$C:$C,$A5899,Lancamentos!$E:$E,$C5899,Lancamentos!$B:$B,"SAIDA_USO")</f>
        <v/>
      </c>
      <c r="I5899" s="14">
        <f>SUMIFS(Lancamentos!$G:$G,Lancamentos!$C:$C,$A5899,Lancamentos!$E:$E,$C5899,Lancamentos!$B:$B,"SAIDA_DESCARTE")</f>
        <v/>
      </c>
      <c r="J5899" s="14">
        <f>G5899-H5899-I5899</f>
        <v/>
      </c>
      <c r="K5899">
        <f>IF(A5899="","",IF(J5899&lt;=IFERROR(VLOOKUP(A5899,Produtos!$A:$E,5,FALSE),0),"ABAIXO DO MINIMO","OK"))</f>
        <v/>
      </c>
    </row>
    <row r="5900">
      <c r="B5900">
        <f>IFERROR(VLOOKUP(A5900,Produtos!A:B,2,FALSE),"")</f>
        <v/>
      </c>
      <c r="D5900" s="10">
        <f>IFERROR(INDEX(Lotes!$E:$E,MATCH(1,(Lotes!$A:$A=A5900)*(Lotes!$C:$C=C5900),0)),"")</f>
        <v/>
      </c>
      <c r="E5900" s="14">
        <f>IF(D5900="","",D5900-TODAY())</f>
        <v/>
      </c>
      <c r="F5900">
        <f>IF(D5900="","",IF(E5900&lt;0,"VENCIDO",IF(E5900&lt;=30,"VENCE EM &lt;= 30 DIAS",IF(E5900&lt;=60,"ATENCAO (31-60 DIAS)","OK"))))</f>
        <v/>
      </c>
      <c r="G5900" s="14">
        <f>SUMIFS(Lancamentos!$G:$G,Lancamentos!$C:$C,$A5900,Lancamentos!$E:$E,$C5900,Lancamentos!$B:$B,"ENTRADA")</f>
        <v/>
      </c>
      <c r="H5900" s="14">
        <f>SUMIFS(Lancamentos!$G:$G,Lancamentos!$C:$C,$A5900,Lancamentos!$E:$E,$C5900,Lancamentos!$B:$B,"SAIDA_USO")</f>
        <v/>
      </c>
      <c r="I5900" s="14">
        <f>SUMIFS(Lancamentos!$G:$G,Lancamentos!$C:$C,$A5900,Lancamentos!$E:$E,$C5900,Lancamentos!$B:$B,"SAIDA_DESCARTE")</f>
        <v/>
      </c>
      <c r="J5900" s="14">
        <f>G5900-H5900-I5900</f>
        <v/>
      </c>
      <c r="K5900">
        <f>IF(A5900="","",IF(J5900&lt;=IFERROR(VLOOKUP(A5900,Produtos!$A:$E,5,FALSE),0),"ABAIXO DO MINIMO","OK"))</f>
        <v/>
      </c>
    </row>
    <row r="5901">
      <c r="B5901">
        <f>IFERROR(VLOOKUP(A5901,Produtos!A:B,2,FALSE),"")</f>
        <v/>
      </c>
      <c r="D5901" s="10">
        <f>IFERROR(INDEX(Lotes!$E:$E,MATCH(1,(Lotes!$A:$A=A5901)*(Lotes!$C:$C=C5901),0)),"")</f>
        <v/>
      </c>
      <c r="E5901" s="14">
        <f>IF(D5901="","",D5901-TODAY())</f>
        <v/>
      </c>
      <c r="F5901">
        <f>IF(D5901="","",IF(E5901&lt;0,"VENCIDO",IF(E5901&lt;=30,"VENCE EM &lt;= 30 DIAS",IF(E5901&lt;=60,"ATENCAO (31-60 DIAS)","OK"))))</f>
        <v/>
      </c>
      <c r="G5901" s="14">
        <f>SUMIFS(Lancamentos!$G:$G,Lancamentos!$C:$C,$A5901,Lancamentos!$E:$E,$C5901,Lancamentos!$B:$B,"ENTRADA")</f>
        <v/>
      </c>
      <c r="H5901" s="14">
        <f>SUMIFS(Lancamentos!$G:$G,Lancamentos!$C:$C,$A5901,Lancamentos!$E:$E,$C5901,Lancamentos!$B:$B,"SAIDA_USO")</f>
        <v/>
      </c>
      <c r="I5901" s="14">
        <f>SUMIFS(Lancamentos!$G:$G,Lancamentos!$C:$C,$A5901,Lancamentos!$E:$E,$C5901,Lancamentos!$B:$B,"SAIDA_DESCARTE")</f>
        <v/>
      </c>
      <c r="J5901" s="14">
        <f>G5901-H5901-I5901</f>
        <v/>
      </c>
      <c r="K5901">
        <f>IF(A5901="","",IF(J5901&lt;=IFERROR(VLOOKUP(A5901,Produtos!$A:$E,5,FALSE),0),"ABAIXO DO MINIMO","OK"))</f>
        <v/>
      </c>
    </row>
    <row r="5902">
      <c r="B5902">
        <f>IFERROR(VLOOKUP(A5902,Produtos!A:B,2,FALSE),"")</f>
        <v/>
      </c>
      <c r="D5902" s="10">
        <f>IFERROR(INDEX(Lotes!$E:$E,MATCH(1,(Lotes!$A:$A=A5902)*(Lotes!$C:$C=C5902),0)),"")</f>
        <v/>
      </c>
      <c r="E5902" s="14">
        <f>IF(D5902="","",D5902-TODAY())</f>
        <v/>
      </c>
      <c r="F5902">
        <f>IF(D5902="","",IF(E5902&lt;0,"VENCIDO",IF(E5902&lt;=30,"VENCE EM &lt;= 30 DIAS",IF(E5902&lt;=60,"ATENCAO (31-60 DIAS)","OK"))))</f>
        <v/>
      </c>
      <c r="G5902" s="14">
        <f>SUMIFS(Lancamentos!$G:$G,Lancamentos!$C:$C,$A5902,Lancamentos!$E:$E,$C5902,Lancamentos!$B:$B,"ENTRADA")</f>
        <v/>
      </c>
      <c r="H5902" s="14">
        <f>SUMIFS(Lancamentos!$G:$G,Lancamentos!$C:$C,$A5902,Lancamentos!$E:$E,$C5902,Lancamentos!$B:$B,"SAIDA_USO")</f>
        <v/>
      </c>
      <c r="I5902" s="14">
        <f>SUMIFS(Lancamentos!$G:$G,Lancamentos!$C:$C,$A5902,Lancamentos!$E:$E,$C5902,Lancamentos!$B:$B,"SAIDA_DESCARTE")</f>
        <v/>
      </c>
      <c r="J5902" s="14">
        <f>G5902-H5902-I5902</f>
        <v/>
      </c>
      <c r="K5902">
        <f>IF(A5902="","",IF(J5902&lt;=IFERROR(VLOOKUP(A5902,Produtos!$A:$E,5,FALSE),0),"ABAIXO DO MINIMO","OK"))</f>
        <v/>
      </c>
    </row>
    <row r="5903">
      <c r="B5903">
        <f>IFERROR(VLOOKUP(A5903,Produtos!A:B,2,FALSE),"")</f>
        <v/>
      </c>
      <c r="D5903" s="10">
        <f>IFERROR(INDEX(Lotes!$E:$E,MATCH(1,(Lotes!$A:$A=A5903)*(Lotes!$C:$C=C5903),0)),"")</f>
        <v/>
      </c>
      <c r="E5903" s="14">
        <f>IF(D5903="","",D5903-TODAY())</f>
        <v/>
      </c>
      <c r="F5903">
        <f>IF(D5903="","",IF(E5903&lt;0,"VENCIDO",IF(E5903&lt;=30,"VENCE EM &lt;= 30 DIAS",IF(E5903&lt;=60,"ATENCAO (31-60 DIAS)","OK"))))</f>
        <v/>
      </c>
      <c r="G5903" s="14">
        <f>SUMIFS(Lancamentos!$G:$G,Lancamentos!$C:$C,$A5903,Lancamentos!$E:$E,$C5903,Lancamentos!$B:$B,"ENTRADA")</f>
        <v/>
      </c>
      <c r="H5903" s="14">
        <f>SUMIFS(Lancamentos!$G:$G,Lancamentos!$C:$C,$A5903,Lancamentos!$E:$E,$C5903,Lancamentos!$B:$B,"SAIDA_USO")</f>
        <v/>
      </c>
      <c r="I5903" s="14">
        <f>SUMIFS(Lancamentos!$G:$G,Lancamentos!$C:$C,$A5903,Lancamentos!$E:$E,$C5903,Lancamentos!$B:$B,"SAIDA_DESCARTE")</f>
        <v/>
      </c>
      <c r="J5903" s="14">
        <f>G5903-H5903-I5903</f>
        <v/>
      </c>
      <c r="K5903">
        <f>IF(A5903="","",IF(J5903&lt;=IFERROR(VLOOKUP(A5903,Produtos!$A:$E,5,FALSE),0),"ABAIXO DO MINIMO","OK"))</f>
        <v/>
      </c>
    </row>
    <row r="5904">
      <c r="B5904">
        <f>IFERROR(VLOOKUP(A5904,Produtos!A:B,2,FALSE),"")</f>
        <v/>
      </c>
      <c r="D5904" s="10">
        <f>IFERROR(INDEX(Lotes!$E:$E,MATCH(1,(Lotes!$A:$A=A5904)*(Lotes!$C:$C=C5904),0)),"")</f>
        <v/>
      </c>
      <c r="E5904" s="14">
        <f>IF(D5904="","",D5904-TODAY())</f>
        <v/>
      </c>
      <c r="F5904">
        <f>IF(D5904="","",IF(E5904&lt;0,"VENCIDO",IF(E5904&lt;=30,"VENCE EM &lt;= 30 DIAS",IF(E5904&lt;=60,"ATENCAO (31-60 DIAS)","OK"))))</f>
        <v/>
      </c>
      <c r="G5904" s="14">
        <f>SUMIFS(Lancamentos!$G:$G,Lancamentos!$C:$C,$A5904,Lancamentos!$E:$E,$C5904,Lancamentos!$B:$B,"ENTRADA")</f>
        <v/>
      </c>
      <c r="H5904" s="14">
        <f>SUMIFS(Lancamentos!$G:$G,Lancamentos!$C:$C,$A5904,Lancamentos!$E:$E,$C5904,Lancamentos!$B:$B,"SAIDA_USO")</f>
        <v/>
      </c>
      <c r="I5904" s="14">
        <f>SUMIFS(Lancamentos!$G:$G,Lancamentos!$C:$C,$A5904,Lancamentos!$E:$E,$C5904,Lancamentos!$B:$B,"SAIDA_DESCARTE")</f>
        <v/>
      </c>
      <c r="J5904" s="14">
        <f>G5904-H5904-I5904</f>
        <v/>
      </c>
      <c r="K5904">
        <f>IF(A5904="","",IF(J5904&lt;=IFERROR(VLOOKUP(A5904,Produtos!$A:$E,5,FALSE),0),"ABAIXO DO MINIMO","OK"))</f>
        <v/>
      </c>
    </row>
    <row r="5905">
      <c r="B5905">
        <f>IFERROR(VLOOKUP(A5905,Produtos!A:B,2,FALSE),"")</f>
        <v/>
      </c>
      <c r="D5905" s="10">
        <f>IFERROR(INDEX(Lotes!$E:$E,MATCH(1,(Lotes!$A:$A=A5905)*(Lotes!$C:$C=C5905),0)),"")</f>
        <v/>
      </c>
      <c r="E5905" s="14">
        <f>IF(D5905="","",D5905-TODAY())</f>
        <v/>
      </c>
      <c r="F5905">
        <f>IF(D5905="","",IF(E5905&lt;0,"VENCIDO",IF(E5905&lt;=30,"VENCE EM &lt;= 30 DIAS",IF(E5905&lt;=60,"ATENCAO (31-60 DIAS)","OK"))))</f>
        <v/>
      </c>
      <c r="G5905" s="14">
        <f>SUMIFS(Lancamentos!$G:$G,Lancamentos!$C:$C,$A5905,Lancamentos!$E:$E,$C5905,Lancamentos!$B:$B,"ENTRADA")</f>
        <v/>
      </c>
      <c r="H5905" s="14">
        <f>SUMIFS(Lancamentos!$G:$G,Lancamentos!$C:$C,$A5905,Lancamentos!$E:$E,$C5905,Lancamentos!$B:$B,"SAIDA_USO")</f>
        <v/>
      </c>
      <c r="I5905" s="14">
        <f>SUMIFS(Lancamentos!$G:$G,Lancamentos!$C:$C,$A5905,Lancamentos!$E:$E,$C5905,Lancamentos!$B:$B,"SAIDA_DESCARTE")</f>
        <v/>
      </c>
      <c r="J5905" s="14">
        <f>G5905-H5905-I5905</f>
        <v/>
      </c>
      <c r="K5905">
        <f>IF(A5905="","",IF(J5905&lt;=IFERROR(VLOOKUP(A5905,Produtos!$A:$E,5,FALSE),0),"ABAIXO DO MINIMO","OK"))</f>
        <v/>
      </c>
    </row>
    <row r="5906">
      <c r="B5906">
        <f>IFERROR(VLOOKUP(A5906,Produtos!A:B,2,FALSE),"")</f>
        <v/>
      </c>
      <c r="D5906" s="10">
        <f>IFERROR(INDEX(Lotes!$E:$E,MATCH(1,(Lotes!$A:$A=A5906)*(Lotes!$C:$C=C5906),0)),"")</f>
        <v/>
      </c>
      <c r="E5906" s="14">
        <f>IF(D5906="","",D5906-TODAY())</f>
        <v/>
      </c>
      <c r="F5906">
        <f>IF(D5906="","",IF(E5906&lt;0,"VENCIDO",IF(E5906&lt;=30,"VENCE EM &lt;= 30 DIAS",IF(E5906&lt;=60,"ATENCAO (31-60 DIAS)","OK"))))</f>
        <v/>
      </c>
      <c r="G5906" s="14">
        <f>SUMIFS(Lancamentos!$G:$G,Lancamentos!$C:$C,$A5906,Lancamentos!$E:$E,$C5906,Lancamentos!$B:$B,"ENTRADA")</f>
        <v/>
      </c>
      <c r="H5906" s="14">
        <f>SUMIFS(Lancamentos!$G:$G,Lancamentos!$C:$C,$A5906,Lancamentos!$E:$E,$C5906,Lancamentos!$B:$B,"SAIDA_USO")</f>
        <v/>
      </c>
      <c r="I5906" s="14">
        <f>SUMIFS(Lancamentos!$G:$G,Lancamentos!$C:$C,$A5906,Lancamentos!$E:$E,$C5906,Lancamentos!$B:$B,"SAIDA_DESCARTE")</f>
        <v/>
      </c>
      <c r="J5906" s="14">
        <f>G5906-H5906-I5906</f>
        <v/>
      </c>
      <c r="K5906">
        <f>IF(A5906="","",IF(J5906&lt;=IFERROR(VLOOKUP(A5906,Produtos!$A:$E,5,FALSE),0),"ABAIXO DO MINIMO","OK"))</f>
        <v/>
      </c>
    </row>
    <row r="5907">
      <c r="B5907">
        <f>IFERROR(VLOOKUP(A5907,Produtos!A:B,2,FALSE),"")</f>
        <v/>
      </c>
      <c r="D5907" s="10">
        <f>IFERROR(INDEX(Lotes!$E:$E,MATCH(1,(Lotes!$A:$A=A5907)*(Lotes!$C:$C=C5907),0)),"")</f>
        <v/>
      </c>
      <c r="E5907" s="14">
        <f>IF(D5907="","",D5907-TODAY())</f>
        <v/>
      </c>
      <c r="F5907">
        <f>IF(D5907="","",IF(E5907&lt;0,"VENCIDO",IF(E5907&lt;=30,"VENCE EM &lt;= 30 DIAS",IF(E5907&lt;=60,"ATENCAO (31-60 DIAS)","OK"))))</f>
        <v/>
      </c>
      <c r="G5907" s="14">
        <f>SUMIFS(Lancamentos!$G:$G,Lancamentos!$C:$C,$A5907,Lancamentos!$E:$E,$C5907,Lancamentos!$B:$B,"ENTRADA")</f>
        <v/>
      </c>
      <c r="H5907" s="14">
        <f>SUMIFS(Lancamentos!$G:$G,Lancamentos!$C:$C,$A5907,Lancamentos!$E:$E,$C5907,Lancamentos!$B:$B,"SAIDA_USO")</f>
        <v/>
      </c>
      <c r="I5907" s="14">
        <f>SUMIFS(Lancamentos!$G:$G,Lancamentos!$C:$C,$A5907,Lancamentos!$E:$E,$C5907,Lancamentos!$B:$B,"SAIDA_DESCARTE")</f>
        <v/>
      </c>
      <c r="J5907" s="14">
        <f>G5907-H5907-I5907</f>
        <v/>
      </c>
      <c r="K5907">
        <f>IF(A5907="","",IF(J5907&lt;=IFERROR(VLOOKUP(A5907,Produtos!$A:$E,5,FALSE),0),"ABAIXO DO MINIMO","OK"))</f>
        <v/>
      </c>
    </row>
    <row r="5908">
      <c r="B5908">
        <f>IFERROR(VLOOKUP(A5908,Produtos!A:B,2,FALSE),"")</f>
        <v/>
      </c>
      <c r="D5908" s="10">
        <f>IFERROR(INDEX(Lotes!$E:$E,MATCH(1,(Lotes!$A:$A=A5908)*(Lotes!$C:$C=C5908),0)),"")</f>
        <v/>
      </c>
      <c r="E5908" s="14">
        <f>IF(D5908="","",D5908-TODAY())</f>
        <v/>
      </c>
      <c r="F5908">
        <f>IF(D5908="","",IF(E5908&lt;0,"VENCIDO",IF(E5908&lt;=30,"VENCE EM &lt;= 30 DIAS",IF(E5908&lt;=60,"ATENCAO (31-60 DIAS)","OK"))))</f>
        <v/>
      </c>
      <c r="G5908" s="14">
        <f>SUMIFS(Lancamentos!$G:$G,Lancamentos!$C:$C,$A5908,Lancamentos!$E:$E,$C5908,Lancamentos!$B:$B,"ENTRADA")</f>
        <v/>
      </c>
      <c r="H5908" s="14">
        <f>SUMIFS(Lancamentos!$G:$G,Lancamentos!$C:$C,$A5908,Lancamentos!$E:$E,$C5908,Lancamentos!$B:$B,"SAIDA_USO")</f>
        <v/>
      </c>
      <c r="I5908" s="14">
        <f>SUMIFS(Lancamentos!$G:$G,Lancamentos!$C:$C,$A5908,Lancamentos!$E:$E,$C5908,Lancamentos!$B:$B,"SAIDA_DESCARTE")</f>
        <v/>
      </c>
      <c r="J5908" s="14">
        <f>G5908-H5908-I5908</f>
        <v/>
      </c>
      <c r="K5908">
        <f>IF(A5908="","",IF(J5908&lt;=IFERROR(VLOOKUP(A5908,Produtos!$A:$E,5,FALSE),0),"ABAIXO DO MINIMO","OK"))</f>
        <v/>
      </c>
    </row>
    <row r="5909">
      <c r="B5909">
        <f>IFERROR(VLOOKUP(A5909,Produtos!A:B,2,FALSE),"")</f>
        <v/>
      </c>
      <c r="D5909" s="10">
        <f>IFERROR(INDEX(Lotes!$E:$E,MATCH(1,(Lotes!$A:$A=A5909)*(Lotes!$C:$C=C5909),0)),"")</f>
        <v/>
      </c>
      <c r="E5909" s="14">
        <f>IF(D5909="","",D5909-TODAY())</f>
        <v/>
      </c>
      <c r="F5909">
        <f>IF(D5909="","",IF(E5909&lt;0,"VENCIDO",IF(E5909&lt;=30,"VENCE EM &lt;= 30 DIAS",IF(E5909&lt;=60,"ATENCAO (31-60 DIAS)","OK"))))</f>
        <v/>
      </c>
      <c r="G5909" s="14">
        <f>SUMIFS(Lancamentos!$G:$G,Lancamentos!$C:$C,$A5909,Lancamentos!$E:$E,$C5909,Lancamentos!$B:$B,"ENTRADA")</f>
        <v/>
      </c>
      <c r="H5909" s="14">
        <f>SUMIFS(Lancamentos!$G:$G,Lancamentos!$C:$C,$A5909,Lancamentos!$E:$E,$C5909,Lancamentos!$B:$B,"SAIDA_USO")</f>
        <v/>
      </c>
      <c r="I5909" s="14">
        <f>SUMIFS(Lancamentos!$G:$G,Lancamentos!$C:$C,$A5909,Lancamentos!$E:$E,$C5909,Lancamentos!$B:$B,"SAIDA_DESCARTE")</f>
        <v/>
      </c>
      <c r="J5909" s="14">
        <f>G5909-H5909-I5909</f>
        <v/>
      </c>
      <c r="K5909">
        <f>IF(A5909="","",IF(J5909&lt;=IFERROR(VLOOKUP(A5909,Produtos!$A:$E,5,FALSE),0),"ABAIXO DO MINIMO","OK"))</f>
        <v/>
      </c>
    </row>
    <row r="5910">
      <c r="B5910">
        <f>IFERROR(VLOOKUP(A5910,Produtos!A:B,2,FALSE),"")</f>
        <v/>
      </c>
      <c r="D5910" s="10">
        <f>IFERROR(INDEX(Lotes!$E:$E,MATCH(1,(Lotes!$A:$A=A5910)*(Lotes!$C:$C=C5910),0)),"")</f>
        <v/>
      </c>
      <c r="E5910" s="14">
        <f>IF(D5910="","",D5910-TODAY())</f>
        <v/>
      </c>
      <c r="F5910">
        <f>IF(D5910="","",IF(E5910&lt;0,"VENCIDO",IF(E5910&lt;=30,"VENCE EM &lt;= 30 DIAS",IF(E5910&lt;=60,"ATENCAO (31-60 DIAS)","OK"))))</f>
        <v/>
      </c>
      <c r="G5910" s="14">
        <f>SUMIFS(Lancamentos!$G:$G,Lancamentos!$C:$C,$A5910,Lancamentos!$E:$E,$C5910,Lancamentos!$B:$B,"ENTRADA")</f>
        <v/>
      </c>
      <c r="H5910" s="14">
        <f>SUMIFS(Lancamentos!$G:$G,Lancamentos!$C:$C,$A5910,Lancamentos!$E:$E,$C5910,Lancamentos!$B:$B,"SAIDA_USO")</f>
        <v/>
      </c>
      <c r="I5910" s="14">
        <f>SUMIFS(Lancamentos!$G:$G,Lancamentos!$C:$C,$A5910,Lancamentos!$E:$E,$C5910,Lancamentos!$B:$B,"SAIDA_DESCARTE")</f>
        <v/>
      </c>
      <c r="J5910" s="14">
        <f>G5910-H5910-I5910</f>
        <v/>
      </c>
      <c r="K5910">
        <f>IF(A5910="","",IF(J5910&lt;=IFERROR(VLOOKUP(A5910,Produtos!$A:$E,5,FALSE),0),"ABAIXO DO MINIMO","OK"))</f>
        <v/>
      </c>
    </row>
    <row r="5911">
      <c r="B5911">
        <f>IFERROR(VLOOKUP(A5911,Produtos!A:B,2,FALSE),"")</f>
        <v/>
      </c>
      <c r="D5911" s="10">
        <f>IFERROR(INDEX(Lotes!$E:$E,MATCH(1,(Lotes!$A:$A=A5911)*(Lotes!$C:$C=C5911),0)),"")</f>
        <v/>
      </c>
      <c r="E5911" s="14">
        <f>IF(D5911="","",D5911-TODAY())</f>
        <v/>
      </c>
      <c r="F5911">
        <f>IF(D5911="","",IF(E5911&lt;0,"VENCIDO",IF(E5911&lt;=30,"VENCE EM &lt;= 30 DIAS",IF(E5911&lt;=60,"ATENCAO (31-60 DIAS)","OK"))))</f>
        <v/>
      </c>
      <c r="G5911" s="14">
        <f>SUMIFS(Lancamentos!$G:$G,Lancamentos!$C:$C,$A5911,Lancamentos!$E:$E,$C5911,Lancamentos!$B:$B,"ENTRADA")</f>
        <v/>
      </c>
      <c r="H5911" s="14">
        <f>SUMIFS(Lancamentos!$G:$G,Lancamentos!$C:$C,$A5911,Lancamentos!$E:$E,$C5911,Lancamentos!$B:$B,"SAIDA_USO")</f>
        <v/>
      </c>
      <c r="I5911" s="14">
        <f>SUMIFS(Lancamentos!$G:$G,Lancamentos!$C:$C,$A5911,Lancamentos!$E:$E,$C5911,Lancamentos!$B:$B,"SAIDA_DESCARTE")</f>
        <v/>
      </c>
      <c r="J5911" s="14">
        <f>G5911-H5911-I5911</f>
        <v/>
      </c>
      <c r="K5911">
        <f>IF(A5911="","",IF(J5911&lt;=IFERROR(VLOOKUP(A5911,Produtos!$A:$E,5,FALSE),0),"ABAIXO DO MINIMO","OK"))</f>
        <v/>
      </c>
    </row>
    <row r="5912">
      <c r="B5912">
        <f>IFERROR(VLOOKUP(A5912,Produtos!A:B,2,FALSE),"")</f>
        <v/>
      </c>
      <c r="D5912" s="10">
        <f>IFERROR(INDEX(Lotes!$E:$E,MATCH(1,(Lotes!$A:$A=A5912)*(Lotes!$C:$C=C5912),0)),"")</f>
        <v/>
      </c>
      <c r="E5912" s="14">
        <f>IF(D5912="","",D5912-TODAY())</f>
        <v/>
      </c>
      <c r="F5912">
        <f>IF(D5912="","",IF(E5912&lt;0,"VENCIDO",IF(E5912&lt;=30,"VENCE EM &lt;= 30 DIAS",IF(E5912&lt;=60,"ATENCAO (31-60 DIAS)","OK"))))</f>
        <v/>
      </c>
      <c r="G5912" s="14">
        <f>SUMIFS(Lancamentos!$G:$G,Lancamentos!$C:$C,$A5912,Lancamentos!$E:$E,$C5912,Lancamentos!$B:$B,"ENTRADA")</f>
        <v/>
      </c>
      <c r="H5912" s="14">
        <f>SUMIFS(Lancamentos!$G:$G,Lancamentos!$C:$C,$A5912,Lancamentos!$E:$E,$C5912,Lancamentos!$B:$B,"SAIDA_USO")</f>
        <v/>
      </c>
      <c r="I5912" s="14">
        <f>SUMIFS(Lancamentos!$G:$G,Lancamentos!$C:$C,$A5912,Lancamentos!$E:$E,$C5912,Lancamentos!$B:$B,"SAIDA_DESCARTE")</f>
        <v/>
      </c>
      <c r="J5912" s="14">
        <f>G5912-H5912-I5912</f>
        <v/>
      </c>
      <c r="K5912">
        <f>IF(A5912="","",IF(J5912&lt;=IFERROR(VLOOKUP(A5912,Produtos!$A:$E,5,FALSE),0),"ABAIXO DO MINIMO","OK"))</f>
        <v/>
      </c>
    </row>
    <row r="5913">
      <c r="B5913">
        <f>IFERROR(VLOOKUP(A5913,Produtos!A:B,2,FALSE),"")</f>
        <v/>
      </c>
      <c r="D5913" s="10">
        <f>IFERROR(INDEX(Lotes!$E:$E,MATCH(1,(Lotes!$A:$A=A5913)*(Lotes!$C:$C=C5913),0)),"")</f>
        <v/>
      </c>
      <c r="E5913" s="14">
        <f>IF(D5913="","",D5913-TODAY())</f>
        <v/>
      </c>
      <c r="F5913">
        <f>IF(D5913="","",IF(E5913&lt;0,"VENCIDO",IF(E5913&lt;=30,"VENCE EM &lt;= 30 DIAS",IF(E5913&lt;=60,"ATENCAO (31-60 DIAS)","OK"))))</f>
        <v/>
      </c>
      <c r="G5913" s="14">
        <f>SUMIFS(Lancamentos!$G:$G,Lancamentos!$C:$C,$A5913,Lancamentos!$E:$E,$C5913,Lancamentos!$B:$B,"ENTRADA")</f>
        <v/>
      </c>
      <c r="H5913" s="14">
        <f>SUMIFS(Lancamentos!$G:$G,Lancamentos!$C:$C,$A5913,Lancamentos!$E:$E,$C5913,Lancamentos!$B:$B,"SAIDA_USO")</f>
        <v/>
      </c>
      <c r="I5913" s="14">
        <f>SUMIFS(Lancamentos!$G:$G,Lancamentos!$C:$C,$A5913,Lancamentos!$E:$E,$C5913,Lancamentos!$B:$B,"SAIDA_DESCARTE")</f>
        <v/>
      </c>
      <c r="J5913" s="14">
        <f>G5913-H5913-I5913</f>
        <v/>
      </c>
      <c r="K5913">
        <f>IF(A5913="","",IF(J5913&lt;=IFERROR(VLOOKUP(A5913,Produtos!$A:$E,5,FALSE),0),"ABAIXO DO MINIMO","OK"))</f>
        <v/>
      </c>
    </row>
    <row r="5914">
      <c r="B5914">
        <f>IFERROR(VLOOKUP(A5914,Produtos!A:B,2,FALSE),"")</f>
        <v/>
      </c>
      <c r="D5914" s="10">
        <f>IFERROR(INDEX(Lotes!$E:$E,MATCH(1,(Lotes!$A:$A=A5914)*(Lotes!$C:$C=C5914),0)),"")</f>
        <v/>
      </c>
      <c r="E5914" s="14">
        <f>IF(D5914="","",D5914-TODAY())</f>
        <v/>
      </c>
      <c r="F5914">
        <f>IF(D5914="","",IF(E5914&lt;0,"VENCIDO",IF(E5914&lt;=30,"VENCE EM &lt;= 30 DIAS",IF(E5914&lt;=60,"ATENCAO (31-60 DIAS)","OK"))))</f>
        <v/>
      </c>
      <c r="G5914" s="14">
        <f>SUMIFS(Lancamentos!$G:$G,Lancamentos!$C:$C,$A5914,Lancamentos!$E:$E,$C5914,Lancamentos!$B:$B,"ENTRADA")</f>
        <v/>
      </c>
      <c r="H5914" s="14">
        <f>SUMIFS(Lancamentos!$G:$G,Lancamentos!$C:$C,$A5914,Lancamentos!$E:$E,$C5914,Lancamentos!$B:$B,"SAIDA_USO")</f>
        <v/>
      </c>
      <c r="I5914" s="14">
        <f>SUMIFS(Lancamentos!$G:$G,Lancamentos!$C:$C,$A5914,Lancamentos!$E:$E,$C5914,Lancamentos!$B:$B,"SAIDA_DESCARTE")</f>
        <v/>
      </c>
      <c r="J5914" s="14">
        <f>G5914-H5914-I5914</f>
        <v/>
      </c>
      <c r="K5914">
        <f>IF(A5914="","",IF(J5914&lt;=IFERROR(VLOOKUP(A5914,Produtos!$A:$E,5,FALSE),0),"ABAIXO DO MINIMO","OK"))</f>
        <v/>
      </c>
    </row>
    <row r="5915">
      <c r="B5915">
        <f>IFERROR(VLOOKUP(A5915,Produtos!A:B,2,FALSE),"")</f>
        <v/>
      </c>
      <c r="D5915" s="10">
        <f>IFERROR(INDEX(Lotes!$E:$E,MATCH(1,(Lotes!$A:$A=A5915)*(Lotes!$C:$C=C5915),0)),"")</f>
        <v/>
      </c>
      <c r="E5915" s="14">
        <f>IF(D5915="","",D5915-TODAY())</f>
        <v/>
      </c>
      <c r="F5915">
        <f>IF(D5915="","",IF(E5915&lt;0,"VENCIDO",IF(E5915&lt;=30,"VENCE EM &lt;= 30 DIAS",IF(E5915&lt;=60,"ATENCAO (31-60 DIAS)","OK"))))</f>
        <v/>
      </c>
      <c r="G5915" s="14">
        <f>SUMIFS(Lancamentos!$G:$G,Lancamentos!$C:$C,$A5915,Lancamentos!$E:$E,$C5915,Lancamentos!$B:$B,"ENTRADA")</f>
        <v/>
      </c>
      <c r="H5915" s="14">
        <f>SUMIFS(Lancamentos!$G:$G,Lancamentos!$C:$C,$A5915,Lancamentos!$E:$E,$C5915,Lancamentos!$B:$B,"SAIDA_USO")</f>
        <v/>
      </c>
      <c r="I5915" s="14">
        <f>SUMIFS(Lancamentos!$G:$G,Lancamentos!$C:$C,$A5915,Lancamentos!$E:$E,$C5915,Lancamentos!$B:$B,"SAIDA_DESCARTE")</f>
        <v/>
      </c>
      <c r="J5915" s="14">
        <f>G5915-H5915-I5915</f>
        <v/>
      </c>
      <c r="K5915">
        <f>IF(A5915="","",IF(J5915&lt;=IFERROR(VLOOKUP(A5915,Produtos!$A:$E,5,FALSE),0),"ABAIXO DO MINIMO","OK"))</f>
        <v/>
      </c>
    </row>
    <row r="5916">
      <c r="B5916">
        <f>IFERROR(VLOOKUP(A5916,Produtos!A:B,2,FALSE),"")</f>
        <v/>
      </c>
      <c r="D5916" s="10">
        <f>IFERROR(INDEX(Lotes!$E:$E,MATCH(1,(Lotes!$A:$A=A5916)*(Lotes!$C:$C=C5916),0)),"")</f>
        <v/>
      </c>
      <c r="E5916" s="14">
        <f>IF(D5916="","",D5916-TODAY())</f>
        <v/>
      </c>
      <c r="F5916">
        <f>IF(D5916="","",IF(E5916&lt;0,"VENCIDO",IF(E5916&lt;=30,"VENCE EM &lt;= 30 DIAS",IF(E5916&lt;=60,"ATENCAO (31-60 DIAS)","OK"))))</f>
        <v/>
      </c>
      <c r="G5916" s="14">
        <f>SUMIFS(Lancamentos!$G:$G,Lancamentos!$C:$C,$A5916,Lancamentos!$E:$E,$C5916,Lancamentos!$B:$B,"ENTRADA")</f>
        <v/>
      </c>
      <c r="H5916" s="14">
        <f>SUMIFS(Lancamentos!$G:$G,Lancamentos!$C:$C,$A5916,Lancamentos!$E:$E,$C5916,Lancamentos!$B:$B,"SAIDA_USO")</f>
        <v/>
      </c>
      <c r="I5916" s="14">
        <f>SUMIFS(Lancamentos!$G:$G,Lancamentos!$C:$C,$A5916,Lancamentos!$E:$E,$C5916,Lancamentos!$B:$B,"SAIDA_DESCARTE")</f>
        <v/>
      </c>
      <c r="J5916" s="14">
        <f>G5916-H5916-I5916</f>
        <v/>
      </c>
      <c r="K5916">
        <f>IF(A5916="","",IF(J5916&lt;=IFERROR(VLOOKUP(A5916,Produtos!$A:$E,5,FALSE),0),"ABAIXO DO MINIMO","OK"))</f>
        <v/>
      </c>
    </row>
    <row r="5917">
      <c r="B5917">
        <f>IFERROR(VLOOKUP(A5917,Produtos!A:B,2,FALSE),"")</f>
        <v/>
      </c>
      <c r="D5917" s="10">
        <f>IFERROR(INDEX(Lotes!$E:$E,MATCH(1,(Lotes!$A:$A=A5917)*(Lotes!$C:$C=C5917),0)),"")</f>
        <v/>
      </c>
      <c r="E5917" s="14">
        <f>IF(D5917="","",D5917-TODAY())</f>
        <v/>
      </c>
      <c r="F5917">
        <f>IF(D5917="","",IF(E5917&lt;0,"VENCIDO",IF(E5917&lt;=30,"VENCE EM &lt;= 30 DIAS",IF(E5917&lt;=60,"ATENCAO (31-60 DIAS)","OK"))))</f>
        <v/>
      </c>
      <c r="G5917" s="14">
        <f>SUMIFS(Lancamentos!$G:$G,Lancamentos!$C:$C,$A5917,Lancamentos!$E:$E,$C5917,Lancamentos!$B:$B,"ENTRADA")</f>
        <v/>
      </c>
      <c r="H5917" s="14">
        <f>SUMIFS(Lancamentos!$G:$G,Lancamentos!$C:$C,$A5917,Lancamentos!$E:$E,$C5917,Lancamentos!$B:$B,"SAIDA_USO")</f>
        <v/>
      </c>
      <c r="I5917" s="14">
        <f>SUMIFS(Lancamentos!$G:$G,Lancamentos!$C:$C,$A5917,Lancamentos!$E:$E,$C5917,Lancamentos!$B:$B,"SAIDA_DESCARTE")</f>
        <v/>
      </c>
      <c r="J5917" s="14">
        <f>G5917-H5917-I5917</f>
        <v/>
      </c>
      <c r="K5917">
        <f>IF(A5917="","",IF(J5917&lt;=IFERROR(VLOOKUP(A5917,Produtos!$A:$E,5,FALSE),0),"ABAIXO DO MINIMO","OK"))</f>
        <v/>
      </c>
    </row>
    <row r="5918">
      <c r="B5918">
        <f>IFERROR(VLOOKUP(A5918,Produtos!A:B,2,FALSE),"")</f>
        <v/>
      </c>
      <c r="D5918" s="10">
        <f>IFERROR(INDEX(Lotes!$E:$E,MATCH(1,(Lotes!$A:$A=A5918)*(Lotes!$C:$C=C5918),0)),"")</f>
        <v/>
      </c>
      <c r="E5918" s="14">
        <f>IF(D5918="","",D5918-TODAY())</f>
        <v/>
      </c>
      <c r="F5918">
        <f>IF(D5918="","",IF(E5918&lt;0,"VENCIDO",IF(E5918&lt;=30,"VENCE EM &lt;= 30 DIAS",IF(E5918&lt;=60,"ATENCAO (31-60 DIAS)","OK"))))</f>
        <v/>
      </c>
      <c r="G5918" s="14">
        <f>SUMIFS(Lancamentos!$G:$G,Lancamentos!$C:$C,$A5918,Lancamentos!$E:$E,$C5918,Lancamentos!$B:$B,"ENTRADA")</f>
        <v/>
      </c>
      <c r="H5918" s="14">
        <f>SUMIFS(Lancamentos!$G:$G,Lancamentos!$C:$C,$A5918,Lancamentos!$E:$E,$C5918,Lancamentos!$B:$B,"SAIDA_USO")</f>
        <v/>
      </c>
      <c r="I5918" s="14">
        <f>SUMIFS(Lancamentos!$G:$G,Lancamentos!$C:$C,$A5918,Lancamentos!$E:$E,$C5918,Lancamentos!$B:$B,"SAIDA_DESCARTE")</f>
        <v/>
      </c>
      <c r="J5918" s="14">
        <f>G5918-H5918-I5918</f>
        <v/>
      </c>
      <c r="K5918">
        <f>IF(A5918="","",IF(J5918&lt;=IFERROR(VLOOKUP(A5918,Produtos!$A:$E,5,FALSE),0),"ABAIXO DO MINIMO","OK"))</f>
        <v/>
      </c>
    </row>
    <row r="5919">
      <c r="B5919">
        <f>IFERROR(VLOOKUP(A5919,Produtos!A:B,2,FALSE),"")</f>
        <v/>
      </c>
      <c r="D5919" s="10">
        <f>IFERROR(INDEX(Lotes!$E:$E,MATCH(1,(Lotes!$A:$A=A5919)*(Lotes!$C:$C=C5919),0)),"")</f>
        <v/>
      </c>
      <c r="E5919" s="14">
        <f>IF(D5919="","",D5919-TODAY())</f>
        <v/>
      </c>
      <c r="F5919">
        <f>IF(D5919="","",IF(E5919&lt;0,"VENCIDO",IF(E5919&lt;=30,"VENCE EM &lt;= 30 DIAS",IF(E5919&lt;=60,"ATENCAO (31-60 DIAS)","OK"))))</f>
        <v/>
      </c>
      <c r="G5919" s="14">
        <f>SUMIFS(Lancamentos!$G:$G,Lancamentos!$C:$C,$A5919,Lancamentos!$E:$E,$C5919,Lancamentos!$B:$B,"ENTRADA")</f>
        <v/>
      </c>
      <c r="H5919" s="14">
        <f>SUMIFS(Lancamentos!$G:$G,Lancamentos!$C:$C,$A5919,Lancamentos!$E:$E,$C5919,Lancamentos!$B:$B,"SAIDA_USO")</f>
        <v/>
      </c>
      <c r="I5919" s="14">
        <f>SUMIFS(Lancamentos!$G:$G,Lancamentos!$C:$C,$A5919,Lancamentos!$E:$E,$C5919,Lancamentos!$B:$B,"SAIDA_DESCARTE")</f>
        <v/>
      </c>
      <c r="J5919" s="14">
        <f>G5919-H5919-I5919</f>
        <v/>
      </c>
      <c r="K5919">
        <f>IF(A5919="","",IF(J5919&lt;=IFERROR(VLOOKUP(A5919,Produtos!$A:$E,5,FALSE),0),"ABAIXO DO MINIMO","OK"))</f>
        <v/>
      </c>
    </row>
    <row r="5920">
      <c r="B5920">
        <f>IFERROR(VLOOKUP(A5920,Produtos!A:B,2,FALSE),"")</f>
        <v/>
      </c>
      <c r="D5920" s="10">
        <f>IFERROR(INDEX(Lotes!$E:$E,MATCH(1,(Lotes!$A:$A=A5920)*(Lotes!$C:$C=C5920),0)),"")</f>
        <v/>
      </c>
      <c r="E5920" s="14">
        <f>IF(D5920="","",D5920-TODAY())</f>
        <v/>
      </c>
      <c r="F5920">
        <f>IF(D5920="","",IF(E5920&lt;0,"VENCIDO",IF(E5920&lt;=30,"VENCE EM &lt;= 30 DIAS",IF(E5920&lt;=60,"ATENCAO (31-60 DIAS)","OK"))))</f>
        <v/>
      </c>
      <c r="G5920" s="14">
        <f>SUMIFS(Lancamentos!$G:$G,Lancamentos!$C:$C,$A5920,Lancamentos!$E:$E,$C5920,Lancamentos!$B:$B,"ENTRADA")</f>
        <v/>
      </c>
      <c r="H5920" s="14">
        <f>SUMIFS(Lancamentos!$G:$G,Lancamentos!$C:$C,$A5920,Lancamentos!$E:$E,$C5920,Lancamentos!$B:$B,"SAIDA_USO")</f>
        <v/>
      </c>
      <c r="I5920" s="14">
        <f>SUMIFS(Lancamentos!$G:$G,Lancamentos!$C:$C,$A5920,Lancamentos!$E:$E,$C5920,Lancamentos!$B:$B,"SAIDA_DESCARTE")</f>
        <v/>
      </c>
      <c r="J5920" s="14">
        <f>G5920-H5920-I5920</f>
        <v/>
      </c>
      <c r="K5920">
        <f>IF(A5920="","",IF(J5920&lt;=IFERROR(VLOOKUP(A5920,Produtos!$A:$E,5,FALSE),0),"ABAIXO DO MINIMO","OK"))</f>
        <v/>
      </c>
    </row>
    <row r="5921">
      <c r="B5921">
        <f>IFERROR(VLOOKUP(A5921,Produtos!A:B,2,FALSE),"")</f>
        <v/>
      </c>
      <c r="D5921" s="10">
        <f>IFERROR(INDEX(Lotes!$E:$E,MATCH(1,(Lotes!$A:$A=A5921)*(Lotes!$C:$C=C5921),0)),"")</f>
        <v/>
      </c>
      <c r="E5921" s="14">
        <f>IF(D5921="","",D5921-TODAY())</f>
        <v/>
      </c>
      <c r="F5921">
        <f>IF(D5921="","",IF(E5921&lt;0,"VENCIDO",IF(E5921&lt;=30,"VENCE EM &lt;= 30 DIAS",IF(E5921&lt;=60,"ATENCAO (31-60 DIAS)","OK"))))</f>
        <v/>
      </c>
      <c r="G5921" s="14">
        <f>SUMIFS(Lancamentos!$G:$G,Lancamentos!$C:$C,$A5921,Lancamentos!$E:$E,$C5921,Lancamentos!$B:$B,"ENTRADA")</f>
        <v/>
      </c>
      <c r="H5921" s="14">
        <f>SUMIFS(Lancamentos!$G:$G,Lancamentos!$C:$C,$A5921,Lancamentos!$E:$E,$C5921,Lancamentos!$B:$B,"SAIDA_USO")</f>
        <v/>
      </c>
      <c r="I5921" s="14">
        <f>SUMIFS(Lancamentos!$G:$G,Lancamentos!$C:$C,$A5921,Lancamentos!$E:$E,$C5921,Lancamentos!$B:$B,"SAIDA_DESCARTE")</f>
        <v/>
      </c>
      <c r="J5921" s="14">
        <f>G5921-H5921-I5921</f>
        <v/>
      </c>
      <c r="K5921">
        <f>IF(A5921="","",IF(J5921&lt;=IFERROR(VLOOKUP(A5921,Produtos!$A:$E,5,FALSE),0),"ABAIXO DO MINIMO","OK"))</f>
        <v/>
      </c>
    </row>
    <row r="5922">
      <c r="B5922">
        <f>IFERROR(VLOOKUP(A5922,Produtos!A:B,2,FALSE),"")</f>
        <v/>
      </c>
      <c r="D5922" s="10">
        <f>IFERROR(INDEX(Lotes!$E:$E,MATCH(1,(Lotes!$A:$A=A5922)*(Lotes!$C:$C=C5922),0)),"")</f>
        <v/>
      </c>
      <c r="E5922" s="14">
        <f>IF(D5922="","",D5922-TODAY())</f>
        <v/>
      </c>
      <c r="F5922">
        <f>IF(D5922="","",IF(E5922&lt;0,"VENCIDO",IF(E5922&lt;=30,"VENCE EM &lt;= 30 DIAS",IF(E5922&lt;=60,"ATENCAO (31-60 DIAS)","OK"))))</f>
        <v/>
      </c>
      <c r="G5922" s="14">
        <f>SUMIFS(Lancamentos!$G:$G,Lancamentos!$C:$C,$A5922,Lancamentos!$E:$E,$C5922,Lancamentos!$B:$B,"ENTRADA")</f>
        <v/>
      </c>
      <c r="H5922" s="14">
        <f>SUMIFS(Lancamentos!$G:$G,Lancamentos!$C:$C,$A5922,Lancamentos!$E:$E,$C5922,Lancamentos!$B:$B,"SAIDA_USO")</f>
        <v/>
      </c>
      <c r="I5922" s="14">
        <f>SUMIFS(Lancamentos!$G:$G,Lancamentos!$C:$C,$A5922,Lancamentos!$E:$E,$C5922,Lancamentos!$B:$B,"SAIDA_DESCARTE")</f>
        <v/>
      </c>
      <c r="J5922" s="14">
        <f>G5922-H5922-I5922</f>
        <v/>
      </c>
      <c r="K5922">
        <f>IF(A5922="","",IF(J5922&lt;=IFERROR(VLOOKUP(A5922,Produtos!$A:$E,5,FALSE),0),"ABAIXO DO MINIMO","OK"))</f>
        <v/>
      </c>
    </row>
    <row r="5923">
      <c r="B5923">
        <f>IFERROR(VLOOKUP(A5923,Produtos!A:B,2,FALSE),"")</f>
        <v/>
      </c>
      <c r="D5923" s="10">
        <f>IFERROR(INDEX(Lotes!$E:$E,MATCH(1,(Lotes!$A:$A=A5923)*(Lotes!$C:$C=C5923),0)),"")</f>
        <v/>
      </c>
      <c r="E5923" s="14">
        <f>IF(D5923="","",D5923-TODAY())</f>
        <v/>
      </c>
      <c r="F5923">
        <f>IF(D5923="","",IF(E5923&lt;0,"VENCIDO",IF(E5923&lt;=30,"VENCE EM &lt;= 30 DIAS",IF(E5923&lt;=60,"ATENCAO (31-60 DIAS)","OK"))))</f>
        <v/>
      </c>
      <c r="G5923" s="14">
        <f>SUMIFS(Lancamentos!$G:$G,Lancamentos!$C:$C,$A5923,Lancamentos!$E:$E,$C5923,Lancamentos!$B:$B,"ENTRADA")</f>
        <v/>
      </c>
      <c r="H5923" s="14">
        <f>SUMIFS(Lancamentos!$G:$G,Lancamentos!$C:$C,$A5923,Lancamentos!$E:$E,$C5923,Lancamentos!$B:$B,"SAIDA_USO")</f>
        <v/>
      </c>
      <c r="I5923" s="14">
        <f>SUMIFS(Lancamentos!$G:$G,Lancamentos!$C:$C,$A5923,Lancamentos!$E:$E,$C5923,Lancamentos!$B:$B,"SAIDA_DESCARTE")</f>
        <v/>
      </c>
      <c r="J5923" s="14">
        <f>G5923-H5923-I5923</f>
        <v/>
      </c>
      <c r="K5923">
        <f>IF(A5923="","",IF(J5923&lt;=IFERROR(VLOOKUP(A5923,Produtos!$A:$E,5,FALSE),0),"ABAIXO DO MINIMO","OK"))</f>
        <v/>
      </c>
    </row>
    <row r="5924">
      <c r="B5924">
        <f>IFERROR(VLOOKUP(A5924,Produtos!A:B,2,FALSE),"")</f>
        <v/>
      </c>
      <c r="D5924" s="10">
        <f>IFERROR(INDEX(Lotes!$E:$E,MATCH(1,(Lotes!$A:$A=A5924)*(Lotes!$C:$C=C5924),0)),"")</f>
        <v/>
      </c>
      <c r="E5924" s="14">
        <f>IF(D5924="","",D5924-TODAY())</f>
        <v/>
      </c>
      <c r="F5924">
        <f>IF(D5924="","",IF(E5924&lt;0,"VENCIDO",IF(E5924&lt;=30,"VENCE EM &lt;= 30 DIAS",IF(E5924&lt;=60,"ATENCAO (31-60 DIAS)","OK"))))</f>
        <v/>
      </c>
      <c r="G5924" s="14">
        <f>SUMIFS(Lancamentos!$G:$G,Lancamentos!$C:$C,$A5924,Lancamentos!$E:$E,$C5924,Lancamentos!$B:$B,"ENTRADA")</f>
        <v/>
      </c>
      <c r="H5924" s="14">
        <f>SUMIFS(Lancamentos!$G:$G,Lancamentos!$C:$C,$A5924,Lancamentos!$E:$E,$C5924,Lancamentos!$B:$B,"SAIDA_USO")</f>
        <v/>
      </c>
      <c r="I5924" s="14">
        <f>SUMIFS(Lancamentos!$G:$G,Lancamentos!$C:$C,$A5924,Lancamentos!$E:$E,$C5924,Lancamentos!$B:$B,"SAIDA_DESCARTE")</f>
        <v/>
      </c>
      <c r="J5924" s="14">
        <f>G5924-H5924-I5924</f>
        <v/>
      </c>
      <c r="K5924">
        <f>IF(A5924="","",IF(J5924&lt;=IFERROR(VLOOKUP(A5924,Produtos!$A:$E,5,FALSE),0),"ABAIXO DO MINIMO","OK"))</f>
        <v/>
      </c>
    </row>
    <row r="5925">
      <c r="B5925">
        <f>IFERROR(VLOOKUP(A5925,Produtos!A:B,2,FALSE),"")</f>
        <v/>
      </c>
      <c r="D5925" s="10">
        <f>IFERROR(INDEX(Lotes!$E:$E,MATCH(1,(Lotes!$A:$A=A5925)*(Lotes!$C:$C=C5925),0)),"")</f>
        <v/>
      </c>
      <c r="E5925" s="14">
        <f>IF(D5925="","",D5925-TODAY())</f>
        <v/>
      </c>
      <c r="F5925">
        <f>IF(D5925="","",IF(E5925&lt;0,"VENCIDO",IF(E5925&lt;=30,"VENCE EM &lt;= 30 DIAS",IF(E5925&lt;=60,"ATENCAO (31-60 DIAS)","OK"))))</f>
        <v/>
      </c>
      <c r="G5925" s="14">
        <f>SUMIFS(Lancamentos!$G:$G,Lancamentos!$C:$C,$A5925,Lancamentos!$E:$E,$C5925,Lancamentos!$B:$B,"ENTRADA")</f>
        <v/>
      </c>
      <c r="H5925" s="14">
        <f>SUMIFS(Lancamentos!$G:$G,Lancamentos!$C:$C,$A5925,Lancamentos!$E:$E,$C5925,Lancamentos!$B:$B,"SAIDA_USO")</f>
        <v/>
      </c>
      <c r="I5925" s="14">
        <f>SUMIFS(Lancamentos!$G:$G,Lancamentos!$C:$C,$A5925,Lancamentos!$E:$E,$C5925,Lancamentos!$B:$B,"SAIDA_DESCARTE")</f>
        <v/>
      </c>
      <c r="J5925" s="14">
        <f>G5925-H5925-I5925</f>
        <v/>
      </c>
      <c r="K5925">
        <f>IF(A5925="","",IF(J5925&lt;=IFERROR(VLOOKUP(A5925,Produtos!$A:$E,5,FALSE),0),"ABAIXO DO MINIMO","OK"))</f>
        <v/>
      </c>
    </row>
    <row r="5926">
      <c r="B5926">
        <f>IFERROR(VLOOKUP(A5926,Produtos!A:B,2,FALSE),"")</f>
        <v/>
      </c>
      <c r="D5926" s="10">
        <f>IFERROR(INDEX(Lotes!$E:$E,MATCH(1,(Lotes!$A:$A=A5926)*(Lotes!$C:$C=C5926),0)),"")</f>
        <v/>
      </c>
      <c r="E5926" s="14">
        <f>IF(D5926="","",D5926-TODAY())</f>
        <v/>
      </c>
      <c r="F5926">
        <f>IF(D5926="","",IF(E5926&lt;0,"VENCIDO",IF(E5926&lt;=30,"VENCE EM &lt;= 30 DIAS",IF(E5926&lt;=60,"ATENCAO (31-60 DIAS)","OK"))))</f>
        <v/>
      </c>
      <c r="G5926" s="14">
        <f>SUMIFS(Lancamentos!$G:$G,Lancamentos!$C:$C,$A5926,Lancamentos!$E:$E,$C5926,Lancamentos!$B:$B,"ENTRADA")</f>
        <v/>
      </c>
      <c r="H5926" s="14">
        <f>SUMIFS(Lancamentos!$G:$G,Lancamentos!$C:$C,$A5926,Lancamentos!$E:$E,$C5926,Lancamentos!$B:$B,"SAIDA_USO")</f>
        <v/>
      </c>
      <c r="I5926" s="14">
        <f>SUMIFS(Lancamentos!$G:$G,Lancamentos!$C:$C,$A5926,Lancamentos!$E:$E,$C5926,Lancamentos!$B:$B,"SAIDA_DESCARTE")</f>
        <v/>
      </c>
      <c r="J5926" s="14">
        <f>G5926-H5926-I5926</f>
        <v/>
      </c>
      <c r="K5926">
        <f>IF(A5926="","",IF(J5926&lt;=IFERROR(VLOOKUP(A5926,Produtos!$A:$E,5,FALSE),0),"ABAIXO DO MINIMO","OK"))</f>
        <v/>
      </c>
    </row>
    <row r="5927">
      <c r="B5927">
        <f>IFERROR(VLOOKUP(A5927,Produtos!A:B,2,FALSE),"")</f>
        <v/>
      </c>
      <c r="D5927" s="10">
        <f>IFERROR(INDEX(Lotes!$E:$E,MATCH(1,(Lotes!$A:$A=A5927)*(Lotes!$C:$C=C5927),0)),"")</f>
        <v/>
      </c>
      <c r="E5927" s="14">
        <f>IF(D5927="","",D5927-TODAY())</f>
        <v/>
      </c>
      <c r="F5927">
        <f>IF(D5927="","",IF(E5927&lt;0,"VENCIDO",IF(E5927&lt;=30,"VENCE EM &lt;= 30 DIAS",IF(E5927&lt;=60,"ATENCAO (31-60 DIAS)","OK"))))</f>
        <v/>
      </c>
      <c r="G5927" s="14">
        <f>SUMIFS(Lancamentos!$G:$G,Lancamentos!$C:$C,$A5927,Lancamentos!$E:$E,$C5927,Lancamentos!$B:$B,"ENTRADA")</f>
        <v/>
      </c>
      <c r="H5927" s="14">
        <f>SUMIFS(Lancamentos!$G:$G,Lancamentos!$C:$C,$A5927,Lancamentos!$E:$E,$C5927,Lancamentos!$B:$B,"SAIDA_USO")</f>
        <v/>
      </c>
      <c r="I5927" s="14">
        <f>SUMIFS(Lancamentos!$G:$G,Lancamentos!$C:$C,$A5927,Lancamentos!$E:$E,$C5927,Lancamentos!$B:$B,"SAIDA_DESCARTE")</f>
        <v/>
      </c>
      <c r="J5927" s="14">
        <f>G5927-H5927-I5927</f>
        <v/>
      </c>
      <c r="K5927">
        <f>IF(A5927="","",IF(J5927&lt;=IFERROR(VLOOKUP(A5927,Produtos!$A:$E,5,FALSE),0),"ABAIXO DO MINIMO","OK"))</f>
        <v/>
      </c>
    </row>
    <row r="5928">
      <c r="B5928">
        <f>IFERROR(VLOOKUP(A5928,Produtos!A:B,2,FALSE),"")</f>
        <v/>
      </c>
      <c r="D5928" s="10">
        <f>IFERROR(INDEX(Lotes!$E:$E,MATCH(1,(Lotes!$A:$A=A5928)*(Lotes!$C:$C=C5928),0)),"")</f>
        <v/>
      </c>
      <c r="E5928" s="14">
        <f>IF(D5928="","",D5928-TODAY())</f>
        <v/>
      </c>
      <c r="F5928">
        <f>IF(D5928="","",IF(E5928&lt;0,"VENCIDO",IF(E5928&lt;=30,"VENCE EM &lt;= 30 DIAS",IF(E5928&lt;=60,"ATENCAO (31-60 DIAS)","OK"))))</f>
        <v/>
      </c>
      <c r="G5928" s="14">
        <f>SUMIFS(Lancamentos!$G:$G,Lancamentos!$C:$C,$A5928,Lancamentos!$E:$E,$C5928,Lancamentos!$B:$B,"ENTRADA")</f>
        <v/>
      </c>
      <c r="H5928" s="14">
        <f>SUMIFS(Lancamentos!$G:$G,Lancamentos!$C:$C,$A5928,Lancamentos!$E:$E,$C5928,Lancamentos!$B:$B,"SAIDA_USO")</f>
        <v/>
      </c>
      <c r="I5928" s="14">
        <f>SUMIFS(Lancamentos!$G:$G,Lancamentos!$C:$C,$A5928,Lancamentos!$E:$E,$C5928,Lancamentos!$B:$B,"SAIDA_DESCARTE")</f>
        <v/>
      </c>
      <c r="J5928" s="14">
        <f>G5928-H5928-I5928</f>
        <v/>
      </c>
      <c r="K5928">
        <f>IF(A5928="","",IF(J5928&lt;=IFERROR(VLOOKUP(A5928,Produtos!$A:$E,5,FALSE),0),"ABAIXO DO MINIMO","OK"))</f>
        <v/>
      </c>
    </row>
    <row r="5929">
      <c r="B5929">
        <f>IFERROR(VLOOKUP(A5929,Produtos!A:B,2,FALSE),"")</f>
        <v/>
      </c>
      <c r="D5929" s="10">
        <f>IFERROR(INDEX(Lotes!$E:$E,MATCH(1,(Lotes!$A:$A=A5929)*(Lotes!$C:$C=C5929),0)),"")</f>
        <v/>
      </c>
      <c r="E5929" s="14">
        <f>IF(D5929="","",D5929-TODAY())</f>
        <v/>
      </c>
      <c r="F5929">
        <f>IF(D5929="","",IF(E5929&lt;0,"VENCIDO",IF(E5929&lt;=30,"VENCE EM &lt;= 30 DIAS",IF(E5929&lt;=60,"ATENCAO (31-60 DIAS)","OK"))))</f>
        <v/>
      </c>
      <c r="G5929" s="14">
        <f>SUMIFS(Lancamentos!$G:$G,Lancamentos!$C:$C,$A5929,Lancamentos!$E:$E,$C5929,Lancamentos!$B:$B,"ENTRADA")</f>
        <v/>
      </c>
      <c r="H5929" s="14">
        <f>SUMIFS(Lancamentos!$G:$G,Lancamentos!$C:$C,$A5929,Lancamentos!$E:$E,$C5929,Lancamentos!$B:$B,"SAIDA_USO")</f>
        <v/>
      </c>
      <c r="I5929" s="14">
        <f>SUMIFS(Lancamentos!$G:$G,Lancamentos!$C:$C,$A5929,Lancamentos!$E:$E,$C5929,Lancamentos!$B:$B,"SAIDA_DESCARTE")</f>
        <v/>
      </c>
      <c r="J5929" s="14">
        <f>G5929-H5929-I5929</f>
        <v/>
      </c>
      <c r="K5929">
        <f>IF(A5929="","",IF(J5929&lt;=IFERROR(VLOOKUP(A5929,Produtos!$A:$E,5,FALSE),0),"ABAIXO DO MINIMO","OK"))</f>
        <v/>
      </c>
    </row>
    <row r="5930">
      <c r="B5930">
        <f>IFERROR(VLOOKUP(A5930,Produtos!A:B,2,FALSE),"")</f>
        <v/>
      </c>
      <c r="D5930" s="10">
        <f>IFERROR(INDEX(Lotes!$E:$E,MATCH(1,(Lotes!$A:$A=A5930)*(Lotes!$C:$C=C5930),0)),"")</f>
        <v/>
      </c>
      <c r="E5930" s="14">
        <f>IF(D5930="","",D5930-TODAY())</f>
        <v/>
      </c>
      <c r="F5930">
        <f>IF(D5930="","",IF(E5930&lt;0,"VENCIDO",IF(E5930&lt;=30,"VENCE EM &lt;= 30 DIAS",IF(E5930&lt;=60,"ATENCAO (31-60 DIAS)","OK"))))</f>
        <v/>
      </c>
      <c r="G5930" s="14">
        <f>SUMIFS(Lancamentos!$G:$G,Lancamentos!$C:$C,$A5930,Lancamentos!$E:$E,$C5930,Lancamentos!$B:$B,"ENTRADA")</f>
        <v/>
      </c>
      <c r="H5930" s="14">
        <f>SUMIFS(Lancamentos!$G:$G,Lancamentos!$C:$C,$A5930,Lancamentos!$E:$E,$C5930,Lancamentos!$B:$B,"SAIDA_USO")</f>
        <v/>
      </c>
      <c r="I5930" s="14">
        <f>SUMIFS(Lancamentos!$G:$G,Lancamentos!$C:$C,$A5930,Lancamentos!$E:$E,$C5930,Lancamentos!$B:$B,"SAIDA_DESCARTE")</f>
        <v/>
      </c>
      <c r="J5930" s="14">
        <f>G5930-H5930-I5930</f>
        <v/>
      </c>
      <c r="K5930">
        <f>IF(A5930="","",IF(J5930&lt;=IFERROR(VLOOKUP(A5930,Produtos!$A:$E,5,FALSE),0),"ABAIXO DO MINIMO","OK"))</f>
        <v/>
      </c>
    </row>
    <row r="5931">
      <c r="B5931">
        <f>IFERROR(VLOOKUP(A5931,Produtos!A:B,2,FALSE),"")</f>
        <v/>
      </c>
      <c r="D5931" s="10">
        <f>IFERROR(INDEX(Lotes!$E:$E,MATCH(1,(Lotes!$A:$A=A5931)*(Lotes!$C:$C=C5931),0)),"")</f>
        <v/>
      </c>
      <c r="E5931" s="14">
        <f>IF(D5931="","",D5931-TODAY())</f>
        <v/>
      </c>
      <c r="F5931">
        <f>IF(D5931="","",IF(E5931&lt;0,"VENCIDO",IF(E5931&lt;=30,"VENCE EM &lt;= 30 DIAS",IF(E5931&lt;=60,"ATENCAO (31-60 DIAS)","OK"))))</f>
        <v/>
      </c>
      <c r="G5931" s="14">
        <f>SUMIFS(Lancamentos!$G:$G,Lancamentos!$C:$C,$A5931,Lancamentos!$E:$E,$C5931,Lancamentos!$B:$B,"ENTRADA")</f>
        <v/>
      </c>
      <c r="H5931" s="14">
        <f>SUMIFS(Lancamentos!$G:$G,Lancamentos!$C:$C,$A5931,Lancamentos!$E:$E,$C5931,Lancamentos!$B:$B,"SAIDA_USO")</f>
        <v/>
      </c>
      <c r="I5931" s="14">
        <f>SUMIFS(Lancamentos!$G:$G,Lancamentos!$C:$C,$A5931,Lancamentos!$E:$E,$C5931,Lancamentos!$B:$B,"SAIDA_DESCARTE")</f>
        <v/>
      </c>
      <c r="J5931" s="14">
        <f>G5931-H5931-I5931</f>
        <v/>
      </c>
      <c r="K5931">
        <f>IF(A5931="","",IF(J5931&lt;=IFERROR(VLOOKUP(A5931,Produtos!$A:$E,5,FALSE),0),"ABAIXO DO MINIMO","OK"))</f>
        <v/>
      </c>
    </row>
    <row r="5932">
      <c r="B5932">
        <f>IFERROR(VLOOKUP(A5932,Produtos!A:B,2,FALSE),"")</f>
        <v/>
      </c>
      <c r="D5932" s="10">
        <f>IFERROR(INDEX(Lotes!$E:$E,MATCH(1,(Lotes!$A:$A=A5932)*(Lotes!$C:$C=C5932),0)),"")</f>
        <v/>
      </c>
      <c r="E5932" s="14">
        <f>IF(D5932="","",D5932-TODAY())</f>
        <v/>
      </c>
      <c r="F5932">
        <f>IF(D5932="","",IF(E5932&lt;0,"VENCIDO",IF(E5932&lt;=30,"VENCE EM &lt;= 30 DIAS",IF(E5932&lt;=60,"ATENCAO (31-60 DIAS)","OK"))))</f>
        <v/>
      </c>
      <c r="G5932" s="14">
        <f>SUMIFS(Lancamentos!$G:$G,Lancamentos!$C:$C,$A5932,Lancamentos!$E:$E,$C5932,Lancamentos!$B:$B,"ENTRADA")</f>
        <v/>
      </c>
      <c r="H5932" s="14">
        <f>SUMIFS(Lancamentos!$G:$G,Lancamentos!$C:$C,$A5932,Lancamentos!$E:$E,$C5932,Lancamentos!$B:$B,"SAIDA_USO")</f>
        <v/>
      </c>
      <c r="I5932" s="14">
        <f>SUMIFS(Lancamentos!$G:$G,Lancamentos!$C:$C,$A5932,Lancamentos!$E:$E,$C5932,Lancamentos!$B:$B,"SAIDA_DESCARTE")</f>
        <v/>
      </c>
      <c r="J5932" s="14">
        <f>G5932-H5932-I5932</f>
        <v/>
      </c>
      <c r="K5932">
        <f>IF(A5932="","",IF(J5932&lt;=IFERROR(VLOOKUP(A5932,Produtos!$A:$E,5,FALSE),0),"ABAIXO DO MINIMO","OK"))</f>
        <v/>
      </c>
    </row>
    <row r="5933">
      <c r="B5933">
        <f>IFERROR(VLOOKUP(A5933,Produtos!A:B,2,FALSE),"")</f>
        <v/>
      </c>
      <c r="D5933" s="10">
        <f>IFERROR(INDEX(Lotes!$E:$E,MATCH(1,(Lotes!$A:$A=A5933)*(Lotes!$C:$C=C5933),0)),"")</f>
        <v/>
      </c>
      <c r="E5933" s="14">
        <f>IF(D5933="","",D5933-TODAY())</f>
        <v/>
      </c>
      <c r="F5933">
        <f>IF(D5933="","",IF(E5933&lt;0,"VENCIDO",IF(E5933&lt;=30,"VENCE EM &lt;= 30 DIAS",IF(E5933&lt;=60,"ATENCAO (31-60 DIAS)","OK"))))</f>
        <v/>
      </c>
      <c r="G5933" s="14">
        <f>SUMIFS(Lancamentos!$G:$G,Lancamentos!$C:$C,$A5933,Lancamentos!$E:$E,$C5933,Lancamentos!$B:$B,"ENTRADA")</f>
        <v/>
      </c>
      <c r="H5933" s="14">
        <f>SUMIFS(Lancamentos!$G:$G,Lancamentos!$C:$C,$A5933,Lancamentos!$E:$E,$C5933,Lancamentos!$B:$B,"SAIDA_USO")</f>
        <v/>
      </c>
      <c r="I5933" s="14">
        <f>SUMIFS(Lancamentos!$G:$G,Lancamentos!$C:$C,$A5933,Lancamentos!$E:$E,$C5933,Lancamentos!$B:$B,"SAIDA_DESCARTE")</f>
        <v/>
      </c>
      <c r="J5933" s="14">
        <f>G5933-H5933-I5933</f>
        <v/>
      </c>
      <c r="K5933">
        <f>IF(A5933="","",IF(J5933&lt;=IFERROR(VLOOKUP(A5933,Produtos!$A:$E,5,FALSE),0),"ABAIXO DO MINIMO","OK"))</f>
        <v/>
      </c>
    </row>
    <row r="5934">
      <c r="B5934">
        <f>IFERROR(VLOOKUP(A5934,Produtos!A:B,2,FALSE),"")</f>
        <v/>
      </c>
      <c r="D5934" s="10">
        <f>IFERROR(INDEX(Lotes!$E:$E,MATCH(1,(Lotes!$A:$A=A5934)*(Lotes!$C:$C=C5934),0)),"")</f>
        <v/>
      </c>
      <c r="E5934" s="14">
        <f>IF(D5934="","",D5934-TODAY())</f>
        <v/>
      </c>
      <c r="F5934">
        <f>IF(D5934="","",IF(E5934&lt;0,"VENCIDO",IF(E5934&lt;=30,"VENCE EM &lt;= 30 DIAS",IF(E5934&lt;=60,"ATENCAO (31-60 DIAS)","OK"))))</f>
        <v/>
      </c>
      <c r="G5934" s="14">
        <f>SUMIFS(Lancamentos!$G:$G,Lancamentos!$C:$C,$A5934,Lancamentos!$E:$E,$C5934,Lancamentos!$B:$B,"ENTRADA")</f>
        <v/>
      </c>
      <c r="H5934" s="14">
        <f>SUMIFS(Lancamentos!$G:$G,Lancamentos!$C:$C,$A5934,Lancamentos!$E:$E,$C5934,Lancamentos!$B:$B,"SAIDA_USO")</f>
        <v/>
      </c>
      <c r="I5934" s="14">
        <f>SUMIFS(Lancamentos!$G:$G,Lancamentos!$C:$C,$A5934,Lancamentos!$E:$E,$C5934,Lancamentos!$B:$B,"SAIDA_DESCARTE")</f>
        <v/>
      </c>
      <c r="J5934" s="14">
        <f>G5934-H5934-I5934</f>
        <v/>
      </c>
      <c r="K5934">
        <f>IF(A5934="","",IF(J5934&lt;=IFERROR(VLOOKUP(A5934,Produtos!$A:$E,5,FALSE),0),"ABAIXO DO MINIMO","OK"))</f>
        <v/>
      </c>
    </row>
    <row r="5935">
      <c r="B5935">
        <f>IFERROR(VLOOKUP(A5935,Produtos!A:B,2,FALSE),"")</f>
        <v/>
      </c>
      <c r="D5935" s="10">
        <f>IFERROR(INDEX(Lotes!$E:$E,MATCH(1,(Lotes!$A:$A=A5935)*(Lotes!$C:$C=C5935),0)),"")</f>
        <v/>
      </c>
      <c r="E5935" s="14">
        <f>IF(D5935="","",D5935-TODAY())</f>
        <v/>
      </c>
      <c r="F5935">
        <f>IF(D5935="","",IF(E5935&lt;0,"VENCIDO",IF(E5935&lt;=30,"VENCE EM &lt;= 30 DIAS",IF(E5935&lt;=60,"ATENCAO (31-60 DIAS)","OK"))))</f>
        <v/>
      </c>
      <c r="G5935" s="14">
        <f>SUMIFS(Lancamentos!$G:$G,Lancamentos!$C:$C,$A5935,Lancamentos!$E:$E,$C5935,Lancamentos!$B:$B,"ENTRADA")</f>
        <v/>
      </c>
      <c r="H5935" s="14">
        <f>SUMIFS(Lancamentos!$G:$G,Lancamentos!$C:$C,$A5935,Lancamentos!$E:$E,$C5935,Lancamentos!$B:$B,"SAIDA_USO")</f>
        <v/>
      </c>
      <c r="I5935" s="14">
        <f>SUMIFS(Lancamentos!$G:$G,Lancamentos!$C:$C,$A5935,Lancamentos!$E:$E,$C5935,Lancamentos!$B:$B,"SAIDA_DESCARTE")</f>
        <v/>
      </c>
      <c r="J5935" s="14">
        <f>G5935-H5935-I5935</f>
        <v/>
      </c>
      <c r="K5935">
        <f>IF(A5935="","",IF(J5935&lt;=IFERROR(VLOOKUP(A5935,Produtos!$A:$E,5,FALSE),0),"ABAIXO DO MINIMO","OK"))</f>
        <v/>
      </c>
    </row>
    <row r="5936">
      <c r="B5936">
        <f>IFERROR(VLOOKUP(A5936,Produtos!A:B,2,FALSE),"")</f>
        <v/>
      </c>
      <c r="D5936" s="10">
        <f>IFERROR(INDEX(Lotes!$E:$E,MATCH(1,(Lotes!$A:$A=A5936)*(Lotes!$C:$C=C5936),0)),"")</f>
        <v/>
      </c>
      <c r="E5936" s="14">
        <f>IF(D5936="","",D5936-TODAY())</f>
        <v/>
      </c>
      <c r="F5936">
        <f>IF(D5936="","",IF(E5936&lt;0,"VENCIDO",IF(E5936&lt;=30,"VENCE EM &lt;= 30 DIAS",IF(E5936&lt;=60,"ATENCAO (31-60 DIAS)","OK"))))</f>
        <v/>
      </c>
      <c r="G5936" s="14">
        <f>SUMIFS(Lancamentos!$G:$G,Lancamentos!$C:$C,$A5936,Lancamentos!$E:$E,$C5936,Lancamentos!$B:$B,"ENTRADA")</f>
        <v/>
      </c>
      <c r="H5936" s="14">
        <f>SUMIFS(Lancamentos!$G:$G,Lancamentos!$C:$C,$A5936,Lancamentos!$E:$E,$C5936,Lancamentos!$B:$B,"SAIDA_USO")</f>
        <v/>
      </c>
      <c r="I5936" s="14">
        <f>SUMIFS(Lancamentos!$G:$G,Lancamentos!$C:$C,$A5936,Lancamentos!$E:$E,$C5936,Lancamentos!$B:$B,"SAIDA_DESCARTE")</f>
        <v/>
      </c>
      <c r="J5936" s="14">
        <f>G5936-H5936-I5936</f>
        <v/>
      </c>
      <c r="K5936">
        <f>IF(A5936="","",IF(J5936&lt;=IFERROR(VLOOKUP(A5936,Produtos!$A:$E,5,FALSE),0),"ABAIXO DO MINIMO","OK"))</f>
        <v/>
      </c>
    </row>
    <row r="5937">
      <c r="B5937">
        <f>IFERROR(VLOOKUP(A5937,Produtos!A:B,2,FALSE),"")</f>
        <v/>
      </c>
      <c r="D5937" s="10">
        <f>IFERROR(INDEX(Lotes!$E:$E,MATCH(1,(Lotes!$A:$A=A5937)*(Lotes!$C:$C=C5937),0)),"")</f>
        <v/>
      </c>
      <c r="E5937" s="14">
        <f>IF(D5937="","",D5937-TODAY())</f>
        <v/>
      </c>
      <c r="F5937">
        <f>IF(D5937="","",IF(E5937&lt;0,"VENCIDO",IF(E5937&lt;=30,"VENCE EM &lt;= 30 DIAS",IF(E5937&lt;=60,"ATENCAO (31-60 DIAS)","OK"))))</f>
        <v/>
      </c>
      <c r="G5937" s="14">
        <f>SUMIFS(Lancamentos!$G:$G,Lancamentos!$C:$C,$A5937,Lancamentos!$E:$E,$C5937,Lancamentos!$B:$B,"ENTRADA")</f>
        <v/>
      </c>
      <c r="H5937" s="14">
        <f>SUMIFS(Lancamentos!$G:$G,Lancamentos!$C:$C,$A5937,Lancamentos!$E:$E,$C5937,Lancamentos!$B:$B,"SAIDA_USO")</f>
        <v/>
      </c>
      <c r="I5937" s="14">
        <f>SUMIFS(Lancamentos!$G:$G,Lancamentos!$C:$C,$A5937,Lancamentos!$E:$E,$C5937,Lancamentos!$B:$B,"SAIDA_DESCARTE")</f>
        <v/>
      </c>
      <c r="J5937" s="14">
        <f>G5937-H5937-I5937</f>
        <v/>
      </c>
      <c r="K5937">
        <f>IF(A5937="","",IF(J5937&lt;=IFERROR(VLOOKUP(A5937,Produtos!$A:$E,5,FALSE),0),"ABAIXO DO MINIMO","OK"))</f>
        <v/>
      </c>
    </row>
    <row r="5938">
      <c r="B5938">
        <f>IFERROR(VLOOKUP(A5938,Produtos!A:B,2,FALSE),"")</f>
        <v/>
      </c>
      <c r="D5938" s="10">
        <f>IFERROR(INDEX(Lotes!$E:$E,MATCH(1,(Lotes!$A:$A=A5938)*(Lotes!$C:$C=C5938),0)),"")</f>
        <v/>
      </c>
      <c r="E5938" s="14">
        <f>IF(D5938="","",D5938-TODAY())</f>
        <v/>
      </c>
      <c r="F5938">
        <f>IF(D5938="","",IF(E5938&lt;0,"VENCIDO",IF(E5938&lt;=30,"VENCE EM &lt;= 30 DIAS",IF(E5938&lt;=60,"ATENCAO (31-60 DIAS)","OK"))))</f>
        <v/>
      </c>
      <c r="G5938" s="14">
        <f>SUMIFS(Lancamentos!$G:$G,Lancamentos!$C:$C,$A5938,Lancamentos!$E:$E,$C5938,Lancamentos!$B:$B,"ENTRADA")</f>
        <v/>
      </c>
      <c r="H5938" s="14">
        <f>SUMIFS(Lancamentos!$G:$G,Lancamentos!$C:$C,$A5938,Lancamentos!$E:$E,$C5938,Lancamentos!$B:$B,"SAIDA_USO")</f>
        <v/>
      </c>
      <c r="I5938" s="14">
        <f>SUMIFS(Lancamentos!$G:$G,Lancamentos!$C:$C,$A5938,Lancamentos!$E:$E,$C5938,Lancamentos!$B:$B,"SAIDA_DESCARTE")</f>
        <v/>
      </c>
      <c r="J5938" s="14">
        <f>G5938-H5938-I5938</f>
        <v/>
      </c>
      <c r="K5938">
        <f>IF(A5938="","",IF(J5938&lt;=IFERROR(VLOOKUP(A5938,Produtos!$A:$E,5,FALSE),0),"ABAIXO DO MINIMO","OK"))</f>
        <v/>
      </c>
    </row>
    <row r="5939">
      <c r="B5939">
        <f>IFERROR(VLOOKUP(A5939,Produtos!A:B,2,FALSE),"")</f>
        <v/>
      </c>
      <c r="D5939" s="10">
        <f>IFERROR(INDEX(Lotes!$E:$E,MATCH(1,(Lotes!$A:$A=A5939)*(Lotes!$C:$C=C5939),0)),"")</f>
        <v/>
      </c>
      <c r="E5939" s="14">
        <f>IF(D5939="","",D5939-TODAY())</f>
        <v/>
      </c>
      <c r="F5939">
        <f>IF(D5939="","",IF(E5939&lt;0,"VENCIDO",IF(E5939&lt;=30,"VENCE EM &lt;= 30 DIAS",IF(E5939&lt;=60,"ATENCAO (31-60 DIAS)","OK"))))</f>
        <v/>
      </c>
      <c r="G5939" s="14">
        <f>SUMIFS(Lancamentos!$G:$G,Lancamentos!$C:$C,$A5939,Lancamentos!$E:$E,$C5939,Lancamentos!$B:$B,"ENTRADA")</f>
        <v/>
      </c>
      <c r="H5939" s="14">
        <f>SUMIFS(Lancamentos!$G:$G,Lancamentos!$C:$C,$A5939,Lancamentos!$E:$E,$C5939,Lancamentos!$B:$B,"SAIDA_USO")</f>
        <v/>
      </c>
      <c r="I5939" s="14">
        <f>SUMIFS(Lancamentos!$G:$G,Lancamentos!$C:$C,$A5939,Lancamentos!$E:$E,$C5939,Lancamentos!$B:$B,"SAIDA_DESCARTE")</f>
        <v/>
      </c>
      <c r="J5939" s="14">
        <f>G5939-H5939-I5939</f>
        <v/>
      </c>
      <c r="K5939">
        <f>IF(A5939="","",IF(J5939&lt;=IFERROR(VLOOKUP(A5939,Produtos!$A:$E,5,FALSE),0),"ABAIXO DO MINIMO","OK"))</f>
        <v/>
      </c>
    </row>
    <row r="5940">
      <c r="B5940">
        <f>IFERROR(VLOOKUP(A5940,Produtos!A:B,2,FALSE),"")</f>
        <v/>
      </c>
      <c r="D5940" s="10">
        <f>IFERROR(INDEX(Lotes!$E:$E,MATCH(1,(Lotes!$A:$A=A5940)*(Lotes!$C:$C=C5940),0)),"")</f>
        <v/>
      </c>
      <c r="E5940" s="14">
        <f>IF(D5940="","",D5940-TODAY())</f>
        <v/>
      </c>
      <c r="F5940">
        <f>IF(D5940="","",IF(E5940&lt;0,"VENCIDO",IF(E5940&lt;=30,"VENCE EM &lt;= 30 DIAS",IF(E5940&lt;=60,"ATENCAO (31-60 DIAS)","OK"))))</f>
        <v/>
      </c>
      <c r="G5940" s="14">
        <f>SUMIFS(Lancamentos!$G:$G,Lancamentos!$C:$C,$A5940,Lancamentos!$E:$E,$C5940,Lancamentos!$B:$B,"ENTRADA")</f>
        <v/>
      </c>
      <c r="H5940" s="14">
        <f>SUMIFS(Lancamentos!$G:$G,Lancamentos!$C:$C,$A5940,Lancamentos!$E:$E,$C5940,Lancamentos!$B:$B,"SAIDA_USO")</f>
        <v/>
      </c>
      <c r="I5940" s="14">
        <f>SUMIFS(Lancamentos!$G:$G,Lancamentos!$C:$C,$A5940,Lancamentos!$E:$E,$C5940,Lancamentos!$B:$B,"SAIDA_DESCARTE")</f>
        <v/>
      </c>
      <c r="J5940" s="14">
        <f>G5940-H5940-I5940</f>
        <v/>
      </c>
      <c r="K5940">
        <f>IF(A5940="","",IF(J5940&lt;=IFERROR(VLOOKUP(A5940,Produtos!$A:$E,5,FALSE),0),"ABAIXO DO MINIMO","OK"))</f>
        <v/>
      </c>
    </row>
    <row r="5941">
      <c r="B5941">
        <f>IFERROR(VLOOKUP(A5941,Produtos!A:B,2,FALSE),"")</f>
        <v/>
      </c>
      <c r="D5941" s="10">
        <f>IFERROR(INDEX(Lotes!$E:$E,MATCH(1,(Lotes!$A:$A=A5941)*(Lotes!$C:$C=C5941),0)),"")</f>
        <v/>
      </c>
      <c r="E5941" s="14">
        <f>IF(D5941="","",D5941-TODAY())</f>
        <v/>
      </c>
      <c r="F5941">
        <f>IF(D5941="","",IF(E5941&lt;0,"VENCIDO",IF(E5941&lt;=30,"VENCE EM &lt;= 30 DIAS",IF(E5941&lt;=60,"ATENCAO (31-60 DIAS)","OK"))))</f>
        <v/>
      </c>
      <c r="G5941" s="14">
        <f>SUMIFS(Lancamentos!$G:$G,Lancamentos!$C:$C,$A5941,Lancamentos!$E:$E,$C5941,Lancamentos!$B:$B,"ENTRADA")</f>
        <v/>
      </c>
      <c r="H5941" s="14">
        <f>SUMIFS(Lancamentos!$G:$G,Lancamentos!$C:$C,$A5941,Lancamentos!$E:$E,$C5941,Lancamentos!$B:$B,"SAIDA_USO")</f>
        <v/>
      </c>
      <c r="I5941" s="14">
        <f>SUMIFS(Lancamentos!$G:$G,Lancamentos!$C:$C,$A5941,Lancamentos!$E:$E,$C5941,Lancamentos!$B:$B,"SAIDA_DESCARTE")</f>
        <v/>
      </c>
      <c r="J5941" s="14">
        <f>G5941-H5941-I5941</f>
        <v/>
      </c>
      <c r="K5941">
        <f>IF(A5941="","",IF(J5941&lt;=IFERROR(VLOOKUP(A5941,Produtos!$A:$E,5,FALSE),0),"ABAIXO DO MINIMO","OK"))</f>
        <v/>
      </c>
    </row>
    <row r="5942">
      <c r="B5942">
        <f>IFERROR(VLOOKUP(A5942,Produtos!A:B,2,FALSE),"")</f>
        <v/>
      </c>
      <c r="D5942" s="10">
        <f>IFERROR(INDEX(Lotes!$E:$E,MATCH(1,(Lotes!$A:$A=A5942)*(Lotes!$C:$C=C5942),0)),"")</f>
        <v/>
      </c>
      <c r="E5942" s="14">
        <f>IF(D5942="","",D5942-TODAY())</f>
        <v/>
      </c>
      <c r="F5942">
        <f>IF(D5942="","",IF(E5942&lt;0,"VENCIDO",IF(E5942&lt;=30,"VENCE EM &lt;= 30 DIAS",IF(E5942&lt;=60,"ATENCAO (31-60 DIAS)","OK"))))</f>
        <v/>
      </c>
      <c r="G5942" s="14">
        <f>SUMIFS(Lancamentos!$G:$G,Lancamentos!$C:$C,$A5942,Lancamentos!$E:$E,$C5942,Lancamentos!$B:$B,"ENTRADA")</f>
        <v/>
      </c>
      <c r="H5942" s="14">
        <f>SUMIFS(Lancamentos!$G:$G,Lancamentos!$C:$C,$A5942,Lancamentos!$E:$E,$C5942,Lancamentos!$B:$B,"SAIDA_USO")</f>
        <v/>
      </c>
      <c r="I5942" s="14">
        <f>SUMIFS(Lancamentos!$G:$G,Lancamentos!$C:$C,$A5942,Lancamentos!$E:$E,$C5942,Lancamentos!$B:$B,"SAIDA_DESCARTE")</f>
        <v/>
      </c>
      <c r="J5942" s="14">
        <f>G5942-H5942-I5942</f>
        <v/>
      </c>
      <c r="K5942">
        <f>IF(A5942="","",IF(J5942&lt;=IFERROR(VLOOKUP(A5942,Produtos!$A:$E,5,FALSE),0),"ABAIXO DO MINIMO","OK"))</f>
        <v/>
      </c>
    </row>
    <row r="5943">
      <c r="B5943">
        <f>IFERROR(VLOOKUP(A5943,Produtos!A:B,2,FALSE),"")</f>
        <v/>
      </c>
      <c r="D5943" s="10">
        <f>IFERROR(INDEX(Lotes!$E:$E,MATCH(1,(Lotes!$A:$A=A5943)*(Lotes!$C:$C=C5943),0)),"")</f>
        <v/>
      </c>
      <c r="E5943" s="14">
        <f>IF(D5943="","",D5943-TODAY())</f>
        <v/>
      </c>
      <c r="F5943">
        <f>IF(D5943="","",IF(E5943&lt;0,"VENCIDO",IF(E5943&lt;=30,"VENCE EM &lt;= 30 DIAS",IF(E5943&lt;=60,"ATENCAO (31-60 DIAS)","OK"))))</f>
        <v/>
      </c>
      <c r="G5943" s="14">
        <f>SUMIFS(Lancamentos!$G:$G,Lancamentos!$C:$C,$A5943,Lancamentos!$E:$E,$C5943,Lancamentos!$B:$B,"ENTRADA")</f>
        <v/>
      </c>
      <c r="H5943" s="14">
        <f>SUMIFS(Lancamentos!$G:$G,Lancamentos!$C:$C,$A5943,Lancamentos!$E:$E,$C5943,Lancamentos!$B:$B,"SAIDA_USO")</f>
        <v/>
      </c>
      <c r="I5943" s="14">
        <f>SUMIFS(Lancamentos!$G:$G,Lancamentos!$C:$C,$A5943,Lancamentos!$E:$E,$C5943,Lancamentos!$B:$B,"SAIDA_DESCARTE")</f>
        <v/>
      </c>
      <c r="J5943" s="14">
        <f>G5943-H5943-I5943</f>
        <v/>
      </c>
      <c r="K5943">
        <f>IF(A5943="","",IF(J5943&lt;=IFERROR(VLOOKUP(A5943,Produtos!$A:$E,5,FALSE),0),"ABAIXO DO MINIMO","OK"))</f>
        <v/>
      </c>
    </row>
    <row r="5944">
      <c r="B5944">
        <f>IFERROR(VLOOKUP(A5944,Produtos!A:B,2,FALSE),"")</f>
        <v/>
      </c>
      <c r="D5944" s="10">
        <f>IFERROR(INDEX(Lotes!$E:$E,MATCH(1,(Lotes!$A:$A=A5944)*(Lotes!$C:$C=C5944),0)),"")</f>
        <v/>
      </c>
      <c r="E5944" s="14">
        <f>IF(D5944="","",D5944-TODAY())</f>
        <v/>
      </c>
      <c r="F5944">
        <f>IF(D5944="","",IF(E5944&lt;0,"VENCIDO",IF(E5944&lt;=30,"VENCE EM &lt;= 30 DIAS",IF(E5944&lt;=60,"ATENCAO (31-60 DIAS)","OK"))))</f>
        <v/>
      </c>
      <c r="G5944" s="14">
        <f>SUMIFS(Lancamentos!$G:$G,Lancamentos!$C:$C,$A5944,Lancamentos!$E:$E,$C5944,Lancamentos!$B:$B,"ENTRADA")</f>
        <v/>
      </c>
      <c r="H5944" s="14">
        <f>SUMIFS(Lancamentos!$G:$G,Lancamentos!$C:$C,$A5944,Lancamentos!$E:$E,$C5944,Lancamentos!$B:$B,"SAIDA_USO")</f>
        <v/>
      </c>
      <c r="I5944" s="14">
        <f>SUMIFS(Lancamentos!$G:$G,Lancamentos!$C:$C,$A5944,Lancamentos!$E:$E,$C5944,Lancamentos!$B:$B,"SAIDA_DESCARTE")</f>
        <v/>
      </c>
      <c r="J5944" s="14">
        <f>G5944-H5944-I5944</f>
        <v/>
      </c>
      <c r="K5944">
        <f>IF(A5944="","",IF(J5944&lt;=IFERROR(VLOOKUP(A5944,Produtos!$A:$E,5,FALSE),0),"ABAIXO DO MINIMO","OK"))</f>
        <v/>
      </c>
    </row>
    <row r="5945">
      <c r="B5945">
        <f>IFERROR(VLOOKUP(A5945,Produtos!A:B,2,FALSE),"")</f>
        <v/>
      </c>
      <c r="D5945" s="10">
        <f>IFERROR(INDEX(Lotes!$E:$E,MATCH(1,(Lotes!$A:$A=A5945)*(Lotes!$C:$C=C5945),0)),"")</f>
        <v/>
      </c>
      <c r="E5945" s="14">
        <f>IF(D5945="","",D5945-TODAY())</f>
        <v/>
      </c>
      <c r="F5945">
        <f>IF(D5945="","",IF(E5945&lt;0,"VENCIDO",IF(E5945&lt;=30,"VENCE EM &lt;= 30 DIAS",IF(E5945&lt;=60,"ATENCAO (31-60 DIAS)","OK"))))</f>
        <v/>
      </c>
      <c r="G5945" s="14">
        <f>SUMIFS(Lancamentos!$G:$G,Lancamentos!$C:$C,$A5945,Lancamentos!$E:$E,$C5945,Lancamentos!$B:$B,"ENTRADA")</f>
        <v/>
      </c>
      <c r="H5945" s="14">
        <f>SUMIFS(Lancamentos!$G:$G,Lancamentos!$C:$C,$A5945,Lancamentos!$E:$E,$C5945,Lancamentos!$B:$B,"SAIDA_USO")</f>
        <v/>
      </c>
      <c r="I5945" s="14">
        <f>SUMIFS(Lancamentos!$G:$G,Lancamentos!$C:$C,$A5945,Lancamentos!$E:$E,$C5945,Lancamentos!$B:$B,"SAIDA_DESCARTE")</f>
        <v/>
      </c>
      <c r="J5945" s="14">
        <f>G5945-H5945-I5945</f>
        <v/>
      </c>
      <c r="K5945">
        <f>IF(A5945="","",IF(J5945&lt;=IFERROR(VLOOKUP(A5945,Produtos!$A:$E,5,FALSE),0),"ABAIXO DO MINIMO","OK"))</f>
        <v/>
      </c>
    </row>
    <row r="5946">
      <c r="B5946">
        <f>IFERROR(VLOOKUP(A5946,Produtos!A:B,2,FALSE),"")</f>
        <v/>
      </c>
      <c r="D5946" s="10">
        <f>IFERROR(INDEX(Lotes!$E:$E,MATCH(1,(Lotes!$A:$A=A5946)*(Lotes!$C:$C=C5946),0)),"")</f>
        <v/>
      </c>
      <c r="E5946" s="14">
        <f>IF(D5946="","",D5946-TODAY())</f>
        <v/>
      </c>
      <c r="F5946">
        <f>IF(D5946="","",IF(E5946&lt;0,"VENCIDO",IF(E5946&lt;=30,"VENCE EM &lt;= 30 DIAS",IF(E5946&lt;=60,"ATENCAO (31-60 DIAS)","OK"))))</f>
        <v/>
      </c>
      <c r="G5946" s="14">
        <f>SUMIFS(Lancamentos!$G:$G,Lancamentos!$C:$C,$A5946,Lancamentos!$E:$E,$C5946,Lancamentos!$B:$B,"ENTRADA")</f>
        <v/>
      </c>
      <c r="H5946" s="14">
        <f>SUMIFS(Lancamentos!$G:$G,Lancamentos!$C:$C,$A5946,Lancamentos!$E:$E,$C5946,Lancamentos!$B:$B,"SAIDA_USO")</f>
        <v/>
      </c>
      <c r="I5946" s="14">
        <f>SUMIFS(Lancamentos!$G:$G,Lancamentos!$C:$C,$A5946,Lancamentos!$E:$E,$C5946,Lancamentos!$B:$B,"SAIDA_DESCARTE")</f>
        <v/>
      </c>
      <c r="J5946" s="14">
        <f>G5946-H5946-I5946</f>
        <v/>
      </c>
      <c r="K5946">
        <f>IF(A5946="","",IF(J5946&lt;=IFERROR(VLOOKUP(A5946,Produtos!$A:$E,5,FALSE),0),"ABAIXO DO MINIMO","OK"))</f>
        <v/>
      </c>
    </row>
    <row r="5947">
      <c r="B5947">
        <f>IFERROR(VLOOKUP(A5947,Produtos!A:B,2,FALSE),"")</f>
        <v/>
      </c>
      <c r="D5947" s="10">
        <f>IFERROR(INDEX(Lotes!$E:$E,MATCH(1,(Lotes!$A:$A=A5947)*(Lotes!$C:$C=C5947),0)),"")</f>
        <v/>
      </c>
      <c r="E5947" s="14">
        <f>IF(D5947="","",D5947-TODAY())</f>
        <v/>
      </c>
      <c r="F5947">
        <f>IF(D5947="","",IF(E5947&lt;0,"VENCIDO",IF(E5947&lt;=30,"VENCE EM &lt;= 30 DIAS",IF(E5947&lt;=60,"ATENCAO (31-60 DIAS)","OK"))))</f>
        <v/>
      </c>
      <c r="G5947" s="14">
        <f>SUMIFS(Lancamentos!$G:$G,Lancamentos!$C:$C,$A5947,Lancamentos!$E:$E,$C5947,Lancamentos!$B:$B,"ENTRADA")</f>
        <v/>
      </c>
      <c r="H5947" s="14">
        <f>SUMIFS(Lancamentos!$G:$G,Lancamentos!$C:$C,$A5947,Lancamentos!$E:$E,$C5947,Lancamentos!$B:$B,"SAIDA_USO")</f>
        <v/>
      </c>
      <c r="I5947" s="14">
        <f>SUMIFS(Lancamentos!$G:$G,Lancamentos!$C:$C,$A5947,Lancamentos!$E:$E,$C5947,Lancamentos!$B:$B,"SAIDA_DESCARTE")</f>
        <v/>
      </c>
      <c r="J5947" s="14">
        <f>G5947-H5947-I5947</f>
        <v/>
      </c>
      <c r="K5947">
        <f>IF(A5947="","",IF(J5947&lt;=IFERROR(VLOOKUP(A5947,Produtos!$A:$E,5,FALSE),0),"ABAIXO DO MINIMO","OK"))</f>
        <v/>
      </c>
    </row>
    <row r="5948">
      <c r="B5948">
        <f>IFERROR(VLOOKUP(A5948,Produtos!A:B,2,FALSE),"")</f>
        <v/>
      </c>
      <c r="D5948" s="10">
        <f>IFERROR(INDEX(Lotes!$E:$E,MATCH(1,(Lotes!$A:$A=A5948)*(Lotes!$C:$C=C5948),0)),"")</f>
        <v/>
      </c>
      <c r="E5948" s="14">
        <f>IF(D5948="","",D5948-TODAY())</f>
        <v/>
      </c>
      <c r="F5948">
        <f>IF(D5948="","",IF(E5948&lt;0,"VENCIDO",IF(E5948&lt;=30,"VENCE EM &lt;= 30 DIAS",IF(E5948&lt;=60,"ATENCAO (31-60 DIAS)","OK"))))</f>
        <v/>
      </c>
      <c r="G5948" s="14">
        <f>SUMIFS(Lancamentos!$G:$G,Lancamentos!$C:$C,$A5948,Lancamentos!$E:$E,$C5948,Lancamentos!$B:$B,"ENTRADA")</f>
        <v/>
      </c>
      <c r="H5948" s="14">
        <f>SUMIFS(Lancamentos!$G:$G,Lancamentos!$C:$C,$A5948,Lancamentos!$E:$E,$C5948,Lancamentos!$B:$B,"SAIDA_USO")</f>
        <v/>
      </c>
      <c r="I5948" s="14">
        <f>SUMIFS(Lancamentos!$G:$G,Lancamentos!$C:$C,$A5948,Lancamentos!$E:$E,$C5948,Lancamentos!$B:$B,"SAIDA_DESCARTE")</f>
        <v/>
      </c>
      <c r="J5948" s="14">
        <f>G5948-H5948-I5948</f>
        <v/>
      </c>
      <c r="K5948">
        <f>IF(A5948="","",IF(J5948&lt;=IFERROR(VLOOKUP(A5948,Produtos!$A:$E,5,FALSE),0),"ABAIXO DO MINIMO","OK"))</f>
        <v/>
      </c>
    </row>
    <row r="5949">
      <c r="B5949">
        <f>IFERROR(VLOOKUP(A5949,Produtos!A:B,2,FALSE),"")</f>
        <v/>
      </c>
      <c r="D5949" s="10">
        <f>IFERROR(INDEX(Lotes!$E:$E,MATCH(1,(Lotes!$A:$A=A5949)*(Lotes!$C:$C=C5949),0)),"")</f>
        <v/>
      </c>
      <c r="E5949" s="14">
        <f>IF(D5949="","",D5949-TODAY())</f>
        <v/>
      </c>
      <c r="F5949">
        <f>IF(D5949="","",IF(E5949&lt;0,"VENCIDO",IF(E5949&lt;=30,"VENCE EM &lt;= 30 DIAS",IF(E5949&lt;=60,"ATENCAO (31-60 DIAS)","OK"))))</f>
        <v/>
      </c>
      <c r="G5949" s="14">
        <f>SUMIFS(Lancamentos!$G:$G,Lancamentos!$C:$C,$A5949,Lancamentos!$E:$E,$C5949,Lancamentos!$B:$B,"ENTRADA")</f>
        <v/>
      </c>
      <c r="H5949" s="14">
        <f>SUMIFS(Lancamentos!$G:$G,Lancamentos!$C:$C,$A5949,Lancamentos!$E:$E,$C5949,Lancamentos!$B:$B,"SAIDA_USO")</f>
        <v/>
      </c>
      <c r="I5949" s="14">
        <f>SUMIFS(Lancamentos!$G:$G,Lancamentos!$C:$C,$A5949,Lancamentos!$E:$E,$C5949,Lancamentos!$B:$B,"SAIDA_DESCARTE")</f>
        <v/>
      </c>
      <c r="J5949" s="14">
        <f>G5949-H5949-I5949</f>
        <v/>
      </c>
      <c r="K5949">
        <f>IF(A5949="","",IF(J5949&lt;=IFERROR(VLOOKUP(A5949,Produtos!$A:$E,5,FALSE),0),"ABAIXO DO MINIMO","OK"))</f>
        <v/>
      </c>
    </row>
    <row r="5950">
      <c r="B5950">
        <f>IFERROR(VLOOKUP(A5950,Produtos!A:B,2,FALSE),"")</f>
        <v/>
      </c>
      <c r="D5950" s="10">
        <f>IFERROR(INDEX(Lotes!$E:$E,MATCH(1,(Lotes!$A:$A=A5950)*(Lotes!$C:$C=C5950),0)),"")</f>
        <v/>
      </c>
      <c r="E5950" s="14">
        <f>IF(D5950="","",D5950-TODAY())</f>
        <v/>
      </c>
      <c r="F5950">
        <f>IF(D5950="","",IF(E5950&lt;0,"VENCIDO",IF(E5950&lt;=30,"VENCE EM &lt;= 30 DIAS",IF(E5950&lt;=60,"ATENCAO (31-60 DIAS)","OK"))))</f>
        <v/>
      </c>
      <c r="G5950" s="14">
        <f>SUMIFS(Lancamentos!$G:$G,Lancamentos!$C:$C,$A5950,Lancamentos!$E:$E,$C5950,Lancamentos!$B:$B,"ENTRADA")</f>
        <v/>
      </c>
      <c r="H5950" s="14">
        <f>SUMIFS(Lancamentos!$G:$G,Lancamentos!$C:$C,$A5950,Lancamentos!$E:$E,$C5950,Lancamentos!$B:$B,"SAIDA_USO")</f>
        <v/>
      </c>
      <c r="I5950" s="14">
        <f>SUMIFS(Lancamentos!$G:$G,Lancamentos!$C:$C,$A5950,Lancamentos!$E:$E,$C5950,Lancamentos!$B:$B,"SAIDA_DESCARTE")</f>
        <v/>
      </c>
      <c r="J5950" s="14">
        <f>G5950-H5950-I5950</f>
        <v/>
      </c>
      <c r="K5950">
        <f>IF(A5950="","",IF(J5950&lt;=IFERROR(VLOOKUP(A5950,Produtos!$A:$E,5,FALSE),0),"ABAIXO DO MINIMO","OK"))</f>
        <v/>
      </c>
    </row>
    <row r="5951">
      <c r="B5951">
        <f>IFERROR(VLOOKUP(A5951,Produtos!A:B,2,FALSE),"")</f>
        <v/>
      </c>
      <c r="D5951" s="10">
        <f>IFERROR(INDEX(Lotes!$E:$E,MATCH(1,(Lotes!$A:$A=A5951)*(Lotes!$C:$C=C5951),0)),"")</f>
        <v/>
      </c>
      <c r="E5951" s="14">
        <f>IF(D5951="","",D5951-TODAY())</f>
        <v/>
      </c>
      <c r="F5951">
        <f>IF(D5951="","",IF(E5951&lt;0,"VENCIDO",IF(E5951&lt;=30,"VENCE EM &lt;= 30 DIAS",IF(E5951&lt;=60,"ATENCAO (31-60 DIAS)","OK"))))</f>
        <v/>
      </c>
      <c r="G5951" s="14">
        <f>SUMIFS(Lancamentos!$G:$G,Lancamentos!$C:$C,$A5951,Lancamentos!$E:$E,$C5951,Lancamentos!$B:$B,"ENTRADA")</f>
        <v/>
      </c>
      <c r="H5951" s="14">
        <f>SUMIFS(Lancamentos!$G:$G,Lancamentos!$C:$C,$A5951,Lancamentos!$E:$E,$C5951,Lancamentos!$B:$B,"SAIDA_USO")</f>
        <v/>
      </c>
      <c r="I5951" s="14">
        <f>SUMIFS(Lancamentos!$G:$G,Lancamentos!$C:$C,$A5951,Lancamentos!$E:$E,$C5951,Lancamentos!$B:$B,"SAIDA_DESCARTE")</f>
        <v/>
      </c>
      <c r="J5951" s="14">
        <f>G5951-H5951-I5951</f>
        <v/>
      </c>
      <c r="K5951">
        <f>IF(A5951="","",IF(J5951&lt;=IFERROR(VLOOKUP(A5951,Produtos!$A:$E,5,FALSE),0),"ABAIXO DO MINIMO","OK"))</f>
        <v/>
      </c>
    </row>
    <row r="5952">
      <c r="B5952">
        <f>IFERROR(VLOOKUP(A5952,Produtos!A:B,2,FALSE),"")</f>
        <v/>
      </c>
      <c r="D5952" s="10">
        <f>IFERROR(INDEX(Lotes!$E:$E,MATCH(1,(Lotes!$A:$A=A5952)*(Lotes!$C:$C=C5952),0)),"")</f>
        <v/>
      </c>
      <c r="E5952" s="14">
        <f>IF(D5952="","",D5952-TODAY())</f>
        <v/>
      </c>
      <c r="F5952">
        <f>IF(D5952="","",IF(E5952&lt;0,"VENCIDO",IF(E5952&lt;=30,"VENCE EM &lt;= 30 DIAS",IF(E5952&lt;=60,"ATENCAO (31-60 DIAS)","OK"))))</f>
        <v/>
      </c>
      <c r="G5952" s="14">
        <f>SUMIFS(Lancamentos!$G:$G,Lancamentos!$C:$C,$A5952,Lancamentos!$E:$E,$C5952,Lancamentos!$B:$B,"ENTRADA")</f>
        <v/>
      </c>
      <c r="H5952" s="14">
        <f>SUMIFS(Lancamentos!$G:$G,Lancamentos!$C:$C,$A5952,Lancamentos!$E:$E,$C5952,Lancamentos!$B:$B,"SAIDA_USO")</f>
        <v/>
      </c>
      <c r="I5952" s="14">
        <f>SUMIFS(Lancamentos!$G:$G,Lancamentos!$C:$C,$A5952,Lancamentos!$E:$E,$C5952,Lancamentos!$B:$B,"SAIDA_DESCARTE")</f>
        <v/>
      </c>
      <c r="J5952" s="14">
        <f>G5952-H5952-I5952</f>
        <v/>
      </c>
      <c r="K5952">
        <f>IF(A5952="","",IF(J5952&lt;=IFERROR(VLOOKUP(A5952,Produtos!$A:$E,5,FALSE),0),"ABAIXO DO MINIMO","OK"))</f>
        <v/>
      </c>
    </row>
    <row r="5953">
      <c r="B5953">
        <f>IFERROR(VLOOKUP(A5953,Produtos!A:B,2,FALSE),"")</f>
        <v/>
      </c>
      <c r="D5953" s="10">
        <f>IFERROR(INDEX(Lotes!$E:$E,MATCH(1,(Lotes!$A:$A=A5953)*(Lotes!$C:$C=C5953),0)),"")</f>
        <v/>
      </c>
      <c r="E5953" s="14">
        <f>IF(D5953="","",D5953-TODAY())</f>
        <v/>
      </c>
      <c r="F5953">
        <f>IF(D5953="","",IF(E5953&lt;0,"VENCIDO",IF(E5953&lt;=30,"VENCE EM &lt;= 30 DIAS",IF(E5953&lt;=60,"ATENCAO (31-60 DIAS)","OK"))))</f>
        <v/>
      </c>
      <c r="G5953" s="14">
        <f>SUMIFS(Lancamentos!$G:$G,Lancamentos!$C:$C,$A5953,Lancamentos!$E:$E,$C5953,Lancamentos!$B:$B,"ENTRADA")</f>
        <v/>
      </c>
      <c r="H5953" s="14">
        <f>SUMIFS(Lancamentos!$G:$G,Lancamentos!$C:$C,$A5953,Lancamentos!$E:$E,$C5953,Lancamentos!$B:$B,"SAIDA_USO")</f>
        <v/>
      </c>
      <c r="I5953" s="14">
        <f>SUMIFS(Lancamentos!$G:$G,Lancamentos!$C:$C,$A5953,Lancamentos!$E:$E,$C5953,Lancamentos!$B:$B,"SAIDA_DESCARTE")</f>
        <v/>
      </c>
      <c r="J5953" s="14">
        <f>G5953-H5953-I5953</f>
        <v/>
      </c>
      <c r="K5953">
        <f>IF(A5953="","",IF(J5953&lt;=IFERROR(VLOOKUP(A5953,Produtos!$A:$E,5,FALSE),0),"ABAIXO DO MINIMO","OK"))</f>
        <v/>
      </c>
    </row>
    <row r="5954">
      <c r="B5954">
        <f>IFERROR(VLOOKUP(A5954,Produtos!A:B,2,FALSE),"")</f>
        <v/>
      </c>
      <c r="D5954" s="10">
        <f>IFERROR(INDEX(Lotes!$E:$E,MATCH(1,(Lotes!$A:$A=A5954)*(Lotes!$C:$C=C5954),0)),"")</f>
        <v/>
      </c>
      <c r="E5954" s="14">
        <f>IF(D5954="","",D5954-TODAY())</f>
        <v/>
      </c>
      <c r="F5954">
        <f>IF(D5954="","",IF(E5954&lt;0,"VENCIDO",IF(E5954&lt;=30,"VENCE EM &lt;= 30 DIAS",IF(E5954&lt;=60,"ATENCAO (31-60 DIAS)","OK"))))</f>
        <v/>
      </c>
      <c r="G5954" s="14">
        <f>SUMIFS(Lancamentos!$G:$G,Lancamentos!$C:$C,$A5954,Lancamentos!$E:$E,$C5954,Lancamentos!$B:$B,"ENTRADA")</f>
        <v/>
      </c>
      <c r="H5954" s="14">
        <f>SUMIFS(Lancamentos!$G:$G,Lancamentos!$C:$C,$A5954,Lancamentos!$E:$E,$C5954,Lancamentos!$B:$B,"SAIDA_USO")</f>
        <v/>
      </c>
      <c r="I5954" s="14">
        <f>SUMIFS(Lancamentos!$G:$G,Lancamentos!$C:$C,$A5954,Lancamentos!$E:$E,$C5954,Lancamentos!$B:$B,"SAIDA_DESCARTE")</f>
        <v/>
      </c>
      <c r="J5954" s="14">
        <f>G5954-H5954-I5954</f>
        <v/>
      </c>
      <c r="K5954">
        <f>IF(A5954="","",IF(J5954&lt;=IFERROR(VLOOKUP(A5954,Produtos!$A:$E,5,FALSE),0),"ABAIXO DO MINIMO","OK"))</f>
        <v/>
      </c>
    </row>
    <row r="5955">
      <c r="B5955">
        <f>IFERROR(VLOOKUP(A5955,Produtos!A:B,2,FALSE),"")</f>
        <v/>
      </c>
      <c r="D5955" s="10">
        <f>IFERROR(INDEX(Lotes!$E:$E,MATCH(1,(Lotes!$A:$A=A5955)*(Lotes!$C:$C=C5955),0)),"")</f>
        <v/>
      </c>
      <c r="E5955" s="14">
        <f>IF(D5955="","",D5955-TODAY())</f>
        <v/>
      </c>
      <c r="F5955">
        <f>IF(D5955="","",IF(E5955&lt;0,"VENCIDO",IF(E5955&lt;=30,"VENCE EM &lt;= 30 DIAS",IF(E5955&lt;=60,"ATENCAO (31-60 DIAS)","OK"))))</f>
        <v/>
      </c>
      <c r="G5955" s="14">
        <f>SUMIFS(Lancamentos!$G:$G,Lancamentos!$C:$C,$A5955,Lancamentos!$E:$E,$C5955,Lancamentos!$B:$B,"ENTRADA")</f>
        <v/>
      </c>
      <c r="H5955" s="14">
        <f>SUMIFS(Lancamentos!$G:$G,Lancamentos!$C:$C,$A5955,Lancamentos!$E:$E,$C5955,Lancamentos!$B:$B,"SAIDA_USO")</f>
        <v/>
      </c>
      <c r="I5955" s="14">
        <f>SUMIFS(Lancamentos!$G:$G,Lancamentos!$C:$C,$A5955,Lancamentos!$E:$E,$C5955,Lancamentos!$B:$B,"SAIDA_DESCARTE")</f>
        <v/>
      </c>
      <c r="J5955" s="14">
        <f>G5955-H5955-I5955</f>
        <v/>
      </c>
      <c r="K5955">
        <f>IF(A5955="","",IF(J5955&lt;=IFERROR(VLOOKUP(A5955,Produtos!$A:$E,5,FALSE),0),"ABAIXO DO MINIMO","OK"))</f>
        <v/>
      </c>
    </row>
    <row r="5956">
      <c r="B5956">
        <f>IFERROR(VLOOKUP(A5956,Produtos!A:B,2,FALSE),"")</f>
        <v/>
      </c>
      <c r="D5956" s="10">
        <f>IFERROR(INDEX(Lotes!$E:$E,MATCH(1,(Lotes!$A:$A=A5956)*(Lotes!$C:$C=C5956),0)),"")</f>
        <v/>
      </c>
      <c r="E5956" s="14">
        <f>IF(D5956="","",D5956-TODAY())</f>
        <v/>
      </c>
      <c r="F5956">
        <f>IF(D5956="","",IF(E5956&lt;0,"VENCIDO",IF(E5956&lt;=30,"VENCE EM &lt;= 30 DIAS",IF(E5956&lt;=60,"ATENCAO (31-60 DIAS)","OK"))))</f>
        <v/>
      </c>
      <c r="G5956" s="14">
        <f>SUMIFS(Lancamentos!$G:$G,Lancamentos!$C:$C,$A5956,Lancamentos!$E:$E,$C5956,Lancamentos!$B:$B,"ENTRADA")</f>
        <v/>
      </c>
      <c r="H5956" s="14">
        <f>SUMIFS(Lancamentos!$G:$G,Lancamentos!$C:$C,$A5956,Lancamentos!$E:$E,$C5956,Lancamentos!$B:$B,"SAIDA_USO")</f>
        <v/>
      </c>
      <c r="I5956" s="14">
        <f>SUMIFS(Lancamentos!$G:$G,Lancamentos!$C:$C,$A5956,Lancamentos!$E:$E,$C5956,Lancamentos!$B:$B,"SAIDA_DESCARTE")</f>
        <v/>
      </c>
      <c r="J5956" s="14">
        <f>G5956-H5956-I5956</f>
        <v/>
      </c>
      <c r="K5956">
        <f>IF(A5956="","",IF(J5956&lt;=IFERROR(VLOOKUP(A5956,Produtos!$A:$E,5,FALSE),0),"ABAIXO DO MINIMO","OK"))</f>
        <v/>
      </c>
    </row>
    <row r="5957">
      <c r="B5957">
        <f>IFERROR(VLOOKUP(A5957,Produtos!A:B,2,FALSE),"")</f>
        <v/>
      </c>
      <c r="D5957" s="10">
        <f>IFERROR(INDEX(Lotes!$E:$E,MATCH(1,(Lotes!$A:$A=A5957)*(Lotes!$C:$C=C5957),0)),"")</f>
        <v/>
      </c>
      <c r="E5957" s="14">
        <f>IF(D5957="","",D5957-TODAY())</f>
        <v/>
      </c>
      <c r="F5957">
        <f>IF(D5957="","",IF(E5957&lt;0,"VENCIDO",IF(E5957&lt;=30,"VENCE EM &lt;= 30 DIAS",IF(E5957&lt;=60,"ATENCAO (31-60 DIAS)","OK"))))</f>
        <v/>
      </c>
      <c r="G5957" s="14">
        <f>SUMIFS(Lancamentos!$G:$G,Lancamentos!$C:$C,$A5957,Lancamentos!$E:$E,$C5957,Lancamentos!$B:$B,"ENTRADA")</f>
        <v/>
      </c>
      <c r="H5957" s="14">
        <f>SUMIFS(Lancamentos!$G:$G,Lancamentos!$C:$C,$A5957,Lancamentos!$E:$E,$C5957,Lancamentos!$B:$B,"SAIDA_USO")</f>
        <v/>
      </c>
      <c r="I5957" s="14">
        <f>SUMIFS(Lancamentos!$G:$G,Lancamentos!$C:$C,$A5957,Lancamentos!$E:$E,$C5957,Lancamentos!$B:$B,"SAIDA_DESCARTE")</f>
        <v/>
      </c>
      <c r="J5957" s="14">
        <f>G5957-H5957-I5957</f>
        <v/>
      </c>
      <c r="K5957">
        <f>IF(A5957="","",IF(J5957&lt;=IFERROR(VLOOKUP(A5957,Produtos!$A:$E,5,FALSE),0),"ABAIXO DO MINIMO","OK"))</f>
        <v/>
      </c>
    </row>
    <row r="5958">
      <c r="B5958">
        <f>IFERROR(VLOOKUP(A5958,Produtos!A:B,2,FALSE),"")</f>
        <v/>
      </c>
      <c r="D5958" s="10">
        <f>IFERROR(INDEX(Lotes!$E:$E,MATCH(1,(Lotes!$A:$A=A5958)*(Lotes!$C:$C=C5958),0)),"")</f>
        <v/>
      </c>
      <c r="E5958" s="14">
        <f>IF(D5958="","",D5958-TODAY())</f>
        <v/>
      </c>
      <c r="F5958">
        <f>IF(D5958="","",IF(E5958&lt;0,"VENCIDO",IF(E5958&lt;=30,"VENCE EM &lt;= 30 DIAS",IF(E5958&lt;=60,"ATENCAO (31-60 DIAS)","OK"))))</f>
        <v/>
      </c>
      <c r="G5958" s="14">
        <f>SUMIFS(Lancamentos!$G:$G,Lancamentos!$C:$C,$A5958,Lancamentos!$E:$E,$C5958,Lancamentos!$B:$B,"ENTRADA")</f>
        <v/>
      </c>
      <c r="H5958" s="14">
        <f>SUMIFS(Lancamentos!$G:$G,Lancamentos!$C:$C,$A5958,Lancamentos!$E:$E,$C5958,Lancamentos!$B:$B,"SAIDA_USO")</f>
        <v/>
      </c>
      <c r="I5958" s="14">
        <f>SUMIFS(Lancamentos!$G:$G,Lancamentos!$C:$C,$A5958,Lancamentos!$E:$E,$C5958,Lancamentos!$B:$B,"SAIDA_DESCARTE")</f>
        <v/>
      </c>
      <c r="J5958" s="14">
        <f>G5958-H5958-I5958</f>
        <v/>
      </c>
      <c r="K5958">
        <f>IF(A5958="","",IF(J5958&lt;=IFERROR(VLOOKUP(A5958,Produtos!$A:$E,5,FALSE),0),"ABAIXO DO MINIMO","OK"))</f>
        <v/>
      </c>
    </row>
    <row r="5959">
      <c r="B5959">
        <f>IFERROR(VLOOKUP(A5959,Produtos!A:B,2,FALSE),"")</f>
        <v/>
      </c>
      <c r="D5959" s="10">
        <f>IFERROR(INDEX(Lotes!$E:$E,MATCH(1,(Lotes!$A:$A=A5959)*(Lotes!$C:$C=C5959),0)),"")</f>
        <v/>
      </c>
      <c r="E5959" s="14">
        <f>IF(D5959="","",D5959-TODAY())</f>
        <v/>
      </c>
      <c r="F5959">
        <f>IF(D5959="","",IF(E5959&lt;0,"VENCIDO",IF(E5959&lt;=30,"VENCE EM &lt;= 30 DIAS",IF(E5959&lt;=60,"ATENCAO (31-60 DIAS)","OK"))))</f>
        <v/>
      </c>
      <c r="G5959" s="14">
        <f>SUMIFS(Lancamentos!$G:$G,Lancamentos!$C:$C,$A5959,Lancamentos!$E:$E,$C5959,Lancamentos!$B:$B,"ENTRADA")</f>
        <v/>
      </c>
      <c r="H5959" s="14">
        <f>SUMIFS(Lancamentos!$G:$G,Lancamentos!$C:$C,$A5959,Lancamentos!$E:$E,$C5959,Lancamentos!$B:$B,"SAIDA_USO")</f>
        <v/>
      </c>
      <c r="I5959" s="14">
        <f>SUMIFS(Lancamentos!$G:$G,Lancamentos!$C:$C,$A5959,Lancamentos!$E:$E,$C5959,Lancamentos!$B:$B,"SAIDA_DESCARTE")</f>
        <v/>
      </c>
      <c r="J5959" s="14">
        <f>G5959-H5959-I5959</f>
        <v/>
      </c>
      <c r="K5959">
        <f>IF(A5959="","",IF(J5959&lt;=IFERROR(VLOOKUP(A5959,Produtos!$A:$E,5,FALSE),0),"ABAIXO DO MINIMO","OK"))</f>
        <v/>
      </c>
    </row>
    <row r="5960">
      <c r="B5960">
        <f>IFERROR(VLOOKUP(A5960,Produtos!A:B,2,FALSE),"")</f>
        <v/>
      </c>
      <c r="D5960" s="10">
        <f>IFERROR(INDEX(Lotes!$E:$E,MATCH(1,(Lotes!$A:$A=A5960)*(Lotes!$C:$C=C5960),0)),"")</f>
        <v/>
      </c>
      <c r="E5960" s="14">
        <f>IF(D5960="","",D5960-TODAY())</f>
        <v/>
      </c>
      <c r="F5960">
        <f>IF(D5960="","",IF(E5960&lt;0,"VENCIDO",IF(E5960&lt;=30,"VENCE EM &lt;= 30 DIAS",IF(E5960&lt;=60,"ATENCAO (31-60 DIAS)","OK"))))</f>
        <v/>
      </c>
      <c r="G5960" s="14">
        <f>SUMIFS(Lancamentos!$G:$G,Lancamentos!$C:$C,$A5960,Lancamentos!$E:$E,$C5960,Lancamentos!$B:$B,"ENTRADA")</f>
        <v/>
      </c>
      <c r="H5960" s="14">
        <f>SUMIFS(Lancamentos!$G:$G,Lancamentos!$C:$C,$A5960,Lancamentos!$E:$E,$C5960,Lancamentos!$B:$B,"SAIDA_USO")</f>
        <v/>
      </c>
      <c r="I5960" s="14">
        <f>SUMIFS(Lancamentos!$G:$G,Lancamentos!$C:$C,$A5960,Lancamentos!$E:$E,$C5960,Lancamentos!$B:$B,"SAIDA_DESCARTE")</f>
        <v/>
      </c>
      <c r="J5960" s="14">
        <f>G5960-H5960-I5960</f>
        <v/>
      </c>
      <c r="K5960">
        <f>IF(A5960="","",IF(J5960&lt;=IFERROR(VLOOKUP(A5960,Produtos!$A:$E,5,FALSE),0),"ABAIXO DO MINIMO","OK"))</f>
        <v/>
      </c>
    </row>
    <row r="5961">
      <c r="B5961">
        <f>IFERROR(VLOOKUP(A5961,Produtos!A:B,2,FALSE),"")</f>
        <v/>
      </c>
      <c r="D5961" s="10">
        <f>IFERROR(INDEX(Lotes!$E:$E,MATCH(1,(Lotes!$A:$A=A5961)*(Lotes!$C:$C=C5961),0)),"")</f>
        <v/>
      </c>
      <c r="E5961" s="14">
        <f>IF(D5961="","",D5961-TODAY())</f>
        <v/>
      </c>
      <c r="F5961">
        <f>IF(D5961="","",IF(E5961&lt;0,"VENCIDO",IF(E5961&lt;=30,"VENCE EM &lt;= 30 DIAS",IF(E5961&lt;=60,"ATENCAO (31-60 DIAS)","OK"))))</f>
        <v/>
      </c>
      <c r="G5961" s="14">
        <f>SUMIFS(Lancamentos!$G:$G,Lancamentos!$C:$C,$A5961,Lancamentos!$E:$E,$C5961,Lancamentos!$B:$B,"ENTRADA")</f>
        <v/>
      </c>
      <c r="H5961" s="14">
        <f>SUMIFS(Lancamentos!$G:$G,Lancamentos!$C:$C,$A5961,Lancamentos!$E:$E,$C5961,Lancamentos!$B:$B,"SAIDA_USO")</f>
        <v/>
      </c>
      <c r="I5961" s="14">
        <f>SUMIFS(Lancamentos!$G:$G,Lancamentos!$C:$C,$A5961,Lancamentos!$E:$E,$C5961,Lancamentos!$B:$B,"SAIDA_DESCARTE")</f>
        <v/>
      </c>
      <c r="J5961" s="14">
        <f>G5961-H5961-I5961</f>
        <v/>
      </c>
      <c r="K5961">
        <f>IF(A5961="","",IF(J5961&lt;=IFERROR(VLOOKUP(A5961,Produtos!$A:$E,5,FALSE),0),"ABAIXO DO MINIMO","OK"))</f>
        <v/>
      </c>
    </row>
    <row r="5962">
      <c r="B5962">
        <f>IFERROR(VLOOKUP(A5962,Produtos!A:B,2,FALSE),"")</f>
        <v/>
      </c>
      <c r="D5962" s="10">
        <f>IFERROR(INDEX(Lotes!$E:$E,MATCH(1,(Lotes!$A:$A=A5962)*(Lotes!$C:$C=C5962),0)),"")</f>
        <v/>
      </c>
      <c r="E5962" s="14">
        <f>IF(D5962="","",D5962-TODAY())</f>
        <v/>
      </c>
      <c r="F5962">
        <f>IF(D5962="","",IF(E5962&lt;0,"VENCIDO",IF(E5962&lt;=30,"VENCE EM &lt;= 30 DIAS",IF(E5962&lt;=60,"ATENCAO (31-60 DIAS)","OK"))))</f>
        <v/>
      </c>
      <c r="G5962" s="14">
        <f>SUMIFS(Lancamentos!$G:$G,Lancamentos!$C:$C,$A5962,Lancamentos!$E:$E,$C5962,Lancamentos!$B:$B,"ENTRADA")</f>
        <v/>
      </c>
      <c r="H5962" s="14">
        <f>SUMIFS(Lancamentos!$G:$G,Lancamentos!$C:$C,$A5962,Lancamentos!$E:$E,$C5962,Lancamentos!$B:$B,"SAIDA_USO")</f>
        <v/>
      </c>
      <c r="I5962" s="14">
        <f>SUMIFS(Lancamentos!$G:$G,Lancamentos!$C:$C,$A5962,Lancamentos!$E:$E,$C5962,Lancamentos!$B:$B,"SAIDA_DESCARTE")</f>
        <v/>
      </c>
      <c r="J5962" s="14">
        <f>G5962-H5962-I5962</f>
        <v/>
      </c>
      <c r="K5962">
        <f>IF(A5962="","",IF(J5962&lt;=IFERROR(VLOOKUP(A5962,Produtos!$A:$E,5,FALSE),0),"ABAIXO DO MINIMO","OK"))</f>
        <v/>
      </c>
    </row>
    <row r="5963">
      <c r="B5963">
        <f>IFERROR(VLOOKUP(A5963,Produtos!A:B,2,FALSE),"")</f>
        <v/>
      </c>
      <c r="D5963" s="10">
        <f>IFERROR(INDEX(Lotes!$E:$E,MATCH(1,(Lotes!$A:$A=A5963)*(Lotes!$C:$C=C5963),0)),"")</f>
        <v/>
      </c>
      <c r="E5963" s="14">
        <f>IF(D5963="","",D5963-TODAY())</f>
        <v/>
      </c>
      <c r="F5963">
        <f>IF(D5963="","",IF(E5963&lt;0,"VENCIDO",IF(E5963&lt;=30,"VENCE EM &lt;= 30 DIAS",IF(E5963&lt;=60,"ATENCAO (31-60 DIAS)","OK"))))</f>
        <v/>
      </c>
      <c r="G5963" s="14">
        <f>SUMIFS(Lancamentos!$G:$G,Lancamentos!$C:$C,$A5963,Lancamentos!$E:$E,$C5963,Lancamentos!$B:$B,"ENTRADA")</f>
        <v/>
      </c>
      <c r="H5963" s="14">
        <f>SUMIFS(Lancamentos!$G:$G,Lancamentos!$C:$C,$A5963,Lancamentos!$E:$E,$C5963,Lancamentos!$B:$B,"SAIDA_USO")</f>
        <v/>
      </c>
      <c r="I5963" s="14">
        <f>SUMIFS(Lancamentos!$G:$G,Lancamentos!$C:$C,$A5963,Lancamentos!$E:$E,$C5963,Lancamentos!$B:$B,"SAIDA_DESCARTE")</f>
        <v/>
      </c>
      <c r="J5963" s="14">
        <f>G5963-H5963-I5963</f>
        <v/>
      </c>
      <c r="K5963">
        <f>IF(A5963="","",IF(J5963&lt;=IFERROR(VLOOKUP(A5963,Produtos!$A:$E,5,FALSE),0),"ABAIXO DO MINIMO","OK"))</f>
        <v/>
      </c>
    </row>
    <row r="5964">
      <c r="B5964">
        <f>IFERROR(VLOOKUP(A5964,Produtos!A:B,2,FALSE),"")</f>
        <v/>
      </c>
      <c r="D5964" s="10">
        <f>IFERROR(INDEX(Lotes!$E:$E,MATCH(1,(Lotes!$A:$A=A5964)*(Lotes!$C:$C=C5964),0)),"")</f>
        <v/>
      </c>
      <c r="E5964" s="14">
        <f>IF(D5964="","",D5964-TODAY())</f>
        <v/>
      </c>
      <c r="F5964">
        <f>IF(D5964="","",IF(E5964&lt;0,"VENCIDO",IF(E5964&lt;=30,"VENCE EM &lt;= 30 DIAS",IF(E5964&lt;=60,"ATENCAO (31-60 DIAS)","OK"))))</f>
        <v/>
      </c>
      <c r="G5964" s="14">
        <f>SUMIFS(Lancamentos!$G:$G,Lancamentos!$C:$C,$A5964,Lancamentos!$E:$E,$C5964,Lancamentos!$B:$B,"ENTRADA")</f>
        <v/>
      </c>
      <c r="H5964" s="14">
        <f>SUMIFS(Lancamentos!$G:$G,Lancamentos!$C:$C,$A5964,Lancamentos!$E:$E,$C5964,Lancamentos!$B:$B,"SAIDA_USO")</f>
        <v/>
      </c>
      <c r="I5964" s="14">
        <f>SUMIFS(Lancamentos!$G:$G,Lancamentos!$C:$C,$A5964,Lancamentos!$E:$E,$C5964,Lancamentos!$B:$B,"SAIDA_DESCARTE")</f>
        <v/>
      </c>
      <c r="J5964" s="14">
        <f>G5964-H5964-I5964</f>
        <v/>
      </c>
      <c r="K5964">
        <f>IF(A5964="","",IF(J5964&lt;=IFERROR(VLOOKUP(A5964,Produtos!$A:$E,5,FALSE),0),"ABAIXO DO MINIMO","OK"))</f>
        <v/>
      </c>
    </row>
    <row r="5965">
      <c r="B5965">
        <f>IFERROR(VLOOKUP(A5965,Produtos!A:B,2,FALSE),"")</f>
        <v/>
      </c>
      <c r="D5965" s="10">
        <f>IFERROR(INDEX(Lotes!$E:$E,MATCH(1,(Lotes!$A:$A=A5965)*(Lotes!$C:$C=C5965),0)),"")</f>
        <v/>
      </c>
      <c r="E5965" s="14">
        <f>IF(D5965="","",D5965-TODAY())</f>
        <v/>
      </c>
      <c r="F5965">
        <f>IF(D5965="","",IF(E5965&lt;0,"VENCIDO",IF(E5965&lt;=30,"VENCE EM &lt;= 30 DIAS",IF(E5965&lt;=60,"ATENCAO (31-60 DIAS)","OK"))))</f>
        <v/>
      </c>
      <c r="G5965" s="14">
        <f>SUMIFS(Lancamentos!$G:$G,Lancamentos!$C:$C,$A5965,Lancamentos!$E:$E,$C5965,Lancamentos!$B:$B,"ENTRADA")</f>
        <v/>
      </c>
      <c r="H5965" s="14">
        <f>SUMIFS(Lancamentos!$G:$G,Lancamentos!$C:$C,$A5965,Lancamentos!$E:$E,$C5965,Lancamentos!$B:$B,"SAIDA_USO")</f>
        <v/>
      </c>
      <c r="I5965" s="14">
        <f>SUMIFS(Lancamentos!$G:$G,Lancamentos!$C:$C,$A5965,Lancamentos!$E:$E,$C5965,Lancamentos!$B:$B,"SAIDA_DESCARTE")</f>
        <v/>
      </c>
      <c r="J5965" s="14">
        <f>G5965-H5965-I5965</f>
        <v/>
      </c>
      <c r="K5965">
        <f>IF(A5965="","",IF(J5965&lt;=IFERROR(VLOOKUP(A5965,Produtos!$A:$E,5,FALSE),0),"ABAIXO DO MINIMO","OK"))</f>
        <v/>
      </c>
    </row>
    <row r="5966">
      <c r="B5966">
        <f>IFERROR(VLOOKUP(A5966,Produtos!A:B,2,FALSE),"")</f>
        <v/>
      </c>
      <c r="D5966" s="10">
        <f>IFERROR(INDEX(Lotes!$E:$E,MATCH(1,(Lotes!$A:$A=A5966)*(Lotes!$C:$C=C5966),0)),"")</f>
        <v/>
      </c>
      <c r="E5966" s="14">
        <f>IF(D5966="","",D5966-TODAY())</f>
        <v/>
      </c>
      <c r="F5966">
        <f>IF(D5966="","",IF(E5966&lt;0,"VENCIDO",IF(E5966&lt;=30,"VENCE EM &lt;= 30 DIAS",IF(E5966&lt;=60,"ATENCAO (31-60 DIAS)","OK"))))</f>
        <v/>
      </c>
      <c r="G5966" s="14">
        <f>SUMIFS(Lancamentos!$G:$G,Lancamentos!$C:$C,$A5966,Lancamentos!$E:$E,$C5966,Lancamentos!$B:$B,"ENTRADA")</f>
        <v/>
      </c>
      <c r="H5966" s="14">
        <f>SUMIFS(Lancamentos!$G:$G,Lancamentos!$C:$C,$A5966,Lancamentos!$E:$E,$C5966,Lancamentos!$B:$B,"SAIDA_USO")</f>
        <v/>
      </c>
      <c r="I5966" s="14">
        <f>SUMIFS(Lancamentos!$G:$G,Lancamentos!$C:$C,$A5966,Lancamentos!$E:$E,$C5966,Lancamentos!$B:$B,"SAIDA_DESCARTE")</f>
        <v/>
      </c>
      <c r="J5966" s="14">
        <f>G5966-H5966-I5966</f>
        <v/>
      </c>
      <c r="K5966">
        <f>IF(A5966="","",IF(J5966&lt;=IFERROR(VLOOKUP(A5966,Produtos!$A:$E,5,FALSE),0),"ABAIXO DO MINIMO","OK"))</f>
        <v/>
      </c>
    </row>
    <row r="5967">
      <c r="B5967">
        <f>IFERROR(VLOOKUP(A5967,Produtos!A:B,2,FALSE),"")</f>
        <v/>
      </c>
      <c r="D5967" s="10">
        <f>IFERROR(INDEX(Lotes!$E:$E,MATCH(1,(Lotes!$A:$A=A5967)*(Lotes!$C:$C=C5967),0)),"")</f>
        <v/>
      </c>
      <c r="E5967" s="14">
        <f>IF(D5967="","",D5967-TODAY())</f>
        <v/>
      </c>
      <c r="F5967">
        <f>IF(D5967="","",IF(E5967&lt;0,"VENCIDO",IF(E5967&lt;=30,"VENCE EM &lt;= 30 DIAS",IF(E5967&lt;=60,"ATENCAO (31-60 DIAS)","OK"))))</f>
        <v/>
      </c>
      <c r="G5967" s="14">
        <f>SUMIFS(Lancamentos!$G:$G,Lancamentos!$C:$C,$A5967,Lancamentos!$E:$E,$C5967,Lancamentos!$B:$B,"ENTRADA")</f>
        <v/>
      </c>
      <c r="H5967" s="14">
        <f>SUMIFS(Lancamentos!$G:$G,Lancamentos!$C:$C,$A5967,Lancamentos!$E:$E,$C5967,Lancamentos!$B:$B,"SAIDA_USO")</f>
        <v/>
      </c>
      <c r="I5967" s="14">
        <f>SUMIFS(Lancamentos!$G:$G,Lancamentos!$C:$C,$A5967,Lancamentos!$E:$E,$C5967,Lancamentos!$B:$B,"SAIDA_DESCARTE")</f>
        <v/>
      </c>
      <c r="J5967" s="14">
        <f>G5967-H5967-I5967</f>
        <v/>
      </c>
      <c r="K5967">
        <f>IF(A5967="","",IF(J5967&lt;=IFERROR(VLOOKUP(A5967,Produtos!$A:$E,5,FALSE),0),"ABAIXO DO MINIMO","OK"))</f>
        <v/>
      </c>
    </row>
    <row r="5968">
      <c r="B5968">
        <f>IFERROR(VLOOKUP(A5968,Produtos!A:B,2,FALSE),"")</f>
        <v/>
      </c>
      <c r="D5968" s="10">
        <f>IFERROR(INDEX(Lotes!$E:$E,MATCH(1,(Lotes!$A:$A=A5968)*(Lotes!$C:$C=C5968),0)),"")</f>
        <v/>
      </c>
      <c r="E5968" s="14">
        <f>IF(D5968="","",D5968-TODAY())</f>
        <v/>
      </c>
      <c r="F5968">
        <f>IF(D5968="","",IF(E5968&lt;0,"VENCIDO",IF(E5968&lt;=30,"VENCE EM &lt;= 30 DIAS",IF(E5968&lt;=60,"ATENCAO (31-60 DIAS)","OK"))))</f>
        <v/>
      </c>
      <c r="G5968" s="14">
        <f>SUMIFS(Lancamentos!$G:$G,Lancamentos!$C:$C,$A5968,Lancamentos!$E:$E,$C5968,Lancamentos!$B:$B,"ENTRADA")</f>
        <v/>
      </c>
      <c r="H5968" s="14">
        <f>SUMIFS(Lancamentos!$G:$G,Lancamentos!$C:$C,$A5968,Lancamentos!$E:$E,$C5968,Lancamentos!$B:$B,"SAIDA_USO")</f>
        <v/>
      </c>
      <c r="I5968" s="14">
        <f>SUMIFS(Lancamentos!$G:$G,Lancamentos!$C:$C,$A5968,Lancamentos!$E:$E,$C5968,Lancamentos!$B:$B,"SAIDA_DESCARTE")</f>
        <v/>
      </c>
      <c r="J5968" s="14">
        <f>G5968-H5968-I5968</f>
        <v/>
      </c>
      <c r="K5968">
        <f>IF(A5968="","",IF(J5968&lt;=IFERROR(VLOOKUP(A5968,Produtos!$A:$E,5,FALSE),0),"ABAIXO DO MINIMO","OK"))</f>
        <v/>
      </c>
    </row>
    <row r="5969">
      <c r="B5969">
        <f>IFERROR(VLOOKUP(A5969,Produtos!A:B,2,FALSE),"")</f>
        <v/>
      </c>
      <c r="D5969" s="10">
        <f>IFERROR(INDEX(Lotes!$E:$E,MATCH(1,(Lotes!$A:$A=A5969)*(Lotes!$C:$C=C5969),0)),"")</f>
        <v/>
      </c>
      <c r="E5969" s="14">
        <f>IF(D5969="","",D5969-TODAY())</f>
        <v/>
      </c>
      <c r="F5969">
        <f>IF(D5969="","",IF(E5969&lt;0,"VENCIDO",IF(E5969&lt;=30,"VENCE EM &lt;= 30 DIAS",IF(E5969&lt;=60,"ATENCAO (31-60 DIAS)","OK"))))</f>
        <v/>
      </c>
      <c r="G5969" s="14">
        <f>SUMIFS(Lancamentos!$G:$G,Lancamentos!$C:$C,$A5969,Lancamentos!$E:$E,$C5969,Lancamentos!$B:$B,"ENTRADA")</f>
        <v/>
      </c>
      <c r="H5969" s="14">
        <f>SUMIFS(Lancamentos!$G:$G,Lancamentos!$C:$C,$A5969,Lancamentos!$E:$E,$C5969,Lancamentos!$B:$B,"SAIDA_USO")</f>
        <v/>
      </c>
      <c r="I5969" s="14">
        <f>SUMIFS(Lancamentos!$G:$G,Lancamentos!$C:$C,$A5969,Lancamentos!$E:$E,$C5969,Lancamentos!$B:$B,"SAIDA_DESCARTE")</f>
        <v/>
      </c>
      <c r="J5969" s="14">
        <f>G5969-H5969-I5969</f>
        <v/>
      </c>
      <c r="K5969">
        <f>IF(A5969="","",IF(J5969&lt;=IFERROR(VLOOKUP(A5969,Produtos!$A:$E,5,FALSE),0),"ABAIXO DO MINIMO","OK"))</f>
        <v/>
      </c>
    </row>
    <row r="5970">
      <c r="B5970">
        <f>IFERROR(VLOOKUP(A5970,Produtos!A:B,2,FALSE),"")</f>
        <v/>
      </c>
      <c r="D5970" s="10">
        <f>IFERROR(INDEX(Lotes!$E:$E,MATCH(1,(Lotes!$A:$A=A5970)*(Lotes!$C:$C=C5970),0)),"")</f>
        <v/>
      </c>
      <c r="E5970" s="14">
        <f>IF(D5970="","",D5970-TODAY())</f>
        <v/>
      </c>
      <c r="F5970">
        <f>IF(D5970="","",IF(E5970&lt;0,"VENCIDO",IF(E5970&lt;=30,"VENCE EM &lt;= 30 DIAS",IF(E5970&lt;=60,"ATENCAO (31-60 DIAS)","OK"))))</f>
        <v/>
      </c>
      <c r="G5970" s="14">
        <f>SUMIFS(Lancamentos!$G:$G,Lancamentos!$C:$C,$A5970,Lancamentos!$E:$E,$C5970,Lancamentos!$B:$B,"ENTRADA")</f>
        <v/>
      </c>
      <c r="H5970" s="14">
        <f>SUMIFS(Lancamentos!$G:$G,Lancamentos!$C:$C,$A5970,Lancamentos!$E:$E,$C5970,Lancamentos!$B:$B,"SAIDA_USO")</f>
        <v/>
      </c>
      <c r="I5970" s="14">
        <f>SUMIFS(Lancamentos!$G:$G,Lancamentos!$C:$C,$A5970,Lancamentos!$E:$E,$C5970,Lancamentos!$B:$B,"SAIDA_DESCARTE")</f>
        <v/>
      </c>
      <c r="J5970" s="14">
        <f>G5970-H5970-I5970</f>
        <v/>
      </c>
      <c r="K5970">
        <f>IF(A5970="","",IF(J5970&lt;=IFERROR(VLOOKUP(A5970,Produtos!$A:$E,5,FALSE),0),"ABAIXO DO MINIMO","OK"))</f>
        <v/>
      </c>
    </row>
    <row r="5971">
      <c r="B5971">
        <f>IFERROR(VLOOKUP(A5971,Produtos!A:B,2,FALSE),"")</f>
        <v/>
      </c>
      <c r="D5971" s="10">
        <f>IFERROR(INDEX(Lotes!$E:$E,MATCH(1,(Lotes!$A:$A=A5971)*(Lotes!$C:$C=C5971),0)),"")</f>
        <v/>
      </c>
      <c r="E5971" s="14">
        <f>IF(D5971="","",D5971-TODAY())</f>
        <v/>
      </c>
      <c r="F5971">
        <f>IF(D5971="","",IF(E5971&lt;0,"VENCIDO",IF(E5971&lt;=30,"VENCE EM &lt;= 30 DIAS",IF(E5971&lt;=60,"ATENCAO (31-60 DIAS)","OK"))))</f>
        <v/>
      </c>
      <c r="G5971" s="14">
        <f>SUMIFS(Lancamentos!$G:$G,Lancamentos!$C:$C,$A5971,Lancamentos!$E:$E,$C5971,Lancamentos!$B:$B,"ENTRADA")</f>
        <v/>
      </c>
      <c r="H5971" s="14">
        <f>SUMIFS(Lancamentos!$G:$G,Lancamentos!$C:$C,$A5971,Lancamentos!$E:$E,$C5971,Lancamentos!$B:$B,"SAIDA_USO")</f>
        <v/>
      </c>
      <c r="I5971" s="14">
        <f>SUMIFS(Lancamentos!$G:$G,Lancamentos!$C:$C,$A5971,Lancamentos!$E:$E,$C5971,Lancamentos!$B:$B,"SAIDA_DESCARTE")</f>
        <v/>
      </c>
      <c r="J5971" s="14">
        <f>G5971-H5971-I5971</f>
        <v/>
      </c>
      <c r="K5971">
        <f>IF(A5971="","",IF(J5971&lt;=IFERROR(VLOOKUP(A5971,Produtos!$A:$E,5,FALSE),0),"ABAIXO DO MINIMO","OK"))</f>
        <v/>
      </c>
    </row>
    <row r="5972">
      <c r="B5972">
        <f>IFERROR(VLOOKUP(A5972,Produtos!A:B,2,FALSE),"")</f>
        <v/>
      </c>
      <c r="D5972" s="10">
        <f>IFERROR(INDEX(Lotes!$E:$E,MATCH(1,(Lotes!$A:$A=A5972)*(Lotes!$C:$C=C5972),0)),"")</f>
        <v/>
      </c>
      <c r="E5972" s="14">
        <f>IF(D5972="","",D5972-TODAY())</f>
        <v/>
      </c>
      <c r="F5972">
        <f>IF(D5972="","",IF(E5972&lt;0,"VENCIDO",IF(E5972&lt;=30,"VENCE EM &lt;= 30 DIAS",IF(E5972&lt;=60,"ATENCAO (31-60 DIAS)","OK"))))</f>
        <v/>
      </c>
      <c r="G5972" s="14">
        <f>SUMIFS(Lancamentos!$G:$G,Lancamentos!$C:$C,$A5972,Lancamentos!$E:$E,$C5972,Lancamentos!$B:$B,"ENTRADA")</f>
        <v/>
      </c>
      <c r="H5972" s="14">
        <f>SUMIFS(Lancamentos!$G:$G,Lancamentos!$C:$C,$A5972,Lancamentos!$E:$E,$C5972,Lancamentos!$B:$B,"SAIDA_USO")</f>
        <v/>
      </c>
      <c r="I5972" s="14">
        <f>SUMIFS(Lancamentos!$G:$G,Lancamentos!$C:$C,$A5972,Lancamentos!$E:$E,$C5972,Lancamentos!$B:$B,"SAIDA_DESCARTE")</f>
        <v/>
      </c>
      <c r="J5972" s="14">
        <f>G5972-H5972-I5972</f>
        <v/>
      </c>
      <c r="K5972">
        <f>IF(A5972="","",IF(J5972&lt;=IFERROR(VLOOKUP(A5972,Produtos!$A:$E,5,FALSE),0),"ABAIXO DO MINIMO","OK"))</f>
        <v/>
      </c>
    </row>
    <row r="5973">
      <c r="B5973">
        <f>IFERROR(VLOOKUP(A5973,Produtos!A:B,2,FALSE),"")</f>
        <v/>
      </c>
      <c r="D5973" s="10">
        <f>IFERROR(INDEX(Lotes!$E:$E,MATCH(1,(Lotes!$A:$A=A5973)*(Lotes!$C:$C=C5973),0)),"")</f>
        <v/>
      </c>
      <c r="E5973" s="14">
        <f>IF(D5973="","",D5973-TODAY())</f>
        <v/>
      </c>
      <c r="F5973">
        <f>IF(D5973="","",IF(E5973&lt;0,"VENCIDO",IF(E5973&lt;=30,"VENCE EM &lt;= 30 DIAS",IF(E5973&lt;=60,"ATENCAO (31-60 DIAS)","OK"))))</f>
        <v/>
      </c>
      <c r="G5973" s="14">
        <f>SUMIFS(Lancamentos!$G:$G,Lancamentos!$C:$C,$A5973,Lancamentos!$E:$E,$C5973,Lancamentos!$B:$B,"ENTRADA")</f>
        <v/>
      </c>
      <c r="H5973" s="14">
        <f>SUMIFS(Lancamentos!$G:$G,Lancamentos!$C:$C,$A5973,Lancamentos!$E:$E,$C5973,Lancamentos!$B:$B,"SAIDA_USO")</f>
        <v/>
      </c>
      <c r="I5973" s="14">
        <f>SUMIFS(Lancamentos!$G:$G,Lancamentos!$C:$C,$A5973,Lancamentos!$E:$E,$C5973,Lancamentos!$B:$B,"SAIDA_DESCARTE")</f>
        <v/>
      </c>
      <c r="J5973" s="14">
        <f>G5973-H5973-I5973</f>
        <v/>
      </c>
      <c r="K5973">
        <f>IF(A5973="","",IF(J5973&lt;=IFERROR(VLOOKUP(A5973,Produtos!$A:$E,5,FALSE),0),"ABAIXO DO MINIMO","OK"))</f>
        <v/>
      </c>
    </row>
    <row r="5974">
      <c r="B5974">
        <f>IFERROR(VLOOKUP(A5974,Produtos!A:B,2,FALSE),"")</f>
        <v/>
      </c>
      <c r="D5974" s="10">
        <f>IFERROR(INDEX(Lotes!$E:$E,MATCH(1,(Lotes!$A:$A=A5974)*(Lotes!$C:$C=C5974),0)),"")</f>
        <v/>
      </c>
      <c r="E5974" s="14">
        <f>IF(D5974="","",D5974-TODAY())</f>
        <v/>
      </c>
      <c r="F5974">
        <f>IF(D5974="","",IF(E5974&lt;0,"VENCIDO",IF(E5974&lt;=30,"VENCE EM &lt;= 30 DIAS",IF(E5974&lt;=60,"ATENCAO (31-60 DIAS)","OK"))))</f>
        <v/>
      </c>
      <c r="G5974" s="14">
        <f>SUMIFS(Lancamentos!$G:$G,Lancamentos!$C:$C,$A5974,Lancamentos!$E:$E,$C5974,Lancamentos!$B:$B,"ENTRADA")</f>
        <v/>
      </c>
      <c r="H5974" s="14">
        <f>SUMIFS(Lancamentos!$G:$G,Lancamentos!$C:$C,$A5974,Lancamentos!$E:$E,$C5974,Lancamentos!$B:$B,"SAIDA_USO")</f>
        <v/>
      </c>
      <c r="I5974" s="14">
        <f>SUMIFS(Lancamentos!$G:$G,Lancamentos!$C:$C,$A5974,Lancamentos!$E:$E,$C5974,Lancamentos!$B:$B,"SAIDA_DESCARTE")</f>
        <v/>
      </c>
      <c r="J5974" s="14">
        <f>G5974-H5974-I5974</f>
        <v/>
      </c>
      <c r="K5974">
        <f>IF(A5974="","",IF(J5974&lt;=IFERROR(VLOOKUP(A5974,Produtos!$A:$E,5,FALSE),0),"ABAIXO DO MINIMO","OK"))</f>
        <v/>
      </c>
    </row>
    <row r="5975">
      <c r="B5975">
        <f>IFERROR(VLOOKUP(A5975,Produtos!A:B,2,FALSE),"")</f>
        <v/>
      </c>
      <c r="D5975" s="10">
        <f>IFERROR(INDEX(Lotes!$E:$E,MATCH(1,(Lotes!$A:$A=A5975)*(Lotes!$C:$C=C5975),0)),"")</f>
        <v/>
      </c>
      <c r="E5975" s="14">
        <f>IF(D5975="","",D5975-TODAY())</f>
        <v/>
      </c>
      <c r="F5975">
        <f>IF(D5975="","",IF(E5975&lt;0,"VENCIDO",IF(E5975&lt;=30,"VENCE EM &lt;= 30 DIAS",IF(E5975&lt;=60,"ATENCAO (31-60 DIAS)","OK"))))</f>
        <v/>
      </c>
      <c r="G5975" s="14">
        <f>SUMIFS(Lancamentos!$G:$G,Lancamentos!$C:$C,$A5975,Lancamentos!$E:$E,$C5975,Lancamentos!$B:$B,"ENTRADA")</f>
        <v/>
      </c>
      <c r="H5975" s="14">
        <f>SUMIFS(Lancamentos!$G:$G,Lancamentos!$C:$C,$A5975,Lancamentos!$E:$E,$C5975,Lancamentos!$B:$B,"SAIDA_USO")</f>
        <v/>
      </c>
      <c r="I5975" s="14">
        <f>SUMIFS(Lancamentos!$G:$G,Lancamentos!$C:$C,$A5975,Lancamentos!$E:$E,$C5975,Lancamentos!$B:$B,"SAIDA_DESCARTE")</f>
        <v/>
      </c>
      <c r="J5975" s="14">
        <f>G5975-H5975-I5975</f>
        <v/>
      </c>
      <c r="K5975">
        <f>IF(A5975="","",IF(J5975&lt;=IFERROR(VLOOKUP(A5975,Produtos!$A:$E,5,FALSE),0),"ABAIXO DO MINIMO","OK"))</f>
        <v/>
      </c>
    </row>
    <row r="5976">
      <c r="B5976">
        <f>IFERROR(VLOOKUP(A5976,Produtos!A:B,2,FALSE),"")</f>
        <v/>
      </c>
      <c r="D5976" s="10">
        <f>IFERROR(INDEX(Lotes!$E:$E,MATCH(1,(Lotes!$A:$A=A5976)*(Lotes!$C:$C=C5976),0)),"")</f>
        <v/>
      </c>
      <c r="E5976" s="14">
        <f>IF(D5976="","",D5976-TODAY())</f>
        <v/>
      </c>
      <c r="F5976">
        <f>IF(D5976="","",IF(E5976&lt;0,"VENCIDO",IF(E5976&lt;=30,"VENCE EM &lt;= 30 DIAS",IF(E5976&lt;=60,"ATENCAO (31-60 DIAS)","OK"))))</f>
        <v/>
      </c>
      <c r="G5976" s="14">
        <f>SUMIFS(Lancamentos!$G:$G,Lancamentos!$C:$C,$A5976,Lancamentos!$E:$E,$C5976,Lancamentos!$B:$B,"ENTRADA")</f>
        <v/>
      </c>
      <c r="H5976" s="14">
        <f>SUMIFS(Lancamentos!$G:$G,Lancamentos!$C:$C,$A5976,Lancamentos!$E:$E,$C5976,Lancamentos!$B:$B,"SAIDA_USO")</f>
        <v/>
      </c>
      <c r="I5976" s="14">
        <f>SUMIFS(Lancamentos!$G:$G,Lancamentos!$C:$C,$A5976,Lancamentos!$E:$E,$C5976,Lancamentos!$B:$B,"SAIDA_DESCARTE")</f>
        <v/>
      </c>
      <c r="J5976" s="14">
        <f>G5976-H5976-I5976</f>
        <v/>
      </c>
      <c r="K5976">
        <f>IF(A5976="","",IF(J5976&lt;=IFERROR(VLOOKUP(A5976,Produtos!$A:$E,5,FALSE),0),"ABAIXO DO MINIMO","OK"))</f>
        <v/>
      </c>
    </row>
    <row r="5977">
      <c r="B5977">
        <f>IFERROR(VLOOKUP(A5977,Produtos!A:B,2,FALSE),"")</f>
        <v/>
      </c>
      <c r="D5977" s="10">
        <f>IFERROR(INDEX(Lotes!$E:$E,MATCH(1,(Lotes!$A:$A=A5977)*(Lotes!$C:$C=C5977),0)),"")</f>
        <v/>
      </c>
      <c r="E5977" s="14">
        <f>IF(D5977="","",D5977-TODAY())</f>
        <v/>
      </c>
      <c r="F5977">
        <f>IF(D5977="","",IF(E5977&lt;0,"VENCIDO",IF(E5977&lt;=30,"VENCE EM &lt;= 30 DIAS",IF(E5977&lt;=60,"ATENCAO (31-60 DIAS)","OK"))))</f>
        <v/>
      </c>
      <c r="G5977" s="14">
        <f>SUMIFS(Lancamentos!$G:$G,Lancamentos!$C:$C,$A5977,Lancamentos!$E:$E,$C5977,Lancamentos!$B:$B,"ENTRADA")</f>
        <v/>
      </c>
      <c r="H5977" s="14">
        <f>SUMIFS(Lancamentos!$G:$G,Lancamentos!$C:$C,$A5977,Lancamentos!$E:$E,$C5977,Lancamentos!$B:$B,"SAIDA_USO")</f>
        <v/>
      </c>
      <c r="I5977" s="14">
        <f>SUMIFS(Lancamentos!$G:$G,Lancamentos!$C:$C,$A5977,Lancamentos!$E:$E,$C5977,Lancamentos!$B:$B,"SAIDA_DESCARTE")</f>
        <v/>
      </c>
      <c r="J5977" s="14">
        <f>G5977-H5977-I5977</f>
        <v/>
      </c>
      <c r="K5977">
        <f>IF(A5977="","",IF(J5977&lt;=IFERROR(VLOOKUP(A5977,Produtos!$A:$E,5,FALSE),0),"ABAIXO DO MINIMO","OK"))</f>
        <v/>
      </c>
    </row>
    <row r="5978">
      <c r="B5978">
        <f>IFERROR(VLOOKUP(A5978,Produtos!A:B,2,FALSE),"")</f>
        <v/>
      </c>
      <c r="D5978" s="10">
        <f>IFERROR(INDEX(Lotes!$E:$E,MATCH(1,(Lotes!$A:$A=A5978)*(Lotes!$C:$C=C5978),0)),"")</f>
        <v/>
      </c>
      <c r="E5978" s="14">
        <f>IF(D5978="","",D5978-TODAY())</f>
        <v/>
      </c>
      <c r="F5978">
        <f>IF(D5978="","",IF(E5978&lt;0,"VENCIDO",IF(E5978&lt;=30,"VENCE EM &lt;= 30 DIAS",IF(E5978&lt;=60,"ATENCAO (31-60 DIAS)","OK"))))</f>
        <v/>
      </c>
      <c r="G5978" s="14">
        <f>SUMIFS(Lancamentos!$G:$G,Lancamentos!$C:$C,$A5978,Lancamentos!$E:$E,$C5978,Lancamentos!$B:$B,"ENTRADA")</f>
        <v/>
      </c>
      <c r="H5978" s="14">
        <f>SUMIFS(Lancamentos!$G:$G,Lancamentos!$C:$C,$A5978,Lancamentos!$E:$E,$C5978,Lancamentos!$B:$B,"SAIDA_USO")</f>
        <v/>
      </c>
      <c r="I5978" s="14">
        <f>SUMIFS(Lancamentos!$G:$G,Lancamentos!$C:$C,$A5978,Lancamentos!$E:$E,$C5978,Lancamentos!$B:$B,"SAIDA_DESCARTE")</f>
        <v/>
      </c>
      <c r="J5978" s="14">
        <f>G5978-H5978-I5978</f>
        <v/>
      </c>
      <c r="K5978">
        <f>IF(A5978="","",IF(J5978&lt;=IFERROR(VLOOKUP(A5978,Produtos!$A:$E,5,FALSE),0),"ABAIXO DO MINIMO","OK"))</f>
        <v/>
      </c>
    </row>
    <row r="5979">
      <c r="B5979">
        <f>IFERROR(VLOOKUP(A5979,Produtos!A:B,2,FALSE),"")</f>
        <v/>
      </c>
      <c r="D5979" s="10">
        <f>IFERROR(INDEX(Lotes!$E:$E,MATCH(1,(Lotes!$A:$A=A5979)*(Lotes!$C:$C=C5979),0)),"")</f>
        <v/>
      </c>
      <c r="E5979" s="14">
        <f>IF(D5979="","",D5979-TODAY())</f>
        <v/>
      </c>
      <c r="F5979">
        <f>IF(D5979="","",IF(E5979&lt;0,"VENCIDO",IF(E5979&lt;=30,"VENCE EM &lt;= 30 DIAS",IF(E5979&lt;=60,"ATENCAO (31-60 DIAS)","OK"))))</f>
        <v/>
      </c>
      <c r="G5979" s="14">
        <f>SUMIFS(Lancamentos!$G:$G,Lancamentos!$C:$C,$A5979,Lancamentos!$E:$E,$C5979,Lancamentos!$B:$B,"ENTRADA")</f>
        <v/>
      </c>
      <c r="H5979" s="14">
        <f>SUMIFS(Lancamentos!$G:$G,Lancamentos!$C:$C,$A5979,Lancamentos!$E:$E,$C5979,Lancamentos!$B:$B,"SAIDA_USO")</f>
        <v/>
      </c>
      <c r="I5979" s="14">
        <f>SUMIFS(Lancamentos!$G:$G,Lancamentos!$C:$C,$A5979,Lancamentos!$E:$E,$C5979,Lancamentos!$B:$B,"SAIDA_DESCARTE")</f>
        <v/>
      </c>
      <c r="J5979" s="14">
        <f>G5979-H5979-I5979</f>
        <v/>
      </c>
      <c r="K5979">
        <f>IF(A5979="","",IF(J5979&lt;=IFERROR(VLOOKUP(A5979,Produtos!$A:$E,5,FALSE),0),"ABAIXO DO MINIMO","OK"))</f>
        <v/>
      </c>
    </row>
    <row r="5980">
      <c r="B5980">
        <f>IFERROR(VLOOKUP(A5980,Produtos!A:B,2,FALSE),"")</f>
        <v/>
      </c>
      <c r="D5980" s="10">
        <f>IFERROR(INDEX(Lotes!$E:$E,MATCH(1,(Lotes!$A:$A=A5980)*(Lotes!$C:$C=C5980),0)),"")</f>
        <v/>
      </c>
      <c r="E5980" s="14">
        <f>IF(D5980="","",D5980-TODAY())</f>
        <v/>
      </c>
      <c r="F5980">
        <f>IF(D5980="","",IF(E5980&lt;0,"VENCIDO",IF(E5980&lt;=30,"VENCE EM &lt;= 30 DIAS",IF(E5980&lt;=60,"ATENCAO (31-60 DIAS)","OK"))))</f>
        <v/>
      </c>
      <c r="G5980" s="14">
        <f>SUMIFS(Lancamentos!$G:$G,Lancamentos!$C:$C,$A5980,Lancamentos!$E:$E,$C5980,Lancamentos!$B:$B,"ENTRADA")</f>
        <v/>
      </c>
      <c r="H5980" s="14">
        <f>SUMIFS(Lancamentos!$G:$G,Lancamentos!$C:$C,$A5980,Lancamentos!$E:$E,$C5980,Lancamentos!$B:$B,"SAIDA_USO")</f>
        <v/>
      </c>
      <c r="I5980" s="14">
        <f>SUMIFS(Lancamentos!$G:$G,Lancamentos!$C:$C,$A5980,Lancamentos!$E:$E,$C5980,Lancamentos!$B:$B,"SAIDA_DESCARTE")</f>
        <v/>
      </c>
      <c r="J5980" s="14">
        <f>G5980-H5980-I5980</f>
        <v/>
      </c>
      <c r="K5980">
        <f>IF(A5980="","",IF(J5980&lt;=IFERROR(VLOOKUP(A5980,Produtos!$A:$E,5,FALSE),0),"ABAIXO DO MINIMO","OK"))</f>
        <v/>
      </c>
    </row>
    <row r="5981">
      <c r="B5981">
        <f>IFERROR(VLOOKUP(A5981,Produtos!A:B,2,FALSE),"")</f>
        <v/>
      </c>
      <c r="D5981" s="10">
        <f>IFERROR(INDEX(Lotes!$E:$E,MATCH(1,(Lotes!$A:$A=A5981)*(Lotes!$C:$C=C5981),0)),"")</f>
        <v/>
      </c>
      <c r="E5981" s="14">
        <f>IF(D5981="","",D5981-TODAY())</f>
        <v/>
      </c>
      <c r="F5981">
        <f>IF(D5981="","",IF(E5981&lt;0,"VENCIDO",IF(E5981&lt;=30,"VENCE EM &lt;= 30 DIAS",IF(E5981&lt;=60,"ATENCAO (31-60 DIAS)","OK"))))</f>
        <v/>
      </c>
      <c r="G5981" s="14">
        <f>SUMIFS(Lancamentos!$G:$G,Lancamentos!$C:$C,$A5981,Lancamentos!$E:$E,$C5981,Lancamentos!$B:$B,"ENTRADA")</f>
        <v/>
      </c>
      <c r="H5981" s="14">
        <f>SUMIFS(Lancamentos!$G:$G,Lancamentos!$C:$C,$A5981,Lancamentos!$E:$E,$C5981,Lancamentos!$B:$B,"SAIDA_USO")</f>
        <v/>
      </c>
      <c r="I5981" s="14">
        <f>SUMIFS(Lancamentos!$G:$G,Lancamentos!$C:$C,$A5981,Lancamentos!$E:$E,$C5981,Lancamentos!$B:$B,"SAIDA_DESCARTE")</f>
        <v/>
      </c>
      <c r="J5981" s="14">
        <f>G5981-H5981-I5981</f>
        <v/>
      </c>
      <c r="K5981">
        <f>IF(A5981="","",IF(J5981&lt;=IFERROR(VLOOKUP(A5981,Produtos!$A:$E,5,FALSE),0),"ABAIXO DO MINIMO","OK"))</f>
        <v/>
      </c>
    </row>
    <row r="5982">
      <c r="B5982">
        <f>IFERROR(VLOOKUP(A5982,Produtos!A:B,2,FALSE),"")</f>
        <v/>
      </c>
      <c r="D5982" s="10">
        <f>IFERROR(INDEX(Lotes!$E:$E,MATCH(1,(Lotes!$A:$A=A5982)*(Lotes!$C:$C=C5982),0)),"")</f>
        <v/>
      </c>
      <c r="E5982" s="14">
        <f>IF(D5982="","",D5982-TODAY())</f>
        <v/>
      </c>
      <c r="F5982">
        <f>IF(D5982="","",IF(E5982&lt;0,"VENCIDO",IF(E5982&lt;=30,"VENCE EM &lt;= 30 DIAS",IF(E5982&lt;=60,"ATENCAO (31-60 DIAS)","OK"))))</f>
        <v/>
      </c>
      <c r="G5982" s="14">
        <f>SUMIFS(Lancamentos!$G:$G,Lancamentos!$C:$C,$A5982,Lancamentos!$E:$E,$C5982,Lancamentos!$B:$B,"ENTRADA")</f>
        <v/>
      </c>
      <c r="H5982" s="14">
        <f>SUMIFS(Lancamentos!$G:$G,Lancamentos!$C:$C,$A5982,Lancamentos!$E:$E,$C5982,Lancamentos!$B:$B,"SAIDA_USO")</f>
        <v/>
      </c>
      <c r="I5982" s="14">
        <f>SUMIFS(Lancamentos!$G:$G,Lancamentos!$C:$C,$A5982,Lancamentos!$E:$E,$C5982,Lancamentos!$B:$B,"SAIDA_DESCARTE")</f>
        <v/>
      </c>
      <c r="J5982" s="14">
        <f>G5982-H5982-I5982</f>
        <v/>
      </c>
      <c r="K5982">
        <f>IF(A5982="","",IF(J5982&lt;=IFERROR(VLOOKUP(A5982,Produtos!$A:$E,5,FALSE),0),"ABAIXO DO MINIMO","OK"))</f>
        <v/>
      </c>
    </row>
    <row r="5983">
      <c r="B5983">
        <f>IFERROR(VLOOKUP(A5983,Produtos!A:B,2,FALSE),"")</f>
        <v/>
      </c>
      <c r="D5983" s="10">
        <f>IFERROR(INDEX(Lotes!$E:$E,MATCH(1,(Lotes!$A:$A=A5983)*(Lotes!$C:$C=C5983),0)),"")</f>
        <v/>
      </c>
      <c r="E5983" s="14">
        <f>IF(D5983="","",D5983-TODAY())</f>
        <v/>
      </c>
      <c r="F5983">
        <f>IF(D5983="","",IF(E5983&lt;0,"VENCIDO",IF(E5983&lt;=30,"VENCE EM &lt;= 30 DIAS",IF(E5983&lt;=60,"ATENCAO (31-60 DIAS)","OK"))))</f>
        <v/>
      </c>
      <c r="G5983" s="14">
        <f>SUMIFS(Lancamentos!$G:$G,Lancamentos!$C:$C,$A5983,Lancamentos!$E:$E,$C5983,Lancamentos!$B:$B,"ENTRADA")</f>
        <v/>
      </c>
      <c r="H5983" s="14">
        <f>SUMIFS(Lancamentos!$G:$G,Lancamentos!$C:$C,$A5983,Lancamentos!$E:$E,$C5983,Lancamentos!$B:$B,"SAIDA_USO")</f>
        <v/>
      </c>
      <c r="I5983" s="14">
        <f>SUMIFS(Lancamentos!$G:$G,Lancamentos!$C:$C,$A5983,Lancamentos!$E:$E,$C5983,Lancamentos!$B:$B,"SAIDA_DESCARTE")</f>
        <v/>
      </c>
      <c r="J5983" s="14">
        <f>G5983-H5983-I5983</f>
        <v/>
      </c>
      <c r="K5983">
        <f>IF(A5983="","",IF(J5983&lt;=IFERROR(VLOOKUP(A5983,Produtos!$A:$E,5,FALSE),0),"ABAIXO DO MINIMO","OK"))</f>
        <v/>
      </c>
    </row>
    <row r="5984">
      <c r="B5984">
        <f>IFERROR(VLOOKUP(A5984,Produtos!A:B,2,FALSE),"")</f>
        <v/>
      </c>
      <c r="D5984" s="10">
        <f>IFERROR(INDEX(Lotes!$E:$E,MATCH(1,(Lotes!$A:$A=A5984)*(Lotes!$C:$C=C5984),0)),"")</f>
        <v/>
      </c>
      <c r="E5984" s="14">
        <f>IF(D5984="","",D5984-TODAY())</f>
        <v/>
      </c>
      <c r="F5984">
        <f>IF(D5984="","",IF(E5984&lt;0,"VENCIDO",IF(E5984&lt;=30,"VENCE EM &lt;= 30 DIAS",IF(E5984&lt;=60,"ATENCAO (31-60 DIAS)","OK"))))</f>
        <v/>
      </c>
      <c r="G5984" s="14">
        <f>SUMIFS(Lancamentos!$G:$G,Lancamentos!$C:$C,$A5984,Lancamentos!$E:$E,$C5984,Lancamentos!$B:$B,"ENTRADA")</f>
        <v/>
      </c>
      <c r="H5984" s="14">
        <f>SUMIFS(Lancamentos!$G:$G,Lancamentos!$C:$C,$A5984,Lancamentos!$E:$E,$C5984,Lancamentos!$B:$B,"SAIDA_USO")</f>
        <v/>
      </c>
      <c r="I5984" s="14">
        <f>SUMIFS(Lancamentos!$G:$G,Lancamentos!$C:$C,$A5984,Lancamentos!$E:$E,$C5984,Lancamentos!$B:$B,"SAIDA_DESCARTE")</f>
        <v/>
      </c>
      <c r="J5984" s="14">
        <f>G5984-H5984-I5984</f>
        <v/>
      </c>
      <c r="K5984">
        <f>IF(A5984="","",IF(J5984&lt;=IFERROR(VLOOKUP(A5984,Produtos!$A:$E,5,FALSE),0),"ABAIXO DO MINIMO","OK"))</f>
        <v/>
      </c>
    </row>
    <row r="5985">
      <c r="B5985">
        <f>IFERROR(VLOOKUP(A5985,Produtos!A:B,2,FALSE),"")</f>
        <v/>
      </c>
      <c r="D5985" s="10">
        <f>IFERROR(INDEX(Lotes!$E:$E,MATCH(1,(Lotes!$A:$A=A5985)*(Lotes!$C:$C=C5985),0)),"")</f>
        <v/>
      </c>
      <c r="E5985" s="14">
        <f>IF(D5985="","",D5985-TODAY())</f>
        <v/>
      </c>
      <c r="F5985">
        <f>IF(D5985="","",IF(E5985&lt;0,"VENCIDO",IF(E5985&lt;=30,"VENCE EM &lt;= 30 DIAS",IF(E5985&lt;=60,"ATENCAO (31-60 DIAS)","OK"))))</f>
        <v/>
      </c>
      <c r="G5985" s="14">
        <f>SUMIFS(Lancamentos!$G:$G,Lancamentos!$C:$C,$A5985,Lancamentos!$E:$E,$C5985,Lancamentos!$B:$B,"ENTRADA")</f>
        <v/>
      </c>
      <c r="H5985" s="14">
        <f>SUMIFS(Lancamentos!$G:$G,Lancamentos!$C:$C,$A5985,Lancamentos!$E:$E,$C5985,Lancamentos!$B:$B,"SAIDA_USO")</f>
        <v/>
      </c>
      <c r="I5985" s="14">
        <f>SUMIFS(Lancamentos!$G:$G,Lancamentos!$C:$C,$A5985,Lancamentos!$E:$E,$C5985,Lancamentos!$B:$B,"SAIDA_DESCARTE")</f>
        <v/>
      </c>
      <c r="J5985" s="14">
        <f>G5985-H5985-I5985</f>
        <v/>
      </c>
      <c r="K5985">
        <f>IF(A5985="","",IF(J5985&lt;=IFERROR(VLOOKUP(A5985,Produtos!$A:$E,5,FALSE),0),"ABAIXO DO MINIMO","OK"))</f>
        <v/>
      </c>
    </row>
    <row r="5986">
      <c r="B5986">
        <f>IFERROR(VLOOKUP(A5986,Produtos!A:B,2,FALSE),"")</f>
        <v/>
      </c>
      <c r="D5986" s="10">
        <f>IFERROR(INDEX(Lotes!$E:$E,MATCH(1,(Lotes!$A:$A=A5986)*(Lotes!$C:$C=C5986),0)),"")</f>
        <v/>
      </c>
      <c r="E5986" s="14">
        <f>IF(D5986="","",D5986-TODAY())</f>
        <v/>
      </c>
      <c r="F5986">
        <f>IF(D5986="","",IF(E5986&lt;0,"VENCIDO",IF(E5986&lt;=30,"VENCE EM &lt;= 30 DIAS",IF(E5986&lt;=60,"ATENCAO (31-60 DIAS)","OK"))))</f>
        <v/>
      </c>
      <c r="G5986" s="14">
        <f>SUMIFS(Lancamentos!$G:$G,Lancamentos!$C:$C,$A5986,Lancamentos!$E:$E,$C5986,Lancamentos!$B:$B,"ENTRADA")</f>
        <v/>
      </c>
      <c r="H5986" s="14">
        <f>SUMIFS(Lancamentos!$G:$G,Lancamentos!$C:$C,$A5986,Lancamentos!$E:$E,$C5986,Lancamentos!$B:$B,"SAIDA_USO")</f>
        <v/>
      </c>
      <c r="I5986" s="14">
        <f>SUMIFS(Lancamentos!$G:$G,Lancamentos!$C:$C,$A5986,Lancamentos!$E:$E,$C5986,Lancamentos!$B:$B,"SAIDA_DESCARTE")</f>
        <v/>
      </c>
      <c r="J5986" s="14">
        <f>G5986-H5986-I5986</f>
        <v/>
      </c>
      <c r="K5986">
        <f>IF(A5986="","",IF(J5986&lt;=IFERROR(VLOOKUP(A5986,Produtos!$A:$E,5,FALSE),0),"ABAIXO DO MINIMO","OK"))</f>
        <v/>
      </c>
    </row>
    <row r="5987">
      <c r="B5987">
        <f>IFERROR(VLOOKUP(A5987,Produtos!A:B,2,FALSE),"")</f>
        <v/>
      </c>
      <c r="D5987" s="10">
        <f>IFERROR(INDEX(Lotes!$E:$E,MATCH(1,(Lotes!$A:$A=A5987)*(Lotes!$C:$C=C5987),0)),"")</f>
        <v/>
      </c>
      <c r="E5987" s="14">
        <f>IF(D5987="","",D5987-TODAY())</f>
        <v/>
      </c>
      <c r="F5987">
        <f>IF(D5987="","",IF(E5987&lt;0,"VENCIDO",IF(E5987&lt;=30,"VENCE EM &lt;= 30 DIAS",IF(E5987&lt;=60,"ATENCAO (31-60 DIAS)","OK"))))</f>
        <v/>
      </c>
      <c r="G5987" s="14">
        <f>SUMIFS(Lancamentos!$G:$G,Lancamentos!$C:$C,$A5987,Lancamentos!$E:$E,$C5987,Lancamentos!$B:$B,"ENTRADA")</f>
        <v/>
      </c>
      <c r="H5987" s="14">
        <f>SUMIFS(Lancamentos!$G:$G,Lancamentos!$C:$C,$A5987,Lancamentos!$E:$E,$C5987,Lancamentos!$B:$B,"SAIDA_USO")</f>
        <v/>
      </c>
      <c r="I5987" s="14">
        <f>SUMIFS(Lancamentos!$G:$G,Lancamentos!$C:$C,$A5987,Lancamentos!$E:$E,$C5987,Lancamentos!$B:$B,"SAIDA_DESCARTE")</f>
        <v/>
      </c>
      <c r="J5987" s="14">
        <f>G5987-H5987-I5987</f>
        <v/>
      </c>
      <c r="K5987">
        <f>IF(A5987="","",IF(J5987&lt;=IFERROR(VLOOKUP(A5987,Produtos!$A:$E,5,FALSE),0),"ABAIXO DO MINIMO","OK"))</f>
        <v/>
      </c>
    </row>
    <row r="5988">
      <c r="B5988">
        <f>IFERROR(VLOOKUP(A5988,Produtos!A:B,2,FALSE),"")</f>
        <v/>
      </c>
      <c r="D5988" s="10">
        <f>IFERROR(INDEX(Lotes!$E:$E,MATCH(1,(Lotes!$A:$A=A5988)*(Lotes!$C:$C=C5988),0)),"")</f>
        <v/>
      </c>
      <c r="E5988" s="14">
        <f>IF(D5988="","",D5988-TODAY())</f>
        <v/>
      </c>
      <c r="F5988">
        <f>IF(D5988="","",IF(E5988&lt;0,"VENCIDO",IF(E5988&lt;=30,"VENCE EM &lt;= 30 DIAS",IF(E5988&lt;=60,"ATENCAO (31-60 DIAS)","OK"))))</f>
        <v/>
      </c>
      <c r="G5988" s="14">
        <f>SUMIFS(Lancamentos!$G:$G,Lancamentos!$C:$C,$A5988,Lancamentos!$E:$E,$C5988,Lancamentos!$B:$B,"ENTRADA")</f>
        <v/>
      </c>
      <c r="H5988" s="14">
        <f>SUMIFS(Lancamentos!$G:$G,Lancamentos!$C:$C,$A5988,Lancamentos!$E:$E,$C5988,Lancamentos!$B:$B,"SAIDA_USO")</f>
        <v/>
      </c>
      <c r="I5988" s="14">
        <f>SUMIFS(Lancamentos!$G:$G,Lancamentos!$C:$C,$A5988,Lancamentos!$E:$E,$C5988,Lancamentos!$B:$B,"SAIDA_DESCARTE")</f>
        <v/>
      </c>
      <c r="J5988" s="14">
        <f>G5988-H5988-I5988</f>
        <v/>
      </c>
      <c r="K5988">
        <f>IF(A5988="","",IF(J5988&lt;=IFERROR(VLOOKUP(A5988,Produtos!$A:$E,5,FALSE),0),"ABAIXO DO MINIMO","OK"))</f>
        <v/>
      </c>
    </row>
    <row r="5989">
      <c r="B5989">
        <f>IFERROR(VLOOKUP(A5989,Produtos!A:B,2,FALSE),"")</f>
        <v/>
      </c>
      <c r="D5989" s="10">
        <f>IFERROR(INDEX(Lotes!$E:$E,MATCH(1,(Lotes!$A:$A=A5989)*(Lotes!$C:$C=C5989),0)),"")</f>
        <v/>
      </c>
      <c r="E5989" s="14">
        <f>IF(D5989="","",D5989-TODAY())</f>
        <v/>
      </c>
      <c r="F5989">
        <f>IF(D5989="","",IF(E5989&lt;0,"VENCIDO",IF(E5989&lt;=30,"VENCE EM &lt;= 30 DIAS",IF(E5989&lt;=60,"ATENCAO (31-60 DIAS)","OK"))))</f>
        <v/>
      </c>
      <c r="G5989" s="14">
        <f>SUMIFS(Lancamentos!$G:$G,Lancamentos!$C:$C,$A5989,Lancamentos!$E:$E,$C5989,Lancamentos!$B:$B,"ENTRADA")</f>
        <v/>
      </c>
      <c r="H5989" s="14">
        <f>SUMIFS(Lancamentos!$G:$G,Lancamentos!$C:$C,$A5989,Lancamentos!$E:$E,$C5989,Lancamentos!$B:$B,"SAIDA_USO")</f>
        <v/>
      </c>
      <c r="I5989" s="14">
        <f>SUMIFS(Lancamentos!$G:$G,Lancamentos!$C:$C,$A5989,Lancamentos!$E:$E,$C5989,Lancamentos!$B:$B,"SAIDA_DESCARTE")</f>
        <v/>
      </c>
      <c r="J5989" s="14">
        <f>G5989-H5989-I5989</f>
        <v/>
      </c>
      <c r="K5989">
        <f>IF(A5989="","",IF(J5989&lt;=IFERROR(VLOOKUP(A5989,Produtos!$A:$E,5,FALSE),0),"ABAIXO DO MINIMO","OK"))</f>
        <v/>
      </c>
    </row>
    <row r="5990">
      <c r="B5990">
        <f>IFERROR(VLOOKUP(A5990,Produtos!A:B,2,FALSE),"")</f>
        <v/>
      </c>
      <c r="D5990" s="10">
        <f>IFERROR(INDEX(Lotes!$E:$E,MATCH(1,(Lotes!$A:$A=A5990)*(Lotes!$C:$C=C5990),0)),"")</f>
        <v/>
      </c>
      <c r="E5990" s="14">
        <f>IF(D5990="","",D5990-TODAY())</f>
        <v/>
      </c>
      <c r="F5990">
        <f>IF(D5990="","",IF(E5990&lt;0,"VENCIDO",IF(E5990&lt;=30,"VENCE EM &lt;= 30 DIAS",IF(E5990&lt;=60,"ATENCAO (31-60 DIAS)","OK"))))</f>
        <v/>
      </c>
      <c r="G5990" s="14">
        <f>SUMIFS(Lancamentos!$G:$G,Lancamentos!$C:$C,$A5990,Lancamentos!$E:$E,$C5990,Lancamentos!$B:$B,"ENTRADA")</f>
        <v/>
      </c>
      <c r="H5990" s="14">
        <f>SUMIFS(Lancamentos!$G:$G,Lancamentos!$C:$C,$A5990,Lancamentos!$E:$E,$C5990,Lancamentos!$B:$B,"SAIDA_USO")</f>
        <v/>
      </c>
      <c r="I5990" s="14">
        <f>SUMIFS(Lancamentos!$G:$G,Lancamentos!$C:$C,$A5990,Lancamentos!$E:$E,$C5990,Lancamentos!$B:$B,"SAIDA_DESCARTE")</f>
        <v/>
      </c>
      <c r="J5990" s="14">
        <f>G5990-H5990-I5990</f>
        <v/>
      </c>
      <c r="K5990">
        <f>IF(A5990="","",IF(J5990&lt;=IFERROR(VLOOKUP(A5990,Produtos!$A:$E,5,FALSE),0),"ABAIXO DO MINIMO","OK"))</f>
        <v/>
      </c>
    </row>
    <row r="5991">
      <c r="B5991">
        <f>IFERROR(VLOOKUP(A5991,Produtos!A:B,2,FALSE),"")</f>
        <v/>
      </c>
      <c r="D5991" s="10">
        <f>IFERROR(INDEX(Lotes!$E:$E,MATCH(1,(Lotes!$A:$A=A5991)*(Lotes!$C:$C=C5991),0)),"")</f>
        <v/>
      </c>
      <c r="E5991" s="14">
        <f>IF(D5991="","",D5991-TODAY())</f>
        <v/>
      </c>
      <c r="F5991">
        <f>IF(D5991="","",IF(E5991&lt;0,"VENCIDO",IF(E5991&lt;=30,"VENCE EM &lt;= 30 DIAS",IF(E5991&lt;=60,"ATENCAO (31-60 DIAS)","OK"))))</f>
        <v/>
      </c>
      <c r="G5991" s="14">
        <f>SUMIFS(Lancamentos!$G:$G,Lancamentos!$C:$C,$A5991,Lancamentos!$E:$E,$C5991,Lancamentos!$B:$B,"ENTRADA")</f>
        <v/>
      </c>
      <c r="H5991" s="14">
        <f>SUMIFS(Lancamentos!$G:$G,Lancamentos!$C:$C,$A5991,Lancamentos!$E:$E,$C5991,Lancamentos!$B:$B,"SAIDA_USO")</f>
        <v/>
      </c>
      <c r="I5991" s="14">
        <f>SUMIFS(Lancamentos!$G:$G,Lancamentos!$C:$C,$A5991,Lancamentos!$E:$E,$C5991,Lancamentos!$B:$B,"SAIDA_DESCARTE")</f>
        <v/>
      </c>
      <c r="J5991" s="14">
        <f>G5991-H5991-I5991</f>
        <v/>
      </c>
      <c r="K5991">
        <f>IF(A5991="","",IF(J5991&lt;=IFERROR(VLOOKUP(A5991,Produtos!$A:$E,5,FALSE),0),"ABAIXO DO MINIMO","OK"))</f>
        <v/>
      </c>
    </row>
    <row r="5992">
      <c r="B5992">
        <f>IFERROR(VLOOKUP(A5992,Produtos!A:B,2,FALSE),"")</f>
        <v/>
      </c>
      <c r="D5992" s="10">
        <f>IFERROR(INDEX(Lotes!$E:$E,MATCH(1,(Lotes!$A:$A=A5992)*(Lotes!$C:$C=C5992),0)),"")</f>
        <v/>
      </c>
      <c r="E5992" s="14">
        <f>IF(D5992="","",D5992-TODAY())</f>
        <v/>
      </c>
      <c r="F5992">
        <f>IF(D5992="","",IF(E5992&lt;0,"VENCIDO",IF(E5992&lt;=30,"VENCE EM &lt;= 30 DIAS",IF(E5992&lt;=60,"ATENCAO (31-60 DIAS)","OK"))))</f>
        <v/>
      </c>
      <c r="G5992" s="14">
        <f>SUMIFS(Lancamentos!$G:$G,Lancamentos!$C:$C,$A5992,Lancamentos!$E:$E,$C5992,Lancamentos!$B:$B,"ENTRADA")</f>
        <v/>
      </c>
      <c r="H5992" s="14">
        <f>SUMIFS(Lancamentos!$G:$G,Lancamentos!$C:$C,$A5992,Lancamentos!$E:$E,$C5992,Lancamentos!$B:$B,"SAIDA_USO")</f>
        <v/>
      </c>
      <c r="I5992" s="14">
        <f>SUMIFS(Lancamentos!$G:$G,Lancamentos!$C:$C,$A5992,Lancamentos!$E:$E,$C5992,Lancamentos!$B:$B,"SAIDA_DESCARTE")</f>
        <v/>
      </c>
      <c r="J5992" s="14">
        <f>G5992-H5992-I5992</f>
        <v/>
      </c>
      <c r="K5992">
        <f>IF(A5992="","",IF(J5992&lt;=IFERROR(VLOOKUP(A5992,Produtos!$A:$E,5,FALSE),0),"ABAIXO DO MINIMO","OK"))</f>
        <v/>
      </c>
    </row>
    <row r="5993">
      <c r="B5993">
        <f>IFERROR(VLOOKUP(A5993,Produtos!A:B,2,FALSE),"")</f>
        <v/>
      </c>
      <c r="D5993" s="10">
        <f>IFERROR(INDEX(Lotes!$E:$E,MATCH(1,(Lotes!$A:$A=A5993)*(Lotes!$C:$C=C5993),0)),"")</f>
        <v/>
      </c>
      <c r="E5993" s="14">
        <f>IF(D5993="","",D5993-TODAY())</f>
        <v/>
      </c>
      <c r="F5993">
        <f>IF(D5993="","",IF(E5993&lt;0,"VENCIDO",IF(E5993&lt;=30,"VENCE EM &lt;= 30 DIAS",IF(E5993&lt;=60,"ATENCAO (31-60 DIAS)","OK"))))</f>
        <v/>
      </c>
      <c r="G5993" s="14">
        <f>SUMIFS(Lancamentos!$G:$G,Lancamentos!$C:$C,$A5993,Lancamentos!$E:$E,$C5993,Lancamentos!$B:$B,"ENTRADA")</f>
        <v/>
      </c>
      <c r="H5993" s="14">
        <f>SUMIFS(Lancamentos!$G:$G,Lancamentos!$C:$C,$A5993,Lancamentos!$E:$E,$C5993,Lancamentos!$B:$B,"SAIDA_USO")</f>
        <v/>
      </c>
      <c r="I5993" s="14">
        <f>SUMIFS(Lancamentos!$G:$G,Lancamentos!$C:$C,$A5993,Lancamentos!$E:$E,$C5993,Lancamentos!$B:$B,"SAIDA_DESCARTE")</f>
        <v/>
      </c>
      <c r="J5993" s="14">
        <f>G5993-H5993-I5993</f>
        <v/>
      </c>
      <c r="K5993">
        <f>IF(A5993="","",IF(J5993&lt;=IFERROR(VLOOKUP(A5993,Produtos!$A:$E,5,FALSE),0),"ABAIXO DO MINIMO","OK"))</f>
        <v/>
      </c>
    </row>
    <row r="5994">
      <c r="B5994">
        <f>IFERROR(VLOOKUP(A5994,Produtos!A:B,2,FALSE),"")</f>
        <v/>
      </c>
      <c r="D5994" s="10">
        <f>IFERROR(INDEX(Lotes!$E:$E,MATCH(1,(Lotes!$A:$A=A5994)*(Lotes!$C:$C=C5994),0)),"")</f>
        <v/>
      </c>
      <c r="E5994" s="14">
        <f>IF(D5994="","",D5994-TODAY())</f>
        <v/>
      </c>
      <c r="F5994">
        <f>IF(D5994="","",IF(E5994&lt;0,"VENCIDO",IF(E5994&lt;=30,"VENCE EM &lt;= 30 DIAS",IF(E5994&lt;=60,"ATENCAO (31-60 DIAS)","OK"))))</f>
        <v/>
      </c>
      <c r="G5994" s="14">
        <f>SUMIFS(Lancamentos!$G:$G,Lancamentos!$C:$C,$A5994,Lancamentos!$E:$E,$C5994,Lancamentos!$B:$B,"ENTRADA")</f>
        <v/>
      </c>
      <c r="H5994" s="14">
        <f>SUMIFS(Lancamentos!$G:$G,Lancamentos!$C:$C,$A5994,Lancamentos!$E:$E,$C5994,Lancamentos!$B:$B,"SAIDA_USO")</f>
        <v/>
      </c>
      <c r="I5994" s="14">
        <f>SUMIFS(Lancamentos!$G:$G,Lancamentos!$C:$C,$A5994,Lancamentos!$E:$E,$C5994,Lancamentos!$B:$B,"SAIDA_DESCARTE")</f>
        <v/>
      </c>
      <c r="J5994" s="14">
        <f>G5994-H5994-I5994</f>
        <v/>
      </c>
      <c r="K5994">
        <f>IF(A5994="","",IF(J5994&lt;=IFERROR(VLOOKUP(A5994,Produtos!$A:$E,5,FALSE),0),"ABAIXO DO MINIMO","OK"))</f>
        <v/>
      </c>
    </row>
    <row r="5995">
      <c r="B5995">
        <f>IFERROR(VLOOKUP(A5995,Produtos!A:B,2,FALSE),"")</f>
        <v/>
      </c>
      <c r="D5995" s="10">
        <f>IFERROR(INDEX(Lotes!$E:$E,MATCH(1,(Lotes!$A:$A=A5995)*(Lotes!$C:$C=C5995),0)),"")</f>
        <v/>
      </c>
      <c r="E5995" s="14">
        <f>IF(D5995="","",D5995-TODAY())</f>
        <v/>
      </c>
      <c r="F5995">
        <f>IF(D5995="","",IF(E5995&lt;0,"VENCIDO",IF(E5995&lt;=30,"VENCE EM &lt;= 30 DIAS",IF(E5995&lt;=60,"ATENCAO (31-60 DIAS)","OK"))))</f>
        <v/>
      </c>
      <c r="G5995" s="14">
        <f>SUMIFS(Lancamentos!$G:$G,Lancamentos!$C:$C,$A5995,Lancamentos!$E:$E,$C5995,Lancamentos!$B:$B,"ENTRADA")</f>
        <v/>
      </c>
      <c r="H5995" s="14">
        <f>SUMIFS(Lancamentos!$G:$G,Lancamentos!$C:$C,$A5995,Lancamentos!$E:$E,$C5995,Lancamentos!$B:$B,"SAIDA_USO")</f>
        <v/>
      </c>
      <c r="I5995" s="14">
        <f>SUMIFS(Lancamentos!$G:$G,Lancamentos!$C:$C,$A5995,Lancamentos!$E:$E,$C5995,Lancamentos!$B:$B,"SAIDA_DESCARTE")</f>
        <v/>
      </c>
      <c r="J5995" s="14">
        <f>G5995-H5995-I5995</f>
        <v/>
      </c>
      <c r="K5995">
        <f>IF(A5995="","",IF(J5995&lt;=IFERROR(VLOOKUP(A5995,Produtos!$A:$E,5,FALSE),0),"ABAIXO DO MINIMO","OK"))</f>
        <v/>
      </c>
    </row>
    <row r="5996">
      <c r="B5996">
        <f>IFERROR(VLOOKUP(A5996,Produtos!A:B,2,FALSE),"")</f>
        <v/>
      </c>
      <c r="D5996" s="10">
        <f>IFERROR(INDEX(Lotes!$E:$E,MATCH(1,(Lotes!$A:$A=A5996)*(Lotes!$C:$C=C5996),0)),"")</f>
        <v/>
      </c>
      <c r="E5996" s="14">
        <f>IF(D5996="","",D5996-TODAY())</f>
        <v/>
      </c>
      <c r="F5996">
        <f>IF(D5996="","",IF(E5996&lt;0,"VENCIDO",IF(E5996&lt;=30,"VENCE EM &lt;= 30 DIAS",IF(E5996&lt;=60,"ATENCAO (31-60 DIAS)","OK"))))</f>
        <v/>
      </c>
      <c r="G5996" s="14">
        <f>SUMIFS(Lancamentos!$G:$G,Lancamentos!$C:$C,$A5996,Lancamentos!$E:$E,$C5996,Lancamentos!$B:$B,"ENTRADA")</f>
        <v/>
      </c>
      <c r="H5996" s="14">
        <f>SUMIFS(Lancamentos!$G:$G,Lancamentos!$C:$C,$A5996,Lancamentos!$E:$E,$C5996,Lancamentos!$B:$B,"SAIDA_USO")</f>
        <v/>
      </c>
      <c r="I5996" s="14">
        <f>SUMIFS(Lancamentos!$G:$G,Lancamentos!$C:$C,$A5996,Lancamentos!$E:$E,$C5996,Lancamentos!$B:$B,"SAIDA_DESCARTE")</f>
        <v/>
      </c>
      <c r="J5996" s="14">
        <f>G5996-H5996-I5996</f>
        <v/>
      </c>
      <c r="K5996">
        <f>IF(A5996="","",IF(J5996&lt;=IFERROR(VLOOKUP(A5996,Produtos!$A:$E,5,FALSE),0),"ABAIXO DO MINIMO","OK"))</f>
        <v/>
      </c>
    </row>
    <row r="5997">
      <c r="B5997">
        <f>IFERROR(VLOOKUP(A5997,Produtos!A:B,2,FALSE),"")</f>
        <v/>
      </c>
      <c r="D5997" s="10">
        <f>IFERROR(INDEX(Lotes!$E:$E,MATCH(1,(Lotes!$A:$A=A5997)*(Lotes!$C:$C=C5997),0)),"")</f>
        <v/>
      </c>
      <c r="E5997" s="14">
        <f>IF(D5997="","",D5997-TODAY())</f>
        <v/>
      </c>
      <c r="F5997">
        <f>IF(D5997="","",IF(E5997&lt;0,"VENCIDO",IF(E5997&lt;=30,"VENCE EM &lt;= 30 DIAS",IF(E5997&lt;=60,"ATENCAO (31-60 DIAS)","OK"))))</f>
        <v/>
      </c>
      <c r="G5997" s="14">
        <f>SUMIFS(Lancamentos!$G:$G,Lancamentos!$C:$C,$A5997,Lancamentos!$E:$E,$C5997,Lancamentos!$B:$B,"ENTRADA")</f>
        <v/>
      </c>
      <c r="H5997" s="14">
        <f>SUMIFS(Lancamentos!$G:$G,Lancamentos!$C:$C,$A5997,Lancamentos!$E:$E,$C5997,Lancamentos!$B:$B,"SAIDA_USO")</f>
        <v/>
      </c>
      <c r="I5997" s="14">
        <f>SUMIFS(Lancamentos!$G:$G,Lancamentos!$C:$C,$A5997,Lancamentos!$E:$E,$C5997,Lancamentos!$B:$B,"SAIDA_DESCARTE")</f>
        <v/>
      </c>
      <c r="J5997" s="14">
        <f>G5997-H5997-I5997</f>
        <v/>
      </c>
      <c r="K5997">
        <f>IF(A5997="","",IF(J5997&lt;=IFERROR(VLOOKUP(A5997,Produtos!$A:$E,5,FALSE),0),"ABAIXO DO MINIMO","OK"))</f>
        <v/>
      </c>
    </row>
    <row r="5998">
      <c r="B5998">
        <f>IFERROR(VLOOKUP(A5998,Produtos!A:B,2,FALSE),"")</f>
        <v/>
      </c>
      <c r="D5998" s="10">
        <f>IFERROR(INDEX(Lotes!$E:$E,MATCH(1,(Lotes!$A:$A=A5998)*(Lotes!$C:$C=C5998),0)),"")</f>
        <v/>
      </c>
      <c r="E5998" s="14">
        <f>IF(D5998="","",D5998-TODAY())</f>
        <v/>
      </c>
      <c r="F5998">
        <f>IF(D5998="","",IF(E5998&lt;0,"VENCIDO",IF(E5998&lt;=30,"VENCE EM &lt;= 30 DIAS",IF(E5998&lt;=60,"ATENCAO (31-60 DIAS)","OK"))))</f>
        <v/>
      </c>
      <c r="G5998" s="14">
        <f>SUMIFS(Lancamentos!$G:$G,Lancamentos!$C:$C,$A5998,Lancamentos!$E:$E,$C5998,Lancamentos!$B:$B,"ENTRADA")</f>
        <v/>
      </c>
      <c r="H5998" s="14">
        <f>SUMIFS(Lancamentos!$G:$G,Lancamentos!$C:$C,$A5998,Lancamentos!$E:$E,$C5998,Lancamentos!$B:$B,"SAIDA_USO")</f>
        <v/>
      </c>
      <c r="I5998" s="14">
        <f>SUMIFS(Lancamentos!$G:$G,Lancamentos!$C:$C,$A5998,Lancamentos!$E:$E,$C5998,Lancamentos!$B:$B,"SAIDA_DESCARTE")</f>
        <v/>
      </c>
      <c r="J5998" s="14">
        <f>G5998-H5998-I5998</f>
        <v/>
      </c>
      <c r="K5998">
        <f>IF(A5998="","",IF(J5998&lt;=IFERROR(VLOOKUP(A5998,Produtos!$A:$E,5,FALSE),0),"ABAIXO DO MINIMO","OK"))</f>
        <v/>
      </c>
    </row>
    <row r="5999">
      <c r="B5999">
        <f>IFERROR(VLOOKUP(A5999,Produtos!A:B,2,FALSE),"")</f>
        <v/>
      </c>
      <c r="D5999" s="10">
        <f>IFERROR(INDEX(Lotes!$E:$E,MATCH(1,(Lotes!$A:$A=A5999)*(Lotes!$C:$C=C5999),0)),"")</f>
        <v/>
      </c>
      <c r="E5999" s="14">
        <f>IF(D5999="","",D5999-TODAY())</f>
        <v/>
      </c>
      <c r="F5999">
        <f>IF(D5999="","",IF(E5999&lt;0,"VENCIDO",IF(E5999&lt;=30,"VENCE EM &lt;= 30 DIAS",IF(E5999&lt;=60,"ATENCAO (31-60 DIAS)","OK"))))</f>
        <v/>
      </c>
      <c r="G5999" s="14">
        <f>SUMIFS(Lancamentos!$G:$G,Lancamentos!$C:$C,$A5999,Lancamentos!$E:$E,$C5999,Lancamentos!$B:$B,"ENTRADA")</f>
        <v/>
      </c>
      <c r="H5999" s="14">
        <f>SUMIFS(Lancamentos!$G:$G,Lancamentos!$C:$C,$A5999,Lancamentos!$E:$E,$C5999,Lancamentos!$B:$B,"SAIDA_USO")</f>
        <v/>
      </c>
      <c r="I5999" s="14">
        <f>SUMIFS(Lancamentos!$G:$G,Lancamentos!$C:$C,$A5999,Lancamentos!$E:$E,$C5999,Lancamentos!$B:$B,"SAIDA_DESCARTE")</f>
        <v/>
      </c>
      <c r="J5999" s="14">
        <f>G5999-H5999-I5999</f>
        <v/>
      </c>
      <c r="K5999">
        <f>IF(A5999="","",IF(J5999&lt;=IFERROR(VLOOKUP(A5999,Produtos!$A:$E,5,FALSE),0),"ABAIXO DO MINIMO","OK"))</f>
        <v/>
      </c>
    </row>
    <row r="6000">
      <c r="B6000">
        <f>IFERROR(VLOOKUP(A6000,Produtos!A:B,2,FALSE),"")</f>
        <v/>
      </c>
      <c r="D6000" s="10">
        <f>IFERROR(INDEX(Lotes!$E:$E,MATCH(1,(Lotes!$A:$A=A6000)*(Lotes!$C:$C=C6000),0)),"")</f>
        <v/>
      </c>
      <c r="E6000" s="14">
        <f>IF(D6000="","",D6000-TODAY())</f>
        <v/>
      </c>
      <c r="F6000">
        <f>IF(D6000="","",IF(E6000&lt;0,"VENCIDO",IF(E6000&lt;=30,"VENCE EM &lt;= 30 DIAS",IF(E6000&lt;=60,"ATENCAO (31-60 DIAS)","OK"))))</f>
        <v/>
      </c>
      <c r="G6000" s="14">
        <f>SUMIFS(Lancamentos!$G:$G,Lancamentos!$C:$C,$A6000,Lancamentos!$E:$E,$C6000,Lancamentos!$B:$B,"ENTRADA")</f>
        <v/>
      </c>
      <c r="H6000" s="14">
        <f>SUMIFS(Lancamentos!$G:$G,Lancamentos!$C:$C,$A6000,Lancamentos!$E:$E,$C6000,Lancamentos!$B:$B,"SAIDA_USO")</f>
        <v/>
      </c>
      <c r="I6000" s="14">
        <f>SUMIFS(Lancamentos!$G:$G,Lancamentos!$C:$C,$A6000,Lancamentos!$E:$E,$C6000,Lancamentos!$B:$B,"SAIDA_DESCARTE")</f>
        <v/>
      </c>
      <c r="J6000" s="14">
        <f>G6000-H6000-I6000</f>
        <v/>
      </c>
      <c r="K6000">
        <f>IF(A6000="","",IF(J6000&lt;=IFERROR(VLOOKUP(A6000,Produtos!$A:$E,5,FALSE),0),"ABAIXO DO MINIMO","OK"))</f>
        <v/>
      </c>
    </row>
    <row r="6001">
      <c r="B6001">
        <f>IFERROR(VLOOKUP(A6001,Produtos!A:B,2,FALSE),"")</f>
        <v/>
      </c>
      <c r="D6001" s="10">
        <f>IFERROR(INDEX(Lotes!$E:$E,MATCH(1,(Lotes!$A:$A=A6001)*(Lotes!$C:$C=C6001),0)),"")</f>
        <v/>
      </c>
      <c r="E6001" s="14">
        <f>IF(D6001="","",D6001-TODAY())</f>
        <v/>
      </c>
      <c r="F6001">
        <f>IF(D6001="","",IF(E6001&lt;0,"VENCIDO",IF(E6001&lt;=30,"VENCE EM &lt;= 30 DIAS",IF(E6001&lt;=60,"ATENCAO (31-60 DIAS)","OK"))))</f>
        <v/>
      </c>
      <c r="G6001" s="14">
        <f>SUMIFS(Lancamentos!$G:$G,Lancamentos!$C:$C,$A6001,Lancamentos!$E:$E,$C6001,Lancamentos!$B:$B,"ENTRADA")</f>
        <v/>
      </c>
      <c r="H6001" s="14">
        <f>SUMIFS(Lancamentos!$G:$G,Lancamentos!$C:$C,$A6001,Lancamentos!$E:$E,$C6001,Lancamentos!$B:$B,"SAIDA_USO")</f>
        <v/>
      </c>
      <c r="I6001" s="14">
        <f>SUMIFS(Lancamentos!$G:$G,Lancamentos!$C:$C,$A6001,Lancamentos!$E:$E,$C6001,Lancamentos!$B:$B,"SAIDA_DESCARTE")</f>
        <v/>
      </c>
      <c r="J6001" s="14">
        <f>G6001-H6001-I6001</f>
        <v/>
      </c>
      <c r="K6001">
        <f>IF(A6001="","",IF(J6001&lt;=IFERROR(VLOOKUP(A6001,Produtos!$A:$E,5,FALSE),0),"ABAIXO DO MINIMO","OK"))</f>
        <v/>
      </c>
    </row>
    <row r="6002">
      <c r="B6002">
        <f>IFERROR(VLOOKUP(A6002,Produtos!A:B,2,FALSE),"")</f>
        <v/>
      </c>
      <c r="D6002" s="10">
        <f>IFERROR(INDEX(Lotes!$E:$E,MATCH(1,(Lotes!$A:$A=A6002)*(Lotes!$C:$C=C6002),0)),"")</f>
        <v/>
      </c>
      <c r="E6002" s="14">
        <f>IF(D6002="","",D6002-TODAY())</f>
        <v/>
      </c>
      <c r="F6002">
        <f>IF(D6002="","",IF(E6002&lt;0,"VENCIDO",IF(E6002&lt;=30,"VENCE EM &lt;= 30 DIAS",IF(E6002&lt;=60,"ATENCAO (31-60 DIAS)","OK"))))</f>
        <v/>
      </c>
      <c r="G6002" s="14">
        <f>SUMIFS(Lancamentos!$G:$G,Lancamentos!$C:$C,$A6002,Lancamentos!$E:$E,$C6002,Lancamentos!$B:$B,"ENTRADA")</f>
        <v/>
      </c>
      <c r="H6002" s="14">
        <f>SUMIFS(Lancamentos!$G:$G,Lancamentos!$C:$C,$A6002,Lancamentos!$E:$E,$C6002,Lancamentos!$B:$B,"SAIDA_USO")</f>
        <v/>
      </c>
      <c r="I6002" s="14">
        <f>SUMIFS(Lancamentos!$G:$G,Lancamentos!$C:$C,$A6002,Lancamentos!$E:$E,$C6002,Lancamentos!$B:$B,"SAIDA_DESCARTE")</f>
        <v/>
      </c>
      <c r="J6002" s="14">
        <f>G6002-H6002-I6002</f>
        <v/>
      </c>
      <c r="K6002">
        <f>IF(A6002="","",IF(J6002&lt;=IFERROR(VLOOKUP(A6002,Produtos!$A:$E,5,FALSE),0),"ABAIXO DO MINIMO","OK"))</f>
        <v/>
      </c>
    </row>
    <row r="6003">
      <c r="B6003">
        <f>IFERROR(VLOOKUP(A6003,Produtos!A:B,2,FALSE),"")</f>
        <v/>
      </c>
      <c r="D6003" s="10">
        <f>IFERROR(INDEX(Lotes!$E:$E,MATCH(1,(Lotes!$A:$A=A6003)*(Lotes!$C:$C=C6003),0)),"")</f>
        <v/>
      </c>
      <c r="E6003" s="14">
        <f>IF(D6003="","",D6003-TODAY())</f>
        <v/>
      </c>
      <c r="F6003">
        <f>IF(D6003="","",IF(E6003&lt;0,"VENCIDO",IF(E6003&lt;=30,"VENCE EM &lt;= 30 DIAS",IF(E6003&lt;=60,"ATENCAO (31-60 DIAS)","OK"))))</f>
        <v/>
      </c>
      <c r="G6003" s="14">
        <f>SUMIFS(Lancamentos!$G:$G,Lancamentos!$C:$C,$A6003,Lancamentos!$E:$E,$C6003,Lancamentos!$B:$B,"ENTRADA")</f>
        <v/>
      </c>
      <c r="H6003" s="14">
        <f>SUMIFS(Lancamentos!$G:$G,Lancamentos!$C:$C,$A6003,Lancamentos!$E:$E,$C6003,Lancamentos!$B:$B,"SAIDA_USO")</f>
        <v/>
      </c>
      <c r="I6003" s="14">
        <f>SUMIFS(Lancamentos!$G:$G,Lancamentos!$C:$C,$A6003,Lancamentos!$E:$E,$C6003,Lancamentos!$B:$B,"SAIDA_DESCARTE")</f>
        <v/>
      </c>
      <c r="J6003" s="14">
        <f>G6003-H6003-I6003</f>
        <v/>
      </c>
      <c r="K6003">
        <f>IF(A6003="","",IF(J6003&lt;=IFERROR(VLOOKUP(A6003,Produtos!$A:$E,5,FALSE),0),"ABAIXO DO MINIMO","OK"))</f>
        <v/>
      </c>
    </row>
    <row r="6004">
      <c r="B6004">
        <f>IFERROR(VLOOKUP(A6004,Produtos!A:B,2,FALSE),"")</f>
        <v/>
      </c>
      <c r="D6004" s="10">
        <f>IFERROR(INDEX(Lotes!$E:$E,MATCH(1,(Lotes!$A:$A=A6004)*(Lotes!$C:$C=C6004),0)),"")</f>
        <v/>
      </c>
      <c r="E6004" s="14">
        <f>IF(D6004="","",D6004-TODAY())</f>
        <v/>
      </c>
      <c r="F6004">
        <f>IF(D6004="","",IF(E6004&lt;0,"VENCIDO",IF(E6004&lt;=30,"VENCE EM &lt;= 30 DIAS",IF(E6004&lt;=60,"ATENCAO (31-60 DIAS)","OK"))))</f>
        <v/>
      </c>
      <c r="G6004" s="14">
        <f>SUMIFS(Lancamentos!$G:$G,Lancamentos!$C:$C,$A6004,Lancamentos!$E:$E,$C6004,Lancamentos!$B:$B,"ENTRADA")</f>
        <v/>
      </c>
      <c r="H6004" s="14">
        <f>SUMIFS(Lancamentos!$G:$G,Lancamentos!$C:$C,$A6004,Lancamentos!$E:$E,$C6004,Lancamentos!$B:$B,"SAIDA_USO")</f>
        <v/>
      </c>
      <c r="I6004" s="14">
        <f>SUMIFS(Lancamentos!$G:$G,Lancamentos!$C:$C,$A6004,Lancamentos!$E:$E,$C6004,Lancamentos!$B:$B,"SAIDA_DESCARTE")</f>
        <v/>
      </c>
      <c r="J6004" s="14">
        <f>G6004-H6004-I6004</f>
        <v/>
      </c>
      <c r="K6004">
        <f>IF(A6004="","",IF(J6004&lt;=IFERROR(VLOOKUP(A6004,Produtos!$A:$E,5,FALSE),0),"ABAIXO DO MINIMO","OK"))</f>
        <v/>
      </c>
    </row>
    <row r="6005">
      <c r="B6005">
        <f>IFERROR(VLOOKUP(A6005,Produtos!A:B,2,FALSE),"")</f>
        <v/>
      </c>
      <c r="D6005" s="10">
        <f>IFERROR(INDEX(Lotes!$E:$E,MATCH(1,(Lotes!$A:$A=A6005)*(Lotes!$C:$C=C6005),0)),"")</f>
        <v/>
      </c>
      <c r="E6005" s="14">
        <f>IF(D6005="","",D6005-TODAY())</f>
        <v/>
      </c>
      <c r="F6005">
        <f>IF(D6005="","",IF(E6005&lt;0,"VENCIDO",IF(E6005&lt;=30,"VENCE EM &lt;= 30 DIAS",IF(E6005&lt;=60,"ATENCAO (31-60 DIAS)","OK"))))</f>
        <v/>
      </c>
      <c r="G6005" s="14">
        <f>SUMIFS(Lancamentos!$G:$G,Lancamentos!$C:$C,$A6005,Lancamentos!$E:$E,$C6005,Lancamentos!$B:$B,"ENTRADA")</f>
        <v/>
      </c>
      <c r="H6005" s="14">
        <f>SUMIFS(Lancamentos!$G:$G,Lancamentos!$C:$C,$A6005,Lancamentos!$E:$E,$C6005,Lancamentos!$B:$B,"SAIDA_USO")</f>
        <v/>
      </c>
      <c r="I6005" s="14">
        <f>SUMIFS(Lancamentos!$G:$G,Lancamentos!$C:$C,$A6005,Lancamentos!$E:$E,$C6005,Lancamentos!$B:$B,"SAIDA_DESCARTE")</f>
        <v/>
      </c>
      <c r="J6005" s="14">
        <f>G6005-H6005-I6005</f>
        <v/>
      </c>
      <c r="K6005">
        <f>IF(A6005="","",IF(J6005&lt;=IFERROR(VLOOKUP(A6005,Produtos!$A:$E,5,FALSE),0),"ABAIXO DO MINIMO","OK"))</f>
        <v/>
      </c>
    </row>
    <row r="6006">
      <c r="B6006">
        <f>IFERROR(VLOOKUP(A6006,Produtos!A:B,2,FALSE),"")</f>
        <v/>
      </c>
      <c r="D6006" s="10">
        <f>IFERROR(INDEX(Lotes!$E:$E,MATCH(1,(Lotes!$A:$A=A6006)*(Lotes!$C:$C=C6006),0)),"")</f>
        <v/>
      </c>
      <c r="E6006" s="14">
        <f>IF(D6006="","",D6006-TODAY())</f>
        <v/>
      </c>
      <c r="F6006">
        <f>IF(D6006="","",IF(E6006&lt;0,"VENCIDO",IF(E6006&lt;=30,"VENCE EM &lt;= 30 DIAS",IF(E6006&lt;=60,"ATENCAO (31-60 DIAS)","OK"))))</f>
        <v/>
      </c>
      <c r="G6006" s="14">
        <f>SUMIFS(Lancamentos!$G:$G,Lancamentos!$C:$C,$A6006,Lancamentos!$E:$E,$C6006,Lancamentos!$B:$B,"ENTRADA")</f>
        <v/>
      </c>
      <c r="H6006" s="14">
        <f>SUMIFS(Lancamentos!$G:$G,Lancamentos!$C:$C,$A6006,Lancamentos!$E:$E,$C6006,Lancamentos!$B:$B,"SAIDA_USO")</f>
        <v/>
      </c>
      <c r="I6006" s="14">
        <f>SUMIFS(Lancamentos!$G:$G,Lancamentos!$C:$C,$A6006,Lancamentos!$E:$E,$C6006,Lancamentos!$B:$B,"SAIDA_DESCARTE")</f>
        <v/>
      </c>
      <c r="J6006" s="14">
        <f>G6006-H6006-I6006</f>
        <v/>
      </c>
      <c r="K6006">
        <f>IF(A6006="","",IF(J6006&lt;=IFERROR(VLOOKUP(A6006,Produtos!$A:$E,5,FALSE),0),"ABAIXO DO MINIMO","OK"))</f>
        <v/>
      </c>
    </row>
    <row r="6007">
      <c r="B6007">
        <f>IFERROR(VLOOKUP(A6007,Produtos!A:B,2,FALSE),"")</f>
        <v/>
      </c>
      <c r="D6007" s="10">
        <f>IFERROR(INDEX(Lotes!$E:$E,MATCH(1,(Lotes!$A:$A=A6007)*(Lotes!$C:$C=C6007),0)),"")</f>
        <v/>
      </c>
      <c r="E6007" s="14">
        <f>IF(D6007="","",D6007-TODAY())</f>
        <v/>
      </c>
      <c r="F6007">
        <f>IF(D6007="","",IF(E6007&lt;0,"VENCIDO",IF(E6007&lt;=30,"VENCE EM &lt;= 30 DIAS",IF(E6007&lt;=60,"ATENCAO (31-60 DIAS)","OK"))))</f>
        <v/>
      </c>
      <c r="G6007" s="14">
        <f>SUMIFS(Lancamentos!$G:$G,Lancamentos!$C:$C,$A6007,Lancamentos!$E:$E,$C6007,Lancamentos!$B:$B,"ENTRADA")</f>
        <v/>
      </c>
      <c r="H6007" s="14">
        <f>SUMIFS(Lancamentos!$G:$G,Lancamentos!$C:$C,$A6007,Lancamentos!$E:$E,$C6007,Lancamentos!$B:$B,"SAIDA_USO")</f>
        <v/>
      </c>
      <c r="I6007" s="14">
        <f>SUMIFS(Lancamentos!$G:$G,Lancamentos!$C:$C,$A6007,Lancamentos!$E:$E,$C6007,Lancamentos!$B:$B,"SAIDA_DESCARTE")</f>
        <v/>
      </c>
      <c r="J6007" s="14">
        <f>G6007-H6007-I6007</f>
        <v/>
      </c>
      <c r="K6007">
        <f>IF(A6007="","",IF(J6007&lt;=IFERROR(VLOOKUP(A6007,Produtos!$A:$E,5,FALSE),0),"ABAIXO DO MINIMO","OK"))</f>
        <v/>
      </c>
    </row>
    <row r="6008">
      <c r="B6008">
        <f>IFERROR(VLOOKUP(A6008,Produtos!A:B,2,FALSE),"")</f>
        <v/>
      </c>
      <c r="D6008" s="10">
        <f>IFERROR(INDEX(Lotes!$E:$E,MATCH(1,(Lotes!$A:$A=A6008)*(Lotes!$C:$C=C6008),0)),"")</f>
        <v/>
      </c>
      <c r="E6008" s="14">
        <f>IF(D6008="","",D6008-TODAY())</f>
        <v/>
      </c>
      <c r="F6008">
        <f>IF(D6008="","",IF(E6008&lt;0,"VENCIDO",IF(E6008&lt;=30,"VENCE EM &lt;= 30 DIAS",IF(E6008&lt;=60,"ATENCAO (31-60 DIAS)","OK"))))</f>
        <v/>
      </c>
      <c r="G6008" s="14">
        <f>SUMIFS(Lancamentos!$G:$G,Lancamentos!$C:$C,$A6008,Lancamentos!$E:$E,$C6008,Lancamentos!$B:$B,"ENTRADA")</f>
        <v/>
      </c>
      <c r="H6008" s="14">
        <f>SUMIFS(Lancamentos!$G:$G,Lancamentos!$C:$C,$A6008,Lancamentos!$E:$E,$C6008,Lancamentos!$B:$B,"SAIDA_USO")</f>
        <v/>
      </c>
      <c r="I6008" s="14">
        <f>SUMIFS(Lancamentos!$G:$G,Lancamentos!$C:$C,$A6008,Lancamentos!$E:$E,$C6008,Lancamentos!$B:$B,"SAIDA_DESCARTE")</f>
        <v/>
      </c>
      <c r="J6008" s="14">
        <f>G6008-H6008-I6008</f>
        <v/>
      </c>
      <c r="K6008">
        <f>IF(A6008="","",IF(J6008&lt;=IFERROR(VLOOKUP(A6008,Produtos!$A:$E,5,FALSE),0),"ABAIXO DO MINIMO","OK"))</f>
        <v/>
      </c>
    </row>
    <row r="6009">
      <c r="B6009">
        <f>IFERROR(VLOOKUP(A6009,Produtos!A:B,2,FALSE),"")</f>
        <v/>
      </c>
      <c r="D6009" s="10">
        <f>IFERROR(INDEX(Lotes!$E:$E,MATCH(1,(Lotes!$A:$A=A6009)*(Lotes!$C:$C=C6009),0)),"")</f>
        <v/>
      </c>
      <c r="E6009" s="14">
        <f>IF(D6009="","",D6009-TODAY())</f>
        <v/>
      </c>
      <c r="F6009">
        <f>IF(D6009="","",IF(E6009&lt;0,"VENCIDO",IF(E6009&lt;=30,"VENCE EM &lt;= 30 DIAS",IF(E6009&lt;=60,"ATENCAO (31-60 DIAS)","OK"))))</f>
        <v/>
      </c>
      <c r="G6009" s="14">
        <f>SUMIFS(Lancamentos!$G:$G,Lancamentos!$C:$C,$A6009,Lancamentos!$E:$E,$C6009,Lancamentos!$B:$B,"ENTRADA")</f>
        <v/>
      </c>
      <c r="H6009" s="14">
        <f>SUMIFS(Lancamentos!$G:$G,Lancamentos!$C:$C,$A6009,Lancamentos!$E:$E,$C6009,Lancamentos!$B:$B,"SAIDA_USO")</f>
        <v/>
      </c>
      <c r="I6009" s="14">
        <f>SUMIFS(Lancamentos!$G:$G,Lancamentos!$C:$C,$A6009,Lancamentos!$E:$E,$C6009,Lancamentos!$B:$B,"SAIDA_DESCARTE")</f>
        <v/>
      </c>
      <c r="J6009" s="14">
        <f>G6009-H6009-I6009</f>
        <v/>
      </c>
      <c r="K6009">
        <f>IF(A6009="","",IF(J6009&lt;=IFERROR(VLOOKUP(A6009,Produtos!$A:$E,5,FALSE),0),"ABAIXO DO MINIMO","OK"))</f>
        <v/>
      </c>
    </row>
    <row r="6010">
      <c r="B6010">
        <f>IFERROR(VLOOKUP(A6010,Produtos!A:B,2,FALSE),"")</f>
        <v/>
      </c>
      <c r="D6010" s="10">
        <f>IFERROR(INDEX(Lotes!$E:$E,MATCH(1,(Lotes!$A:$A=A6010)*(Lotes!$C:$C=C6010),0)),"")</f>
        <v/>
      </c>
      <c r="E6010" s="14">
        <f>IF(D6010="","",D6010-TODAY())</f>
        <v/>
      </c>
      <c r="F6010">
        <f>IF(D6010="","",IF(E6010&lt;0,"VENCIDO",IF(E6010&lt;=30,"VENCE EM &lt;= 30 DIAS",IF(E6010&lt;=60,"ATENCAO (31-60 DIAS)","OK"))))</f>
        <v/>
      </c>
      <c r="G6010" s="14">
        <f>SUMIFS(Lancamentos!$G:$G,Lancamentos!$C:$C,$A6010,Lancamentos!$E:$E,$C6010,Lancamentos!$B:$B,"ENTRADA")</f>
        <v/>
      </c>
      <c r="H6010" s="14">
        <f>SUMIFS(Lancamentos!$G:$G,Lancamentos!$C:$C,$A6010,Lancamentos!$E:$E,$C6010,Lancamentos!$B:$B,"SAIDA_USO")</f>
        <v/>
      </c>
      <c r="I6010" s="14">
        <f>SUMIFS(Lancamentos!$G:$G,Lancamentos!$C:$C,$A6010,Lancamentos!$E:$E,$C6010,Lancamentos!$B:$B,"SAIDA_DESCARTE")</f>
        <v/>
      </c>
      <c r="J6010" s="14">
        <f>G6010-H6010-I6010</f>
        <v/>
      </c>
      <c r="K6010">
        <f>IF(A6010="","",IF(J6010&lt;=IFERROR(VLOOKUP(A6010,Produtos!$A:$E,5,FALSE),0),"ABAIXO DO MINIMO","OK"))</f>
        <v/>
      </c>
    </row>
    <row r="6011">
      <c r="B6011">
        <f>IFERROR(VLOOKUP(A6011,Produtos!A:B,2,FALSE),"")</f>
        <v/>
      </c>
      <c r="D6011" s="10">
        <f>IFERROR(INDEX(Lotes!$E:$E,MATCH(1,(Lotes!$A:$A=A6011)*(Lotes!$C:$C=C6011),0)),"")</f>
        <v/>
      </c>
      <c r="E6011" s="14">
        <f>IF(D6011="","",D6011-TODAY())</f>
        <v/>
      </c>
      <c r="F6011">
        <f>IF(D6011="","",IF(E6011&lt;0,"VENCIDO",IF(E6011&lt;=30,"VENCE EM &lt;= 30 DIAS",IF(E6011&lt;=60,"ATENCAO (31-60 DIAS)","OK"))))</f>
        <v/>
      </c>
      <c r="G6011" s="14">
        <f>SUMIFS(Lancamentos!$G:$G,Lancamentos!$C:$C,$A6011,Lancamentos!$E:$E,$C6011,Lancamentos!$B:$B,"ENTRADA")</f>
        <v/>
      </c>
      <c r="H6011" s="14">
        <f>SUMIFS(Lancamentos!$G:$G,Lancamentos!$C:$C,$A6011,Lancamentos!$E:$E,$C6011,Lancamentos!$B:$B,"SAIDA_USO")</f>
        <v/>
      </c>
      <c r="I6011" s="14">
        <f>SUMIFS(Lancamentos!$G:$G,Lancamentos!$C:$C,$A6011,Lancamentos!$E:$E,$C6011,Lancamentos!$B:$B,"SAIDA_DESCARTE")</f>
        <v/>
      </c>
      <c r="J6011" s="14">
        <f>G6011-H6011-I6011</f>
        <v/>
      </c>
      <c r="K6011">
        <f>IF(A6011="","",IF(J6011&lt;=IFERROR(VLOOKUP(A6011,Produtos!$A:$E,5,FALSE),0),"ABAIXO DO MINIMO","OK"))</f>
        <v/>
      </c>
    </row>
    <row r="6012">
      <c r="B6012">
        <f>IFERROR(VLOOKUP(A6012,Produtos!A:B,2,FALSE),"")</f>
        <v/>
      </c>
      <c r="D6012" s="10">
        <f>IFERROR(INDEX(Lotes!$E:$E,MATCH(1,(Lotes!$A:$A=A6012)*(Lotes!$C:$C=C6012),0)),"")</f>
        <v/>
      </c>
      <c r="E6012" s="14">
        <f>IF(D6012="","",D6012-TODAY())</f>
        <v/>
      </c>
      <c r="F6012">
        <f>IF(D6012="","",IF(E6012&lt;0,"VENCIDO",IF(E6012&lt;=30,"VENCE EM &lt;= 30 DIAS",IF(E6012&lt;=60,"ATENCAO (31-60 DIAS)","OK"))))</f>
        <v/>
      </c>
      <c r="G6012" s="14">
        <f>SUMIFS(Lancamentos!$G:$G,Lancamentos!$C:$C,$A6012,Lancamentos!$E:$E,$C6012,Lancamentos!$B:$B,"ENTRADA")</f>
        <v/>
      </c>
      <c r="H6012" s="14">
        <f>SUMIFS(Lancamentos!$G:$G,Lancamentos!$C:$C,$A6012,Lancamentos!$E:$E,$C6012,Lancamentos!$B:$B,"SAIDA_USO")</f>
        <v/>
      </c>
      <c r="I6012" s="14">
        <f>SUMIFS(Lancamentos!$G:$G,Lancamentos!$C:$C,$A6012,Lancamentos!$E:$E,$C6012,Lancamentos!$B:$B,"SAIDA_DESCARTE")</f>
        <v/>
      </c>
      <c r="J6012" s="14">
        <f>G6012-H6012-I6012</f>
        <v/>
      </c>
      <c r="K6012">
        <f>IF(A6012="","",IF(J6012&lt;=IFERROR(VLOOKUP(A6012,Produtos!$A:$E,5,FALSE),0),"ABAIXO DO MINIMO","OK"))</f>
        <v/>
      </c>
    </row>
    <row r="6013">
      <c r="B6013">
        <f>IFERROR(VLOOKUP(A6013,Produtos!A:B,2,FALSE),"")</f>
        <v/>
      </c>
      <c r="D6013" s="10">
        <f>IFERROR(INDEX(Lotes!$E:$E,MATCH(1,(Lotes!$A:$A=A6013)*(Lotes!$C:$C=C6013),0)),"")</f>
        <v/>
      </c>
      <c r="E6013" s="14">
        <f>IF(D6013="","",D6013-TODAY())</f>
        <v/>
      </c>
      <c r="F6013">
        <f>IF(D6013="","",IF(E6013&lt;0,"VENCIDO",IF(E6013&lt;=30,"VENCE EM &lt;= 30 DIAS",IF(E6013&lt;=60,"ATENCAO (31-60 DIAS)","OK"))))</f>
        <v/>
      </c>
      <c r="G6013" s="14">
        <f>SUMIFS(Lancamentos!$G:$G,Lancamentos!$C:$C,$A6013,Lancamentos!$E:$E,$C6013,Lancamentos!$B:$B,"ENTRADA")</f>
        <v/>
      </c>
      <c r="H6013" s="14">
        <f>SUMIFS(Lancamentos!$G:$G,Lancamentos!$C:$C,$A6013,Lancamentos!$E:$E,$C6013,Lancamentos!$B:$B,"SAIDA_USO")</f>
        <v/>
      </c>
      <c r="I6013" s="14">
        <f>SUMIFS(Lancamentos!$G:$G,Lancamentos!$C:$C,$A6013,Lancamentos!$E:$E,$C6013,Lancamentos!$B:$B,"SAIDA_DESCARTE")</f>
        <v/>
      </c>
      <c r="J6013" s="14">
        <f>G6013-H6013-I6013</f>
        <v/>
      </c>
      <c r="K6013">
        <f>IF(A6013="","",IF(J6013&lt;=IFERROR(VLOOKUP(A6013,Produtos!$A:$E,5,FALSE),0),"ABAIXO DO MINIMO","OK"))</f>
        <v/>
      </c>
    </row>
    <row r="6014">
      <c r="B6014">
        <f>IFERROR(VLOOKUP(A6014,Produtos!A:B,2,FALSE),"")</f>
        <v/>
      </c>
      <c r="D6014" s="10">
        <f>IFERROR(INDEX(Lotes!$E:$E,MATCH(1,(Lotes!$A:$A=A6014)*(Lotes!$C:$C=C6014),0)),"")</f>
        <v/>
      </c>
      <c r="E6014" s="14">
        <f>IF(D6014="","",D6014-TODAY())</f>
        <v/>
      </c>
      <c r="F6014">
        <f>IF(D6014="","",IF(E6014&lt;0,"VENCIDO",IF(E6014&lt;=30,"VENCE EM &lt;= 30 DIAS",IF(E6014&lt;=60,"ATENCAO (31-60 DIAS)","OK"))))</f>
        <v/>
      </c>
      <c r="G6014" s="14">
        <f>SUMIFS(Lancamentos!$G:$G,Lancamentos!$C:$C,$A6014,Lancamentos!$E:$E,$C6014,Lancamentos!$B:$B,"ENTRADA")</f>
        <v/>
      </c>
      <c r="H6014" s="14">
        <f>SUMIFS(Lancamentos!$G:$G,Lancamentos!$C:$C,$A6014,Lancamentos!$E:$E,$C6014,Lancamentos!$B:$B,"SAIDA_USO")</f>
        <v/>
      </c>
      <c r="I6014" s="14">
        <f>SUMIFS(Lancamentos!$G:$G,Lancamentos!$C:$C,$A6014,Lancamentos!$E:$E,$C6014,Lancamentos!$B:$B,"SAIDA_DESCARTE")</f>
        <v/>
      </c>
      <c r="J6014" s="14">
        <f>G6014-H6014-I6014</f>
        <v/>
      </c>
      <c r="K6014">
        <f>IF(A6014="","",IF(J6014&lt;=IFERROR(VLOOKUP(A6014,Produtos!$A:$E,5,FALSE),0),"ABAIXO DO MINIMO","OK"))</f>
        <v/>
      </c>
    </row>
    <row r="6015">
      <c r="B6015">
        <f>IFERROR(VLOOKUP(A6015,Produtos!A:B,2,FALSE),"")</f>
        <v/>
      </c>
      <c r="D6015" s="10">
        <f>IFERROR(INDEX(Lotes!$E:$E,MATCH(1,(Lotes!$A:$A=A6015)*(Lotes!$C:$C=C6015),0)),"")</f>
        <v/>
      </c>
      <c r="E6015" s="14">
        <f>IF(D6015="","",D6015-TODAY())</f>
        <v/>
      </c>
      <c r="F6015">
        <f>IF(D6015="","",IF(E6015&lt;0,"VENCIDO",IF(E6015&lt;=30,"VENCE EM &lt;= 30 DIAS",IF(E6015&lt;=60,"ATENCAO (31-60 DIAS)","OK"))))</f>
        <v/>
      </c>
      <c r="G6015" s="14">
        <f>SUMIFS(Lancamentos!$G:$G,Lancamentos!$C:$C,$A6015,Lancamentos!$E:$E,$C6015,Lancamentos!$B:$B,"ENTRADA")</f>
        <v/>
      </c>
      <c r="H6015" s="14">
        <f>SUMIFS(Lancamentos!$G:$G,Lancamentos!$C:$C,$A6015,Lancamentos!$E:$E,$C6015,Lancamentos!$B:$B,"SAIDA_USO")</f>
        <v/>
      </c>
      <c r="I6015" s="14">
        <f>SUMIFS(Lancamentos!$G:$G,Lancamentos!$C:$C,$A6015,Lancamentos!$E:$E,$C6015,Lancamentos!$B:$B,"SAIDA_DESCARTE")</f>
        <v/>
      </c>
      <c r="J6015" s="14">
        <f>G6015-H6015-I6015</f>
        <v/>
      </c>
      <c r="K6015">
        <f>IF(A6015="","",IF(J6015&lt;=IFERROR(VLOOKUP(A6015,Produtos!$A:$E,5,FALSE),0),"ABAIXO DO MINIMO","OK"))</f>
        <v/>
      </c>
    </row>
    <row r="6016">
      <c r="B6016">
        <f>IFERROR(VLOOKUP(A6016,Produtos!A:B,2,FALSE),"")</f>
        <v/>
      </c>
      <c r="D6016" s="10">
        <f>IFERROR(INDEX(Lotes!$E:$E,MATCH(1,(Lotes!$A:$A=A6016)*(Lotes!$C:$C=C6016),0)),"")</f>
        <v/>
      </c>
      <c r="E6016" s="14">
        <f>IF(D6016="","",D6016-TODAY())</f>
        <v/>
      </c>
      <c r="F6016">
        <f>IF(D6016="","",IF(E6016&lt;0,"VENCIDO",IF(E6016&lt;=30,"VENCE EM &lt;= 30 DIAS",IF(E6016&lt;=60,"ATENCAO (31-60 DIAS)","OK"))))</f>
        <v/>
      </c>
      <c r="G6016" s="14">
        <f>SUMIFS(Lancamentos!$G:$G,Lancamentos!$C:$C,$A6016,Lancamentos!$E:$E,$C6016,Lancamentos!$B:$B,"ENTRADA")</f>
        <v/>
      </c>
      <c r="H6016" s="14">
        <f>SUMIFS(Lancamentos!$G:$G,Lancamentos!$C:$C,$A6016,Lancamentos!$E:$E,$C6016,Lancamentos!$B:$B,"SAIDA_USO")</f>
        <v/>
      </c>
      <c r="I6016" s="14">
        <f>SUMIFS(Lancamentos!$G:$G,Lancamentos!$C:$C,$A6016,Lancamentos!$E:$E,$C6016,Lancamentos!$B:$B,"SAIDA_DESCARTE")</f>
        <v/>
      </c>
      <c r="J6016" s="14">
        <f>G6016-H6016-I6016</f>
        <v/>
      </c>
      <c r="K6016">
        <f>IF(A6016="","",IF(J6016&lt;=IFERROR(VLOOKUP(A6016,Produtos!$A:$E,5,FALSE),0),"ABAIXO DO MINIMO","OK"))</f>
        <v/>
      </c>
    </row>
    <row r="6017">
      <c r="B6017">
        <f>IFERROR(VLOOKUP(A6017,Produtos!A:B,2,FALSE),"")</f>
        <v/>
      </c>
      <c r="D6017" s="10">
        <f>IFERROR(INDEX(Lotes!$E:$E,MATCH(1,(Lotes!$A:$A=A6017)*(Lotes!$C:$C=C6017),0)),"")</f>
        <v/>
      </c>
      <c r="E6017" s="14">
        <f>IF(D6017="","",D6017-TODAY())</f>
        <v/>
      </c>
      <c r="F6017">
        <f>IF(D6017="","",IF(E6017&lt;0,"VENCIDO",IF(E6017&lt;=30,"VENCE EM &lt;= 30 DIAS",IF(E6017&lt;=60,"ATENCAO (31-60 DIAS)","OK"))))</f>
        <v/>
      </c>
      <c r="G6017" s="14">
        <f>SUMIFS(Lancamentos!$G:$G,Lancamentos!$C:$C,$A6017,Lancamentos!$E:$E,$C6017,Lancamentos!$B:$B,"ENTRADA")</f>
        <v/>
      </c>
      <c r="H6017" s="14">
        <f>SUMIFS(Lancamentos!$G:$G,Lancamentos!$C:$C,$A6017,Lancamentos!$E:$E,$C6017,Lancamentos!$B:$B,"SAIDA_USO")</f>
        <v/>
      </c>
      <c r="I6017" s="14">
        <f>SUMIFS(Lancamentos!$G:$G,Lancamentos!$C:$C,$A6017,Lancamentos!$E:$E,$C6017,Lancamentos!$B:$B,"SAIDA_DESCARTE")</f>
        <v/>
      </c>
      <c r="J6017" s="14">
        <f>G6017-H6017-I6017</f>
        <v/>
      </c>
      <c r="K6017">
        <f>IF(A6017="","",IF(J6017&lt;=IFERROR(VLOOKUP(A6017,Produtos!$A:$E,5,FALSE),0),"ABAIXO DO MINIMO","OK"))</f>
        <v/>
      </c>
    </row>
    <row r="6018">
      <c r="B6018">
        <f>IFERROR(VLOOKUP(A6018,Produtos!A:B,2,FALSE),"")</f>
        <v/>
      </c>
      <c r="D6018" s="10">
        <f>IFERROR(INDEX(Lotes!$E:$E,MATCH(1,(Lotes!$A:$A=A6018)*(Lotes!$C:$C=C6018),0)),"")</f>
        <v/>
      </c>
      <c r="E6018" s="14">
        <f>IF(D6018="","",D6018-TODAY())</f>
        <v/>
      </c>
      <c r="F6018">
        <f>IF(D6018="","",IF(E6018&lt;0,"VENCIDO",IF(E6018&lt;=30,"VENCE EM &lt;= 30 DIAS",IF(E6018&lt;=60,"ATENCAO (31-60 DIAS)","OK"))))</f>
        <v/>
      </c>
      <c r="G6018" s="14">
        <f>SUMIFS(Lancamentos!$G:$G,Lancamentos!$C:$C,$A6018,Lancamentos!$E:$E,$C6018,Lancamentos!$B:$B,"ENTRADA")</f>
        <v/>
      </c>
      <c r="H6018" s="14">
        <f>SUMIFS(Lancamentos!$G:$G,Lancamentos!$C:$C,$A6018,Lancamentos!$E:$E,$C6018,Lancamentos!$B:$B,"SAIDA_USO")</f>
        <v/>
      </c>
      <c r="I6018" s="14">
        <f>SUMIFS(Lancamentos!$G:$G,Lancamentos!$C:$C,$A6018,Lancamentos!$E:$E,$C6018,Lancamentos!$B:$B,"SAIDA_DESCARTE")</f>
        <v/>
      </c>
      <c r="J6018" s="14">
        <f>G6018-H6018-I6018</f>
        <v/>
      </c>
      <c r="K6018">
        <f>IF(A6018="","",IF(J6018&lt;=IFERROR(VLOOKUP(A6018,Produtos!$A:$E,5,FALSE),0),"ABAIXO DO MINIMO","OK"))</f>
        <v/>
      </c>
    </row>
    <row r="6019">
      <c r="B6019">
        <f>IFERROR(VLOOKUP(A6019,Produtos!A:B,2,FALSE),"")</f>
        <v/>
      </c>
      <c r="D6019" s="10">
        <f>IFERROR(INDEX(Lotes!$E:$E,MATCH(1,(Lotes!$A:$A=A6019)*(Lotes!$C:$C=C6019),0)),"")</f>
        <v/>
      </c>
      <c r="E6019" s="14">
        <f>IF(D6019="","",D6019-TODAY())</f>
        <v/>
      </c>
      <c r="F6019">
        <f>IF(D6019="","",IF(E6019&lt;0,"VENCIDO",IF(E6019&lt;=30,"VENCE EM &lt;= 30 DIAS",IF(E6019&lt;=60,"ATENCAO (31-60 DIAS)","OK"))))</f>
        <v/>
      </c>
      <c r="G6019" s="14">
        <f>SUMIFS(Lancamentos!$G:$G,Lancamentos!$C:$C,$A6019,Lancamentos!$E:$E,$C6019,Lancamentos!$B:$B,"ENTRADA")</f>
        <v/>
      </c>
      <c r="H6019" s="14">
        <f>SUMIFS(Lancamentos!$G:$G,Lancamentos!$C:$C,$A6019,Lancamentos!$E:$E,$C6019,Lancamentos!$B:$B,"SAIDA_USO")</f>
        <v/>
      </c>
      <c r="I6019" s="14">
        <f>SUMIFS(Lancamentos!$G:$G,Lancamentos!$C:$C,$A6019,Lancamentos!$E:$E,$C6019,Lancamentos!$B:$B,"SAIDA_DESCARTE")</f>
        <v/>
      </c>
      <c r="J6019" s="14">
        <f>G6019-H6019-I6019</f>
        <v/>
      </c>
      <c r="K6019">
        <f>IF(A6019="","",IF(J6019&lt;=IFERROR(VLOOKUP(A6019,Produtos!$A:$E,5,FALSE),0),"ABAIXO DO MINIMO","OK"))</f>
        <v/>
      </c>
    </row>
    <row r="6020">
      <c r="B6020">
        <f>IFERROR(VLOOKUP(A6020,Produtos!A:B,2,FALSE),"")</f>
        <v/>
      </c>
      <c r="D6020" s="10">
        <f>IFERROR(INDEX(Lotes!$E:$E,MATCH(1,(Lotes!$A:$A=A6020)*(Lotes!$C:$C=C6020),0)),"")</f>
        <v/>
      </c>
      <c r="E6020" s="14">
        <f>IF(D6020="","",D6020-TODAY())</f>
        <v/>
      </c>
      <c r="F6020">
        <f>IF(D6020="","",IF(E6020&lt;0,"VENCIDO",IF(E6020&lt;=30,"VENCE EM &lt;= 30 DIAS",IF(E6020&lt;=60,"ATENCAO (31-60 DIAS)","OK"))))</f>
        <v/>
      </c>
      <c r="G6020" s="14">
        <f>SUMIFS(Lancamentos!$G:$G,Lancamentos!$C:$C,$A6020,Lancamentos!$E:$E,$C6020,Lancamentos!$B:$B,"ENTRADA")</f>
        <v/>
      </c>
      <c r="H6020" s="14">
        <f>SUMIFS(Lancamentos!$G:$G,Lancamentos!$C:$C,$A6020,Lancamentos!$E:$E,$C6020,Lancamentos!$B:$B,"SAIDA_USO")</f>
        <v/>
      </c>
      <c r="I6020" s="14">
        <f>SUMIFS(Lancamentos!$G:$G,Lancamentos!$C:$C,$A6020,Lancamentos!$E:$E,$C6020,Lancamentos!$B:$B,"SAIDA_DESCARTE")</f>
        <v/>
      </c>
      <c r="J6020" s="14">
        <f>G6020-H6020-I6020</f>
        <v/>
      </c>
      <c r="K6020">
        <f>IF(A6020="","",IF(J6020&lt;=IFERROR(VLOOKUP(A6020,Produtos!$A:$E,5,FALSE),0),"ABAIXO DO MINIMO","OK"))</f>
        <v/>
      </c>
    </row>
    <row r="6021">
      <c r="B6021">
        <f>IFERROR(VLOOKUP(A6021,Produtos!A:B,2,FALSE),"")</f>
        <v/>
      </c>
      <c r="D6021" s="10">
        <f>IFERROR(INDEX(Lotes!$E:$E,MATCH(1,(Lotes!$A:$A=A6021)*(Lotes!$C:$C=C6021),0)),"")</f>
        <v/>
      </c>
      <c r="E6021" s="14">
        <f>IF(D6021="","",D6021-TODAY())</f>
        <v/>
      </c>
      <c r="F6021">
        <f>IF(D6021="","",IF(E6021&lt;0,"VENCIDO",IF(E6021&lt;=30,"VENCE EM &lt;= 30 DIAS",IF(E6021&lt;=60,"ATENCAO (31-60 DIAS)","OK"))))</f>
        <v/>
      </c>
      <c r="G6021" s="14">
        <f>SUMIFS(Lancamentos!$G:$G,Lancamentos!$C:$C,$A6021,Lancamentos!$E:$E,$C6021,Lancamentos!$B:$B,"ENTRADA")</f>
        <v/>
      </c>
      <c r="H6021" s="14">
        <f>SUMIFS(Lancamentos!$G:$G,Lancamentos!$C:$C,$A6021,Lancamentos!$E:$E,$C6021,Lancamentos!$B:$B,"SAIDA_USO")</f>
        <v/>
      </c>
      <c r="I6021" s="14">
        <f>SUMIFS(Lancamentos!$G:$G,Lancamentos!$C:$C,$A6021,Lancamentos!$E:$E,$C6021,Lancamentos!$B:$B,"SAIDA_DESCARTE")</f>
        <v/>
      </c>
      <c r="J6021" s="14">
        <f>G6021-H6021-I6021</f>
        <v/>
      </c>
      <c r="K6021">
        <f>IF(A6021="","",IF(J6021&lt;=IFERROR(VLOOKUP(A6021,Produtos!$A:$E,5,FALSE),0),"ABAIXO DO MINIMO","OK"))</f>
        <v/>
      </c>
    </row>
    <row r="6022">
      <c r="B6022">
        <f>IFERROR(VLOOKUP(A6022,Produtos!A:B,2,FALSE),"")</f>
        <v/>
      </c>
      <c r="D6022" s="10">
        <f>IFERROR(INDEX(Lotes!$E:$E,MATCH(1,(Lotes!$A:$A=A6022)*(Lotes!$C:$C=C6022),0)),"")</f>
        <v/>
      </c>
      <c r="E6022" s="14">
        <f>IF(D6022="","",D6022-TODAY())</f>
        <v/>
      </c>
      <c r="F6022">
        <f>IF(D6022="","",IF(E6022&lt;0,"VENCIDO",IF(E6022&lt;=30,"VENCE EM &lt;= 30 DIAS",IF(E6022&lt;=60,"ATENCAO (31-60 DIAS)","OK"))))</f>
        <v/>
      </c>
      <c r="G6022" s="14">
        <f>SUMIFS(Lancamentos!$G:$G,Lancamentos!$C:$C,$A6022,Lancamentos!$E:$E,$C6022,Lancamentos!$B:$B,"ENTRADA")</f>
        <v/>
      </c>
      <c r="H6022" s="14">
        <f>SUMIFS(Lancamentos!$G:$G,Lancamentos!$C:$C,$A6022,Lancamentos!$E:$E,$C6022,Lancamentos!$B:$B,"SAIDA_USO")</f>
        <v/>
      </c>
      <c r="I6022" s="14">
        <f>SUMIFS(Lancamentos!$G:$G,Lancamentos!$C:$C,$A6022,Lancamentos!$E:$E,$C6022,Lancamentos!$B:$B,"SAIDA_DESCARTE")</f>
        <v/>
      </c>
      <c r="J6022" s="14">
        <f>G6022-H6022-I6022</f>
        <v/>
      </c>
      <c r="K6022">
        <f>IF(A6022="","",IF(J6022&lt;=IFERROR(VLOOKUP(A6022,Produtos!$A:$E,5,FALSE),0),"ABAIXO DO MINIMO","OK"))</f>
        <v/>
      </c>
    </row>
    <row r="6023">
      <c r="B6023">
        <f>IFERROR(VLOOKUP(A6023,Produtos!A:B,2,FALSE),"")</f>
        <v/>
      </c>
      <c r="D6023" s="10">
        <f>IFERROR(INDEX(Lotes!$E:$E,MATCH(1,(Lotes!$A:$A=A6023)*(Lotes!$C:$C=C6023),0)),"")</f>
        <v/>
      </c>
      <c r="E6023" s="14">
        <f>IF(D6023="","",D6023-TODAY())</f>
        <v/>
      </c>
      <c r="F6023">
        <f>IF(D6023="","",IF(E6023&lt;0,"VENCIDO",IF(E6023&lt;=30,"VENCE EM &lt;= 30 DIAS",IF(E6023&lt;=60,"ATENCAO (31-60 DIAS)","OK"))))</f>
        <v/>
      </c>
      <c r="G6023" s="14">
        <f>SUMIFS(Lancamentos!$G:$G,Lancamentos!$C:$C,$A6023,Lancamentos!$E:$E,$C6023,Lancamentos!$B:$B,"ENTRADA")</f>
        <v/>
      </c>
      <c r="H6023" s="14">
        <f>SUMIFS(Lancamentos!$G:$G,Lancamentos!$C:$C,$A6023,Lancamentos!$E:$E,$C6023,Lancamentos!$B:$B,"SAIDA_USO")</f>
        <v/>
      </c>
      <c r="I6023" s="14">
        <f>SUMIFS(Lancamentos!$G:$G,Lancamentos!$C:$C,$A6023,Lancamentos!$E:$E,$C6023,Lancamentos!$B:$B,"SAIDA_DESCARTE")</f>
        <v/>
      </c>
      <c r="J6023" s="14">
        <f>G6023-H6023-I6023</f>
        <v/>
      </c>
      <c r="K6023">
        <f>IF(A6023="","",IF(J6023&lt;=IFERROR(VLOOKUP(A6023,Produtos!$A:$E,5,FALSE),0),"ABAIXO DO MINIMO","OK"))</f>
        <v/>
      </c>
    </row>
    <row r="6024">
      <c r="B6024">
        <f>IFERROR(VLOOKUP(A6024,Produtos!A:B,2,FALSE),"")</f>
        <v/>
      </c>
      <c r="D6024" s="10">
        <f>IFERROR(INDEX(Lotes!$E:$E,MATCH(1,(Lotes!$A:$A=A6024)*(Lotes!$C:$C=C6024),0)),"")</f>
        <v/>
      </c>
      <c r="E6024" s="14">
        <f>IF(D6024="","",D6024-TODAY())</f>
        <v/>
      </c>
      <c r="F6024">
        <f>IF(D6024="","",IF(E6024&lt;0,"VENCIDO",IF(E6024&lt;=30,"VENCE EM &lt;= 30 DIAS",IF(E6024&lt;=60,"ATENCAO (31-60 DIAS)","OK"))))</f>
        <v/>
      </c>
      <c r="G6024" s="14">
        <f>SUMIFS(Lancamentos!$G:$G,Lancamentos!$C:$C,$A6024,Lancamentos!$E:$E,$C6024,Lancamentos!$B:$B,"ENTRADA")</f>
        <v/>
      </c>
      <c r="H6024" s="14">
        <f>SUMIFS(Lancamentos!$G:$G,Lancamentos!$C:$C,$A6024,Lancamentos!$E:$E,$C6024,Lancamentos!$B:$B,"SAIDA_USO")</f>
        <v/>
      </c>
      <c r="I6024" s="14">
        <f>SUMIFS(Lancamentos!$G:$G,Lancamentos!$C:$C,$A6024,Lancamentos!$E:$E,$C6024,Lancamentos!$B:$B,"SAIDA_DESCARTE")</f>
        <v/>
      </c>
      <c r="J6024" s="14">
        <f>G6024-H6024-I6024</f>
        <v/>
      </c>
      <c r="K6024">
        <f>IF(A6024="","",IF(J6024&lt;=IFERROR(VLOOKUP(A6024,Produtos!$A:$E,5,FALSE),0),"ABAIXO DO MINIMO","OK"))</f>
        <v/>
      </c>
    </row>
    <row r="6025">
      <c r="B6025">
        <f>IFERROR(VLOOKUP(A6025,Produtos!A:B,2,FALSE),"")</f>
        <v/>
      </c>
      <c r="D6025" s="10">
        <f>IFERROR(INDEX(Lotes!$E:$E,MATCH(1,(Lotes!$A:$A=A6025)*(Lotes!$C:$C=C6025),0)),"")</f>
        <v/>
      </c>
      <c r="E6025" s="14">
        <f>IF(D6025="","",D6025-TODAY())</f>
        <v/>
      </c>
      <c r="F6025">
        <f>IF(D6025="","",IF(E6025&lt;0,"VENCIDO",IF(E6025&lt;=30,"VENCE EM &lt;= 30 DIAS",IF(E6025&lt;=60,"ATENCAO (31-60 DIAS)","OK"))))</f>
        <v/>
      </c>
      <c r="G6025" s="14">
        <f>SUMIFS(Lancamentos!$G:$G,Lancamentos!$C:$C,$A6025,Lancamentos!$E:$E,$C6025,Lancamentos!$B:$B,"ENTRADA")</f>
        <v/>
      </c>
      <c r="H6025" s="14">
        <f>SUMIFS(Lancamentos!$G:$G,Lancamentos!$C:$C,$A6025,Lancamentos!$E:$E,$C6025,Lancamentos!$B:$B,"SAIDA_USO")</f>
        <v/>
      </c>
      <c r="I6025" s="14">
        <f>SUMIFS(Lancamentos!$G:$G,Lancamentos!$C:$C,$A6025,Lancamentos!$E:$E,$C6025,Lancamentos!$B:$B,"SAIDA_DESCARTE")</f>
        <v/>
      </c>
      <c r="J6025" s="14">
        <f>G6025-H6025-I6025</f>
        <v/>
      </c>
      <c r="K6025">
        <f>IF(A6025="","",IF(J6025&lt;=IFERROR(VLOOKUP(A6025,Produtos!$A:$E,5,FALSE),0),"ABAIXO DO MINIMO","OK"))</f>
        <v/>
      </c>
    </row>
    <row r="6026">
      <c r="B6026">
        <f>IFERROR(VLOOKUP(A6026,Produtos!A:B,2,FALSE),"")</f>
        <v/>
      </c>
      <c r="D6026" s="10">
        <f>IFERROR(INDEX(Lotes!$E:$E,MATCH(1,(Lotes!$A:$A=A6026)*(Lotes!$C:$C=C6026),0)),"")</f>
        <v/>
      </c>
      <c r="E6026" s="14">
        <f>IF(D6026="","",D6026-TODAY())</f>
        <v/>
      </c>
      <c r="F6026">
        <f>IF(D6026="","",IF(E6026&lt;0,"VENCIDO",IF(E6026&lt;=30,"VENCE EM &lt;= 30 DIAS",IF(E6026&lt;=60,"ATENCAO (31-60 DIAS)","OK"))))</f>
        <v/>
      </c>
      <c r="G6026" s="14">
        <f>SUMIFS(Lancamentos!$G:$G,Lancamentos!$C:$C,$A6026,Lancamentos!$E:$E,$C6026,Lancamentos!$B:$B,"ENTRADA")</f>
        <v/>
      </c>
      <c r="H6026" s="14">
        <f>SUMIFS(Lancamentos!$G:$G,Lancamentos!$C:$C,$A6026,Lancamentos!$E:$E,$C6026,Lancamentos!$B:$B,"SAIDA_USO")</f>
        <v/>
      </c>
      <c r="I6026" s="14">
        <f>SUMIFS(Lancamentos!$G:$G,Lancamentos!$C:$C,$A6026,Lancamentos!$E:$E,$C6026,Lancamentos!$B:$B,"SAIDA_DESCARTE")</f>
        <v/>
      </c>
      <c r="J6026" s="14">
        <f>G6026-H6026-I6026</f>
        <v/>
      </c>
      <c r="K6026">
        <f>IF(A6026="","",IF(J6026&lt;=IFERROR(VLOOKUP(A6026,Produtos!$A:$E,5,FALSE),0),"ABAIXO DO MINIMO","OK"))</f>
        <v/>
      </c>
    </row>
    <row r="6027">
      <c r="B6027">
        <f>IFERROR(VLOOKUP(A6027,Produtos!A:B,2,FALSE),"")</f>
        <v/>
      </c>
      <c r="D6027" s="10">
        <f>IFERROR(INDEX(Lotes!$E:$E,MATCH(1,(Lotes!$A:$A=A6027)*(Lotes!$C:$C=C6027),0)),"")</f>
        <v/>
      </c>
      <c r="E6027" s="14">
        <f>IF(D6027="","",D6027-TODAY())</f>
        <v/>
      </c>
      <c r="F6027">
        <f>IF(D6027="","",IF(E6027&lt;0,"VENCIDO",IF(E6027&lt;=30,"VENCE EM &lt;= 30 DIAS",IF(E6027&lt;=60,"ATENCAO (31-60 DIAS)","OK"))))</f>
        <v/>
      </c>
      <c r="G6027" s="14">
        <f>SUMIFS(Lancamentos!$G:$G,Lancamentos!$C:$C,$A6027,Lancamentos!$E:$E,$C6027,Lancamentos!$B:$B,"ENTRADA")</f>
        <v/>
      </c>
      <c r="H6027" s="14">
        <f>SUMIFS(Lancamentos!$G:$G,Lancamentos!$C:$C,$A6027,Lancamentos!$E:$E,$C6027,Lancamentos!$B:$B,"SAIDA_USO")</f>
        <v/>
      </c>
      <c r="I6027" s="14">
        <f>SUMIFS(Lancamentos!$G:$G,Lancamentos!$C:$C,$A6027,Lancamentos!$E:$E,$C6027,Lancamentos!$B:$B,"SAIDA_DESCARTE")</f>
        <v/>
      </c>
      <c r="J6027" s="14">
        <f>G6027-H6027-I6027</f>
        <v/>
      </c>
      <c r="K6027">
        <f>IF(A6027="","",IF(J6027&lt;=IFERROR(VLOOKUP(A6027,Produtos!$A:$E,5,FALSE),0),"ABAIXO DO MINIMO","OK"))</f>
        <v/>
      </c>
    </row>
    <row r="6028">
      <c r="B6028">
        <f>IFERROR(VLOOKUP(A6028,Produtos!A:B,2,FALSE),"")</f>
        <v/>
      </c>
      <c r="D6028" s="10">
        <f>IFERROR(INDEX(Lotes!$E:$E,MATCH(1,(Lotes!$A:$A=A6028)*(Lotes!$C:$C=C6028),0)),"")</f>
        <v/>
      </c>
      <c r="E6028" s="14">
        <f>IF(D6028="","",D6028-TODAY())</f>
        <v/>
      </c>
      <c r="F6028">
        <f>IF(D6028="","",IF(E6028&lt;0,"VENCIDO",IF(E6028&lt;=30,"VENCE EM &lt;= 30 DIAS",IF(E6028&lt;=60,"ATENCAO (31-60 DIAS)","OK"))))</f>
        <v/>
      </c>
      <c r="G6028" s="14">
        <f>SUMIFS(Lancamentos!$G:$G,Lancamentos!$C:$C,$A6028,Lancamentos!$E:$E,$C6028,Lancamentos!$B:$B,"ENTRADA")</f>
        <v/>
      </c>
      <c r="H6028" s="14">
        <f>SUMIFS(Lancamentos!$G:$G,Lancamentos!$C:$C,$A6028,Lancamentos!$E:$E,$C6028,Lancamentos!$B:$B,"SAIDA_USO")</f>
        <v/>
      </c>
      <c r="I6028" s="14">
        <f>SUMIFS(Lancamentos!$G:$G,Lancamentos!$C:$C,$A6028,Lancamentos!$E:$E,$C6028,Lancamentos!$B:$B,"SAIDA_DESCARTE")</f>
        <v/>
      </c>
      <c r="J6028" s="14">
        <f>G6028-H6028-I6028</f>
        <v/>
      </c>
      <c r="K6028">
        <f>IF(A6028="","",IF(J6028&lt;=IFERROR(VLOOKUP(A6028,Produtos!$A:$E,5,FALSE),0),"ABAIXO DO MINIMO","OK"))</f>
        <v/>
      </c>
    </row>
    <row r="6029">
      <c r="B6029">
        <f>IFERROR(VLOOKUP(A6029,Produtos!A:B,2,FALSE),"")</f>
        <v/>
      </c>
      <c r="D6029" s="10">
        <f>IFERROR(INDEX(Lotes!$E:$E,MATCH(1,(Lotes!$A:$A=A6029)*(Lotes!$C:$C=C6029),0)),"")</f>
        <v/>
      </c>
      <c r="E6029" s="14">
        <f>IF(D6029="","",D6029-TODAY())</f>
        <v/>
      </c>
      <c r="F6029">
        <f>IF(D6029="","",IF(E6029&lt;0,"VENCIDO",IF(E6029&lt;=30,"VENCE EM &lt;= 30 DIAS",IF(E6029&lt;=60,"ATENCAO (31-60 DIAS)","OK"))))</f>
        <v/>
      </c>
      <c r="G6029" s="14">
        <f>SUMIFS(Lancamentos!$G:$G,Lancamentos!$C:$C,$A6029,Lancamentos!$E:$E,$C6029,Lancamentos!$B:$B,"ENTRADA")</f>
        <v/>
      </c>
      <c r="H6029" s="14">
        <f>SUMIFS(Lancamentos!$G:$G,Lancamentos!$C:$C,$A6029,Lancamentos!$E:$E,$C6029,Lancamentos!$B:$B,"SAIDA_USO")</f>
        <v/>
      </c>
      <c r="I6029" s="14">
        <f>SUMIFS(Lancamentos!$G:$G,Lancamentos!$C:$C,$A6029,Lancamentos!$E:$E,$C6029,Lancamentos!$B:$B,"SAIDA_DESCARTE")</f>
        <v/>
      </c>
      <c r="J6029" s="14">
        <f>G6029-H6029-I6029</f>
        <v/>
      </c>
      <c r="K6029">
        <f>IF(A6029="","",IF(J6029&lt;=IFERROR(VLOOKUP(A6029,Produtos!$A:$E,5,FALSE),0),"ABAIXO DO MINIMO","OK"))</f>
        <v/>
      </c>
    </row>
    <row r="6030">
      <c r="B6030">
        <f>IFERROR(VLOOKUP(A6030,Produtos!A:B,2,FALSE),"")</f>
        <v/>
      </c>
      <c r="D6030" s="10">
        <f>IFERROR(INDEX(Lotes!$E:$E,MATCH(1,(Lotes!$A:$A=A6030)*(Lotes!$C:$C=C6030),0)),"")</f>
        <v/>
      </c>
      <c r="E6030" s="14">
        <f>IF(D6030="","",D6030-TODAY())</f>
        <v/>
      </c>
      <c r="F6030">
        <f>IF(D6030="","",IF(E6030&lt;0,"VENCIDO",IF(E6030&lt;=30,"VENCE EM &lt;= 30 DIAS",IF(E6030&lt;=60,"ATENCAO (31-60 DIAS)","OK"))))</f>
        <v/>
      </c>
      <c r="G6030" s="14">
        <f>SUMIFS(Lancamentos!$G:$G,Lancamentos!$C:$C,$A6030,Lancamentos!$E:$E,$C6030,Lancamentos!$B:$B,"ENTRADA")</f>
        <v/>
      </c>
      <c r="H6030" s="14">
        <f>SUMIFS(Lancamentos!$G:$G,Lancamentos!$C:$C,$A6030,Lancamentos!$E:$E,$C6030,Lancamentos!$B:$B,"SAIDA_USO")</f>
        <v/>
      </c>
      <c r="I6030" s="14">
        <f>SUMIFS(Lancamentos!$G:$G,Lancamentos!$C:$C,$A6030,Lancamentos!$E:$E,$C6030,Lancamentos!$B:$B,"SAIDA_DESCARTE")</f>
        <v/>
      </c>
      <c r="J6030" s="14">
        <f>G6030-H6030-I6030</f>
        <v/>
      </c>
      <c r="K6030">
        <f>IF(A6030="","",IF(J6030&lt;=IFERROR(VLOOKUP(A6030,Produtos!$A:$E,5,FALSE),0),"ABAIXO DO MINIMO","OK"))</f>
        <v/>
      </c>
    </row>
    <row r="6031">
      <c r="B6031">
        <f>IFERROR(VLOOKUP(A6031,Produtos!A:B,2,FALSE),"")</f>
        <v/>
      </c>
      <c r="D6031" s="10">
        <f>IFERROR(INDEX(Lotes!$E:$E,MATCH(1,(Lotes!$A:$A=A6031)*(Lotes!$C:$C=C6031),0)),"")</f>
        <v/>
      </c>
      <c r="E6031" s="14">
        <f>IF(D6031="","",D6031-TODAY())</f>
        <v/>
      </c>
      <c r="F6031">
        <f>IF(D6031="","",IF(E6031&lt;0,"VENCIDO",IF(E6031&lt;=30,"VENCE EM &lt;= 30 DIAS",IF(E6031&lt;=60,"ATENCAO (31-60 DIAS)","OK"))))</f>
        <v/>
      </c>
      <c r="G6031" s="14">
        <f>SUMIFS(Lancamentos!$G:$G,Lancamentos!$C:$C,$A6031,Lancamentos!$E:$E,$C6031,Lancamentos!$B:$B,"ENTRADA")</f>
        <v/>
      </c>
      <c r="H6031" s="14">
        <f>SUMIFS(Lancamentos!$G:$G,Lancamentos!$C:$C,$A6031,Lancamentos!$E:$E,$C6031,Lancamentos!$B:$B,"SAIDA_USO")</f>
        <v/>
      </c>
      <c r="I6031" s="14">
        <f>SUMIFS(Lancamentos!$G:$G,Lancamentos!$C:$C,$A6031,Lancamentos!$E:$E,$C6031,Lancamentos!$B:$B,"SAIDA_DESCARTE")</f>
        <v/>
      </c>
      <c r="J6031" s="14">
        <f>G6031-H6031-I6031</f>
        <v/>
      </c>
      <c r="K6031">
        <f>IF(A6031="","",IF(J6031&lt;=IFERROR(VLOOKUP(A6031,Produtos!$A:$E,5,FALSE),0),"ABAIXO DO MINIMO","OK"))</f>
        <v/>
      </c>
    </row>
    <row r="6032">
      <c r="B6032">
        <f>IFERROR(VLOOKUP(A6032,Produtos!A:B,2,FALSE),"")</f>
        <v/>
      </c>
      <c r="D6032" s="10">
        <f>IFERROR(INDEX(Lotes!$E:$E,MATCH(1,(Lotes!$A:$A=A6032)*(Lotes!$C:$C=C6032),0)),"")</f>
        <v/>
      </c>
      <c r="E6032" s="14">
        <f>IF(D6032="","",D6032-TODAY())</f>
        <v/>
      </c>
      <c r="F6032">
        <f>IF(D6032="","",IF(E6032&lt;0,"VENCIDO",IF(E6032&lt;=30,"VENCE EM &lt;= 30 DIAS",IF(E6032&lt;=60,"ATENCAO (31-60 DIAS)","OK"))))</f>
        <v/>
      </c>
      <c r="G6032" s="14">
        <f>SUMIFS(Lancamentos!$G:$G,Lancamentos!$C:$C,$A6032,Lancamentos!$E:$E,$C6032,Lancamentos!$B:$B,"ENTRADA")</f>
        <v/>
      </c>
      <c r="H6032" s="14">
        <f>SUMIFS(Lancamentos!$G:$G,Lancamentos!$C:$C,$A6032,Lancamentos!$E:$E,$C6032,Lancamentos!$B:$B,"SAIDA_USO")</f>
        <v/>
      </c>
      <c r="I6032" s="14">
        <f>SUMIFS(Lancamentos!$G:$G,Lancamentos!$C:$C,$A6032,Lancamentos!$E:$E,$C6032,Lancamentos!$B:$B,"SAIDA_DESCARTE")</f>
        <v/>
      </c>
      <c r="J6032" s="14">
        <f>G6032-H6032-I6032</f>
        <v/>
      </c>
      <c r="K6032">
        <f>IF(A6032="","",IF(J6032&lt;=IFERROR(VLOOKUP(A6032,Produtos!$A:$E,5,FALSE),0),"ABAIXO DO MINIMO","OK"))</f>
        <v/>
      </c>
    </row>
    <row r="6033">
      <c r="B6033">
        <f>IFERROR(VLOOKUP(A6033,Produtos!A:B,2,FALSE),"")</f>
        <v/>
      </c>
      <c r="D6033" s="10">
        <f>IFERROR(INDEX(Lotes!$E:$E,MATCH(1,(Lotes!$A:$A=A6033)*(Lotes!$C:$C=C6033),0)),"")</f>
        <v/>
      </c>
      <c r="E6033" s="14">
        <f>IF(D6033="","",D6033-TODAY())</f>
        <v/>
      </c>
      <c r="F6033">
        <f>IF(D6033="","",IF(E6033&lt;0,"VENCIDO",IF(E6033&lt;=30,"VENCE EM &lt;= 30 DIAS",IF(E6033&lt;=60,"ATENCAO (31-60 DIAS)","OK"))))</f>
        <v/>
      </c>
      <c r="G6033" s="14">
        <f>SUMIFS(Lancamentos!$G:$G,Lancamentos!$C:$C,$A6033,Lancamentos!$E:$E,$C6033,Lancamentos!$B:$B,"ENTRADA")</f>
        <v/>
      </c>
      <c r="H6033" s="14">
        <f>SUMIFS(Lancamentos!$G:$G,Lancamentos!$C:$C,$A6033,Lancamentos!$E:$E,$C6033,Lancamentos!$B:$B,"SAIDA_USO")</f>
        <v/>
      </c>
      <c r="I6033" s="14">
        <f>SUMIFS(Lancamentos!$G:$G,Lancamentos!$C:$C,$A6033,Lancamentos!$E:$E,$C6033,Lancamentos!$B:$B,"SAIDA_DESCARTE")</f>
        <v/>
      </c>
      <c r="J6033" s="14">
        <f>G6033-H6033-I6033</f>
        <v/>
      </c>
      <c r="K6033">
        <f>IF(A6033="","",IF(J6033&lt;=IFERROR(VLOOKUP(A6033,Produtos!$A:$E,5,FALSE),0),"ABAIXO DO MINIMO","OK"))</f>
        <v/>
      </c>
    </row>
    <row r="6034">
      <c r="B6034">
        <f>IFERROR(VLOOKUP(A6034,Produtos!A:B,2,FALSE),"")</f>
        <v/>
      </c>
      <c r="D6034" s="10">
        <f>IFERROR(INDEX(Lotes!$E:$E,MATCH(1,(Lotes!$A:$A=A6034)*(Lotes!$C:$C=C6034),0)),"")</f>
        <v/>
      </c>
      <c r="E6034" s="14">
        <f>IF(D6034="","",D6034-TODAY())</f>
        <v/>
      </c>
      <c r="F6034">
        <f>IF(D6034="","",IF(E6034&lt;0,"VENCIDO",IF(E6034&lt;=30,"VENCE EM &lt;= 30 DIAS",IF(E6034&lt;=60,"ATENCAO (31-60 DIAS)","OK"))))</f>
        <v/>
      </c>
      <c r="G6034" s="14">
        <f>SUMIFS(Lancamentos!$G:$G,Lancamentos!$C:$C,$A6034,Lancamentos!$E:$E,$C6034,Lancamentos!$B:$B,"ENTRADA")</f>
        <v/>
      </c>
      <c r="H6034" s="14">
        <f>SUMIFS(Lancamentos!$G:$G,Lancamentos!$C:$C,$A6034,Lancamentos!$E:$E,$C6034,Lancamentos!$B:$B,"SAIDA_USO")</f>
        <v/>
      </c>
      <c r="I6034" s="14">
        <f>SUMIFS(Lancamentos!$G:$G,Lancamentos!$C:$C,$A6034,Lancamentos!$E:$E,$C6034,Lancamentos!$B:$B,"SAIDA_DESCARTE")</f>
        <v/>
      </c>
      <c r="J6034" s="14">
        <f>G6034-H6034-I6034</f>
        <v/>
      </c>
      <c r="K6034">
        <f>IF(A6034="","",IF(J6034&lt;=IFERROR(VLOOKUP(A6034,Produtos!$A:$E,5,FALSE),0),"ABAIXO DO MINIMO","OK"))</f>
        <v/>
      </c>
    </row>
    <row r="6035">
      <c r="B6035">
        <f>IFERROR(VLOOKUP(A6035,Produtos!A:B,2,FALSE),"")</f>
        <v/>
      </c>
      <c r="D6035" s="10">
        <f>IFERROR(INDEX(Lotes!$E:$E,MATCH(1,(Lotes!$A:$A=A6035)*(Lotes!$C:$C=C6035),0)),"")</f>
        <v/>
      </c>
      <c r="E6035" s="14">
        <f>IF(D6035="","",D6035-TODAY())</f>
        <v/>
      </c>
      <c r="F6035">
        <f>IF(D6035="","",IF(E6035&lt;0,"VENCIDO",IF(E6035&lt;=30,"VENCE EM &lt;= 30 DIAS",IF(E6035&lt;=60,"ATENCAO (31-60 DIAS)","OK"))))</f>
        <v/>
      </c>
      <c r="G6035" s="14">
        <f>SUMIFS(Lancamentos!$G:$G,Lancamentos!$C:$C,$A6035,Lancamentos!$E:$E,$C6035,Lancamentos!$B:$B,"ENTRADA")</f>
        <v/>
      </c>
      <c r="H6035" s="14">
        <f>SUMIFS(Lancamentos!$G:$G,Lancamentos!$C:$C,$A6035,Lancamentos!$E:$E,$C6035,Lancamentos!$B:$B,"SAIDA_USO")</f>
        <v/>
      </c>
      <c r="I6035" s="14">
        <f>SUMIFS(Lancamentos!$G:$G,Lancamentos!$C:$C,$A6035,Lancamentos!$E:$E,$C6035,Lancamentos!$B:$B,"SAIDA_DESCARTE")</f>
        <v/>
      </c>
      <c r="J6035" s="14">
        <f>G6035-H6035-I6035</f>
        <v/>
      </c>
      <c r="K6035">
        <f>IF(A6035="","",IF(J6035&lt;=IFERROR(VLOOKUP(A6035,Produtos!$A:$E,5,FALSE),0),"ABAIXO DO MINIMO","OK"))</f>
        <v/>
      </c>
    </row>
    <row r="6036">
      <c r="B6036">
        <f>IFERROR(VLOOKUP(A6036,Produtos!A:B,2,FALSE),"")</f>
        <v/>
      </c>
      <c r="D6036" s="10">
        <f>IFERROR(INDEX(Lotes!$E:$E,MATCH(1,(Lotes!$A:$A=A6036)*(Lotes!$C:$C=C6036),0)),"")</f>
        <v/>
      </c>
      <c r="E6036" s="14">
        <f>IF(D6036="","",D6036-TODAY())</f>
        <v/>
      </c>
      <c r="F6036">
        <f>IF(D6036="","",IF(E6036&lt;0,"VENCIDO",IF(E6036&lt;=30,"VENCE EM &lt;= 30 DIAS",IF(E6036&lt;=60,"ATENCAO (31-60 DIAS)","OK"))))</f>
        <v/>
      </c>
      <c r="G6036" s="14">
        <f>SUMIFS(Lancamentos!$G:$G,Lancamentos!$C:$C,$A6036,Lancamentos!$E:$E,$C6036,Lancamentos!$B:$B,"ENTRADA")</f>
        <v/>
      </c>
      <c r="H6036" s="14">
        <f>SUMIFS(Lancamentos!$G:$G,Lancamentos!$C:$C,$A6036,Lancamentos!$E:$E,$C6036,Lancamentos!$B:$B,"SAIDA_USO")</f>
        <v/>
      </c>
      <c r="I6036" s="14">
        <f>SUMIFS(Lancamentos!$G:$G,Lancamentos!$C:$C,$A6036,Lancamentos!$E:$E,$C6036,Lancamentos!$B:$B,"SAIDA_DESCARTE")</f>
        <v/>
      </c>
      <c r="J6036" s="14">
        <f>G6036-H6036-I6036</f>
        <v/>
      </c>
      <c r="K6036">
        <f>IF(A6036="","",IF(J6036&lt;=IFERROR(VLOOKUP(A6036,Produtos!$A:$E,5,FALSE),0),"ABAIXO DO MINIMO","OK"))</f>
        <v/>
      </c>
    </row>
    <row r="6037">
      <c r="B6037">
        <f>IFERROR(VLOOKUP(A6037,Produtos!A:B,2,FALSE),"")</f>
        <v/>
      </c>
      <c r="D6037" s="10">
        <f>IFERROR(INDEX(Lotes!$E:$E,MATCH(1,(Lotes!$A:$A=A6037)*(Lotes!$C:$C=C6037),0)),"")</f>
        <v/>
      </c>
      <c r="E6037" s="14">
        <f>IF(D6037="","",D6037-TODAY())</f>
        <v/>
      </c>
      <c r="F6037">
        <f>IF(D6037="","",IF(E6037&lt;0,"VENCIDO",IF(E6037&lt;=30,"VENCE EM &lt;= 30 DIAS",IF(E6037&lt;=60,"ATENCAO (31-60 DIAS)","OK"))))</f>
        <v/>
      </c>
      <c r="G6037" s="14">
        <f>SUMIFS(Lancamentos!$G:$G,Lancamentos!$C:$C,$A6037,Lancamentos!$E:$E,$C6037,Lancamentos!$B:$B,"ENTRADA")</f>
        <v/>
      </c>
      <c r="H6037" s="14">
        <f>SUMIFS(Lancamentos!$G:$G,Lancamentos!$C:$C,$A6037,Lancamentos!$E:$E,$C6037,Lancamentos!$B:$B,"SAIDA_USO")</f>
        <v/>
      </c>
      <c r="I6037" s="14">
        <f>SUMIFS(Lancamentos!$G:$G,Lancamentos!$C:$C,$A6037,Lancamentos!$E:$E,$C6037,Lancamentos!$B:$B,"SAIDA_DESCARTE")</f>
        <v/>
      </c>
      <c r="J6037" s="14">
        <f>G6037-H6037-I6037</f>
        <v/>
      </c>
      <c r="K6037">
        <f>IF(A6037="","",IF(J6037&lt;=IFERROR(VLOOKUP(A6037,Produtos!$A:$E,5,FALSE),0),"ABAIXO DO MINIMO","OK"))</f>
        <v/>
      </c>
    </row>
    <row r="6038">
      <c r="B6038">
        <f>IFERROR(VLOOKUP(A6038,Produtos!A:B,2,FALSE),"")</f>
        <v/>
      </c>
      <c r="D6038" s="10">
        <f>IFERROR(INDEX(Lotes!$E:$E,MATCH(1,(Lotes!$A:$A=A6038)*(Lotes!$C:$C=C6038),0)),"")</f>
        <v/>
      </c>
      <c r="E6038" s="14">
        <f>IF(D6038="","",D6038-TODAY())</f>
        <v/>
      </c>
      <c r="F6038">
        <f>IF(D6038="","",IF(E6038&lt;0,"VENCIDO",IF(E6038&lt;=30,"VENCE EM &lt;= 30 DIAS",IF(E6038&lt;=60,"ATENCAO (31-60 DIAS)","OK"))))</f>
        <v/>
      </c>
      <c r="G6038" s="14">
        <f>SUMIFS(Lancamentos!$G:$G,Lancamentos!$C:$C,$A6038,Lancamentos!$E:$E,$C6038,Lancamentos!$B:$B,"ENTRADA")</f>
        <v/>
      </c>
      <c r="H6038" s="14">
        <f>SUMIFS(Lancamentos!$G:$G,Lancamentos!$C:$C,$A6038,Lancamentos!$E:$E,$C6038,Lancamentos!$B:$B,"SAIDA_USO")</f>
        <v/>
      </c>
      <c r="I6038" s="14">
        <f>SUMIFS(Lancamentos!$G:$G,Lancamentos!$C:$C,$A6038,Lancamentos!$E:$E,$C6038,Lancamentos!$B:$B,"SAIDA_DESCARTE")</f>
        <v/>
      </c>
      <c r="J6038" s="14">
        <f>G6038-H6038-I6038</f>
        <v/>
      </c>
      <c r="K6038">
        <f>IF(A6038="","",IF(J6038&lt;=IFERROR(VLOOKUP(A6038,Produtos!$A:$E,5,FALSE),0),"ABAIXO DO MINIMO","OK"))</f>
        <v/>
      </c>
    </row>
    <row r="6039">
      <c r="B6039">
        <f>IFERROR(VLOOKUP(A6039,Produtos!A:B,2,FALSE),"")</f>
        <v/>
      </c>
      <c r="D6039" s="10">
        <f>IFERROR(INDEX(Lotes!$E:$E,MATCH(1,(Lotes!$A:$A=A6039)*(Lotes!$C:$C=C6039),0)),"")</f>
        <v/>
      </c>
      <c r="E6039" s="14">
        <f>IF(D6039="","",D6039-TODAY())</f>
        <v/>
      </c>
      <c r="F6039">
        <f>IF(D6039="","",IF(E6039&lt;0,"VENCIDO",IF(E6039&lt;=30,"VENCE EM &lt;= 30 DIAS",IF(E6039&lt;=60,"ATENCAO (31-60 DIAS)","OK"))))</f>
        <v/>
      </c>
      <c r="G6039" s="14">
        <f>SUMIFS(Lancamentos!$G:$G,Lancamentos!$C:$C,$A6039,Lancamentos!$E:$E,$C6039,Lancamentos!$B:$B,"ENTRADA")</f>
        <v/>
      </c>
      <c r="H6039" s="14">
        <f>SUMIFS(Lancamentos!$G:$G,Lancamentos!$C:$C,$A6039,Lancamentos!$E:$E,$C6039,Lancamentos!$B:$B,"SAIDA_USO")</f>
        <v/>
      </c>
      <c r="I6039" s="14">
        <f>SUMIFS(Lancamentos!$G:$G,Lancamentos!$C:$C,$A6039,Lancamentos!$E:$E,$C6039,Lancamentos!$B:$B,"SAIDA_DESCARTE")</f>
        <v/>
      </c>
      <c r="J6039" s="14">
        <f>G6039-H6039-I6039</f>
        <v/>
      </c>
      <c r="K6039">
        <f>IF(A6039="","",IF(J6039&lt;=IFERROR(VLOOKUP(A6039,Produtos!$A:$E,5,FALSE),0),"ABAIXO DO MINIMO","OK"))</f>
        <v/>
      </c>
    </row>
    <row r="6040">
      <c r="B6040">
        <f>IFERROR(VLOOKUP(A6040,Produtos!A:B,2,FALSE),"")</f>
        <v/>
      </c>
      <c r="D6040" s="10">
        <f>IFERROR(INDEX(Lotes!$E:$E,MATCH(1,(Lotes!$A:$A=A6040)*(Lotes!$C:$C=C6040),0)),"")</f>
        <v/>
      </c>
      <c r="E6040" s="14">
        <f>IF(D6040="","",D6040-TODAY())</f>
        <v/>
      </c>
      <c r="F6040">
        <f>IF(D6040="","",IF(E6040&lt;0,"VENCIDO",IF(E6040&lt;=30,"VENCE EM &lt;= 30 DIAS",IF(E6040&lt;=60,"ATENCAO (31-60 DIAS)","OK"))))</f>
        <v/>
      </c>
      <c r="G6040" s="14">
        <f>SUMIFS(Lancamentos!$G:$G,Lancamentos!$C:$C,$A6040,Lancamentos!$E:$E,$C6040,Lancamentos!$B:$B,"ENTRADA")</f>
        <v/>
      </c>
      <c r="H6040" s="14">
        <f>SUMIFS(Lancamentos!$G:$G,Lancamentos!$C:$C,$A6040,Lancamentos!$E:$E,$C6040,Lancamentos!$B:$B,"SAIDA_USO")</f>
        <v/>
      </c>
      <c r="I6040" s="14">
        <f>SUMIFS(Lancamentos!$G:$G,Lancamentos!$C:$C,$A6040,Lancamentos!$E:$E,$C6040,Lancamentos!$B:$B,"SAIDA_DESCARTE")</f>
        <v/>
      </c>
      <c r="J6040" s="14">
        <f>G6040-H6040-I6040</f>
        <v/>
      </c>
      <c r="K6040">
        <f>IF(A6040="","",IF(J6040&lt;=IFERROR(VLOOKUP(A6040,Produtos!$A:$E,5,FALSE),0),"ABAIXO DO MINIMO","OK"))</f>
        <v/>
      </c>
    </row>
    <row r="6041">
      <c r="B6041">
        <f>IFERROR(VLOOKUP(A6041,Produtos!A:B,2,FALSE),"")</f>
        <v/>
      </c>
      <c r="D6041" s="10">
        <f>IFERROR(INDEX(Lotes!$E:$E,MATCH(1,(Lotes!$A:$A=A6041)*(Lotes!$C:$C=C6041),0)),"")</f>
        <v/>
      </c>
      <c r="E6041" s="14">
        <f>IF(D6041="","",D6041-TODAY())</f>
        <v/>
      </c>
      <c r="F6041">
        <f>IF(D6041="","",IF(E6041&lt;0,"VENCIDO",IF(E6041&lt;=30,"VENCE EM &lt;= 30 DIAS",IF(E6041&lt;=60,"ATENCAO (31-60 DIAS)","OK"))))</f>
        <v/>
      </c>
      <c r="G6041" s="14">
        <f>SUMIFS(Lancamentos!$G:$G,Lancamentos!$C:$C,$A6041,Lancamentos!$E:$E,$C6041,Lancamentos!$B:$B,"ENTRADA")</f>
        <v/>
      </c>
      <c r="H6041" s="14">
        <f>SUMIFS(Lancamentos!$G:$G,Lancamentos!$C:$C,$A6041,Lancamentos!$E:$E,$C6041,Lancamentos!$B:$B,"SAIDA_USO")</f>
        <v/>
      </c>
      <c r="I6041" s="14">
        <f>SUMIFS(Lancamentos!$G:$G,Lancamentos!$C:$C,$A6041,Lancamentos!$E:$E,$C6041,Lancamentos!$B:$B,"SAIDA_DESCARTE")</f>
        <v/>
      </c>
      <c r="J6041" s="14">
        <f>G6041-H6041-I6041</f>
        <v/>
      </c>
      <c r="K6041">
        <f>IF(A6041="","",IF(J6041&lt;=IFERROR(VLOOKUP(A6041,Produtos!$A:$E,5,FALSE),0),"ABAIXO DO MINIMO","OK"))</f>
        <v/>
      </c>
    </row>
    <row r="6042">
      <c r="B6042">
        <f>IFERROR(VLOOKUP(A6042,Produtos!A:B,2,FALSE),"")</f>
        <v/>
      </c>
      <c r="D6042" s="10">
        <f>IFERROR(INDEX(Lotes!$E:$E,MATCH(1,(Lotes!$A:$A=A6042)*(Lotes!$C:$C=C6042),0)),"")</f>
        <v/>
      </c>
      <c r="E6042" s="14">
        <f>IF(D6042="","",D6042-TODAY())</f>
        <v/>
      </c>
      <c r="F6042">
        <f>IF(D6042="","",IF(E6042&lt;0,"VENCIDO",IF(E6042&lt;=30,"VENCE EM &lt;= 30 DIAS",IF(E6042&lt;=60,"ATENCAO (31-60 DIAS)","OK"))))</f>
        <v/>
      </c>
      <c r="G6042" s="14">
        <f>SUMIFS(Lancamentos!$G:$G,Lancamentos!$C:$C,$A6042,Lancamentos!$E:$E,$C6042,Lancamentos!$B:$B,"ENTRADA")</f>
        <v/>
      </c>
      <c r="H6042" s="14">
        <f>SUMIFS(Lancamentos!$G:$G,Lancamentos!$C:$C,$A6042,Lancamentos!$E:$E,$C6042,Lancamentos!$B:$B,"SAIDA_USO")</f>
        <v/>
      </c>
      <c r="I6042" s="14">
        <f>SUMIFS(Lancamentos!$G:$G,Lancamentos!$C:$C,$A6042,Lancamentos!$E:$E,$C6042,Lancamentos!$B:$B,"SAIDA_DESCARTE")</f>
        <v/>
      </c>
      <c r="J6042" s="14">
        <f>G6042-H6042-I6042</f>
        <v/>
      </c>
      <c r="K6042">
        <f>IF(A6042="","",IF(J6042&lt;=IFERROR(VLOOKUP(A6042,Produtos!$A:$E,5,FALSE),0),"ABAIXO DO MINIMO","OK"))</f>
        <v/>
      </c>
    </row>
    <row r="6043">
      <c r="B6043">
        <f>IFERROR(VLOOKUP(A6043,Produtos!A:B,2,FALSE),"")</f>
        <v/>
      </c>
      <c r="D6043" s="10">
        <f>IFERROR(INDEX(Lotes!$E:$E,MATCH(1,(Lotes!$A:$A=A6043)*(Lotes!$C:$C=C6043),0)),"")</f>
        <v/>
      </c>
      <c r="E6043" s="14">
        <f>IF(D6043="","",D6043-TODAY())</f>
        <v/>
      </c>
      <c r="F6043">
        <f>IF(D6043="","",IF(E6043&lt;0,"VENCIDO",IF(E6043&lt;=30,"VENCE EM &lt;= 30 DIAS",IF(E6043&lt;=60,"ATENCAO (31-60 DIAS)","OK"))))</f>
        <v/>
      </c>
      <c r="G6043" s="14">
        <f>SUMIFS(Lancamentos!$G:$G,Lancamentos!$C:$C,$A6043,Lancamentos!$E:$E,$C6043,Lancamentos!$B:$B,"ENTRADA")</f>
        <v/>
      </c>
      <c r="H6043" s="14">
        <f>SUMIFS(Lancamentos!$G:$G,Lancamentos!$C:$C,$A6043,Lancamentos!$E:$E,$C6043,Lancamentos!$B:$B,"SAIDA_USO")</f>
        <v/>
      </c>
      <c r="I6043" s="14">
        <f>SUMIFS(Lancamentos!$G:$G,Lancamentos!$C:$C,$A6043,Lancamentos!$E:$E,$C6043,Lancamentos!$B:$B,"SAIDA_DESCARTE")</f>
        <v/>
      </c>
      <c r="J6043" s="14">
        <f>G6043-H6043-I6043</f>
        <v/>
      </c>
      <c r="K6043">
        <f>IF(A6043="","",IF(J6043&lt;=IFERROR(VLOOKUP(A6043,Produtos!$A:$E,5,FALSE),0),"ABAIXO DO MINIMO","OK"))</f>
        <v/>
      </c>
    </row>
    <row r="6044">
      <c r="B6044">
        <f>IFERROR(VLOOKUP(A6044,Produtos!A:B,2,FALSE),"")</f>
        <v/>
      </c>
      <c r="D6044" s="10">
        <f>IFERROR(INDEX(Lotes!$E:$E,MATCH(1,(Lotes!$A:$A=A6044)*(Lotes!$C:$C=C6044),0)),"")</f>
        <v/>
      </c>
      <c r="E6044" s="14">
        <f>IF(D6044="","",D6044-TODAY())</f>
        <v/>
      </c>
      <c r="F6044">
        <f>IF(D6044="","",IF(E6044&lt;0,"VENCIDO",IF(E6044&lt;=30,"VENCE EM &lt;= 30 DIAS",IF(E6044&lt;=60,"ATENCAO (31-60 DIAS)","OK"))))</f>
        <v/>
      </c>
      <c r="G6044" s="14">
        <f>SUMIFS(Lancamentos!$G:$G,Lancamentos!$C:$C,$A6044,Lancamentos!$E:$E,$C6044,Lancamentos!$B:$B,"ENTRADA")</f>
        <v/>
      </c>
      <c r="H6044" s="14">
        <f>SUMIFS(Lancamentos!$G:$G,Lancamentos!$C:$C,$A6044,Lancamentos!$E:$E,$C6044,Lancamentos!$B:$B,"SAIDA_USO")</f>
        <v/>
      </c>
      <c r="I6044" s="14">
        <f>SUMIFS(Lancamentos!$G:$G,Lancamentos!$C:$C,$A6044,Lancamentos!$E:$E,$C6044,Lancamentos!$B:$B,"SAIDA_DESCARTE")</f>
        <v/>
      </c>
      <c r="J6044" s="14">
        <f>G6044-H6044-I6044</f>
        <v/>
      </c>
      <c r="K6044">
        <f>IF(A6044="","",IF(J6044&lt;=IFERROR(VLOOKUP(A6044,Produtos!$A:$E,5,FALSE),0),"ABAIXO DO MINIMO","OK"))</f>
        <v/>
      </c>
    </row>
    <row r="6045">
      <c r="B6045">
        <f>IFERROR(VLOOKUP(A6045,Produtos!A:B,2,FALSE),"")</f>
        <v/>
      </c>
      <c r="D6045" s="10">
        <f>IFERROR(INDEX(Lotes!$E:$E,MATCH(1,(Lotes!$A:$A=A6045)*(Lotes!$C:$C=C6045),0)),"")</f>
        <v/>
      </c>
      <c r="E6045" s="14">
        <f>IF(D6045="","",D6045-TODAY())</f>
        <v/>
      </c>
      <c r="F6045">
        <f>IF(D6045="","",IF(E6045&lt;0,"VENCIDO",IF(E6045&lt;=30,"VENCE EM &lt;= 30 DIAS",IF(E6045&lt;=60,"ATENCAO (31-60 DIAS)","OK"))))</f>
        <v/>
      </c>
      <c r="G6045" s="14">
        <f>SUMIFS(Lancamentos!$G:$G,Lancamentos!$C:$C,$A6045,Lancamentos!$E:$E,$C6045,Lancamentos!$B:$B,"ENTRADA")</f>
        <v/>
      </c>
      <c r="H6045" s="14">
        <f>SUMIFS(Lancamentos!$G:$G,Lancamentos!$C:$C,$A6045,Lancamentos!$E:$E,$C6045,Lancamentos!$B:$B,"SAIDA_USO")</f>
        <v/>
      </c>
      <c r="I6045" s="14">
        <f>SUMIFS(Lancamentos!$G:$G,Lancamentos!$C:$C,$A6045,Lancamentos!$E:$E,$C6045,Lancamentos!$B:$B,"SAIDA_DESCARTE")</f>
        <v/>
      </c>
      <c r="J6045" s="14">
        <f>G6045-H6045-I6045</f>
        <v/>
      </c>
      <c r="K6045">
        <f>IF(A6045="","",IF(J6045&lt;=IFERROR(VLOOKUP(A6045,Produtos!$A:$E,5,FALSE),0),"ABAIXO DO MINIMO","OK"))</f>
        <v/>
      </c>
    </row>
    <row r="6046">
      <c r="B6046">
        <f>IFERROR(VLOOKUP(A6046,Produtos!A:B,2,FALSE),"")</f>
        <v/>
      </c>
      <c r="D6046" s="10">
        <f>IFERROR(INDEX(Lotes!$E:$E,MATCH(1,(Lotes!$A:$A=A6046)*(Lotes!$C:$C=C6046),0)),"")</f>
        <v/>
      </c>
      <c r="E6046" s="14">
        <f>IF(D6046="","",D6046-TODAY())</f>
        <v/>
      </c>
      <c r="F6046">
        <f>IF(D6046="","",IF(E6046&lt;0,"VENCIDO",IF(E6046&lt;=30,"VENCE EM &lt;= 30 DIAS",IF(E6046&lt;=60,"ATENCAO (31-60 DIAS)","OK"))))</f>
        <v/>
      </c>
      <c r="G6046" s="14">
        <f>SUMIFS(Lancamentos!$G:$G,Lancamentos!$C:$C,$A6046,Lancamentos!$E:$E,$C6046,Lancamentos!$B:$B,"ENTRADA")</f>
        <v/>
      </c>
      <c r="H6046" s="14">
        <f>SUMIFS(Lancamentos!$G:$G,Lancamentos!$C:$C,$A6046,Lancamentos!$E:$E,$C6046,Lancamentos!$B:$B,"SAIDA_USO")</f>
        <v/>
      </c>
      <c r="I6046" s="14">
        <f>SUMIFS(Lancamentos!$G:$G,Lancamentos!$C:$C,$A6046,Lancamentos!$E:$E,$C6046,Lancamentos!$B:$B,"SAIDA_DESCARTE")</f>
        <v/>
      </c>
      <c r="J6046" s="14">
        <f>G6046-H6046-I6046</f>
        <v/>
      </c>
      <c r="K6046">
        <f>IF(A6046="","",IF(J6046&lt;=IFERROR(VLOOKUP(A6046,Produtos!$A:$E,5,FALSE),0),"ABAIXO DO MINIMO","OK"))</f>
        <v/>
      </c>
    </row>
    <row r="6047">
      <c r="B6047">
        <f>IFERROR(VLOOKUP(A6047,Produtos!A:B,2,FALSE),"")</f>
        <v/>
      </c>
      <c r="D6047" s="10">
        <f>IFERROR(INDEX(Lotes!$E:$E,MATCH(1,(Lotes!$A:$A=A6047)*(Lotes!$C:$C=C6047),0)),"")</f>
        <v/>
      </c>
      <c r="E6047" s="14">
        <f>IF(D6047="","",D6047-TODAY())</f>
        <v/>
      </c>
      <c r="F6047">
        <f>IF(D6047="","",IF(E6047&lt;0,"VENCIDO",IF(E6047&lt;=30,"VENCE EM &lt;= 30 DIAS",IF(E6047&lt;=60,"ATENCAO (31-60 DIAS)","OK"))))</f>
        <v/>
      </c>
      <c r="G6047" s="14">
        <f>SUMIFS(Lancamentos!$G:$G,Lancamentos!$C:$C,$A6047,Lancamentos!$E:$E,$C6047,Lancamentos!$B:$B,"ENTRADA")</f>
        <v/>
      </c>
      <c r="H6047" s="14">
        <f>SUMIFS(Lancamentos!$G:$G,Lancamentos!$C:$C,$A6047,Lancamentos!$E:$E,$C6047,Lancamentos!$B:$B,"SAIDA_USO")</f>
        <v/>
      </c>
      <c r="I6047" s="14">
        <f>SUMIFS(Lancamentos!$G:$G,Lancamentos!$C:$C,$A6047,Lancamentos!$E:$E,$C6047,Lancamentos!$B:$B,"SAIDA_DESCARTE")</f>
        <v/>
      </c>
      <c r="J6047" s="14">
        <f>G6047-H6047-I6047</f>
        <v/>
      </c>
      <c r="K6047">
        <f>IF(A6047="","",IF(J6047&lt;=IFERROR(VLOOKUP(A6047,Produtos!$A:$E,5,FALSE),0),"ABAIXO DO MINIMO","OK"))</f>
        <v/>
      </c>
    </row>
    <row r="6048">
      <c r="B6048">
        <f>IFERROR(VLOOKUP(A6048,Produtos!A:B,2,FALSE),"")</f>
        <v/>
      </c>
      <c r="D6048" s="10">
        <f>IFERROR(INDEX(Lotes!$E:$E,MATCH(1,(Lotes!$A:$A=A6048)*(Lotes!$C:$C=C6048),0)),"")</f>
        <v/>
      </c>
      <c r="E6048" s="14">
        <f>IF(D6048="","",D6048-TODAY())</f>
        <v/>
      </c>
      <c r="F6048">
        <f>IF(D6048="","",IF(E6048&lt;0,"VENCIDO",IF(E6048&lt;=30,"VENCE EM &lt;= 30 DIAS",IF(E6048&lt;=60,"ATENCAO (31-60 DIAS)","OK"))))</f>
        <v/>
      </c>
      <c r="G6048" s="14">
        <f>SUMIFS(Lancamentos!$G:$G,Lancamentos!$C:$C,$A6048,Lancamentos!$E:$E,$C6048,Lancamentos!$B:$B,"ENTRADA")</f>
        <v/>
      </c>
      <c r="H6048" s="14">
        <f>SUMIFS(Lancamentos!$G:$G,Lancamentos!$C:$C,$A6048,Lancamentos!$E:$E,$C6048,Lancamentos!$B:$B,"SAIDA_USO")</f>
        <v/>
      </c>
      <c r="I6048" s="14">
        <f>SUMIFS(Lancamentos!$G:$G,Lancamentos!$C:$C,$A6048,Lancamentos!$E:$E,$C6048,Lancamentos!$B:$B,"SAIDA_DESCARTE")</f>
        <v/>
      </c>
      <c r="J6048" s="14">
        <f>G6048-H6048-I6048</f>
        <v/>
      </c>
      <c r="K6048">
        <f>IF(A6048="","",IF(J6048&lt;=IFERROR(VLOOKUP(A6048,Produtos!$A:$E,5,FALSE),0),"ABAIXO DO MINIMO","OK"))</f>
        <v/>
      </c>
    </row>
    <row r="6049">
      <c r="B6049">
        <f>IFERROR(VLOOKUP(A6049,Produtos!A:B,2,FALSE),"")</f>
        <v/>
      </c>
      <c r="D6049" s="10">
        <f>IFERROR(INDEX(Lotes!$E:$E,MATCH(1,(Lotes!$A:$A=A6049)*(Lotes!$C:$C=C6049),0)),"")</f>
        <v/>
      </c>
      <c r="E6049" s="14">
        <f>IF(D6049="","",D6049-TODAY())</f>
        <v/>
      </c>
      <c r="F6049">
        <f>IF(D6049="","",IF(E6049&lt;0,"VENCIDO",IF(E6049&lt;=30,"VENCE EM &lt;= 30 DIAS",IF(E6049&lt;=60,"ATENCAO (31-60 DIAS)","OK"))))</f>
        <v/>
      </c>
      <c r="G6049" s="14">
        <f>SUMIFS(Lancamentos!$G:$G,Lancamentos!$C:$C,$A6049,Lancamentos!$E:$E,$C6049,Lancamentos!$B:$B,"ENTRADA")</f>
        <v/>
      </c>
      <c r="H6049" s="14">
        <f>SUMIFS(Lancamentos!$G:$G,Lancamentos!$C:$C,$A6049,Lancamentos!$E:$E,$C6049,Lancamentos!$B:$B,"SAIDA_USO")</f>
        <v/>
      </c>
      <c r="I6049" s="14">
        <f>SUMIFS(Lancamentos!$G:$G,Lancamentos!$C:$C,$A6049,Lancamentos!$E:$E,$C6049,Lancamentos!$B:$B,"SAIDA_DESCARTE")</f>
        <v/>
      </c>
      <c r="J6049" s="14">
        <f>G6049-H6049-I6049</f>
        <v/>
      </c>
      <c r="K6049">
        <f>IF(A6049="","",IF(J6049&lt;=IFERROR(VLOOKUP(A6049,Produtos!$A:$E,5,FALSE),0),"ABAIXO DO MINIMO","OK"))</f>
        <v/>
      </c>
    </row>
    <row r="6050">
      <c r="B6050">
        <f>IFERROR(VLOOKUP(A6050,Produtos!A:B,2,FALSE),"")</f>
        <v/>
      </c>
      <c r="D6050" s="10">
        <f>IFERROR(INDEX(Lotes!$E:$E,MATCH(1,(Lotes!$A:$A=A6050)*(Lotes!$C:$C=C6050),0)),"")</f>
        <v/>
      </c>
      <c r="E6050" s="14">
        <f>IF(D6050="","",D6050-TODAY())</f>
        <v/>
      </c>
      <c r="F6050">
        <f>IF(D6050="","",IF(E6050&lt;0,"VENCIDO",IF(E6050&lt;=30,"VENCE EM &lt;= 30 DIAS",IF(E6050&lt;=60,"ATENCAO (31-60 DIAS)","OK"))))</f>
        <v/>
      </c>
      <c r="G6050" s="14">
        <f>SUMIFS(Lancamentos!$G:$G,Lancamentos!$C:$C,$A6050,Lancamentos!$E:$E,$C6050,Lancamentos!$B:$B,"ENTRADA")</f>
        <v/>
      </c>
      <c r="H6050" s="14">
        <f>SUMIFS(Lancamentos!$G:$G,Lancamentos!$C:$C,$A6050,Lancamentos!$E:$E,$C6050,Lancamentos!$B:$B,"SAIDA_USO")</f>
        <v/>
      </c>
      <c r="I6050" s="14">
        <f>SUMIFS(Lancamentos!$G:$G,Lancamentos!$C:$C,$A6050,Lancamentos!$E:$E,$C6050,Lancamentos!$B:$B,"SAIDA_DESCARTE")</f>
        <v/>
      </c>
      <c r="J6050" s="14">
        <f>G6050-H6050-I6050</f>
        <v/>
      </c>
      <c r="K6050">
        <f>IF(A6050="","",IF(J6050&lt;=IFERROR(VLOOKUP(A6050,Produtos!$A:$E,5,FALSE),0),"ABAIXO DO MINIMO","OK"))</f>
        <v/>
      </c>
    </row>
    <row r="6051">
      <c r="B6051">
        <f>IFERROR(VLOOKUP(A6051,Produtos!A:B,2,FALSE),"")</f>
        <v/>
      </c>
      <c r="D6051" s="10">
        <f>IFERROR(INDEX(Lotes!$E:$E,MATCH(1,(Lotes!$A:$A=A6051)*(Lotes!$C:$C=C6051),0)),"")</f>
        <v/>
      </c>
      <c r="E6051" s="14">
        <f>IF(D6051="","",D6051-TODAY())</f>
        <v/>
      </c>
      <c r="F6051">
        <f>IF(D6051="","",IF(E6051&lt;0,"VENCIDO",IF(E6051&lt;=30,"VENCE EM &lt;= 30 DIAS",IF(E6051&lt;=60,"ATENCAO (31-60 DIAS)","OK"))))</f>
        <v/>
      </c>
      <c r="G6051" s="14">
        <f>SUMIFS(Lancamentos!$G:$G,Lancamentos!$C:$C,$A6051,Lancamentos!$E:$E,$C6051,Lancamentos!$B:$B,"ENTRADA")</f>
        <v/>
      </c>
      <c r="H6051" s="14">
        <f>SUMIFS(Lancamentos!$G:$G,Lancamentos!$C:$C,$A6051,Lancamentos!$E:$E,$C6051,Lancamentos!$B:$B,"SAIDA_USO")</f>
        <v/>
      </c>
      <c r="I6051" s="14">
        <f>SUMIFS(Lancamentos!$G:$G,Lancamentos!$C:$C,$A6051,Lancamentos!$E:$E,$C6051,Lancamentos!$B:$B,"SAIDA_DESCARTE")</f>
        <v/>
      </c>
      <c r="J6051" s="14">
        <f>G6051-H6051-I6051</f>
        <v/>
      </c>
      <c r="K6051">
        <f>IF(A6051="","",IF(J6051&lt;=IFERROR(VLOOKUP(A6051,Produtos!$A:$E,5,FALSE),0),"ABAIXO DO MINIMO","OK"))</f>
        <v/>
      </c>
    </row>
    <row r="6052">
      <c r="B6052">
        <f>IFERROR(VLOOKUP(A6052,Produtos!A:B,2,FALSE),"")</f>
        <v/>
      </c>
      <c r="D6052" s="10">
        <f>IFERROR(INDEX(Lotes!$E:$E,MATCH(1,(Lotes!$A:$A=A6052)*(Lotes!$C:$C=C6052),0)),"")</f>
        <v/>
      </c>
      <c r="E6052" s="14">
        <f>IF(D6052="","",D6052-TODAY())</f>
        <v/>
      </c>
      <c r="F6052">
        <f>IF(D6052="","",IF(E6052&lt;0,"VENCIDO",IF(E6052&lt;=30,"VENCE EM &lt;= 30 DIAS",IF(E6052&lt;=60,"ATENCAO (31-60 DIAS)","OK"))))</f>
        <v/>
      </c>
      <c r="G6052" s="14">
        <f>SUMIFS(Lancamentos!$G:$G,Lancamentos!$C:$C,$A6052,Lancamentos!$E:$E,$C6052,Lancamentos!$B:$B,"ENTRADA")</f>
        <v/>
      </c>
      <c r="H6052" s="14">
        <f>SUMIFS(Lancamentos!$G:$G,Lancamentos!$C:$C,$A6052,Lancamentos!$E:$E,$C6052,Lancamentos!$B:$B,"SAIDA_USO")</f>
        <v/>
      </c>
      <c r="I6052" s="14">
        <f>SUMIFS(Lancamentos!$G:$G,Lancamentos!$C:$C,$A6052,Lancamentos!$E:$E,$C6052,Lancamentos!$B:$B,"SAIDA_DESCARTE")</f>
        <v/>
      </c>
      <c r="J6052" s="14">
        <f>G6052-H6052-I6052</f>
        <v/>
      </c>
      <c r="K6052">
        <f>IF(A6052="","",IF(J6052&lt;=IFERROR(VLOOKUP(A6052,Produtos!$A:$E,5,FALSE),0),"ABAIXO DO MINIMO","OK"))</f>
        <v/>
      </c>
    </row>
    <row r="6053">
      <c r="B6053">
        <f>IFERROR(VLOOKUP(A6053,Produtos!A:B,2,FALSE),"")</f>
        <v/>
      </c>
      <c r="D6053" s="10">
        <f>IFERROR(INDEX(Lotes!$E:$E,MATCH(1,(Lotes!$A:$A=A6053)*(Lotes!$C:$C=C6053),0)),"")</f>
        <v/>
      </c>
      <c r="E6053" s="14">
        <f>IF(D6053="","",D6053-TODAY())</f>
        <v/>
      </c>
      <c r="F6053">
        <f>IF(D6053="","",IF(E6053&lt;0,"VENCIDO",IF(E6053&lt;=30,"VENCE EM &lt;= 30 DIAS",IF(E6053&lt;=60,"ATENCAO (31-60 DIAS)","OK"))))</f>
        <v/>
      </c>
      <c r="G6053" s="14">
        <f>SUMIFS(Lancamentos!$G:$G,Lancamentos!$C:$C,$A6053,Lancamentos!$E:$E,$C6053,Lancamentos!$B:$B,"ENTRADA")</f>
        <v/>
      </c>
      <c r="H6053" s="14">
        <f>SUMIFS(Lancamentos!$G:$G,Lancamentos!$C:$C,$A6053,Lancamentos!$E:$E,$C6053,Lancamentos!$B:$B,"SAIDA_USO")</f>
        <v/>
      </c>
      <c r="I6053" s="14">
        <f>SUMIFS(Lancamentos!$G:$G,Lancamentos!$C:$C,$A6053,Lancamentos!$E:$E,$C6053,Lancamentos!$B:$B,"SAIDA_DESCARTE")</f>
        <v/>
      </c>
      <c r="J6053" s="14">
        <f>G6053-H6053-I6053</f>
        <v/>
      </c>
      <c r="K6053">
        <f>IF(A6053="","",IF(J6053&lt;=IFERROR(VLOOKUP(A6053,Produtos!$A:$E,5,FALSE),0),"ABAIXO DO MINIMO","OK"))</f>
        <v/>
      </c>
    </row>
    <row r="6054">
      <c r="B6054">
        <f>IFERROR(VLOOKUP(A6054,Produtos!A:B,2,FALSE),"")</f>
        <v/>
      </c>
      <c r="D6054" s="10">
        <f>IFERROR(INDEX(Lotes!$E:$E,MATCH(1,(Lotes!$A:$A=A6054)*(Lotes!$C:$C=C6054),0)),"")</f>
        <v/>
      </c>
      <c r="E6054" s="14">
        <f>IF(D6054="","",D6054-TODAY())</f>
        <v/>
      </c>
      <c r="F6054">
        <f>IF(D6054="","",IF(E6054&lt;0,"VENCIDO",IF(E6054&lt;=30,"VENCE EM &lt;= 30 DIAS",IF(E6054&lt;=60,"ATENCAO (31-60 DIAS)","OK"))))</f>
        <v/>
      </c>
      <c r="G6054" s="14">
        <f>SUMIFS(Lancamentos!$G:$G,Lancamentos!$C:$C,$A6054,Lancamentos!$E:$E,$C6054,Lancamentos!$B:$B,"ENTRADA")</f>
        <v/>
      </c>
      <c r="H6054" s="14">
        <f>SUMIFS(Lancamentos!$G:$G,Lancamentos!$C:$C,$A6054,Lancamentos!$E:$E,$C6054,Lancamentos!$B:$B,"SAIDA_USO")</f>
        <v/>
      </c>
      <c r="I6054" s="14">
        <f>SUMIFS(Lancamentos!$G:$G,Lancamentos!$C:$C,$A6054,Lancamentos!$E:$E,$C6054,Lancamentos!$B:$B,"SAIDA_DESCARTE")</f>
        <v/>
      </c>
      <c r="J6054" s="14">
        <f>G6054-H6054-I6054</f>
        <v/>
      </c>
      <c r="K6054">
        <f>IF(A6054="","",IF(J6054&lt;=IFERROR(VLOOKUP(A6054,Produtos!$A:$E,5,FALSE),0),"ABAIXO DO MINIMO","OK"))</f>
        <v/>
      </c>
    </row>
    <row r="6055">
      <c r="B6055">
        <f>IFERROR(VLOOKUP(A6055,Produtos!A:B,2,FALSE),"")</f>
        <v/>
      </c>
      <c r="D6055" s="10">
        <f>IFERROR(INDEX(Lotes!$E:$E,MATCH(1,(Lotes!$A:$A=A6055)*(Lotes!$C:$C=C6055),0)),"")</f>
        <v/>
      </c>
      <c r="E6055" s="14">
        <f>IF(D6055="","",D6055-TODAY())</f>
        <v/>
      </c>
      <c r="F6055">
        <f>IF(D6055="","",IF(E6055&lt;0,"VENCIDO",IF(E6055&lt;=30,"VENCE EM &lt;= 30 DIAS",IF(E6055&lt;=60,"ATENCAO (31-60 DIAS)","OK"))))</f>
        <v/>
      </c>
      <c r="G6055" s="14">
        <f>SUMIFS(Lancamentos!$G:$G,Lancamentos!$C:$C,$A6055,Lancamentos!$E:$E,$C6055,Lancamentos!$B:$B,"ENTRADA")</f>
        <v/>
      </c>
      <c r="H6055" s="14">
        <f>SUMIFS(Lancamentos!$G:$G,Lancamentos!$C:$C,$A6055,Lancamentos!$E:$E,$C6055,Lancamentos!$B:$B,"SAIDA_USO")</f>
        <v/>
      </c>
      <c r="I6055" s="14">
        <f>SUMIFS(Lancamentos!$G:$G,Lancamentos!$C:$C,$A6055,Lancamentos!$E:$E,$C6055,Lancamentos!$B:$B,"SAIDA_DESCARTE")</f>
        <v/>
      </c>
      <c r="J6055" s="14">
        <f>G6055-H6055-I6055</f>
        <v/>
      </c>
      <c r="K6055">
        <f>IF(A6055="","",IF(J6055&lt;=IFERROR(VLOOKUP(A6055,Produtos!$A:$E,5,FALSE),0),"ABAIXO DO MINIMO","OK"))</f>
        <v/>
      </c>
    </row>
    <row r="6056">
      <c r="B6056">
        <f>IFERROR(VLOOKUP(A6056,Produtos!A:B,2,FALSE),"")</f>
        <v/>
      </c>
      <c r="D6056" s="10">
        <f>IFERROR(INDEX(Lotes!$E:$E,MATCH(1,(Lotes!$A:$A=A6056)*(Lotes!$C:$C=C6056),0)),"")</f>
        <v/>
      </c>
      <c r="E6056" s="14">
        <f>IF(D6056="","",D6056-TODAY())</f>
        <v/>
      </c>
      <c r="F6056">
        <f>IF(D6056="","",IF(E6056&lt;0,"VENCIDO",IF(E6056&lt;=30,"VENCE EM &lt;= 30 DIAS",IF(E6056&lt;=60,"ATENCAO (31-60 DIAS)","OK"))))</f>
        <v/>
      </c>
      <c r="G6056" s="14">
        <f>SUMIFS(Lancamentos!$G:$G,Lancamentos!$C:$C,$A6056,Lancamentos!$E:$E,$C6056,Lancamentos!$B:$B,"ENTRADA")</f>
        <v/>
      </c>
      <c r="H6056" s="14">
        <f>SUMIFS(Lancamentos!$G:$G,Lancamentos!$C:$C,$A6056,Lancamentos!$E:$E,$C6056,Lancamentos!$B:$B,"SAIDA_USO")</f>
        <v/>
      </c>
      <c r="I6056" s="14">
        <f>SUMIFS(Lancamentos!$G:$G,Lancamentos!$C:$C,$A6056,Lancamentos!$E:$E,$C6056,Lancamentos!$B:$B,"SAIDA_DESCARTE")</f>
        <v/>
      </c>
      <c r="J6056" s="14">
        <f>G6056-H6056-I6056</f>
        <v/>
      </c>
      <c r="K6056">
        <f>IF(A6056="","",IF(J6056&lt;=IFERROR(VLOOKUP(A6056,Produtos!$A:$E,5,FALSE),0),"ABAIXO DO MINIMO","OK"))</f>
        <v/>
      </c>
    </row>
    <row r="6057">
      <c r="B6057">
        <f>IFERROR(VLOOKUP(A6057,Produtos!A:B,2,FALSE),"")</f>
        <v/>
      </c>
      <c r="D6057" s="10">
        <f>IFERROR(INDEX(Lotes!$E:$E,MATCH(1,(Lotes!$A:$A=A6057)*(Lotes!$C:$C=C6057),0)),"")</f>
        <v/>
      </c>
      <c r="E6057" s="14">
        <f>IF(D6057="","",D6057-TODAY())</f>
        <v/>
      </c>
      <c r="F6057">
        <f>IF(D6057="","",IF(E6057&lt;0,"VENCIDO",IF(E6057&lt;=30,"VENCE EM &lt;= 30 DIAS",IF(E6057&lt;=60,"ATENCAO (31-60 DIAS)","OK"))))</f>
        <v/>
      </c>
      <c r="G6057" s="14">
        <f>SUMIFS(Lancamentos!$G:$G,Lancamentos!$C:$C,$A6057,Lancamentos!$E:$E,$C6057,Lancamentos!$B:$B,"ENTRADA")</f>
        <v/>
      </c>
      <c r="H6057" s="14">
        <f>SUMIFS(Lancamentos!$G:$G,Lancamentos!$C:$C,$A6057,Lancamentos!$E:$E,$C6057,Lancamentos!$B:$B,"SAIDA_USO")</f>
        <v/>
      </c>
      <c r="I6057" s="14">
        <f>SUMIFS(Lancamentos!$G:$G,Lancamentos!$C:$C,$A6057,Lancamentos!$E:$E,$C6057,Lancamentos!$B:$B,"SAIDA_DESCARTE")</f>
        <v/>
      </c>
      <c r="J6057" s="14">
        <f>G6057-H6057-I6057</f>
        <v/>
      </c>
      <c r="K6057">
        <f>IF(A6057="","",IF(J6057&lt;=IFERROR(VLOOKUP(A6057,Produtos!$A:$E,5,FALSE),0),"ABAIXO DO MINIMO","OK"))</f>
        <v/>
      </c>
    </row>
    <row r="6058">
      <c r="B6058">
        <f>IFERROR(VLOOKUP(A6058,Produtos!A:B,2,FALSE),"")</f>
        <v/>
      </c>
      <c r="D6058" s="10">
        <f>IFERROR(INDEX(Lotes!$E:$E,MATCH(1,(Lotes!$A:$A=A6058)*(Lotes!$C:$C=C6058),0)),"")</f>
        <v/>
      </c>
      <c r="E6058" s="14">
        <f>IF(D6058="","",D6058-TODAY())</f>
        <v/>
      </c>
      <c r="F6058">
        <f>IF(D6058="","",IF(E6058&lt;0,"VENCIDO",IF(E6058&lt;=30,"VENCE EM &lt;= 30 DIAS",IF(E6058&lt;=60,"ATENCAO (31-60 DIAS)","OK"))))</f>
        <v/>
      </c>
      <c r="G6058" s="14">
        <f>SUMIFS(Lancamentos!$G:$G,Lancamentos!$C:$C,$A6058,Lancamentos!$E:$E,$C6058,Lancamentos!$B:$B,"ENTRADA")</f>
        <v/>
      </c>
      <c r="H6058" s="14">
        <f>SUMIFS(Lancamentos!$G:$G,Lancamentos!$C:$C,$A6058,Lancamentos!$E:$E,$C6058,Lancamentos!$B:$B,"SAIDA_USO")</f>
        <v/>
      </c>
      <c r="I6058" s="14">
        <f>SUMIFS(Lancamentos!$G:$G,Lancamentos!$C:$C,$A6058,Lancamentos!$E:$E,$C6058,Lancamentos!$B:$B,"SAIDA_DESCARTE")</f>
        <v/>
      </c>
      <c r="J6058" s="14">
        <f>G6058-H6058-I6058</f>
        <v/>
      </c>
      <c r="K6058">
        <f>IF(A6058="","",IF(J6058&lt;=IFERROR(VLOOKUP(A6058,Produtos!$A:$E,5,FALSE),0),"ABAIXO DO MINIMO","OK"))</f>
        <v/>
      </c>
    </row>
    <row r="6059">
      <c r="B6059">
        <f>IFERROR(VLOOKUP(A6059,Produtos!A:B,2,FALSE),"")</f>
        <v/>
      </c>
      <c r="D6059" s="10">
        <f>IFERROR(INDEX(Lotes!$E:$E,MATCH(1,(Lotes!$A:$A=A6059)*(Lotes!$C:$C=C6059),0)),"")</f>
        <v/>
      </c>
      <c r="E6059" s="14">
        <f>IF(D6059="","",D6059-TODAY())</f>
        <v/>
      </c>
      <c r="F6059">
        <f>IF(D6059="","",IF(E6059&lt;0,"VENCIDO",IF(E6059&lt;=30,"VENCE EM &lt;= 30 DIAS",IF(E6059&lt;=60,"ATENCAO (31-60 DIAS)","OK"))))</f>
        <v/>
      </c>
      <c r="G6059" s="14">
        <f>SUMIFS(Lancamentos!$G:$G,Lancamentos!$C:$C,$A6059,Lancamentos!$E:$E,$C6059,Lancamentos!$B:$B,"ENTRADA")</f>
        <v/>
      </c>
      <c r="H6059" s="14">
        <f>SUMIFS(Lancamentos!$G:$G,Lancamentos!$C:$C,$A6059,Lancamentos!$E:$E,$C6059,Lancamentos!$B:$B,"SAIDA_USO")</f>
        <v/>
      </c>
      <c r="I6059" s="14">
        <f>SUMIFS(Lancamentos!$G:$G,Lancamentos!$C:$C,$A6059,Lancamentos!$E:$E,$C6059,Lancamentos!$B:$B,"SAIDA_DESCARTE")</f>
        <v/>
      </c>
      <c r="J6059" s="14">
        <f>G6059-H6059-I6059</f>
        <v/>
      </c>
      <c r="K6059">
        <f>IF(A6059="","",IF(J6059&lt;=IFERROR(VLOOKUP(A6059,Produtos!$A:$E,5,FALSE),0),"ABAIXO DO MINIMO","OK"))</f>
        <v/>
      </c>
    </row>
    <row r="6060">
      <c r="B6060">
        <f>IFERROR(VLOOKUP(A6060,Produtos!A:B,2,FALSE),"")</f>
        <v/>
      </c>
      <c r="D6060" s="10">
        <f>IFERROR(INDEX(Lotes!$E:$E,MATCH(1,(Lotes!$A:$A=A6060)*(Lotes!$C:$C=C6060),0)),"")</f>
        <v/>
      </c>
      <c r="E6060" s="14">
        <f>IF(D6060="","",D6060-TODAY())</f>
        <v/>
      </c>
      <c r="F6060">
        <f>IF(D6060="","",IF(E6060&lt;0,"VENCIDO",IF(E6060&lt;=30,"VENCE EM &lt;= 30 DIAS",IF(E6060&lt;=60,"ATENCAO (31-60 DIAS)","OK"))))</f>
        <v/>
      </c>
      <c r="G6060" s="14">
        <f>SUMIFS(Lancamentos!$G:$G,Lancamentos!$C:$C,$A6060,Lancamentos!$E:$E,$C6060,Lancamentos!$B:$B,"ENTRADA")</f>
        <v/>
      </c>
      <c r="H6060" s="14">
        <f>SUMIFS(Lancamentos!$G:$G,Lancamentos!$C:$C,$A6060,Lancamentos!$E:$E,$C6060,Lancamentos!$B:$B,"SAIDA_USO")</f>
        <v/>
      </c>
      <c r="I6060" s="14">
        <f>SUMIFS(Lancamentos!$G:$G,Lancamentos!$C:$C,$A6060,Lancamentos!$E:$E,$C6060,Lancamentos!$B:$B,"SAIDA_DESCARTE")</f>
        <v/>
      </c>
      <c r="J6060" s="14">
        <f>G6060-H6060-I6060</f>
        <v/>
      </c>
      <c r="K6060">
        <f>IF(A6060="","",IF(J6060&lt;=IFERROR(VLOOKUP(A6060,Produtos!$A:$E,5,FALSE),0),"ABAIXO DO MINIMO","OK"))</f>
        <v/>
      </c>
    </row>
    <row r="6061">
      <c r="B6061">
        <f>IFERROR(VLOOKUP(A6061,Produtos!A:B,2,FALSE),"")</f>
        <v/>
      </c>
      <c r="D6061" s="10">
        <f>IFERROR(INDEX(Lotes!$E:$E,MATCH(1,(Lotes!$A:$A=A6061)*(Lotes!$C:$C=C6061),0)),"")</f>
        <v/>
      </c>
      <c r="E6061" s="14">
        <f>IF(D6061="","",D6061-TODAY())</f>
        <v/>
      </c>
      <c r="F6061">
        <f>IF(D6061="","",IF(E6061&lt;0,"VENCIDO",IF(E6061&lt;=30,"VENCE EM &lt;= 30 DIAS",IF(E6061&lt;=60,"ATENCAO (31-60 DIAS)","OK"))))</f>
        <v/>
      </c>
      <c r="G6061" s="14">
        <f>SUMIFS(Lancamentos!$G:$G,Lancamentos!$C:$C,$A6061,Lancamentos!$E:$E,$C6061,Lancamentos!$B:$B,"ENTRADA")</f>
        <v/>
      </c>
      <c r="H6061" s="14">
        <f>SUMIFS(Lancamentos!$G:$G,Lancamentos!$C:$C,$A6061,Lancamentos!$E:$E,$C6061,Lancamentos!$B:$B,"SAIDA_USO")</f>
        <v/>
      </c>
      <c r="I6061" s="14">
        <f>SUMIFS(Lancamentos!$G:$G,Lancamentos!$C:$C,$A6061,Lancamentos!$E:$E,$C6061,Lancamentos!$B:$B,"SAIDA_DESCARTE")</f>
        <v/>
      </c>
      <c r="J6061" s="14">
        <f>G6061-H6061-I6061</f>
        <v/>
      </c>
      <c r="K6061">
        <f>IF(A6061="","",IF(J6061&lt;=IFERROR(VLOOKUP(A6061,Produtos!$A:$E,5,FALSE),0),"ABAIXO DO MINIMO","OK"))</f>
        <v/>
      </c>
    </row>
    <row r="6062">
      <c r="B6062">
        <f>IFERROR(VLOOKUP(A6062,Produtos!A:B,2,FALSE),"")</f>
        <v/>
      </c>
      <c r="D6062" s="10">
        <f>IFERROR(INDEX(Lotes!$E:$E,MATCH(1,(Lotes!$A:$A=A6062)*(Lotes!$C:$C=C6062),0)),"")</f>
        <v/>
      </c>
      <c r="E6062" s="14">
        <f>IF(D6062="","",D6062-TODAY())</f>
        <v/>
      </c>
      <c r="F6062">
        <f>IF(D6062="","",IF(E6062&lt;0,"VENCIDO",IF(E6062&lt;=30,"VENCE EM &lt;= 30 DIAS",IF(E6062&lt;=60,"ATENCAO (31-60 DIAS)","OK"))))</f>
        <v/>
      </c>
      <c r="G6062" s="14">
        <f>SUMIFS(Lancamentos!$G:$G,Lancamentos!$C:$C,$A6062,Lancamentos!$E:$E,$C6062,Lancamentos!$B:$B,"ENTRADA")</f>
        <v/>
      </c>
      <c r="H6062" s="14">
        <f>SUMIFS(Lancamentos!$G:$G,Lancamentos!$C:$C,$A6062,Lancamentos!$E:$E,$C6062,Lancamentos!$B:$B,"SAIDA_USO")</f>
        <v/>
      </c>
      <c r="I6062" s="14">
        <f>SUMIFS(Lancamentos!$G:$G,Lancamentos!$C:$C,$A6062,Lancamentos!$E:$E,$C6062,Lancamentos!$B:$B,"SAIDA_DESCARTE")</f>
        <v/>
      </c>
      <c r="J6062" s="14">
        <f>G6062-H6062-I6062</f>
        <v/>
      </c>
      <c r="K6062">
        <f>IF(A6062="","",IF(J6062&lt;=IFERROR(VLOOKUP(A6062,Produtos!$A:$E,5,FALSE),0),"ABAIXO DO MINIMO","OK"))</f>
        <v/>
      </c>
    </row>
    <row r="6063">
      <c r="B6063">
        <f>IFERROR(VLOOKUP(A6063,Produtos!A:B,2,FALSE),"")</f>
        <v/>
      </c>
      <c r="D6063" s="10">
        <f>IFERROR(INDEX(Lotes!$E:$E,MATCH(1,(Lotes!$A:$A=A6063)*(Lotes!$C:$C=C6063),0)),"")</f>
        <v/>
      </c>
      <c r="E6063" s="14">
        <f>IF(D6063="","",D6063-TODAY())</f>
        <v/>
      </c>
      <c r="F6063">
        <f>IF(D6063="","",IF(E6063&lt;0,"VENCIDO",IF(E6063&lt;=30,"VENCE EM &lt;= 30 DIAS",IF(E6063&lt;=60,"ATENCAO (31-60 DIAS)","OK"))))</f>
        <v/>
      </c>
      <c r="G6063" s="14">
        <f>SUMIFS(Lancamentos!$G:$G,Lancamentos!$C:$C,$A6063,Lancamentos!$E:$E,$C6063,Lancamentos!$B:$B,"ENTRADA")</f>
        <v/>
      </c>
      <c r="H6063" s="14">
        <f>SUMIFS(Lancamentos!$G:$G,Lancamentos!$C:$C,$A6063,Lancamentos!$E:$E,$C6063,Lancamentos!$B:$B,"SAIDA_USO")</f>
        <v/>
      </c>
      <c r="I6063" s="14">
        <f>SUMIFS(Lancamentos!$G:$G,Lancamentos!$C:$C,$A6063,Lancamentos!$E:$E,$C6063,Lancamentos!$B:$B,"SAIDA_DESCARTE")</f>
        <v/>
      </c>
      <c r="J6063" s="14">
        <f>G6063-H6063-I6063</f>
        <v/>
      </c>
      <c r="K6063">
        <f>IF(A6063="","",IF(J6063&lt;=IFERROR(VLOOKUP(A6063,Produtos!$A:$E,5,FALSE),0),"ABAIXO DO MINIMO","OK"))</f>
        <v/>
      </c>
    </row>
    <row r="6064">
      <c r="B6064">
        <f>IFERROR(VLOOKUP(A6064,Produtos!A:B,2,FALSE),"")</f>
        <v/>
      </c>
      <c r="D6064" s="10">
        <f>IFERROR(INDEX(Lotes!$E:$E,MATCH(1,(Lotes!$A:$A=A6064)*(Lotes!$C:$C=C6064),0)),"")</f>
        <v/>
      </c>
      <c r="E6064" s="14">
        <f>IF(D6064="","",D6064-TODAY())</f>
        <v/>
      </c>
      <c r="F6064">
        <f>IF(D6064="","",IF(E6064&lt;0,"VENCIDO",IF(E6064&lt;=30,"VENCE EM &lt;= 30 DIAS",IF(E6064&lt;=60,"ATENCAO (31-60 DIAS)","OK"))))</f>
        <v/>
      </c>
      <c r="G6064" s="14">
        <f>SUMIFS(Lancamentos!$G:$G,Lancamentos!$C:$C,$A6064,Lancamentos!$E:$E,$C6064,Lancamentos!$B:$B,"ENTRADA")</f>
        <v/>
      </c>
      <c r="H6064" s="14">
        <f>SUMIFS(Lancamentos!$G:$G,Lancamentos!$C:$C,$A6064,Lancamentos!$E:$E,$C6064,Lancamentos!$B:$B,"SAIDA_USO")</f>
        <v/>
      </c>
      <c r="I6064" s="14">
        <f>SUMIFS(Lancamentos!$G:$G,Lancamentos!$C:$C,$A6064,Lancamentos!$E:$E,$C6064,Lancamentos!$B:$B,"SAIDA_DESCARTE")</f>
        <v/>
      </c>
      <c r="J6064" s="14">
        <f>G6064-H6064-I6064</f>
        <v/>
      </c>
      <c r="K6064">
        <f>IF(A6064="","",IF(J6064&lt;=IFERROR(VLOOKUP(A6064,Produtos!$A:$E,5,FALSE),0),"ABAIXO DO MINIMO","OK"))</f>
        <v/>
      </c>
    </row>
    <row r="6065">
      <c r="B6065">
        <f>IFERROR(VLOOKUP(A6065,Produtos!A:B,2,FALSE),"")</f>
        <v/>
      </c>
      <c r="D6065" s="10">
        <f>IFERROR(INDEX(Lotes!$E:$E,MATCH(1,(Lotes!$A:$A=A6065)*(Lotes!$C:$C=C6065),0)),"")</f>
        <v/>
      </c>
      <c r="E6065" s="14">
        <f>IF(D6065="","",D6065-TODAY())</f>
        <v/>
      </c>
      <c r="F6065">
        <f>IF(D6065="","",IF(E6065&lt;0,"VENCIDO",IF(E6065&lt;=30,"VENCE EM &lt;= 30 DIAS",IF(E6065&lt;=60,"ATENCAO (31-60 DIAS)","OK"))))</f>
        <v/>
      </c>
      <c r="G6065" s="14">
        <f>SUMIFS(Lancamentos!$G:$G,Lancamentos!$C:$C,$A6065,Lancamentos!$E:$E,$C6065,Lancamentos!$B:$B,"ENTRADA")</f>
        <v/>
      </c>
      <c r="H6065" s="14">
        <f>SUMIFS(Lancamentos!$G:$G,Lancamentos!$C:$C,$A6065,Lancamentos!$E:$E,$C6065,Lancamentos!$B:$B,"SAIDA_USO")</f>
        <v/>
      </c>
      <c r="I6065" s="14">
        <f>SUMIFS(Lancamentos!$G:$G,Lancamentos!$C:$C,$A6065,Lancamentos!$E:$E,$C6065,Lancamentos!$B:$B,"SAIDA_DESCARTE")</f>
        <v/>
      </c>
      <c r="J6065" s="14">
        <f>G6065-H6065-I6065</f>
        <v/>
      </c>
      <c r="K6065">
        <f>IF(A6065="","",IF(J6065&lt;=IFERROR(VLOOKUP(A6065,Produtos!$A:$E,5,FALSE),0),"ABAIXO DO MINIMO","OK"))</f>
        <v/>
      </c>
    </row>
    <row r="6066">
      <c r="B6066">
        <f>IFERROR(VLOOKUP(A6066,Produtos!A:B,2,FALSE),"")</f>
        <v/>
      </c>
      <c r="D6066" s="10">
        <f>IFERROR(INDEX(Lotes!$E:$E,MATCH(1,(Lotes!$A:$A=A6066)*(Lotes!$C:$C=C6066),0)),"")</f>
        <v/>
      </c>
      <c r="E6066" s="14">
        <f>IF(D6066="","",D6066-TODAY())</f>
        <v/>
      </c>
      <c r="F6066">
        <f>IF(D6066="","",IF(E6066&lt;0,"VENCIDO",IF(E6066&lt;=30,"VENCE EM &lt;= 30 DIAS",IF(E6066&lt;=60,"ATENCAO (31-60 DIAS)","OK"))))</f>
        <v/>
      </c>
      <c r="G6066" s="14">
        <f>SUMIFS(Lancamentos!$G:$G,Lancamentos!$C:$C,$A6066,Lancamentos!$E:$E,$C6066,Lancamentos!$B:$B,"ENTRADA")</f>
        <v/>
      </c>
      <c r="H6066" s="14">
        <f>SUMIFS(Lancamentos!$G:$G,Lancamentos!$C:$C,$A6066,Lancamentos!$E:$E,$C6066,Lancamentos!$B:$B,"SAIDA_USO")</f>
        <v/>
      </c>
      <c r="I6066" s="14">
        <f>SUMIFS(Lancamentos!$G:$G,Lancamentos!$C:$C,$A6066,Lancamentos!$E:$E,$C6066,Lancamentos!$B:$B,"SAIDA_DESCARTE")</f>
        <v/>
      </c>
      <c r="J6066" s="14">
        <f>G6066-H6066-I6066</f>
        <v/>
      </c>
      <c r="K6066">
        <f>IF(A6066="","",IF(J6066&lt;=IFERROR(VLOOKUP(A6066,Produtos!$A:$E,5,FALSE),0),"ABAIXO DO MINIMO","OK"))</f>
        <v/>
      </c>
    </row>
    <row r="6067">
      <c r="B6067">
        <f>IFERROR(VLOOKUP(A6067,Produtos!A:B,2,FALSE),"")</f>
        <v/>
      </c>
      <c r="D6067" s="10">
        <f>IFERROR(INDEX(Lotes!$E:$E,MATCH(1,(Lotes!$A:$A=A6067)*(Lotes!$C:$C=C6067),0)),"")</f>
        <v/>
      </c>
      <c r="E6067" s="14">
        <f>IF(D6067="","",D6067-TODAY())</f>
        <v/>
      </c>
      <c r="F6067">
        <f>IF(D6067="","",IF(E6067&lt;0,"VENCIDO",IF(E6067&lt;=30,"VENCE EM &lt;= 30 DIAS",IF(E6067&lt;=60,"ATENCAO (31-60 DIAS)","OK"))))</f>
        <v/>
      </c>
      <c r="G6067" s="14">
        <f>SUMIFS(Lancamentos!$G:$G,Lancamentos!$C:$C,$A6067,Lancamentos!$E:$E,$C6067,Lancamentos!$B:$B,"ENTRADA")</f>
        <v/>
      </c>
      <c r="H6067" s="14">
        <f>SUMIFS(Lancamentos!$G:$G,Lancamentos!$C:$C,$A6067,Lancamentos!$E:$E,$C6067,Lancamentos!$B:$B,"SAIDA_USO")</f>
        <v/>
      </c>
      <c r="I6067" s="14">
        <f>SUMIFS(Lancamentos!$G:$G,Lancamentos!$C:$C,$A6067,Lancamentos!$E:$E,$C6067,Lancamentos!$B:$B,"SAIDA_DESCARTE")</f>
        <v/>
      </c>
      <c r="J6067" s="14">
        <f>G6067-H6067-I6067</f>
        <v/>
      </c>
      <c r="K6067">
        <f>IF(A6067="","",IF(J6067&lt;=IFERROR(VLOOKUP(A6067,Produtos!$A:$E,5,FALSE),0),"ABAIXO DO MINIMO","OK"))</f>
        <v/>
      </c>
    </row>
    <row r="6068">
      <c r="B6068">
        <f>IFERROR(VLOOKUP(A6068,Produtos!A:B,2,FALSE),"")</f>
        <v/>
      </c>
      <c r="D6068" s="10">
        <f>IFERROR(INDEX(Lotes!$E:$E,MATCH(1,(Lotes!$A:$A=A6068)*(Lotes!$C:$C=C6068),0)),"")</f>
        <v/>
      </c>
      <c r="E6068" s="14">
        <f>IF(D6068="","",D6068-TODAY())</f>
        <v/>
      </c>
      <c r="F6068">
        <f>IF(D6068="","",IF(E6068&lt;0,"VENCIDO",IF(E6068&lt;=30,"VENCE EM &lt;= 30 DIAS",IF(E6068&lt;=60,"ATENCAO (31-60 DIAS)","OK"))))</f>
        <v/>
      </c>
      <c r="G6068" s="14">
        <f>SUMIFS(Lancamentos!$G:$G,Lancamentos!$C:$C,$A6068,Lancamentos!$E:$E,$C6068,Lancamentos!$B:$B,"ENTRADA")</f>
        <v/>
      </c>
      <c r="H6068" s="14">
        <f>SUMIFS(Lancamentos!$G:$G,Lancamentos!$C:$C,$A6068,Lancamentos!$E:$E,$C6068,Lancamentos!$B:$B,"SAIDA_USO")</f>
        <v/>
      </c>
      <c r="I6068" s="14">
        <f>SUMIFS(Lancamentos!$G:$G,Lancamentos!$C:$C,$A6068,Lancamentos!$E:$E,$C6068,Lancamentos!$B:$B,"SAIDA_DESCARTE")</f>
        <v/>
      </c>
      <c r="J6068" s="14">
        <f>G6068-H6068-I6068</f>
        <v/>
      </c>
      <c r="K6068">
        <f>IF(A6068="","",IF(J6068&lt;=IFERROR(VLOOKUP(A6068,Produtos!$A:$E,5,FALSE),0),"ABAIXO DO MINIMO","OK"))</f>
        <v/>
      </c>
    </row>
    <row r="6069">
      <c r="B6069">
        <f>IFERROR(VLOOKUP(A6069,Produtos!A:B,2,FALSE),"")</f>
        <v/>
      </c>
      <c r="D6069" s="10">
        <f>IFERROR(INDEX(Lotes!$E:$E,MATCH(1,(Lotes!$A:$A=A6069)*(Lotes!$C:$C=C6069),0)),"")</f>
        <v/>
      </c>
      <c r="E6069" s="14">
        <f>IF(D6069="","",D6069-TODAY())</f>
        <v/>
      </c>
      <c r="F6069">
        <f>IF(D6069="","",IF(E6069&lt;0,"VENCIDO",IF(E6069&lt;=30,"VENCE EM &lt;= 30 DIAS",IF(E6069&lt;=60,"ATENCAO (31-60 DIAS)","OK"))))</f>
        <v/>
      </c>
      <c r="G6069" s="14">
        <f>SUMIFS(Lancamentos!$G:$G,Lancamentos!$C:$C,$A6069,Lancamentos!$E:$E,$C6069,Lancamentos!$B:$B,"ENTRADA")</f>
        <v/>
      </c>
      <c r="H6069" s="14">
        <f>SUMIFS(Lancamentos!$G:$G,Lancamentos!$C:$C,$A6069,Lancamentos!$E:$E,$C6069,Lancamentos!$B:$B,"SAIDA_USO")</f>
        <v/>
      </c>
      <c r="I6069" s="14">
        <f>SUMIFS(Lancamentos!$G:$G,Lancamentos!$C:$C,$A6069,Lancamentos!$E:$E,$C6069,Lancamentos!$B:$B,"SAIDA_DESCARTE")</f>
        <v/>
      </c>
      <c r="J6069" s="14">
        <f>G6069-H6069-I6069</f>
        <v/>
      </c>
      <c r="K6069">
        <f>IF(A6069="","",IF(J6069&lt;=IFERROR(VLOOKUP(A6069,Produtos!$A:$E,5,FALSE),0),"ABAIXO DO MINIMO","OK"))</f>
        <v/>
      </c>
    </row>
    <row r="6070">
      <c r="B6070">
        <f>IFERROR(VLOOKUP(A6070,Produtos!A:B,2,FALSE),"")</f>
        <v/>
      </c>
      <c r="D6070" s="10">
        <f>IFERROR(INDEX(Lotes!$E:$E,MATCH(1,(Lotes!$A:$A=A6070)*(Lotes!$C:$C=C6070),0)),"")</f>
        <v/>
      </c>
      <c r="E6070" s="14">
        <f>IF(D6070="","",D6070-TODAY())</f>
        <v/>
      </c>
      <c r="F6070">
        <f>IF(D6070="","",IF(E6070&lt;0,"VENCIDO",IF(E6070&lt;=30,"VENCE EM &lt;= 30 DIAS",IF(E6070&lt;=60,"ATENCAO (31-60 DIAS)","OK"))))</f>
        <v/>
      </c>
      <c r="G6070" s="14">
        <f>SUMIFS(Lancamentos!$G:$G,Lancamentos!$C:$C,$A6070,Lancamentos!$E:$E,$C6070,Lancamentos!$B:$B,"ENTRADA")</f>
        <v/>
      </c>
      <c r="H6070" s="14">
        <f>SUMIFS(Lancamentos!$G:$G,Lancamentos!$C:$C,$A6070,Lancamentos!$E:$E,$C6070,Lancamentos!$B:$B,"SAIDA_USO")</f>
        <v/>
      </c>
      <c r="I6070" s="14">
        <f>SUMIFS(Lancamentos!$G:$G,Lancamentos!$C:$C,$A6070,Lancamentos!$E:$E,$C6070,Lancamentos!$B:$B,"SAIDA_DESCARTE")</f>
        <v/>
      </c>
      <c r="J6070" s="14">
        <f>G6070-H6070-I6070</f>
        <v/>
      </c>
      <c r="K6070">
        <f>IF(A6070="","",IF(J6070&lt;=IFERROR(VLOOKUP(A6070,Produtos!$A:$E,5,FALSE),0),"ABAIXO DO MINIMO","OK"))</f>
        <v/>
      </c>
    </row>
    <row r="6071">
      <c r="B6071">
        <f>IFERROR(VLOOKUP(A6071,Produtos!A:B,2,FALSE),"")</f>
        <v/>
      </c>
      <c r="D6071" s="10">
        <f>IFERROR(INDEX(Lotes!$E:$E,MATCH(1,(Lotes!$A:$A=A6071)*(Lotes!$C:$C=C6071),0)),"")</f>
        <v/>
      </c>
      <c r="E6071" s="14">
        <f>IF(D6071="","",D6071-TODAY())</f>
        <v/>
      </c>
      <c r="F6071">
        <f>IF(D6071="","",IF(E6071&lt;0,"VENCIDO",IF(E6071&lt;=30,"VENCE EM &lt;= 30 DIAS",IF(E6071&lt;=60,"ATENCAO (31-60 DIAS)","OK"))))</f>
        <v/>
      </c>
      <c r="G6071" s="14">
        <f>SUMIFS(Lancamentos!$G:$G,Lancamentos!$C:$C,$A6071,Lancamentos!$E:$E,$C6071,Lancamentos!$B:$B,"ENTRADA")</f>
        <v/>
      </c>
      <c r="H6071" s="14">
        <f>SUMIFS(Lancamentos!$G:$G,Lancamentos!$C:$C,$A6071,Lancamentos!$E:$E,$C6071,Lancamentos!$B:$B,"SAIDA_USO")</f>
        <v/>
      </c>
      <c r="I6071" s="14">
        <f>SUMIFS(Lancamentos!$G:$G,Lancamentos!$C:$C,$A6071,Lancamentos!$E:$E,$C6071,Lancamentos!$B:$B,"SAIDA_DESCARTE")</f>
        <v/>
      </c>
      <c r="J6071" s="14">
        <f>G6071-H6071-I6071</f>
        <v/>
      </c>
      <c r="K6071">
        <f>IF(A6071="","",IF(J6071&lt;=IFERROR(VLOOKUP(A6071,Produtos!$A:$E,5,FALSE),0),"ABAIXO DO MINIMO","OK"))</f>
        <v/>
      </c>
    </row>
    <row r="6072">
      <c r="B6072">
        <f>IFERROR(VLOOKUP(A6072,Produtos!A:B,2,FALSE),"")</f>
        <v/>
      </c>
      <c r="D6072" s="10">
        <f>IFERROR(INDEX(Lotes!$E:$E,MATCH(1,(Lotes!$A:$A=A6072)*(Lotes!$C:$C=C6072),0)),"")</f>
        <v/>
      </c>
      <c r="E6072" s="14">
        <f>IF(D6072="","",D6072-TODAY())</f>
        <v/>
      </c>
      <c r="F6072">
        <f>IF(D6072="","",IF(E6072&lt;0,"VENCIDO",IF(E6072&lt;=30,"VENCE EM &lt;= 30 DIAS",IF(E6072&lt;=60,"ATENCAO (31-60 DIAS)","OK"))))</f>
        <v/>
      </c>
      <c r="G6072" s="14">
        <f>SUMIFS(Lancamentos!$G:$G,Lancamentos!$C:$C,$A6072,Lancamentos!$E:$E,$C6072,Lancamentos!$B:$B,"ENTRADA")</f>
        <v/>
      </c>
      <c r="H6072" s="14">
        <f>SUMIFS(Lancamentos!$G:$G,Lancamentos!$C:$C,$A6072,Lancamentos!$E:$E,$C6072,Lancamentos!$B:$B,"SAIDA_USO")</f>
        <v/>
      </c>
      <c r="I6072" s="14">
        <f>SUMIFS(Lancamentos!$G:$G,Lancamentos!$C:$C,$A6072,Lancamentos!$E:$E,$C6072,Lancamentos!$B:$B,"SAIDA_DESCARTE")</f>
        <v/>
      </c>
      <c r="J6072" s="14">
        <f>G6072-H6072-I6072</f>
        <v/>
      </c>
      <c r="K6072">
        <f>IF(A6072="","",IF(J6072&lt;=IFERROR(VLOOKUP(A6072,Produtos!$A:$E,5,FALSE),0),"ABAIXO DO MINIMO","OK"))</f>
        <v/>
      </c>
    </row>
    <row r="6073">
      <c r="B6073">
        <f>IFERROR(VLOOKUP(A6073,Produtos!A:B,2,FALSE),"")</f>
        <v/>
      </c>
      <c r="D6073" s="10">
        <f>IFERROR(INDEX(Lotes!$E:$E,MATCH(1,(Lotes!$A:$A=A6073)*(Lotes!$C:$C=C6073),0)),"")</f>
        <v/>
      </c>
      <c r="E6073" s="14">
        <f>IF(D6073="","",D6073-TODAY())</f>
        <v/>
      </c>
      <c r="F6073">
        <f>IF(D6073="","",IF(E6073&lt;0,"VENCIDO",IF(E6073&lt;=30,"VENCE EM &lt;= 30 DIAS",IF(E6073&lt;=60,"ATENCAO (31-60 DIAS)","OK"))))</f>
        <v/>
      </c>
      <c r="G6073" s="14">
        <f>SUMIFS(Lancamentos!$G:$G,Lancamentos!$C:$C,$A6073,Lancamentos!$E:$E,$C6073,Lancamentos!$B:$B,"ENTRADA")</f>
        <v/>
      </c>
      <c r="H6073" s="14">
        <f>SUMIFS(Lancamentos!$G:$G,Lancamentos!$C:$C,$A6073,Lancamentos!$E:$E,$C6073,Lancamentos!$B:$B,"SAIDA_USO")</f>
        <v/>
      </c>
      <c r="I6073" s="14">
        <f>SUMIFS(Lancamentos!$G:$G,Lancamentos!$C:$C,$A6073,Lancamentos!$E:$E,$C6073,Lancamentos!$B:$B,"SAIDA_DESCARTE")</f>
        <v/>
      </c>
      <c r="J6073" s="14">
        <f>G6073-H6073-I6073</f>
        <v/>
      </c>
      <c r="K6073">
        <f>IF(A6073="","",IF(J6073&lt;=IFERROR(VLOOKUP(A6073,Produtos!$A:$E,5,FALSE),0),"ABAIXO DO MINIMO","OK"))</f>
        <v/>
      </c>
    </row>
    <row r="6074">
      <c r="B6074">
        <f>IFERROR(VLOOKUP(A6074,Produtos!A:B,2,FALSE),"")</f>
        <v/>
      </c>
      <c r="D6074" s="10">
        <f>IFERROR(INDEX(Lotes!$E:$E,MATCH(1,(Lotes!$A:$A=A6074)*(Lotes!$C:$C=C6074),0)),"")</f>
        <v/>
      </c>
      <c r="E6074" s="14">
        <f>IF(D6074="","",D6074-TODAY())</f>
        <v/>
      </c>
      <c r="F6074">
        <f>IF(D6074="","",IF(E6074&lt;0,"VENCIDO",IF(E6074&lt;=30,"VENCE EM &lt;= 30 DIAS",IF(E6074&lt;=60,"ATENCAO (31-60 DIAS)","OK"))))</f>
        <v/>
      </c>
      <c r="G6074" s="14">
        <f>SUMIFS(Lancamentos!$G:$G,Lancamentos!$C:$C,$A6074,Lancamentos!$E:$E,$C6074,Lancamentos!$B:$B,"ENTRADA")</f>
        <v/>
      </c>
      <c r="H6074" s="14">
        <f>SUMIFS(Lancamentos!$G:$G,Lancamentos!$C:$C,$A6074,Lancamentos!$E:$E,$C6074,Lancamentos!$B:$B,"SAIDA_USO")</f>
        <v/>
      </c>
      <c r="I6074" s="14">
        <f>SUMIFS(Lancamentos!$G:$G,Lancamentos!$C:$C,$A6074,Lancamentos!$E:$E,$C6074,Lancamentos!$B:$B,"SAIDA_DESCARTE")</f>
        <v/>
      </c>
      <c r="J6074" s="14">
        <f>G6074-H6074-I6074</f>
        <v/>
      </c>
      <c r="K6074">
        <f>IF(A6074="","",IF(J6074&lt;=IFERROR(VLOOKUP(A6074,Produtos!$A:$E,5,FALSE),0),"ABAIXO DO MINIMO","OK"))</f>
        <v/>
      </c>
    </row>
    <row r="6075">
      <c r="B6075">
        <f>IFERROR(VLOOKUP(A6075,Produtos!A:B,2,FALSE),"")</f>
        <v/>
      </c>
      <c r="D6075" s="10">
        <f>IFERROR(INDEX(Lotes!$E:$E,MATCH(1,(Lotes!$A:$A=A6075)*(Lotes!$C:$C=C6075),0)),"")</f>
        <v/>
      </c>
      <c r="E6075" s="14">
        <f>IF(D6075="","",D6075-TODAY())</f>
        <v/>
      </c>
      <c r="F6075">
        <f>IF(D6075="","",IF(E6075&lt;0,"VENCIDO",IF(E6075&lt;=30,"VENCE EM &lt;= 30 DIAS",IF(E6075&lt;=60,"ATENCAO (31-60 DIAS)","OK"))))</f>
        <v/>
      </c>
      <c r="G6075" s="14">
        <f>SUMIFS(Lancamentos!$G:$G,Lancamentos!$C:$C,$A6075,Lancamentos!$E:$E,$C6075,Lancamentos!$B:$B,"ENTRADA")</f>
        <v/>
      </c>
      <c r="H6075" s="14">
        <f>SUMIFS(Lancamentos!$G:$G,Lancamentos!$C:$C,$A6075,Lancamentos!$E:$E,$C6075,Lancamentos!$B:$B,"SAIDA_USO")</f>
        <v/>
      </c>
      <c r="I6075" s="14">
        <f>SUMIFS(Lancamentos!$G:$G,Lancamentos!$C:$C,$A6075,Lancamentos!$E:$E,$C6075,Lancamentos!$B:$B,"SAIDA_DESCARTE")</f>
        <v/>
      </c>
      <c r="J6075" s="14">
        <f>G6075-H6075-I6075</f>
        <v/>
      </c>
      <c r="K6075">
        <f>IF(A6075="","",IF(J6075&lt;=IFERROR(VLOOKUP(A6075,Produtos!$A:$E,5,FALSE),0),"ABAIXO DO MINIMO","OK"))</f>
        <v/>
      </c>
    </row>
    <row r="6076">
      <c r="B6076">
        <f>IFERROR(VLOOKUP(A6076,Produtos!A:B,2,FALSE),"")</f>
        <v/>
      </c>
      <c r="D6076" s="10">
        <f>IFERROR(INDEX(Lotes!$E:$E,MATCH(1,(Lotes!$A:$A=A6076)*(Lotes!$C:$C=C6076),0)),"")</f>
        <v/>
      </c>
      <c r="E6076" s="14">
        <f>IF(D6076="","",D6076-TODAY())</f>
        <v/>
      </c>
      <c r="F6076">
        <f>IF(D6076="","",IF(E6076&lt;0,"VENCIDO",IF(E6076&lt;=30,"VENCE EM &lt;= 30 DIAS",IF(E6076&lt;=60,"ATENCAO (31-60 DIAS)","OK"))))</f>
        <v/>
      </c>
      <c r="G6076" s="14">
        <f>SUMIFS(Lancamentos!$G:$G,Lancamentos!$C:$C,$A6076,Lancamentos!$E:$E,$C6076,Lancamentos!$B:$B,"ENTRADA")</f>
        <v/>
      </c>
      <c r="H6076" s="14">
        <f>SUMIFS(Lancamentos!$G:$G,Lancamentos!$C:$C,$A6076,Lancamentos!$E:$E,$C6076,Lancamentos!$B:$B,"SAIDA_USO")</f>
        <v/>
      </c>
      <c r="I6076" s="14">
        <f>SUMIFS(Lancamentos!$G:$G,Lancamentos!$C:$C,$A6076,Lancamentos!$E:$E,$C6076,Lancamentos!$B:$B,"SAIDA_DESCARTE")</f>
        <v/>
      </c>
      <c r="J6076" s="14">
        <f>G6076-H6076-I6076</f>
        <v/>
      </c>
      <c r="K6076">
        <f>IF(A6076="","",IF(J6076&lt;=IFERROR(VLOOKUP(A6076,Produtos!$A:$E,5,FALSE),0),"ABAIXO DO MINIMO","OK"))</f>
        <v/>
      </c>
    </row>
    <row r="6077">
      <c r="B6077">
        <f>IFERROR(VLOOKUP(A6077,Produtos!A:B,2,FALSE),"")</f>
        <v/>
      </c>
      <c r="D6077" s="10">
        <f>IFERROR(INDEX(Lotes!$E:$E,MATCH(1,(Lotes!$A:$A=A6077)*(Lotes!$C:$C=C6077),0)),"")</f>
        <v/>
      </c>
      <c r="E6077" s="14">
        <f>IF(D6077="","",D6077-TODAY())</f>
        <v/>
      </c>
      <c r="F6077">
        <f>IF(D6077="","",IF(E6077&lt;0,"VENCIDO",IF(E6077&lt;=30,"VENCE EM &lt;= 30 DIAS",IF(E6077&lt;=60,"ATENCAO (31-60 DIAS)","OK"))))</f>
        <v/>
      </c>
      <c r="G6077" s="14">
        <f>SUMIFS(Lancamentos!$G:$G,Lancamentos!$C:$C,$A6077,Lancamentos!$E:$E,$C6077,Lancamentos!$B:$B,"ENTRADA")</f>
        <v/>
      </c>
      <c r="H6077" s="14">
        <f>SUMIFS(Lancamentos!$G:$G,Lancamentos!$C:$C,$A6077,Lancamentos!$E:$E,$C6077,Lancamentos!$B:$B,"SAIDA_USO")</f>
        <v/>
      </c>
      <c r="I6077" s="14">
        <f>SUMIFS(Lancamentos!$G:$G,Lancamentos!$C:$C,$A6077,Lancamentos!$E:$E,$C6077,Lancamentos!$B:$B,"SAIDA_DESCARTE")</f>
        <v/>
      </c>
      <c r="J6077" s="14">
        <f>G6077-H6077-I6077</f>
        <v/>
      </c>
      <c r="K6077">
        <f>IF(A6077="","",IF(J6077&lt;=IFERROR(VLOOKUP(A6077,Produtos!$A:$E,5,FALSE),0),"ABAIXO DO MINIMO","OK"))</f>
        <v/>
      </c>
    </row>
    <row r="6078">
      <c r="B6078">
        <f>IFERROR(VLOOKUP(A6078,Produtos!A:B,2,FALSE),"")</f>
        <v/>
      </c>
      <c r="D6078" s="10">
        <f>IFERROR(INDEX(Lotes!$E:$E,MATCH(1,(Lotes!$A:$A=A6078)*(Lotes!$C:$C=C6078),0)),"")</f>
        <v/>
      </c>
      <c r="E6078" s="14">
        <f>IF(D6078="","",D6078-TODAY())</f>
        <v/>
      </c>
      <c r="F6078">
        <f>IF(D6078="","",IF(E6078&lt;0,"VENCIDO",IF(E6078&lt;=30,"VENCE EM &lt;= 30 DIAS",IF(E6078&lt;=60,"ATENCAO (31-60 DIAS)","OK"))))</f>
        <v/>
      </c>
      <c r="G6078" s="14">
        <f>SUMIFS(Lancamentos!$G:$G,Lancamentos!$C:$C,$A6078,Lancamentos!$E:$E,$C6078,Lancamentos!$B:$B,"ENTRADA")</f>
        <v/>
      </c>
      <c r="H6078" s="14">
        <f>SUMIFS(Lancamentos!$G:$G,Lancamentos!$C:$C,$A6078,Lancamentos!$E:$E,$C6078,Lancamentos!$B:$B,"SAIDA_USO")</f>
        <v/>
      </c>
      <c r="I6078" s="14">
        <f>SUMIFS(Lancamentos!$G:$G,Lancamentos!$C:$C,$A6078,Lancamentos!$E:$E,$C6078,Lancamentos!$B:$B,"SAIDA_DESCARTE")</f>
        <v/>
      </c>
      <c r="J6078" s="14">
        <f>G6078-H6078-I6078</f>
        <v/>
      </c>
      <c r="K6078">
        <f>IF(A6078="","",IF(J6078&lt;=IFERROR(VLOOKUP(A6078,Produtos!$A:$E,5,FALSE),0),"ABAIXO DO MINIMO","OK"))</f>
        <v/>
      </c>
    </row>
    <row r="6079">
      <c r="B6079">
        <f>IFERROR(VLOOKUP(A6079,Produtos!A:B,2,FALSE),"")</f>
        <v/>
      </c>
      <c r="D6079" s="10">
        <f>IFERROR(INDEX(Lotes!$E:$E,MATCH(1,(Lotes!$A:$A=A6079)*(Lotes!$C:$C=C6079),0)),"")</f>
        <v/>
      </c>
      <c r="E6079" s="14">
        <f>IF(D6079="","",D6079-TODAY())</f>
        <v/>
      </c>
      <c r="F6079">
        <f>IF(D6079="","",IF(E6079&lt;0,"VENCIDO",IF(E6079&lt;=30,"VENCE EM &lt;= 30 DIAS",IF(E6079&lt;=60,"ATENCAO (31-60 DIAS)","OK"))))</f>
        <v/>
      </c>
      <c r="G6079" s="14">
        <f>SUMIFS(Lancamentos!$G:$G,Lancamentos!$C:$C,$A6079,Lancamentos!$E:$E,$C6079,Lancamentos!$B:$B,"ENTRADA")</f>
        <v/>
      </c>
      <c r="H6079" s="14">
        <f>SUMIFS(Lancamentos!$G:$G,Lancamentos!$C:$C,$A6079,Lancamentos!$E:$E,$C6079,Lancamentos!$B:$B,"SAIDA_USO")</f>
        <v/>
      </c>
      <c r="I6079" s="14">
        <f>SUMIFS(Lancamentos!$G:$G,Lancamentos!$C:$C,$A6079,Lancamentos!$E:$E,$C6079,Lancamentos!$B:$B,"SAIDA_DESCARTE")</f>
        <v/>
      </c>
      <c r="J6079" s="14">
        <f>G6079-H6079-I6079</f>
        <v/>
      </c>
      <c r="K6079">
        <f>IF(A6079="","",IF(J6079&lt;=IFERROR(VLOOKUP(A6079,Produtos!$A:$E,5,FALSE),0),"ABAIXO DO MINIMO","OK"))</f>
        <v/>
      </c>
    </row>
    <row r="6080">
      <c r="B6080">
        <f>IFERROR(VLOOKUP(A6080,Produtos!A:B,2,FALSE),"")</f>
        <v/>
      </c>
      <c r="D6080" s="10">
        <f>IFERROR(INDEX(Lotes!$E:$E,MATCH(1,(Lotes!$A:$A=A6080)*(Lotes!$C:$C=C6080),0)),"")</f>
        <v/>
      </c>
      <c r="E6080" s="14">
        <f>IF(D6080="","",D6080-TODAY())</f>
        <v/>
      </c>
      <c r="F6080">
        <f>IF(D6080="","",IF(E6080&lt;0,"VENCIDO",IF(E6080&lt;=30,"VENCE EM &lt;= 30 DIAS",IF(E6080&lt;=60,"ATENCAO (31-60 DIAS)","OK"))))</f>
        <v/>
      </c>
      <c r="G6080" s="14">
        <f>SUMIFS(Lancamentos!$G:$G,Lancamentos!$C:$C,$A6080,Lancamentos!$E:$E,$C6080,Lancamentos!$B:$B,"ENTRADA")</f>
        <v/>
      </c>
      <c r="H6080" s="14">
        <f>SUMIFS(Lancamentos!$G:$G,Lancamentos!$C:$C,$A6080,Lancamentos!$E:$E,$C6080,Lancamentos!$B:$B,"SAIDA_USO")</f>
        <v/>
      </c>
      <c r="I6080" s="14">
        <f>SUMIFS(Lancamentos!$G:$G,Lancamentos!$C:$C,$A6080,Lancamentos!$E:$E,$C6080,Lancamentos!$B:$B,"SAIDA_DESCARTE")</f>
        <v/>
      </c>
      <c r="J6080" s="14">
        <f>G6080-H6080-I6080</f>
        <v/>
      </c>
      <c r="K6080">
        <f>IF(A6080="","",IF(J6080&lt;=IFERROR(VLOOKUP(A6080,Produtos!$A:$E,5,FALSE),0),"ABAIXO DO MINIMO","OK"))</f>
        <v/>
      </c>
    </row>
    <row r="6081">
      <c r="B6081">
        <f>IFERROR(VLOOKUP(A6081,Produtos!A:B,2,FALSE),"")</f>
        <v/>
      </c>
      <c r="D6081" s="10">
        <f>IFERROR(INDEX(Lotes!$E:$E,MATCH(1,(Lotes!$A:$A=A6081)*(Lotes!$C:$C=C6081),0)),"")</f>
        <v/>
      </c>
      <c r="E6081" s="14">
        <f>IF(D6081="","",D6081-TODAY())</f>
        <v/>
      </c>
      <c r="F6081">
        <f>IF(D6081="","",IF(E6081&lt;0,"VENCIDO",IF(E6081&lt;=30,"VENCE EM &lt;= 30 DIAS",IF(E6081&lt;=60,"ATENCAO (31-60 DIAS)","OK"))))</f>
        <v/>
      </c>
      <c r="G6081" s="14">
        <f>SUMIFS(Lancamentos!$G:$G,Lancamentos!$C:$C,$A6081,Lancamentos!$E:$E,$C6081,Lancamentos!$B:$B,"ENTRADA")</f>
        <v/>
      </c>
      <c r="H6081" s="14">
        <f>SUMIFS(Lancamentos!$G:$G,Lancamentos!$C:$C,$A6081,Lancamentos!$E:$E,$C6081,Lancamentos!$B:$B,"SAIDA_USO")</f>
        <v/>
      </c>
      <c r="I6081" s="14">
        <f>SUMIFS(Lancamentos!$G:$G,Lancamentos!$C:$C,$A6081,Lancamentos!$E:$E,$C6081,Lancamentos!$B:$B,"SAIDA_DESCARTE")</f>
        <v/>
      </c>
      <c r="J6081" s="14">
        <f>G6081-H6081-I6081</f>
        <v/>
      </c>
      <c r="K6081">
        <f>IF(A6081="","",IF(J6081&lt;=IFERROR(VLOOKUP(A6081,Produtos!$A:$E,5,FALSE),0),"ABAIXO DO MINIMO","OK"))</f>
        <v/>
      </c>
    </row>
    <row r="6082">
      <c r="B6082">
        <f>IFERROR(VLOOKUP(A6082,Produtos!A:B,2,FALSE),"")</f>
        <v/>
      </c>
      <c r="D6082" s="10">
        <f>IFERROR(INDEX(Lotes!$E:$E,MATCH(1,(Lotes!$A:$A=A6082)*(Lotes!$C:$C=C6082),0)),"")</f>
        <v/>
      </c>
      <c r="E6082" s="14">
        <f>IF(D6082="","",D6082-TODAY())</f>
        <v/>
      </c>
      <c r="F6082">
        <f>IF(D6082="","",IF(E6082&lt;0,"VENCIDO",IF(E6082&lt;=30,"VENCE EM &lt;= 30 DIAS",IF(E6082&lt;=60,"ATENCAO (31-60 DIAS)","OK"))))</f>
        <v/>
      </c>
      <c r="G6082" s="14">
        <f>SUMIFS(Lancamentos!$G:$G,Lancamentos!$C:$C,$A6082,Lancamentos!$E:$E,$C6082,Lancamentos!$B:$B,"ENTRADA")</f>
        <v/>
      </c>
      <c r="H6082" s="14">
        <f>SUMIFS(Lancamentos!$G:$G,Lancamentos!$C:$C,$A6082,Lancamentos!$E:$E,$C6082,Lancamentos!$B:$B,"SAIDA_USO")</f>
        <v/>
      </c>
      <c r="I6082" s="14">
        <f>SUMIFS(Lancamentos!$G:$G,Lancamentos!$C:$C,$A6082,Lancamentos!$E:$E,$C6082,Lancamentos!$B:$B,"SAIDA_DESCARTE")</f>
        <v/>
      </c>
      <c r="J6082" s="14">
        <f>G6082-H6082-I6082</f>
        <v/>
      </c>
      <c r="K6082">
        <f>IF(A6082="","",IF(J6082&lt;=IFERROR(VLOOKUP(A6082,Produtos!$A:$E,5,FALSE),0),"ABAIXO DO MINIMO","OK"))</f>
        <v/>
      </c>
    </row>
    <row r="6083">
      <c r="B6083">
        <f>IFERROR(VLOOKUP(A6083,Produtos!A:B,2,FALSE),"")</f>
        <v/>
      </c>
      <c r="D6083" s="10">
        <f>IFERROR(INDEX(Lotes!$E:$E,MATCH(1,(Lotes!$A:$A=A6083)*(Lotes!$C:$C=C6083),0)),"")</f>
        <v/>
      </c>
      <c r="E6083" s="14">
        <f>IF(D6083="","",D6083-TODAY())</f>
        <v/>
      </c>
      <c r="F6083">
        <f>IF(D6083="","",IF(E6083&lt;0,"VENCIDO",IF(E6083&lt;=30,"VENCE EM &lt;= 30 DIAS",IF(E6083&lt;=60,"ATENCAO (31-60 DIAS)","OK"))))</f>
        <v/>
      </c>
      <c r="G6083" s="14">
        <f>SUMIFS(Lancamentos!$G:$G,Lancamentos!$C:$C,$A6083,Lancamentos!$E:$E,$C6083,Lancamentos!$B:$B,"ENTRADA")</f>
        <v/>
      </c>
      <c r="H6083" s="14">
        <f>SUMIFS(Lancamentos!$G:$G,Lancamentos!$C:$C,$A6083,Lancamentos!$E:$E,$C6083,Lancamentos!$B:$B,"SAIDA_USO")</f>
        <v/>
      </c>
      <c r="I6083" s="14">
        <f>SUMIFS(Lancamentos!$G:$G,Lancamentos!$C:$C,$A6083,Lancamentos!$E:$E,$C6083,Lancamentos!$B:$B,"SAIDA_DESCARTE")</f>
        <v/>
      </c>
      <c r="J6083" s="14">
        <f>G6083-H6083-I6083</f>
        <v/>
      </c>
      <c r="K6083">
        <f>IF(A6083="","",IF(J6083&lt;=IFERROR(VLOOKUP(A6083,Produtos!$A:$E,5,FALSE),0),"ABAIXO DO MINIMO","OK"))</f>
        <v/>
      </c>
    </row>
    <row r="6084">
      <c r="B6084">
        <f>IFERROR(VLOOKUP(A6084,Produtos!A:B,2,FALSE),"")</f>
        <v/>
      </c>
      <c r="D6084" s="10">
        <f>IFERROR(INDEX(Lotes!$E:$E,MATCH(1,(Lotes!$A:$A=A6084)*(Lotes!$C:$C=C6084),0)),"")</f>
        <v/>
      </c>
      <c r="E6084" s="14">
        <f>IF(D6084="","",D6084-TODAY())</f>
        <v/>
      </c>
      <c r="F6084">
        <f>IF(D6084="","",IF(E6084&lt;0,"VENCIDO",IF(E6084&lt;=30,"VENCE EM &lt;= 30 DIAS",IF(E6084&lt;=60,"ATENCAO (31-60 DIAS)","OK"))))</f>
        <v/>
      </c>
      <c r="G6084" s="14">
        <f>SUMIFS(Lancamentos!$G:$G,Lancamentos!$C:$C,$A6084,Lancamentos!$E:$E,$C6084,Lancamentos!$B:$B,"ENTRADA")</f>
        <v/>
      </c>
      <c r="H6084" s="14">
        <f>SUMIFS(Lancamentos!$G:$G,Lancamentos!$C:$C,$A6084,Lancamentos!$E:$E,$C6084,Lancamentos!$B:$B,"SAIDA_USO")</f>
        <v/>
      </c>
      <c r="I6084" s="14">
        <f>SUMIFS(Lancamentos!$G:$G,Lancamentos!$C:$C,$A6084,Lancamentos!$E:$E,$C6084,Lancamentos!$B:$B,"SAIDA_DESCARTE")</f>
        <v/>
      </c>
      <c r="J6084" s="14">
        <f>G6084-H6084-I6084</f>
        <v/>
      </c>
      <c r="K6084">
        <f>IF(A6084="","",IF(J6084&lt;=IFERROR(VLOOKUP(A6084,Produtos!$A:$E,5,FALSE),0),"ABAIXO DO MINIMO","OK"))</f>
        <v/>
      </c>
    </row>
    <row r="6085">
      <c r="B6085">
        <f>IFERROR(VLOOKUP(A6085,Produtos!A:B,2,FALSE),"")</f>
        <v/>
      </c>
      <c r="D6085" s="10">
        <f>IFERROR(INDEX(Lotes!$E:$E,MATCH(1,(Lotes!$A:$A=A6085)*(Lotes!$C:$C=C6085),0)),"")</f>
        <v/>
      </c>
      <c r="E6085" s="14">
        <f>IF(D6085="","",D6085-TODAY())</f>
        <v/>
      </c>
      <c r="F6085">
        <f>IF(D6085="","",IF(E6085&lt;0,"VENCIDO",IF(E6085&lt;=30,"VENCE EM &lt;= 30 DIAS",IF(E6085&lt;=60,"ATENCAO (31-60 DIAS)","OK"))))</f>
        <v/>
      </c>
      <c r="G6085" s="14">
        <f>SUMIFS(Lancamentos!$G:$G,Lancamentos!$C:$C,$A6085,Lancamentos!$E:$E,$C6085,Lancamentos!$B:$B,"ENTRADA")</f>
        <v/>
      </c>
      <c r="H6085" s="14">
        <f>SUMIFS(Lancamentos!$G:$G,Lancamentos!$C:$C,$A6085,Lancamentos!$E:$E,$C6085,Lancamentos!$B:$B,"SAIDA_USO")</f>
        <v/>
      </c>
      <c r="I6085" s="14">
        <f>SUMIFS(Lancamentos!$G:$G,Lancamentos!$C:$C,$A6085,Lancamentos!$E:$E,$C6085,Lancamentos!$B:$B,"SAIDA_DESCARTE")</f>
        <v/>
      </c>
      <c r="J6085" s="14">
        <f>G6085-H6085-I6085</f>
        <v/>
      </c>
      <c r="K6085">
        <f>IF(A6085="","",IF(J6085&lt;=IFERROR(VLOOKUP(A6085,Produtos!$A:$E,5,FALSE),0),"ABAIXO DO MINIMO","OK"))</f>
        <v/>
      </c>
    </row>
    <row r="6086">
      <c r="B6086">
        <f>IFERROR(VLOOKUP(A6086,Produtos!A:B,2,FALSE),"")</f>
        <v/>
      </c>
      <c r="D6086" s="10">
        <f>IFERROR(INDEX(Lotes!$E:$E,MATCH(1,(Lotes!$A:$A=A6086)*(Lotes!$C:$C=C6086),0)),"")</f>
        <v/>
      </c>
      <c r="E6086" s="14">
        <f>IF(D6086="","",D6086-TODAY())</f>
        <v/>
      </c>
      <c r="F6086">
        <f>IF(D6086="","",IF(E6086&lt;0,"VENCIDO",IF(E6086&lt;=30,"VENCE EM &lt;= 30 DIAS",IF(E6086&lt;=60,"ATENCAO (31-60 DIAS)","OK"))))</f>
        <v/>
      </c>
      <c r="G6086" s="14">
        <f>SUMIFS(Lancamentos!$G:$G,Lancamentos!$C:$C,$A6086,Lancamentos!$E:$E,$C6086,Lancamentos!$B:$B,"ENTRADA")</f>
        <v/>
      </c>
      <c r="H6086" s="14">
        <f>SUMIFS(Lancamentos!$G:$G,Lancamentos!$C:$C,$A6086,Lancamentos!$E:$E,$C6086,Lancamentos!$B:$B,"SAIDA_USO")</f>
        <v/>
      </c>
      <c r="I6086" s="14">
        <f>SUMIFS(Lancamentos!$G:$G,Lancamentos!$C:$C,$A6086,Lancamentos!$E:$E,$C6086,Lancamentos!$B:$B,"SAIDA_DESCARTE")</f>
        <v/>
      </c>
      <c r="J6086" s="14">
        <f>G6086-H6086-I6086</f>
        <v/>
      </c>
      <c r="K6086">
        <f>IF(A6086="","",IF(J6086&lt;=IFERROR(VLOOKUP(A6086,Produtos!$A:$E,5,FALSE),0),"ABAIXO DO MINIMO","OK"))</f>
        <v/>
      </c>
    </row>
    <row r="6087">
      <c r="B6087">
        <f>IFERROR(VLOOKUP(A6087,Produtos!A:B,2,FALSE),"")</f>
        <v/>
      </c>
      <c r="D6087" s="10">
        <f>IFERROR(INDEX(Lotes!$E:$E,MATCH(1,(Lotes!$A:$A=A6087)*(Lotes!$C:$C=C6087),0)),"")</f>
        <v/>
      </c>
      <c r="E6087" s="14">
        <f>IF(D6087="","",D6087-TODAY())</f>
        <v/>
      </c>
      <c r="F6087">
        <f>IF(D6087="","",IF(E6087&lt;0,"VENCIDO",IF(E6087&lt;=30,"VENCE EM &lt;= 30 DIAS",IF(E6087&lt;=60,"ATENCAO (31-60 DIAS)","OK"))))</f>
        <v/>
      </c>
      <c r="G6087" s="14">
        <f>SUMIFS(Lancamentos!$G:$G,Lancamentos!$C:$C,$A6087,Lancamentos!$E:$E,$C6087,Lancamentos!$B:$B,"ENTRADA")</f>
        <v/>
      </c>
      <c r="H6087" s="14">
        <f>SUMIFS(Lancamentos!$G:$G,Lancamentos!$C:$C,$A6087,Lancamentos!$E:$E,$C6087,Lancamentos!$B:$B,"SAIDA_USO")</f>
        <v/>
      </c>
      <c r="I6087" s="14">
        <f>SUMIFS(Lancamentos!$G:$G,Lancamentos!$C:$C,$A6087,Lancamentos!$E:$E,$C6087,Lancamentos!$B:$B,"SAIDA_DESCARTE")</f>
        <v/>
      </c>
      <c r="J6087" s="14">
        <f>G6087-H6087-I6087</f>
        <v/>
      </c>
      <c r="K6087">
        <f>IF(A6087="","",IF(J6087&lt;=IFERROR(VLOOKUP(A6087,Produtos!$A:$E,5,FALSE),0),"ABAIXO DO MINIMO","OK"))</f>
        <v/>
      </c>
    </row>
    <row r="6088">
      <c r="B6088">
        <f>IFERROR(VLOOKUP(A6088,Produtos!A:B,2,FALSE),"")</f>
        <v/>
      </c>
      <c r="D6088" s="10">
        <f>IFERROR(INDEX(Lotes!$E:$E,MATCH(1,(Lotes!$A:$A=A6088)*(Lotes!$C:$C=C6088),0)),"")</f>
        <v/>
      </c>
      <c r="E6088" s="14">
        <f>IF(D6088="","",D6088-TODAY())</f>
        <v/>
      </c>
      <c r="F6088">
        <f>IF(D6088="","",IF(E6088&lt;0,"VENCIDO",IF(E6088&lt;=30,"VENCE EM &lt;= 30 DIAS",IF(E6088&lt;=60,"ATENCAO (31-60 DIAS)","OK"))))</f>
        <v/>
      </c>
      <c r="G6088" s="14">
        <f>SUMIFS(Lancamentos!$G:$G,Lancamentos!$C:$C,$A6088,Lancamentos!$E:$E,$C6088,Lancamentos!$B:$B,"ENTRADA")</f>
        <v/>
      </c>
      <c r="H6088" s="14">
        <f>SUMIFS(Lancamentos!$G:$G,Lancamentos!$C:$C,$A6088,Lancamentos!$E:$E,$C6088,Lancamentos!$B:$B,"SAIDA_USO")</f>
        <v/>
      </c>
      <c r="I6088" s="14">
        <f>SUMIFS(Lancamentos!$G:$G,Lancamentos!$C:$C,$A6088,Lancamentos!$E:$E,$C6088,Lancamentos!$B:$B,"SAIDA_DESCARTE")</f>
        <v/>
      </c>
      <c r="J6088" s="14">
        <f>G6088-H6088-I6088</f>
        <v/>
      </c>
      <c r="K6088">
        <f>IF(A6088="","",IF(J6088&lt;=IFERROR(VLOOKUP(A6088,Produtos!$A:$E,5,FALSE),0),"ABAIXO DO MINIMO","OK"))</f>
        <v/>
      </c>
    </row>
    <row r="6089">
      <c r="B6089">
        <f>IFERROR(VLOOKUP(A6089,Produtos!A:B,2,FALSE),"")</f>
        <v/>
      </c>
      <c r="D6089" s="10">
        <f>IFERROR(INDEX(Lotes!$E:$E,MATCH(1,(Lotes!$A:$A=A6089)*(Lotes!$C:$C=C6089),0)),"")</f>
        <v/>
      </c>
      <c r="E6089" s="14">
        <f>IF(D6089="","",D6089-TODAY())</f>
        <v/>
      </c>
      <c r="F6089">
        <f>IF(D6089="","",IF(E6089&lt;0,"VENCIDO",IF(E6089&lt;=30,"VENCE EM &lt;= 30 DIAS",IF(E6089&lt;=60,"ATENCAO (31-60 DIAS)","OK"))))</f>
        <v/>
      </c>
      <c r="G6089" s="14">
        <f>SUMIFS(Lancamentos!$G:$G,Lancamentos!$C:$C,$A6089,Lancamentos!$E:$E,$C6089,Lancamentos!$B:$B,"ENTRADA")</f>
        <v/>
      </c>
      <c r="H6089" s="14">
        <f>SUMIFS(Lancamentos!$G:$G,Lancamentos!$C:$C,$A6089,Lancamentos!$E:$E,$C6089,Lancamentos!$B:$B,"SAIDA_USO")</f>
        <v/>
      </c>
      <c r="I6089" s="14">
        <f>SUMIFS(Lancamentos!$G:$G,Lancamentos!$C:$C,$A6089,Lancamentos!$E:$E,$C6089,Lancamentos!$B:$B,"SAIDA_DESCARTE")</f>
        <v/>
      </c>
      <c r="J6089" s="14">
        <f>G6089-H6089-I6089</f>
        <v/>
      </c>
      <c r="K6089">
        <f>IF(A6089="","",IF(J6089&lt;=IFERROR(VLOOKUP(A6089,Produtos!$A:$E,5,FALSE),0),"ABAIXO DO MINIMO","OK"))</f>
        <v/>
      </c>
    </row>
    <row r="6090">
      <c r="B6090">
        <f>IFERROR(VLOOKUP(A6090,Produtos!A:B,2,FALSE),"")</f>
        <v/>
      </c>
      <c r="D6090" s="10">
        <f>IFERROR(INDEX(Lotes!$E:$E,MATCH(1,(Lotes!$A:$A=A6090)*(Lotes!$C:$C=C6090),0)),"")</f>
        <v/>
      </c>
      <c r="E6090" s="14">
        <f>IF(D6090="","",D6090-TODAY())</f>
        <v/>
      </c>
      <c r="F6090">
        <f>IF(D6090="","",IF(E6090&lt;0,"VENCIDO",IF(E6090&lt;=30,"VENCE EM &lt;= 30 DIAS",IF(E6090&lt;=60,"ATENCAO (31-60 DIAS)","OK"))))</f>
        <v/>
      </c>
      <c r="G6090" s="14">
        <f>SUMIFS(Lancamentos!$G:$G,Lancamentos!$C:$C,$A6090,Lancamentos!$E:$E,$C6090,Lancamentos!$B:$B,"ENTRADA")</f>
        <v/>
      </c>
      <c r="H6090" s="14">
        <f>SUMIFS(Lancamentos!$G:$G,Lancamentos!$C:$C,$A6090,Lancamentos!$E:$E,$C6090,Lancamentos!$B:$B,"SAIDA_USO")</f>
        <v/>
      </c>
      <c r="I6090" s="14">
        <f>SUMIFS(Lancamentos!$G:$G,Lancamentos!$C:$C,$A6090,Lancamentos!$E:$E,$C6090,Lancamentos!$B:$B,"SAIDA_DESCARTE")</f>
        <v/>
      </c>
      <c r="J6090" s="14">
        <f>G6090-H6090-I6090</f>
        <v/>
      </c>
      <c r="K6090">
        <f>IF(A6090="","",IF(J6090&lt;=IFERROR(VLOOKUP(A6090,Produtos!$A:$E,5,FALSE),0),"ABAIXO DO MINIMO","OK"))</f>
        <v/>
      </c>
    </row>
    <row r="6091">
      <c r="B6091">
        <f>IFERROR(VLOOKUP(A6091,Produtos!A:B,2,FALSE),"")</f>
        <v/>
      </c>
      <c r="D6091" s="10">
        <f>IFERROR(INDEX(Lotes!$E:$E,MATCH(1,(Lotes!$A:$A=A6091)*(Lotes!$C:$C=C6091),0)),"")</f>
        <v/>
      </c>
      <c r="E6091" s="14">
        <f>IF(D6091="","",D6091-TODAY())</f>
        <v/>
      </c>
      <c r="F6091">
        <f>IF(D6091="","",IF(E6091&lt;0,"VENCIDO",IF(E6091&lt;=30,"VENCE EM &lt;= 30 DIAS",IF(E6091&lt;=60,"ATENCAO (31-60 DIAS)","OK"))))</f>
        <v/>
      </c>
      <c r="G6091" s="14">
        <f>SUMIFS(Lancamentos!$G:$G,Lancamentos!$C:$C,$A6091,Lancamentos!$E:$E,$C6091,Lancamentos!$B:$B,"ENTRADA")</f>
        <v/>
      </c>
      <c r="H6091" s="14">
        <f>SUMIFS(Lancamentos!$G:$G,Lancamentos!$C:$C,$A6091,Lancamentos!$E:$E,$C6091,Lancamentos!$B:$B,"SAIDA_USO")</f>
        <v/>
      </c>
      <c r="I6091" s="14">
        <f>SUMIFS(Lancamentos!$G:$G,Lancamentos!$C:$C,$A6091,Lancamentos!$E:$E,$C6091,Lancamentos!$B:$B,"SAIDA_DESCARTE")</f>
        <v/>
      </c>
      <c r="J6091" s="14">
        <f>G6091-H6091-I6091</f>
        <v/>
      </c>
      <c r="K6091">
        <f>IF(A6091="","",IF(J6091&lt;=IFERROR(VLOOKUP(A6091,Produtos!$A:$E,5,FALSE),0),"ABAIXO DO MINIMO","OK"))</f>
        <v/>
      </c>
    </row>
    <row r="6092">
      <c r="B6092">
        <f>IFERROR(VLOOKUP(A6092,Produtos!A:B,2,FALSE),"")</f>
        <v/>
      </c>
      <c r="D6092" s="10">
        <f>IFERROR(INDEX(Lotes!$E:$E,MATCH(1,(Lotes!$A:$A=A6092)*(Lotes!$C:$C=C6092),0)),"")</f>
        <v/>
      </c>
      <c r="E6092" s="14">
        <f>IF(D6092="","",D6092-TODAY())</f>
        <v/>
      </c>
      <c r="F6092">
        <f>IF(D6092="","",IF(E6092&lt;0,"VENCIDO",IF(E6092&lt;=30,"VENCE EM &lt;= 30 DIAS",IF(E6092&lt;=60,"ATENCAO (31-60 DIAS)","OK"))))</f>
        <v/>
      </c>
      <c r="G6092" s="14">
        <f>SUMIFS(Lancamentos!$G:$G,Lancamentos!$C:$C,$A6092,Lancamentos!$E:$E,$C6092,Lancamentos!$B:$B,"ENTRADA")</f>
        <v/>
      </c>
      <c r="H6092" s="14">
        <f>SUMIFS(Lancamentos!$G:$G,Lancamentos!$C:$C,$A6092,Lancamentos!$E:$E,$C6092,Lancamentos!$B:$B,"SAIDA_USO")</f>
        <v/>
      </c>
      <c r="I6092" s="14">
        <f>SUMIFS(Lancamentos!$G:$G,Lancamentos!$C:$C,$A6092,Lancamentos!$E:$E,$C6092,Lancamentos!$B:$B,"SAIDA_DESCARTE")</f>
        <v/>
      </c>
      <c r="J6092" s="14">
        <f>G6092-H6092-I6092</f>
        <v/>
      </c>
      <c r="K6092">
        <f>IF(A6092="","",IF(J6092&lt;=IFERROR(VLOOKUP(A6092,Produtos!$A:$E,5,FALSE),0),"ABAIXO DO MINIMO","OK"))</f>
        <v/>
      </c>
    </row>
    <row r="6093">
      <c r="B6093">
        <f>IFERROR(VLOOKUP(A6093,Produtos!A:B,2,FALSE),"")</f>
        <v/>
      </c>
      <c r="D6093" s="10">
        <f>IFERROR(INDEX(Lotes!$E:$E,MATCH(1,(Lotes!$A:$A=A6093)*(Lotes!$C:$C=C6093),0)),"")</f>
        <v/>
      </c>
      <c r="E6093" s="14">
        <f>IF(D6093="","",D6093-TODAY())</f>
        <v/>
      </c>
      <c r="F6093">
        <f>IF(D6093="","",IF(E6093&lt;0,"VENCIDO",IF(E6093&lt;=30,"VENCE EM &lt;= 30 DIAS",IF(E6093&lt;=60,"ATENCAO (31-60 DIAS)","OK"))))</f>
        <v/>
      </c>
      <c r="G6093" s="14">
        <f>SUMIFS(Lancamentos!$G:$G,Lancamentos!$C:$C,$A6093,Lancamentos!$E:$E,$C6093,Lancamentos!$B:$B,"ENTRADA")</f>
        <v/>
      </c>
      <c r="H6093" s="14">
        <f>SUMIFS(Lancamentos!$G:$G,Lancamentos!$C:$C,$A6093,Lancamentos!$E:$E,$C6093,Lancamentos!$B:$B,"SAIDA_USO")</f>
        <v/>
      </c>
      <c r="I6093" s="14">
        <f>SUMIFS(Lancamentos!$G:$G,Lancamentos!$C:$C,$A6093,Lancamentos!$E:$E,$C6093,Lancamentos!$B:$B,"SAIDA_DESCARTE")</f>
        <v/>
      </c>
      <c r="J6093" s="14">
        <f>G6093-H6093-I6093</f>
        <v/>
      </c>
      <c r="K6093">
        <f>IF(A6093="","",IF(J6093&lt;=IFERROR(VLOOKUP(A6093,Produtos!$A:$E,5,FALSE),0),"ABAIXO DO MINIMO","OK"))</f>
        <v/>
      </c>
    </row>
    <row r="6094">
      <c r="B6094">
        <f>IFERROR(VLOOKUP(A6094,Produtos!A:B,2,FALSE),"")</f>
        <v/>
      </c>
      <c r="D6094" s="10">
        <f>IFERROR(INDEX(Lotes!$E:$E,MATCH(1,(Lotes!$A:$A=A6094)*(Lotes!$C:$C=C6094),0)),"")</f>
        <v/>
      </c>
      <c r="E6094" s="14">
        <f>IF(D6094="","",D6094-TODAY())</f>
        <v/>
      </c>
      <c r="F6094">
        <f>IF(D6094="","",IF(E6094&lt;0,"VENCIDO",IF(E6094&lt;=30,"VENCE EM &lt;= 30 DIAS",IF(E6094&lt;=60,"ATENCAO (31-60 DIAS)","OK"))))</f>
        <v/>
      </c>
      <c r="G6094" s="14">
        <f>SUMIFS(Lancamentos!$G:$G,Lancamentos!$C:$C,$A6094,Lancamentos!$E:$E,$C6094,Lancamentos!$B:$B,"ENTRADA")</f>
        <v/>
      </c>
      <c r="H6094" s="14">
        <f>SUMIFS(Lancamentos!$G:$G,Lancamentos!$C:$C,$A6094,Lancamentos!$E:$E,$C6094,Lancamentos!$B:$B,"SAIDA_USO")</f>
        <v/>
      </c>
      <c r="I6094" s="14">
        <f>SUMIFS(Lancamentos!$G:$G,Lancamentos!$C:$C,$A6094,Lancamentos!$E:$E,$C6094,Lancamentos!$B:$B,"SAIDA_DESCARTE")</f>
        <v/>
      </c>
      <c r="J6094" s="14">
        <f>G6094-H6094-I6094</f>
        <v/>
      </c>
      <c r="K6094">
        <f>IF(A6094="","",IF(J6094&lt;=IFERROR(VLOOKUP(A6094,Produtos!$A:$E,5,FALSE),0),"ABAIXO DO MINIMO","OK"))</f>
        <v/>
      </c>
    </row>
    <row r="6095">
      <c r="B6095">
        <f>IFERROR(VLOOKUP(A6095,Produtos!A:B,2,FALSE),"")</f>
        <v/>
      </c>
      <c r="D6095" s="10">
        <f>IFERROR(INDEX(Lotes!$E:$E,MATCH(1,(Lotes!$A:$A=A6095)*(Lotes!$C:$C=C6095),0)),"")</f>
        <v/>
      </c>
      <c r="E6095" s="14">
        <f>IF(D6095="","",D6095-TODAY())</f>
        <v/>
      </c>
      <c r="F6095">
        <f>IF(D6095="","",IF(E6095&lt;0,"VENCIDO",IF(E6095&lt;=30,"VENCE EM &lt;= 30 DIAS",IF(E6095&lt;=60,"ATENCAO (31-60 DIAS)","OK"))))</f>
        <v/>
      </c>
      <c r="G6095" s="14">
        <f>SUMIFS(Lancamentos!$G:$G,Lancamentos!$C:$C,$A6095,Lancamentos!$E:$E,$C6095,Lancamentos!$B:$B,"ENTRADA")</f>
        <v/>
      </c>
      <c r="H6095" s="14">
        <f>SUMIFS(Lancamentos!$G:$G,Lancamentos!$C:$C,$A6095,Lancamentos!$E:$E,$C6095,Lancamentos!$B:$B,"SAIDA_USO")</f>
        <v/>
      </c>
      <c r="I6095" s="14">
        <f>SUMIFS(Lancamentos!$G:$G,Lancamentos!$C:$C,$A6095,Lancamentos!$E:$E,$C6095,Lancamentos!$B:$B,"SAIDA_DESCARTE")</f>
        <v/>
      </c>
      <c r="J6095" s="14">
        <f>G6095-H6095-I6095</f>
        <v/>
      </c>
      <c r="K6095">
        <f>IF(A6095="","",IF(J6095&lt;=IFERROR(VLOOKUP(A6095,Produtos!$A:$E,5,FALSE),0),"ABAIXO DO MINIMO","OK"))</f>
        <v/>
      </c>
    </row>
    <row r="6096">
      <c r="B6096">
        <f>IFERROR(VLOOKUP(A6096,Produtos!A:B,2,FALSE),"")</f>
        <v/>
      </c>
      <c r="D6096" s="10">
        <f>IFERROR(INDEX(Lotes!$E:$E,MATCH(1,(Lotes!$A:$A=A6096)*(Lotes!$C:$C=C6096),0)),"")</f>
        <v/>
      </c>
      <c r="E6096" s="14">
        <f>IF(D6096="","",D6096-TODAY())</f>
        <v/>
      </c>
      <c r="F6096">
        <f>IF(D6096="","",IF(E6096&lt;0,"VENCIDO",IF(E6096&lt;=30,"VENCE EM &lt;= 30 DIAS",IF(E6096&lt;=60,"ATENCAO (31-60 DIAS)","OK"))))</f>
        <v/>
      </c>
      <c r="G6096" s="14">
        <f>SUMIFS(Lancamentos!$G:$G,Lancamentos!$C:$C,$A6096,Lancamentos!$E:$E,$C6096,Lancamentos!$B:$B,"ENTRADA")</f>
        <v/>
      </c>
      <c r="H6096" s="14">
        <f>SUMIFS(Lancamentos!$G:$G,Lancamentos!$C:$C,$A6096,Lancamentos!$E:$E,$C6096,Lancamentos!$B:$B,"SAIDA_USO")</f>
        <v/>
      </c>
      <c r="I6096" s="14">
        <f>SUMIFS(Lancamentos!$G:$G,Lancamentos!$C:$C,$A6096,Lancamentos!$E:$E,$C6096,Lancamentos!$B:$B,"SAIDA_DESCARTE")</f>
        <v/>
      </c>
      <c r="J6096" s="14">
        <f>G6096-H6096-I6096</f>
        <v/>
      </c>
      <c r="K6096">
        <f>IF(A6096="","",IF(J6096&lt;=IFERROR(VLOOKUP(A6096,Produtos!$A:$E,5,FALSE),0),"ABAIXO DO MINIMO","OK"))</f>
        <v/>
      </c>
    </row>
    <row r="6097">
      <c r="B6097">
        <f>IFERROR(VLOOKUP(A6097,Produtos!A:B,2,FALSE),"")</f>
        <v/>
      </c>
      <c r="D6097" s="10">
        <f>IFERROR(INDEX(Lotes!$E:$E,MATCH(1,(Lotes!$A:$A=A6097)*(Lotes!$C:$C=C6097),0)),"")</f>
        <v/>
      </c>
      <c r="E6097" s="14">
        <f>IF(D6097="","",D6097-TODAY())</f>
        <v/>
      </c>
      <c r="F6097">
        <f>IF(D6097="","",IF(E6097&lt;0,"VENCIDO",IF(E6097&lt;=30,"VENCE EM &lt;= 30 DIAS",IF(E6097&lt;=60,"ATENCAO (31-60 DIAS)","OK"))))</f>
        <v/>
      </c>
      <c r="G6097" s="14">
        <f>SUMIFS(Lancamentos!$G:$G,Lancamentos!$C:$C,$A6097,Lancamentos!$E:$E,$C6097,Lancamentos!$B:$B,"ENTRADA")</f>
        <v/>
      </c>
      <c r="H6097" s="14">
        <f>SUMIFS(Lancamentos!$G:$G,Lancamentos!$C:$C,$A6097,Lancamentos!$E:$E,$C6097,Lancamentos!$B:$B,"SAIDA_USO")</f>
        <v/>
      </c>
      <c r="I6097" s="14">
        <f>SUMIFS(Lancamentos!$G:$G,Lancamentos!$C:$C,$A6097,Lancamentos!$E:$E,$C6097,Lancamentos!$B:$B,"SAIDA_DESCARTE")</f>
        <v/>
      </c>
      <c r="J6097" s="14">
        <f>G6097-H6097-I6097</f>
        <v/>
      </c>
      <c r="K6097">
        <f>IF(A6097="","",IF(J6097&lt;=IFERROR(VLOOKUP(A6097,Produtos!$A:$E,5,FALSE),0),"ABAIXO DO MINIMO","OK"))</f>
        <v/>
      </c>
    </row>
    <row r="6098">
      <c r="B6098">
        <f>IFERROR(VLOOKUP(A6098,Produtos!A:B,2,FALSE),"")</f>
        <v/>
      </c>
      <c r="D6098" s="10">
        <f>IFERROR(INDEX(Lotes!$E:$E,MATCH(1,(Lotes!$A:$A=A6098)*(Lotes!$C:$C=C6098),0)),"")</f>
        <v/>
      </c>
      <c r="E6098" s="14">
        <f>IF(D6098="","",D6098-TODAY())</f>
        <v/>
      </c>
      <c r="F6098">
        <f>IF(D6098="","",IF(E6098&lt;0,"VENCIDO",IF(E6098&lt;=30,"VENCE EM &lt;= 30 DIAS",IF(E6098&lt;=60,"ATENCAO (31-60 DIAS)","OK"))))</f>
        <v/>
      </c>
      <c r="G6098" s="14">
        <f>SUMIFS(Lancamentos!$G:$G,Lancamentos!$C:$C,$A6098,Lancamentos!$E:$E,$C6098,Lancamentos!$B:$B,"ENTRADA")</f>
        <v/>
      </c>
      <c r="H6098" s="14">
        <f>SUMIFS(Lancamentos!$G:$G,Lancamentos!$C:$C,$A6098,Lancamentos!$E:$E,$C6098,Lancamentos!$B:$B,"SAIDA_USO")</f>
        <v/>
      </c>
      <c r="I6098" s="14">
        <f>SUMIFS(Lancamentos!$G:$G,Lancamentos!$C:$C,$A6098,Lancamentos!$E:$E,$C6098,Lancamentos!$B:$B,"SAIDA_DESCARTE")</f>
        <v/>
      </c>
      <c r="J6098" s="14">
        <f>G6098-H6098-I6098</f>
        <v/>
      </c>
      <c r="K6098">
        <f>IF(A6098="","",IF(J6098&lt;=IFERROR(VLOOKUP(A6098,Produtos!$A:$E,5,FALSE),0),"ABAIXO DO MINIMO","OK"))</f>
        <v/>
      </c>
    </row>
    <row r="6099">
      <c r="B6099">
        <f>IFERROR(VLOOKUP(A6099,Produtos!A:B,2,FALSE),"")</f>
        <v/>
      </c>
      <c r="D6099" s="10">
        <f>IFERROR(INDEX(Lotes!$E:$E,MATCH(1,(Lotes!$A:$A=A6099)*(Lotes!$C:$C=C6099),0)),"")</f>
        <v/>
      </c>
      <c r="E6099" s="14">
        <f>IF(D6099="","",D6099-TODAY())</f>
        <v/>
      </c>
      <c r="F6099">
        <f>IF(D6099="","",IF(E6099&lt;0,"VENCIDO",IF(E6099&lt;=30,"VENCE EM &lt;= 30 DIAS",IF(E6099&lt;=60,"ATENCAO (31-60 DIAS)","OK"))))</f>
        <v/>
      </c>
      <c r="G6099" s="14">
        <f>SUMIFS(Lancamentos!$G:$G,Lancamentos!$C:$C,$A6099,Lancamentos!$E:$E,$C6099,Lancamentos!$B:$B,"ENTRADA")</f>
        <v/>
      </c>
      <c r="H6099" s="14">
        <f>SUMIFS(Lancamentos!$G:$G,Lancamentos!$C:$C,$A6099,Lancamentos!$E:$E,$C6099,Lancamentos!$B:$B,"SAIDA_USO")</f>
        <v/>
      </c>
      <c r="I6099" s="14">
        <f>SUMIFS(Lancamentos!$G:$G,Lancamentos!$C:$C,$A6099,Lancamentos!$E:$E,$C6099,Lancamentos!$B:$B,"SAIDA_DESCARTE")</f>
        <v/>
      </c>
      <c r="J6099" s="14">
        <f>G6099-H6099-I6099</f>
        <v/>
      </c>
      <c r="K6099">
        <f>IF(A6099="","",IF(J6099&lt;=IFERROR(VLOOKUP(A6099,Produtos!$A:$E,5,FALSE),0),"ABAIXO DO MINIMO","OK"))</f>
        <v/>
      </c>
    </row>
    <row r="6100">
      <c r="B6100">
        <f>IFERROR(VLOOKUP(A6100,Produtos!A:B,2,FALSE),"")</f>
        <v/>
      </c>
      <c r="D6100" s="10">
        <f>IFERROR(INDEX(Lotes!$E:$E,MATCH(1,(Lotes!$A:$A=A6100)*(Lotes!$C:$C=C6100),0)),"")</f>
        <v/>
      </c>
      <c r="E6100" s="14">
        <f>IF(D6100="","",D6100-TODAY())</f>
        <v/>
      </c>
      <c r="F6100">
        <f>IF(D6100="","",IF(E6100&lt;0,"VENCIDO",IF(E6100&lt;=30,"VENCE EM &lt;= 30 DIAS",IF(E6100&lt;=60,"ATENCAO (31-60 DIAS)","OK"))))</f>
        <v/>
      </c>
      <c r="G6100" s="14">
        <f>SUMIFS(Lancamentos!$G:$G,Lancamentos!$C:$C,$A6100,Lancamentos!$E:$E,$C6100,Lancamentos!$B:$B,"ENTRADA")</f>
        <v/>
      </c>
      <c r="H6100" s="14">
        <f>SUMIFS(Lancamentos!$G:$G,Lancamentos!$C:$C,$A6100,Lancamentos!$E:$E,$C6100,Lancamentos!$B:$B,"SAIDA_USO")</f>
        <v/>
      </c>
      <c r="I6100" s="14">
        <f>SUMIFS(Lancamentos!$G:$G,Lancamentos!$C:$C,$A6100,Lancamentos!$E:$E,$C6100,Lancamentos!$B:$B,"SAIDA_DESCARTE")</f>
        <v/>
      </c>
      <c r="J6100" s="14">
        <f>G6100-H6100-I6100</f>
        <v/>
      </c>
      <c r="K6100">
        <f>IF(A6100="","",IF(J6100&lt;=IFERROR(VLOOKUP(A6100,Produtos!$A:$E,5,FALSE),0),"ABAIXO DO MINIMO","OK"))</f>
        <v/>
      </c>
    </row>
    <row r="6101">
      <c r="B6101">
        <f>IFERROR(VLOOKUP(A6101,Produtos!A:B,2,FALSE),"")</f>
        <v/>
      </c>
      <c r="D6101" s="10">
        <f>IFERROR(INDEX(Lotes!$E:$E,MATCH(1,(Lotes!$A:$A=A6101)*(Lotes!$C:$C=C6101),0)),"")</f>
        <v/>
      </c>
      <c r="E6101" s="14">
        <f>IF(D6101="","",D6101-TODAY())</f>
        <v/>
      </c>
      <c r="F6101">
        <f>IF(D6101="","",IF(E6101&lt;0,"VENCIDO",IF(E6101&lt;=30,"VENCE EM &lt;= 30 DIAS",IF(E6101&lt;=60,"ATENCAO (31-60 DIAS)","OK"))))</f>
        <v/>
      </c>
      <c r="G6101" s="14">
        <f>SUMIFS(Lancamentos!$G:$G,Lancamentos!$C:$C,$A6101,Lancamentos!$E:$E,$C6101,Lancamentos!$B:$B,"ENTRADA")</f>
        <v/>
      </c>
      <c r="H6101" s="14">
        <f>SUMIFS(Lancamentos!$G:$G,Lancamentos!$C:$C,$A6101,Lancamentos!$E:$E,$C6101,Lancamentos!$B:$B,"SAIDA_USO")</f>
        <v/>
      </c>
      <c r="I6101" s="14">
        <f>SUMIFS(Lancamentos!$G:$G,Lancamentos!$C:$C,$A6101,Lancamentos!$E:$E,$C6101,Lancamentos!$B:$B,"SAIDA_DESCARTE")</f>
        <v/>
      </c>
      <c r="J6101" s="14">
        <f>G6101-H6101-I6101</f>
        <v/>
      </c>
      <c r="K6101">
        <f>IF(A6101="","",IF(J6101&lt;=IFERROR(VLOOKUP(A6101,Produtos!$A:$E,5,FALSE),0),"ABAIXO DO MINIMO","OK"))</f>
        <v/>
      </c>
    </row>
    <row r="6102">
      <c r="B6102">
        <f>IFERROR(VLOOKUP(A6102,Produtos!A:B,2,FALSE),"")</f>
        <v/>
      </c>
      <c r="D6102" s="10">
        <f>IFERROR(INDEX(Lotes!$E:$E,MATCH(1,(Lotes!$A:$A=A6102)*(Lotes!$C:$C=C6102),0)),"")</f>
        <v/>
      </c>
      <c r="E6102" s="14">
        <f>IF(D6102="","",D6102-TODAY())</f>
        <v/>
      </c>
      <c r="F6102">
        <f>IF(D6102="","",IF(E6102&lt;0,"VENCIDO",IF(E6102&lt;=30,"VENCE EM &lt;= 30 DIAS",IF(E6102&lt;=60,"ATENCAO (31-60 DIAS)","OK"))))</f>
        <v/>
      </c>
      <c r="G6102" s="14">
        <f>SUMIFS(Lancamentos!$G:$G,Lancamentos!$C:$C,$A6102,Lancamentos!$E:$E,$C6102,Lancamentos!$B:$B,"ENTRADA")</f>
        <v/>
      </c>
      <c r="H6102" s="14">
        <f>SUMIFS(Lancamentos!$G:$G,Lancamentos!$C:$C,$A6102,Lancamentos!$E:$E,$C6102,Lancamentos!$B:$B,"SAIDA_USO")</f>
        <v/>
      </c>
      <c r="I6102" s="14">
        <f>SUMIFS(Lancamentos!$G:$G,Lancamentos!$C:$C,$A6102,Lancamentos!$E:$E,$C6102,Lancamentos!$B:$B,"SAIDA_DESCARTE")</f>
        <v/>
      </c>
      <c r="J6102" s="14">
        <f>G6102-H6102-I6102</f>
        <v/>
      </c>
      <c r="K6102">
        <f>IF(A6102="","",IF(J6102&lt;=IFERROR(VLOOKUP(A6102,Produtos!$A:$E,5,FALSE),0),"ABAIXO DO MINIMO","OK"))</f>
        <v/>
      </c>
    </row>
    <row r="6103">
      <c r="B6103">
        <f>IFERROR(VLOOKUP(A6103,Produtos!A:B,2,FALSE),"")</f>
        <v/>
      </c>
      <c r="D6103" s="10">
        <f>IFERROR(INDEX(Lotes!$E:$E,MATCH(1,(Lotes!$A:$A=A6103)*(Lotes!$C:$C=C6103),0)),"")</f>
        <v/>
      </c>
      <c r="E6103" s="14">
        <f>IF(D6103="","",D6103-TODAY())</f>
        <v/>
      </c>
      <c r="F6103">
        <f>IF(D6103="","",IF(E6103&lt;0,"VENCIDO",IF(E6103&lt;=30,"VENCE EM &lt;= 30 DIAS",IF(E6103&lt;=60,"ATENCAO (31-60 DIAS)","OK"))))</f>
        <v/>
      </c>
      <c r="G6103" s="14">
        <f>SUMIFS(Lancamentos!$G:$G,Lancamentos!$C:$C,$A6103,Lancamentos!$E:$E,$C6103,Lancamentos!$B:$B,"ENTRADA")</f>
        <v/>
      </c>
      <c r="H6103" s="14">
        <f>SUMIFS(Lancamentos!$G:$G,Lancamentos!$C:$C,$A6103,Lancamentos!$E:$E,$C6103,Lancamentos!$B:$B,"SAIDA_USO")</f>
        <v/>
      </c>
      <c r="I6103" s="14">
        <f>SUMIFS(Lancamentos!$G:$G,Lancamentos!$C:$C,$A6103,Lancamentos!$E:$E,$C6103,Lancamentos!$B:$B,"SAIDA_DESCARTE")</f>
        <v/>
      </c>
      <c r="J6103" s="14">
        <f>G6103-H6103-I6103</f>
        <v/>
      </c>
      <c r="K6103">
        <f>IF(A6103="","",IF(J6103&lt;=IFERROR(VLOOKUP(A6103,Produtos!$A:$E,5,FALSE),0),"ABAIXO DO MINIMO","OK"))</f>
        <v/>
      </c>
    </row>
    <row r="6104">
      <c r="B6104">
        <f>IFERROR(VLOOKUP(A6104,Produtos!A:B,2,FALSE),"")</f>
        <v/>
      </c>
      <c r="D6104" s="10">
        <f>IFERROR(INDEX(Lotes!$E:$E,MATCH(1,(Lotes!$A:$A=A6104)*(Lotes!$C:$C=C6104),0)),"")</f>
        <v/>
      </c>
      <c r="E6104" s="14">
        <f>IF(D6104="","",D6104-TODAY())</f>
        <v/>
      </c>
      <c r="F6104">
        <f>IF(D6104="","",IF(E6104&lt;0,"VENCIDO",IF(E6104&lt;=30,"VENCE EM &lt;= 30 DIAS",IF(E6104&lt;=60,"ATENCAO (31-60 DIAS)","OK"))))</f>
        <v/>
      </c>
      <c r="G6104" s="14">
        <f>SUMIFS(Lancamentos!$G:$G,Lancamentos!$C:$C,$A6104,Lancamentos!$E:$E,$C6104,Lancamentos!$B:$B,"ENTRADA")</f>
        <v/>
      </c>
      <c r="H6104" s="14">
        <f>SUMIFS(Lancamentos!$G:$G,Lancamentos!$C:$C,$A6104,Lancamentos!$E:$E,$C6104,Lancamentos!$B:$B,"SAIDA_USO")</f>
        <v/>
      </c>
      <c r="I6104" s="14">
        <f>SUMIFS(Lancamentos!$G:$G,Lancamentos!$C:$C,$A6104,Lancamentos!$E:$E,$C6104,Lancamentos!$B:$B,"SAIDA_DESCARTE")</f>
        <v/>
      </c>
      <c r="J6104" s="14">
        <f>G6104-H6104-I6104</f>
        <v/>
      </c>
      <c r="K6104">
        <f>IF(A6104="","",IF(J6104&lt;=IFERROR(VLOOKUP(A6104,Produtos!$A:$E,5,FALSE),0),"ABAIXO DO MINIMO","OK"))</f>
        <v/>
      </c>
    </row>
    <row r="6105">
      <c r="B6105">
        <f>IFERROR(VLOOKUP(A6105,Produtos!A:B,2,FALSE),"")</f>
        <v/>
      </c>
      <c r="D6105" s="10">
        <f>IFERROR(INDEX(Lotes!$E:$E,MATCH(1,(Lotes!$A:$A=A6105)*(Lotes!$C:$C=C6105),0)),"")</f>
        <v/>
      </c>
      <c r="E6105" s="14">
        <f>IF(D6105="","",D6105-TODAY())</f>
        <v/>
      </c>
      <c r="F6105">
        <f>IF(D6105="","",IF(E6105&lt;0,"VENCIDO",IF(E6105&lt;=30,"VENCE EM &lt;= 30 DIAS",IF(E6105&lt;=60,"ATENCAO (31-60 DIAS)","OK"))))</f>
        <v/>
      </c>
      <c r="G6105" s="14">
        <f>SUMIFS(Lancamentos!$G:$G,Lancamentos!$C:$C,$A6105,Lancamentos!$E:$E,$C6105,Lancamentos!$B:$B,"ENTRADA")</f>
        <v/>
      </c>
      <c r="H6105" s="14">
        <f>SUMIFS(Lancamentos!$G:$G,Lancamentos!$C:$C,$A6105,Lancamentos!$E:$E,$C6105,Lancamentos!$B:$B,"SAIDA_USO")</f>
        <v/>
      </c>
      <c r="I6105" s="14">
        <f>SUMIFS(Lancamentos!$G:$G,Lancamentos!$C:$C,$A6105,Lancamentos!$E:$E,$C6105,Lancamentos!$B:$B,"SAIDA_DESCARTE")</f>
        <v/>
      </c>
      <c r="J6105" s="14">
        <f>G6105-H6105-I6105</f>
        <v/>
      </c>
      <c r="K6105">
        <f>IF(A6105="","",IF(J6105&lt;=IFERROR(VLOOKUP(A6105,Produtos!$A:$E,5,FALSE),0),"ABAIXO DO MINIMO","OK"))</f>
        <v/>
      </c>
    </row>
    <row r="6106">
      <c r="B6106">
        <f>IFERROR(VLOOKUP(A6106,Produtos!A:B,2,FALSE),"")</f>
        <v/>
      </c>
      <c r="D6106" s="10">
        <f>IFERROR(INDEX(Lotes!$E:$E,MATCH(1,(Lotes!$A:$A=A6106)*(Lotes!$C:$C=C6106),0)),"")</f>
        <v/>
      </c>
      <c r="E6106" s="14">
        <f>IF(D6106="","",D6106-TODAY())</f>
        <v/>
      </c>
      <c r="F6106">
        <f>IF(D6106="","",IF(E6106&lt;0,"VENCIDO",IF(E6106&lt;=30,"VENCE EM &lt;= 30 DIAS",IF(E6106&lt;=60,"ATENCAO (31-60 DIAS)","OK"))))</f>
        <v/>
      </c>
      <c r="G6106" s="14">
        <f>SUMIFS(Lancamentos!$G:$G,Lancamentos!$C:$C,$A6106,Lancamentos!$E:$E,$C6106,Lancamentos!$B:$B,"ENTRADA")</f>
        <v/>
      </c>
      <c r="H6106" s="14">
        <f>SUMIFS(Lancamentos!$G:$G,Lancamentos!$C:$C,$A6106,Lancamentos!$E:$E,$C6106,Lancamentos!$B:$B,"SAIDA_USO")</f>
        <v/>
      </c>
      <c r="I6106" s="14">
        <f>SUMIFS(Lancamentos!$G:$G,Lancamentos!$C:$C,$A6106,Lancamentos!$E:$E,$C6106,Lancamentos!$B:$B,"SAIDA_DESCARTE")</f>
        <v/>
      </c>
      <c r="J6106" s="14">
        <f>G6106-H6106-I6106</f>
        <v/>
      </c>
      <c r="K6106">
        <f>IF(A6106="","",IF(J6106&lt;=IFERROR(VLOOKUP(A6106,Produtos!$A:$E,5,FALSE),0),"ABAIXO DO MINIMO","OK"))</f>
        <v/>
      </c>
    </row>
    <row r="6107">
      <c r="B6107">
        <f>IFERROR(VLOOKUP(A6107,Produtos!A:B,2,FALSE),"")</f>
        <v/>
      </c>
      <c r="D6107" s="10">
        <f>IFERROR(INDEX(Lotes!$E:$E,MATCH(1,(Lotes!$A:$A=A6107)*(Lotes!$C:$C=C6107),0)),"")</f>
        <v/>
      </c>
      <c r="E6107" s="14">
        <f>IF(D6107="","",D6107-TODAY())</f>
        <v/>
      </c>
      <c r="F6107">
        <f>IF(D6107="","",IF(E6107&lt;0,"VENCIDO",IF(E6107&lt;=30,"VENCE EM &lt;= 30 DIAS",IF(E6107&lt;=60,"ATENCAO (31-60 DIAS)","OK"))))</f>
        <v/>
      </c>
      <c r="G6107" s="14">
        <f>SUMIFS(Lancamentos!$G:$G,Lancamentos!$C:$C,$A6107,Lancamentos!$E:$E,$C6107,Lancamentos!$B:$B,"ENTRADA")</f>
        <v/>
      </c>
      <c r="H6107" s="14">
        <f>SUMIFS(Lancamentos!$G:$G,Lancamentos!$C:$C,$A6107,Lancamentos!$E:$E,$C6107,Lancamentos!$B:$B,"SAIDA_USO")</f>
        <v/>
      </c>
      <c r="I6107" s="14">
        <f>SUMIFS(Lancamentos!$G:$G,Lancamentos!$C:$C,$A6107,Lancamentos!$E:$E,$C6107,Lancamentos!$B:$B,"SAIDA_DESCARTE")</f>
        <v/>
      </c>
      <c r="J6107" s="14">
        <f>G6107-H6107-I6107</f>
        <v/>
      </c>
      <c r="K6107">
        <f>IF(A6107="","",IF(J6107&lt;=IFERROR(VLOOKUP(A6107,Produtos!$A:$E,5,FALSE),0),"ABAIXO DO MINIMO","OK"))</f>
        <v/>
      </c>
    </row>
    <row r="6108">
      <c r="B6108">
        <f>IFERROR(VLOOKUP(A6108,Produtos!A:B,2,FALSE),"")</f>
        <v/>
      </c>
      <c r="D6108" s="10">
        <f>IFERROR(INDEX(Lotes!$E:$E,MATCH(1,(Lotes!$A:$A=A6108)*(Lotes!$C:$C=C6108),0)),"")</f>
        <v/>
      </c>
      <c r="E6108" s="14">
        <f>IF(D6108="","",D6108-TODAY())</f>
        <v/>
      </c>
      <c r="F6108">
        <f>IF(D6108="","",IF(E6108&lt;0,"VENCIDO",IF(E6108&lt;=30,"VENCE EM &lt;= 30 DIAS",IF(E6108&lt;=60,"ATENCAO (31-60 DIAS)","OK"))))</f>
        <v/>
      </c>
      <c r="G6108" s="14">
        <f>SUMIFS(Lancamentos!$G:$G,Lancamentos!$C:$C,$A6108,Lancamentos!$E:$E,$C6108,Lancamentos!$B:$B,"ENTRADA")</f>
        <v/>
      </c>
      <c r="H6108" s="14">
        <f>SUMIFS(Lancamentos!$G:$G,Lancamentos!$C:$C,$A6108,Lancamentos!$E:$E,$C6108,Lancamentos!$B:$B,"SAIDA_USO")</f>
        <v/>
      </c>
      <c r="I6108" s="14">
        <f>SUMIFS(Lancamentos!$G:$G,Lancamentos!$C:$C,$A6108,Lancamentos!$E:$E,$C6108,Lancamentos!$B:$B,"SAIDA_DESCARTE")</f>
        <v/>
      </c>
      <c r="J6108" s="14">
        <f>G6108-H6108-I6108</f>
        <v/>
      </c>
      <c r="K6108">
        <f>IF(A6108="","",IF(J6108&lt;=IFERROR(VLOOKUP(A6108,Produtos!$A:$E,5,FALSE),0),"ABAIXO DO MINIMO","OK"))</f>
        <v/>
      </c>
    </row>
    <row r="6109">
      <c r="B6109">
        <f>IFERROR(VLOOKUP(A6109,Produtos!A:B,2,FALSE),"")</f>
        <v/>
      </c>
      <c r="D6109" s="10">
        <f>IFERROR(INDEX(Lotes!$E:$E,MATCH(1,(Lotes!$A:$A=A6109)*(Lotes!$C:$C=C6109),0)),"")</f>
        <v/>
      </c>
      <c r="E6109" s="14">
        <f>IF(D6109="","",D6109-TODAY())</f>
        <v/>
      </c>
      <c r="F6109">
        <f>IF(D6109="","",IF(E6109&lt;0,"VENCIDO",IF(E6109&lt;=30,"VENCE EM &lt;= 30 DIAS",IF(E6109&lt;=60,"ATENCAO (31-60 DIAS)","OK"))))</f>
        <v/>
      </c>
      <c r="G6109" s="14">
        <f>SUMIFS(Lancamentos!$G:$G,Lancamentos!$C:$C,$A6109,Lancamentos!$E:$E,$C6109,Lancamentos!$B:$B,"ENTRADA")</f>
        <v/>
      </c>
      <c r="H6109" s="14">
        <f>SUMIFS(Lancamentos!$G:$G,Lancamentos!$C:$C,$A6109,Lancamentos!$E:$E,$C6109,Lancamentos!$B:$B,"SAIDA_USO")</f>
        <v/>
      </c>
      <c r="I6109" s="14">
        <f>SUMIFS(Lancamentos!$G:$G,Lancamentos!$C:$C,$A6109,Lancamentos!$E:$E,$C6109,Lancamentos!$B:$B,"SAIDA_DESCARTE")</f>
        <v/>
      </c>
      <c r="J6109" s="14">
        <f>G6109-H6109-I6109</f>
        <v/>
      </c>
      <c r="K6109">
        <f>IF(A6109="","",IF(J6109&lt;=IFERROR(VLOOKUP(A6109,Produtos!$A:$E,5,FALSE),0),"ABAIXO DO MINIMO","OK"))</f>
        <v/>
      </c>
    </row>
    <row r="6110">
      <c r="B6110">
        <f>IFERROR(VLOOKUP(A6110,Produtos!A:B,2,FALSE),"")</f>
        <v/>
      </c>
      <c r="D6110" s="10">
        <f>IFERROR(INDEX(Lotes!$E:$E,MATCH(1,(Lotes!$A:$A=A6110)*(Lotes!$C:$C=C6110),0)),"")</f>
        <v/>
      </c>
      <c r="E6110" s="14">
        <f>IF(D6110="","",D6110-TODAY())</f>
        <v/>
      </c>
      <c r="F6110">
        <f>IF(D6110="","",IF(E6110&lt;0,"VENCIDO",IF(E6110&lt;=30,"VENCE EM &lt;= 30 DIAS",IF(E6110&lt;=60,"ATENCAO (31-60 DIAS)","OK"))))</f>
        <v/>
      </c>
      <c r="G6110" s="14">
        <f>SUMIFS(Lancamentos!$G:$G,Lancamentos!$C:$C,$A6110,Lancamentos!$E:$E,$C6110,Lancamentos!$B:$B,"ENTRADA")</f>
        <v/>
      </c>
      <c r="H6110" s="14">
        <f>SUMIFS(Lancamentos!$G:$G,Lancamentos!$C:$C,$A6110,Lancamentos!$E:$E,$C6110,Lancamentos!$B:$B,"SAIDA_USO")</f>
        <v/>
      </c>
      <c r="I6110" s="14">
        <f>SUMIFS(Lancamentos!$G:$G,Lancamentos!$C:$C,$A6110,Lancamentos!$E:$E,$C6110,Lancamentos!$B:$B,"SAIDA_DESCARTE")</f>
        <v/>
      </c>
      <c r="J6110" s="14">
        <f>G6110-H6110-I6110</f>
        <v/>
      </c>
      <c r="K6110">
        <f>IF(A6110="","",IF(J6110&lt;=IFERROR(VLOOKUP(A6110,Produtos!$A:$E,5,FALSE),0),"ABAIXO DO MINIMO","OK"))</f>
        <v/>
      </c>
    </row>
    <row r="6111">
      <c r="B6111">
        <f>IFERROR(VLOOKUP(A6111,Produtos!A:B,2,FALSE),"")</f>
        <v/>
      </c>
      <c r="D6111" s="10">
        <f>IFERROR(INDEX(Lotes!$E:$E,MATCH(1,(Lotes!$A:$A=A6111)*(Lotes!$C:$C=C6111),0)),"")</f>
        <v/>
      </c>
      <c r="E6111" s="14">
        <f>IF(D6111="","",D6111-TODAY())</f>
        <v/>
      </c>
      <c r="F6111">
        <f>IF(D6111="","",IF(E6111&lt;0,"VENCIDO",IF(E6111&lt;=30,"VENCE EM &lt;= 30 DIAS",IF(E6111&lt;=60,"ATENCAO (31-60 DIAS)","OK"))))</f>
        <v/>
      </c>
      <c r="G6111" s="14">
        <f>SUMIFS(Lancamentos!$G:$G,Lancamentos!$C:$C,$A6111,Lancamentos!$E:$E,$C6111,Lancamentos!$B:$B,"ENTRADA")</f>
        <v/>
      </c>
      <c r="H6111" s="14">
        <f>SUMIFS(Lancamentos!$G:$G,Lancamentos!$C:$C,$A6111,Lancamentos!$E:$E,$C6111,Lancamentos!$B:$B,"SAIDA_USO")</f>
        <v/>
      </c>
      <c r="I6111" s="14">
        <f>SUMIFS(Lancamentos!$G:$G,Lancamentos!$C:$C,$A6111,Lancamentos!$E:$E,$C6111,Lancamentos!$B:$B,"SAIDA_DESCARTE")</f>
        <v/>
      </c>
      <c r="J6111" s="14">
        <f>G6111-H6111-I6111</f>
        <v/>
      </c>
      <c r="K6111">
        <f>IF(A6111="","",IF(J6111&lt;=IFERROR(VLOOKUP(A6111,Produtos!$A:$E,5,FALSE),0),"ABAIXO DO MINIMO","OK"))</f>
        <v/>
      </c>
    </row>
    <row r="6112">
      <c r="B6112">
        <f>IFERROR(VLOOKUP(A6112,Produtos!A:B,2,FALSE),"")</f>
        <v/>
      </c>
      <c r="D6112" s="10">
        <f>IFERROR(INDEX(Lotes!$E:$E,MATCH(1,(Lotes!$A:$A=A6112)*(Lotes!$C:$C=C6112),0)),"")</f>
        <v/>
      </c>
      <c r="E6112" s="14">
        <f>IF(D6112="","",D6112-TODAY())</f>
        <v/>
      </c>
      <c r="F6112">
        <f>IF(D6112="","",IF(E6112&lt;0,"VENCIDO",IF(E6112&lt;=30,"VENCE EM &lt;= 30 DIAS",IF(E6112&lt;=60,"ATENCAO (31-60 DIAS)","OK"))))</f>
        <v/>
      </c>
      <c r="G6112" s="14">
        <f>SUMIFS(Lancamentos!$G:$G,Lancamentos!$C:$C,$A6112,Lancamentos!$E:$E,$C6112,Lancamentos!$B:$B,"ENTRADA")</f>
        <v/>
      </c>
      <c r="H6112" s="14">
        <f>SUMIFS(Lancamentos!$G:$G,Lancamentos!$C:$C,$A6112,Lancamentos!$E:$E,$C6112,Lancamentos!$B:$B,"SAIDA_USO")</f>
        <v/>
      </c>
      <c r="I6112" s="14">
        <f>SUMIFS(Lancamentos!$G:$G,Lancamentos!$C:$C,$A6112,Lancamentos!$E:$E,$C6112,Lancamentos!$B:$B,"SAIDA_DESCARTE")</f>
        <v/>
      </c>
      <c r="J6112" s="14">
        <f>G6112-H6112-I6112</f>
        <v/>
      </c>
      <c r="K6112">
        <f>IF(A6112="","",IF(J6112&lt;=IFERROR(VLOOKUP(A6112,Produtos!$A:$E,5,FALSE),0),"ABAIXO DO MINIMO","OK"))</f>
        <v/>
      </c>
    </row>
    <row r="6113">
      <c r="B6113">
        <f>IFERROR(VLOOKUP(A6113,Produtos!A:B,2,FALSE),"")</f>
        <v/>
      </c>
      <c r="D6113" s="10">
        <f>IFERROR(INDEX(Lotes!$E:$E,MATCH(1,(Lotes!$A:$A=A6113)*(Lotes!$C:$C=C6113),0)),"")</f>
        <v/>
      </c>
      <c r="E6113" s="14">
        <f>IF(D6113="","",D6113-TODAY())</f>
        <v/>
      </c>
      <c r="F6113">
        <f>IF(D6113="","",IF(E6113&lt;0,"VENCIDO",IF(E6113&lt;=30,"VENCE EM &lt;= 30 DIAS",IF(E6113&lt;=60,"ATENCAO (31-60 DIAS)","OK"))))</f>
        <v/>
      </c>
      <c r="G6113" s="14">
        <f>SUMIFS(Lancamentos!$G:$G,Lancamentos!$C:$C,$A6113,Lancamentos!$E:$E,$C6113,Lancamentos!$B:$B,"ENTRADA")</f>
        <v/>
      </c>
      <c r="H6113" s="14">
        <f>SUMIFS(Lancamentos!$G:$G,Lancamentos!$C:$C,$A6113,Lancamentos!$E:$E,$C6113,Lancamentos!$B:$B,"SAIDA_USO")</f>
        <v/>
      </c>
      <c r="I6113" s="14">
        <f>SUMIFS(Lancamentos!$G:$G,Lancamentos!$C:$C,$A6113,Lancamentos!$E:$E,$C6113,Lancamentos!$B:$B,"SAIDA_DESCARTE")</f>
        <v/>
      </c>
      <c r="J6113" s="14">
        <f>G6113-H6113-I6113</f>
        <v/>
      </c>
      <c r="K6113">
        <f>IF(A6113="","",IF(J6113&lt;=IFERROR(VLOOKUP(A6113,Produtos!$A:$E,5,FALSE),0),"ABAIXO DO MINIMO","OK"))</f>
        <v/>
      </c>
    </row>
    <row r="6114">
      <c r="B6114">
        <f>IFERROR(VLOOKUP(A6114,Produtos!A:B,2,FALSE),"")</f>
        <v/>
      </c>
      <c r="D6114" s="10">
        <f>IFERROR(INDEX(Lotes!$E:$E,MATCH(1,(Lotes!$A:$A=A6114)*(Lotes!$C:$C=C6114),0)),"")</f>
        <v/>
      </c>
      <c r="E6114" s="14">
        <f>IF(D6114="","",D6114-TODAY())</f>
        <v/>
      </c>
      <c r="F6114">
        <f>IF(D6114="","",IF(E6114&lt;0,"VENCIDO",IF(E6114&lt;=30,"VENCE EM &lt;= 30 DIAS",IF(E6114&lt;=60,"ATENCAO (31-60 DIAS)","OK"))))</f>
        <v/>
      </c>
      <c r="G6114" s="14">
        <f>SUMIFS(Lancamentos!$G:$G,Lancamentos!$C:$C,$A6114,Lancamentos!$E:$E,$C6114,Lancamentos!$B:$B,"ENTRADA")</f>
        <v/>
      </c>
      <c r="H6114" s="14">
        <f>SUMIFS(Lancamentos!$G:$G,Lancamentos!$C:$C,$A6114,Lancamentos!$E:$E,$C6114,Lancamentos!$B:$B,"SAIDA_USO")</f>
        <v/>
      </c>
      <c r="I6114" s="14">
        <f>SUMIFS(Lancamentos!$G:$G,Lancamentos!$C:$C,$A6114,Lancamentos!$E:$E,$C6114,Lancamentos!$B:$B,"SAIDA_DESCARTE")</f>
        <v/>
      </c>
      <c r="J6114" s="14">
        <f>G6114-H6114-I6114</f>
        <v/>
      </c>
      <c r="K6114">
        <f>IF(A6114="","",IF(J6114&lt;=IFERROR(VLOOKUP(A6114,Produtos!$A:$E,5,FALSE),0),"ABAIXO DO MINIMO","OK"))</f>
        <v/>
      </c>
    </row>
    <row r="6115">
      <c r="B6115">
        <f>IFERROR(VLOOKUP(A6115,Produtos!A:B,2,FALSE),"")</f>
        <v/>
      </c>
      <c r="D6115" s="10">
        <f>IFERROR(INDEX(Lotes!$E:$E,MATCH(1,(Lotes!$A:$A=A6115)*(Lotes!$C:$C=C6115),0)),"")</f>
        <v/>
      </c>
      <c r="E6115" s="14">
        <f>IF(D6115="","",D6115-TODAY())</f>
        <v/>
      </c>
      <c r="F6115">
        <f>IF(D6115="","",IF(E6115&lt;0,"VENCIDO",IF(E6115&lt;=30,"VENCE EM &lt;= 30 DIAS",IF(E6115&lt;=60,"ATENCAO (31-60 DIAS)","OK"))))</f>
        <v/>
      </c>
      <c r="G6115" s="14">
        <f>SUMIFS(Lancamentos!$G:$G,Lancamentos!$C:$C,$A6115,Lancamentos!$E:$E,$C6115,Lancamentos!$B:$B,"ENTRADA")</f>
        <v/>
      </c>
      <c r="H6115" s="14">
        <f>SUMIFS(Lancamentos!$G:$G,Lancamentos!$C:$C,$A6115,Lancamentos!$E:$E,$C6115,Lancamentos!$B:$B,"SAIDA_USO")</f>
        <v/>
      </c>
      <c r="I6115" s="14">
        <f>SUMIFS(Lancamentos!$G:$G,Lancamentos!$C:$C,$A6115,Lancamentos!$E:$E,$C6115,Lancamentos!$B:$B,"SAIDA_DESCARTE")</f>
        <v/>
      </c>
      <c r="J6115" s="14">
        <f>G6115-H6115-I6115</f>
        <v/>
      </c>
      <c r="K6115">
        <f>IF(A6115="","",IF(J6115&lt;=IFERROR(VLOOKUP(A6115,Produtos!$A:$E,5,FALSE),0),"ABAIXO DO MINIMO","OK"))</f>
        <v/>
      </c>
    </row>
    <row r="6116">
      <c r="B6116">
        <f>IFERROR(VLOOKUP(A6116,Produtos!A:B,2,FALSE),"")</f>
        <v/>
      </c>
      <c r="D6116" s="10">
        <f>IFERROR(INDEX(Lotes!$E:$E,MATCH(1,(Lotes!$A:$A=A6116)*(Lotes!$C:$C=C6116),0)),"")</f>
        <v/>
      </c>
      <c r="E6116" s="14">
        <f>IF(D6116="","",D6116-TODAY())</f>
        <v/>
      </c>
      <c r="F6116">
        <f>IF(D6116="","",IF(E6116&lt;0,"VENCIDO",IF(E6116&lt;=30,"VENCE EM &lt;= 30 DIAS",IF(E6116&lt;=60,"ATENCAO (31-60 DIAS)","OK"))))</f>
        <v/>
      </c>
      <c r="G6116" s="14">
        <f>SUMIFS(Lancamentos!$G:$G,Lancamentos!$C:$C,$A6116,Lancamentos!$E:$E,$C6116,Lancamentos!$B:$B,"ENTRADA")</f>
        <v/>
      </c>
      <c r="H6116" s="14">
        <f>SUMIFS(Lancamentos!$G:$G,Lancamentos!$C:$C,$A6116,Lancamentos!$E:$E,$C6116,Lancamentos!$B:$B,"SAIDA_USO")</f>
        <v/>
      </c>
      <c r="I6116" s="14">
        <f>SUMIFS(Lancamentos!$G:$G,Lancamentos!$C:$C,$A6116,Lancamentos!$E:$E,$C6116,Lancamentos!$B:$B,"SAIDA_DESCARTE")</f>
        <v/>
      </c>
      <c r="J6116" s="14">
        <f>G6116-H6116-I6116</f>
        <v/>
      </c>
      <c r="K6116">
        <f>IF(A6116="","",IF(J6116&lt;=IFERROR(VLOOKUP(A6116,Produtos!$A:$E,5,FALSE),0),"ABAIXO DO MINIMO","OK"))</f>
        <v/>
      </c>
    </row>
    <row r="6117">
      <c r="B6117">
        <f>IFERROR(VLOOKUP(A6117,Produtos!A:B,2,FALSE),"")</f>
        <v/>
      </c>
      <c r="D6117" s="10">
        <f>IFERROR(INDEX(Lotes!$E:$E,MATCH(1,(Lotes!$A:$A=A6117)*(Lotes!$C:$C=C6117),0)),"")</f>
        <v/>
      </c>
      <c r="E6117" s="14">
        <f>IF(D6117="","",D6117-TODAY())</f>
        <v/>
      </c>
      <c r="F6117">
        <f>IF(D6117="","",IF(E6117&lt;0,"VENCIDO",IF(E6117&lt;=30,"VENCE EM &lt;= 30 DIAS",IF(E6117&lt;=60,"ATENCAO (31-60 DIAS)","OK"))))</f>
        <v/>
      </c>
      <c r="G6117" s="14">
        <f>SUMIFS(Lancamentos!$G:$G,Lancamentos!$C:$C,$A6117,Lancamentos!$E:$E,$C6117,Lancamentos!$B:$B,"ENTRADA")</f>
        <v/>
      </c>
      <c r="H6117" s="14">
        <f>SUMIFS(Lancamentos!$G:$G,Lancamentos!$C:$C,$A6117,Lancamentos!$E:$E,$C6117,Lancamentos!$B:$B,"SAIDA_USO")</f>
        <v/>
      </c>
      <c r="I6117" s="14">
        <f>SUMIFS(Lancamentos!$G:$G,Lancamentos!$C:$C,$A6117,Lancamentos!$E:$E,$C6117,Lancamentos!$B:$B,"SAIDA_DESCARTE")</f>
        <v/>
      </c>
      <c r="J6117" s="14">
        <f>G6117-H6117-I6117</f>
        <v/>
      </c>
      <c r="K6117">
        <f>IF(A6117="","",IF(J6117&lt;=IFERROR(VLOOKUP(A6117,Produtos!$A:$E,5,FALSE),0),"ABAIXO DO MINIMO","OK"))</f>
        <v/>
      </c>
    </row>
    <row r="6118">
      <c r="B6118">
        <f>IFERROR(VLOOKUP(A6118,Produtos!A:B,2,FALSE),"")</f>
        <v/>
      </c>
      <c r="D6118" s="10">
        <f>IFERROR(INDEX(Lotes!$E:$E,MATCH(1,(Lotes!$A:$A=A6118)*(Lotes!$C:$C=C6118),0)),"")</f>
        <v/>
      </c>
      <c r="E6118" s="14">
        <f>IF(D6118="","",D6118-TODAY())</f>
        <v/>
      </c>
      <c r="F6118">
        <f>IF(D6118="","",IF(E6118&lt;0,"VENCIDO",IF(E6118&lt;=30,"VENCE EM &lt;= 30 DIAS",IF(E6118&lt;=60,"ATENCAO (31-60 DIAS)","OK"))))</f>
        <v/>
      </c>
      <c r="G6118" s="14">
        <f>SUMIFS(Lancamentos!$G:$G,Lancamentos!$C:$C,$A6118,Lancamentos!$E:$E,$C6118,Lancamentos!$B:$B,"ENTRADA")</f>
        <v/>
      </c>
      <c r="H6118" s="14">
        <f>SUMIFS(Lancamentos!$G:$G,Lancamentos!$C:$C,$A6118,Lancamentos!$E:$E,$C6118,Lancamentos!$B:$B,"SAIDA_USO")</f>
        <v/>
      </c>
      <c r="I6118" s="14">
        <f>SUMIFS(Lancamentos!$G:$G,Lancamentos!$C:$C,$A6118,Lancamentos!$E:$E,$C6118,Lancamentos!$B:$B,"SAIDA_DESCARTE")</f>
        <v/>
      </c>
      <c r="J6118" s="14">
        <f>G6118-H6118-I6118</f>
        <v/>
      </c>
      <c r="K6118">
        <f>IF(A6118="","",IF(J6118&lt;=IFERROR(VLOOKUP(A6118,Produtos!$A:$E,5,FALSE),0),"ABAIXO DO MINIMO","OK"))</f>
        <v/>
      </c>
    </row>
    <row r="6119">
      <c r="B6119">
        <f>IFERROR(VLOOKUP(A6119,Produtos!A:B,2,FALSE),"")</f>
        <v/>
      </c>
      <c r="D6119" s="10">
        <f>IFERROR(INDEX(Lotes!$E:$E,MATCH(1,(Lotes!$A:$A=A6119)*(Lotes!$C:$C=C6119),0)),"")</f>
        <v/>
      </c>
      <c r="E6119" s="14">
        <f>IF(D6119="","",D6119-TODAY())</f>
        <v/>
      </c>
      <c r="F6119">
        <f>IF(D6119="","",IF(E6119&lt;0,"VENCIDO",IF(E6119&lt;=30,"VENCE EM &lt;= 30 DIAS",IF(E6119&lt;=60,"ATENCAO (31-60 DIAS)","OK"))))</f>
        <v/>
      </c>
      <c r="G6119" s="14">
        <f>SUMIFS(Lancamentos!$G:$G,Lancamentos!$C:$C,$A6119,Lancamentos!$E:$E,$C6119,Lancamentos!$B:$B,"ENTRADA")</f>
        <v/>
      </c>
      <c r="H6119" s="14">
        <f>SUMIFS(Lancamentos!$G:$G,Lancamentos!$C:$C,$A6119,Lancamentos!$E:$E,$C6119,Lancamentos!$B:$B,"SAIDA_USO")</f>
        <v/>
      </c>
      <c r="I6119" s="14">
        <f>SUMIFS(Lancamentos!$G:$G,Lancamentos!$C:$C,$A6119,Lancamentos!$E:$E,$C6119,Lancamentos!$B:$B,"SAIDA_DESCARTE")</f>
        <v/>
      </c>
      <c r="J6119" s="14">
        <f>G6119-H6119-I6119</f>
        <v/>
      </c>
      <c r="K6119">
        <f>IF(A6119="","",IF(J6119&lt;=IFERROR(VLOOKUP(A6119,Produtos!$A:$E,5,FALSE),0),"ABAIXO DO MINIMO","OK"))</f>
        <v/>
      </c>
    </row>
    <row r="6120">
      <c r="B6120">
        <f>IFERROR(VLOOKUP(A6120,Produtos!A:B,2,FALSE),"")</f>
        <v/>
      </c>
      <c r="D6120" s="10">
        <f>IFERROR(INDEX(Lotes!$E:$E,MATCH(1,(Lotes!$A:$A=A6120)*(Lotes!$C:$C=C6120),0)),"")</f>
        <v/>
      </c>
      <c r="E6120" s="14">
        <f>IF(D6120="","",D6120-TODAY())</f>
        <v/>
      </c>
      <c r="F6120">
        <f>IF(D6120="","",IF(E6120&lt;0,"VENCIDO",IF(E6120&lt;=30,"VENCE EM &lt;= 30 DIAS",IF(E6120&lt;=60,"ATENCAO (31-60 DIAS)","OK"))))</f>
        <v/>
      </c>
      <c r="G6120" s="14">
        <f>SUMIFS(Lancamentos!$G:$G,Lancamentos!$C:$C,$A6120,Lancamentos!$E:$E,$C6120,Lancamentos!$B:$B,"ENTRADA")</f>
        <v/>
      </c>
      <c r="H6120" s="14">
        <f>SUMIFS(Lancamentos!$G:$G,Lancamentos!$C:$C,$A6120,Lancamentos!$E:$E,$C6120,Lancamentos!$B:$B,"SAIDA_USO")</f>
        <v/>
      </c>
      <c r="I6120" s="14">
        <f>SUMIFS(Lancamentos!$G:$G,Lancamentos!$C:$C,$A6120,Lancamentos!$E:$E,$C6120,Lancamentos!$B:$B,"SAIDA_DESCARTE")</f>
        <v/>
      </c>
      <c r="J6120" s="14">
        <f>G6120-H6120-I6120</f>
        <v/>
      </c>
      <c r="K6120">
        <f>IF(A6120="","",IF(J6120&lt;=IFERROR(VLOOKUP(A6120,Produtos!$A:$E,5,FALSE),0),"ABAIXO DO MINIMO","OK"))</f>
        <v/>
      </c>
    </row>
    <row r="6121">
      <c r="B6121">
        <f>IFERROR(VLOOKUP(A6121,Produtos!A:B,2,FALSE),"")</f>
        <v/>
      </c>
      <c r="D6121" s="10">
        <f>IFERROR(INDEX(Lotes!$E:$E,MATCH(1,(Lotes!$A:$A=A6121)*(Lotes!$C:$C=C6121),0)),"")</f>
        <v/>
      </c>
      <c r="E6121" s="14">
        <f>IF(D6121="","",D6121-TODAY())</f>
        <v/>
      </c>
      <c r="F6121">
        <f>IF(D6121="","",IF(E6121&lt;0,"VENCIDO",IF(E6121&lt;=30,"VENCE EM &lt;= 30 DIAS",IF(E6121&lt;=60,"ATENCAO (31-60 DIAS)","OK"))))</f>
        <v/>
      </c>
      <c r="G6121" s="14">
        <f>SUMIFS(Lancamentos!$G:$G,Lancamentos!$C:$C,$A6121,Lancamentos!$E:$E,$C6121,Lancamentos!$B:$B,"ENTRADA")</f>
        <v/>
      </c>
      <c r="H6121" s="14">
        <f>SUMIFS(Lancamentos!$G:$G,Lancamentos!$C:$C,$A6121,Lancamentos!$E:$E,$C6121,Lancamentos!$B:$B,"SAIDA_USO")</f>
        <v/>
      </c>
      <c r="I6121" s="14">
        <f>SUMIFS(Lancamentos!$G:$G,Lancamentos!$C:$C,$A6121,Lancamentos!$E:$E,$C6121,Lancamentos!$B:$B,"SAIDA_DESCARTE")</f>
        <v/>
      </c>
      <c r="J6121" s="14">
        <f>G6121-H6121-I6121</f>
        <v/>
      </c>
      <c r="K6121">
        <f>IF(A6121="","",IF(J6121&lt;=IFERROR(VLOOKUP(A6121,Produtos!$A:$E,5,FALSE),0),"ABAIXO DO MINIMO","OK"))</f>
        <v/>
      </c>
    </row>
    <row r="6122">
      <c r="B6122">
        <f>IFERROR(VLOOKUP(A6122,Produtos!A:B,2,FALSE),"")</f>
        <v/>
      </c>
      <c r="D6122" s="10">
        <f>IFERROR(INDEX(Lotes!$E:$E,MATCH(1,(Lotes!$A:$A=A6122)*(Lotes!$C:$C=C6122),0)),"")</f>
        <v/>
      </c>
      <c r="E6122" s="14">
        <f>IF(D6122="","",D6122-TODAY())</f>
        <v/>
      </c>
      <c r="F6122">
        <f>IF(D6122="","",IF(E6122&lt;0,"VENCIDO",IF(E6122&lt;=30,"VENCE EM &lt;= 30 DIAS",IF(E6122&lt;=60,"ATENCAO (31-60 DIAS)","OK"))))</f>
        <v/>
      </c>
      <c r="G6122" s="14">
        <f>SUMIFS(Lancamentos!$G:$G,Lancamentos!$C:$C,$A6122,Lancamentos!$E:$E,$C6122,Lancamentos!$B:$B,"ENTRADA")</f>
        <v/>
      </c>
      <c r="H6122" s="14">
        <f>SUMIFS(Lancamentos!$G:$G,Lancamentos!$C:$C,$A6122,Lancamentos!$E:$E,$C6122,Lancamentos!$B:$B,"SAIDA_USO")</f>
        <v/>
      </c>
      <c r="I6122" s="14">
        <f>SUMIFS(Lancamentos!$G:$G,Lancamentos!$C:$C,$A6122,Lancamentos!$E:$E,$C6122,Lancamentos!$B:$B,"SAIDA_DESCARTE")</f>
        <v/>
      </c>
      <c r="J6122" s="14">
        <f>G6122-H6122-I6122</f>
        <v/>
      </c>
      <c r="K6122">
        <f>IF(A6122="","",IF(J6122&lt;=IFERROR(VLOOKUP(A6122,Produtos!$A:$E,5,FALSE),0),"ABAIXO DO MINIMO","OK"))</f>
        <v/>
      </c>
    </row>
    <row r="6123">
      <c r="B6123">
        <f>IFERROR(VLOOKUP(A6123,Produtos!A:B,2,FALSE),"")</f>
        <v/>
      </c>
      <c r="D6123" s="10">
        <f>IFERROR(INDEX(Lotes!$E:$E,MATCH(1,(Lotes!$A:$A=A6123)*(Lotes!$C:$C=C6123),0)),"")</f>
        <v/>
      </c>
      <c r="E6123" s="14">
        <f>IF(D6123="","",D6123-TODAY())</f>
        <v/>
      </c>
      <c r="F6123">
        <f>IF(D6123="","",IF(E6123&lt;0,"VENCIDO",IF(E6123&lt;=30,"VENCE EM &lt;= 30 DIAS",IF(E6123&lt;=60,"ATENCAO (31-60 DIAS)","OK"))))</f>
        <v/>
      </c>
      <c r="G6123" s="14">
        <f>SUMIFS(Lancamentos!$G:$G,Lancamentos!$C:$C,$A6123,Lancamentos!$E:$E,$C6123,Lancamentos!$B:$B,"ENTRADA")</f>
        <v/>
      </c>
      <c r="H6123" s="14">
        <f>SUMIFS(Lancamentos!$G:$G,Lancamentos!$C:$C,$A6123,Lancamentos!$E:$E,$C6123,Lancamentos!$B:$B,"SAIDA_USO")</f>
        <v/>
      </c>
      <c r="I6123" s="14">
        <f>SUMIFS(Lancamentos!$G:$G,Lancamentos!$C:$C,$A6123,Lancamentos!$E:$E,$C6123,Lancamentos!$B:$B,"SAIDA_DESCARTE")</f>
        <v/>
      </c>
      <c r="J6123" s="14">
        <f>G6123-H6123-I6123</f>
        <v/>
      </c>
      <c r="K6123">
        <f>IF(A6123="","",IF(J6123&lt;=IFERROR(VLOOKUP(A6123,Produtos!$A:$E,5,FALSE),0),"ABAIXO DO MINIMO","OK"))</f>
        <v/>
      </c>
    </row>
    <row r="6124">
      <c r="B6124">
        <f>IFERROR(VLOOKUP(A6124,Produtos!A:B,2,FALSE),"")</f>
        <v/>
      </c>
      <c r="D6124" s="10">
        <f>IFERROR(INDEX(Lotes!$E:$E,MATCH(1,(Lotes!$A:$A=A6124)*(Lotes!$C:$C=C6124),0)),"")</f>
        <v/>
      </c>
      <c r="E6124" s="14">
        <f>IF(D6124="","",D6124-TODAY())</f>
        <v/>
      </c>
      <c r="F6124">
        <f>IF(D6124="","",IF(E6124&lt;0,"VENCIDO",IF(E6124&lt;=30,"VENCE EM &lt;= 30 DIAS",IF(E6124&lt;=60,"ATENCAO (31-60 DIAS)","OK"))))</f>
        <v/>
      </c>
      <c r="G6124" s="14">
        <f>SUMIFS(Lancamentos!$G:$G,Lancamentos!$C:$C,$A6124,Lancamentos!$E:$E,$C6124,Lancamentos!$B:$B,"ENTRADA")</f>
        <v/>
      </c>
      <c r="H6124" s="14">
        <f>SUMIFS(Lancamentos!$G:$G,Lancamentos!$C:$C,$A6124,Lancamentos!$E:$E,$C6124,Lancamentos!$B:$B,"SAIDA_USO")</f>
        <v/>
      </c>
      <c r="I6124" s="14">
        <f>SUMIFS(Lancamentos!$G:$G,Lancamentos!$C:$C,$A6124,Lancamentos!$E:$E,$C6124,Lancamentos!$B:$B,"SAIDA_DESCARTE")</f>
        <v/>
      </c>
      <c r="J6124" s="14">
        <f>G6124-H6124-I6124</f>
        <v/>
      </c>
      <c r="K6124">
        <f>IF(A6124="","",IF(J6124&lt;=IFERROR(VLOOKUP(A6124,Produtos!$A:$E,5,FALSE),0),"ABAIXO DO MINIMO","OK"))</f>
        <v/>
      </c>
    </row>
    <row r="6125">
      <c r="B6125">
        <f>IFERROR(VLOOKUP(A6125,Produtos!A:B,2,FALSE),"")</f>
        <v/>
      </c>
      <c r="D6125" s="10">
        <f>IFERROR(INDEX(Lotes!$E:$E,MATCH(1,(Lotes!$A:$A=A6125)*(Lotes!$C:$C=C6125),0)),"")</f>
        <v/>
      </c>
      <c r="E6125" s="14">
        <f>IF(D6125="","",D6125-TODAY())</f>
        <v/>
      </c>
      <c r="F6125">
        <f>IF(D6125="","",IF(E6125&lt;0,"VENCIDO",IF(E6125&lt;=30,"VENCE EM &lt;= 30 DIAS",IF(E6125&lt;=60,"ATENCAO (31-60 DIAS)","OK"))))</f>
        <v/>
      </c>
      <c r="G6125" s="14">
        <f>SUMIFS(Lancamentos!$G:$G,Lancamentos!$C:$C,$A6125,Lancamentos!$E:$E,$C6125,Lancamentos!$B:$B,"ENTRADA")</f>
        <v/>
      </c>
      <c r="H6125" s="14">
        <f>SUMIFS(Lancamentos!$G:$G,Lancamentos!$C:$C,$A6125,Lancamentos!$E:$E,$C6125,Lancamentos!$B:$B,"SAIDA_USO")</f>
        <v/>
      </c>
      <c r="I6125" s="14">
        <f>SUMIFS(Lancamentos!$G:$G,Lancamentos!$C:$C,$A6125,Lancamentos!$E:$E,$C6125,Lancamentos!$B:$B,"SAIDA_DESCARTE")</f>
        <v/>
      </c>
      <c r="J6125" s="14">
        <f>G6125-H6125-I6125</f>
        <v/>
      </c>
      <c r="K6125">
        <f>IF(A6125="","",IF(J6125&lt;=IFERROR(VLOOKUP(A6125,Produtos!$A:$E,5,FALSE),0),"ABAIXO DO MINIMO","OK"))</f>
        <v/>
      </c>
    </row>
    <row r="6126">
      <c r="B6126">
        <f>IFERROR(VLOOKUP(A6126,Produtos!A:B,2,FALSE),"")</f>
        <v/>
      </c>
      <c r="D6126" s="10">
        <f>IFERROR(INDEX(Lotes!$E:$E,MATCH(1,(Lotes!$A:$A=A6126)*(Lotes!$C:$C=C6126),0)),"")</f>
        <v/>
      </c>
      <c r="E6126" s="14">
        <f>IF(D6126="","",D6126-TODAY())</f>
        <v/>
      </c>
      <c r="F6126">
        <f>IF(D6126="","",IF(E6126&lt;0,"VENCIDO",IF(E6126&lt;=30,"VENCE EM &lt;= 30 DIAS",IF(E6126&lt;=60,"ATENCAO (31-60 DIAS)","OK"))))</f>
        <v/>
      </c>
      <c r="G6126" s="14">
        <f>SUMIFS(Lancamentos!$G:$G,Lancamentos!$C:$C,$A6126,Lancamentos!$E:$E,$C6126,Lancamentos!$B:$B,"ENTRADA")</f>
        <v/>
      </c>
      <c r="H6126" s="14">
        <f>SUMIFS(Lancamentos!$G:$G,Lancamentos!$C:$C,$A6126,Lancamentos!$E:$E,$C6126,Lancamentos!$B:$B,"SAIDA_USO")</f>
        <v/>
      </c>
      <c r="I6126" s="14">
        <f>SUMIFS(Lancamentos!$G:$G,Lancamentos!$C:$C,$A6126,Lancamentos!$E:$E,$C6126,Lancamentos!$B:$B,"SAIDA_DESCARTE")</f>
        <v/>
      </c>
      <c r="J6126" s="14">
        <f>G6126-H6126-I6126</f>
        <v/>
      </c>
      <c r="K6126">
        <f>IF(A6126="","",IF(J6126&lt;=IFERROR(VLOOKUP(A6126,Produtos!$A:$E,5,FALSE),0),"ABAIXO DO MINIMO","OK"))</f>
        <v/>
      </c>
    </row>
    <row r="6127">
      <c r="B6127">
        <f>IFERROR(VLOOKUP(A6127,Produtos!A:B,2,FALSE),"")</f>
        <v/>
      </c>
      <c r="D6127" s="10">
        <f>IFERROR(INDEX(Lotes!$E:$E,MATCH(1,(Lotes!$A:$A=A6127)*(Lotes!$C:$C=C6127),0)),"")</f>
        <v/>
      </c>
      <c r="E6127" s="14">
        <f>IF(D6127="","",D6127-TODAY())</f>
        <v/>
      </c>
      <c r="F6127">
        <f>IF(D6127="","",IF(E6127&lt;0,"VENCIDO",IF(E6127&lt;=30,"VENCE EM &lt;= 30 DIAS",IF(E6127&lt;=60,"ATENCAO (31-60 DIAS)","OK"))))</f>
        <v/>
      </c>
      <c r="G6127" s="14">
        <f>SUMIFS(Lancamentos!$G:$G,Lancamentos!$C:$C,$A6127,Lancamentos!$E:$E,$C6127,Lancamentos!$B:$B,"ENTRADA")</f>
        <v/>
      </c>
      <c r="H6127" s="14">
        <f>SUMIFS(Lancamentos!$G:$G,Lancamentos!$C:$C,$A6127,Lancamentos!$E:$E,$C6127,Lancamentos!$B:$B,"SAIDA_USO")</f>
        <v/>
      </c>
      <c r="I6127" s="14">
        <f>SUMIFS(Lancamentos!$G:$G,Lancamentos!$C:$C,$A6127,Lancamentos!$E:$E,$C6127,Lancamentos!$B:$B,"SAIDA_DESCARTE")</f>
        <v/>
      </c>
      <c r="J6127" s="14">
        <f>G6127-H6127-I6127</f>
        <v/>
      </c>
      <c r="K6127">
        <f>IF(A6127="","",IF(J6127&lt;=IFERROR(VLOOKUP(A6127,Produtos!$A:$E,5,FALSE),0),"ABAIXO DO MINIMO","OK"))</f>
        <v/>
      </c>
    </row>
    <row r="6128">
      <c r="B6128">
        <f>IFERROR(VLOOKUP(A6128,Produtos!A:B,2,FALSE),"")</f>
        <v/>
      </c>
      <c r="D6128" s="10">
        <f>IFERROR(INDEX(Lotes!$E:$E,MATCH(1,(Lotes!$A:$A=A6128)*(Lotes!$C:$C=C6128),0)),"")</f>
        <v/>
      </c>
      <c r="E6128" s="14">
        <f>IF(D6128="","",D6128-TODAY())</f>
        <v/>
      </c>
      <c r="F6128">
        <f>IF(D6128="","",IF(E6128&lt;0,"VENCIDO",IF(E6128&lt;=30,"VENCE EM &lt;= 30 DIAS",IF(E6128&lt;=60,"ATENCAO (31-60 DIAS)","OK"))))</f>
        <v/>
      </c>
      <c r="G6128" s="14">
        <f>SUMIFS(Lancamentos!$G:$G,Lancamentos!$C:$C,$A6128,Lancamentos!$E:$E,$C6128,Lancamentos!$B:$B,"ENTRADA")</f>
        <v/>
      </c>
      <c r="H6128" s="14">
        <f>SUMIFS(Lancamentos!$G:$G,Lancamentos!$C:$C,$A6128,Lancamentos!$E:$E,$C6128,Lancamentos!$B:$B,"SAIDA_USO")</f>
        <v/>
      </c>
      <c r="I6128" s="14">
        <f>SUMIFS(Lancamentos!$G:$G,Lancamentos!$C:$C,$A6128,Lancamentos!$E:$E,$C6128,Lancamentos!$B:$B,"SAIDA_DESCARTE")</f>
        <v/>
      </c>
      <c r="J6128" s="14">
        <f>G6128-H6128-I6128</f>
        <v/>
      </c>
      <c r="K6128">
        <f>IF(A6128="","",IF(J6128&lt;=IFERROR(VLOOKUP(A6128,Produtos!$A:$E,5,FALSE),0),"ABAIXO DO MINIMO","OK"))</f>
        <v/>
      </c>
    </row>
    <row r="6129">
      <c r="B6129">
        <f>IFERROR(VLOOKUP(A6129,Produtos!A:B,2,FALSE),"")</f>
        <v/>
      </c>
      <c r="D6129" s="10">
        <f>IFERROR(INDEX(Lotes!$E:$E,MATCH(1,(Lotes!$A:$A=A6129)*(Lotes!$C:$C=C6129),0)),"")</f>
        <v/>
      </c>
      <c r="E6129" s="14">
        <f>IF(D6129="","",D6129-TODAY())</f>
        <v/>
      </c>
      <c r="F6129">
        <f>IF(D6129="","",IF(E6129&lt;0,"VENCIDO",IF(E6129&lt;=30,"VENCE EM &lt;= 30 DIAS",IF(E6129&lt;=60,"ATENCAO (31-60 DIAS)","OK"))))</f>
        <v/>
      </c>
      <c r="G6129" s="14">
        <f>SUMIFS(Lancamentos!$G:$G,Lancamentos!$C:$C,$A6129,Lancamentos!$E:$E,$C6129,Lancamentos!$B:$B,"ENTRADA")</f>
        <v/>
      </c>
      <c r="H6129" s="14">
        <f>SUMIFS(Lancamentos!$G:$G,Lancamentos!$C:$C,$A6129,Lancamentos!$E:$E,$C6129,Lancamentos!$B:$B,"SAIDA_USO")</f>
        <v/>
      </c>
      <c r="I6129" s="14">
        <f>SUMIFS(Lancamentos!$G:$G,Lancamentos!$C:$C,$A6129,Lancamentos!$E:$E,$C6129,Lancamentos!$B:$B,"SAIDA_DESCARTE")</f>
        <v/>
      </c>
      <c r="J6129" s="14">
        <f>G6129-H6129-I6129</f>
        <v/>
      </c>
      <c r="K6129">
        <f>IF(A6129="","",IF(J6129&lt;=IFERROR(VLOOKUP(A6129,Produtos!$A:$E,5,FALSE),0),"ABAIXO DO MINIMO","OK"))</f>
        <v/>
      </c>
    </row>
    <row r="6130">
      <c r="B6130">
        <f>IFERROR(VLOOKUP(A6130,Produtos!A:B,2,FALSE),"")</f>
        <v/>
      </c>
      <c r="D6130" s="10">
        <f>IFERROR(INDEX(Lotes!$E:$E,MATCH(1,(Lotes!$A:$A=A6130)*(Lotes!$C:$C=C6130),0)),"")</f>
        <v/>
      </c>
      <c r="E6130" s="14">
        <f>IF(D6130="","",D6130-TODAY())</f>
        <v/>
      </c>
      <c r="F6130">
        <f>IF(D6130="","",IF(E6130&lt;0,"VENCIDO",IF(E6130&lt;=30,"VENCE EM &lt;= 30 DIAS",IF(E6130&lt;=60,"ATENCAO (31-60 DIAS)","OK"))))</f>
        <v/>
      </c>
      <c r="G6130" s="14">
        <f>SUMIFS(Lancamentos!$G:$G,Lancamentos!$C:$C,$A6130,Lancamentos!$E:$E,$C6130,Lancamentos!$B:$B,"ENTRADA")</f>
        <v/>
      </c>
      <c r="H6130" s="14">
        <f>SUMIFS(Lancamentos!$G:$G,Lancamentos!$C:$C,$A6130,Lancamentos!$E:$E,$C6130,Lancamentos!$B:$B,"SAIDA_USO")</f>
        <v/>
      </c>
      <c r="I6130" s="14">
        <f>SUMIFS(Lancamentos!$G:$G,Lancamentos!$C:$C,$A6130,Lancamentos!$E:$E,$C6130,Lancamentos!$B:$B,"SAIDA_DESCARTE")</f>
        <v/>
      </c>
      <c r="J6130" s="14">
        <f>G6130-H6130-I6130</f>
        <v/>
      </c>
      <c r="K6130">
        <f>IF(A6130="","",IF(J6130&lt;=IFERROR(VLOOKUP(A6130,Produtos!$A:$E,5,FALSE),0),"ABAIXO DO MINIMO","OK"))</f>
        <v/>
      </c>
    </row>
    <row r="6131">
      <c r="B6131">
        <f>IFERROR(VLOOKUP(A6131,Produtos!A:B,2,FALSE),"")</f>
        <v/>
      </c>
      <c r="D6131" s="10">
        <f>IFERROR(INDEX(Lotes!$E:$E,MATCH(1,(Lotes!$A:$A=A6131)*(Lotes!$C:$C=C6131),0)),"")</f>
        <v/>
      </c>
      <c r="E6131" s="14">
        <f>IF(D6131="","",D6131-TODAY())</f>
        <v/>
      </c>
      <c r="F6131">
        <f>IF(D6131="","",IF(E6131&lt;0,"VENCIDO",IF(E6131&lt;=30,"VENCE EM &lt;= 30 DIAS",IF(E6131&lt;=60,"ATENCAO (31-60 DIAS)","OK"))))</f>
        <v/>
      </c>
      <c r="G6131" s="14">
        <f>SUMIFS(Lancamentos!$G:$G,Lancamentos!$C:$C,$A6131,Lancamentos!$E:$E,$C6131,Lancamentos!$B:$B,"ENTRADA")</f>
        <v/>
      </c>
      <c r="H6131" s="14">
        <f>SUMIFS(Lancamentos!$G:$G,Lancamentos!$C:$C,$A6131,Lancamentos!$E:$E,$C6131,Lancamentos!$B:$B,"SAIDA_USO")</f>
        <v/>
      </c>
      <c r="I6131" s="14">
        <f>SUMIFS(Lancamentos!$G:$G,Lancamentos!$C:$C,$A6131,Lancamentos!$E:$E,$C6131,Lancamentos!$B:$B,"SAIDA_DESCARTE")</f>
        <v/>
      </c>
      <c r="J6131" s="14">
        <f>G6131-H6131-I6131</f>
        <v/>
      </c>
      <c r="K6131">
        <f>IF(A6131="","",IF(J6131&lt;=IFERROR(VLOOKUP(A6131,Produtos!$A:$E,5,FALSE),0),"ABAIXO DO MINIMO","OK"))</f>
        <v/>
      </c>
    </row>
    <row r="6132">
      <c r="B6132">
        <f>IFERROR(VLOOKUP(A6132,Produtos!A:B,2,FALSE),"")</f>
        <v/>
      </c>
      <c r="D6132" s="10">
        <f>IFERROR(INDEX(Lotes!$E:$E,MATCH(1,(Lotes!$A:$A=A6132)*(Lotes!$C:$C=C6132),0)),"")</f>
        <v/>
      </c>
      <c r="E6132" s="14">
        <f>IF(D6132="","",D6132-TODAY())</f>
        <v/>
      </c>
      <c r="F6132">
        <f>IF(D6132="","",IF(E6132&lt;0,"VENCIDO",IF(E6132&lt;=30,"VENCE EM &lt;= 30 DIAS",IF(E6132&lt;=60,"ATENCAO (31-60 DIAS)","OK"))))</f>
        <v/>
      </c>
      <c r="G6132" s="14">
        <f>SUMIFS(Lancamentos!$G:$G,Lancamentos!$C:$C,$A6132,Lancamentos!$E:$E,$C6132,Lancamentos!$B:$B,"ENTRADA")</f>
        <v/>
      </c>
      <c r="H6132" s="14">
        <f>SUMIFS(Lancamentos!$G:$G,Lancamentos!$C:$C,$A6132,Lancamentos!$E:$E,$C6132,Lancamentos!$B:$B,"SAIDA_USO")</f>
        <v/>
      </c>
      <c r="I6132" s="14">
        <f>SUMIFS(Lancamentos!$G:$G,Lancamentos!$C:$C,$A6132,Lancamentos!$E:$E,$C6132,Lancamentos!$B:$B,"SAIDA_DESCARTE")</f>
        <v/>
      </c>
      <c r="J6132" s="14">
        <f>G6132-H6132-I6132</f>
        <v/>
      </c>
      <c r="K6132">
        <f>IF(A6132="","",IF(J6132&lt;=IFERROR(VLOOKUP(A6132,Produtos!$A:$E,5,FALSE),0),"ABAIXO DO MINIMO","OK"))</f>
        <v/>
      </c>
    </row>
    <row r="6133">
      <c r="B6133">
        <f>IFERROR(VLOOKUP(A6133,Produtos!A:B,2,FALSE),"")</f>
        <v/>
      </c>
      <c r="D6133" s="10">
        <f>IFERROR(INDEX(Lotes!$E:$E,MATCH(1,(Lotes!$A:$A=A6133)*(Lotes!$C:$C=C6133),0)),"")</f>
        <v/>
      </c>
      <c r="E6133" s="14">
        <f>IF(D6133="","",D6133-TODAY())</f>
        <v/>
      </c>
      <c r="F6133">
        <f>IF(D6133="","",IF(E6133&lt;0,"VENCIDO",IF(E6133&lt;=30,"VENCE EM &lt;= 30 DIAS",IF(E6133&lt;=60,"ATENCAO (31-60 DIAS)","OK"))))</f>
        <v/>
      </c>
      <c r="G6133" s="14">
        <f>SUMIFS(Lancamentos!$G:$G,Lancamentos!$C:$C,$A6133,Lancamentos!$E:$E,$C6133,Lancamentos!$B:$B,"ENTRADA")</f>
        <v/>
      </c>
      <c r="H6133" s="14">
        <f>SUMIFS(Lancamentos!$G:$G,Lancamentos!$C:$C,$A6133,Lancamentos!$E:$E,$C6133,Lancamentos!$B:$B,"SAIDA_USO")</f>
        <v/>
      </c>
      <c r="I6133" s="14">
        <f>SUMIFS(Lancamentos!$G:$G,Lancamentos!$C:$C,$A6133,Lancamentos!$E:$E,$C6133,Lancamentos!$B:$B,"SAIDA_DESCARTE")</f>
        <v/>
      </c>
      <c r="J6133" s="14">
        <f>G6133-H6133-I6133</f>
        <v/>
      </c>
      <c r="K6133">
        <f>IF(A6133="","",IF(J6133&lt;=IFERROR(VLOOKUP(A6133,Produtos!$A:$E,5,FALSE),0),"ABAIXO DO MINIMO","OK"))</f>
        <v/>
      </c>
    </row>
    <row r="6134">
      <c r="B6134">
        <f>IFERROR(VLOOKUP(A6134,Produtos!A:B,2,FALSE),"")</f>
        <v/>
      </c>
      <c r="D6134" s="10">
        <f>IFERROR(INDEX(Lotes!$E:$E,MATCH(1,(Lotes!$A:$A=A6134)*(Lotes!$C:$C=C6134),0)),"")</f>
        <v/>
      </c>
      <c r="E6134" s="14">
        <f>IF(D6134="","",D6134-TODAY())</f>
        <v/>
      </c>
      <c r="F6134">
        <f>IF(D6134="","",IF(E6134&lt;0,"VENCIDO",IF(E6134&lt;=30,"VENCE EM &lt;= 30 DIAS",IF(E6134&lt;=60,"ATENCAO (31-60 DIAS)","OK"))))</f>
        <v/>
      </c>
      <c r="G6134" s="14">
        <f>SUMIFS(Lancamentos!$G:$G,Lancamentos!$C:$C,$A6134,Lancamentos!$E:$E,$C6134,Lancamentos!$B:$B,"ENTRADA")</f>
        <v/>
      </c>
      <c r="H6134" s="14">
        <f>SUMIFS(Lancamentos!$G:$G,Lancamentos!$C:$C,$A6134,Lancamentos!$E:$E,$C6134,Lancamentos!$B:$B,"SAIDA_USO")</f>
        <v/>
      </c>
      <c r="I6134" s="14">
        <f>SUMIFS(Lancamentos!$G:$G,Lancamentos!$C:$C,$A6134,Lancamentos!$E:$E,$C6134,Lancamentos!$B:$B,"SAIDA_DESCARTE")</f>
        <v/>
      </c>
      <c r="J6134" s="14">
        <f>G6134-H6134-I6134</f>
        <v/>
      </c>
      <c r="K6134">
        <f>IF(A6134="","",IF(J6134&lt;=IFERROR(VLOOKUP(A6134,Produtos!$A:$E,5,FALSE),0),"ABAIXO DO MINIMO","OK"))</f>
        <v/>
      </c>
    </row>
    <row r="6135">
      <c r="B6135">
        <f>IFERROR(VLOOKUP(A6135,Produtos!A:B,2,FALSE),"")</f>
        <v/>
      </c>
      <c r="D6135" s="10">
        <f>IFERROR(INDEX(Lotes!$E:$E,MATCH(1,(Lotes!$A:$A=A6135)*(Lotes!$C:$C=C6135),0)),"")</f>
        <v/>
      </c>
      <c r="E6135" s="14">
        <f>IF(D6135="","",D6135-TODAY())</f>
        <v/>
      </c>
      <c r="F6135">
        <f>IF(D6135="","",IF(E6135&lt;0,"VENCIDO",IF(E6135&lt;=30,"VENCE EM &lt;= 30 DIAS",IF(E6135&lt;=60,"ATENCAO (31-60 DIAS)","OK"))))</f>
        <v/>
      </c>
      <c r="G6135" s="14">
        <f>SUMIFS(Lancamentos!$G:$G,Lancamentos!$C:$C,$A6135,Lancamentos!$E:$E,$C6135,Lancamentos!$B:$B,"ENTRADA")</f>
        <v/>
      </c>
      <c r="H6135" s="14">
        <f>SUMIFS(Lancamentos!$G:$G,Lancamentos!$C:$C,$A6135,Lancamentos!$E:$E,$C6135,Lancamentos!$B:$B,"SAIDA_USO")</f>
        <v/>
      </c>
      <c r="I6135" s="14">
        <f>SUMIFS(Lancamentos!$G:$G,Lancamentos!$C:$C,$A6135,Lancamentos!$E:$E,$C6135,Lancamentos!$B:$B,"SAIDA_DESCARTE")</f>
        <v/>
      </c>
      <c r="J6135" s="14">
        <f>G6135-H6135-I6135</f>
        <v/>
      </c>
      <c r="K6135">
        <f>IF(A6135="","",IF(J6135&lt;=IFERROR(VLOOKUP(A6135,Produtos!$A:$E,5,FALSE),0),"ABAIXO DO MINIMO","OK"))</f>
        <v/>
      </c>
    </row>
    <row r="6136">
      <c r="B6136">
        <f>IFERROR(VLOOKUP(A6136,Produtos!A:B,2,FALSE),"")</f>
        <v/>
      </c>
      <c r="D6136" s="10">
        <f>IFERROR(INDEX(Lotes!$E:$E,MATCH(1,(Lotes!$A:$A=A6136)*(Lotes!$C:$C=C6136),0)),"")</f>
        <v/>
      </c>
      <c r="E6136" s="14">
        <f>IF(D6136="","",D6136-TODAY())</f>
        <v/>
      </c>
      <c r="F6136">
        <f>IF(D6136="","",IF(E6136&lt;0,"VENCIDO",IF(E6136&lt;=30,"VENCE EM &lt;= 30 DIAS",IF(E6136&lt;=60,"ATENCAO (31-60 DIAS)","OK"))))</f>
        <v/>
      </c>
      <c r="G6136" s="14">
        <f>SUMIFS(Lancamentos!$G:$G,Lancamentos!$C:$C,$A6136,Lancamentos!$E:$E,$C6136,Lancamentos!$B:$B,"ENTRADA")</f>
        <v/>
      </c>
      <c r="H6136" s="14">
        <f>SUMIFS(Lancamentos!$G:$G,Lancamentos!$C:$C,$A6136,Lancamentos!$E:$E,$C6136,Lancamentos!$B:$B,"SAIDA_USO")</f>
        <v/>
      </c>
      <c r="I6136" s="14">
        <f>SUMIFS(Lancamentos!$G:$G,Lancamentos!$C:$C,$A6136,Lancamentos!$E:$E,$C6136,Lancamentos!$B:$B,"SAIDA_DESCARTE")</f>
        <v/>
      </c>
      <c r="J6136" s="14">
        <f>G6136-H6136-I6136</f>
        <v/>
      </c>
      <c r="K6136">
        <f>IF(A6136="","",IF(J6136&lt;=IFERROR(VLOOKUP(A6136,Produtos!$A:$E,5,FALSE),0),"ABAIXO DO MINIMO","OK"))</f>
        <v/>
      </c>
    </row>
    <row r="6137">
      <c r="B6137">
        <f>IFERROR(VLOOKUP(A6137,Produtos!A:B,2,FALSE),"")</f>
        <v/>
      </c>
      <c r="D6137" s="10">
        <f>IFERROR(INDEX(Lotes!$E:$E,MATCH(1,(Lotes!$A:$A=A6137)*(Lotes!$C:$C=C6137),0)),"")</f>
        <v/>
      </c>
      <c r="E6137" s="14">
        <f>IF(D6137="","",D6137-TODAY())</f>
        <v/>
      </c>
      <c r="F6137">
        <f>IF(D6137="","",IF(E6137&lt;0,"VENCIDO",IF(E6137&lt;=30,"VENCE EM &lt;= 30 DIAS",IF(E6137&lt;=60,"ATENCAO (31-60 DIAS)","OK"))))</f>
        <v/>
      </c>
      <c r="G6137" s="14">
        <f>SUMIFS(Lancamentos!$G:$G,Lancamentos!$C:$C,$A6137,Lancamentos!$E:$E,$C6137,Lancamentos!$B:$B,"ENTRADA")</f>
        <v/>
      </c>
      <c r="H6137" s="14">
        <f>SUMIFS(Lancamentos!$G:$G,Lancamentos!$C:$C,$A6137,Lancamentos!$E:$E,$C6137,Lancamentos!$B:$B,"SAIDA_USO")</f>
        <v/>
      </c>
      <c r="I6137" s="14">
        <f>SUMIFS(Lancamentos!$G:$G,Lancamentos!$C:$C,$A6137,Lancamentos!$E:$E,$C6137,Lancamentos!$B:$B,"SAIDA_DESCARTE")</f>
        <v/>
      </c>
      <c r="J6137" s="14">
        <f>G6137-H6137-I6137</f>
        <v/>
      </c>
      <c r="K6137">
        <f>IF(A6137="","",IF(J6137&lt;=IFERROR(VLOOKUP(A6137,Produtos!$A:$E,5,FALSE),0),"ABAIXO DO MINIMO","OK"))</f>
        <v/>
      </c>
    </row>
    <row r="6138">
      <c r="B6138">
        <f>IFERROR(VLOOKUP(A6138,Produtos!A:B,2,FALSE),"")</f>
        <v/>
      </c>
      <c r="D6138" s="10">
        <f>IFERROR(INDEX(Lotes!$E:$E,MATCH(1,(Lotes!$A:$A=A6138)*(Lotes!$C:$C=C6138),0)),"")</f>
        <v/>
      </c>
      <c r="E6138" s="14">
        <f>IF(D6138="","",D6138-TODAY())</f>
        <v/>
      </c>
      <c r="F6138">
        <f>IF(D6138="","",IF(E6138&lt;0,"VENCIDO",IF(E6138&lt;=30,"VENCE EM &lt;= 30 DIAS",IF(E6138&lt;=60,"ATENCAO (31-60 DIAS)","OK"))))</f>
        <v/>
      </c>
      <c r="G6138" s="14">
        <f>SUMIFS(Lancamentos!$G:$G,Lancamentos!$C:$C,$A6138,Lancamentos!$E:$E,$C6138,Lancamentos!$B:$B,"ENTRADA")</f>
        <v/>
      </c>
      <c r="H6138" s="14">
        <f>SUMIFS(Lancamentos!$G:$G,Lancamentos!$C:$C,$A6138,Lancamentos!$E:$E,$C6138,Lancamentos!$B:$B,"SAIDA_USO")</f>
        <v/>
      </c>
      <c r="I6138" s="14">
        <f>SUMIFS(Lancamentos!$G:$G,Lancamentos!$C:$C,$A6138,Lancamentos!$E:$E,$C6138,Lancamentos!$B:$B,"SAIDA_DESCARTE")</f>
        <v/>
      </c>
      <c r="J6138" s="14">
        <f>G6138-H6138-I6138</f>
        <v/>
      </c>
      <c r="K6138">
        <f>IF(A6138="","",IF(J6138&lt;=IFERROR(VLOOKUP(A6138,Produtos!$A:$E,5,FALSE),0),"ABAIXO DO MINIMO","OK"))</f>
        <v/>
      </c>
    </row>
    <row r="6139">
      <c r="B6139">
        <f>IFERROR(VLOOKUP(A6139,Produtos!A:B,2,FALSE),"")</f>
        <v/>
      </c>
      <c r="D6139" s="10">
        <f>IFERROR(INDEX(Lotes!$E:$E,MATCH(1,(Lotes!$A:$A=A6139)*(Lotes!$C:$C=C6139),0)),"")</f>
        <v/>
      </c>
      <c r="E6139" s="14">
        <f>IF(D6139="","",D6139-TODAY())</f>
        <v/>
      </c>
      <c r="F6139">
        <f>IF(D6139="","",IF(E6139&lt;0,"VENCIDO",IF(E6139&lt;=30,"VENCE EM &lt;= 30 DIAS",IF(E6139&lt;=60,"ATENCAO (31-60 DIAS)","OK"))))</f>
        <v/>
      </c>
      <c r="G6139" s="14">
        <f>SUMIFS(Lancamentos!$G:$G,Lancamentos!$C:$C,$A6139,Lancamentos!$E:$E,$C6139,Lancamentos!$B:$B,"ENTRADA")</f>
        <v/>
      </c>
      <c r="H6139" s="14">
        <f>SUMIFS(Lancamentos!$G:$G,Lancamentos!$C:$C,$A6139,Lancamentos!$E:$E,$C6139,Lancamentos!$B:$B,"SAIDA_USO")</f>
        <v/>
      </c>
      <c r="I6139" s="14">
        <f>SUMIFS(Lancamentos!$G:$G,Lancamentos!$C:$C,$A6139,Lancamentos!$E:$E,$C6139,Lancamentos!$B:$B,"SAIDA_DESCARTE")</f>
        <v/>
      </c>
      <c r="J6139" s="14">
        <f>G6139-H6139-I6139</f>
        <v/>
      </c>
      <c r="K6139">
        <f>IF(A6139="","",IF(J6139&lt;=IFERROR(VLOOKUP(A6139,Produtos!$A:$E,5,FALSE),0),"ABAIXO DO MINIMO","OK"))</f>
        <v/>
      </c>
    </row>
    <row r="6140">
      <c r="B6140">
        <f>IFERROR(VLOOKUP(A6140,Produtos!A:B,2,FALSE),"")</f>
        <v/>
      </c>
      <c r="D6140" s="10">
        <f>IFERROR(INDEX(Lotes!$E:$E,MATCH(1,(Lotes!$A:$A=A6140)*(Lotes!$C:$C=C6140),0)),"")</f>
        <v/>
      </c>
      <c r="E6140" s="14">
        <f>IF(D6140="","",D6140-TODAY())</f>
        <v/>
      </c>
      <c r="F6140">
        <f>IF(D6140="","",IF(E6140&lt;0,"VENCIDO",IF(E6140&lt;=30,"VENCE EM &lt;= 30 DIAS",IF(E6140&lt;=60,"ATENCAO (31-60 DIAS)","OK"))))</f>
        <v/>
      </c>
      <c r="G6140" s="14">
        <f>SUMIFS(Lancamentos!$G:$G,Lancamentos!$C:$C,$A6140,Lancamentos!$E:$E,$C6140,Lancamentos!$B:$B,"ENTRADA")</f>
        <v/>
      </c>
      <c r="H6140" s="14">
        <f>SUMIFS(Lancamentos!$G:$G,Lancamentos!$C:$C,$A6140,Lancamentos!$E:$E,$C6140,Lancamentos!$B:$B,"SAIDA_USO")</f>
        <v/>
      </c>
      <c r="I6140" s="14">
        <f>SUMIFS(Lancamentos!$G:$G,Lancamentos!$C:$C,$A6140,Lancamentos!$E:$E,$C6140,Lancamentos!$B:$B,"SAIDA_DESCARTE")</f>
        <v/>
      </c>
      <c r="J6140" s="14">
        <f>G6140-H6140-I6140</f>
        <v/>
      </c>
      <c r="K6140">
        <f>IF(A6140="","",IF(J6140&lt;=IFERROR(VLOOKUP(A6140,Produtos!$A:$E,5,FALSE),0),"ABAIXO DO MINIMO","OK"))</f>
        <v/>
      </c>
    </row>
    <row r="6141">
      <c r="B6141">
        <f>IFERROR(VLOOKUP(A6141,Produtos!A:B,2,FALSE),"")</f>
        <v/>
      </c>
      <c r="D6141" s="10">
        <f>IFERROR(INDEX(Lotes!$E:$E,MATCH(1,(Lotes!$A:$A=A6141)*(Lotes!$C:$C=C6141),0)),"")</f>
        <v/>
      </c>
      <c r="E6141" s="14">
        <f>IF(D6141="","",D6141-TODAY())</f>
        <v/>
      </c>
      <c r="F6141">
        <f>IF(D6141="","",IF(E6141&lt;0,"VENCIDO",IF(E6141&lt;=30,"VENCE EM &lt;= 30 DIAS",IF(E6141&lt;=60,"ATENCAO (31-60 DIAS)","OK"))))</f>
        <v/>
      </c>
      <c r="G6141" s="14">
        <f>SUMIFS(Lancamentos!$G:$G,Lancamentos!$C:$C,$A6141,Lancamentos!$E:$E,$C6141,Lancamentos!$B:$B,"ENTRADA")</f>
        <v/>
      </c>
      <c r="H6141" s="14">
        <f>SUMIFS(Lancamentos!$G:$G,Lancamentos!$C:$C,$A6141,Lancamentos!$E:$E,$C6141,Lancamentos!$B:$B,"SAIDA_USO")</f>
        <v/>
      </c>
      <c r="I6141" s="14">
        <f>SUMIFS(Lancamentos!$G:$G,Lancamentos!$C:$C,$A6141,Lancamentos!$E:$E,$C6141,Lancamentos!$B:$B,"SAIDA_DESCARTE")</f>
        <v/>
      </c>
      <c r="J6141" s="14">
        <f>G6141-H6141-I6141</f>
        <v/>
      </c>
      <c r="K6141">
        <f>IF(A6141="","",IF(J6141&lt;=IFERROR(VLOOKUP(A6141,Produtos!$A:$E,5,FALSE),0),"ABAIXO DO MINIMO","OK"))</f>
        <v/>
      </c>
    </row>
    <row r="6142">
      <c r="B6142">
        <f>IFERROR(VLOOKUP(A6142,Produtos!A:B,2,FALSE),"")</f>
        <v/>
      </c>
      <c r="D6142" s="10">
        <f>IFERROR(INDEX(Lotes!$E:$E,MATCH(1,(Lotes!$A:$A=A6142)*(Lotes!$C:$C=C6142),0)),"")</f>
        <v/>
      </c>
      <c r="E6142" s="14">
        <f>IF(D6142="","",D6142-TODAY())</f>
        <v/>
      </c>
      <c r="F6142">
        <f>IF(D6142="","",IF(E6142&lt;0,"VENCIDO",IF(E6142&lt;=30,"VENCE EM &lt;= 30 DIAS",IF(E6142&lt;=60,"ATENCAO (31-60 DIAS)","OK"))))</f>
        <v/>
      </c>
      <c r="G6142" s="14">
        <f>SUMIFS(Lancamentos!$G:$G,Lancamentos!$C:$C,$A6142,Lancamentos!$E:$E,$C6142,Lancamentos!$B:$B,"ENTRADA")</f>
        <v/>
      </c>
      <c r="H6142" s="14">
        <f>SUMIFS(Lancamentos!$G:$G,Lancamentos!$C:$C,$A6142,Lancamentos!$E:$E,$C6142,Lancamentos!$B:$B,"SAIDA_USO")</f>
        <v/>
      </c>
      <c r="I6142" s="14">
        <f>SUMIFS(Lancamentos!$G:$G,Lancamentos!$C:$C,$A6142,Lancamentos!$E:$E,$C6142,Lancamentos!$B:$B,"SAIDA_DESCARTE")</f>
        <v/>
      </c>
      <c r="J6142" s="14">
        <f>G6142-H6142-I6142</f>
        <v/>
      </c>
      <c r="K6142">
        <f>IF(A6142="","",IF(J6142&lt;=IFERROR(VLOOKUP(A6142,Produtos!$A:$E,5,FALSE),0),"ABAIXO DO MINIMO","OK"))</f>
        <v/>
      </c>
    </row>
    <row r="6143">
      <c r="B6143">
        <f>IFERROR(VLOOKUP(A6143,Produtos!A:B,2,FALSE),"")</f>
        <v/>
      </c>
      <c r="D6143" s="10">
        <f>IFERROR(INDEX(Lotes!$E:$E,MATCH(1,(Lotes!$A:$A=A6143)*(Lotes!$C:$C=C6143),0)),"")</f>
        <v/>
      </c>
      <c r="E6143" s="14">
        <f>IF(D6143="","",D6143-TODAY())</f>
        <v/>
      </c>
      <c r="F6143">
        <f>IF(D6143="","",IF(E6143&lt;0,"VENCIDO",IF(E6143&lt;=30,"VENCE EM &lt;= 30 DIAS",IF(E6143&lt;=60,"ATENCAO (31-60 DIAS)","OK"))))</f>
        <v/>
      </c>
      <c r="G6143" s="14">
        <f>SUMIFS(Lancamentos!$G:$G,Lancamentos!$C:$C,$A6143,Lancamentos!$E:$E,$C6143,Lancamentos!$B:$B,"ENTRADA")</f>
        <v/>
      </c>
      <c r="H6143" s="14">
        <f>SUMIFS(Lancamentos!$G:$G,Lancamentos!$C:$C,$A6143,Lancamentos!$E:$E,$C6143,Lancamentos!$B:$B,"SAIDA_USO")</f>
        <v/>
      </c>
      <c r="I6143" s="14">
        <f>SUMIFS(Lancamentos!$G:$G,Lancamentos!$C:$C,$A6143,Lancamentos!$E:$E,$C6143,Lancamentos!$B:$B,"SAIDA_DESCARTE")</f>
        <v/>
      </c>
      <c r="J6143" s="14">
        <f>G6143-H6143-I6143</f>
        <v/>
      </c>
      <c r="K6143">
        <f>IF(A6143="","",IF(J6143&lt;=IFERROR(VLOOKUP(A6143,Produtos!$A:$E,5,FALSE),0),"ABAIXO DO MINIMO","OK"))</f>
        <v/>
      </c>
    </row>
    <row r="6144">
      <c r="B6144">
        <f>IFERROR(VLOOKUP(A6144,Produtos!A:B,2,FALSE),"")</f>
        <v/>
      </c>
      <c r="D6144" s="10">
        <f>IFERROR(INDEX(Lotes!$E:$E,MATCH(1,(Lotes!$A:$A=A6144)*(Lotes!$C:$C=C6144),0)),"")</f>
        <v/>
      </c>
      <c r="E6144" s="14">
        <f>IF(D6144="","",D6144-TODAY())</f>
        <v/>
      </c>
      <c r="F6144">
        <f>IF(D6144="","",IF(E6144&lt;0,"VENCIDO",IF(E6144&lt;=30,"VENCE EM &lt;= 30 DIAS",IF(E6144&lt;=60,"ATENCAO (31-60 DIAS)","OK"))))</f>
        <v/>
      </c>
      <c r="G6144" s="14">
        <f>SUMIFS(Lancamentos!$G:$G,Lancamentos!$C:$C,$A6144,Lancamentos!$E:$E,$C6144,Lancamentos!$B:$B,"ENTRADA")</f>
        <v/>
      </c>
      <c r="H6144" s="14">
        <f>SUMIFS(Lancamentos!$G:$G,Lancamentos!$C:$C,$A6144,Lancamentos!$E:$E,$C6144,Lancamentos!$B:$B,"SAIDA_USO")</f>
        <v/>
      </c>
      <c r="I6144" s="14">
        <f>SUMIFS(Lancamentos!$G:$G,Lancamentos!$C:$C,$A6144,Lancamentos!$E:$E,$C6144,Lancamentos!$B:$B,"SAIDA_DESCARTE")</f>
        <v/>
      </c>
      <c r="J6144" s="14">
        <f>G6144-H6144-I6144</f>
        <v/>
      </c>
      <c r="K6144">
        <f>IF(A6144="","",IF(J6144&lt;=IFERROR(VLOOKUP(A6144,Produtos!$A:$E,5,FALSE),0),"ABAIXO DO MINIMO","OK"))</f>
        <v/>
      </c>
    </row>
    <row r="6145">
      <c r="B6145">
        <f>IFERROR(VLOOKUP(A6145,Produtos!A:B,2,FALSE),"")</f>
        <v/>
      </c>
      <c r="D6145" s="10">
        <f>IFERROR(INDEX(Lotes!$E:$E,MATCH(1,(Lotes!$A:$A=A6145)*(Lotes!$C:$C=C6145),0)),"")</f>
        <v/>
      </c>
      <c r="E6145" s="14">
        <f>IF(D6145="","",D6145-TODAY())</f>
        <v/>
      </c>
      <c r="F6145">
        <f>IF(D6145="","",IF(E6145&lt;0,"VENCIDO",IF(E6145&lt;=30,"VENCE EM &lt;= 30 DIAS",IF(E6145&lt;=60,"ATENCAO (31-60 DIAS)","OK"))))</f>
        <v/>
      </c>
      <c r="G6145" s="14">
        <f>SUMIFS(Lancamentos!$G:$G,Lancamentos!$C:$C,$A6145,Lancamentos!$E:$E,$C6145,Lancamentos!$B:$B,"ENTRADA")</f>
        <v/>
      </c>
      <c r="H6145" s="14">
        <f>SUMIFS(Lancamentos!$G:$G,Lancamentos!$C:$C,$A6145,Lancamentos!$E:$E,$C6145,Lancamentos!$B:$B,"SAIDA_USO")</f>
        <v/>
      </c>
      <c r="I6145" s="14">
        <f>SUMIFS(Lancamentos!$G:$G,Lancamentos!$C:$C,$A6145,Lancamentos!$E:$E,$C6145,Lancamentos!$B:$B,"SAIDA_DESCARTE")</f>
        <v/>
      </c>
      <c r="J6145" s="14">
        <f>G6145-H6145-I6145</f>
        <v/>
      </c>
      <c r="K6145">
        <f>IF(A6145="","",IF(J6145&lt;=IFERROR(VLOOKUP(A6145,Produtos!$A:$E,5,FALSE),0),"ABAIXO DO MINIMO","OK"))</f>
        <v/>
      </c>
    </row>
    <row r="6146">
      <c r="B6146">
        <f>IFERROR(VLOOKUP(A6146,Produtos!A:B,2,FALSE),"")</f>
        <v/>
      </c>
      <c r="D6146" s="10">
        <f>IFERROR(INDEX(Lotes!$E:$E,MATCH(1,(Lotes!$A:$A=A6146)*(Lotes!$C:$C=C6146),0)),"")</f>
        <v/>
      </c>
      <c r="E6146" s="14">
        <f>IF(D6146="","",D6146-TODAY())</f>
        <v/>
      </c>
      <c r="F6146">
        <f>IF(D6146="","",IF(E6146&lt;0,"VENCIDO",IF(E6146&lt;=30,"VENCE EM &lt;= 30 DIAS",IF(E6146&lt;=60,"ATENCAO (31-60 DIAS)","OK"))))</f>
        <v/>
      </c>
      <c r="G6146" s="14">
        <f>SUMIFS(Lancamentos!$G:$G,Lancamentos!$C:$C,$A6146,Lancamentos!$E:$E,$C6146,Lancamentos!$B:$B,"ENTRADA")</f>
        <v/>
      </c>
      <c r="H6146" s="14">
        <f>SUMIFS(Lancamentos!$G:$G,Lancamentos!$C:$C,$A6146,Lancamentos!$E:$E,$C6146,Lancamentos!$B:$B,"SAIDA_USO")</f>
        <v/>
      </c>
      <c r="I6146" s="14">
        <f>SUMIFS(Lancamentos!$G:$G,Lancamentos!$C:$C,$A6146,Lancamentos!$E:$E,$C6146,Lancamentos!$B:$B,"SAIDA_DESCARTE")</f>
        <v/>
      </c>
      <c r="J6146" s="14">
        <f>G6146-H6146-I6146</f>
        <v/>
      </c>
      <c r="K6146">
        <f>IF(A6146="","",IF(J6146&lt;=IFERROR(VLOOKUP(A6146,Produtos!$A:$E,5,FALSE),0),"ABAIXO DO MINIMO","OK"))</f>
        <v/>
      </c>
    </row>
    <row r="6147">
      <c r="B6147">
        <f>IFERROR(VLOOKUP(A6147,Produtos!A:B,2,FALSE),"")</f>
        <v/>
      </c>
      <c r="D6147" s="10">
        <f>IFERROR(INDEX(Lotes!$E:$E,MATCH(1,(Lotes!$A:$A=A6147)*(Lotes!$C:$C=C6147),0)),"")</f>
        <v/>
      </c>
      <c r="E6147" s="14">
        <f>IF(D6147="","",D6147-TODAY())</f>
        <v/>
      </c>
      <c r="F6147">
        <f>IF(D6147="","",IF(E6147&lt;0,"VENCIDO",IF(E6147&lt;=30,"VENCE EM &lt;= 30 DIAS",IF(E6147&lt;=60,"ATENCAO (31-60 DIAS)","OK"))))</f>
        <v/>
      </c>
      <c r="G6147" s="14">
        <f>SUMIFS(Lancamentos!$G:$G,Lancamentos!$C:$C,$A6147,Lancamentos!$E:$E,$C6147,Lancamentos!$B:$B,"ENTRADA")</f>
        <v/>
      </c>
      <c r="H6147" s="14">
        <f>SUMIFS(Lancamentos!$G:$G,Lancamentos!$C:$C,$A6147,Lancamentos!$E:$E,$C6147,Lancamentos!$B:$B,"SAIDA_USO")</f>
        <v/>
      </c>
      <c r="I6147" s="14">
        <f>SUMIFS(Lancamentos!$G:$G,Lancamentos!$C:$C,$A6147,Lancamentos!$E:$E,$C6147,Lancamentos!$B:$B,"SAIDA_DESCARTE")</f>
        <v/>
      </c>
      <c r="J6147" s="14">
        <f>G6147-H6147-I6147</f>
        <v/>
      </c>
      <c r="K6147">
        <f>IF(A6147="","",IF(J6147&lt;=IFERROR(VLOOKUP(A6147,Produtos!$A:$E,5,FALSE),0),"ABAIXO DO MINIMO","OK"))</f>
        <v/>
      </c>
    </row>
    <row r="6148">
      <c r="B6148">
        <f>IFERROR(VLOOKUP(A6148,Produtos!A:B,2,FALSE),"")</f>
        <v/>
      </c>
      <c r="D6148" s="10">
        <f>IFERROR(INDEX(Lotes!$E:$E,MATCH(1,(Lotes!$A:$A=A6148)*(Lotes!$C:$C=C6148),0)),"")</f>
        <v/>
      </c>
      <c r="E6148" s="14">
        <f>IF(D6148="","",D6148-TODAY())</f>
        <v/>
      </c>
      <c r="F6148">
        <f>IF(D6148="","",IF(E6148&lt;0,"VENCIDO",IF(E6148&lt;=30,"VENCE EM &lt;= 30 DIAS",IF(E6148&lt;=60,"ATENCAO (31-60 DIAS)","OK"))))</f>
        <v/>
      </c>
      <c r="G6148" s="14">
        <f>SUMIFS(Lancamentos!$G:$G,Lancamentos!$C:$C,$A6148,Lancamentos!$E:$E,$C6148,Lancamentos!$B:$B,"ENTRADA")</f>
        <v/>
      </c>
      <c r="H6148" s="14">
        <f>SUMIFS(Lancamentos!$G:$G,Lancamentos!$C:$C,$A6148,Lancamentos!$E:$E,$C6148,Lancamentos!$B:$B,"SAIDA_USO")</f>
        <v/>
      </c>
      <c r="I6148" s="14">
        <f>SUMIFS(Lancamentos!$G:$G,Lancamentos!$C:$C,$A6148,Lancamentos!$E:$E,$C6148,Lancamentos!$B:$B,"SAIDA_DESCARTE")</f>
        <v/>
      </c>
      <c r="J6148" s="14">
        <f>G6148-H6148-I6148</f>
        <v/>
      </c>
      <c r="K6148">
        <f>IF(A6148="","",IF(J6148&lt;=IFERROR(VLOOKUP(A6148,Produtos!$A:$E,5,FALSE),0),"ABAIXO DO MINIMO","OK"))</f>
        <v/>
      </c>
    </row>
    <row r="6149">
      <c r="B6149">
        <f>IFERROR(VLOOKUP(A6149,Produtos!A:B,2,FALSE),"")</f>
        <v/>
      </c>
      <c r="D6149" s="10">
        <f>IFERROR(INDEX(Lotes!$E:$E,MATCH(1,(Lotes!$A:$A=A6149)*(Lotes!$C:$C=C6149),0)),"")</f>
        <v/>
      </c>
      <c r="E6149" s="14">
        <f>IF(D6149="","",D6149-TODAY())</f>
        <v/>
      </c>
      <c r="F6149">
        <f>IF(D6149="","",IF(E6149&lt;0,"VENCIDO",IF(E6149&lt;=30,"VENCE EM &lt;= 30 DIAS",IF(E6149&lt;=60,"ATENCAO (31-60 DIAS)","OK"))))</f>
        <v/>
      </c>
      <c r="G6149" s="14">
        <f>SUMIFS(Lancamentos!$G:$G,Lancamentos!$C:$C,$A6149,Lancamentos!$E:$E,$C6149,Lancamentos!$B:$B,"ENTRADA")</f>
        <v/>
      </c>
      <c r="H6149" s="14">
        <f>SUMIFS(Lancamentos!$G:$G,Lancamentos!$C:$C,$A6149,Lancamentos!$E:$E,$C6149,Lancamentos!$B:$B,"SAIDA_USO")</f>
        <v/>
      </c>
      <c r="I6149" s="14">
        <f>SUMIFS(Lancamentos!$G:$G,Lancamentos!$C:$C,$A6149,Lancamentos!$E:$E,$C6149,Lancamentos!$B:$B,"SAIDA_DESCARTE")</f>
        <v/>
      </c>
      <c r="J6149" s="14">
        <f>G6149-H6149-I6149</f>
        <v/>
      </c>
      <c r="K6149">
        <f>IF(A6149="","",IF(J6149&lt;=IFERROR(VLOOKUP(A6149,Produtos!$A:$E,5,FALSE),0),"ABAIXO DO MINIMO","OK"))</f>
        <v/>
      </c>
    </row>
    <row r="6150">
      <c r="B6150">
        <f>IFERROR(VLOOKUP(A6150,Produtos!A:B,2,FALSE),"")</f>
        <v/>
      </c>
      <c r="D6150" s="10">
        <f>IFERROR(INDEX(Lotes!$E:$E,MATCH(1,(Lotes!$A:$A=A6150)*(Lotes!$C:$C=C6150),0)),"")</f>
        <v/>
      </c>
      <c r="E6150" s="14">
        <f>IF(D6150="","",D6150-TODAY())</f>
        <v/>
      </c>
      <c r="F6150">
        <f>IF(D6150="","",IF(E6150&lt;0,"VENCIDO",IF(E6150&lt;=30,"VENCE EM &lt;= 30 DIAS",IF(E6150&lt;=60,"ATENCAO (31-60 DIAS)","OK"))))</f>
        <v/>
      </c>
      <c r="G6150" s="14">
        <f>SUMIFS(Lancamentos!$G:$G,Lancamentos!$C:$C,$A6150,Lancamentos!$E:$E,$C6150,Lancamentos!$B:$B,"ENTRADA")</f>
        <v/>
      </c>
      <c r="H6150" s="14">
        <f>SUMIFS(Lancamentos!$G:$G,Lancamentos!$C:$C,$A6150,Lancamentos!$E:$E,$C6150,Lancamentos!$B:$B,"SAIDA_USO")</f>
        <v/>
      </c>
      <c r="I6150" s="14">
        <f>SUMIFS(Lancamentos!$G:$G,Lancamentos!$C:$C,$A6150,Lancamentos!$E:$E,$C6150,Lancamentos!$B:$B,"SAIDA_DESCARTE")</f>
        <v/>
      </c>
      <c r="J6150" s="14">
        <f>G6150-H6150-I6150</f>
        <v/>
      </c>
      <c r="K6150">
        <f>IF(A6150="","",IF(J6150&lt;=IFERROR(VLOOKUP(A6150,Produtos!$A:$E,5,FALSE),0),"ABAIXO DO MINIMO","OK"))</f>
        <v/>
      </c>
    </row>
    <row r="6151">
      <c r="B6151">
        <f>IFERROR(VLOOKUP(A6151,Produtos!A:B,2,FALSE),"")</f>
        <v/>
      </c>
      <c r="D6151" s="10">
        <f>IFERROR(INDEX(Lotes!$E:$E,MATCH(1,(Lotes!$A:$A=A6151)*(Lotes!$C:$C=C6151),0)),"")</f>
        <v/>
      </c>
      <c r="E6151" s="14">
        <f>IF(D6151="","",D6151-TODAY())</f>
        <v/>
      </c>
      <c r="F6151">
        <f>IF(D6151="","",IF(E6151&lt;0,"VENCIDO",IF(E6151&lt;=30,"VENCE EM &lt;= 30 DIAS",IF(E6151&lt;=60,"ATENCAO (31-60 DIAS)","OK"))))</f>
        <v/>
      </c>
      <c r="G6151" s="14">
        <f>SUMIFS(Lancamentos!$G:$G,Lancamentos!$C:$C,$A6151,Lancamentos!$E:$E,$C6151,Lancamentos!$B:$B,"ENTRADA")</f>
        <v/>
      </c>
      <c r="H6151" s="14">
        <f>SUMIFS(Lancamentos!$G:$G,Lancamentos!$C:$C,$A6151,Lancamentos!$E:$E,$C6151,Lancamentos!$B:$B,"SAIDA_USO")</f>
        <v/>
      </c>
      <c r="I6151" s="14">
        <f>SUMIFS(Lancamentos!$G:$G,Lancamentos!$C:$C,$A6151,Lancamentos!$E:$E,$C6151,Lancamentos!$B:$B,"SAIDA_DESCARTE")</f>
        <v/>
      </c>
      <c r="J6151" s="14">
        <f>G6151-H6151-I6151</f>
        <v/>
      </c>
      <c r="K6151">
        <f>IF(A6151="","",IF(J6151&lt;=IFERROR(VLOOKUP(A6151,Produtos!$A:$E,5,FALSE),0),"ABAIXO DO MINIMO","OK"))</f>
        <v/>
      </c>
    </row>
    <row r="6152">
      <c r="B6152">
        <f>IFERROR(VLOOKUP(A6152,Produtos!A:B,2,FALSE),"")</f>
        <v/>
      </c>
      <c r="D6152" s="10">
        <f>IFERROR(INDEX(Lotes!$E:$E,MATCH(1,(Lotes!$A:$A=A6152)*(Lotes!$C:$C=C6152),0)),"")</f>
        <v/>
      </c>
      <c r="E6152" s="14">
        <f>IF(D6152="","",D6152-TODAY())</f>
        <v/>
      </c>
      <c r="F6152">
        <f>IF(D6152="","",IF(E6152&lt;0,"VENCIDO",IF(E6152&lt;=30,"VENCE EM &lt;= 30 DIAS",IF(E6152&lt;=60,"ATENCAO (31-60 DIAS)","OK"))))</f>
        <v/>
      </c>
      <c r="G6152" s="14">
        <f>SUMIFS(Lancamentos!$G:$G,Lancamentos!$C:$C,$A6152,Lancamentos!$E:$E,$C6152,Lancamentos!$B:$B,"ENTRADA")</f>
        <v/>
      </c>
      <c r="H6152" s="14">
        <f>SUMIFS(Lancamentos!$G:$G,Lancamentos!$C:$C,$A6152,Lancamentos!$E:$E,$C6152,Lancamentos!$B:$B,"SAIDA_USO")</f>
        <v/>
      </c>
      <c r="I6152" s="14">
        <f>SUMIFS(Lancamentos!$G:$G,Lancamentos!$C:$C,$A6152,Lancamentos!$E:$E,$C6152,Lancamentos!$B:$B,"SAIDA_DESCARTE")</f>
        <v/>
      </c>
      <c r="J6152" s="14">
        <f>G6152-H6152-I6152</f>
        <v/>
      </c>
      <c r="K6152">
        <f>IF(A6152="","",IF(J6152&lt;=IFERROR(VLOOKUP(A6152,Produtos!$A:$E,5,FALSE),0),"ABAIXO DO MINIMO","OK"))</f>
        <v/>
      </c>
    </row>
    <row r="6153">
      <c r="B6153">
        <f>IFERROR(VLOOKUP(A6153,Produtos!A:B,2,FALSE),"")</f>
        <v/>
      </c>
      <c r="D6153" s="10">
        <f>IFERROR(INDEX(Lotes!$E:$E,MATCH(1,(Lotes!$A:$A=A6153)*(Lotes!$C:$C=C6153),0)),"")</f>
        <v/>
      </c>
      <c r="E6153" s="14">
        <f>IF(D6153="","",D6153-TODAY())</f>
        <v/>
      </c>
      <c r="F6153">
        <f>IF(D6153="","",IF(E6153&lt;0,"VENCIDO",IF(E6153&lt;=30,"VENCE EM &lt;= 30 DIAS",IF(E6153&lt;=60,"ATENCAO (31-60 DIAS)","OK"))))</f>
        <v/>
      </c>
      <c r="G6153" s="14">
        <f>SUMIFS(Lancamentos!$G:$G,Lancamentos!$C:$C,$A6153,Lancamentos!$E:$E,$C6153,Lancamentos!$B:$B,"ENTRADA")</f>
        <v/>
      </c>
      <c r="H6153" s="14">
        <f>SUMIFS(Lancamentos!$G:$G,Lancamentos!$C:$C,$A6153,Lancamentos!$E:$E,$C6153,Lancamentos!$B:$B,"SAIDA_USO")</f>
        <v/>
      </c>
      <c r="I6153" s="14">
        <f>SUMIFS(Lancamentos!$G:$G,Lancamentos!$C:$C,$A6153,Lancamentos!$E:$E,$C6153,Lancamentos!$B:$B,"SAIDA_DESCARTE")</f>
        <v/>
      </c>
      <c r="J6153" s="14">
        <f>G6153-H6153-I6153</f>
        <v/>
      </c>
      <c r="K6153">
        <f>IF(A6153="","",IF(J6153&lt;=IFERROR(VLOOKUP(A6153,Produtos!$A:$E,5,FALSE),0),"ABAIXO DO MINIMO","OK"))</f>
        <v/>
      </c>
    </row>
    <row r="6154">
      <c r="B6154">
        <f>IFERROR(VLOOKUP(A6154,Produtos!A:B,2,FALSE),"")</f>
        <v/>
      </c>
      <c r="D6154" s="10">
        <f>IFERROR(INDEX(Lotes!$E:$E,MATCH(1,(Lotes!$A:$A=A6154)*(Lotes!$C:$C=C6154),0)),"")</f>
        <v/>
      </c>
      <c r="E6154" s="14">
        <f>IF(D6154="","",D6154-TODAY())</f>
        <v/>
      </c>
      <c r="F6154">
        <f>IF(D6154="","",IF(E6154&lt;0,"VENCIDO",IF(E6154&lt;=30,"VENCE EM &lt;= 30 DIAS",IF(E6154&lt;=60,"ATENCAO (31-60 DIAS)","OK"))))</f>
        <v/>
      </c>
      <c r="G6154" s="14">
        <f>SUMIFS(Lancamentos!$G:$G,Lancamentos!$C:$C,$A6154,Lancamentos!$E:$E,$C6154,Lancamentos!$B:$B,"ENTRADA")</f>
        <v/>
      </c>
      <c r="H6154" s="14">
        <f>SUMIFS(Lancamentos!$G:$G,Lancamentos!$C:$C,$A6154,Lancamentos!$E:$E,$C6154,Lancamentos!$B:$B,"SAIDA_USO")</f>
        <v/>
      </c>
      <c r="I6154" s="14">
        <f>SUMIFS(Lancamentos!$G:$G,Lancamentos!$C:$C,$A6154,Lancamentos!$E:$E,$C6154,Lancamentos!$B:$B,"SAIDA_DESCARTE")</f>
        <v/>
      </c>
      <c r="J6154" s="14">
        <f>G6154-H6154-I6154</f>
        <v/>
      </c>
      <c r="K6154">
        <f>IF(A6154="","",IF(J6154&lt;=IFERROR(VLOOKUP(A6154,Produtos!$A:$E,5,FALSE),0),"ABAIXO DO MINIMO","OK"))</f>
        <v/>
      </c>
    </row>
    <row r="6155">
      <c r="B6155">
        <f>IFERROR(VLOOKUP(A6155,Produtos!A:B,2,FALSE),"")</f>
        <v/>
      </c>
      <c r="D6155" s="10">
        <f>IFERROR(INDEX(Lotes!$E:$E,MATCH(1,(Lotes!$A:$A=A6155)*(Lotes!$C:$C=C6155),0)),"")</f>
        <v/>
      </c>
      <c r="E6155" s="14">
        <f>IF(D6155="","",D6155-TODAY())</f>
        <v/>
      </c>
      <c r="F6155">
        <f>IF(D6155="","",IF(E6155&lt;0,"VENCIDO",IF(E6155&lt;=30,"VENCE EM &lt;= 30 DIAS",IF(E6155&lt;=60,"ATENCAO (31-60 DIAS)","OK"))))</f>
        <v/>
      </c>
      <c r="G6155" s="14">
        <f>SUMIFS(Lancamentos!$G:$G,Lancamentos!$C:$C,$A6155,Lancamentos!$E:$E,$C6155,Lancamentos!$B:$B,"ENTRADA")</f>
        <v/>
      </c>
      <c r="H6155" s="14">
        <f>SUMIFS(Lancamentos!$G:$G,Lancamentos!$C:$C,$A6155,Lancamentos!$E:$E,$C6155,Lancamentos!$B:$B,"SAIDA_USO")</f>
        <v/>
      </c>
      <c r="I6155" s="14">
        <f>SUMIFS(Lancamentos!$G:$G,Lancamentos!$C:$C,$A6155,Lancamentos!$E:$E,$C6155,Lancamentos!$B:$B,"SAIDA_DESCARTE")</f>
        <v/>
      </c>
      <c r="J6155" s="14">
        <f>G6155-H6155-I6155</f>
        <v/>
      </c>
      <c r="K6155">
        <f>IF(A6155="","",IF(J6155&lt;=IFERROR(VLOOKUP(A6155,Produtos!$A:$E,5,FALSE),0),"ABAIXO DO MINIMO","OK"))</f>
        <v/>
      </c>
    </row>
    <row r="6156">
      <c r="B6156">
        <f>IFERROR(VLOOKUP(A6156,Produtos!A:B,2,FALSE),"")</f>
        <v/>
      </c>
      <c r="D6156" s="10">
        <f>IFERROR(INDEX(Lotes!$E:$E,MATCH(1,(Lotes!$A:$A=A6156)*(Lotes!$C:$C=C6156),0)),"")</f>
        <v/>
      </c>
      <c r="E6156" s="14">
        <f>IF(D6156="","",D6156-TODAY())</f>
        <v/>
      </c>
      <c r="F6156">
        <f>IF(D6156="","",IF(E6156&lt;0,"VENCIDO",IF(E6156&lt;=30,"VENCE EM &lt;= 30 DIAS",IF(E6156&lt;=60,"ATENCAO (31-60 DIAS)","OK"))))</f>
        <v/>
      </c>
      <c r="G6156" s="14">
        <f>SUMIFS(Lancamentos!$G:$G,Lancamentos!$C:$C,$A6156,Lancamentos!$E:$E,$C6156,Lancamentos!$B:$B,"ENTRADA")</f>
        <v/>
      </c>
      <c r="H6156" s="14">
        <f>SUMIFS(Lancamentos!$G:$G,Lancamentos!$C:$C,$A6156,Lancamentos!$E:$E,$C6156,Lancamentos!$B:$B,"SAIDA_USO")</f>
        <v/>
      </c>
      <c r="I6156" s="14">
        <f>SUMIFS(Lancamentos!$G:$G,Lancamentos!$C:$C,$A6156,Lancamentos!$E:$E,$C6156,Lancamentos!$B:$B,"SAIDA_DESCARTE")</f>
        <v/>
      </c>
      <c r="J6156" s="14">
        <f>G6156-H6156-I6156</f>
        <v/>
      </c>
      <c r="K6156">
        <f>IF(A6156="","",IF(J6156&lt;=IFERROR(VLOOKUP(A6156,Produtos!$A:$E,5,FALSE),0),"ABAIXO DO MINIMO","OK"))</f>
        <v/>
      </c>
    </row>
    <row r="6157">
      <c r="B6157">
        <f>IFERROR(VLOOKUP(A6157,Produtos!A:B,2,FALSE),"")</f>
        <v/>
      </c>
      <c r="D6157" s="10">
        <f>IFERROR(INDEX(Lotes!$E:$E,MATCH(1,(Lotes!$A:$A=A6157)*(Lotes!$C:$C=C6157),0)),"")</f>
        <v/>
      </c>
      <c r="E6157" s="14">
        <f>IF(D6157="","",D6157-TODAY())</f>
        <v/>
      </c>
      <c r="F6157">
        <f>IF(D6157="","",IF(E6157&lt;0,"VENCIDO",IF(E6157&lt;=30,"VENCE EM &lt;= 30 DIAS",IF(E6157&lt;=60,"ATENCAO (31-60 DIAS)","OK"))))</f>
        <v/>
      </c>
      <c r="G6157" s="14">
        <f>SUMIFS(Lancamentos!$G:$G,Lancamentos!$C:$C,$A6157,Lancamentos!$E:$E,$C6157,Lancamentos!$B:$B,"ENTRADA")</f>
        <v/>
      </c>
      <c r="H6157" s="14">
        <f>SUMIFS(Lancamentos!$G:$G,Lancamentos!$C:$C,$A6157,Lancamentos!$E:$E,$C6157,Lancamentos!$B:$B,"SAIDA_USO")</f>
        <v/>
      </c>
      <c r="I6157" s="14">
        <f>SUMIFS(Lancamentos!$G:$G,Lancamentos!$C:$C,$A6157,Lancamentos!$E:$E,$C6157,Lancamentos!$B:$B,"SAIDA_DESCARTE")</f>
        <v/>
      </c>
      <c r="J6157" s="14">
        <f>G6157-H6157-I6157</f>
        <v/>
      </c>
      <c r="K6157">
        <f>IF(A6157="","",IF(J6157&lt;=IFERROR(VLOOKUP(A6157,Produtos!$A:$E,5,FALSE),0),"ABAIXO DO MINIMO","OK"))</f>
        <v/>
      </c>
    </row>
    <row r="6158">
      <c r="B6158">
        <f>IFERROR(VLOOKUP(A6158,Produtos!A:B,2,FALSE),"")</f>
        <v/>
      </c>
      <c r="D6158" s="10">
        <f>IFERROR(INDEX(Lotes!$E:$E,MATCH(1,(Lotes!$A:$A=A6158)*(Lotes!$C:$C=C6158),0)),"")</f>
        <v/>
      </c>
      <c r="E6158" s="14">
        <f>IF(D6158="","",D6158-TODAY())</f>
        <v/>
      </c>
      <c r="F6158">
        <f>IF(D6158="","",IF(E6158&lt;0,"VENCIDO",IF(E6158&lt;=30,"VENCE EM &lt;= 30 DIAS",IF(E6158&lt;=60,"ATENCAO (31-60 DIAS)","OK"))))</f>
        <v/>
      </c>
      <c r="G6158" s="14">
        <f>SUMIFS(Lancamentos!$G:$G,Lancamentos!$C:$C,$A6158,Lancamentos!$E:$E,$C6158,Lancamentos!$B:$B,"ENTRADA")</f>
        <v/>
      </c>
      <c r="H6158" s="14">
        <f>SUMIFS(Lancamentos!$G:$G,Lancamentos!$C:$C,$A6158,Lancamentos!$E:$E,$C6158,Lancamentos!$B:$B,"SAIDA_USO")</f>
        <v/>
      </c>
      <c r="I6158" s="14">
        <f>SUMIFS(Lancamentos!$G:$G,Lancamentos!$C:$C,$A6158,Lancamentos!$E:$E,$C6158,Lancamentos!$B:$B,"SAIDA_DESCARTE")</f>
        <v/>
      </c>
      <c r="J6158" s="14">
        <f>G6158-H6158-I6158</f>
        <v/>
      </c>
      <c r="K6158">
        <f>IF(A6158="","",IF(J6158&lt;=IFERROR(VLOOKUP(A6158,Produtos!$A:$E,5,FALSE),0),"ABAIXO DO MINIMO","OK"))</f>
        <v/>
      </c>
    </row>
    <row r="6159">
      <c r="B6159">
        <f>IFERROR(VLOOKUP(A6159,Produtos!A:B,2,FALSE),"")</f>
        <v/>
      </c>
      <c r="D6159" s="10">
        <f>IFERROR(INDEX(Lotes!$E:$E,MATCH(1,(Lotes!$A:$A=A6159)*(Lotes!$C:$C=C6159),0)),"")</f>
        <v/>
      </c>
      <c r="E6159" s="14">
        <f>IF(D6159="","",D6159-TODAY())</f>
        <v/>
      </c>
      <c r="F6159">
        <f>IF(D6159="","",IF(E6159&lt;0,"VENCIDO",IF(E6159&lt;=30,"VENCE EM &lt;= 30 DIAS",IF(E6159&lt;=60,"ATENCAO (31-60 DIAS)","OK"))))</f>
        <v/>
      </c>
      <c r="G6159" s="14">
        <f>SUMIFS(Lancamentos!$G:$G,Lancamentos!$C:$C,$A6159,Lancamentos!$E:$E,$C6159,Lancamentos!$B:$B,"ENTRADA")</f>
        <v/>
      </c>
      <c r="H6159" s="14">
        <f>SUMIFS(Lancamentos!$G:$G,Lancamentos!$C:$C,$A6159,Lancamentos!$E:$E,$C6159,Lancamentos!$B:$B,"SAIDA_USO")</f>
        <v/>
      </c>
      <c r="I6159" s="14">
        <f>SUMIFS(Lancamentos!$G:$G,Lancamentos!$C:$C,$A6159,Lancamentos!$E:$E,$C6159,Lancamentos!$B:$B,"SAIDA_DESCARTE")</f>
        <v/>
      </c>
      <c r="J6159" s="14">
        <f>G6159-H6159-I6159</f>
        <v/>
      </c>
      <c r="K6159">
        <f>IF(A6159="","",IF(J6159&lt;=IFERROR(VLOOKUP(A6159,Produtos!$A:$E,5,FALSE),0),"ABAIXO DO MINIMO","OK"))</f>
        <v/>
      </c>
    </row>
    <row r="6160">
      <c r="B6160">
        <f>IFERROR(VLOOKUP(A6160,Produtos!A:B,2,FALSE),"")</f>
        <v/>
      </c>
      <c r="D6160" s="10">
        <f>IFERROR(INDEX(Lotes!$E:$E,MATCH(1,(Lotes!$A:$A=A6160)*(Lotes!$C:$C=C6160),0)),"")</f>
        <v/>
      </c>
      <c r="E6160" s="14">
        <f>IF(D6160="","",D6160-TODAY())</f>
        <v/>
      </c>
      <c r="F6160">
        <f>IF(D6160="","",IF(E6160&lt;0,"VENCIDO",IF(E6160&lt;=30,"VENCE EM &lt;= 30 DIAS",IF(E6160&lt;=60,"ATENCAO (31-60 DIAS)","OK"))))</f>
        <v/>
      </c>
      <c r="G6160" s="14">
        <f>SUMIFS(Lancamentos!$G:$G,Lancamentos!$C:$C,$A6160,Lancamentos!$E:$E,$C6160,Lancamentos!$B:$B,"ENTRADA")</f>
        <v/>
      </c>
      <c r="H6160" s="14">
        <f>SUMIFS(Lancamentos!$G:$G,Lancamentos!$C:$C,$A6160,Lancamentos!$E:$E,$C6160,Lancamentos!$B:$B,"SAIDA_USO")</f>
        <v/>
      </c>
      <c r="I6160" s="14">
        <f>SUMIFS(Lancamentos!$G:$G,Lancamentos!$C:$C,$A6160,Lancamentos!$E:$E,$C6160,Lancamentos!$B:$B,"SAIDA_DESCARTE")</f>
        <v/>
      </c>
      <c r="J6160" s="14">
        <f>G6160-H6160-I6160</f>
        <v/>
      </c>
      <c r="K6160">
        <f>IF(A6160="","",IF(J6160&lt;=IFERROR(VLOOKUP(A6160,Produtos!$A:$E,5,FALSE),0),"ABAIXO DO MINIMO","OK"))</f>
        <v/>
      </c>
    </row>
    <row r="6161">
      <c r="B6161">
        <f>IFERROR(VLOOKUP(A6161,Produtos!A:B,2,FALSE),"")</f>
        <v/>
      </c>
      <c r="D6161" s="10">
        <f>IFERROR(INDEX(Lotes!$E:$E,MATCH(1,(Lotes!$A:$A=A6161)*(Lotes!$C:$C=C6161),0)),"")</f>
        <v/>
      </c>
      <c r="E6161" s="14">
        <f>IF(D6161="","",D6161-TODAY())</f>
        <v/>
      </c>
      <c r="F6161">
        <f>IF(D6161="","",IF(E6161&lt;0,"VENCIDO",IF(E6161&lt;=30,"VENCE EM &lt;= 30 DIAS",IF(E6161&lt;=60,"ATENCAO (31-60 DIAS)","OK"))))</f>
        <v/>
      </c>
      <c r="G6161" s="14">
        <f>SUMIFS(Lancamentos!$G:$G,Lancamentos!$C:$C,$A6161,Lancamentos!$E:$E,$C6161,Lancamentos!$B:$B,"ENTRADA")</f>
        <v/>
      </c>
      <c r="H6161" s="14">
        <f>SUMIFS(Lancamentos!$G:$G,Lancamentos!$C:$C,$A6161,Lancamentos!$E:$E,$C6161,Lancamentos!$B:$B,"SAIDA_USO")</f>
        <v/>
      </c>
      <c r="I6161" s="14">
        <f>SUMIFS(Lancamentos!$G:$G,Lancamentos!$C:$C,$A6161,Lancamentos!$E:$E,$C6161,Lancamentos!$B:$B,"SAIDA_DESCARTE")</f>
        <v/>
      </c>
      <c r="J6161" s="14">
        <f>G6161-H6161-I6161</f>
        <v/>
      </c>
      <c r="K6161">
        <f>IF(A6161="","",IF(J6161&lt;=IFERROR(VLOOKUP(A6161,Produtos!$A:$E,5,FALSE),0),"ABAIXO DO MINIMO","OK"))</f>
        <v/>
      </c>
    </row>
    <row r="6162">
      <c r="B6162">
        <f>IFERROR(VLOOKUP(A6162,Produtos!A:B,2,FALSE),"")</f>
        <v/>
      </c>
      <c r="D6162" s="10">
        <f>IFERROR(INDEX(Lotes!$E:$E,MATCH(1,(Lotes!$A:$A=A6162)*(Lotes!$C:$C=C6162),0)),"")</f>
        <v/>
      </c>
      <c r="E6162" s="14">
        <f>IF(D6162="","",D6162-TODAY())</f>
        <v/>
      </c>
      <c r="F6162">
        <f>IF(D6162="","",IF(E6162&lt;0,"VENCIDO",IF(E6162&lt;=30,"VENCE EM &lt;= 30 DIAS",IF(E6162&lt;=60,"ATENCAO (31-60 DIAS)","OK"))))</f>
        <v/>
      </c>
      <c r="G6162" s="14">
        <f>SUMIFS(Lancamentos!$G:$G,Lancamentos!$C:$C,$A6162,Lancamentos!$E:$E,$C6162,Lancamentos!$B:$B,"ENTRADA")</f>
        <v/>
      </c>
      <c r="H6162" s="14">
        <f>SUMIFS(Lancamentos!$G:$G,Lancamentos!$C:$C,$A6162,Lancamentos!$E:$E,$C6162,Lancamentos!$B:$B,"SAIDA_USO")</f>
        <v/>
      </c>
      <c r="I6162" s="14">
        <f>SUMIFS(Lancamentos!$G:$G,Lancamentos!$C:$C,$A6162,Lancamentos!$E:$E,$C6162,Lancamentos!$B:$B,"SAIDA_DESCARTE")</f>
        <v/>
      </c>
      <c r="J6162" s="14">
        <f>G6162-H6162-I6162</f>
        <v/>
      </c>
      <c r="K6162">
        <f>IF(A6162="","",IF(J6162&lt;=IFERROR(VLOOKUP(A6162,Produtos!$A:$E,5,FALSE),0),"ABAIXO DO MINIMO","OK"))</f>
        <v/>
      </c>
    </row>
    <row r="6163">
      <c r="B6163">
        <f>IFERROR(VLOOKUP(A6163,Produtos!A:B,2,FALSE),"")</f>
        <v/>
      </c>
      <c r="D6163" s="10">
        <f>IFERROR(INDEX(Lotes!$E:$E,MATCH(1,(Lotes!$A:$A=A6163)*(Lotes!$C:$C=C6163),0)),"")</f>
        <v/>
      </c>
      <c r="E6163" s="14">
        <f>IF(D6163="","",D6163-TODAY())</f>
        <v/>
      </c>
      <c r="F6163">
        <f>IF(D6163="","",IF(E6163&lt;0,"VENCIDO",IF(E6163&lt;=30,"VENCE EM &lt;= 30 DIAS",IF(E6163&lt;=60,"ATENCAO (31-60 DIAS)","OK"))))</f>
        <v/>
      </c>
      <c r="G6163" s="14">
        <f>SUMIFS(Lancamentos!$G:$G,Lancamentos!$C:$C,$A6163,Lancamentos!$E:$E,$C6163,Lancamentos!$B:$B,"ENTRADA")</f>
        <v/>
      </c>
      <c r="H6163" s="14">
        <f>SUMIFS(Lancamentos!$G:$G,Lancamentos!$C:$C,$A6163,Lancamentos!$E:$E,$C6163,Lancamentos!$B:$B,"SAIDA_USO")</f>
        <v/>
      </c>
      <c r="I6163" s="14">
        <f>SUMIFS(Lancamentos!$G:$G,Lancamentos!$C:$C,$A6163,Lancamentos!$E:$E,$C6163,Lancamentos!$B:$B,"SAIDA_DESCARTE")</f>
        <v/>
      </c>
      <c r="J6163" s="14">
        <f>G6163-H6163-I6163</f>
        <v/>
      </c>
      <c r="K6163">
        <f>IF(A6163="","",IF(J6163&lt;=IFERROR(VLOOKUP(A6163,Produtos!$A:$E,5,FALSE),0),"ABAIXO DO MINIMO","OK"))</f>
        <v/>
      </c>
    </row>
    <row r="6164">
      <c r="B6164">
        <f>IFERROR(VLOOKUP(A6164,Produtos!A:B,2,FALSE),"")</f>
        <v/>
      </c>
      <c r="D6164" s="10">
        <f>IFERROR(INDEX(Lotes!$E:$E,MATCH(1,(Lotes!$A:$A=A6164)*(Lotes!$C:$C=C6164),0)),"")</f>
        <v/>
      </c>
      <c r="E6164" s="14">
        <f>IF(D6164="","",D6164-TODAY())</f>
        <v/>
      </c>
      <c r="F6164">
        <f>IF(D6164="","",IF(E6164&lt;0,"VENCIDO",IF(E6164&lt;=30,"VENCE EM &lt;= 30 DIAS",IF(E6164&lt;=60,"ATENCAO (31-60 DIAS)","OK"))))</f>
        <v/>
      </c>
      <c r="G6164" s="14">
        <f>SUMIFS(Lancamentos!$G:$G,Lancamentos!$C:$C,$A6164,Lancamentos!$E:$E,$C6164,Lancamentos!$B:$B,"ENTRADA")</f>
        <v/>
      </c>
      <c r="H6164" s="14">
        <f>SUMIFS(Lancamentos!$G:$G,Lancamentos!$C:$C,$A6164,Lancamentos!$E:$E,$C6164,Lancamentos!$B:$B,"SAIDA_USO")</f>
        <v/>
      </c>
      <c r="I6164" s="14">
        <f>SUMIFS(Lancamentos!$G:$G,Lancamentos!$C:$C,$A6164,Lancamentos!$E:$E,$C6164,Lancamentos!$B:$B,"SAIDA_DESCARTE")</f>
        <v/>
      </c>
      <c r="J6164" s="14">
        <f>G6164-H6164-I6164</f>
        <v/>
      </c>
      <c r="K6164">
        <f>IF(A6164="","",IF(J6164&lt;=IFERROR(VLOOKUP(A6164,Produtos!$A:$E,5,FALSE),0),"ABAIXO DO MINIMO","OK"))</f>
        <v/>
      </c>
    </row>
    <row r="6165">
      <c r="B6165">
        <f>IFERROR(VLOOKUP(A6165,Produtos!A:B,2,FALSE),"")</f>
        <v/>
      </c>
      <c r="D6165" s="10">
        <f>IFERROR(INDEX(Lotes!$E:$E,MATCH(1,(Lotes!$A:$A=A6165)*(Lotes!$C:$C=C6165),0)),"")</f>
        <v/>
      </c>
      <c r="E6165" s="14">
        <f>IF(D6165="","",D6165-TODAY())</f>
        <v/>
      </c>
      <c r="F6165">
        <f>IF(D6165="","",IF(E6165&lt;0,"VENCIDO",IF(E6165&lt;=30,"VENCE EM &lt;= 30 DIAS",IF(E6165&lt;=60,"ATENCAO (31-60 DIAS)","OK"))))</f>
        <v/>
      </c>
      <c r="G6165" s="14">
        <f>SUMIFS(Lancamentos!$G:$G,Lancamentos!$C:$C,$A6165,Lancamentos!$E:$E,$C6165,Lancamentos!$B:$B,"ENTRADA")</f>
        <v/>
      </c>
      <c r="H6165" s="14">
        <f>SUMIFS(Lancamentos!$G:$G,Lancamentos!$C:$C,$A6165,Lancamentos!$E:$E,$C6165,Lancamentos!$B:$B,"SAIDA_USO")</f>
        <v/>
      </c>
      <c r="I6165" s="14">
        <f>SUMIFS(Lancamentos!$G:$G,Lancamentos!$C:$C,$A6165,Lancamentos!$E:$E,$C6165,Lancamentos!$B:$B,"SAIDA_DESCARTE")</f>
        <v/>
      </c>
      <c r="J6165" s="14">
        <f>G6165-H6165-I6165</f>
        <v/>
      </c>
      <c r="K6165">
        <f>IF(A6165="","",IF(J6165&lt;=IFERROR(VLOOKUP(A6165,Produtos!$A:$E,5,FALSE),0),"ABAIXO DO MINIMO","OK"))</f>
        <v/>
      </c>
    </row>
    <row r="6166">
      <c r="B6166">
        <f>IFERROR(VLOOKUP(A6166,Produtos!A:B,2,FALSE),"")</f>
        <v/>
      </c>
      <c r="D6166" s="10">
        <f>IFERROR(INDEX(Lotes!$E:$E,MATCH(1,(Lotes!$A:$A=A6166)*(Lotes!$C:$C=C6166),0)),"")</f>
        <v/>
      </c>
      <c r="E6166" s="14">
        <f>IF(D6166="","",D6166-TODAY())</f>
        <v/>
      </c>
      <c r="F6166">
        <f>IF(D6166="","",IF(E6166&lt;0,"VENCIDO",IF(E6166&lt;=30,"VENCE EM &lt;= 30 DIAS",IF(E6166&lt;=60,"ATENCAO (31-60 DIAS)","OK"))))</f>
        <v/>
      </c>
      <c r="G6166" s="14">
        <f>SUMIFS(Lancamentos!$G:$G,Lancamentos!$C:$C,$A6166,Lancamentos!$E:$E,$C6166,Lancamentos!$B:$B,"ENTRADA")</f>
        <v/>
      </c>
      <c r="H6166" s="14">
        <f>SUMIFS(Lancamentos!$G:$G,Lancamentos!$C:$C,$A6166,Lancamentos!$E:$E,$C6166,Lancamentos!$B:$B,"SAIDA_USO")</f>
        <v/>
      </c>
      <c r="I6166" s="14">
        <f>SUMIFS(Lancamentos!$G:$G,Lancamentos!$C:$C,$A6166,Lancamentos!$E:$E,$C6166,Lancamentos!$B:$B,"SAIDA_DESCARTE")</f>
        <v/>
      </c>
      <c r="J6166" s="14">
        <f>G6166-H6166-I6166</f>
        <v/>
      </c>
      <c r="K6166">
        <f>IF(A6166="","",IF(J6166&lt;=IFERROR(VLOOKUP(A6166,Produtos!$A:$E,5,FALSE),0),"ABAIXO DO MINIMO","OK"))</f>
        <v/>
      </c>
    </row>
    <row r="6167">
      <c r="B6167">
        <f>IFERROR(VLOOKUP(A6167,Produtos!A:B,2,FALSE),"")</f>
        <v/>
      </c>
      <c r="D6167" s="10">
        <f>IFERROR(INDEX(Lotes!$E:$E,MATCH(1,(Lotes!$A:$A=A6167)*(Lotes!$C:$C=C6167),0)),"")</f>
        <v/>
      </c>
      <c r="E6167" s="14">
        <f>IF(D6167="","",D6167-TODAY())</f>
        <v/>
      </c>
      <c r="F6167">
        <f>IF(D6167="","",IF(E6167&lt;0,"VENCIDO",IF(E6167&lt;=30,"VENCE EM &lt;= 30 DIAS",IF(E6167&lt;=60,"ATENCAO (31-60 DIAS)","OK"))))</f>
        <v/>
      </c>
      <c r="G6167" s="14">
        <f>SUMIFS(Lancamentos!$G:$G,Lancamentos!$C:$C,$A6167,Lancamentos!$E:$E,$C6167,Lancamentos!$B:$B,"ENTRADA")</f>
        <v/>
      </c>
      <c r="H6167" s="14">
        <f>SUMIFS(Lancamentos!$G:$G,Lancamentos!$C:$C,$A6167,Lancamentos!$E:$E,$C6167,Lancamentos!$B:$B,"SAIDA_USO")</f>
        <v/>
      </c>
      <c r="I6167" s="14">
        <f>SUMIFS(Lancamentos!$G:$G,Lancamentos!$C:$C,$A6167,Lancamentos!$E:$E,$C6167,Lancamentos!$B:$B,"SAIDA_DESCARTE")</f>
        <v/>
      </c>
      <c r="J6167" s="14">
        <f>G6167-H6167-I6167</f>
        <v/>
      </c>
      <c r="K6167">
        <f>IF(A6167="","",IF(J6167&lt;=IFERROR(VLOOKUP(A6167,Produtos!$A:$E,5,FALSE),0),"ABAIXO DO MINIMO","OK"))</f>
        <v/>
      </c>
    </row>
    <row r="6168">
      <c r="B6168">
        <f>IFERROR(VLOOKUP(A6168,Produtos!A:B,2,FALSE),"")</f>
        <v/>
      </c>
      <c r="D6168" s="10">
        <f>IFERROR(INDEX(Lotes!$E:$E,MATCH(1,(Lotes!$A:$A=A6168)*(Lotes!$C:$C=C6168),0)),"")</f>
        <v/>
      </c>
      <c r="E6168" s="14">
        <f>IF(D6168="","",D6168-TODAY())</f>
        <v/>
      </c>
      <c r="F6168">
        <f>IF(D6168="","",IF(E6168&lt;0,"VENCIDO",IF(E6168&lt;=30,"VENCE EM &lt;= 30 DIAS",IF(E6168&lt;=60,"ATENCAO (31-60 DIAS)","OK"))))</f>
        <v/>
      </c>
      <c r="G6168" s="14">
        <f>SUMIFS(Lancamentos!$G:$G,Lancamentos!$C:$C,$A6168,Lancamentos!$E:$E,$C6168,Lancamentos!$B:$B,"ENTRADA")</f>
        <v/>
      </c>
      <c r="H6168" s="14">
        <f>SUMIFS(Lancamentos!$G:$G,Lancamentos!$C:$C,$A6168,Lancamentos!$E:$E,$C6168,Lancamentos!$B:$B,"SAIDA_USO")</f>
        <v/>
      </c>
      <c r="I6168" s="14">
        <f>SUMIFS(Lancamentos!$G:$G,Lancamentos!$C:$C,$A6168,Lancamentos!$E:$E,$C6168,Lancamentos!$B:$B,"SAIDA_DESCARTE")</f>
        <v/>
      </c>
      <c r="J6168" s="14">
        <f>G6168-H6168-I6168</f>
        <v/>
      </c>
      <c r="K6168">
        <f>IF(A6168="","",IF(J6168&lt;=IFERROR(VLOOKUP(A6168,Produtos!$A:$E,5,FALSE),0),"ABAIXO DO MINIMO","OK"))</f>
        <v/>
      </c>
    </row>
    <row r="6169">
      <c r="B6169">
        <f>IFERROR(VLOOKUP(A6169,Produtos!A:B,2,FALSE),"")</f>
        <v/>
      </c>
      <c r="D6169" s="10">
        <f>IFERROR(INDEX(Lotes!$E:$E,MATCH(1,(Lotes!$A:$A=A6169)*(Lotes!$C:$C=C6169),0)),"")</f>
        <v/>
      </c>
      <c r="E6169" s="14">
        <f>IF(D6169="","",D6169-TODAY())</f>
        <v/>
      </c>
      <c r="F6169">
        <f>IF(D6169="","",IF(E6169&lt;0,"VENCIDO",IF(E6169&lt;=30,"VENCE EM &lt;= 30 DIAS",IF(E6169&lt;=60,"ATENCAO (31-60 DIAS)","OK"))))</f>
        <v/>
      </c>
      <c r="G6169" s="14">
        <f>SUMIFS(Lancamentos!$G:$G,Lancamentos!$C:$C,$A6169,Lancamentos!$E:$E,$C6169,Lancamentos!$B:$B,"ENTRADA")</f>
        <v/>
      </c>
      <c r="H6169" s="14">
        <f>SUMIFS(Lancamentos!$G:$G,Lancamentos!$C:$C,$A6169,Lancamentos!$E:$E,$C6169,Lancamentos!$B:$B,"SAIDA_USO")</f>
        <v/>
      </c>
      <c r="I6169" s="14">
        <f>SUMIFS(Lancamentos!$G:$G,Lancamentos!$C:$C,$A6169,Lancamentos!$E:$E,$C6169,Lancamentos!$B:$B,"SAIDA_DESCARTE")</f>
        <v/>
      </c>
      <c r="J6169" s="14">
        <f>G6169-H6169-I6169</f>
        <v/>
      </c>
      <c r="K6169">
        <f>IF(A6169="","",IF(J6169&lt;=IFERROR(VLOOKUP(A6169,Produtos!$A:$E,5,FALSE),0),"ABAIXO DO MINIMO","OK"))</f>
        <v/>
      </c>
    </row>
    <row r="6170">
      <c r="B6170">
        <f>IFERROR(VLOOKUP(A6170,Produtos!A:B,2,FALSE),"")</f>
        <v/>
      </c>
      <c r="D6170" s="10">
        <f>IFERROR(INDEX(Lotes!$E:$E,MATCH(1,(Lotes!$A:$A=A6170)*(Lotes!$C:$C=C6170),0)),"")</f>
        <v/>
      </c>
      <c r="E6170" s="14">
        <f>IF(D6170="","",D6170-TODAY())</f>
        <v/>
      </c>
      <c r="F6170">
        <f>IF(D6170="","",IF(E6170&lt;0,"VENCIDO",IF(E6170&lt;=30,"VENCE EM &lt;= 30 DIAS",IF(E6170&lt;=60,"ATENCAO (31-60 DIAS)","OK"))))</f>
        <v/>
      </c>
      <c r="G6170" s="14">
        <f>SUMIFS(Lancamentos!$G:$G,Lancamentos!$C:$C,$A6170,Lancamentos!$E:$E,$C6170,Lancamentos!$B:$B,"ENTRADA")</f>
        <v/>
      </c>
      <c r="H6170" s="14">
        <f>SUMIFS(Lancamentos!$G:$G,Lancamentos!$C:$C,$A6170,Lancamentos!$E:$E,$C6170,Lancamentos!$B:$B,"SAIDA_USO")</f>
        <v/>
      </c>
      <c r="I6170" s="14">
        <f>SUMIFS(Lancamentos!$G:$G,Lancamentos!$C:$C,$A6170,Lancamentos!$E:$E,$C6170,Lancamentos!$B:$B,"SAIDA_DESCARTE")</f>
        <v/>
      </c>
      <c r="J6170" s="14">
        <f>G6170-H6170-I6170</f>
        <v/>
      </c>
      <c r="K6170">
        <f>IF(A6170="","",IF(J6170&lt;=IFERROR(VLOOKUP(A6170,Produtos!$A:$E,5,FALSE),0),"ABAIXO DO MINIMO","OK"))</f>
        <v/>
      </c>
    </row>
    <row r="6171">
      <c r="B6171">
        <f>IFERROR(VLOOKUP(A6171,Produtos!A:B,2,FALSE),"")</f>
        <v/>
      </c>
      <c r="D6171" s="10">
        <f>IFERROR(INDEX(Lotes!$E:$E,MATCH(1,(Lotes!$A:$A=A6171)*(Lotes!$C:$C=C6171),0)),"")</f>
        <v/>
      </c>
      <c r="E6171" s="14">
        <f>IF(D6171="","",D6171-TODAY())</f>
        <v/>
      </c>
      <c r="F6171">
        <f>IF(D6171="","",IF(E6171&lt;0,"VENCIDO",IF(E6171&lt;=30,"VENCE EM &lt;= 30 DIAS",IF(E6171&lt;=60,"ATENCAO (31-60 DIAS)","OK"))))</f>
        <v/>
      </c>
      <c r="G6171" s="14">
        <f>SUMIFS(Lancamentos!$G:$G,Lancamentos!$C:$C,$A6171,Lancamentos!$E:$E,$C6171,Lancamentos!$B:$B,"ENTRADA")</f>
        <v/>
      </c>
      <c r="H6171" s="14">
        <f>SUMIFS(Lancamentos!$G:$G,Lancamentos!$C:$C,$A6171,Lancamentos!$E:$E,$C6171,Lancamentos!$B:$B,"SAIDA_USO")</f>
        <v/>
      </c>
      <c r="I6171" s="14">
        <f>SUMIFS(Lancamentos!$G:$G,Lancamentos!$C:$C,$A6171,Lancamentos!$E:$E,$C6171,Lancamentos!$B:$B,"SAIDA_DESCARTE")</f>
        <v/>
      </c>
      <c r="J6171" s="14">
        <f>G6171-H6171-I6171</f>
        <v/>
      </c>
      <c r="K6171">
        <f>IF(A6171="","",IF(J6171&lt;=IFERROR(VLOOKUP(A6171,Produtos!$A:$E,5,FALSE),0),"ABAIXO DO MINIMO","OK"))</f>
        <v/>
      </c>
    </row>
    <row r="6172">
      <c r="B6172">
        <f>IFERROR(VLOOKUP(A6172,Produtos!A:B,2,FALSE),"")</f>
        <v/>
      </c>
      <c r="D6172" s="10">
        <f>IFERROR(INDEX(Lotes!$E:$E,MATCH(1,(Lotes!$A:$A=A6172)*(Lotes!$C:$C=C6172),0)),"")</f>
        <v/>
      </c>
      <c r="E6172" s="14">
        <f>IF(D6172="","",D6172-TODAY())</f>
        <v/>
      </c>
      <c r="F6172">
        <f>IF(D6172="","",IF(E6172&lt;0,"VENCIDO",IF(E6172&lt;=30,"VENCE EM &lt;= 30 DIAS",IF(E6172&lt;=60,"ATENCAO (31-60 DIAS)","OK"))))</f>
        <v/>
      </c>
      <c r="G6172" s="14">
        <f>SUMIFS(Lancamentos!$G:$G,Lancamentos!$C:$C,$A6172,Lancamentos!$E:$E,$C6172,Lancamentos!$B:$B,"ENTRADA")</f>
        <v/>
      </c>
      <c r="H6172" s="14">
        <f>SUMIFS(Lancamentos!$G:$G,Lancamentos!$C:$C,$A6172,Lancamentos!$E:$E,$C6172,Lancamentos!$B:$B,"SAIDA_USO")</f>
        <v/>
      </c>
      <c r="I6172" s="14">
        <f>SUMIFS(Lancamentos!$G:$G,Lancamentos!$C:$C,$A6172,Lancamentos!$E:$E,$C6172,Lancamentos!$B:$B,"SAIDA_DESCARTE")</f>
        <v/>
      </c>
      <c r="J6172" s="14">
        <f>G6172-H6172-I6172</f>
        <v/>
      </c>
      <c r="K6172">
        <f>IF(A6172="","",IF(J6172&lt;=IFERROR(VLOOKUP(A6172,Produtos!$A:$E,5,FALSE),0),"ABAIXO DO MINIMO","OK"))</f>
        <v/>
      </c>
    </row>
    <row r="6173">
      <c r="B6173">
        <f>IFERROR(VLOOKUP(A6173,Produtos!A:B,2,FALSE),"")</f>
        <v/>
      </c>
      <c r="D6173" s="10">
        <f>IFERROR(INDEX(Lotes!$E:$E,MATCH(1,(Lotes!$A:$A=A6173)*(Lotes!$C:$C=C6173),0)),"")</f>
        <v/>
      </c>
      <c r="E6173" s="14">
        <f>IF(D6173="","",D6173-TODAY())</f>
        <v/>
      </c>
      <c r="F6173">
        <f>IF(D6173="","",IF(E6173&lt;0,"VENCIDO",IF(E6173&lt;=30,"VENCE EM &lt;= 30 DIAS",IF(E6173&lt;=60,"ATENCAO (31-60 DIAS)","OK"))))</f>
        <v/>
      </c>
      <c r="G6173" s="14">
        <f>SUMIFS(Lancamentos!$G:$G,Lancamentos!$C:$C,$A6173,Lancamentos!$E:$E,$C6173,Lancamentos!$B:$B,"ENTRADA")</f>
        <v/>
      </c>
      <c r="H6173" s="14">
        <f>SUMIFS(Lancamentos!$G:$G,Lancamentos!$C:$C,$A6173,Lancamentos!$E:$E,$C6173,Lancamentos!$B:$B,"SAIDA_USO")</f>
        <v/>
      </c>
      <c r="I6173" s="14">
        <f>SUMIFS(Lancamentos!$G:$G,Lancamentos!$C:$C,$A6173,Lancamentos!$E:$E,$C6173,Lancamentos!$B:$B,"SAIDA_DESCARTE")</f>
        <v/>
      </c>
      <c r="J6173" s="14">
        <f>G6173-H6173-I6173</f>
        <v/>
      </c>
      <c r="K6173">
        <f>IF(A6173="","",IF(J6173&lt;=IFERROR(VLOOKUP(A6173,Produtos!$A:$E,5,FALSE),0),"ABAIXO DO MINIMO","OK"))</f>
        <v/>
      </c>
    </row>
    <row r="6174">
      <c r="B6174">
        <f>IFERROR(VLOOKUP(A6174,Produtos!A:B,2,FALSE),"")</f>
        <v/>
      </c>
      <c r="D6174" s="10">
        <f>IFERROR(INDEX(Lotes!$E:$E,MATCH(1,(Lotes!$A:$A=A6174)*(Lotes!$C:$C=C6174),0)),"")</f>
        <v/>
      </c>
      <c r="E6174" s="14">
        <f>IF(D6174="","",D6174-TODAY())</f>
        <v/>
      </c>
      <c r="F6174">
        <f>IF(D6174="","",IF(E6174&lt;0,"VENCIDO",IF(E6174&lt;=30,"VENCE EM &lt;= 30 DIAS",IF(E6174&lt;=60,"ATENCAO (31-60 DIAS)","OK"))))</f>
        <v/>
      </c>
      <c r="G6174" s="14">
        <f>SUMIFS(Lancamentos!$G:$G,Lancamentos!$C:$C,$A6174,Lancamentos!$E:$E,$C6174,Lancamentos!$B:$B,"ENTRADA")</f>
        <v/>
      </c>
      <c r="H6174" s="14">
        <f>SUMIFS(Lancamentos!$G:$G,Lancamentos!$C:$C,$A6174,Lancamentos!$E:$E,$C6174,Lancamentos!$B:$B,"SAIDA_USO")</f>
        <v/>
      </c>
      <c r="I6174" s="14">
        <f>SUMIFS(Lancamentos!$G:$G,Lancamentos!$C:$C,$A6174,Lancamentos!$E:$E,$C6174,Lancamentos!$B:$B,"SAIDA_DESCARTE")</f>
        <v/>
      </c>
      <c r="J6174" s="14">
        <f>G6174-H6174-I6174</f>
        <v/>
      </c>
      <c r="K6174">
        <f>IF(A6174="","",IF(J6174&lt;=IFERROR(VLOOKUP(A6174,Produtos!$A:$E,5,FALSE),0),"ABAIXO DO MINIMO","OK"))</f>
        <v/>
      </c>
    </row>
    <row r="6175">
      <c r="B6175">
        <f>IFERROR(VLOOKUP(A6175,Produtos!A:B,2,FALSE),"")</f>
        <v/>
      </c>
      <c r="D6175" s="10">
        <f>IFERROR(INDEX(Lotes!$E:$E,MATCH(1,(Lotes!$A:$A=A6175)*(Lotes!$C:$C=C6175),0)),"")</f>
        <v/>
      </c>
      <c r="E6175" s="14">
        <f>IF(D6175="","",D6175-TODAY())</f>
        <v/>
      </c>
      <c r="F6175">
        <f>IF(D6175="","",IF(E6175&lt;0,"VENCIDO",IF(E6175&lt;=30,"VENCE EM &lt;= 30 DIAS",IF(E6175&lt;=60,"ATENCAO (31-60 DIAS)","OK"))))</f>
        <v/>
      </c>
      <c r="G6175" s="14">
        <f>SUMIFS(Lancamentos!$G:$G,Lancamentos!$C:$C,$A6175,Lancamentos!$E:$E,$C6175,Lancamentos!$B:$B,"ENTRADA")</f>
        <v/>
      </c>
      <c r="H6175" s="14">
        <f>SUMIFS(Lancamentos!$G:$G,Lancamentos!$C:$C,$A6175,Lancamentos!$E:$E,$C6175,Lancamentos!$B:$B,"SAIDA_USO")</f>
        <v/>
      </c>
      <c r="I6175" s="14">
        <f>SUMIFS(Lancamentos!$G:$G,Lancamentos!$C:$C,$A6175,Lancamentos!$E:$E,$C6175,Lancamentos!$B:$B,"SAIDA_DESCARTE")</f>
        <v/>
      </c>
      <c r="J6175" s="14">
        <f>G6175-H6175-I6175</f>
        <v/>
      </c>
      <c r="K6175">
        <f>IF(A6175="","",IF(J6175&lt;=IFERROR(VLOOKUP(A6175,Produtos!$A:$E,5,FALSE),0),"ABAIXO DO MINIMO","OK"))</f>
        <v/>
      </c>
    </row>
    <row r="6176">
      <c r="B6176">
        <f>IFERROR(VLOOKUP(A6176,Produtos!A:B,2,FALSE),"")</f>
        <v/>
      </c>
      <c r="D6176" s="10">
        <f>IFERROR(INDEX(Lotes!$E:$E,MATCH(1,(Lotes!$A:$A=A6176)*(Lotes!$C:$C=C6176),0)),"")</f>
        <v/>
      </c>
      <c r="E6176" s="14">
        <f>IF(D6176="","",D6176-TODAY())</f>
        <v/>
      </c>
      <c r="F6176">
        <f>IF(D6176="","",IF(E6176&lt;0,"VENCIDO",IF(E6176&lt;=30,"VENCE EM &lt;= 30 DIAS",IF(E6176&lt;=60,"ATENCAO (31-60 DIAS)","OK"))))</f>
        <v/>
      </c>
      <c r="G6176" s="14">
        <f>SUMIFS(Lancamentos!$G:$G,Lancamentos!$C:$C,$A6176,Lancamentos!$E:$E,$C6176,Lancamentos!$B:$B,"ENTRADA")</f>
        <v/>
      </c>
      <c r="H6176" s="14">
        <f>SUMIFS(Lancamentos!$G:$G,Lancamentos!$C:$C,$A6176,Lancamentos!$E:$E,$C6176,Lancamentos!$B:$B,"SAIDA_USO")</f>
        <v/>
      </c>
      <c r="I6176" s="14">
        <f>SUMIFS(Lancamentos!$G:$G,Lancamentos!$C:$C,$A6176,Lancamentos!$E:$E,$C6176,Lancamentos!$B:$B,"SAIDA_DESCARTE")</f>
        <v/>
      </c>
      <c r="J6176" s="14">
        <f>G6176-H6176-I6176</f>
        <v/>
      </c>
      <c r="K6176">
        <f>IF(A6176="","",IF(J6176&lt;=IFERROR(VLOOKUP(A6176,Produtos!$A:$E,5,FALSE),0),"ABAIXO DO MINIMO","OK"))</f>
        <v/>
      </c>
    </row>
    <row r="6177">
      <c r="B6177">
        <f>IFERROR(VLOOKUP(A6177,Produtos!A:B,2,FALSE),"")</f>
        <v/>
      </c>
      <c r="D6177" s="10">
        <f>IFERROR(INDEX(Lotes!$E:$E,MATCH(1,(Lotes!$A:$A=A6177)*(Lotes!$C:$C=C6177),0)),"")</f>
        <v/>
      </c>
      <c r="E6177" s="14">
        <f>IF(D6177="","",D6177-TODAY())</f>
        <v/>
      </c>
      <c r="F6177">
        <f>IF(D6177="","",IF(E6177&lt;0,"VENCIDO",IF(E6177&lt;=30,"VENCE EM &lt;= 30 DIAS",IF(E6177&lt;=60,"ATENCAO (31-60 DIAS)","OK"))))</f>
        <v/>
      </c>
      <c r="G6177" s="14">
        <f>SUMIFS(Lancamentos!$G:$G,Lancamentos!$C:$C,$A6177,Lancamentos!$E:$E,$C6177,Lancamentos!$B:$B,"ENTRADA")</f>
        <v/>
      </c>
      <c r="H6177" s="14">
        <f>SUMIFS(Lancamentos!$G:$G,Lancamentos!$C:$C,$A6177,Lancamentos!$E:$E,$C6177,Lancamentos!$B:$B,"SAIDA_USO")</f>
        <v/>
      </c>
      <c r="I6177" s="14">
        <f>SUMIFS(Lancamentos!$G:$G,Lancamentos!$C:$C,$A6177,Lancamentos!$E:$E,$C6177,Lancamentos!$B:$B,"SAIDA_DESCARTE")</f>
        <v/>
      </c>
      <c r="J6177" s="14">
        <f>G6177-H6177-I6177</f>
        <v/>
      </c>
      <c r="K6177">
        <f>IF(A6177="","",IF(J6177&lt;=IFERROR(VLOOKUP(A6177,Produtos!$A:$E,5,FALSE),0),"ABAIXO DO MINIMO","OK"))</f>
        <v/>
      </c>
    </row>
    <row r="6178">
      <c r="B6178">
        <f>IFERROR(VLOOKUP(A6178,Produtos!A:B,2,FALSE),"")</f>
        <v/>
      </c>
      <c r="D6178" s="10">
        <f>IFERROR(INDEX(Lotes!$E:$E,MATCH(1,(Lotes!$A:$A=A6178)*(Lotes!$C:$C=C6178),0)),"")</f>
        <v/>
      </c>
      <c r="E6178" s="14">
        <f>IF(D6178="","",D6178-TODAY())</f>
        <v/>
      </c>
      <c r="F6178">
        <f>IF(D6178="","",IF(E6178&lt;0,"VENCIDO",IF(E6178&lt;=30,"VENCE EM &lt;= 30 DIAS",IF(E6178&lt;=60,"ATENCAO (31-60 DIAS)","OK"))))</f>
        <v/>
      </c>
      <c r="G6178" s="14">
        <f>SUMIFS(Lancamentos!$G:$G,Lancamentos!$C:$C,$A6178,Lancamentos!$E:$E,$C6178,Lancamentos!$B:$B,"ENTRADA")</f>
        <v/>
      </c>
      <c r="H6178" s="14">
        <f>SUMIFS(Lancamentos!$G:$G,Lancamentos!$C:$C,$A6178,Lancamentos!$E:$E,$C6178,Lancamentos!$B:$B,"SAIDA_USO")</f>
        <v/>
      </c>
      <c r="I6178" s="14">
        <f>SUMIFS(Lancamentos!$G:$G,Lancamentos!$C:$C,$A6178,Lancamentos!$E:$E,$C6178,Lancamentos!$B:$B,"SAIDA_DESCARTE")</f>
        <v/>
      </c>
      <c r="J6178" s="14">
        <f>G6178-H6178-I6178</f>
        <v/>
      </c>
      <c r="K6178">
        <f>IF(A6178="","",IF(J6178&lt;=IFERROR(VLOOKUP(A6178,Produtos!$A:$E,5,FALSE),0),"ABAIXO DO MINIMO","OK"))</f>
        <v/>
      </c>
    </row>
    <row r="6179">
      <c r="B6179">
        <f>IFERROR(VLOOKUP(A6179,Produtos!A:B,2,FALSE),"")</f>
        <v/>
      </c>
      <c r="D6179" s="10">
        <f>IFERROR(INDEX(Lotes!$E:$E,MATCH(1,(Lotes!$A:$A=A6179)*(Lotes!$C:$C=C6179),0)),"")</f>
        <v/>
      </c>
      <c r="E6179" s="14">
        <f>IF(D6179="","",D6179-TODAY())</f>
        <v/>
      </c>
      <c r="F6179">
        <f>IF(D6179="","",IF(E6179&lt;0,"VENCIDO",IF(E6179&lt;=30,"VENCE EM &lt;= 30 DIAS",IF(E6179&lt;=60,"ATENCAO (31-60 DIAS)","OK"))))</f>
        <v/>
      </c>
      <c r="G6179" s="14">
        <f>SUMIFS(Lancamentos!$G:$G,Lancamentos!$C:$C,$A6179,Lancamentos!$E:$E,$C6179,Lancamentos!$B:$B,"ENTRADA")</f>
        <v/>
      </c>
      <c r="H6179" s="14">
        <f>SUMIFS(Lancamentos!$G:$G,Lancamentos!$C:$C,$A6179,Lancamentos!$E:$E,$C6179,Lancamentos!$B:$B,"SAIDA_USO")</f>
        <v/>
      </c>
      <c r="I6179" s="14">
        <f>SUMIFS(Lancamentos!$G:$G,Lancamentos!$C:$C,$A6179,Lancamentos!$E:$E,$C6179,Lancamentos!$B:$B,"SAIDA_DESCARTE")</f>
        <v/>
      </c>
      <c r="J6179" s="14">
        <f>G6179-H6179-I6179</f>
        <v/>
      </c>
      <c r="K6179">
        <f>IF(A6179="","",IF(J6179&lt;=IFERROR(VLOOKUP(A6179,Produtos!$A:$E,5,FALSE),0),"ABAIXO DO MINIMO","OK"))</f>
        <v/>
      </c>
    </row>
    <row r="6180">
      <c r="B6180">
        <f>IFERROR(VLOOKUP(A6180,Produtos!A:B,2,FALSE),"")</f>
        <v/>
      </c>
      <c r="D6180" s="10">
        <f>IFERROR(INDEX(Lotes!$E:$E,MATCH(1,(Lotes!$A:$A=A6180)*(Lotes!$C:$C=C6180),0)),"")</f>
        <v/>
      </c>
      <c r="E6180" s="14">
        <f>IF(D6180="","",D6180-TODAY())</f>
        <v/>
      </c>
      <c r="F6180">
        <f>IF(D6180="","",IF(E6180&lt;0,"VENCIDO",IF(E6180&lt;=30,"VENCE EM &lt;= 30 DIAS",IF(E6180&lt;=60,"ATENCAO (31-60 DIAS)","OK"))))</f>
        <v/>
      </c>
      <c r="G6180" s="14">
        <f>SUMIFS(Lancamentos!$G:$G,Lancamentos!$C:$C,$A6180,Lancamentos!$E:$E,$C6180,Lancamentos!$B:$B,"ENTRADA")</f>
        <v/>
      </c>
      <c r="H6180" s="14">
        <f>SUMIFS(Lancamentos!$G:$G,Lancamentos!$C:$C,$A6180,Lancamentos!$E:$E,$C6180,Lancamentos!$B:$B,"SAIDA_USO")</f>
        <v/>
      </c>
      <c r="I6180" s="14">
        <f>SUMIFS(Lancamentos!$G:$G,Lancamentos!$C:$C,$A6180,Lancamentos!$E:$E,$C6180,Lancamentos!$B:$B,"SAIDA_DESCARTE")</f>
        <v/>
      </c>
      <c r="J6180" s="14">
        <f>G6180-H6180-I6180</f>
        <v/>
      </c>
      <c r="K6180">
        <f>IF(A6180="","",IF(J6180&lt;=IFERROR(VLOOKUP(A6180,Produtos!$A:$E,5,FALSE),0),"ABAIXO DO MINIMO","OK"))</f>
        <v/>
      </c>
    </row>
    <row r="6181">
      <c r="B6181">
        <f>IFERROR(VLOOKUP(A6181,Produtos!A:B,2,FALSE),"")</f>
        <v/>
      </c>
      <c r="D6181" s="10">
        <f>IFERROR(INDEX(Lotes!$E:$E,MATCH(1,(Lotes!$A:$A=A6181)*(Lotes!$C:$C=C6181),0)),"")</f>
        <v/>
      </c>
      <c r="E6181" s="14">
        <f>IF(D6181="","",D6181-TODAY())</f>
        <v/>
      </c>
      <c r="F6181">
        <f>IF(D6181="","",IF(E6181&lt;0,"VENCIDO",IF(E6181&lt;=30,"VENCE EM &lt;= 30 DIAS",IF(E6181&lt;=60,"ATENCAO (31-60 DIAS)","OK"))))</f>
        <v/>
      </c>
      <c r="G6181" s="14">
        <f>SUMIFS(Lancamentos!$G:$G,Lancamentos!$C:$C,$A6181,Lancamentos!$E:$E,$C6181,Lancamentos!$B:$B,"ENTRADA")</f>
        <v/>
      </c>
      <c r="H6181" s="14">
        <f>SUMIFS(Lancamentos!$G:$G,Lancamentos!$C:$C,$A6181,Lancamentos!$E:$E,$C6181,Lancamentos!$B:$B,"SAIDA_USO")</f>
        <v/>
      </c>
      <c r="I6181" s="14">
        <f>SUMIFS(Lancamentos!$G:$G,Lancamentos!$C:$C,$A6181,Lancamentos!$E:$E,$C6181,Lancamentos!$B:$B,"SAIDA_DESCARTE")</f>
        <v/>
      </c>
      <c r="J6181" s="14">
        <f>G6181-H6181-I6181</f>
        <v/>
      </c>
      <c r="K6181">
        <f>IF(A6181="","",IF(J6181&lt;=IFERROR(VLOOKUP(A6181,Produtos!$A:$E,5,FALSE),0),"ABAIXO DO MINIMO","OK"))</f>
        <v/>
      </c>
    </row>
    <row r="6182">
      <c r="B6182">
        <f>IFERROR(VLOOKUP(A6182,Produtos!A:B,2,FALSE),"")</f>
        <v/>
      </c>
      <c r="D6182" s="10">
        <f>IFERROR(INDEX(Lotes!$E:$E,MATCH(1,(Lotes!$A:$A=A6182)*(Lotes!$C:$C=C6182),0)),"")</f>
        <v/>
      </c>
      <c r="E6182" s="14">
        <f>IF(D6182="","",D6182-TODAY())</f>
        <v/>
      </c>
      <c r="F6182">
        <f>IF(D6182="","",IF(E6182&lt;0,"VENCIDO",IF(E6182&lt;=30,"VENCE EM &lt;= 30 DIAS",IF(E6182&lt;=60,"ATENCAO (31-60 DIAS)","OK"))))</f>
        <v/>
      </c>
      <c r="G6182" s="14">
        <f>SUMIFS(Lancamentos!$G:$G,Lancamentos!$C:$C,$A6182,Lancamentos!$E:$E,$C6182,Lancamentos!$B:$B,"ENTRADA")</f>
        <v/>
      </c>
      <c r="H6182" s="14">
        <f>SUMIFS(Lancamentos!$G:$G,Lancamentos!$C:$C,$A6182,Lancamentos!$E:$E,$C6182,Lancamentos!$B:$B,"SAIDA_USO")</f>
        <v/>
      </c>
      <c r="I6182" s="14">
        <f>SUMIFS(Lancamentos!$G:$G,Lancamentos!$C:$C,$A6182,Lancamentos!$E:$E,$C6182,Lancamentos!$B:$B,"SAIDA_DESCARTE")</f>
        <v/>
      </c>
      <c r="J6182" s="14">
        <f>G6182-H6182-I6182</f>
        <v/>
      </c>
      <c r="K6182">
        <f>IF(A6182="","",IF(J6182&lt;=IFERROR(VLOOKUP(A6182,Produtos!$A:$E,5,FALSE),0),"ABAIXO DO MINIMO","OK"))</f>
        <v/>
      </c>
    </row>
    <row r="6183">
      <c r="B6183">
        <f>IFERROR(VLOOKUP(A6183,Produtos!A:B,2,FALSE),"")</f>
        <v/>
      </c>
      <c r="D6183" s="10">
        <f>IFERROR(INDEX(Lotes!$E:$E,MATCH(1,(Lotes!$A:$A=A6183)*(Lotes!$C:$C=C6183),0)),"")</f>
        <v/>
      </c>
      <c r="E6183" s="14">
        <f>IF(D6183="","",D6183-TODAY())</f>
        <v/>
      </c>
      <c r="F6183">
        <f>IF(D6183="","",IF(E6183&lt;0,"VENCIDO",IF(E6183&lt;=30,"VENCE EM &lt;= 30 DIAS",IF(E6183&lt;=60,"ATENCAO (31-60 DIAS)","OK"))))</f>
        <v/>
      </c>
      <c r="G6183" s="14">
        <f>SUMIFS(Lancamentos!$G:$G,Lancamentos!$C:$C,$A6183,Lancamentos!$E:$E,$C6183,Lancamentos!$B:$B,"ENTRADA")</f>
        <v/>
      </c>
      <c r="H6183" s="14">
        <f>SUMIFS(Lancamentos!$G:$G,Lancamentos!$C:$C,$A6183,Lancamentos!$E:$E,$C6183,Lancamentos!$B:$B,"SAIDA_USO")</f>
        <v/>
      </c>
      <c r="I6183" s="14">
        <f>SUMIFS(Lancamentos!$G:$G,Lancamentos!$C:$C,$A6183,Lancamentos!$E:$E,$C6183,Lancamentos!$B:$B,"SAIDA_DESCARTE")</f>
        <v/>
      </c>
      <c r="J6183" s="14">
        <f>G6183-H6183-I6183</f>
        <v/>
      </c>
      <c r="K6183">
        <f>IF(A6183="","",IF(J6183&lt;=IFERROR(VLOOKUP(A6183,Produtos!$A:$E,5,FALSE),0),"ABAIXO DO MINIMO","OK"))</f>
        <v/>
      </c>
    </row>
    <row r="6184">
      <c r="B6184">
        <f>IFERROR(VLOOKUP(A6184,Produtos!A:B,2,FALSE),"")</f>
        <v/>
      </c>
      <c r="D6184" s="10">
        <f>IFERROR(INDEX(Lotes!$E:$E,MATCH(1,(Lotes!$A:$A=A6184)*(Lotes!$C:$C=C6184),0)),"")</f>
        <v/>
      </c>
      <c r="E6184" s="14">
        <f>IF(D6184="","",D6184-TODAY())</f>
        <v/>
      </c>
      <c r="F6184">
        <f>IF(D6184="","",IF(E6184&lt;0,"VENCIDO",IF(E6184&lt;=30,"VENCE EM &lt;= 30 DIAS",IF(E6184&lt;=60,"ATENCAO (31-60 DIAS)","OK"))))</f>
        <v/>
      </c>
      <c r="G6184" s="14">
        <f>SUMIFS(Lancamentos!$G:$G,Lancamentos!$C:$C,$A6184,Lancamentos!$E:$E,$C6184,Lancamentos!$B:$B,"ENTRADA")</f>
        <v/>
      </c>
      <c r="H6184" s="14">
        <f>SUMIFS(Lancamentos!$G:$G,Lancamentos!$C:$C,$A6184,Lancamentos!$E:$E,$C6184,Lancamentos!$B:$B,"SAIDA_USO")</f>
        <v/>
      </c>
      <c r="I6184" s="14">
        <f>SUMIFS(Lancamentos!$G:$G,Lancamentos!$C:$C,$A6184,Lancamentos!$E:$E,$C6184,Lancamentos!$B:$B,"SAIDA_DESCARTE")</f>
        <v/>
      </c>
      <c r="J6184" s="14">
        <f>G6184-H6184-I6184</f>
        <v/>
      </c>
      <c r="K6184">
        <f>IF(A6184="","",IF(J6184&lt;=IFERROR(VLOOKUP(A6184,Produtos!$A:$E,5,FALSE),0),"ABAIXO DO MINIMO","OK"))</f>
        <v/>
      </c>
    </row>
    <row r="6185">
      <c r="B6185">
        <f>IFERROR(VLOOKUP(A6185,Produtos!A:B,2,FALSE),"")</f>
        <v/>
      </c>
      <c r="D6185" s="10">
        <f>IFERROR(INDEX(Lotes!$E:$E,MATCH(1,(Lotes!$A:$A=A6185)*(Lotes!$C:$C=C6185),0)),"")</f>
        <v/>
      </c>
      <c r="E6185" s="14">
        <f>IF(D6185="","",D6185-TODAY())</f>
        <v/>
      </c>
      <c r="F6185">
        <f>IF(D6185="","",IF(E6185&lt;0,"VENCIDO",IF(E6185&lt;=30,"VENCE EM &lt;= 30 DIAS",IF(E6185&lt;=60,"ATENCAO (31-60 DIAS)","OK"))))</f>
        <v/>
      </c>
      <c r="G6185" s="14">
        <f>SUMIFS(Lancamentos!$G:$G,Lancamentos!$C:$C,$A6185,Lancamentos!$E:$E,$C6185,Lancamentos!$B:$B,"ENTRADA")</f>
        <v/>
      </c>
      <c r="H6185" s="14">
        <f>SUMIFS(Lancamentos!$G:$G,Lancamentos!$C:$C,$A6185,Lancamentos!$E:$E,$C6185,Lancamentos!$B:$B,"SAIDA_USO")</f>
        <v/>
      </c>
      <c r="I6185" s="14">
        <f>SUMIFS(Lancamentos!$G:$G,Lancamentos!$C:$C,$A6185,Lancamentos!$E:$E,$C6185,Lancamentos!$B:$B,"SAIDA_DESCARTE")</f>
        <v/>
      </c>
      <c r="J6185" s="14">
        <f>G6185-H6185-I6185</f>
        <v/>
      </c>
      <c r="K6185">
        <f>IF(A6185="","",IF(J6185&lt;=IFERROR(VLOOKUP(A6185,Produtos!$A:$E,5,FALSE),0),"ABAIXO DO MINIMO","OK"))</f>
        <v/>
      </c>
    </row>
    <row r="6186">
      <c r="B6186">
        <f>IFERROR(VLOOKUP(A6186,Produtos!A:B,2,FALSE),"")</f>
        <v/>
      </c>
      <c r="D6186" s="10">
        <f>IFERROR(INDEX(Lotes!$E:$E,MATCH(1,(Lotes!$A:$A=A6186)*(Lotes!$C:$C=C6186),0)),"")</f>
        <v/>
      </c>
      <c r="E6186" s="14">
        <f>IF(D6186="","",D6186-TODAY())</f>
        <v/>
      </c>
      <c r="F6186">
        <f>IF(D6186="","",IF(E6186&lt;0,"VENCIDO",IF(E6186&lt;=30,"VENCE EM &lt;= 30 DIAS",IF(E6186&lt;=60,"ATENCAO (31-60 DIAS)","OK"))))</f>
        <v/>
      </c>
      <c r="G6186" s="14">
        <f>SUMIFS(Lancamentos!$G:$G,Lancamentos!$C:$C,$A6186,Lancamentos!$E:$E,$C6186,Lancamentos!$B:$B,"ENTRADA")</f>
        <v/>
      </c>
      <c r="H6186" s="14">
        <f>SUMIFS(Lancamentos!$G:$G,Lancamentos!$C:$C,$A6186,Lancamentos!$E:$E,$C6186,Lancamentos!$B:$B,"SAIDA_USO")</f>
        <v/>
      </c>
      <c r="I6186" s="14">
        <f>SUMIFS(Lancamentos!$G:$G,Lancamentos!$C:$C,$A6186,Lancamentos!$E:$E,$C6186,Lancamentos!$B:$B,"SAIDA_DESCARTE")</f>
        <v/>
      </c>
      <c r="J6186" s="14">
        <f>G6186-H6186-I6186</f>
        <v/>
      </c>
      <c r="K6186">
        <f>IF(A6186="","",IF(J6186&lt;=IFERROR(VLOOKUP(A6186,Produtos!$A:$E,5,FALSE),0),"ABAIXO DO MINIMO","OK"))</f>
        <v/>
      </c>
    </row>
    <row r="6187">
      <c r="B6187">
        <f>IFERROR(VLOOKUP(A6187,Produtos!A:B,2,FALSE),"")</f>
        <v/>
      </c>
      <c r="D6187" s="10">
        <f>IFERROR(INDEX(Lotes!$E:$E,MATCH(1,(Lotes!$A:$A=A6187)*(Lotes!$C:$C=C6187),0)),"")</f>
        <v/>
      </c>
      <c r="E6187" s="14">
        <f>IF(D6187="","",D6187-TODAY())</f>
        <v/>
      </c>
      <c r="F6187">
        <f>IF(D6187="","",IF(E6187&lt;0,"VENCIDO",IF(E6187&lt;=30,"VENCE EM &lt;= 30 DIAS",IF(E6187&lt;=60,"ATENCAO (31-60 DIAS)","OK"))))</f>
        <v/>
      </c>
      <c r="G6187" s="14">
        <f>SUMIFS(Lancamentos!$G:$G,Lancamentos!$C:$C,$A6187,Lancamentos!$E:$E,$C6187,Lancamentos!$B:$B,"ENTRADA")</f>
        <v/>
      </c>
      <c r="H6187" s="14">
        <f>SUMIFS(Lancamentos!$G:$G,Lancamentos!$C:$C,$A6187,Lancamentos!$E:$E,$C6187,Lancamentos!$B:$B,"SAIDA_USO")</f>
        <v/>
      </c>
      <c r="I6187" s="14">
        <f>SUMIFS(Lancamentos!$G:$G,Lancamentos!$C:$C,$A6187,Lancamentos!$E:$E,$C6187,Lancamentos!$B:$B,"SAIDA_DESCARTE")</f>
        <v/>
      </c>
      <c r="J6187" s="14">
        <f>G6187-H6187-I6187</f>
        <v/>
      </c>
      <c r="K6187">
        <f>IF(A6187="","",IF(J6187&lt;=IFERROR(VLOOKUP(A6187,Produtos!$A:$E,5,FALSE),0),"ABAIXO DO MINIMO","OK"))</f>
        <v/>
      </c>
    </row>
    <row r="6188">
      <c r="B6188">
        <f>IFERROR(VLOOKUP(A6188,Produtos!A:B,2,FALSE),"")</f>
        <v/>
      </c>
      <c r="D6188" s="10">
        <f>IFERROR(INDEX(Lotes!$E:$E,MATCH(1,(Lotes!$A:$A=A6188)*(Lotes!$C:$C=C6188),0)),"")</f>
        <v/>
      </c>
      <c r="E6188" s="14">
        <f>IF(D6188="","",D6188-TODAY())</f>
        <v/>
      </c>
      <c r="F6188">
        <f>IF(D6188="","",IF(E6188&lt;0,"VENCIDO",IF(E6188&lt;=30,"VENCE EM &lt;= 30 DIAS",IF(E6188&lt;=60,"ATENCAO (31-60 DIAS)","OK"))))</f>
        <v/>
      </c>
      <c r="G6188" s="14">
        <f>SUMIFS(Lancamentos!$G:$G,Lancamentos!$C:$C,$A6188,Lancamentos!$E:$E,$C6188,Lancamentos!$B:$B,"ENTRADA")</f>
        <v/>
      </c>
      <c r="H6188" s="14">
        <f>SUMIFS(Lancamentos!$G:$G,Lancamentos!$C:$C,$A6188,Lancamentos!$E:$E,$C6188,Lancamentos!$B:$B,"SAIDA_USO")</f>
        <v/>
      </c>
      <c r="I6188" s="14">
        <f>SUMIFS(Lancamentos!$G:$G,Lancamentos!$C:$C,$A6188,Lancamentos!$E:$E,$C6188,Lancamentos!$B:$B,"SAIDA_DESCARTE")</f>
        <v/>
      </c>
      <c r="J6188" s="14">
        <f>G6188-H6188-I6188</f>
        <v/>
      </c>
      <c r="K6188">
        <f>IF(A6188="","",IF(J6188&lt;=IFERROR(VLOOKUP(A6188,Produtos!$A:$E,5,FALSE),0),"ABAIXO DO MINIMO","OK"))</f>
        <v/>
      </c>
    </row>
    <row r="6189">
      <c r="B6189">
        <f>IFERROR(VLOOKUP(A6189,Produtos!A:B,2,FALSE),"")</f>
        <v/>
      </c>
      <c r="D6189" s="10">
        <f>IFERROR(INDEX(Lotes!$E:$E,MATCH(1,(Lotes!$A:$A=A6189)*(Lotes!$C:$C=C6189),0)),"")</f>
        <v/>
      </c>
      <c r="E6189" s="14">
        <f>IF(D6189="","",D6189-TODAY())</f>
        <v/>
      </c>
      <c r="F6189">
        <f>IF(D6189="","",IF(E6189&lt;0,"VENCIDO",IF(E6189&lt;=30,"VENCE EM &lt;= 30 DIAS",IF(E6189&lt;=60,"ATENCAO (31-60 DIAS)","OK"))))</f>
        <v/>
      </c>
      <c r="G6189" s="14">
        <f>SUMIFS(Lancamentos!$G:$G,Lancamentos!$C:$C,$A6189,Lancamentos!$E:$E,$C6189,Lancamentos!$B:$B,"ENTRADA")</f>
        <v/>
      </c>
      <c r="H6189" s="14">
        <f>SUMIFS(Lancamentos!$G:$G,Lancamentos!$C:$C,$A6189,Lancamentos!$E:$E,$C6189,Lancamentos!$B:$B,"SAIDA_USO")</f>
        <v/>
      </c>
      <c r="I6189" s="14">
        <f>SUMIFS(Lancamentos!$G:$G,Lancamentos!$C:$C,$A6189,Lancamentos!$E:$E,$C6189,Lancamentos!$B:$B,"SAIDA_DESCARTE")</f>
        <v/>
      </c>
      <c r="J6189" s="14">
        <f>G6189-H6189-I6189</f>
        <v/>
      </c>
      <c r="K6189">
        <f>IF(A6189="","",IF(J6189&lt;=IFERROR(VLOOKUP(A6189,Produtos!$A:$E,5,FALSE),0),"ABAIXO DO MINIMO","OK"))</f>
        <v/>
      </c>
    </row>
    <row r="6190">
      <c r="B6190">
        <f>IFERROR(VLOOKUP(A6190,Produtos!A:B,2,FALSE),"")</f>
        <v/>
      </c>
      <c r="D6190" s="10">
        <f>IFERROR(INDEX(Lotes!$E:$E,MATCH(1,(Lotes!$A:$A=A6190)*(Lotes!$C:$C=C6190),0)),"")</f>
        <v/>
      </c>
      <c r="E6190" s="14">
        <f>IF(D6190="","",D6190-TODAY())</f>
        <v/>
      </c>
      <c r="F6190">
        <f>IF(D6190="","",IF(E6190&lt;0,"VENCIDO",IF(E6190&lt;=30,"VENCE EM &lt;= 30 DIAS",IF(E6190&lt;=60,"ATENCAO (31-60 DIAS)","OK"))))</f>
        <v/>
      </c>
      <c r="G6190" s="14">
        <f>SUMIFS(Lancamentos!$G:$G,Lancamentos!$C:$C,$A6190,Lancamentos!$E:$E,$C6190,Lancamentos!$B:$B,"ENTRADA")</f>
        <v/>
      </c>
      <c r="H6190" s="14">
        <f>SUMIFS(Lancamentos!$G:$G,Lancamentos!$C:$C,$A6190,Lancamentos!$E:$E,$C6190,Lancamentos!$B:$B,"SAIDA_USO")</f>
        <v/>
      </c>
      <c r="I6190" s="14">
        <f>SUMIFS(Lancamentos!$G:$G,Lancamentos!$C:$C,$A6190,Lancamentos!$E:$E,$C6190,Lancamentos!$B:$B,"SAIDA_DESCARTE")</f>
        <v/>
      </c>
      <c r="J6190" s="14">
        <f>G6190-H6190-I6190</f>
        <v/>
      </c>
      <c r="K6190">
        <f>IF(A6190="","",IF(J6190&lt;=IFERROR(VLOOKUP(A6190,Produtos!$A:$E,5,FALSE),0),"ABAIXO DO MINIMO","OK"))</f>
        <v/>
      </c>
    </row>
    <row r="6191">
      <c r="B6191">
        <f>IFERROR(VLOOKUP(A6191,Produtos!A:B,2,FALSE),"")</f>
        <v/>
      </c>
      <c r="D6191" s="10">
        <f>IFERROR(INDEX(Lotes!$E:$E,MATCH(1,(Lotes!$A:$A=A6191)*(Lotes!$C:$C=C6191),0)),"")</f>
        <v/>
      </c>
      <c r="E6191" s="14">
        <f>IF(D6191="","",D6191-TODAY())</f>
        <v/>
      </c>
      <c r="F6191">
        <f>IF(D6191="","",IF(E6191&lt;0,"VENCIDO",IF(E6191&lt;=30,"VENCE EM &lt;= 30 DIAS",IF(E6191&lt;=60,"ATENCAO (31-60 DIAS)","OK"))))</f>
        <v/>
      </c>
      <c r="G6191" s="14">
        <f>SUMIFS(Lancamentos!$G:$G,Lancamentos!$C:$C,$A6191,Lancamentos!$E:$E,$C6191,Lancamentos!$B:$B,"ENTRADA")</f>
        <v/>
      </c>
      <c r="H6191" s="14">
        <f>SUMIFS(Lancamentos!$G:$G,Lancamentos!$C:$C,$A6191,Lancamentos!$E:$E,$C6191,Lancamentos!$B:$B,"SAIDA_USO")</f>
        <v/>
      </c>
      <c r="I6191" s="14">
        <f>SUMIFS(Lancamentos!$G:$G,Lancamentos!$C:$C,$A6191,Lancamentos!$E:$E,$C6191,Lancamentos!$B:$B,"SAIDA_DESCARTE")</f>
        <v/>
      </c>
      <c r="J6191" s="14">
        <f>G6191-H6191-I6191</f>
        <v/>
      </c>
      <c r="K6191">
        <f>IF(A6191="","",IF(J6191&lt;=IFERROR(VLOOKUP(A6191,Produtos!$A:$E,5,FALSE),0),"ABAIXO DO MINIMO","OK"))</f>
        <v/>
      </c>
    </row>
    <row r="6192">
      <c r="B6192">
        <f>IFERROR(VLOOKUP(A6192,Produtos!A:B,2,FALSE),"")</f>
        <v/>
      </c>
      <c r="D6192" s="10">
        <f>IFERROR(INDEX(Lotes!$E:$E,MATCH(1,(Lotes!$A:$A=A6192)*(Lotes!$C:$C=C6192),0)),"")</f>
        <v/>
      </c>
      <c r="E6192" s="14">
        <f>IF(D6192="","",D6192-TODAY())</f>
        <v/>
      </c>
      <c r="F6192">
        <f>IF(D6192="","",IF(E6192&lt;0,"VENCIDO",IF(E6192&lt;=30,"VENCE EM &lt;= 30 DIAS",IF(E6192&lt;=60,"ATENCAO (31-60 DIAS)","OK"))))</f>
        <v/>
      </c>
      <c r="G6192" s="14">
        <f>SUMIFS(Lancamentos!$G:$G,Lancamentos!$C:$C,$A6192,Lancamentos!$E:$E,$C6192,Lancamentos!$B:$B,"ENTRADA")</f>
        <v/>
      </c>
      <c r="H6192" s="14">
        <f>SUMIFS(Lancamentos!$G:$G,Lancamentos!$C:$C,$A6192,Lancamentos!$E:$E,$C6192,Lancamentos!$B:$B,"SAIDA_USO")</f>
        <v/>
      </c>
      <c r="I6192" s="14">
        <f>SUMIFS(Lancamentos!$G:$G,Lancamentos!$C:$C,$A6192,Lancamentos!$E:$E,$C6192,Lancamentos!$B:$B,"SAIDA_DESCARTE")</f>
        <v/>
      </c>
      <c r="J6192" s="14">
        <f>G6192-H6192-I6192</f>
        <v/>
      </c>
      <c r="K6192">
        <f>IF(A6192="","",IF(J6192&lt;=IFERROR(VLOOKUP(A6192,Produtos!$A:$E,5,FALSE),0),"ABAIXO DO MINIMO","OK"))</f>
        <v/>
      </c>
    </row>
    <row r="6193">
      <c r="B6193">
        <f>IFERROR(VLOOKUP(A6193,Produtos!A:B,2,FALSE),"")</f>
        <v/>
      </c>
      <c r="D6193" s="10">
        <f>IFERROR(INDEX(Lotes!$E:$E,MATCH(1,(Lotes!$A:$A=A6193)*(Lotes!$C:$C=C6193),0)),"")</f>
        <v/>
      </c>
      <c r="E6193" s="14">
        <f>IF(D6193="","",D6193-TODAY())</f>
        <v/>
      </c>
      <c r="F6193">
        <f>IF(D6193="","",IF(E6193&lt;0,"VENCIDO",IF(E6193&lt;=30,"VENCE EM &lt;= 30 DIAS",IF(E6193&lt;=60,"ATENCAO (31-60 DIAS)","OK"))))</f>
        <v/>
      </c>
      <c r="G6193" s="14">
        <f>SUMIFS(Lancamentos!$G:$G,Lancamentos!$C:$C,$A6193,Lancamentos!$E:$E,$C6193,Lancamentos!$B:$B,"ENTRADA")</f>
        <v/>
      </c>
      <c r="H6193" s="14">
        <f>SUMIFS(Lancamentos!$G:$G,Lancamentos!$C:$C,$A6193,Lancamentos!$E:$E,$C6193,Lancamentos!$B:$B,"SAIDA_USO")</f>
        <v/>
      </c>
      <c r="I6193" s="14">
        <f>SUMIFS(Lancamentos!$G:$G,Lancamentos!$C:$C,$A6193,Lancamentos!$E:$E,$C6193,Lancamentos!$B:$B,"SAIDA_DESCARTE")</f>
        <v/>
      </c>
      <c r="J6193" s="14">
        <f>G6193-H6193-I6193</f>
        <v/>
      </c>
      <c r="K6193">
        <f>IF(A6193="","",IF(J6193&lt;=IFERROR(VLOOKUP(A6193,Produtos!$A:$E,5,FALSE),0),"ABAIXO DO MINIMO","OK"))</f>
        <v/>
      </c>
    </row>
    <row r="6194">
      <c r="B6194">
        <f>IFERROR(VLOOKUP(A6194,Produtos!A:B,2,FALSE),"")</f>
        <v/>
      </c>
      <c r="D6194" s="10">
        <f>IFERROR(INDEX(Lotes!$E:$E,MATCH(1,(Lotes!$A:$A=A6194)*(Lotes!$C:$C=C6194),0)),"")</f>
        <v/>
      </c>
      <c r="E6194" s="14">
        <f>IF(D6194="","",D6194-TODAY())</f>
        <v/>
      </c>
      <c r="F6194">
        <f>IF(D6194="","",IF(E6194&lt;0,"VENCIDO",IF(E6194&lt;=30,"VENCE EM &lt;= 30 DIAS",IF(E6194&lt;=60,"ATENCAO (31-60 DIAS)","OK"))))</f>
        <v/>
      </c>
      <c r="G6194" s="14">
        <f>SUMIFS(Lancamentos!$G:$G,Lancamentos!$C:$C,$A6194,Lancamentos!$E:$E,$C6194,Lancamentos!$B:$B,"ENTRADA")</f>
        <v/>
      </c>
      <c r="H6194" s="14">
        <f>SUMIFS(Lancamentos!$G:$G,Lancamentos!$C:$C,$A6194,Lancamentos!$E:$E,$C6194,Lancamentos!$B:$B,"SAIDA_USO")</f>
        <v/>
      </c>
      <c r="I6194" s="14">
        <f>SUMIFS(Lancamentos!$G:$G,Lancamentos!$C:$C,$A6194,Lancamentos!$E:$E,$C6194,Lancamentos!$B:$B,"SAIDA_DESCARTE")</f>
        <v/>
      </c>
      <c r="J6194" s="14">
        <f>G6194-H6194-I6194</f>
        <v/>
      </c>
      <c r="K6194">
        <f>IF(A6194="","",IF(J6194&lt;=IFERROR(VLOOKUP(A6194,Produtos!$A:$E,5,FALSE),0),"ABAIXO DO MINIMO","OK"))</f>
        <v/>
      </c>
    </row>
    <row r="6195">
      <c r="B6195">
        <f>IFERROR(VLOOKUP(A6195,Produtos!A:B,2,FALSE),"")</f>
        <v/>
      </c>
      <c r="D6195" s="10">
        <f>IFERROR(INDEX(Lotes!$E:$E,MATCH(1,(Lotes!$A:$A=A6195)*(Lotes!$C:$C=C6195),0)),"")</f>
        <v/>
      </c>
      <c r="E6195" s="14">
        <f>IF(D6195="","",D6195-TODAY())</f>
        <v/>
      </c>
      <c r="F6195">
        <f>IF(D6195="","",IF(E6195&lt;0,"VENCIDO",IF(E6195&lt;=30,"VENCE EM &lt;= 30 DIAS",IF(E6195&lt;=60,"ATENCAO (31-60 DIAS)","OK"))))</f>
        <v/>
      </c>
      <c r="G6195" s="14">
        <f>SUMIFS(Lancamentos!$G:$G,Lancamentos!$C:$C,$A6195,Lancamentos!$E:$E,$C6195,Lancamentos!$B:$B,"ENTRADA")</f>
        <v/>
      </c>
      <c r="H6195" s="14">
        <f>SUMIFS(Lancamentos!$G:$G,Lancamentos!$C:$C,$A6195,Lancamentos!$E:$E,$C6195,Lancamentos!$B:$B,"SAIDA_USO")</f>
        <v/>
      </c>
      <c r="I6195" s="14">
        <f>SUMIFS(Lancamentos!$G:$G,Lancamentos!$C:$C,$A6195,Lancamentos!$E:$E,$C6195,Lancamentos!$B:$B,"SAIDA_DESCARTE")</f>
        <v/>
      </c>
      <c r="J6195" s="14">
        <f>G6195-H6195-I6195</f>
        <v/>
      </c>
      <c r="K6195">
        <f>IF(A6195="","",IF(J6195&lt;=IFERROR(VLOOKUP(A6195,Produtos!$A:$E,5,FALSE),0),"ABAIXO DO MINIMO","OK"))</f>
        <v/>
      </c>
    </row>
    <row r="6196">
      <c r="B6196">
        <f>IFERROR(VLOOKUP(A6196,Produtos!A:B,2,FALSE),"")</f>
        <v/>
      </c>
      <c r="D6196" s="10">
        <f>IFERROR(INDEX(Lotes!$E:$E,MATCH(1,(Lotes!$A:$A=A6196)*(Lotes!$C:$C=C6196),0)),"")</f>
        <v/>
      </c>
      <c r="E6196" s="14">
        <f>IF(D6196="","",D6196-TODAY())</f>
        <v/>
      </c>
      <c r="F6196">
        <f>IF(D6196="","",IF(E6196&lt;0,"VENCIDO",IF(E6196&lt;=30,"VENCE EM &lt;= 30 DIAS",IF(E6196&lt;=60,"ATENCAO (31-60 DIAS)","OK"))))</f>
        <v/>
      </c>
      <c r="G6196" s="14">
        <f>SUMIFS(Lancamentos!$G:$G,Lancamentos!$C:$C,$A6196,Lancamentos!$E:$E,$C6196,Lancamentos!$B:$B,"ENTRADA")</f>
        <v/>
      </c>
      <c r="H6196" s="14">
        <f>SUMIFS(Lancamentos!$G:$G,Lancamentos!$C:$C,$A6196,Lancamentos!$E:$E,$C6196,Lancamentos!$B:$B,"SAIDA_USO")</f>
        <v/>
      </c>
      <c r="I6196" s="14">
        <f>SUMIFS(Lancamentos!$G:$G,Lancamentos!$C:$C,$A6196,Lancamentos!$E:$E,$C6196,Lancamentos!$B:$B,"SAIDA_DESCARTE")</f>
        <v/>
      </c>
      <c r="J6196" s="14">
        <f>G6196-H6196-I6196</f>
        <v/>
      </c>
      <c r="K6196">
        <f>IF(A6196="","",IF(J6196&lt;=IFERROR(VLOOKUP(A6196,Produtos!$A:$E,5,FALSE),0),"ABAIXO DO MINIMO","OK"))</f>
        <v/>
      </c>
    </row>
    <row r="6197">
      <c r="B6197">
        <f>IFERROR(VLOOKUP(A6197,Produtos!A:B,2,FALSE),"")</f>
        <v/>
      </c>
      <c r="D6197" s="10">
        <f>IFERROR(INDEX(Lotes!$E:$E,MATCH(1,(Lotes!$A:$A=A6197)*(Lotes!$C:$C=C6197),0)),"")</f>
        <v/>
      </c>
      <c r="E6197" s="14">
        <f>IF(D6197="","",D6197-TODAY())</f>
        <v/>
      </c>
      <c r="F6197">
        <f>IF(D6197="","",IF(E6197&lt;0,"VENCIDO",IF(E6197&lt;=30,"VENCE EM &lt;= 30 DIAS",IF(E6197&lt;=60,"ATENCAO (31-60 DIAS)","OK"))))</f>
        <v/>
      </c>
      <c r="G6197" s="14">
        <f>SUMIFS(Lancamentos!$G:$G,Lancamentos!$C:$C,$A6197,Lancamentos!$E:$E,$C6197,Lancamentos!$B:$B,"ENTRADA")</f>
        <v/>
      </c>
      <c r="H6197" s="14">
        <f>SUMIFS(Lancamentos!$G:$G,Lancamentos!$C:$C,$A6197,Lancamentos!$E:$E,$C6197,Lancamentos!$B:$B,"SAIDA_USO")</f>
        <v/>
      </c>
      <c r="I6197" s="14">
        <f>SUMIFS(Lancamentos!$G:$G,Lancamentos!$C:$C,$A6197,Lancamentos!$E:$E,$C6197,Lancamentos!$B:$B,"SAIDA_DESCARTE")</f>
        <v/>
      </c>
      <c r="J6197" s="14">
        <f>G6197-H6197-I6197</f>
        <v/>
      </c>
      <c r="K6197">
        <f>IF(A6197="","",IF(J6197&lt;=IFERROR(VLOOKUP(A6197,Produtos!$A:$E,5,FALSE),0),"ABAIXO DO MINIMO","OK"))</f>
        <v/>
      </c>
    </row>
    <row r="6198">
      <c r="B6198">
        <f>IFERROR(VLOOKUP(A6198,Produtos!A:B,2,FALSE),"")</f>
        <v/>
      </c>
      <c r="D6198" s="10">
        <f>IFERROR(INDEX(Lotes!$E:$E,MATCH(1,(Lotes!$A:$A=A6198)*(Lotes!$C:$C=C6198),0)),"")</f>
        <v/>
      </c>
      <c r="E6198" s="14">
        <f>IF(D6198="","",D6198-TODAY())</f>
        <v/>
      </c>
      <c r="F6198">
        <f>IF(D6198="","",IF(E6198&lt;0,"VENCIDO",IF(E6198&lt;=30,"VENCE EM &lt;= 30 DIAS",IF(E6198&lt;=60,"ATENCAO (31-60 DIAS)","OK"))))</f>
        <v/>
      </c>
      <c r="G6198" s="14">
        <f>SUMIFS(Lancamentos!$G:$G,Lancamentos!$C:$C,$A6198,Lancamentos!$E:$E,$C6198,Lancamentos!$B:$B,"ENTRADA")</f>
        <v/>
      </c>
      <c r="H6198" s="14">
        <f>SUMIFS(Lancamentos!$G:$G,Lancamentos!$C:$C,$A6198,Lancamentos!$E:$E,$C6198,Lancamentos!$B:$B,"SAIDA_USO")</f>
        <v/>
      </c>
      <c r="I6198" s="14">
        <f>SUMIFS(Lancamentos!$G:$G,Lancamentos!$C:$C,$A6198,Lancamentos!$E:$E,$C6198,Lancamentos!$B:$B,"SAIDA_DESCARTE")</f>
        <v/>
      </c>
      <c r="J6198" s="14">
        <f>G6198-H6198-I6198</f>
        <v/>
      </c>
      <c r="K6198">
        <f>IF(A6198="","",IF(J6198&lt;=IFERROR(VLOOKUP(A6198,Produtos!$A:$E,5,FALSE),0),"ABAIXO DO MINIMO","OK"))</f>
        <v/>
      </c>
    </row>
    <row r="6199">
      <c r="B6199">
        <f>IFERROR(VLOOKUP(A6199,Produtos!A:B,2,FALSE),"")</f>
        <v/>
      </c>
      <c r="D6199" s="10">
        <f>IFERROR(INDEX(Lotes!$E:$E,MATCH(1,(Lotes!$A:$A=A6199)*(Lotes!$C:$C=C6199),0)),"")</f>
        <v/>
      </c>
      <c r="E6199" s="14">
        <f>IF(D6199="","",D6199-TODAY())</f>
        <v/>
      </c>
      <c r="F6199">
        <f>IF(D6199="","",IF(E6199&lt;0,"VENCIDO",IF(E6199&lt;=30,"VENCE EM &lt;= 30 DIAS",IF(E6199&lt;=60,"ATENCAO (31-60 DIAS)","OK"))))</f>
        <v/>
      </c>
      <c r="G6199" s="14">
        <f>SUMIFS(Lancamentos!$G:$G,Lancamentos!$C:$C,$A6199,Lancamentos!$E:$E,$C6199,Lancamentos!$B:$B,"ENTRADA")</f>
        <v/>
      </c>
      <c r="H6199" s="14">
        <f>SUMIFS(Lancamentos!$G:$G,Lancamentos!$C:$C,$A6199,Lancamentos!$E:$E,$C6199,Lancamentos!$B:$B,"SAIDA_USO")</f>
        <v/>
      </c>
      <c r="I6199" s="14">
        <f>SUMIFS(Lancamentos!$G:$G,Lancamentos!$C:$C,$A6199,Lancamentos!$E:$E,$C6199,Lancamentos!$B:$B,"SAIDA_DESCARTE")</f>
        <v/>
      </c>
      <c r="J6199" s="14">
        <f>G6199-H6199-I6199</f>
        <v/>
      </c>
      <c r="K6199">
        <f>IF(A6199="","",IF(J6199&lt;=IFERROR(VLOOKUP(A6199,Produtos!$A:$E,5,FALSE),0),"ABAIXO DO MINIMO","OK"))</f>
        <v/>
      </c>
    </row>
    <row r="6200">
      <c r="B6200">
        <f>IFERROR(VLOOKUP(A6200,Produtos!A:B,2,FALSE),"")</f>
        <v/>
      </c>
      <c r="D6200" s="10">
        <f>IFERROR(INDEX(Lotes!$E:$E,MATCH(1,(Lotes!$A:$A=A6200)*(Lotes!$C:$C=C6200),0)),"")</f>
        <v/>
      </c>
      <c r="E6200" s="14">
        <f>IF(D6200="","",D6200-TODAY())</f>
        <v/>
      </c>
      <c r="F6200">
        <f>IF(D6200="","",IF(E6200&lt;0,"VENCIDO",IF(E6200&lt;=30,"VENCE EM &lt;= 30 DIAS",IF(E6200&lt;=60,"ATENCAO (31-60 DIAS)","OK"))))</f>
        <v/>
      </c>
      <c r="G6200" s="14">
        <f>SUMIFS(Lancamentos!$G:$G,Lancamentos!$C:$C,$A6200,Lancamentos!$E:$E,$C6200,Lancamentos!$B:$B,"ENTRADA")</f>
        <v/>
      </c>
      <c r="H6200" s="14">
        <f>SUMIFS(Lancamentos!$G:$G,Lancamentos!$C:$C,$A6200,Lancamentos!$E:$E,$C6200,Lancamentos!$B:$B,"SAIDA_USO")</f>
        <v/>
      </c>
      <c r="I6200" s="14">
        <f>SUMIFS(Lancamentos!$G:$G,Lancamentos!$C:$C,$A6200,Lancamentos!$E:$E,$C6200,Lancamentos!$B:$B,"SAIDA_DESCARTE")</f>
        <v/>
      </c>
      <c r="J6200" s="14">
        <f>G6200-H6200-I6200</f>
        <v/>
      </c>
      <c r="K6200">
        <f>IF(A6200="","",IF(J6200&lt;=IFERROR(VLOOKUP(A6200,Produtos!$A:$E,5,FALSE),0),"ABAIXO DO MINIMO","OK"))</f>
        <v/>
      </c>
    </row>
    <row r="6201">
      <c r="B6201">
        <f>IFERROR(VLOOKUP(A6201,Produtos!A:B,2,FALSE),"")</f>
        <v/>
      </c>
      <c r="D6201" s="10">
        <f>IFERROR(INDEX(Lotes!$E:$E,MATCH(1,(Lotes!$A:$A=A6201)*(Lotes!$C:$C=C6201),0)),"")</f>
        <v/>
      </c>
      <c r="E6201" s="14">
        <f>IF(D6201="","",D6201-TODAY())</f>
        <v/>
      </c>
      <c r="F6201">
        <f>IF(D6201="","",IF(E6201&lt;0,"VENCIDO",IF(E6201&lt;=30,"VENCE EM &lt;= 30 DIAS",IF(E6201&lt;=60,"ATENCAO (31-60 DIAS)","OK"))))</f>
        <v/>
      </c>
      <c r="G6201" s="14">
        <f>SUMIFS(Lancamentos!$G:$G,Lancamentos!$C:$C,$A6201,Lancamentos!$E:$E,$C6201,Lancamentos!$B:$B,"ENTRADA")</f>
        <v/>
      </c>
      <c r="H6201" s="14">
        <f>SUMIFS(Lancamentos!$G:$G,Lancamentos!$C:$C,$A6201,Lancamentos!$E:$E,$C6201,Lancamentos!$B:$B,"SAIDA_USO")</f>
        <v/>
      </c>
      <c r="I6201" s="14">
        <f>SUMIFS(Lancamentos!$G:$G,Lancamentos!$C:$C,$A6201,Lancamentos!$E:$E,$C6201,Lancamentos!$B:$B,"SAIDA_DESCARTE")</f>
        <v/>
      </c>
      <c r="J6201" s="14">
        <f>G6201-H6201-I6201</f>
        <v/>
      </c>
      <c r="K6201">
        <f>IF(A6201="","",IF(J6201&lt;=IFERROR(VLOOKUP(A6201,Produtos!$A:$E,5,FALSE),0),"ABAIXO DO MINIMO","OK"))</f>
        <v/>
      </c>
    </row>
    <row r="6202">
      <c r="B6202">
        <f>IFERROR(VLOOKUP(A6202,Produtos!A:B,2,FALSE),"")</f>
        <v/>
      </c>
      <c r="D6202" s="10">
        <f>IFERROR(INDEX(Lotes!$E:$E,MATCH(1,(Lotes!$A:$A=A6202)*(Lotes!$C:$C=C6202),0)),"")</f>
        <v/>
      </c>
      <c r="E6202" s="14">
        <f>IF(D6202="","",D6202-TODAY())</f>
        <v/>
      </c>
      <c r="F6202">
        <f>IF(D6202="","",IF(E6202&lt;0,"VENCIDO",IF(E6202&lt;=30,"VENCE EM &lt;= 30 DIAS",IF(E6202&lt;=60,"ATENCAO (31-60 DIAS)","OK"))))</f>
        <v/>
      </c>
      <c r="G6202" s="14">
        <f>SUMIFS(Lancamentos!$G:$G,Lancamentos!$C:$C,$A6202,Lancamentos!$E:$E,$C6202,Lancamentos!$B:$B,"ENTRADA")</f>
        <v/>
      </c>
      <c r="H6202" s="14">
        <f>SUMIFS(Lancamentos!$G:$G,Lancamentos!$C:$C,$A6202,Lancamentos!$E:$E,$C6202,Lancamentos!$B:$B,"SAIDA_USO")</f>
        <v/>
      </c>
      <c r="I6202" s="14">
        <f>SUMIFS(Lancamentos!$G:$G,Lancamentos!$C:$C,$A6202,Lancamentos!$E:$E,$C6202,Lancamentos!$B:$B,"SAIDA_DESCARTE")</f>
        <v/>
      </c>
      <c r="J6202" s="14">
        <f>G6202-H6202-I6202</f>
        <v/>
      </c>
      <c r="K6202">
        <f>IF(A6202="","",IF(J6202&lt;=IFERROR(VLOOKUP(A6202,Produtos!$A:$E,5,FALSE),0),"ABAIXO DO MINIMO","OK"))</f>
        <v/>
      </c>
    </row>
    <row r="6203">
      <c r="B6203">
        <f>IFERROR(VLOOKUP(A6203,Produtos!A:B,2,FALSE),"")</f>
        <v/>
      </c>
      <c r="D6203" s="10">
        <f>IFERROR(INDEX(Lotes!$E:$E,MATCH(1,(Lotes!$A:$A=A6203)*(Lotes!$C:$C=C6203),0)),"")</f>
        <v/>
      </c>
      <c r="E6203" s="14">
        <f>IF(D6203="","",D6203-TODAY())</f>
        <v/>
      </c>
      <c r="F6203">
        <f>IF(D6203="","",IF(E6203&lt;0,"VENCIDO",IF(E6203&lt;=30,"VENCE EM &lt;= 30 DIAS",IF(E6203&lt;=60,"ATENCAO (31-60 DIAS)","OK"))))</f>
        <v/>
      </c>
      <c r="G6203" s="14">
        <f>SUMIFS(Lancamentos!$G:$G,Lancamentos!$C:$C,$A6203,Lancamentos!$E:$E,$C6203,Lancamentos!$B:$B,"ENTRADA")</f>
        <v/>
      </c>
      <c r="H6203" s="14">
        <f>SUMIFS(Lancamentos!$G:$G,Lancamentos!$C:$C,$A6203,Lancamentos!$E:$E,$C6203,Lancamentos!$B:$B,"SAIDA_USO")</f>
        <v/>
      </c>
      <c r="I6203" s="14">
        <f>SUMIFS(Lancamentos!$G:$G,Lancamentos!$C:$C,$A6203,Lancamentos!$E:$E,$C6203,Lancamentos!$B:$B,"SAIDA_DESCARTE")</f>
        <v/>
      </c>
      <c r="J6203" s="14">
        <f>G6203-H6203-I6203</f>
        <v/>
      </c>
      <c r="K6203">
        <f>IF(A6203="","",IF(J6203&lt;=IFERROR(VLOOKUP(A6203,Produtos!$A:$E,5,FALSE),0),"ABAIXO DO MINIMO","OK"))</f>
        <v/>
      </c>
    </row>
    <row r="6204">
      <c r="B6204">
        <f>IFERROR(VLOOKUP(A6204,Produtos!A:B,2,FALSE),"")</f>
        <v/>
      </c>
      <c r="D6204" s="10">
        <f>IFERROR(INDEX(Lotes!$E:$E,MATCH(1,(Lotes!$A:$A=A6204)*(Lotes!$C:$C=C6204),0)),"")</f>
        <v/>
      </c>
      <c r="E6204" s="14">
        <f>IF(D6204="","",D6204-TODAY())</f>
        <v/>
      </c>
      <c r="F6204">
        <f>IF(D6204="","",IF(E6204&lt;0,"VENCIDO",IF(E6204&lt;=30,"VENCE EM &lt;= 30 DIAS",IF(E6204&lt;=60,"ATENCAO (31-60 DIAS)","OK"))))</f>
        <v/>
      </c>
      <c r="G6204" s="14">
        <f>SUMIFS(Lancamentos!$G:$G,Lancamentos!$C:$C,$A6204,Lancamentos!$E:$E,$C6204,Lancamentos!$B:$B,"ENTRADA")</f>
        <v/>
      </c>
      <c r="H6204" s="14">
        <f>SUMIFS(Lancamentos!$G:$G,Lancamentos!$C:$C,$A6204,Lancamentos!$E:$E,$C6204,Lancamentos!$B:$B,"SAIDA_USO")</f>
        <v/>
      </c>
      <c r="I6204" s="14">
        <f>SUMIFS(Lancamentos!$G:$G,Lancamentos!$C:$C,$A6204,Lancamentos!$E:$E,$C6204,Lancamentos!$B:$B,"SAIDA_DESCARTE")</f>
        <v/>
      </c>
      <c r="J6204" s="14">
        <f>G6204-H6204-I6204</f>
        <v/>
      </c>
      <c r="K6204">
        <f>IF(A6204="","",IF(J6204&lt;=IFERROR(VLOOKUP(A6204,Produtos!$A:$E,5,FALSE),0),"ABAIXO DO MINIMO","OK"))</f>
        <v/>
      </c>
    </row>
    <row r="6205">
      <c r="B6205">
        <f>IFERROR(VLOOKUP(A6205,Produtos!A:B,2,FALSE),"")</f>
        <v/>
      </c>
      <c r="D6205" s="10">
        <f>IFERROR(INDEX(Lotes!$E:$E,MATCH(1,(Lotes!$A:$A=A6205)*(Lotes!$C:$C=C6205),0)),"")</f>
        <v/>
      </c>
      <c r="E6205" s="14">
        <f>IF(D6205="","",D6205-TODAY())</f>
        <v/>
      </c>
      <c r="F6205">
        <f>IF(D6205="","",IF(E6205&lt;0,"VENCIDO",IF(E6205&lt;=30,"VENCE EM &lt;= 30 DIAS",IF(E6205&lt;=60,"ATENCAO (31-60 DIAS)","OK"))))</f>
        <v/>
      </c>
      <c r="G6205" s="14">
        <f>SUMIFS(Lancamentos!$G:$G,Lancamentos!$C:$C,$A6205,Lancamentos!$E:$E,$C6205,Lancamentos!$B:$B,"ENTRADA")</f>
        <v/>
      </c>
      <c r="H6205" s="14">
        <f>SUMIFS(Lancamentos!$G:$G,Lancamentos!$C:$C,$A6205,Lancamentos!$E:$E,$C6205,Lancamentos!$B:$B,"SAIDA_USO")</f>
        <v/>
      </c>
      <c r="I6205" s="14">
        <f>SUMIFS(Lancamentos!$G:$G,Lancamentos!$C:$C,$A6205,Lancamentos!$E:$E,$C6205,Lancamentos!$B:$B,"SAIDA_DESCARTE")</f>
        <v/>
      </c>
      <c r="J6205" s="14">
        <f>G6205-H6205-I6205</f>
        <v/>
      </c>
      <c r="K6205">
        <f>IF(A6205="","",IF(J6205&lt;=IFERROR(VLOOKUP(A6205,Produtos!$A:$E,5,FALSE),0),"ABAIXO DO MINIMO","OK"))</f>
        <v/>
      </c>
    </row>
    <row r="6206">
      <c r="B6206">
        <f>IFERROR(VLOOKUP(A6206,Produtos!A:B,2,FALSE),"")</f>
        <v/>
      </c>
      <c r="D6206" s="10">
        <f>IFERROR(INDEX(Lotes!$E:$E,MATCH(1,(Lotes!$A:$A=A6206)*(Lotes!$C:$C=C6206),0)),"")</f>
        <v/>
      </c>
      <c r="E6206" s="14">
        <f>IF(D6206="","",D6206-TODAY())</f>
        <v/>
      </c>
      <c r="F6206">
        <f>IF(D6206="","",IF(E6206&lt;0,"VENCIDO",IF(E6206&lt;=30,"VENCE EM &lt;= 30 DIAS",IF(E6206&lt;=60,"ATENCAO (31-60 DIAS)","OK"))))</f>
        <v/>
      </c>
      <c r="G6206" s="14">
        <f>SUMIFS(Lancamentos!$G:$G,Lancamentos!$C:$C,$A6206,Lancamentos!$E:$E,$C6206,Lancamentos!$B:$B,"ENTRADA")</f>
        <v/>
      </c>
      <c r="H6206" s="14">
        <f>SUMIFS(Lancamentos!$G:$G,Lancamentos!$C:$C,$A6206,Lancamentos!$E:$E,$C6206,Lancamentos!$B:$B,"SAIDA_USO")</f>
        <v/>
      </c>
      <c r="I6206" s="14">
        <f>SUMIFS(Lancamentos!$G:$G,Lancamentos!$C:$C,$A6206,Lancamentos!$E:$E,$C6206,Lancamentos!$B:$B,"SAIDA_DESCARTE")</f>
        <v/>
      </c>
      <c r="J6206" s="14">
        <f>G6206-H6206-I6206</f>
        <v/>
      </c>
      <c r="K6206">
        <f>IF(A6206="","",IF(J6206&lt;=IFERROR(VLOOKUP(A6206,Produtos!$A:$E,5,FALSE),0),"ABAIXO DO MINIMO","OK"))</f>
        <v/>
      </c>
    </row>
    <row r="6207">
      <c r="B6207">
        <f>IFERROR(VLOOKUP(A6207,Produtos!A:B,2,FALSE),"")</f>
        <v/>
      </c>
      <c r="D6207" s="10">
        <f>IFERROR(INDEX(Lotes!$E:$E,MATCH(1,(Lotes!$A:$A=A6207)*(Lotes!$C:$C=C6207),0)),"")</f>
        <v/>
      </c>
      <c r="E6207" s="14">
        <f>IF(D6207="","",D6207-TODAY())</f>
        <v/>
      </c>
      <c r="F6207">
        <f>IF(D6207="","",IF(E6207&lt;0,"VENCIDO",IF(E6207&lt;=30,"VENCE EM &lt;= 30 DIAS",IF(E6207&lt;=60,"ATENCAO (31-60 DIAS)","OK"))))</f>
        <v/>
      </c>
      <c r="G6207" s="14">
        <f>SUMIFS(Lancamentos!$G:$G,Lancamentos!$C:$C,$A6207,Lancamentos!$E:$E,$C6207,Lancamentos!$B:$B,"ENTRADA")</f>
        <v/>
      </c>
      <c r="H6207" s="14">
        <f>SUMIFS(Lancamentos!$G:$G,Lancamentos!$C:$C,$A6207,Lancamentos!$E:$E,$C6207,Lancamentos!$B:$B,"SAIDA_USO")</f>
        <v/>
      </c>
      <c r="I6207" s="14">
        <f>SUMIFS(Lancamentos!$G:$G,Lancamentos!$C:$C,$A6207,Lancamentos!$E:$E,$C6207,Lancamentos!$B:$B,"SAIDA_DESCARTE")</f>
        <v/>
      </c>
      <c r="J6207" s="14">
        <f>G6207-H6207-I6207</f>
        <v/>
      </c>
      <c r="K6207">
        <f>IF(A6207="","",IF(J6207&lt;=IFERROR(VLOOKUP(A6207,Produtos!$A:$E,5,FALSE),0),"ABAIXO DO MINIMO","OK"))</f>
        <v/>
      </c>
    </row>
    <row r="6208">
      <c r="B6208">
        <f>IFERROR(VLOOKUP(A6208,Produtos!A:B,2,FALSE),"")</f>
        <v/>
      </c>
      <c r="D6208" s="10">
        <f>IFERROR(INDEX(Lotes!$E:$E,MATCH(1,(Lotes!$A:$A=A6208)*(Lotes!$C:$C=C6208),0)),"")</f>
        <v/>
      </c>
      <c r="E6208" s="14">
        <f>IF(D6208="","",D6208-TODAY())</f>
        <v/>
      </c>
      <c r="F6208">
        <f>IF(D6208="","",IF(E6208&lt;0,"VENCIDO",IF(E6208&lt;=30,"VENCE EM &lt;= 30 DIAS",IF(E6208&lt;=60,"ATENCAO (31-60 DIAS)","OK"))))</f>
        <v/>
      </c>
      <c r="G6208" s="14">
        <f>SUMIFS(Lancamentos!$G:$G,Lancamentos!$C:$C,$A6208,Lancamentos!$E:$E,$C6208,Lancamentos!$B:$B,"ENTRADA")</f>
        <v/>
      </c>
      <c r="H6208" s="14">
        <f>SUMIFS(Lancamentos!$G:$G,Lancamentos!$C:$C,$A6208,Lancamentos!$E:$E,$C6208,Lancamentos!$B:$B,"SAIDA_USO")</f>
        <v/>
      </c>
      <c r="I6208" s="14">
        <f>SUMIFS(Lancamentos!$G:$G,Lancamentos!$C:$C,$A6208,Lancamentos!$E:$E,$C6208,Lancamentos!$B:$B,"SAIDA_DESCARTE")</f>
        <v/>
      </c>
      <c r="J6208" s="14">
        <f>G6208-H6208-I6208</f>
        <v/>
      </c>
      <c r="K6208">
        <f>IF(A6208="","",IF(J6208&lt;=IFERROR(VLOOKUP(A6208,Produtos!$A:$E,5,FALSE),0),"ABAIXO DO MINIMO","OK"))</f>
        <v/>
      </c>
    </row>
    <row r="6209">
      <c r="B6209">
        <f>IFERROR(VLOOKUP(A6209,Produtos!A:B,2,FALSE),"")</f>
        <v/>
      </c>
      <c r="D6209" s="10">
        <f>IFERROR(INDEX(Lotes!$E:$E,MATCH(1,(Lotes!$A:$A=A6209)*(Lotes!$C:$C=C6209),0)),"")</f>
        <v/>
      </c>
      <c r="E6209" s="14">
        <f>IF(D6209="","",D6209-TODAY())</f>
        <v/>
      </c>
      <c r="F6209">
        <f>IF(D6209="","",IF(E6209&lt;0,"VENCIDO",IF(E6209&lt;=30,"VENCE EM &lt;= 30 DIAS",IF(E6209&lt;=60,"ATENCAO (31-60 DIAS)","OK"))))</f>
        <v/>
      </c>
      <c r="G6209" s="14">
        <f>SUMIFS(Lancamentos!$G:$G,Lancamentos!$C:$C,$A6209,Lancamentos!$E:$E,$C6209,Lancamentos!$B:$B,"ENTRADA")</f>
        <v/>
      </c>
      <c r="H6209" s="14">
        <f>SUMIFS(Lancamentos!$G:$G,Lancamentos!$C:$C,$A6209,Lancamentos!$E:$E,$C6209,Lancamentos!$B:$B,"SAIDA_USO")</f>
        <v/>
      </c>
      <c r="I6209" s="14">
        <f>SUMIFS(Lancamentos!$G:$G,Lancamentos!$C:$C,$A6209,Lancamentos!$E:$E,$C6209,Lancamentos!$B:$B,"SAIDA_DESCARTE")</f>
        <v/>
      </c>
      <c r="J6209" s="14">
        <f>G6209-H6209-I6209</f>
        <v/>
      </c>
      <c r="K6209">
        <f>IF(A6209="","",IF(J6209&lt;=IFERROR(VLOOKUP(A6209,Produtos!$A:$E,5,FALSE),0),"ABAIXO DO MINIMO","OK"))</f>
        <v/>
      </c>
    </row>
    <row r="6210">
      <c r="B6210">
        <f>IFERROR(VLOOKUP(A6210,Produtos!A:B,2,FALSE),"")</f>
        <v/>
      </c>
      <c r="D6210" s="10">
        <f>IFERROR(INDEX(Lotes!$E:$E,MATCH(1,(Lotes!$A:$A=A6210)*(Lotes!$C:$C=C6210),0)),"")</f>
        <v/>
      </c>
      <c r="E6210" s="14">
        <f>IF(D6210="","",D6210-TODAY())</f>
        <v/>
      </c>
      <c r="F6210">
        <f>IF(D6210="","",IF(E6210&lt;0,"VENCIDO",IF(E6210&lt;=30,"VENCE EM &lt;= 30 DIAS",IF(E6210&lt;=60,"ATENCAO (31-60 DIAS)","OK"))))</f>
        <v/>
      </c>
      <c r="G6210" s="14">
        <f>SUMIFS(Lancamentos!$G:$G,Lancamentos!$C:$C,$A6210,Lancamentos!$E:$E,$C6210,Lancamentos!$B:$B,"ENTRADA")</f>
        <v/>
      </c>
      <c r="H6210" s="14">
        <f>SUMIFS(Lancamentos!$G:$G,Lancamentos!$C:$C,$A6210,Lancamentos!$E:$E,$C6210,Lancamentos!$B:$B,"SAIDA_USO")</f>
        <v/>
      </c>
      <c r="I6210" s="14">
        <f>SUMIFS(Lancamentos!$G:$G,Lancamentos!$C:$C,$A6210,Lancamentos!$E:$E,$C6210,Lancamentos!$B:$B,"SAIDA_DESCARTE")</f>
        <v/>
      </c>
      <c r="J6210" s="14">
        <f>G6210-H6210-I6210</f>
        <v/>
      </c>
      <c r="K6210">
        <f>IF(A6210="","",IF(J6210&lt;=IFERROR(VLOOKUP(A6210,Produtos!$A:$E,5,FALSE),0),"ABAIXO DO MINIMO","OK"))</f>
        <v/>
      </c>
    </row>
    <row r="6211">
      <c r="B6211">
        <f>IFERROR(VLOOKUP(A6211,Produtos!A:B,2,FALSE),"")</f>
        <v/>
      </c>
      <c r="D6211" s="10">
        <f>IFERROR(INDEX(Lotes!$E:$E,MATCH(1,(Lotes!$A:$A=A6211)*(Lotes!$C:$C=C6211),0)),"")</f>
        <v/>
      </c>
      <c r="E6211" s="14">
        <f>IF(D6211="","",D6211-TODAY())</f>
        <v/>
      </c>
      <c r="F6211">
        <f>IF(D6211="","",IF(E6211&lt;0,"VENCIDO",IF(E6211&lt;=30,"VENCE EM &lt;= 30 DIAS",IF(E6211&lt;=60,"ATENCAO (31-60 DIAS)","OK"))))</f>
        <v/>
      </c>
      <c r="G6211" s="14">
        <f>SUMIFS(Lancamentos!$G:$G,Lancamentos!$C:$C,$A6211,Lancamentos!$E:$E,$C6211,Lancamentos!$B:$B,"ENTRADA")</f>
        <v/>
      </c>
      <c r="H6211" s="14">
        <f>SUMIFS(Lancamentos!$G:$G,Lancamentos!$C:$C,$A6211,Lancamentos!$E:$E,$C6211,Lancamentos!$B:$B,"SAIDA_USO")</f>
        <v/>
      </c>
      <c r="I6211" s="14">
        <f>SUMIFS(Lancamentos!$G:$G,Lancamentos!$C:$C,$A6211,Lancamentos!$E:$E,$C6211,Lancamentos!$B:$B,"SAIDA_DESCARTE")</f>
        <v/>
      </c>
      <c r="J6211" s="14">
        <f>G6211-H6211-I6211</f>
        <v/>
      </c>
      <c r="K6211">
        <f>IF(A6211="","",IF(J6211&lt;=IFERROR(VLOOKUP(A6211,Produtos!$A:$E,5,FALSE),0),"ABAIXO DO MINIMO","OK"))</f>
        <v/>
      </c>
    </row>
    <row r="6212">
      <c r="B6212">
        <f>IFERROR(VLOOKUP(A6212,Produtos!A:B,2,FALSE),"")</f>
        <v/>
      </c>
      <c r="D6212" s="10">
        <f>IFERROR(INDEX(Lotes!$E:$E,MATCH(1,(Lotes!$A:$A=A6212)*(Lotes!$C:$C=C6212),0)),"")</f>
        <v/>
      </c>
      <c r="E6212" s="14">
        <f>IF(D6212="","",D6212-TODAY())</f>
        <v/>
      </c>
      <c r="F6212">
        <f>IF(D6212="","",IF(E6212&lt;0,"VENCIDO",IF(E6212&lt;=30,"VENCE EM &lt;= 30 DIAS",IF(E6212&lt;=60,"ATENCAO (31-60 DIAS)","OK"))))</f>
        <v/>
      </c>
      <c r="G6212" s="14">
        <f>SUMIFS(Lancamentos!$G:$G,Lancamentos!$C:$C,$A6212,Lancamentos!$E:$E,$C6212,Lancamentos!$B:$B,"ENTRADA")</f>
        <v/>
      </c>
      <c r="H6212" s="14">
        <f>SUMIFS(Lancamentos!$G:$G,Lancamentos!$C:$C,$A6212,Lancamentos!$E:$E,$C6212,Lancamentos!$B:$B,"SAIDA_USO")</f>
        <v/>
      </c>
      <c r="I6212" s="14">
        <f>SUMIFS(Lancamentos!$G:$G,Lancamentos!$C:$C,$A6212,Lancamentos!$E:$E,$C6212,Lancamentos!$B:$B,"SAIDA_DESCARTE")</f>
        <v/>
      </c>
      <c r="J6212" s="14">
        <f>G6212-H6212-I6212</f>
        <v/>
      </c>
      <c r="K6212">
        <f>IF(A6212="","",IF(J6212&lt;=IFERROR(VLOOKUP(A6212,Produtos!$A:$E,5,FALSE),0),"ABAIXO DO MINIMO","OK"))</f>
        <v/>
      </c>
    </row>
    <row r="6213">
      <c r="B6213">
        <f>IFERROR(VLOOKUP(A6213,Produtos!A:B,2,FALSE),"")</f>
        <v/>
      </c>
      <c r="D6213" s="10">
        <f>IFERROR(INDEX(Lotes!$E:$E,MATCH(1,(Lotes!$A:$A=A6213)*(Lotes!$C:$C=C6213),0)),"")</f>
        <v/>
      </c>
      <c r="E6213" s="14">
        <f>IF(D6213="","",D6213-TODAY())</f>
        <v/>
      </c>
      <c r="F6213">
        <f>IF(D6213="","",IF(E6213&lt;0,"VENCIDO",IF(E6213&lt;=30,"VENCE EM &lt;= 30 DIAS",IF(E6213&lt;=60,"ATENCAO (31-60 DIAS)","OK"))))</f>
        <v/>
      </c>
      <c r="G6213" s="14">
        <f>SUMIFS(Lancamentos!$G:$G,Lancamentos!$C:$C,$A6213,Lancamentos!$E:$E,$C6213,Lancamentos!$B:$B,"ENTRADA")</f>
        <v/>
      </c>
      <c r="H6213" s="14">
        <f>SUMIFS(Lancamentos!$G:$G,Lancamentos!$C:$C,$A6213,Lancamentos!$E:$E,$C6213,Lancamentos!$B:$B,"SAIDA_USO")</f>
        <v/>
      </c>
      <c r="I6213" s="14">
        <f>SUMIFS(Lancamentos!$G:$G,Lancamentos!$C:$C,$A6213,Lancamentos!$E:$E,$C6213,Lancamentos!$B:$B,"SAIDA_DESCARTE")</f>
        <v/>
      </c>
      <c r="J6213" s="14">
        <f>G6213-H6213-I6213</f>
        <v/>
      </c>
      <c r="K6213">
        <f>IF(A6213="","",IF(J6213&lt;=IFERROR(VLOOKUP(A6213,Produtos!$A:$E,5,FALSE),0),"ABAIXO DO MINIMO","OK"))</f>
        <v/>
      </c>
    </row>
    <row r="6214">
      <c r="B6214">
        <f>IFERROR(VLOOKUP(A6214,Produtos!A:B,2,FALSE),"")</f>
        <v/>
      </c>
      <c r="D6214" s="10">
        <f>IFERROR(INDEX(Lotes!$E:$E,MATCH(1,(Lotes!$A:$A=A6214)*(Lotes!$C:$C=C6214),0)),"")</f>
        <v/>
      </c>
      <c r="E6214" s="14">
        <f>IF(D6214="","",D6214-TODAY())</f>
        <v/>
      </c>
      <c r="F6214">
        <f>IF(D6214="","",IF(E6214&lt;0,"VENCIDO",IF(E6214&lt;=30,"VENCE EM &lt;= 30 DIAS",IF(E6214&lt;=60,"ATENCAO (31-60 DIAS)","OK"))))</f>
        <v/>
      </c>
      <c r="G6214" s="14">
        <f>SUMIFS(Lancamentos!$G:$G,Lancamentos!$C:$C,$A6214,Lancamentos!$E:$E,$C6214,Lancamentos!$B:$B,"ENTRADA")</f>
        <v/>
      </c>
      <c r="H6214" s="14">
        <f>SUMIFS(Lancamentos!$G:$G,Lancamentos!$C:$C,$A6214,Lancamentos!$E:$E,$C6214,Lancamentos!$B:$B,"SAIDA_USO")</f>
        <v/>
      </c>
      <c r="I6214" s="14">
        <f>SUMIFS(Lancamentos!$G:$G,Lancamentos!$C:$C,$A6214,Lancamentos!$E:$E,$C6214,Lancamentos!$B:$B,"SAIDA_DESCARTE")</f>
        <v/>
      </c>
      <c r="J6214" s="14">
        <f>G6214-H6214-I6214</f>
        <v/>
      </c>
      <c r="K6214">
        <f>IF(A6214="","",IF(J6214&lt;=IFERROR(VLOOKUP(A6214,Produtos!$A:$E,5,FALSE),0),"ABAIXO DO MINIMO","OK"))</f>
        <v/>
      </c>
    </row>
    <row r="6215">
      <c r="B6215">
        <f>IFERROR(VLOOKUP(A6215,Produtos!A:B,2,FALSE),"")</f>
        <v/>
      </c>
      <c r="D6215" s="10">
        <f>IFERROR(INDEX(Lotes!$E:$E,MATCH(1,(Lotes!$A:$A=A6215)*(Lotes!$C:$C=C6215),0)),"")</f>
        <v/>
      </c>
      <c r="E6215" s="14">
        <f>IF(D6215="","",D6215-TODAY())</f>
        <v/>
      </c>
      <c r="F6215">
        <f>IF(D6215="","",IF(E6215&lt;0,"VENCIDO",IF(E6215&lt;=30,"VENCE EM &lt;= 30 DIAS",IF(E6215&lt;=60,"ATENCAO (31-60 DIAS)","OK"))))</f>
        <v/>
      </c>
      <c r="G6215" s="14">
        <f>SUMIFS(Lancamentos!$G:$G,Lancamentos!$C:$C,$A6215,Lancamentos!$E:$E,$C6215,Lancamentos!$B:$B,"ENTRADA")</f>
        <v/>
      </c>
      <c r="H6215" s="14">
        <f>SUMIFS(Lancamentos!$G:$G,Lancamentos!$C:$C,$A6215,Lancamentos!$E:$E,$C6215,Lancamentos!$B:$B,"SAIDA_USO")</f>
        <v/>
      </c>
      <c r="I6215" s="14">
        <f>SUMIFS(Lancamentos!$G:$G,Lancamentos!$C:$C,$A6215,Lancamentos!$E:$E,$C6215,Lancamentos!$B:$B,"SAIDA_DESCARTE")</f>
        <v/>
      </c>
      <c r="J6215" s="14">
        <f>G6215-H6215-I6215</f>
        <v/>
      </c>
      <c r="K6215">
        <f>IF(A6215="","",IF(J6215&lt;=IFERROR(VLOOKUP(A6215,Produtos!$A:$E,5,FALSE),0),"ABAIXO DO MINIMO","OK"))</f>
        <v/>
      </c>
    </row>
    <row r="6216">
      <c r="B6216">
        <f>IFERROR(VLOOKUP(A6216,Produtos!A:B,2,FALSE),"")</f>
        <v/>
      </c>
      <c r="D6216" s="10">
        <f>IFERROR(INDEX(Lotes!$E:$E,MATCH(1,(Lotes!$A:$A=A6216)*(Lotes!$C:$C=C6216),0)),"")</f>
        <v/>
      </c>
      <c r="E6216" s="14">
        <f>IF(D6216="","",D6216-TODAY())</f>
        <v/>
      </c>
      <c r="F6216">
        <f>IF(D6216="","",IF(E6216&lt;0,"VENCIDO",IF(E6216&lt;=30,"VENCE EM &lt;= 30 DIAS",IF(E6216&lt;=60,"ATENCAO (31-60 DIAS)","OK"))))</f>
        <v/>
      </c>
      <c r="G6216" s="14">
        <f>SUMIFS(Lancamentos!$G:$G,Lancamentos!$C:$C,$A6216,Lancamentos!$E:$E,$C6216,Lancamentos!$B:$B,"ENTRADA")</f>
        <v/>
      </c>
      <c r="H6216" s="14">
        <f>SUMIFS(Lancamentos!$G:$G,Lancamentos!$C:$C,$A6216,Lancamentos!$E:$E,$C6216,Lancamentos!$B:$B,"SAIDA_USO")</f>
        <v/>
      </c>
      <c r="I6216" s="14">
        <f>SUMIFS(Lancamentos!$G:$G,Lancamentos!$C:$C,$A6216,Lancamentos!$E:$E,$C6216,Lancamentos!$B:$B,"SAIDA_DESCARTE")</f>
        <v/>
      </c>
      <c r="J6216" s="14">
        <f>G6216-H6216-I6216</f>
        <v/>
      </c>
      <c r="K6216">
        <f>IF(A6216="","",IF(J6216&lt;=IFERROR(VLOOKUP(A6216,Produtos!$A:$E,5,FALSE),0),"ABAIXO DO MINIMO","OK"))</f>
        <v/>
      </c>
    </row>
    <row r="6217">
      <c r="B6217">
        <f>IFERROR(VLOOKUP(A6217,Produtos!A:B,2,FALSE),"")</f>
        <v/>
      </c>
      <c r="D6217" s="10">
        <f>IFERROR(INDEX(Lotes!$E:$E,MATCH(1,(Lotes!$A:$A=A6217)*(Lotes!$C:$C=C6217),0)),"")</f>
        <v/>
      </c>
      <c r="E6217" s="14">
        <f>IF(D6217="","",D6217-TODAY())</f>
        <v/>
      </c>
      <c r="F6217">
        <f>IF(D6217="","",IF(E6217&lt;0,"VENCIDO",IF(E6217&lt;=30,"VENCE EM &lt;= 30 DIAS",IF(E6217&lt;=60,"ATENCAO (31-60 DIAS)","OK"))))</f>
        <v/>
      </c>
      <c r="G6217" s="14">
        <f>SUMIFS(Lancamentos!$G:$G,Lancamentos!$C:$C,$A6217,Lancamentos!$E:$E,$C6217,Lancamentos!$B:$B,"ENTRADA")</f>
        <v/>
      </c>
      <c r="H6217" s="14">
        <f>SUMIFS(Lancamentos!$G:$G,Lancamentos!$C:$C,$A6217,Lancamentos!$E:$E,$C6217,Lancamentos!$B:$B,"SAIDA_USO")</f>
        <v/>
      </c>
      <c r="I6217" s="14">
        <f>SUMIFS(Lancamentos!$G:$G,Lancamentos!$C:$C,$A6217,Lancamentos!$E:$E,$C6217,Lancamentos!$B:$B,"SAIDA_DESCARTE")</f>
        <v/>
      </c>
      <c r="J6217" s="14">
        <f>G6217-H6217-I6217</f>
        <v/>
      </c>
      <c r="K6217">
        <f>IF(A6217="","",IF(J6217&lt;=IFERROR(VLOOKUP(A6217,Produtos!$A:$E,5,FALSE),0),"ABAIXO DO MINIMO","OK"))</f>
        <v/>
      </c>
    </row>
    <row r="6218">
      <c r="B6218">
        <f>IFERROR(VLOOKUP(A6218,Produtos!A:B,2,FALSE),"")</f>
        <v/>
      </c>
      <c r="D6218" s="10">
        <f>IFERROR(INDEX(Lotes!$E:$E,MATCH(1,(Lotes!$A:$A=A6218)*(Lotes!$C:$C=C6218),0)),"")</f>
        <v/>
      </c>
      <c r="E6218" s="14">
        <f>IF(D6218="","",D6218-TODAY())</f>
        <v/>
      </c>
      <c r="F6218">
        <f>IF(D6218="","",IF(E6218&lt;0,"VENCIDO",IF(E6218&lt;=30,"VENCE EM &lt;= 30 DIAS",IF(E6218&lt;=60,"ATENCAO (31-60 DIAS)","OK"))))</f>
        <v/>
      </c>
      <c r="G6218" s="14">
        <f>SUMIFS(Lancamentos!$G:$G,Lancamentos!$C:$C,$A6218,Lancamentos!$E:$E,$C6218,Lancamentos!$B:$B,"ENTRADA")</f>
        <v/>
      </c>
      <c r="H6218" s="14">
        <f>SUMIFS(Lancamentos!$G:$G,Lancamentos!$C:$C,$A6218,Lancamentos!$E:$E,$C6218,Lancamentos!$B:$B,"SAIDA_USO")</f>
        <v/>
      </c>
      <c r="I6218" s="14">
        <f>SUMIFS(Lancamentos!$G:$G,Lancamentos!$C:$C,$A6218,Lancamentos!$E:$E,$C6218,Lancamentos!$B:$B,"SAIDA_DESCARTE")</f>
        <v/>
      </c>
      <c r="J6218" s="14">
        <f>G6218-H6218-I6218</f>
        <v/>
      </c>
      <c r="K6218">
        <f>IF(A6218="","",IF(J6218&lt;=IFERROR(VLOOKUP(A6218,Produtos!$A:$E,5,FALSE),0),"ABAIXO DO MINIMO","OK"))</f>
        <v/>
      </c>
    </row>
    <row r="6219">
      <c r="B6219">
        <f>IFERROR(VLOOKUP(A6219,Produtos!A:B,2,FALSE),"")</f>
        <v/>
      </c>
      <c r="D6219" s="10">
        <f>IFERROR(INDEX(Lotes!$E:$E,MATCH(1,(Lotes!$A:$A=A6219)*(Lotes!$C:$C=C6219),0)),"")</f>
        <v/>
      </c>
      <c r="E6219" s="14">
        <f>IF(D6219="","",D6219-TODAY())</f>
        <v/>
      </c>
      <c r="F6219">
        <f>IF(D6219="","",IF(E6219&lt;0,"VENCIDO",IF(E6219&lt;=30,"VENCE EM &lt;= 30 DIAS",IF(E6219&lt;=60,"ATENCAO (31-60 DIAS)","OK"))))</f>
        <v/>
      </c>
      <c r="G6219" s="14">
        <f>SUMIFS(Lancamentos!$G:$G,Lancamentos!$C:$C,$A6219,Lancamentos!$E:$E,$C6219,Lancamentos!$B:$B,"ENTRADA")</f>
        <v/>
      </c>
      <c r="H6219" s="14">
        <f>SUMIFS(Lancamentos!$G:$G,Lancamentos!$C:$C,$A6219,Lancamentos!$E:$E,$C6219,Lancamentos!$B:$B,"SAIDA_USO")</f>
        <v/>
      </c>
      <c r="I6219" s="14">
        <f>SUMIFS(Lancamentos!$G:$G,Lancamentos!$C:$C,$A6219,Lancamentos!$E:$E,$C6219,Lancamentos!$B:$B,"SAIDA_DESCARTE")</f>
        <v/>
      </c>
      <c r="J6219" s="14">
        <f>G6219-H6219-I6219</f>
        <v/>
      </c>
      <c r="K6219">
        <f>IF(A6219="","",IF(J6219&lt;=IFERROR(VLOOKUP(A6219,Produtos!$A:$E,5,FALSE),0),"ABAIXO DO MINIMO","OK"))</f>
        <v/>
      </c>
    </row>
    <row r="6220">
      <c r="B6220">
        <f>IFERROR(VLOOKUP(A6220,Produtos!A:B,2,FALSE),"")</f>
        <v/>
      </c>
      <c r="D6220" s="10">
        <f>IFERROR(INDEX(Lotes!$E:$E,MATCH(1,(Lotes!$A:$A=A6220)*(Lotes!$C:$C=C6220),0)),"")</f>
        <v/>
      </c>
      <c r="E6220" s="14">
        <f>IF(D6220="","",D6220-TODAY())</f>
        <v/>
      </c>
      <c r="F6220">
        <f>IF(D6220="","",IF(E6220&lt;0,"VENCIDO",IF(E6220&lt;=30,"VENCE EM &lt;= 30 DIAS",IF(E6220&lt;=60,"ATENCAO (31-60 DIAS)","OK"))))</f>
        <v/>
      </c>
      <c r="G6220" s="14">
        <f>SUMIFS(Lancamentos!$G:$G,Lancamentos!$C:$C,$A6220,Lancamentos!$E:$E,$C6220,Lancamentos!$B:$B,"ENTRADA")</f>
        <v/>
      </c>
      <c r="H6220" s="14">
        <f>SUMIFS(Lancamentos!$G:$G,Lancamentos!$C:$C,$A6220,Lancamentos!$E:$E,$C6220,Lancamentos!$B:$B,"SAIDA_USO")</f>
        <v/>
      </c>
      <c r="I6220" s="14">
        <f>SUMIFS(Lancamentos!$G:$G,Lancamentos!$C:$C,$A6220,Lancamentos!$E:$E,$C6220,Lancamentos!$B:$B,"SAIDA_DESCARTE")</f>
        <v/>
      </c>
      <c r="J6220" s="14">
        <f>G6220-H6220-I6220</f>
        <v/>
      </c>
      <c r="K6220">
        <f>IF(A6220="","",IF(J6220&lt;=IFERROR(VLOOKUP(A6220,Produtos!$A:$E,5,FALSE),0),"ABAIXO DO MINIMO","OK"))</f>
        <v/>
      </c>
    </row>
    <row r="6221">
      <c r="B6221">
        <f>IFERROR(VLOOKUP(A6221,Produtos!A:B,2,FALSE),"")</f>
        <v/>
      </c>
      <c r="D6221" s="10">
        <f>IFERROR(INDEX(Lotes!$E:$E,MATCH(1,(Lotes!$A:$A=A6221)*(Lotes!$C:$C=C6221),0)),"")</f>
        <v/>
      </c>
      <c r="E6221" s="14">
        <f>IF(D6221="","",D6221-TODAY())</f>
        <v/>
      </c>
      <c r="F6221">
        <f>IF(D6221="","",IF(E6221&lt;0,"VENCIDO",IF(E6221&lt;=30,"VENCE EM &lt;= 30 DIAS",IF(E6221&lt;=60,"ATENCAO (31-60 DIAS)","OK"))))</f>
        <v/>
      </c>
      <c r="G6221" s="14">
        <f>SUMIFS(Lancamentos!$G:$G,Lancamentos!$C:$C,$A6221,Lancamentos!$E:$E,$C6221,Lancamentos!$B:$B,"ENTRADA")</f>
        <v/>
      </c>
      <c r="H6221" s="14">
        <f>SUMIFS(Lancamentos!$G:$G,Lancamentos!$C:$C,$A6221,Lancamentos!$E:$E,$C6221,Lancamentos!$B:$B,"SAIDA_USO")</f>
        <v/>
      </c>
      <c r="I6221" s="14">
        <f>SUMIFS(Lancamentos!$G:$G,Lancamentos!$C:$C,$A6221,Lancamentos!$E:$E,$C6221,Lancamentos!$B:$B,"SAIDA_DESCARTE")</f>
        <v/>
      </c>
      <c r="J6221" s="14">
        <f>G6221-H6221-I6221</f>
        <v/>
      </c>
      <c r="K6221">
        <f>IF(A6221="","",IF(J6221&lt;=IFERROR(VLOOKUP(A6221,Produtos!$A:$E,5,FALSE),0),"ABAIXO DO MINIMO","OK"))</f>
        <v/>
      </c>
    </row>
    <row r="6222">
      <c r="B6222">
        <f>IFERROR(VLOOKUP(A6222,Produtos!A:B,2,FALSE),"")</f>
        <v/>
      </c>
      <c r="D6222" s="10">
        <f>IFERROR(INDEX(Lotes!$E:$E,MATCH(1,(Lotes!$A:$A=A6222)*(Lotes!$C:$C=C6222),0)),"")</f>
        <v/>
      </c>
      <c r="E6222" s="14">
        <f>IF(D6222="","",D6222-TODAY())</f>
        <v/>
      </c>
      <c r="F6222">
        <f>IF(D6222="","",IF(E6222&lt;0,"VENCIDO",IF(E6222&lt;=30,"VENCE EM &lt;= 30 DIAS",IF(E6222&lt;=60,"ATENCAO (31-60 DIAS)","OK"))))</f>
        <v/>
      </c>
      <c r="G6222" s="14">
        <f>SUMIFS(Lancamentos!$G:$G,Lancamentos!$C:$C,$A6222,Lancamentos!$E:$E,$C6222,Lancamentos!$B:$B,"ENTRADA")</f>
        <v/>
      </c>
      <c r="H6222" s="14">
        <f>SUMIFS(Lancamentos!$G:$G,Lancamentos!$C:$C,$A6222,Lancamentos!$E:$E,$C6222,Lancamentos!$B:$B,"SAIDA_USO")</f>
        <v/>
      </c>
      <c r="I6222" s="14">
        <f>SUMIFS(Lancamentos!$G:$G,Lancamentos!$C:$C,$A6222,Lancamentos!$E:$E,$C6222,Lancamentos!$B:$B,"SAIDA_DESCARTE")</f>
        <v/>
      </c>
      <c r="J6222" s="14">
        <f>G6222-H6222-I6222</f>
        <v/>
      </c>
      <c r="K6222">
        <f>IF(A6222="","",IF(J6222&lt;=IFERROR(VLOOKUP(A6222,Produtos!$A:$E,5,FALSE),0),"ABAIXO DO MINIMO","OK"))</f>
        <v/>
      </c>
    </row>
    <row r="6223">
      <c r="B6223">
        <f>IFERROR(VLOOKUP(A6223,Produtos!A:B,2,FALSE),"")</f>
        <v/>
      </c>
      <c r="D6223" s="10">
        <f>IFERROR(INDEX(Lotes!$E:$E,MATCH(1,(Lotes!$A:$A=A6223)*(Lotes!$C:$C=C6223),0)),"")</f>
        <v/>
      </c>
      <c r="E6223" s="14">
        <f>IF(D6223="","",D6223-TODAY())</f>
        <v/>
      </c>
      <c r="F6223">
        <f>IF(D6223="","",IF(E6223&lt;0,"VENCIDO",IF(E6223&lt;=30,"VENCE EM &lt;= 30 DIAS",IF(E6223&lt;=60,"ATENCAO (31-60 DIAS)","OK"))))</f>
        <v/>
      </c>
      <c r="G6223" s="14">
        <f>SUMIFS(Lancamentos!$G:$G,Lancamentos!$C:$C,$A6223,Lancamentos!$E:$E,$C6223,Lancamentos!$B:$B,"ENTRADA")</f>
        <v/>
      </c>
      <c r="H6223" s="14">
        <f>SUMIFS(Lancamentos!$G:$G,Lancamentos!$C:$C,$A6223,Lancamentos!$E:$E,$C6223,Lancamentos!$B:$B,"SAIDA_USO")</f>
        <v/>
      </c>
      <c r="I6223" s="14">
        <f>SUMIFS(Lancamentos!$G:$G,Lancamentos!$C:$C,$A6223,Lancamentos!$E:$E,$C6223,Lancamentos!$B:$B,"SAIDA_DESCARTE")</f>
        <v/>
      </c>
      <c r="J6223" s="14">
        <f>G6223-H6223-I6223</f>
        <v/>
      </c>
      <c r="K6223">
        <f>IF(A6223="","",IF(J6223&lt;=IFERROR(VLOOKUP(A6223,Produtos!$A:$E,5,FALSE),0),"ABAIXO DO MINIMO","OK"))</f>
        <v/>
      </c>
    </row>
    <row r="6224">
      <c r="B6224">
        <f>IFERROR(VLOOKUP(A6224,Produtos!A:B,2,FALSE),"")</f>
        <v/>
      </c>
      <c r="D6224" s="10">
        <f>IFERROR(INDEX(Lotes!$E:$E,MATCH(1,(Lotes!$A:$A=A6224)*(Lotes!$C:$C=C6224),0)),"")</f>
        <v/>
      </c>
      <c r="E6224" s="14">
        <f>IF(D6224="","",D6224-TODAY())</f>
        <v/>
      </c>
      <c r="F6224">
        <f>IF(D6224="","",IF(E6224&lt;0,"VENCIDO",IF(E6224&lt;=30,"VENCE EM &lt;= 30 DIAS",IF(E6224&lt;=60,"ATENCAO (31-60 DIAS)","OK"))))</f>
        <v/>
      </c>
      <c r="G6224" s="14">
        <f>SUMIFS(Lancamentos!$G:$G,Lancamentos!$C:$C,$A6224,Lancamentos!$E:$E,$C6224,Lancamentos!$B:$B,"ENTRADA")</f>
        <v/>
      </c>
      <c r="H6224" s="14">
        <f>SUMIFS(Lancamentos!$G:$G,Lancamentos!$C:$C,$A6224,Lancamentos!$E:$E,$C6224,Lancamentos!$B:$B,"SAIDA_USO")</f>
        <v/>
      </c>
      <c r="I6224" s="14">
        <f>SUMIFS(Lancamentos!$G:$G,Lancamentos!$C:$C,$A6224,Lancamentos!$E:$E,$C6224,Lancamentos!$B:$B,"SAIDA_DESCARTE")</f>
        <v/>
      </c>
      <c r="J6224" s="14">
        <f>G6224-H6224-I6224</f>
        <v/>
      </c>
      <c r="K6224">
        <f>IF(A6224="","",IF(J6224&lt;=IFERROR(VLOOKUP(A6224,Produtos!$A:$E,5,FALSE),0),"ABAIXO DO MINIMO","OK"))</f>
        <v/>
      </c>
    </row>
    <row r="6225">
      <c r="B6225">
        <f>IFERROR(VLOOKUP(A6225,Produtos!A:B,2,FALSE),"")</f>
        <v/>
      </c>
      <c r="D6225" s="10">
        <f>IFERROR(INDEX(Lotes!$E:$E,MATCH(1,(Lotes!$A:$A=A6225)*(Lotes!$C:$C=C6225),0)),"")</f>
        <v/>
      </c>
      <c r="E6225" s="14">
        <f>IF(D6225="","",D6225-TODAY())</f>
        <v/>
      </c>
      <c r="F6225">
        <f>IF(D6225="","",IF(E6225&lt;0,"VENCIDO",IF(E6225&lt;=30,"VENCE EM &lt;= 30 DIAS",IF(E6225&lt;=60,"ATENCAO (31-60 DIAS)","OK"))))</f>
        <v/>
      </c>
      <c r="G6225" s="14">
        <f>SUMIFS(Lancamentos!$G:$G,Lancamentos!$C:$C,$A6225,Lancamentos!$E:$E,$C6225,Lancamentos!$B:$B,"ENTRADA")</f>
        <v/>
      </c>
      <c r="H6225" s="14">
        <f>SUMIFS(Lancamentos!$G:$G,Lancamentos!$C:$C,$A6225,Lancamentos!$E:$E,$C6225,Lancamentos!$B:$B,"SAIDA_USO")</f>
        <v/>
      </c>
      <c r="I6225" s="14">
        <f>SUMIFS(Lancamentos!$G:$G,Lancamentos!$C:$C,$A6225,Lancamentos!$E:$E,$C6225,Lancamentos!$B:$B,"SAIDA_DESCARTE")</f>
        <v/>
      </c>
      <c r="J6225" s="14">
        <f>G6225-H6225-I6225</f>
        <v/>
      </c>
      <c r="K6225">
        <f>IF(A6225="","",IF(J6225&lt;=IFERROR(VLOOKUP(A6225,Produtos!$A:$E,5,FALSE),0),"ABAIXO DO MINIMO","OK"))</f>
        <v/>
      </c>
    </row>
    <row r="6226">
      <c r="B6226">
        <f>IFERROR(VLOOKUP(A6226,Produtos!A:B,2,FALSE),"")</f>
        <v/>
      </c>
      <c r="D6226" s="10">
        <f>IFERROR(INDEX(Lotes!$E:$E,MATCH(1,(Lotes!$A:$A=A6226)*(Lotes!$C:$C=C6226),0)),"")</f>
        <v/>
      </c>
      <c r="E6226" s="14">
        <f>IF(D6226="","",D6226-TODAY())</f>
        <v/>
      </c>
      <c r="F6226">
        <f>IF(D6226="","",IF(E6226&lt;0,"VENCIDO",IF(E6226&lt;=30,"VENCE EM &lt;= 30 DIAS",IF(E6226&lt;=60,"ATENCAO (31-60 DIAS)","OK"))))</f>
        <v/>
      </c>
      <c r="G6226" s="14">
        <f>SUMIFS(Lancamentos!$G:$G,Lancamentos!$C:$C,$A6226,Lancamentos!$E:$E,$C6226,Lancamentos!$B:$B,"ENTRADA")</f>
        <v/>
      </c>
      <c r="H6226" s="14">
        <f>SUMIFS(Lancamentos!$G:$G,Lancamentos!$C:$C,$A6226,Lancamentos!$E:$E,$C6226,Lancamentos!$B:$B,"SAIDA_USO")</f>
        <v/>
      </c>
      <c r="I6226" s="14">
        <f>SUMIFS(Lancamentos!$G:$G,Lancamentos!$C:$C,$A6226,Lancamentos!$E:$E,$C6226,Lancamentos!$B:$B,"SAIDA_DESCARTE")</f>
        <v/>
      </c>
      <c r="J6226" s="14">
        <f>G6226-H6226-I6226</f>
        <v/>
      </c>
      <c r="K6226">
        <f>IF(A6226="","",IF(J6226&lt;=IFERROR(VLOOKUP(A6226,Produtos!$A:$E,5,FALSE),0),"ABAIXO DO MINIMO","OK"))</f>
        <v/>
      </c>
    </row>
    <row r="6227">
      <c r="B6227">
        <f>IFERROR(VLOOKUP(A6227,Produtos!A:B,2,FALSE),"")</f>
        <v/>
      </c>
      <c r="D6227" s="10">
        <f>IFERROR(INDEX(Lotes!$E:$E,MATCH(1,(Lotes!$A:$A=A6227)*(Lotes!$C:$C=C6227),0)),"")</f>
        <v/>
      </c>
      <c r="E6227" s="14">
        <f>IF(D6227="","",D6227-TODAY())</f>
        <v/>
      </c>
      <c r="F6227">
        <f>IF(D6227="","",IF(E6227&lt;0,"VENCIDO",IF(E6227&lt;=30,"VENCE EM &lt;= 30 DIAS",IF(E6227&lt;=60,"ATENCAO (31-60 DIAS)","OK"))))</f>
        <v/>
      </c>
      <c r="G6227" s="14">
        <f>SUMIFS(Lancamentos!$G:$G,Lancamentos!$C:$C,$A6227,Lancamentos!$E:$E,$C6227,Lancamentos!$B:$B,"ENTRADA")</f>
        <v/>
      </c>
      <c r="H6227" s="14">
        <f>SUMIFS(Lancamentos!$G:$G,Lancamentos!$C:$C,$A6227,Lancamentos!$E:$E,$C6227,Lancamentos!$B:$B,"SAIDA_USO")</f>
        <v/>
      </c>
      <c r="I6227" s="14">
        <f>SUMIFS(Lancamentos!$G:$G,Lancamentos!$C:$C,$A6227,Lancamentos!$E:$E,$C6227,Lancamentos!$B:$B,"SAIDA_DESCARTE")</f>
        <v/>
      </c>
      <c r="J6227" s="14">
        <f>G6227-H6227-I6227</f>
        <v/>
      </c>
      <c r="K6227">
        <f>IF(A6227="","",IF(J6227&lt;=IFERROR(VLOOKUP(A6227,Produtos!$A:$E,5,FALSE),0),"ABAIXO DO MINIMO","OK"))</f>
        <v/>
      </c>
    </row>
    <row r="6228">
      <c r="B6228">
        <f>IFERROR(VLOOKUP(A6228,Produtos!A:B,2,FALSE),"")</f>
        <v/>
      </c>
      <c r="D6228" s="10">
        <f>IFERROR(INDEX(Lotes!$E:$E,MATCH(1,(Lotes!$A:$A=A6228)*(Lotes!$C:$C=C6228),0)),"")</f>
        <v/>
      </c>
      <c r="E6228" s="14">
        <f>IF(D6228="","",D6228-TODAY())</f>
        <v/>
      </c>
      <c r="F6228">
        <f>IF(D6228="","",IF(E6228&lt;0,"VENCIDO",IF(E6228&lt;=30,"VENCE EM &lt;= 30 DIAS",IF(E6228&lt;=60,"ATENCAO (31-60 DIAS)","OK"))))</f>
        <v/>
      </c>
      <c r="G6228" s="14">
        <f>SUMIFS(Lancamentos!$G:$G,Lancamentos!$C:$C,$A6228,Lancamentos!$E:$E,$C6228,Lancamentos!$B:$B,"ENTRADA")</f>
        <v/>
      </c>
      <c r="H6228" s="14">
        <f>SUMIFS(Lancamentos!$G:$G,Lancamentos!$C:$C,$A6228,Lancamentos!$E:$E,$C6228,Lancamentos!$B:$B,"SAIDA_USO")</f>
        <v/>
      </c>
      <c r="I6228" s="14">
        <f>SUMIFS(Lancamentos!$G:$G,Lancamentos!$C:$C,$A6228,Lancamentos!$E:$E,$C6228,Lancamentos!$B:$B,"SAIDA_DESCARTE")</f>
        <v/>
      </c>
      <c r="J6228" s="14">
        <f>G6228-H6228-I6228</f>
        <v/>
      </c>
      <c r="K6228">
        <f>IF(A6228="","",IF(J6228&lt;=IFERROR(VLOOKUP(A6228,Produtos!$A:$E,5,FALSE),0),"ABAIXO DO MINIMO","OK"))</f>
        <v/>
      </c>
    </row>
    <row r="6229">
      <c r="B6229">
        <f>IFERROR(VLOOKUP(A6229,Produtos!A:B,2,FALSE),"")</f>
        <v/>
      </c>
      <c r="D6229" s="10">
        <f>IFERROR(INDEX(Lotes!$E:$E,MATCH(1,(Lotes!$A:$A=A6229)*(Lotes!$C:$C=C6229),0)),"")</f>
        <v/>
      </c>
      <c r="E6229" s="14">
        <f>IF(D6229="","",D6229-TODAY())</f>
        <v/>
      </c>
      <c r="F6229">
        <f>IF(D6229="","",IF(E6229&lt;0,"VENCIDO",IF(E6229&lt;=30,"VENCE EM &lt;= 30 DIAS",IF(E6229&lt;=60,"ATENCAO (31-60 DIAS)","OK"))))</f>
        <v/>
      </c>
      <c r="G6229" s="14">
        <f>SUMIFS(Lancamentos!$G:$G,Lancamentos!$C:$C,$A6229,Lancamentos!$E:$E,$C6229,Lancamentos!$B:$B,"ENTRADA")</f>
        <v/>
      </c>
      <c r="H6229" s="14">
        <f>SUMIFS(Lancamentos!$G:$G,Lancamentos!$C:$C,$A6229,Lancamentos!$E:$E,$C6229,Lancamentos!$B:$B,"SAIDA_USO")</f>
        <v/>
      </c>
      <c r="I6229" s="14">
        <f>SUMIFS(Lancamentos!$G:$G,Lancamentos!$C:$C,$A6229,Lancamentos!$E:$E,$C6229,Lancamentos!$B:$B,"SAIDA_DESCARTE")</f>
        <v/>
      </c>
      <c r="J6229" s="14">
        <f>G6229-H6229-I6229</f>
        <v/>
      </c>
      <c r="K6229">
        <f>IF(A6229="","",IF(J6229&lt;=IFERROR(VLOOKUP(A6229,Produtos!$A:$E,5,FALSE),0),"ABAIXO DO MINIMO","OK"))</f>
        <v/>
      </c>
    </row>
    <row r="6230">
      <c r="B6230">
        <f>IFERROR(VLOOKUP(A6230,Produtos!A:B,2,FALSE),"")</f>
        <v/>
      </c>
      <c r="D6230" s="10">
        <f>IFERROR(INDEX(Lotes!$E:$E,MATCH(1,(Lotes!$A:$A=A6230)*(Lotes!$C:$C=C6230),0)),"")</f>
        <v/>
      </c>
      <c r="E6230" s="14">
        <f>IF(D6230="","",D6230-TODAY())</f>
        <v/>
      </c>
      <c r="F6230">
        <f>IF(D6230="","",IF(E6230&lt;0,"VENCIDO",IF(E6230&lt;=30,"VENCE EM &lt;= 30 DIAS",IF(E6230&lt;=60,"ATENCAO (31-60 DIAS)","OK"))))</f>
        <v/>
      </c>
      <c r="G6230" s="14">
        <f>SUMIFS(Lancamentos!$G:$G,Lancamentos!$C:$C,$A6230,Lancamentos!$E:$E,$C6230,Lancamentos!$B:$B,"ENTRADA")</f>
        <v/>
      </c>
      <c r="H6230" s="14">
        <f>SUMIFS(Lancamentos!$G:$G,Lancamentos!$C:$C,$A6230,Lancamentos!$E:$E,$C6230,Lancamentos!$B:$B,"SAIDA_USO")</f>
        <v/>
      </c>
      <c r="I6230" s="14">
        <f>SUMIFS(Lancamentos!$G:$G,Lancamentos!$C:$C,$A6230,Lancamentos!$E:$E,$C6230,Lancamentos!$B:$B,"SAIDA_DESCARTE")</f>
        <v/>
      </c>
      <c r="J6230" s="14">
        <f>G6230-H6230-I6230</f>
        <v/>
      </c>
      <c r="K6230">
        <f>IF(A6230="","",IF(J6230&lt;=IFERROR(VLOOKUP(A6230,Produtos!$A:$E,5,FALSE),0),"ABAIXO DO MINIMO","OK"))</f>
        <v/>
      </c>
    </row>
    <row r="6231">
      <c r="B6231">
        <f>IFERROR(VLOOKUP(A6231,Produtos!A:B,2,FALSE),"")</f>
        <v/>
      </c>
      <c r="D6231" s="10">
        <f>IFERROR(INDEX(Lotes!$E:$E,MATCH(1,(Lotes!$A:$A=A6231)*(Lotes!$C:$C=C6231),0)),"")</f>
        <v/>
      </c>
      <c r="E6231" s="14">
        <f>IF(D6231="","",D6231-TODAY())</f>
        <v/>
      </c>
      <c r="F6231">
        <f>IF(D6231="","",IF(E6231&lt;0,"VENCIDO",IF(E6231&lt;=30,"VENCE EM &lt;= 30 DIAS",IF(E6231&lt;=60,"ATENCAO (31-60 DIAS)","OK"))))</f>
        <v/>
      </c>
      <c r="G6231" s="14">
        <f>SUMIFS(Lancamentos!$G:$G,Lancamentos!$C:$C,$A6231,Lancamentos!$E:$E,$C6231,Lancamentos!$B:$B,"ENTRADA")</f>
        <v/>
      </c>
      <c r="H6231" s="14">
        <f>SUMIFS(Lancamentos!$G:$G,Lancamentos!$C:$C,$A6231,Lancamentos!$E:$E,$C6231,Lancamentos!$B:$B,"SAIDA_USO")</f>
        <v/>
      </c>
      <c r="I6231" s="14">
        <f>SUMIFS(Lancamentos!$G:$G,Lancamentos!$C:$C,$A6231,Lancamentos!$E:$E,$C6231,Lancamentos!$B:$B,"SAIDA_DESCARTE")</f>
        <v/>
      </c>
      <c r="J6231" s="14">
        <f>G6231-H6231-I6231</f>
        <v/>
      </c>
      <c r="K6231">
        <f>IF(A6231="","",IF(J6231&lt;=IFERROR(VLOOKUP(A6231,Produtos!$A:$E,5,FALSE),0),"ABAIXO DO MINIMO","OK"))</f>
        <v/>
      </c>
    </row>
    <row r="6232">
      <c r="B6232">
        <f>IFERROR(VLOOKUP(A6232,Produtos!A:B,2,FALSE),"")</f>
        <v/>
      </c>
      <c r="D6232" s="10">
        <f>IFERROR(INDEX(Lotes!$E:$E,MATCH(1,(Lotes!$A:$A=A6232)*(Lotes!$C:$C=C6232),0)),"")</f>
        <v/>
      </c>
      <c r="E6232" s="14">
        <f>IF(D6232="","",D6232-TODAY())</f>
        <v/>
      </c>
      <c r="F6232">
        <f>IF(D6232="","",IF(E6232&lt;0,"VENCIDO",IF(E6232&lt;=30,"VENCE EM &lt;= 30 DIAS",IF(E6232&lt;=60,"ATENCAO (31-60 DIAS)","OK"))))</f>
        <v/>
      </c>
      <c r="G6232" s="14">
        <f>SUMIFS(Lancamentos!$G:$G,Lancamentos!$C:$C,$A6232,Lancamentos!$E:$E,$C6232,Lancamentos!$B:$B,"ENTRADA")</f>
        <v/>
      </c>
      <c r="H6232" s="14">
        <f>SUMIFS(Lancamentos!$G:$G,Lancamentos!$C:$C,$A6232,Lancamentos!$E:$E,$C6232,Lancamentos!$B:$B,"SAIDA_USO")</f>
        <v/>
      </c>
      <c r="I6232" s="14">
        <f>SUMIFS(Lancamentos!$G:$G,Lancamentos!$C:$C,$A6232,Lancamentos!$E:$E,$C6232,Lancamentos!$B:$B,"SAIDA_DESCARTE")</f>
        <v/>
      </c>
      <c r="J6232" s="14">
        <f>G6232-H6232-I6232</f>
        <v/>
      </c>
      <c r="K6232">
        <f>IF(A6232="","",IF(J6232&lt;=IFERROR(VLOOKUP(A6232,Produtos!$A:$E,5,FALSE),0),"ABAIXO DO MINIMO","OK"))</f>
        <v/>
      </c>
    </row>
    <row r="6233">
      <c r="B6233">
        <f>IFERROR(VLOOKUP(A6233,Produtos!A:B,2,FALSE),"")</f>
        <v/>
      </c>
      <c r="D6233" s="10">
        <f>IFERROR(INDEX(Lotes!$E:$E,MATCH(1,(Lotes!$A:$A=A6233)*(Lotes!$C:$C=C6233),0)),"")</f>
        <v/>
      </c>
      <c r="E6233" s="14">
        <f>IF(D6233="","",D6233-TODAY())</f>
        <v/>
      </c>
      <c r="F6233">
        <f>IF(D6233="","",IF(E6233&lt;0,"VENCIDO",IF(E6233&lt;=30,"VENCE EM &lt;= 30 DIAS",IF(E6233&lt;=60,"ATENCAO (31-60 DIAS)","OK"))))</f>
        <v/>
      </c>
      <c r="G6233" s="14">
        <f>SUMIFS(Lancamentos!$G:$G,Lancamentos!$C:$C,$A6233,Lancamentos!$E:$E,$C6233,Lancamentos!$B:$B,"ENTRADA")</f>
        <v/>
      </c>
      <c r="H6233" s="14">
        <f>SUMIFS(Lancamentos!$G:$G,Lancamentos!$C:$C,$A6233,Lancamentos!$E:$E,$C6233,Lancamentos!$B:$B,"SAIDA_USO")</f>
        <v/>
      </c>
      <c r="I6233" s="14">
        <f>SUMIFS(Lancamentos!$G:$G,Lancamentos!$C:$C,$A6233,Lancamentos!$E:$E,$C6233,Lancamentos!$B:$B,"SAIDA_DESCARTE")</f>
        <v/>
      </c>
      <c r="J6233" s="14">
        <f>G6233-H6233-I6233</f>
        <v/>
      </c>
      <c r="K6233">
        <f>IF(A6233="","",IF(J6233&lt;=IFERROR(VLOOKUP(A6233,Produtos!$A:$E,5,FALSE),0),"ABAIXO DO MINIMO","OK"))</f>
        <v/>
      </c>
    </row>
    <row r="6234">
      <c r="B6234">
        <f>IFERROR(VLOOKUP(A6234,Produtos!A:B,2,FALSE),"")</f>
        <v/>
      </c>
      <c r="D6234" s="10">
        <f>IFERROR(INDEX(Lotes!$E:$E,MATCH(1,(Lotes!$A:$A=A6234)*(Lotes!$C:$C=C6234),0)),"")</f>
        <v/>
      </c>
      <c r="E6234" s="14">
        <f>IF(D6234="","",D6234-TODAY())</f>
        <v/>
      </c>
      <c r="F6234">
        <f>IF(D6234="","",IF(E6234&lt;0,"VENCIDO",IF(E6234&lt;=30,"VENCE EM &lt;= 30 DIAS",IF(E6234&lt;=60,"ATENCAO (31-60 DIAS)","OK"))))</f>
        <v/>
      </c>
      <c r="G6234" s="14">
        <f>SUMIFS(Lancamentos!$G:$G,Lancamentos!$C:$C,$A6234,Lancamentos!$E:$E,$C6234,Lancamentos!$B:$B,"ENTRADA")</f>
        <v/>
      </c>
      <c r="H6234" s="14">
        <f>SUMIFS(Lancamentos!$G:$G,Lancamentos!$C:$C,$A6234,Lancamentos!$E:$E,$C6234,Lancamentos!$B:$B,"SAIDA_USO")</f>
        <v/>
      </c>
      <c r="I6234" s="14">
        <f>SUMIFS(Lancamentos!$G:$G,Lancamentos!$C:$C,$A6234,Lancamentos!$E:$E,$C6234,Lancamentos!$B:$B,"SAIDA_DESCARTE")</f>
        <v/>
      </c>
      <c r="J6234" s="14">
        <f>G6234-H6234-I6234</f>
        <v/>
      </c>
      <c r="K6234">
        <f>IF(A6234="","",IF(J6234&lt;=IFERROR(VLOOKUP(A6234,Produtos!$A:$E,5,FALSE),0),"ABAIXO DO MINIMO","OK"))</f>
        <v/>
      </c>
    </row>
    <row r="6235">
      <c r="B6235">
        <f>IFERROR(VLOOKUP(A6235,Produtos!A:B,2,FALSE),"")</f>
        <v/>
      </c>
      <c r="D6235" s="10">
        <f>IFERROR(INDEX(Lotes!$E:$E,MATCH(1,(Lotes!$A:$A=A6235)*(Lotes!$C:$C=C6235),0)),"")</f>
        <v/>
      </c>
      <c r="E6235" s="14">
        <f>IF(D6235="","",D6235-TODAY())</f>
        <v/>
      </c>
      <c r="F6235">
        <f>IF(D6235="","",IF(E6235&lt;0,"VENCIDO",IF(E6235&lt;=30,"VENCE EM &lt;= 30 DIAS",IF(E6235&lt;=60,"ATENCAO (31-60 DIAS)","OK"))))</f>
        <v/>
      </c>
      <c r="G6235" s="14">
        <f>SUMIFS(Lancamentos!$G:$G,Lancamentos!$C:$C,$A6235,Lancamentos!$E:$E,$C6235,Lancamentos!$B:$B,"ENTRADA")</f>
        <v/>
      </c>
      <c r="H6235" s="14">
        <f>SUMIFS(Lancamentos!$G:$G,Lancamentos!$C:$C,$A6235,Lancamentos!$E:$E,$C6235,Lancamentos!$B:$B,"SAIDA_USO")</f>
        <v/>
      </c>
      <c r="I6235" s="14">
        <f>SUMIFS(Lancamentos!$G:$G,Lancamentos!$C:$C,$A6235,Lancamentos!$E:$E,$C6235,Lancamentos!$B:$B,"SAIDA_DESCARTE")</f>
        <v/>
      </c>
      <c r="J6235" s="14">
        <f>G6235-H6235-I6235</f>
        <v/>
      </c>
      <c r="K6235">
        <f>IF(A6235="","",IF(J6235&lt;=IFERROR(VLOOKUP(A6235,Produtos!$A:$E,5,FALSE),0),"ABAIXO DO MINIMO","OK"))</f>
        <v/>
      </c>
    </row>
    <row r="6236">
      <c r="B6236">
        <f>IFERROR(VLOOKUP(A6236,Produtos!A:B,2,FALSE),"")</f>
        <v/>
      </c>
      <c r="D6236" s="10">
        <f>IFERROR(INDEX(Lotes!$E:$E,MATCH(1,(Lotes!$A:$A=A6236)*(Lotes!$C:$C=C6236),0)),"")</f>
        <v/>
      </c>
      <c r="E6236" s="14">
        <f>IF(D6236="","",D6236-TODAY())</f>
        <v/>
      </c>
      <c r="F6236">
        <f>IF(D6236="","",IF(E6236&lt;0,"VENCIDO",IF(E6236&lt;=30,"VENCE EM &lt;= 30 DIAS",IF(E6236&lt;=60,"ATENCAO (31-60 DIAS)","OK"))))</f>
        <v/>
      </c>
      <c r="G6236" s="14">
        <f>SUMIFS(Lancamentos!$G:$G,Lancamentos!$C:$C,$A6236,Lancamentos!$E:$E,$C6236,Lancamentos!$B:$B,"ENTRADA")</f>
        <v/>
      </c>
      <c r="H6236" s="14">
        <f>SUMIFS(Lancamentos!$G:$G,Lancamentos!$C:$C,$A6236,Lancamentos!$E:$E,$C6236,Lancamentos!$B:$B,"SAIDA_USO")</f>
        <v/>
      </c>
      <c r="I6236" s="14">
        <f>SUMIFS(Lancamentos!$G:$G,Lancamentos!$C:$C,$A6236,Lancamentos!$E:$E,$C6236,Lancamentos!$B:$B,"SAIDA_DESCARTE")</f>
        <v/>
      </c>
      <c r="J6236" s="14">
        <f>G6236-H6236-I6236</f>
        <v/>
      </c>
      <c r="K6236">
        <f>IF(A6236="","",IF(J6236&lt;=IFERROR(VLOOKUP(A6236,Produtos!$A:$E,5,FALSE),0),"ABAIXO DO MINIMO","OK"))</f>
        <v/>
      </c>
    </row>
    <row r="6237">
      <c r="B6237">
        <f>IFERROR(VLOOKUP(A6237,Produtos!A:B,2,FALSE),"")</f>
        <v/>
      </c>
      <c r="D6237" s="10">
        <f>IFERROR(INDEX(Lotes!$E:$E,MATCH(1,(Lotes!$A:$A=A6237)*(Lotes!$C:$C=C6237),0)),"")</f>
        <v/>
      </c>
      <c r="E6237" s="14">
        <f>IF(D6237="","",D6237-TODAY())</f>
        <v/>
      </c>
      <c r="F6237">
        <f>IF(D6237="","",IF(E6237&lt;0,"VENCIDO",IF(E6237&lt;=30,"VENCE EM &lt;= 30 DIAS",IF(E6237&lt;=60,"ATENCAO (31-60 DIAS)","OK"))))</f>
        <v/>
      </c>
      <c r="G6237" s="14">
        <f>SUMIFS(Lancamentos!$G:$G,Lancamentos!$C:$C,$A6237,Lancamentos!$E:$E,$C6237,Lancamentos!$B:$B,"ENTRADA")</f>
        <v/>
      </c>
      <c r="H6237" s="14">
        <f>SUMIFS(Lancamentos!$G:$G,Lancamentos!$C:$C,$A6237,Lancamentos!$E:$E,$C6237,Lancamentos!$B:$B,"SAIDA_USO")</f>
        <v/>
      </c>
      <c r="I6237" s="14">
        <f>SUMIFS(Lancamentos!$G:$G,Lancamentos!$C:$C,$A6237,Lancamentos!$E:$E,$C6237,Lancamentos!$B:$B,"SAIDA_DESCARTE")</f>
        <v/>
      </c>
      <c r="J6237" s="14">
        <f>G6237-H6237-I6237</f>
        <v/>
      </c>
      <c r="K6237">
        <f>IF(A6237="","",IF(J6237&lt;=IFERROR(VLOOKUP(A6237,Produtos!$A:$E,5,FALSE),0),"ABAIXO DO MINIMO","OK"))</f>
        <v/>
      </c>
    </row>
    <row r="6238">
      <c r="B6238">
        <f>IFERROR(VLOOKUP(A6238,Produtos!A:B,2,FALSE),"")</f>
        <v/>
      </c>
      <c r="D6238" s="10">
        <f>IFERROR(INDEX(Lotes!$E:$E,MATCH(1,(Lotes!$A:$A=A6238)*(Lotes!$C:$C=C6238),0)),"")</f>
        <v/>
      </c>
      <c r="E6238" s="14">
        <f>IF(D6238="","",D6238-TODAY())</f>
        <v/>
      </c>
      <c r="F6238">
        <f>IF(D6238="","",IF(E6238&lt;0,"VENCIDO",IF(E6238&lt;=30,"VENCE EM &lt;= 30 DIAS",IF(E6238&lt;=60,"ATENCAO (31-60 DIAS)","OK"))))</f>
        <v/>
      </c>
      <c r="G6238" s="14">
        <f>SUMIFS(Lancamentos!$G:$G,Lancamentos!$C:$C,$A6238,Lancamentos!$E:$E,$C6238,Lancamentos!$B:$B,"ENTRADA")</f>
        <v/>
      </c>
      <c r="H6238" s="14">
        <f>SUMIFS(Lancamentos!$G:$G,Lancamentos!$C:$C,$A6238,Lancamentos!$E:$E,$C6238,Lancamentos!$B:$B,"SAIDA_USO")</f>
        <v/>
      </c>
      <c r="I6238" s="14">
        <f>SUMIFS(Lancamentos!$G:$G,Lancamentos!$C:$C,$A6238,Lancamentos!$E:$E,$C6238,Lancamentos!$B:$B,"SAIDA_DESCARTE")</f>
        <v/>
      </c>
      <c r="J6238" s="14">
        <f>G6238-H6238-I6238</f>
        <v/>
      </c>
      <c r="K6238">
        <f>IF(A6238="","",IF(J6238&lt;=IFERROR(VLOOKUP(A6238,Produtos!$A:$E,5,FALSE),0),"ABAIXO DO MINIMO","OK"))</f>
        <v/>
      </c>
    </row>
    <row r="6239">
      <c r="B6239">
        <f>IFERROR(VLOOKUP(A6239,Produtos!A:B,2,FALSE),"")</f>
        <v/>
      </c>
      <c r="D6239" s="10">
        <f>IFERROR(INDEX(Lotes!$E:$E,MATCH(1,(Lotes!$A:$A=A6239)*(Lotes!$C:$C=C6239),0)),"")</f>
        <v/>
      </c>
      <c r="E6239" s="14">
        <f>IF(D6239="","",D6239-TODAY())</f>
        <v/>
      </c>
      <c r="F6239">
        <f>IF(D6239="","",IF(E6239&lt;0,"VENCIDO",IF(E6239&lt;=30,"VENCE EM &lt;= 30 DIAS",IF(E6239&lt;=60,"ATENCAO (31-60 DIAS)","OK"))))</f>
        <v/>
      </c>
      <c r="G6239" s="14">
        <f>SUMIFS(Lancamentos!$G:$G,Lancamentos!$C:$C,$A6239,Lancamentos!$E:$E,$C6239,Lancamentos!$B:$B,"ENTRADA")</f>
        <v/>
      </c>
      <c r="H6239" s="14">
        <f>SUMIFS(Lancamentos!$G:$G,Lancamentos!$C:$C,$A6239,Lancamentos!$E:$E,$C6239,Lancamentos!$B:$B,"SAIDA_USO")</f>
        <v/>
      </c>
      <c r="I6239" s="14">
        <f>SUMIFS(Lancamentos!$G:$G,Lancamentos!$C:$C,$A6239,Lancamentos!$E:$E,$C6239,Lancamentos!$B:$B,"SAIDA_DESCARTE")</f>
        <v/>
      </c>
      <c r="J6239" s="14">
        <f>G6239-H6239-I6239</f>
        <v/>
      </c>
      <c r="K6239">
        <f>IF(A6239="","",IF(J6239&lt;=IFERROR(VLOOKUP(A6239,Produtos!$A:$E,5,FALSE),0),"ABAIXO DO MINIMO","OK"))</f>
        <v/>
      </c>
    </row>
    <row r="6240">
      <c r="B6240">
        <f>IFERROR(VLOOKUP(A6240,Produtos!A:B,2,FALSE),"")</f>
        <v/>
      </c>
      <c r="D6240" s="10">
        <f>IFERROR(INDEX(Lotes!$E:$E,MATCH(1,(Lotes!$A:$A=A6240)*(Lotes!$C:$C=C6240),0)),"")</f>
        <v/>
      </c>
      <c r="E6240" s="14">
        <f>IF(D6240="","",D6240-TODAY())</f>
        <v/>
      </c>
      <c r="F6240">
        <f>IF(D6240="","",IF(E6240&lt;0,"VENCIDO",IF(E6240&lt;=30,"VENCE EM &lt;= 30 DIAS",IF(E6240&lt;=60,"ATENCAO (31-60 DIAS)","OK"))))</f>
        <v/>
      </c>
      <c r="G6240" s="14">
        <f>SUMIFS(Lancamentos!$G:$G,Lancamentos!$C:$C,$A6240,Lancamentos!$E:$E,$C6240,Lancamentos!$B:$B,"ENTRADA")</f>
        <v/>
      </c>
      <c r="H6240" s="14">
        <f>SUMIFS(Lancamentos!$G:$G,Lancamentos!$C:$C,$A6240,Lancamentos!$E:$E,$C6240,Lancamentos!$B:$B,"SAIDA_USO")</f>
        <v/>
      </c>
      <c r="I6240" s="14">
        <f>SUMIFS(Lancamentos!$G:$G,Lancamentos!$C:$C,$A6240,Lancamentos!$E:$E,$C6240,Lancamentos!$B:$B,"SAIDA_DESCARTE")</f>
        <v/>
      </c>
      <c r="J6240" s="14">
        <f>G6240-H6240-I6240</f>
        <v/>
      </c>
      <c r="K6240">
        <f>IF(A6240="","",IF(J6240&lt;=IFERROR(VLOOKUP(A6240,Produtos!$A:$E,5,FALSE),0),"ABAIXO DO MINIMO","OK"))</f>
        <v/>
      </c>
    </row>
    <row r="6241">
      <c r="B6241">
        <f>IFERROR(VLOOKUP(A6241,Produtos!A:B,2,FALSE),"")</f>
        <v/>
      </c>
      <c r="D6241" s="10">
        <f>IFERROR(INDEX(Lotes!$E:$E,MATCH(1,(Lotes!$A:$A=A6241)*(Lotes!$C:$C=C6241),0)),"")</f>
        <v/>
      </c>
      <c r="E6241" s="14">
        <f>IF(D6241="","",D6241-TODAY())</f>
        <v/>
      </c>
      <c r="F6241">
        <f>IF(D6241="","",IF(E6241&lt;0,"VENCIDO",IF(E6241&lt;=30,"VENCE EM &lt;= 30 DIAS",IF(E6241&lt;=60,"ATENCAO (31-60 DIAS)","OK"))))</f>
        <v/>
      </c>
      <c r="G6241" s="14">
        <f>SUMIFS(Lancamentos!$G:$G,Lancamentos!$C:$C,$A6241,Lancamentos!$E:$E,$C6241,Lancamentos!$B:$B,"ENTRADA")</f>
        <v/>
      </c>
      <c r="H6241" s="14">
        <f>SUMIFS(Lancamentos!$G:$G,Lancamentos!$C:$C,$A6241,Lancamentos!$E:$E,$C6241,Lancamentos!$B:$B,"SAIDA_USO")</f>
        <v/>
      </c>
      <c r="I6241" s="14">
        <f>SUMIFS(Lancamentos!$G:$G,Lancamentos!$C:$C,$A6241,Lancamentos!$E:$E,$C6241,Lancamentos!$B:$B,"SAIDA_DESCARTE")</f>
        <v/>
      </c>
      <c r="J6241" s="14">
        <f>G6241-H6241-I6241</f>
        <v/>
      </c>
      <c r="K6241">
        <f>IF(A6241="","",IF(J6241&lt;=IFERROR(VLOOKUP(A6241,Produtos!$A:$E,5,FALSE),0),"ABAIXO DO MINIMO","OK"))</f>
        <v/>
      </c>
    </row>
    <row r="6242">
      <c r="B6242">
        <f>IFERROR(VLOOKUP(A6242,Produtos!A:B,2,FALSE),"")</f>
        <v/>
      </c>
      <c r="D6242" s="10">
        <f>IFERROR(INDEX(Lotes!$E:$E,MATCH(1,(Lotes!$A:$A=A6242)*(Lotes!$C:$C=C6242),0)),"")</f>
        <v/>
      </c>
      <c r="E6242" s="14">
        <f>IF(D6242="","",D6242-TODAY())</f>
        <v/>
      </c>
      <c r="F6242">
        <f>IF(D6242="","",IF(E6242&lt;0,"VENCIDO",IF(E6242&lt;=30,"VENCE EM &lt;= 30 DIAS",IF(E6242&lt;=60,"ATENCAO (31-60 DIAS)","OK"))))</f>
        <v/>
      </c>
      <c r="G6242" s="14">
        <f>SUMIFS(Lancamentos!$G:$G,Lancamentos!$C:$C,$A6242,Lancamentos!$E:$E,$C6242,Lancamentos!$B:$B,"ENTRADA")</f>
        <v/>
      </c>
      <c r="H6242" s="14">
        <f>SUMIFS(Lancamentos!$G:$G,Lancamentos!$C:$C,$A6242,Lancamentos!$E:$E,$C6242,Lancamentos!$B:$B,"SAIDA_USO")</f>
        <v/>
      </c>
      <c r="I6242" s="14">
        <f>SUMIFS(Lancamentos!$G:$G,Lancamentos!$C:$C,$A6242,Lancamentos!$E:$E,$C6242,Lancamentos!$B:$B,"SAIDA_DESCARTE")</f>
        <v/>
      </c>
      <c r="J6242" s="14">
        <f>G6242-H6242-I6242</f>
        <v/>
      </c>
      <c r="K6242">
        <f>IF(A6242="","",IF(J6242&lt;=IFERROR(VLOOKUP(A6242,Produtos!$A:$E,5,FALSE),0),"ABAIXO DO MINIMO","OK"))</f>
        <v/>
      </c>
    </row>
    <row r="6243">
      <c r="B6243">
        <f>IFERROR(VLOOKUP(A6243,Produtos!A:B,2,FALSE),"")</f>
        <v/>
      </c>
      <c r="D6243" s="10">
        <f>IFERROR(INDEX(Lotes!$E:$E,MATCH(1,(Lotes!$A:$A=A6243)*(Lotes!$C:$C=C6243),0)),"")</f>
        <v/>
      </c>
      <c r="E6243" s="14">
        <f>IF(D6243="","",D6243-TODAY())</f>
        <v/>
      </c>
      <c r="F6243">
        <f>IF(D6243="","",IF(E6243&lt;0,"VENCIDO",IF(E6243&lt;=30,"VENCE EM &lt;= 30 DIAS",IF(E6243&lt;=60,"ATENCAO (31-60 DIAS)","OK"))))</f>
        <v/>
      </c>
      <c r="G6243" s="14">
        <f>SUMIFS(Lancamentos!$G:$G,Lancamentos!$C:$C,$A6243,Lancamentos!$E:$E,$C6243,Lancamentos!$B:$B,"ENTRADA")</f>
        <v/>
      </c>
      <c r="H6243" s="14">
        <f>SUMIFS(Lancamentos!$G:$G,Lancamentos!$C:$C,$A6243,Lancamentos!$E:$E,$C6243,Lancamentos!$B:$B,"SAIDA_USO")</f>
        <v/>
      </c>
      <c r="I6243" s="14">
        <f>SUMIFS(Lancamentos!$G:$G,Lancamentos!$C:$C,$A6243,Lancamentos!$E:$E,$C6243,Lancamentos!$B:$B,"SAIDA_DESCARTE")</f>
        <v/>
      </c>
      <c r="J6243" s="14">
        <f>G6243-H6243-I6243</f>
        <v/>
      </c>
      <c r="K6243">
        <f>IF(A6243="","",IF(J6243&lt;=IFERROR(VLOOKUP(A6243,Produtos!$A:$E,5,FALSE),0),"ABAIXO DO MINIMO","OK"))</f>
        <v/>
      </c>
    </row>
    <row r="6244">
      <c r="B6244">
        <f>IFERROR(VLOOKUP(A6244,Produtos!A:B,2,FALSE),"")</f>
        <v/>
      </c>
      <c r="D6244" s="10">
        <f>IFERROR(INDEX(Lotes!$E:$E,MATCH(1,(Lotes!$A:$A=A6244)*(Lotes!$C:$C=C6244),0)),"")</f>
        <v/>
      </c>
      <c r="E6244" s="14">
        <f>IF(D6244="","",D6244-TODAY())</f>
        <v/>
      </c>
      <c r="F6244">
        <f>IF(D6244="","",IF(E6244&lt;0,"VENCIDO",IF(E6244&lt;=30,"VENCE EM &lt;= 30 DIAS",IF(E6244&lt;=60,"ATENCAO (31-60 DIAS)","OK"))))</f>
        <v/>
      </c>
      <c r="G6244" s="14">
        <f>SUMIFS(Lancamentos!$G:$G,Lancamentos!$C:$C,$A6244,Lancamentos!$E:$E,$C6244,Lancamentos!$B:$B,"ENTRADA")</f>
        <v/>
      </c>
      <c r="H6244" s="14">
        <f>SUMIFS(Lancamentos!$G:$G,Lancamentos!$C:$C,$A6244,Lancamentos!$E:$E,$C6244,Lancamentos!$B:$B,"SAIDA_USO")</f>
        <v/>
      </c>
      <c r="I6244" s="14">
        <f>SUMIFS(Lancamentos!$G:$G,Lancamentos!$C:$C,$A6244,Lancamentos!$E:$E,$C6244,Lancamentos!$B:$B,"SAIDA_DESCARTE")</f>
        <v/>
      </c>
      <c r="J6244" s="14">
        <f>G6244-H6244-I6244</f>
        <v/>
      </c>
      <c r="K6244">
        <f>IF(A6244="","",IF(J6244&lt;=IFERROR(VLOOKUP(A6244,Produtos!$A:$E,5,FALSE),0),"ABAIXO DO MINIMO","OK"))</f>
        <v/>
      </c>
    </row>
    <row r="6245">
      <c r="B6245">
        <f>IFERROR(VLOOKUP(A6245,Produtos!A:B,2,FALSE),"")</f>
        <v/>
      </c>
      <c r="D6245" s="10">
        <f>IFERROR(INDEX(Lotes!$E:$E,MATCH(1,(Lotes!$A:$A=A6245)*(Lotes!$C:$C=C6245),0)),"")</f>
        <v/>
      </c>
      <c r="E6245" s="14">
        <f>IF(D6245="","",D6245-TODAY())</f>
        <v/>
      </c>
      <c r="F6245">
        <f>IF(D6245="","",IF(E6245&lt;0,"VENCIDO",IF(E6245&lt;=30,"VENCE EM &lt;= 30 DIAS",IF(E6245&lt;=60,"ATENCAO (31-60 DIAS)","OK"))))</f>
        <v/>
      </c>
      <c r="G6245" s="14">
        <f>SUMIFS(Lancamentos!$G:$G,Lancamentos!$C:$C,$A6245,Lancamentos!$E:$E,$C6245,Lancamentos!$B:$B,"ENTRADA")</f>
        <v/>
      </c>
      <c r="H6245" s="14">
        <f>SUMIFS(Lancamentos!$G:$G,Lancamentos!$C:$C,$A6245,Lancamentos!$E:$E,$C6245,Lancamentos!$B:$B,"SAIDA_USO")</f>
        <v/>
      </c>
      <c r="I6245" s="14">
        <f>SUMIFS(Lancamentos!$G:$G,Lancamentos!$C:$C,$A6245,Lancamentos!$E:$E,$C6245,Lancamentos!$B:$B,"SAIDA_DESCARTE")</f>
        <v/>
      </c>
      <c r="J6245" s="14">
        <f>G6245-H6245-I6245</f>
        <v/>
      </c>
      <c r="K6245">
        <f>IF(A6245="","",IF(J6245&lt;=IFERROR(VLOOKUP(A6245,Produtos!$A:$E,5,FALSE),0),"ABAIXO DO MINIMO","OK"))</f>
        <v/>
      </c>
    </row>
    <row r="6246">
      <c r="B6246">
        <f>IFERROR(VLOOKUP(A6246,Produtos!A:B,2,FALSE),"")</f>
        <v/>
      </c>
      <c r="D6246" s="10">
        <f>IFERROR(INDEX(Lotes!$E:$E,MATCH(1,(Lotes!$A:$A=A6246)*(Lotes!$C:$C=C6246),0)),"")</f>
        <v/>
      </c>
      <c r="E6246" s="14">
        <f>IF(D6246="","",D6246-TODAY())</f>
        <v/>
      </c>
      <c r="F6246">
        <f>IF(D6246="","",IF(E6246&lt;0,"VENCIDO",IF(E6246&lt;=30,"VENCE EM &lt;= 30 DIAS",IF(E6246&lt;=60,"ATENCAO (31-60 DIAS)","OK"))))</f>
        <v/>
      </c>
      <c r="G6246" s="14">
        <f>SUMIFS(Lancamentos!$G:$G,Lancamentos!$C:$C,$A6246,Lancamentos!$E:$E,$C6246,Lancamentos!$B:$B,"ENTRADA")</f>
        <v/>
      </c>
      <c r="H6246" s="14">
        <f>SUMIFS(Lancamentos!$G:$G,Lancamentos!$C:$C,$A6246,Lancamentos!$E:$E,$C6246,Lancamentos!$B:$B,"SAIDA_USO")</f>
        <v/>
      </c>
      <c r="I6246" s="14">
        <f>SUMIFS(Lancamentos!$G:$G,Lancamentos!$C:$C,$A6246,Lancamentos!$E:$E,$C6246,Lancamentos!$B:$B,"SAIDA_DESCARTE")</f>
        <v/>
      </c>
      <c r="J6246" s="14">
        <f>G6246-H6246-I6246</f>
        <v/>
      </c>
      <c r="K6246">
        <f>IF(A6246="","",IF(J6246&lt;=IFERROR(VLOOKUP(A6246,Produtos!$A:$E,5,FALSE),0),"ABAIXO DO MINIMO","OK"))</f>
        <v/>
      </c>
    </row>
    <row r="6247">
      <c r="B6247">
        <f>IFERROR(VLOOKUP(A6247,Produtos!A:B,2,FALSE),"")</f>
        <v/>
      </c>
      <c r="D6247" s="10">
        <f>IFERROR(INDEX(Lotes!$E:$E,MATCH(1,(Lotes!$A:$A=A6247)*(Lotes!$C:$C=C6247),0)),"")</f>
        <v/>
      </c>
      <c r="E6247" s="14">
        <f>IF(D6247="","",D6247-TODAY())</f>
        <v/>
      </c>
      <c r="F6247">
        <f>IF(D6247="","",IF(E6247&lt;0,"VENCIDO",IF(E6247&lt;=30,"VENCE EM &lt;= 30 DIAS",IF(E6247&lt;=60,"ATENCAO (31-60 DIAS)","OK"))))</f>
        <v/>
      </c>
      <c r="G6247" s="14">
        <f>SUMIFS(Lancamentos!$G:$G,Lancamentos!$C:$C,$A6247,Lancamentos!$E:$E,$C6247,Lancamentos!$B:$B,"ENTRADA")</f>
        <v/>
      </c>
      <c r="H6247" s="14">
        <f>SUMIFS(Lancamentos!$G:$G,Lancamentos!$C:$C,$A6247,Lancamentos!$E:$E,$C6247,Lancamentos!$B:$B,"SAIDA_USO")</f>
        <v/>
      </c>
      <c r="I6247" s="14">
        <f>SUMIFS(Lancamentos!$G:$G,Lancamentos!$C:$C,$A6247,Lancamentos!$E:$E,$C6247,Lancamentos!$B:$B,"SAIDA_DESCARTE")</f>
        <v/>
      </c>
      <c r="J6247" s="14">
        <f>G6247-H6247-I6247</f>
        <v/>
      </c>
      <c r="K6247">
        <f>IF(A6247="","",IF(J6247&lt;=IFERROR(VLOOKUP(A6247,Produtos!$A:$E,5,FALSE),0),"ABAIXO DO MINIMO","OK"))</f>
        <v/>
      </c>
    </row>
    <row r="6248">
      <c r="B6248">
        <f>IFERROR(VLOOKUP(A6248,Produtos!A:B,2,FALSE),"")</f>
        <v/>
      </c>
      <c r="D6248" s="10">
        <f>IFERROR(INDEX(Lotes!$E:$E,MATCH(1,(Lotes!$A:$A=A6248)*(Lotes!$C:$C=C6248),0)),"")</f>
        <v/>
      </c>
      <c r="E6248" s="14">
        <f>IF(D6248="","",D6248-TODAY())</f>
        <v/>
      </c>
      <c r="F6248">
        <f>IF(D6248="","",IF(E6248&lt;0,"VENCIDO",IF(E6248&lt;=30,"VENCE EM &lt;= 30 DIAS",IF(E6248&lt;=60,"ATENCAO (31-60 DIAS)","OK"))))</f>
        <v/>
      </c>
      <c r="G6248" s="14">
        <f>SUMIFS(Lancamentos!$G:$G,Lancamentos!$C:$C,$A6248,Lancamentos!$E:$E,$C6248,Lancamentos!$B:$B,"ENTRADA")</f>
        <v/>
      </c>
      <c r="H6248" s="14">
        <f>SUMIFS(Lancamentos!$G:$G,Lancamentos!$C:$C,$A6248,Lancamentos!$E:$E,$C6248,Lancamentos!$B:$B,"SAIDA_USO")</f>
        <v/>
      </c>
      <c r="I6248" s="14">
        <f>SUMIFS(Lancamentos!$G:$G,Lancamentos!$C:$C,$A6248,Lancamentos!$E:$E,$C6248,Lancamentos!$B:$B,"SAIDA_DESCARTE")</f>
        <v/>
      </c>
      <c r="J6248" s="14">
        <f>G6248-H6248-I6248</f>
        <v/>
      </c>
      <c r="K6248">
        <f>IF(A6248="","",IF(J6248&lt;=IFERROR(VLOOKUP(A6248,Produtos!$A:$E,5,FALSE),0),"ABAIXO DO MINIMO","OK"))</f>
        <v/>
      </c>
    </row>
    <row r="6249">
      <c r="B6249">
        <f>IFERROR(VLOOKUP(A6249,Produtos!A:B,2,FALSE),"")</f>
        <v/>
      </c>
      <c r="D6249" s="10">
        <f>IFERROR(INDEX(Lotes!$E:$E,MATCH(1,(Lotes!$A:$A=A6249)*(Lotes!$C:$C=C6249),0)),"")</f>
        <v/>
      </c>
      <c r="E6249" s="14">
        <f>IF(D6249="","",D6249-TODAY())</f>
        <v/>
      </c>
      <c r="F6249">
        <f>IF(D6249="","",IF(E6249&lt;0,"VENCIDO",IF(E6249&lt;=30,"VENCE EM &lt;= 30 DIAS",IF(E6249&lt;=60,"ATENCAO (31-60 DIAS)","OK"))))</f>
        <v/>
      </c>
      <c r="G6249" s="14">
        <f>SUMIFS(Lancamentos!$G:$G,Lancamentos!$C:$C,$A6249,Lancamentos!$E:$E,$C6249,Lancamentos!$B:$B,"ENTRADA")</f>
        <v/>
      </c>
      <c r="H6249" s="14">
        <f>SUMIFS(Lancamentos!$G:$G,Lancamentos!$C:$C,$A6249,Lancamentos!$E:$E,$C6249,Lancamentos!$B:$B,"SAIDA_USO")</f>
        <v/>
      </c>
      <c r="I6249" s="14">
        <f>SUMIFS(Lancamentos!$G:$G,Lancamentos!$C:$C,$A6249,Lancamentos!$E:$E,$C6249,Lancamentos!$B:$B,"SAIDA_DESCARTE")</f>
        <v/>
      </c>
      <c r="J6249" s="14">
        <f>G6249-H6249-I6249</f>
        <v/>
      </c>
      <c r="K6249">
        <f>IF(A6249="","",IF(J6249&lt;=IFERROR(VLOOKUP(A6249,Produtos!$A:$E,5,FALSE),0),"ABAIXO DO MINIMO","OK"))</f>
        <v/>
      </c>
    </row>
    <row r="6250">
      <c r="B6250">
        <f>IFERROR(VLOOKUP(A6250,Produtos!A:B,2,FALSE),"")</f>
        <v/>
      </c>
      <c r="D6250" s="10">
        <f>IFERROR(INDEX(Lotes!$E:$E,MATCH(1,(Lotes!$A:$A=A6250)*(Lotes!$C:$C=C6250),0)),"")</f>
        <v/>
      </c>
      <c r="E6250" s="14">
        <f>IF(D6250="","",D6250-TODAY())</f>
        <v/>
      </c>
      <c r="F6250">
        <f>IF(D6250="","",IF(E6250&lt;0,"VENCIDO",IF(E6250&lt;=30,"VENCE EM &lt;= 30 DIAS",IF(E6250&lt;=60,"ATENCAO (31-60 DIAS)","OK"))))</f>
        <v/>
      </c>
      <c r="G6250" s="14">
        <f>SUMIFS(Lancamentos!$G:$G,Lancamentos!$C:$C,$A6250,Lancamentos!$E:$E,$C6250,Lancamentos!$B:$B,"ENTRADA")</f>
        <v/>
      </c>
      <c r="H6250" s="14">
        <f>SUMIFS(Lancamentos!$G:$G,Lancamentos!$C:$C,$A6250,Lancamentos!$E:$E,$C6250,Lancamentos!$B:$B,"SAIDA_USO")</f>
        <v/>
      </c>
      <c r="I6250" s="14">
        <f>SUMIFS(Lancamentos!$G:$G,Lancamentos!$C:$C,$A6250,Lancamentos!$E:$E,$C6250,Lancamentos!$B:$B,"SAIDA_DESCARTE")</f>
        <v/>
      </c>
      <c r="J6250" s="14">
        <f>G6250-H6250-I6250</f>
        <v/>
      </c>
      <c r="K6250">
        <f>IF(A6250="","",IF(J6250&lt;=IFERROR(VLOOKUP(A6250,Produtos!$A:$E,5,FALSE),0),"ABAIXO DO MINIMO","OK"))</f>
        <v/>
      </c>
    </row>
    <row r="6251">
      <c r="B6251">
        <f>IFERROR(VLOOKUP(A6251,Produtos!A:B,2,FALSE),"")</f>
        <v/>
      </c>
      <c r="D6251" s="10">
        <f>IFERROR(INDEX(Lotes!$E:$E,MATCH(1,(Lotes!$A:$A=A6251)*(Lotes!$C:$C=C6251),0)),"")</f>
        <v/>
      </c>
      <c r="E6251" s="14">
        <f>IF(D6251="","",D6251-TODAY())</f>
        <v/>
      </c>
      <c r="F6251">
        <f>IF(D6251="","",IF(E6251&lt;0,"VENCIDO",IF(E6251&lt;=30,"VENCE EM &lt;= 30 DIAS",IF(E6251&lt;=60,"ATENCAO (31-60 DIAS)","OK"))))</f>
        <v/>
      </c>
      <c r="G6251" s="14">
        <f>SUMIFS(Lancamentos!$G:$G,Lancamentos!$C:$C,$A6251,Lancamentos!$E:$E,$C6251,Lancamentos!$B:$B,"ENTRADA")</f>
        <v/>
      </c>
      <c r="H6251" s="14">
        <f>SUMIFS(Lancamentos!$G:$G,Lancamentos!$C:$C,$A6251,Lancamentos!$E:$E,$C6251,Lancamentos!$B:$B,"SAIDA_USO")</f>
        <v/>
      </c>
      <c r="I6251" s="14">
        <f>SUMIFS(Lancamentos!$G:$G,Lancamentos!$C:$C,$A6251,Lancamentos!$E:$E,$C6251,Lancamentos!$B:$B,"SAIDA_DESCARTE")</f>
        <v/>
      </c>
      <c r="J6251" s="14">
        <f>G6251-H6251-I6251</f>
        <v/>
      </c>
      <c r="K6251">
        <f>IF(A6251="","",IF(J6251&lt;=IFERROR(VLOOKUP(A6251,Produtos!$A:$E,5,FALSE),0),"ABAIXO DO MINIMO","OK"))</f>
        <v/>
      </c>
    </row>
    <row r="6252">
      <c r="B6252">
        <f>IFERROR(VLOOKUP(A6252,Produtos!A:B,2,FALSE),"")</f>
        <v/>
      </c>
      <c r="D6252" s="10">
        <f>IFERROR(INDEX(Lotes!$E:$E,MATCH(1,(Lotes!$A:$A=A6252)*(Lotes!$C:$C=C6252),0)),"")</f>
        <v/>
      </c>
      <c r="E6252" s="14">
        <f>IF(D6252="","",D6252-TODAY())</f>
        <v/>
      </c>
      <c r="F6252">
        <f>IF(D6252="","",IF(E6252&lt;0,"VENCIDO",IF(E6252&lt;=30,"VENCE EM &lt;= 30 DIAS",IF(E6252&lt;=60,"ATENCAO (31-60 DIAS)","OK"))))</f>
        <v/>
      </c>
      <c r="G6252" s="14">
        <f>SUMIFS(Lancamentos!$G:$G,Lancamentos!$C:$C,$A6252,Lancamentos!$E:$E,$C6252,Lancamentos!$B:$B,"ENTRADA")</f>
        <v/>
      </c>
      <c r="H6252" s="14">
        <f>SUMIFS(Lancamentos!$G:$G,Lancamentos!$C:$C,$A6252,Lancamentos!$E:$E,$C6252,Lancamentos!$B:$B,"SAIDA_USO")</f>
        <v/>
      </c>
      <c r="I6252" s="14">
        <f>SUMIFS(Lancamentos!$G:$G,Lancamentos!$C:$C,$A6252,Lancamentos!$E:$E,$C6252,Lancamentos!$B:$B,"SAIDA_DESCARTE")</f>
        <v/>
      </c>
      <c r="J6252" s="14">
        <f>G6252-H6252-I6252</f>
        <v/>
      </c>
      <c r="K6252">
        <f>IF(A6252="","",IF(J6252&lt;=IFERROR(VLOOKUP(A6252,Produtos!$A:$E,5,FALSE),0),"ABAIXO DO MINIMO","OK"))</f>
        <v/>
      </c>
    </row>
    <row r="6253">
      <c r="B6253">
        <f>IFERROR(VLOOKUP(A6253,Produtos!A:B,2,FALSE),"")</f>
        <v/>
      </c>
      <c r="D6253" s="10">
        <f>IFERROR(INDEX(Lotes!$E:$E,MATCH(1,(Lotes!$A:$A=A6253)*(Lotes!$C:$C=C6253),0)),"")</f>
        <v/>
      </c>
      <c r="E6253" s="14">
        <f>IF(D6253="","",D6253-TODAY())</f>
        <v/>
      </c>
      <c r="F6253">
        <f>IF(D6253="","",IF(E6253&lt;0,"VENCIDO",IF(E6253&lt;=30,"VENCE EM &lt;= 30 DIAS",IF(E6253&lt;=60,"ATENCAO (31-60 DIAS)","OK"))))</f>
        <v/>
      </c>
      <c r="G6253" s="14">
        <f>SUMIFS(Lancamentos!$G:$G,Lancamentos!$C:$C,$A6253,Lancamentos!$E:$E,$C6253,Lancamentos!$B:$B,"ENTRADA")</f>
        <v/>
      </c>
      <c r="H6253" s="14">
        <f>SUMIFS(Lancamentos!$G:$G,Lancamentos!$C:$C,$A6253,Lancamentos!$E:$E,$C6253,Lancamentos!$B:$B,"SAIDA_USO")</f>
        <v/>
      </c>
      <c r="I6253" s="14">
        <f>SUMIFS(Lancamentos!$G:$G,Lancamentos!$C:$C,$A6253,Lancamentos!$E:$E,$C6253,Lancamentos!$B:$B,"SAIDA_DESCARTE")</f>
        <v/>
      </c>
      <c r="J6253" s="14">
        <f>G6253-H6253-I6253</f>
        <v/>
      </c>
      <c r="K6253">
        <f>IF(A6253="","",IF(J6253&lt;=IFERROR(VLOOKUP(A6253,Produtos!$A:$E,5,FALSE),0),"ABAIXO DO MINIMO","OK"))</f>
        <v/>
      </c>
    </row>
    <row r="6254">
      <c r="B6254">
        <f>IFERROR(VLOOKUP(A6254,Produtos!A:B,2,FALSE),"")</f>
        <v/>
      </c>
      <c r="D6254" s="10">
        <f>IFERROR(INDEX(Lotes!$E:$E,MATCH(1,(Lotes!$A:$A=A6254)*(Lotes!$C:$C=C6254),0)),"")</f>
        <v/>
      </c>
      <c r="E6254" s="14">
        <f>IF(D6254="","",D6254-TODAY())</f>
        <v/>
      </c>
      <c r="F6254">
        <f>IF(D6254="","",IF(E6254&lt;0,"VENCIDO",IF(E6254&lt;=30,"VENCE EM &lt;= 30 DIAS",IF(E6254&lt;=60,"ATENCAO (31-60 DIAS)","OK"))))</f>
        <v/>
      </c>
      <c r="G6254" s="14">
        <f>SUMIFS(Lancamentos!$G:$G,Lancamentos!$C:$C,$A6254,Lancamentos!$E:$E,$C6254,Lancamentos!$B:$B,"ENTRADA")</f>
        <v/>
      </c>
      <c r="H6254" s="14">
        <f>SUMIFS(Lancamentos!$G:$G,Lancamentos!$C:$C,$A6254,Lancamentos!$E:$E,$C6254,Lancamentos!$B:$B,"SAIDA_USO")</f>
        <v/>
      </c>
      <c r="I6254" s="14">
        <f>SUMIFS(Lancamentos!$G:$G,Lancamentos!$C:$C,$A6254,Lancamentos!$E:$E,$C6254,Lancamentos!$B:$B,"SAIDA_DESCARTE")</f>
        <v/>
      </c>
      <c r="J6254" s="14">
        <f>G6254-H6254-I6254</f>
        <v/>
      </c>
      <c r="K6254">
        <f>IF(A6254="","",IF(J6254&lt;=IFERROR(VLOOKUP(A6254,Produtos!$A:$E,5,FALSE),0),"ABAIXO DO MINIMO","OK"))</f>
        <v/>
      </c>
    </row>
    <row r="6255">
      <c r="B6255">
        <f>IFERROR(VLOOKUP(A6255,Produtos!A:B,2,FALSE),"")</f>
        <v/>
      </c>
      <c r="D6255" s="10">
        <f>IFERROR(INDEX(Lotes!$E:$E,MATCH(1,(Lotes!$A:$A=A6255)*(Lotes!$C:$C=C6255),0)),"")</f>
        <v/>
      </c>
      <c r="E6255" s="14">
        <f>IF(D6255="","",D6255-TODAY())</f>
        <v/>
      </c>
      <c r="F6255">
        <f>IF(D6255="","",IF(E6255&lt;0,"VENCIDO",IF(E6255&lt;=30,"VENCE EM &lt;= 30 DIAS",IF(E6255&lt;=60,"ATENCAO (31-60 DIAS)","OK"))))</f>
        <v/>
      </c>
      <c r="G6255" s="14">
        <f>SUMIFS(Lancamentos!$G:$G,Lancamentos!$C:$C,$A6255,Lancamentos!$E:$E,$C6255,Lancamentos!$B:$B,"ENTRADA")</f>
        <v/>
      </c>
      <c r="H6255" s="14">
        <f>SUMIFS(Lancamentos!$G:$G,Lancamentos!$C:$C,$A6255,Lancamentos!$E:$E,$C6255,Lancamentos!$B:$B,"SAIDA_USO")</f>
        <v/>
      </c>
      <c r="I6255" s="14">
        <f>SUMIFS(Lancamentos!$G:$G,Lancamentos!$C:$C,$A6255,Lancamentos!$E:$E,$C6255,Lancamentos!$B:$B,"SAIDA_DESCARTE")</f>
        <v/>
      </c>
      <c r="J6255" s="14">
        <f>G6255-H6255-I6255</f>
        <v/>
      </c>
      <c r="K6255">
        <f>IF(A6255="","",IF(J6255&lt;=IFERROR(VLOOKUP(A6255,Produtos!$A:$E,5,FALSE),0),"ABAIXO DO MINIMO","OK"))</f>
        <v/>
      </c>
    </row>
    <row r="6256">
      <c r="B6256">
        <f>IFERROR(VLOOKUP(A6256,Produtos!A:B,2,FALSE),"")</f>
        <v/>
      </c>
      <c r="D6256" s="10">
        <f>IFERROR(INDEX(Lotes!$E:$E,MATCH(1,(Lotes!$A:$A=A6256)*(Lotes!$C:$C=C6256),0)),"")</f>
        <v/>
      </c>
      <c r="E6256" s="14">
        <f>IF(D6256="","",D6256-TODAY())</f>
        <v/>
      </c>
      <c r="F6256">
        <f>IF(D6256="","",IF(E6256&lt;0,"VENCIDO",IF(E6256&lt;=30,"VENCE EM &lt;= 30 DIAS",IF(E6256&lt;=60,"ATENCAO (31-60 DIAS)","OK"))))</f>
        <v/>
      </c>
      <c r="G6256" s="14">
        <f>SUMIFS(Lancamentos!$G:$G,Lancamentos!$C:$C,$A6256,Lancamentos!$E:$E,$C6256,Lancamentos!$B:$B,"ENTRADA")</f>
        <v/>
      </c>
      <c r="H6256" s="14">
        <f>SUMIFS(Lancamentos!$G:$G,Lancamentos!$C:$C,$A6256,Lancamentos!$E:$E,$C6256,Lancamentos!$B:$B,"SAIDA_USO")</f>
        <v/>
      </c>
      <c r="I6256" s="14">
        <f>SUMIFS(Lancamentos!$G:$G,Lancamentos!$C:$C,$A6256,Lancamentos!$E:$E,$C6256,Lancamentos!$B:$B,"SAIDA_DESCARTE")</f>
        <v/>
      </c>
      <c r="J6256" s="14">
        <f>G6256-H6256-I6256</f>
        <v/>
      </c>
      <c r="K6256">
        <f>IF(A6256="","",IF(J6256&lt;=IFERROR(VLOOKUP(A6256,Produtos!$A:$E,5,FALSE),0),"ABAIXO DO MINIMO","OK"))</f>
        <v/>
      </c>
    </row>
    <row r="6257">
      <c r="B6257">
        <f>IFERROR(VLOOKUP(A6257,Produtos!A:B,2,FALSE),"")</f>
        <v/>
      </c>
      <c r="D6257" s="10">
        <f>IFERROR(INDEX(Lotes!$E:$E,MATCH(1,(Lotes!$A:$A=A6257)*(Lotes!$C:$C=C6257),0)),"")</f>
        <v/>
      </c>
      <c r="E6257" s="14">
        <f>IF(D6257="","",D6257-TODAY())</f>
        <v/>
      </c>
      <c r="F6257">
        <f>IF(D6257="","",IF(E6257&lt;0,"VENCIDO",IF(E6257&lt;=30,"VENCE EM &lt;= 30 DIAS",IF(E6257&lt;=60,"ATENCAO (31-60 DIAS)","OK"))))</f>
        <v/>
      </c>
      <c r="G6257" s="14">
        <f>SUMIFS(Lancamentos!$G:$G,Lancamentos!$C:$C,$A6257,Lancamentos!$E:$E,$C6257,Lancamentos!$B:$B,"ENTRADA")</f>
        <v/>
      </c>
      <c r="H6257" s="14">
        <f>SUMIFS(Lancamentos!$G:$G,Lancamentos!$C:$C,$A6257,Lancamentos!$E:$E,$C6257,Lancamentos!$B:$B,"SAIDA_USO")</f>
        <v/>
      </c>
      <c r="I6257" s="14">
        <f>SUMIFS(Lancamentos!$G:$G,Lancamentos!$C:$C,$A6257,Lancamentos!$E:$E,$C6257,Lancamentos!$B:$B,"SAIDA_DESCARTE")</f>
        <v/>
      </c>
      <c r="J6257" s="14">
        <f>G6257-H6257-I6257</f>
        <v/>
      </c>
      <c r="K6257">
        <f>IF(A6257="","",IF(J6257&lt;=IFERROR(VLOOKUP(A6257,Produtos!$A:$E,5,FALSE),0),"ABAIXO DO MINIMO","OK"))</f>
        <v/>
      </c>
    </row>
    <row r="6258">
      <c r="B6258">
        <f>IFERROR(VLOOKUP(A6258,Produtos!A:B,2,FALSE),"")</f>
        <v/>
      </c>
      <c r="D6258" s="10">
        <f>IFERROR(INDEX(Lotes!$E:$E,MATCH(1,(Lotes!$A:$A=A6258)*(Lotes!$C:$C=C6258),0)),"")</f>
        <v/>
      </c>
      <c r="E6258" s="14">
        <f>IF(D6258="","",D6258-TODAY())</f>
        <v/>
      </c>
      <c r="F6258">
        <f>IF(D6258="","",IF(E6258&lt;0,"VENCIDO",IF(E6258&lt;=30,"VENCE EM &lt;= 30 DIAS",IF(E6258&lt;=60,"ATENCAO (31-60 DIAS)","OK"))))</f>
        <v/>
      </c>
      <c r="G6258" s="14">
        <f>SUMIFS(Lancamentos!$G:$G,Lancamentos!$C:$C,$A6258,Lancamentos!$E:$E,$C6258,Lancamentos!$B:$B,"ENTRADA")</f>
        <v/>
      </c>
      <c r="H6258" s="14">
        <f>SUMIFS(Lancamentos!$G:$G,Lancamentos!$C:$C,$A6258,Lancamentos!$E:$E,$C6258,Lancamentos!$B:$B,"SAIDA_USO")</f>
        <v/>
      </c>
      <c r="I6258" s="14">
        <f>SUMIFS(Lancamentos!$G:$G,Lancamentos!$C:$C,$A6258,Lancamentos!$E:$E,$C6258,Lancamentos!$B:$B,"SAIDA_DESCARTE")</f>
        <v/>
      </c>
      <c r="J6258" s="14">
        <f>G6258-H6258-I6258</f>
        <v/>
      </c>
      <c r="K6258">
        <f>IF(A6258="","",IF(J6258&lt;=IFERROR(VLOOKUP(A6258,Produtos!$A:$E,5,FALSE),0),"ABAIXO DO MINIMO","OK"))</f>
        <v/>
      </c>
    </row>
    <row r="6259">
      <c r="B6259">
        <f>IFERROR(VLOOKUP(A6259,Produtos!A:B,2,FALSE),"")</f>
        <v/>
      </c>
      <c r="D6259" s="10">
        <f>IFERROR(INDEX(Lotes!$E:$E,MATCH(1,(Lotes!$A:$A=A6259)*(Lotes!$C:$C=C6259),0)),"")</f>
        <v/>
      </c>
      <c r="E6259" s="14">
        <f>IF(D6259="","",D6259-TODAY())</f>
        <v/>
      </c>
      <c r="F6259">
        <f>IF(D6259="","",IF(E6259&lt;0,"VENCIDO",IF(E6259&lt;=30,"VENCE EM &lt;= 30 DIAS",IF(E6259&lt;=60,"ATENCAO (31-60 DIAS)","OK"))))</f>
        <v/>
      </c>
      <c r="G6259" s="14">
        <f>SUMIFS(Lancamentos!$G:$G,Lancamentos!$C:$C,$A6259,Lancamentos!$E:$E,$C6259,Lancamentos!$B:$B,"ENTRADA")</f>
        <v/>
      </c>
      <c r="H6259" s="14">
        <f>SUMIFS(Lancamentos!$G:$G,Lancamentos!$C:$C,$A6259,Lancamentos!$E:$E,$C6259,Lancamentos!$B:$B,"SAIDA_USO")</f>
        <v/>
      </c>
      <c r="I6259" s="14">
        <f>SUMIFS(Lancamentos!$G:$G,Lancamentos!$C:$C,$A6259,Lancamentos!$E:$E,$C6259,Lancamentos!$B:$B,"SAIDA_DESCARTE")</f>
        <v/>
      </c>
      <c r="J6259" s="14">
        <f>G6259-H6259-I6259</f>
        <v/>
      </c>
      <c r="K6259">
        <f>IF(A6259="","",IF(J6259&lt;=IFERROR(VLOOKUP(A6259,Produtos!$A:$E,5,FALSE),0),"ABAIXO DO MINIMO","OK"))</f>
        <v/>
      </c>
    </row>
    <row r="6260">
      <c r="B6260">
        <f>IFERROR(VLOOKUP(A6260,Produtos!A:B,2,FALSE),"")</f>
        <v/>
      </c>
      <c r="D6260" s="10">
        <f>IFERROR(INDEX(Lotes!$E:$E,MATCH(1,(Lotes!$A:$A=A6260)*(Lotes!$C:$C=C6260),0)),"")</f>
        <v/>
      </c>
      <c r="E6260" s="14">
        <f>IF(D6260="","",D6260-TODAY())</f>
        <v/>
      </c>
      <c r="F6260">
        <f>IF(D6260="","",IF(E6260&lt;0,"VENCIDO",IF(E6260&lt;=30,"VENCE EM &lt;= 30 DIAS",IF(E6260&lt;=60,"ATENCAO (31-60 DIAS)","OK"))))</f>
        <v/>
      </c>
      <c r="G6260" s="14">
        <f>SUMIFS(Lancamentos!$G:$G,Lancamentos!$C:$C,$A6260,Lancamentos!$E:$E,$C6260,Lancamentos!$B:$B,"ENTRADA")</f>
        <v/>
      </c>
      <c r="H6260" s="14">
        <f>SUMIFS(Lancamentos!$G:$G,Lancamentos!$C:$C,$A6260,Lancamentos!$E:$E,$C6260,Lancamentos!$B:$B,"SAIDA_USO")</f>
        <v/>
      </c>
      <c r="I6260" s="14">
        <f>SUMIFS(Lancamentos!$G:$G,Lancamentos!$C:$C,$A6260,Lancamentos!$E:$E,$C6260,Lancamentos!$B:$B,"SAIDA_DESCARTE")</f>
        <v/>
      </c>
      <c r="J6260" s="14">
        <f>G6260-H6260-I6260</f>
        <v/>
      </c>
      <c r="K6260">
        <f>IF(A6260="","",IF(J6260&lt;=IFERROR(VLOOKUP(A6260,Produtos!$A:$E,5,FALSE),0),"ABAIXO DO MINIMO","OK"))</f>
        <v/>
      </c>
    </row>
    <row r="6261">
      <c r="B6261">
        <f>IFERROR(VLOOKUP(A6261,Produtos!A:B,2,FALSE),"")</f>
        <v/>
      </c>
      <c r="D6261" s="10">
        <f>IFERROR(INDEX(Lotes!$E:$E,MATCH(1,(Lotes!$A:$A=A6261)*(Lotes!$C:$C=C6261),0)),"")</f>
        <v/>
      </c>
      <c r="E6261" s="14">
        <f>IF(D6261="","",D6261-TODAY())</f>
        <v/>
      </c>
      <c r="F6261">
        <f>IF(D6261="","",IF(E6261&lt;0,"VENCIDO",IF(E6261&lt;=30,"VENCE EM &lt;= 30 DIAS",IF(E6261&lt;=60,"ATENCAO (31-60 DIAS)","OK"))))</f>
        <v/>
      </c>
      <c r="G6261" s="14">
        <f>SUMIFS(Lancamentos!$G:$G,Lancamentos!$C:$C,$A6261,Lancamentos!$E:$E,$C6261,Lancamentos!$B:$B,"ENTRADA")</f>
        <v/>
      </c>
      <c r="H6261" s="14">
        <f>SUMIFS(Lancamentos!$G:$G,Lancamentos!$C:$C,$A6261,Lancamentos!$E:$E,$C6261,Lancamentos!$B:$B,"SAIDA_USO")</f>
        <v/>
      </c>
      <c r="I6261" s="14">
        <f>SUMIFS(Lancamentos!$G:$G,Lancamentos!$C:$C,$A6261,Lancamentos!$E:$E,$C6261,Lancamentos!$B:$B,"SAIDA_DESCARTE")</f>
        <v/>
      </c>
      <c r="J6261" s="14">
        <f>G6261-H6261-I6261</f>
        <v/>
      </c>
      <c r="K6261">
        <f>IF(A6261="","",IF(J6261&lt;=IFERROR(VLOOKUP(A6261,Produtos!$A:$E,5,FALSE),0),"ABAIXO DO MINIMO","OK"))</f>
        <v/>
      </c>
    </row>
    <row r="6262">
      <c r="B6262">
        <f>IFERROR(VLOOKUP(A6262,Produtos!A:B,2,FALSE),"")</f>
        <v/>
      </c>
      <c r="D6262" s="10">
        <f>IFERROR(INDEX(Lotes!$E:$E,MATCH(1,(Lotes!$A:$A=A6262)*(Lotes!$C:$C=C6262),0)),"")</f>
        <v/>
      </c>
      <c r="E6262" s="14">
        <f>IF(D6262="","",D6262-TODAY())</f>
        <v/>
      </c>
      <c r="F6262">
        <f>IF(D6262="","",IF(E6262&lt;0,"VENCIDO",IF(E6262&lt;=30,"VENCE EM &lt;= 30 DIAS",IF(E6262&lt;=60,"ATENCAO (31-60 DIAS)","OK"))))</f>
        <v/>
      </c>
      <c r="G6262" s="14">
        <f>SUMIFS(Lancamentos!$G:$G,Lancamentos!$C:$C,$A6262,Lancamentos!$E:$E,$C6262,Lancamentos!$B:$B,"ENTRADA")</f>
        <v/>
      </c>
      <c r="H6262" s="14">
        <f>SUMIFS(Lancamentos!$G:$G,Lancamentos!$C:$C,$A6262,Lancamentos!$E:$E,$C6262,Lancamentos!$B:$B,"SAIDA_USO")</f>
        <v/>
      </c>
      <c r="I6262" s="14">
        <f>SUMIFS(Lancamentos!$G:$G,Lancamentos!$C:$C,$A6262,Lancamentos!$E:$E,$C6262,Lancamentos!$B:$B,"SAIDA_DESCARTE")</f>
        <v/>
      </c>
      <c r="J6262" s="14">
        <f>G6262-H6262-I6262</f>
        <v/>
      </c>
      <c r="K6262">
        <f>IF(A6262="","",IF(J6262&lt;=IFERROR(VLOOKUP(A6262,Produtos!$A:$E,5,FALSE),0),"ABAIXO DO MINIMO","OK"))</f>
        <v/>
      </c>
    </row>
    <row r="6263">
      <c r="B6263">
        <f>IFERROR(VLOOKUP(A6263,Produtos!A:B,2,FALSE),"")</f>
        <v/>
      </c>
      <c r="D6263" s="10">
        <f>IFERROR(INDEX(Lotes!$E:$E,MATCH(1,(Lotes!$A:$A=A6263)*(Lotes!$C:$C=C6263),0)),"")</f>
        <v/>
      </c>
      <c r="E6263" s="14">
        <f>IF(D6263="","",D6263-TODAY())</f>
        <v/>
      </c>
      <c r="F6263">
        <f>IF(D6263="","",IF(E6263&lt;0,"VENCIDO",IF(E6263&lt;=30,"VENCE EM &lt;= 30 DIAS",IF(E6263&lt;=60,"ATENCAO (31-60 DIAS)","OK"))))</f>
        <v/>
      </c>
      <c r="G6263" s="14">
        <f>SUMIFS(Lancamentos!$G:$G,Lancamentos!$C:$C,$A6263,Lancamentos!$E:$E,$C6263,Lancamentos!$B:$B,"ENTRADA")</f>
        <v/>
      </c>
      <c r="H6263" s="14">
        <f>SUMIFS(Lancamentos!$G:$G,Lancamentos!$C:$C,$A6263,Lancamentos!$E:$E,$C6263,Lancamentos!$B:$B,"SAIDA_USO")</f>
        <v/>
      </c>
      <c r="I6263" s="14">
        <f>SUMIFS(Lancamentos!$G:$G,Lancamentos!$C:$C,$A6263,Lancamentos!$E:$E,$C6263,Lancamentos!$B:$B,"SAIDA_DESCARTE")</f>
        <v/>
      </c>
      <c r="J6263" s="14">
        <f>G6263-H6263-I6263</f>
        <v/>
      </c>
      <c r="K6263">
        <f>IF(A6263="","",IF(J6263&lt;=IFERROR(VLOOKUP(A6263,Produtos!$A:$E,5,FALSE),0),"ABAIXO DO MINIMO","OK"))</f>
        <v/>
      </c>
    </row>
    <row r="6264">
      <c r="B6264">
        <f>IFERROR(VLOOKUP(A6264,Produtos!A:B,2,FALSE),"")</f>
        <v/>
      </c>
      <c r="D6264" s="10">
        <f>IFERROR(INDEX(Lotes!$E:$E,MATCH(1,(Lotes!$A:$A=A6264)*(Lotes!$C:$C=C6264),0)),"")</f>
        <v/>
      </c>
      <c r="E6264" s="14">
        <f>IF(D6264="","",D6264-TODAY())</f>
        <v/>
      </c>
      <c r="F6264">
        <f>IF(D6264="","",IF(E6264&lt;0,"VENCIDO",IF(E6264&lt;=30,"VENCE EM &lt;= 30 DIAS",IF(E6264&lt;=60,"ATENCAO (31-60 DIAS)","OK"))))</f>
        <v/>
      </c>
      <c r="G6264" s="14">
        <f>SUMIFS(Lancamentos!$G:$G,Lancamentos!$C:$C,$A6264,Lancamentos!$E:$E,$C6264,Lancamentos!$B:$B,"ENTRADA")</f>
        <v/>
      </c>
      <c r="H6264" s="14">
        <f>SUMIFS(Lancamentos!$G:$G,Lancamentos!$C:$C,$A6264,Lancamentos!$E:$E,$C6264,Lancamentos!$B:$B,"SAIDA_USO")</f>
        <v/>
      </c>
      <c r="I6264" s="14">
        <f>SUMIFS(Lancamentos!$G:$G,Lancamentos!$C:$C,$A6264,Lancamentos!$E:$E,$C6264,Lancamentos!$B:$B,"SAIDA_DESCARTE")</f>
        <v/>
      </c>
      <c r="J6264" s="14">
        <f>G6264-H6264-I6264</f>
        <v/>
      </c>
      <c r="K6264">
        <f>IF(A6264="","",IF(J6264&lt;=IFERROR(VLOOKUP(A6264,Produtos!$A:$E,5,FALSE),0),"ABAIXO DO MINIMO","OK"))</f>
        <v/>
      </c>
    </row>
    <row r="6265">
      <c r="B6265">
        <f>IFERROR(VLOOKUP(A6265,Produtos!A:B,2,FALSE),"")</f>
        <v/>
      </c>
      <c r="D6265" s="10">
        <f>IFERROR(INDEX(Lotes!$E:$E,MATCH(1,(Lotes!$A:$A=A6265)*(Lotes!$C:$C=C6265),0)),"")</f>
        <v/>
      </c>
      <c r="E6265" s="14">
        <f>IF(D6265="","",D6265-TODAY())</f>
        <v/>
      </c>
      <c r="F6265">
        <f>IF(D6265="","",IF(E6265&lt;0,"VENCIDO",IF(E6265&lt;=30,"VENCE EM &lt;= 30 DIAS",IF(E6265&lt;=60,"ATENCAO (31-60 DIAS)","OK"))))</f>
        <v/>
      </c>
      <c r="G6265" s="14">
        <f>SUMIFS(Lancamentos!$G:$G,Lancamentos!$C:$C,$A6265,Lancamentos!$E:$E,$C6265,Lancamentos!$B:$B,"ENTRADA")</f>
        <v/>
      </c>
      <c r="H6265" s="14">
        <f>SUMIFS(Lancamentos!$G:$G,Lancamentos!$C:$C,$A6265,Lancamentos!$E:$E,$C6265,Lancamentos!$B:$B,"SAIDA_USO")</f>
        <v/>
      </c>
      <c r="I6265" s="14">
        <f>SUMIFS(Lancamentos!$G:$G,Lancamentos!$C:$C,$A6265,Lancamentos!$E:$E,$C6265,Lancamentos!$B:$B,"SAIDA_DESCARTE")</f>
        <v/>
      </c>
      <c r="J6265" s="14">
        <f>G6265-H6265-I6265</f>
        <v/>
      </c>
      <c r="K6265">
        <f>IF(A6265="","",IF(J6265&lt;=IFERROR(VLOOKUP(A6265,Produtos!$A:$E,5,FALSE),0),"ABAIXO DO MINIMO","OK"))</f>
        <v/>
      </c>
    </row>
    <row r="6266">
      <c r="B6266">
        <f>IFERROR(VLOOKUP(A6266,Produtos!A:B,2,FALSE),"")</f>
        <v/>
      </c>
      <c r="D6266" s="10">
        <f>IFERROR(INDEX(Lotes!$E:$E,MATCH(1,(Lotes!$A:$A=A6266)*(Lotes!$C:$C=C6266),0)),"")</f>
        <v/>
      </c>
      <c r="E6266" s="14">
        <f>IF(D6266="","",D6266-TODAY())</f>
        <v/>
      </c>
      <c r="F6266">
        <f>IF(D6266="","",IF(E6266&lt;0,"VENCIDO",IF(E6266&lt;=30,"VENCE EM &lt;= 30 DIAS",IF(E6266&lt;=60,"ATENCAO (31-60 DIAS)","OK"))))</f>
        <v/>
      </c>
      <c r="G6266" s="14">
        <f>SUMIFS(Lancamentos!$G:$G,Lancamentos!$C:$C,$A6266,Lancamentos!$E:$E,$C6266,Lancamentos!$B:$B,"ENTRADA")</f>
        <v/>
      </c>
      <c r="H6266" s="14">
        <f>SUMIFS(Lancamentos!$G:$G,Lancamentos!$C:$C,$A6266,Lancamentos!$E:$E,$C6266,Lancamentos!$B:$B,"SAIDA_USO")</f>
        <v/>
      </c>
      <c r="I6266" s="14">
        <f>SUMIFS(Lancamentos!$G:$G,Lancamentos!$C:$C,$A6266,Lancamentos!$E:$E,$C6266,Lancamentos!$B:$B,"SAIDA_DESCARTE")</f>
        <v/>
      </c>
      <c r="J6266" s="14">
        <f>G6266-H6266-I6266</f>
        <v/>
      </c>
      <c r="K6266">
        <f>IF(A6266="","",IF(J6266&lt;=IFERROR(VLOOKUP(A6266,Produtos!$A:$E,5,FALSE),0),"ABAIXO DO MINIMO","OK"))</f>
        <v/>
      </c>
    </row>
    <row r="6267">
      <c r="B6267">
        <f>IFERROR(VLOOKUP(A6267,Produtos!A:B,2,FALSE),"")</f>
        <v/>
      </c>
      <c r="D6267" s="10">
        <f>IFERROR(INDEX(Lotes!$E:$E,MATCH(1,(Lotes!$A:$A=A6267)*(Lotes!$C:$C=C6267),0)),"")</f>
        <v/>
      </c>
      <c r="E6267" s="14">
        <f>IF(D6267="","",D6267-TODAY())</f>
        <v/>
      </c>
      <c r="F6267">
        <f>IF(D6267="","",IF(E6267&lt;0,"VENCIDO",IF(E6267&lt;=30,"VENCE EM &lt;= 30 DIAS",IF(E6267&lt;=60,"ATENCAO (31-60 DIAS)","OK"))))</f>
        <v/>
      </c>
      <c r="G6267" s="14">
        <f>SUMIFS(Lancamentos!$G:$G,Lancamentos!$C:$C,$A6267,Lancamentos!$E:$E,$C6267,Lancamentos!$B:$B,"ENTRADA")</f>
        <v/>
      </c>
      <c r="H6267" s="14">
        <f>SUMIFS(Lancamentos!$G:$G,Lancamentos!$C:$C,$A6267,Lancamentos!$E:$E,$C6267,Lancamentos!$B:$B,"SAIDA_USO")</f>
        <v/>
      </c>
      <c r="I6267" s="14">
        <f>SUMIFS(Lancamentos!$G:$G,Lancamentos!$C:$C,$A6267,Lancamentos!$E:$E,$C6267,Lancamentos!$B:$B,"SAIDA_DESCARTE")</f>
        <v/>
      </c>
      <c r="J6267" s="14">
        <f>G6267-H6267-I6267</f>
        <v/>
      </c>
      <c r="K6267">
        <f>IF(A6267="","",IF(J6267&lt;=IFERROR(VLOOKUP(A6267,Produtos!$A:$E,5,FALSE),0),"ABAIXO DO MINIMO","OK"))</f>
        <v/>
      </c>
    </row>
    <row r="6268">
      <c r="B6268">
        <f>IFERROR(VLOOKUP(A6268,Produtos!A:B,2,FALSE),"")</f>
        <v/>
      </c>
      <c r="D6268" s="10">
        <f>IFERROR(INDEX(Lotes!$E:$E,MATCH(1,(Lotes!$A:$A=A6268)*(Lotes!$C:$C=C6268),0)),"")</f>
        <v/>
      </c>
      <c r="E6268" s="14">
        <f>IF(D6268="","",D6268-TODAY())</f>
        <v/>
      </c>
      <c r="F6268">
        <f>IF(D6268="","",IF(E6268&lt;0,"VENCIDO",IF(E6268&lt;=30,"VENCE EM &lt;= 30 DIAS",IF(E6268&lt;=60,"ATENCAO (31-60 DIAS)","OK"))))</f>
        <v/>
      </c>
      <c r="G6268" s="14">
        <f>SUMIFS(Lancamentos!$G:$G,Lancamentos!$C:$C,$A6268,Lancamentos!$E:$E,$C6268,Lancamentos!$B:$B,"ENTRADA")</f>
        <v/>
      </c>
      <c r="H6268" s="14">
        <f>SUMIFS(Lancamentos!$G:$G,Lancamentos!$C:$C,$A6268,Lancamentos!$E:$E,$C6268,Lancamentos!$B:$B,"SAIDA_USO")</f>
        <v/>
      </c>
      <c r="I6268" s="14">
        <f>SUMIFS(Lancamentos!$G:$G,Lancamentos!$C:$C,$A6268,Lancamentos!$E:$E,$C6268,Lancamentos!$B:$B,"SAIDA_DESCARTE")</f>
        <v/>
      </c>
      <c r="J6268" s="14">
        <f>G6268-H6268-I6268</f>
        <v/>
      </c>
      <c r="K6268">
        <f>IF(A6268="","",IF(J6268&lt;=IFERROR(VLOOKUP(A6268,Produtos!$A:$E,5,FALSE),0),"ABAIXO DO MINIMO","OK"))</f>
        <v/>
      </c>
    </row>
    <row r="6269">
      <c r="B6269">
        <f>IFERROR(VLOOKUP(A6269,Produtos!A:B,2,FALSE),"")</f>
        <v/>
      </c>
      <c r="D6269" s="10">
        <f>IFERROR(INDEX(Lotes!$E:$E,MATCH(1,(Lotes!$A:$A=A6269)*(Lotes!$C:$C=C6269),0)),"")</f>
        <v/>
      </c>
      <c r="E6269" s="14">
        <f>IF(D6269="","",D6269-TODAY())</f>
        <v/>
      </c>
      <c r="F6269">
        <f>IF(D6269="","",IF(E6269&lt;0,"VENCIDO",IF(E6269&lt;=30,"VENCE EM &lt;= 30 DIAS",IF(E6269&lt;=60,"ATENCAO (31-60 DIAS)","OK"))))</f>
        <v/>
      </c>
      <c r="G6269" s="14">
        <f>SUMIFS(Lancamentos!$G:$G,Lancamentos!$C:$C,$A6269,Lancamentos!$E:$E,$C6269,Lancamentos!$B:$B,"ENTRADA")</f>
        <v/>
      </c>
      <c r="H6269" s="14">
        <f>SUMIFS(Lancamentos!$G:$G,Lancamentos!$C:$C,$A6269,Lancamentos!$E:$E,$C6269,Lancamentos!$B:$B,"SAIDA_USO")</f>
        <v/>
      </c>
      <c r="I6269" s="14">
        <f>SUMIFS(Lancamentos!$G:$G,Lancamentos!$C:$C,$A6269,Lancamentos!$E:$E,$C6269,Lancamentos!$B:$B,"SAIDA_DESCARTE")</f>
        <v/>
      </c>
      <c r="J6269" s="14">
        <f>G6269-H6269-I6269</f>
        <v/>
      </c>
      <c r="K6269">
        <f>IF(A6269="","",IF(J6269&lt;=IFERROR(VLOOKUP(A6269,Produtos!$A:$E,5,FALSE),0),"ABAIXO DO MINIMO","OK"))</f>
        <v/>
      </c>
    </row>
    <row r="6270">
      <c r="B6270">
        <f>IFERROR(VLOOKUP(A6270,Produtos!A:B,2,FALSE),"")</f>
        <v/>
      </c>
      <c r="D6270" s="10">
        <f>IFERROR(INDEX(Lotes!$E:$E,MATCH(1,(Lotes!$A:$A=A6270)*(Lotes!$C:$C=C6270),0)),"")</f>
        <v/>
      </c>
      <c r="E6270" s="14">
        <f>IF(D6270="","",D6270-TODAY())</f>
        <v/>
      </c>
      <c r="F6270">
        <f>IF(D6270="","",IF(E6270&lt;0,"VENCIDO",IF(E6270&lt;=30,"VENCE EM &lt;= 30 DIAS",IF(E6270&lt;=60,"ATENCAO (31-60 DIAS)","OK"))))</f>
        <v/>
      </c>
      <c r="G6270" s="14">
        <f>SUMIFS(Lancamentos!$G:$G,Lancamentos!$C:$C,$A6270,Lancamentos!$E:$E,$C6270,Lancamentos!$B:$B,"ENTRADA")</f>
        <v/>
      </c>
      <c r="H6270" s="14">
        <f>SUMIFS(Lancamentos!$G:$G,Lancamentos!$C:$C,$A6270,Lancamentos!$E:$E,$C6270,Lancamentos!$B:$B,"SAIDA_USO")</f>
        <v/>
      </c>
      <c r="I6270" s="14">
        <f>SUMIFS(Lancamentos!$G:$G,Lancamentos!$C:$C,$A6270,Lancamentos!$E:$E,$C6270,Lancamentos!$B:$B,"SAIDA_DESCARTE")</f>
        <v/>
      </c>
      <c r="J6270" s="14">
        <f>G6270-H6270-I6270</f>
        <v/>
      </c>
      <c r="K6270">
        <f>IF(A6270="","",IF(J6270&lt;=IFERROR(VLOOKUP(A6270,Produtos!$A:$E,5,FALSE),0),"ABAIXO DO MINIMO","OK"))</f>
        <v/>
      </c>
    </row>
    <row r="6271">
      <c r="B6271">
        <f>IFERROR(VLOOKUP(A6271,Produtos!A:B,2,FALSE),"")</f>
        <v/>
      </c>
      <c r="D6271" s="10">
        <f>IFERROR(INDEX(Lotes!$E:$E,MATCH(1,(Lotes!$A:$A=A6271)*(Lotes!$C:$C=C6271),0)),"")</f>
        <v/>
      </c>
      <c r="E6271" s="14">
        <f>IF(D6271="","",D6271-TODAY())</f>
        <v/>
      </c>
      <c r="F6271">
        <f>IF(D6271="","",IF(E6271&lt;0,"VENCIDO",IF(E6271&lt;=30,"VENCE EM &lt;= 30 DIAS",IF(E6271&lt;=60,"ATENCAO (31-60 DIAS)","OK"))))</f>
        <v/>
      </c>
      <c r="G6271" s="14">
        <f>SUMIFS(Lancamentos!$G:$G,Lancamentos!$C:$C,$A6271,Lancamentos!$E:$E,$C6271,Lancamentos!$B:$B,"ENTRADA")</f>
        <v/>
      </c>
      <c r="H6271" s="14">
        <f>SUMIFS(Lancamentos!$G:$G,Lancamentos!$C:$C,$A6271,Lancamentos!$E:$E,$C6271,Lancamentos!$B:$B,"SAIDA_USO")</f>
        <v/>
      </c>
      <c r="I6271" s="14">
        <f>SUMIFS(Lancamentos!$G:$G,Lancamentos!$C:$C,$A6271,Lancamentos!$E:$E,$C6271,Lancamentos!$B:$B,"SAIDA_DESCARTE")</f>
        <v/>
      </c>
      <c r="J6271" s="14">
        <f>G6271-H6271-I6271</f>
        <v/>
      </c>
      <c r="K6271">
        <f>IF(A6271="","",IF(J6271&lt;=IFERROR(VLOOKUP(A6271,Produtos!$A:$E,5,FALSE),0),"ABAIXO DO MINIMO","OK"))</f>
        <v/>
      </c>
    </row>
    <row r="6272">
      <c r="B6272">
        <f>IFERROR(VLOOKUP(A6272,Produtos!A:B,2,FALSE),"")</f>
        <v/>
      </c>
      <c r="D6272" s="10">
        <f>IFERROR(INDEX(Lotes!$E:$E,MATCH(1,(Lotes!$A:$A=A6272)*(Lotes!$C:$C=C6272),0)),"")</f>
        <v/>
      </c>
      <c r="E6272" s="14">
        <f>IF(D6272="","",D6272-TODAY())</f>
        <v/>
      </c>
      <c r="F6272">
        <f>IF(D6272="","",IF(E6272&lt;0,"VENCIDO",IF(E6272&lt;=30,"VENCE EM &lt;= 30 DIAS",IF(E6272&lt;=60,"ATENCAO (31-60 DIAS)","OK"))))</f>
        <v/>
      </c>
      <c r="G6272" s="14">
        <f>SUMIFS(Lancamentos!$G:$G,Lancamentos!$C:$C,$A6272,Lancamentos!$E:$E,$C6272,Lancamentos!$B:$B,"ENTRADA")</f>
        <v/>
      </c>
      <c r="H6272" s="14">
        <f>SUMIFS(Lancamentos!$G:$G,Lancamentos!$C:$C,$A6272,Lancamentos!$E:$E,$C6272,Lancamentos!$B:$B,"SAIDA_USO")</f>
        <v/>
      </c>
      <c r="I6272" s="14">
        <f>SUMIFS(Lancamentos!$G:$G,Lancamentos!$C:$C,$A6272,Lancamentos!$E:$E,$C6272,Lancamentos!$B:$B,"SAIDA_DESCARTE")</f>
        <v/>
      </c>
      <c r="J6272" s="14">
        <f>G6272-H6272-I6272</f>
        <v/>
      </c>
      <c r="K6272">
        <f>IF(A6272="","",IF(J6272&lt;=IFERROR(VLOOKUP(A6272,Produtos!$A:$E,5,FALSE),0),"ABAIXO DO MINIMO","OK"))</f>
        <v/>
      </c>
    </row>
    <row r="6273">
      <c r="B6273">
        <f>IFERROR(VLOOKUP(A6273,Produtos!A:B,2,FALSE),"")</f>
        <v/>
      </c>
      <c r="D6273" s="10">
        <f>IFERROR(INDEX(Lotes!$E:$E,MATCH(1,(Lotes!$A:$A=A6273)*(Lotes!$C:$C=C6273),0)),"")</f>
        <v/>
      </c>
      <c r="E6273" s="14">
        <f>IF(D6273="","",D6273-TODAY())</f>
        <v/>
      </c>
      <c r="F6273">
        <f>IF(D6273="","",IF(E6273&lt;0,"VENCIDO",IF(E6273&lt;=30,"VENCE EM &lt;= 30 DIAS",IF(E6273&lt;=60,"ATENCAO (31-60 DIAS)","OK"))))</f>
        <v/>
      </c>
      <c r="G6273" s="14">
        <f>SUMIFS(Lancamentos!$G:$G,Lancamentos!$C:$C,$A6273,Lancamentos!$E:$E,$C6273,Lancamentos!$B:$B,"ENTRADA")</f>
        <v/>
      </c>
      <c r="H6273" s="14">
        <f>SUMIFS(Lancamentos!$G:$G,Lancamentos!$C:$C,$A6273,Lancamentos!$E:$E,$C6273,Lancamentos!$B:$B,"SAIDA_USO")</f>
        <v/>
      </c>
      <c r="I6273" s="14">
        <f>SUMIFS(Lancamentos!$G:$G,Lancamentos!$C:$C,$A6273,Lancamentos!$E:$E,$C6273,Lancamentos!$B:$B,"SAIDA_DESCARTE")</f>
        <v/>
      </c>
      <c r="J6273" s="14">
        <f>G6273-H6273-I6273</f>
        <v/>
      </c>
      <c r="K6273">
        <f>IF(A6273="","",IF(J6273&lt;=IFERROR(VLOOKUP(A6273,Produtos!$A:$E,5,FALSE),0),"ABAIXO DO MINIMO","OK"))</f>
        <v/>
      </c>
    </row>
    <row r="6274">
      <c r="B6274">
        <f>IFERROR(VLOOKUP(A6274,Produtos!A:B,2,FALSE),"")</f>
        <v/>
      </c>
      <c r="D6274" s="10">
        <f>IFERROR(INDEX(Lotes!$E:$E,MATCH(1,(Lotes!$A:$A=A6274)*(Lotes!$C:$C=C6274),0)),"")</f>
        <v/>
      </c>
      <c r="E6274" s="14">
        <f>IF(D6274="","",D6274-TODAY())</f>
        <v/>
      </c>
      <c r="F6274">
        <f>IF(D6274="","",IF(E6274&lt;0,"VENCIDO",IF(E6274&lt;=30,"VENCE EM &lt;= 30 DIAS",IF(E6274&lt;=60,"ATENCAO (31-60 DIAS)","OK"))))</f>
        <v/>
      </c>
      <c r="G6274" s="14">
        <f>SUMIFS(Lancamentos!$G:$G,Lancamentos!$C:$C,$A6274,Lancamentos!$E:$E,$C6274,Lancamentos!$B:$B,"ENTRADA")</f>
        <v/>
      </c>
      <c r="H6274" s="14">
        <f>SUMIFS(Lancamentos!$G:$G,Lancamentos!$C:$C,$A6274,Lancamentos!$E:$E,$C6274,Lancamentos!$B:$B,"SAIDA_USO")</f>
        <v/>
      </c>
      <c r="I6274" s="14">
        <f>SUMIFS(Lancamentos!$G:$G,Lancamentos!$C:$C,$A6274,Lancamentos!$E:$E,$C6274,Lancamentos!$B:$B,"SAIDA_DESCARTE")</f>
        <v/>
      </c>
      <c r="J6274" s="14">
        <f>G6274-H6274-I6274</f>
        <v/>
      </c>
      <c r="K6274">
        <f>IF(A6274="","",IF(J6274&lt;=IFERROR(VLOOKUP(A6274,Produtos!$A:$E,5,FALSE),0),"ABAIXO DO MINIMO","OK"))</f>
        <v/>
      </c>
    </row>
    <row r="6275">
      <c r="B6275">
        <f>IFERROR(VLOOKUP(A6275,Produtos!A:B,2,FALSE),"")</f>
        <v/>
      </c>
      <c r="D6275" s="10">
        <f>IFERROR(INDEX(Lotes!$E:$E,MATCH(1,(Lotes!$A:$A=A6275)*(Lotes!$C:$C=C6275),0)),"")</f>
        <v/>
      </c>
      <c r="E6275" s="14">
        <f>IF(D6275="","",D6275-TODAY())</f>
        <v/>
      </c>
      <c r="F6275">
        <f>IF(D6275="","",IF(E6275&lt;0,"VENCIDO",IF(E6275&lt;=30,"VENCE EM &lt;= 30 DIAS",IF(E6275&lt;=60,"ATENCAO (31-60 DIAS)","OK"))))</f>
        <v/>
      </c>
      <c r="G6275" s="14">
        <f>SUMIFS(Lancamentos!$G:$G,Lancamentos!$C:$C,$A6275,Lancamentos!$E:$E,$C6275,Lancamentos!$B:$B,"ENTRADA")</f>
        <v/>
      </c>
      <c r="H6275" s="14">
        <f>SUMIFS(Lancamentos!$G:$G,Lancamentos!$C:$C,$A6275,Lancamentos!$E:$E,$C6275,Lancamentos!$B:$B,"SAIDA_USO")</f>
        <v/>
      </c>
      <c r="I6275" s="14">
        <f>SUMIFS(Lancamentos!$G:$G,Lancamentos!$C:$C,$A6275,Lancamentos!$E:$E,$C6275,Lancamentos!$B:$B,"SAIDA_DESCARTE")</f>
        <v/>
      </c>
      <c r="J6275" s="14">
        <f>G6275-H6275-I6275</f>
        <v/>
      </c>
      <c r="K6275">
        <f>IF(A6275="","",IF(J6275&lt;=IFERROR(VLOOKUP(A6275,Produtos!$A:$E,5,FALSE),0),"ABAIXO DO MINIMO","OK"))</f>
        <v/>
      </c>
    </row>
    <row r="6276">
      <c r="B6276">
        <f>IFERROR(VLOOKUP(A6276,Produtos!A:B,2,FALSE),"")</f>
        <v/>
      </c>
      <c r="D6276" s="10">
        <f>IFERROR(INDEX(Lotes!$E:$E,MATCH(1,(Lotes!$A:$A=A6276)*(Lotes!$C:$C=C6276),0)),"")</f>
        <v/>
      </c>
      <c r="E6276" s="14">
        <f>IF(D6276="","",D6276-TODAY())</f>
        <v/>
      </c>
      <c r="F6276">
        <f>IF(D6276="","",IF(E6276&lt;0,"VENCIDO",IF(E6276&lt;=30,"VENCE EM &lt;= 30 DIAS",IF(E6276&lt;=60,"ATENCAO (31-60 DIAS)","OK"))))</f>
        <v/>
      </c>
      <c r="G6276" s="14">
        <f>SUMIFS(Lancamentos!$G:$G,Lancamentos!$C:$C,$A6276,Lancamentos!$E:$E,$C6276,Lancamentos!$B:$B,"ENTRADA")</f>
        <v/>
      </c>
      <c r="H6276" s="14">
        <f>SUMIFS(Lancamentos!$G:$G,Lancamentos!$C:$C,$A6276,Lancamentos!$E:$E,$C6276,Lancamentos!$B:$B,"SAIDA_USO")</f>
        <v/>
      </c>
      <c r="I6276" s="14">
        <f>SUMIFS(Lancamentos!$G:$G,Lancamentos!$C:$C,$A6276,Lancamentos!$E:$E,$C6276,Lancamentos!$B:$B,"SAIDA_DESCARTE")</f>
        <v/>
      </c>
      <c r="J6276" s="14">
        <f>G6276-H6276-I6276</f>
        <v/>
      </c>
      <c r="K6276">
        <f>IF(A6276="","",IF(J6276&lt;=IFERROR(VLOOKUP(A6276,Produtos!$A:$E,5,FALSE),0),"ABAIXO DO MINIMO","OK"))</f>
        <v/>
      </c>
    </row>
    <row r="6277">
      <c r="B6277">
        <f>IFERROR(VLOOKUP(A6277,Produtos!A:B,2,FALSE),"")</f>
        <v/>
      </c>
      <c r="D6277" s="10">
        <f>IFERROR(INDEX(Lotes!$E:$E,MATCH(1,(Lotes!$A:$A=A6277)*(Lotes!$C:$C=C6277),0)),"")</f>
        <v/>
      </c>
      <c r="E6277" s="14">
        <f>IF(D6277="","",D6277-TODAY())</f>
        <v/>
      </c>
      <c r="F6277">
        <f>IF(D6277="","",IF(E6277&lt;0,"VENCIDO",IF(E6277&lt;=30,"VENCE EM &lt;= 30 DIAS",IF(E6277&lt;=60,"ATENCAO (31-60 DIAS)","OK"))))</f>
        <v/>
      </c>
      <c r="G6277" s="14">
        <f>SUMIFS(Lancamentos!$G:$G,Lancamentos!$C:$C,$A6277,Lancamentos!$E:$E,$C6277,Lancamentos!$B:$B,"ENTRADA")</f>
        <v/>
      </c>
      <c r="H6277" s="14">
        <f>SUMIFS(Lancamentos!$G:$G,Lancamentos!$C:$C,$A6277,Lancamentos!$E:$E,$C6277,Lancamentos!$B:$B,"SAIDA_USO")</f>
        <v/>
      </c>
      <c r="I6277" s="14">
        <f>SUMIFS(Lancamentos!$G:$G,Lancamentos!$C:$C,$A6277,Lancamentos!$E:$E,$C6277,Lancamentos!$B:$B,"SAIDA_DESCARTE")</f>
        <v/>
      </c>
      <c r="J6277" s="14">
        <f>G6277-H6277-I6277</f>
        <v/>
      </c>
      <c r="K6277">
        <f>IF(A6277="","",IF(J6277&lt;=IFERROR(VLOOKUP(A6277,Produtos!$A:$E,5,FALSE),0),"ABAIXO DO MINIMO","OK"))</f>
        <v/>
      </c>
    </row>
    <row r="6278">
      <c r="B6278">
        <f>IFERROR(VLOOKUP(A6278,Produtos!A:B,2,FALSE),"")</f>
        <v/>
      </c>
      <c r="D6278" s="10">
        <f>IFERROR(INDEX(Lotes!$E:$E,MATCH(1,(Lotes!$A:$A=A6278)*(Lotes!$C:$C=C6278),0)),"")</f>
        <v/>
      </c>
      <c r="E6278" s="14">
        <f>IF(D6278="","",D6278-TODAY())</f>
        <v/>
      </c>
      <c r="F6278">
        <f>IF(D6278="","",IF(E6278&lt;0,"VENCIDO",IF(E6278&lt;=30,"VENCE EM &lt;= 30 DIAS",IF(E6278&lt;=60,"ATENCAO (31-60 DIAS)","OK"))))</f>
        <v/>
      </c>
      <c r="G6278" s="14">
        <f>SUMIFS(Lancamentos!$G:$G,Lancamentos!$C:$C,$A6278,Lancamentos!$E:$E,$C6278,Lancamentos!$B:$B,"ENTRADA")</f>
        <v/>
      </c>
      <c r="H6278" s="14">
        <f>SUMIFS(Lancamentos!$G:$G,Lancamentos!$C:$C,$A6278,Lancamentos!$E:$E,$C6278,Lancamentos!$B:$B,"SAIDA_USO")</f>
        <v/>
      </c>
      <c r="I6278" s="14">
        <f>SUMIFS(Lancamentos!$G:$G,Lancamentos!$C:$C,$A6278,Lancamentos!$E:$E,$C6278,Lancamentos!$B:$B,"SAIDA_DESCARTE")</f>
        <v/>
      </c>
      <c r="J6278" s="14">
        <f>G6278-H6278-I6278</f>
        <v/>
      </c>
      <c r="K6278">
        <f>IF(A6278="","",IF(J6278&lt;=IFERROR(VLOOKUP(A6278,Produtos!$A:$E,5,FALSE),0),"ABAIXO DO MINIMO","OK"))</f>
        <v/>
      </c>
    </row>
    <row r="6279">
      <c r="B6279">
        <f>IFERROR(VLOOKUP(A6279,Produtos!A:B,2,FALSE),"")</f>
        <v/>
      </c>
      <c r="D6279" s="10">
        <f>IFERROR(INDEX(Lotes!$E:$E,MATCH(1,(Lotes!$A:$A=A6279)*(Lotes!$C:$C=C6279),0)),"")</f>
        <v/>
      </c>
      <c r="E6279" s="14">
        <f>IF(D6279="","",D6279-TODAY())</f>
        <v/>
      </c>
      <c r="F6279">
        <f>IF(D6279="","",IF(E6279&lt;0,"VENCIDO",IF(E6279&lt;=30,"VENCE EM &lt;= 30 DIAS",IF(E6279&lt;=60,"ATENCAO (31-60 DIAS)","OK"))))</f>
        <v/>
      </c>
      <c r="G6279" s="14">
        <f>SUMIFS(Lancamentos!$G:$G,Lancamentos!$C:$C,$A6279,Lancamentos!$E:$E,$C6279,Lancamentos!$B:$B,"ENTRADA")</f>
        <v/>
      </c>
      <c r="H6279" s="14">
        <f>SUMIFS(Lancamentos!$G:$G,Lancamentos!$C:$C,$A6279,Lancamentos!$E:$E,$C6279,Lancamentos!$B:$B,"SAIDA_USO")</f>
        <v/>
      </c>
      <c r="I6279" s="14">
        <f>SUMIFS(Lancamentos!$G:$G,Lancamentos!$C:$C,$A6279,Lancamentos!$E:$E,$C6279,Lancamentos!$B:$B,"SAIDA_DESCARTE")</f>
        <v/>
      </c>
      <c r="J6279" s="14">
        <f>G6279-H6279-I6279</f>
        <v/>
      </c>
      <c r="K6279">
        <f>IF(A6279="","",IF(J6279&lt;=IFERROR(VLOOKUP(A6279,Produtos!$A:$E,5,FALSE),0),"ABAIXO DO MINIMO","OK"))</f>
        <v/>
      </c>
    </row>
    <row r="6280">
      <c r="B6280">
        <f>IFERROR(VLOOKUP(A6280,Produtos!A:B,2,FALSE),"")</f>
        <v/>
      </c>
      <c r="D6280" s="10">
        <f>IFERROR(INDEX(Lotes!$E:$E,MATCH(1,(Lotes!$A:$A=A6280)*(Lotes!$C:$C=C6280),0)),"")</f>
        <v/>
      </c>
      <c r="E6280" s="14">
        <f>IF(D6280="","",D6280-TODAY())</f>
        <v/>
      </c>
      <c r="F6280">
        <f>IF(D6280="","",IF(E6280&lt;0,"VENCIDO",IF(E6280&lt;=30,"VENCE EM &lt;= 30 DIAS",IF(E6280&lt;=60,"ATENCAO (31-60 DIAS)","OK"))))</f>
        <v/>
      </c>
      <c r="G6280" s="14">
        <f>SUMIFS(Lancamentos!$G:$G,Lancamentos!$C:$C,$A6280,Lancamentos!$E:$E,$C6280,Lancamentos!$B:$B,"ENTRADA")</f>
        <v/>
      </c>
      <c r="H6280" s="14">
        <f>SUMIFS(Lancamentos!$G:$G,Lancamentos!$C:$C,$A6280,Lancamentos!$E:$E,$C6280,Lancamentos!$B:$B,"SAIDA_USO")</f>
        <v/>
      </c>
      <c r="I6280" s="14">
        <f>SUMIFS(Lancamentos!$G:$G,Lancamentos!$C:$C,$A6280,Lancamentos!$E:$E,$C6280,Lancamentos!$B:$B,"SAIDA_DESCARTE")</f>
        <v/>
      </c>
      <c r="J6280" s="14">
        <f>G6280-H6280-I6280</f>
        <v/>
      </c>
      <c r="K6280">
        <f>IF(A6280="","",IF(J6280&lt;=IFERROR(VLOOKUP(A6280,Produtos!$A:$E,5,FALSE),0),"ABAIXO DO MINIMO","OK"))</f>
        <v/>
      </c>
    </row>
    <row r="6281">
      <c r="B6281">
        <f>IFERROR(VLOOKUP(A6281,Produtos!A:B,2,FALSE),"")</f>
        <v/>
      </c>
      <c r="D6281" s="10">
        <f>IFERROR(INDEX(Lotes!$E:$E,MATCH(1,(Lotes!$A:$A=A6281)*(Lotes!$C:$C=C6281),0)),"")</f>
        <v/>
      </c>
      <c r="E6281" s="14">
        <f>IF(D6281="","",D6281-TODAY())</f>
        <v/>
      </c>
      <c r="F6281">
        <f>IF(D6281="","",IF(E6281&lt;0,"VENCIDO",IF(E6281&lt;=30,"VENCE EM &lt;= 30 DIAS",IF(E6281&lt;=60,"ATENCAO (31-60 DIAS)","OK"))))</f>
        <v/>
      </c>
      <c r="G6281" s="14">
        <f>SUMIFS(Lancamentos!$G:$G,Lancamentos!$C:$C,$A6281,Lancamentos!$E:$E,$C6281,Lancamentos!$B:$B,"ENTRADA")</f>
        <v/>
      </c>
      <c r="H6281" s="14">
        <f>SUMIFS(Lancamentos!$G:$G,Lancamentos!$C:$C,$A6281,Lancamentos!$E:$E,$C6281,Lancamentos!$B:$B,"SAIDA_USO")</f>
        <v/>
      </c>
      <c r="I6281" s="14">
        <f>SUMIFS(Lancamentos!$G:$G,Lancamentos!$C:$C,$A6281,Lancamentos!$E:$E,$C6281,Lancamentos!$B:$B,"SAIDA_DESCARTE")</f>
        <v/>
      </c>
      <c r="J6281" s="14">
        <f>G6281-H6281-I6281</f>
        <v/>
      </c>
      <c r="K6281">
        <f>IF(A6281="","",IF(J6281&lt;=IFERROR(VLOOKUP(A6281,Produtos!$A:$E,5,FALSE),0),"ABAIXO DO MINIMO","OK"))</f>
        <v/>
      </c>
    </row>
    <row r="6282">
      <c r="B6282">
        <f>IFERROR(VLOOKUP(A6282,Produtos!A:B,2,FALSE),"")</f>
        <v/>
      </c>
      <c r="D6282" s="10">
        <f>IFERROR(INDEX(Lotes!$E:$E,MATCH(1,(Lotes!$A:$A=A6282)*(Lotes!$C:$C=C6282),0)),"")</f>
        <v/>
      </c>
      <c r="E6282" s="14">
        <f>IF(D6282="","",D6282-TODAY())</f>
        <v/>
      </c>
      <c r="F6282">
        <f>IF(D6282="","",IF(E6282&lt;0,"VENCIDO",IF(E6282&lt;=30,"VENCE EM &lt;= 30 DIAS",IF(E6282&lt;=60,"ATENCAO (31-60 DIAS)","OK"))))</f>
        <v/>
      </c>
      <c r="G6282" s="14">
        <f>SUMIFS(Lancamentos!$G:$G,Lancamentos!$C:$C,$A6282,Lancamentos!$E:$E,$C6282,Lancamentos!$B:$B,"ENTRADA")</f>
        <v/>
      </c>
      <c r="H6282" s="14">
        <f>SUMIFS(Lancamentos!$G:$G,Lancamentos!$C:$C,$A6282,Lancamentos!$E:$E,$C6282,Lancamentos!$B:$B,"SAIDA_USO")</f>
        <v/>
      </c>
      <c r="I6282" s="14">
        <f>SUMIFS(Lancamentos!$G:$G,Lancamentos!$C:$C,$A6282,Lancamentos!$E:$E,$C6282,Lancamentos!$B:$B,"SAIDA_DESCARTE")</f>
        <v/>
      </c>
      <c r="J6282" s="14">
        <f>G6282-H6282-I6282</f>
        <v/>
      </c>
      <c r="K6282">
        <f>IF(A6282="","",IF(J6282&lt;=IFERROR(VLOOKUP(A6282,Produtos!$A:$E,5,FALSE),0),"ABAIXO DO MINIMO","OK"))</f>
        <v/>
      </c>
    </row>
    <row r="6283">
      <c r="B6283">
        <f>IFERROR(VLOOKUP(A6283,Produtos!A:B,2,FALSE),"")</f>
        <v/>
      </c>
      <c r="D6283" s="10">
        <f>IFERROR(INDEX(Lotes!$E:$E,MATCH(1,(Lotes!$A:$A=A6283)*(Lotes!$C:$C=C6283),0)),"")</f>
        <v/>
      </c>
      <c r="E6283" s="14">
        <f>IF(D6283="","",D6283-TODAY())</f>
        <v/>
      </c>
      <c r="F6283">
        <f>IF(D6283="","",IF(E6283&lt;0,"VENCIDO",IF(E6283&lt;=30,"VENCE EM &lt;= 30 DIAS",IF(E6283&lt;=60,"ATENCAO (31-60 DIAS)","OK"))))</f>
        <v/>
      </c>
      <c r="G6283" s="14">
        <f>SUMIFS(Lancamentos!$G:$G,Lancamentos!$C:$C,$A6283,Lancamentos!$E:$E,$C6283,Lancamentos!$B:$B,"ENTRADA")</f>
        <v/>
      </c>
      <c r="H6283" s="14">
        <f>SUMIFS(Lancamentos!$G:$G,Lancamentos!$C:$C,$A6283,Lancamentos!$E:$E,$C6283,Lancamentos!$B:$B,"SAIDA_USO")</f>
        <v/>
      </c>
      <c r="I6283" s="14">
        <f>SUMIFS(Lancamentos!$G:$G,Lancamentos!$C:$C,$A6283,Lancamentos!$E:$E,$C6283,Lancamentos!$B:$B,"SAIDA_DESCARTE")</f>
        <v/>
      </c>
      <c r="J6283" s="14">
        <f>G6283-H6283-I6283</f>
        <v/>
      </c>
      <c r="K6283">
        <f>IF(A6283="","",IF(J6283&lt;=IFERROR(VLOOKUP(A6283,Produtos!$A:$E,5,FALSE),0),"ABAIXO DO MINIMO","OK"))</f>
        <v/>
      </c>
    </row>
    <row r="6284">
      <c r="B6284">
        <f>IFERROR(VLOOKUP(A6284,Produtos!A:B,2,FALSE),"")</f>
        <v/>
      </c>
      <c r="D6284" s="10">
        <f>IFERROR(INDEX(Lotes!$E:$E,MATCH(1,(Lotes!$A:$A=A6284)*(Lotes!$C:$C=C6284),0)),"")</f>
        <v/>
      </c>
      <c r="E6284" s="14">
        <f>IF(D6284="","",D6284-TODAY())</f>
        <v/>
      </c>
      <c r="F6284">
        <f>IF(D6284="","",IF(E6284&lt;0,"VENCIDO",IF(E6284&lt;=30,"VENCE EM &lt;= 30 DIAS",IF(E6284&lt;=60,"ATENCAO (31-60 DIAS)","OK"))))</f>
        <v/>
      </c>
      <c r="G6284" s="14">
        <f>SUMIFS(Lancamentos!$G:$G,Lancamentos!$C:$C,$A6284,Lancamentos!$E:$E,$C6284,Lancamentos!$B:$B,"ENTRADA")</f>
        <v/>
      </c>
      <c r="H6284" s="14">
        <f>SUMIFS(Lancamentos!$G:$G,Lancamentos!$C:$C,$A6284,Lancamentos!$E:$E,$C6284,Lancamentos!$B:$B,"SAIDA_USO")</f>
        <v/>
      </c>
      <c r="I6284" s="14">
        <f>SUMIFS(Lancamentos!$G:$G,Lancamentos!$C:$C,$A6284,Lancamentos!$E:$E,$C6284,Lancamentos!$B:$B,"SAIDA_DESCARTE")</f>
        <v/>
      </c>
      <c r="J6284" s="14">
        <f>G6284-H6284-I6284</f>
        <v/>
      </c>
      <c r="K6284">
        <f>IF(A6284="","",IF(J6284&lt;=IFERROR(VLOOKUP(A6284,Produtos!$A:$E,5,FALSE),0),"ABAIXO DO MINIMO","OK"))</f>
        <v/>
      </c>
    </row>
    <row r="6285">
      <c r="B6285">
        <f>IFERROR(VLOOKUP(A6285,Produtos!A:B,2,FALSE),"")</f>
        <v/>
      </c>
      <c r="D6285" s="10">
        <f>IFERROR(INDEX(Lotes!$E:$E,MATCH(1,(Lotes!$A:$A=A6285)*(Lotes!$C:$C=C6285),0)),"")</f>
        <v/>
      </c>
      <c r="E6285" s="14">
        <f>IF(D6285="","",D6285-TODAY())</f>
        <v/>
      </c>
      <c r="F6285">
        <f>IF(D6285="","",IF(E6285&lt;0,"VENCIDO",IF(E6285&lt;=30,"VENCE EM &lt;= 30 DIAS",IF(E6285&lt;=60,"ATENCAO (31-60 DIAS)","OK"))))</f>
        <v/>
      </c>
      <c r="G6285" s="14">
        <f>SUMIFS(Lancamentos!$G:$G,Lancamentos!$C:$C,$A6285,Lancamentos!$E:$E,$C6285,Lancamentos!$B:$B,"ENTRADA")</f>
        <v/>
      </c>
      <c r="H6285" s="14">
        <f>SUMIFS(Lancamentos!$G:$G,Lancamentos!$C:$C,$A6285,Lancamentos!$E:$E,$C6285,Lancamentos!$B:$B,"SAIDA_USO")</f>
        <v/>
      </c>
      <c r="I6285" s="14">
        <f>SUMIFS(Lancamentos!$G:$G,Lancamentos!$C:$C,$A6285,Lancamentos!$E:$E,$C6285,Lancamentos!$B:$B,"SAIDA_DESCARTE")</f>
        <v/>
      </c>
      <c r="J6285" s="14">
        <f>G6285-H6285-I6285</f>
        <v/>
      </c>
      <c r="K6285">
        <f>IF(A6285="","",IF(J6285&lt;=IFERROR(VLOOKUP(A6285,Produtos!$A:$E,5,FALSE),0),"ABAIXO DO MINIMO","OK"))</f>
        <v/>
      </c>
    </row>
    <row r="6286">
      <c r="B6286">
        <f>IFERROR(VLOOKUP(A6286,Produtos!A:B,2,FALSE),"")</f>
        <v/>
      </c>
      <c r="D6286" s="10">
        <f>IFERROR(INDEX(Lotes!$E:$E,MATCH(1,(Lotes!$A:$A=A6286)*(Lotes!$C:$C=C6286),0)),"")</f>
        <v/>
      </c>
      <c r="E6286" s="14">
        <f>IF(D6286="","",D6286-TODAY())</f>
        <v/>
      </c>
      <c r="F6286">
        <f>IF(D6286="","",IF(E6286&lt;0,"VENCIDO",IF(E6286&lt;=30,"VENCE EM &lt;= 30 DIAS",IF(E6286&lt;=60,"ATENCAO (31-60 DIAS)","OK"))))</f>
        <v/>
      </c>
      <c r="G6286" s="14">
        <f>SUMIFS(Lancamentos!$G:$G,Lancamentos!$C:$C,$A6286,Lancamentos!$E:$E,$C6286,Lancamentos!$B:$B,"ENTRADA")</f>
        <v/>
      </c>
      <c r="H6286" s="14">
        <f>SUMIFS(Lancamentos!$G:$G,Lancamentos!$C:$C,$A6286,Lancamentos!$E:$E,$C6286,Lancamentos!$B:$B,"SAIDA_USO")</f>
        <v/>
      </c>
      <c r="I6286" s="14">
        <f>SUMIFS(Lancamentos!$G:$G,Lancamentos!$C:$C,$A6286,Lancamentos!$E:$E,$C6286,Lancamentos!$B:$B,"SAIDA_DESCARTE")</f>
        <v/>
      </c>
      <c r="J6286" s="14">
        <f>G6286-H6286-I6286</f>
        <v/>
      </c>
      <c r="K6286">
        <f>IF(A6286="","",IF(J6286&lt;=IFERROR(VLOOKUP(A6286,Produtos!$A:$E,5,FALSE),0),"ABAIXO DO MINIMO","OK"))</f>
        <v/>
      </c>
    </row>
    <row r="6287">
      <c r="B6287">
        <f>IFERROR(VLOOKUP(A6287,Produtos!A:B,2,FALSE),"")</f>
        <v/>
      </c>
      <c r="D6287" s="10">
        <f>IFERROR(INDEX(Lotes!$E:$E,MATCH(1,(Lotes!$A:$A=A6287)*(Lotes!$C:$C=C6287),0)),"")</f>
        <v/>
      </c>
      <c r="E6287" s="14">
        <f>IF(D6287="","",D6287-TODAY())</f>
        <v/>
      </c>
      <c r="F6287">
        <f>IF(D6287="","",IF(E6287&lt;0,"VENCIDO",IF(E6287&lt;=30,"VENCE EM &lt;= 30 DIAS",IF(E6287&lt;=60,"ATENCAO (31-60 DIAS)","OK"))))</f>
        <v/>
      </c>
      <c r="G6287" s="14">
        <f>SUMIFS(Lancamentos!$G:$G,Lancamentos!$C:$C,$A6287,Lancamentos!$E:$E,$C6287,Lancamentos!$B:$B,"ENTRADA")</f>
        <v/>
      </c>
      <c r="H6287" s="14">
        <f>SUMIFS(Lancamentos!$G:$G,Lancamentos!$C:$C,$A6287,Lancamentos!$E:$E,$C6287,Lancamentos!$B:$B,"SAIDA_USO")</f>
        <v/>
      </c>
      <c r="I6287" s="14">
        <f>SUMIFS(Lancamentos!$G:$G,Lancamentos!$C:$C,$A6287,Lancamentos!$E:$E,$C6287,Lancamentos!$B:$B,"SAIDA_DESCARTE")</f>
        <v/>
      </c>
      <c r="J6287" s="14">
        <f>G6287-H6287-I6287</f>
        <v/>
      </c>
      <c r="K6287">
        <f>IF(A6287="","",IF(J6287&lt;=IFERROR(VLOOKUP(A6287,Produtos!$A:$E,5,FALSE),0),"ABAIXO DO MINIMO","OK"))</f>
        <v/>
      </c>
    </row>
    <row r="6288">
      <c r="B6288">
        <f>IFERROR(VLOOKUP(A6288,Produtos!A:B,2,FALSE),"")</f>
        <v/>
      </c>
      <c r="D6288" s="10">
        <f>IFERROR(INDEX(Lotes!$E:$E,MATCH(1,(Lotes!$A:$A=A6288)*(Lotes!$C:$C=C6288),0)),"")</f>
        <v/>
      </c>
      <c r="E6288" s="14">
        <f>IF(D6288="","",D6288-TODAY())</f>
        <v/>
      </c>
      <c r="F6288">
        <f>IF(D6288="","",IF(E6288&lt;0,"VENCIDO",IF(E6288&lt;=30,"VENCE EM &lt;= 30 DIAS",IF(E6288&lt;=60,"ATENCAO (31-60 DIAS)","OK"))))</f>
        <v/>
      </c>
      <c r="G6288" s="14">
        <f>SUMIFS(Lancamentos!$G:$G,Lancamentos!$C:$C,$A6288,Lancamentos!$E:$E,$C6288,Lancamentos!$B:$B,"ENTRADA")</f>
        <v/>
      </c>
      <c r="H6288" s="14">
        <f>SUMIFS(Lancamentos!$G:$G,Lancamentos!$C:$C,$A6288,Lancamentos!$E:$E,$C6288,Lancamentos!$B:$B,"SAIDA_USO")</f>
        <v/>
      </c>
      <c r="I6288" s="14">
        <f>SUMIFS(Lancamentos!$G:$G,Lancamentos!$C:$C,$A6288,Lancamentos!$E:$E,$C6288,Lancamentos!$B:$B,"SAIDA_DESCARTE")</f>
        <v/>
      </c>
      <c r="J6288" s="14">
        <f>G6288-H6288-I6288</f>
        <v/>
      </c>
      <c r="K6288">
        <f>IF(A6288="","",IF(J6288&lt;=IFERROR(VLOOKUP(A6288,Produtos!$A:$E,5,FALSE),0),"ABAIXO DO MINIMO","OK"))</f>
        <v/>
      </c>
    </row>
    <row r="6289">
      <c r="B6289">
        <f>IFERROR(VLOOKUP(A6289,Produtos!A:B,2,FALSE),"")</f>
        <v/>
      </c>
      <c r="D6289" s="10">
        <f>IFERROR(INDEX(Lotes!$E:$E,MATCH(1,(Lotes!$A:$A=A6289)*(Lotes!$C:$C=C6289),0)),"")</f>
        <v/>
      </c>
      <c r="E6289" s="14">
        <f>IF(D6289="","",D6289-TODAY())</f>
        <v/>
      </c>
      <c r="F6289">
        <f>IF(D6289="","",IF(E6289&lt;0,"VENCIDO",IF(E6289&lt;=30,"VENCE EM &lt;= 30 DIAS",IF(E6289&lt;=60,"ATENCAO (31-60 DIAS)","OK"))))</f>
        <v/>
      </c>
      <c r="G6289" s="14">
        <f>SUMIFS(Lancamentos!$G:$G,Lancamentos!$C:$C,$A6289,Lancamentos!$E:$E,$C6289,Lancamentos!$B:$B,"ENTRADA")</f>
        <v/>
      </c>
      <c r="H6289" s="14">
        <f>SUMIFS(Lancamentos!$G:$G,Lancamentos!$C:$C,$A6289,Lancamentos!$E:$E,$C6289,Lancamentos!$B:$B,"SAIDA_USO")</f>
        <v/>
      </c>
      <c r="I6289" s="14">
        <f>SUMIFS(Lancamentos!$G:$G,Lancamentos!$C:$C,$A6289,Lancamentos!$E:$E,$C6289,Lancamentos!$B:$B,"SAIDA_DESCARTE")</f>
        <v/>
      </c>
      <c r="J6289" s="14">
        <f>G6289-H6289-I6289</f>
        <v/>
      </c>
      <c r="K6289">
        <f>IF(A6289="","",IF(J6289&lt;=IFERROR(VLOOKUP(A6289,Produtos!$A:$E,5,FALSE),0),"ABAIXO DO MINIMO","OK"))</f>
        <v/>
      </c>
    </row>
    <row r="6290">
      <c r="B6290">
        <f>IFERROR(VLOOKUP(A6290,Produtos!A:B,2,FALSE),"")</f>
        <v/>
      </c>
      <c r="D6290" s="10">
        <f>IFERROR(INDEX(Lotes!$E:$E,MATCH(1,(Lotes!$A:$A=A6290)*(Lotes!$C:$C=C6290),0)),"")</f>
        <v/>
      </c>
      <c r="E6290" s="14">
        <f>IF(D6290="","",D6290-TODAY())</f>
        <v/>
      </c>
      <c r="F6290">
        <f>IF(D6290="","",IF(E6290&lt;0,"VENCIDO",IF(E6290&lt;=30,"VENCE EM &lt;= 30 DIAS",IF(E6290&lt;=60,"ATENCAO (31-60 DIAS)","OK"))))</f>
        <v/>
      </c>
      <c r="G6290" s="14">
        <f>SUMIFS(Lancamentos!$G:$G,Lancamentos!$C:$C,$A6290,Lancamentos!$E:$E,$C6290,Lancamentos!$B:$B,"ENTRADA")</f>
        <v/>
      </c>
      <c r="H6290" s="14">
        <f>SUMIFS(Lancamentos!$G:$G,Lancamentos!$C:$C,$A6290,Lancamentos!$E:$E,$C6290,Lancamentos!$B:$B,"SAIDA_USO")</f>
        <v/>
      </c>
      <c r="I6290" s="14">
        <f>SUMIFS(Lancamentos!$G:$G,Lancamentos!$C:$C,$A6290,Lancamentos!$E:$E,$C6290,Lancamentos!$B:$B,"SAIDA_DESCARTE")</f>
        <v/>
      </c>
      <c r="J6290" s="14">
        <f>G6290-H6290-I6290</f>
        <v/>
      </c>
      <c r="K6290">
        <f>IF(A6290="","",IF(J6290&lt;=IFERROR(VLOOKUP(A6290,Produtos!$A:$E,5,FALSE),0),"ABAIXO DO MINIMO","OK"))</f>
        <v/>
      </c>
    </row>
    <row r="6291">
      <c r="B6291">
        <f>IFERROR(VLOOKUP(A6291,Produtos!A:B,2,FALSE),"")</f>
        <v/>
      </c>
      <c r="D6291" s="10">
        <f>IFERROR(INDEX(Lotes!$E:$E,MATCH(1,(Lotes!$A:$A=A6291)*(Lotes!$C:$C=C6291),0)),"")</f>
        <v/>
      </c>
      <c r="E6291" s="14">
        <f>IF(D6291="","",D6291-TODAY())</f>
        <v/>
      </c>
      <c r="F6291">
        <f>IF(D6291="","",IF(E6291&lt;0,"VENCIDO",IF(E6291&lt;=30,"VENCE EM &lt;= 30 DIAS",IF(E6291&lt;=60,"ATENCAO (31-60 DIAS)","OK"))))</f>
        <v/>
      </c>
      <c r="G6291" s="14">
        <f>SUMIFS(Lancamentos!$G:$G,Lancamentos!$C:$C,$A6291,Lancamentos!$E:$E,$C6291,Lancamentos!$B:$B,"ENTRADA")</f>
        <v/>
      </c>
      <c r="H6291" s="14">
        <f>SUMIFS(Lancamentos!$G:$G,Lancamentos!$C:$C,$A6291,Lancamentos!$E:$E,$C6291,Lancamentos!$B:$B,"SAIDA_USO")</f>
        <v/>
      </c>
      <c r="I6291" s="14">
        <f>SUMIFS(Lancamentos!$G:$G,Lancamentos!$C:$C,$A6291,Lancamentos!$E:$E,$C6291,Lancamentos!$B:$B,"SAIDA_DESCARTE")</f>
        <v/>
      </c>
      <c r="J6291" s="14">
        <f>G6291-H6291-I6291</f>
        <v/>
      </c>
      <c r="K6291">
        <f>IF(A6291="","",IF(J6291&lt;=IFERROR(VLOOKUP(A6291,Produtos!$A:$E,5,FALSE),0),"ABAIXO DO MINIMO","OK"))</f>
        <v/>
      </c>
    </row>
    <row r="6292">
      <c r="B6292">
        <f>IFERROR(VLOOKUP(A6292,Produtos!A:B,2,FALSE),"")</f>
        <v/>
      </c>
      <c r="D6292" s="10">
        <f>IFERROR(INDEX(Lotes!$E:$E,MATCH(1,(Lotes!$A:$A=A6292)*(Lotes!$C:$C=C6292),0)),"")</f>
        <v/>
      </c>
      <c r="E6292" s="14">
        <f>IF(D6292="","",D6292-TODAY())</f>
        <v/>
      </c>
      <c r="F6292">
        <f>IF(D6292="","",IF(E6292&lt;0,"VENCIDO",IF(E6292&lt;=30,"VENCE EM &lt;= 30 DIAS",IF(E6292&lt;=60,"ATENCAO (31-60 DIAS)","OK"))))</f>
        <v/>
      </c>
      <c r="G6292" s="14">
        <f>SUMIFS(Lancamentos!$G:$G,Lancamentos!$C:$C,$A6292,Lancamentos!$E:$E,$C6292,Lancamentos!$B:$B,"ENTRADA")</f>
        <v/>
      </c>
      <c r="H6292" s="14">
        <f>SUMIFS(Lancamentos!$G:$G,Lancamentos!$C:$C,$A6292,Lancamentos!$E:$E,$C6292,Lancamentos!$B:$B,"SAIDA_USO")</f>
        <v/>
      </c>
      <c r="I6292" s="14">
        <f>SUMIFS(Lancamentos!$G:$G,Lancamentos!$C:$C,$A6292,Lancamentos!$E:$E,$C6292,Lancamentos!$B:$B,"SAIDA_DESCARTE")</f>
        <v/>
      </c>
      <c r="J6292" s="14">
        <f>G6292-H6292-I6292</f>
        <v/>
      </c>
      <c r="K6292">
        <f>IF(A6292="","",IF(J6292&lt;=IFERROR(VLOOKUP(A6292,Produtos!$A:$E,5,FALSE),0),"ABAIXO DO MINIMO","OK"))</f>
        <v/>
      </c>
    </row>
    <row r="6293">
      <c r="B6293">
        <f>IFERROR(VLOOKUP(A6293,Produtos!A:B,2,FALSE),"")</f>
        <v/>
      </c>
      <c r="D6293" s="10">
        <f>IFERROR(INDEX(Lotes!$E:$E,MATCH(1,(Lotes!$A:$A=A6293)*(Lotes!$C:$C=C6293),0)),"")</f>
        <v/>
      </c>
      <c r="E6293" s="14">
        <f>IF(D6293="","",D6293-TODAY())</f>
        <v/>
      </c>
      <c r="F6293">
        <f>IF(D6293="","",IF(E6293&lt;0,"VENCIDO",IF(E6293&lt;=30,"VENCE EM &lt;= 30 DIAS",IF(E6293&lt;=60,"ATENCAO (31-60 DIAS)","OK"))))</f>
        <v/>
      </c>
      <c r="G6293" s="14">
        <f>SUMIFS(Lancamentos!$G:$G,Lancamentos!$C:$C,$A6293,Lancamentos!$E:$E,$C6293,Lancamentos!$B:$B,"ENTRADA")</f>
        <v/>
      </c>
      <c r="H6293" s="14">
        <f>SUMIFS(Lancamentos!$G:$G,Lancamentos!$C:$C,$A6293,Lancamentos!$E:$E,$C6293,Lancamentos!$B:$B,"SAIDA_USO")</f>
        <v/>
      </c>
      <c r="I6293" s="14">
        <f>SUMIFS(Lancamentos!$G:$G,Lancamentos!$C:$C,$A6293,Lancamentos!$E:$E,$C6293,Lancamentos!$B:$B,"SAIDA_DESCARTE")</f>
        <v/>
      </c>
      <c r="J6293" s="14">
        <f>G6293-H6293-I6293</f>
        <v/>
      </c>
      <c r="K6293">
        <f>IF(A6293="","",IF(J6293&lt;=IFERROR(VLOOKUP(A6293,Produtos!$A:$E,5,FALSE),0),"ABAIXO DO MINIMO","OK"))</f>
        <v/>
      </c>
    </row>
    <row r="6294">
      <c r="B6294">
        <f>IFERROR(VLOOKUP(A6294,Produtos!A:B,2,FALSE),"")</f>
        <v/>
      </c>
      <c r="D6294" s="10">
        <f>IFERROR(INDEX(Lotes!$E:$E,MATCH(1,(Lotes!$A:$A=A6294)*(Lotes!$C:$C=C6294),0)),"")</f>
        <v/>
      </c>
      <c r="E6294" s="14">
        <f>IF(D6294="","",D6294-TODAY())</f>
        <v/>
      </c>
      <c r="F6294">
        <f>IF(D6294="","",IF(E6294&lt;0,"VENCIDO",IF(E6294&lt;=30,"VENCE EM &lt;= 30 DIAS",IF(E6294&lt;=60,"ATENCAO (31-60 DIAS)","OK"))))</f>
        <v/>
      </c>
      <c r="G6294" s="14">
        <f>SUMIFS(Lancamentos!$G:$G,Lancamentos!$C:$C,$A6294,Lancamentos!$E:$E,$C6294,Lancamentos!$B:$B,"ENTRADA")</f>
        <v/>
      </c>
      <c r="H6294" s="14">
        <f>SUMIFS(Lancamentos!$G:$G,Lancamentos!$C:$C,$A6294,Lancamentos!$E:$E,$C6294,Lancamentos!$B:$B,"SAIDA_USO")</f>
        <v/>
      </c>
      <c r="I6294" s="14">
        <f>SUMIFS(Lancamentos!$G:$G,Lancamentos!$C:$C,$A6294,Lancamentos!$E:$E,$C6294,Lancamentos!$B:$B,"SAIDA_DESCARTE")</f>
        <v/>
      </c>
      <c r="J6294" s="14">
        <f>G6294-H6294-I6294</f>
        <v/>
      </c>
      <c r="K6294">
        <f>IF(A6294="","",IF(J6294&lt;=IFERROR(VLOOKUP(A6294,Produtos!$A:$E,5,FALSE),0),"ABAIXO DO MINIMO","OK"))</f>
        <v/>
      </c>
    </row>
    <row r="6295">
      <c r="B6295">
        <f>IFERROR(VLOOKUP(A6295,Produtos!A:B,2,FALSE),"")</f>
        <v/>
      </c>
      <c r="D6295" s="10">
        <f>IFERROR(INDEX(Lotes!$E:$E,MATCH(1,(Lotes!$A:$A=A6295)*(Lotes!$C:$C=C6295),0)),"")</f>
        <v/>
      </c>
      <c r="E6295" s="14">
        <f>IF(D6295="","",D6295-TODAY())</f>
        <v/>
      </c>
      <c r="F6295">
        <f>IF(D6295="","",IF(E6295&lt;0,"VENCIDO",IF(E6295&lt;=30,"VENCE EM &lt;= 30 DIAS",IF(E6295&lt;=60,"ATENCAO (31-60 DIAS)","OK"))))</f>
        <v/>
      </c>
      <c r="G6295" s="14">
        <f>SUMIFS(Lancamentos!$G:$G,Lancamentos!$C:$C,$A6295,Lancamentos!$E:$E,$C6295,Lancamentos!$B:$B,"ENTRADA")</f>
        <v/>
      </c>
      <c r="H6295" s="14">
        <f>SUMIFS(Lancamentos!$G:$G,Lancamentos!$C:$C,$A6295,Lancamentos!$E:$E,$C6295,Lancamentos!$B:$B,"SAIDA_USO")</f>
        <v/>
      </c>
      <c r="I6295" s="14">
        <f>SUMIFS(Lancamentos!$G:$G,Lancamentos!$C:$C,$A6295,Lancamentos!$E:$E,$C6295,Lancamentos!$B:$B,"SAIDA_DESCARTE")</f>
        <v/>
      </c>
      <c r="J6295" s="14">
        <f>G6295-H6295-I6295</f>
        <v/>
      </c>
      <c r="K6295">
        <f>IF(A6295="","",IF(J6295&lt;=IFERROR(VLOOKUP(A6295,Produtos!$A:$E,5,FALSE),0),"ABAIXO DO MINIMO","OK"))</f>
        <v/>
      </c>
    </row>
    <row r="6296">
      <c r="B6296">
        <f>IFERROR(VLOOKUP(A6296,Produtos!A:B,2,FALSE),"")</f>
        <v/>
      </c>
      <c r="D6296" s="10">
        <f>IFERROR(INDEX(Lotes!$E:$E,MATCH(1,(Lotes!$A:$A=A6296)*(Lotes!$C:$C=C6296),0)),"")</f>
        <v/>
      </c>
      <c r="E6296" s="14">
        <f>IF(D6296="","",D6296-TODAY())</f>
        <v/>
      </c>
      <c r="F6296">
        <f>IF(D6296="","",IF(E6296&lt;0,"VENCIDO",IF(E6296&lt;=30,"VENCE EM &lt;= 30 DIAS",IF(E6296&lt;=60,"ATENCAO (31-60 DIAS)","OK"))))</f>
        <v/>
      </c>
      <c r="G6296" s="14">
        <f>SUMIFS(Lancamentos!$G:$G,Lancamentos!$C:$C,$A6296,Lancamentos!$E:$E,$C6296,Lancamentos!$B:$B,"ENTRADA")</f>
        <v/>
      </c>
      <c r="H6296" s="14">
        <f>SUMIFS(Lancamentos!$G:$G,Lancamentos!$C:$C,$A6296,Lancamentos!$E:$E,$C6296,Lancamentos!$B:$B,"SAIDA_USO")</f>
        <v/>
      </c>
      <c r="I6296" s="14">
        <f>SUMIFS(Lancamentos!$G:$G,Lancamentos!$C:$C,$A6296,Lancamentos!$E:$E,$C6296,Lancamentos!$B:$B,"SAIDA_DESCARTE")</f>
        <v/>
      </c>
      <c r="J6296" s="14">
        <f>G6296-H6296-I6296</f>
        <v/>
      </c>
      <c r="K6296">
        <f>IF(A6296="","",IF(J6296&lt;=IFERROR(VLOOKUP(A6296,Produtos!$A:$E,5,FALSE),0),"ABAIXO DO MINIMO","OK"))</f>
        <v/>
      </c>
    </row>
    <row r="6297">
      <c r="B6297">
        <f>IFERROR(VLOOKUP(A6297,Produtos!A:B,2,FALSE),"")</f>
        <v/>
      </c>
      <c r="D6297" s="10">
        <f>IFERROR(INDEX(Lotes!$E:$E,MATCH(1,(Lotes!$A:$A=A6297)*(Lotes!$C:$C=C6297),0)),"")</f>
        <v/>
      </c>
      <c r="E6297" s="14">
        <f>IF(D6297="","",D6297-TODAY())</f>
        <v/>
      </c>
      <c r="F6297">
        <f>IF(D6297="","",IF(E6297&lt;0,"VENCIDO",IF(E6297&lt;=30,"VENCE EM &lt;= 30 DIAS",IF(E6297&lt;=60,"ATENCAO (31-60 DIAS)","OK"))))</f>
        <v/>
      </c>
      <c r="G6297" s="14">
        <f>SUMIFS(Lancamentos!$G:$G,Lancamentos!$C:$C,$A6297,Lancamentos!$E:$E,$C6297,Lancamentos!$B:$B,"ENTRADA")</f>
        <v/>
      </c>
      <c r="H6297" s="14">
        <f>SUMIFS(Lancamentos!$G:$G,Lancamentos!$C:$C,$A6297,Lancamentos!$E:$E,$C6297,Lancamentos!$B:$B,"SAIDA_USO")</f>
        <v/>
      </c>
      <c r="I6297" s="14">
        <f>SUMIFS(Lancamentos!$G:$G,Lancamentos!$C:$C,$A6297,Lancamentos!$E:$E,$C6297,Lancamentos!$B:$B,"SAIDA_DESCARTE")</f>
        <v/>
      </c>
      <c r="J6297" s="14">
        <f>G6297-H6297-I6297</f>
        <v/>
      </c>
      <c r="K6297">
        <f>IF(A6297="","",IF(J6297&lt;=IFERROR(VLOOKUP(A6297,Produtos!$A:$E,5,FALSE),0),"ABAIXO DO MINIMO","OK"))</f>
        <v/>
      </c>
    </row>
    <row r="6298">
      <c r="B6298">
        <f>IFERROR(VLOOKUP(A6298,Produtos!A:B,2,FALSE),"")</f>
        <v/>
      </c>
      <c r="D6298" s="10">
        <f>IFERROR(INDEX(Lotes!$E:$E,MATCH(1,(Lotes!$A:$A=A6298)*(Lotes!$C:$C=C6298),0)),"")</f>
        <v/>
      </c>
      <c r="E6298" s="14">
        <f>IF(D6298="","",D6298-TODAY())</f>
        <v/>
      </c>
      <c r="F6298">
        <f>IF(D6298="","",IF(E6298&lt;0,"VENCIDO",IF(E6298&lt;=30,"VENCE EM &lt;= 30 DIAS",IF(E6298&lt;=60,"ATENCAO (31-60 DIAS)","OK"))))</f>
        <v/>
      </c>
      <c r="G6298" s="14">
        <f>SUMIFS(Lancamentos!$G:$G,Lancamentos!$C:$C,$A6298,Lancamentos!$E:$E,$C6298,Lancamentos!$B:$B,"ENTRADA")</f>
        <v/>
      </c>
      <c r="H6298" s="14">
        <f>SUMIFS(Lancamentos!$G:$G,Lancamentos!$C:$C,$A6298,Lancamentos!$E:$E,$C6298,Lancamentos!$B:$B,"SAIDA_USO")</f>
        <v/>
      </c>
      <c r="I6298" s="14">
        <f>SUMIFS(Lancamentos!$G:$G,Lancamentos!$C:$C,$A6298,Lancamentos!$E:$E,$C6298,Lancamentos!$B:$B,"SAIDA_DESCARTE")</f>
        <v/>
      </c>
      <c r="J6298" s="14">
        <f>G6298-H6298-I6298</f>
        <v/>
      </c>
      <c r="K6298">
        <f>IF(A6298="","",IF(J6298&lt;=IFERROR(VLOOKUP(A6298,Produtos!$A:$E,5,FALSE),0),"ABAIXO DO MINIMO","OK"))</f>
        <v/>
      </c>
    </row>
    <row r="6299">
      <c r="B6299">
        <f>IFERROR(VLOOKUP(A6299,Produtos!A:B,2,FALSE),"")</f>
        <v/>
      </c>
      <c r="D6299" s="10">
        <f>IFERROR(INDEX(Lotes!$E:$E,MATCH(1,(Lotes!$A:$A=A6299)*(Lotes!$C:$C=C6299),0)),"")</f>
        <v/>
      </c>
      <c r="E6299" s="14">
        <f>IF(D6299="","",D6299-TODAY())</f>
        <v/>
      </c>
      <c r="F6299">
        <f>IF(D6299="","",IF(E6299&lt;0,"VENCIDO",IF(E6299&lt;=30,"VENCE EM &lt;= 30 DIAS",IF(E6299&lt;=60,"ATENCAO (31-60 DIAS)","OK"))))</f>
        <v/>
      </c>
      <c r="G6299" s="14">
        <f>SUMIFS(Lancamentos!$G:$G,Lancamentos!$C:$C,$A6299,Lancamentos!$E:$E,$C6299,Lancamentos!$B:$B,"ENTRADA")</f>
        <v/>
      </c>
      <c r="H6299" s="14">
        <f>SUMIFS(Lancamentos!$G:$G,Lancamentos!$C:$C,$A6299,Lancamentos!$E:$E,$C6299,Lancamentos!$B:$B,"SAIDA_USO")</f>
        <v/>
      </c>
      <c r="I6299" s="14">
        <f>SUMIFS(Lancamentos!$G:$G,Lancamentos!$C:$C,$A6299,Lancamentos!$E:$E,$C6299,Lancamentos!$B:$B,"SAIDA_DESCARTE")</f>
        <v/>
      </c>
      <c r="J6299" s="14">
        <f>G6299-H6299-I6299</f>
        <v/>
      </c>
      <c r="K6299">
        <f>IF(A6299="","",IF(J6299&lt;=IFERROR(VLOOKUP(A6299,Produtos!$A:$E,5,FALSE),0),"ABAIXO DO MINIMO","OK"))</f>
        <v/>
      </c>
    </row>
    <row r="6300">
      <c r="B6300">
        <f>IFERROR(VLOOKUP(A6300,Produtos!A:B,2,FALSE),"")</f>
        <v/>
      </c>
      <c r="D6300" s="10">
        <f>IFERROR(INDEX(Lotes!$E:$E,MATCH(1,(Lotes!$A:$A=A6300)*(Lotes!$C:$C=C6300),0)),"")</f>
        <v/>
      </c>
      <c r="E6300" s="14">
        <f>IF(D6300="","",D6300-TODAY())</f>
        <v/>
      </c>
      <c r="F6300">
        <f>IF(D6300="","",IF(E6300&lt;0,"VENCIDO",IF(E6300&lt;=30,"VENCE EM &lt;= 30 DIAS",IF(E6300&lt;=60,"ATENCAO (31-60 DIAS)","OK"))))</f>
        <v/>
      </c>
      <c r="G6300" s="14">
        <f>SUMIFS(Lancamentos!$G:$G,Lancamentos!$C:$C,$A6300,Lancamentos!$E:$E,$C6300,Lancamentos!$B:$B,"ENTRADA")</f>
        <v/>
      </c>
      <c r="H6300" s="14">
        <f>SUMIFS(Lancamentos!$G:$G,Lancamentos!$C:$C,$A6300,Lancamentos!$E:$E,$C6300,Lancamentos!$B:$B,"SAIDA_USO")</f>
        <v/>
      </c>
      <c r="I6300" s="14">
        <f>SUMIFS(Lancamentos!$G:$G,Lancamentos!$C:$C,$A6300,Lancamentos!$E:$E,$C6300,Lancamentos!$B:$B,"SAIDA_DESCARTE")</f>
        <v/>
      </c>
      <c r="J6300" s="14">
        <f>G6300-H6300-I6300</f>
        <v/>
      </c>
      <c r="K6300">
        <f>IF(A6300="","",IF(J6300&lt;=IFERROR(VLOOKUP(A6300,Produtos!$A:$E,5,FALSE),0),"ABAIXO DO MINIMO","OK"))</f>
        <v/>
      </c>
    </row>
    <row r="6301">
      <c r="B6301">
        <f>IFERROR(VLOOKUP(A6301,Produtos!A:B,2,FALSE),"")</f>
        <v/>
      </c>
      <c r="D6301" s="10">
        <f>IFERROR(INDEX(Lotes!$E:$E,MATCH(1,(Lotes!$A:$A=A6301)*(Lotes!$C:$C=C6301),0)),"")</f>
        <v/>
      </c>
      <c r="E6301" s="14">
        <f>IF(D6301="","",D6301-TODAY())</f>
        <v/>
      </c>
      <c r="F6301">
        <f>IF(D6301="","",IF(E6301&lt;0,"VENCIDO",IF(E6301&lt;=30,"VENCE EM &lt;= 30 DIAS",IF(E6301&lt;=60,"ATENCAO (31-60 DIAS)","OK"))))</f>
        <v/>
      </c>
      <c r="G6301" s="14">
        <f>SUMIFS(Lancamentos!$G:$G,Lancamentos!$C:$C,$A6301,Lancamentos!$E:$E,$C6301,Lancamentos!$B:$B,"ENTRADA")</f>
        <v/>
      </c>
      <c r="H6301" s="14">
        <f>SUMIFS(Lancamentos!$G:$G,Lancamentos!$C:$C,$A6301,Lancamentos!$E:$E,$C6301,Lancamentos!$B:$B,"SAIDA_USO")</f>
        <v/>
      </c>
      <c r="I6301" s="14">
        <f>SUMIFS(Lancamentos!$G:$G,Lancamentos!$C:$C,$A6301,Lancamentos!$E:$E,$C6301,Lancamentos!$B:$B,"SAIDA_DESCARTE")</f>
        <v/>
      </c>
      <c r="J6301" s="14">
        <f>G6301-H6301-I6301</f>
        <v/>
      </c>
      <c r="K6301">
        <f>IF(A6301="","",IF(J6301&lt;=IFERROR(VLOOKUP(A6301,Produtos!$A:$E,5,FALSE),0),"ABAIXO DO MINIMO","OK"))</f>
        <v/>
      </c>
    </row>
    <row r="6302">
      <c r="B6302">
        <f>IFERROR(VLOOKUP(A6302,Produtos!A:B,2,FALSE),"")</f>
        <v/>
      </c>
      <c r="D6302" s="10">
        <f>IFERROR(INDEX(Lotes!$E:$E,MATCH(1,(Lotes!$A:$A=A6302)*(Lotes!$C:$C=C6302),0)),"")</f>
        <v/>
      </c>
      <c r="E6302" s="14">
        <f>IF(D6302="","",D6302-TODAY())</f>
        <v/>
      </c>
      <c r="F6302">
        <f>IF(D6302="","",IF(E6302&lt;0,"VENCIDO",IF(E6302&lt;=30,"VENCE EM &lt;= 30 DIAS",IF(E6302&lt;=60,"ATENCAO (31-60 DIAS)","OK"))))</f>
        <v/>
      </c>
      <c r="G6302" s="14">
        <f>SUMIFS(Lancamentos!$G:$G,Lancamentos!$C:$C,$A6302,Lancamentos!$E:$E,$C6302,Lancamentos!$B:$B,"ENTRADA")</f>
        <v/>
      </c>
      <c r="H6302" s="14">
        <f>SUMIFS(Lancamentos!$G:$G,Lancamentos!$C:$C,$A6302,Lancamentos!$E:$E,$C6302,Lancamentos!$B:$B,"SAIDA_USO")</f>
        <v/>
      </c>
      <c r="I6302" s="14">
        <f>SUMIFS(Lancamentos!$G:$G,Lancamentos!$C:$C,$A6302,Lancamentos!$E:$E,$C6302,Lancamentos!$B:$B,"SAIDA_DESCARTE")</f>
        <v/>
      </c>
      <c r="J6302" s="14">
        <f>G6302-H6302-I6302</f>
        <v/>
      </c>
      <c r="K6302">
        <f>IF(A6302="","",IF(J6302&lt;=IFERROR(VLOOKUP(A6302,Produtos!$A:$E,5,FALSE),0),"ABAIXO DO MINIMO","OK"))</f>
        <v/>
      </c>
    </row>
    <row r="6303">
      <c r="B6303">
        <f>IFERROR(VLOOKUP(A6303,Produtos!A:B,2,FALSE),"")</f>
        <v/>
      </c>
      <c r="D6303" s="10">
        <f>IFERROR(INDEX(Lotes!$E:$E,MATCH(1,(Lotes!$A:$A=A6303)*(Lotes!$C:$C=C6303),0)),"")</f>
        <v/>
      </c>
      <c r="E6303" s="14">
        <f>IF(D6303="","",D6303-TODAY())</f>
        <v/>
      </c>
      <c r="F6303">
        <f>IF(D6303="","",IF(E6303&lt;0,"VENCIDO",IF(E6303&lt;=30,"VENCE EM &lt;= 30 DIAS",IF(E6303&lt;=60,"ATENCAO (31-60 DIAS)","OK"))))</f>
        <v/>
      </c>
      <c r="G6303" s="14">
        <f>SUMIFS(Lancamentos!$G:$G,Lancamentos!$C:$C,$A6303,Lancamentos!$E:$E,$C6303,Lancamentos!$B:$B,"ENTRADA")</f>
        <v/>
      </c>
      <c r="H6303" s="14">
        <f>SUMIFS(Lancamentos!$G:$G,Lancamentos!$C:$C,$A6303,Lancamentos!$E:$E,$C6303,Lancamentos!$B:$B,"SAIDA_USO")</f>
        <v/>
      </c>
      <c r="I6303" s="14">
        <f>SUMIFS(Lancamentos!$G:$G,Lancamentos!$C:$C,$A6303,Lancamentos!$E:$E,$C6303,Lancamentos!$B:$B,"SAIDA_DESCARTE")</f>
        <v/>
      </c>
      <c r="J6303" s="14">
        <f>G6303-H6303-I6303</f>
        <v/>
      </c>
      <c r="K6303">
        <f>IF(A6303="","",IF(J6303&lt;=IFERROR(VLOOKUP(A6303,Produtos!$A:$E,5,FALSE),0),"ABAIXO DO MINIMO","OK"))</f>
        <v/>
      </c>
    </row>
    <row r="6304">
      <c r="B6304">
        <f>IFERROR(VLOOKUP(A6304,Produtos!A:B,2,FALSE),"")</f>
        <v/>
      </c>
      <c r="D6304" s="10">
        <f>IFERROR(INDEX(Lotes!$E:$E,MATCH(1,(Lotes!$A:$A=A6304)*(Lotes!$C:$C=C6304),0)),"")</f>
        <v/>
      </c>
      <c r="E6304" s="14">
        <f>IF(D6304="","",D6304-TODAY())</f>
        <v/>
      </c>
      <c r="F6304">
        <f>IF(D6304="","",IF(E6304&lt;0,"VENCIDO",IF(E6304&lt;=30,"VENCE EM &lt;= 30 DIAS",IF(E6304&lt;=60,"ATENCAO (31-60 DIAS)","OK"))))</f>
        <v/>
      </c>
      <c r="G6304" s="14">
        <f>SUMIFS(Lancamentos!$G:$G,Lancamentos!$C:$C,$A6304,Lancamentos!$E:$E,$C6304,Lancamentos!$B:$B,"ENTRADA")</f>
        <v/>
      </c>
      <c r="H6304" s="14">
        <f>SUMIFS(Lancamentos!$G:$G,Lancamentos!$C:$C,$A6304,Lancamentos!$E:$E,$C6304,Lancamentos!$B:$B,"SAIDA_USO")</f>
        <v/>
      </c>
      <c r="I6304" s="14">
        <f>SUMIFS(Lancamentos!$G:$G,Lancamentos!$C:$C,$A6304,Lancamentos!$E:$E,$C6304,Lancamentos!$B:$B,"SAIDA_DESCARTE")</f>
        <v/>
      </c>
      <c r="J6304" s="14">
        <f>G6304-H6304-I6304</f>
        <v/>
      </c>
      <c r="K6304">
        <f>IF(A6304="","",IF(J6304&lt;=IFERROR(VLOOKUP(A6304,Produtos!$A:$E,5,FALSE),0),"ABAIXO DO MINIMO","OK"))</f>
        <v/>
      </c>
    </row>
    <row r="6305">
      <c r="B6305">
        <f>IFERROR(VLOOKUP(A6305,Produtos!A:B,2,FALSE),"")</f>
        <v/>
      </c>
      <c r="D6305" s="10">
        <f>IFERROR(INDEX(Lotes!$E:$E,MATCH(1,(Lotes!$A:$A=A6305)*(Lotes!$C:$C=C6305),0)),"")</f>
        <v/>
      </c>
      <c r="E6305" s="14">
        <f>IF(D6305="","",D6305-TODAY())</f>
        <v/>
      </c>
      <c r="F6305">
        <f>IF(D6305="","",IF(E6305&lt;0,"VENCIDO",IF(E6305&lt;=30,"VENCE EM &lt;= 30 DIAS",IF(E6305&lt;=60,"ATENCAO (31-60 DIAS)","OK"))))</f>
        <v/>
      </c>
      <c r="G6305" s="14">
        <f>SUMIFS(Lancamentos!$G:$G,Lancamentos!$C:$C,$A6305,Lancamentos!$E:$E,$C6305,Lancamentos!$B:$B,"ENTRADA")</f>
        <v/>
      </c>
      <c r="H6305" s="14">
        <f>SUMIFS(Lancamentos!$G:$G,Lancamentos!$C:$C,$A6305,Lancamentos!$E:$E,$C6305,Lancamentos!$B:$B,"SAIDA_USO")</f>
        <v/>
      </c>
      <c r="I6305" s="14">
        <f>SUMIFS(Lancamentos!$G:$G,Lancamentos!$C:$C,$A6305,Lancamentos!$E:$E,$C6305,Lancamentos!$B:$B,"SAIDA_DESCARTE")</f>
        <v/>
      </c>
      <c r="J6305" s="14">
        <f>G6305-H6305-I6305</f>
        <v/>
      </c>
      <c r="K6305">
        <f>IF(A6305="","",IF(J6305&lt;=IFERROR(VLOOKUP(A6305,Produtos!$A:$E,5,FALSE),0),"ABAIXO DO MINIMO","OK"))</f>
        <v/>
      </c>
    </row>
    <row r="6306">
      <c r="B6306">
        <f>IFERROR(VLOOKUP(A6306,Produtos!A:B,2,FALSE),"")</f>
        <v/>
      </c>
      <c r="D6306" s="10">
        <f>IFERROR(INDEX(Lotes!$E:$E,MATCH(1,(Lotes!$A:$A=A6306)*(Lotes!$C:$C=C6306),0)),"")</f>
        <v/>
      </c>
      <c r="E6306" s="14">
        <f>IF(D6306="","",D6306-TODAY())</f>
        <v/>
      </c>
      <c r="F6306">
        <f>IF(D6306="","",IF(E6306&lt;0,"VENCIDO",IF(E6306&lt;=30,"VENCE EM &lt;= 30 DIAS",IF(E6306&lt;=60,"ATENCAO (31-60 DIAS)","OK"))))</f>
        <v/>
      </c>
      <c r="G6306" s="14">
        <f>SUMIFS(Lancamentos!$G:$G,Lancamentos!$C:$C,$A6306,Lancamentos!$E:$E,$C6306,Lancamentos!$B:$B,"ENTRADA")</f>
        <v/>
      </c>
      <c r="H6306" s="14">
        <f>SUMIFS(Lancamentos!$G:$G,Lancamentos!$C:$C,$A6306,Lancamentos!$E:$E,$C6306,Lancamentos!$B:$B,"SAIDA_USO")</f>
        <v/>
      </c>
      <c r="I6306" s="14">
        <f>SUMIFS(Lancamentos!$G:$G,Lancamentos!$C:$C,$A6306,Lancamentos!$E:$E,$C6306,Lancamentos!$B:$B,"SAIDA_DESCARTE")</f>
        <v/>
      </c>
      <c r="J6306" s="14">
        <f>G6306-H6306-I6306</f>
        <v/>
      </c>
      <c r="K6306">
        <f>IF(A6306="","",IF(J6306&lt;=IFERROR(VLOOKUP(A6306,Produtos!$A:$E,5,FALSE),0),"ABAIXO DO MINIMO","OK"))</f>
        <v/>
      </c>
    </row>
    <row r="6307">
      <c r="B6307">
        <f>IFERROR(VLOOKUP(A6307,Produtos!A:B,2,FALSE),"")</f>
        <v/>
      </c>
      <c r="D6307" s="10">
        <f>IFERROR(INDEX(Lotes!$E:$E,MATCH(1,(Lotes!$A:$A=A6307)*(Lotes!$C:$C=C6307),0)),"")</f>
        <v/>
      </c>
      <c r="E6307" s="14">
        <f>IF(D6307="","",D6307-TODAY())</f>
        <v/>
      </c>
      <c r="F6307">
        <f>IF(D6307="","",IF(E6307&lt;0,"VENCIDO",IF(E6307&lt;=30,"VENCE EM &lt;= 30 DIAS",IF(E6307&lt;=60,"ATENCAO (31-60 DIAS)","OK"))))</f>
        <v/>
      </c>
      <c r="G6307" s="14">
        <f>SUMIFS(Lancamentos!$G:$G,Lancamentos!$C:$C,$A6307,Lancamentos!$E:$E,$C6307,Lancamentos!$B:$B,"ENTRADA")</f>
        <v/>
      </c>
      <c r="H6307" s="14">
        <f>SUMIFS(Lancamentos!$G:$G,Lancamentos!$C:$C,$A6307,Lancamentos!$E:$E,$C6307,Lancamentos!$B:$B,"SAIDA_USO")</f>
        <v/>
      </c>
      <c r="I6307" s="14">
        <f>SUMIFS(Lancamentos!$G:$G,Lancamentos!$C:$C,$A6307,Lancamentos!$E:$E,$C6307,Lancamentos!$B:$B,"SAIDA_DESCARTE")</f>
        <v/>
      </c>
      <c r="J6307" s="14">
        <f>G6307-H6307-I6307</f>
        <v/>
      </c>
      <c r="K6307">
        <f>IF(A6307="","",IF(J6307&lt;=IFERROR(VLOOKUP(A6307,Produtos!$A:$E,5,FALSE),0),"ABAIXO DO MINIMO","OK"))</f>
        <v/>
      </c>
    </row>
    <row r="6308">
      <c r="B6308">
        <f>IFERROR(VLOOKUP(A6308,Produtos!A:B,2,FALSE),"")</f>
        <v/>
      </c>
      <c r="D6308" s="10">
        <f>IFERROR(INDEX(Lotes!$E:$E,MATCH(1,(Lotes!$A:$A=A6308)*(Lotes!$C:$C=C6308),0)),"")</f>
        <v/>
      </c>
      <c r="E6308" s="14">
        <f>IF(D6308="","",D6308-TODAY())</f>
        <v/>
      </c>
      <c r="F6308">
        <f>IF(D6308="","",IF(E6308&lt;0,"VENCIDO",IF(E6308&lt;=30,"VENCE EM &lt;= 30 DIAS",IF(E6308&lt;=60,"ATENCAO (31-60 DIAS)","OK"))))</f>
        <v/>
      </c>
      <c r="G6308" s="14">
        <f>SUMIFS(Lancamentos!$G:$G,Lancamentos!$C:$C,$A6308,Lancamentos!$E:$E,$C6308,Lancamentos!$B:$B,"ENTRADA")</f>
        <v/>
      </c>
      <c r="H6308" s="14">
        <f>SUMIFS(Lancamentos!$G:$G,Lancamentos!$C:$C,$A6308,Lancamentos!$E:$E,$C6308,Lancamentos!$B:$B,"SAIDA_USO")</f>
        <v/>
      </c>
      <c r="I6308" s="14">
        <f>SUMIFS(Lancamentos!$G:$G,Lancamentos!$C:$C,$A6308,Lancamentos!$E:$E,$C6308,Lancamentos!$B:$B,"SAIDA_DESCARTE")</f>
        <v/>
      </c>
      <c r="J6308" s="14">
        <f>G6308-H6308-I6308</f>
        <v/>
      </c>
      <c r="K6308">
        <f>IF(A6308="","",IF(J6308&lt;=IFERROR(VLOOKUP(A6308,Produtos!$A:$E,5,FALSE),0),"ABAIXO DO MINIMO","OK"))</f>
        <v/>
      </c>
    </row>
    <row r="6309">
      <c r="B6309">
        <f>IFERROR(VLOOKUP(A6309,Produtos!A:B,2,FALSE),"")</f>
        <v/>
      </c>
      <c r="D6309" s="10">
        <f>IFERROR(INDEX(Lotes!$E:$E,MATCH(1,(Lotes!$A:$A=A6309)*(Lotes!$C:$C=C6309),0)),"")</f>
        <v/>
      </c>
      <c r="E6309" s="14">
        <f>IF(D6309="","",D6309-TODAY())</f>
        <v/>
      </c>
      <c r="F6309">
        <f>IF(D6309="","",IF(E6309&lt;0,"VENCIDO",IF(E6309&lt;=30,"VENCE EM &lt;= 30 DIAS",IF(E6309&lt;=60,"ATENCAO (31-60 DIAS)","OK"))))</f>
        <v/>
      </c>
      <c r="G6309" s="14">
        <f>SUMIFS(Lancamentos!$G:$G,Lancamentos!$C:$C,$A6309,Lancamentos!$E:$E,$C6309,Lancamentos!$B:$B,"ENTRADA")</f>
        <v/>
      </c>
      <c r="H6309" s="14">
        <f>SUMIFS(Lancamentos!$G:$G,Lancamentos!$C:$C,$A6309,Lancamentos!$E:$E,$C6309,Lancamentos!$B:$B,"SAIDA_USO")</f>
        <v/>
      </c>
      <c r="I6309" s="14">
        <f>SUMIFS(Lancamentos!$G:$G,Lancamentos!$C:$C,$A6309,Lancamentos!$E:$E,$C6309,Lancamentos!$B:$B,"SAIDA_DESCARTE")</f>
        <v/>
      </c>
      <c r="J6309" s="14">
        <f>G6309-H6309-I6309</f>
        <v/>
      </c>
      <c r="K6309">
        <f>IF(A6309="","",IF(J6309&lt;=IFERROR(VLOOKUP(A6309,Produtos!$A:$E,5,FALSE),0),"ABAIXO DO MINIMO","OK"))</f>
        <v/>
      </c>
    </row>
    <row r="6310">
      <c r="B6310">
        <f>IFERROR(VLOOKUP(A6310,Produtos!A:B,2,FALSE),"")</f>
        <v/>
      </c>
      <c r="D6310" s="10">
        <f>IFERROR(INDEX(Lotes!$E:$E,MATCH(1,(Lotes!$A:$A=A6310)*(Lotes!$C:$C=C6310),0)),"")</f>
        <v/>
      </c>
      <c r="E6310" s="14">
        <f>IF(D6310="","",D6310-TODAY())</f>
        <v/>
      </c>
      <c r="F6310">
        <f>IF(D6310="","",IF(E6310&lt;0,"VENCIDO",IF(E6310&lt;=30,"VENCE EM &lt;= 30 DIAS",IF(E6310&lt;=60,"ATENCAO (31-60 DIAS)","OK"))))</f>
        <v/>
      </c>
      <c r="G6310" s="14">
        <f>SUMIFS(Lancamentos!$G:$G,Lancamentos!$C:$C,$A6310,Lancamentos!$E:$E,$C6310,Lancamentos!$B:$B,"ENTRADA")</f>
        <v/>
      </c>
      <c r="H6310" s="14">
        <f>SUMIFS(Lancamentos!$G:$G,Lancamentos!$C:$C,$A6310,Lancamentos!$E:$E,$C6310,Lancamentos!$B:$B,"SAIDA_USO")</f>
        <v/>
      </c>
      <c r="I6310" s="14">
        <f>SUMIFS(Lancamentos!$G:$G,Lancamentos!$C:$C,$A6310,Lancamentos!$E:$E,$C6310,Lancamentos!$B:$B,"SAIDA_DESCARTE")</f>
        <v/>
      </c>
      <c r="J6310" s="14">
        <f>G6310-H6310-I6310</f>
        <v/>
      </c>
      <c r="K6310">
        <f>IF(A6310="","",IF(J6310&lt;=IFERROR(VLOOKUP(A6310,Produtos!$A:$E,5,FALSE),0),"ABAIXO DO MINIMO","OK"))</f>
        <v/>
      </c>
    </row>
    <row r="6311">
      <c r="B6311">
        <f>IFERROR(VLOOKUP(A6311,Produtos!A:B,2,FALSE),"")</f>
        <v/>
      </c>
      <c r="D6311" s="10">
        <f>IFERROR(INDEX(Lotes!$E:$E,MATCH(1,(Lotes!$A:$A=A6311)*(Lotes!$C:$C=C6311),0)),"")</f>
        <v/>
      </c>
      <c r="E6311" s="14">
        <f>IF(D6311="","",D6311-TODAY())</f>
        <v/>
      </c>
      <c r="F6311">
        <f>IF(D6311="","",IF(E6311&lt;0,"VENCIDO",IF(E6311&lt;=30,"VENCE EM &lt;= 30 DIAS",IF(E6311&lt;=60,"ATENCAO (31-60 DIAS)","OK"))))</f>
        <v/>
      </c>
      <c r="G6311" s="14">
        <f>SUMIFS(Lancamentos!$G:$G,Lancamentos!$C:$C,$A6311,Lancamentos!$E:$E,$C6311,Lancamentos!$B:$B,"ENTRADA")</f>
        <v/>
      </c>
      <c r="H6311" s="14">
        <f>SUMIFS(Lancamentos!$G:$G,Lancamentos!$C:$C,$A6311,Lancamentos!$E:$E,$C6311,Lancamentos!$B:$B,"SAIDA_USO")</f>
        <v/>
      </c>
      <c r="I6311" s="14">
        <f>SUMIFS(Lancamentos!$G:$G,Lancamentos!$C:$C,$A6311,Lancamentos!$E:$E,$C6311,Lancamentos!$B:$B,"SAIDA_DESCARTE")</f>
        <v/>
      </c>
      <c r="J6311" s="14">
        <f>G6311-H6311-I6311</f>
        <v/>
      </c>
      <c r="K6311">
        <f>IF(A6311="","",IF(J6311&lt;=IFERROR(VLOOKUP(A6311,Produtos!$A:$E,5,FALSE),0),"ABAIXO DO MINIMO","OK"))</f>
        <v/>
      </c>
    </row>
    <row r="6312">
      <c r="B6312">
        <f>IFERROR(VLOOKUP(A6312,Produtos!A:B,2,FALSE),"")</f>
        <v/>
      </c>
      <c r="D6312" s="10">
        <f>IFERROR(INDEX(Lotes!$E:$E,MATCH(1,(Lotes!$A:$A=A6312)*(Lotes!$C:$C=C6312),0)),"")</f>
        <v/>
      </c>
      <c r="E6312" s="14">
        <f>IF(D6312="","",D6312-TODAY())</f>
        <v/>
      </c>
      <c r="F6312">
        <f>IF(D6312="","",IF(E6312&lt;0,"VENCIDO",IF(E6312&lt;=30,"VENCE EM &lt;= 30 DIAS",IF(E6312&lt;=60,"ATENCAO (31-60 DIAS)","OK"))))</f>
        <v/>
      </c>
      <c r="G6312" s="14">
        <f>SUMIFS(Lancamentos!$G:$G,Lancamentos!$C:$C,$A6312,Lancamentos!$E:$E,$C6312,Lancamentos!$B:$B,"ENTRADA")</f>
        <v/>
      </c>
      <c r="H6312" s="14">
        <f>SUMIFS(Lancamentos!$G:$G,Lancamentos!$C:$C,$A6312,Lancamentos!$E:$E,$C6312,Lancamentos!$B:$B,"SAIDA_USO")</f>
        <v/>
      </c>
      <c r="I6312" s="14">
        <f>SUMIFS(Lancamentos!$G:$G,Lancamentos!$C:$C,$A6312,Lancamentos!$E:$E,$C6312,Lancamentos!$B:$B,"SAIDA_DESCARTE")</f>
        <v/>
      </c>
      <c r="J6312" s="14">
        <f>G6312-H6312-I6312</f>
        <v/>
      </c>
      <c r="K6312">
        <f>IF(A6312="","",IF(J6312&lt;=IFERROR(VLOOKUP(A6312,Produtos!$A:$E,5,FALSE),0),"ABAIXO DO MINIMO","OK"))</f>
        <v/>
      </c>
    </row>
    <row r="6313">
      <c r="B6313">
        <f>IFERROR(VLOOKUP(A6313,Produtos!A:B,2,FALSE),"")</f>
        <v/>
      </c>
      <c r="D6313" s="10">
        <f>IFERROR(INDEX(Lotes!$E:$E,MATCH(1,(Lotes!$A:$A=A6313)*(Lotes!$C:$C=C6313),0)),"")</f>
        <v/>
      </c>
      <c r="E6313" s="14">
        <f>IF(D6313="","",D6313-TODAY())</f>
        <v/>
      </c>
      <c r="F6313">
        <f>IF(D6313="","",IF(E6313&lt;0,"VENCIDO",IF(E6313&lt;=30,"VENCE EM &lt;= 30 DIAS",IF(E6313&lt;=60,"ATENCAO (31-60 DIAS)","OK"))))</f>
        <v/>
      </c>
      <c r="G6313" s="14">
        <f>SUMIFS(Lancamentos!$G:$G,Lancamentos!$C:$C,$A6313,Lancamentos!$E:$E,$C6313,Lancamentos!$B:$B,"ENTRADA")</f>
        <v/>
      </c>
      <c r="H6313" s="14">
        <f>SUMIFS(Lancamentos!$G:$G,Lancamentos!$C:$C,$A6313,Lancamentos!$E:$E,$C6313,Lancamentos!$B:$B,"SAIDA_USO")</f>
        <v/>
      </c>
      <c r="I6313" s="14">
        <f>SUMIFS(Lancamentos!$G:$G,Lancamentos!$C:$C,$A6313,Lancamentos!$E:$E,$C6313,Lancamentos!$B:$B,"SAIDA_DESCARTE")</f>
        <v/>
      </c>
      <c r="J6313" s="14">
        <f>G6313-H6313-I6313</f>
        <v/>
      </c>
      <c r="K6313">
        <f>IF(A6313="","",IF(J6313&lt;=IFERROR(VLOOKUP(A6313,Produtos!$A:$E,5,FALSE),0),"ABAIXO DO MINIMO","OK"))</f>
        <v/>
      </c>
    </row>
    <row r="6314">
      <c r="B6314">
        <f>IFERROR(VLOOKUP(A6314,Produtos!A:B,2,FALSE),"")</f>
        <v/>
      </c>
      <c r="D6314" s="10">
        <f>IFERROR(INDEX(Lotes!$E:$E,MATCH(1,(Lotes!$A:$A=A6314)*(Lotes!$C:$C=C6314),0)),"")</f>
        <v/>
      </c>
      <c r="E6314" s="14">
        <f>IF(D6314="","",D6314-TODAY())</f>
        <v/>
      </c>
      <c r="F6314">
        <f>IF(D6314="","",IF(E6314&lt;0,"VENCIDO",IF(E6314&lt;=30,"VENCE EM &lt;= 30 DIAS",IF(E6314&lt;=60,"ATENCAO (31-60 DIAS)","OK"))))</f>
        <v/>
      </c>
      <c r="G6314" s="14">
        <f>SUMIFS(Lancamentos!$G:$G,Lancamentos!$C:$C,$A6314,Lancamentos!$E:$E,$C6314,Lancamentos!$B:$B,"ENTRADA")</f>
        <v/>
      </c>
      <c r="H6314" s="14">
        <f>SUMIFS(Lancamentos!$G:$G,Lancamentos!$C:$C,$A6314,Lancamentos!$E:$E,$C6314,Lancamentos!$B:$B,"SAIDA_USO")</f>
        <v/>
      </c>
      <c r="I6314" s="14">
        <f>SUMIFS(Lancamentos!$G:$G,Lancamentos!$C:$C,$A6314,Lancamentos!$E:$E,$C6314,Lancamentos!$B:$B,"SAIDA_DESCARTE")</f>
        <v/>
      </c>
      <c r="J6314" s="14">
        <f>G6314-H6314-I6314</f>
        <v/>
      </c>
      <c r="K6314">
        <f>IF(A6314="","",IF(J6314&lt;=IFERROR(VLOOKUP(A6314,Produtos!$A:$E,5,FALSE),0),"ABAIXO DO MINIMO","OK"))</f>
        <v/>
      </c>
    </row>
    <row r="6315">
      <c r="B6315">
        <f>IFERROR(VLOOKUP(A6315,Produtos!A:B,2,FALSE),"")</f>
        <v/>
      </c>
      <c r="D6315" s="10">
        <f>IFERROR(INDEX(Lotes!$E:$E,MATCH(1,(Lotes!$A:$A=A6315)*(Lotes!$C:$C=C6315),0)),"")</f>
        <v/>
      </c>
      <c r="E6315" s="14">
        <f>IF(D6315="","",D6315-TODAY())</f>
        <v/>
      </c>
      <c r="F6315">
        <f>IF(D6315="","",IF(E6315&lt;0,"VENCIDO",IF(E6315&lt;=30,"VENCE EM &lt;= 30 DIAS",IF(E6315&lt;=60,"ATENCAO (31-60 DIAS)","OK"))))</f>
        <v/>
      </c>
      <c r="G6315" s="14">
        <f>SUMIFS(Lancamentos!$G:$G,Lancamentos!$C:$C,$A6315,Lancamentos!$E:$E,$C6315,Lancamentos!$B:$B,"ENTRADA")</f>
        <v/>
      </c>
      <c r="H6315" s="14">
        <f>SUMIFS(Lancamentos!$G:$G,Lancamentos!$C:$C,$A6315,Lancamentos!$E:$E,$C6315,Lancamentos!$B:$B,"SAIDA_USO")</f>
        <v/>
      </c>
      <c r="I6315" s="14">
        <f>SUMIFS(Lancamentos!$G:$G,Lancamentos!$C:$C,$A6315,Lancamentos!$E:$E,$C6315,Lancamentos!$B:$B,"SAIDA_DESCARTE")</f>
        <v/>
      </c>
      <c r="J6315" s="14">
        <f>G6315-H6315-I6315</f>
        <v/>
      </c>
      <c r="K6315">
        <f>IF(A6315="","",IF(J6315&lt;=IFERROR(VLOOKUP(A6315,Produtos!$A:$E,5,FALSE),0),"ABAIXO DO MINIMO","OK"))</f>
        <v/>
      </c>
    </row>
    <row r="6316">
      <c r="B6316">
        <f>IFERROR(VLOOKUP(A6316,Produtos!A:B,2,FALSE),"")</f>
        <v/>
      </c>
      <c r="D6316" s="10">
        <f>IFERROR(INDEX(Lotes!$E:$E,MATCH(1,(Lotes!$A:$A=A6316)*(Lotes!$C:$C=C6316),0)),"")</f>
        <v/>
      </c>
      <c r="E6316" s="14">
        <f>IF(D6316="","",D6316-TODAY())</f>
        <v/>
      </c>
      <c r="F6316">
        <f>IF(D6316="","",IF(E6316&lt;0,"VENCIDO",IF(E6316&lt;=30,"VENCE EM &lt;= 30 DIAS",IF(E6316&lt;=60,"ATENCAO (31-60 DIAS)","OK"))))</f>
        <v/>
      </c>
      <c r="G6316" s="14">
        <f>SUMIFS(Lancamentos!$G:$G,Lancamentos!$C:$C,$A6316,Lancamentos!$E:$E,$C6316,Lancamentos!$B:$B,"ENTRADA")</f>
        <v/>
      </c>
      <c r="H6316" s="14">
        <f>SUMIFS(Lancamentos!$G:$G,Lancamentos!$C:$C,$A6316,Lancamentos!$E:$E,$C6316,Lancamentos!$B:$B,"SAIDA_USO")</f>
        <v/>
      </c>
      <c r="I6316" s="14">
        <f>SUMIFS(Lancamentos!$G:$G,Lancamentos!$C:$C,$A6316,Lancamentos!$E:$E,$C6316,Lancamentos!$B:$B,"SAIDA_DESCARTE")</f>
        <v/>
      </c>
      <c r="J6316" s="14">
        <f>G6316-H6316-I6316</f>
        <v/>
      </c>
      <c r="K6316">
        <f>IF(A6316="","",IF(J6316&lt;=IFERROR(VLOOKUP(A6316,Produtos!$A:$E,5,FALSE),0),"ABAIXO DO MINIMO","OK"))</f>
        <v/>
      </c>
    </row>
    <row r="6317">
      <c r="B6317">
        <f>IFERROR(VLOOKUP(A6317,Produtos!A:B,2,FALSE),"")</f>
        <v/>
      </c>
      <c r="D6317" s="10">
        <f>IFERROR(INDEX(Lotes!$E:$E,MATCH(1,(Lotes!$A:$A=A6317)*(Lotes!$C:$C=C6317),0)),"")</f>
        <v/>
      </c>
      <c r="E6317" s="14">
        <f>IF(D6317="","",D6317-TODAY())</f>
        <v/>
      </c>
      <c r="F6317">
        <f>IF(D6317="","",IF(E6317&lt;0,"VENCIDO",IF(E6317&lt;=30,"VENCE EM &lt;= 30 DIAS",IF(E6317&lt;=60,"ATENCAO (31-60 DIAS)","OK"))))</f>
        <v/>
      </c>
      <c r="G6317" s="14">
        <f>SUMIFS(Lancamentos!$G:$G,Lancamentos!$C:$C,$A6317,Lancamentos!$E:$E,$C6317,Lancamentos!$B:$B,"ENTRADA")</f>
        <v/>
      </c>
      <c r="H6317" s="14">
        <f>SUMIFS(Lancamentos!$G:$G,Lancamentos!$C:$C,$A6317,Lancamentos!$E:$E,$C6317,Lancamentos!$B:$B,"SAIDA_USO")</f>
        <v/>
      </c>
      <c r="I6317" s="14">
        <f>SUMIFS(Lancamentos!$G:$G,Lancamentos!$C:$C,$A6317,Lancamentos!$E:$E,$C6317,Lancamentos!$B:$B,"SAIDA_DESCARTE")</f>
        <v/>
      </c>
      <c r="J6317" s="14">
        <f>G6317-H6317-I6317</f>
        <v/>
      </c>
      <c r="K6317">
        <f>IF(A6317="","",IF(J6317&lt;=IFERROR(VLOOKUP(A6317,Produtos!$A:$E,5,FALSE),0),"ABAIXO DO MINIMO","OK"))</f>
        <v/>
      </c>
    </row>
    <row r="6318">
      <c r="B6318">
        <f>IFERROR(VLOOKUP(A6318,Produtos!A:B,2,FALSE),"")</f>
        <v/>
      </c>
      <c r="D6318" s="10">
        <f>IFERROR(INDEX(Lotes!$E:$E,MATCH(1,(Lotes!$A:$A=A6318)*(Lotes!$C:$C=C6318),0)),"")</f>
        <v/>
      </c>
      <c r="E6318" s="14">
        <f>IF(D6318="","",D6318-TODAY())</f>
        <v/>
      </c>
      <c r="F6318">
        <f>IF(D6318="","",IF(E6318&lt;0,"VENCIDO",IF(E6318&lt;=30,"VENCE EM &lt;= 30 DIAS",IF(E6318&lt;=60,"ATENCAO (31-60 DIAS)","OK"))))</f>
        <v/>
      </c>
      <c r="G6318" s="14">
        <f>SUMIFS(Lancamentos!$G:$G,Lancamentos!$C:$C,$A6318,Lancamentos!$E:$E,$C6318,Lancamentos!$B:$B,"ENTRADA")</f>
        <v/>
      </c>
      <c r="H6318" s="14">
        <f>SUMIFS(Lancamentos!$G:$G,Lancamentos!$C:$C,$A6318,Lancamentos!$E:$E,$C6318,Lancamentos!$B:$B,"SAIDA_USO")</f>
        <v/>
      </c>
      <c r="I6318" s="14">
        <f>SUMIFS(Lancamentos!$G:$G,Lancamentos!$C:$C,$A6318,Lancamentos!$E:$E,$C6318,Lancamentos!$B:$B,"SAIDA_DESCARTE")</f>
        <v/>
      </c>
      <c r="J6318" s="14">
        <f>G6318-H6318-I6318</f>
        <v/>
      </c>
      <c r="K6318">
        <f>IF(A6318="","",IF(J6318&lt;=IFERROR(VLOOKUP(A6318,Produtos!$A:$E,5,FALSE),0),"ABAIXO DO MINIMO","OK"))</f>
        <v/>
      </c>
    </row>
    <row r="6319">
      <c r="B6319">
        <f>IFERROR(VLOOKUP(A6319,Produtos!A:B,2,FALSE),"")</f>
        <v/>
      </c>
      <c r="D6319" s="10">
        <f>IFERROR(INDEX(Lotes!$E:$E,MATCH(1,(Lotes!$A:$A=A6319)*(Lotes!$C:$C=C6319),0)),"")</f>
        <v/>
      </c>
      <c r="E6319" s="14">
        <f>IF(D6319="","",D6319-TODAY())</f>
        <v/>
      </c>
      <c r="F6319">
        <f>IF(D6319="","",IF(E6319&lt;0,"VENCIDO",IF(E6319&lt;=30,"VENCE EM &lt;= 30 DIAS",IF(E6319&lt;=60,"ATENCAO (31-60 DIAS)","OK"))))</f>
        <v/>
      </c>
      <c r="G6319" s="14">
        <f>SUMIFS(Lancamentos!$G:$G,Lancamentos!$C:$C,$A6319,Lancamentos!$E:$E,$C6319,Lancamentos!$B:$B,"ENTRADA")</f>
        <v/>
      </c>
      <c r="H6319" s="14">
        <f>SUMIFS(Lancamentos!$G:$G,Lancamentos!$C:$C,$A6319,Lancamentos!$E:$E,$C6319,Lancamentos!$B:$B,"SAIDA_USO")</f>
        <v/>
      </c>
      <c r="I6319" s="14">
        <f>SUMIFS(Lancamentos!$G:$G,Lancamentos!$C:$C,$A6319,Lancamentos!$E:$E,$C6319,Lancamentos!$B:$B,"SAIDA_DESCARTE")</f>
        <v/>
      </c>
      <c r="J6319" s="14">
        <f>G6319-H6319-I6319</f>
        <v/>
      </c>
      <c r="K6319">
        <f>IF(A6319="","",IF(J6319&lt;=IFERROR(VLOOKUP(A6319,Produtos!$A:$E,5,FALSE),0),"ABAIXO DO MINIMO","OK"))</f>
        <v/>
      </c>
    </row>
    <row r="6320">
      <c r="B6320">
        <f>IFERROR(VLOOKUP(A6320,Produtos!A:B,2,FALSE),"")</f>
        <v/>
      </c>
      <c r="D6320" s="10">
        <f>IFERROR(INDEX(Lotes!$E:$E,MATCH(1,(Lotes!$A:$A=A6320)*(Lotes!$C:$C=C6320),0)),"")</f>
        <v/>
      </c>
      <c r="E6320" s="14">
        <f>IF(D6320="","",D6320-TODAY())</f>
        <v/>
      </c>
      <c r="F6320">
        <f>IF(D6320="","",IF(E6320&lt;0,"VENCIDO",IF(E6320&lt;=30,"VENCE EM &lt;= 30 DIAS",IF(E6320&lt;=60,"ATENCAO (31-60 DIAS)","OK"))))</f>
        <v/>
      </c>
      <c r="G6320" s="14">
        <f>SUMIFS(Lancamentos!$G:$G,Lancamentos!$C:$C,$A6320,Lancamentos!$E:$E,$C6320,Lancamentos!$B:$B,"ENTRADA")</f>
        <v/>
      </c>
      <c r="H6320" s="14">
        <f>SUMIFS(Lancamentos!$G:$G,Lancamentos!$C:$C,$A6320,Lancamentos!$E:$E,$C6320,Lancamentos!$B:$B,"SAIDA_USO")</f>
        <v/>
      </c>
      <c r="I6320" s="14">
        <f>SUMIFS(Lancamentos!$G:$G,Lancamentos!$C:$C,$A6320,Lancamentos!$E:$E,$C6320,Lancamentos!$B:$B,"SAIDA_DESCARTE")</f>
        <v/>
      </c>
      <c r="J6320" s="14">
        <f>G6320-H6320-I6320</f>
        <v/>
      </c>
      <c r="K6320">
        <f>IF(A6320="","",IF(J6320&lt;=IFERROR(VLOOKUP(A6320,Produtos!$A:$E,5,FALSE),0),"ABAIXO DO MINIMO","OK"))</f>
        <v/>
      </c>
    </row>
    <row r="6321">
      <c r="B6321">
        <f>IFERROR(VLOOKUP(A6321,Produtos!A:B,2,FALSE),"")</f>
        <v/>
      </c>
      <c r="D6321" s="10">
        <f>IFERROR(INDEX(Lotes!$E:$E,MATCH(1,(Lotes!$A:$A=A6321)*(Lotes!$C:$C=C6321),0)),"")</f>
        <v/>
      </c>
      <c r="E6321" s="14">
        <f>IF(D6321="","",D6321-TODAY())</f>
        <v/>
      </c>
      <c r="F6321">
        <f>IF(D6321="","",IF(E6321&lt;0,"VENCIDO",IF(E6321&lt;=30,"VENCE EM &lt;= 30 DIAS",IF(E6321&lt;=60,"ATENCAO (31-60 DIAS)","OK"))))</f>
        <v/>
      </c>
      <c r="G6321" s="14">
        <f>SUMIFS(Lancamentos!$G:$G,Lancamentos!$C:$C,$A6321,Lancamentos!$E:$E,$C6321,Lancamentos!$B:$B,"ENTRADA")</f>
        <v/>
      </c>
      <c r="H6321" s="14">
        <f>SUMIFS(Lancamentos!$G:$G,Lancamentos!$C:$C,$A6321,Lancamentos!$E:$E,$C6321,Lancamentos!$B:$B,"SAIDA_USO")</f>
        <v/>
      </c>
      <c r="I6321" s="14">
        <f>SUMIFS(Lancamentos!$G:$G,Lancamentos!$C:$C,$A6321,Lancamentos!$E:$E,$C6321,Lancamentos!$B:$B,"SAIDA_DESCARTE")</f>
        <v/>
      </c>
      <c r="J6321" s="14">
        <f>G6321-H6321-I6321</f>
        <v/>
      </c>
      <c r="K6321">
        <f>IF(A6321="","",IF(J6321&lt;=IFERROR(VLOOKUP(A6321,Produtos!$A:$E,5,FALSE),0),"ABAIXO DO MINIMO","OK"))</f>
        <v/>
      </c>
    </row>
    <row r="6322">
      <c r="B6322">
        <f>IFERROR(VLOOKUP(A6322,Produtos!A:B,2,FALSE),"")</f>
        <v/>
      </c>
      <c r="D6322" s="10">
        <f>IFERROR(INDEX(Lotes!$E:$E,MATCH(1,(Lotes!$A:$A=A6322)*(Lotes!$C:$C=C6322),0)),"")</f>
        <v/>
      </c>
      <c r="E6322" s="14">
        <f>IF(D6322="","",D6322-TODAY())</f>
        <v/>
      </c>
      <c r="F6322">
        <f>IF(D6322="","",IF(E6322&lt;0,"VENCIDO",IF(E6322&lt;=30,"VENCE EM &lt;= 30 DIAS",IF(E6322&lt;=60,"ATENCAO (31-60 DIAS)","OK"))))</f>
        <v/>
      </c>
      <c r="G6322" s="14">
        <f>SUMIFS(Lancamentos!$G:$G,Lancamentos!$C:$C,$A6322,Lancamentos!$E:$E,$C6322,Lancamentos!$B:$B,"ENTRADA")</f>
        <v/>
      </c>
      <c r="H6322" s="14">
        <f>SUMIFS(Lancamentos!$G:$G,Lancamentos!$C:$C,$A6322,Lancamentos!$E:$E,$C6322,Lancamentos!$B:$B,"SAIDA_USO")</f>
        <v/>
      </c>
      <c r="I6322" s="14">
        <f>SUMIFS(Lancamentos!$G:$G,Lancamentos!$C:$C,$A6322,Lancamentos!$E:$E,$C6322,Lancamentos!$B:$B,"SAIDA_DESCARTE")</f>
        <v/>
      </c>
      <c r="J6322" s="14">
        <f>G6322-H6322-I6322</f>
        <v/>
      </c>
      <c r="K6322">
        <f>IF(A6322="","",IF(J6322&lt;=IFERROR(VLOOKUP(A6322,Produtos!$A:$E,5,FALSE),0),"ABAIXO DO MINIMO","OK"))</f>
        <v/>
      </c>
    </row>
    <row r="6323">
      <c r="B6323">
        <f>IFERROR(VLOOKUP(A6323,Produtos!A:B,2,FALSE),"")</f>
        <v/>
      </c>
      <c r="D6323" s="10">
        <f>IFERROR(INDEX(Lotes!$E:$E,MATCH(1,(Lotes!$A:$A=A6323)*(Lotes!$C:$C=C6323),0)),"")</f>
        <v/>
      </c>
      <c r="E6323" s="14">
        <f>IF(D6323="","",D6323-TODAY())</f>
        <v/>
      </c>
      <c r="F6323">
        <f>IF(D6323="","",IF(E6323&lt;0,"VENCIDO",IF(E6323&lt;=30,"VENCE EM &lt;= 30 DIAS",IF(E6323&lt;=60,"ATENCAO (31-60 DIAS)","OK"))))</f>
        <v/>
      </c>
      <c r="G6323" s="14">
        <f>SUMIFS(Lancamentos!$G:$G,Lancamentos!$C:$C,$A6323,Lancamentos!$E:$E,$C6323,Lancamentos!$B:$B,"ENTRADA")</f>
        <v/>
      </c>
      <c r="H6323" s="14">
        <f>SUMIFS(Lancamentos!$G:$G,Lancamentos!$C:$C,$A6323,Lancamentos!$E:$E,$C6323,Lancamentos!$B:$B,"SAIDA_USO")</f>
        <v/>
      </c>
      <c r="I6323" s="14">
        <f>SUMIFS(Lancamentos!$G:$G,Lancamentos!$C:$C,$A6323,Lancamentos!$E:$E,$C6323,Lancamentos!$B:$B,"SAIDA_DESCARTE")</f>
        <v/>
      </c>
      <c r="J6323" s="14">
        <f>G6323-H6323-I6323</f>
        <v/>
      </c>
      <c r="K6323">
        <f>IF(A6323="","",IF(J6323&lt;=IFERROR(VLOOKUP(A6323,Produtos!$A:$E,5,FALSE),0),"ABAIXO DO MINIMO","OK"))</f>
        <v/>
      </c>
    </row>
    <row r="6324">
      <c r="B6324">
        <f>IFERROR(VLOOKUP(A6324,Produtos!A:B,2,FALSE),"")</f>
        <v/>
      </c>
      <c r="D6324" s="10">
        <f>IFERROR(INDEX(Lotes!$E:$E,MATCH(1,(Lotes!$A:$A=A6324)*(Lotes!$C:$C=C6324),0)),"")</f>
        <v/>
      </c>
      <c r="E6324" s="14">
        <f>IF(D6324="","",D6324-TODAY())</f>
        <v/>
      </c>
      <c r="F6324">
        <f>IF(D6324="","",IF(E6324&lt;0,"VENCIDO",IF(E6324&lt;=30,"VENCE EM &lt;= 30 DIAS",IF(E6324&lt;=60,"ATENCAO (31-60 DIAS)","OK"))))</f>
        <v/>
      </c>
      <c r="G6324" s="14">
        <f>SUMIFS(Lancamentos!$G:$G,Lancamentos!$C:$C,$A6324,Lancamentos!$E:$E,$C6324,Lancamentos!$B:$B,"ENTRADA")</f>
        <v/>
      </c>
      <c r="H6324" s="14">
        <f>SUMIFS(Lancamentos!$G:$G,Lancamentos!$C:$C,$A6324,Lancamentos!$E:$E,$C6324,Lancamentos!$B:$B,"SAIDA_USO")</f>
        <v/>
      </c>
      <c r="I6324" s="14">
        <f>SUMIFS(Lancamentos!$G:$G,Lancamentos!$C:$C,$A6324,Lancamentos!$E:$E,$C6324,Lancamentos!$B:$B,"SAIDA_DESCARTE")</f>
        <v/>
      </c>
      <c r="J6324" s="14">
        <f>G6324-H6324-I6324</f>
        <v/>
      </c>
      <c r="K6324">
        <f>IF(A6324="","",IF(J6324&lt;=IFERROR(VLOOKUP(A6324,Produtos!$A:$E,5,FALSE),0),"ABAIXO DO MINIMO","OK"))</f>
        <v/>
      </c>
    </row>
    <row r="6325">
      <c r="B6325">
        <f>IFERROR(VLOOKUP(A6325,Produtos!A:B,2,FALSE),"")</f>
        <v/>
      </c>
      <c r="D6325" s="10">
        <f>IFERROR(INDEX(Lotes!$E:$E,MATCH(1,(Lotes!$A:$A=A6325)*(Lotes!$C:$C=C6325),0)),"")</f>
        <v/>
      </c>
      <c r="E6325" s="14">
        <f>IF(D6325="","",D6325-TODAY())</f>
        <v/>
      </c>
      <c r="F6325">
        <f>IF(D6325="","",IF(E6325&lt;0,"VENCIDO",IF(E6325&lt;=30,"VENCE EM &lt;= 30 DIAS",IF(E6325&lt;=60,"ATENCAO (31-60 DIAS)","OK"))))</f>
        <v/>
      </c>
      <c r="G6325" s="14">
        <f>SUMIFS(Lancamentos!$G:$G,Lancamentos!$C:$C,$A6325,Lancamentos!$E:$E,$C6325,Lancamentos!$B:$B,"ENTRADA")</f>
        <v/>
      </c>
      <c r="H6325" s="14">
        <f>SUMIFS(Lancamentos!$G:$G,Lancamentos!$C:$C,$A6325,Lancamentos!$E:$E,$C6325,Lancamentos!$B:$B,"SAIDA_USO")</f>
        <v/>
      </c>
      <c r="I6325" s="14">
        <f>SUMIFS(Lancamentos!$G:$G,Lancamentos!$C:$C,$A6325,Lancamentos!$E:$E,$C6325,Lancamentos!$B:$B,"SAIDA_DESCARTE")</f>
        <v/>
      </c>
      <c r="J6325" s="14">
        <f>G6325-H6325-I6325</f>
        <v/>
      </c>
      <c r="K6325">
        <f>IF(A6325="","",IF(J6325&lt;=IFERROR(VLOOKUP(A6325,Produtos!$A:$E,5,FALSE),0),"ABAIXO DO MINIMO","OK"))</f>
        <v/>
      </c>
    </row>
    <row r="6326">
      <c r="B6326">
        <f>IFERROR(VLOOKUP(A6326,Produtos!A:B,2,FALSE),"")</f>
        <v/>
      </c>
      <c r="D6326" s="10">
        <f>IFERROR(INDEX(Lotes!$E:$E,MATCH(1,(Lotes!$A:$A=A6326)*(Lotes!$C:$C=C6326),0)),"")</f>
        <v/>
      </c>
      <c r="E6326" s="14">
        <f>IF(D6326="","",D6326-TODAY())</f>
        <v/>
      </c>
      <c r="F6326">
        <f>IF(D6326="","",IF(E6326&lt;0,"VENCIDO",IF(E6326&lt;=30,"VENCE EM &lt;= 30 DIAS",IF(E6326&lt;=60,"ATENCAO (31-60 DIAS)","OK"))))</f>
        <v/>
      </c>
      <c r="G6326" s="14">
        <f>SUMIFS(Lancamentos!$G:$G,Lancamentos!$C:$C,$A6326,Lancamentos!$E:$E,$C6326,Lancamentos!$B:$B,"ENTRADA")</f>
        <v/>
      </c>
      <c r="H6326" s="14">
        <f>SUMIFS(Lancamentos!$G:$G,Lancamentos!$C:$C,$A6326,Lancamentos!$E:$E,$C6326,Lancamentos!$B:$B,"SAIDA_USO")</f>
        <v/>
      </c>
      <c r="I6326" s="14">
        <f>SUMIFS(Lancamentos!$G:$G,Lancamentos!$C:$C,$A6326,Lancamentos!$E:$E,$C6326,Lancamentos!$B:$B,"SAIDA_DESCARTE")</f>
        <v/>
      </c>
      <c r="J6326" s="14">
        <f>G6326-H6326-I6326</f>
        <v/>
      </c>
      <c r="K6326">
        <f>IF(A6326="","",IF(J6326&lt;=IFERROR(VLOOKUP(A6326,Produtos!$A:$E,5,FALSE),0),"ABAIXO DO MINIMO","OK"))</f>
        <v/>
      </c>
    </row>
    <row r="6327">
      <c r="B6327">
        <f>IFERROR(VLOOKUP(A6327,Produtos!A:B,2,FALSE),"")</f>
        <v/>
      </c>
      <c r="D6327" s="10">
        <f>IFERROR(INDEX(Lotes!$E:$E,MATCH(1,(Lotes!$A:$A=A6327)*(Lotes!$C:$C=C6327),0)),"")</f>
        <v/>
      </c>
      <c r="E6327" s="14">
        <f>IF(D6327="","",D6327-TODAY())</f>
        <v/>
      </c>
      <c r="F6327">
        <f>IF(D6327="","",IF(E6327&lt;0,"VENCIDO",IF(E6327&lt;=30,"VENCE EM &lt;= 30 DIAS",IF(E6327&lt;=60,"ATENCAO (31-60 DIAS)","OK"))))</f>
        <v/>
      </c>
      <c r="G6327" s="14">
        <f>SUMIFS(Lancamentos!$G:$G,Lancamentos!$C:$C,$A6327,Lancamentos!$E:$E,$C6327,Lancamentos!$B:$B,"ENTRADA")</f>
        <v/>
      </c>
      <c r="H6327" s="14">
        <f>SUMIFS(Lancamentos!$G:$G,Lancamentos!$C:$C,$A6327,Lancamentos!$E:$E,$C6327,Lancamentos!$B:$B,"SAIDA_USO")</f>
        <v/>
      </c>
      <c r="I6327" s="14">
        <f>SUMIFS(Lancamentos!$G:$G,Lancamentos!$C:$C,$A6327,Lancamentos!$E:$E,$C6327,Lancamentos!$B:$B,"SAIDA_DESCARTE")</f>
        <v/>
      </c>
      <c r="J6327" s="14">
        <f>G6327-H6327-I6327</f>
        <v/>
      </c>
      <c r="K6327">
        <f>IF(A6327="","",IF(J6327&lt;=IFERROR(VLOOKUP(A6327,Produtos!$A:$E,5,FALSE),0),"ABAIXO DO MINIMO","OK"))</f>
        <v/>
      </c>
    </row>
    <row r="6328">
      <c r="B6328">
        <f>IFERROR(VLOOKUP(A6328,Produtos!A:B,2,FALSE),"")</f>
        <v/>
      </c>
      <c r="D6328" s="10">
        <f>IFERROR(INDEX(Lotes!$E:$E,MATCH(1,(Lotes!$A:$A=A6328)*(Lotes!$C:$C=C6328),0)),"")</f>
        <v/>
      </c>
      <c r="E6328" s="14">
        <f>IF(D6328="","",D6328-TODAY())</f>
        <v/>
      </c>
      <c r="F6328">
        <f>IF(D6328="","",IF(E6328&lt;0,"VENCIDO",IF(E6328&lt;=30,"VENCE EM &lt;= 30 DIAS",IF(E6328&lt;=60,"ATENCAO (31-60 DIAS)","OK"))))</f>
        <v/>
      </c>
      <c r="G6328" s="14">
        <f>SUMIFS(Lancamentos!$G:$G,Lancamentos!$C:$C,$A6328,Lancamentos!$E:$E,$C6328,Lancamentos!$B:$B,"ENTRADA")</f>
        <v/>
      </c>
      <c r="H6328" s="14">
        <f>SUMIFS(Lancamentos!$G:$G,Lancamentos!$C:$C,$A6328,Lancamentos!$E:$E,$C6328,Lancamentos!$B:$B,"SAIDA_USO")</f>
        <v/>
      </c>
      <c r="I6328" s="14">
        <f>SUMIFS(Lancamentos!$G:$G,Lancamentos!$C:$C,$A6328,Lancamentos!$E:$E,$C6328,Lancamentos!$B:$B,"SAIDA_DESCARTE")</f>
        <v/>
      </c>
      <c r="J6328" s="14">
        <f>G6328-H6328-I6328</f>
        <v/>
      </c>
      <c r="K6328">
        <f>IF(A6328="","",IF(J6328&lt;=IFERROR(VLOOKUP(A6328,Produtos!$A:$E,5,FALSE),0),"ABAIXO DO MINIMO","OK"))</f>
        <v/>
      </c>
    </row>
    <row r="6329">
      <c r="B6329">
        <f>IFERROR(VLOOKUP(A6329,Produtos!A:B,2,FALSE),"")</f>
        <v/>
      </c>
      <c r="D6329" s="10">
        <f>IFERROR(INDEX(Lotes!$E:$E,MATCH(1,(Lotes!$A:$A=A6329)*(Lotes!$C:$C=C6329),0)),"")</f>
        <v/>
      </c>
      <c r="E6329" s="14">
        <f>IF(D6329="","",D6329-TODAY())</f>
        <v/>
      </c>
      <c r="F6329">
        <f>IF(D6329="","",IF(E6329&lt;0,"VENCIDO",IF(E6329&lt;=30,"VENCE EM &lt;= 30 DIAS",IF(E6329&lt;=60,"ATENCAO (31-60 DIAS)","OK"))))</f>
        <v/>
      </c>
      <c r="G6329" s="14">
        <f>SUMIFS(Lancamentos!$G:$G,Lancamentos!$C:$C,$A6329,Lancamentos!$E:$E,$C6329,Lancamentos!$B:$B,"ENTRADA")</f>
        <v/>
      </c>
      <c r="H6329" s="14">
        <f>SUMIFS(Lancamentos!$G:$G,Lancamentos!$C:$C,$A6329,Lancamentos!$E:$E,$C6329,Lancamentos!$B:$B,"SAIDA_USO")</f>
        <v/>
      </c>
      <c r="I6329" s="14">
        <f>SUMIFS(Lancamentos!$G:$G,Lancamentos!$C:$C,$A6329,Lancamentos!$E:$E,$C6329,Lancamentos!$B:$B,"SAIDA_DESCARTE")</f>
        <v/>
      </c>
      <c r="J6329" s="14">
        <f>G6329-H6329-I6329</f>
        <v/>
      </c>
      <c r="K6329">
        <f>IF(A6329="","",IF(J6329&lt;=IFERROR(VLOOKUP(A6329,Produtos!$A:$E,5,FALSE),0),"ABAIXO DO MINIMO","OK"))</f>
        <v/>
      </c>
    </row>
    <row r="6330">
      <c r="B6330">
        <f>IFERROR(VLOOKUP(A6330,Produtos!A:B,2,FALSE),"")</f>
        <v/>
      </c>
      <c r="D6330" s="10">
        <f>IFERROR(INDEX(Lotes!$E:$E,MATCH(1,(Lotes!$A:$A=A6330)*(Lotes!$C:$C=C6330),0)),"")</f>
        <v/>
      </c>
      <c r="E6330" s="14">
        <f>IF(D6330="","",D6330-TODAY())</f>
        <v/>
      </c>
      <c r="F6330">
        <f>IF(D6330="","",IF(E6330&lt;0,"VENCIDO",IF(E6330&lt;=30,"VENCE EM &lt;= 30 DIAS",IF(E6330&lt;=60,"ATENCAO (31-60 DIAS)","OK"))))</f>
        <v/>
      </c>
      <c r="G6330" s="14">
        <f>SUMIFS(Lancamentos!$G:$G,Lancamentos!$C:$C,$A6330,Lancamentos!$E:$E,$C6330,Lancamentos!$B:$B,"ENTRADA")</f>
        <v/>
      </c>
      <c r="H6330" s="14">
        <f>SUMIFS(Lancamentos!$G:$G,Lancamentos!$C:$C,$A6330,Lancamentos!$E:$E,$C6330,Lancamentos!$B:$B,"SAIDA_USO")</f>
        <v/>
      </c>
      <c r="I6330" s="14">
        <f>SUMIFS(Lancamentos!$G:$G,Lancamentos!$C:$C,$A6330,Lancamentos!$E:$E,$C6330,Lancamentos!$B:$B,"SAIDA_DESCARTE")</f>
        <v/>
      </c>
      <c r="J6330" s="14">
        <f>G6330-H6330-I6330</f>
        <v/>
      </c>
      <c r="K6330">
        <f>IF(A6330="","",IF(J6330&lt;=IFERROR(VLOOKUP(A6330,Produtos!$A:$E,5,FALSE),0),"ABAIXO DO MINIMO","OK"))</f>
        <v/>
      </c>
    </row>
    <row r="6331">
      <c r="B6331">
        <f>IFERROR(VLOOKUP(A6331,Produtos!A:B,2,FALSE),"")</f>
        <v/>
      </c>
      <c r="D6331" s="10">
        <f>IFERROR(INDEX(Lotes!$E:$E,MATCH(1,(Lotes!$A:$A=A6331)*(Lotes!$C:$C=C6331),0)),"")</f>
        <v/>
      </c>
      <c r="E6331" s="14">
        <f>IF(D6331="","",D6331-TODAY())</f>
        <v/>
      </c>
      <c r="F6331">
        <f>IF(D6331="","",IF(E6331&lt;0,"VENCIDO",IF(E6331&lt;=30,"VENCE EM &lt;= 30 DIAS",IF(E6331&lt;=60,"ATENCAO (31-60 DIAS)","OK"))))</f>
        <v/>
      </c>
      <c r="G6331" s="14">
        <f>SUMIFS(Lancamentos!$G:$G,Lancamentos!$C:$C,$A6331,Lancamentos!$E:$E,$C6331,Lancamentos!$B:$B,"ENTRADA")</f>
        <v/>
      </c>
      <c r="H6331" s="14">
        <f>SUMIFS(Lancamentos!$G:$G,Lancamentos!$C:$C,$A6331,Lancamentos!$E:$E,$C6331,Lancamentos!$B:$B,"SAIDA_USO")</f>
        <v/>
      </c>
      <c r="I6331" s="14">
        <f>SUMIFS(Lancamentos!$G:$G,Lancamentos!$C:$C,$A6331,Lancamentos!$E:$E,$C6331,Lancamentos!$B:$B,"SAIDA_DESCARTE")</f>
        <v/>
      </c>
      <c r="J6331" s="14">
        <f>G6331-H6331-I6331</f>
        <v/>
      </c>
      <c r="K6331">
        <f>IF(A6331="","",IF(J6331&lt;=IFERROR(VLOOKUP(A6331,Produtos!$A:$E,5,FALSE),0),"ABAIXO DO MINIMO","OK"))</f>
        <v/>
      </c>
    </row>
    <row r="6332">
      <c r="B6332">
        <f>IFERROR(VLOOKUP(A6332,Produtos!A:B,2,FALSE),"")</f>
        <v/>
      </c>
      <c r="D6332" s="10">
        <f>IFERROR(INDEX(Lotes!$E:$E,MATCH(1,(Lotes!$A:$A=A6332)*(Lotes!$C:$C=C6332),0)),"")</f>
        <v/>
      </c>
      <c r="E6332" s="14">
        <f>IF(D6332="","",D6332-TODAY())</f>
        <v/>
      </c>
      <c r="F6332">
        <f>IF(D6332="","",IF(E6332&lt;0,"VENCIDO",IF(E6332&lt;=30,"VENCE EM &lt;= 30 DIAS",IF(E6332&lt;=60,"ATENCAO (31-60 DIAS)","OK"))))</f>
        <v/>
      </c>
      <c r="G6332" s="14">
        <f>SUMIFS(Lancamentos!$G:$G,Lancamentos!$C:$C,$A6332,Lancamentos!$E:$E,$C6332,Lancamentos!$B:$B,"ENTRADA")</f>
        <v/>
      </c>
      <c r="H6332" s="14">
        <f>SUMIFS(Lancamentos!$G:$G,Lancamentos!$C:$C,$A6332,Lancamentos!$E:$E,$C6332,Lancamentos!$B:$B,"SAIDA_USO")</f>
        <v/>
      </c>
      <c r="I6332" s="14">
        <f>SUMIFS(Lancamentos!$G:$G,Lancamentos!$C:$C,$A6332,Lancamentos!$E:$E,$C6332,Lancamentos!$B:$B,"SAIDA_DESCARTE")</f>
        <v/>
      </c>
      <c r="J6332" s="14">
        <f>G6332-H6332-I6332</f>
        <v/>
      </c>
      <c r="K6332">
        <f>IF(A6332="","",IF(J6332&lt;=IFERROR(VLOOKUP(A6332,Produtos!$A:$E,5,FALSE),0),"ABAIXO DO MINIMO","OK"))</f>
        <v/>
      </c>
    </row>
    <row r="6333">
      <c r="B6333">
        <f>IFERROR(VLOOKUP(A6333,Produtos!A:B,2,FALSE),"")</f>
        <v/>
      </c>
      <c r="D6333" s="10">
        <f>IFERROR(INDEX(Lotes!$E:$E,MATCH(1,(Lotes!$A:$A=A6333)*(Lotes!$C:$C=C6333),0)),"")</f>
        <v/>
      </c>
      <c r="E6333" s="14">
        <f>IF(D6333="","",D6333-TODAY())</f>
        <v/>
      </c>
      <c r="F6333">
        <f>IF(D6333="","",IF(E6333&lt;0,"VENCIDO",IF(E6333&lt;=30,"VENCE EM &lt;= 30 DIAS",IF(E6333&lt;=60,"ATENCAO (31-60 DIAS)","OK"))))</f>
        <v/>
      </c>
      <c r="G6333" s="14">
        <f>SUMIFS(Lancamentos!$G:$G,Lancamentos!$C:$C,$A6333,Lancamentos!$E:$E,$C6333,Lancamentos!$B:$B,"ENTRADA")</f>
        <v/>
      </c>
      <c r="H6333" s="14">
        <f>SUMIFS(Lancamentos!$G:$G,Lancamentos!$C:$C,$A6333,Lancamentos!$E:$E,$C6333,Lancamentos!$B:$B,"SAIDA_USO")</f>
        <v/>
      </c>
      <c r="I6333" s="14">
        <f>SUMIFS(Lancamentos!$G:$G,Lancamentos!$C:$C,$A6333,Lancamentos!$E:$E,$C6333,Lancamentos!$B:$B,"SAIDA_DESCARTE")</f>
        <v/>
      </c>
      <c r="J6333" s="14">
        <f>G6333-H6333-I6333</f>
        <v/>
      </c>
      <c r="K6333">
        <f>IF(A6333="","",IF(J6333&lt;=IFERROR(VLOOKUP(A6333,Produtos!$A:$E,5,FALSE),0),"ABAIXO DO MINIMO","OK"))</f>
        <v/>
      </c>
    </row>
    <row r="6334">
      <c r="B6334">
        <f>IFERROR(VLOOKUP(A6334,Produtos!A:B,2,FALSE),"")</f>
        <v/>
      </c>
      <c r="D6334" s="10">
        <f>IFERROR(INDEX(Lotes!$E:$E,MATCH(1,(Lotes!$A:$A=A6334)*(Lotes!$C:$C=C6334),0)),"")</f>
        <v/>
      </c>
      <c r="E6334" s="14">
        <f>IF(D6334="","",D6334-TODAY())</f>
        <v/>
      </c>
      <c r="F6334">
        <f>IF(D6334="","",IF(E6334&lt;0,"VENCIDO",IF(E6334&lt;=30,"VENCE EM &lt;= 30 DIAS",IF(E6334&lt;=60,"ATENCAO (31-60 DIAS)","OK"))))</f>
        <v/>
      </c>
      <c r="G6334" s="14">
        <f>SUMIFS(Lancamentos!$G:$G,Lancamentos!$C:$C,$A6334,Lancamentos!$E:$E,$C6334,Lancamentos!$B:$B,"ENTRADA")</f>
        <v/>
      </c>
      <c r="H6334" s="14">
        <f>SUMIFS(Lancamentos!$G:$G,Lancamentos!$C:$C,$A6334,Lancamentos!$E:$E,$C6334,Lancamentos!$B:$B,"SAIDA_USO")</f>
        <v/>
      </c>
      <c r="I6334" s="14">
        <f>SUMIFS(Lancamentos!$G:$G,Lancamentos!$C:$C,$A6334,Lancamentos!$E:$E,$C6334,Lancamentos!$B:$B,"SAIDA_DESCARTE")</f>
        <v/>
      </c>
      <c r="J6334" s="14">
        <f>G6334-H6334-I6334</f>
        <v/>
      </c>
      <c r="K6334">
        <f>IF(A6334="","",IF(J6334&lt;=IFERROR(VLOOKUP(A6334,Produtos!$A:$E,5,FALSE),0),"ABAIXO DO MINIMO","OK"))</f>
        <v/>
      </c>
    </row>
    <row r="6335">
      <c r="B6335">
        <f>IFERROR(VLOOKUP(A6335,Produtos!A:B,2,FALSE),"")</f>
        <v/>
      </c>
      <c r="D6335" s="10">
        <f>IFERROR(INDEX(Lotes!$E:$E,MATCH(1,(Lotes!$A:$A=A6335)*(Lotes!$C:$C=C6335),0)),"")</f>
        <v/>
      </c>
      <c r="E6335" s="14">
        <f>IF(D6335="","",D6335-TODAY())</f>
        <v/>
      </c>
      <c r="F6335">
        <f>IF(D6335="","",IF(E6335&lt;0,"VENCIDO",IF(E6335&lt;=30,"VENCE EM &lt;= 30 DIAS",IF(E6335&lt;=60,"ATENCAO (31-60 DIAS)","OK"))))</f>
        <v/>
      </c>
      <c r="G6335" s="14">
        <f>SUMIFS(Lancamentos!$G:$G,Lancamentos!$C:$C,$A6335,Lancamentos!$E:$E,$C6335,Lancamentos!$B:$B,"ENTRADA")</f>
        <v/>
      </c>
      <c r="H6335" s="14">
        <f>SUMIFS(Lancamentos!$G:$G,Lancamentos!$C:$C,$A6335,Lancamentos!$E:$E,$C6335,Lancamentos!$B:$B,"SAIDA_USO")</f>
        <v/>
      </c>
      <c r="I6335" s="14">
        <f>SUMIFS(Lancamentos!$G:$G,Lancamentos!$C:$C,$A6335,Lancamentos!$E:$E,$C6335,Lancamentos!$B:$B,"SAIDA_DESCARTE")</f>
        <v/>
      </c>
      <c r="J6335" s="14">
        <f>G6335-H6335-I6335</f>
        <v/>
      </c>
      <c r="K6335">
        <f>IF(A6335="","",IF(J6335&lt;=IFERROR(VLOOKUP(A6335,Produtos!$A:$E,5,FALSE),0),"ABAIXO DO MINIMO","OK"))</f>
        <v/>
      </c>
    </row>
    <row r="6336">
      <c r="B6336">
        <f>IFERROR(VLOOKUP(A6336,Produtos!A:B,2,FALSE),"")</f>
        <v/>
      </c>
      <c r="D6336" s="10">
        <f>IFERROR(INDEX(Lotes!$E:$E,MATCH(1,(Lotes!$A:$A=A6336)*(Lotes!$C:$C=C6336),0)),"")</f>
        <v/>
      </c>
      <c r="E6336" s="14">
        <f>IF(D6336="","",D6336-TODAY())</f>
        <v/>
      </c>
      <c r="F6336">
        <f>IF(D6336="","",IF(E6336&lt;0,"VENCIDO",IF(E6336&lt;=30,"VENCE EM &lt;= 30 DIAS",IF(E6336&lt;=60,"ATENCAO (31-60 DIAS)","OK"))))</f>
        <v/>
      </c>
      <c r="G6336" s="14">
        <f>SUMIFS(Lancamentos!$G:$G,Lancamentos!$C:$C,$A6336,Lancamentos!$E:$E,$C6336,Lancamentos!$B:$B,"ENTRADA")</f>
        <v/>
      </c>
      <c r="H6336" s="14">
        <f>SUMIFS(Lancamentos!$G:$G,Lancamentos!$C:$C,$A6336,Lancamentos!$E:$E,$C6336,Lancamentos!$B:$B,"SAIDA_USO")</f>
        <v/>
      </c>
      <c r="I6336" s="14">
        <f>SUMIFS(Lancamentos!$G:$G,Lancamentos!$C:$C,$A6336,Lancamentos!$E:$E,$C6336,Lancamentos!$B:$B,"SAIDA_DESCARTE")</f>
        <v/>
      </c>
      <c r="J6336" s="14">
        <f>G6336-H6336-I6336</f>
        <v/>
      </c>
      <c r="K6336">
        <f>IF(A6336="","",IF(J6336&lt;=IFERROR(VLOOKUP(A6336,Produtos!$A:$E,5,FALSE),0),"ABAIXO DO MINIMO","OK"))</f>
        <v/>
      </c>
    </row>
    <row r="6337">
      <c r="B6337">
        <f>IFERROR(VLOOKUP(A6337,Produtos!A:B,2,FALSE),"")</f>
        <v/>
      </c>
      <c r="D6337" s="10">
        <f>IFERROR(INDEX(Lotes!$E:$E,MATCH(1,(Lotes!$A:$A=A6337)*(Lotes!$C:$C=C6337),0)),"")</f>
        <v/>
      </c>
      <c r="E6337" s="14">
        <f>IF(D6337="","",D6337-TODAY())</f>
        <v/>
      </c>
      <c r="F6337">
        <f>IF(D6337="","",IF(E6337&lt;0,"VENCIDO",IF(E6337&lt;=30,"VENCE EM &lt;= 30 DIAS",IF(E6337&lt;=60,"ATENCAO (31-60 DIAS)","OK"))))</f>
        <v/>
      </c>
      <c r="G6337" s="14">
        <f>SUMIFS(Lancamentos!$G:$G,Lancamentos!$C:$C,$A6337,Lancamentos!$E:$E,$C6337,Lancamentos!$B:$B,"ENTRADA")</f>
        <v/>
      </c>
      <c r="H6337" s="14">
        <f>SUMIFS(Lancamentos!$G:$G,Lancamentos!$C:$C,$A6337,Lancamentos!$E:$E,$C6337,Lancamentos!$B:$B,"SAIDA_USO")</f>
        <v/>
      </c>
      <c r="I6337" s="14">
        <f>SUMIFS(Lancamentos!$G:$G,Lancamentos!$C:$C,$A6337,Lancamentos!$E:$E,$C6337,Lancamentos!$B:$B,"SAIDA_DESCARTE")</f>
        <v/>
      </c>
      <c r="J6337" s="14">
        <f>G6337-H6337-I6337</f>
        <v/>
      </c>
      <c r="K6337">
        <f>IF(A6337="","",IF(J6337&lt;=IFERROR(VLOOKUP(A6337,Produtos!$A:$E,5,FALSE),0),"ABAIXO DO MINIMO","OK"))</f>
        <v/>
      </c>
    </row>
    <row r="6338">
      <c r="B6338">
        <f>IFERROR(VLOOKUP(A6338,Produtos!A:B,2,FALSE),"")</f>
        <v/>
      </c>
      <c r="D6338" s="10">
        <f>IFERROR(INDEX(Lotes!$E:$E,MATCH(1,(Lotes!$A:$A=A6338)*(Lotes!$C:$C=C6338),0)),"")</f>
        <v/>
      </c>
      <c r="E6338" s="14">
        <f>IF(D6338="","",D6338-TODAY())</f>
        <v/>
      </c>
      <c r="F6338">
        <f>IF(D6338="","",IF(E6338&lt;0,"VENCIDO",IF(E6338&lt;=30,"VENCE EM &lt;= 30 DIAS",IF(E6338&lt;=60,"ATENCAO (31-60 DIAS)","OK"))))</f>
        <v/>
      </c>
      <c r="G6338" s="14">
        <f>SUMIFS(Lancamentos!$G:$G,Lancamentos!$C:$C,$A6338,Lancamentos!$E:$E,$C6338,Lancamentos!$B:$B,"ENTRADA")</f>
        <v/>
      </c>
      <c r="H6338" s="14">
        <f>SUMIFS(Lancamentos!$G:$G,Lancamentos!$C:$C,$A6338,Lancamentos!$E:$E,$C6338,Lancamentos!$B:$B,"SAIDA_USO")</f>
        <v/>
      </c>
      <c r="I6338" s="14">
        <f>SUMIFS(Lancamentos!$G:$G,Lancamentos!$C:$C,$A6338,Lancamentos!$E:$E,$C6338,Lancamentos!$B:$B,"SAIDA_DESCARTE")</f>
        <v/>
      </c>
      <c r="J6338" s="14">
        <f>G6338-H6338-I6338</f>
        <v/>
      </c>
      <c r="K6338">
        <f>IF(A6338="","",IF(J6338&lt;=IFERROR(VLOOKUP(A6338,Produtos!$A:$E,5,FALSE),0),"ABAIXO DO MINIMO","OK"))</f>
        <v/>
      </c>
    </row>
    <row r="6339">
      <c r="B6339">
        <f>IFERROR(VLOOKUP(A6339,Produtos!A:B,2,FALSE),"")</f>
        <v/>
      </c>
      <c r="D6339" s="10">
        <f>IFERROR(INDEX(Lotes!$E:$E,MATCH(1,(Lotes!$A:$A=A6339)*(Lotes!$C:$C=C6339),0)),"")</f>
        <v/>
      </c>
      <c r="E6339" s="14">
        <f>IF(D6339="","",D6339-TODAY())</f>
        <v/>
      </c>
      <c r="F6339">
        <f>IF(D6339="","",IF(E6339&lt;0,"VENCIDO",IF(E6339&lt;=30,"VENCE EM &lt;= 30 DIAS",IF(E6339&lt;=60,"ATENCAO (31-60 DIAS)","OK"))))</f>
        <v/>
      </c>
      <c r="G6339" s="14">
        <f>SUMIFS(Lancamentos!$G:$G,Lancamentos!$C:$C,$A6339,Lancamentos!$E:$E,$C6339,Lancamentos!$B:$B,"ENTRADA")</f>
        <v/>
      </c>
      <c r="H6339" s="14">
        <f>SUMIFS(Lancamentos!$G:$G,Lancamentos!$C:$C,$A6339,Lancamentos!$E:$E,$C6339,Lancamentos!$B:$B,"SAIDA_USO")</f>
        <v/>
      </c>
      <c r="I6339" s="14">
        <f>SUMIFS(Lancamentos!$G:$G,Lancamentos!$C:$C,$A6339,Lancamentos!$E:$E,$C6339,Lancamentos!$B:$B,"SAIDA_DESCARTE")</f>
        <v/>
      </c>
      <c r="J6339" s="14">
        <f>G6339-H6339-I6339</f>
        <v/>
      </c>
      <c r="K6339">
        <f>IF(A6339="","",IF(J6339&lt;=IFERROR(VLOOKUP(A6339,Produtos!$A:$E,5,FALSE),0),"ABAIXO DO MINIMO","OK"))</f>
        <v/>
      </c>
    </row>
    <row r="6340">
      <c r="B6340">
        <f>IFERROR(VLOOKUP(A6340,Produtos!A:B,2,FALSE),"")</f>
        <v/>
      </c>
      <c r="D6340" s="10">
        <f>IFERROR(INDEX(Lotes!$E:$E,MATCH(1,(Lotes!$A:$A=A6340)*(Lotes!$C:$C=C6340),0)),"")</f>
        <v/>
      </c>
      <c r="E6340" s="14">
        <f>IF(D6340="","",D6340-TODAY())</f>
        <v/>
      </c>
      <c r="F6340">
        <f>IF(D6340="","",IF(E6340&lt;0,"VENCIDO",IF(E6340&lt;=30,"VENCE EM &lt;= 30 DIAS",IF(E6340&lt;=60,"ATENCAO (31-60 DIAS)","OK"))))</f>
        <v/>
      </c>
      <c r="G6340" s="14">
        <f>SUMIFS(Lancamentos!$G:$G,Lancamentos!$C:$C,$A6340,Lancamentos!$E:$E,$C6340,Lancamentos!$B:$B,"ENTRADA")</f>
        <v/>
      </c>
      <c r="H6340" s="14">
        <f>SUMIFS(Lancamentos!$G:$G,Lancamentos!$C:$C,$A6340,Lancamentos!$E:$E,$C6340,Lancamentos!$B:$B,"SAIDA_USO")</f>
        <v/>
      </c>
      <c r="I6340" s="14">
        <f>SUMIFS(Lancamentos!$G:$G,Lancamentos!$C:$C,$A6340,Lancamentos!$E:$E,$C6340,Lancamentos!$B:$B,"SAIDA_DESCARTE")</f>
        <v/>
      </c>
      <c r="J6340" s="14">
        <f>G6340-H6340-I6340</f>
        <v/>
      </c>
      <c r="K6340">
        <f>IF(A6340="","",IF(J6340&lt;=IFERROR(VLOOKUP(A6340,Produtos!$A:$E,5,FALSE),0),"ABAIXO DO MINIMO","OK"))</f>
        <v/>
      </c>
    </row>
    <row r="6341">
      <c r="B6341">
        <f>IFERROR(VLOOKUP(A6341,Produtos!A:B,2,FALSE),"")</f>
        <v/>
      </c>
      <c r="D6341" s="10">
        <f>IFERROR(INDEX(Lotes!$E:$E,MATCH(1,(Lotes!$A:$A=A6341)*(Lotes!$C:$C=C6341),0)),"")</f>
        <v/>
      </c>
      <c r="E6341" s="14">
        <f>IF(D6341="","",D6341-TODAY())</f>
        <v/>
      </c>
      <c r="F6341">
        <f>IF(D6341="","",IF(E6341&lt;0,"VENCIDO",IF(E6341&lt;=30,"VENCE EM &lt;= 30 DIAS",IF(E6341&lt;=60,"ATENCAO (31-60 DIAS)","OK"))))</f>
        <v/>
      </c>
      <c r="G6341" s="14">
        <f>SUMIFS(Lancamentos!$G:$G,Lancamentos!$C:$C,$A6341,Lancamentos!$E:$E,$C6341,Lancamentos!$B:$B,"ENTRADA")</f>
        <v/>
      </c>
      <c r="H6341" s="14">
        <f>SUMIFS(Lancamentos!$G:$G,Lancamentos!$C:$C,$A6341,Lancamentos!$E:$E,$C6341,Lancamentos!$B:$B,"SAIDA_USO")</f>
        <v/>
      </c>
      <c r="I6341" s="14">
        <f>SUMIFS(Lancamentos!$G:$G,Lancamentos!$C:$C,$A6341,Lancamentos!$E:$E,$C6341,Lancamentos!$B:$B,"SAIDA_DESCARTE")</f>
        <v/>
      </c>
      <c r="J6341" s="14">
        <f>G6341-H6341-I6341</f>
        <v/>
      </c>
      <c r="K6341">
        <f>IF(A6341="","",IF(J6341&lt;=IFERROR(VLOOKUP(A6341,Produtos!$A:$E,5,FALSE),0),"ABAIXO DO MINIMO","OK"))</f>
        <v/>
      </c>
    </row>
    <row r="6342">
      <c r="B6342">
        <f>IFERROR(VLOOKUP(A6342,Produtos!A:B,2,FALSE),"")</f>
        <v/>
      </c>
      <c r="D6342" s="10">
        <f>IFERROR(INDEX(Lotes!$E:$E,MATCH(1,(Lotes!$A:$A=A6342)*(Lotes!$C:$C=C6342),0)),"")</f>
        <v/>
      </c>
      <c r="E6342" s="14">
        <f>IF(D6342="","",D6342-TODAY())</f>
        <v/>
      </c>
      <c r="F6342">
        <f>IF(D6342="","",IF(E6342&lt;0,"VENCIDO",IF(E6342&lt;=30,"VENCE EM &lt;= 30 DIAS",IF(E6342&lt;=60,"ATENCAO (31-60 DIAS)","OK"))))</f>
        <v/>
      </c>
      <c r="G6342" s="14">
        <f>SUMIFS(Lancamentos!$G:$G,Lancamentos!$C:$C,$A6342,Lancamentos!$E:$E,$C6342,Lancamentos!$B:$B,"ENTRADA")</f>
        <v/>
      </c>
      <c r="H6342" s="14">
        <f>SUMIFS(Lancamentos!$G:$G,Lancamentos!$C:$C,$A6342,Lancamentos!$E:$E,$C6342,Lancamentos!$B:$B,"SAIDA_USO")</f>
        <v/>
      </c>
      <c r="I6342" s="14">
        <f>SUMIFS(Lancamentos!$G:$G,Lancamentos!$C:$C,$A6342,Lancamentos!$E:$E,$C6342,Lancamentos!$B:$B,"SAIDA_DESCARTE")</f>
        <v/>
      </c>
      <c r="J6342" s="14">
        <f>G6342-H6342-I6342</f>
        <v/>
      </c>
      <c r="K6342">
        <f>IF(A6342="","",IF(J6342&lt;=IFERROR(VLOOKUP(A6342,Produtos!$A:$E,5,FALSE),0),"ABAIXO DO MINIMO","OK"))</f>
        <v/>
      </c>
    </row>
    <row r="6343">
      <c r="B6343">
        <f>IFERROR(VLOOKUP(A6343,Produtos!A:B,2,FALSE),"")</f>
        <v/>
      </c>
      <c r="D6343" s="10">
        <f>IFERROR(INDEX(Lotes!$E:$E,MATCH(1,(Lotes!$A:$A=A6343)*(Lotes!$C:$C=C6343),0)),"")</f>
        <v/>
      </c>
      <c r="E6343" s="14">
        <f>IF(D6343="","",D6343-TODAY())</f>
        <v/>
      </c>
      <c r="F6343">
        <f>IF(D6343="","",IF(E6343&lt;0,"VENCIDO",IF(E6343&lt;=30,"VENCE EM &lt;= 30 DIAS",IF(E6343&lt;=60,"ATENCAO (31-60 DIAS)","OK"))))</f>
        <v/>
      </c>
      <c r="G6343" s="14">
        <f>SUMIFS(Lancamentos!$G:$G,Lancamentos!$C:$C,$A6343,Lancamentos!$E:$E,$C6343,Lancamentos!$B:$B,"ENTRADA")</f>
        <v/>
      </c>
      <c r="H6343" s="14">
        <f>SUMIFS(Lancamentos!$G:$G,Lancamentos!$C:$C,$A6343,Lancamentos!$E:$E,$C6343,Lancamentos!$B:$B,"SAIDA_USO")</f>
        <v/>
      </c>
      <c r="I6343" s="14">
        <f>SUMIFS(Lancamentos!$G:$G,Lancamentos!$C:$C,$A6343,Lancamentos!$E:$E,$C6343,Lancamentos!$B:$B,"SAIDA_DESCARTE")</f>
        <v/>
      </c>
      <c r="J6343" s="14">
        <f>G6343-H6343-I6343</f>
        <v/>
      </c>
      <c r="K6343">
        <f>IF(A6343="","",IF(J6343&lt;=IFERROR(VLOOKUP(A6343,Produtos!$A:$E,5,FALSE),0),"ABAIXO DO MINIMO","OK"))</f>
        <v/>
      </c>
    </row>
    <row r="6344">
      <c r="B6344">
        <f>IFERROR(VLOOKUP(A6344,Produtos!A:B,2,FALSE),"")</f>
        <v/>
      </c>
      <c r="D6344" s="10">
        <f>IFERROR(INDEX(Lotes!$E:$E,MATCH(1,(Lotes!$A:$A=A6344)*(Lotes!$C:$C=C6344),0)),"")</f>
        <v/>
      </c>
      <c r="E6344" s="14">
        <f>IF(D6344="","",D6344-TODAY())</f>
        <v/>
      </c>
      <c r="F6344">
        <f>IF(D6344="","",IF(E6344&lt;0,"VENCIDO",IF(E6344&lt;=30,"VENCE EM &lt;= 30 DIAS",IF(E6344&lt;=60,"ATENCAO (31-60 DIAS)","OK"))))</f>
        <v/>
      </c>
      <c r="G6344" s="14">
        <f>SUMIFS(Lancamentos!$G:$G,Lancamentos!$C:$C,$A6344,Lancamentos!$E:$E,$C6344,Lancamentos!$B:$B,"ENTRADA")</f>
        <v/>
      </c>
      <c r="H6344" s="14">
        <f>SUMIFS(Lancamentos!$G:$G,Lancamentos!$C:$C,$A6344,Lancamentos!$E:$E,$C6344,Lancamentos!$B:$B,"SAIDA_USO")</f>
        <v/>
      </c>
      <c r="I6344" s="14">
        <f>SUMIFS(Lancamentos!$G:$G,Lancamentos!$C:$C,$A6344,Lancamentos!$E:$E,$C6344,Lancamentos!$B:$B,"SAIDA_DESCARTE")</f>
        <v/>
      </c>
      <c r="J6344" s="14">
        <f>G6344-H6344-I6344</f>
        <v/>
      </c>
      <c r="K6344">
        <f>IF(A6344="","",IF(J6344&lt;=IFERROR(VLOOKUP(A6344,Produtos!$A:$E,5,FALSE),0),"ABAIXO DO MINIMO","OK"))</f>
        <v/>
      </c>
    </row>
    <row r="6345">
      <c r="B6345">
        <f>IFERROR(VLOOKUP(A6345,Produtos!A:B,2,FALSE),"")</f>
        <v/>
      </c>
      <c r="D6345" s="10">
        <f>IFERROR(INDEX(Lotes!$E:$E,MATCH(1,(Lotes!$A:$A=A6345)*(Lotes!$C:$C=C6345),0)),"")</f>
        <v/>
      </c>
      <c r="E6345" s="14">
        <f>IF(D6345="","",D6345-TODAY())</f>
        <v/>
      </c>
      <c r="F6345">
        <f>IF(D6345="","",IF(E6345&lt;0,"VENCIDO",IF(E6345&lt;=30,"VENCE EM &lt;= 30 DIAS",IF(E6345&lt;=60,"ATENCAO (31-60 DIAS)","OK"))))</f>
        <v/>
      </c>
      <c r="G6345" s="14">
        <f>SUMIFS(Lancamentos!$G:$G,Lancamentos!$C:$C,$A6345,Lancamentos!$E:$E,$C6345,Lancamentos!$B:$B,"ENTRADA")</f>
        <v/>
      </c>
      <c r="H6345" s="14">
        <f>SUMIFS(Lancamentos!$G:$G,Lancamentos!$C:$C,$A6345,Lancamentos!$E:$E,$C6345,Lancamentos!$B:$B,"SAIDA_USO")</f>
        <v/>
      </c>
      <c r="I6345" s="14">
        <f>SUMIFS(Lancamentos!$G:$G,Lancamentos!$C:$C,$A6345,Lancamentos!$E:$E,$C6345,Lancamentos!$B:$B,"SAIDA_DESCARTE")</f>
        <v/>
      </c>
      <c r="J6345" s="14">
        <f>G6345-H6345-I6345</f>
        <v/>
      </c>
      <c r="K6345">
        <f>IF(A6345="","",IF(J6345&lt;=IFERROR(VLOOKUP(A6345,Produtos!$A:$E,5,FALSE),0),"ABAIXO DO MINIMO","OK"))</f>
        <v/>
      </c>
    </row>
    <row r="6346">
      <c r="B6346">
        <f>IFERROR(VLOOKUP(A6346,Produtos!A:B,2,FALSE),"")</f>
        <v/>
      </c>
      <c r="D6346" s="10">
        <f>IFERROR(INDEX(Lotes!$E:$E,MATCH(1,(Lotes!$A:$A=A6346)*(Lotes!$C:$C=C6346),0)),"")</f>
        <v/>
      </c>
      <c r="E6346" s="14">
        <f>IF(D6346="","",D6346-TODAY())</f>
        <v/>
      </c>
      <c r="F6346">
        <f>IF(D6346="","",IF(E6346&lt;0,"VENCIDO",IF(E6346&lt;=30,"VENCE EM &lt;= 30 DIAS",IF(E6346&lt;=60,"ATENCAO (31-60 DIAS)","OK"))))</f>
        <v/>
      </c>
      <c r="G6346" s="14">
        <f>SUMIFS(Lancamentos!$G:$G,Lancamentos!$C:$C,$A6346,Lancamentos!$E:$E,$C6346,Lancamentos!$B:$B,"ENTRADA")</f>
        <v/>
      </c>
      <c r="H6346" s="14">
        <f>SUMIFS(Lancamentos!$G:$G,Lancamentos!$C:$C,$A6346,Lancamentos!$E:$E,$C6346,Lancamentos!$B:$B,"SAIDA_USO")</f>
        <v/>
      </c>
      <c r="I6346" s="14">
        <f>SUMIFS(Lancamentos!$G:$G,Lancamentos!$C:$C,$A6346,Lancamentos!$E:$E,$C6346,Lancamentos!$B:$B,"SAIDA_DESCARTE")</f>
        <v/>
      </c>
      <c r="J6346" s="14">
        <f>G6346-H6346-I6346</f>
        <v/>
      </c>
      <c r="K6346">
        <f>IF(A6346="","",IF(J6346&lt;=IFERROR(VLOOKUP(A6346,Produtos!$A:$E,5,FALSE),0),"ABAIXO DO MINIMO","OK"))</f>
        <v/>
      </c>
    </row>
    <row r="6347">
      <c r="B6347">
        <f>IFERROR(VLOOKUP(A6347,Produtos!A:B,2,FALSE),"")</f>
        <v/>
      </c>
      <c r="D6347" s="10">
        <f>IFERROR(INDEX(Lotes!$E:$E,MATCH(1,(Lotes!$A:$A=A6347)*(Lotes!$C:$C=C6347),0)),"")</f>
        <v/>
      </c>
      <c r="E6347" s="14">
        <f>IF(D6347="","",D6347-TODAY())</f>
        <v/>
      </c>
      <c r="F6347">
        <f>IF(D6347="","",IF(E6347&lt;0,"VENCIDO",IF(E6347&lt;=30,"VENCE EM &lt;= 30 DIAS",IF(E6347&lt;=60,"ATENCAO (31-60 DIAS)","OK"))))</f>
        <v/>
      </c>
      <c r="G6347" s="14">
        <f>SUMIFS(Lancamentos!$G:$G,Lancamentos!$C:$C,$A6347,Lancamentos!$E:$E,$C6347,Lancamentos!$B:$B,"ENTRADA")</f>
        <v/>
      </c>
      <c r="H6347" s="14">
        <f>SUMIFS(Lancamentos!$G:$G,Lancamentos!$C:$C,$A6347,Lancamentos!$E:$E,$C6347,Lancamentos!$B:$B,"SAIDA_USO")</f>
        <v/>
      </c>
      <c r="I6347" s="14">
        <f>SUMIFS(Lancamentos!$G:$G,Lancamentos!$C:$C,$A6347,Lancamentos!$E:$E,$C6347,Lancamentos!$B:$B,"SAIDA_DESCARTE")</f>
        <v/>
      </c>
      <c r="J6347" s="14">
        <f>G6347-H6347-I6347</f>
        <v/>
      </c>
      <c r="K6347">
        <f>IF(A6347="","",IF(J6347&lt;=IFERROR(VLOOKUP(A6347,Produtos!$A:$E,5,FALSE),0),"ABAIXO DO MINIMO","OK"))</f>
        <v/>
      </c>
    </row>
    <row r="6348">
      <c r="B6348">
        <f>IFERROR(VLOOKUP(A6348,Produtos!A:B,2,FALSE),"")</f>
        <v/>
      </c>
      <c r="D6348" s="10">
        <f>IFERROR(INDEX(Lotes!$E:$E,MATCH(1,(Lotes!$A:$A=A6348)*(Lotes!$C:$C=C6348),0)),"")</f>
        <v/>
      </c>
      <c r="E6348" s="14">
        <f>IF(D6348="","",D6348-TODAY())</f>
        <v/>
      </c>
      <c r="F6348">
        <f>IF(D6348="","",IF(E6348&lt;0,"VENCIDO",IF(E6348&lt;=30,"VENCE EM &lt;= 30 DIAS",IF(E6348&lt;=60,"ATENCAO (31-60 DIAS)","OK"))))</f>
        <v/>
      </c>
      <c r="G6348" s="14">
        <f>SUMIFS(Lancamentos!$G:$G,Lancamentos!$C:$C,$A6348,Lancamentos!$E:$E,$C6348,Lancamentos!$B:$B,"ENTRADA")</f>
        <v/>
      </c>
      <c r="H6348" s="14">
        <f>SUMIFS(Lancamentos!$G:$G,Lancamentos!$C:$C,$A6348,Lancamentos!$E:$E,$C6348,Lancamentos!$B:$B,"SAIDA_USO")</f>
        <v/>
      </c>
      <c r="I6348" s="14">
        <f>SUMIFS(Lancamentos!$G:$G,Lancamentos!$C:$C,$A6348,Lancamentos!$E:$E,$C6348,Lancamentos!$B:$B,"SAIDA_DESCARTE")</f>
        <v/>
      </c>
      <c r="J6348" s="14">
        <f>G6348-H6348-I6348</f>
        <v/>
      </c>
      <c r="K6348">
        <f>IF(A6348="","",IF(J6348&lt;=IFERROR(VLOOKUP(A6348,Produtos!$A:$E,5,FALSE),0),"ABAIXO DO MINIMO","OK"))</f>
        <v/>
      </c>
    </row>
    <row r="6349">
      <c r="B6349">
        <f>IFERROR(VLOOKUP(A6349,Produtos!A:B,2,FALSE),"")</f>
        <v/>
      </c>
      <c r="D6349" s="10">
        <f>IFERROR(INDEX(Lotes!$E:$E,MATCH(1,(Lotes!$A:$A=A6349)*(Lotes!$C:$C=C6349),0)),"")</f>
        <v/>
      </c>
      <c r="E6349" s="14">
        <f>IF(D6349="","",D6349-TODAY())</f>
        <v/>
      </c>
      <c r="F6349">
        <f>IF(D6349="","",IF(E6349&lt;0,"VENCIDO",IF(E6349&lt;=30,"VENCE EM &lt;= 30 DIAS",IF(E6349&lt;=60,"ATENCAO (31-60 DIAS)","OK"))))</f>
        <v/>
      </c>
      <c r="G6349" s="14">
        <f>SUMIFS(Lancamentos!$G:$G,Lancamentos!$C:$C,$A6349,Lancamentos!$E:$E,$C6349,Lancamentos!$B:$B,"ENTRADA")</f>
        <v/>
      </c>
      <c r="H6349" s="14">
        <f>SUMIFS(Lancamentos!$G:$G,Lancamentos!$C:$C,$A6349,Lancamentos!$E:$E,$C6349,Lancamentos!$B:$B,"SAIDA_USO")</f>
        <v/>
      </c>
      <c r="I6349" s="14">
        <f>SUMIFS(Lancamentos!$G:$G,Lancamentos!$C:$C,$A6349,Lancamentos!$E:$E,$C6349,Lancamentos!$B:$B,"SAIDA_DESCARTE")</f>
        <v/>
      </c>
      <c r="J6349" s="14">
        <f>G6349-H6349-I6349</f>
        <v/>
      </c>
      <c r="K6349">
        <f>IF(A6349="","",IF(J6349&lt;=IFERROR(VLOOKUP(A6349,Produtos!$A:$E,5,FALSE),0),"ABAIXO DO MINIMO","OK"))</f>
        <v/>
      </c>
    </row>
    <row r="6350">
      <c r="B6350">
        <f>IFERROR(VLOOKUP(A6350,Produtos!A:B,2,FALSE),"")</f>
        <v/>
      </c>
      <c r="D6350" s="10">
        <f>IFERROR(INDEX(Lotes!$E:$E,MATCH(1,(Lotes!$A:$A=A6350)*(Lotes!$C:$C=C6350),0)),"")</f>
        <v/>
      </c>
      <c r="E6350" s="14">
        <f>IF(D6350="","",D6350-TODAY())</f>
        <v/>
      </c>
      <c r="F6350">
        <f>IF(D6350="","",IF(E6350&lt;0,"VENCIDO",IF(E6350&lt;=30,"VENCE EM &lt;= 30 DIAS",IF(E6350&lt;=60,"ATENCAO (31-60 DIAS)","OK"))))</f>
        <v/>
      </c>
      <c r="G6350" s="14">
        <f>SUMIFS(Lancamentos!$G:$G,Lancamentos!$C:$C,$A6350,Lancamentos!$E:$E,$C6350,Lancamentos!$B:$B,"ENTRADA")</f>
        <v/>
      </c>
      <c r="H6350" s="14">
        <f>SUMIFS(Lancamentos!$G:$G,Lancamentos!$C:$C,$A6350,Lancamentos!$E:$E,$C6350,Lancamentos!$B:$B,"SAIDA_USO")</f>
        <v/>
      </c>
      <c r="I6350" s="14">
        <f>SUMIFS(Lancamentos!$G:$G,Lancamentos!$C:$C,$A6350,Lancamentos!$E:$E,$C6350,Lancamentos!$B:$B,"SAIDA_DESCARTE")</f>
        <v/>
      </c>
      <c r="J6350" s="14">
        <f>G6350-H6350-I6350</f>
        <v/>
      </c>
      <c r="K6350">
        <f>IF(A6350="","",IF(J6350&lt;=IFERROR(VLOOKUP(A6350,Produtos!$A:$E,5,FALSE),0),"ABAIXO DO MINIMO","OK"))</f>
        <v/>
      </c>
    </row>
    <row r="6351">
      <c r="B6351">
        <f>IFERROR(VLOOKUP(A6351,Produtos!A:B,2,FALSE),"")</f>
        <v/>
      </c>
      <c r="D6351" s="10">
        <f>IFERROR(INDEX(Lotes!$E:$E,MATCH(1,(Lotes!$A:$A=A6351)*(Lotes!$C:$C=C6351),0)),"")</f>
        <v/>
      </c>
      <c r="E6351" s="14">
        <f>IF(D6351="","",D6351-TODAY())</f>
        <v/>
      </c>
      <c r="F6351">
        <f>IF(D6351="","",IF(E6351&lt;0,"VENCIDO",IF(E6351&lt;=30,"VENCE EM &lt;= 30 DIAS",IF(E6351&lt;=60,"ATENCAO (31-60 DIAS)","OK"))))</f>
        <v/>
      </c>
      <c r="G6351" s="14">
        <f>SUMIFS(Lancamentos!$G:$G,Lancamentos!$C:$C,$A6351,Lancamentos!$E:$E,$C6351,Lancamentos!$B:$B,"ENTRADA")</f>
        <v/>
      </c>
      <c r="H6351" s="14">
        <f>SUMIFS(Lancamentos!$G:$G,Lancamentos!$C:$C,$A6351,Lancamentos!$E:$E,$C6351,Lancamentos!$B:$B,"SAIDA_USO")</f>
        <v/>
      </c>
      <c r="I6351" s="14">
        <f>SUMIFS(Lancamentos!$G:$G,Lancamentos!$C:$C,$A6351,Lancamentos!$E:$E,$C6351,Lancamentos!$B:$B,"SAIDA_DESCARTE")</f>
        <v/>
      </c>
      <c r="J6351" s="14">
        <f>G6351-H6351-I6351</f>
        <v/>
      </c>
      <c r="K6351">
        <f>IF(A6351="","",IF(J6351&lt;=IFERROR(VLOOKUP(A6351,Produtos!$A:$E,5,FALSE),0),"ABAIXO DO MINIMO","OK"))</f>
        <v/>
      </c>
    </row>
    <row r="6352">
      <c r="B6352">
        <f>IFERROR(VLOOKUP(A6352,Produtos!A:B,2,FALSE),"")</f>
        <v/>
      </c>
      <c r="D6352" s="10">
        <f>IFERROR(INDEX(Lotes!$E:$E,MATCH(1,(Lotes!$A:$A=A6352)*(Lotes!$C:$C=C6352),0)),"")</f>
        <v/>
      </c>
      <c r="E6352" s="14">
        <f>IF(D6352="","",D6352-TODAY())</f>
        <v/>
      </c>
      <c r="F6352">
        <f>IF(D6352="","",IF(E6352&lt;0,"VENCIDO",IF(E6352&lt;=30,"VENCE EM &lt;= 30 DIAS",IF(E6352&lt;=60,"ATENCAO (31-60 DIAS)","OK"))))</f>
        <v/>
      </c>
      <c r="G6352" s="14">
        <f>SUMIFS(Lancamentos!$G:$G,Lancamentos!$C:$C,$A6352,Lancamentos!$E:$E,$C6352,Lancamentos!$B:$B,"ENTRADA")</f>
        <v/>
      </c>
      <c r="H6352" s="14">
        <f>SUMIFS(Lancamentos!$G:$G,Lancamentos!$C:$C,$A6352,Lancamentos!$E:$E,$C6352,Lancamentos!$B:$B,"SAIDA_USO")</f>
        <v/>
      </c>
      <c r="I6352" s="14">
        <f>SUMIFS(Lancamentos!$G:$G,Lancamentos!$C:$C,$A6352,Lancamentos!$E:$E,$C6352,Lancamentos!$B:$B,"SAIDA_DESCARTE")</f>
        <v/>
      </c>
      <c r="J6352" s="14">
        <f>G6352-H6352-I6352</f>
        <v/>
      </c>
      <c r="K6352">
        <f>IF(A6352="","",IF(J6352&lt;=IFERROR(VLOOKUP(A6352,Produtos!$A:$E,5,FALSE),0),"ABAIXO DO MINIMO","OK"))</f>
        <v/>
      </c>
    </row>
    <row r="6353">
      <c r="B6353">
        <f>IFERROR(VLOOKUP(A6353,Produtos!A:B,2,FALSE),"")</f>
        <v/>
      </c>
      <c r="D6353" s="10">
        <f>IFERROR(INDEX(Lotes!$E:$E,MATCH(1,(Lotes!$A:$A=A6353)*(Lotes!$C:$C=C6353),0)),"")</f>
        <v/>
      </c>
      <c r="E6353" s="14">
        <f>IF(D6353="","",D6353-TODAY())</f>
        <v/>
      </c>
      <c r="F6353">
        <f>IF(D6353="","",IF(E6353&lt;0,"VENCIDO",IF(E6353&lt;=30,"VENCE EM &lt;= 30 DIAS",IF(E6353&lt;=60,"ATENCAO (31-60 DIAS)","OK"))))</f>
        <v/>
      </c>
      <c r="G6353" s="14">
        <f>SUMIFS(Lancamentos!$G:$G,Lancamentos!$C:$C,$A6353,Lancamentos!$E:$E,$C6353,Lancamentos!$B:$B,"ENTRADA")</f>
        <v/>
      </c>
      <c r="H6353" s="14">
        <f>SUMIFS(Lancamentos!$G:$G,Lancamentos!$C:$C,$A6353,Lancamentos!$E:$E,$C6353,Lancamentos!$B:$B,"SAIDA_USO")</f>
        <v/>
      </c>
      <c r="I6353" s="14">
        <f>SUMIFS(Lancamentos!$G:$G,Lancamentos!$C:$C,$A6353,Lancamentos!$E:$E,$C6353,Lancamentos!$B:$B,"SAIDA_DESCARTE")</f>
        <v/>
      </c>
      <c r="J6353" s="14">
        <f>G6353-H6353-I6353</f>
        <v/>
      </c>
      <c r="K6353">
        <f>IF(A6353="","",IF(J6353&lt;=IFERROR(VLOOKUP(A6353,Produtos!$A:$E,5,FALSE),0),"ABAIXO DO MINIMO","OK"))</f>
        <v/>
      </c>
    </row>
    <row r="6354">
      <c r="B6354">
        <f>IFERROR(VLOOKUP(A6354,Produtos!A:B,2,FALSE),"")</f>
        <v/>
      </c>
      <c r="D6354" s="10">
        <f>IFERROR(INDEX(Lotes!$E:$E,MATCH(1,(Lotes!$A:$A=A6354)*(Lotes!$C:$C=C6354),0)),"")</f>
        <v/>
      </c>
      <c r="E6354" s="14">
        <f>IF(D6354="","",D6354-TODAY())</f>
        <v/>
      </c>
      <c r="F6354">
        <f>IF(D6354="","",IF(E6354&lt;0,"VENCIDO",IF(E6354&lt;=30,"VENCE EM &lt;= 30 DIAS",IF(E6354&lt;=60,"ATENCAO (31-60 DIAS)","OK"))))</f>
        <v/>
      </c>
      <c r="G6354" s="14">
        <f>SUMIFS(Lancamentos!$G:$G,Lancamentos!$C:$C,$A6354,Lancamentos!$E:$E,$C6354,Lancamentos!$B:$B,"ENTRADA")</f>
        <v/>
      </c>
      <c r="H6354" s="14">
        <f>SUMIFS(Lancamentos!$G:$G,Lancamentos!$C:$C,$A6354,Lancamentos!$E:$E,$C6354,Lancamentos!$B:$B,"SAIDA_USO")</f>
        <v/>
      </c>
      <c r="I6354" s="14">
        <f>SUMIFS(Lancamentos!$G:$G,Lancamentos!$C:$C,$A6354,Lancamentos!$E:$E,$C6354,Lancamentos!$B:$B,"SAIDA_DESCARTE")</f>
        <v/>
      </c>
      <c r="J6354" s="14">
        <f>G6354-H6354-I6354</f>
        <v/>
      </c>
      <c r="K6354">
        <f>IF(A6354="","",IF(J6354&lt;=IFERROR(VLOOKUP(A6354,Produtos!$A:$E,5,FALSE),0),"ABAIXO DO MINIMO","OK"))</f>
        <v/>
      </c>
    </row>
    <row r="6355">
      <c r="B6355">
        <f>IFERROR(VLOOKUP(A6355,Produtos!A:B,2,FALSE),"")</f>
        <v/>
      </c>
      <c r="D6355" s="10">
        <f>IFERROR(INDEX(Lotes!$E:$E,MATCH(1,(Lotes!$A:$A=A6355)*(Lotes!$C:$C=C6355),0)),"")</f>
        <v/>
      </c>
      <c r="E6355" s="14">
        <f>IF(D6355="","",D6355-TODAY())</f>
        <v/>
      </c>
      <c r="F6355">
        <f>IF(D6355="","",IF(E6355&lt;0,"VENCIDO",IF(E6355&lt;=30,"VENCE EM &lt;= 30 DIAS",IF(E6355&lt;=60,"ATENCAO (31-60 DIAS)","OK"))))</f>
        <v/>
      </c>
      <c r="G6355" s="14">
        <f>SUMIFS(Lancamentos!$G:$G,Lancamentos!$C:$C,$A6355,Lancamentos!$E:$E,$C6355,Lancamentos!$B:$B,"ENTRADA")</f>
        <v/>
      </c>
      <c r="H6355" s="14">
        <f>SUMIFS(Lancamentos!$G:$G,Lancamentos!$C:$C,$A6355,Lancamentos!$E:$E,$C6355,Lancamentos!$B:$B,"SAIDA_USO")</f>
        <v/>
      </c>
      <c r="I6355" s="14">
        <f>SUMIFS(Lancamentos!$G:$G,Lancamentos!$C:$C,$A6355,Lancamentos!$E:$E,$C6355,Lancamentos!$B:$B,"SAIDA_DESCARTE")</f>
        <v/>
      </c>
      <c r="J6355" s="14">
        <f>G6355-H6355-I6355</f>
        <v/>
      </c>
      <c r="K6355">
        <f>IF(A6355="","",IF(J6355&lt;=IFERROR(VLOOKUP(A6355,Produtos!$A:$E,5,FALSE),0),"ABAIXO DO MINIMO","OK"))</f>
        <v/>
      </c>
    </row>
    <row r="6356">
      <c r="B6356">
        <f>IFERROR(VLOOKUP(A6356,Produtos!A:B,2,FALSE),"")</f>
        <v/>
      </c>
      <c r="D6356" s="10">
        <f>IFERROR(INDEX(Lotes!$E:$E,MATCH(1,(Lotes!$A:$A=A6356)*(Lotes!$C:$C=C6356),0)),"")</f>
        <v/>
      </c>
      <c r="E6356" s="14">
        <f>IF(D6356="","",D6356-TODAY())</f>
        <v/>
      </c>
      <c r="F6356">
        <f>IF(D6356="","",IF(E6356&lt;0,"VENCIDO",IF(E6356&lt;=30,"VENCE EM &lt;= 30 DIAS",IF(E6356&lt;=60,"ATENCAO (31-60 DIAS)","OK"))))</f>
        <v/>
      </c>
      <c r="G6356" s="14">
        <f>SUMIFS(Lancamentos!$G:$G,Lancamentos!$C:$C,$A6356,Lancamentos!$E:$E,$C6356,Lancamentos!$B:$B,"ENTRADA")</f>
        <v/>
      </c>
      <c r="H6356" s="14">
        <f>SUMIFS(Lancamentos!$G:$G,Lancamentos!$C:$C,$A6356,Lancamentos!$E:$E,$C6356,Lancamentos!$B:$B,"SAIDA_USO")</f>
        <v/>
      </c>
      <c r="I6356" s="14">
        <f>SUMIFS(Lancamentos!$G:$G,Lancamentos!$C:$C,$A6356,Lancamentos!$E:$E,$C6356,Lancamentos!$B:$B,"SAIDA_DESCARTE")</f>
        <v/>
      </c>
      <c r="J6356" s="14">
        <f>G6356-H6356-I6356</f>
        <v/>
      </c>
      <c r="K6356">
        <f>IF(A6356="","",IF(J6356&lt;=IFERROR(VLOOKUP(A6356,Produtos!$A:$E,5,FALSE),0),"ABAIXO DO MINIMO","OK"))</f>
        <v/>
      </c>
    </row>
    <row r="6357">
      <c r="B6357">
        <f>IFERROR(VLOOKUP(A6357,Produtos!A:B,2,FALSE),"")</f>
        <v/>
      </c>
      <c r="D6357" s="10">
        <f>IFERROR(INDEX(Lotes!$E:$E,MATCH(1,(Lotes!$A:$A=A6357)*(Lotes!$C:$C=C6357),0)),"")</f>
        <v/>
      </c>
      <c r="E6357" s="14">
        <f>IF(D6357="","",D6357-TODAY())</f>
        <v/>
      </c>
      <c r="F6357">
        <f>IF(D6357="","",IF(E6357&lt;0,"VENCIDO",IF(E6357&lt;=30,"VENCE EM &lt;= 30 DIAS",IF(E6357&lt;=60,"ATENCAO (31-60 DIAS)","OK"))))</f>
        <v/>
      </c>
      <c r="G6357" s="14">
        <f>SUMIFS(Lancamentos!$G:$G,Lancamentos!$C:$C,$A6357,Lancamentos!$E:$E,$C6357,Lancamentos!$B:$B,"ENTRADA")</f>
        <v/>
      </c>
      <c r="H6357" s="14">
        <f>SUMIFS(Lancamentos!$G:$G,Lancamentos!$C:$C,$A6357,Lancamentos!$E:$E,$C6357,Lancamentos!$B:$B,"SAIDA_USO")</f>
        <v/>
      </c>
      <c r="I6357" s="14">
        <f>SUMIFS(Lancamentos!$G:$G,Lancamentos!$C:$C,$A6357,Lancamentos!$E:$E,$C6357,Lancamentos!$B:$B,"SAIDA_DESCARTE")</f>
        <v/>
      </c>
      <c r="J6357" s="14">
        <f>G6357-H6357-I6357</f>
        <v/>
      </c>
      <c r="K6357">
        <f>IF(A6357="","",IF(J6357&lt;=IFERROR(VLOOKUP(A6357,Produtos!$A:$E,5,FALSE),0),"ABAIXO DO MINIMO","OK"))</f>
        <v/>
      </c>
    </row>
    <row r="6358">
      <c r="B6358">
        <f>IFERROR(VLOOKUP(A6358,Produtos!A:B,2,FALSE),"")</f>
        <v/>
      </c>
      <c r="D6358" s="10">
        <f>IFERROR(INDEX(Lotes!$E:$E,MATCH(1,(Lotes!$A:$A=A6358)*(Lotes!$C:$C=C6358),0)),"")</f>
        <v/>
      </c>
      <c r="E6358" s="14">
        <f>IF(D6358="","",D6358-TODAY())</f>
        <v/>
      </c>
      <c r="F6358">
        <f>IF(D6358="","",IF(E6358&lt;0,"VENCIDO",IF(E6358&lt;=30,"VENCE EM &lt;= 30 DIAS",IF(E6358&lt;=60,"ATENCAO (31-60 DIAS)","OK"))))</f>
        <v/>
      </c>
      <c r="G6358" s="14">
        <f>SUMIFS(Lancamentos!$G:$G,Lancamentos!$C:$C,$A6358,Lancamentos!$E:$E,$C6358,Lancamentos!$B:$B,"ENTRADA")</f>
        <v/>
      </c>
      <c r="H6358" s="14">
        <f>SUMIFS(Lancamentos!$G:$G,Lancamentos!$C:$C,$A6358,Lancamentos!$E:$E,$C6358,Lancamentos!$B:$B,"SAIDA_USO")</f>
        <v/>
      </c>
      <c r="I6358" s="14">
        <f>SUMIFS(Lancamentos!$G:$G,Lancamentos!$C:$C,$A6358,Lancamentos!$E:$E,$C6358,Lancamentos!$B:$B,"SAIDA_DESCARTE")</f>
        <v/>
      </c>
      <c r="J6358" s="14">
        <f>G6358-H6358-I6358</f>
        <v/>
      </c>
      <c r="K6358">
        <f>IF(A6358="","",IF(J6358&lt;=IFERROR(VLOOKUP(A6358,Produtos!$A:$E,5,FALSE),0),"ABAIXO DO MINIMO","OK"))</f>
        <v/>
      </c>
    </row>
    <row r="6359">
      <c r="B6359">
        <f>IFERROR(VLOOKUP(A6359,Produtos!A:B,2,FALSE),"")</f>
        <v/>
      </c>
      <c r="D6359" s="10">
        <f>IFERROR(INDEX(Lotes!$E:$E,MATCH(1,(Lotes!$A:$A=A6359)*(Lotes!$C:$C=C6359),0)),"")</f>
        <v/>
      </c>
      <c r="E6359" s="14">
        <f>IF(D6359="","",D6359-TODAY())</f>
        <v/>
      </c>
      <c r="F6359">
        <f>IF(D6359="","",IF(E6359&lt;0,"VENCIDO",IF(E6359&lt;=30,"VENCE EM &lt;= 30 DIAS",IF(E6359&lt;=60,"ATENCAO (31-60 DIAS)","OK"))))</f>
        <v/>
      </c>
      <c r="G6359" s="14">
        <f>SUMIFS(Lancamentos!$G:$G,Lancamentos!$C:$C,$A6359,Lancamentos!$E:$E,$C6359,Lancamentos!$B:$B,"ENTRADA")</f>
        <v/>
      </c>
      <c r="H6359" s="14">
        <f>SUMIFS(Lancamentos!$G:$G,Lancamentos!$C:$C,$A6359,Lancamentos!$E:$E,$C6359,Lancamentos!$B:$B,"SAIDA_USO")</f>
        <v/>
      </c>
      <c r="I6359" s="14">
        <f>SUMIFS(Lancamentos!$G:$G,Lancamentos!$C:$C,$A6359,Lancamentos!$E:$E,$C6359,Lancamentos!$B:$B,"SAIDA_DESCARTE")</f>
        <v/>
      </c>
      <c r="J6359" s="14">
        <f>G6359-H6359-I6359</f>
        <v/>
      </c>
      <c r="K6359">
        <f>IF(A6359="","",IF(J6359&lt;=IFERROR(VLOOKUP(A6359,Produtos!$A:$E,5,FALSE),0),"ABAIXO DO MINIMO","OK"))</f>
        <v/>
      </c>
    </row>
    <row r="6360">
      <c r="B6360">
        <f>IFERROR(VLOOKUP(A6360,Produtos!A:B,2,FALSE),"")</f>
        <v/>
      </c>
      <c r="D6360" s="10">
        <f>IFERROR(INDEX(Lotes!$E:$E,MATCH(1,(Lotes!$A:$A=A6360)*(Lotes!$C:$C=C6360),0)),"")</f>
        <v/>
      </c>
      <c r="E6360" s="14">
        <f>IF(D6360="","",D6360-TODAY())</f>
        <v/>
      </c>
      <c r="F6360">
        <f>IF(D6360="","",IF(E6360&lt;0,"VENCIDO",IF(E6360&lt;=30,"VENCE EM &lt;= 30 DIAS",IF(E6360&lt;=60,"ATENCAO (31-60 DIAS)","OK"))))</f>
        <v/>
      </c>
      <c r="G6360" s="14">
        <f>SUMIFS(Lancamentos!$G:$G,Lancamentos!$C:$C,$A6360,Lancamentos!$E:$E,$C6360,Lancamentos!$B:$B,"ENTRADA")</f>
        <v/>
      </c>
      <c r="H6360" s="14">
        <f>SUMIFS(Lancamentos!$G:$G,Lancamentos!$C:$C,$A6360,Lancamentos!$E:$E,$C6360,Lancamentos!$B:$B,"SAIDA_USO")</f>
        <v/>
      </c>
      <c r="I6360" s="14">
        <f>SUMIFS(Lancamentos!$G:$G,Lancamentos!$C:$C,$A6360,Lancamentos!$E:$E,$C6360,Lancamentos!$B:$B,"SAIDA_DESCARTE")</f>
        <v/>
      </c>
      <c r="J6360" s="14">
        <f>G6360-H6360-I6360</f>
        <v/>
      </c>
      <c r="K6360">
        <f>IF(A6360="","",IF(J6360&lt;=IFERROR(VLOOKUP(A6360,Produtos!$A:$E,5,FALSE),0),"ABAIXO DO MINIMO","OK"))</f>
        <v/>
      </c>
    </row>
    <row r="6361">
      <c r="B6361">
        <f>IFERROR(VLOOKUP(A6361,Produtos!A:B,2,FALSE),"")</f>
        <v/>
      </c>
      <c r="D6361" s="10">
        <f>IFERROR(INDEX(Lotes!$E:$E,MATCH(1,(Lotes!$A:$A=A6361)*(Lotes!$C:$C=C6361),0)),"")</f>
        <v/>
      </c>
      <c r="E6361" s="14">
        <f>IF(D6361="","",D6361-TODAY())</f>
        <v/>
      </c>
      <c r="F6361">
        <f>IF(D6361="","",IF(E6361&lt;0,"VENCIDO",IF(E6361&lt;=30,"VENCE EM &lt;= 30 DIAS",IF(E6361&lt;=60,"ATENCAO (31-60 DIAS)","OK"))))</f>
        <v/>
      </c>
      <c r="G6361" s="14">
        <f>SUMIFS(Lancamentos!$G:$G,Lancamentos!$C:$C,$A6361,Lancamentos!$E:$E,$C6361,Lancamentos!$B:$B,"ENTRADA")</f>
        <v/>
      </c>
      <c r="H6361" s="14">
        <f>SUMIFS(Lancamentos!$G:$G,Lancamentos!$C:$C,$A6361,Lancamentos!$E:$E,$C6361,Lancamentos!$B:$B,"SAIDA_USO")</f>
        <v/>
      </c>
      <c r="I6361" s="14">
        <f>SUMIFS(Lancamentos!$G:$G,Lancamentos!$C:$C,$A6361,Lancamentos!$E:$E,$C6361,Lancamentos!$B:$B,"SAIDA_DESCARTE")</f>
        <v/>
      </c>
      <c r="J6361" s="14">
        <f>G6361-H6361-I6361</f>
        <v/>
      </c>
      <c r="K6361">
        <f>IF(A6361="","",IF(J6361&lt;=IFERROR(VLOOKUP(A6361,Produtos!$A:$E,5,FALSE),0),"ABAIXO DO MINIMO","OK"))</f>
        <v/>
      </c>
    </row>
    <row r="6362">
      <c r="B6362">
        <f>IFERROR(VLOOKUP(A6362,Produtos!A:B,2,FALSE),"")</f>
        <v/>
      </c>
      <c r="D6362" s="10">
        <f>IFERROR(INDEX(Lotes!$E:$E,MATCH(1,(Lotes!$A:$A=A6362)*(Lotes!$C:$C=C6362),0)),"")</f>
        <v/>
      </c>
      <c r="E6362" s="14">
        <f>IF(D6362="","",D6362-TODAY())</f>
        <v/>
      </c>
      <c r="F6362">
        <f>IF(D6362="","",IF(E6362&lt;0,"VENCIDO",IF(E6362&lt;=30,"VENCE EM &lt;= 30 DIAS",IF(E6362&lt;=60,"ATENCAO (31-60 DIAS)","OK"))))</f>
        <v/>
      </c>
      <c r="G6362" s="14">
        <f>SUMIFS(Lancamentos!$G:$G,Lancamentos!$C:$C,$A6362,Lancamentos!$E:$E,$C6362,Lancamentos!$B:$B,"ENTRADA")</f>
        <v/>
      </c>
      <c r="H6362" s="14">
        <f>SUMIFS(Lancamentos!$G:$G,Lancamentos!$C:$C,$A6362,Lancamentos!$E:$E,$C6362,Lancamentos!$B:$B,"SAIDA_USO")</f>
        <v/>
      </c>
      <c r="I6362" s="14">
        <f>SUMIFS(Lancamentos!$G:$G,Lancamentos!$C:$C,$A6362,Lancamentos!$E:$E,$C6362,Lancamentos!$B:$B,"SAIDA_DESCARTE")</f>
        <v/>
      </c>
      <c r="J6362" s="14">
        <f>G6362-H6362-I6362</f>
        <v/>
      </c>
      <c r="K6362">
        <f>IF(A6362="","",IF(J6362&lt;=IFERROR(VLOOKUP(A6362,Produtos!$A:$E,5,FALSE),0),"ABAIXO DO MINIMO","OK"))</f>
        <v/>
      </c>
    </row>
    <row r="6363">
      <c r="B6363">
        <f>IFERROR(VLOOKUP(A6363,Produtos!A:B,2,FALSE),"")</f>
        <v/>
      </c>
      <c r="D6363" s="10">
        <f>IFERROR(INDEX(Lotes!$E:$E,MATCH(1,(Lotes!$A:$A=A6363)*(Lotes!$C:$C=C6363),0)),"")</f>
        <v/>
      </c>
      <c r="E6363" s="14">
        <f>IF(D6363="","",D6363-TODAY())</f>
        <v/>
      </c>
      <c r="F6363">
        <f>IF(D6363="","",IF(E6363&lt;0,"VENCIDO",IF(E6363&lt;=30,"VENCE EM &lt;= 30 DIAS",IF(E6363&lt;=60,"ATENCAO (31-60 DIAS)","OK"))))</f>
        <v/>
      </c>
      <c r="G6363" s="14">
        <f>SUMIFS(Lancamentos!$G:$G,Lancamentos!$C:$C,$A6363,Lancamentos!$E:$E,$C6363,Lancamentos!$B:$B,"ENTRADA")</f>
        <v/>
      </c>
      <c r="H6363" s="14">
        <f>SUMIFS(Lancamentos!$G:$G,Lancamentos!$C:$C,$A6363,Lancamentos!$E:$E,$C6363,Lancamentos!$B:$B,"SAIDA_USO")</f>
        <v/>
      </c>
      <c r="I6363" s="14">
        <f>SUMIFS(Lancamentos!$G:$G,Lancamentos!$C:$C,$A6363,Lancamentos!$E:$E,$C6363,Lancamentos!$B:$B,"SAIDA_DESCARTE")</f>
        <v/>
      </c>
      <c r="J6363" s="14">
        <f>G6363-H6363-I6363</f>
        <v/>
      </c>
      <c r="K6363">
        <f>IF(A6363="","",IF(J6363&lt;=IFERROR(VLOOKUP(A6363,Produtos!$A:$E,5,FALSE),0),"ABAIXO DO MINIMO","OK"))</f>
        <v/>
      </c>
    </row>
    <row r="6364">
      <c r="B6364">
        <f>IFERROR(VLOOKUP(A6364,Produtos!A:B,2,FALSE),"")</f>
        <v/>
      </c>
      <c r="D6364" s="10">
        <f>IFERROR(INDEX(Lotes!$E:$E,MATCH(1,(Lotes!$A:$A=A6364)*(Lotes!$C:$C=C6364),0)),"")</f>
        <v/>
      </c>
      <c r="E6364" s="14">
        <f>IF(D6364="","",D6364-TODAY())</f>
        <v/>
      </c>
      <c r="F6364">
        <f>IF(D6364="","",IF(E6364&lt;0,"VENCIDO",IF(E6364&lt;=30,"VENCE EM &lt;= 30 DIAS",IF(E6364&lt;=60,"ATENCAO (31-60 DIAS)","OK"))))</f>
        <v/>
      </c>
      <c r="G6364" s="14">
        <f>SUMIFS(Lancamentos!$G:$G,Lancamentos!$C:$C,$A6364,Lancamentos!$E:$E,$C6364,Lancamentos!$B:$B,"ENTRADA")</f>
        <v/>
      </c>
      <c r="H6364" s="14">
        <f>SUMIFS(Lancamentos!$G:$G,Lancamentos!$C:$C,$A6364,Lancamentos!$E:$E,$C6364,Lancamentos!$B:$B,"SAIDA_USO")</f>
        <v/>
      </c>
      <c r="I6364" s="14">
        <f>SUMIFS(Lancamentos!$G:$G,Lancamentos!$C:$C,$A6364,Lancamentos!$E:$E,$C6364,Lancamentos!$B:$B,"SAIDA_DESCARTE")</f>
        <v/>
      </c>
      <c r="J6364" s="14">
        <f>G6364-H6364-I6364</f>
        <v/>
      </c>
      <c r="K6364">
        <f>IF(A6364="","",IF(J6364&lt;=IFERROR(VLOOKUP(A6364,Produtos!$A:$E,5,FALSE),0),"ABAIXO DO MINIMO","OK"))</f>
        <v/>
      </c>
    </row>
    <row r="6365">
      <c r="B6365">
        <f>IFERROR(VLOOKUP(A6365,Produtos!A:B,2,FALSE),"")</f>
        <v/>
      </c>
      <c r="D6365" s="10">
        <f>IFERROR(INDEX(Lotes!$E:$E,MATCH(1,(Lotes!$A:$A=A6365)*(Lotes!$C:$C=C6365),0)),"")</f>
        <v/>
      </c>
      <c r="E6365" s="14">
        <f>IF(D6365="","",D6365-TODAY())</f>
        <v/>
      </c>
      <c r="F6365">
        <f>IF(D6365="","",IF(E6365&lt;0,"VENCIDO",IF(E6365&lt;=30,"VENCE EM &lt;= 30 DIAS",IF(E6365&lt;=60,"ATENCAO (31-60 DIAS)","OK"))))</f>
        <v/>
      </c>
      <c r="G6365" s="14">
        <f>SUMIFS(Lancamentos!$G:$G,Lancamentos!$C:$C,$A6365,Lancamentos!$E:$E,$C6365,Lancamentos!$B:$B,"ENTRADA")</f>
        <v/>
      </c>
      <c r="H6365" s="14">
        <f>SUMIFS(Lancamentos!$G:$G,Lancamentos!$C:$C,$A6365,Lancamentos!$E:$E,$C6365,Lancamentos!$B:$B,"SAIDA_USO")</f>
        <v/>
      </c>
      <c r="I6365" s="14">
        <f>SUMIFS(Lancamentos!$G:$G,Lancamentos!$C:$C,$A6365,Lancamentos!$E:$E,$C6365,Lancamentos!$B:$B,"SAIDA_DESCARTE")</f>
        <v/>
      </c>
      <c r="J6365" s="14">
        <f>G6365-H6365-I6365</f>
        <v/>
      </c>
      <c r="K6365">
        <f>IF(A6365="","",IF(J6365&lt;=IFERROR(VLOOKUP(A6365,Produtos!$A:$E,5,FALSE),0),"ABAIXO DO MINIMO","OK"))</f>
        <v/>
      </c>
    </row>
    <row r="6366">
      <c r="B6366">
        <f>IFERROR(VLOOKUP(A6366,Produtos!A:B,2,FALSE),"")</f>
        <v/>
      </c>
      <c r="D6366" s="10">
        <f>IFERROR(INDEX(Lotes!$E:$E,MATCH(1,(Lotes!$A:$A=A6366)*(Lotes!$C:$C=C6366),0)),"")</f>
        <v/>
      </c>
      <c r="E6366" s="14">
        <f>IF(D6366="","",D6366-TODAY())</f>
        <v/>
      </c>
      <c r="F6366">
        <f>IF(D6366="","",IF(E6366&lt;0,"VENCIDO",IF(E6366&lt;=30,"VENCE EM &lt;= 30 DIAS",IF(E6366&lt;=60,"ATENCAO (31-60 DIAS)","OK"))))</f>
        <v/>
      </c>
      <c r="G6366" s="14">
        <f>SUMIFS(Lancamentos!$G:$G,Lancamentos!$C:$C,$A6366,Lancamentos!$E:$E,$C6366,Lancamentos!$B:$B,"ENTRADA")</f>
        <v/>
      </c>
      <c r="H6366" s="14">
        <f>SUMIFS(Lancamentos!$G:$G,Lancamentos!$C:$C,$A6366,Lancamentos!$E:$E,$C6366,Lancamentos!$B:$B,"SAIDA_USO")</f>
        <v/>
      </c>
      <c r="I6366" s="14">
        <f>SUMIFS(Lancamentos!$G:$G,Lancamentos!$C:$C,$A6366,Lancamentos!$E:$E,$C6366,Lancamentos!$B:$B,"SAIDA_DESCARTE")</f>
        <v/>
      </c>
      <c r="J6366" s="14">
        <f>G6366-H6366-I6366</f>
        <v/>
      </c>
      <c r="K6366">
        <f>IF(A6366="","",IF(J6366&lt;=IFERROR(VLOOKUP(A6366,Produtos!$A:$E,5,FALSE),0),"ABAIXO DO MINIMO","OK"))</f>
        <v/>
      </c>
    </row>
    <row r="6367">
      <c r="B6367">
        <f>IFERROR(VLOOKUP(A6367,Produtos!A:B,2,FALSE),"")</f>
        <v/>
      </c>
      <c r="D6367" s="10">
        <f>IFERROR(INDEX(Lotes!$E:$E,MATCH(1,(Lotes!$A:$A=A6367)*(Lotes!$C:$C=C6367),0)),"")</f>
        <v/>
      </c>
      <c r="E6367" s="14">
        <f>IF(D6367="","",D6367-TODAY())</f>
        <v/>
      </c>
      <c r="F6367">
        <f>IF(D6367="","",IF(E6367&lt;0,"VENCIDO",IF(E6367&lt;=30,"VENCE EM &lt;= 30 DIAS",IF(E6367&lt;=60,"ATENCAO (31-60 DIAS)","OK"))))</f>
        <v/>
      </c>
      <c r="G6367" s="14">
        <f>SUMIFS(Lancamentos!$G:$G,Lancamentos!$C:$C,$A6367,Lancamentos!$E:$E,$C6367,Lancamentos!$B:$B,"ENTRADA")</f>
        <v/>
      </c>
      <c r="H6367" s="14">
        <f>SUMIFS(Lancamentos!$G:$G,Lancamentos!$C:$C,$A6367,Lancamentos!$E:$E,$C6367,Lancamentos!$B:$B,"SAIDA_USO")</f>
        <v/>
      </c>
      <c r="I6367" s="14">
        <f>SUMIFS(Lancamentos!$G:$G,Lancamentos!$C:$C,$A6367,Lancamentos!$E:$E,$C6367,Lancamentos!$B:$B,"SAIDA_DESCARTE")</f>
        <v/>
      </c>
      <c r="J6367" s="14">
        <f>G6367-H6367-I6367</f>
        <v/>
      </c>
      <c r="K6367">
        <f>IF(A6367="","",IF(J6367&lt;=IFERROR(VLOOKUP(A6367,Produtos!$A:$E,5,FALSE),0),"ABAIXO DO MINIMO","OK"))</f>
        <v/>
      </c>
    </row>
    <row r="6368">
      <c r="B6368">
        <f>IFERROR(VLOOKUP(A6368,Produtos!A:B,2,FALSE),"")</f>
        <v/>
      </c>
      <c r="D6368" s="10">
        <f>IFERROR(INDEX(Lotes!$E:$E,MATCH(1,(Lotes!$A:$A=A6368)*(Lotes!$C:$C=C6368),0)),"")</f>
        <v/>
      </c>
      <c r="E6368" s="14">
        <f>IF(D6368="","",D6368-TODAY())</f>
        <v/>
      </c>
      <c r="F6368">
        <f>IF(D6368="","",IF(E6368&lt;0,"VENCIDO",IF(E6368&lt;=30,"VENCE EM &lt;= 30 DIAS",IF(E6368&lt;=60,"ATENCAO (31-60 DIAS)","OK"))))</f>
        <v/>
      </c>
      <c r="G6368" s="14">
        <f>SUMIFS(Lancamentos!$G:$G,Lancamentos!$C:$C,$A6368,Lancamentos!$E:$E,$C6368,Lancamentos!$B:$B,"ENTRADA")</f>
        <v/>
      </c>
      <c r="H6368" s="14">
        <f>SUMIFS(Lancamentos!$G:$G,Lancamentos!$C:$C,$A6368,Lancamentos!$E:$E,$C6368,Lancamentos!$B:$B,"SAIDA_USO")</f>
        <v/>
      </c>
      <c r="I6368" s="14">
        <f>SUMIFS(Lancamentos!$G:$G,Lancamentos!$C:$C,$A6368,Lancamentos!$E:$E,$C6368,Lancamentos!$B:$B,"SAIDA_DESCARTE")</f>
        <v/>
      </c>
      <c r="J6368" s="14">
        <f>G6368-H6368-I6368</f>
        <v/>
      </c>
      <c r="K6368">
        <f>IF(A6368="","",IF(J6368&lt;=IFERROR(VLOOKUP(A6368,Produtos!$A:$E,5,FALSE),0),"ABAIXO DO MINIMO","OK"))</f>
        <v/>
      </c>
    </row>
    <row r="6369">
      <c r="B6369">
        <f>IFERROR(VLOOKUP(A6369,Produtos!A:B,2,FALSE),"")</f>
        <v/>
      </c>
      <c r="D6369" s="10">
        <f>IFERROR(INDEX(Lotes!$E:$E,MATCH(1,(Lotes!$A:$A=A6369)*(Lotes!$C:$C=C6369),0)),"")</f>
        <v/>
      </c>
      <c r="E6369" s="14">
        <f>IF(D6369="","",D6369-TODAY())</f>
        <v/>
      </c>
      <c r="F6369">
        <f>IF(D6369="","",IF(E6369&lt;0,"VENCIDO",IF(E6369&lt;=30,"VENCE EM &lt;= 30 DIAS",IF(E6369&lt;=60,"ATENCAO (31-60 DIAS)","OK"))))</f>
        <v/>
      </c>
      <c r="G6369" s="14">
        <f>SUMIFS(Lancamentos!$G:$G,Lancamentos!$C:$C,$A6369,Lancamentos!$E:$E,$C6369,Lancamentos!$B:$B,"ENTRADA")</f>
        <v/>
      </c>
      <c r="H6369" s="14">
        <f>SUMIFS(Lancamentos!$G:$G,Lancamentos!$C:$C,$A6369,Lancamentos!$E:$E,$C6369,Lancamentos!$B:$B,"SAIDA_USO")</f>
        <v/>
      </c>
      <c r="I6369" s="14">
        <f>SUMIFS(Lancamentos!$G:$G,Lancamentos!$C:$C,$A6369,Lancamentos!$E:$E,$C6369,Lancamentos!$B:$B,"SAIDA_DESCARTE")</f>
        <v/>
      </c>
      <c r="J6369" s="14">
        <f>G6369-H6369-I6369</f>
        <v/>
      </c>
      <c r="K6369">
        <f>IF(A6369="","",IF(J6369&lt;=IFERROR(VLOOKUP(A6369,Produtos!$A:$E,5,FALSE),0),"ABAIXO DO MINIMO","OK"))</f>
        <v/>
      </c>
    </row>
    <row r="6370">
      <c r="B6370">
        <f>IFERROR(VLOOKUP(A6370,Produtos!A:B,2,FALSE),"")</f>
        <v/>
      </c>
      <c r="D6370" s="10">
        <f>IFERROR(INDEX(Lotes!$E:$E,MATCH(1,(Lotes!$A:$A=A6370)*(Lotes!$C:$C=C6370),0)),"")</f>
        <v/>
      </c>
      <c r="E6370" s="14">
        <f>IF(D6370="","",D6370-TODAY())</f>
        <v/>
      </c>
      <c r="F6370">
        <f>IF(D6370="","",IF(E6370&lt;0,"VENCIDO",IF(E6370&lt;=30,"VENCE EM &lt;= 30 DIAS",IF(E6370&lt;=60,"ATENCAO (31-60 DIAS)","OK"))))</f>
        <v/>
      </c>
      <c r="G6370" s="14">
        <f>SUMIFS(Lancamentos!$G:$G,Lancamentos!$C:$C,$A6370,Lancamentos!$E:$E,$C6370,Lancamentos!$B:$B,"ENTRADA")</f>
        <v/>
      </c>
      <c r="H6370" s="14">
        <f>SUMIFS(Lancamentos!$G:$G,Lancamentos!$C:$C,$A6370,Lancamentos!$E:$E,$C6370,Lancamentos!$B:$B,"SAIDA_USO")</f>
        <v/>
      </c>
      <c r="I6370" s="14">
        <f>SUMIFS(Lancamentos!$G:$G,Lancamentos!$C:$C,$A6370,Lancamentos!$E:$E,$C6370,Lancamentos!$B:$B,"SAIDA_DESCARTE")</f>
        <v/>
      </c>
      <c r="J6370" s="14">
        <f>G6370-H6370-I6370</f>
        <v/>
      </c>
      <c r="K6370">
        <f>IF(A6370="","",IF(J6370&lt;=IFERROR(VLOOKUP(A6370,Produtos!$A:$E,5,FALSE),0),"ABAIXO DO MINIMO","OK"))</f>
        <v/>
      </c>
    </row>
    <row r="6371">
      <c r="B6371">
        <f>IFERROR(VLOOKUP(A6371,Produtos!A:B,2,FALSE),"")</f>
        <v/>
      </c>
      <c r="D6371" s="10">
        <f>IFERROR(INDEX(Lotes!$E:$E,MATCH(1,(Lotes!$A:$A=A6371)*(Lotes!$C:$C=C6371),0)),"")</f>
        <v/>
      </c>
      <c r="E6371" s="14">
        <f>IF(D6371="","",D6371-TODAY())</f>
        <v/>
      </c>
      <c r="F6371">
        <f>IF(D6371="","",IF(E6371&lt;0,"VENCIDO",IF(E6371&lt;=30,"VENCE EM &lt;= 30 DIAS",IF(E6371&lt;=60,"ATENCAO (31-60 DIAS)","OK"))))</f>
        <v/>
      </c>
      <c r="G6371" s="14">
        <f>SUMIFS(Lancamentos!$G:$G,Lancamentos!$C:$C,$A6371,Lancamentos!$E:$E,$C6371,Lancamentos!$B:$B,"ENTRADA")</f>
        <v/>
      </c>
      <c r="H6371" s="14">
        <f>SUMIFS(Lancamentos!$G:$G,Lancamentos!$C:$C,$A6371,Lancamentos!$E:$E,$C6371,Lancamentos!$B:$B,"SAIDA_USO")</f>
        <v/>
      </c>
      <c r="I6371" s="14">
        <f>SUMIFS(Lancamentos!$G:$G,Lancamentos!$C:$C,$A6371,Lancamentos!$E:$E,$C6371,Lancamentos!$B:$B,"SAIDA_DESCARTE")</f>
        <v/>
      </c>
      <c r="J6371" s="14">
        <f>G6371-H6371-I6371</f>
        <v/>
      </c>
      <c r="K6371">
        <f>IF(A6371="","",IF(J6371&lt;=IFERROR(VLOOKUP(A6371,Produtos!$A:$E,5,FALSE),0),"ABAIXO DO MINIMO","OK"))</f>
        <v/>
      </c>
    </row>
    <row r="6372">
      <c r="B6372">
        <f>IFERROR(VLOOKUP(A6372,Produtos!A:B,2,FALSE),"")</f>
        <v/>
      </c>
      <c r="D6372" s="10">
        <f>IFERROR(INDEX(Lotes!$E:$E,MATCH(1,(Lotes!$A:$A=A6372)*(Lotes!$C:$C=C6372),0)),"")</f>
        <v/>
      </c>
      <c r="E6372" s="14">
        <f>IF(D6372="","",D6372-TODAY())</f>
        <v/>
      </c>
      <c r="F6372">
        <f>IF(D6372="","",IF(E6372&lt;0,"VENCIDO",IF(E6372&lt;=30,"VENCE EM &lt;= 30 DIAS",IF(E6372&lt;=60,"ATENCAO (31-60 DIAS)","OK"))))</f>
        <v/>
      </c>
      <c r="G6372" s="14">
        <f>SUMIFS(Lancamentos!$G:$G,Lancamentos!$C:$C,$A6372,Lancamentos!$E:$E,$C6372,Lancamentos!$B:$B,"ENTRADA")</f>
        <v/>
      </c>
      <c r="H6372" s="14">
        <f>SUMIFS(Lancamentos!$G:$G,Lancamentos!$C:$C,$A6372,Lancamentos!$E:$E,$C6372,Lancamentos!$B:$B,"SAIDA_USO")</f>
        <v/>
      </c>
      <c r="I6372" s="14">
        <f>SUMIFS(Lancamentos!$G:$G,Lancamentos!$C:$C,$A6372,Lancamentos!$E:$E,$C6372,Lancamentos!$B:$B,"SAIDA_DESCARTE")</f>
        <v/>
      </c>
      <c r="J6372" s="14">
        <f>G6372-H6372-I6372</f>
        <v/>
      </c>
      <c r="K6372">
        <f>IF(A6372="","",IF(J6372&lt;=IFERROR(VLOOKUP(A6372,Produtos!$A:$E,5,FALSE),0),"ABAIXO DO MINIMO","OK"))</f>
        <v/>
      </c>
    </row>
    <row r="6373">
      <c r="B6373">
        <f>IFERROR(VLOOKUP(A6373,Produtos!A:B,2,FALSE),"")</f>
        <v/>
      </c>
      <c r="D6373" s="10">
        <f>IFERROR(INDEX(Lotes!$E:$E,MATCH(1,(Lotes!$A:$A=A6373)*(Lotes!$C:$C=C6373),0)),"")</f>
        <v/>
      </c>
      <c r="E6373" s="14">
        <f>IF(D6373="","",D6373-TODAY())</f>
        <v/>
      </c>
      <c r="F6373">
        <f>IF(D6373="","",IF(E6373&lt;0,"VENCIDO",IF(E6373&lt;=30,"VENCE EM &lt;= 30 DIAS",IF(E6373&lt;=60,"ATENCAO (31-60 DIAS)","OK"))))</f>
        <v/>
      </c>
      <c r="G6373" s="14">
        <f>SUMIFS(Lancamentos!$G:$G,Lancamentos!$C:$C,$A6373,Lancamentos!$E:$E,$C6373,Lancamentos!$B:$B,"ENTRADA")</f>
        <v/>
      </c>
      <c r="H6373" s="14">
        <f>SUMIFS(Lancamentos!$G:$G,Lancamentos!$C:$C,$A6373,Lancamentos!$E:$E,$C6373,Lancamentos!$B:$B,"SAIDA_USO")</f>
        <v/>
      </c>
      <c r="I6373" s="14">
        <f>SUMIFS(Lancamentos!$G:$G,Lancamentos!$C:$C,$A6373,Lancamentos!$E:$E,$C6373,Lancamentos!$B:$B,"SAIDA_DESCARTE")</f>
        <v/>
      </c>
      <c r="J6373" s="14">
        <f>G6373-H6373-I6373</f>
        <v/>
      </c>
      <c r="K6373">
        <f>IF(A6373="","",IF(J6373&lt;=IFERROR(VLOOKUP(A6373,Produtos!$A:$E,5,FALSE),0),"ABAIXO DO MINIMO","OK"))</f>
        <v/>
      </c>
    </row>
    <row r="6374">
      <c r="B6374">
        <f>IFERROR(VLOOKUP(A6374,Produtos!A:B,2,FALSE),"")</f>
        <v/>
      </c>
      <c r="D6374" s="10">
        <f>IFERROR(INDEX(Lotes!$E:$E,MATCH(1,(Lotes!$A:$A=A6374)*(Lotes!$C:$C=C6374),0)),"")</f>
        <v/>
      </c>
      <c r="E6374" s="14">
        <f>IF(D6374="","",D6374-TODAY())</f>
        <v/>
      </c>
      <c r="F6374">
        <f>IF(D6374="","",IF(E6374&lt;0,"VENCIDO",IF(E6374&lt;=30,"VENCE EM &lt;= 30 DIAS",IF(E6374&lt;=60,"ATENCAO (31-60 DIAS)","OK"))))</f>
        <v/>
      </c>
      <c r="G6374" s="14">
        <f>SUMIFS(Lancamentos!$G:$G,Lancamentos!$C:$C,$A6374,Lancamentos!$E:$E,$C6374,Lancamentos!$B:$B,"ENTRADA")</f>
        <v/>
      </c>
      <c r="H6374" s="14">
        <f>SUMIFS(Lancamentos!$G:$G,Lancamentos!$C:$C,$A6374,Lancamentos!$E:$E,$C6374,Lancamentos!$B:$B,"SAIDA_USO")</f>
        <v/>
      </c>
      <c r="I6374" s="14">
        <f>SUMIFS(Lancamentos!$G:$G,Lancamentos!$C:$C,$A6374,Lancamentos!$E:$E,$C6374,Lancamentos!$B:$B,"SAIDA_DESCARTE")</f>
        <v/>
      </c>
      <c r="J6374" s="14">
        <f>G6374-H6374-I6374</f>
        <v/>
      </c>
      <c r="K6374">
        <f>IF(A6374="","",IF(J6374&lt;=IFERROR(VLOOKUP(A6374,Produtos!$A:$E,5,FALSE),0),"ABAIXO DO MINIMO","OK"))</f>
        <v/>
      </c>
    </row>
    <row r="6375">
      <c r="B6375">
        <f>IFERROR(VLOOKUP(A6375,Produtos!A:B,2,FALSE),"")</f>
        <v/>
      </c>
      <c r="D6375" s="10">
        <f>IFERROR(INDEX(Lotes!$E:$E,MATCH(1,(Lotes!$A:$A=A6375)*(Lotes!$C:$C=C6375),0)),"")</f>
        <v/>
      </c>
      <c r="E6375" s="14">
        <f>IF(D6375="","",D6375-TODAY())</f>
        <v/>
      </c>
      <c r="F6375">
        <f>IF(D6375="","",IF(E6375&lt;0,"VENCIDO",IF(E6375&lt;=30,"VENCE EM &lt;= 30 DIAS",IF(E6375&lt;=60,"ATENCAO (31-60 DIAS)","OK"))))</f>
        <v/>
      </c>
      <c r="G6375" s="14">
        <f>SUMIFS(Lancamentos!$G:$G,Lancamentos!$C:$C,$A6375,Lancamentos!$E:$E,$C6375,Lancamentos!$B:$B,"ENTRADA")</f>
        <v/>
      </c>
      <c r="H6375" s="14">
        <f>SUMIFS(Lancamentos!$G:$G,Lancamentos!$C:$C,$A6375,Lancamentos!$E:$E,$C6375,Lancamentos!$B:$B,"SAIDA_USO")</f>
        <v/>
      </c>
      <c r="I6375" s="14">
        <f>SUMIFS(Lancamentos!$G:$G,Lancamentos!$C:$C,$A6375,Lancamentos!$E:$E,$C6375,Lancamentos!$B:$B,"SAIDA_DESCARTE")</f>
        <v/>
      </c>
      <c r="J6375" s="14">
        <f>G6375-H6375-I6375</f>
        <v/>
      </c>
      <c r="K6375">
        <f>IF(A6375="","",IF(J6375&lt;=IFERROR(VLOOKUP(A6375,Produtos!$A:$E,5,FALSE),0),"ABAIXO DO MINIMO","OK"))</f>
        <v/>
      </c>
    </row>
    <row r="6376">
      <c r="B6376">
        <f>IFERROR(VLOOKUP(A6376,Produtos!A:B,2,FALSE),"")</f>
        <v/>
      </c>
      <c r="D6376" s="10">
        <f>IFERROR(INDEX(Lotes!$E:$E,MATCH(1,(Lotes!$A:$A=A6376)*(Lotes!$C:$C=C6376),0)),"")</f>
        <v/>
      </c>
      <c r="E6376" s="14">
        <f>IF(D6376="","",D6376-TODAY())</f>
        <v/>
      </c>
      <c r="F6376">
        <f>IF(D6376="","",IF(E6376&lt;0,"VENCIDO",IF(E6376&lt;=30,"VENCE EM &lt;= 30 DIAS",IF(E6376&lt;=60,"ATENCAO (31-60 DIAS)","OK"))))</f>
        <v/>
      </c>
      <c r="G6376" s="14">
        <f>SUMIFS(Lancamentos!$G:$G,Lancamentos!$C:$C,$A6376,Lancamentos!$E:$E,$C6376,Lancamentos!$B:$B,"ENTRADA")</f>
        <v/>
      </c>
      <c r="H6376" s="14">
        <f>SUMIFS(Lancamentos!$G:$G,Lancamentos!$C:$C,$A6376,Lancamentos!$E:$E,$C6376,Lancamentos!$B:$B,"SAIDA_USO")</f>
        <v/>
      </c>
      <c r="I6376" s="14">
        <f>SUMIFS(Lancamentos!$G:$G,Lancamentos!$C:$C,$A6376,Lancamentos!$E:$E,$C6376,Lancamentos!$B:$B,"SAIDA_DESCARTE")</f>
        <v/>
      </c>
      <c r="J6376" s="14">
        <f>G6376-H6376-I6376</f>
        <v/>
      </c>
      <c r="K6376">
        <f>IF(A6376="","",IF(J6376&lt;=IFERROR(VLOOKUP(A6376,Produtos!$A:$E,5,FALSE),0),"ABAIXO DO MINIMO","OK"))</f>
        <v/>
      </c>
    </row>
    <row r="6377">
      <c r="B6377">
        <f>IFERROR(VLOOKUP(A6377,Produtos!A:B,2,FALSE),"")</f>
        <v/>
      </c>
      <c r="D6377" s="10">
        <f>IFERROR(INDEX(Lotes!$E:$E,MATCH(1,(Lotes!$A:$A=A6377)*(Lotes!$C:$C=C6377),0)),"")</f>
        <v/>
      </c>
      <c r="E6377" s="14">
        <f>IF(D6377="","",D6377-TODAY())</f>
        <v/>
      </c>
      <c r="F6377">
        <f>IF(D6377="","",IF(E6377&lt;0,"VENCIDO",IF(E6377&lt;=30,"VENCE EM &lt;= 30 DIAS",IF(E6377&lt;=60,"ATENCAO (31-60 DIAS)","OK"))))</f>
        <v/>
      </c>
      <c r="G6377" s="14">
        <f>SUMIFS(Lancamentos!$G:$G,Lancamentos!$C:$C,$A6377,Lancamentos!$E:$E,$C6377,Lancamentos!$B:$B,"ENTRADA")</f>
        <v/>
      </c>
      <c r="H6377" s="14">
        <f>SUMIFS(Lancamentos!$G:$G,Lancamentos!$C:$C,$A6377,Lancamentos!$E:$E,$C6377,Lancamentos!$B:$B,"SAIDA_USO")</f>
        <v/>
      </c>
      <c r="I6377" s="14">
        <f>SUMIFS(Lancamentos!$G:$G,Lancamentos!$C:$C,$A6377,Lancamentos!$E:$E,$C6377,Lancamentos!$B:$B,"SAIDA_DESCARTE")</f>
        <v/>
      </c>
      <c r="J6377" s="14">
        <f>G6377-H6377-I6377</f>
        <v/>
      </c>
      <c r="K6377">
        <f>IF(A6377="","",IF(J6377&lt;=IFERROR(VLOOKUP(A6377,Produtos!$A:$E,5,FALSE),0),"ABAIXO DO MINIMO","OK"))</f>
        <v/>
      </c>
    </row>
    <row r="6378">
      <c r="B6378">
        <f>IFERROR(VLOOKUP(A6378,Produtos!A:B,2,FALSE),"")</f>
        <v/>
      </c>
      <c r="D6378" s="10">
        <f>IFERROR(INDEX(Lotes!$E:$E,MATCH(1,(Lotes!$A:$A=A6378)*(Lotes!$C:$C=C6378),0)),"")</f>
        <v/>
      </c>
      <c r="E6378" s="14">
        <f>IF(D6378="","",D6378-TODAY())</f>
        <v/>
      </c>
      <c r="F6378">
        <f>IF(D6378="","",IF(E6378&lt;0,"VENCIDO",IF(E6378&lt;=30,"VENCE EM &lt;= 30 DIAS",IF(E6378&lt;=60,"ATENCAO (31-60 DIAS)","OK"))))</f>
        <v/>
      </c>
      <c r="G6378" s="14">
        <f>SUMIFS(Lancamentos!$G:$G,Lancamentos!$C:$C,$A6378,Lancamentos!$E:$E,$C6378,Lancamentos!$B:$B,"ENTRADA")</f>
        <v/>
      </c>
      <c r="H6378" s="14">
        <f>SUMIFS(Lancamentos!$G:$G,Lancamentos!$C:$C,$A6378,Lancamentos!$E:$E,$C6378,Lancamentos!$B:$B,"SAIDA_USO")</f>
        <v/>
      </c>
      <c r="I6378" s="14">
        <f>SUMIFS(Lancamentos!$G:$G,Lancamentos!$C:$C,$A6378,Lancamentos!$E:$E,$C6378,Lancamentos!$B:$B,"SAIDA_DESCARTE")</f>
        <v/>
      </c>
      <c r="J6378" s="14">
        <f>G6378-H6378-I6378</f>
        <v/>
      </c>
      <c r="K6378">
        <f>IF(A6378="","",IF(J6378&lt;=IFERROR(VLOOKUP(A6378,Produtos!$A:$E,5,FALSE),0),"ABAIXO DO MINIMO","OK"))</f>
        <v/>
      </c>
    </row>
    <row r="6379">
      <c r="B6379">
        <f>IFERROR(VLOOKUP(A6379,Produtos!A:B,2,FALSE),"")</f>
        <v/>
      </c>
      <c r="D6379" s="10">
        <f>IFERROR(INDEX(Lotes!$E:$E,MATCH(1,(Lotes!$A:$A=A6379)*(Lotes!$C:$C=C6379),0)),"")</f>
        <v/>
      </c>
      <c r="E6379" s="14">
        <f>IF(D6379="","",D6379-TODAY())</f>
        <v/>
      </c>
      <c r="F6379">
        <f>IF(D6379="","",IF(E6379&lt;0,"VENCIDO",IF(E6379&lt;=30,"VENCE EM &lt;= 30 DIAS",IF(E6379&lt;=60,"ATENCAO (31-60 DIAS)","OK"))))</f>
        <v/>
      </c>
      <c r="G6379" s="14">
        <f>SUMIFS(Lancamentos!$G:$G,Lancamentos!$C:$C,$A6379,Lancamentos!$E:$E,$C6379,Lancamentos!$B:$B,"ENTRADA")</f>
        <v/>
      </c>
      <c r="H6379" s="14">
        <f>SUMIFS(Lancamentos!$G:$G,Lancamentos!$C:$C,$A6379,Lancamentos!$E:$E,$C6379,Lancamentos!$B:$B,"SAIDA_USO")</f>
        <v/>
      </c>
      <c r="I6379" s="14">
        <f>SUMIFS(Lancamentos!$G:$G,Lancamentos!$C:$C,$A6379,Lancamentos!$E:$E,$C6379,Lancamentos!$B:$B,"SAIDA_DESCARTE")</f>
        <v/>
      </c>
      <c r="J6379" s="14">
        <f>G6379-H6379-I6379</f>
        <v/>
      </c>
      <c r="K6379">
        <f>IF(A6379="","",IF(J6379&lt;=IFERROR(VLOOKUP(A6379,Produtos!$A:$E,5,FALSE),0),"ABAIXO DO MINIMO","OK"))</f>
        <v/>
      </c>
    </row>
    <row r="6380">
      <c r="B6380">
        <f>IFERROR(VLOOKUP(A6380,Produtos!A:B,2,FALSE),"")</f>
        <v/>
      </c>
      <c r="D6380" s="10">
        <f>IFERROR(INDEX(Lotes!$E:$E,MATCH(1,(Lotes!$A:$A=A6380)*(Lotes!$C:$C=C6380),0)),"")</f>
        <v/>
      </c>
      <c r="E6380" s="14">
        <f>IF(D6380="","",D6380-TODAY())</f>
        <v/>
      </c>
      <c r="F6380">
        <f>IF(D6380="","",IF(E6380&lt;0,"VENCIDO",IF(E6380&lt;=30,"VENCE EM &lt;= 30 DIAS",IF(E6380&lt;=60,"ATENCAO (31-60 DIAS)","OK"))))</f>
        <v/>
      </c>
      <c r="G6380" s="14">
        <f>SUMIFS(Lancamentos!$G:$G,Lancamentos!$C:$C,$A6380,Lancamentos!$E:$E,$C6380,Lancamentos!$B:$B,"ENTRADA")</f>
        <v/>
      </c>
      <c r="H6380" s="14">
        <f>SUMIFS(Lancamentos!$G:$G,Lancamentos!$C:$C,$A6380,Lancamentos!$E:$E,$C6380,Lancamentos!$B:$B,"SAIDA_USO")</f>
        <v/>
      </c>
      <c r="I6380" s="14">
        <f>SUMIFS(Lancamentos!$G:$G,Lancamentos!$C:$C,$A6380,Lancamentos!$E:$E,$C6380,Lancamentos!$B:$B,"SAIDA_DESCARTE")</f>
        <v/>
      </c>
      <c r="J6380" s="14">
        <f>G6380-H6380-I6380</f>
        <v/>
      </c>
      <c r="K6380">
        <f>IF(A6380="","",IF(J6380&lt;=IFERROR(VLOOKUP(A6380,Produtos!$A:$E,5,FALSE),0),"ABAIXO DO MINIMO","OK"))</f>
        <v/>
      </c>
    </row>
    <row r="6381">
      <c r="B6381">
        <f>IFERROR(VLOOKUP(A6381,Produtos!A:B,2,FALSE),"")</f>
        <v/>
      </c>
      <c r="D6381" s="10">
        <f>IFERROR(INDEX(Lotes!$E:$E,MATCH(1,(Lotes!$A:$A=A6381)*(Lotes!$C:$C=C6381),0)),"")</f>
        <v/>
      </c>
      <c r="E6381" s="14">
        <f>IF(D6381="","",D6381-TODAY())</f>
        <v/>
      </c>
      <c r="F6381">
        <f>IF(D6381="","",IF(E6381&lt;0,"VENCIDO",IF(E6381&lt;=30,"VENCE EM &lt;= 30 DIAS",IF(E6381&lt;=60,"ATENCAO (31-60 DIAS)","OK"))))</f>
        <v/>
      </c>
      <c r="G6381" s="14">
        <f>SUMIFS(Lancamentos!$G:$G,Lancamentos!$C:$C,$A6381,Lancamentos!$E:$E,$C6381,Lancamentos!$B:$B,"ENTRADA")</f>
        <v/>
      </c>
      <c r="H6381" s="14">
        <f>SUMIFS(Lancamentos!$G:$G,Lancamentos!$C:$C,$A6381,Lancamentos!$E:$E,$C6381,Lancamentos!$B:$B,"SAIDA_USO")</f>
        <v/>
      </c>
      <c r="I6381" s="14">
        <f>SUMIFS(Lancamentos!$G:$G,Lancamentos!$C:$C,$A6381,Lancamentos!$E:$E,$C6381,Lancamentos!$B:$B,"SAIDA_DESCARTE")</f>
        <v/>
      </c>
      <c r="J6381" s="14">
        <f>G6381-H6381-I6381</f>
        <v/>
      </c>
      <c r="K6381">
        <f>IF(A6381="","",IF(J6381&lt;=IFERROR(VLOOKUP(A6381,Produtos!$A:$E,5,FALSE),0),"ABAIXO DO MINIMO","OK"))</f>
        <v/>
      </c>
    </row>
    <row r="6382">
      <c r="B6382">
        <f>IFERROR(VLOOKUP(A6382,Produtos!A:B,2,FALSE),"")</f>
        <v/>
      </c>
      <c r="D6382" s="10">
        <f>IFERROR(INDEX(Lotes!$E:$E,MATCH(1,(Lotes!$A:$A=A6382)*(Lotes!$C:$C=C6382),0)),"")</f>
        <v/>
      </c>
      <c r="E6382" s="14">
        <f>IF(D6382="","",D6382-TODAY())</f>
        <v/>
      </c>
      <c r="F6382">
        <f>IF(D6382="","",IF(E6382&lt;0,"VENCIDO",IF(E6382&lt;=30,"VENCE EM &lt;= 30 DIAS",IF(E6382&lt;=60,"ATENCAO (31-60 DIAS)","OK"))))</f>
        <v/>
      </c>
      <c r="G6382" s="14">
        <f>SUMIFS(Lancamentos!$G:$G,Lancamentos!$C:$C,$A6382,Lancamentos!$E:$E,$C6382,Lancamentos!$B:$B,"ENTRADA")</f>
        <v/>
      </c>
      <c r="H6382" s="14">
        <f>SUMIFS(Lancamentos!$G:$G,Lancamentos!$C:$C,$A6382,Lancamentos!$E:$E,$C6382,Lancamentos!$B:$B,"SAIDA_USO")</f>
        <v/>
      </c>
      <c r="I6382" s="14">
        <f>SUMIFS(Lancamentos!$G:$G,Lancamentos!$C:$C,$A6382,Lancamentos!$E:$E,$C6382,Lancamentos!$B:$B,"SAIDA_DESCARTE")</f>
        <v/>
      </c>
      <c r="J6382" s="14">
        <f>G6382-H6382-I6382</f>
        <v/>
      </c>
      <c r="K6382">
        <f>IF(A6382="","",IF(J6382&lt;=IFERROR(VLOOKUP(A6382,Produtos!$A:$E,5,FALSE),0),"ABAIXO DO MINIMO","OK"))</f>
        <v/>
      </c>
    </row>
    <row r="6383">
      <c r="B6383">
        <f>IFERROR(VLOOKUP(A6383,Produtos!A:B,2,FALSE),"")</f>
        <v/>
      </c>
      <c r="D6383" s="10">
        <f>IFERROR(INDEX(Lotes!$E:$E,MATCH(1,(Lotes!$A:$A=A6383)*(Lotes!$C:$C=C6383),0)),"")</f>
        <v/>
      </c>
      <c r="E6383" s="14">
        <f>IF(D6383="","",D6383-TODAY())</f>
        <v/>
      </c>
      <c r="F6383">
        <f>IF(D6383="","",IF(E6383&lt;0,"VENCIDO",IF(E6383&lt;=30,"VENCE EM &lt;= 30 DIAS",IF(E6383&lt;=60,"ATENCAO (31-60 DIAS)","OK"))))</f>
        <v/>
      </c>
      <c r="G6383" s="14">
        <f>SUMIFS(Lancamentos!$G:$G,Lancamentos!$C:$C,$A6383,Lancamentos!$E:$E,$C6383,Lancamentos!$B:$B,"ENTRADA")</f>
        <v/>
      </c>
      <c r="H6383" s="14">
        <f>SUMIFS(Lancamentos!$G:$G,Lancamentos!$C:$C,$A6383,Lancamentos!$E:$E,$C6383,Lancamentos!$B:$B,"SAIDA_USO")</f>
        <v/>
      </c>
      <c r="I6383" s="14">
        <f>SUMIFS(Lancamentos!$G:$G,Lancamentos!$C:$C,$A6383,Lancamentos!$E:$E,$C6383,Lancamentos!$B:$B,"SAIDA_DESCARTE")</f>
        <v/>
      </c>
      <c r="J6383" s="14">
        <f>G6383-H6383-I6383</f>
        <v/>
      </c>
      <c r="K6383">
        <f>IF(A6383="","",IF(J6383&lt;=IFERROR(VLOOKUP(A6383,Produtos!$A:$E,5,FALSE),0),"ABAIXO DO MINIMO","OK"))</f>
        <v/>
      </c>
    </row>
    <row r="6384">
      <c r="B6384">
        <f>IFERROR(VLOOKUP(A6384,Produtos!A:B,2,FALSE),"")</f>
        <v/>
      </c>
      <c r="D6384" s="10">
        <f>IFERROR(INDEX(Lotes!$E:$E,MATCH(1,(Lotes!$A:$A=A6384)*(Lotes!$C:$C=C6384),0)),"")</f>
        <v/>
      </c>
      <c r="E6384" s="14">
        <f>IF(D6384="","",D6384-TODAY())</f>
        <v/>
      </c>
      <c r="F6384">
        <f>IF(D6384="","",IF(E6384&lt;0,"VENCIDO",IF(E6384&lt;=30,"VENCE EM &lt;= 30 DIAS",IF(E6384&lt;=60,"ATENCAO (31-60 DIAS)","OK"))))</f>
        <v/>
      </c>
      <c r="G6384" s="14">
        <f>SUMIFS(Lancamentos!$G:$G,Lancamentos!$C:$C,$A6384,Lancamentos!$E:$E,$C6384,Lancamentos!$B:$B,"ENTRADA")</f>
        <v/>
      </c>
      <c r="H6384" s="14">
        <f>SUMIFS(Lancamentos!$G:$G,Lancamentos!$C:$C,$A6384,Lancamentos!$E:$E,$C6384,Lancamentos!$B:$B,"SAIDA_USO")</f>
        <v/>
      </c>
      <c r="I6384" s="14">
        <f>SUMIFS(Lancamentos!$G:$G,Lancamentos!$C:$C,$A6384,Lancamentos!$E:$E,$C6384,Lancamentos!$B:$B,"SAIDA_DESCARTE")</f>
        <v/>
      </c>
      <c r="J6384" s="14">
        <f>G6384-H6384-I6384</f>
        <v/>
      </c>
      <c r="K6384">
        <f>IF(A6384="","",IF(J6384&lt;=IFERROR(VLOOKUP(A6384,Produtos!$A:$E,5,FALSE),0),"ABAIXO DO MINIMO","OK"))</f>
        <v/>
      </c>
    </row>
    <row r="6385">
      <c r="B6385">
        <f>IFERROR(VLOOKUP(A6385,Produtos!A:B,2,FALSE),"")</f>
        <v/>
      </c>
      <c r="D6385" s="10">
        <f>IFERROR(INDEX(Lotes!$E:$E,MATCH(1,(Lotes!$A:$A=A6385)*(Lotes!$C:$C=C6385),0)),"")</f>
        <v/>
      </c>
      <c r="E6385" s="14">
        <f>IF(D6385="","",D6385-TODAY())</f>
        <v/>
      </c>
      <c r="F6385">
        <f>IF(D6385="","",IF(E6385&lt;0,"VENCIDO",IF(E6385&lt;=30,"VENCE EM &lt;= 30 DIAS",IF(E6385&lt;=60,"ATENCAO (31-60 DIAS)","OK"))))</f>
        <v/>
      </c>
      <c r="G6385" s="14">
        <f>SUMIFS(Lancamentos!$G:$G,Lancamentos!$C:$C,$A6385,Lancamentos!$E:$E,$C6385,Lancamentos!$B:$B,"ENTRADA")</f>
        <v/>
      </c>
      <c r="H6385" s="14">
        <f>SUMIFS(Lancamentos!$G:$G,Lancamentos!$C:$C,$A6385,Lancamentos!$E:$E,$C6385,Lancamentos!$B:$B,"SAIDA_USO")</f>
        <v/>
      </c>
      <c r="I6385" s="14">
        <f>SUMIFS(Lancamentos!$G:$G,Lancamentos!$C:$C,$A6385,Lancamentos!$E:$E,$C6385,Lancamentos!$B:$B,"SAIDA_DESCARTE")</f>
        <v/>
      </c>
      <c r="J6385" s="14">
        <f>G6385-H6385-I6385</f>
        <v/>
      </c>
      <c r="K6385">
        <f>IF(A6385="","",IF(J6385&lt;=IFERROR(VLOOKUP(A6385,Produtos!$A:$E,5,FALSE),0),"ABAIXO DO MINIMO","OK"))</f>
        <v/>
      </c>
    </row>
    <row r="6386">
      <c r="B6386">
        <f>IFERROR(VLOOKUP(A6386,Produtos!A:B,2,FALSE),"")</f>
        <v/>
      </c>
      <c r="D6386" s="10">
        <f>IFERROR(INDEX(Lotes!$E:$E,MATCH(1,(Lotes!$A:$A=A6386)*(Lotes!$C:$C=C6386),0)),"")</f>
        <v/>
      </c>
      <c r="E6386" s="14">
        <f>IF(D6386="","",D6386-TODAY())</f>
        <v/>
      </c>
      <c r="F6386">
        <f>IF(D6386="","",IF(E6386&lt;0,"VENCIDO",IF(E6386&lt;=30,"VENCE EM &lt;= 30 DIAS",IF(E6386&lt;=60,"ATENCAO (31-60 DIAS)","OK"))))</f>
        <v/>
      </c>
      <c r="G6386" s="14">
        <f>SUMIFS(Lancamentos!$G:$G,Lancamentos!$C:$C,$A6386,Lancamentos!$E:$E,$C6386,Lancamentos!$B:$B,"ENTRADA")</f>
        <v/>
      </c>
      <c r="H6386" s="14">
        <f>SUMIFS(Lancamentos!$G:$G,Lancamentos!$C:$C,$A6386,Lancamentos!$E:$E,$C6386,Lancamentos!$B:$B,"SAIDA_USO")</f>
        <v/>
      </c>
      <c r="I6386" s="14">
        <f>SUMIFS(Lancamentos!$G:$G,Lancamentos!$C:$C,$A6386,Lancamentos!$E:$E,$C6386,Lancamentos!$B:$B,"SAIDA_DESCARTE")</f>
        <v/>
      </c>
      <c r="J6386" s="14">
        <f>G6386-H6386-I6386</f>
        <v/>
      </c>
      <c r="K6386">
        <f>IF(A6386="","",IF(J6386&lt;=IFERROR(VLOOKUP(A6386,Produtos!$A:$E,5,FALSE),0),"ABAIXO DO MINIMO","OK"))</f>
        <v/>
      </c>
    </row>
    <row r="6387">
      <c r="B6387">
        <f>IFERROR(VLOOKUP(A6387,Produtos!A:B,2,FALSE),"")</f>
        <v/>
      </c>
      <c r="D6387" s="10">
        <f>IFERROR(INDEX(Lotes!$E:$E,MATCH(1,(Lotes!$A:$A=A6387)*(Lotes!$C:$C=C6387),0)),"")</f>
        <v/>
      </c>
      <c r="E6387" s="14">
        <f>IF(D6387="","",D6387-TODAY())</f>
        <v/>
      </c>
      <c r="F6387">
        <f>IF(D6387="","",IF(E6387&lt;0,"VENCIDO",IF(E6387&lt;=30,"VENCE EM &lt;= 30 DIAS",IF(E6387&lt;=60,"ATENCAO (31-60 DIAS)","OK"))))</f>
        <v/>
      </c>
      <c r="G6387" s="14">
        <f>SUMIFS(Lancamentos!$G:$G,Lancamentos!$C:$C,$A6387,Lancamentos!$E:$E,$C6387,Lancamentos!$B:$B,"ENTRADA")</f>
        <v/>
      </c>
      <c r="H6387" s="14">
        <f>SUMIFS(Lancamentos!$G:$G,Lancamentos!$C:$C,$A6387,Lancamentos!$E:$E,$C6387,Lancamentos!$B:$B,"SAIDA_USO")</f>
        <v/>
      </c>
      <c r="I6387" s="14">
        <f>SUMIFS(Lancamentos!$G:$G,Lancamentos!$C:$C,$A6387,Lancamentos!$E:$E,$C6387,Lancamentos!$B:$B,"SAIDA_DESCARTE")</f>
        <v/>
      </c>
      <c r="J6387" s="14">
        <f>G6387-H6387-I6387</f>
        <v/>
      </c>
      <c r="K6387">
        <f>IF(A6387="","",IF(J6387&lt;=IFERROR(VLOOKUP(A6387,Produtos!$A:$E,5,FALSE),0),"ABAIXO DO MINIMO","OK"))</f>
        <v/>
      </c>
    </row>
    <row r="6388">
      <c r="B6388">
        <f>IFERROR(VLOOKUP(A6388,Produtos!A:B,2,FALSE),"")</f>
        <v/>
      </c>
      <c r="D6388" s="10">
        <f>IFERROR(INDEX(Lotes!$E:$E,MATCH(1,(Lotes!$A:$A=A6388)*(Lotes!$C:$C=C6388),0)),"")</f>
        <v/>
      </c>
      <c r="E6388" s="14">
        <f>IF(D6388="","",D6388-TODAY())</f>
        <v/>
      </c>
      <c r="F6388">
        <f>IF(D6388="","",IF(E6388&lt;0,"VENCIDO",IF(E6388&lt;=30,"VENCE EM &lt;= 30 DIAS",IF(E6388&lt;=60,"ATENCAO (31-60 DIAS)","OK"))))</f>
        <v/>
      </c>
      <c r="G6388" s="14">
        <f>SUMIFS(Lancamentos!$G:$G,Lancamentos!$C:$C,$A6388,Lancamentos!$E:$E,$C6388,Lancamentos!$B:$B,"ENTRADA")</f>
        <v/>
      </c>
      <c r="H6388" s="14">
        <f>SUMIFS(Lancamentos!$G:$G,Lancamentos!$C:$C,$A6388,Lancamentos!$E:$E,$C6388,Lancamentos!$B:$B,"SAIDA_USO")</f>
        <v/>
      </c>
      <c r="I6388" s="14">
        <f>SUMIFS(Lancamentos!$G:$G,Lancamentos!$C:$C,$A6388,Lancamentos!$E:$E,$C6388,Lancamentos!$B:$B,"SAIDA_DESCARTE")</f>
        <v/>
      </c>
      <c r="J6388" s="14">
        <f>G6388-H6388-I6388</f>
        <v/>
      </c>
      <c r="K6388">
        <f>IF(A6388="","",IF(J6388&lt;=IFERROR(VLOOKUP(A6388,Produtos!$A:$E,5,FALSE),0),"ABAIXO DO MINIMO","OK"))</f>
        <v/>
      </c>
    </row>
    <row r="6389">
      <c r="B6389">
        <f>IFERROR(VLOOKUP(A6389,Produtos!A:B,2,FALSE),"")</f>
        <v/>
      </c>
      <c r="D6389" s="10">
        <f>IFERROR(INDEX(Lotes!$E:$E,MATCH(1,(Lotes!$A:$A=A6389)*(Lotes!$C:$C=C6389),0)),"")</f>
        <v/>
      </c>
      <c r="E6389" s="14">
        <f>IF(D6389="","",D6389-TODAY())</f>
        <v/>
      </c>
      <c r="F6389">
        <f>IF(D6389="","",IF(E6389&lt;0,"VENCIDO",IF(E6389&lt;=30,"VENCE EM &lt;= 30 DIAS",IF(E6389&lt;=60,"ATENCAO (31-60 DIAS)","OK"))))</f>
        <v/>
      </c>
      <c r="G6389" s="14">
        <f>SUMIFS(Lancamentos!$G:$G,Lancamentos!$C:$C,$A6389,Lancamentos!$E:$E,$C6389,Lancamentos!$B:$B,"ENTRADA")</f>
        <v/>
      </c>
      <c r="H6389" s="14">
        <f>SUMIFS(Lancamentos!$G:$G,Lancamentos!$C:$C,$A6389,Lancamentos!$E:$E,$C6389,Lancamentos!$B:$B,"SAIDA_USO")</f>
        <v/>
      </c>
      <c r="I6389" s="14">
        <f>SUMIFS(Lancamentos!$G:$G,Lancamentos!$C:$C,$A6389,Lancamentos!$E:$E,$C6389,Lancamentos!$B:$B,"SAIDA_DESCARTE")</f>
        <v/>
      </c>
      <c r="J6389" s="14">
        <f>G6389-H6389-I6389</f>
        <v/>
      </c>
      <c r="K6389">
        <f>IF(A6389="","",IF(J6389&lt;=IFERROR(VLOOKUP(A6389,Produtos!$A:$E,5,FALSE),0),"ABAIXO DO MINIMO","OK"))</f>
        <v/>
      </c>
    </row>
    <row r="6390">
      <c r="B6390">
        <f>IFERROR(VLOOKUP(A6390,Produtos!A:B,2,FALSE),"")</f>
        <v/>
      </c>
      <c r="D6390" s="10">
        <f>IFERROR(INDEX(Lotes!$E:$E,MATCH(1,(Lotes!$A:$A=A6390)*(Lotes!$C:$C=C6390),0)),"")</f>
        <v/>
      </c>
      <c r="E6390" s="14">
        <f>IF(D6390="","",D6390-TODAY())</f>
        <v/>
      </c>
      <c r="F6390">
        <f>IF(D6390="","",IF(E6390&lt;0,"VENCIDO",IF(E6390&lt;=30,"VENCE EM &lt;= 30 DIAS",IF(E6390&lt;=60,"ATENCAO (31-60 DIAS)","OK"))))</f>
        <v/>
      </c>
      <c r="G6390" s="14">
        <f>SUMIFS(Lancamentos!$G:$G,Lancamentos!$C:$C,$A6390,Lancamentos!$E:$E,$C6390,Lancamentos!$B:$B,"ENTRADA")</f>
        <v/>
      </c>
      <c r="H6390" s="14">
        <f>SUMIFS(Lancamentos!$G:$G,Lancamentos!$C:$C,$A6390,Lancamentos!$E:$E,$C6390,Lancamentos!$B:$B,"SAIDA_USO")</f>
        <v/>
      </c>
      <c r="I6390" s="14">
        <f>SUMIFS(Lancamentos!$G:$G,Lancamentos!$C:$C,$A6390,Lancamentos!$E:$E,$C6390,Lancamentos!$B:$B,"SAIDA_DESCARTE")</f>
        <v/>
      </c>
      <c r="J6390" s="14">
        <f>G6390-H6390-I6390</f>
        <v/>
      </c>
      <c r="K6390">
        <f>IF(A6390="","",IF(J6390&lt;=IFERROR(VLOOKUP(A6390,Produtos!$A:$E,5,FALSE),0),"ABAIXO DO MINIMO","OK"))</f>
        <v/>
      </c>
    </row>
    <row r="6391">
      <c r="B6391">
        <f>IFERROR(VLOOKUP(A6391,Produtos!A:B,2,FALSE),"")</f>
        <v/>
      </c>
      <c r="D6391" s="10">
        <f>IFERROR(INDEX(Lotes!$E:$E,MATCH(1,(Lotes!$A:$A=A6391)*(Lotes!$C:$C=C6391),0)),"")</f>
        <v/>
      </c>
      <c r="E6391" s="14">
        <f>IF(D6391="","",D6391-TODAY())</f>
        <v/>
      </c>
      <c r="F6391">
        <f>IF(D6391="","",IF(E6391&lt;0,"VENCIDO",IF(E6391&lt;=30,"VENCE EM &lt;= 30 DIAS",IF(E6391&lt;=60,"ATENCAO (31-60 DIAS)","OK"))))</f>
        <v/>
      </c>
      <c r="G6391" s="14">
        <f>SUMIFS(Lancamentos!$G:$G,Lancamentos!$C:$C,$A6391,Lancamentos!$E:$E,$C6391,Lancamentos!$B:$B,"ENTRADA")</f>
        <v/>
      </c>
      <c r="H6391" s="14">
        <f>SUMIFS(Lancamentos!$G:$G,Lancamentos!$C:$C,$A6391,Lancamentos!$E:$E,$C6391,Lancamentos!$B:$B,"SAIDA_USO")</f>
        <v/>
      </c>
      <c r="I6391" s="14">
        <f>SUMIFS(Lancamentos!$G:$G,Lancamentos!$C:$C,$A6391,Lancamentos!$E:$E,$C6391,Lancamentos!$B:$B,"SAIDA_DESCARTE")</f>
        <v/>
      </c>
      <c r="J6391" s="14">
        <f>G6391-H6391-I6391</f>
        <v/>
      </c>
      <c r="K6391">
        <f>IF(A6391="","",IF(J6391&lt;=IFERROR(VLOOKUP(A6391,Produtos!$A:$E,5,FALSE),0),"ABAIXO DO MINIMO","OK"))</f>
        <v/>
      </c>
    </row>
    <row r="6392">
      <c r="B6392">
        <f>IFERROR(VLOOKUP(A6392,Produtos!A:B,2,FALSE),"")</f>
        <v/>
      </c>
      <c r="D6392" s="10">
        <f>IFERROR(INDEX(Lotes!$E:$E,MATCH(1,(Lotes!$A:$A=A6392)*(Lotes!$C:$C=C6392),0)),"")</f>
        <v/>
      </c>
      <c r="E6392" s="14">
        <f>IF(D6392="","",D6392-TODAY())</f>
        <v/>
      </c>
      <c r="F6392">
        <f>IF(D6392="","",IF(E6392&lt;0,"VENCIDO",IF(E6392&lt;=30,"VENCE EM &lt;= 30 DIAS",IF(E6392&lt;=60,"ATENCAO (31-60 DIAS)","OK"))))</f>
        <v/>
      </c>
      <c r="G6392" s="14">
        <f>SUMIFS(Lancamentos!$G:$G,Lancamentos!$C:$C,$A6392,Lancamentos!$E:$E,$C6392,Lancamentos!$B:$B,"ENTRADA")</f>
        <v/>
      </c>
      <c r="H6392" s="14">
        <f>SUMIFS(Lancamentos!$G:$G,Lancamentos!$C:$C,$A6392,Lancamentos!$E:$E,$C6392,Lancamentos!$B:$B,"SAIDA_USO")</f>
        <v/>
      </c>
      <c r="I6392" s="14">
        <f>SUMIFS(Lancamentos!$G:$G,Lancamentos!$C:$C,$A6392,Lancamentos!$E:$E,$C6392,Lancamentos!$B:$B,"SAIDA_DESCARTE")</f>
        <v/>
      </c>
      <c r="J6392" s="14">
        <f>G6392-H6392-I6392</f>
        <v/>
      </c>
      <c r="K6392">
        <f>IF(A6392="","",IF(J6392&lt;=IFERROR(VLOOKUP(A6392,Produtos!$A:$E,5,FALSE),0),"ABAIXO DO MINIMO","OK"))</f>
        <v/>
      </c>
    </row>
    <row r="6393">
      <c r="B6393">
        <f>IFERROR(VLOOKUP(A6393,Produtos!A:B,2,FALSE),"")</f>
        <v/>
      </c>
      <c r="D6393" s="10">
        <f>IFERROR(INDEX(Lotes!$E:$E,MATCH(1,(Lotes!$A:$A=A6393)*(Lotes!$C:$C=C6393),0)),"")</f>
        <v/>
      </c>
      <c r="E6393" s="14">
        <f>IF(D6393="","",D6393-TODAY())</f>
        <v/>
      </c>
      <c r="F6393">
        <f>IF(D6393="","",IF(E6393&lt;0,"VENCIDO",IF(E6393&lt;=30,"VENCE EM &lt;= 30 DIAS",IF(E6393&lt;=60,"ATENCAO (31-60 DIAS)","OK"))))</f>
        <v/>
      </c>
      <c r="G6393" s="14">
        <f>SUMIFS(Lancamentos!$G:$G,Lancamentos!$C:$C,$A6393,Lancamentos!$E:$E,$C6393,Lancamentos!$B:$B,"ENTRADA")</f>
        <v/>
      </c>
      <c r="H6393" s="14">
        <f>SUMIFS(Lancamentos!$G:$G,Lancamentos!$C:$C,$A6393,Lancamentos!$E:$E,$C6393,Lancamentos!$B:$B,"SAIDA_USO")</f>
        <v/>
      </c>
      <c r="I6393" s="14">
        <f>SUMIFS(Lancamentos!$G:$G,Lancamentos!$C:$C,$A6393,Lancamentos!$E:$E,$C6393,Lancamentos!$B:$B,"SAIDA_DESCARTE")</f>
        <v/>
      </c>
      <c r="J6393" s="14">
        <f>G6393-H6393-I6393</f>
        <v/>
      </c>
      <c r="K6393">
        <f>IF(A6393="","",IF(J6393&lt;=IFERROR(VLOOKUP(A6393,Produtos!$A:$E,5,FALSE),0),"ABAIXO DO MINIMO","OK"))</f>
        <v/>
      </c>
    </row>
    <row r="6394">
      <c r="B6394">
        <f>IFERROR(VLOOKUP(A6394,Produtos!A:B,2,FALSE),"")</f>
        <v/>
      </c>
      <c r="D6394" s="10">
        <f>IFERROR(INDEX(Lotes!$E:$E,MATCH(1,(Lotes!$A:$A=A6394)*(Lotes!$C:$C=C6394),0)),"")</f>
        <v/>
      </c>
      <c r="E6394" s="14">
        <f>IF(D6394="","",D6394-TODAY())</f>
        <v/>
      </c>
      <c r="F6394">
        <f>IF(D6394="","",IF(E6394&lt;0,"VENCIDO",IF(E6394&lt;=30,"VENCE EM &lt;= 30 DIAS",IF(E6394&lt;=60,"ATENCAO (31-60 DIAS)","OK"))))</f>
        <v/>
      </c>
      <c r="G6394" s="14">
        <f>SUMIFS(Lancamentos!$G:$G,Lancamentos!$C:$C,$A6394,Lancamentos!$E:$E,$C6394,Lancamentos!$B:$B,"ENTRADA")</f>
        <v/>
      </c>
      <c r="H6394" s="14">
        <f>SUMIFS(Lancamentos!$G:$G,Lancamentos!$C:$C,$A6394,Lancamentos!$E:$E,$C6394,Lancamentos!$B:$B,"SAIDA_USO")</f>
        <v/>
      </c>
      <c r="I6394" s="14">
        <f>SUMIFS(Lancamentos!$G:$G,Lancamentos!$C:$C,$A6394,Lancamentos!$E:$E,$C6394,Lancamentos!$B:$B,"SAIDA_DESCARTE")</f>
        <v/>
      </c>
      <c r="J6394" s="14">
        <f>G6394-H6394-I6394</f>
        <v/>
      </c>
      <c r="K6394">
        <f>IF(A6394="","",IF(J6394&lt;=IFERROR(VLOOKUP(A6394,Produtos!$A:$E,5,FALSE),0),"ABAIXO DO MINIMO","OK"))</f>
        <v/>
      </c>
    </row>
    <row r="6395">
      <c r="B6395">
        <f>IFERROR(VLOOKUP(A6395,Produtos!A:B,2,FALSE),"")</f>
        <v/>
      </c>
      <c r="D6395" s="10">
        <f>IFERROR(INDEX(Lotes!$E:$E,MATCH(1,(Lotes!$A:$A=A6395)*(Lotes!$C:$C=C6395),0)),"")</f>
        <v/>
      </c>
      <c r="E6395" s="14">
        <f>IF(D6395="","",D6395-TODAY())</f>
        <v/>
      </c>
      <c r="F6395">
        <f>IF(D6395="","",IF(E6395&lt;0,"VENCIDO",IF(E6395&lt;=30,"VENCE EM &lt;= 30 DIAS",IF(E6395&lt;=60,"ATENCAO (31-60 DIAS)","OK"))))</f>
        <v/>
      </c>
      <c r="G6395" s="14">
        <f>SUMIFS(Lancamentos!$G:$G,Lancamentos!$C:$C,$A6395,Lancamentos!$E:$E,$C6395,Lancamentos!$B:$B,"ENTRADA")</f>
        <v/>
      </c>
      <c r="H6395" s="14">
        <f>SUMIFS(Lancamentos!$G:$G,Lancamentos!$C:$C,$A6395,Lancamentos!$E:$E,$C6395,Lancamentos!$B:$B,"SAIDA_USO")</f>
        <v/>
      </c>
      <c r="I6395" s="14">
        <f>SUMIFS(Lancamentos!$G:$G,Lancamentos!$C:$C,$A6395,Lancamentos!$E:$E,$C6395,Lancamentos!$B:$B,"SAIDA_DESCARTE")</f>
        <v/>
      </c>
      <c r="J6395" s="14">
        <f>G6395-H6395-I6395</f>
        <v/>
      </c>
      <c r="K6395">
        <f>IF(A6395="","",IF(J6395&lt;=IFERROR(VLOOKUP(A6395,Produtos!$A:$E,5,FALSE),0),"ABAIXO DO MINIMO","OK"))</f>
        <v/>
      </c>
    </row>
    <row r="6396">
      <c r="B6396">
        <f>IFERROR(VLOOKUP(A6396,Produtos!A:B,2,FALSE),"")</f>
        <v/>
      </c>
      <c r="D6396" s="10">
        <f>IFERROR(INDEX(Lotes!$E:$E,MATCH(1,(Lotes!$A:$A=A6396)*(Lotes!$C:$C=C6396),0)),"")</f>
        <v/>
      </c>
      <c r="E6396" s="14">
        <f>IF(D6396="","",D6396-TODAY())</f>
        <v/>
      </c>
      <c r="F6396">
        <f>IF(D6396="","",IF(E6396&lt;0,"VENCIDO",IF(E6396&lt;=30,"VENCE EM &lt;= 30 DIAS",IF(E6396&lt;=60,"ATENCAO (31-60 DIAS)","OK"))))</f>
        <v/>
      </c>
      <c r="G6396" s="14">
        <f>SUMIFS(Lancamentos!$G:$G,Lancamentos!$C:$C,$A6396,Lancamentos!$E:$E,$C6396,Lancamentos!$B:$B,"ENTRADA")</f>
        <v/>
      </c>
      <c r="H6396" s="14">
        <f>SUMIFS(Lancamentos!$G:$G,Lancamentos!$C:$C,$A6396,Lancamentos!$E:$E,$C6396,Lancamentos!$B:$B,"SAIDA_USO")</f>
        <v/>
      </c>
      <c r="I6396" s="14">
        <f>SUMIFS(Lancamentos!$G:$G,Lancamentos!$C:$C,$A6396,Lancamentos!$E:$E,$C6396,Lancamentos!$B:$B,"SAIDA_DESCARTE")</f>
        <v/>
      </c>
      <c r="J6396" s="14">
        <f>G6396-H6396-I6396</f>
        <v/>
      </c>
      <c r="K6396">
        <f>IF(A6396="","",IF(J6396&lt;=IFERROR(VLOOKUP(A6396,Produtos!$A:$E,5,FALSE),0),"ABAIXO DO MINIMO","OK"))</f>
        <v/>
      </c>
    </row>
    <row r="6397">
      <c r="B6397">
        <f>IFERROR(VLOOKUP(A6397,Produtos!A:B,2,FALSE),"")</f>
        <v/>
      </c>
      <c r="D6397" s="10">
        <f>IFERROR(INDEX(Lotes!$E:$E,MATCH(1,(Lotes!$A:$A=A6397)*(Lotes!$C:$C=C6397),0)),"")</f>
        <v/>
      </c>
      <c r="E6397" s="14">
        <f>IF(D6397="","",D6397-TODAY())</f>
        <v/>
      </c>
      <c r="F6397">
        <f>IF(D6397="","",IF(E6397&lt;0,"VENCIDO",IF(E6397&lt;=30,"VENCE EM &lt;= 30 DIAS",IF(E6397&lt;=60,"ATENCAO (31-60 DIAS)","OK"))))</f>
        <v/>
      </c>
      <c r="G6397" s="14">
        <f>SUMIFS(Lancamentos!$G:$G,Lancamentos!$C:$C,$A6397,Lancamentos!$E:$E,$C6397,Lancamentos!$B:$B,"ENTRADA")</f>
        <v/>
      </c>
      <c r="H6397" s="14">
        <f>SUMIFS(Lancamentos!$G:$G,Lancamentos!$C:$C,$A6397,Lancamentos!$E:$E,$C6397,Lancamentos!$B:$B,"SAIDA_USO")</f>
        <v/>
      </c>
      <c r="I6397" s="14">
        <f>SUMIFS(Lancamentos!$G:$G,Lancamentos!$C:$C,$A6397,Lancamentos!$E:$E,$C6397,Lancamentos!$B:$B,"SAIDA_DESCARTE")</f>
        <v/>
      </c>
      <c r="J6397" s="14">
        <f>G6397-H6397-I6397</f>
        <v/>
      </c>
      <c r="K6397">
        <f>IF(A6397="","",IF(J6397&lt;=IFERROR(VLOOKUP(A6397,Produtos!$A:$E,5,FALSE),0),"ABAIXO DO MINIMO","OK"))</f>
        <v/>
      </c>
    </row>
    <row r="6398">
      <c r="B6398">
        <f>IFERROR(VLOOKUP(A6398,Produtos!A:B,2,FALSE),"")</f>
        <v/>
      </c>
      <c r="D6398" s="10">
        <f>IFERROR(INDEX(Lotes!$E:$E,MATCH(1,(Lotes!$A:$A=A6398)*(Lotes!$C:$C=C6398),0)),"")</f>
        <v/>
      </c>
      <c r="E6398" s="14">
        <f>IF(D6398="","",D6398-TODAY())</f>
        <v/>
      </c>
      <c r="F6398">
        <f>IF(D6398="","",IF(E6398&lt;0,"VENCIDO",IF(E6398&lt;=30,"VENCE EM &lt;= 30 DIAS",IF(E6398&lt;=60,"ATENCAO (31-60 DIAS)","OK"))))</f>
        <v/>
      </c>
      <c r="G6398" s="14">
        <f>SUMIFS(Lancamentos!$G:$G,Lancamentos!$C:$C,$A6398,Lancamentos!$E:$E,$C6398,Lancamentos!$B:$B,"ENTRADA")</f>
        <v/>
      </c>
      <c r="H6398" s="14">
        <f>SUMIFS(Lancamentos!$G:$G,Lancamentos!$C:$C,$A6398,Lancamentos!$E:$E,$C6398,Lancamentos!$B:$B,"SAIDA_USO")</f>
        <v/>
      </c>
      <c r="I6398" s="14">
        <f>SUMIFS(Lancamentos!$G:$G,Lancamentos!$C:$C,$A6398,Lancamentos!$E:$E,$C6398,Lancamentos!$B:$B,"SAIDA_DESCARTE")</f>
        <v/>
      </c>
      <c r="J6398" s="14">
        <f>G6398-H6398-I6398</f>
        <v/>
      </c>
      <c r="K6398">
        <f>IF(A6398="","",IF(J6398&lt;=IFERROR(VLOOKUP(A6398,Produtos!$A:$E,5,FALSE),0),"ABAIXO DO MINIMO","OK"))</f>
        <v/>
      </c>
    </row>
    <row r="6399">
      <c r="B6399">
        <f>IFERROR(VLOOKUP(A6399,Produtos!A:B,2,FALSE),"")</f>
        <v/>
      </c>
      <c r="D6399" s="10">
        <f>IFERROR(INDEX(Lotes!$E:$E,MATCH(1,(Lotes!$A:$A=A6399)*(Lotes!$C:$C=C6399),0)),"")</f>
        <v/>
      </c>
      <c r="E6399" s="14">
        <f>IF(D6399="","",D6399-TODAY())</f>
        <v/>
      </c>
      <c r="F6399">
        <f>IF(D6399="","",IF(E6399&lt;0,"VENCIDO",IF(E6399&lt;=30,"VENCE EM &lt;= 30 DIAS",IF(E6399&lt;=60,"ATENCAO (31-60 DIAS)","OK"))))</f>
        <v/>
      </c>
      <c r="G6399" s="14">
        <f>SUMIFS(Lancamentos!$G:$G,Lancamentos!$C:$C,$A6399,Lancamentos!$E:$E,$C6399,Lancamentos!$B:$B,"ENTRADA")</f>
        <v/>
      </c>
      <c r="H6399" s="14">
        <f>SUMIFS(Lancamentos!$G:$G,Lancamentos!$C:$C,$A6399,Lancamentos!$E:$E,$C6399,Lancamentos!$B:$B,"SAIDA_USO")</f>
        <v/>
      </c>
      <c r="I6399" s="14">
        <f>SUMIFS(Lancamentos!$G:$G,Lancamentos!$C:$C,$A6399,Lancamentos!$E:$E,$C6399,Lancamentos!$B:$B,"SAIDA_DESCARTE")</f>
        <v/>
      </c>
      <c r="J6399" s="14">
        <f>G6399-H6399-I6399</f>
        <v/>
      </c>
      <c r="K6399">
        <f>IF(A6399="","",IF(J6399&lt;=IFERROR(VLOOKUP(A6399,Produtos!$A:$E,5,FALSE),0),"ABAIXO DO MINIMO","OK"))</f>
        <v/>
      </c>
    </row>
    <row r="6400">
      <c r="B6400">
        <f>IFERROR(VLOOKUP(A6400,Produtos!A:B,2,FALSE),"")</f>
        <v/>
      </c>
      <c r="D6400" s="10">
        <f>IFERROR(INDEX(Lotes!$E:$E,MATCH(1,(Lotes!$A:$A=A6400)*(Lotes!$C:$C=C6400),0)),"")</f>
        <v/>
      </c>
      <c r="E6400" s="14">
        <f>IF(D6400="","",D6400-TODAY())</f>
        <v/>
      </c>
      <c r="F6400">
        <f>IF(D6400="","",IF(E6400&lt;0,"VENCIDO",IF(E6400&lt;=30,"VENCE EM &lt;= 30 DIAS",IF(E6400&lt;=60,"ATENCAO (31-60 DIAS)","OK"))))</f>
        <v/>
      </c>
      <c r="G6400" s="14">
        <f>SUMIFS(Lancamentos!$G:$G,Lancamentos!$C:$C,$A6400,Lancamentos!$E:$E,$C6400,Lancamentos!$B:$B,"ENTRADA")</f>
        <v/>
      </c>
      <c r="H6400" s="14">
        <f>SUMIFS(Lancamentos!$G:$G,Lancamentos!$C:$C,$A6400,Lancamentos!$E:$E,$C6400,Lancamentos!$B:$B,"SAIDA_USO")</f>
        <v/>
      </c>
      <c r="I6400" s="14">
        <f>SUMIFS(Lancamentos!$G:$G,Lancamentos!$C:$C,$A6400,Lancamentos!$E:$E,$C6400,Lancamentos!$B:$B,"SAIDA_DESCARTE")</f>
        <v/>
      </c>
      <c r="J6400" s="14">
        <f>G6400-H6400-I6400</f>
        <v/>
      </c>
      <c r="K6400">
        <f>IF(A6400="","",IF(J6400&lt;=IFERROR(VLOOKUP(A6400,Produtos!$A:$E,5,FALSE),0),"ABAIXO DO MINIMO","OK"))</f>
        <v/>
      </c>
    </row>
    <row r="6401">
      <c r="B6401">
        <f>IFERROR(VLOOKUP(A6401,Produtos!A:B,2,FALSE),"")</f>
        <v/>
      </c>
      <c r="D6401" s="10">
        <f>IFERROR(INDEX(Lotes!$E:$E,MATCH(1,(Lotes!$A:$A=A6401)*(Lotes!$C:$C=C6401),0)),"")</f>
        <v/>
      </c>
      <c r="E6401" s="14">
        <f>IF(D6401="","",D6401-TODAY())</f>
        <v/>
      </c>
      <c r="F6401">
        <f>IF(D6401="","",IF(E6401&lt;0,"VENCIDO",IF(E6401&lt;=30,"VENCE EM &lt;= 30 DIAS",IF(E6401&lt;=60,"ATENCAO (31-60 DIAS)","OK"))))</f>
        <v/>
      </c>
      <c r="G6401" s="14">
        <f>SUMIFS(Lancamentos!$G:$G,Lancamentos!$C:$C,$A6401,Lancamentos!$E:$E,$C6401,Lancamentos!$B:$B,"ENTRADA")</f>
        <v/>
      </c>
      <c r="H6401" s="14">
        <f>SUMIFS(Lancamentos!$G:$G,Lancamentos!$C:$C,$A6401,Lancamentos!$E:$E,$C6401,Lancamentos!$B:$B,"SAIDA_USO")</f>
        <v/>
      </c>
      <c r="I6401" s="14">
        <f>SUMIFS(Lancamentos!$G:$G,Lancamentos!$C:$C,$A6401,Lancamentos!$E:$E,$C6401,Lancamentos!$B:$B,"SAIDA_DESCARTE")</f>
        <v/>
      </c>
      <c r="J6401" s="14">
        <f>G6401-H6401-I6401</f>
        <v/>
      </c>
      <c r="K6401">
        <f>IF(A6401="","",IF(J6401&lt;=IFERROR(VLOOKUP(A6401,Produtos!$A:$E,5,FALSE),0),"ABAIXO DO MINIMO","OK"))</f>
        <v/>
      </c>
    </row>
    <row r="6402">
      <c r="B6402">
        <f>IFERROR(VLOOKUP(A6402,Produtos!A:B,2,FALSE),"")</f>
        <v/>
      </c>
      <c r="D6402" s="10">
        <f>IFERROR(INDEX(Lotes!$E:$E,MATCH(1,(Lotes!$A:$A=A6402)*(Lotes!$C:$C=C6402),0)),"")</f>
        <v/>
      </c>
      <c r="E6402" s="14">
        <f>IF(D6402="","",D6402-TODAY())</f>
        <v/>
      </c>
      <c r="F6402">
        <f>IF(D6402="","",IF(E6402&lt;0,"VENCIDO",IF(E6402&lt;=30,"VENCE EM &lt;= 30 DIAS",IF(E6402&lt;=60,"ATENCAO (31-60 DIAS)","OK"))))</f>
        <v/>
      </c>
      <c r="G6402" s="14">
        <f>SUMIFS(Lancamentos!$G:$G,Lancamentos!$C:$C,$A6402,Lancamentos!$E:$E,$C6402,Lancamentos!$B:$B,"ENTRADA")</f>
        <v/>
      </c>
      <c r="H6402" s="14">
        <f>SUMIFS(Lancamentos!$G:$G,Lancamentos!$C:$C,$A6402,Lancamentos!$E:$E,$C6402,Lancamentos!$B:$B,"SAIDA_USO")</f>
        <v/>
      </c>
      <c r="I6402" s="14">
        <f>SUMIFS(Lancamentos!$G:$G,Lancamentos!$C:$C,$A6402,Lancamentos!$E:$E,$C6402,Lancamentos!$B:$B,"SAIDA_DESCARTE")</f>
        <v/>
      </c>
      <c r="J6402" s="14">
        <f>G6402-H6402-I6402</f>
        <v/>
      </c>
      <c r="K6402">
        <f>IF(A6402="","",IF(J6402&lt;=IFERROR(VLOOKUP(A6402,Produtos!$A:$E,5,FALSE),0),"ABAIXO DO MINIMO","OK"))</f>
        <v/>
      </c>
    </row>
    <row r="6403">
      <c r="B6403">
        <f>IFERROR(VLOOKUP(A6403,Produtos!A:B,2,FALSE),"")</f>
        <v/>
      </c>
      <c r="D6403" s="10">
        <f>IFERROR(INDEX(Lotes!$E:$E,MATCH(1,(Lotes!$A:$A=A6403)*(Lotes!$C:$C=C6403),0)),"")</f>
        <v/>
      </c>
      <c r="E6403" s="14">
        <f>IF(D6403="","",D6403-TODAY())</f>
        <v/>
      </c>
      <c r="F6403">
        <f>IF(D6403="","",IF(E6403&lt;0,"VENCIDO",IF(E6403&lt;=30,"VENCE EM &lt;= 30 DIAS",IF(E6403&lt;=60,"ATENCAO (31-60 DIAS)","OK"))))</f>
        <v/>
      </c>
      <c r="G6403" s="14">
        <f>SUMIFS(Lancamentos!$G:$G,Lancamentos!$C:$C,$A6403,Lancamentos!$E:$E,$C6403,Lancamentos!$B:$B,"ENTRADA")</f>
        <v/>
      </c>
      <c r="H6403" s="14">
        <f>SUMIFS(Lancamentos!$G:$G,Lancamentos!$C:$C,$A6403,Lancamentos!$E:$E,$C6403,Lancamentos!$B:$B,"SAIDA_USO")</f>
        <v/>
      </c>
      <c r="I6403" s="14">
        <f>SUMIFS(Lancamentos!$G:$G,Lancamentos!$C:$C,$A6403,Lancamentos!$E:$E,$C6403,Lancamentos!$B:$B,"SAIDA_DESCARTE")</f>
        <v/>
      </c>
      <c r="J6403" s="14">
        <f>G6403-H6403-I6403</f>
        <v/>
      </c>
      <c r="K6403">
        <f>IF(A6403="","",IF(J6403&lt;=IFERROR(VLOOKUP(A6403,Produtos!$A:$E,5,FALSE),0),"ABAIXO DO MINIMO","OK"))</f>
        <v/>
      </c>
    </row>
    <row r="6404">
      <c r="B6404">
        <f>IFERROR(VLOOKUP(A6404,Produtos!A:B,2,FALSE),"")</f>
        <v/>
      </c>
      <c r="D6404" s="10">
        <f>IFERROR(INDEX(Lotes!$E:$E,MATCH(1,(Lotes!$A:$A=A6404)*(Lotes!$C:$C=C6404),0)),"")</f>
        <v/>
      </c>
      <c r="E6404" s="14">
        <f>IF(D6404="","",D6404-TODAY())</f>
        <v/>
      </c>
      <c r="F6404">
        <f>IF(D6404="","",IF(E6404&lt;0,"VENCIDO",IF(E6404&lt;=30,"VENCE EM &lt;= 30 DIAS",IF(E6404&lt;=60,"ATENCAO (31-60 DIAS)","OK"))))</f>
        <v/>
      </c>
      <c r="G6404" s="14">
        <f>SUMIFS(Lancamentos!$G:$G,Lancamentos!$C:$C,$A6404,Lancamentos!$E:$E,$C6404,Lancamentos!$B:$B,"ENTRADA")</f>
        <v/>
      </c>
      <c r="H6404" s="14">
        <f>SUMIFS(Lancamentos!$G:$G,Lancamentos!$C:$C,$A6404,Lancamentos!$E:$E,$C6404,Lancamentos!$B:$B,"SAIDA_USO")</f>
        <v/>
      </c>
      <c r="I6404" s="14">
        <f>SUMIFS(Lancamentos!$G:$G,Lancamentos!$C:$C,$A6404,Lancamentos!$E:$E,$C6404,Lancamentos!$B:$B,"SAIDA_DESCARTE")</f>
        <v/>
      </c>
      <c r="J6404" s="14">
        <f>G6404-H6404-I6404</f>
        <v/>
      </c>
      <c r="K6404">
        <f>IF(A6404="","",IF(J6404&lt;=IFERROR(VLOOKUP(A6404,Produtos!$A:$E,5,FALSE),0),"ABAIXO DO MINIMO","OK"))</f>
        <v/>
      </c>
    </row>
    <row r="6405">
      <c r="B6405">
        <f>IFERROR(VLOOKUP(A6405,Produtos!A:B,2,FALSE),"")</f>
        <v/>
      </c>
      <c r="D6405" s="10">
        <f>IFERROR(INDEX(Lotes!$E:$E,MATCH(1,(Lotes!$A:$A=A6405)*(Lotes!$C:$C=C6405),0)),"")</f>
        <v/>
      </c>
      <c r="E6405" s="14">
        <f>IF(D6405="","",D6405-TODAY())</f>
        <v/>
      </c>
      <c r="F6405">
        <f>IF(D6405="","",IF(E6405&lt;0,"VENCIDO",IF(E6405&lt;=30,"VENCE EM &lt;= 30 DIAS",IF(E6405&lt;=60,"ATENCAO (31-60 DIAS)","OK"))))</f>
        <v/>
      </c>
      <c r="G6405" s="14">
        <f>SUMIFS(Lancamentos!$G:$G,Lancamentos!$C:$C,$A6405,Lancamentos!$E:$E,$C6405,Lancamentos!$B:$B,"ENTRADA")</f>
        <v/>
      </c>
      <c r="H6405" s="14">
        <f>SUMIFS(Lancamentos!$G:$G,Lancamentos!$C:$C,$A6405,Lancamentos!$E:$E,$C6405,Lancamentos!$B:$B,"SAIDA_USO")</f>
        <v/>
      </c>
      <c r="I6405" s="14">
        <f>SUMIFS(Lancamentos!$G:$G,Lancamentos!$C:$C,$A6405,Lancamentos!$E:$E,$C6405,Lancamentos!$B:$B,"SAIDA_DESCARTE")</f>
        <v/>
      </c>
      <c r="J6405" s="14">
        <f>G6405-H6405-I6405</f>
        <v/>
      </c>
      <c r="K6405">
        <f>IF(A6405="","",IF(J6405&lt;=IFERROR(VLOOKUP(A6405,Produtos!$A:$E,5,FALSE),0),"ABAIXO DO MINIMO","OK"))</f>
        <v/>
      </c>
    </row>
    <row r="6406">
      <c r="B6406">
        <f>IFERROR(VLOOKUP(A6406,Produtos!A:B,2,FALSE),"")</f>
        <v/>
      </c>
      <c r="D6406" s="10">
        <f>IFERROR(INDEX(Lotes!$E:$E,MATCH(1,(Lotes!$A:$A=A6406)*(Lotes!$C:$C=C6406),0)),"")</f>
        <v/>
      </c>
      <c r="E6406" s="14">
        <f>IF(D6406="","",D6406-TODAY())</f>
        <v/>
      </c>
      <c r="F6406">
        <f>IF(D6406="","",IF(E6406&lt;0,"VENCIDO",IF(E6406&lt;=30,"VENCE EM &lt;= 30 DIAS",IF(E6406&lt;=60,"ATENCAO (31-60 DIAS)","OK"))))</f>
        <v/>
      </c>
      <c r="G6406" s="14">
        <f>SUMIFS(Lancamentos!$G:$G,Lancamentos!$C:$C,$A6406,Lancamentos!$E:$E,$C6406,Lancamentos!$B:$B,"ENTRADA")</f>
        <v/>
      </c>
      <c r="H6406" s="14">
        <f>SUMIFS(Lancamentos!$G:$G,Lancamentos!$C:$C,$A6406,Lancamentos!$E:$E,$C6406,Lancamentos!$B:$B,"SAIDA_USO")</f>
        <v/>
      </c>
      <c r="I6406" s="14">
        <f>SUMIFS(Lancamentos!$G:$G,Lancamentos!$C:$C,$A6406,Lancamentos!$E:$E,$C6406,Lancamentos!$B:$B,"SAIDA_DESCARTE")</f>
        <v/>
      </c>
      <c r="J6406" s="14">
        <f>G6406-H6406-I6406</f>
        <v/>
      </c>
      <c r="K6406">
        <f>IF(A6406="","",IF(J6406&lt;=IFERROR(VLOOKUP(A6406,Produtos!$A:$E,5,FALSE),0),"ABAIXO DO MINIMO","OK"))</f>
        <v/>
      </c>
    </row>
    <row r="6407">
      <c r="B6407">
        <f>IFERROR(VLOOKUP(A6407,Produtos!A:B,2,FALSE),"")</f>
        <v/>
      </c>
      <c r="D6407" s="10">
        <f>IFERROR(INDEX(Lotes!$E:$E,MATCH(1,(Lotes!$A:$A=A6407)*(Lotes!$C:$C=C6407),0)),"")</f>
        <v/>
      </c>
      <c r="E6407" s="14">
        <f>IF(D6407="","",D6407-TODAY())</f>
        <v/>
      </c>
      <c r="F6407">
        <f>IF(D6407="","",IF(E6407&lt;0,"VENCIDO",IF(E6407&lt;=30,"VENCE EM &lt;= 30 DIAS",IF(E6407&lt;=60,"ATENCAO (31-60 DIAS)","OK"))))</f>
        <v/>
      </c>
      <c r="G6407" s="14">
        <f>SUMIFS(Lancamentos!$G:$G,Lancamentos!$C:$C,$A6407,Lancamentos!$E:$E,$C6407,Lancamentos!$B:$B,"ENTRADA")</f>
        <v/>
      </c>
      <c r="H6407" s="14">
        <f>SUMIFS(Lancamentos!$G:$G,Lancamentos!$C:$C,$A6407,Lancamentos!$E:$E,$C6407,Lancamentos!$B:$B,"SAIDA_USO")</f>
        <v/>
      </c>
      <c r="I6407" s="14">
        <f>SUMIFS(Lancamentos!$G:$G,Lancamentos!$C:$C,$A6407,Lancamentos!$E:$E,$C6407,Lancamentos!$B:$B,"SAIDA_DESCARTE")</f>
        <v/>
      </c>
      <c r="J6407" s="14">
        <f>G6407-H6407-I6407</f>
        <v/>
      </c>
      <c r="K6407">
        <f>IF(A6407="","",IF(J6407&lt;=IFERROR(VLOOKUP(A6407,Produtos!$A:$E,5,FALSE),0),"ABAIXO DO MINIMO","OK"))</f>
        <v/>
      </c>
    </row>
    <row r="6408">
      <c r="B6408">
        <f>IFERROR(VLOOKUP(A6408,Produtos!A:B,2,FALSE),"")</f>
        <v/>
      </c>
      <c r="D6408" s="10">
        <f>IFERROR(INDEX(Lotes!$E:$E,MATCH(1,(Lotes!$A:$A=A6408)*(Lotes!$C:$C=C6408),0)),"")</f>
        <v/>
      </c>
      <c r="E6408" s="14">
        <f>IF(D6408="","",D6408-TODAY())</f>
        <v/>
      </c>
      <c r="F6408">
        <f>IF(D6408="","",IF(E6408&lt;0,"VENCIDO",IF(E6408&lt;=30,"VENCE EM &lt;= 30 DIAS",IF(E6408&lt;=60,"ATENCAO (31-60 DIAS)","OK"))))</f>
        <v/>
      </c>
      <c r="G6408" s="14">
        <f>SUMIFS(Lancamentos!$G:$G,Lancamentos!$C:$C,$A6408,Lancamentos!$E:$E,$C6408,Lancamentos!$B:$B,"ENTRADA")</f>
        <v/>
      </c>
      <c r="H6408" s="14">
        <f>SUMIFS(Lancamentos!$G:$G,Lancamentos!$C:$C,$A6408,Lancamentos!$E:$E,$C6408,Lancamentos!$B:$B,"SAIDA_USO")</f>
        <v/>
      </c>
      <c r="I6408" s="14">
        <f>SUMIFS(Lancamentos!$G:$G,Lancamentos!$C:$C,$A6408,Lancamentos!$E:$E,$C6408,Lancamentos!$B:$B,"SAIDA_DESCARTE")</f>
        <v/>
      </c>
      <c r="J6408" s="14">
        <f>G6408-H6408-I6408</f>
        <v/>
      </c>
      <c r="K6408">
        <f>IF(A6408="","",IF(J6408&lt;=IFERROR(VLOOKUP(A6408,Produtos!$A:$E,5,FALSE),0),"ABAIXO DO MINIMO","OK"))</f>
        <v/>
      </c>
    </row>
    <row r="6409">
      <c r="B6409">
        <f>IFERROR(VLOOKUP(A6409,Produtos!A:B,2,FALSE),"")</f>
        <v/>
      </c>
      <c r="D6409" s="10">
        <f>IFERROR(INDEX(Lotes!$E:$E,MATCH(1,(Lotes!$A:$A=A6409)*(Lotes!$C:$C=C6409),0)),"")</f>
        <v/>
      </c>
      <c r="E6409" s="14">
        <f>IF(D6409="","",D6409-TODAY())</f>
        <v/>
      </c>
      <c r="F6409">
        <f>IF(D6409="","",IF(E6409&lt;0,"VENCIDO",IF(E6409&lt;=30,"VENCE EM &lt;= 30 DIAS",IF(E6409&lt;=60,"ATENCAO (31-60 DIAS)","OK"))))</f>
        <v/>
      </c>
      <c r="G6409" s="14">
        <f>SUMIFS(Lancamentos!$G:$G,Lancamentos!$C:$C,$A6409,Lancamentos!$E:$E,$C6409,Lancamentos!$B:$B,"ENTRADA")</f>
        <v/>
      </c>
      <c r="H6409" s="14">
        <f>SUMIFS(Lancamentos!$G:$G,Lancamentos!$C:$C,$A6409,Lancamentos!$E:$E,$C6409,Lancamentos!$B:$B,"SAIDA_USO")</f>
        <v/>
      </c>
      <c r="I6409" s="14">
        <f>SUMIFS(Lancamentos!$G:$G,Lancamentos!$C:$C,$A6409,Lancamentos!$E:$E,$C6409,Lancamentos!$B:$B,"SAIDA_DESCARTE")</f>
        <v/>
      </c>
      <c r="J6409" s="14">
        <f>G6409-H6409-I6409</f>
        <v/>
      </c>
      <c r="K6409">
        <f>IF(A6409="","",IF(J6409&lt;=IFERROR(VLOOKUP(A6409,Produtos!$A:$E,5,FALSE),0),"ABAIXO DO MINIMO","OK"))</f>
        <v/>
      </c>
    </row>
    <row r="6410">
      <c r="B6410">
        <f>IFERROR(VLOOKUP(A6410,Produtos!A:B,2,FALSE),"")</f>
        <v/>
      </c>
      <c r="D6410" s="10">
        <f>IFERROR(INDEX(Lotes!$E:$E,MATCH(1,(Lotes!$A:$A=A6410)*(Lotes!$C:$C=C6410),0)),"")</f>
        <v/>
      </c>
      <c r="E6410" s="14">
        <f>IF(D6410="","",D6410-TODAY())</f>
        <v/>
      </c>
      <c r="F6410">
        <f>IF(D6410="","",IF(E6410&lt;0,"VENCIDO",IF(E6410&lt;=30,"VENCE EM &lt;= 30 DIAS",IF(E6410&lt;=60,"ATENCAO (31-60 DIAS)","OK"))))</f>
        <v/>
      </c>
      <c r="G6410" s="14">
        <f>SUMIFS(Lancamentos!$G:$G,Lancamentos!$C:$C,$A6410,Lancamentos!$E:$E,$C6410,Lancamentos!$B:$B,"ENTRADA")</f>
        <v/>
      </c>
      <c r="H6410" s="14">
        <f>SUMIFS(Lancamentos!$G:$G,Lancamentos!$C:$C,$A6410,Lancamentos!$E:$E,$C6410,Lancamentos!$B:$B,"SAIDA_USO")</f>
        <v/>
      </c>
      <c r="I6410" s="14">
        <f>SUMIFS(Lancamentos!$G:$G,Lancamentos!$C:$C,$A6410,Lancamentos!$E:$E,$C6410,Lancamentos!$B:$B,"SAIDA_DESCARTE")</f>
        <v/>
      </c>
      <c r="J6410" s="14">
        <f>G6410-H6410-I6410</f>
        <v/>
      </c>
      <c r="K6410">
        <f>IF(A6410="","",IF(J6410&lt;=IFERROR(VLOOKUP(A6410,Produtos!$A:$E,5,FALSE),0),"ABAIXO DO MINIMO","OK"))</f>
        <v/>
      </c>
    </row>
    <row r="6411">
      <c r="B6411">
        <f>IFERROR(VLOOKUP(A6411,Produtos!A:B,2,FALSE),"")</f>
        <v/>
      </c>
      <c r="D6411" s="10">
        <f>IFERROR(INDEX(Lotes!$E:$E,MATCH(1,(Lotes!$A:$A=A6411)*(Lotes!$C:$C=C6411),0)),"")</f>
        <v/>
      </c>
      <c r="E6411" s="14">
        <f>IF(D6411="","",D6411-TODAY())</f>
        <v/>
      </c>
      <c r="F6411">
        <f>IF(D6411="","",IF(E6411&lt;0,"VENCIDO",IF(E6411&lt;=30,"VENCE EM &lt;= 30 DIAS",IF(E6411&lt;=60,"ATENCAO (31-60 DIAS)","OK"))))</f>
        <v/>
      </c>
      <c r="G6411" s="14">
        <f>SUMIFS(Lancamentos!$G:$G,Lancamentos!$C:$C,$A6411,Lancamentos!$E:$E,$C6411,Lancamentos!$B:$B,"ENTRADA")</f>
        <v/>
      </c>
      <c r="H6411" s="14">
        <f>SUMIFS(Lancamentos!$G:$G,Lancamentos!$C:$C,$A6411,Lancamentos!$E:$E,$C6411,Lancamentos!$B:$B,"SAIDA_USO")</f>
        <v/>
      </c>
      <c r="I6411" s="14">
        <f>SUMIFS(Lancamentos!$G:$G,Lancamentos!$C:$C,$A6411,Lancamentos!$E:$E,$C6411,Lancamentos!$B:$B,"SAIDA_DESCARTE")</f>
        <v/>
      </c>
      <c r="J6411" s="14">
        <f>G6411-H6411-I6411</f>
        <v/>
      </c>
      <c r="K6411">
        <f>IF(A6411="","",IF(J6411&lt;=IFERROR(VLOOKUP(A6411,Produtos!$A:$E,5,FALSE),0),"ABAIXO DO MINIMO","OK"))</f>
        <v/>
      </c>
    </row>
    <row r="6412">
      <c r="B6412">
        <f>IFERROR(VLOOKUP(A6412,Produtos!A:B,2,FALSE),"")</f>
        <v/>
      </c>
      <c r="D6412" s="10">
        <f>IFERROR(INDEX(Lotes!$E:$E,MATCH(1,(Lotes!$A:$A=A6412)*(Lotes!$C:$C=C6412),0)),"")</f>
        <v/>
      </c>
      <c r="E6412" s="14">
        <f>IF(D6412="","",D6412-TODAY())</f>
        <v/>
      </c>
      <c r="F6412">
        <f>IF(D6412="","",IF(E6412&lt;0,"VENCIDO",IF(E6412&lt;=30,"VENCE EM &lt;= 30 DIAS",IF(E6412&lt;=60,"ATENCAO (31-60 DIAS)","OK"))))</f>
        <v/>
      </c>
      <c r="G6412" s="14">
        <f>SUMIFS(Lancamentos!$G:$G,Lancamentos!$C:$C,$A6412,Lancamentos!$E:$E,$C6412,Lancamentos!$B:$B,"ENTRADA")</f>
        <v/>
      </c>
      <c r="H6412" s="14">
        <f>SUMIFS(Lancamentos!$G:$G,Lancamentos!$C:$C,$A6412,Lancamentos!$E:$E,$C6412,Lancamentos!$B:$B,"SAIDA_USO")</f>
        <v/>
      </c>
      <c r="I6412" s="14">
        <f>SUMIFS(Lancamentos!$G:$G,Lancamentos!$C:$C,$A6412,Lancamentos!$E:$E,$C6412,Lancamentos!$B:$B,"SAIDA_DESCARTE")</f>
        <v/>
      </c>
      <c r="J6412" s="14">
        <f>G6412-H6412-I6412</f>
        <v/>
      </c>
      <c r="K6412">
        <f>IF(A6412="","",IF(J6412&lt;=IFERROR(VLOOKUP(A6412,Produtos!$A:$E,5,FALSE),0),"ABAIXO DO MINIMO","OK"))</f>
        <v/>
      </c>
    </row>
    <row r="6413">
      <c r="B6413">
        <f>IFERROR(VLOOKUP(A6413,Produtos!A:B,2,FALSE),"")</f>
        <v/>
      </c>
      <c r="D6413" s="10">
        <f>IFERROR(INDEX(Lotes!$E:$E,MATCH(1,(Lotes!$A:$A=A6413)*(Lotes!$C:$C=C6413),0)),"")</f>
        <v/>
      </c>
      <c r="E6413" s="14">
        <f>IF(D6413="","",D6413-TODAY())</f>
        <v/>
      </c>
      <c r="F6413">
        <f>IF(D6413="","",IF(E6413&lt;0,"VENCIDO",IF(E6413&lt;=30,"VENCE EM &lt;= 30 DIAS",IF(E6413&lt;=60,"ATENCAO (31-60 DIAS)","OK"))))</f>
        <v/>
      </c>
      <c r="G6413" s="14">
        <f>SUMIFS(Lancamentos!$G:$G,Lancamentos!$C:$C,$A6413,Lancamentos!$E:$E,$C6413,Lancamentos!$B:$B,"ENTRADA")</f>
        <v/>
      </c>
      <c r="H6413" s="14">
        <f>SUMIFS(Lancamentos!$G:$G,Lancamentos!$C:$C,$A6413,Lancamentos!$E:$E,$C6413,Lancamentos!$B:$B,"SAIDA_USO")</f>
        <v/>
      </c>
      <c r="I6413" s="14">
        <f>SUMIFS(Lancamentos!$G:$G,Lancamentos!$C:$C,$A6413,Lancamentos!$E:$E,$C6413,Lancamentos!$B:$B,"SAIDA_DESCARTE")</f>
        <v/>
      </c>
      <c r="J6413" s="14">
        <f>G6413-H6413-I6413</f>
        <v/>
      </c>
      <c r="K6413">
        <f>IF(A6413="","",IF(J6413&lt;=IFERROR(VLOOKUP(A6413,Produtos!$A:$E,5,FALSE),0),"ABAIXO DO MINIMO","OK"))</f>
        <v/>
      </c>
    </row>
    <row r="6414">
      <c r="B6414">
        <f>IFERROR(VLOOKUP(A6414,Produtos!A:B,2,FALSE),"")</f>
        <v/>
      </c>
      <c r="D6414" s="10">
        <f>IFERROR(INDEX(Lotes!$E:$E,MATCH(1,(Lotes!$A:$A=A6414)*(Lotes!$C:$C=C6414),0)),"")</f>
        <v/>
      </c>
      <c r="E6414" s="14">
        <f>IF(D6414="","",D6414-TODAY())</f>
        <v/>
      </c>
      <c r="F6414">
        <f>IF(D6414="","",IF(E6414&lt;0,"VENCIDO",IF(E6414&lt;=30,"VENCE EM &lt;= 30 DIAS",IF(E6414&lt;=60,"ATENCAO (31-60 DIAS)","OK"))))</f>
        <v/>
      </c>
      <c r="G6414" s="14">
        <f>SUMIFS(Lancamentos!$G:$G,Lancamentos!$C:$C,$A6414,Lancamentos!$E:$E,$C6414,Lancamentos!$B:$B,"ENTRADA")</f>
        <v/>
      </c>
      <c r="H6414" s="14">
        <f>SUMIFS(Lancamentos!$G:$G,Lancamentos!$C:$C,$A6414,Lancamentos!$E:$E,$C6414,Lancamentos!$B:$B,"SAIDA_USO")</f>
        <v/>
      </c>
      <c r="I6414" s="14">
        <f>SUMIFS(Lancamentos!$G:$G,Lancamentos!$C:$C,$A6414,Lancamentos!$E:$E,$C6414,Lancamentos!$B:$B,"SAIDA_DESCARTE")</f>
        <v/>
      </c>
      <c r="J6414" s="14">
        <f>G6414-H6414-I6414</f>
        <v/>
      </c>
      <c r="K6414">
        <f>IF(A6414="","",IF(J6414&lt;=IFERROR(VLOOKUP(A6414,Produtos!$A:$E,5,FALSE),0),"ABAIXO DO MINIMO","OK"))</f>
        <v/>
      </c>
    </row>
    <row r="6415">
      <c r="B6415">
        <f>IFERROR(VLOOKUP(A6415,Produtos!A:B,2,FALSE),"")</f>
        <v/>
      </c>
      <c r="D6415" s="10">
        <f>IFERROR(INDEX(Lotes!$E:$E,MATCH(1,(Lotes!$A:$A=A6415)*(Lotes!$C:$C=C6415),0)),"")</f>
        <v/>
      </c>
      <c r="E6415" s="14">
        <f>IF(D6415="","",D6415-TODAY())</f>
        <v/>
      </c>
      <c r="F6415">
        <f>IF(D6415="","",IF(E6415&lt;0,"VENCIDO",IF(E6415&lt;=30,"VENCE EM &lt;= 30 DIAS",IF(E6415&lt;=60,"ATENCAO (31-60 DIAS)","OK"))))</f>
        <v/>
      </c>
      <c r="G6415" s="14">
        <f>SUMIFS(Lancamentos!$G:$G,Lancamentos!$C:$C,$A6415,Lancamentos!$E:$E,$C6415,Lancamentos!$B:$B,"ENTRADA")</f>
        <v/>
      </c>
      <c r="H6415" s="14">
        <f>SUMIFS(Lancamentos!$G:$G,Lancamentos!$C:$C,$A6415,Lancamentos!$E:$E,$C6415,Lancamentos!$B:$B,"SAIDA_USO")</f>
        <v/>
      </c>
      <c r="I6415" s="14">
        <f>SUMIFS(Lancamentos!$G:$G,Lancamentos!$C:$C,$A6415,Lancamentos!$E:$E,$C6415,Lancamentos!$B:$B,"SAIDA_DESCARTE")</f>
        <v/>
      </c>
      <c r="J6415" s="14">
        <f>G6415-H6415-I6415</f>
        <v/>
      </c>
      <c r="K6415">
        <f>IF(A6415="","",IF(J6415&lt;=IFERROR(VLOOKUP(A6415,Produtos!$A:$E,5,FALSE),0),"ABAIXO DO MINIMO","OK"))</f>
        <v/>
      </c>
    </row>
    <row r="6416">
      <c r="B6416">
        <f>IFERROR(VLOOKUP(A6416,Produtos!A:B,2,FALSE),"")</f>
        <v/>
      </c>
      <c r="D6416" s="10">
        <f>IFERROR(INDEX(Lotes!$E:$E,MATCH(1,(Lotes!$A:$A=A6416)*(Lotes!$C:$C=C6416),0)),"")</f>
        <v/>
      </c>
      <c r="E6416" s="14">
        <f>IF(D6416="","",D6416-TODAY())</f>
        <v/>
      </c>
      <c r="F6416">
        <f>IF(D6416="","",IF(E6416&lt;0,"VENCIDO",IF(E6416&lt;=30,"VENCE EM &lt;= 30 DIAS",IF(E6416&lt;=60,"ATENCAO (31-60 DIAS)","OK"))))</f>
        <v/>
      </c>
      <c r="G6416" s="14">
        <f>SUMIFS(Lancamentos!$G:$G,Lancamentos!$C:$C,$A6416,Lancamentos!$E:$E,$C6416,Lancamentos!$B:$B,"ENTRADA")</f>
        <v/>
      </c>
      <c r="H6416" s="14">
        <f>SUMIFS(Lancamentos!$G:$G,Lancamentos!$C:$C,$A6416,Lancamentos!$E:$E,$C6416,Lancamentos!$B:$B,"SAIDA_USO")</f>
        <v/>
      </c>
      <c r="I6416" s="14">
        <f>SUMIFS(Lancamentos!$G:$G,Lancamentos!$C:$C,$A6416,Lancamentos!$E:$E,$C6416,Lancamentos!$B:$B,"SAIDA_DESCARTE")</f>
        <v/>
      </c>
      <c r="J6416" s="14">
        <f>G6416-H6416-I6416</f>
        <v/>
      </c>
      <c r="K6416">
        <f>IF(A6416="","",IF(J6416&lt;=IFERROR(VLOOKUP(A6416,Produtos!$A:$E,5,FALSE),0),"ABAIXO DO MINIMO","OK"))</f>
        <v/>
      </c>
    </row>
    <row r="6417">
      <c r="B6417">
        <f>IFERROR(VLOOKUP(A6417,Produtos!A:B,2,FALSE),"")</f>
        <v/>
      </c>
      <c r="D6417" s="10">
        <f>IFERROR(INDEX(Lotes!$E:$E,MATCH(1,(Lotes!$A:$A=A6417)*(Lotes!$C:$C=C6417),0)),"")</f>
        <v/>
      </c>
      <c r="E6417" s="14">
        <f>IF(D6417="","",D6417-TODAY())</f>
        <v/>
      </c>
      <c r="F6417">
        <f>IF(D6417="","",IF(E6417&lt;0,"VENCIDO",IF(E6417&lt;=30,"VENCE EM &lt;= 30 DIAS",IF(E6417&lt;=60,"ATENCAO (31-60 DIAS)","OK"))))</f>
        <v/>
      </c>
      <c r="G6417" s="14">
        <f>SUMIFS(Lancamentos!$G:$G,Lancamentos!$C:$C,$A6417,Lancamentos!$E:$E,$C6417,Lancamentos!$B:$B,"ENTRADA")</f>
        <v/>
      </c>
      <c r="H6417" s="14">
        <f>SUMIFS(Lancamentos!$G:$G,Lancamentos!$C:$C,$A6417,Lancamentos!$E:$E,$C6417,Lancamentos!$B:$B,"SAIDA_USO")</f>
        <v/>
      </c>
      <c r="I6417" s="14">
        <f>SUMIFS(Lancamentos!$G:$G,Lancamentos!$C:$C,$A6417,Lancamentos!$E:$E,$C6417,Lancamentos!$B:$B,"SAIDA_DESCARTE")</f>
        <v/>
      </c>
      <c r="J6417" s="14">
        <f>G6417-H6417-I6417</f>
        <v/>
      </c>
      <c r="K6417">
        <f>IF(A6417="","",IF(J6417&lt;=IFERROR(VLOOKUP(A6417,Produtos!$A:$E,5,FALSE),0),"ABAIXO DO MINIMO","OK"))</f>
        <v/>
      </c>
    </row>
    <row r="6418">
      <c r="B6418">
        <f>IFERROR(VLOOKUP(A6418,Produtos!A:B,2,FALSE),"")</f>
        <v/>
      </c>
      <c r="D6418" s="10">
        <f>IFERROR(INDEX(Lotes!$E:$E,MATCH(1,(Lotes!$A:$A=A6418)*(Lotes!$C:$C=C6418),0)),"")</f>
        <v/>
      </c>
      <c r="E6418" s="14">
        <f>IF(D6418="","",D6418-TODAY())</f>
        <v/>
      </c>
      <c r="F6418">
        <f>IF(D6418="","",IF(E6418&lt;0,"VENCIDO",IF(E6418&lt;=30,"VENCE EM &lt;= 30 DIAS",IF(E6418&lt;=60,"ATENCAO (31-60 DIAS)","OK"))))</f>
        <v/>
      </c>
      <c r="G6418" s="14">
        <f>SUMIFS(Lancamentos!$G:$G,Lancamentos!$C:$C,$A6418,Lancamentos!$E:$E,$C6418,Lancamentos!$B:$B,"ENTRADA")</f>
        <v/>
      </c>
      <c r="H6418" s="14">
        <f>SUMIFS(Lancamentos!$G:$G,Lancamentos!$C:$C,$A6418,Lancamentos!$E:$E,$C6418,Lancamentos!$B:$B,"SAIDA_USO")</f>
        <v/>
      </c>
      <c r="I6418" s="14">
        <f>SUMIFS(Lancamentos!$G:$G,Lancamentos!$C:$C,$A6418,Lancamentos!$E:$E,$C6418,Lancamentos!$B:$B,"SAIDA_DESCARTE")</f>
        <v/>
      </c>
      <c r="J6418" s="14">
        <f>G6418-H6418-I6418</f>
        <v/>
      </c>
      <c r="K6418">
        <f>IF(A6418="","",IF(J6418&lt;=IFERROR(VLOOKUP(A6418,Produtos!$A:$E,5,FALSE),0),"ABAIXO DO MINIMO","OK"))</f>
        <v/>
      </c>
    </row>
    <row r="6419">
      <c r="B6419">
        <f>IFERROR(VLOOKUP(A6419,Produtos!A:B,2,FALSE),"")</f>
        <v/>
      </c>
      <c r="D6419" s="10">
        <f>IFERROR(INDEX(Lotes!$E:$E,MATCH(1,(Lotes!$A:$A=A6419)*(Lotes!$C:$C=C6419),0)),"")</f>
        <v/>
      </c>
      <c r="E6419" s="14">
        <f>IF(D6419="","",D6419-TODAY())</f>
        <v/>
      </c>
      <c r="F6419">
        <f>IF(D6419="","",IF(E6419&lt;0,"VENCIDO",IF(E6419&lt;=30,"VENCE EM &lt;= 30 DIAS",IF(E6419&lt;=60,"ATENCAO (31-60 DIAS)","OK"))))</f>
        <v/>
      </c>
      <c r="G6419" s="14">
        <f>SUMIFS(Lancamentos!$G:$G,Lancamentos!$C:$C,$A6419,Lancamentos!$E:$E,$C6419,Lancamentos!$B:$B,"ENTRADA")</f>
        <v/>
      </c>
      <c r="H6419" s="14">
        <f>SUMIFS(Lancamentos!$G:$G,Lancamentos!$C:$C,$A6419,Lancamentos!$E:$E,$C6419,Lancamentos!$B:$B,"SAIDA_USO")</f>
        <v/>
      </c>
      <c r="I6419" s="14">
        <f>SUMIFS(Lancamentos!$G:$G,Lancamentos!$C:$C,$A6419,Lancamentos!$E:$E,$C6419,Lancamentos!$B:$B,"SAIDA_DESCARTE")</f>
        <v/>
      </c>
      <c r="J6419" s="14">
        <f>G6419-H6419-I6419</f>
        <v/>
      </c>
      <c r="K6419">
        <f>IF(A6419="","",IF(J6419&lt;=IFERROR(VLOOKUP(A6419,Produtos!$A:$E,5,FALSE),0),"ABAIXO DO MINIMO","OK"))</f>
        <v/>
      </c>
    </row>
    <row r="6420">
      <c r="B6420">
        <f>IFERROR(VLOOKUP(A6420,Produtos!A:B,2,FALSE),"")</f>
        <v/>
      </c>
      <c r="D6420" s="10">
        <f>IFERROR(INDEX(Lotes!$E:$E,MATCH(1,(Lotes!$A:$A=A6420)*(Lotes!$C:$C=C6420),0)),"")</f>
        <v/>
      </c>
      <c r="E6420" s="14">
        <f>IF(D6420="","",D6420-TODAY())</f>
        <v/>
      </c>
      <c r="F6420">
        <f>IF(D6420="","",IF(E6420&lt;0,"VENCIDO",IF(E6420&lt;=30,"VENCE EM &lt;= 30 DIAS",IF(E6420&lt;=60,"ATENCAO (31-60 DIAS)","OK"))))</f>
        <v/>
      </c>
      <c r="G6420" s="14">
        <f>SUMIFS(Lancamentos!$G:$G,Lancamentos!$C:$C,$A6420,Lancamentos!$E:$E,$C6420,Lancamentos!$B:$B,"ENTRADA")</f>
        <v/>
      </c>
      <c r="H6420" s="14">
        <f>SUMIFS(Lancamentos!$G:$G,Lancamentos!$C:$C,$A6420,Lancamentos!$E:$E,$C6420,Lancamentos!$B:$B,"SAIDA_USO")</f>
        <v/>
      </c>
      <c r="I6420" s="14">
        <f>SUMIFS(Lancamentos!$G:$G,Lancamentos!$C:$C,$A6420,Lancamentos!$E:$E,$C6420,Lancamentos!$B:$B,"SAIDA_DESCARTE")</f>
        <v/>
      </c>
      <c r="J6420" s="14">
        <f>G6420-H6420-I6420</f>
        <v/>
      </c>
      <c r="K6420">
        <f>IF(A6420="","",IF(J6420&lt;=IFERROR(VLOOKUP(A6420,Produtos!$A:$E,5,FALSE),0),"ABAIXO DO MINIMO","OK"))</f>
        <v/>
      </c>
    </row>
    <row r="6421">
      <c r="B6421">
        <f>IFERROR(VLOOKUP(A6421,Produtos!A:B,2,FALSE),"")</f>
        <v/>
      </c>
      <c r="D6421" s="10">
        <f>IFERROR(INDEX(Lotes!$E:$E,MATCH(1,(Lotes!$A:$A=A6421)*(Lotes!$C:$C=C6421),0)),"")</f>
        <v/>
      </c>
      <c r="E6421" s="14">
        <f>IF(D6421="","",D6421-TODAY())</f>
        <v/>
      </c>
      <c r="F6421">
        <f>IF(D6421="","",IF(E6421&lt;0,"VENCIDO",IF(E6421&lt;=30,"VENCE EM &lt;= 30 DIAS",IF(E6421&lt;=60,"ATENCAO (31-60 DIAS)","OK"))))</f>
        <v/>
      </c>
      <c r="G6421" s="14">
        <f>SUMIFS(Lancamentos!$G:$G,Lancamentos!$C:$C,$A6421,Lancamentos!$E:$E,$C6421,Lancamentos!$B:$B,"ENTRADA")</f>
        <v/>
      </c>
      <c r="H6421" s="14">
        <f>SUMIFS(Lancamentos!$G:$G,Lancamentos!$C:$C,$A6421,Lancamentos!$E:$E,$C6421,Lancamentos!$B:$B,"SAIDA_USO")</f>
        <v/>
      </c>
      <c r="I6421" s="14">
        <f>SUMIFS(Lancamentos!$G:$G,Lancamentos!$C:$C,$A6421,Lancamentos!$E:$E,$C6421,Lancamentos!$B:$B,"SAIDA_DESCARTE")</f>
        <v/>
      </c>
      <c r="J6421" s="14">
        <f>G6421-H6421-I6421</f>
        <v/>
      </c>
      <c r="K6421">
        <f>IF(A6421="","",IF(J6421&lt;=IFERROR(VLOOKUP(A6421,Produtos!$A:$E,5,FALSE),0),"ABAIXO DO MINIMO","OK"))</f>
        <v/>
      </c>
    </row>
    <row r="6422">
      <c r="B6422">
        <f>IFERROR(VLOOKUP(A6422,Produtos!A:B,2,FALSE),"")</f>
        <v/>
      </c>
      <c r="D6422" s="10">
        <f>IFERROR(INDEX(Lotes!$E:$E,MATCH(1,(Lotes!$A:$A=A6422)*(Lotes!$C:$C=C6422),0)),"")</f>
        <v/>
      </c>
      <c r="E6422" s="14">
        <f>IF(D6422="","",D6422-TODAY())</f>
        <v/>
      </c>
      <c r="F6422">
        <f>IF(D6422="","",IF(E6422&lt;0,"VENCIDO",IF(E6422&lt;=30,"VENCE EM &lt;= 30 DIAS",IF(E6422&lt;=60,"ATENCAO (31-60 DIAS)","OK"))))</f>
        <v/>
      </c>
      <c r="G6422" s="14">
        <f>SUMIFS(Lancamentos!$G:$G,Lancamentos!$C:$C,$A6422,Lancamentos!$E:$E,$C6422,Lancamentos!$B:$B,"ENTRADA")</f>
        <v/>
      </c>
      <c r="H6422" s="14">
        <f>SUMIFS(Lancamentos!$G:$G,Lancamentos!$C:$C,$A6422,Lancamentos!$E:$E,$C6422,Lancamentos!$B:$B,"SAIDA_USO")</f>
        <v/>
      </c>
      <c r="I6422" s="14">
        <f>SUMIFS(Lancamentos!$G:$G,Lancamentos!$C:$C,$A6422,Lancamentos!$E:$E,$C6422,Lancamentos!$B:$B,"SAIDA_DESCARTE")</f>
        <v/>
      </c>
      <c r="J6422" s="14">
        <f>G6422-H6422-I6422</f>
        <v/>
      </c>
      <c r="K6422">
        <f>IF(A6422="","",IF(J6422&lt;=IFERROR(VLOOKUP(A6422,Produtos!$A:$E,5,FALSE),0),"ABAIXO DO MINIMO","OK"))</f>
        <v/>
      </c>
    </row>
    <row r="6423">
      <c r="B6423">
        <f>IFERROR(VLOOKUP(A6423,Produtos!A:B,2,FALSE),"")</f>
        <v/>
      </c>
      <c r="D6423" s="10">
        <f>IFERROR(INDEX(Lotes!$E:$E,MATCH(1,(Lotes!$A:$A=A6423)*(Lotes!$C:$C=C6423),0)),"")</f>
        <v/>
      </c>
      <c r="E6423" s="14">
        <f>IF(D6423="","",D6423-TODAY())</f>
        <v/>
      </c>
      <c r="F6423">
        <f>IF(D6423="","",IF(E6423&lt;0,"VENCIDO",IF(E6423&lt;=30,"VENCE EM &lt;= 30 DIAS",IF(E6423&lt;=60,"ATENCAO (31-60 DIAS)","OK"))))</f>
        <v/>
      </c>
      <c r="G6423" s="14">
        <f>SUMIFS(Lancamentos!$G:$G,Lancamentos!$C:$C,$A6423,Lancamentos!$E:$E,$C6423,Lancamentos!$B:$B,"ENTRADA")</f>
        <v/>
      </c>
      <c r="H6423" s="14">
        <f>SUMIFS(Lancamentos!$G:$G,Lancamentos!$C:$C,$A6423,Lancamentos!$E:$E,$C6423,Lancamentos!$B:$B,"SAIDA_USO")</f>
        <v/>
      </c>
      <c r="I6423" s="14">
        <f>SUMIFS(Lancamentos!$G:$G,Lancamentos!$C:$C,$A6423,Lancamentos!$E:$E,$C6423,Lancamentos!$B:$B,"SAIDA_DESCARTE")</f>
        <v/>
      </c>
      <c r="J6423" s="14">
        <f>G6423-H6423-I6423</f>
        <v/>
      </c>
      <c r="K6423">
        <f>IF(A6423="","",IF(J6423&lt;=IFERROR(VLOOKUP(A6423,Produtos!$A:$E,5,FALSE),0),"ABAIXO DO MINIMO","OK"))</f>
        <v/>
      </c>
    </row>
    <row r="6424">
      <c r="B6424">
        <f>IFERROR(VLOOKUP(A6424,Produtos!A:B,2,FALSE),"")</f>
        <v/>
      </c>
      <c r="D6424" s="10">
        <f>IFERROR(INDEX(Lotes!$E:$E,MATCH(1,(Lotes!$A:$A=A6424)*(Lotes!$C:$C=C6424),0)),"")</f>
        <v/>
      </c>
      <c r="E6424" s="14">
        <f>IF(D6424="","",D6424-TODAY())</f>
        <v/>
      </c>
      <c r="F6424">
        <f>IF(D6424="","",IF(E6424&lt;0,"VENCIDO",IF(E6424&lt;=30,"VENCE EM &lt;= 30 DIAS",IF(E6424&lt;=60,"ATENCAO (31-60 DIAS)","OK"))))</f>
        <v/>
      </c>
      <c r="G6424" s="14">
        <f>SUMIFS(Lancamentos!$G:$G,Lancamentos!$C:$C,$A6424,Lancamentos!$E:$E,$C6424,Lancamentos!$B:$B,"ENTRADA")</f>
        <v/>
      </c>
      <c r="H6424" s="14">
        <f>SUMIFS(Lancamentos!$G:$G,Lancamentos!$C:$C,$A6424,Lancamentos!$E:$E,$C6424,Lancamentos!$B:$B,"SAIDA_USO")</f>
        <v/>
      </c>
      <c r="I6424" s="14">
        <f>SUMIFS(Lancamentos!$G:$G,Lancamentos!$C:$C,$A6424,Lancamentos!$E:$E,$C6424,Lancamentos!$B:$B,"SAIDA_DESCARTE")</f>
        <v/>
      </c>
      <c r="J6424" s="14">
        <f>G6424-H6424-I6424</f>
        <v/>
      </c>
      <c r="K6424">
        <f>IF(A6424="","",IF(J6424&lt;=IFERROR(VLOOKUP(A6424,Produtos!$A:$E,5,FALSE),0),"ABAIXO DO MINIMO","OK"))</f>
        <v/>
      </c>
    </row>
    <row r="6425">
      <c r="B6425">
        <f>IFERROR(VLOOKUP(A6425,Produtos!A:B,2,FALSE),"")</f>
        <v/>
      </c>
      <c r="D6425" s="10">
        <f>IFERROR(INDEX(Lotes!$E:$E,MATCH(1,(Lotes!$A:$A=A6425)*(Lotes!$C:$C=C6425),0)),"")</f>
        <v/>
      </c>
      <c r="E6425" s="14">
        <f>IF(D6425="","",D6425-TODAY())</f>
        <v/>
      </c>
      <c r="F6425">
        <f>IF(D6425="","",IF(E6425&lt;0,"VENCIDO",IF(E6425&lt;=30,"VENCE EM &lt;= 30 DIAS",IF(E6425&lt;=60,"ATENCAO (31-60 DIAS)","OK"))))</f>
        <v/>
      </c>
      <c r="G6425" s="14">
        <f>SUMIFS(Lancamentos!$G:$G,Lancamentos!$C:$C,$A6425,Lancamentos!$E:$E,$C6425,Lancamentos!$B:$B,"ENTRADA")</f>
        <v/>
      </c>
      <c r="H6425" s="14">
        <f>SUMIFS(Lancamentos!$G:$G,Lancamentos!$C:$C,$A6425,Lancamentos!$E:$E,$C6425,Lancamentos!$B:$B,"SAIDA_USO")</f>
        <v/>
      </c>
      <c r="I6425" s="14">
        <f>SUMIFS(Lancamentos!$G:$G,Lancamentos!$C:$C,$A6425,Lancamentos!$E:$E,$C6425,Lancamentos!$B:$B,"SAIDA_DESCARTE")</f>
        <v/>
      </c>
      <c r="J6425" s="14">
        <f>G6425-H6425-I6425</f>
        <v/>
      </c>
      <c r="K6425">
        <f>IF(A6425="","",IF(J6425&lt;=IFERROR(VLOOKUP(A6425,Produtos!$A:$E,5,FALSE),0),"ABAIXO DO MINIMO","OK"))</f>
        <v/>
      </c>
    </row>
    <row r="6426">
      <c r="B6426">
        <f>IFERROR(VLOOKUP(A6426,Produtos!A:B,2,FALSE),"")</f>
        <v/>
      </c>
      <c r="D6426" s="10">
        <f>IFERROR(INDEX(Lotes!$E:$E,MATCH(1,(Lotes!$A:$A=A6426)*(Lotes!$C:$C=C6426),0)),"")</f>
        <v/>
      </c>
      <c r="E6426" s="14">
        <f>IF(D6426="","",D6426-TODAY())</f>
        <v/>
      </c>
      <c r="F6426">
        <f>IF(D6426="","",IF(E6426&lt;0,"VENCIDO",IF(E6426&lt;=30,"VENCE EM &lt;= 30 DIAS",IF(E6426&lt;=60,"ATENCAO (31-60 DIAS)","OK"))))</f>
        <v/>
      </c>
      <c r="G6426" s="14">
        <f>SUMIFS(Lancamentos!$G:$G,Lancamentos!$C:$C,$A6426,Lancamentos!$E:$E,$C6426,Lancamentos!$B:$B,"ENTRADA")</f>
        <v/>
      </c>
      <c r="H6426" s="14">
        <f>SUMIFS(Lancamentos!$G:$G,Lancamentos!$C:$C,$A6426,Lancamentos!$E:$E,$C6426,Lancamentos!$B:$B,"SAIDA_USO")</f>
        <v/>
      </c>
      <c r="I6426" s="14">
        <f>SUMIFS(Lancamentos!$G:$G,Lancamentos!$C:$C,$A6426,Lancamentos!$E:$E,$C6426,Lancamentos!$B:$B,"SAIDA_DESCARTE")</f>
        <v/>
      </c>
      <c r="J6426" s="14">
        <f>G6426-H6426-I6426</f>
        <v/>
      </c>
      <c r="K6426">
        <f>IF(A6426="","",IF(J6426&lt;=IFERROR(VLOOKUP(A6426,Produtos!$A:$E,5,FALSE),0),"ABAIXO DO MINIMO","OK"))</f>
        <v/>
      </c>
    </row>
    <row r="6427">
      <c r="B6427">
        <f>IFERROR(VLOOKUP(A6427,Produtos!A:B,2,FALSE),"")</f>
        <v/>
      </c>
      <c r="D6427" s="10">
        <f>IFERROR(INDEX(Lotes!$E:$E,MATCH(1,(Lotes!$A:$A=A6427)*(Lotes!$C:$C=C6427),0)),"")</f>
        <v/>
      </c>
      <c r="E6427" s="14">
        <f>IF(D6427="","",D6427-TODAY())</f>
        <v/>
      </c>
      <c r="F6427">
        <f>IF(D6427="","",IF(E6427&lt;0,"VENCIDO",IF(E6427&lt;=30,"VENCE EM &lt;= 30 DIAS",IF(E6427&lt;=60,"ATENCAO (31-60 DIAS)","OK"))))</f>
        <v/>
      </c>
      <c r="G6427" s="14">
        <f>SUMIFS(Lancamentos!$G:$G,Lancamentos!$C:$C,$A6427,Lancamentos!$E:$E,$C6427,Lancamentos!$B:$B,"ENTRADA")</f>
        <v/>
      </c>
      <c r="H6427" s="14">
        <f>SUMIFS(Lancamentos!$G:$G,Lancamentos!$C:$C,$A6427,Lancamentos!$E:$E,$C6427,Lancamentos!$B:$B,"SAIDA_USO")</f>
        <v/>
      </c>
      <c r="I6427" s="14">
        <f>SUMIFS(Lancamentos!$G:$G,Lancamentos!$C:$C,$A6427,Lancamentos!$E:$E,$C6427,Lancamentos!$B:$B,"SAIDA_DESCARTE")</f>
        <v/>
      </c>
      <c r="J6427" s="14">
        <f>G6427-H6427-I6427</f>
        <v/>
      </c>
      <c r="K6427">
        <f>IF(A6427="","",IF(J6427&lt;=IFERROR(VLOOKUP(A6427,Produtos!$A:$E,5,FALSE),0),"ABAIXO DO MINIMO","OK"))</f>
        <v/>
      </c>
    </row>
    <row r="6428">
      <c r="B6428">
        <f>IFERROR(VLOOKUP(A6428,Produtos!A:B,2,FALSE),"")</f>
        <v/>
      </c>
      <c r="D6428" s="10">
        <f>IFERROR(INDEX(Lotes!$E:$E,MATCH(1,(Lotes!$A:$A=A6428)*(Lotes!$C:$C=C6428),0)),"")</f>
        <v/>
      </c>
      <c r="E6428" s="14">
        <f>IF(D6428="","",D6428-TODAY())</f>
        <v/>
      </c>
      <c r="F6428">
        <f>IF(D6428="","",IF(E6428&lt;0,"VENCIDO",IF(E6428&lt;=30,"VENCE EM &lt;= 30 DIAS",IF(E6428&lt;=60,"ATENCAO (31-60 DIAS)","OK"))))</f>
        <v/>
      </c>
      <c r="G6428" s="14">
        <f>SUMIFS(Lancamentos!$G:$G,Lancamentos!$C:$C,$A6428,Lancamentos!$E:$E,$C6428,Lancamentos!$B:$B,"ENTRADA")</f>
        <v/>
      </c>
      <c r="H6428" s="14">
        <f>SUMIFS(Lancamentos!$G:$G,Lancamentos!$C:$C,$A6428,Lancamentos!$E:$E,$C6428,Lancamentos!$B:$B,"SAIDA_USO")</f>
        <v/>
      </c>
      <c r="I6428" s="14">
        <f>SUMIFS(Lancamentos!$G:$G,Lancamentos!$C:$C,$A6428,Lancamentos!$E:$E,$C6428,Lancamentos!$B:$B,"SAIDA_DESCARTE")</f>
        <v/>
      </c>
      <c r="J6428" s="14">
        <f>G6428-H6428-I6428</f>
        <v/>
      </c>
      <c r="K6428">
        <f>IF(A6428="","",IF(J6428&lt;=IFERROR(VLOOKUP(A6428,Produtos!$A:$E,5,FALSE),0),"ABAIXO DO MINIMO","OK"))</f>
        <v/>
      </c>
    </row>
    <row r="6429">
      <c r="B6429">
        <f>IFERROR(VLOOKUP(A6429,Produtos!A:B,2,FALSE),"")</f>
        <v/>
      </c>
      <c r="D6429" s="10">
        <f>IFERROR(INDEX(Lotes!$E:$E,MATCH(1,(Lotes!$A:$A=A6429)*(Lotes!$C:$C=C6429),0)),"")</f>
        <v/>
      </c>
      <c r="E6429" s="14">
        <f>IF(D6429="","",D6429-TODAY())</f>
        <v/>
      </c>
      <c r="F6429">
        <f>IF(D6429="","",IF(E6429&lt;0,"VENCIDO",IF(E6429&lt;=30,"VENCE EM &lt;= 30 DIAS",IF(E6429&lt;=60,"ATENCAO (31-60 DIAS)","OK"))))</f>
        <v/>
      </c>
      <c r="G6429" s="14">
        <f>SUMIFS(Lancamentos!$G:$G,Lancamentos!$C:$C,$A6429,Lancamentos!$E:$E,$C6429,Lancamentos!$B:$B,"ENTRADA")</f>
        <v/>
      </c>
      <c r="H6429" s="14">
        <f>SUMIFS(Lancamentos!$G:$G,Lancamentos!$C:$C,$A6429,Lancamentos!$E:$E,$C6429,Lancamentos!$B:$B,"SAIDA_USO")</f>
        <v/>
      </c>
      <c r="I6429" s="14">
        <f>SUMIFS(Lancamentos!$G:$G,Lancamentos!$C:$C,$A6429,Lancamentos!$E:$E,$C6429,Lancamentos!$B:$B,"SAIDA_DESCARTE")</f>
        <v/>
      </c>
      <c r="J6429" s="14">
        <f>G6429-H6429-I6429</f>
        <v/>
      </c>
      <c r="K6429">
        <f>IF(A6429="","",IF(J6429&lt;=IFERROR(VLOOKUP(A6429,Produtos!$A:$E,5,FALSE),0),"ABAIXO DO MINIMO","OK"))</f>
        <v/>
      </c>
    </row>
    <row r="6430">
      <c r="B6430">
        <f>IFERROR(VLOOKUP(A6430,Produtos!A:B,2,FALSE),"")</f>
        <v/>
      </c>
      <c r="D6430" s="10">
        <f>IFERROR(INDEX(Lotes!$E:$E,MATCH(1,(Lotes!$A:$A=A6430)*(Lotes!$C:$C=C6430),0)),"")</f>
        <v/>
      </c>
      <c r="E6430" s="14">
        <f>IF(D6430="","",D6430-TODAY())</f>
        <v/>
      </c>
      <c r="F6430">
        <f>IF(D6430="","",IF(E6430&lt;0,"VENCIDO",IF(E6430&lt;=30,"VENCE EM &lt;= 30 DIAS",IF(E6430&lt;=60,"ATENCAO (31-60 DIAS)","OK"))))</f>
        <v/>
      </c>
      <c r="G6430" s="14">
        <f>SUMIFS(Lancamentos!$G:$G,Lancamentos!$C:$C,$A6430,Lancamentos!$E:$E,$C6430,Lancamentos!$B:$B,"ENTRADA")</f>
        <v/>
      </c>
      <c r="H6430" s="14">
        <f>SUMIFS(Lancamentos!$G:$G,Lancamentos!$C:$C,$A6430,Lancamentos!$E:$E,$C6430,Lancamentos!$B:$B,"SAIDA_USO")</f>
        <v/>
      </c>
      <c r="I6430" s="14">
        <f>SUMIFS(Lancamentos!$G:$G,Lancamentos!$C:$C,$A6430,Lancamentos!$E:$E,$C6430,Lancamentos!$B:$B,"SAIDA_DESCARTE")</f>
        <v/>
      </c>
      <c r="J6430" s="14">
        <f>G6430-H6430-I6430</f>
        <v/>
      </c>
      <c r="K6430">
        <f>IF(A6430="","",IF(J6430&lt;=IFERROR(VLOOKUP(A6430,Produtos!$A:$E,5,FALSE),0),"ABAIXO DO MINIMO","OK"))</f>
        <v/>
      </c>
    </row>
    <row r="6431">
      <c r="B6431">
        <f>IFERROR(VLOOKUP(A6431,Produtos!A:B,2,FALSE),"")</f>
        <v/>
      </c>
      <c r="D6431" s="10">
        <f>IFERROR(INDEX(Lotes!$E:$E,MATCH(1,(Lotes!$A:$A=A6431)*(Lotes!$C:$C=C6431),0)),"")</f>
        <v/>
      </c>
      <c r="E6431" s="14">
        <f>IF(D6431="","",D6431-TODAY())</f>
        <v/>
      </c>
      <c r="F6431">
        <f>IF(D6431="","",IF(E6431&lt;0,"VENCIDO",IF(E6431&lt;=30,"VENCE EM &lt;= 30 DIAS",IF(E6431&lt;=60,"ATENCAO (31-60 DIAS)","OK"))))</f>
        <v/>
      </c>
      <c r="G6431" s="14">
        <f>SUMIFS(Lancamentos!$G:$G,Lancamentos!$C:$C,$A6431,Lancamentos!$E:$E,$C6431,Lancamentos!$B:$B,"ENTRADA")</f>
        <v/>
      </c>
      <c r="H6431" s="14">
        <f>SUMIFS(Lancamentos!$G:$G,Lancamentos!$C:$C,$A6431,Lancamentos!$E:$E,$C6431,Lancamentos!$B:$B,"SAIDA_USO")</f>
        <v/>
      </c>
      <c r="I6431" s="14">
        <f>SUMIFS(Lancamentos!$G:$G,Lancamentos!$C:$C,$A6431,Lancamentos!$E:$E,$C6431,Lancamentos!$B:$B,"SAIDA_DESCARTE")</f>
        <v/>
      </c>
      <c r="J6431" s="14">
        <f>G6431-H6431-I6431</f>
        <v/>
      </c>
      <c r="K6431">
        <f>IF(A6431="","",IF(J6431&lt;=IFERROR(VLOOKUP(A6431,Produtos!$A:$E,5,FALSE),0),"ABAIXO DO MINIMO","OK"))</f>
        <v/>
      </c>
    </row>
    <row r="6432">
      <c r="B6432">
        <f>IFERROR(VLOOKUP(A6432,Produtos!A:B,2,FALSE),"")</f>
        <v/>
      </c>
      <c r="D6432" s="10">
        <f>IFERROR(INDEX(Lotes!$E:$E,MATCH(1,(Lotes!$A:$A=A6432)*(Lotes!$C:$C=C6432),0)),"")</f>
        <v/>
      </c>
      <c r="E6432" s="14">
        <f>IF(D6432="","",D6432-TODAY())</f>
        <v/>
      </c>
      <c r="F6432">
        <f>IF(D6432="","",IF(E6432&lt;0,"VENCIDO",IF(E6432&lt;=30,"VENCE EM &lt;= 30 DIAS",IF(E6432&lt;=60,"ATENCAO (31-60 DIAS)","OK"))))</f>
        <v/>
      </c>
      <c r="G6432" s="14">
        <f>SUMIFS(Lancamentos!$G:$G,Lancamentos!$C:$C,$A6432,Lancamentos!$E:$E,$C6432,Lancamentos!$B:$B,"ENTRADA")</f>
        <v/>
      </c>
      <c r="H6432" s="14">
        <f>SUMIFS(Lancamentos!$G:$G,Lancamentos!$C:$C,$A6432,Lancamentos!$E:$E,$C6432,Lancamentos!$B:$B,"SAIDA_USO")</f>
        <v/>
      </c>
      <c r="I6432" s="14">
        <f>SUMIFS(Lancamentos!$G:$G,Lancamentos!$C:$C,$A6432,Lancamentos!$E:$E,$C6432,Lancamentos!$B:$B,"SAIDA_DESCARTE")</f>
        <v/>
      </c>
      <c r="J6432" s="14">
        <f>G6432-H6432-I6432</f>
        <v/>
      </c>
      <c r="K6432">
        <f>IF(A6432="","",IF(J6432&lt;=IFERROR(VLOOKUP(A6432,Produtos!$A:$E,5,FALSE),0),"ABAIXO DO MINIMO","OK"))</f>
        <v/>
      </c>
    </row>
    <row r="6433">
      <c r="B6433">
        <f>IFERROR(VLOOKUP(A6433,Produtos!A:B,2,FALSE),"")</f>
        <v/>
      </c>
      <c r="D6433" s="10">
        <f>IFERROR(INDEX(Lotes!$E:$E,MATCH(1,(Lotes!$A:$A=A6433)*(Lotes!$C:$C=C6433),0)),"")</f>
        <v/>
      </c>
      <c r="E6433" s="14">
        <f>IF(D6433="","",D6433-TODAY())</f>
        <v/>
      </c>
      <c r="F6433">
        <f>IF(D6433="","",IF(E6433&lt;0,"VENCIDO",IF(E6433&lt;=30,"VENCE EM &lt;= 30 DIAS",IF(E6433&lt;=60,"ATENCAO (31-60 DIAS)","OK"))))</f>
        <v/>
      </c>
      <c r="G6433" s="14">
        <f>SUMIFS(Lancamentos!$G:$G,Lancamentos!$C:$C,$A6433,Lancamentos!$E:$E,$C6433,Lancamentos!$B:$B,"ENTRADA")</f>
        <v/>
      </c>
      <c r="H6433" s="14">
        <f>SUMIFS(Lancamentos!$G:$G,Lancamentos!$C:$C,$A6433,Lancamentos!$E:$E,$C6433,Lancamentos!$B:$B,"SAIDA_USO")</f>
        <v/>
      </c>
      <c r="I6433" s="14">
        <f>SUMIFS(Lancamentos!$G:$G,Lancamentos!$C:$C,$A6433,Lancamentos!$E:$E,$C6433,Lancamentos!$B:$B,"SAIDA_DESCARTE")</f>
        <v/>
      </c>
      <c r="J6433" s="14">
        <f>G6433-H6433-I6433</f>
        <v/>
      </c>
      <c r="K6433">
        <f>IF(A6433="","",IF(J6433&lt;=IFERROR(VLOOKUP(A6433,Produtos!$A:$E,5,FALSE),0),"ABAIXO DO MINIMO","OK"))</f>
        <v/>
      </c>
    </row>
    <row r="6434">
      <c r="B6434">
        <f>IFERROR(VLOOKUP(A6434,Produtos!A:B,2,FALSE),"")</f>
        <v/>
      </c>
      <c r="D6434" s="10">
        <f>IFERROR(INDEX(Lotes!$E:$E,MATCH(1,(Lotes!$A:$A=A6434)*(Lotes!$C:$C=C6434),0)),"")</f>
        <v/>
      </c>
      <c r="E6434" s="14">
        <f>IF(D6434="","",D6434-TODAY())</f>
        <v/>
      </c>
      <c r="F6434">
        <f>IF(D6434="","",IF(E6434&lt;0,"VENCIDO",IF(E6434&lt;=30,"VENCE EM &lt;= 30 DIAS",IF(E6434&lt;=60,"ATENCAO (31-60 DIAS)","OK"))))</f>
        <v/>
      </c>
      <c r="G6434" s="14">
        <f>SUMIFS(Lancamentos!$G:$G,Lancamentos!$C:$C,$A6434,Lancamentos!$E:$E,$C6434,Lancamentos!$B:$B,"ENTRADA")</f>
        <v/>
      </c>
      <c r="H6434" s="14">
        <f>SUMIFS(Lancamentos!$G:$G,Lancamentos!$C:$C,$A6434,Lancamentos!$E:$E,$C6434,Lancamentos!$B:$B,"SAIDA_USO")</f>
        <v/>
      </c>
      <c r="I6434" s="14">
        <f>SUMIFS(Lancamentos!$G:$G,Lancamentos!$C:$C,$A6434,Lancamentos!$E:$E,$C6434,Lancamentos!$B:$B,"SAIDA_DESCARTE")</f>
        <v/>
      </c>
      <c r="J6434" s="14">
        <f>G6434-H6434-I6434</f>
        <v/>
      </c>
      <c r="K6434">
        <f>IF(A6434="","",IF(J6434&lt;=IFERROR(VLOOKUP(A6434,Produtos!$A:$E,5,FALSE),0),"ABAIXO DO MINIMO","OK"))</f>
        <v/>
      </c>
    </row>
    <row r="6435">
      <c r="B6435">
        <f>IFERROR(VLOOKUP(A6435,Produtos!A:B,2,FALSE),"")</f>
        <v/>
      </c>
      <c r="D6435" s="10">
        <f>IFERROR(INDEX(Lotes!$E:$E,MATCH(1,(Lotes!$A:$A=A6435)*(Lotes!$C:$C=C6435),0)),"")</f>
        <v/>
      </c>
      <c r="E6435" s="14">
        <f>IF(D6435="","",D6435-TODAY())</f>
        <v/>
      </c>
      <c r="F6435">
        <f>IF(D6435="","",IF(E6435&lt;0,"VENCIDO",IF(E6435&lt;=30,"VENCE EM &lt;= 30 DIAS",IF(E6435&lt;=60,"ATENCAO (31-60 DIAS)","OK"))))</f>
        <v/>
      </c>
      <c r="G6435" s="14">
        <f>SUMIFS(Lancamentos!$G:$G,Lancamentos!$C:$C,$A6435,Lancamentos!$E:$E,$C6435,Lancamentos!$B:$B,"ENTRADA")</f>
        <v/>
      </c>
      <c r="H6435" s="14">
        <f>SUMIFS(Lancamentos!$G:$G,Lancamentos!$C:$C,$A6435,Lancamentos!$E:$E,$C6435,Lancamentos!$B:$B,"SAIDA_USO")</f>
        <v/>
      </c>
      <c r="I6435" s="14">
        <f>SUMIFS(Lancamentos!$G:$G,Lancamentos!$C:$C,$A6435,Lancamentos!$E:$E,$C6435,Lancamentos!$B:$B,"SAIDA_DESCARTE")</f>
        <v/>
      </c>
      <c r="J6435" s="14">
        <f>G6435-H6435-I6435</f>
        <v/>
      </c>
      <c r="K6435">
        <f>IF(A6435="","",IF(J6435&lt;=IFERROR(VLOOKUP(A6435,Produtos!$A:$E,5,FALSE),0),"ABAIXO DO MINIMO","OK"))</f>
        <v/>
      </c>
    </row>
    <row r="6436">
      <c r="B6436">
        <f>IFERROR(VLOOKUP(A6436,Produtos!A:B,2,FALSE),"")</f>
        <v/>
      </c>
      <c r="D6436" s="10">
        <f>IFERROR(INDEX(Lotes!$E:$E,MATCH(1,(Lotes!$A:$A=A6436)*(Lotes!$C:$C=C6436),0)),"")</f>
        <v/>
      </c>
      <c r="E6436" s="14">
        <f>IF(D6436="","",D6436-TODAY())</f>
        <v/>
      </c>
      <c r="F6436">
        <f>IF(D6436="","",IF(E6436&lt;0,"VENCIDO",IF(E6436&lt;=30,"VENCE EM &lt;= 30 DIAS",IF(E6436&lt;=60,"ATENCAO (31-60 DIAS)","OK"))))</f>
        <v/>
      </c>
      <c r="G6436" s="14">
        <f>SUMIFS(Lancamentos!$G:$G,Lancamentos!$C:$C,$A6436,Lancamentos!$E:$E,$C6436,Lancamentos!$B:$B,"ENTRADA")</f>
        <v/>
      </c>
      <c r="H6436" s="14">
        <f>SUMIFS(Lancamentos!$G:$G,Lancamentos!$C:$C,$A6436,Lancamentos!$E:$E,$C6436,Lancamentos!$B:$B,"SAIDA_USO")</f>
        <v/>
      </c>
      <c r="I6436" s="14">
        <f>SUMIFS(Lancamentos!$G:$G,Lancamentos!$C:$C,$A6436,Lancamentos!$E:$E,$C6436,Lancamentos!$B:$B,"SAIDA_DESCARTE")</f>
        <v/>
      </c>
      <c r="J6436" s="14">
        <f>G6436-H6436-I6436</f>
        <v/>
      </c>
      <c r="K6436">
        <f>IF(A6436="","",IF(J6436&lt;=IFERROR(VLOOKUP(A6436,Produtos!$A:$E,5,FALSE),0),"ABAIXO DO MINIMO","OK"))</f>
        <v/>
      </c>
    </row>
    <row r="6437">
      <c r="B6437">
        <f>IFERROR(VLOOKUP(A6437,Produtos!A:B,2,FALSE),"")</f>
        <v/>
      </c>
      <c r="D6437" s="10">
        <f>IFERROR(INDEX(Lotes!$E:$E,MATCH(1,(Lotes!$A:$A=A6437)*(Lotes!$C:$C=C6437),0)),"")</f>
        <v/>
      </c>
      <c r="E6437" s="14">
        <f>IF(D6437="","",D6437-TODAY())</f>
        <v/>
      </c>
      <c r="F6437">
        <f>IF(D6437="","",IF(E6437&lt;0,"VENCIDO",IF(E6437&lt;=30,"VENCE EM &lt;= 30 DIAS",IF(E6437&lt;=60,"ATENCAO (31-60 DIAS)","OK"))))</f>
        <v/>
      </c>
      <c r="G6437" s="14">
        <f>SUMIFS(Lancamentos!$G:$G,Lancamentos!$C:$C,$A6437,Lancamentos!$E:$E,$C6437,Lancamentos!$B:$B,"ENTRADA")</f>
        <v/>
      </c>
      <c r="H6437" s="14">
        <f>SUMIFS(Lancamentos!$G:$G,Lancamentos!$C:$C,$A6437,Lancamentos!$E:$E,$C6437,Lancamentos!$B:$B,"SAIDA_USO")</f>
        <v/>
      </c>
      <c r="I6437" s="14">
        <f>SUMIFS(Lancamentos!$G:$G,Lancamentos!$C:$C,$A6437,Lancamentos!$E:$E,$C6437,Lancamentos!$B:$B,"SAIDA_DESCARTE")</f>
        <v/>
      </c>
      <c r="J6437" s="14">
        <f>G6437-H6437-I6437</f>
        <v/>
      </c>
      <c r="K6437">
        <f>IF(A6437="","",IF(J6437&lt;=IFERROR(VLOOKUP(A6437,Produtos!$A:$E,5,FALSE),0),"ABAIXO DO MINIMO","OK"))</f>
        <v/>
      </c>
    </row>
    <row r="6438">
      <c r="B6438">
        <f>IFERROR(VLOOKUP(A6438,Produtos!A:B,2,FALSE),"")</f>
        <v/>
      </c>
      <c r="D6438" s="10">
        <f>IFERROR(INDEX(Lotes!$E:$E,MATCH(1,(Lotes!$A:$A=A6438)*(Lotes!$C:$C=C6438),0)),"")</f>
        <v/>
      </c>
      <c r="E6438" s="14">
        <f>IF(D6438="","",D6438-TODAY())</f>
        <v/>
      </c>
      <c r="F6438">
        <f>IF(D6438="","",IF(E6438&lt;0,"VENCIDO",IF(E6438&lt;=30,"VENCE EM &lt;= 30 DIAS",IF(E6438&lt;=60,"ATENCAO (31-60 DIAS)","OK"))))</f>
        <v/>
      </c>
      <c r="G6438" s="14">
        <f>SUMIFS(Lancamentos!$G:$G,Lancamentos!$C:$C,$A6438,Lancamentos!$E:$E,$C6438,Lancamentos!$B:$B,"ENTRADA")</f>
        <v/>
      </c>
      <c r="H6438" s="14">
        <f>SUMIFS(Lancamentos!$G:$G,Lancamentos!$C:$C,$A6438,Lancamentos!$E:$E,$C6438,Lancamentos!$B:$B,"SAIDA_USO")</f>
        <v/>
      </c>
      <c r="I6438" s="14">
        <f>SUMIFS(Lancamentos!$G:$G,Lancamentos!$C:$C,$A6438,Lancamentos!$E:$E,$C6438,Lancamentos!$B:$B,"SAIDA_DESCARTE")</f>
        <v/>
      </c>
      <c r="J6438" s="14">
        <f>G6438-H6438-I6438</f>
        <v/>
      </c>
      <c r="K6438">
        <f>IF(A6438="","",IF(J6438&lt;=IFERROR(VLOOKUP(A6438,Produtos!$A:$E,5,FALSE),0),"ABAIXO DO MINIMO","OK"))</f>
        <v/>
      </c>
    </row>
    <row r="6439">
      <c r="B6439">
        <f>IFERROR(VLOOKUP(A6439,Produtos!A:B,2,FALSE),"")</f>
        <v/>
      </c>
      <c r="D6439" s="10">
        <f>IFERROR(INDEX(Lotes!$E:$E,MATCH(1,(Lotes!$A:$A=A6439)*(Lotes!$C:$C=C6439),0)),"")</f>
        <v/>
      </c>
      <c r="E6439" s="14">
        <f>IF(D6439="","",D6439-TODAY())</f>
        <v/>
      </c>
      <c r="F6439">
        <f>IF(D6439="","",IF(E6439&lt;0,"VENCIDO",IF(E6439&lt;=30,"VENCE EM &lt;= 30 DIAS",IF(E6439&lt;=60,"ATENCAO (31-60 DIAS)","OK"))))</f>
        <v/>
      </c>
      <c r="G6439" s="14">
        <f>SUMIFS(Lancamentos!$G:$G,Lancamentos!$C:$C,$A6439,Lancamentos!$E:$E,$C6439,Lancamentos!$B:$B,"ENTRADA")</f>
        <v/>
      </c>
      <c r="H6439" s="14">
        <f>SUMIFS(Lancamentos!$G:$G,Lancamentos!$C:$C,$A6439,Lancamentos!$E:$E,$C6439,Lancamentos!$B:$B,"SAIDA_USO")</f>
        <v/>
      </c>
      <c r="I6439" s="14">
        <f>SUMIFS(Lancamentos!$G:$G,Lancamentos!$C:$C,$A6439,Lancamentos!$E:$E,$C6439,Lancamentos!$B:$B,"SAIDA_DESCARTE")</f>
        <v/>
      </c>
      <c r="J6439" s="14">
        <f>G6439-H6439-I6439</f>
        <v/>
      </c>
      <c r="K6439">
        <f>IF(A6439="","",IF(J6439&lt;=IFERROR(VLOOKUP(A6439,Produtos!$A:$E,5,FALSE),0),"ABAIXO DO MINIMO","OK"))</f>
        <v/>
      </c>
    </row>
    <row r="6440">
      <c r="B6440">
        <f>IFERROR(VLOOKUP(A6440,Produtos!A:B,2,FALSE),"")</f>
        <v/>
      </c>
      <c r="D6440" s="10">
        <f>IFERROR(INDEX(Lotes!$E:$E,MATCH(1,(Lotes!$A:$A=A6440)*(Lotes!$C:$C=C6440),0)),"")</f>
        <v/>
      </c>
      <c r="E6440" s="14">
        <f>IF(D6440="","",D6440-TODAY())</f>
        <v/>
      </c>
      <c r="F6440">
        <f>IF(D6440="","",IF(E6440&lt;0,"VENCIDO",IF(E6440&lt;=30,"VENCE EM &lt;= 30 DIAS",IF(E6440&lt;=60,"ATENCAO (31-60 DIAS)","OK"))))</f>
        <v/>
      </c>
      <c r="G6440" s="14">
        <f>SUMIFS(Lancamentos!$G:$G,Lancamentos!$C:$C,$A6440,Lancamentos!$E:$E,$C6440,Lancamentos!$B:$B,"ENTRADA")</f>
        <v/>
      </c>
      <c r="H6440" s="14">
        <f>SUMIFS(Lancamentos!$G:$G,Lancamentos!$C:$C,$A6440,Lancamentos!$E:$E,$C6440,Lancamentos!$B:$B,"SAIDA_USO")</f>
        <v/>
      </c>
      <c r="I6440" s="14">
        <f>SUMIFS(Lancamentos!$G:$G,Lancamentos!$C:$C,$A6440,Lancamentos!$E:$E,$C6440,Lancamentos!$B:$B,"SAIDA_DESCARTE")</f>
        <v/>
      </c>
      <c r="J6440" s="14">
        <f>G6440-H6440-I6440</f>
        <v/>
      </c>
      <c r="K6440">
        <f>IF(A6440="","",IF(J6440&lt;=IFERROR(VLOOKUP(A6440,Produtos!$A:$E,5,FALSE),0),"ABAIXO DO MINIMO","OK"))</f>
        <v/>
      </c>
    </row>
    <row r="6441">
      <c r="B6441">
        <f>IFERROR(VLOOKUP(A6441,Produtos!A:B,2,FALSE),"")</f>
        <v/>
      </c>
      <c r="D6441" s="10">
        <f>IFERROR(INDEX(Lotes!$E:$E,MATCH(1,(Lotes!$A:$A=A6441)*(Lotes!$C:$C=C6441),0)),"")</f>
        <v/>
      </c>
      <c r="E6441" s="14">
        <f>IF(D6441="","",D6441-TODAY())</f>
        <v/>
      </c>
      <c r="F6441">
        <f>IF(D6441="","",IF(E6441&lt;0,"VENCIDO",IF(E6441&lt;=30,"VENCE EM &lt;= 30 DIAS",IF(E6441&lt;=60,"ATENCAO (31-60 DIAS)","OK"))))</f>
        <v/>
      </c>
      <c r="G6441" s="14">
        <f>SUMIFS(Lancamentos!$G:$G,Lancamentos!$C:$C,$A6441,Lancamentos!$E:$E,$C6441,Lancamentos!$B:$B,"ENTRADA")</f>
        <v/>
      </c>
      <c r="H6441" s="14">
        <f>SUMIFS(Lancamentos!$G:$G,Lancamentos!$C:$C,$A6441,Lancamentos!$E:$E,$C6441,Lancamentos!$B:$B,"SAIDA_USO")</f>
        <v/>
      </c>
      <c r="I6441" s="14">
        <f>SUMIFS(Lancamentos!$G:$G,Lancamentos!$C:$C,$A6441,Lancamentos!$E:$E,$C6441,Lancamentos!$B:$B,"SAIDA_DESCARTE")</f>
        <v/>
      </c>
      <c r="J6441" s="14">
        <f>G6441-H6441-I6441</f>
        <v/>
      </c>
      <c r="K6441">
        <f>IF(A6441="","",IF(J6441&lt;=IFERROR(VLOOKUP(A6441,Produtos!$A:$E,5,FALSE),0),"ABAIXO DO MINIMO","OK"))</f>
        <v/>
      </c>
    </row>
    <row r="6442">
      <c r="B6442">
        <f>IFERROR(VLOOKUP(A6442,Produtos!A:B,2,FALSE),"")</f>
        <v/>
      </c>
      <c r="D6442" s="10">
        <f>IFERROR(INDEX(Lotes!$E:$E,MATCH(1,(Lotes!$A:$A=A6442)*(Lotes!$C:$C=C6442),0)),"")</f>
        <v/>
      </c>
      <c r="E6442" s="14">
        <f>IF(D6442="","",D6442-TODAY())</f>
        <v/>
      </c>
      <c r="F6442">
        <f>IF(D6442="","",IF(E6442&lt;0,"VENCIDO",IF(E6442&lt;=30,"VENCE EM &lt;= 30 DIAS",IF(E6442&lt;=60,"ATENCAO (31-60 DIAS)","OK"))))</f>
        <v/>
      </c>
      <c r="G6442" s="14">
        <f>SUMIFS(Lancamentos!$G:$G,Lancamentos!$C:$C,$A6442,Lancamentos!$E:$E,$C6442,Lancamentos!$B:$B,"ENTRADA")</f>
        <v/>
      </c>
      <c r="H6442" s="14">
        <f>SUMIFS(Lancamentos!$G:$G,Lancamentos!$C:$C,$A6442,Lancamentos!$E:$E,$C6442,Lancamentos!$B:$B,"SAIDA_USO")</f>
        <v/>
      </c>
      <c r="I6442" s="14">
        <f>SUMIFS(Lancamentos!$G:$G,Lancamentos!$C:$C,$A6442,Lancamentos!$E:$E,$C6442,Lancamentos!$B:$B,"SAIDA_DESCARTE")</f>
        <v/>
      </c>
      <c r="J6442" s="14">
        <f>G6442-H6442-I6442</f>
        <v/>
      </c>
      <c r="K6442">
        <f>IF(A6442="","",IF(J6442&lt;=IFERROR(VLOOKUP(A6442,Produtos!$A:$E,5,FALSE),0),"ABAIXO DO MINIMO","OK"))</f>
        <v/>
      </c>
    </row>
    <row r="6443">
      <c r="B6443">
        <f>IFERROR(VLOOKUP(A6443,Produtos!A:B,2,FALSE),"")</f>
        <v/>
      </c>
      <c r="D6443" s="10">
        <f>IFERROR(INDEX(Lotes!$E:$E,MATCH(1,(Lotes!$A:$A=A6443)*(Lotes!$C:$C=C6443),0)),"")</f>
        <v/>
      </c>
      <c r="E6443" s="14">
        <f>IF(D6443="","",D6443-TODAY())</f>
        <v/>
      </c>
      <c r="F6443">
        <f>IF(D6443="","",IF(E6443&lt;0,"VENCIDO",IF(E6443&lt;=30,"VENCE EM &lt;= 30 DIAS",IF(E6443&lt;=60,"ATENCAO (31-60 DIAS)","OK"))))</f>
        <v/>
      </c>
      <c r="G6443" s="14">
        <f>SUMIFS(Lancamentos!$G:$G,Lancamentos!$C:$C,$A6443,Lancamentos!$E:$E,$C6443,Lancamentos!$B:$B,"ENTRADA")</f>
        <v/>
      </c>
      <c r="H6443" s="14">
        <f>SUMIFS(Lancamentos!$G:$G,Lancamentos!$C:$C,$A6443,Lancamentos!$E:$E,$C6443,Lancamentos!$B:$B,"SAIDA_USO")</f>
        <v/>
      </c>
      <c r="I6443" s="14">
        <f>SUMIFS(Lancamentos!$G:$G,Lancamentos!$C:$C,$A6443,Lancamentos!$E:$E,$C6443,Lancamentos!$B:$B,"SAIDA_DESCARTE")</f>
        <v/>
      </c>
      <c r="J6443" s="14">
        <f>G6443-H6443-I6443</f>
        <v/>
      </c>
      <c r="K6443">
        <f>IF(A6443="","",IF(J6443&lt;=IFERROR(VLOOKUP(A6443,Produtos!$A:$E,5,FALSE),0),"ABAIXO DO MINIMO","OK"))</f>
        <v/>
      </c>
    </row>
    <row r="6444">
      <c r="B6444">
        <f>IFERROR(VLOOKUP(A6444,Produtos!A:B,2,FALSE),"")</f>
        <v/>
      </c>
      <c r="D6444" s="10">
        <f>IFERROR(INDEX(Lotes!$E:$E,MATCH(1,(Lotes!$A:$A=A6444)*(Lotes!$C:$C=C6444),0)),"")</f>
        <v/>
      </c>
      <c r="E6444" s="14">
        <f>IF(D6444="","",D6444-TODAY())</f>
        <v/>
      </c>
      <c r="F6444">
        <f>IF(D6444="","",IF(E6444&lt;0,"VENCIDO",IF(E6444&lt;=30,"VENCE EM &lt;= 30 DIAS",IF(E6444&lt;=60,"ATENCAO (31-60 DIAS)","OK"))))</f>
        <v/>
      </c>
      <c r="G6444" s="14">
        <f>SUMIFS(Lancamentos!$G:$G,Lancamentos!$C:$C,$A6444,Lancamentos!$E:$E,$C6444,Lancamentos!$B:$B,"ENTRADA")</f>
        <v/>
      </c>
      <c r="H6444" s="14">
        <f>SUMIFS(Lancamentos!$G:$G,Lancamentos!$C:$C,$A6444,Lancamentos!$E:$E,$C6444,Lancamentos!$B:$B,"SAIDA_USO")</f>
        <v/>
      </c>
      <c r="I6444" s="14">
        <f>SUMIFS(Lancamentos!$G:$G,Lancamentos!$C:$C,$A6444,Lancamentos!$E:$E,$C6444,Lancamentos!$B:$B,"SAIDA_DESCARTE")</f>
        <v/>
      </c>
      <c r="J6444" s="14">
        <f>G6444-H6444-I6444</f>
        <v/>
      </c>
      <c r="K6444">
        <f>IF(A6444="","",IF(J6444&lt;=IFERROR(VLOOKUP(A6444,Produtos!$A:$E,5,FALSE),0),"ABAIXO DO MINIMO","OK"))</f>
        <v/>
      </c>
    </row>
    <row r="6445">
      <c r="B6445">
        <f>IFERROR(VLOOKUP(A6445,Produtos!A:B,2,FALSE),"")</f>
        <v/>
      </c>
      <c r="D6445" s="10">
        <f>IFERROR(INDEX(Lotes!$E:$E,MATCH(1,(Lotes!$A:$A=A6445)*(Lotes!$C:$C=C6445),0)),"")</f>
        <v/>
      </c>
      <c r="E6445" s="14">
        <f>IF(D6445="","",D6445-TODAY())</f>
        <v/>
      </c>
      <c r="F6445">
        <f>IF(D6445="","",IF(E6445&lt;0,"VENCIDO",IF(E6445&lt;=30,"VENCE EM &lt;= 30 DIAS",IF(E6445&lt;=60,"ATENCAO (31-60 DIAS)","OK"))))</f>
        <v/>
      </c>
      <c r="G6445" s="14">
        <f>SUMIFS(Lancamentos!$G:$G,Lancamentos!$C:$C,$A6445,Lancamentos!$E:$E,$C6445,Lancamentos!$B:$B,"ENTRADA")</f>
        <v/>
      </c>
      <c r="H6445" s="14">
        <f>SUMIFS(Lancamentos!$G:$G,Lancamentos!$C:$C,$A6445,Lancamentos!$E:$E,$C6445,Lancamentos!$B:$B,"SAIDA_USO")</f>
        <v/>
      </c>
      <c r="I6445" s="14">
        <f>SUMIFS(Lancamentos!$G:$G,Lancamentos!$C:$C,$A6445,Lancamentos!$E:$E,$C6445,Lancamentos!$B:$B,"SAIDA_DESCARTE")</f>
        <v/>
      </c>
      <c r="J6445" s="14">
        <f>G6445-H6445-I6445</f>
        <v/>
      </c>
      <c r="K6445">
        <f>IF(A6445="","",IF(J6445&lt;=IFERROR(VLOOKUP(A6445,Produtos!$A:$E,5,FALSE),0),"ABAIXO DO MINIMO","OK"))</f>
        <v/>
      </c>
    </row>
    <row r="6446">
      <c r="B6446">
        <f>IFERROR(VLOOKUP(A6446,Produtos!A:B,2,FALSE),"")</f>
        <v/>
      </c>
      <c r="D6446" s="10">
        <f>IFERROR(INDEX(Lotes!$E:$E,MATCH(1,(Lotes!$A:$A=A6446)*(Lotes!$C:$C=C6446),0)),"")</f>
        <v/>
      </c>
      <c r="E6446" s="14">
        <f>IF(D6446="","",D6446-TODAY())</f>
        <v/>
      </c>
      <c r="F6446">
        <f>IF(D6446="","",IF(E6446&lt;0,"VENCIDO",IF(E6446&lt;=30,"VENCE EM &lt;= 30 DIAS",IF(E6446&lt;=60,"ATENCAO (31-60 DIAS)","OK"))))</f>
        <v/>
      </c>
      <c r="G6446" s="14">
        <f>SUMIFS(Lancamentos!$G:$G,Lancamentos!$C:$C,$A6446,Lancamentos!$E:$E,$C6446,Lancamentos!$B:$B,"ENTRADA")</f>
        <v/>
      </c>
      <c r="H6446" s="14">
        <f>SUMIFS(Lancamentos!$G:$G,Lancamentos!$C:$C,$A6446,Lancamentos!$E:$E,$C6446,Lancamentos!$B:$B,"SAIDA_USO")</f>
        <v/>
      </c>
      <c r="I6446" s="14">
        <f>SUMIFS(Lancamentos!$G:$G,Lancamentos!$C:$C,$A6446,Lancamentos!$E:$E,$C6446,Lancamentos!$B:$B,"SAIDA_DESCARTE")</f>
        <v/>
      </c>
      <c r="J6446" s="14">
        <f>G6446-H6446-I6446</f>
        <v/>
      </c>
      <c r="K6446">
        <f>IF(A6446="","",IF(J6446&lt;=IFERROR(VLOOKUP(A6446,Produtos!$A:$E,5,FALSE),0),"ABAIXO DO MINIMO","OK"))</f>
        <v/>
      </c>
    </row>
    <row r="6447">
      <c r="B6447">
        <f>IFERROR(VLOOKUP(A6447,Produtos!A:B,2,FALSE),"")</f>
        <v/>
      </c>
      <c r="D6447" s="10">
        <f>IFERROR(INDEX(Lotes!$E:$E,MATCH(1,(Lotes!$A:$A=A6447)*(Lotes!$C:$C=C6447),0)),"")</f>
        <v/>
      </c>
      <c r="E6447" s="14">
        <f>IF(D6447="","",D6447-TODAY())</f>
        <v/>
      </c>
      <c r="F6447">
        <f>IF(D6447="","",IF(E6447&lt;0,"VENCIDO",IF(E6447&lt;=30,"VENCE EM &lt;= 30 DIAS",IF(E6447&lt;=60,"ATENCAO (31-60 DIAS)","OK"))))</f>
        <v/>
      </c>
      <c r="G6447" s="14">
        <f>SUMIFS(Lancamentos!$G:$G,Lancamentos!$C:$C,$A6447,Lancamentos!$E:$E,$C6447,Lancamentos!$B:$B,"ENTRADA")</f>
        <v/>
      </c>
      <c r="H6447" s="14">
        <f>SUMIFS(Lancamentos!$G:$G,Lancamentos!$C:$C,$A6447,Lancamentos!$E:$E,$C6447,Lancamentos!$B:$B,"SAIDA_USO")</f>
        <v/>
      </c>
      <c r="I6447" s="14">
        <f>SUMIFS(Lancamentos!$G:$G,Lancamentos!$C:$C,$A6447,Lancamentos!$E:$E,$C6447,Lancamentos!$B:$B,"SAIDA_DESCARTE")</f>
        <v/>
      </c>
      <c r="J6447" s="14">
        <f>G6447-H6447-I6447</f>
        <v/>
      </c>
      <c r="K6447">
        <f>IF(A6447="","",IF(J6447&lt;=IFERROR(VLOOKUP(A6447,Produtos!$A:$E,5,FALSE),0),"ABAIXO DO MINIMO","OK"))</f>
        <v/>
      </c>
    </row>
    <row r="6448">
      <c r="B6448">
        <f>IFERROR(VLOOKUP(A6448,Produtos!A:B,2,FALSE),"")</f>
        <v/>
      </c>
      <c r="D6448" s="10">
        <f>IFERROR(INDEX(Lotes!$E:$E,MATCH(1,(Lotes!$A:$A=A6448)*(Lotes!$C:$C=C6448),0)),"")</f>
        <v/>
      </c>
      <c r="E6448" s="14">
        <f>IF(D6448="","",D6448-TODAY())</f>
        <v/>
      </c>
      <c r="F6448">
        <f>IF(D6448="","",IF(E6448&lt;0,"VENCIDO",IF(E6448&lt;=30,"VENCE EM &lt;= 30 DIAS",IF(E6448&lt;=60,"ATENCAO (31-60 DIAS)","OK"))))</f>
        <v/>
      </c>
      <c r="G6448" s="14">
        <f>SUMIFS(Lancamentos!$G:$G,Lancamentos!$C:$C,$A6448,Lancamentos!$E:$E,$C6448,Lancamentos!$B:$B,"ENTRADA")</f>
        <v/>
      </c>
      <c r="H6448" s="14">
        <f>SUMIFS(Lancamentos!$G:$G,Lancamentos!$C:$C,$A6448,Lancamentos!$E:$E,$C6448,Lancamentos!$B:$B,"SAIDA_USO")</f>
        <v/>
      </c>
      <c r="I6448" s="14">
        <f>SUMIFS(Lancamentos!$G:$G,Lancamentos!$C:$C,$A6448,Lancamentos!$E:$E,$C6448,Lancamentos!$B:$B,"SAIDA_DESCARTE")</f>
        <v/>
      </c>
      <c r="J6448" s="14">
        <f>G6448-H6448-I6448</f>
        <v/>
      </c>
      <c r="K6448">
        <f>IF(A6448="","",IF(J6448&lt;=IFERROR(VLOOKUP(A6448,Produtos!$A:$E,5,FALSE),0),"ABAIXO DO MINIMO","OK"))</f>
        <v/>
      </c>
    </row>
    <row r="6449">
      <c r="B6449">
        <f>IFERROR(VLOOKUP(A6449,Produtos!A:B,2,FALSE),"")</f>
        <v/>
      </c>
      <c r="D6449" s="10">
        <f>IFERROR(INDEX(Lotes!$E:$E,MATCH(1,(Lotes!$A:$A=A6449)*(Lotes!$C:$C=C6449),0)),"")</f>
        <v/>
      </c>
      <c r="E6449" s="14">
        <f>IF(D6449="","",D6449-TODAY())</f>
        <v/>
      </c>
      <c r="F6449">
        <f>IF(D6449="","",IF(E6449&lt;0,"VENCIDO",IF(E6449&lt;=30,"VENCE EM &lt;= 30 DIAS",IF(E6449&lt;=60,"ATENCAO (31-60 DIAS)","OK"))))</f>
        <v/>
      </c>
      <c r="G6449" s="14">
        <f>SUMIFS(Lancamentos!$G:$G,Lancamentos!$C:$C,$A6449,Lancamentos!$E:$E,$C6449,Lancamentos!$B:$B,"ENTRADA")</f>
        <v/>
      </c>
      <c r="H6449" s="14">
        <f>SUMIFS(Lancamentos!$G:$G,Lancamentos!$C:$C,$A6449,Lancamentos!$E:$E,$C6449,Lancamentos!$B:$B,"SAIDA_USO")</f>
        <v/>
      </c>
      <c r="I6449" s="14">
        <f>SUMIFS(Lancamentos!$G:$G,Lancamentos!$C:$C,$A6449,Lancamentos!$E:$E,$C6449,Lancamentos!$B:$B,"SAIDA_DESCARTE")</f>
        <v/>
      </c>
      <c r="J6449" s="14">
        <f>G6449-H6449-I6449</f>
        <v/>
      </c>
      <c r="K6449">
        <f>IF(A6449="","",IF(J6449&lt;=IFERROR(VLOOKUP(A6449,Produtos!$A:$E,5,FALSE),0),"ABAIXO DO MINIMO","OK"))</f>
        <v/>
      </c>
    </row>
    <row r="6450">
      <c r="B6450">
        <f>IFERROR(VLOOKUP(A6450,Produtos!A:B,2,FALSE),"")</f>
        <v/>
      </c>
      <c r="D6450" s="10">
        <f>IFERROR(INDEX(Lotes!$E:$E,MATCH(1,(Lotes!$A:$A=A6450)*(Lotes!$C:$C=C6450),0)),"")</f>
        <v/>
      </c>
      <c r="E6450" s="14">
        <f>IF(D6450="","",D6450-TODAY())</f>
        <v/>
      </c>
      <c r="F6450">
        <f>IF(D6450="","",IF(E6450&lt;0,"VENCIDO",IF(E6450&lt;=30,"VENCE EM &lt;= 30 DIAS",IF(E6450&lt;=60,"ATENCAO (31-60 DIAS)","OK"))))</f>
        <v/>
      </c>
      <c r="G6450" s="14">
        <f>SUMIFS(Lancamentos!$G:$G,Lancamentos!$C:$C,$A6450,Lancamentos!$E:$E,$C6450,Lancamentos!$B:$B,"ENTRADA")</f>
        <v/>
      </c>
      <c r="H6450" s="14">
        <f>SUMIFS(Lancamentos!$G:$G,Lancamentos!$C:$C,$A6450,Lancamentos!$E:$E,$C6450,Lancamentos!$B:$B,"SAIDA_USO")</f>
        <v/>
      </c>
      <c r="I6450" s="14">
        <f>SUMIFS(Lancamentos!$G:$G,Lancamentos!$C:$C,$A6450,Lancamentos!$E:$E,$C6450,Lancamentos!$B:$B,"SAIDA_DESCARTE")</f>
        <v/>
      </c>
      <c r="J6450" s="14">
        <f>G6450-H6450-I6450</f>
        <v/>
      </c>
      <c r="K6450">
        <f>IF(A6450="","",IF(J6450&lt;=IFERROR(VLOOKUP(A6450,Produtos!$A:$E,5,FALSE),0),"ABAIXO DO MINIMO","OK"))</f>
        <v/>
      </c>
    </row>
    <row r="6451">
      <c r="B6451">
        <f>IFERROR(VLOOKUP(A6451,Produtos!A:B,2,FALSE),"")</f>
        <v/>
      </c>
      <c r="D6451" s="10">
        <f>IFERROR(INDEX(Lotes!$E:$E,MATCH(1,(Lotes!$A:$A=A6451)*(Lotes!$C:$C=C6451),0)),"")</f>
        <v/>
      </c>
      <c r="E6451" s="14">
        <f>IF(D6451="","",D6451-TODAY())</f>
        <v/>
      </c>
      <c r="F6451">
        <f>IF(D6451="","",IF(E6451&lt;0,"VENCIDO",IF(E6451&lt;=30,"VENCE EM &lt;= 30 DIAS",IF(E6451&lt;=60,"ATENCAO (31-60 DIAS)","OK"))))</f>
        <v/>
      </c>
      <c r="G6451" s="14">
        <f>SUMIFS(Lancamentos!$G:$G,Lancamentos!$C:$C,$A6451,Lancamentos!$E:$E,$C6451,Lancamentos!$B:$B,"ENTRADA")</f>
        <v/>
      </c>
      <c r="H6451" s="14">
        <f>SUMIFS(Lancamentos!$G:$G,Lancamentos!$C:$C,$A6451,Lancamentos!$E:$E,$C6451,Lancamentos!$B:$B,"SAIDA_USO")</f>
        <v/>
      </c>
      <c r="I6451" s="14">
        <f>SUMIFS(Lancamentos!$G:$G,Lancamentos!$C:$C,$A6451,Lancamentos!$E:$E,$C6451,Lancamentos!$B:$B,"SAIDA_DESCARTE")</f>
        <v/>
      </c>
      <c r="J6451" s="14">
        <f>G6451-H6451-I6451</f>
        <v/>
      </c>
      <c r="K6451">
        <f>IF(A6451="","",IF(J6451&lt;=IFERROR(VLOOKUP(A6451,Produtos!$A:$E,5,FALSE),0),"ABAIXO DO MINIMO","OK"))</f>
        <v/>
      </c>
    </row>
    <row r="6452">
      <c r="B6452">
        <f>IFERROR(VLOOKUP(A6452,Produtos!A:B,2,FALSE),"")</f>
        <v/>
      </c>
      <c r="D6452" s="10">
        <f>IFERROR(INDEX(Lotes!$E:$E,MATCH(1,(Lotes!$A:$A=A6452)*(Lotes!$C:$C=C6452),0)),"")</f>
        <v/>
      </c>
      <c r="E6452" s="14">
        <f>IF(D6452="","",D6452-TODAY())</f>
        <v/>
      </c>
      <c r="F6452">
        <f>IF(D6452="","",IF(E6452&lt;0,"VENCIDO",IF(E6452&lt;=30,"VENCE EM &lt;= 30 DIAS",IF(E6452&lt;=60,"ATENCAO (31-60 DIAS)","OK"))))</f>
        <v/>
      </c>
      <c r="G6452" s="14">
        <f>SUMIFS(Lancamentos!$G:$G,Lancamentos!$C:$C,$A6452,Lancamentos!$E:$E,$C6452,Lancamentos!$B:$B,"ENTRADA")</f>
        <v/>
      </c>
      <c r="H6452" s="14">
        <f>SUMIFS(Lancamentos!$G:$G,Lancamentos!$C:$C,$A6452,Lancamentos!$E:$E,$C6452,Lancamentos!$B:$B,"SAIDA_USO")</f>
        <v/>
      </c>
      <c r="I6452" s="14">
        <f>SUMIFS(Lancamentos!$G:$G,Lancamentos!$C:$C,$A6452,Lancamentos!$E:$E,$C6452,Lancamentos!$B:$B,"SAIDA_DESCARTE")</f>
        <v/>
      </c>
      <c r="J6452" s="14">
        <f>G6452-H6452-I6452</f>
        <v/>
      </c>
      <c r="K6452">
        <f>IF(A6452="","",IF(J6452&lt;=IFERROR(VLOOKUP(A6452,Produtos!$A:$E,5,FALSE),0),"ABAIXO DO MINIMO","OK"))</f>
        <v/>
      </c>
    </row>
    <row r="6453">
      <c r="B6453">
        <f>IFERROR(VLOOKUP(A6453,Produtos!A:B,2,FALSE),"")</f>
        <v/>
      </c>
      <c r="D6453" s="10">
        <f>IFERROR(INDEX(Lotes!$E:$E,MATCH(1,(Lotes!$A:$A=A6453)*(Lotes!$C:$C=C6453),0)),"")</f>
        <v/>
      </c>
      <c r="E6453" s="14">
        <f>IF(D6453="","",D6453-TODAY())</f>
        <v/>
      </c>
      <c r="F6453">
        <f>IF(D6453="","",IF(E6453&lt;0,"VENCIDO",IF(E6453&lt;=30,"VENCE EM &lt;= 30 DIAS",IF(E6453&lt;=60,"ATENCAO (31-60 DIAS)","OK"))))</f>
        <v/>
      </c>
      <c r="G6453" s="14">
        <f>SUMIFS(Lancamentos!$G:$G,Lancamentos!$C:$C,$A6453,Lancamentos!$E:$E,$C6453,Lancamentos!$B:$B,"ENTRADA")</f>
        <v/>
      </c>
      <c r="H6453" s="14">
        <f>SUMIFS(Lancamentos!$G:$G,Lancamentos!$C:$C,$A6453,Lancamentos!$E:$E,$C6453,Lancamentos!$B:$B,"SAIDA_USO")</f>
        <v/>
      </c>
      <c r="I6453" s="14">
        <f>SUMIFS(Lancamentos!$G:$G,Lancamentos!$C:$C,$A6453,Lancamentos!$E:$E,$C6453,Lancamentos!$B:$B,"SAIDA_DESCARTE")</f>
        <v/>
      </c>
      <c r="J6453" s="14">
        <f>G6453-H6453-I6453</f>
        <v/>
      </c>
      <c r="K6453">
        <f>IF(A6453="","",IF(J6453&lt;=IFERROR(VLOOKUP(A6453,Produtos!$A:$E,5,FALSE),0),"ABAIXO DO MINIMO","OK"))</f>
        <v/>
      </c>
    </row>
    <row r="6454">
      <c r="B6454">
        <f>IFERROR(VLOOKUP(A6454,Produtos!A:B,2,FALSE),"")</f>
        <v/>
      </c>
      <c r="D6454" s="10">
        <f>IFERROR(INDEX(Lotes!$E:$E,MATCH(1,(Lotes!$A:$A=A6454)*(Lotes!$C:$C=C6454),0)),"")</f>
        <v/>
      </c>
      <c r="E6454" s="14">
        <f>IF(D6454="","",D6454-TODAY())</f>
        <v/>
      </c>
      <c r="F6454">
        <f>IF(D6454="","",IF(E6454&lt;0,"VENCIDO",IF(E6454&lt;=30,"VENCE EM &lt;= 30 DIAS",IF(E6454&lt;=60,"ATENCAO (31-60 DIAS)","OK"))))</f>
        <v/>
      </c>
      <c r="G6454" s="14">
        <f>SUMIFS(Lancamentos!$G:$G,Lancamentos!$C:$C,$A6454,Lancamentos!$E:$E,$C6454,Lancamentos!$B:$B,"ENTRADA")</f>
        <v/>
      </c>
      <c r="H6454" s="14">
        <f>SUMIFS(Lancamentos!$G:$G,Lancamentos!$C:$C,$A6454,Lancamentos!$E:$E,$C6454,Lancamentos!$B:$B,"SAIDA_USO")</f>
        <v/>
      </c>
      <c r="I6454" s="14">
        <f>SUMIFS(Lancamentos!$G:$G,Lancamentos!$C:$C,$A6454,Lancamentos!$E:$E,$C6454,Lancamentos!$B:$B,"SAIDA_DESCARTE")</f>
        <v/>
      </c>
      <c r="J6454" s="14">
        <f>G6454-H6454-I6454</f>
        <v/>
      </c>
      <c r="K6454">
        <f>IF(A6454="","",IF(J6454&lt;=IFERROR(VLOOKUP(A6454,Produtos!$A:$E,5,FALSE),0),"ABAIXO DO MINIMO","OK"))</f>
        <v/>
      </c>
    </row>
    <row r="6455">
      <c r="B6455">
        <f>IFERROR(VLOOKUP(A6455,Produtos!A:B,2,FALSE),"")</f>
        <v/>
      </c>
      <c r="D6455" s="10">
        <f>IFERROR(INDEX(Lotes!$E:$E,MATCH(1,(Lotes!$A:$A=A6455)*(Lotes!$C:$C=C6455),0)),"")</f>
        <v/>
      </c>
      <c r="E6455" s="14">
        <f>IF(D6455="","",D6455-TODAY())</f>
        <v/>
      </c>
      <c r="F6455">
        <f>IF(D6455="","",IF(E6455&lt;0,"VENCIDO",IF(E6455&lt;=30,"VENCE EM &lt;= 30 DIAS",IF(E6455&lt;=60,"ATENCAO (31-60 DIAS)","OK"))))</f>
        <v/>
      </c>
      <c r="G6455" s="14">
        <f>SUMIFS(Lancamentos!$G:$G,Lancamentos!$C:$C,$A6455,Lancamentos!$E:$E,$C6455,Lancamentos!$B:$B,"ENTRADA")</f>
        <v/>
      </c>
      <c r="H6455" s="14">
        <f>SUMIFS(Lancamentos!$G:$G,Lancamentos!$C:$C,$A6455,Lancamentos!$E:$E,$C6455,Lancamentos!$B:$B,"SAIDA_USO")</f>
        <v/>
      </c>
      <c r="I6455" s="14">
        <f>SUMIFS(Lancamentos!$G:$G,Lancamentos!$C:$C,$A6455,Lancamentos!$E:$E,$C6455,Lancamentos!$B:$B,"SAIDA_DESCARTE")</f>
        <v/>
      </c>
      <c r="J6455" s="14">
        <f>G6455-H6455-I6455</f>
        <v/>
      </c>
      <c r="K6455">
        <f>IF(A6455="","",IF(J6455&lt;=IFERROR(VLOOKUP(A6455,Produtos!$A:$E,5,FALSE),0),"ABAIXO DO MINIMO","OK"))</f>
        <v/>
      </c>
    </row>
    <row r="6456">
      <c r="B6456">
        <f>IFERROR(VLOOKUP(A6456,Produtos!A:B,2,FALSE),"")</f>
        <v/>
      </c>
      <c r="D6456" s="10">
        <f>IFERROR(INDEX(Lotes!$E:$E,MATCH(1,(Lotes!$A:$A=A6456)*(Lotes!$C:$C=C6456),0)),"")</f>
        <v/>
      </c>
      <c r="E6456" s="14">
        <f>IF(D6456="","",D6456-TODAY())</f>
        <v/>
      </c>
      <c r="F6456">
        <f>IF(D6456="","",IF(E6456&lt;0,"VENCIDO",IF(E6456&lt;=30,"VENCE EM &lt;= 30 DIAS",IF(E6456&lt;=60,"ATENCAO (31-60 DIAS)","OK"))))</f>
        <v/>
      </c>
      <c r="G6456" s="14">
        <f>SUMIFS(Lancamentos!$G:$G,Lancamentos!$C:$C,$A6456,Lancamentos!$E:$E,$C6456,Lancamentos!$B:$B,"ENTRADA")</f>
        <v/>
      </c>
      <c r="H6456" s="14">
        <f>SUMIFS(Lancamentos!$G:$G,Lancamentos!$C:$C,$A6456,Lancamentos!$E:$E,$C6456,Lancamentos!$B:$B,"SAIDA_USO")</f>
        <v/>
      </c>
      <c r="I6456" s="14">
        <f>SUMIFS(Lancamentos!$G:$G,Lancamentos!$C:$C,$A6456,Lancamentos!$E:$E,$C6456,Lancamentos!$B:$B,"SAIDA_DESCARTE")</f>
        <v/>
      </c>
      <c r="J6456" s="14">
        <f>G6456-H6456-I6456</f>
        <v/>
      </c>
      <c r="K6456">
        <f>IF(A6456="","",IF(J6456&lt;=IFERROR(VLOOKUP(A6456,Produtos!$A:$E,5,FALSE),0),"ABAIXO DO MINIMO","OK"))</f>
        <v/>
      </c>
    </row>
    <row r="6457">
      <c r="B6457">
        <f>IFERROR(VLOOKUP(A6457,Produtos!A:B,2,FALSE),"")</f>
        <v/>
      </c>
      <c r="D6457" s="10">
        <f>IFERROR(INDEX(Lotes!$E:$E,MATCH(1,(Lotes!$A:$A=A6457)*(Lotes!$C:$C=C6457),0)),"")</f>
        <v/>
      </c>
      <c r="E6457" s="14">
        <f>IF(D6457="","",D6457-TODAY())</f>
        <v/>
      </c>
      <c r="F6457">
        <f>IF(D6457="","",IF(E6457&lt;0,"VENCIDO",IF(E6457&lt;=30,"VENCE EM &lt;= 30 DIAS",IF(E6457&lt;=60,"ATENCAO (31-60 DIAS)","OK"))))</f>
        <v/>
      </c>
      <c r="G6457" s="14">
        <f>SUMIFS(Lancamentos!$G:$G,Lancamentos!$C:$C,$A6457,Lancamentos!$E:$E,$C6457,Lancamentos!$B:$B,"ENTRADA")</f>
        <v/>
      </c>
      <c r="H6457" s="14">
        <f>SUMIFS(Lancamentos!$G:$G,Lancamentos!$C:$C,$A6457,Lancamentos!$E:$E,$C6457,Lancamentos!$B:$B,"SAIDA_USO")</f>
        <v/>
      </c>
      <c r="I6457" s="14">
        <f>SUMIFS(Lancamentos!$G:$G,Lancamentos!$C:$C,$A6457,Lancamentos!$E:$E,$C6457,Lancamentos!$B:$B,"SAIDA_DESCARTE")</f>
        <v/>
      </c>
      <c r="J6457" s="14">
        <f>G6457-H6457-I6457</f>
        <v/>
      </c>
      <c r="K6457">
        <f>IF(A6457="","",IF(J6457&lt;=IFERROR(VLOOKUP(A6457,Produtos!$A:$E,5,FALSE),0),"ABAIXO DO MINIMO","OK"))</f>
        <v/>
      </c>
    </row>
    <row r="6458">
      <c r="B6458">
        <f>IFERROR(VLOOKUP(A6458,Produtos!A:B,2,FALSE),"")</f>
        <v/>
      </c>
      <c r="D6458" s="10">
        <f>IFERROR(INDEX(Lotes!$E:$E,MATCH(1,(Lotes!$A:$A=A6458)*(Lotes!$C:$C=C6458),0)),"")</f>
        <v/>
      </c>
      <c r="E6458" s="14">
        <f>IF(D6458="","",D6458-TODAY())</f>
        <v/>
      </c>
      <c r="F6458">
        <f>IF(D6458="","",IF(E6458&lt;0,"VENCIDO",IF(E6458&lt;=30,"VENCE EM &lt;= 30 DIAS",IF(E6458&lt;=60,"ATENCAO (31-60 DIAS)","OK"))))</f>
        <v/>
      </c>
      <c r="G6458" s="14">
        <f>SUMIFS(Lancamentos!$G:$G,Lancamentos!$C:$C,$A6458,Lancamentos!$E:$E,$C6458,Lancamentos!$B:$B,"ENTRADA")</f>
        <v/>
      </c>
      <c r="H6458" s="14">
        <f>SUMIFS(Lancamentos!$G:$G,Lancamentos!$C:$C,$A6458,Lancamentos!$E:$E,$C6458,Lancamentos!$B:$B,"SAIDA_USO")</f>
        <v/>
      </c>
      <c r="I6458" s="14">
        <f>SUMIFS(Lancamentos!$G:$G,Lancamentos!$C:$C,$A6458,Lancamentos!$E:$E,$C6458,Lancamentos!$B:$B,"SAIDA_DESCARTE")</f>
        <v/>
      </c>
      <c r="J6458" s="14">
        <f>G6458-H6458-I6458</f>
        <v/>
      </c>
      <c r="K6458">
        <f>IF(A6458="","",IF(J6458&lt;=IFERROR(VLOOKUP(A6458,Produtos!$A:$E,5,FALSE),0),"ABAIXO DO MINIMO","OK"))</f>
        <v/>
      </c>
    </row>
    <row r="6459">
      <c r="B6459">
        <f>IFERROR(VLOOKUP(A6459,Produtos!A:B,2,FALSE),"")</f>
        <v/>
      </c>
      <c r="D6459" s="10">
        <f>IFERROR(INDEX(Lotes!$E:$E,MATCH(1,(Lotes!$A:$A=A6459)*(Lotes!$C:$C=C6459),0)),"")</f>
        <v/>
      </c>
      <c r="E6459" s="14">
        <f>IF(D6459="","",D6459-TODAY())</f>
        <v/>
      </c>
      <c r="F6459">
        <f>IF(D6459="","",IF(E6459&lt;0,"VENCIDO",IF(E6459&lt;=30,"VENCE EM &lt;= 30 DIAS",IF(E6459&lt;=60,"ATENCAO (31-60 DIAS)","OK"))))</f>
        <v/>
      </c>
      <c r="G6459" s="14">
        <f>SUMIFS(Lancamentos!$G:$G,Lancamentos!$C:$C,$A6459,Lancamentos!$E:$E,$C6459,Lancamentos!$B:$B,"ENTRADA")</f>
        <v/>
      </c>
      <c r="H6459" s="14">
        <f>SUMIFS(Lancamentos!$G:$G,Lancamentos!$C:$C,$A6459,Lancamentos!$E:$E,$C6459,Lancamentos!$B:$B,"SAIDA_USO")</f>
        <v/>
      </c>
      <c r="I6459" s="14">
        <f>SUMIFS(Lancamentos!$G:$G,Lancamentos!$C:$C,$A6459,Lancamentos!$E:$E,$C6459,Lancamentos!$B:$B,"SAIDA_DESCARTE")</f>
        <v/>
      </c>
      <c r="J6459" s="14">
        <f>G6459-H6459-I6459</f>
        <v/>
      </c>
      <c r="K6459">
        <f>IF(A6459="","",IF(J6459&lt;=IFERROR(VLOOKUP(A6459,Produtos!$A:$E,5,FALSE),0),"ABAIXO DO MINIMO","OK"))</f>
        <v/>
      </c>
    </row>
    <row r="6460">
      <c r="B6460">
        <f>IFERROR(VLOOKUP(A6460,Produtos!A:B,2,FALSE),"")</f>
        <v/>
      </c>
      <c r="D6460" s="10">
        <f>IFERROR(INDEX(Lotes!$E:$E,MATCH(1,(Lotes!$A:$A=A6460)*(Lotes!$C:$C=C6460),0)),"")</f>
        <v/>
      </c>
      <c r="E6460" s="14">
        <f>IF(D6460="","",D6460-TODAY())</f>
        <v/>
      </c>
      <c r="F6460">
        <f>IF(D6460="","",IF(E6460&lt;0,"VENCIDO",IF(E6460&lt;=30,"VENCE EM &lt;= 30 DIAS",IF(E6460&lt;=60,"ATENCAO (31-60 DIAS)","OK"))))</f>
        <v/>
      </c>
      <c r="G6460" s="14">
        <f>SUMIFS(Lancamentos!$G:$G,Lancamentos!$C:$C,$A6460,Lancamentos!$E:$E,$C6460,Lancamentos!$B:$B,"ENTRADA")</f>
        <v/>
      </c>
      <c r="H6460" s="14">
        <f>SUMIFS(Lancamentos!$G:$G,Lancamentos!$C:$C,$A6460,Lancamentos!$E:$E,$C6460,Lancamentos!$B:$B,"SAIDA_USO")</f>
        <v/>
      </c>
      <c r="I6460" s="14">
        <f>SUMIFS(Lancamentos!$G:$G,Lancamentos!$C:$C,$A6460,Lancamentos!$E:$E,$C6460,Lancamentos!$B:$B,"SAIDA_DESCARTE")</f>
        <v/>
      </c>
      <c r="J6460" s="14">
        <f>G6460-H6460-I6460</f>
        <v/>
      </c>
      <c r="K6460">
        <f>IF(A6460="","",IF(J6460&lt;=IFERROR(VLOOKUP(A6460,Produtos!$A:$E,5,FALSE),0),"ABAIXO DO MINIMO","OK"))</f>
        <v/>
      </c>
    </row>
    <row r="6461">
      <c r="B6461">
        <f>IFERROR(VLOOKUP(A6461,Produtos!A:B,2,FALSE),"")</f>
        <v/>
      </c>
      <c r="D6461" s="10">
        <f>IFERROR(INDEX(Lotes!$E:$E,MATCH(1,(Lotes!$A:$A=A6461)*(Lotes!$C:$C=C6461),0)),"")</f>
        <v/>
      </c>
      <c r="E6461" s="14">
        <f>IF(D6461="","",D6461-TODAY())</f>
        <v/>
      </c>
      <c r="F6461">
        <f>IF(D6461="","",IF(E6461&lt;0,"VENCIDO",IF(E6461&lt;=30,"VENCE EM &lt;= 30 DIAS",IF(E6461&lt;=60,"ATENCAO (31-60 DIAS)","OK"))))</f>
        <v/>
      </c>
      <c r="G6461" s="14">
        <f>SUMIFS(Lancamentos!$G:$G,Lancamentos!$C:$C,$A6461,Lancamentos!$E:$E,$C6461,Lancamentos!$B:$B,"ENTRADA")</f>
        <v/>
      </c>
      <c r="H6461" s="14">
        <f>SUMIFS(Lancamentos!$G:$G,Lancamentos!$C:$C,$A6461,Lancamentos!$E:$E,$C6461,Lancamentos!$B:$B,"SAIDA_USO")</f>
        <v/>
      </c>
      <c r="I6461" s="14">
        <f>SUMIFS(Lancamentos!$G:$G,Lancamentos!$C:$C,$A6461,Lancamentos!$E:$E,$C6461,Lancamentos!$B:$B,"SAIDA_DESCARTE")</f>
        <v/>
      </c>
      <c r="J6461" s="14">
        <f>G6461-H6461-I6461</f>
        <v/>
      </c>
      <c r="K6461">
        <f>IF(A6461="","",IF(J6461&lt;=IFERROR(VLOOKUP(A6461,Produtos!$A:$E,5,FALSE),0),"ABAIXO DO MINIMO","OK"))</f>
        <v/>
      </c>
    </row>
    <row r="6462">
      <c r="B6462">
        <f>IFERROR(VLOOKUP(A6462,Produtos!A:B,2,FALSE),"")</f>
        <v/>
      </c>
      <c r="D6462" s="10">
        <f>IFERROR(INDEX(Lotes!$E:$E,MATCH(1,(Lotes!$A:$A=A6462)*(Lotes!$C:$C=C6462),0)),"")</f>
        <v/>
      </c>
      <c r="E6462" s="14">
        <f>IF(D6462="","",D6462-TODAY())</f>
        <v/>
      </c>
      <c r="F6462">
        <f>IF(D6462="","",IF(E6462&lt;0,"VENCIDO",IF(E6462&lt;=30,"VENCE EM &lt;= 30 DIAS",IF(E6462&lt;=60,"ATENCAO (31-60 DIAS)","OK"))))</f>
        <v/>
      </c>
      <c r="G6462" s="14">
        <f>SUMIFS(Lancamentos!$G:$G,Lancamentos!$C:$C,$A6462,Lancamentos!$E:$E,$C6462,Lancamentos!$B:$B,"ENTRADA")</f>
        <v/>
      </c>
      <c r="H6462" s="14">
        <f>SUMIFS(Lancamentos!$G:$G,Lancamentos!$C:$C,$A6462,Lancamentos!$E:$E,$C6462,Lancamentos!$B:$B,"SAIDA_USO")</f>
        <v/>
      </c>
      <c r="I6462" s="14">
        <f>SUMIFS(Lancamentos!$G:$G,Lancamentos!$C:$C,$A6462,Lancamentos!$E:$E,$C6462,Lancamentos!$B:$B,"SAIDA_DESCARTE")</f>
        <v/>
      </c>
      <c r="J6462" s="14">
        <f>G6462-H6462-I6462</f>
        <v/>
      </c>
      <c r="K6462">
        <f>IF(A6462="","",IF(J6462&lt;=IFERROR(VLOOKUP(A6462,Produtos!$A:$E,5,FALSE),0),"ABAIXO DO MINIMO","OK"))</f>
        <v/>
      </c>
    </row>
    <row r="6463">
      <c r="B6463">
        <f>IFERROR(VLOOKUP(A6463,Produtos!A:B,2,FALSE),"")</f>
        <v/>
      </c>
      <c r="D6463" s="10">
        <f>IFERROR(INDEX(Lotes!$E:$E,MATCH(1,(Lotes!$A:$A=A6463)*(Lotes!$C:$C=C6463),0)),"")</f>
        <v/>
      </c>
      <c r="E6463" s="14">
        <f>IF(D6463="","",D6463-TODAY())</f>
        <v/>
      </c>
      <c r="F6463">
        <f>IF(D6463="","",IF(E6463&lt;0,"VENCIDO",IF(E6463&lt;=30,"VENCE EM &lt;= 30 DIAS",IF(E6463&lt;=60,"ATENCAO (31-60 DIAS)","OK"))))</f>
        <v/>
      </c>
      <c r="G6463" s="14">
        <f>SUMIFS(Lancamentos!$G:$G,Lancamentos!$C:$C,$A6463,Lancamentos!$E:$E,$C6463,Lancamentos!$B:$B,"ENTRADA")</f>
        <v/>
      </c>
      <c r="H6463" s="14">
        <f>SUMIFS(Lancamentos!$G:$G,Lancamentos!$C:$C,$A6463,Lancamentos!$E:$E,$C6463,Lancamentos!$B:$B,"SAIDA_USO")</f>
        <v/>
      </c>
      <c r="I6463" s="14">
        <f>SUMIFS(Lancamentos!$G:$G,Lancamentos!$C:$C,$A6463,Lancamentos!$E:$E,$C6463,Lancamentos!$B:$B,"SAIDA_DESCARTE")</f>
        <v/>
      </c>
      <c r="J6463" s="14">
        <f>G6463-H6463-I6463</f>
        <v/>
      </c>
      <c r="K6463">
        <f>IF(A6463="","",IF(J6463&lt;=IFERROR(VLOOKUP(A6463,Produtos!$A:$E,5,FALSE),0),"ABAIXO DO MINIMO","OK"))</f>
        <v/>
      </c>
    </row>
    <row r="6464">
      <c r="B6464">
        <f>IFERROR(VLOOKUP(A6464,Produtos!A:B,2,FALSE),"")</f>
        <v/>
      </c>
      <c r="D6464" s="10">
        <f>IFERROR(INDEX(Lotes!$E:$E,MATCH(1,(Lotes!$A:$A=A6464)*(Lotes!$C:$C=C6464),0)),"")</f>
        <v/>
      </c>
      <c r="E6464" s="14">
        <f>IF(D6464="","",D6464-TODAY())</f>
        <v/>
      </c>
      <c r="F6464">
        <f>IF(D6464="","",IF(E6464&lt;0,"VENCIDO",IF(E6464&lt;=30,"VENCE EM &lt;= 30 DIAS",IF(E6464&lt;=60,"ATENCAO (31-60 DIAS)","OK"))))</f>
        <v/>
      </c>
      <c r="G6464" s="14">
        <f>SUMIFS(Lancamentos!$G:$G,Lancamentos!$C:$C,$A6464,Lancamentos!$E:$E,$C6464,Lancamentos!$B:$B,"ENTRADA")</f>
        <v/>
      </c>
      <c r="H6464" s="14">
        <f>SUMIFS(Lancamentos!$G:$G,Lancamentos!$C:$C,$A6464,Lancamentos!$E:$E,$C6464,Lancamentos!$B:$B,"SAIDA_USO")</f>
        <v/>
      </c>
      <c r="I6464" s="14">
        <f>SUMIFS(Lancamentos!$G:$G,Lancamentos!$C:$C,$A6464,Lancamentos!$E:$E,$C6464,Lancamentos!$B:$B,"SAIDA_DESCARTE")</f>
        <v/>
      </c>
      <c r="J6464" s="14">
        <f>G6464-H6464-I6464</f>
        <v/>
      </c>
      <c r="K6464">
        <f>IF(A6464="","",IF(J6464&lt;=IFERROR(VLOOKUP(A6464,Produtos!$A:$E,5,FALSE),0),"ABAIXO DO MINIMO","OK"))</f>
        <v/>
      </c>
    </row>
    <row r="6465">
      <c r="B6465">
        <f>IFERROR(VLOOKUP(A6465,Produtos!A:B,2,FALSE),"")</f>
        <v/>
      </c>
      <c r="D6465" s="10">
        <f>IFERROR(INDEX(Lotes!$E:$E,MATCH(1,(Lotes!$A:$A=A6465)*(Lotes!$C:$C=C6465),0)),"")</f>
        <v/>
      </c>
      <c r="E6465" s="14">
        <f>IF(D6465="","",D6465-TODAY())</f>
        <v/>
      </c>
      <c r="F6465">
        <f>IF(D6465="","",IF(E6465&lt;0,"VENCIDO",IF(E6465&lt;=30,"VENCE EM &lt;= 30 DIAS",IF(E6465&lt;=60,"ATENCAO (31-60 DIAS)","OK"))))</f>
        <v/>
      </c>
      <c r="G6465" s="14">
        <f>SUMIFS(Lancamentos!$G:$G,Lancamentos!$C:$C,$A6465,Lancamentos!$E:$E,$C6465,Lancamentos!$B:$B,"ENTRADA")</f>
        <v/>
      </c>
      <c r="H6465" s="14">
        <f>SUMIFS(Lancamentos!$G:$G,Lancamentos!$C:$C,$A6465,Lancamentos!$E:$E,$C6465,Lancamentos!$B:$B,"SAIDA_USO")</f>
        <v/>
      </c>
      <c r="I6465" s="14">
        <f>SUMIFS(Lancamentos!$G:$G,Lancamentos!$C:$C,$A6465,Lancamentos!$E:$E,$C6465,Lancamentos!$B:$B,"SAIDA_DESCARTE")</f>
        <v/>
      </c>
      <c r="J6465" s="14">
        <f>G6465-H6465-I6465</f>
        <v/>
      </c>
      <c r="K6465">
        <f>IF(A6465="","",IF(J6465&lt;=IFERROR(VLOOKUP(A6465,Produtos!$A:$E,5,FALSE),0),"ABAIXO DO MINIMO","OK"))</f>
        <v/>
      </c>
    </row>
    <row r="6466">
      <c r="B6466">
        <f>IFERROR(VLOOKUP(A6466,Produtos!A:B,2,FALSE),"")</f>
        <v/>
      </c>
      <c r="D6466" s="10">
        <f>IFERROR(INDEX(Lotes!$E:$E,MATCH(1,(Lotes!$A:$A=A6466)*(Lotes!$C:$C=C6466),0)),"")</f>
        <v/>
      </c>
      <c r="E6466" s="14">
        <f>IF(D6466="","",D6466-TODAY())</f>
        <v/>
      </c>
      <c r="F6466">
        <f>IF(D6466="","",IF(E6466&lt;0,"VENCIDO",IF(E6466&lt;=30,"VENCE EM &lt;= 30 DIAS",IF(E6466&lt;=60,"ATENCAO (31-60 DIAS)","OK"))))</f>
        <v/>
      </c>
      <c r="G6466" s="14">
        <f>SUMIFS(Lancamentos!$G:$G,Lancamentos!$C:$C,$A6466,Lancamentos!$E:$E,$C6466,Lancamentos!$B:$B,"ENTRADA")</f>
        <v/>
      </c>
      <c r="H6466" s="14">
        <f>SUMIFS(Lancamentos!$G:$G,Lancamentos!$C:$C,$A6466,Lancamentos!$E:$E,$C6466,Lancamentos!$B:$B,"SAIDA_USO")</f>
        <v/>
      </c>
      <c r="I6466" s="14">
        <f>SUMIFS(Lancamentos!$G:$G,Lancamentos!$C:$C,$A6466,Lancamentos!$E:$E,$C6466,Lancamentos!$B:$B,"SAIDA_DESCARTE")</f>
        <v/>
      </c>
      <c r="J6466" s="14">
        <f>G6466-H6466-I6466</f>
        <v/>
      </c>
      <c r="K6466">
        <f>IF(A6466="","",IF(J6466&lt;=IFERROR(VLOOKUP(A6466,Produtos!$A:$E,5,FALSE),0),"ABAIXO DO MINIMO","OK"))</f>
        <v/>
      </c>
    </row>
    <row r="6467">
      <c r="B6467">
        <f>IFERROR(VLOOKUP(A6467,Produtos!A:B,2,FALSE),"")</f>
        <v/>
      </c>
      <c r="D6467" s="10">
        <f>IFERROR(INDEX(Lotes!$E:$E,MATCH(1,(Lotes!$A:$A=A6467)*(Lotes!$C:$C=C6467),0)),"")</f>
        <v/>
      </c>
      <c r="E6467" s="14">
        <f>IF(D6467="","",D6467-TODAY())</f>
        <v/>
      </c>
      <c r="F6467">
        <f>IF(D6467="","",IF(E6467&lt;0,"VENCIDO",IF(E6467&lt;=30,"VENCE EM &lt;= 30 DIAS",IF(E6467&lt;=60,"ATENCAO (31-60 DIAS)","OK"))))</f>
        <v/>
      </c>
      <c r="G6467" s="14">
        <f>SUMIFS(Lancamentos!$G:$G,Lancamentos!$C:$C,$A6467,Lancamentos!$E:$E,$C6467,Lancamentos!$B:$B,"ENTRADA")</f>
        <v/>
      </c>
      <c r="H6467" s="14">
        <f>SUMIFS(Lancamentos!$G:$G,Lancamentos!$C:$C,$A6467,Lancamentos!$E:$E,$C6467,Lancamentos!$B:$B,"SAIDA_USO")</f>
        <v/>
      </c>
      <c r="I6467" s="14">
        <f>SUMIFS(Lancamentos!$G:$G,Lancamentos!$C:$C,$A6467,Lancamentos!$E:$E,$C6467,Lancamentos!$B:$B,"SAIDA_DESCARTE")</f>
        <v/>
      </c>
      <c r="J6467" s="14">
        <f>G6467-H6467-I6467</f>
        <v/>
      </c>
      <c r="K6467">
        <f>IF(A6467="","",IF(J6467&lt;=IFERROR(VLOOKUP(A6467,Produtos!$A:$E,5,FALSE),0),"ABAIXO DO MINIMO","OK"))</f>
        <v/>
      </c>
    </row>
    <row r="6468">
      <c r="B6468">
        <f>IFERROR(VLOOKUP(A6468,Produtos!A:B,2,FALSE),"")</f>
        <v/>
      </c>
      <c r="D6468" s="10">
        <f>IFERROR(INDEX(Lotes!$E:$E,MATCH(1,(Lotes!$A:$A=A6468)*(Lotes!$C:$C=C6468),0)),"")</f>
        <v/>
      </c>
      <c r="E6468" s="14">
        <f>IF(D6468="","",D6468-TODAY())</f>
        <v/>
      </c>
      <c r="F6468">
        <f>IF(D6468="","",IF(E6468&lt;0,"VENCIDO",IF(E6468&lt;=30,"VENCE EM &lt;= 30 DIAS",IF(E6468&lt;=60,"ATENCAO (31-60 DIAS)","OK"))))</f>
        <v/>
      </c>
      <c r="G6468" s="14">
        <f>SUMIFS(Lancamentos!$G:$G,Lancamentos!$C:$C,$A6468,Lancamentos!$E:$E,$C6468,Lancamentos!$B:$B,"ENTRADA")</f>
        <v/>
      </c>
      <c r="H6468" s="14">
        <f>SUMIFS(Lancamentos!$G:$G,Lancamentos!$C:$C,$A6468,Lancamentos!$E:$E,$C6468,Lancamentos!$B:$B,"SAIDA_USO")</f>
        <v/>
      </c>
      <c r="I6468" s="14">
        <f>SUMIFS(Lancamentos!$G:$G,Lancamentos!$C:$C,$A6468,Lancamentos!$E:$E,$C6468,Lancamentos!$B:$B,"SAIDA_DESCARTE")</f>
        <v/>
      </c>
      <c r="J6468" s="14">
        <f>G6468-H6468-I6468</f>
        <v/>
      </c>
      <c r="K6468">
        <f>IF(A6468="","",IF(J6468&lt;=IFERROR(VLOOKUP(A6468,Produtos!$A:$E,5,FALSE),0),"ABAIXO DO MINIMO","OK"))</f>
        <v/>
      </c>
    </row>
    <row r="6469">
      <c r="B6469">
        <f>IFERROR(VLOOKUP(A6469,Produtos!A:B,2,FALSE),"")</f>
        <v/>
      </c>
      <c r="D6469" s="10">
        <f>IFERROR(INDEX(Lotes!$E:$E,MATCH(1,(Lotes!$A:$A=A6469)*(Lotes!$C:$C=C6469),0)),"")</f>
        <v/>
      </c>
      <c r="E6469" s="14">
        <f>IF(D6469="","",D6469-TODAY())</f>
        <v/>
      </c>
      <c r="F6469">
        <f>IF(D6469="","",IF(E6469&lt;0,"VENCIDO",IF(E6469&lt;=30,"VENCE EM &lt;= 30 DIAS",IF(E6469&lt;=60,"ATENCAO (31-60 DIAS)","OK"))))</f>
        <v/>
      </c>
      <c r="G6469" s="14">
        <f>SUMIFS(Lancamentos!$G:$G,Lancamentos!$C:$C,$A6469,Lancamentos!$E:$E,$C6469,Lancamentos!$B:$B,"ENTRADA")</f>
        <v/>
      </c>
      <c r="H6469" s="14">
        <f>SUMIFS(Lancamentos!$G:$G,Lancamentos!$C:$C,$A6469,Lancamentos!$E:$E,$C6469,Lancamentos!$B:$B,"SAIDA_USO")</f>
        <v/>
      </c>
      <c r="I6469" s="14">
        <f>SUMIFS(Lancamentos!$G:$G,Lancamentos!$C:$C,$A6469,Lancamentos!$E:$E,$C6469,Lancamentos!$B:$B,"SAIDA_DESCARTE")</f>
        <v/>
      </c>
      <c r="J6469" s="14">
        <f>G6469-H6469-I6469</f>
        <v/>
      </c>
      <c r="K6469">
        <f>IF(A6469="","",IF(J6469&lt;=IFERROR(VLOOKUP(A6469,Produtos!$A:$E,5,FALSE),0),"ABAIXO DO MINIMO","OK"))</f>
        <v/>
      </c>
    </row>
    <row r="6470">
      <c r="B6470">
        <f>IFERROR(VLOOKUP(A6470,Produtos!A:B,2,FALSE),"")</f>
        <v/>
      </c>
      <c r="D6470" s="10">
        <f>IFERROR(INDEX(Lotes!$E:$E,MATCH(1,(Lotes!$A:$A=A6470)*(Lotes!$C:$C=C6470),0)),"")</f>
        <v/>
      </c>
      <c r="E6470" s="14">
        <f>IF(D6470="","",D6470-TODAY())</f>
        <v/>
      </c>
      <c r="F6470">
        <f>IF(D6470="","",IF(E6470&lt;0,"VENCIDO",IF(E6470&lt;=30,"VENCE EM &lt;= 30 DIAS",IF(E6470&lt;=60,"ATENCAO (31-60 DIAS)","OK"))))</f>
        <v/>
      </c>
      <c r="G6470" s="14">
        <f>SUMIFS(Lancamentos!$G:$G,Lancamentos!$C:$C,$A6470,Lancamentos!$E:$E,$C6470,Lancamentos!$B:$B,"ENTRADA")</f>
        <v/>
      </c>
      <c r="H6470" s="14">
        <f>SUMIFS(Lancamentos!$G:$G,Lancamentos!$C:$C,$A6470,Lancamentos!$E:$E,$C6470,Lancamentos!$B:$B,"SAIDA_USO")</f>
        <v/>
      </c>
      <c r="I6470" s="14">
        <f>SUMIFS(Lancamentos!$G:$G,Lancamentos!$C:$C,$A6470,Lancamentos!$E:$E,$C6470,Lancamentos!$B:$B,"SAIDA_DESCARTE")</f>
        <v/>
      </c>
      <c r="J6470" s="14">
        <f>G6470-H6470-I6470</f>
        <v/>
      </c>
      <c r="K6470">
        <f>IF(A6470="","",IF(J6470&lt;=IFERROR(VLOOKUP(A6470,Produtos!$A:$E,5,FALSE),0),"ABAIXO DO MINIMO","OK"))</f>
        <v/>
      </c>
    </row>
    <row r="6471">
      <c r="B6471">
        <f>IFERROR(VLOOKUP(A6471,Produtos!A:B,2,FALSE),"")</f>
        <v/>
      </c>
      <c r="D6471" s="10">
        <f>IFERROR(INDEX(Lotes!$E:$E,MATCH(1,(Lotes!$A:$A=A6471)*(Lotes!$C:$C=C6471),0)),"")</f>
        <v/>
      </c>
      <c r="E6471" s="14">
        <f>IF(D6471="","",D6471-TODAY())</f>
        <v/>
      </c>
      <c r="F6471">
        <f>IF(D6471="","",IF(E6471&lt;0,"VENCIDO",IF(E6471&lt;=30,"VENCE EM &lt;= 30 DIAS",IF(E6471&lt;=60,"ATENCAO (31-60 DIAS)","OK"))))</f>
        <v/>
      </c>
      <c r="G6471" s="14">
        <f>SUMIFS(Lancamentos!$G:$G,Lancamentos!$C:$C,$A6471,Lancamentos!$E:$E,$C6471,Lancamentos!$B:$B,"ENTRADA")</f>
        <v/>
      </c>
      <c r="H6471" s="14">
        <f>SUMIFS(Lancamentos!$G:$G,Lancamentos!$C:$C,$A6471,Lancamentos!$E:$E,$C6471,Lancamentos!$B:$B,"SAIDA_USO")</f>
        <v/>
      </c>
      <c r="I6471" s="14">
        <f>SUMIFS(Lancamentos!$G:$G,Lancamentos!$C:$C,$A6471,Lancamentos!$E:$E,$C6471,Lancamentos!$B:$B,"SAIDA_DESCARTE")</f>
        <v/>
      </c>
      <c r="J6471" s="14">
        <f>G6471-H6471-I6471</f>
        <v/>
      </c>
      <c r="K6471">
        <f>IF(A6471="","",IF(J6471&lt;=IFERROR(VLOOKUP(A6471,Produtos!$A:$E,5,FALSE),0),"ABAIXO DO MINIMO","OK"))</f>
        <v/>
      </c>
    </row>
    <row r="6472">
      <c r="B6472">
        <f>IFERROR(VLOOKUP(A6472,Produtos!A:B,2,FALSE),"")</f>
        <v/>
      </c>
      <c r="D6472" s="10">
        <f>IFERROR(INDEX(Lotes!$E:$E,MATCH(1,(Lotes!$A:$A=A6472)*(Lotes!$C:$C=C6472),0)),"")</f>
        <v/>
      </c>
      <c r="E6472" s="14">
        <f>IF(D6472="","",D6472-TODAY())</f>
        <v/>
      </c>
      <c r="F6472">
        <f>IF(D6472="","",IF(E6472&lt;0,"VENCIDO",IF(E6472&lt;=30,"VENCE EM &lt;= 30 DIAS",IF(E6472&lt;=60,"ATENCAO (31-60 DIAS)","OK"))))</f>
        <v/>
      </c>
      <c r="G6472" s="14">
        <f>SUMIFS(Lancamentos!$G:$G,Lancamentos!$C:$C,$A6472,Lancamentos!$E:$E,$C6472,Lancamentos!$B:$B,"ENTRADA")</f>
        <v/>
      </c>
      <c r="H6472" s="14">
        <f>SUMIFS(Lancamentos!$G:$G,Lancamentos!$C:$C,$A6472,Lancamentos!$E:$E,$C6472,Lancamentos!$B:$B,"SAIDA_USO")</f>
        <v/>
      </c>
      <c r="I6472" s="14">
        <f>SUMIFS(Lancamentos!$G:$G,Lancamentos!$C:$C,$A6472,Lancamentos!$E:$E,$C6472,Lancamentos!$B:$B,"SAIDA_DESCARTE")</f>
        <v/>
      </c>
      <c r="J6472" s="14">
        <f>G6472-H6472-I6472</f>
        <v/>
      </c>
      <c r="K6472">
        <f>IF(A6472="","",IF(J6472&lt;=IFERROR(VLOOKUP(A6472,Produtos!$A:$E,5,FALSE),0),"ABAIXO DO MINIMO","OK"))</f>
        <v/>
      </c>
    </row>
    <row r="6473">
      <c r="B6473">
        <f>IFERROR(VLOOKUP(A6473,Produtos!A:B,2,FALSE),"")</f>
        <v/>
      </c>
      <c r="D6473" s="10">
        <f>IFERROR(INDEX(Lotes!$E:$E,MATCH(1,(Lotes!$A:$A=A6473)*(Lotes!$C:$C=C6473),0)),"")</f>
        <v/>
      </c>
      <c r="E6473" s="14">
        <f>IF(D6473="","",D6473-TODAY())</f>
        <v/>
      </c>
      <c r="F6473">
        <f>IF(D6473="","",IF(E6473&lt;0,"VENCIDO",IF(E6473&lt;=30,"VENCE EM &lt;= 30 DIAS",IF(E6473&lt;=60,"ATENCAO (31-60 DIAS)","OK"))))</f>
        <v/>
      </c>
      <c r="G6473" s="14">
        <f>SUMIFS(Lancamentos!$G:$G,Lancamentos!$C:$C,$A6473,Lancamentos!$E:$E,$C6473,Lancamentos!$B:$B,"ENTRADA")</f>
        <v/>
      </c>
      <c r="H6473" s="14">
        <f>SUMIFS(Lancamentos!$G:$G,Lancamentos!$C:$C,$A6473,Lancamentos!$E:$E,$C6473,Lancamentos!$B:$B,"SAIDA_USO")</f>
        <v/>
      </c>
      <c r="I6473" s="14">
        <f>SUMIFS(Lancamentos!$G:$G,Lancamentos!$C:$C,$A6473,Lancamentos!$E:$E,$C6473,Lancamentos!$B:$B,"SAIDA_DESCARTE")</f>
        <v/>
      </c>
      <c r="J6473" s="14">
        <f>G6473-H6473-I6473</f>
        <v/>
      </c>
      <c r="K6473">
        <f>IF(A6473="","",IF(J6473&lt;=IFERROR(VLOOKUP(A6473,Produtos!$A:$E,5,FALSE),0),"ABAIXO DO MINIMO","OK"))</f>
        <v/>
      </c>
    </row>
    <row r="6474">
      <c r="B6474">
        <f>IFERROR(VLOOKUP(A6474,Produtos!A:B,2,FALSE),"")</f>
        <v/>
      </c>
      <c r="D6474" s="10">
        <f>IFERROR(INDEX(Lotes!$E:$E,MATCH(1,(Lotes!$A:$A=A6474)*(Lotes!$C:$C=C6474),0)),"")</f>
        <v/>
      </c>
      <c r="E6474" s="14">
        <f>IF(D6474="","",D6474-TODAY())</f>
        <v/>
      </c>
      <c r="F6474">
        <f>IF(D6474="","",IF(E6474&lt;0,"VENCIDO",IF(E6474&lt;=30,"VENCE EM &lt;= 30 DIAS",IF(E6474&lt;=60,"ATENCAO (31-60 DIAS)","OK"))))</f>
        <v/>
      </c>
      <c r="G6474" s="14">
        <f>SUMIFS(Lancamentos!$G:$G,Lancamentos!$C:$C,$A6474,Lancamentos!$E:$E,$C6474,Lancamentos!$B:$B,"ENTRADA")</f>
        <v/>
      </c>
      <c r="H6474" s="14">
        <f>SUMIFS(Lancamentos!$G:$G,Lancamentos!$C:$C,$A6474,Lancamentos!$E:$E,$C6474,Lancamentos!$B:$B,"SAIDA_USO")</f>
        <v/>
      </c>
      <c r="I6474" s="14">
        <f>SUMIFS(Lancamentos!$G:$G,Lancamentos!$C:$C,$A6474,Lancamentos!$E:$E,$C6474,Lancamentos!$B:$B,"SAIDA_DESCARTE")</f>
        <v/>
      </c>
      <c r="J6474" s="14">
        <f>G6474-H6474-I6474</f>
        <v/>
      </c>
      <c r="K6474">
        <f>IF(A6474="","",IF(J6474&lt;=IFERROR(VLOOKUP(A6474,Produtos!$A:$E,5,FALSE),0),"ABAIXO DO MINIMO","OK"))</f>
        <v/>
      </c>
    </row>
    <row r="6475">
      <c r="B6475">
        <f>IFERROR(VLOOKUP(A6475,Produtos!A:B,2,FALSE),"")</f>
        <v/>
      </c>
      <c r="D6475" s="10">
        <f>IFERROR(INDEX(Lotes!$E:$E,MATCH(1,(Lotes!$A:$A=A6475)*(Lotes!$C:$C=C6475),0)),"")</f>
        <v/>
      </c>
      <c r="E6475" s="14">
        <f>IF(D6475="","",D6475-TODAY())</f>
        <v/>
      </c>
      <c r="F6475">
        <f>IF(D6475="","",IF(E6475&lt;0,"VENCIDO",IF(E6475&lt;=30,"VENCE EM &lt;= 30 DIAS",IF(E6475&lt;=60,"ATENCAO (31-60 DIAS)","OK"))))</f>
        <v/>
      </c>
      <c r="G6475" s="14">
        <f>SUMIFS(Lancamentos!$G:$G,Lancamentos!$C:$C,$A6475,Lancamentos!$E:$E,$C6475,Lancamentos!$B:$B,"ENTRADA")</f>
        <v/>
      </c>
      <c r="H6475" s="14">
        <f>SUMIFS(Lancamentos!$G:$G,Lancamentos!$C:$C,$A6475,Lancamentos!$E:$E,$C6475,Lancamentos!$B:$B,"SAIDA_USO")</f>
        <v/>
      </c>
      <c r="I6475" s="14">
        <f>SUMIFS(Lancamentos!$G:$G,Lancamentos!$C:$C,$A6475,Lancamentos!$E:$E,$C6475,Lancamentos!$B:$B,"SAIDA_DESCARTE")</f>
        <v/>
      </c>
      <c r="J6475" s="14">
        <f>G6475-H6475-I6475</f>
        <v/>
      </c>
      <c r="K6475">
        <f>IF(A6475="","",IF(J6475&lt;=IFERROR(VLOOKUP(A6475,Produtos!$A:$E,5,FALSE),0),"ABAIXO DO MINIMO","OK"))</f>
        <v/>
      </c>
    </row>
    <row r="6476">
      <c r="B6476">
        <f>IFERROR(VLOOKUP(A6476,Produtos!A:B,2,FALSE),"")</f>
        <v/>
      </c>
      <c r="D6476" s="10">
        <f>IFERROR(INDEX(Lotes!$E:$E,MATCH(1,(Lotes!$A:$A=A6476)*(Lotes!$C:$C=C6476),0)),"")</f>
        <v/>
      </c>
      <c r="E6476" s="14">
        <f>IF(D6476="","",D6476-TODAY())</f>
        <v/>
      </c>
      <c r="F6476">
        <f>IF(D6476="","",IF(E6476&lt;0,"VENCIDO",IF(E6476&lt;=30,"VENCE EM &lt;= 30 DIAS",IF(E6476&lt;=60,"ATENCAO (31-60 DIAS)","OK"))))</f>
        <v/>
      </c>
      <c r="G6476" s="14">
        <f>SUMIFS(Lancamentos!$G:$G,Lancamentos!$C:$C,$A6476,Lancamentos!$E:$E,$C6476,Lancamentos!$B:$B,"ENTRADA")</f>
        <v/>
      </c>
      <c r="H6476" s="14">
        <f>SUMIFS(Lancamentos!$G:$G,Lancamentos!$C:$C,$A6476,Lancamentos!$E:$E,$C6476,Lancamentos!$B:$B,"SAIDA_USO")</f>
        <v/>
      </c>
      <c r="I6476" s="14">
        <f>SUMIFS(Lancamentos!$G:$G,Lancamentos!$C:$C,$A6476,Lancamentos!$E:$E,$C6476,Lancamentos!$B:$B,"SAIDA_DESCARTE")</f>
        <v/>
      </c>
      <c r="J6476" s="14">
        <f>G6476-H6476-I6476</f>
        <v/>
      </c>
      <c r="K6476">
        <f>IF(A6476="","",IF(J6476&lt;=IFERROR(VLOOKUP(A6476,Produtos!$A:$E,5,FALSE),0),"ABAIXO DO MINIMO","OK"))</f>
        <v/>
      </c>
    </row>
    <row r="6477">
      <c r="B6477">
        <f>IFERROR(VLOOKUP(A6477,Produtos!A:B,2,FALSE),"")</f>
        <v/>
      </c>
      <c r="D6477" s="10">
        <f>IFERROR(INDEX(Lotes!$E:$E,MATCH(1,(Lotes!$A:$A=A6477)*(Lotes!$C:$C=C6477),0)),"")</f>
        <v/>
      </c>
      <c r="E6477" s="14">
        <f>IF(D6477="","",D6477-TODAY())</f>
        <v/>
      </c>
      <c r="F6477">
        <f>IF(D6477="","",IF(E6477&lt;0,"VENCIDO",IF(E6477&lt;=30,"VENCE EM &lt;= 30 DIAS",IF(E6477&lt;=60,"ATENCAO (31-60 DIAS)","OK"))))</f>
        <v/>
      </c>
      <c r="G6477" s="14">
        <f>SUMIFS(Lancamentos!$G:$G,Lancamentos!$C:$C,$A6477,Lancamentos!$E:$E,$C6477,Lancamentos!$B:$B,"ENTRADA")</f>
        <v/>
      </c>
      <c r="H6477" s="14">
        <f>SUMIFS(Lancamentos!$G:$G,Lancamentos!$C:$C,$A6477,Lancamentos!$E:$E,$C6477,Lancamentos!$B:$B,"SAIDA_USO")</f>
        <v/>
      </c>
      <c r="I6477" s="14">
        <f>SUMIFS(Lancamentos!$G:$G,Lancamentos!$C:$C,$A6477,Lancamentos!$E:$E,$C6477,Lancamentos!$B:$B,"SAIDA_DESCARTE")</f>
        <v/>
      </c>
      <c r="J6477" s="14">
        <f>G6477-H6477-I6477</f>
        <v/>
      </c>
      <c r="K6477">
        <f>IF(A6477="","",IF(J6477&lt;=IFERROR(VLOOKUP(A6477,Produtos!$A:$E,5,FALSE),0),"ABAIXO DO MINIMO","OK"))</f>
        <v/>
      </c>
    </row>
    <row r="6478">
      <c r="B6478">
        <f>IFERROR(VLOOKUP(A6478,Produtos!A:B,2,FALSE),"")</f>
        <v/>
      </c>
      <c r="D6478" s="10">
        <f>IFERROR(INDEX(Lotes!$E:$E,MATCH(1,(Lotes!$A:$A=A6478)*(Lotes!$C:$C=C6478),0)),"")</f>
        <v/>
      </c>
      <c r="E6478" s="14">
        <f>IF(D6478="","",D6478-TODAY())</f>
        <v/>
      </c>
      <c r="F6478">
        <f>IF(D6478="","",IF(E6478&lt;0,"VENCIDO",IF(E6478&lt;=30,"VENCE EM &lt;= 30 DIAS",IF(E6478&lt;=60,"ATENCAO (31-60 DIAS)","OK"))))</f>
        <v/>
      </c>
      <c r="G6478" s="14">
        <f>SUMIFS(Lancamentos!$G:$G,Lancamentos!$C:$C,$A6478,Lancamentos!$E:$E,$C6478,Lancamentos!$B:$B,"ENTRADA")</f>
        <v/>
      </c>
      <c r="H6478" s="14">
        <f>SUMIFS(Lancamentos!$G:$G,Lancamentos!$C:$C,$A6478,Lancamentos!$E:$E,$C6478,Lancamentos!$B:$B,"SAIDA_USO")</f>
        <v/>
      </c>
      <c r="I6478" s="14">
        <f>SUMIFS(Lancamentos!$G:$G,Lancamentos!$C:$C,$A6478,Lancamentos!$E:$E,$C6478,Lancamentos!$B:$B,"SAIDA_DESCARTE")</f>
        <v/>
      </c>
      <c r="J6478" s="14">
        <f>G6478-H6478-I6478</f>
        <v/>
      </c>
      <c r="K6478">
        <f>IF(A6478="","",IF(J6478&lt;=IFERROR(VLOOKUP(A6478,Produtos!$A:$E,5,FALSE),0),"ABAIXO DO MINIMO","OK"))</f>
        <v/>
      </c>
    </row>
    <row r="6479">
      <c r="B6479">
        <f>IFERROR(VLOOKUP(A6479,Produtos!A:B,2,FALSE),"")</f>
        <v/>
      </c>
      <c r="D6479" s="10">
        <f>IFERROR(INDEX(Lotes!$E:$E,MATCH(1,(Lotes!$A:$A=A6479)*(Lotes!$C:$C=C6479),0)),"")</f>
        <v/>
      </c>
      <c r="E6479" s="14">
        <f>IF(D6479="","",D6479-TODAY())</f>
        <v/>
      </c>
      <c r="F6479">
        <f>IF(D6479="","",IF(E6479&lt;0,"VENCIDO",IF(E6479&lt;=30,"VENCE EM &lt;= 30 DIAS",IF(E6479&lt;=60,"ATENCAO (31-60 DIAS)","OK"))))</f>
        <v/>
      </c>
      <c r="G6479" s="14">
        <f>SUMIFS(Lancamentos!$G:$G,Lancamentos!$C:$C,$A6479,Lancamentos!$E:$E,$C6479,Lancamentos!$B:$B,"ENTRADA")</f>
        <v/>
      </c>
      <c r="H6479" s="14">
        <f>SUMIFS(Lancamentos!$G:$G,Lancamentos!$C:$C,$A6479,Lancamentos!$E:$E,$C6479,Lancamentos!$B:$B,"SAIDA_USO")</f>
        <v/>
      </c>
      <c r="I6479" s="14">
        <f>SUMIFS(Lancamentos!$G:$G,Lancamentos!$C:$C,$A6479,Lancamentos!$E:$E,$C6479,Lancamentos!$B:$B,"SAIDA_DESCARTE")</f>
        <v/>
      </c>
      <c r="J6479" s="14">
        <f>G6479-H6479-I6479</f>
        <v/>
      </c>
      <c r="K6479">
        <f>IF(A6479="","",IF(J6479&lt;=IFERROR(VLOOKUP(A6479,Produtos!$A:$E,5,FALSE),0),"ABAIXO DO MINIMO","OK"))</f>
        <v/>
      </c>
    </row>
    <row r="6480">
      <c r="B6480">
        <f>IFERROR(VLOOKUP(A6480,Produtos!A:B,2,FALSE),"")</f>
        <v/>
      </c>
      <c r="D6480" s="10">
        <f>IFERROR(INDEX(Lotes!$E:$E,MATCH(1,(Lotes!$A:$A=A6480)*(Lotes!$C:$C=C6480),0)),"")</f>
        <v/>
      </c>
      <c r="E6480" s="14">
        <f>IF(D6480="","",D6480-TODAY())</f>
        <v/>
      </c>
      <c r="F6480">
        <f>IF(D6480="","",IF(E6480&lt;0,"VENCIDO",IF(E6480&lt;=30,"VENCE EM &lt;= 30 DIAS",IF(E6480&lt;=60,"ATENCAO (31-60 DIAS)","OK"))))</f>
        <v/>
      </c>
      <c r="G6480" s="14">
        <f>SUMIFS(Lancamentos!$G:$G,Lancamentos!$C:$C,$A6480,Lancamentos!$E:$E,$C6480,Lancamentos!$B:$B,"ENTRADA")</f>
        <v/>
      </c>
      <c r="H6480" s="14">
        <f>SUMIFS(Lancamentos!$G:$G,Lancamentos!$C:$C,$A6480,Lancamentos!$E:$E,$C6480,Lancamentos!$B:$B,"SAIDA_USO")</f>
        <v/>
      </c>
      <c r="I6480" s="14">
        <f>SUMIFS(Lancamentos!$G:$G,Lancamentos!$C:$C,$A6480,Lancamentos!$E:$E,$C6480,Lancamentos!$B:$B,"SAIDA_DESCARTE")</f>
        <v/>
      </c>
      <c r="J6480" s="14">
        <f>G6480-H6480-I6480</f>
        <v/>
      </c>
      <c r="K6480">
        <f>IF(A6480="","",IF(J6480&lt;=IFERROR(VLOOKUP(A6480,Produtos!$A:$E,5,FALSE),0),"ABAIXO DO MINIMO","OK"))</f>
        <v/>
      </c>
    </row>
    <row r="6481">
      <c r="B6481">
        <f>IFERROR(VLOOKUP(A6481,Produtos!A:B,2,FALSE),"")</f>
        <v/>
      </c>
      <c r="D6481" s="10">
        <f>IFERROR(INDEX(Lotes!$E:$E,MATCH(1,(Lotes!$A:$A=A6481)*(Lotes!$C:$C=C6481),0)),"")</f>
        <v/>
      </c>
      <c r="E6481" s="14">
        <f>IF(D6481="","",D6481-TODAY())</f>
        <v/>
      </c>
      <c r="F6481">
        <f>IF(D6481="","",IF(E6481&lt;0,"VENCIDO",IF(E6481&lt;=30,"VENCE EM &lt;= 30 DIAS",IF(E6481&lt;=60,"ATENCAO (31-60 DIAS)","OK"))))</f>
        <v/>
      </c>
      <c r="G6481" s="14">
        <f>SUMIFS(Lancamentos!$G:$G,Lancamentos!$C:$C,$A6481,Lancamentos!$E:$E,$C6481,Lancamentos!$B:$B,"ENTRADA")</f>
        <v/>
      </c>
      <c r="H6481" s="14">
        <f>SUMIFS(Lancamentos!$G:$G,Lancamentos!$C:$C,$A6481,Lancamentos!$E:$E,$C6481,Lancamentos!$B:$B,"SAIDA_USO")</f>
        <v/>
      </c>
      <c r="I6481" s="14">
        <f>SUMIFS(Lancamentos!$G:$G,Lancamentos!$C:$C,$A6481,Lancamentos!$E:$E,$C6481,Lancamentos!$B:$B,"SAIDA_DESCARTE")</f>
        <v/>
      </c>
      <c r="J6481" s="14">
        <f>G6481-H6481-I6481</f>
        <v/>
      </c>
      <c r="K6481">
        <f>IF(A6481="","",IF(J6481&lt;=IFERROR(VLOOKUP(A6481,Produtos!$A:$E,5,FALSE),0),"ABAIXO DO MINIMO","OK"))</f>
        <v/>
      </c>
    </row>
    <row r="6482">
      <c r="B6482">
        <f>IFERROR(VLOOKUP(A6482,Produtos!A:B,2,FALSE),"")</f>
        <v/>
      </c>
      <c r="D6482" s="10">
        <f>IFERROR(INDEX(Lotes!$E:$E,MATCH(1,(Lotes!$A:$A=A6482)*(Lotes!$C:$C=C6482),0)),"")</f>
        <v/>
      </c>
      <c r="E6482" s="14">
        <f>IF(D6482="","",D6482-TODAY())</f>
        <v/>
      </c>
      <c r="F6482">
        <f>IF(D6482="","",IF(E6482&lt;0,"VENCIDO",IF(E6482&lt;=30,"VENCE EM &lt;= 30 DIAS",IF(E6482&lt;=60,"ATENCAO (31-60 DIAS)","OK"))))</f>
        <v/>
      </c>
      <c r="G6482" s="14">
        <f>SUMIFS(Lancamentos!$G:$G,Lancamentos!$C:$C,$A6482,Lancamentos!$E:$E,$C6482,Lancamentos!$B:$B,"ENTRADA")</f>
        <v/>
      </c>
      <c r="H6482" s="14">
        <f>SUMIFS(Lancamentos!$G:$G,Lancamentos!$C:$C,$A6482,Lancamentos!$E:$E,$C6482,Lancamentos!$B:$B,"SAIDA_USO")</f>
        <v/>
      </c>
      <c r="I6482" s="14">
        <f>SUMIFS(Lancamentos!$G:$G,Lancamentos!$C:$C,$A6482,Lancamentos!$E:$E,$C6482,Lancamentos!$B:$B,"SAIDA_DESCARTE")</f>
        <v/>
      </c>
      <c r="J6482" s="14">
        <f>G6482-H6482-I6482</f>
        <v/>
      </c>
      <c r="K6482">
        <f>IF(A6482="","",IF(J6482&lt;=IFERROR(VLOOKUP(A6482,Produtos!$A:$E,5,FALSE),0),"ABAIXO DO MINIMO","OK"))</f>
        <v/>
      </c>
    </row>
    <row r="6483">
      <c r="B6483">
        <f>IFERROR(VLOOKUP(A6483,Produtos!A:B,2,FALSE),"")</f>
        <v/>
      </c>
      <c r="D6483" s="10">
        <f>IFERROR(INDEX(Lotes!$E:$E,MATCH(1,(Lotes!$A:$A=A6483)*(Lotes!$C:$C=C6483),0)),"")</f>
        <v/>
      </c>
      <c r="E6483" s="14">
        <f>IF(D6483="","",D6483-TODAY())</f>
        <v/>
      </c>
      <c r="F6483">
        <f>IF(D6483="","",IF(E6483&lt;0,"VENCIDO",IF(E6483&lt;=30,"VENCE EM &lt;= 30 DIAS",IF(E6483&lt;=60,"ATENCAO (31-60 DIAS)","OK"))))</f>
        <v/>
      </c>
      <c r="G6483" s="14">
        <f>SUMIFS(Lancamentos!$G:$G,Lancamentos!$C:$C,$A6483,Lancamentos!$E:$E,$C6483,Lancamentos!$B:$B,"ENTRADA")</f>
        <v/>
      </c>
      <c r="H6483" s="14">
        <f>SUMIFS(Lancamentos!$G:$G,Lancamentos!$C:$C,$A6483,Lancamentos!$E:$E,$C6483,Lancamentos!$B:$B,"SAIDA_USO")</f>
        <v/>
      </c>
      <c r="I6483" s="14">
        <f>SUMIFS(Lancamentos!$G:$G,Lancamentos!$C:$C,$A6483,Lancamentos!$E:$E,$C6483,Lancamentos!$B:$B,"SAIDA_DESCARTE")</f>
        <v/>
      </c>
      <c r="J6483" s="14">
        <f>G6483-H6483-I6483</f>
        <v/>
      </c>
      <c r="K6483">
        <f>IF(A6483="","",IF(J6483&lt;=IFERROR(VLOOKUP(A6483,Produtos!$A:$E,5,FALSE),0),"ABAIXO DO MINIMO","OK"))</f>
        <v/>
      </c>
    </row>
    <row r="6484">
      <c r="B6484">
        <f>IFERROR(VLOOKUP(A6484,Produtos!A:B,2,FALSE),"")</f>
        <v/>
      </c>
      <c r="D6484" s="10">
        <f>IFERROR(INDEX(Lotes!$E:$E,MATCH(1,(Lotes!$A:$A=A6484)*(Lotes!$C:$C=C6484),0)),"")</f>
        <v/>
      </c>
      <c r="E6484" s="14">
        <f>IF(D6484="","",D6484-TODAY())</f>
        <v/>
      </c>
      <c r="F6484">
        <f>IF(D6484="","",IF(E6484&lt;0,"VENCIDO",IF(E6484&lt;=30,"VENCE EM &lt;= 30 DIAS",IF(E6484&lt;=60,"ATENCAO (31-60 DIAS)","OK"))))</f>
        <v/>
      </c>
      <c r="G6484" s="14">
        <f>SUMIFS(Lancamentos!$G:$G,Lancamentos!$C:$C,$A6484,Lancamentos!$E:$E,$C6484,Lancamentos!$B:$B,"ENTRADA")</f>
        <v/>
      </c>
      <c r="H6484" s="14">
        <f>SUMIFS(Lancamentos!$G:$G,Lancamentos!$C:$C,$A6484,Lancamentos!$E:$E,$C6484,Lancamentos!$B:$B,"SAIDA_USO")</f>
        <v/>
      </c>
      <c r="I6484" s="14">
        <f>SUMIFS(Lancamentos!$G:$G,Lancamentos!$C:$C,$A6484,Lancamentos!$E:$E,$C6484,Lancamentos!$B:$B,"SAIDA_DESCARTE")</f>
        <v/>
      </c>
      <c r="J6484" s="14">
        <f>G6484-H6484-I6484</f>
        <v/>
      </c>
      <c r="K6484">
        <f>IF(A6484="","",IF(J6484&lt;=IFERROR(VLOOKUP(A6484,Produtos!$A:$E,5,FALSE),0),"ABAIXO DO MINIMO","OK"))</f>
        <v/>
      </c>
    </row>
    <row r="6485">
      <c r="B6485">
        <f>IFERROR(VLOOKUP(A6485,Produtos!A:B,2,FALSE),"")</f>
        <v/>
      </c>
      <c r="D6485" s="10">
        <f>IFERROR(INDEX(Lotes!$E:$E,MATCH(1,(Lotes!$A:$A=A6485)*(Lotes!$C:$C=C6485),0)),"")</f>
        <v/>
      </c>
      <c r="E6485" s="14">
        <f>IF(D6485="","",D6485-TODAY())</f>
        <v/>
      </c>
      <c r="F6485">
        <f>IF(D6485="","",IF(E6485&lt;0,"VENCIDO",IF(E6485&lt;=30,"VENCE EM &lt;= 30 DIAS",IF(E6485&lt;=60,"ATENCAO (31-60 DIAS)","OK"))))</f>
        <v/>
      </c>
      <c r="G6485" s="14">
        <f>SUMIFS(Lancamentos!$G:$G,Lancamentos!$C:$C,$A6485,Lancamentos!$E:$E,$C6485,Lancamentos!$B:$B,"ENTRADA")</f>
        <v/>
      </c>
      <c r="H6485" s="14">
        <f>SUMIFS(Lancamentos!$G:$G,Lancamentos!$C:$C,$A6485,Lancamentos!$E:$E,$C6485,Lancamentos!$B:$B,"SAIDA_USO")</f>
        <v/>
      </c>
      <c r="I6485" s="14">
        <f>SUMIFS(Lancamentos!$G:$G,Lancamentos!$C:$C,$A6485,Lancamentos!$E:$E,$C6485,Lancamentos!$B:$B,"SAIDA_DESCARTE")</f>
        <v/>
      </c>
      <c r="J6485" s="14">
        <f>G6485-H6485-I6485</f>
        <v/>
      </c>
      <c r="K6485">
        <f>IF(A6485="","",IF(J6485&lt;=IFERROR(VLOOKUP(A6485,Produtos!$A:$E,5,FALSE),0),"ABAIXO DO MINIMO","OK"))</f>
        <v/>
      </c>
    </row>
    <row r="6486">
      <c r="B6486">
        <f>IFERROR(VLOOKUP(A6486,Produtos!A:B,2,FALSE),"")</f>
        <v/>
      </c>
      <c r="D6486" s="10">
        <f>IFERROR(INDEX(Lotes!$E:$E,MATCH(1,(Lotes!$A:$A=A6486)*(Lotes!$C:$C=C6486),0)),"")</f>
        <v/>
      </c>
      <c r="E6486" s="14">
        <f>IF(D6486="","",D6486-TODAY())</f>
        <v/>
      </c>
      <c r="F6486">
        <f>IF(D6486="","",IF(E6486&lt;0,"VENCIDO",IF(E6486&lt;=30,"VENCE EM &lt;= 30 DIAS",IF(E6486&lt;=60,"ATENCAO (31-60 DIAS)","OK"))))</f>
        <v/>
      </c>
      <c r="G6486" s="14">
        <f>SUMIFS(Lancamentos!$G:$G,Lancamentos!$C:$C,$A6486,Lancamentos!$E:$E,$C6486,Lancamentos!$B:$B,"ENTRADA")</f>
        <v/>
      </c>
      <c r="H6486" s="14">
        <f>SUMIFS(Lancamentos!$G:$G,Lancamentos!$C:$C,$A6486,Lancamentos!$E:$E,$C6486,Lancamentos!$B:$B,"SAIDA_USO")</f>
        <v/>
      </c>
      <c r="I6486" s="14">
        <f>SUMIFS(Lancamentos!$G:$G,Lancamentos!$C:$C,$A6486,Lancamentos!$E:$E,$C6486,Lancamentos!$B:$B,"SAIDA_DESCARTE")</f>
        <v/>
      </c>
      <c r="J6486" s="14">
        <f>G6486-H6486-I6486</f>
        <v/>
      </c>
      <c r="K6486">
        <f>IF(A6486="","",IF(J6486&lt;=IFERROR(VLOOKUP(A6486,Produtos!$A:$E,5,FALSE),0),"ABAIXO DO MINIMO","OK"))</f>
        <v/>
      </c>
    </row>
    <row r="6487">
      <c r="B6487">
        <f>IFERROR(VLOOKUP(A6487,Produtos!A:B,2,FALSE),"")</f>
        <v/>
      </c>
      <c r="D6487" s="10">
        <f>IFERROR(INDEX(Lotes!$E:$E,MATCH(1,(Lotes!$A:$A=A6487)*(Lotes!$C:$C=C6487),0)),"")</f>
        <v/>
      </c>
      <c r="E6487" s="14">
        <f>IF(D6487="","",D6487-TODAY())</f>
        <v/>
      </c>
      <c r="F6487">
        <f>IF(D6487="","",IF(E6487&lt;0,"VENCIDO",IF(E6487&lt;=30,"VENCE EM &lt;= 30 DIAS",IF(E6487&lt;=60,"ATENCAO (31-60 DIAS)","OK"))))</f>
        <v/>
      </c>
      <c r="G6487" s="14">
        <f>SUMIFS(Lancamentos!$G:$G,Lancamentos!$C:$C,$A6487,Lancamentos!$E:$E,$C6487,Lancamentos!$B:$B,"ENTRADA")</f>
        <v/>
      </c>
      <c r="H6487" s="14">
        <f>SUMIFS(Lancamentos!$G:$G,Lancamentos!$C:$C,$A6487,Lancamentos!$E:$E,$C6487,Lancamentos!$B:$B,"SAIDA_USO")</f>
        <v/>
      </c>
      <c r="I6487" s="14">
        <f>SUMIFS(Lancamentos!$G:$G,Lancamentos!$C:$C,$A6487,Lancamentos!$E:$E,$C6487,Lancamentos!$B:$B,"SAIDA_DESCARTE")</f>
        <v/>
      </c>
      <c r="J6487" s="14">
        <f>G6487-H6487-I6487</f>
        <v/>
      </c>
      <c r="K6487">
        <f>IF(A6487="","",IF(J6487&lt;=IFERROR(VLOOKUP(A6487,Produtos!$A:$E,5,FALSE),0),"ABAIXO DO MINIMO","OK"))</f>
        <v/>
      </c>
    </row>
    <row r="6488">
      <c r="B6488">
        <f>IFERROR(VLOOKUP(A6488,Produtos!A:B,2,FALSE),"")</f>
        <v/>
      </c>
      <c r="D6488" s="10">
        <f>IFERROR(INDEX(Lotes!$E:$E,MATCH(1,(Lotes!$A:$A=A6488)*(Lotes!$C:$C=C6488),0)),"")</f>
        <v/>
      </c>
      <c r="E6488" s="14">
        <f>IF(D6488="","",D6488-TODAY())</f>
        <v/>
      </c>
      <c r="F6488">
        <f>IF(D6488="","",IF(E6488&lt;0,"VENCIDO",IF(E6488&lt;=30,"VENCE EM &lt;= 30 DIAS",IF(E6488&lt;=60,"ATENCAO (31-60 DIAS)","OK"))))</f>
        <v/>
      </c>
      <c r="G6488" s="14">
        <f>SUMIFS(Lancamentos!$G:$G,Lancamentos!$C:$C,$A6488,Lancamentos!$E:$E,$C6488,Lancamentos!$B:$B,"ENTRADA")</f>
        <v/>
      </c>
      <c r="H6488" s="14">
        <f>SUMIFS(Lancamentos!$G:$G,Lancamentos!$C:$C,$A6488,Lancamentos!$E:$E,$C6488,Lancamentos!$B:$B,"SAIDA_USO")</f>
        <v/>
      </c>
      <c r="I6488" s="14">
        <f>SUMIFS(Lancamentos!$G:$G,Lancamentos!$C:$C,$A6488,Lancamentos!$E:$E,$C6488,Lancamentos!$B:$B,"SAIDA_DESCARTE")</f>
        <v/>
      </c>
      <c r="J6488" s="14">
        <f>G6488-H6488-I6488</f>
        <v/>
      </c>
      <c r="K6488">
        <f>IF(A6488="","",IF(J6488&lt;=IFERROR(VLOOKUP(A6488,Produtos!$A:$E,5,FALSE),0),"ABAIXO DO MINIMO","OK"))</f>
        <v/>
      </c>
    </row>
    <row r="6489">
      <c r="B6489">
        <f>IFERROR(VLOOKUP(A6489,Produtos!A:B,2,FALSE),"")</f>
        <v/>
      </c>
      <c r="D6489" s="10">
        <f>IFERROR(INDEX(Lotes!$E:$E,MATCH(1,(Lotes!$A:$A=A6489)*(Lotes!$C:$C=C6489),0)),"")</f>
        <v/>
      </c>
      <c r="E6489" s="14">
        <f>IF(D6489="","",D6489-TODAY())</f>
        <v/>
      </c>
      <c r="F6489">
        <f>IF(D6489="","",IF(E6489&lt;0,"VENCIDO",IF(E6489&lt;=30,"VENCE EM &lt;= 30 DIAS",IF(E6489&lt;=60,"ATENCAO (31-60 DIAS)","OK"))))</f>
        <v/>
      </c>
      <c r="G6489" s="14">
        <f>SUMIFS(Lancamentos!$G:$G,Lancamentos!$C:$C,$A6489,Lancamentos!$E:$E,$C6489,Lancamentos!$B:$B,"ENTRADA")</f>
        <v/>
      </c>
      <c r="H6489" s="14">
        <f>SUMIFS(Lancamentos!$G:$G,Lancamentos!$C:$C,$A6489,Lancamentos!$E:$E,$C6489,Lancamentos!$B:$B,"SAIDA_USO")</f>
        <v/>
      </c>
      <c r="I6489" s="14">
        <f>SUMIFS(Lancamentos!$G:$G,Lancamentos!$C:$C,$A6489,Lancamentos!$E:$E,$C6489,Lancamentos!$B:$B,"SAIDA_DESCARTE")</f>
        <v/>
      </c>
      <c r="J6489" s="14">
        <f>G6489-H6489-I6489</f>
        <v/>
      </c>
      <c r="K6489">
        <f>IF(A6489="","",IF(J6489&lt;=IFERROR(VLOOKUP(A6489,Produtos!$A:$E,5,FALSE),0),"ABAIXO DO MINIMO","OK"))</f>
        <v/>
      </c>
    </row>
    <row r="6490">
      <c r="B6490">
        <f>IFERROR(VLOOKUP(A6490,Produtos!A:B,2,FALSE),"")</f>
        <v/>
      </c>
      <c r="D6490" s="10">
        <f>IFERROR(INDEX(Lotes!$E:$E,MATCH(1,(Lotes!$A:$A=A6490)*(Lotes!$C:$C=C6490),0)),"")</f>
        <v/>
      </c>
      <c r="E6490" s="14">
        <f>IF(D6490="","",D6490-TODAY())</f>
        <v/>
      </c>
      <c r="F6490">
        <f>IF(D6490="","",IF(E6490&lt;0,"VENCIDO",IF(E6490&lt;=30,"VENCE EM &lt;= 30 DIAS",IF(E6490&lt;=60,"ATENCAO (31-60 DIAS)","OK"))))</f>
        <v/>
      </c>
      <c r="G6490" s="14">
        <f>SUMIFS(Lancamentos!$G:$G,Lancamentos!$C:$C,$A6490,Lancamentos!$E:$E,$C6490,Lancamentos!$B:$B,"ENTRADA")</f>
        <v/>
      </c>
      <c r="H6490" s="14">
        <f>SUMIFS(Lancamentos!$G:$G,Lancamentos!$C:$C,$A6490,Lancamentos!$E:$E,$C6490,Lancamentos!$B:$B,"SAIDA_USO")</f>
        <v/>
      </c>
      <c r="I6490" s="14">
        <f>SUMIFS(Lancamentos!$G:$G,Lancamentos!$C:$C,$A6490,Lancamentos!$E:$E,$C6490,Lancamentos!$B:$B,"SAIDA_DESCARTE")</f>
        <v/>
      </c>
      <c r="J6490" s="14">
        <f>G6490-H6490-I6490</f>
        <v/>
      </c>
      <c r="K6490">
        <f>IF(A6490="","",IF(J6490&lt;=IFERROR(VLOOKUP(A6490,Produtos!$A:$E,5,FALSE),0),"ABAIXO DO MINIMO","OK"))</f>
        <v/>
      </c>
    </row>
    <row r="6491">
      <c r="B6491">
        <f>IFERROR(VLOOKUP(A6491,Produtos!A:B,2,FALSE),"")</f>
        <v/>
      </c>
      <c r="D6491" s="10">
        <f>IFERROR(INDEX(Lotes!$E:$E,MATCH(1,(Lotes!$A:$A=A6491)*(Lotes!$C:$C=C6491),0)),"")</f>
        <v/>
      </c>
      <c r="E6491" s="14">
        <f>IF(D6491="","",D6491-TODAY())</f>
        <v/>
      </c>
      <c r="F6491">
        <f>IF(D6491="","",IF(E6491&lt;0,"VENCIDO",IF(E6491&lt;=30,"VENCE EM &lt;= 30 DIAS",IF(E6491&lt;=60,"ATENCAO (31-60 DIAS)","OK"))))</f>
        <v/>
      </c>
      <c r="G6491" s="14">
        <f>SUMIFS(Lancamentos!$G:$G,Lancamentos!$C:$C,$A6491,Lancamentos!$E:$E,$C6491,Lancamentos!$B:$B,"ENTRADA")</f>
        <v/>
      </c>
      <c r="H6491" s="14">
        <f>SUMIFS(Lancamentos!$G:$G,Lancamentos!$C:$C,$A6491,Lancamentos!$E:$E,$C6491,Lancamentos!$B:$B,"SAIDA_USO")</f>
        <v/>
      </c>
      <c r="I6491" s="14">
        <f>SUMIFS(Lancamentos!$G:$G,Lancamentos!$C:$C,$A6491,Lancamentos!$E:$E,$C6491,Lancamentos!$B:$B,"SAIDA_DESCARTE")</f>
        <v/>
      </c>
      <c r="J6491" s="14">
        <f>G6491-H6491-I6491</f>
        <v/>
      </c>
      <c r="K6491">
        <f>IF(A6491="","",IF(J6491&lt;=IFERROR(VLOOKUP(A6491,Produtos!$A:$E,5,FALSE),0),"ABAIXO DO MINIMO","OK"))</f>
        <v/>
      </c>
    </row>
    <row r="6492">
      <c r="B6492">
        <f>IFERROR(VLOOKUP(A6492,Produtos!A:B,2,FALSE),"")</f>
        <v/>
      </c>
      <c r="D6492" s="10">
        <f>IFERROR(INDEX(Lotes!$E:$E,MATCH(1,(Lotes!$A:$A=A6492)*(Lotes!$C:$C=C6492),0)),"")</f>
        <v/>
      </c>
      <c r="E6492" s="14">
        <f>IF(D6492="","",D6492-TODAY())</f>
        <v/>
      </c>
      <c r="F6492">
        <f>IF(D6492="","",IF(E6492&lt;0,"VENCIDO",IF(E6492&lt;=30,"VENCE EM &lt;= 30 DIAS",IF(E6492&lt;=60,"ATENCAO (31-60 DIAS)","OK"))))</f>
        <v/>
      </c>
      <c r="G6492" s="14">
        <f>SUMIFS(Lancamentos!$G:$G,Lancamentos!$C:$C,$A6492,Lancamentos!$E:$E,$C6492,Lancamentos!$B:$B,"ENTRADA")</f>
        <v/>
      </c>
      <c r="H6492" s="14">
        <f>SUMIFS(Lancamentos!$G:$G,Lancamentos!$C:$C,$A6492,Lancamentos!$E:$E,$C6492,Lancamentos!$B:$B,"SAIDA_USO")</f>
        <v/>
      </c>
      <c r="I6492" s="14">
        <f>SUMIFS(Lancamentos!$G:$G,Lancamentos!$C:$C,$A6492,Lancamentos!$E:$E,$C6492,Lancamentos!$B:$B,"SAIDA_DESCARTE")</f>
        <v/>
      </c>
      <c r="J6492" s="14">
        <f>G6492-H6492-I6492</f>
        <v/>
      </c>
      <c r="K6492">
        <f>IF(A6492="","",IF(J6492&lt;=IFERROR(VLOOKUP(A6492,Produtos!$A:$E,5,FALSE),0),"ABAIXO DO MINIMO","OK"))</f>
        <v/>
      </c>
    </row>
    <row r="6493">
      <c r="B6493">
        <f>IFERROR(VLOOKUP(A6493,Produtos!A:B,2,FALSE),"")</f>
        <v/>
      </c>
      <c r="D6493" s="10">
        <f>IFERROR(INDEX(Lotes!$E:$E,MATCH(1,(Lotes!$A:$A=A6493)*(Lotes!$C:$C=C6493),0)),"")</f>
        <v/>
      </c>
      <c r="E6493" s="14">
        <f>IF(D6493="","",D6493-TODAY())</f>
        <v/>
      </c>
      <c r="F6493">
        <f>IF(D6493="","",IF(E6493&lt;0,"VENCIDO",IF(E6493&lt;=30,"VENCE EM &lt;= 30 DIAS",IF(E6493&lt;=60,"ATENCAO (31-60 DIAS)","OK"))))</f>
        <v/>
      </c>
      <c r="G6493" s="14">
        <f>SUMIFS(Lancamentos!$G:$G,Lancamentos!$C:$C,$A6493,Lancamentos!$E:$E,$C6493,Lancamentos!$B:$B,"ENTRADA")</f>
        <v/>
      </c>
      <c r="H6493" s="14">
        <f>SUMIFS(Lancamentos!$G:$G,Lancamentos!$C:$C,$A6493,Lancamentos!$E:$E,$C6493,Lancamentos!$B:$B,"SAIDA_USO")</f>
        <v/>
      </c>
      <c r="I6493" s="14">
        <f>SUMIFS(Lancamentos!$G:$G,Lancamentos!$C:$C,$A6493,Lancamentos!$E:$E,$C6493,Lancamentos!$B:$B,"SAIDA_DESCARTE")</f>
        <v/>
      </c>
      <c r="J6493" s="14">
        <f>G6493-H6493-I6493</f>
        <v/>
      </c>
      <c r="K6493">
        <f>IF(A6493="","",IF(J6493&lt;=IFERROR(VLOOKUP(A6493,Produtos!$A:$E,5,FALSE),0),"ABAIXO DO MINIMO","OK"))</f>
        <v/>
      </c>
    </row>
    <row r="6494">
      <c r="B6494">
        <f>IFERROR(VLOOKUP(A6494,Produtos!A:B,2,FALSE),"")</f>
        <v/>
      </c>
      <c r="D6494" s="10">
        <f>IFERROR(INDEX(Lotes!$E:$E,MATCH(1,(Lotes!$A:$A=A6494)*(Lotes!$C:$C=C6494),0)),"")</f>
        <v/>
      </c>
      <c r="E6494" s="14">
        <f>IF(D6494="","",D6494-TODAY())</f>
        <v/>
      </c>
      <c r="F6494">
        <f>IF(D6494="","",IF(E6494&lt;0,"VENCIDO",IF(E6494&lt;=30,"VENCE EM &lt;= 30 DIAS",IF(E6494&lt;=60,"ATENCAO (31-60 DIAS)","OK"))))</f>
        <v/>
      </c>
      <c r="G6494" s="14">
        <f>SUMIFS(Lancamentos!$G:$G,Lancamentos!$C:$C,$A6494,Lancamentos!$E:$E,$C6494,Lancamentos!$B:$B,"ENTRADA")</f>
        <v/>
      </c>
      <c r="H6494" s="14">
        <f>SUMIFS(Lancamentos!$G:$G,Lancamentos!$C:$C,$A6494,Lancamentos!$E:$E,$C6494,Lancamentos!$B:$B,"SAIDA_USO")</f>
        <v/>
      </c>
      <c r="I6494" s="14">
        <f>SUMIFS(Lancamentos!$G:$G,Lancamentos!$C:$C,$A6494,Lancamentos!$E:$E,$C6494,Lancamentos!$B:$B,"SAIDA_DESCARTE")</f>
        <v/>
      </c>
      <c r="J6494" s="14">
        <f>G6494-H6494-I6494</f>
        <v/>
      </c>
      <c r="K6494">
        <f>IF(A6494="","",IF(J6494&lt;=IFERROR(VLOOKUP(A6494,Produtos!$A:$E,5,FALSE),0),"ABAIXO DO MINIMO","OK"))</f>
        <v/>
      </c>
    </row>
    <row r="6495">
      <c r="B6495">
        <f>IFERROR(VLOOKUP(A6495,Produtos!A:B,2,FALSE),"")</f>
        <v/>
      </c>
      <c r="D6495" s="10">
        <f>IFERROR(INDEX(Lotes!$E:$E,MATCH(1,(Lotes!$A:$A=A6495)*(Lotes!$C:$C=C6495),0)),"")</f>
        <v/>
      </c>
      <c r="E6495" s="14">
        <f>IF(D6495="","",D6495-TODAY())</f>
        <v/>
      </c>
      <c r="F6495">
        <f>IF(D6495="","",IF(E6495&lt;0,"VENCIDO",IF(E6495&lt;=30,"VENCE EM &lt;= 30 DIAS",IF(E6495&lt;=60,"ATENCAO (31-60 DIAS)","OK"))))</f>
        <v/>
      </c>
      <c r="G6495" s="14">
        <f>SUMIFS(Lancamentos!$G:$G,Lancamentos!$C:$C,$A6495,Lancamentos!$E:$E,$C6495,Lancamentos!$B:$B,"ENTRADA")</f>
        <v/>
      </c>
      <c r="H6495" s="14">
        <f>SUMIFS(Lancamentos!$G:$G,Lancamentos!$C:$C,$A6495,Lancamentos!$E:$E,$C6495,Lancamentos!$B:$B,"SAIDA_USO")</f>
        <v/>
      </c>
      <c r="I6495" s="14">
        <f>SUMIFS(Lancamentos!$G:$G,Lancamentos!$C:$C,$A6495,Lancamentos!$E:$E,$C6495,Lancamentos!$B:$B,"SAIDA_DESCARTE")</f>
        <v/>
      </c>
      <c r="J6495" s="14">
        <f>G6495-H6495-I6495</f>
        <v/>
      </c>
      <c r="K6495">
        <f>IF(A6495="","",IF(J6495&lt;=IFERROR(VLOOKUP(A6495,Produtos!$A:$E,5,FALSE),0),"ABAIXO DO MINIMO","OK"))</f>
        <v/>
      </c>
    </row>
    <row r="6496">
      <c r="B6496">
        <f>IFERROR(VLOOKUP(A6496,Produtos!A:B,2,FALSE),"")</f>
        <v/>
      </c>
      <c r="D6496" s="10">
        <f>IFERROR(INDEX(Lotes!$E:$E,MATCH(1,(Lotes!$A:$A=A6496)*(Lotes!$C:$C=C6496),0)),"")</f>
        <v/>
      </c>
      <c r="E6496" s="14">
        <f>IF(D6496="","",D6496-TODAY())</f>
        <v/>
      </c>
      <c r="F6496">
        <f>IF(D6496="","",IF(E6496&lt;0,"VENCIDO",IF(E6496&lt;=30,"VENCE EM &lt;= 30 DIAS",IF(E6496&lt;=60,"ATENCAO (31-60 DIAS)","OK"))))</f>
        <v/>
      </c>
      <c r="G6496" s="14">
        <f>SUMIFS(Lancamentos!$G:$G,Lancamentos!$C:$C,$A6496,Lancamentos!$E:$E,$C6496,Lancamentos!$B:$B,"ENTRADA")</f>
        <v/>
      </c>
      <c r="H6496" s="14">
        <f>SUMIFS(Lancamentos!$G:$G,Lancamentos!$C:$C,$A6496,Lancamentos!$E:$E,$C6496,Lancamentos!$B:$B,"SAIDA_USO")</f>
        <v/>
      </c>
      <c r="I6496" s="14">
        <f>SUMIFS(Lancamentos!$G:$G,Lancamentos!$C:$C,$A6496,Lancamentos!$E:$E,$C6496,Lancamentos!$B:$B,"SAIDA_DESCARTE")</f>
        <v/>
      </c>
      <c r="J6496" s="14">
        <f>G6496-H6496-I6496</f>
        <v/>
      </c>
      <c r="K6496">
        <f>IF(A6496="","",IF(J6496&lt;=IFERROR(VLOOKUP(A6496,Produtos!$A:$E,5,FALSE),0),"ABAIXO DO MINIMO","OK"))</f>
        <v/>
      </c>
    </row>
    <row r="6497">
      <c r="B6497">
        <f>IFERROR(VLOOKUP(A6497,Produtos!A:B,2,FALSE),"")</f>
        <v/>
      </c>
      <c r="D6497" s="10">
        <f>IFERROR(INDEX(Lotes!$E:$E,MATCH(1,(Lotes!$A:$A=A6497)*(Lotes!$C:$C=C6497),0)),"")</f>
        <v/>
      </c>
      <c r="E6497" s="14">
        <f>IF(D6497="","",D6497-TODAY())</f>
        <v/>
      </c>
      <c r="F6497">
        <f>IF(D6497="","",IF(E6497&lt;0,"VENCIDO",IF(E6497&lt;=30,"VENCE EM &lt;= 30 DIAS",IF(E6497&lt;=60,"ATENCAO (31-60 DIAS)","OK"))))</f>
        <v/>
      </c>
      <c r="G6497" s="14">
        <f>SUMIFS(Lancamentos!$G:$G,Lancamentos!$C:$C,$A6497,Lancamentos!$E:$E,$C6497,Lancamentos!$B:$B,"ENTRADA")</f>
        <v/>
      </c>
      <c r="H6497" s="14">
        <f>SUMIFS(Lancamentos!$G:$G,Lancamentos!$C:$C,$A6497,Lancamentos!$E:$E,$C6497,Lancamentos!$B:$B,"SAIDA_USO")</f>
        <v/>
      </c>
      <c r="I6497" s="14">
        <f>SUMIFS(Lancamentos!$G:$G,Lancamentos!$C:$C,$A6497,Lancamentos!$E:$E,$C6497,Lancamentos!$B:$B,"SAIDA_DESCARTE")</f>
        <v/>
      </c>
      <c r="J6497" s="14">
        <f>G6497-H6497-I6497</f>
        <v/>
      </c>
      <c r="K6497">
        <f>IF(A6497="","",IF(J6497&lt;=IFERROR(VLOOKUP(A6497,Produtos!$A:$E,5,FALSE),0),"ABAIXO DO MINIMO","OK"))</f>
        <v/>
      </c>
    </row>
    <row r="6498">
      <c r="B6498">
        <f>IFERROR(VLOOKUP(A6498,Produtos!A:B,2,FALSE),"")</f>
        <v/>
      </c>
      <c r="D6498" s="10">
        <f>IFERROR(INDEX(Lotes!$E:$E,MATCH(1,(Lotes!$A:$A=A6498)*(Lotes!$C:$C=C6498),0)),"")</f>
        <v/>
      </c>
      <c r="E6498" s="14">
        <f>IF(D6498="","",D6498-TODAY())</f>
        <v/>
      </c>
      <c r="F6498">
        <f>IF(D6498="","",IF(E6498&lt;0,"VENCIDO",IF(E6498&lt;=30,"VENCE EM &lt;= 30 DIAS",IF(E6498&lt;=60,"ATENCAO (31-60 DIAS)","OK"))))</f>
        <v/>
      </c>
      <c r="G6498" s="14">
        <f>SUMIFS(Lancamentos!$G:$G,Lancamentos!$C:$C,$A6498,Lancamentos!$E:$E,$C6498,Lancamentos!$B:$B,"ENTRADA")</f>
        <v/>
      </c>
      <c r="H6498" s="14">
        <f>SUMIFS(Lancamentos!$G:$G,Lancamentos!$C:$C,$A6498,Lancamentos!$E:$E,$C6498,Lancamentos!$B:$B,"SAIDA_USO")</f>
        <v/>
      </c>
      <c r="I6498" s="14">
        <f>SUMIFS(Lancamentos!$G:$G,Lancamentos!$C:$C,$A6498,Lancamentos!$E:$E,$C6498,Lancamentos!$B:$B,"SAIDA_DESCARTE")</f>
        <v/>
      </c>
      <c r="J6498" s="14">
        <f>G6498-H6498-I6498</f>
        <v/>
      </c>
      <c r="K6498">
        <f>IF(A6498="","",IF(J6498&lt;=IFERROR(VLOOKUP(A6498,Produtos!$A:$E,5,FALSE),0),"ABAIXO DO MINIMO","OK"))</f>
        <v/>
      </c>
    </row>
    <row r="6499">
      <c r="B6499">
        <f>IFERROR(VLOOKUP(A6499,Produtos!A:B,2,FALSE),"")</f>
        <v/>
      </c>
      <c r="D6499" s="10">
        <f>IFERROR(INDEX(Lotes!$E:$E,MATCH(1,(Lotes!$A:$A=A6499)*(Lotes!$C:$C=C6499),0)),"")</f>
        <v/>
      </c>
      <c r="E6499" s="14">
        <f>IF(D6499="","",D6499-TODAY())</f>
        <v/>
      </c>
      <c r="F6499">
        <f>IF(D6499="","",IF(E6499&lt;0,"VENCIDO",IF(E6499&lt;=30,"VENCE EM &lt;= 30 DIAS",IF(E6499&lt;=60,"ATENCAO (31-60 DIAS)","OK"))))</f>
        <v/>
      </c>
      <c r="G6499" s="14">
        <f>SUMIFS(Lancamentos!$G:$G,Lancamentos!$C:$C,$A6499,Lancamentos!$E:$E,$C6499,Lancamentos!$B:$B,"ENTRADA")</f>
        <v/>
      </c>
      <c r="H6499" s="14">
        <f>SUMIFS(Lancamentos!$G:$G,Lancamentos!$C:$C,$A6499,Lancamentos!$E:$E,$C6499,Lancamentos!$B:$B,"SAIDA_USO")</f>
        <v/>
      </c>
      <c r="I6499" s="14">
        <f>SUMIFS(Lancamentos!$G:$G,Lancamentos!$C:$C,$A6499,Lancamentos!$E:$E,$C6499,Lancamentos!$B:$B,"SAIDA_DESCARTE")</f>
        <v/>
      </c>
      <c r="J6499" s="14">
        <f>G6499-H6499-I6499</f>
        <v/>
      </c>
      <c r="K6499">
        <f>IF(A6499="","",IF(J6499&lt;=IFERROR(VLOOKUP(A6499,Produtos!$A:$E,5,FALSE),0),"ABAIXO DO MINIMO","OK"))</f>
        <v/>
      </c>
    </row>
    <row r="6500">
      <c r="B6500">
        <f>IFERROR(VLOOKUP(A6500,Produtos!A:B,2,FALSE),"")</f>
        <v/>
      </c>
      <c r="D6500" s="10">
        <f>IFERROR(INDEX(Lotes!$E:$E,MATCH(1,(Lotes!$A:$A=A6500)*(Lotes!$C:$C=C6500),0)),"")</f>
        <v/>
      </c>
      <c r="E6500" s="14">
        <f>IF(D6500="","",D6500-TODAY())</f>
        <v/>
      </c>
      <c r="F6500">
        <f>IF(D6500="","",IF(E6500&lt;0,"VENCIDO",IF(E6500&lt;=30,"VENCE EM &lt;= 30 DIAS",IF(E6500&lt;=60,"ATENCAO (31-60 DIAS)","OK"))))</f>
        <v/>
      </c>
      <c r="G6500" s="14">
        <f>SUMIFS(Lancamentos!$G:$G,Lancamentos!$C:$C,$A6500,Lancamentos!$E:$E,$C6500,Lancamentos!$B:$B,"ENTRADA")</f>
        <v/>
      </c>
      <c r="H6500" s="14">
        <f>SUMIFS(Lancamentos!$G:$G,Lancamentos!$C:$C,$A6500,Lancamentos!$E:$E,$C6500,Lancamentos!$B:$B,"SAIDA_USO")</f>
        <v/>
      </c>
      <c r="I6500" s="14">
        <f>SUMIFS(Lancamentos!$G:$G,Lancamentos!$C:$C,$A6500,Lancamentos!$E:$E,$C6500,Lancamentos!$B:$B,"SAIDA_DESCARTE")</f>
        <v/>
      </c>
      <c r="J6500" s="14">
        <f>G6500-H6500-I6500</f>
        <v/>
      </c>
      <c r="K6500">
        <f>IF(A6500="","",IF(J6500&lt;=IFERROR(VLOOKUP(A6500,Produtos!$A:$E,5,FALSE),0),"ABAIXO DO MINIMO","OK"))</f>
        <v/>
      </c>
    </row>
    <row r="6501">
      <c r="B6501">
        <f>IFERROR(VLOOKUP(A6501,Produtos!A:B,2,FALSE),"")</f>
        <v/>
      </c>
      <c r="D6501" s="10">
        <f>IFERROR(INDEX(Lotes!$E:$E,MATCH(1,(Lotes!$A:$A=A6501)*(Lotes!$C:$C=C6501),0)),"")</f>
        <v/>
      </c>
      <c r="E6501" s="14">
        <f>IF(D6501="","",D6501-TODAY())</f>
        <v/>
      </c>
      <c r="F6501">
        <f>IF(D6501="","",IF(E6501&lt;0,"VENCIDO",IF(E6501&lt;=30,"VENCE EM &lt;= 30 DIAS",IF(E6501&lt;=60,"ATENCAO (31-60 DIAS)","OK"))))</f>
        <v/>
      </c>
      <c r="G6501" s="14">
        <f>SUMIFS(Lancamentos!$G:$G,Lancamentos!$C:$C,$A6501,Lancamentos!$E:$E,$C6501,Lancamentos!$B:$B,"ENTRADA")</f>
        <v/>
      </c>
      <c r="H6501" s="14">
        <f>SUMIFS(Lancamentos!$G:$G,Lancamentos!$C:$C,$A6501,Lancamentos!$E:$E,$C6501,Lancamentos!$B:$B,"SAIDA_USO")</f>
        <v/>
      </c>
      <c r="I6501" s="14">
        <f>SUMIFS(Lancamentos!$G:$G,Lancamentos!$C:$C,$A6501,Lancamentos!$E:$E,$C6501,Lancamentos!$B:$B,"SAIDA_DESCARTE")</f>
        <v/>
      </c>
      <c r="J6501" s="14">
        <f>G6501-H6501-I6501</f>
        <v/>
      </c>
      <c r="K6501">
        <f>IF(A6501="","",IF(J6501&lt;=IFERROR(VLOOKUP(A6501,Produtos!$A:$E,5,FALSE),0),"ABAIXO DO MINIMO","OK"))</f>
        <v/>
      </c>
    </row>
    <row r="6502">
      <c r="B6502">
        <f>IFERROR(VLOOKUP(A6502,Produtos!A:B,2,FALSE),"")</f>
        <v/>
      </c>
      <c r="D6502" s="10">
        <f>IFERROR(INDEX(Lotes!$E:$E,MATCH(1,(Lotes!$A:$A=A6502)*(Lotes!$C:$C=C6502),0)),"")</f>
        <v/>
      </c>
      <c r="E6502" s="14">
        <f>IF(D6502="","",D6502-TODAY())</f>
        <v/>
      </c>
      <c r="F6502">
        <f>IF(D6502="","",IF(E6502&lt;0,"VENCIDO",IF(E6502&lt;=30,"VENCE EM &lt;= 30 DIAS",IF(E6502&lt;=60,"ATENCAO (31-60 DIAS)","OK"))))</f>
        <v/>
      </c>
      <c r="G6502" s="14">
        <f>SUMIFS(Lancamentos!$G:$G,Lancamentos!$C:$C,$A6502,Lancamentos!$E:$E,$C6502,Lancamentos!$B:$B,"ENTRADA")</f>
        <v/>
      </c>
      <c r="H6502" s="14">
        <f>SUMIFS(Lancamentos!$G:$G,Lancamentos!$C:$C,$A6502,Lancamentos!$E:$E,$C6502,Lancamentos!$B:$B,"SAIDA_USO")</f>
        <v/>
      </c>
      <c r="I6502" s="14">
        <f>SUMIFS(Lancamentos!$G:$G,Lancamentos!$C:$C,$A6502,Lancamentos!$E:$E,$C6502,Lancamentos!$B:$B,"SAIDA_DESCARTE")</f>
        <v/>
      </c>
      <c r="J6502" s="14">
        <f>G6502-H6502-I6502</f>
        <v/>
      </c>
      <c r="K6502">
        <f>IF(A6502="","",IF(J6502&lt;=IFERROR(VLOOKUP(A6502,Produtos!$A:$E,5,FALSE),0),"ABAIXO DO MINIMO","OK"))</f>
        <v/>
      </c>
    </row>
    <row r="6503">
      <c r="B6503">
        <f>IFERROR(VLOOKUP(A6503,Produtos!A:B,2,FALSE),"")</f>
        <v/>
      </c>
      <c r="D6503" s="10">
        <f>IFERROR(INDEX(Lotes!$E:$E,MATCH(1,(Lotes!$A:$A=A6503)*(Lotes!$C:$C=C6503),0)),"")</f>
        <v/>
      </c>
      <c r="E6503" s="14">
        <f>IF(D6503="","",D6503-TODAY())</f>
        <v/>
      </c>
      <c r="F6503">
        <f>IF(D6503="","",IF(E6503&lt;0,"VENCIDO",IF(E6503&lt;=30,"VENCE EM &lt;= 30 DIAS",IF(E6503&lt;=60,"ATENCAO (31-60 DIAS)","OK"))))</f>
        <v/>
      </c>
      <c r="G6503" s="14">
        <f>SUMIFS(Lancamentos!$G:$G,Lancamentos!$C:$C,$A6503,Lancamentos!$E:$E,$C6503,Lancamentos!$B:$B,"ENTRADA")</f>
        <v/>
      </c>
      <c r="H6503" s="14">
        <f>SUMIFS(Lancamentos!$G:$G,Lancamentos!$C:$C,$A6503,Lancamentos!$E:$E,$C6503,Lancamentos!$B:$B,"SAIDA_USO")</f>
        <v/>
      </c>
      <c r="I6503" s="14">
        <f>SUMIFS(Lancamentos!$G:$G,Lancamentos!$C:$C,$A6503,Lancamentos!$E:$E,$C6503,Lancamentos!$B:$B,"SAIDA_DESCARTE")</f>
        <v/>
      </c>
      <c r="J6503" s="14">
        <f>G6503-H6503-I6503</f>
        <v/>
      </c>
      <c r="K6503">
        <f>IF(A6503="","",IF(J6503&lt;=IFERROR(VLOOKUP(A6503,Produtos!$A:$E,5,FALSE),0),"ABAIXO DO MINIMO","OK"))</f>
        <v/>
      </c>
    </row>
    <row r="6504">
      <c r="B6504">
        <f>IFERROR(VLOOKUP(A6504,Produtos!A:B,2,FALSE),"")</f>
        <v/>
      </c>
      <c r="D6504" s="10">
        <f>IFERROR(INDEX(Lotes!$E:$E,MATCH(1,(Lotes!$A:$A=A6504)*(Lotes!$C:$C=C6504),0)),"")</f>
        <v/>
      </c>
      <c r="E6504" s="14">
        <f>IF(D6504="","",D6504-TODAY())</f>
        <v/>
      </c>
      <c r="F6504">
        <f>IF(D6504="","",IF(E6504&lt;0,"VENCIDO",IF(E6504&lt;=30,"VENCE EM &lt;= 30 DIAS",IF(E6504&lt;=60,"ATENCAO (31-60 DIAS)","OK"))))</f>
        <v/>
      </c>
      <c r="G6504" s="14">
        <f>SUMIFS(Lancamentos!$G:$G,Lancamentos!$C:$C,$A6504,Lancamentos!$E:$E,$C6504,Lancamentos!$B:$B,"ENTRADA")</f>
        <v/>
      </c>
      <c r="H6504" s="14">
        <f>SUMIFS(Lancamentos!$G:$G,Lancamentos!$C:$C,$A6504,Lancamentos!$E:$E,$C6504,Lancamentos!$B:$B,"SAIDA_USO")</f>
        <v/>
      </c>
      <c r="I6504" s="14">
        <f>SUMIFS(Lancamentos!$G:$G,Lancamentos!$C:$C,$A6504,Lancamentos!$E:$E,$C6504,Lancamentos!$B:$B,"SAIDA_DESCARTE")</f>
        <v/>
      </c>
      <c r="J6504" s="14">
        <f>G6504-H6504-I6504</f>
        <v/>
      </c>
      <c r="K6504">
        <f>IF(A6504="","",IF(J6504&lt;=IFERROR(VLOOKUP(A6504,Produtos!$A:$E,5,FALSE),0),"ABAIXO DO MINIMO","OK"))</f>
        <v/>
      </c>
    </row>
    <row r="6505">
      <c r="B6505">
        <f>IFERROR(VLOOKUP(A6505,Produtos!A:B,2,FALSE),"")</f>
        <v/>
      </c>
      <c r="D6505" s="10">
        <f>IFERROR(INDEX(Lotes!$E:$E,MATCH(1,(Lotes!$A:$A=A6505)*(Lotes!$C:$C=C6505),0)),"")</f>
        <v/>
      </c>
      <c r="E6505" s="14">
        <f>IF(D6505="","",D6505-TODAY())</f>
        <v/>
      </c>
      <c r="F6505">
        <f>IF(D6505="","",IF(E6505&lt;0,"VENCIDO",IF(E6505&lt;=30,"VENCE EM &lt;= 30 DIAS",IF(E6505&lt;=60,"ATENCAO (31-60 DIAS)","OK"))))</f>
        <v/>
      </c>
      <c r="G6505" s="14">
        <f>SUMIFS(Lancamentos!$G:$G,Lancamentos!$C:$C,$A6505,Lancamentos!$E:$E,$C6505,Lancamentos!$B:$B,"ENTRADA")</f>
        <v/>
      </c>
      <c r="H6505" s="14">
        <f>SUMIFS(Lancamentos!$G:$G,Lancamentos!$C:$C,$A6505,Lancamentos!$E:$E,$C6505,Lancamentos!$B:$B,"SAIDA_USO")</f>
        <v/>
      </c>
      <c r="I6505" s="14">
        <f>SUMIFS(Lancamentos!$G:$G,Lancamentos!$C:$C,$A6505,Lancamentos!$E:$E,$C6505,Lancamentos!$B:$B,"SAIDA_DESCARTE")</f>
        <v/>
      </c>
      <c r="J6505" s="14">
        <f>G6505-H6505-I6505</f>
        <v/>
      </c>
      <c r="K6505">
        <f>IF(A6505="","",IF(J6505&lt;=IFERROR(VLOOKUP(A6505,Produtos!$A:$E,5,FALSE),0),"ABAIXO DO MINIMO","OK"))</f>
        <v/>
      </c>
    </row>
    <row r="6506">
      <c r="B6506">
        <f>IFERROR(VLOOKUP(A6506,Produtos!A:B,2,FALSE),"")</f>
        <v/>
      </c>
      <c r="D6506" s="10">
        <f>IFERROR(INDEX(Lotes!$E:$E,MATCH(1,(Lotes!$A:$A=A6506)*(Lotes!$C:$C=C6506),0)),"")</f>
        <v/>
      </c>
      <c r="E6506" s="14">
        <f>IF(D6506="","",D6506-TODAY())</f>
        <v/>
      </c>
      <c r="F6506">
        <f>IF(D6506="","",IF(E6506&lt;0,"VENCIDO",IF(E6506&lt;=30,"VENCE EM &lt;= 30 DIAS",IF(E6506&lt;=60,"ATENCAO (31-60 DIAS)","OK"))))</f>
        <v/>
      </c>
      <c r="G6506" s="14">
        <f>SUMIFS(Lancamentos!$G:$G,Lancamentos!$C:$C,$A6506,Lancamentos!$E:$E,$C6506,Lancamentos!$B:$B,"ENTRADA")</f>
        <v/>
      </c>
      <c r="H6506" s="14">
        <f>SUMIFS(Lancamentos!$G:$G,Lancamentos!$C:$C,$A6506,Lancamentos!$E:$E,$C6506,Lancamentos!$B:$B,"SAIDA_USO")</f>
        <v/>
      </c>
      <c r="I6506" s="14">
        <f>SUMIFS(Lancamentos!$G:$G,Lancamentos!$C:$C,$A6506,Lancamentos!$E:$E,$C6506,Lancamentos!$B:$B,"SAIDA_DESCARTE")</f>
        <v/>
      </c>
      <c r="J6506" s="14">
        <f>G6506-H6506-I6506</f>
        <v/>
      </c>
      <c r="K6506">
        <f>IF(A6506="","",IF(J6506&lt;=IFERROR(VLOOKUP(A6506,Produtos!$A:$E,5,FALSE),0),"ABAIXO DO MINIMO","OK"))</f>
        <v/>
      </c>
    </row>
    <row r="6507">
      <c r="B6507">
        <f>IFERROR(VLOOKUP(A6507,Produtos!A:B,2,FALSE),"")</f>
        <v/>
      </c>
      <c r="D6507" s="10">
        <f>IFERROR(INDEX(Lotes!$E:$E,MATCH(1,(Lotes!$A:$A=A6507)*(Lotes!$C:$C=C6507),0)),"")</f>
        <v/>
      </c>
      <c r="E6507" s="14">
        <f>IF(D6507="","",D6507-TODAY())</f>
        <v/>
      </c>
      <c r="F6507">
        <f>IF(D6507="","",IF(E6507&lt;0,"VENCIDO",IF(E6507&lt;=30,"VENCE EM &lt;= 30 DIAS",IF(E6507&lt;=60,"ATENCAO (31-60 DIAS)","OK"))))</f>
        <v/>
      </c>
      <c r="G6507" s="14">
        <f>SUMIFS(Lancamentos!$G:$G,Lancamentos!$C:$C,$A6507,Lancamentos!$E:$E,$C6507,Lancamentos!$B:$B,"ENTRADA")</f>
        <v/>
      </c>
      <c r="H6507" s="14">
        <f>SUMIFS(Lancamentos!$G:$G,Lancamentos!$C:$C,$A6507,Lancamentos!$E:$E,$C6507,Lancamentos!$B:$B,"SAIDA_USO")</f>
        <v/>
      </c>
      <c r="I6507" s="14">
        <f>SUMIFS(Lancamentos!$G:$G,Lancamentos!$C:$C,$A6507,Lancamentos!$E:$E,$C6507,Lancamentos!$B:$B,"SAIDA_DESCARTE")</f>
        <v/>
      </c>
      <c r="J6507" s="14">
        <f>G6507-H6507-I6507</f>
        <v/>
      </c>
      <c r="K6507">
        <f>IF(A6507="","",IF(J6507&lt;=IFERROR(VLOOKUP(A6507,Produtos!$A:$E,5,FALSE),0),"ABAIXO DO MINIMO","OK"))</f>
        <v/>
      </c>
    </row>
    <row r="6508">
      <c r="B6508">
        <f>IFERROR(VLOOKUP(A6508,Produtos!A:B,2,FALSE),"")</f>
        <v/>
      </c>
      <c r="D6508" s="10">
        <f>IFERROR(INDEX(Lotes!$E:$E,MATCH(1,(Lotes!$A:$A=A6508)*(Lotes!$C:$C=C6508),0)),"")</f>
        <v/>
      </c>
      <c r="E6508" s="14">
        <f>IF(D6508="","",D6508-TODAY())</f>
        <v/>
      </c>
      <c r="F6508">
        <f>IF(D6508="","",IF(E6508&lt;0,"VENCIDO",IF(E6508&lt;=30,"VENCE EM &lt;= 30 DIAS",IF(E6508&lt;=60,"ATENCAO (31-60 DIAS)","OK"))))</f>
        <v/>
      </c>
      <c r="G6508" s="14">
        <f>SUMIFS(Lancamentos!$G:$G,Lancamentos!$C:$C,$A6508,Lancamentos!$E:$E,$C6508,Lancamentos!$B:$B,"ENTRADA")</f>
        <v/>
      </c>
      <c r="H6508" s="14">
        <f>SUMIFS(Lancamentos!$G:$G,Lancamentos!$C:$C,$A6508,Lancamentos!$E:$E,$C6508,Lancamentos!$B:$B,"SAIDA_USO")</f>
        <v/>
      </c>
      <c r="I6508" s="14">
        <f>SUMIFS(Lancamentos!$G:$G,Lancamentos!$C:$C,$A6508,Lancamentos!$E:$E,$C6508,Lancamentos!$B:$B,"SAIDA_DESCARTE")</f>
        <v/>
      </c>
      <c r="J6508" s="14">
        <f>G6508-H6508-I6508</f>
        <v/>
      </c>
      <c r="K6508">
        <f>IF(A6508="","",IF(J6508&lt;=IFERROR(VLOOKUP(A6508,Produtos!$A:$E,5,FALSE),0),"ABAIXO DO MINIMO","OK"))</f>
        <v/>
      </c>
    </row>
    <row r="6509">
      <c r="B6509">
        <f>IFERROR(VLOOKUP(A6509,Produtos!A:B,2,FALSE),"")</f>
        <v/>
      </c>
      <c r="D6509" s="10">
        <f>IFERROR(INDEX(Lotes!$E:$E,MATCH(1,(Lotes!$A:$A=A6509)*(Lotes!$C:$C=C6509),0)),"")</f>
        <v/>
      </c>
      <c r="E6509" s="14">
        <f>IF(D6509="","",D6509-TODAY())</f>
        <v/>
      </c>
      <c r="F6509">
        <f>IF(D6509="","",IF(E6509&lt;0,"VENCIDO",IF(E6509&lt;=30,"VENCE EM &lt;= 30 DIAS",IF(E6509&lt;=60,"ATENCAO (31-60 DIAS)","OK"))))</f>
        <v/>
      </c>
      <c r="G6509" s="14">
        <f>SUMIFS(Lancamentos!$G:$G,Lancamentos!$C:$C,$A6509,Lancamentos!$E:$E,$C6509,Lancamentos!$B:$B,"ENTRADA")</f>
        <v/>
      </c>
      <c r="H6509" s="14">
        <f>SUMIFS(Lancamentos!$G:$G,Lancamentos!$C:$C,$A6509,Lancamentos!$E:$E,$C6509,Lancamentos!$B:$B,"SAIDA_USO")</f>
        <v/>
      </c>
      <c r="I6509" s="14">
        <f>SUMIFS(Lancamentos!$G:$G,Lancamentos!$C:$C,$A6509,Lancamentos!$E:$E,$C6509,Lancamentos!$B:$B,"SAIDA_DESCARTE")</f>
        <v/>
      </c>
      <c r="J6509" s="14">
        <f>G6509-H6509-I6509</f>
        <v/>
      </c>
      <c r="K6509">
        <f>IF(A6509="","",IF(J6509&lt;=IFERROR(VLOOKUP(A6509,Produtos!$A:$E,5,FALSE),0),"ABAIXO DO MINIMO","OK"))</f>
        <v/>
      </c>
    </row>
    <row r="6510">
      <c r="B6510">
        <f>IFERROR(VLOOKUP(A6510,Produtos!A:B,2,FALSE),"")</f>
        <v/>
      </c>
      <c r="D6510" s="10">
        <f>IFERROR(INDEX(Lotes!$E:$E,MATCH(1,(Lotes!$A:$A=A6510)*(Lotes!$C:$C=C6510),0)),"")</f>
        <v/>
      </c>
      <c r="E6510" s="14">
        <f>IF(D6510="","",D6510-TODAY())</f>
        <v/>
      </c>
      <c r="F6510">
        <f>IF(D6510="","",IF(E6510&lt;0,"VENCIDO",IF(E6510&lt;=30,"VENCE EM &lt;= 30 DIAS",IF(E6510&lt;=60,"ATENCAO (31-60 DIAS)","OK"))))</f>
        <v/>
      </c>
      <c r="G6510" s="14">
        <f>SUMIFS(Lancamentos!$G:$G,Lancamentos!$C:$C,$A6510,Lancamentos!$E:$E,$C6510,Lancamentos!$B:$B,"ENTRADA")</f>
        <v/>
      </c>
      <c r="H6510" s="14">
        <f>SUMIFS(Lancamentos!$G:$G,Lancamentos!$C:$C,$A6510,Lancamentos!$E:$E,$C6510,Lancamentos!$B:$B,"SAIDA_USO")</f>
        <v/>
      </c>
      <c r="I6510" s="14">
        <f>SUMIFS(Lancamentos!$G:$G,Lancamentos!$C:$C,$A6510,Lancamentos!$E:$E,$C6510,Lancamentos!$B:$B,"SAIDA_DESCARTE")</f>
        <v/>
      </c>
      <c r="J6510" s="14">
        <f>G6510-H6510-I6510</f>
        <v/>
      </c>
      <c r="K6510">
        <f>IF(A6510="","",IF(J6510&lt;=IFERROR(VLOOKUP(A6510,Produtos!$A:$E,5,FALSE),0),"ABAIXO DO MINIMO","OK"))</f>
        <v/>
      </c>
    </row>
    <row r="6511">
      <c r="B6511">
        <f>IFERROR(VLOOKUP(A6511,Produtos!A:B,2,FALSE),"")</f>
        <v/>
      </c>
      <c r="D6511" s="10">
        <f>IFERROR(INDEX(Lotes!$E:$E,MATCH(1,(Lotes!$A:$A=A6511)*(Lotes!$C:$C=C6511),0)),"")</f>
        <v/>
      </c>
      <c r="E6511" s="14">
        <f>IF(D6511="","",D6511-TODAY())</f>
        <v/>
      </c>
      <c r="F6511">
        <f>IF(D6511="","",IF(E6511&lt;0,"VENCIDO",IF(E6511&lt;=30,"VENCE EM &lt;= 30 DIAS",IF(E6511&lt;=60,"ATENCAO (31-60 DIAS)","OK"))))</f>
        <v/>
      </c>
      <c r="G6511" s="14">
        <f>SUMIFS(Lancamentos!$G:$G,Lancamentos!$C:$C,$A6511,Lancamentos!$E:$E,$C6511,Lancamentos!$B:$B,"ENTRADA")</f>
        <v/>
      </c>
      <c r="H6511" s="14">
        <f>SUMIFS(Lancamentos!$G:$G,Lancamentos!$C:$C,$A6511,Lancamentos!$E:$E,$C6511,Lancamentos!$B:$B,"SAIDA_USO")</f>
        <v/>
      </c>
      <c r="I6511" s="14">
        <f>SUMIFS(Lancamentos!$G:$G,Lancamentos!$C:$C,$A6511,Lancamentos!$E:$E,$C6511,Lancamentos!$B:$B,"SAIDA_DESCARTE")</f>
        <v/>
      </c>
      <c r="J6511" s="14">
        <f>G6511-H6511-I6511</f>
        <v/>
      </c>
      <c r="K6511">
        <f>IF(A6511="","",IF(J6511&lt;=IFERROR(VLOOKUP(A6511,Produtos!$A:$E,5,FALSE),0),"ABAIXO DO MINIMO","OK"))</f>
        <v/>
      </c>
    </row>
    <row r="6512">
      <c r="B6512">
        <f>IFERROR(VLOOKUP(A6512,Produtos!A:B,2,FALSE),"")</f>
        <v/>
      </c>
      <c r="D6512" s="10">
        <f>IFERROR(INDEX(Lotes!$E:$E,MATCH(1,(Lotes!$A:$A=A6512)*(Lotes!$C:$C=C6512),0)),"")</f>
        <v/>
      </c>
      <c r="E6512" s="14">
        <f>IF(D6512="","",D6512-TODAY())</f>
        <v/>
      </c>
      <c r="F6512">
        <f>IF(D6512="","",IF(E6512&lt;0,"VENCIDO",IF(E6512&lt;=30,"VENCE EM &lt;= 30 DIAS",IF(E6512&lt;=60,"ATENCAO (31-60 DIAS)","OK"))))</f>
        <v/>
      </c>
      <c r="G6512" s="14">
        <f>SUMIFS(Lancamentos!$G:$G,Lancamentos!$C:$C,$A6512,Lancamentos!$E:$E,$C6512,Lancamentos!$B:$B,"ENTRADA")</f>
        <v/>
      </c>
      <c r="H6512" s="14">
        <f>SUMIFS(Lancamentos!$G:$G,Lancamentos!$C:$C,$A6512,Lancamentos!$E:$E,$C6512,Lancamentos!$B:$B,"SAIDA_USO")</f>
        <v/>
      </c>
      <c r="I6512" s="14">
        <f>SUMIFS(Lancamentos!$G:$G,Lancamentos!$C:$C,$A6512,Lancamentos!$E:$E,$C6512,Lancamentos!$B:$B,"SAIDA_DESCARTE")</f>
        <v/>
      </c>
      <c r="J6512" s="14">
        <f>G6512-H6512-I6512</f>
        <v/>
      </c>
      <c r="K6512">
        <f>IF(A6512="","",IF(J6512&lt;=IFERROR(VLOOKUP(A6512,Produtos!$A:$E,5,FALSE),0),"ABAIXO DO MINIMO","OK"))</f>
        <v/>
      </c>
    </row>
    <row r="6513">
      <c r="B6513">
        <f>IFERROR(VLOOKUP(A6513,Produtos!A:B,2,FALSE),"")</f>
        <v/>
      </c>
      <c r="D6513" s="10">
        <f>IFERROR(INDEX(Lotes!$E:$E,MATCH(1,(Lotes!$A:$A=A6513)*(Lotes!$C:$C=C6513),0)),"")</f>
        <v/>
      </c>
      <c r="E6513" s="14">
        <f>IF(D6513="","",D6513-TODAY())</f>
        <v/>
      </c>
      <c r="F6513">
        <f>IF(D6513="","",IF(E6513&lt;0,"VENCIDO",IF(E6513&lt;=30,"VENCE EM &lt;= 30 DIAS",IF(E6513&lt;=60,"ATENCAO (31-60 DIAS)","OK"))))</f>
        <v/>
      </c>
      <c r="G6513" s="14">
        <f>SUMIFS(Lancamentos!$G:$G,Lancamentos!$C:$C,$A6513,Lancamentos!$E:$E,$C6513,Lancamentos!$B:$B,"ENTRADA")</f>
        <v/>
      </c>
      <c r="H6513" s="14">
        <f>SUMIFS(Lancamentos!$G:$G,Lancamentos!$C:$C,$A6513,Lancamentos!$E:$E,$C6513,Lancamentos!$B:$B,"SAIDA_USO")</f>
        <v/>
      </c>
      <c r="I6513" s="14">
        <f>SUMIFS(Lancamentos!$G:$G,Lancamentos!$C:$C,$A6513,Lancamentos!$E:$E,$C6513,Lancamentos!$B:$B,"SAIDA_DESCARTE")</f>
        <v/>
      </c>
      <c r="J6513" s="14">
        <f>G6513-H6513-I6513</f>
        <v/>
      </c>
      <c r="K6513">
        <f>IF(A6513="","",IF(J6513&lt;=IFERROR(VLOOKUP(A6513,Produtos!$A:$E,5,FALSE),0),"ABAIXO DO MINIMO","OK"))</f>
        <v/>
      </c>
    </row>
    <row r="6514">
      <c r="B6514">
        <f>IFERROR(VLOOKUP(A6514,Produtos!A:B,2,FALSE),"")</f>
        <v/>
      </c>
      <c r="D6514" s="10">
        <f>IFERROR(INDEX(Lotes!$E:$E,MATCH(1,(Lotes!$A:$A=A6514)*(Lotes!$C:$C=C6514),0)),"")</f>
        <v/>
      </c>
      <c r="E6514" s="14">
        <f>IF(D6514="","",D6514-TODAY())</f>
        <v/>
      </c>
      <c r="F6514">
        <f>IF(D6514="","",IF(E6514&lt;0,"VENCIDO",IF(E6514&lt;=30,"VENCE EM &lt;= 30 DIAS",IF(E6514&lt;=60,"ATENCAO (31-60 DIAS)","OK"))))</f>
        <v/>
      </c>
      <c r="G6514" s="14">
        <f>SUMIFS(Lancamentos!$G:$G,Lancamentos!$C:$C,$A6514,Lancamentos!$E:$E,$C6514,Lancamentos!$B:$B,"ENTRADA")</f>
        <v/>
      </c>
      <c r="H6514" s="14">
        <f>SUMIFS(Lancamentos!$G:$G,Lancamentos!$C:$C,$A6514,Lancamentos!$E:$E,$C6514,Lancamentos!$B:$B,"SAIDA_USO")</f>
        <v/>
      </c>
      <c r="I6514" s="14">
        <f>SUMIFS(Lancamentos!$G:$G,Lancamentos!$C:$C,$A6514,Lancamentos!$E:$E,$C6514,Lancamentos!$B:$B,"SAIDA_DESCARTE")</f>
        <v/>
      </c>
      <c r="J6514" s="14">
        <f>G6514-H6514-I6514</f>
        <v/>
      </c>
      <c r="K6514">
        <f>IF(A6514="","",IF(J6514&lt;=IFERROR(VLOOKUP(A6514,Produtos!$A:$E,5,FALSE),0),"ABAIXO DO MINIMO","OK"))</f>
        <v/>
      </c>
    </row>
    <row r="6515">
      <c r="B6515">
        <f>IFERROR(VLOOKUP(A6515,Produtos!A:B,2,FALSE),"")</f>
        <v/>
      </c>
      <c r="D6515" s="10">
        <f>IFERROR(INDEX(Lotes!$E:$E,MATCH(1,(Lotes!$A:$A=A6515)*(Lotes!$C:$C=C6515),0)),"")</f>
        <v/>
      </c>
      <c r="E6515" s="14">
        <f>IF(D6515="","",D6515-TODAY())</f>
        <v/>
      </c>
      <c r="F6515">
        <f>IF(D6515="","",IF(E6515&lt;0,"VENCIDO",IF(E6515&lt;=30,"VENCE EM &lt;= 30 DIAS",IF(E6515&lt;=60,"ATENCAO (31-60 DIAS)","OK"))))</f>
        <v/>
      </c>
      <c r="G6515" s="14">
        <f>SUMIFS(Lancamentos!$G:$G,Lancamentos!$C:$C,$A6515,Lancamentos!$E:$E,$C6515,Lancamentos!$B:$B,"ENTRADA")</f>
        <v/>
      </c>
      <c r="H6515" s="14">
        <f>SUMIFS(Lancamentos!$G:$G,Lancamentos!$C:$C,$A6515,Lancamentos!$E:$E,$C6515,Lancamentos!$B:$B,"SAIDA_USO")</f>
        <v/>
      </c>
      <c r="I6515" s="14">
        <f>SUMIFS(Lancamentos!$G:$G,Lancamentos!$C:$C,$A6515,Lancamentos!$E:$E,$C6515,Lancamentos!$B:$B,"SAIDA_DESCARTE")</f>
        <v/>
      </c>
      <c r="J6515" s="14">
        <f>G6515-H6515-I6515</f>
        <v/>
      </c>
      <c r="K6515">
        <f>IF(A6515="","",IF(J6515&lt;=IFERROR(VLOOKUP(A6515,Produtos!$A:$E,5,FALSE),0),"ABAIXO DO MINIMO","OK"))</f>
        <v/>
      </c>
    </row>
    <row r="6516">
      <c r="B6516">
        <f>IFERROR(VLOOKUP(A6516,Produtos!A:B,2,FALSE),"")</f>
        <v/>
      </c>
      <c r="D6516" s="10">
        <f>IFERROR(INDEX(Lotes!$E:$E,MATCH(1,(Lotes!$A:$A=A6516)*(Lotes!$C:$C=C6516),0)),"")</f>
        <v/>
      </c>
      <c r="E6516" s="14">
        <f>IF(D6516="","",D6516-TODAY())</f>
        <v/>
      </c>
      <c r="F6516">
        <f>IF(D6516="","",IF(E6516&lt;0,"VENCIDO",IF(E6516&lt;=30,"VENCE EM &lt;= 30 DIAS",IF(E6516&lt;=60,"ATENCAO (31-60 DIAS)","OK"))))</f>
        <v/>
      </c>
      <c r="G6516" s="14">
        <f>SUMIFS(Lancamentos!$G:$G,Lancamentos!$C:$C,$A6516,Lancamentos!$E:$E,$C6516,Lancamentos!$B:$B,"ENTRADA")</f>
        <v/>
      </c>
      <c r="H6516" s="14">
        <f>SUMIFS(Lancamentos!$G:$G,Lancamentos!$C:$C,$A6516,Lancamentos!$E:$E,$C6516,Lancamentos!$B:$B,"SAIDA_USO")</f>
        <v/>
      </c>
      <c r="I6516" s="14">
        <f>SUMIFS(Lancamentos!$G:$G,Lancamentos!$C:$C,$A6516,Lancamentos!$E:$E,$C6516,Lancamentos!$B:$B,"SAIDA_DESCARTE")</f>
        <v/>
      </c>
      <c r="J6516" s="14">
        <f>G6516-H6516-I6516</f>
        <v/>
      </c>
      <c r="K6516">
        <f>IF(A6516="","",IF(J6516&lt;=IFERROR(VLOOKUP(A6516,Produtos!$A:$E,5,FALSE),0),"ABAIXO DO MINIMO","OK"))</f>
        <v/>
      </c>
    </row>
    <row r="6517">
      <c r="B6517">
        <f>IFERROR(VLOOKUP(A6517,Produtos!A:B,2,FALSE),"")</f>
        <v/>
      </c>
      <c r="D6517" s="10">
        <f>IFERROR(INDEX(Lotes!$E:$E,MATCH(1,(Lotes!$A:$A=A6517)*(Lotes!$C:$C=C6517),0)),"")</f>
        <v/>
      </c>
      <c r="E6517" s="14">
        <f>IF(D6517="","",D6517-TODAY())</f>
        <v/>
      </c>
      <c r="F6517">
        <f>IF(D6517="","",IF(E6517&lt;0,"VENCIDO",IF(E6517&lt;=30,"VENCE EM &lt;= 30 DIAS",IF(E6517&lt;=60,"ATENCAO (31-60 DIAS)","OK"))))</f>
        <v/>
      </c>
      <c r="G6517" s="14">
        <f>SUMIFS(Lancamentos!$G:$G,Lancamentos!$C:$C,$A6517,Lancamentos!$E:$E,$C6517,Lancamentos!$B:$B,"ENTRADA")</f>
        <v/>
      </c>
      <c r="H6517" s="14">
        <f>SUMIFS(Lancamentos!$G:$G,Lancamentos!$C:$C,$A6517,Lancamentos!$E:$E,$C6517,Lancamentos!$B:$B,"SAIDA_USO")</f>
        <v/>
      </c>
      <c r="I6517" s="14">
        <f>SUMIFS(Lancamentos!$G:$G,Lancamentos!$C:$C,$A6517,Lancamentos!$E:$E,$C6517,Lancamentos!$B:$B,"SAIDA_DESCARTE")</f>
        <v/>
      </c>
      <c r="J6517" s="14">
        <f>G6517-H6517-I6517</f>
        <v/>
      </c>
      <c r="K6517">
        <f>IF(A6517="","",IF(J6517&lt;=IFERROR(VLOOKUP(A6517,Produtos!$A:$E,5,FALSE),0),"ABAIXO DO MINIMO","OK"))</f>
        <v/>
      </c>
    </row>
    <row r="6518">
      <c r="B6518">
        <f>IFERROR(VLOOKUP(A6518,Produtos!A:B,2,FALSE),"")</f>
        <v/>
      </c>
      <c r="D6518" s="10">
        <f>IFERROR(INDEX(Lotes!$E:$E,MATCH(1,(Lotes!$A:$A=A6518)*(Lotes!$C:$C=C6518),0)),"")</f>
        <v/>
      </c>
      <c r="E6518" s="14">
        <f>IF(D6518="","",D6518-TODAY())</f>
        <v/>
      </c>
      <c r="F6518">
        <f>IF(D6518="","",IF(E6518&lt;0,"VENCIDO",IF(E6518&lt;=30,"VENCE EM &lt;= 30 DIAS",IF(E6518&lt;=60,"ATENCAO (31-60 DIAS)","OK"))))</f>
        <v/>
      </c>
      <c r="G6518" s="14">
        <f>SUMIFS(Lancamentos!$G:$G,Lancamentos!$C:$C,$A6518,Lancamentos!$E:$E,$C6518,Lancamentos!$B:$B,"ENTRADA")</f>
        <v/>
      </c>
      <c r="H6518" s="14">
        <f>SUMIFS(Lancamentos!$G:$G,Lancamentos!$C:$C,$A6518,Lancamentos!$E:$E,$C6518,Lancamentos!$B:$B,"SAIDA_USO")</f>
        <v/>
      </c>
      <c r="I6518" s="14">
        <f>SUMIFS(Lancamentos!$G:$G,Lancamentos!$C:$C,$A6518,Lancamentos!$E:$E,$C6518,Lancamentos!$B:$B,"SAIDA_DESCARTE")</f>
        <v/>
      </c>
      <c r="J6518" s="14">
        <f>G6518-H6518-I6518</f>
        <v/>
      </c>
      <c r="K6518">
        <f>IF(A6518="","",IF(J6518&lt;=IFERROR(VLOOKUP(A6518,Produtos!$A:$E,5,FALSE),0),"ABAIXO DO MINIMO","OK"))</f>
        <v/>
      </c>
    </row>
    <row r="6519">
      <c r="B6519">
        <f>IFERROR(VLOOKUP(A6519,Produtos!A:B,2,FALSE),"")</f>
        <v/>
      </c>
      <c r="D6519" s="10">
        <f>IFERROR(INDEX(Lotes!$E:$E,MATCH(1,(Lotes!$A:$A=A6519)*(Lotes!$C:$C=C6519),0)),"")</f>
        <v/>
      </c>
      <c r="E6519" s="14">
        <f>IF(D6519="","",D6519-TODAY())</f>
        <v/>
      </c>
      <c r="F6519">
        <f>IF(D6519="","",IF(E6519&lt;0,"VENCIDO",IF(E6519&lt;=30,"VENCE EM &lt;= 30 DIAS",IF(E6519&lt;=60,"ATENCAO (31-60 DIAS)","OK"))))</f>
        <v/>
      </c>
      <c r="G6519" s="14">
        <f>SUMIFS(Lancamentos!$G:$G,Lancamentos!$C:$C,$A6519,Lancamentos!$E:$E,$C6519,Lancamentos!$B:$B,"ENTRADA")</f>
        <v/>
      </c>
      <c r="H6519" s="14">
        <f>SUMIFS(Lancamentos!$G:$G,Lancamentos!$C:$C,$A6519,Lancamentos!$E:$E,$C6519,Lancamentos!$B:$B,"SAIDA_USO")</f>
        <v/>
      </c>
      <c r="I6519" s="14">
        <f>SUMIFS(Lancamentos!$G:$G,Lancamentos!$C:$C,$A6519,Lancamentos!$E:$E,$C6519,Lancamentos!$B:$B,"SAIDA_DESCARTE")</f>
        <v/>
      </c>
      <c r="J6519" s="14">
        <f>G6519-H6519-I6519</f>
        <v/>
      </c>
      <c r="K6519">
        <f>IF(A6519="","",IF(J6519&lt;=IFERROR(VLOOKUP(A6519,Produtos!$A:$E,5,FALSE),0),"ABAIXO DO MINIMO","OK"))</f>
        <v/>
      </c>
    </row>
    <row r="6520">
      <c r="B6520">
        <f>IFERROR(VLOOKUP(A6520,Produtos!A:B,2,FALSE),"")</f>
        <v/>
      </c>
      <c r="D6520" s="10">
        <f>IFERROR(INDEX(Lotes!$E:$E,MATCH(1,(Lotes!$A:$A=A6520)*(Lotes!$C:$C=C6520),0)),"")</f>
        <v/>
      </c>
      <c r="E6520" s="14">
        <f>IF(D6520="","",D6520-TODAY())</f>
        <v/>
      </c>
      <c r="F6520">
        <f>IF(D6520="","",IF(E6520&lt;0,"VENCIDO",IF(E6520&lt;=30,"VENCE EM &lt;= 30 DIAS",IF(E6520&lt;=60,"ATENCAO (31-60 DIAS)","OK"))))</f>
        <v/>
      </c>
      <c r="G6520" s="14">
        <f>SUMIFS(Lancamentos!$G:$G,Lancamentos!$C:$C,$A6520,Lancamentos!$E:$E,$C6520,Lancamentos!$B:$B,"ENTRADA")</f>
        <v/>
      </c>
      <c r="H6520" s="14">
        <f>SUMIFS(Lancamentos!$G:$G,Lancamentos!$C:$C,$A6520,Lancamentos!$E:$E,$C6520,Lancamentos!$B:$B,"SAIDA_USO")</f>
        <v/>
      </c>
      <c r="I6520" s="14">
        <f>SUMIFS(Lancamentos!$G:$G,Lancamentos!$C:$C,$A6520,Lancamentos!$E:$E,$C6520,Lancamentos!$B:$B,"SAIDA_DESCARTE")</f>
        <v/>
      </c>
      <c r="J6520" s="14">
        <f>G6520-H6520-I6520</f>
        <v/>
      </c>
      <c r="K6520">
        <f>IF(A6520="","",IF(J6520&lt;=IFERROR(VLOOKUP(A6520,Produtos!$A:$E,5,FALSE),0),"ABAIXO DO MINIMO","OK"))</f>
        <v/>
      </c>
    </row>
    <row r="6521">
      <c r="B6521">
        <f>IFERROR(VLOOKUP(A6521,Produtos!A:B,2,FALSE),"")</f>
        <v/>
      </c>
      <c r="D6521" s="10">
        <f>IFERROR(INDEX(Lotes!$E:$E,MATCH(1,(Lotes!$A:$A=A6521)*(Lotes!$C:$C=C6521),0)),"")</f>
        <v/>
      </c>
      <c r="E6521" s="14">
        <f>IF(D6521="","",D6521-TODAY())</f>
        <v/>
      </c>
      <c r="F6521">
        <f>IF(D6521="","",IF(E6521&lt;0,"VENCIDO",IF(E6521&lt;=30,"VENCE EM &lt;= 30 DIAS",IF(E6521&lt;=60,"ATENCAO (31-60 DIAS)","OK"))))</f>
        <v/>
      </c>
      <c r="G6521" s="14">
        <f>SUMIFS(Lancamentos!$G:$G,Lancamentos!$C:$C,$A6521,Lancamentos!$E:$E,$C6521,Lancamentos!$B:$B,"ENTRADA")</f>
        <v/>
      </c>
      <c r="H6521" s="14">
        <f>SUMIFS(Lancamentos!$G:$G,Lancamentos!$C:$C,$A6521,Lancamentos!$E:$E,$C6521,Lancamentos!$B:$B,"SAIDA_USO")</f>
        <v/>
      </c>
      <c r="I6521" s="14">
        <f>SUMIFS(Lancamentos!$G:$G,Lancamentos!$C:$C,$A6521,Lancamentos!$E:$E,$C6521,Lancamentos!$B:$B,"SAIDA_DESCARTE")</f>
        <v/>
      </c>
      <c r="J6521" s="14">
        <f>G6521-H6521-I6521</f>
        <v/>
      </c>
      <c r="K6521">
        <f>IF(A6521="","",IF(J6521&lt;=IFERROR(VLOOKUP(A6521,Produtos!$A:$E,5,FALSE),0),"ABAIXO DO MINIMO","OK"))</f>
        <v/>
      </c>
    </row>
    <row r="6522">
      <c r="B6522">
        <f>IFERROR(VLOOKUP(A6522,Produtos!A:B,2,FALSE),"")</f>
        <v/>
      </c>
      <c r="D6522" s="10">
        <f>IFERROR(INDEX(Lotes!$E:$E,MATCH(1,(Lotes!$A:$A=A6522)*(Lotes!$C:$C=C6522),0)),"")</f>
        <v/>
      </c>
      <c r="E6522" s="14">
        <f>IF(D6522="","",D6522-TODAY())</f>
        <v/>
      </c>
      <c r="F6522">
        <f>IF(D6522="","",IF(E6522&lt;0,"VENCIDO",IF(E6522&lt;=30,"VENCE EM &lt;= 30 DIAS",IF(E6522&lt;=60,"ATENCAO (31-60 DIAS)","OK"))))</f>
        <v/>
      </c>
      <c r="G6522" s="14">
        <f>SUMIFS(Lancamentos!$G:$G,Lancamentos!$C:$C,$A6522,Lancamentos!$E:$E,$C6522,Lancamentos!$B:$B,"ENTRADA")</f>
        <v/>
      </c>
      <c r="H6522" s="14">
        <f>SUMIFS(Lancamentos!$G:$G,Lancamentos!$C:$C,$A6522,Lancamentos!$E:$E,$C6522,Lancamentos!$B:$B,"SAIDA_USO")</f>
        <v/>
      </c>
      <c r="I6522" s="14">
        <f>SUMIFS(Lancamentos!$G:$G,Lancamentos!$C:$C,$A6522,Lancamentos!$E:$E,$C6522,Lancamentos!$B:$B,"SAIDA_DESCARTE")</f>
        <v/>
      </c>
      <c r="J6522" s="14">
        <f>G6522-H6522-I6522</f>
        <v/>
      </c>
      <c r="K6522">
        <f>IF(A6522="","",IF(J6522&lt;=IFERROR(VLOOKUP(A6522,Produtos!$A:$E,5,FALSE),0),"ABAIXO DO MINIMO","OK"))</f>
        <v/>
      </c>
    </row>
    <row r="6523">
      <c r="B6523">
        <f>IFERROR(VLOOKUP(A6523,Produtos!A:B,2,FALSE),"")</f>
        <v/>
      </c>
      <c r="D6523" s="10">
        <f>IFERROR(INDEX(Lotes!$E:$E,MATCH(1,(Lotes!$A:$A=A6523)*(Lotes!$C:$C=C6523),0)),"")</f>
        <v/>
      </c>
      <c r="E6523" s="14">
        <f>IF(D6523="","",D6523-TODAY())</f>
        <v/>
      </c>
      <c r="F6523">
        <f>IF(D6523="","",IF(E6523&lt;0,"VENCIDO",IF(E6523&lt;=30,"VENCE EM &lt;= 30 DIAS",IF(E6523&lt;=60,"ATENCAO (31-60 DIAS)","OK"))))</f>
        <v/>
      </c>
      <c r="G6523" s="14">
        <f>SUMIFS(Lancamentos!$G:$G,Lancamentos!$C:$C,$A6523,Lancamentos!$E:$E,$C6523,Lancamentos!$B:$B,"ENTRADA")</f>
        <v/>
      </c>
      <c r="H6523" s="14">
        <f>SUMIFS(Lancamentos!$G:$G,Lancamentos!$C:$C,$A6523,Lancamentos!$E:$E,$C6523,Lancamentos!$B:$B,"SAIDA_USO")</f>
        <v/>
      </c>
      <c r="I6523" s="14">
        <f>SUMIFS(Lancamentos!$G:$G,Lancamentos!$C:$C,$A6523,Lancamentos!$E:$E,$C6523,Lancamentos!$B:$B,"SAIDA_DESCARTE")</f>
        <v/>
      </c>
      <c r="J6523" s="14">
        <f>G6523-H6523-I6523</f>
        <v/>
      </c>
      <c r="K6523">
        <f>IF(A6523="","",IF(J6523&lt;=IFERROR(VLOOKUP(A6523,Produtos!$A:$E,5,FALSE),0),"ABAIXO DO MINIMO","OK"))</f>
        <v/>
      </c>
    </row>
    <row r="6524">
      <c r="B6524">
        <f>IFERROR(VLOOKUP(A6524,Produtos!A:B,2,FALSE),"")</f>
        <v/>
      </c>
      <c r="D6524" s="10">
        <f>IFERROR(INDEX(Lotes!$E:$E,MATCH(1,(Lotes!$A:$A=A6524)*(Lotes!$C:$C=C6524),0)),"")</f>
        <v/>
      </c>
      <c r="E6524" s="14">
        <f>IF(D6524="","",D6524-TODAY())</f>
        <v/>
      </c>
      <c r="F6524">
        <f>IF(D6524="","",IF(E6524&lt;0,"VENCIDO",IF(E6524&lt;=30,"VENCE EM &lt;= 30 DIAS",IF(E6524&lt;=60,"ATENCAO (31-60 DIAS)","OK"))))</f>
        <v/>
      </c>
      <c r="G6524" s="14">
        <f>SUMIFS(Lancamentos!$G:$G,Lancamentos!$C:$C,$A6524,Lancamentos!$E:$E,$C6524,Lancamentos!$B:$B,"ENTRADA")</f>
        <v/>
      </c>
      <c r="H6524" s="14">
        <f>SUMIFS(Lancamentos!$G:$G,Lancamentos!$C:$C,$A6524,Lancamentos!$E:$E,$C6524,Lancamentos!$B:$B,"SAIDA_USO")</f>
        <v/>
      </c>
      <c r="I6524" s="14">
        <f>SUMIFS(Lancamentos!$G:$G,Lancamentos!$C:$C,$A6524,Lancamentos!$E:$E,$C6524,Lancamentos!$B:$B,"SAIDA_DESCARTE")</f>
        <v/>
      </c>
      <c r="J6524" s="14">
        <f>G6524-H6524-I6524</f>
        <v/>
      </c>
      <c r="K6524">
        <f>IF(A6524="","",IF(J6524&lt;=IFERROR(VLOOKUP(A6524,Produtos!$A:$E,5,FALSE),0),"ABAIXO DO MINIMO","OK"))</f>
        <v/>
      </c>
    </row>
    <row r="6525">
      <c r="B6525">
        <f>IFERROR(VLOOKUP(A6525,Produtos!A:B,2,FALSE),"")</f>
        <v/>
      </c>
      <c r="D6525" s="10">
        <f>IFERROR(INDEX(Lotes!$E:$E,MATCH(1,(Lotes!$A:$A=A6525)*(Lotes!$C:$C=C6525),0)),"")</f>
        <v/>
      </c>
      <c r="E6525" s="14">
        <f>IF(D6525="","",D6525-TODAY())</f>
        <v/>
      </c>
      <c r="F6525">
        <f>IF(D6525="","",IF(E6525&lt;0,"VENCIDO",IF(E6525&lt;=30,"VENCE EM &lt;= 30 DIAS",IF(E6525&lt;=60,"ATENCAO (31-60 DIAS)","OK"))))</f>
        <v/>
      </c>
      <c r="G6525" s="14">
        <f>SUMIFS(Lancamentos!$G:$G,Lancamentos!$C:$C,$A6525,Lancamentos!$E:$E,$C6525,Lancamentos!$B:$B,"ENTRADA")</f>
        <v/>
      </c>
      <c r="H6525" s="14">
        <f>SUMIFS(Lancamentos!$G:$G,Lancamentos!$C:$C,$A6525,Lancamentos!$E:$E,$C6525,Lancamentos!$B:$B,"SAIDA_USO")</f>
        <v/>
      </c>
      <c r="I6525" s="14">
        <f>SUMIFS(Lancamentos!$G:$G,Lancamentos!$C:$C,$A6525,Lancamentos!$E:$E,$C6525,Lancamentos!$B:$B,"SAIDA_DESCARTE")</f>
        <v/>
      </c>
      <c r="J6525" s="14">
        <f>G6525-H6525-I6525</f>
        <v/>
      </c>
      <c r="K6525">
        <f>IF(A6525="","",IF(J6525&lt;=IFERROR(VLOOKUP(A6525,Produtos!$A:$E,5,FALSE),0),"ABAIXO DO MINIMO","OK"))</f>
        <v/>
      </c>
    </row>
    <row r="6526">
      <c r="B6526">
        <f>IFERROR(VLOOKUP(A6526,Produtos!A:B,2,FALSE),"")</f>
        <v/>
      </c>
      <c r="D6526" s="10">
        <f>IFERROR(INDEX(Lotes!$E:$E,MATCH(1,(Lotes!$A:$A=A6526)*(Lotes!$C:$C=C6526),0)),"")</f>
        <v/>
      </c>
      <c r="E6526" s="14">
        <f>IF(D6526="","",D6526-TODAY())</f>
        <v/>
      </c>
      <c r="F6526">
        <f>IF(D6526="","",IF(E6526&lt;0,"VENCIDO",IF(E6526&lt;=30,"VENCE EM &lt;= 30 DIAS",IF(E6526&lt;=60,"ATENCAO (31-60 DIAS)","OK"))))</f>
        <v/>
      </c>
      <c r="G6526" s="14">
        <f>SUMIFS(Lancamentos!$G:$G,Lancamentos!$C:$C,$A6526,Lancamentos!$E:$E,$C6526,Lancamentos!$B:$B,"ENTRADA")</f>
        <v/>
      </c>
      <c r="H6526" s="14">
        <f>SUMIFS(Lancamentos!$G:$G,Lancamentos!$C:$C,$A6526,Lancamentos!$E:$E,$C6526,Lancamentos!$B:$B,"SAIDA_USO")</f>
        <v/>
      </c>
      <c r="I6526" s="14">
        <f>SUMIFS(Lancamentos!$G:$G,Lancamentos!$C:$C,$A6526,Lancamentos!$E:$E,$C6526,Lancamentos!$B:$B,"SAIDA_DESCARTE")</f>
        <v/>
      </c>
      <c r="J6526" s="14">
        <f>G6526-H6526-I6526</f>
        <v/>
      </c>
      <c r="K6526">
        <f>IF(A6526="","",IF(J6526&lt;=IFERROR(VLOOKUP(A6526,Produtos!$A:$E,5,FALSE),0),"ABAIXO DO MINIMO","OK"))</f>
        <v/>
      </c>
    </row>
    <row r="6527">
      <c r="B6527">
        <f>IFERROR(VLOOKUP(A6527,Produtos!A:B,2,FALSE),"")</f>
        <v/>
      </c>
      <c r="D6527" s="10">
        <f>IFERROR(INDEX(Lotes!$E:$E,MATCH(1,(Lotes!$A:$A=A6527)*(Lotes!$C:$C=C6527),0)),"")</f>
        <v/>
      </c>
      <c r="E6527" s="14">
        <f>IF(D6527="","",D6527-TODAY())</f>
        <v/>
      </c>
      <c r="F6527">
        <f>IF(D6527="","",IF(E6527&lt;0,"VENCIDO",IF(E6527&lt;=30,"VENCE EM &lt;= 30 DIAS",IF(E6527&lt;=60,"ATENCAO (31-60 DIAS)","OK"))))</f>
        <v/>
      </c>
      <c r="G6527" s="14">
        <f>SUMIFS(Lancamentos!$G:$G,Lancamentos!$C:$C,$A6527,Lancamentos!$E:$E,$C6527,Lancamentos!$B:$B,"ENTRADA")</f>
        <v/>
      </c>
      <c r="H6527" s="14">
        <f>SUMIFS(Lancamentos!$G:$G,Lancamentos!$C:$C,$A6527,Lancamentos!$E:$E,$C6527,Lancamentos!$B:$B,"SAIDA_USO")</f>
        <v/>
      </c>
      <c r="I6527" s="14">
        <f>SUMIFS(Lancamentos!$G:$G,Lancamentos!$C:$C,$A6527,Lancamentos!$E:$E,$C6527,Lancamentos!$B:$B,"SAIDA_DESCARTE")</f>
        <v/>
      </c>
      <c r="J6527" s="14">
        <f>G6527-H6527-I6527</f>
        <v/>
      </c>
      <c r="K6527">
        <f>IF(A6527="","",IF(J6527&lt;=IFERROR(VLOOKUP(A6527,Produtos!$A:$E,5,FALSE),0),"ABAIXO DO MINIMO","OK"))</f>
        <v/>
      </c>
    </row>
    <row r="6528">
      <c r="B6528">
        <f>IFERROR(VLOOKUP(A6528,Produtos!A:B,2,FALSE),"")</f>
        <v/>
      </c>
      <c r="D6528" s="10">
        <f>IFERROR(INDEX(Lotes!$E:$E,MATCH(1,(Lotes!$A:$A=A6528)*(Lotes!$C:$C=C6528),0)),"")</f>
        <v/>
      </c>
      <c r="E6528" s="14">
        <f>IF(D6528="","",D6528-TODAY())</f>
        <v/>
      </c>
      <c r="F6528">
        <f>IF(D6528="","",IF(E6528&lt;0,"VENCIDO",IF(E6528&lt;=30,"VENCE EM &lt;= 30 DIAS",IF(E6528&lt;=60,"ATENCAO (31-60 DIAS)","OK"))))</f>
        <v/>
      </c>
      <c r="G6528" s="14">
        <f>SUMIFS(Lancamentos!$G:$G,Lancamentos!$C:$C,$A6528,Lancamentos!$E:$E,$C6528,Lancamentos!$B:$B,"ENTRADA")</f>
        <v/>
      </c>
      <c r="H6528" s="14">
        <f>SUMIFS(Lancamentos!$G:$G,Lancamentos!$C:$C,$A6528,Lancamentos!$E:$E,$C6528,Lancamentos!$B:$B,"SAIDA_USO")</f>
        <v/>
      </c>
      <c r="I6528" s="14">
        <f>SUMIFS(Lancamentos!$G:$G,Lancamentos!$C:$C,$A6528,Lancamentos!$E:$E,$C6528,Lancamentos!$B:$B,"SAIDA_DESCARTE")</f>
        <v/>
      </c>
      <c r="J6528" s="14">
        <f>G6528-H6528-I6528</f>
        <v/>
      </c>
      <c r="K6528">
        <f>IF(A6528="","",IF(J6528&lt;=IFERROR(VLOOKUP(A6528,Produtos!$A:$E,5,FALSE),0),"ABAIXO DO MINIMO","OK"))</f>
        <v/>
      </c>
    </row>
    <row r="6529">
      <c r="B6529">
        <f>IFERROR(VLOOKUP(A6529,Produtos!A:B,2,FALSE),"")</f>
        <v/>
      </c>
      <c r="D6529" s="10">
        <f>IFERROR(INDEX(Lotes!$E:$E,MATCH(1,(Lotes!$A:$A=A6529)*(Lotes!$C:$C=C6529),0)),"")</f>
        <v/>
      </c>
      <c r="E6529" s="14">
        <f>IF(D6529="","",D6529-TODAY())</f>
        <v/>
      </c>
      <c r="F6529">
        <f>IF(D6529="","",IF(E6529&lt;0,"VENCIDO",IF(E6529&lt;=30,"VENCE EM &lt;= 30 DIAS",IF(E6529&lt;=60,"ATENCAO (31-60 DIAS)","OK"))))</f>
        <v/>
      </c>
      <c r="G6529" s="14">
        <f>SUMIFS(Lancamentos!$G:$G,Lancamentos!$C:$C,$A6529,Lancamentos!$E:$E,$C6529,Lancamentos!$B:$B,"ENTRADA")</f>
        <v/>
      </c>
      <c r="H6529" s="14">
        <f>SUMIFS(Lancamentos!$G:$G,Lancamentos!$C:$C,$A6529,Lancamentos!$E:$E,$C6529,Lancamentos!$B:$B,"SAIDA_USO")</f>
        <v/>
      </c>
      <c r="I6529" s="14">
        <f>SUMIFS(Lancamentos!$G:$G,Lancamentos!$C:$C,$A6529,Lancamentos!$E:$E,$C6529,Lancamentos!$B:$B,"SAIDA_DESCARTE")</f>
        <v/>
      </c>
      <c r="J6529" s="14">
        <f>G6529-H6529-I6529</f>
        <v/>
      </c>
      <c r="K6529">
        <f>IF(A6529="","",IF(J6529&lt;=IFERROR(VLOOKUP(A6529,Produtos!$A:$E,5,FALSE),0),"ABAIXO DO MINIMO","OK"))</f>
        <v/>
      </c>
    </row>
    <row r="6530">
      <c r="B6530">
        <f>IFERROR(VLOOKUP(A6530,Produtos!A:B,2,FALSE),"")</f>
        <v/>
      </c>
      <c r="D6530" s="10">
        <f>IFERROR(INDEX(Lotes!$E:$E,MATCH(1,(Lotes!$A:$A=A6530)*(Lotes!$C:$C=C6530),0)),"")</f>
        <v/>
      </c>
      <c r="E6530" s="14">
        <f>IF(D6530="","",D6530-TODAY())</f>
        <v/>
      </c>
      <c r="F6530">
        <f>IF(D6530="","",IF(E6530&lt;0,"VENCIDO",IF(E6530&lt;=30,"VENCE EM &lt;= 30 DIAS",IF(E6530&lt;=60,"ATENCAO (31-60 DIAS)","OK"))))</f>
        <v/>
      </c>
      <c r="G6530" s="14">
        <f>SUMIFS(Lancamentos!$G:$G,Lancamentos!$C:$C,$A6530,Lancamentos!$E:$E,$C6530,Lancamentos!$B:$B,"ENTRADA")</f>
        <v/>
      </c>
      <c r="H6530" s="14">
        <f>SUMIFS(Lancamentos!$G:$G,Lancamentos!$C:$C,$A6530,Lancamentos!$E:$E,$C6530,Lancamentos!$B:$B,"SAIDA_USO")</f>
        <v/>
      </c>
      <c r="I6530" s="14">
        <f>SUMIFS(Lancamentos!$G:$G,Lancamentos!$C:$C,$A6530,Lancamentos!$E:$E,$C6530,Lancamentos!$B:$B,"SAIDA_DESCARTE")</f>
        <v/>
      </c>
      <c r="J6530" s="14">
        <f>G6530-H6530-I6530</f>
        <v/>
      </c>
      <c r="K6530">
        <f>IF(A6530="","",IF(J6530&lt;=IFERROR(VLOOKUP(A6530,Produtos!$A:$E,5,FALSE),0),"ABAIXO DO MINIMO","OK"))</f>
        <v/>
      </c>
    </row>
    <row r="6531">
      <c r="B6531">
        <f>IFERROR(VLOOKUP(A6531,Produtos!A:B,2,FALSE),"")</f>
        <v/>
      </c>
      <c r="D6531" s="10">
        <f>IFERROR(INDEX(Lotes!$E:$E,MATCH(1,(Lotes!$A:$A=A6531)*(Lotes!$C:$C=C6531),0)),"")</f>
        <v/>
      </c>
      <c r="E6531" s="14">
        <f>IF(D6531="","",D6531-TODAY())</f>
        <v/>
      </c>
      <c r="F6531">
        <f>IF(D6531="","",IF(E6531&lt;0,"VENCIDO",IF(E6531&lt;=30,"VENCE EM &lt;= 30 DIAS",IF(E6531&lt;=60,"ATENCAO (31-60 DIAS)","OK"))))</f>
        <v/>
      </c>
      <c r="G6531" s="14">
        <f>SUMIFS(Lancamentos!$G:$G,Lancamentos!$C:$C,$A6531,Lancamentos!$E:$E,$C6531,Lancamentos!$B:$B,"ENTRADA")</f>
        <v/>
      </c>
      <c r="H6531" s="14">
        <f>SUMIFS(Lancamentos!$G:$G,Lancamentos!$C:$C,$A6531,Lancamentos!$E:$E,$C6531,Lancamentos!$B:$B,"SAIDA_USO")</f>
        <v/>
      </c>
      <c r="I6531" s="14">
        <f>SUMIFS(Lancamentos!$G:$G,Lancamentos!$C:$C,$A6531,Lancamentos!$E:$E,$C6531,Lancamentos!$B:$B,"SAIDA_DESCARTE")</f>
        <v/>
      </c>
      <c r="J6531" s="14">
        <f>G6531-H6531-I6531</f>
        <v/>
      </c>
      <c r="K6531">
        <f>IF(A6531="","",IF(J6531&lt;=IFERROR(VLOOKUP(A6531,Produtos!$A:$E,5,FALSE),0),"ABAIXO DO MINIMO","OK"))</f>
        <v/>
      </c>
    </row>
    <row r="6532">
      <c r="B6532">
        <f>IFERROR(VLOOKUP(A6532,Produtos!A:B,2,FALSE),"")</f>
        <v/>
      </c>
      <c r="D6532" s="10">
        <f>IFERROR(INDEX(Lotes!$E:$E,MATCH(1,(Lotes!$A:$A=A6532)*(Lotes!$C:$C=C6532),0)),"")</f>
        <v/>
      </c>
      <c r="E6532" s="14">
        <f>IF(D6532="","",D6532-TODAY())</f>
        <v/>
      </c>
      <c r="F6532">
        <f>IF(D6532="","",IF(E6532&lt;0,"VENCIDO",IF(E6532&lt;=30,"VENCE EM &lt;= 30 DIAS",IF(E6532&lt;=60,"ATENCAO (31-60 DIAS)","OK"))))</f>
        <v/>
      </c>
      <c r="G6532" s="14">
        <f>SUMIFS(Lancamentos!$G:$G,Lancamentos!$C:$C,$A6532,Lancamentos!$E:$E,$C6532,Lancamentos!$B:$B,"ENTRADA")</f>
        <v/>
      </c>
      <c r="H6532" s="14">
        <f>SUMIFS(Lancamentos!$G:$G,Lancamentos!$C:$C,$A6532,Lancamentos!$E:$E,$C6532,Lancamentos!$B:$B,"SAIDA_USO")</f>
        <v/>
      </c>
      <c r="I6532" s="14">
        <f>SUMIFS(Lancamentos!$G:$G,Lancamentos!$C:$C,$A6532,Lancamentos!$E:$E,$C6532,Lancamentos!$B:$B,"SAIDA_DESCARTE")</f>
        <v/>
      </c>
      <c r="J6532" s="14">
        <f>G6532-H6532-I6532</f>
        <v/>
      </c>
      <c r="K6532">
        <f>IF(A6532="","",IF(J6532&lt;=IFERROR(VLOOKUP(A6532,Produtos!$A:$E,5,FALSE),0),"ABAIXO DO MINIMO","OK"))</f>
        <v/>
      </c>
    </row>
    <row r="6533">
      <c r="B6533">
        <f>IFERROR(VLOOKUP(A6533,Produtos!A:B,2,FALSE),"")</f>
        <v/>
      </c>
      <c r="D6533" s="10">
        <f>IFERROR(INDEX(Lotes!$E:$E,MATCH(1,(Lotes!$A:$A=A6533)*(Lotes!$C:$C=C6533),0)),"")</f>
        <v/>
      </c>
      <c r="E6533" s="14">
        <f>IF(D6533="","",D6533-TODAY())</f>
        <v/>
      </c>
      <c r="F6533">
        <f>IF(D6533="","",IF(E6533&lt;0,"VENCIDO",IF(E6533&lt;=30,"VENCE EM &lt;= 30 DIAS",IF(E6533&lt;=60,"ATENCAO (31-60 DIAS)","OK"))))</f>
        <v/>
      </c>
      <c r="G6533" s="14">
        <f>SUMIFS(Lancamentos!$G:$G,Lancamentos!$C:$C,$A6533,Lancamentos!$E:$E,$C6533,Lancamentos!$B:$B,"ENTRADA")</f>
        <v/>
      </c>
      <c r="H6533" s="14">
        <f>SUMIFS(Lancamentos!$G:$G,Lancamentos!$C:$C,$A6533,Lancamentos!$E:$E,$C6533,Lancamentos!$B:$B,"SAIDA_USO")</f>
        <v/>
      </c>
      <c r="I6533" s="14">
        <f>SUMIFS(Lancamentos!$G:$G,Lancamentos!$C:$C,$A6533,Lancamentos!$E:$E,$C6533,Lancamentos!$B:$B,"SAIDA_DESCARTE")</f>
        <v/>
      </c>
      <c r="J6533" s="14">
        <f>G6533-H6533-I6533</f>
        <v/>
      </c>
      <c r="K6533">
        <f>IF(A6533="","",IF(J6533&lt;=IFERROR(VLOOKUP(A6533,Produtos!$A:$E,5,FALSE),0),"ABAIXO DO MINIMO","OK"))</f>
        <v/>
      </c>
    </row>
    <row r="6534">
      <c r="B6534">
        <f>IFERROR(VLOOKUP(A6534,Produtos!A:B,2,FALSE),"")</f>
        <v/>
      </c>
      <c r="D6534" s="10">
        <f>IFERROR(INDEX(Lotes!$E:$E,MATCH(1,(Lotes!$A:$A=A6534)*(Lotes!$C:$C=C6534),0)),"")</f>
        <v/>
      </c>
      <c r="E6534" s="14">
        <f>IF(D6534="","",D6534-TODAY())</f>
        <v/>
      </c>
      <c r="F6534">
        <f>IF(D6534="","",IF(E6534&lt;0,"VENCIDO",IF(E6534&lt;=30,"VENCE EM &lt;= 30 DIAS",IF(E6534&lt;=60,"ATENCAO (31-60 DIAS)","OK"))))</f>
        <v/>
      </c>
      <c r="G6534" s="14">
        <f>SUMIFS(Lancamentos!$G:$G,Lancamentos!$C:$C,$A6534,Lancamentos!$E:$E,$C6534,Lancamentos!$B:$B,"ENTRADA")</f>
        <v/>
      </c>
      <c r="H6534" s="14">
        <f>SUMIFS(Lancamentos!$G:$G,Lancamentos!$C:$C,$A6534,Lancamentos!$E:$E,$C6534,Lancamentos!$B:$B,"SAIDA_USO")</f>
        <v/>
      </c>
      <c r="I6534" s="14">
        <f>SUMIFS(Lancamentos!$G:$G,Lancamentos!$C:$C,$A6534,Lancamentos!$E:$E,$C6534,Lancamentos!$B:$B,"SAIDA_DESCARTE")</f>
        <v/>
      </c>
      <c r="J6534" s="14">
        <f>G6534-H6534-I6534</f>
        <v/>
      </c>
      <c r="K6534">
        <f>IF(A6534="","",IF(J6534&lt;=IFERROR(VLOOKUP(A6534,Produtos!$A:$E,5,FALSE),0),"ABAIXO DO MINIMO","OK"))</f>
        <v/>
      </c>
    </row>
    <row r="6535">
      <c r="B6535">
        <f>IFERROR(VLOOKUP(A6535,Produtos!A:B,2,FALSE),"")</f>
        <v/>
      </c>
      <c r="D6535" s="10">
        <f>IFERROR(INDEX(Lotes!$E:$E,MATCH(1,(Lotes!$A:$A=A6535)*(Lotes!$C:$C=C6535),0)),"")</f>
        <v/>
      </c>
      <c r="E6535" s="14">
        <f>IF(D6535="","",D6535-TODAY())</f>
        <v/>
      </c>
      <c r="F6535">
        <f>IF(D6535="","",IF(E6535&lt;0,"VENCIDO",IF(E6535&lt;=30,"VENCE EM &lt;= 30 DIAS",IF(E6535&lt;=60,"ATENCAO (31-60 DIAS)","OK"))))</f>
        <v/>
      </c>
      <c r="G6535" s="14">
        <f>SUMIFS(Lancamentos!$G:$G,Lancamentos!$C:$C,$A6535,Lancamentos!$E:$E,$C6535,Lancamentos!$B:$B,"ENTRADA")</f>
        <v/>
      </c>
      <c r="H6535" s="14">
        <f>SUMIFS(Lancamentos!$G:$G,Lancamentos!$C:$C,$A6535,Lancamentos!$E:$E,$C6535,Lancamentos!$B:$B,"SAIDA_USO")</f>
        <v/>
      </c>
      <c r="I6535" s="14">
        <f>SUMIFS(Lancamentos!$G:$G,Lancamentos!$C:$C,$A6535,Lancamentos!$E:$E,$C6535,Lancamentos!$B:$B,"SAIDA_DESCARTE")</f>
        <v/>
      </c>
      <c r="J6535" s="14">
        <f>G6535-H6535-I6535</f>
        <v/>
      </c>
      <c r="K6535">
        <f>IF(A6535="","",IF(J6535&lt;=IFERROR(VLOOKUP(A6535,Produtos!$A:$E,5,FALSE),0),"ABAIXO DO MINIMO","OK"))</f>
        <v/>
      </c>
    </row>
    <row r="6536">
      <c r="B6536">
        <f>IFERROR(VLOOKUP(A6536,Produtos!A:B,2,FALSE),"")</f>
        <v/>
      </c>
      <c r="D6536" s="10">
        <f>IFERROR(INDEX(Lotes!$E:$E,MATCH(1,(Lotes!$A:$A=A6536)*(Lotes!$C:$C=C6536),0)),"")</f>
        <v/>
      </c>
      <c r="E6536" s="14">
        <f>IF(D6536="","",D6536-TODAY())</f>
        <v/>
      </c>
      <c r="F6536">
        <f>IF(D6536="","",IF(E6536&lt;0,"VENCIDO",IF(E6536&lt;=30,"VENCE EM &lt;= 30 DIAS",IF(E6536&lt;=60,"ATENCAO (31-60 DIAS)","OK"))))</f>
        <v/>
      </c>
      <c r="G6536" s="14">
        <f>SUMIFS(Lancamentos!$G:$G,Lancamentos!$C:$C,$A6536,Lancamentos!$E:$E,$C6536,Lancamentos!$B:$B,"ENTRADA")</f>
        <v/>
      </c>
      <c r="H6536" s="14">
        <f>SUMIFS(Lancamentos!$G:$G,Lancamentos!$C:$C,$A6536,Lancamentos!$E:$E,$C6536,Lancamentos!$B:$B,"SAIDA_USO")</f>
        <v/>
      </c>
      <c r="I6536" s="14">
        <f>SUMIFS(Lancamentos!$G:$G,Lancamentos!$C:$C,$A6536,Lancamentos!$E:$E,$C6536,Lancamentos!$B:$B,"SAIDA_DESCARTE")</f>
        <v/>
      </c>
      <c r="J6536" s="14">
        <f>G6536-H6536-I6536</f>
        <v/>
      </c>
      <c r="K6536">
        <f>IF(A6536="","",IF(J6536&lt;=IFERROR(VLOOKUP(A6536,Produtos!$A:$E,5,FALSE),0),"ABAIXO DO MINIMO","OK"))</f>
        <v/>
      </c>
    </row>
    <row r="6537">
      <c r="B6537">
        <f>IFERROR(VLOOKUP(A6537,Produtos!A:B,2,FALSE),"")</f>
        <v/>
      </c>
      <c r="D6537" s="10">
        <f>IFERROR(INDEX(Lotes!$E:$E,MATCH(1,(Lotes!$A:$A=A6537)*(Lotes!$C:$C=C6537),0)),"")</f>
        <v/>
      </c>
      <c r="E6537" s="14">
        <f>IF(D6537="","",D6537-TODAY())</f>
        <v/>
      </c>
      <c r="F6537">
        <f>IF(D6537="","",IF(E6537&lt;0,"VENCIDO",IF(E6537&lt;=30,"VENCE EM &lt;= 30 DIAS",IF(E6537&lt;=60,"ATENCAO (31-60 DIAS)","OK"))))</f>
        <v/>
      </c>
      <c r="G6537" s="14">
        <f>SUMIFS(Lancamentos!$G:$G,Lancamentos!$C:$C,$A6537,Lancamentos!$E:$E,$C6537,Lancamentos!$B:$B,"ENTRADA")</f>
        <v/>
      </c>
      <c r="H6537" s="14">
        <f>SUMIFS(Lancamentos!$G:$G,Lancamentos!$C:$C,$A6537,Lancamentos!$E:$E,$C6537,Lancamentos!$B:$B,"SAIDA_USO")</f>
        <v/>
      </c>
      <c r="I6537" s="14">
        <f>SUMIFS(Lancamentos!$G:$G,Lancamentos!$C:$C,$A6537,Lancamentos!$E:$E,$C6537,Lancamentos!$B:$B,"SAIDA_DESCARTE")</f>
        <v/>
      </c>
      <c r="J6537" s="14">
        <f>G6537-H6537-I6537</f>
        <v/>
      </c>
      <c r="K6537">
        <f>IF(A6537="","",IF(J6537&lt;=IFERROR(VLOOKUP(A6537,Produtos!$A:$E,5,FALSE),0),"ABAIXO DO MINIMO","OK"))</f>
        <v/>
      </c>
    </row>
    <row r="6538">
      <c r="B6538">
        <f>IFERROR(VLOOKUP(A6538,Produtos!A:B,2,FALSE),"")</f>
        <v/>
      </c>
      <c r="D6538" s="10">
        <f>IFERROR(INDEX(Lotes!$E:$E,MATCH(1,(Lotes!$A:$A=A6538)*(Lotes!$C:$C=C6538),0)),"")</f>
        <v/>
      </c>
      <c r="E6538" s="14">
        <f>IF(D6538="","",D6538-TODAY())</f>
        <v/>
      </c>
      <c r="F6538">
        <f>IF(D6538="","",IF(E6538&lt;0,"VENCIDO",IF(E6538&lt;=30,"VENCE EM &lt;= 30 DIAS",IF(E6538&lt;=60,"ATENCAO (31-60 DIAS)","OK"))))</f>
        <v/>
      </c>
      <c r="G6538" s="14">
        <f>SUMIFS(Lancamentos!$G:$G,Lancamentos!$C:$C,$A6538,Lancamentos!$E:$E,$C6538,Lancamentos!$B:$B,"ENTRADA")</f>
        <v/>
      </c>
      <c r="H6538" s="14">
        <f>SUMIFS(Lancamentos!$G:$G,Lancamentos!$C:$C,$A6538,Lancamentos!$E:$E,$C6538,Lancamentos!$B:$B,"SAIDA_USO")</f>
        <v/>
      </c>
      <c r="I6538" s="14">
        <f>SUMIFS(Lancamentos!$G:$G,Lancamentos!$C:$C,$A6538,Lancamentos!$E:$E,$C6538,Lancamentos!$B:$B,"SAIDA_DESCARTE")</f>
        <v/>
      </c>
      <c r="J6538" s="14">
        <f>G6538-H6538-I6538</f>
        <v/>
      </c>
      <c r="K6538">
        <f>IF(A6538="","",IF(J6538&lt;=IFERROR(VLOOKUP(A6538,Produtos!$A:$E,5,FALSE),0),"ABAIXO DO MINIMO","OK"))</f>
        <v/>
      </c>
    </row>
    <row r="6539">
      <c r="B6539">
        <f>IFERROR(VLOOKUP(A6539,Produtos!A:B,2,FALSE),"")</f>
        <v/>
      </c>
      <c r="D6539" s="10">
        <f>IFERROR(INDEX(Lotes!$E:$E,MATCH(1,(Lotes!$A:$A=A6539)*(Lotes!$C:$C=C6539),0)),"")</f>
        <v/>
      </c>
      <c r="E6539" s="14">
        <f>IF(D6539="","",D6539-TODAY())</f>
        <v/>
      </c>
      <c r="F6539">
        <f>IF(D6539="","",IF(E6539&lt;0,"VENCIDO",IF(E6539&lt;=30,"VENCE EM &lt;= 30 DIAS",IF(E6539&lt;=60,"ATENCAO (31-60 DIAS)","OK"))))</f>
        <v/>
      </c>
      <c r="G6539" s="14">
        <f>SUMIFS(Lancamentos!$G:$G,Lancamentos!$C:$C,$A6539,Lancamentos!$E:$E,$C6539,Lancamentos!$B:$B,"ENTRADA")</f>
        <v/>
      </c>
      <c r="H6539" s="14">
        <f>SUMIFS(Lancamentos!$G:$G,Lancamentos!$C:$C,$A6539,Lancamentos!$E:$E,$C6539,Lancamentos!$B:$B,"SAIDA_USO")</f>
        <v/>
      </c>
      <c r="I6539" s="14">
        <f>SUMIFS(Lancamentos!$G:$G,Lancamentos!$C:$C,$A6539,Lancamentos!$E:$E,$C6539,Lancamentos!$B:$B,"SAIDA_DESCARTE")</f>
        <v/>
      </c>
      <c r="J6539" s="14">
        <f>G6539-H6539-I6539</f>
        <v/>
      </c>
      <c r="K6539">
        <f>IF(A6539="","",IF(J6539&lt;=IFERROR(VLOOKUP(A6539,Produtos!$A:$E,5,FALSE),0),"ABAIXO DO MINIMO","OK"))</f>
        <v/>
      </c>
    </row>
    <row r="6540">
      <c r="B6540">
        <f>IFERROR(VLOOKUP(A6540,Produtos!A:B,2,FALSE),"")</f>
        <v/>
      </c>
      <c r="D6540" s="10">
        <f>IFERROR(INDEX(Lotes!$E:$E,MATCH(1,(Lotes!$A:$A=A6540)*(Lotes!$C:$C=C6540),0)),"")</f>
        <v/>
      </c>
      <c r="E6540" s="14">
        <f>IF(D6540="","",D6540-TODAY())</f>
        <v/>
      </c>
      <c r="F6540">
        <f>IF(D6540="","",IF(E6540&lt;0,"VENCIDO",IF(E6540&lt;=30,"VENCE EM &lt;= 30 DIAS",IF(E6540&lt;=60,"ATENCAO (31-60 DIAS)","OK"))))</f>
        <v/>
      </c>
      <c r="G6540" s="14">
        <f>SUMIFS(Lancamentos!$G:$G,Lancamentos!$C:$C,$A6540,Lancamentos!$E:$E,$C6540,Lancamentos!$B:$B,"ENTRADA")</f>
        <v/>
      </c>
      <c r="H6540" s="14">
        <f>SUMIFS(Lancamentos!$G:$G,Lancamentos!$C:$C,$A6540,Lancamentos!$E:$E,$C6540,Lancamentos!$B:$B,"SAIDA_USO")</f>
        <v/>
      </c>
      <c r="I6540" s="14">
        <f>SUMIFS(Lancamentos!$G:$G,Lancamentos!$C:$C,$A6540,Lancamentos!$E:$E,$C6540,Lancamentos!$B:$B,"SAIDA_DESCARTE")</f>
        <v/>
      </c>
      <c r="J6540" s="14">
        <f>G6540-H6540-I6540</f>
        <v/>
      </c>
      <c r="K6540">
        <f>IF(A6540="","",IF(J6540&lt;=IFERROR(VLOOKUP(A6540,Produtos!$A:$E,5,FALSE),0),"ABAIXO DO MINIMO","OK"))</f>
        <v/>
      </c>
    </row>
    <row r="6541">
      <c r="B6541">
        <f>IFERROR(VLOOKUP(A6541,Produtos!A:B,2,FALSE),"")</f>
        <v/>
      </c>
      <c r="D6541" s="10">
        <f>IFERROR(INDEX(Lotes!$E:$E,MATCH(1,(Lotes!$A:$A=A6541)*(Lotes!$C:$C=C6541),0)),"")</f>
        <v/>
      </c>
      <c r="E6541" s="14">
        <f>IF(D6541="","",D6541-TODAY())</f>
        <v/>
      </c>
      <c r="F6541">
        <f>IF(D6541="","",IF(E6541&lt;0,"VENCIDO",IF(E6541&lt;=30,"VENCE EM &lt;= 30 DIAS",IF(E6541&lt;=60,"ATENCAO (31-60 DIAS)","OK"))))</f>
        <v/>
      </c>
      <c r="G6541" s="14">
        <f>SUMIFS(Lancamentos!$G:$G,Lancamentos!$C:$C,$A6541,Lancamentos!$E:$E,$C6541,Lancamentos!$B:$B,"ENTRADA")</f>
        <v/>
      </c>
      <c r="H6541" s="14">
        <f>SUMIFS(Lancamentos!$G:$G,Lancamentos!$C:$C,$A6541,Lancamentos!$E:$E,$C6541,Lancamentos!$B:$B,"SAIDA_USO")</f>
        <v/>
      </c>
      <c r="I6541" s="14">
        <f>SUMIFS(Lancamentos!$G:$G,Lancamentos!$C:$C,$A6541,Lancamentos!$E:$E,$C6541,Lancamentos!$B:$B,"SAIDA_DESCARTE")</f>
        <v/>
      </c>
      <c r="J6541" s="14">
        <f>G6541-H6541-I6541</f>
        <v/>
      </c>
      <c r="K6541">
        <f>IF(A6541="","",IF(J6541&lt;=IFERROR(VLOOKUP(A6541,Produtos!$A:$E,5,FALSE),0),"ABAIXO DO MINIMO","OK"))</f>
        <v/>
      </c>
    </row>
    <row r="6542">
      <c r="B6542">
        <f>IFERROR(VLOOKUP(A6542,Produtos!A:B,2,FALSE),"")</f>
        <v/>
      </c>
      <c r="D6542" s="10">
        <f>IFERROR(INDEX(Lotes!$E:$E,MATCH(1,(Lotes!$A:$A=A6542)*(Lotes!$C:$C=C6542),0)),"")</f>
        <v/>
      </c>
      <c r="E6542" s="14">
        <f>IF(D6542="","",D6542-TODAY())</f>
        <v/>
      </c>
      <c r="F6542">
        <f>IF(D6542="","",IF(E6542&lt;0,"VENCIDO",IF(E6542&lt;=30,"VENCE EM &lt;= 30 DIAS",IF(E6542&lt;=60,"ATENCAO (31-60 DIAS)","OK"))))</f>
        <v/>
      </c>
      <c r="G6542" s="14">
        <f>SUMIFS(Lancamentos!$G:$G,Lancamentos!$C:$C,$A6542,Lancamentos!$E:$E,$C6542,Lancamentos!$B:$B,"ENTRADA")</f>
        <v/>
      </c>
      <c r="H6542" s="14">
        <f>SUMIFS(Lancamentos!$G:$G,Lancamentos!$C:$C,$A6542,Lancamentos!$E:$E,$C6542,Lancamentos!$B:$B,"SAIDA_USO")</f>
        <v/>
      </c>
      <c r="I6542" s="14">
        <f>SUMIFS(Lancamentos!$G:$G,Lancamentos!$C:$C,$A6542,Lancamentos!$E:$E,$C6542,Lancamentos!$B:$B,"SAIDA_DESCARTE")</f>
        <v/>
      </c>
      <c r="J6542" s="14">
        <f>G6542-H6542-I6542</f>
        <v/>
      </c>
      <c r="K6542">
        <f>IF(A6542="","",IF(J6542&lt;=IFERROR(VLOOKUP(A6542,Produtos!$A:$E,5,FALSE),0),"ABAIXO DO MINIMO","OK"))</f>
        <v/>
      </c>
    </row>
    <row r="6543">
      <c r="B6543">
        <f>IFERROR(VLOOKUP(A6543,Produtos!A:B,2,FALSE),"")</f>
        <v/>
      </c>
      <c r="D6543" s="10">
        <f>IFERROR(INDEX(Lotes!$E:$E,MATCH(1,(Lotes!$A:$A=A6543)*(Lotes!$C:$C=C6543),0)),"")</f>
        <v/>
      </c>
      <c r="E6543" s="14">
        <f>IF(D6543="","",D6543-TODAY())</f>
        <v/>
      </c>
      <c r="F6543">
        <f>IF(D6543="","",IF(E6543&lt;0,"VENCIDO",IF(E6543&lt;=30,"VENCE EM &lt;= 30 DIAS",IF(E6543&lt;=60,"ATENCAO (31-60 DIAS)","OK"))))</f>
        <v/>
      </c>
      <c r="G6543" s="14">
        <f>SUMIFS(Lancamentos!$G:$G,Lancamentos!$C:$C,$A6543,Lancamentos!$E:$E,$C6543,Lancamentos!$B:$B,"ENTRADA")</f>
        <v/>
      </c>
      <c r="H6543" s="14">
        <f>SUMIFS(Lancamentos!$G:$G,Lancamentos!$C:$C,$A6543,Lancamentos!$E:$E,$C6543,Lancamentos!$B:$B,"SAIDA_USO")</f>
        <v/>
      </c>
      <c r="I6543" s="14">
        <f>SUMIFS(Lancamentos!$G:$G,Lancamentos!$C:$C,$A6543,Lancamentos!$E:$E,$C6543,Lancamentos!$B:$B,"SAIDA_DESCARTE")</f>
        <v/>
      </c>
      <c r="J6543" s="14">
        <f>G6543-H6543-I6543</f>
        <v/>
      </c>
      <c r="K6543">
        <f>IF(A6543="","",IF(J6543&lt;=IFERROR(VLOOKUP(A6543,Produtos!$A:$E,5,FALSE),0),"ABAIXO DO MINIMO","OK"))</f>
        <v/>
      </c>
    </row>
    <row r="6544">
      <c r="B6544">
        <f>IFERROR(VLOOKUP(A6544,Produtos!A:B,2,FALSE),"")</f>
        <v/>
      </c>
      <c r="D6544" s="10">
        <f>IFERROR(INDEX(Lotes!$E:$E,MATCH(1,(Lotes!$A:$A=A6544)*(Lotes!$C:$C=C6544),0)),"")</f>
        <v/>
      </c>
      <c r="E6544" s="14">
        <f>IF(D6544="","",D6544-TODAY())</f>
        <v/>
      </c>
      <c r="F6544">
        <f>IF(D6544="","",IF(E6544&lt;0,"VENCIDO",IF(E6544&lt;=30,"VENCE EM &lt;= 30 DIAS",IF(E6544&lt;=60,"ATENCAO (31-60 DIAS)","OK"))))</f>
        <v/>
      </c>
      <c r="G6544" s="14">
        <f>SUMIFS(Lancamentos!$G:$G,Lancamentos!$C:$C,$A6544,Lancamentos!$E:$E,$C6544,Lancamentos!$B:$B,"ENTRADA")</f>
        <v/>
      </c>
      <c r="H6544" s="14">
        <f>SUMIFS(Lancamentos!$G:$G,Lancamentos!$C:$C,$A6544,Lancamentos!$E:$E,$C6544,Lancamentos!$B:$B,"SAIDA_USO")</f>
        <v/>
      </c>
      <c r="I6544" s="14">
        <f>SUMIFS(Lancamentos!$G:$G,Lancamentos!$C:$C,$A6544,Lancamentos!$E:$E,$C6544,Lancamentos!$B:$B,"SAIDA_DESCARTE")</f>
        <v/>
      </c>
      <c r="J6544" s="14">
        <f>G6544-H6544-I6544</f>
        <v/>
      </c>
      <c r="K6544">
        <f>IF(A6544="","",IF(J6544&lt;=IFERROR(VLOOKUP(A6544,Produtos!$A:$E,5,FALSE),0),"ABAIXO DO MINIMO","OK"))</f>
        <v/>
      </c>
    </row>
    <row r="6545">
      <c r="B6545">
        <f>IFERROR(VLOOKUP(A6545,Produtos!A:B,2,FALSE),"")</f>
        <v/>
      </c>
      <c r="D6545" s="10">
        <f>IFERROR(INDEX(Lotes!$E:$E,MATCH(1,(Lotes!$A:$A=A6545)*(Lotes!$C:$C=C6545),0)),"")</f>
        <v/>
      </c>
      <c r="E6545" s="14">
        <f>IF(D6545="","",D6545-TODAY())</f>
        <v/>
      </c>
      <c r="F6545">
        <f>IF(D6545="","",IF(E6545&lt;0,"VENCIDO",IF(E6545&lt;=30,"VENCE EM &lt;= 30 DIAS",IF(E6545&lt;=60,"ATENCAO (31-60 DIAS)","OK"))))</f>
        <v/>
      </c>
      <c r="G6545" s="14">
        <f>SUMIFS(Lancamentos!$G:$G,Lancamentos!$C:$C,$A6545,Lancamentos!$E:$E,$C6545,Lancamentos!$B:$B,"ENTRADA")</f>
        <v/>
      </c>
      <c r="H6545" s="14">
        <f>SUMIFS(Lancamentos!$G:$G,Lancamentos!$C:$C,$A6545,Lancamentos!$E:$E,$C6545,Lancamentos!$B:$B,"SAIDA_USO")</f>
        <v/>
      </c>
      <c r="I6545" s="14">
        <f>SUMIFS(Lancamentos!$G:$G,Lancamentos!$C:$C,$A6545,Lancamentos!$E:$E,$C6545,Lancamentos!$B:$B,"SAIDA_DESCARTE")</f>
        <v/>
      </c>
      <c r="J6545" s="14">
        <f>G6545-H6545-I6545</f>
        <v/>
      </c>
      <c r="K6545">
        <f>IF(A6545="","",IF(J6545&lt;=IFERROR(VLOOKUP(A6545,Produtos!$A:$E,5,FALSE),0),"ABAIXO DO MINIMO","OK"))</f>
        <v/>
      </c>
    </row>
    <row r="6546">
      <c r="B6546">
        <f>IFERROR(VLOOKUP(A6546,Produtos!A:B,2,FALSE),"")</f>
        <v/>
      </c>
      <c r="D6546" s="10">
        <f>IFERROR(INDEX(Lotes!$E:$E,MATCH(1,(Lotes!$A:$A=A6546)*(Lotes!$C:$C=C6546),0)),"")</f>
        <v/>
      </c>
      <c r="E6546" s="14">
        <f>IF(D6546="","",D6546-TODAY())</f>
        <v/>
      </c>
      <c r="F6546">
        <f>IF(D6546="","",IF(E6546&lt;0,"VENCIDO",IF(E6546&lt;=30,"VENCE EM &lt;= 30 DIAS",IF(E6546&lt;=60,"ATENCAO (31-60 DIAS)","OK"))))</f>
        <v/>
      </c>
      <c r="G6546" s="14">
        <f>SUMIFS(Lancamentos!$G:$G,Lancamentos!$C:$C,$A6546,Lancamentos!$E:$E,$C6546,Lancamentos!$B:$B,"ENTRADA")</f>
        <v/>
      </c>
      <c r="H6546" s="14">
        <f>SUMIFS(Lancamentos!$G:$G,Lancamentos!$C:$C,$A6546,Lancamentos!$E:$E,$C6546,Lancamentos!$B:$B,"SAIDA_USO")</f>
        <v/>
      </c>
      <c r="I6546" s="14">
        <f>SUMIFS(Lancamentos!$G:$G,Lancamentos!$C:$C,$A6546,Lancamentos!$E:$E,$C6546,Lancamentos!$B:$B,"SAIDA_DESCARTE")</f>
        <v/>
      </c>
      <c r="J6546" s="14">
        <f>G6546-H6546-I6546</f>
        <v/>
      </c>
      <c r="K6546">
        <f>IF(A6546="","",IF(J6546&lt;=IFERROR(VLOOKUP(A6546,Produtos!$A:$E,5,FALSE),0),"ABAIXO DO MINIMO","OK"))</f>
        <v/>
      </c>
    </row>
    <row r="6547">
      <c r="B6547">
        <f>IFERROR(VLOOKUP(A6547,Produtos!A:B,2,FALSE),"")</f>
        <v/>
      </c>
      <c r="D6547" s="10">
        <f>IFERROR(INDEX(Lotes!$E:$E,MATCH(1,(Lotes!$A:$A=A6547)*(Lotes!$C:$C=C6547),0)),"")</f>
        <v/>
      </c>
      <c r="E6547" s="14">
        <f>IF(D6547="","",D6547-TODAY())</f>
        <v/>
      </c>
      <c r="F6547">
        <f>IF(D6547="","",IF(E6547&lt;0,"VENCIDO",IF(E6547&lt;=30,"VENCE EM &lt;= 30 DIAS",IF(E6547&lt;=60,"ATENCAO (31-60 DIAS)","OK"))))</f>
        <v/>
      </c>
      <c r="G6547" s="14">
        <f>SUMIFS(Lancamentos!$G:$G,Lancamentos!$C:$C,$A6547,Lancamentos!$E:$E,$C6547,Lancamentos!$B:$B,"ENTRADA")</f>
        <v/>
      </c>
      <c r="H6547" s="14">
        <f>SUMIFS(Lancamentos!$G:$G,Lancamentos!$C:$C,$A6547,Lancamentos!$E:$E,$C6547,Lancamentos!$B:$B,"SAIDA_USO")</f>
        <v/>
      </c>
      <c r="I6547" s="14">
        <f>SUMIFS(Lancamentos!$G:$G,Lancamentos!$C:$C,$A6547,Lancamentos!$E:$E,$C6547,Lancamentos!$B:$B,"SAIDA_DESCARTE")</f>
        <v/>
      </c>
      <c r="J6547" s="14">
        <f>G6547-H6547-I6547</f>
        <v/>
      </c>
      <c r="K6547">
        <f>IF(A6547="","",IF(J6547&lt;=IFERROR(VLOOKUP(A6547,Produtos!$A:$E,5,FALSE),0),"ABAIXO DO MINIMO","OK"))</f>
        <v/>
      </c>
    </row>
    <row r="6548">
      <c r="B6548">
        <f>IFERROR(VLOOKUP(A6548,Produtos!A:B,2,FALSE),"")</f>
        <v/>
      </c>
      <c r="D6548" s="10">
        <f>IFERROR(INDEX(Lotes!$E:$E,MATCH(1,(Lotes!$A:$A=A6548)*(Lotes!$C:$C=C6548),0)),"")</f>
        <v/>
      </c>
      <c r="E6548" s="14">
        <f>IF(D6548="","",D6548-TODAY())</f>
        <v/>
      </c>
      <c r="F6548">
        <f>IF(D6548="","",IF(E6548&lt;0,"VENCIDO",IF(E6548&lt;=30,"VENCE EM &lt;= 30 DIAS",IF(E6548&lt;=60,"ATENCAO (31-60 DIAS)","OK"))))</f>
        <v/>
      </c>
      <c r="G6548" s="14">
        <f>SUMIFS(Lancamentos!$G:$G,Lancamentos!$C:$C,$A6548,Lancamentos!$E:$E,$C6548,Lancamentos!$B:$B,"ENTRADA")</f>
        <v/>
      </c>
      <c r="H6548" s="14">
        <f>SUMIFS(Lancamentos!$G:$G,Lancamentos!$C:$C,$A6548,Lancamentos!$E:$E,$C6548,Lancamentos!$B:$B,"SAIDA_USO")</f>
        <v/>
      </c>
      <c r="I6548" s="14">
        <f>SUMIFS(Lancamentos!$G:$G,Lancamentos!$C:$C,$A6548,Lancamentos!$E:$E,$C6548,Lancamentos!$B:$B,"SAIDA_DESCARTE")</f>
        <v/>
      </c>
      <c r="J6548" s="14">
        <f>G6548-H6548-I6548</f>
        <v/>
      </c>
      <c r="K6548">
        <f>IF(A6548="","",IF(J6548&lt;=IFERROR(VLOOKUP(A6548,Produtos!$A:$E,5,FALSE),0),"ABAIXO DO MINIMO","OK"))</f>
        <v/>
      </c>
    </row>
    <row r="6549">
      <c r="B6549">
        <f>IFERROR(VLOOKUP(A6549,Produtos!A:B,2,FALSE),"")</f>
        <v/>
      </c>
      <c r="D6549" s="10">
        <f>IFERROR(INDEX(Lotes!$E:$E,MATCH(1,(Lotes!$A:$A=A6549)*(Lotes!$C:$C=C6549),0)),"")</f>
        <v/>
      </c>
      <c r="E6549" s="14">
        <f>IF(D6549="","",D6549-TODAY())</f>
        <v/>
      </c>
      <c r="F6549">
        <f>IF(D6549="","",IF(E6549&lt;0,"VENCIDO",IF(E6549&lt;=30,"VENCE EM &lt;= 30 DIAS",IF(E6549&lt;=60,"ATENCAO (31-60 DIAS)","OK"))))</f>
        <v/>
      </c>
      <c r="G6549" s="14">
        <f>SUMIFS(Lancamentos!$G:$G,Lancamentos!$C:$C,$A6549,Lancamentos!$E:$E,$C6549,Lancamentos!$B:$B,"ENTRADA")</f>
        <v/>
      </c>
      <c r="H6549" s="14">
        <f>SUMIFS(Lancamentos!$G:$G,Lancamentos!$C:$C,$A6549,Lancamentos!$E:$E,$C6549,Lancamentos!$B:$B,"SAIDA_USO")</f>
        <v/>
      </c>
      <c r="I6549" s="14">
        <f>SUMIFS(Lancamentos!$G:$G,Lancamentos!$C:$C,$A6549,Lancamentos!$E:$E,$C6549,Lancamentos!$B:$B,"SAIDA_DESCARTE")</f>
        <v/>
      </c>
      <c r="J6549" s="14">
        <f>G6549-H6549-I6549</f>
        <v/>
      </c>
      <c r="K6549">
        <f>IF(A6549="","",IF(J6549&lt;=IFERROR(VLOOKUP(A6549,Produtos!$A:$E,5,FALSE),0),"ABAIXO DO MINIMO","OK"))</f>
        <v/>
      </c>
    </row>
    <row r="6550">
      <c r="B6550">
        <f>IFERROR(VLOOKUP(A6550,Produtos!A:B,2,FALSE),"")</f>
        <v/>
      </c>
      <c r="D6550" s="10">
        <f>IFERROR(INDEX(Lotes!$E:$E,MATCH(1,(Lotes!$A:$A=A6550)*(Lotes!$C:$C=C6550),0)),"")</f>
        <v/>
      </c>
      <c r="E6550" s="14">
        <f>IF(D6550="","",D6550-TODAY())</f>
        <v/>
      </c>
      <c r="F6550">
        <f>IF(D6550="","",IF(E6550&lt;0,"VENCIDO",IF(E6550&lt;=30,"VENCE EM &lt;= 30 DIAS",IF(E6550&lt;=60,"ATENCAO (31-60 DIAS)","OK"))))</f>
        <v/>
      </c>
      <c r="G6550" s="14">
        <f>SUMIFS(Lancamentos!$G:$G,Lancamentos!$C:$C,$A6550,Lancamentos!$E:$E,$C6550,Lancamentos!$B:$B,"ENTRADA")</f>
        <v/>
      </c>
      <c r="H6550" s="14">
        <f>SUMIFS(Lancamentos!$G:$G,Lancamentos!$C:$C,$A6550,Lancamentos!$E:$E,$C6550,Lancamentos!$B:$B,"SAIDA_USO")</f>
        <v/>
      </c>
      <c r="I6550" s="14">
        <f>SUMIFS(Lancamentos!$G:$G,Lancamentos!$C:$C,$A6550,Lancamentos!$E:$E,$C6550,Lancamentos!$B:$B,"SAIDA_DESCARTE")</f>
        <v/>
      </c>
      <c r="J6550" s="14">
        <f>G6550-H6550-I6550</f>
        <v/>
      </c>
      <c r="K6550">
        <f>IF(A6550="","",IF(J6550&lt;=IFERROR(VLOOKUP(A6550,Produtos!$A:$E,5,FALSE),0),"ABAIXO DO MINIMO","OK"))</f>
        <v/>
      </c>
    </row>
    <row r="6551">
      <c r="B6551">
        <f>IFERROR(VLOOKUP(A6551,Produtos!A:B,2,FALSE),"")</f>
        <v/>
      </c>
      <c r="D6551" s="10">
        <f>IFERROR(INDEX(Lotes!$E:$E,MATCH(1,(Lotes!$A:$A=A6551)*(Lotes!$C:$C=C6551),0)),"")</f>
        <v/>
      </c>
      <c r="E6551" s="14">
        <f>IF(D6551="","",D6551-TODAY())</f>
        <v/>
      </c>
      <c r="F6551">
        <f>IF(D6551="","",IF(E6551&lt;0,"VENCIDO",IF(E6551&lt;=30,"VENCE EM &lt;= 30 DIAS",IF(E6551&lt;=60,"ATENCAO (31-60 DIAS)","OK"))))</f>
        <v/>
      </c>
      <c r="G6551" s="14">
        <f>SUMIFS(Lancamentos!$G:$G,Lancamentos!$C:$C,$A6551,Lancamentos!$E:$E,$C6551,Lancamentos!$B:$B,"ENTRADA")</f>
        <v/>
      </c>
      <c r="H6551" s="14">
        <f>SUMIFS(Lancamentos!$G:$G,Lancamentos!$C:$C,$A6551,Lancamentos!$E:$E,$C6551,Lancamentos!$B:$B,"SAIDA_USO")</f>
        <v/>
      </c>
      <c r="I6551" s="14">
        <f>SUMIFS(Lancamentos!$G:$G,Lancamentos!$C:$C,$A6551,Lancamentos!$E:$E,$C6551,Lancamentos!$B:$B,"SAIDA_DESCARTE")</f>
        <v/>
      </c>
      <c r="J6551" s="14">
        <f>G6551-H6551-I6551</f>
        <v/>
      </c>
      <c r="K6551">
        <f>IF(A6551="","",IF(J6551&lt;=IFERROR(VLOOKUP(A6551,Produtos!$A:$E,5,FALSE),0),"ABAIXO DO MINIMO","OK"))</f>
        <v/>
      </c>
    </row>
    <row r="6552">
      <c r="B6552">
        <f>IFERROR(VLOOKUP(A6552,Produtos!A:B,2,FALSE),"")</f>
        <v/>
      </c>
      <c r="D6552" s="10">
        <f>IFERROR(INDEX(Lotes!$E:$E,MATCH(1,(Lotes!$A:$A=A6552)*(Lotes!$C:$C=C6552),0)),"")</f>
        <v/>
      </c>
      <c r="E6552" s="14">
        <f>IF(D6552="","",D6552-TODAY())</f>
        <v/>
      </c>
      <c r="F6552">
        <f>IF(D6552="","",IF(E6552&lt;0,"VENCIDO",IF(E6552&lt;=30,"VENCE EM &lt;= 30 DIAS",IF(E6552&lt;=60,"ATENCAO (31-60 DIAS)","OK"))))</f>
        <v/>
      </c>
      <c r="G6552" s="14">
        <f>SUMIFS(Lancamentos!$G:$G,Lancamentos!$C:$C,$A6552,Lancamentos!$E:$E,$C6552,Lancamentos!$B:$B,"ENTRADA")</f>
        <v/>
      </c>
      <c r="H6552" s="14">
        <f>SUMIFS(Lancamentos!$G:$G,Lancamentos!$C:$C,$A6552,Lancamentos!$E:$E,$C6552,Lancamentos!$B:$B,"SAIDA_USO")</f>
        <v/>
      </c>
      <c r="I6552" s="14">
        <f>SUMIFS(Lancamentos!$G:$G,Lancamentos!$C:$C,$A6552,Lancamentos!$E:$E,$C6552,Lancamentos!$B:$B,"SAIDA_DESCARTE")</f>
        <v/>
      </c>
      <c r="J6552" s="14">
        <f>G6552-H6552-I6552</f>
        <v/>
      </c>
      <c r="K6552">
        <f>IF(A6552="","",IF(J6552&lt;=IFERROR(VLOOKUP(A6552,Produtos!$A:$E,5,FALSE),0),"ABAIXO DO MINIMO","OK"))</f>
        <v/>
      </c>
    </row>
    <row r="6553">
      <c r="B6553">
        <f>IFERROR(VLOOKUP(A6553,Produtos!A:B,2,FALSE),"")</f>
        <v/>
      </c>
      <c r="D6553" s="10">
        <f>IFERROR(INDEX(Lotes!$E:$E,MATCH(1,(Lotes!$A:$A=A6553)*(Lotes!$C:$C=C6553),0)),"")</f>
        <v/>
      </c>
      <c r="E6553" s="14">
        <f>IF(D6553="","",D6553-TODAY())</f>
        <v/>
      </c>
      <c r="F6553">
        <f>IF(D6553="","",IF(E6553&lt;0,"VENCIDO",IF(E6553&lt;=30,"VENCE EM &lt;= 30 DIAS",IF(E6553&lt;=60,"ATENCAO (31-60 DIAS)","OK"))))</f>
        <v/>
      </c>
      <c r="G6553" s="14">
        <f>SUMIFS(Lancamentos!$G:$G,Lancamentos!$C:$C,$A6553,Lancamentos!$E:$E,$C6553,Lancamentos!$B:$B,"ENTRADA")</f>
        <v/>
      </c>
      <c r="H6553" s="14">
        <f>SUMIFS(Lancamentos!$G:$G,Lancamentos!$C:$C,$A6553,Lancamentos!$E:$E,$C6553,Lancamentos!$B:$B,"SAIDA_USO")</f>
        <v/>
      </c>
      <c r="I6553" s="14">
        <f>SUMIFS(Lancamentos!$G:$G,Lancamentos!$C:$C,$A6553,Lancamentos!$E:$E,$C6553,Lancamentos!$B:$B,"SAIDA_DESCARTE")</f>
        <v/>
      </c>
      <c r="J6553" s="14">
        <f>G6553-H6553-I6553</f>
        <v/>
      </c>
      <c r="K6553">
        <f>IF(A6553="","",IF(J6553&lt;=IFERROR(VLOOKUP(A6553,Produtos!$A:$E,5,FALSE),0),"ABAIXO DO MINIMO","OK"))</f>
        <v/>
      </c>
    </row>
    <row r="6554">
      <c r="B6554">
        <f>IFERROR(VLOOKUP(A6554,Produtos!A:B,2,FALSE),"")</f>
        <v/>
      </c>
      <c r="D6554" s="10">
        <f>IFERROR(INDEX(Lotes!$E:$E,MATCH(1,(Lotes!$A:$A=A6554)*(Lotes!$C:$C=C6554),0)),"")</f>
        <v/>
      </c>
      <c r="E6554" s="14">
        <f>IF(D6554="","",D6554-TODAY())</f>
        <v/>
      </c>
      <c r="F6554">
        <f>IF(D6554="","",IF(E6554&lt;0,"VENCIDO",IF(E6554&lt;=30,"VENCE EM &lt;= 30 DIAS",IF(E6554&lt;=60,"ATENCAO (31-60 DIAS)","OK"))))</f>
        <v/>
      </c>
      <c r="G6554" s="14">
        <f>SUMIFS(Lancamentos!$G:$G,Lancamentos!$C:$C,$A6554,Lancamentos!$E:$E,$C6554,Lancamentos!$B:$B,"ENTRADA")</f>
        <v/>
      </c>
      <c r="H6554" s="14">
        <f>SUMIFS(Lancamentos!$G:$G,Lancamentos!$C:$C,$A6554,Lancamentos!$E:$E,$C6554,Lancamentos!$B:$B,"SAIDA_USO")</f>
        <v/>
      </c>
      <c r="I6554" s="14">
        <f>SUMIFS(Lancamentos!$G:$G,Lancamentos!$C:$C,$A6554,Lancamentos!$E:$E,$C6554,Lancamentos!$B:$B,"SAIDA_DESCARTE")</f>
        <v/>
      </c>
      <c r="J6554" s="14">
        <f>G6554-H6554-I6554</f>
        <v/>
      </c>
      <c r="K6554">
        <f>IF(A6554="","",IF(J6554&lt;=IFERROR(VLOOKUP(A6554,Produtos!$A:$E,5,FALSE),0),"ABAIXO DO MINIMO","OK"))</f>
        <v/>
      </c>
    </row>
    <row r="6555">
      <c r="B6555">
        <f>IFERROR(VLOOKUP(A6555,Produtos!A:B,2,FALSE),"")</f>
        <v/>
      </c>
      <c r="D6555" s="10">
        <f>IFERROR(INDEX(Lotes!$E:$E,MATCH(1,(Lotes!$A:$A=A6555)*(Lotes!$C:$C=C6555),0)),"")</f>
        <v/>
      </c>
      <c r="E6555" s="14">
        <f>IF(D6555="","",D6555-TODAY())</f>
        <v/>
      </c>
      <c r="F6555">
        <f>IF(D6555="","",IF(E6555&lt;0,"VENCIDO",IF(E6555&lt;=30,"VENCE EM &lt;= 30 DIAS",IF(E6555&lt;=60,"ATENCAO (31-60 DIAS)","OK"))))</f>
        <v/>
      </c>
      <c r="G6555" s="14">
        <f>SUMIFS(Lancamentos!$G:$G,Lancamentos!$C:$C,$A6555,Lancamentos!$E:$E,$C6555,Lancamentos!$B:$B,"ENTRADA")</f>
        <v/>
      </c>
      <c r="H6555" s="14">
        <f>SUMIFS(Lancamentos!$G:$G,Lancamentos!$C:$C,$A6555,Lancamentos!$E:$E,$C6555,Lancamentos!$B:$B,"SAIDA_USO")</f>
        <v/>
      </c>
      <c r="I6555" s="14">
        <f>SUMIFS(Lancamentos!$G:$G,Lancamentos!$C:$C,$A6555,Lancamentos!$E:$E,$C6555,Lancamentos!$B:$B,"SAIDA_DESCARTE")</f>
        <v/>
      </c>
      <c r="J6555" s="14">
        <f>G6555-H6555-I6555</f>
        <v/>
      </c>
      <c r="K6555">
        <f>IF(A6555="","",IF(J6555&lt;=IFERROR(VLOOKUP(A6555,Produtos!$A:$E,5,FALSE),0),"ABAIXO DO MINIMO","OK"))</f>
        <v/>
      </c>
    </row>
    <row r="6556">
      <c r="B6556">
        <f>IFERROR(VLOOKUP(A6556,Produtos!A:B,2,FALSE),"")</f>
        <v/>
      </c>
      <c r="D6556" s="10">
        <f>IFERROR(INDEX(Lotes!$E:$E,MATCH(1,(Lotes!$A:$A=A6556)*(Lotes!$C:$C=C6556),0)),"")</f>
        <v/>
      </c>
      <c r="E6556" s="14">
        <f>IF(D6556="","",D6556-TODAY())</f>
        <v/>
      </c>
      <c r="F6556">
        <f>IF(D6556="","",IF(E6556&lt;0,"VENCIDO",IF(E6556&lt;=30,"VENCE EM &lt;= 30 DIAS",IF(E6556&lt;=60,"ATENCAO (31-60 DIAS)","OK"))))</f>
        <v/>
      </c>
      <c r="G6556" s="14">
        <f>SUMIFS(Lancamentos!$G:$G,Lancamentos!$C:$C,$A6556,Lancamentos!$E:$E,$C6556,Lancamentos!$B:$B,"ENTRADA")</f>
        <v/>
      </c>
      <c r="H6556" s="14">
        <f>SUMIFS(Lancamentos!$G:$G,Lancamentos!$C:$C,$A6556,Lancamentos!$E:$E,$C6556,Lancamentos!$B:$B,"SAIDA_USO")</f>
        <v/>
      </c>
      <c r="I6556" s="14">
        <f>SUMIFS(Lancamentos!$G:$G,Lancamentos!$C:$C,$A6556,Lancamentos!$E:$E,$C6556,Lancamentos!$B:$B,"SAIDA_DESCARTE")</f>
        <v/>
      </c>
      <c r="J6556" s="14">
        <f>G6556-H6556-I6556</f>
        <v/>
      </c>
      <c r="K6556">
        <f>IF(A6556="","",IF(J6556&lt;=IFERROR(VLOOKUP(A6556,Produtos!$A:$E,5,FALSE),0),"ABAIXO DO MINIMO","OK"))</f>
        <v/>
      </c>
    </row>
    <row r="6557">
      <c r="B6557">
        <f>IFERROR(VLOOKUP(A6557,Produtos!A:B,2,FALSE),"")</f>
        <v/>
      </c>
      <c r="D6557" s="10">
        <f>IFERROR(INDEX(Lotes!$E:$E,MATCH(1,(Lotes!$A:$A=A6557)*(Lotes!$C:$C=C6557),0)),"")</f>
        <v/>
      </c>
      <c r="E6557" s="14">
        <f>IF(D6557="","",D6557-TODAY())</f>
        <v/>
      </c>
      <c r="F6557">
        <f>IF(D6557="","",IF(E6557&lt;0,"VENCIDO",IF(E6557&lt;=30,"VENCE EM &lt;= 30 DIAS",IF(E6557&lt;=60,"ATENCAO (31-60 DIAS)","OK"))))</f>
        <v/>
      </c>
      <c r="G6557" s="14">
        <f>SUMIFS(Lancamentos!$G:$G,Lancamentos!$C:$C,$A6557,Lancamentos!$E:$E,$C6557,Lancamentos!$B:$B,"ENTRADA")</f>
        <v/>
      </c>
      <c r="H6557" s="14">
        <f>SUMIFS(Lancamentos!$G:$G,Lancamentos!$C:$C,$A6557,Lancamentos!$E:$E,$C6557,Lancamentos!$B:$B,"SAIDA_USO")</f>
        <v/>
      </c>
      <c r="I6557" s="14">
        <f>SUMIFS(Lancamentos!$G:$G,Lancamentos!$C:$C,$A6557,Lancamentos!$E:$E,$C6557,Lancamentos!$B:$B,"SAIDA_DESCARTE")</f>
        <v/>
      </c>
      <c r="J6557" s="14">
        <f>G6557-H6557-I6557</f>
        <v/>
      </c>
      <c r="K6557">
        <f>IF(A6557="","",IF(J6557&lt;=IFERROR(VLOOKUP(A6557,Produtos!$A:$E,5,FALSE),0),"ABAIXO DO MINIMO","OK"))</f>
        <v/>
      </c>
    </row>
    <row r="6558">
      <c r="B6558">
        <f>IFERROR(VLOOKUP(A6558,Produtos!A:B,2,FALSE),"")</f>
        <v/>
      </c>
      <c r="D6558" s="10">
        <f>IFERROR(INDEX(Lotes!$E:$E,MATCH(1,(Lotes!$A:$A=A6558)*(Lotes!$C:$C=C6558),0)),"")</f>
        <v/>
      </c>
      <c r="E6558" s="14">
        <f>IF(D6558="","",D6558-TODAY())</f>
        <v/>
      </c>
      <c r="F6558">
        <f>IF(D6558="","",IF(E6558&lt;0,"VENCIDO",IF(E6558&lt;=30,"VENCE EM &lt;= 30 DIAS",IF(E6558&lt;=60,"ATENCAO (31-60 DIAS)","OK"))))</f>
        <v/>
      </c>
      <c r="G6558" s="14">
        <f>SUMIFS(Lancamentos!$G:$G,Lancamentos!$C:$C,$A6558,Lancamentos!$E:$E,$C6558,Lancamentos!$B:$B,"ENTRADA")</f>
        <v/>
      </c>
      <c r="H6558" s="14">
        <f>SUMIFS(Lancamentos!$G:$G,Lancamentos!$C:$C,$A6558,Lancamentos!$E:$E,$C6558,Lancamentos!$B:$B,"SAIDA_USO")</f>
        <v/>
      </c>
      <c r="I6558" s="14">
        <f>SUMIFS(Lancamentos!$G:$G,Lancamentos!$C:$C,$A6558,Lancamentos!$E:$E,$C6558,Lancamentos!$B:$B,"SAIDA_DESCARTE")</f>
        <v/>
      </c>
      <c r="J6558" s="14">
        <f>G6558-H6558-I6558</f>
        <v/>
      </c>
      <c r="K6558">
        <f>IF(A6558="","",IF(J6558&lt;=IFERROR(VLOOKUP(A6558,Produtos!$A:$E,5,FALSE),0),"ABAIXO DO MINIMO","OK"))</f>
        <v/>
      </c>
    </row>
    <row r="6559">
      <c r="B6559">
        <f>IFERROR(VLOOKUP(A6559,Produtos!A:B,2,FALSE),"")</f>
        <v/>
      </c>
      <c r="D6559" s="10">
        <f>IFERROR(INDEX(Lotes!$E:$E,MATCH(1,(Lotes!$A:$A=A6559)*(Lotes!$C:$C=C6559),0)),"")</f>
        <v/>
      </c>
      <c r="E6559" s="14">
        <f>IF(D6559="","",D6559-TODAY())</f>
        <v/>
      </c>
      <c r="F6559">
        <f>IF(D6559="","",IF(E6559&lt;0,"VENCIDO",IF(E6559&lt;=30,"VENCE EM &lt;= 30 DIAS",IF(E6559&lt;=60,"ATENCAO (31-60 DIAS)","OK"))))</f>
        <v/>
      </c>
      <c r="G6559" s="14">
        <f>SUMIFS(Lancamentos!$G:$G,Lancamentos!$C:$C,$A6559,Lancamentos!$E:$E,$C6559,Lancamentos!$B:$B,"ENTRADA")</f>
        <v/>
      </c>
      <c r="H6559" s="14">
        <f>SUMIFS(Lancamentos!$G:$G,Lancamentos!$C:$C,$A6559,Lancamentos!$E:$E,$C6559,Lancamentos!$B:$B,"SAIDA_USO")</f>
        <v/>
      </c>
      <c r="I6559" s="14">
        <f>SUMIFS(Lancamentos!$G:$G,Lancamentos!$C:$C,$A6559,Lancamentos!$E:$E,$C6559,Lancamentos!$B:$B,"SAIDA_DESCARTE")</f>
        <v/>
      </c>
      <c r="J6559" s="14">
        <f>G6559-H6559-I6559</f>
        <v/>
      </c>
      <c r="K6559">
        <f>IF(A6559="","",IF(J6559&lt;=IFERROR(VLOOKUP(A6559,Produtos!$A:$E,5,FALSE),0),"ABAIXO DO MINIMO","OK"))</f>
        <v/>
      </c>
    </row>
    <row r="6560">
      <c r="B6560">
        <f>IFERROR(VLOOKUP(A6560,Produtos!A:B,2,FALSE),"")</f>
        <v/>
      </c>
      <c r="D6560" s="10">
        <f>IFERROR(INDEX(Lotes!$E:$E,MATCH(1,(Lotes!$A:$A=A6560)*(Lotes!$C:$C=C6560),0)),"")</f>
        <v/>
      </c>
      <c r="E6560" s="14">
        <f>IF(D6560="","",D6560-TODAY())</f>
        <v/>
      </c>
      <c r="F6560">
        <f>IF(D6560="","",IF(E6560&lt;0,"VENCIDO",IF(E6560&lt;=30,"VENCE EM &lt;= 30 DIAS",IF(E6560&lt;=60,"ATENCAO (31-60 DIAS)","OK"))))</f>
        <v/>
      </c>
      <c r="G6560" s="14">
        <f>SUMIFS(Lancamentos!$G:$G,Lancamentos!$C:$C,$A6560,Lancamentos!$E:$E,$C6560,Lancamentos!$B:$B,"ENTRADA")</f>
        <v/>
      </c>
      <c r="H6560" s="14">
        <f>SUMIFS(Lancamentos!$G:$G,Lancamentos!$C:$C,$A6560,Lancamentos!$E:$E,$C6560,Lancamentos!$B:$B,"SAIDA_USO")</f>
        <v/>
      </c>
      <c r="I6560" s="14">
        <f>SUMIFS(Lancamentos!$G:$G,Lancamentos!$C:$C,$A6560,Lancamentos!$E:$E,$C6560,Lancamentos!$B:$B,"SAIDA_DESCARTE")</f>
        <v/>
      </c>
      <c r="J6560" s="14">
        <f>G6560-H6560-I6560</f>
        <v/>
      </c>
      <c r="K6560">
        <f>IF(A6560="","",IF(J6560&lt;=IFERROR(VLOOKUP(A6560,Produtos!$A:$E,5,FALSE),0),"ABAIXO DO MINIMO","OK"))</f>
        <v/>
      </c>
    </row>
    <row r="6561">
      <c r="B6561">
        <f>IFERROR(VLOOKUP(A6561,Produtos!A:B,2,FALSE),"")</f>
        <v/>
      </c>
      <c r="D6561" s="10">
        <f>IFERROR(INDEX(Lotes!$E:$E,MATCH(1,(Lotes!$A:$A=A6561)*(Lotes!$C:$C=C6561),0)),"")</f>
        <v/>
      </c>
      <c r="E6561" s="14">
        <f>IF(D6561="","",D6561-TODAY())</f>
        <v/>
      </c>
      <c r="F6561">
        <f>IF(D6561="","",IF(E6561&lt;0,"VENCIDO",IF(E6561&lt;=30,"VENCE EM &lt;= 30 DIAS",IF(E6561&lt;=60,"ATENCAO (31-60 DIAS)","OK"))))</f>
        <v/>
      </c>
      <c r="G6561" s="14">
        <f>SUMIFS(Lancamentos!$G:$G,Lancamentos!$C:$C,$A6561,Lancamentos!$E:$E,$C6561,Lancamentos!$B:$B,"ENTRADA")</f>
        <v/>
      </c>
      <c r="H6561" s="14">
        <f>SUMIFS(Lancamentos!$G:$G,Lancamentos!$C:$C,$A6561,Lancamentos!$E:$E,$C6561,Lancamentos!$B:$B,"SAIDA_USO")</f>
        <v/>
      </c>
      <c r="I6561" s="14">
        <f>SUMIFS(Lancamentos!$G:$G,Lancamentos!$C:$C,$A6561,Lancamentos!$E:$E,$C6561,Lancamentos!$B:$B,"SAIDA_DESCARTE")</f>
        <v/>
      </c>
      <c r="J6561" s="14">
        <f>G6561-H6561-I6561</f>
        <v/>
      </c>
      <c r="K6561">
        <f>IF(A6561="","",IF(J6561&lt;=IFERROR(VLOOKUP(A6561,Produtos!$A:$E,5,FALSE),0),"ABAIXO DO MINIMO","OK"))</f>
        <v/>
      </c>
    </row>
    <row r="6562">
      <c r="B6562">
        <f>IFERROR(VLOOKUP(A6562,Produtos!A:B,2,FALSE),"")</f>
        <v/>
      </c>
      <c r="D6562" s="10">
        <f>IFERROR(INDEX(Lotes!$E:$E,MATCH(1,(Lotes!$A:$A=A6562)*(Lotes!$C:$C=C6562),0)),"")</f>
        <v/>
      </c>
      <c r="E6562" s="14">
        <f>IF(D6562="","",D6562-TODAY())</f>
        <v/>
      </c>
      <c r="F6562">
        <f>IF(D6562="","",IF(E6562&lt;0,"VENCIDO",IF(E6562&lt;=30,"VENCE EM &lt;= 30 DIAS",IF(E6562&lt;=60,"ATENCAO (31-60 DIAS)","OK"))))</f>
        <v/>
      </c>
      <c r="G6562" s="14">
        <f>SUMIFS(Lancamentos!$G:$G,Lancamentos!$C:$C,$A6562,Lancamentos!$E:$E,$C6562,Lancamentos!$B:$B,"ENTRADA")</f>
        <v/>
      </c>
      <c r="H6562" s="14">
        <f>SUMIFS(Lancamentos!$G:$G,Lancamentos!$C:$C,$A6562,Lancamentos!$E:$E,$C6562,Lancamentos!$B:$B,"SAIDA_USO")</f>
        <v/>
      </c>
      <c r="I6562" s="14">
        <f>SUMIFS(Lancamentos!$G:$G,Lancamentos!$C:$C,$A6562,Lancamentos!$E:$E,$C6562,Lancamentos!$B:$B,"SAIDA_DESCARTE")</f>
        <v/>
      </c>
      <c r="J6562" s="14">
        <f>G6562-H6562-I6562</f>
        <v/>
      </c>
      <c r="K6562">
        <f>IF(A6562="","",IF(J6562&lt;=IFERROR(VLOOKUP(A6562,Produtos!$A:$E,5,FALSE),0),"ABAIXO DO MINIMO","OK"))</f>
        <v/>
      </c>
    </row>
    <row r="6563">
      <c r="B6563">
        <f>IFERROR(VLOOKUP(A6563,Produtos!A:B,2,FALSE),"")</f>
        <v/>
      </c>
      <c r="D6563" s="10">
        <f>IFERROR(INDEX(Lotes!$E:$E,MATCH(1,(Lotes!$A:$A=A6563)*(Lotes!$C:$C=C6563),0)),"")</f>
        <v/>
      </c>
      <c r="E6563" s="14">
        <f>IF(D6563="","",D6563-TODAY())</f>
        <v/>
      </c>
      <c r="F6563">
        <f>IF(D6563="","",IF(E6563&lt;0,"VENCIDO",IF(E6563&lt;=30,"VENCE EM &lt;= 30 DIAS",IF(E6563&lt;=60,"ATENCAO (31-60 DIAS)","OK"))))</f>
        <v/>
      </c>
      <c r="G6563" s="14">
        <f>SUMIFS(Lancamentos!$G:$G,Lancamentos!$C:$C,$A6563,Lancamentos!$E:$E,$C6563,Lancamentos!$B:$B,"ENTRADA")</f>
        <v/>
      </c>
      <c r="H6563" s="14">
        <f>SUMIFS(Lancamentos!$G:$G,Lancamentos!$C:$C,$A6563,Lancamentos!$E:$E,$C6563,Lancamentos!$B:$B,"SAIDA_USO")</f>
        <v/>
      </c>
      <c r="I6563" s="14">
        <f>SUMIFS(Lancamentos!$G:$G,Lancamentos!$C:$C,$A6563,Lancamentos!$E:$E,$C6563,Lancamentos!$B:$B,"SAIDA_DESCARTE")</f>
        <v/>
      </c>
      <c r="J6563" s="14">
        <f>G6563-H6563-I6563</f>
        <v/>
      </c>
      <c r="K6563">
        <f>IF(A6563="","",IF(J6563&lt;=IFERROR(VLOOKUP(A6563,Produtos!$A:$E,5,FALSE),0),"ABAIXO DO MINIMO","OK"))</f>
        <v/>
      </c>
    </row>
    <row r="6564">
      <c r="B6564">
        <f>IFERROR(VLOOKUP(A6564,Produtos!A:B,2,FALSE),"")</f>
        <v/>
      </c>
      <c r="D6564" s="10">
        <f>IFERROR(INDEX(Lotes!$E:$E,MATCH(1,(Lotes!$A:$A=A6564)*(Lotes!$C:$C=C6564),0)),"")</f>
        <v/>
      </c>
      <c r="E6564" s="14">
        <f>IF(D6564="","",D6564-TODAY())</f>
        <v/>
      </c>
      <c r="F6564">
        <f>IF(D6564="","",IF(E6564&lt;0,"VENCIDO",IF(E6564&lt;=30,"VENCE EM &lt;= 30 DIAS",IF(E6564&lt;=60,"ATENCAO (31-60 DIAS)","OK"))))</f>
        <v/>
      </c>
      <c r="G6564" s="14">
        <f>SUMIFS(Lancamentos!$G:$G,Lancamentos!$C:$C,$A6564,Lancamentos!$E:$E,$C6564,Lancamentos!$B:$B,"ENTRADA")</f>
        <v/>
      </c>
      <c r="H6564" s="14">
        <f>SUMIFS(Lancamentos!$G:$G,Lancamentos!$C:$C,$A6564,Lancamentos!$E:$E,$C6564,Lancamentos!$B:$B,"SAIDA_USO")</f>
        <v/>
      </c>
      <c r="I6564" s="14">
        <f>SUMIFS(Lancamentos!$G:$G,Lancamentos!$C:$C,$A6564,Lancamentos!$E:$E,$C6564,Lancamentos!$B:$B,"SAIDA_DESCARTE")</f>
        <v/>
      </c>
      <c r="J6564" s="14">
        <f>G6564-H6564-I6564</f>
        <v/>
      </c>
      <c r="K6564">
        <f>IF(A6564="","",IF(J6564&lt;=IFERROR(VLOOKUP(A6564,Produtos!$A:$E,5,FALSE),0),"ABAIXO DO MINIMO","OK"))</f>
        <v/>
      </c>
    </row>
    <row r="6565">
      <c r="B6565">
        <f>IFERROR(VLOOKUP(A6565,Produtos!A:B,2,FALSE),"")</f>
        <v/>
      </c>
      <c r="D6565" s="10">
        <f>IFERROR(INDEX(Lotes!$E:$E,MATCH(1,(Lotes!$A:$A=A6565)*(Lotes!$C:$C=C6565),0)),"")</f>
        <v/>
      </c>
      <c r="E6565" s="14">
        <f>IF(D6565="","",D6565-TODAY())</f>
        <v/>
      </c>
      <c r="F6565">
        <f>IF(D6565="","",IF(E6565&lt;0,"VENCIDO",IF(E6565&lt;=30,"VENCE EM &lt;= 30 DIAS",IF(E6565&lt;=60,"ATENCAO (31-60 DIAS)","OK"))))</f>
        <v/>
      </c>
      <c r="G6565" s="14">
        <f>SUMIFS(Lancamentos!$G:$G,Lancamentos!$C:$C,$A6565,Lancamentos!$E:$E,$C6565,Lancamentos!$B:$B,"ENTRADA")</f>
        <v/>
      </c>
      <c r="H6565" s="14">
        <f>SUMIFS(Lancamentos!$G:$G,Lancamentos!$C:$C,$A6565,Lancamentos!$E:$E,$C6565,Lancamentos!$B:$B,"SAIDA_USO")</f>
        <v/>
      </c>
      <c r="I6565" s="14">
        <f>SUMIFS(Lancamentos!$G:$G,Lancamentos!$C:$C,$A6565,Lancamentos!$E:$E,$C6565,Lancamentos!$B:$B,"SAIDA_DESCARTE")</f>
        <v/>
      </c>
      <c r="J6565" s="14">
        <f>G6565-H6565-I6565</f>
        <v/>
      </c>
      <c r="K6565">
        <f>IF(A6565="","",IF(J6565&lt;=IFERROR(VLOOKUP(A6565,Produtos!$A:$E,5,FALSE),0),"ABAIXO DO MINIMO","OK"))</f>
        <v/>
      </c>
    </row>
    <row r="6566">
      <c r="B6566">
        <f>IFERROR(VLOOKUP(A6566,Produtos!A:B,2,FALSE),"")</f>
        <v/>
      </c>
      <c r="D6566" s="10">
        <f>IFERROR(INDEX(Lotes!$E:$E,MATCH(1,(Lotes!$A:$A=A6566)*(Lotes!$C:$C=C6566),0)),"")</f>
        <v/>
      </c>
      <c r="E6566" s="14">
        <f>IF(D6566="","",D6566-TODAY())</f>
        <v/>
      </c>
      <c r="F6566">
        <f>IF(D6566="","",IF(E6566&lt;0,"VENCIDO",IF(E6566&lt;=30,"VENCE EM &lt;= 30 DIAS",IF(E6566&lt;=60,"ATENCAO (31-60 DIAS)","OK"))))</f>
        <v/>
      </c>
      <c r="G6566" s="14">
        <f>SUMIFS(Lancamentos!$G:$G,Lancamentos!$C:$C,$A6566,Lancamentos!$E:$E,$C6566,Lancamentos!$B:$B,"ENTRADA")</f>
        <v/>
      </c>
      <c r="H6566" s="14">
        <f>SUMIFS(Lancamentos!$G:$G,Lancamentos!$C:$C,$A6566,Lancamentos!$E:$E,$C6566,Lancamentos!$B:$B,"SAIDA_USO")</f>
        <v/>
      </c>
      <c r="I6566" s="14">
        <f>SUMIFS(Lancamentos!$G:$G,Lancamentos!$C:$C,$A6566,Lancamentos!$E:$E,$C6566,Lancamentos!$B:$B,"SAIDA_DESCARTE")</f>
        <v/>
      </c>
      <c r="J6566" s="14">
        <f>G6566-H6566-I6566</f>
        <v/>
      </c>
      <c r="K6566">
        <f>IF(A6566="","",IF(J6566&lt;=IFERROR(VLOOKUP(A6566,Produtos!$A:$E,5,FALSE),0),"ABAIXO DO MINIMO","OK"))</f>
        <v/>
      </c>
    </row>
    <row r="6567">
      <c r="B6567">
        <f>IFERROR(VLOOKUP(A6567,Produtos!A:B,2,FALSE),"")</f>
        <v/>
      </c>
      <c r="D6567" s="10">
        <f>IFERROR(INDEX(Lotes!$E:$E,MATCH(1,(Lotes!$A:$A=A6567)*(Lotes!$C:$C=C6567),0)),"")</f>
        <v/>
      </c>
      <c r="E6567" s="14">
        <f>IF(D6567="","",D6567-TODAY())</f>
        <v/>
      </c>
      <c r="F6567">
        <f>IF(D6567="","",IF(E6567&lt;0,"VENCIDO",IF(E6567&lt;=30,"VENCE EM &lt;= 30 DIAS",IF(E6567&lt;=60,"ATENCAO (31-60 DIAS)","OK"))))</f>
        <v/>
      </c>
      <c r="G6567" s="14">
        <f>SUMIFS(Lancamentos!$G:$G,Lancamentos!$C:$C,$A6567,Lancamentos!$E:$E,$C6567,Lancamentos!$B:$B,"ENTRADA")</f>
        <v/>
      </c>
      <c r="H6567" s="14">
        <f>SUMIFS(Lancamentos!$G:$G,Lancamentos!$C:$C,$A6567,Lancamentos!$E:$E,$C6567,Lancamentos!$B:$B,"SAIDA_USO")</f>
        <v/>
      </c>
      <c r="I6567" s="14">
        <f>SUMIFS(Lancamentos!$G:$G,Lancamentos!$C:$C,$A6567,Lancamentos!$E:$E,$C6567,Lancamentos!$B:$B,"SAIDA_DESCARTE")</f>
        <v/>
      </c>
      <c r="J6567" s="14">
        <f>G6567-H6567-I6567</f>
        <v/>
      </c>
      <c r="K6567">
        <f>IF(A6567="","",IF(J6567&lt;=IFERROR(VLOOKUP(A6567,Produtos!$A:$E,5,FALSE),0),"ABAIXO DO MINIMO","OK"))</f>
        <v/>
      </c>
    </row>
    <row r="6568">
      <c r="B6568">
        <f>IFERROR(VLOOKUP(A6568,Produtos!A:B,2,FALSE),"")</f>
        <v/>
      </c>
      <c r="D6568" s="10">
        <f>IFERROR(INDEX(Lotes!$E:$E,MATCH(1,(Lotes!$A:$A=A6568)*(Lotes!$C:$C=C6568),0)),"")</f>
        <v/>
      </c>
      <c r="E6568" s="14">
        <f>IF(D6568="","",D6568-TODAY())</f>
        <v/>
      </c>
      <c r="F6568">
        <f>IF(D6568="","",IF(E6568&lt;0,"VENCIDO",IF(E6568&lt;=30,"VENCE EM &lt;= 30 DIAS",IF(E6568&lt;=60,"ATENCAO (31-60 DIAS)","OK"))))</f>
        <v/>
      </c>
      <c r="G6568" s="14">
        <f>SUMIFS(Lancamentos!$G:$G,Lancamentos!$C:$C,$A6568,Lancamentos!$E:$E,$C6568,Lancamentos!$B:$B,"ENTRADA")</f>
        <v/>
      </c>
      <c r="H6568" s="14">
        <f>SUMIFS(Lancamentos!$G:$G,Lancamentos!$C:$C,$A6568,Lancamentos!$E:$E,$C6568,Lancamentos!$B:$B,"SAIDA_USO")</f>
        <v/>
      </c>
      <c r="I6568" s="14">
        <f>SUMIFS(Lancamentos!$G:$G,Lancamentos!$C:$C,$A6568,Lancamentos!$E:$E,$C6568,Lancamentos!$B:$B,"SAIDA_DESCARTE")</f>
        <v/>
      </c>
      <c r="J6568" s="14">
        <f>G6568-H6568-I6568</f>
        <v/>
      </c>
      <c r="K6568">
        <f>IF(A6568="","",IF(J6568&lt;=IFERROR(VLOOKUP(A6568,Produtos!$A:$E,5,FALSE),0),"ABAIXO DO MINIMO","OK"))</f>
        <v/>
      </c>
    </row>
    <row r="6569">
      <c r="B6569">
        <f>IFERROR(VLOOKUP(A6569,Produtos!A:B,2,FALSE),"")</f>
        <v/>
      </c>
      <c r="D6569" s="10">
        <f>IFERROR(INDEX(Lotes!$E:$E,MATCH(1,(Lotes!$A:$A=A6569)*(Lotes!$C:$C=C6569),0)),"")</f>
        <v/>
      </c>
      <c r="E6569" s="14">
        <f>IF(D6569="","",D6569-TODAY())</f>
        <v/>
      </c>
      <c r="F6569">
        <f>IF(D6569="","",IF(E6569&lt;0,"VENCIDO",IF(E6569&lt;=30,"VENCE EM &lt;= 30 DIAS",IF(E6569&lt;=60,"ATENCAO (31-60 DIAS)","OK"))))</f>
        <v/>
      </c>
      <c r="G6569" s="14">
        <f>SUMIFS(Lancamentos!$G:$G,Lancamentos!$C:$C,$A6569,Lancamentos!$E:$E,$C6569,Lancamentos!$B:$B,"ENTRADA")</f>
        <v/>
      </c>
      <c r="H6569" s="14">
        <f>SUMIFS(Lancamentos!$G:$G,Lancamentos!$C:$C,$A6569,Lancamentos!$E:$E,$C6569,Lancamentos!$B:$B,"SAIDA_USO")</f>
        <v/>
      </c>
      <c r="I6569" s="14">
        <f>SUMIFS(Lancamentos!$G:$G,Lancamentos!$C:$C,$A6569,Lancamentos!$E:$E,$C6569,Lancamentos!$B:$B,"SAIDA_DESCARTE")</f>
        <v/>
      </c>
      <c r="J6569" s="14">
        <f>G6569-H6569-I6569</f>
        <v/>
      </c>
      <c r="K6569">
        <f>IF(A6569="","",IF(J6569&lt;=IFERROR(VLOOKUP(A6569,Produtos!$A:$E,5,FALSE),0),"ABAIXO DO MINIMO","OK"))</f>
        <v/>
      </c>
    </row>
    <row r="6570">
      <c r="B6570">
        <f>IFERROR(VLOOKUP(A6570,Produtos!A:B,2,FALSE),"")</f>
        <v/>
      </c>
      <c r="D6570" s="10">
        <f>IFERROR(INDEX(Lotes!$E:$E,MATCH(1,(Lotes!$A:$A=A6570)*(Lotes!$C:$C=C6570),0)),"")</f>
        <v/>
      </c>
      <c r="E6570" s="14">
        <f>IF(D6570="","",D6570-TODAY())</f>
        <v/>
      </c>
      <c r="F6570">
        <f>IF(D6570="","",IF(E6570&lt;0,"VENCIDO",IF(E6570&lt;=30,"VENCE EM &lt;= 30 DIAS",IF(E6570&lt;=60,"ATENCAO (31-60 DIAS)","OK"))))</f>
        <v/>
      </c>
      <c r="G6570" s="14">
        <f>SUMIFS(Lancamentos!$G:$G,Lancamentos!$C:$C,$A6570,Lancamentos!$E:$E,$C6570,Lancamentos!$B:$B,"ENTRADA")</f>
        <v/>
      </c>
      <c r="H6570" s="14">
        <f>SUMIFS(Lancamentos!$G:$G,Lancamentos!$C:$C,$A6570,Lancamentos!$E:$E,$C6570,Lancamentos!$B:$B,"SAIDA_USO")</f>
        <v/>
      </c>
      <c r="I6570" s="14">
        <f>SUMIFS(Lancamentos!$G:$G,Lancamentos!$C:$C,$A6570,Lancamentos!$E:$E,$C6570,Lancamentos!$B:$B,"SAIDA_DESCARTE")</f>
        <v/>
      </c>
      <c r="J6570" s="14">
        <f>G6570-H6570-I6570</f>
        <v/>
      </c>
      <c r="K6570">
        <f>IF(A6570="","",IF(J6570&lt;=IFERROR(VLOOKUP(A6570,Produtos!$A:$E,5,FALSE),0),"ABAIXO DO MINIMO","OK"))</f>
        <v/>
      </c>
    </row>
    <row r="6571">
      <c r="B6571">
        <f>IFERROR(VLOOKUP(A6571,Produtos!A:B,2,FALSE),"")</f>
        <v/>
      </c>
      <c r="D6571" s="10">
        <f>IFERROR(INDEX(Lotes!$E:$E,MATCH(1,(Lotes!$A:$A=A6571)*(Lotes!$C:$C=C6571),0)),"")</f>
        <v/>
      </c>
      <c r="E6571" s="14">
        <f>IF(D6571="","",D6571-TODAY())</f>
        <v/>
      </c>
      <c r="F6571">
        <f>IF(D6571="","",IF(E6571&lt;0,"VENCIDO",IF(E6571&lt;=30,"VENCE EM &lt;= 30 DIAS",IF(E6571&lt;=60,"ATENCAO (31-60 DIAS)","OK"))))</f>
        <v/>
      </c>
      <c r="G6571" s="14">
        <f>SUMIFS(Lancamentos!$G:$G,Lancamentos!$C:$C,$A6571,Lancamentos!$E:$E,$C6571,Lancamentos!$B:$B,"ENTRADA")</f>
        <v/>
      </c>
      <c r="H6571" s="14">
        <f>SUMIFS(Lancamentos!$G:$G,Lancamentos!$C:$C,$A6571,Lancamentos!$E:$E,$C6571,Lancamentos!$B:$B,"SAIDA_USO")</f>
        <v/>
      </c>
      <c r="I6571" s="14">
        <f>SUMIFS(Lancamentos!$G:$G,Lancamentos!$C:$C,$A6571,Lancamentos!$E:$E,$C6571,Lancamentos!$B:$B,"SAIDA_DESCARTE")</f>
        <v/>
      </c>
      <c r="J6571" s="14">
        <f>G6571-H6571-I6571</f>
        <v/>
      </c>
      <c r="K6571">
        <f>IF(A6571="","",IF(J6571&lt;=IFERROR(VLOOKUP(A6571,Produtos!$A:$E,5,FALSE),0),"ABAIXO DO MINIMO","OK"))</f>
        <v/>
      </c>
    </row>
    <row r="6572">
      <c r="B6572">
        <f>IFERROR(VLOOKUP(A6572,Produtos!A:B,2,FALSE),"")</f>
        <v/>
      </c>
      <c r="D6572" s="10">
        <f>IFERROR(INDEX(Lotes!$E:$E,MATCH(1,(Lotes!$A:$A=A6572)*(Lotes!$C:$C=C6572),0)),"")</f>
        <v/>
      </c>
      <c r="E6572" s="14">
        <f>IF(D6572="","",D6572-TODAY())</f>
        <v/>
      </c>
      <c r="F6572">
        <f>IF(D6572="","",IF(E6572&lt;0,"VENCIDO",IF(E6572&lt;=30,"VENCE EM &lt;= 30 DIAS",IF(E6572&lt;=60,"ATENCAO (31-60 DIAS)","OK"))))</f>
        <v/>
      </c>
      <c r="G6572" s="14">
        <f>SUMIFS(Lancamentos!$G:$G,Lancamentos!$C:$C,$A6572,Lancamentos!$E:$E,$C6572,Lancamentos!$B:$B,"ENTRADA")</f>
        <v/>
      </c>
      <c r="H6572" s="14">
        <f>SUMIFS(Lancamentos!$G:$G,Lancamentos!$C:$C,$A6572,Lancamentos!$E:$E,$C6572,Lancamentos!$B:$B,"SAIDA_USO")</f>
        <v/>
      </c>
      <c r="I6572" s="14">
        <f>SUMIFS(Lancamentos!$G:$G,Lancamentos!$C:$C,$A6572,Lancamentos!$E:$E,$C6572,Lancamentos!$B:$B,"SAIDA_DESCARTE")</f>
        <v/>
      </c>
      <c r="J6572" s="14">
        <f>G6572-H6572-I6572</f>
        <v/>
      </c>
      <c r="K6572">
        <f>IF(A6572="","",IF(J6572&lt;=IFERROR(VLOOKUP(A6572,Produtos!$A:$E,5,FALSE),0),"ABAIXO DO MINIMO","OK"))</f>
        <v/>
      </c>
    </row>
    <row r="6573">
      <c r="B6573">
        <f>IFERROR(VLOOKUP(A6573,Produtos!A:B,2,FALSE),"")</f>
        <v/>
      </c>
      <c r="D6573" s="10">
        <f>IFERROR(INDEX(Lotes!$E:$E,MATCH(1,(Lotes!$A:$A=A6573)*(Lotes!$C:$C=C6573),0)),"")</f>
        <v/>
      </c>
      <c r="E6573" s="14">
        <f>IF(D6573="","",D6573-TODAY())</f>
        <v/>
      </c>
      <c r="F6573">
        <f>IF(D6573="","",IF(E6573&lt;0,"VENCIDO",IF(E6573&lt;=30,"VENCE EM &lt;= 30 DIAS",IF(E6573&lt;=60,"ATENCAO (31-60 DIAS)","OK"))))</f>
        <v/>
      </c>
      <c r="G6573" s="14">
        <f>SUMIFS(Lancamentos!$G:$G,Lancamentos!$C:$C,$A6573,Lancamentos!$E:$E,$C6573,Lancamentos!$B:$B,"ENTRADA")</f>
        <v/>
      </c>
      <c r="H6573" s="14">
        <f>SUMIFS(Lancamentos!$G:$G,Lancamentos!$C:$C,$A6573,Lancamentos!$E:$E,$C6573,Lancamentos!$B:$B,"SAIDA_USO")</f>
        <v/>
      </c>
      <c r="I6573" s="14">
        <f>SUMIFS(Lancamentos!$G:$G,Lancamentos!$C:$C,$A6573,Lancamentos!$E:$E,$C6573,Lancamentos!$B:$B,"SAIDA_DESCARTE")</f>
        <v/>
      </c>
      <c r="J6573" s="14">
        <f>G6573-H6573-I6573</f>
        <v/>
      </c>
      <c r="K6573">
        <f>IF(A6573="","",IF(J6573&lt;=IFERROR(VLOOKUP(A6573,Produtos!$A:$E,5,FALSE),0),"ABAIXO DO MINIMO","OK"))</f>
        <v/>
      </c>
    </row>
    <row r="6574">
      <c r="B6574">
        <f>IFERROR(VLOOKUP(A6574,Produtos!A:B,2,FALSE),"")</f>
        <v/>
      </c>
      <c r="D6574" s="10">
        <f>IFERROR(INDEX(Lotes!$E:$E,MATCH(1,(Lotes!$A:$A=A6574)*(Lotes!$C:$C=C6574),0)),"")</f>
        <v/>
      </c>
      <c r="E6574" s="14">
        <f>IF(D6574="","",D6574-TODAY())</f>
        <v/>
      </c>
      <c r="F6574">
        <f>IF(D6574="","",IF(E6574&lt;0,"VENCIDO",IF(E6574&lt;=30,"VENCE EM &lt;= 30 DIAS",IF(E6574&lt;=60,"ATENCAO (31-60 DIAS)","OK"))))</f>
        <v/>
      </c>
      <c r="G6574" s="14">
        <f>SUMIFS(Lancamentos!$G:$G,Lancamentos!$C:$C,$A6574,Lancamentos!$E:$E,$C6574,Lancamentos!$B:$B,"ENTRADA")</f>
        <v/>
      </c>
      <c r="H6574" s="14">
        <f>SUMIFS(Lancamentos!$G:$G,Lancamentos!$C:$C,$A6574,Lancamentos!$E:$E,$C6574,Lancamentos!$B:$B,"SAIDA_USO")</f>
        <v/>
      </c>
      <c r="I6574" s="14">
        <f>SUMIFS(Lancamentos!$G:$G,Lancamentos!$C:$C,$A6574,Lancamentos!$E:$E,$C6574,Lancamentos!$B:$B,"SAIDA_DESCARTE")</f>
        <v/>
      </c>
      <c r="J6574" s="14">
        <f>G6574-H6574-I6574</f>
        <v/>
      </c>
      <c r="K6574">
        <f>IF(A6574="","",IF(J6574&lt;=IFERROR(VLOOKUP(A6574,Produtos!$A:$E,5,FALSE),0),"ABAIXO DO MINIMO","OK"))</f>
        <v/>
      </c>
    </row>
    <row r="6575">
      <c r="B6575">
        <f>IFERROR(VLOOKUP(A6575,Produtos!A:B,2,FALSE),"")</f>
        <v/>
      </c>
      <c r="D6575" s="10">
        <f>IFERROR(INDEX(Lotes!$E:$E,MATCH(1,(Lotes!$A:$A=A6575)*(Lotes!$C:$C=C6575),0)),"")</f>
        <v/>
      </c>
      <c r="E6575" s="14">
        <f>IF(D6575="","",D6575-TODAY())</f>
        <v/>
      </c>
      <c r="F6575">
        <f>IF(D6575="","",IF(E6575&lt;0,"VENCIDO",IF(E6575&lt;=30,"VENCE EM &lt;= 30 DIAS",IF(E6575&lt;=60,"ATENCAO (31-60 DIAS)","OK"))))</f>
        <v/>
      </c>
      <c r="G6575" s="14">
        <f>SUMIFS(Lancamentos!$G:$G,Lancamentos!$C:$C,$A6575,Lancamentos!$E:$E,$C6575,Lancamentos!$B:$B,"ENTRADA")</f>
        <v/>
      </c>
      <c r="H6575" s="14">
        <f>SUMIFS(Lancamentos!$G:$G,Lancamentos!$C:$C,$A6575,Lancamentos!$E:$E,$C6575,Lancamentos!$B:$B,"SAIDA_USO")</f>
        <v/>
      </c>
      <c r="I6575" s="14">
        <f>SUMIFS(Lancamentos!$G:$G,Lancamentos!$C:$C,$A6575,Lancamentos!$E:$E,$C6575,Lancamentos!$B:$B,"SAIDA_DESCARTE")</f>
        <v/>
      </c>
      <c r="J6575" s="14">
        <f>G6575-H6575-I6575</f>
        <v/>
      </c>
      <c r="K6575">
        <f>IF(A6575="","",IF(J6575&lt;=IFERROR(VLOOKUP(A6575,Produtos!$A:$E,5,FALSE),0),"ABAIXO DO MINIMO","OK"))</f>
        <v/>
      </c>
    </row>
    <row r="6576">
      <c r="B6576">
        <f>IFERROR(VLOOKUP(A6576,Produtos!A:B,2,FALSE),"")</f>
        <v/>
      </c>
      <c r="D6576" s="10">
        <f>IFERROR(INDEX(Lotes!$E:$E,MATCH(1,(Lotes!$A:$A=A6576)*(Lotes!$C:$C=C6576),0)),"")</f>
        <v/>
      </c>
      <c r="E6576" s="14">
        <f>IF(D6576="","",D6576-TODAY())</f>
        <v/>
      </c>
      <c r="F6576">
        <f>IF(D6576="","",IF(E6576&lt;0,"VENCIDO",IF(E6576&lt;=30,"VENCE EM &lt;= 30 DIAS",IF(E6576&lt;=60,"ATENCAO (31-60 DIAS)","OK"))))</f>
        <v/>
      </c>
      <c r="G6576" s="14">
        <f>SUMIFS(Lancamentos!$G:$G,Lancamentos!$C:$C,$A6576,Lancamentos!$E:$E,$C6576,Lancamentos!$B:$B,"ENTRADA")</f>
        <v/>
      </c>
      <c r="H6576" s="14">
        <f>SUMIFS(Lancamentos!$G:$G,Lancamentos!$C:$C,$A6576,Lancamentos!$E:$E,$C6576,Lancamentos!$B:$B,"SAIDA_USO")</f>
        <v/>
      </c>
      <c r="I6576" s="14">
        <f>SUMIFS(Lancamentos!$G:$G,Lancamentos!$C:$C,$A6576,Lancamentos!$E:$E,$C6576,Lancamentos!$B:$B,"SAIDA_DESCARTE")</f>
        <v/>
      </c>
      <c r="J6576" s="14">
        <f>G6576-H6576-I6576</f>
        <v/>
      </c>
      <c r="K6576">
        <f>IF(A6576="","",IF(J6576&lt;=IFERROR(VLOOKUP(A6576,Produtos!$A:$E,5,FALSE),0),"ABAIXO DO MINIMO","OK"))</f>
        <v/>
      </c>
    </row>
    <row r="6577">
      <c r="B6577">
        <f>IFERROR(VLOOKUP(A6577,Produtos!A:B,2,FALSE),"")</f>
        <v/>
      </c>
      <c r="D6577" s="10">
        <f>IFERROR(INDEX(Lotes!$E:$E,MATCH(1,(Lotes!$A:$A=A6577)*(Lotes!$C:$C=C6577),0)),"")</f>
        <v/>
      </c>
      <c r="E6577" s="14">
        <f>IF(D6577="","",D6577-TODAY())</f>
        <v/>
      </c>
      <c r="F6577">
        <f>IF(D6577="","",IF(E6577&lt;0,"VENCIDO",IF(E6577&lt;=30,"VENCE EM &lt;= 30 DIAS",IF(E6577&lt;=60,"ATENCAO (31-60 DIAS)","OK"))))</f>
        <v/>
      </c>
      <c r="G6577" s="14">
        <f>SUMIFS(Lancamentos!$G:$G,Lancamentos!$C:$C,$A6577,Lancamentos!$E:$E,$C6577,Lancamentos!$B:$B,"ENTRADA")</f>
        <v/>
      </c>
      <c r="H6577" s="14">
        <f>SUMIFS(Lancamentos!$G:$G,Lancamentos!$C:$C,$A6577,Lancamentos!$E:$E,$C6577,Lancamentos!$B:$B,"SAIDA_USO")</f>
        <v/>
      </c>
      <c r="I6577" s="14">
        <f>SUMIFS(Lancamentos!$G:$G,Lancamentos!$C:$C,$A6577,Lancamentos!$E:$E,$C6577,Lancamentos!$B:$B,"SAIDA_DESCARTE")</f>
        <v/>
      </c>
      <c r="J6577" s="14">
        <f>G6577-H6577-I6577</f>
        <v/>
      </c>
      <c r="K6577">
        <f>IF(A6577="","",IF(J6577&lt;=IFERROR(VLOOKUP(A6577,Produtos!$A:$E,5,FALSE),0),"ABAIXO DO MINIMO","OK"))</f>
        <v/>
      </c>
    </row>
    <row r="6578">
      <c r="B6578">
        <f>IFERROR(VLOOKUP(A6578,Produtos!A:B,2,FALSE),"")</f>
        <v/>
      </c>
      <c r="D6578" s="10">
        <f>IFERROR(INDEX(Lotes!$E:$E,MATCH(1,(Lotes!$A:$A=A6578)*(Lotes!$C:$C=C6578),0)),"")</f>
        <v/>
      </c>
      <c r="E6578" s="14">
        <f>IF(D6578="","",D6578-TODAY())</f>
        <v/>
      </c>
      <c r="F6578">
        <f>IF(D6578="","",IF(E6578&lt;0,"VENCIDO",IF(E6578&lt;=30,"VENCE EM &lt;= 30 DIAS",IF(E6578&lt;=60,"ATENCAO (31-60 DIAS)","OK"))))</f>
        <v/>
      </c>
      <c r="G6578" s="14">
        <f>SUMIFS(Lancamentos!$G:$G,Lancamentos!$C:$C,$A6578,Lancamentos!$E:$E,$C6578,Lancamentos!$B:$B,"ENTRADA")</f>
        <v/>
      </c>
      <c r="H6578" s="14">
        <f>SUMIFS(Lancamentos!$G:$G,Lancamentos!$C:$C,$A6578,Lancamentos!$E:$E,$C6578,Lancamentos!$B:$B,"SAIDA_USO")</f>
        <v/>
      </c>
      <c r="I6578" s="14">
        <f>SUMIFS(Lancamentos!$G:$G,Lancamentos!$C:$C,$A6578,Lancamentos!$E:$E,$C6578,Lancamentos!$B:$B,"SAIDA_DESCARTE")</f>
        <v/>
      </c>
      <c r="J6578" s="14">
        <f>G6578-H6578-I6578</f>
        <v/>
      </c>
      <c r="K6578">
        <f>IF(A6578="","",IF(J6578&lt;=IFERROR(VLOOKUP(A6578,Produtos!$A:$E,5,FALSE),0),"ABAIXO DO MINIMO","OK"))</f>
        <v/>
      </c>
    </row>
    <row r="6579">
      <c r="B6579">
        <f>IFERROR(VLOOKUP(A6579,Produtos!A:B,2,FALSE),"")</f>
        <v/>
      </c>
      <c r="D6579" s="10">
        <f>IFERROR(INDEX(Lotes!$E:$E,MATCH(1,(Lotes!$A:$A=A6579)*(Lotes!$C:$C=C6579),0)),"")</f>
        <v/>
      </c>
      <c r="E6579" s="14">
        <f>IF(D6579="","",D6579-TODAY())</f>
        <v/>
      </c>
      <c r="F6579">
        <f>IF(D6579="","",IF(E6579&lt;0,"VENCIDO",IF(E6579&lt;=30,"VENCE EM &lt;= 30 DIAS",IF(E6579&lt;=60,"ATENCAO (31-60 DIAS)","OK"))))</f>
        <v/>
      </c>
      <c r="G6579" s="14">
        <f>SUMIFS(Lancamentos!$G:$G,Lancamentos!$C:$C,$A6579,Lancamentos!$E:$E,$C6579,Lancamentos!$B:$B,"ENTRADA")</f>
        <v/>
      </c>
      <c r="H6579" s="14">
        <f>SUMIFS(Lancamentos!$G:$G,Lancamentos!$C:$C,$A6579,Lancamentos!$E:$E,$C6579,Lancamentos!$B:$B,"SAIDA_USO")</f>
        <v/>
      </c>
      <c r="I6579" s="14">
        <f>SUMIFS(Lancamentos!$G:$G,Lancamentos!$C:$C,$A6579,Lancamentos!$E:$E,$C6579,Lancamentos!$B:$B,"SAIDA_DESCARTE")</f>
        <v/>
      </c>
      <c r="J6579" s="14">
        <f>G6579-H6579-I6579</f>
        <v/>
      </c>
      <c r="K6579">
        <f>IF(A6579="","",IF(J6579&lt;=IFERROR(VLOOKUP(A6579,Produtos!$A:$E,5,FALSE),0),"ABAIXO DO MINIMO","OK"))</f>
        <v/>
      </c>
    </row>
    <row r="6580">
      <c r="B6580">
        <f>IFERROR(VLOOKUP(A6580,Produtos!A:B,2,FALSE),"")</f>
        <v/>
      </c>
      <c r="D6580" s="10">
        <f>IFERROR(INDEX(Lotes!$E:$E,MATCH(1,(Lotes!$A:$A=A6580)*(Lotes!$C:$C=C6580),0)),"")</f>
        <v/>
      </c>
      <c r="E6580" s="14">
        <f>IF(D6580="","",D6580-TODAY())</f>
        <v/>
      </c>
      <c r="F6580">
        <f>IF(D6580="","",IF(E6580&lt;0,"VENCIDO",IF(E6580&lt;=30,"VENCE EM &lt;= 30 DIAS",IF(E6580&lt;=60,"ATENCAO (31-60 DIAS)","OK"))))</f>
        <v/>
      </c>
      <c r="G6580" s="14">
        <f>SUMIFS(Lancamentos!$G:$G,Lancamentos!$C:$C,$A6580,Lancamentos!$E:$E,$C6580,Lancamentos!$B:$B,"ENTRADA")</f>
        <v/>
      </c>
      <c r="H6580" s="14">
        <f>SUMIFS(Lancamentos!$G:$G,Lancamentos!$C:$C,$A6580,Lancamentos!$E:$E,$C6580,Lancamentos!$B:$B,"SAIDA_USO")</f>
        <v/>
      </c>
      <c r="I6580" s="14">
        <f>SUMIFS(Lancamentos!$G:$G,Lancamentos!$C:$C,$A6580,Lancamentos!$E:$E,$C6580,Lancamentos!$B:$B,"SAIDA_DESCARTE")</f>
        <v/>
      </c>
      <c r="J6580" s="14">
        <f>G6580-H6580-I6580</f>
        <v/>
      </c>
      <c r="K6580">
        <f>IF(A6580="","",IF(J6580&lt;=IFERROR(VLOOKUP(A6580,Produtos!$A:$E,5,FALSE),0),"ABAIXO DO MINIMO","OK"))</f>
        <v/>
      </c>
    </row>
    <row r="6581">
      <c r="B6581">
        <f>IFERROR(VLOOKUP(A6581,Produtos!A:B,2,FALSE),"")</f>
        <v/>
      </c>
      <c r="D6581" s="10">
        <f>IFERROR(INDEX(Lotes!$E:$E,MATCH(1,(Lotes!$A:$A=A6581)*(Lotes!$C:$C=C6581),0)),"")</f>
        <v/>
      </c>
      <c r="E6581" s="14">
        <f>IF(D6581="","",D6581-TODAY())</f>
        <v/>
      </c>
      <c r="F6581">
        <f>IF(D6581="","",IF(E6581&lt;0,"VENCIDO",IF(E6581&lt;=30,"VENCE EM &lt;= 30 DIAS",IF(E6581&lt;=60,"ATENCAO (31-60 DIAS)","OK"))))</f>
        <v/>
      </c>
      <c r="G6581" s="14">
        <f>SUMIFS(Lancamentos!$G:$G,Lancamentos!$C:$C,$A6581,Lancamentos!$E:$E,$C6581,Lancamentos!$B:$B,"ENTRADA")</f>
        <v/>
      </c>
      <c r="H6581" s="14">
        <f>SUMIFS(Lancamentos!$G:$G,Lancamentos!$C:$C,$A6581,Lancamentos!$E:$E,$C6581,Lancamentos!$B:$B,"SAIDA_USO")</f>
        <v/>
      </c>
      <c r="I6581" s="14">
        <f>SUMIFS(Lancamentos!$G:$G,Lancamentos!$C:$C,$A6581,Lancamentos!$E:$E,$C6581,Lancamentos!$B:$B,"SAIDA_DESCARTE")</f>
        <v/>
      </c>
      <c r="J6581" s="14">
        <f>G6581-H6581-I6581</f>
        <v/>
      </c>
      <c r="K6581">
        <f>IF(A6581="","",IF(J6581&lt;=IFERROR(VLOOKUP(A6581,Produtos!$A:$E,5,FALSE),0),"ABAIXO DO MINIMO","OK"))</f>
        <v/>
      </c>
    </row>
    <row r="6582">
      <c r="B6582">
        <f>IFERROR(VLOOKUP(A6582,Produtos!A:B,2,FALSE),"")</f>
        <v/>
      </c>
      <c r="D6582" s="10">
        <f>IFERROR(INDEX(Lotes!$E:$E,MATCH(1,(Lotes!$A:$A=A6582)*(Lotes!$C:$C=C6582),0)),"")</f>
        <v/>
      </c>
      <c r="E6582" s="14">
        <f>IF(D6582="","",D6582-TODAY())</f>
        <v/>
      </c>
      <c r="F6582">
        <f>IF(D6582="","",IF(E6582&lt;0,"VENCIDO",IF(E6582&lt;=30,"VENCE EM &lt;= 30 DIAS",IF(E6582&lt;=60,"ATENCAO (31-60 DIAS)","OK"))))</f>
        <v/>
      </c>
      <c r="G6582" s="14">
        <f>SUMIFS(Lancamentos!$G:$G,Lancamentos!$C:$C,$A6582,Lancamentos!$E:$E,$C6582,Lancamentos!$B:$B,"ENTRADA")</f>
        <v/>
      </c>
      <c r="H6582" s="14">
        <f>SUMIFS(Lancamentos!$G:$G,Lancamentos!$C:$C,$A6582,Lancamentos!$E:$E,$C6582,Lancamentos!$B:$B,"SAIDA_USO")</f>
        <v/>
      </c>
      <c r="I6582" s="14">
        <f>SUMIFS(Lancamentos!$G:$G,Lancamentos!$C:$C,$A6582,Lancamentos!$E:$E,$C6582,Lancamentos!$B:$B,"SAIDA_DESCARTE")</f>
        <v/>
      </c>
      <c r="J6582" s="14">
        <f>G6582-H6582-I6582</f>
        <v/>
      </c>
      <c r="K6582">
        <f>IF(A6582="","",IF(J6582&lt;=IFERROR(VLOOKUP(A6582,Produtos!$A:$E,5,FALSE),0),"ABAIXO DO MINIMO","OK"))</f>
        <v/>
      </c>
    </row>
    <row r="6583">
      <c r="B6583">
        <f>IFERROR(VLOOKUP(A6583,Produtos!A:B,2,FALSE),"")</f>
        <v/>
      </c>
      <c r="D6583" s="10">
        <f>IFERROR(INDEX(Lotes!$E:$E,MATCH(1,(Lotes!$A:$A=A6583)*(Lotes!$C:$C=C6583),0)),"")</f>
        <v/>
      </c>
      <c r="E6583" s="14">
        <f>IF(D6583="","",D6583-TODAY())</f>
        <v/>
      </c>
      <c r="F6583">
        <f>IF(D6583="","",IF(E6583&lt;0,"VENCIDO",IF(E6583&lt;=30,"VENCE EM &lt;= 30 DIAS",IF(E6583&lt;=60,"ATENCAO (31-60 DIAS)","OK"))))</f>
        <v/>
      </c>
      <c r="G6583" s="14">
        <f>SUMIFS(Lancamentos!$G:$G,Lancamentos!$C:$C,$A6583,Lancamentos!$E:$E,$C6583,Lancamentos!$B:$B,"ENTRADA")</f>
        <v/>
      </c>
      <c r="H6583" s="14">
        <f>SUMIFS(Lancamentos!$G:$G,Lancamentos!$C:$C,$A6583,Lancamentos!$E:$E,$C6583,Lancamentos!$B:$B,"SAIDA_USO")</f>
        <v/>
      </c>
      <c r="I6583" s="14">
        <f>SUMIFS(Lancamentos!$G:$G,Lancamentos!$C:$C,$A6583,Lancamentos!$E:$E,$C6583,Lancamentos!$B:$B,"SAIDA_DESCARTE")</f>
        <v/>
      </c>
      <c r="J6583" s="14">
        <f>G6583-H6583-I6583</f>
        <v/>
      </c>
      <c r="K6583">
        <f>IF(A6583="","",IF(J6583&lt;=IFERROR(VLOOKUP(A6583,Produtos!$A:$E,5,FALSE),0),"ABAIXO DO MINIMO","OK"))</f>
        <v/>
      </c>
    </row>
    <row r="6584">
      <c r="B6584">
        <f>IFERROR(VLOOKUP(A6584,Produtos!A:B,2,FALSE),"")</f>
        <v/>
      </c>
      <c r="D6584" s="10">
        <f>IFERROR(INDEX(Lotes!$E:$E,MATCH(1,(Lotes!$A:$A=A6584)*(Lotes!$C:$C=C6584),0)),"")</f>
        <v/>
      </c>
      <c r="E6584" s="14">
        <f>IF(D6584="","",D6584-TODAY())</f>
        <v/>
      </c>
      <c r="F6584">
        <f>IF(D6584="","",IF(E6584&lt;0,"VENCIDO",IF(E6584&lt;=30,"VENCE EM &lt;= 30 DIAS",IF(E6584&lt;=60,"ATENCAO (31-60 DIAS)","OK"))))</f>
        <v/>
      </c>
      <c r="G6584" s="14">
        <f>SUMIFS(Lancamentos!$G:$G,Lancamentos!$C:$C,$A6584,Lancamentos!$E:$E,$C6584,Lancamentos!$B:$B,"ENTRADA")</f>
        <v/>
      </c>
      <c r="H6584" s="14">
        <f>SUMIFS(Lancamentos!$G:$G,Lancamentos!$C:$C,$A6584,Lancamentos!$E:$E,$C6584,Lancamentos!$B:$B,"SAIDA_USO")</f>
        <v/>
      </c>
      <c r="I6584" s="14">
        <f>SUMIFS(Lancamentos!$G:$G,Lancamentos!$C:$C,$A6584,Lancamentos!$E:$E,$C6584,Lancamentos!$B:$B,"SAIDA_DESCARTE")</f>
        <v/>
      </c>
      <c r="J6584" s="14">
        <f>G6584-H6584-I6584</f>
        <v/>
      </c>
      <c r="K6584">
        <f>IF(A6584="","",IF(J6584&lt;=IFERROR(VLOOKUP(A6584,Produtos!$A:$E,5,FALSE),0),"ABAIXO DO MINIMO","OK"))</f>
        <v/>
      </c>
    </row>
    <row r="6585">
      <c r="B6585">
        <f>IFERROR(VLOOKUP(A6585,Produtos!A:B,2,FALSE),"")</f>
        <v/>
      </c>
      <c r="D6585" s="10">
        <f>IFERROR(INDEX(Lotes!$E:$E,MATCH(1,(Lotes!$A:$A=A6585)*(Lotes!$C:$C=C6585),0)),"")</f>
        <v/>
      </c>
      <c r="E6585" s="14">
        <f>IF(D6585="","",D6585-TODAY())</f>
        <v/>
      </c>
      <c r="F6585">
        <f>IF(D6585="","",IF(E6585&lt;0,"VENCIDO",IF(E6585&lt;=30,"VENCE EM &lt;= 30 DIAS",IF(E6585&lt;=60,"ATENCAO (31-60 DIAS)","OK"))))</f>
        <v/>
      </c>
      <c r="G6585" s="14">
        <f>SUMIFS(Lancamentos!$G:$G,Lancamentos!$C:$C,$A6585,Lancamentos!$E:$E,$C6585,Lancamentos!$B:$B,"ENTRADA")</f>
        <v/>
      </c>
      <c r="H6585" s="14">
        <f>SUMIFS(Lancamentos!$G:$G,Lancamentos!$C:$C,$A6585,Lancamentos!$E:$E,$C6585,Lancamentos!$B:$B,"SAIDA_USO")</f>
        <v/>
      </c>
      <c r="I6585" s="14">
        <f>SUMIFS(Lancamentos!$G:$G,Lancamentos!$C:$C,$A6585,Lancamentos!$E:$E,$C6585,Lancamentos!$B:$B,"SAIDA_DESCARTE")</f>
        <v/>
      </c>
      <c r="J6585" s="14">
        <f>G6585-H6585-I6585</f>
        <v/>
      </c>
      <c r="K6585">
        <f>IF(A6585="","",IF(J6585&lt;=IFERROR(VLOOKUP(A6585,Produtos!$A:$E,5,FALSE),0),"ABAIXO DO MINIMO","OK"))</f>
        <v/>
      </c>
    </row>
    <row r="6586">
      <c r="B6586">
        <f>IFERROR(VLOOKUP(A6586,Produtos!A:B,2,FALSE),"")</f>
        <v/>
      </c>
      <c r="D6586" s="10">
        <f>IFERROR(INDEX(Lotes!$E:$E,MATCH(1,(Lotes!$A:$A=A6586)*(Lotes!$C:$C=C6586),0)),"")</f>
        <v/>
      </c>
      <c r="E6586" s="14">
        <f>IF(D6586="","",D6586-TODAY())</f>
        <v/>
      </c>
      <c r="F6586">
        <f>IF(D6586="","",IF(E6586&lt;0,"VENCIDO",IF(E6586&lt;=30,"VENCE EM &lt;= 30 DIAS",IF(E6586&lt;=60,"ATENCAO (31-60 DIAS)","OK"))))</f>
        <v/>
      </c>
      <c r="G6586" s="14">
        <f>SUMIFS(Lancamentos!$G:$G,Lancamentos!$C:$C,$A6586,Lancamentos!$E:$E,$C6586,Lancamentos!$B:$B,"ENTRADA")</f>
        <v/>
      </c>
      <c r="H6586" s="14">
        <f>SUMIFS(Lancamentos!$G:$G,Lancamentos!$C:$C,$A6586,Lancamentos!$E:$E,$C6586,Lancamentos!$B:$B,"SAIDA_USO")</f>
        <v/>
      </c>
      <c r="I6586" s="14">
        <f>SUMIFS(Lancamentos!$G:$G,Lancamentos!$C:$C,$A6586,Lancamentos!$E:$E,$C6586,Lancamentos!$B:$B,"SAIDA_DESCARTE")</f>
        <v/>
      </c>
      <c r="J6586" s="14">
        <f>G6586-H6586-I6586</f>
        <v/>
      </c>
      <c r="K6586">
        <f>IF(A6586="","",IF(J6586&lt;=IFERROR(VLOOKUP(A6586,Produtos!$A:$E,5,FALSE),0),"ABAIXO DO MINIMO","OK"))</f>
        <v/>
      </c>
    </row>
    <row r="6587">
      <c r="B6587">
        <f>IFERROR(VLOOKUP(A6587,Produtos!A:B,2,FALSE),"")</f>
        <v/>
      </c>
      <c r="D6587" s="10">
        <f>IFERROR(INDEX(Lotes!$E:$E,MATCH(1,(Lotes!$A:$A=A6587)*(Lotes!$C:$C=C6587),0)),"")</f>
        <v/>
      </c>
      <c r="E6587" s="14">
        <f>IF(D6587="","",D6587-TODAY())</f>
        <v/>
      </c>
      <c r="F6587">
        <f>IF(D6587="","",IF(E6587&lt;0,"VENCIDO",IF(E6587&lt;=30,"VENCE EM &lt;= 30 DIAS",IF(E6587&lt;=60,"ATENCAO (31-60 DIAS)","OK"))))</f>
        <v/>
      </c>
      <c r="G6587" s="14">
        <f>SUMIFS(Lancamentos!$G:$G,Lancamentos!$C:$C,$A6587,Lancamentos!$E:$E,$C6587,Lancamentos!$B:$B,"ENTRADA")</f>
        <v/>
      </c>
      <c r="H6587" s="14">
        <f>SUMIFS(Lancamentos!$G:$G,Lancamentos!$C:$C,$A6587,Lancamentos!$E:$E,$C6587,Lancamentos!$B:$B,"SAIDA_USO")</f>
        <v/>
      </c>
      <c r="I6587" s="14">
        <f>SUMIFS(Lancamentos!$G:$G,Lancamentos!$C:$C,$A6587,Lancamentos!$E:$E,$C6587,Lancamentos!$B:$B,"SAIDA_DESCARTE")</f>
        <v/>
      </c>
      <c r="J6587" s="14">
        <f>G6587-H6587-I6587</f>
        <v/>
      </c>
      <c r="K6587">
        <f>IF(A6587="","",IF(J6587&lt;=IFERROR(VLOOKUP(A6587,Produtos!$A:$E,5,FALSE),0),"ABAIXO DO MINIMO","OK"))</f>
        <v/>
      </c>
    </row>
    <row r="6588">
      <c r="B6588">
        <f>IFERROR(VLOOKUP(A6588,Produtos!A:B,2,FALSE),"")</f>
        <v/>
      </c>
      <c r="D6588" s="10">
        <f>IFERROR(INDEX(Lotes!$E:$E,MATCH(1,(Lotes!$A:$A=A6588)*(Lotes!$C:$C=C6588),0)),"")</f>
        <v/>
      </c>
      <c r="E6588" s="14">
        <f>IF(D6588="","",D6588-TODAY())</f>
        <v/>
      </c>
      <c r="F6588">
        <f>IF(D6588="","",IF(E6588&lt;0,"VENCIDO",IF(E6588&lt;=30,"VENCE EM &lt;= 30 DIAS",IF(E6588&lt;=60,"ATENCAO (31-60 DIAS)","OK"))))</f>
        <v/>
      </c>
      <c r="G6588" s="14">
        <f>SUMIFS(Lancamentos!$G:$G,Lancamentos!$C:$C,$A6588,Lancamentos!$E:$E,$C6588,Lancamentos!$B:$B,"ENTRADA")</f>
        <v/>
      </c>
      <c r="H6588" s="14">
        <f>SUMIFS(Lancamentos!$G:$G,Lancamentos!$C:$C,$A6588,Lancamentos!$E:$E,$C6588,Lancamentos!$B:$B,"SAIDA_USO")</f>
        <v/>
      </c>
      <c r="I6588" s="14">
        <f>SUMIFS(Lancamentos!$G:$G,Lancamentos!$C:$C,$A6588,Lancamentos!$E:$E,$C6588,Lancamentos!$B:$B,"SAIDA_DESCARTE")</f>
        <v/>
      </c>
      <c r="J6588" s="14">
        <f>G6588-H6588-I6588</f>
        <v/>
      </c>
      <c r="K6588">
        <f>IF(A6588="","",IF(J6588&lt;=IFERROR(VLOOKUP(A6588,Produtos!$A:$E,5,FALSE),0),"ABAIXO DO MINIMO","OK"))</f>
        <v/>
      </c>
    </row>
    <row r="6589">
      <c r="B6589">
        <f>IFERROR(VLOOKUP(A6589,Produtos!A:B,2,FALSE),"")</f>
        <v/>
      </c>
      <c r="D6589" s="10">
        <f>IFERROR(INDEX(Lotes!$E:$E,MATCH(1,(Lotes!$A:$A=A6589)*(Lotes!$C:$C=C6589),0)),"")</f>
        <v/>
      </c>
      <c r="E6589" s="14">
        <f>IF(D6589="","",D6589-TODAY())</f>
        <v/>
      </c>
      <c r="F6589">
        <f>IF(D6589="","",IF(E6589&lt;0,"VENCIDO",IF(E6589&lt;=30,"VENCE EM &lt;= 30 DIAS",IF(E6589&lt;=60,"ATENCAO (31-60 DIAS)","OK"))))</f>
        <v/>
      </c>
      <c r="G6589" s="14">
        <f>SUMIFS(Lancamentos!$G:$G,Lancamentos!$C:$C,$A6589,Lancamentos!$E:$E,$C6589,Lancamentos!$B:$B,"ENTRADA")</f>
        <v/>
      </c>
      <c r="H6589" s="14">
        <f>SUMIFS(Lancamentos!$G:$G,Lancamentos!$C:$C,$A6589,Lancamentos!$E:$E,$C6589,Lancamentos!$B:$B,"SAIDA_USO")</f>
        <v/>
      </c>
      <c r="I6589" s="14">
        <f>SUMIFS(Lancamentos!$G:$G,Lancamentos!$C:$C,$A6589,Lancamentos!$E:$E,$C6589,Lancamentos!$B:$B,"SAIDA_DESCARTE")</f>
        <v/>
      </c>
      <c r="J6589" s="14">
        <f>G6589-H6589-I6589</f>
        <v/>
      </c>
      <c r="K6589">
        <f>IF(A6589="","",IF(J6589&lt;=IFERROR(VLOOKUP(A6589,Produtos!$A:$E,5,FALSE),0),"ABAIXO DO MINIMO","OK"))</f>
        <v/>
      </c>
    </row>
    <row r="6590">
      <c r="B6590">
        <f>IFERROR(VLOOKUP(A6590,Produtos!A:B,2,FALSE),"")</f>
        <v/>
      </c>
      <c r="D6590" s="10">
        <f>IFERROR(INDEX(Lotes!$E:$E,MATCH(1,(Lotes!$A:$A=A6590)*(Lotes!$C:$C=C6590),0)),"")</f>
        <v/>
      </c>
      <c r="E6590" s="14">
        <f>IF(D6590="","",D6590-TODAY())</f>
        <v/>
      </c>
      <c r="F6590">
        <f>IF(D6590="","",IF(E6590&lt;0,"VENCIDO",IF(E6590&lt;=30,"VENCE EM &lt;= 30 DIAS",IF(E6590&lt;=60,"ATENCAO (31-60 DIAS)","OK"))))</f>
        <v/>
      </c>
      <c r="G6590" s="14">
        <f>SUMIFS(Lancamentos!$G:$G,Lancamentos!$C:$C,$A6590,Lancamentos!$E:$E,$C6590,Lancamentos!$B:$B,"ENTRADA")</f>
        <v/>
      </c>
      <c r="H6590" s="14">
        <f>SUMIFS(Lancamentos!$G:$G,Lancamentos!$C:$C,$A6590,Lancamentos!$E:$E,$C6590,Lancamentos!$B:$B,"SAIDA_USO")</f>
        <v/>
      </c>
      <c r="I6590" s="14">
        <f>SUMIFS(Lancamentos!$G:$G,Lancamentos!$C:$C,$A6590,Lancamentos!$E:$E,$C6590,Lancamentos!$B:$B,"SAIDA_DESCARTE")</f>
        <v/>
      </c>
      <c r="J6590" s="14">
        <f>G6590-H6590-I6590</f>
        <v/>
      </c>
      <c r="K6590">
        <f>IF(A6590="","",IF(J6590&lt;=IFERROR(VLOOKUP(A6590,Produtos!$A:$E,5,FALSE),0),"ABAIXO DO MINIMO","OK"))</f>
        <v/>
      </c>
    </row>
    <row r="6591">
      <c r="B6591">
        <f>IFERROR(VLOOKUP(A6591,Produtos!A:B,2,FALSE),"")</f>
        <v/>
      </c>
      <c r="D6591" s="10">
        <f>IFERROR(INDEX(Lotes!$E:$E,MATCH(1,(Lotes!$A:$A=A6591)*(Lotes!$C:$C=C6591),0)),"")</f>
        <v/>
      </c>
      <c r="E6591" s="14">
        <f>IF(D6591="","",D6591-TODAY())</f>
        <v/>
      </c>
      <c r="F6591">
        <f>IF(D6591="","",IF(E6591&lt;0,"VENCIDO",IF(E6591&lt;=30,"VENCE EM &lt;= 30 DIAS",IF(E6591&lt;=60,"ATENCAO (31-60 DIAS)","OK"))))</f>
        <v/>
      </c>
      <c r="G6591" s="14">
        <f>SUMIFS(Lancamentos!$G:$G,Lancamentos!$C:$C,$A6591,Lancamentos!$E:$E,$C6591,Lancamentos!$B:$B,"ENTRADA")</f>
        <v/>
      </c>
      <c r="H6591" s="14">
        <f>SUMIFS(Lancamentos!$G:$G,Lancamentos!$C:$C,$A6591,Lancamentos!$E:$E,$C6591,Lancamentos!$B:$B,"SAIDA_USO")</f>
        <v/>
      </c>
      <c r="I6591" s="14">
        <f>SUMIFS(Lancamentos!$G:$G,Lancamentos!$C:$C,$A6591,Lancamentos!$E:$E,$C6591,Lancamentos!$B:$B,"SAIDA_DESCARTE")</f>
        <v/>
      </c>
      <c r="J6591" s="14">
        <f>G6591-H6591-I6591</f>
        <v/>
      </c>
      <c r="K6591">
        <f>IF(A6591="","",IF(J6591&lt;=IFERROR(VLOOKUP(A6591,Produtos!$A:$E,5,FALSE),0),"ABAIXO DO MINIMO","OK"))</f>
        <v/>
      </c>
    </row>
    <row r="6592">
      <c r="B6592">
        <f>IFERROR(VLOOKUP(A6592,Produtos!A:B,2,FALSE),"")</f>
        <v/>
      </c>
      <c r="D6592" s="10">
        <f>IFERROR(INDEX(Lotes!$E:$E,MATCH(1,(Lotes!$A:$A=A6592)*(Lotes!$C:$C=C6592),0)),"")</f>
        <v/>
      </c>
      <c r="E6592" s="14">
        <f>IF(D6592="","",D6592-TODAY())</f>
        <v/>
      </c>
      <c r="F6592">
        <f>IF(D6592="","",IF(E6592&lt;0,"VENCIDO",IF(E6592&lt;=30,"VENCE EM &lt;= 30 DIAS",IF(E6592&lt;=60,"ATENCAO (31-60 DIAS)","OK"))))</f>
        <v/>
      </c>
      <c r="G6592" s="14">
        <f>SUMIFS(Lancamentos!$G:$G,Lancamentos!$C:$C,$A6592,Lancamentos!$E:$E,$C6592,Lancamentos!$B:$B,"ENTRADA")</f>
        <v/>
      </c>
      <c r="H6592" s="14">
        <f>SUMIFS(Lancamentos!$G:$G,Lancamentos!$C:$C,$A6592,Lancamentos!$E:$E,$C6592,Lancamentos!$B:$B,"SAIDA_USO")</f>
        <v/>
      </c>
      <c r="I6592" s="14">
        <f>SUMIFS(Lancamentos!$G:$G,Lancamentos!$C:$C,$A6592,Lancamentos!$E:$E,$C6592,Lancamentos!$B:$B,"SAIDA_DESCARTE")</f>
        <v/>
      </c>
      <c r="J6592" s="14">
        <f>G6592-H6592-I6592</f>
        <v/>
      </c>
      <c r="K6592">
        <f>IF(A6592="","",IF(J6592&lt;=IFERROR(VLOOKUP(A6592,Produtos!$A:$E,5,FALSE),0),"ABAIXO DO MINIMO","OK"))</f>
        <v/>
      </c>
    </row>
    <row r="6593">
      <c r="B6593">
        <f>IFERROR(VLOOKUP(A6593,Produtos!A:B,2,FALSE),"")</f>
        <v/>
      </c>
      <c r="D6593" s="10">
        <f>IFERROR(INDEX(Lotes!$E:$E,MATCH(1,(Lotes!$A:$A=A6593)*(Lotes!$C:$C=C6593),0)),"")</f>
        <v/>
      </c>
      <c r="E6593" s="14">
        <f>IF(D6593="","",D6593-TODAY())</f>
        <v/>
      </c>
      <c r="F6593">
        <f>IF(D6593="","",IF(E6593&lt;0,"VENCIDO",IF(E6593&lt;=30,"VENCE EM &lt;= 30 DIAS",IF(E6593&lt;=60,"ATENCAO (31-60 DIAS)","OK"))))</f>
        <v/>
      </c>
      <c r="G6593" s="14">
        <f>SUMIFS(Lancamentos!$G:$G,Lancamentos!$C:$C,$A6593,Lancamentos!$E:$E,$C6593,Lancamentos!$B:$B,"ENTRADA")</f>
        <v/>
      </c>
      <c r="H6593" s="14">
        <f>SUMIFS(Lancamentos!$G:$G,Lancamentos!$C:$C,$A6593,Lancamentos!$E:$E,$C6593,Lancamentos!$B:$B,"SAIDA_USO")</f>
        <v/>
      </c>
      <c r="I6593" s="14">
        <f>SUMIFS(Lancamentos!$G:$G,Lancamentos!$C:$C,$A6593,Lancamentos!$E:$E,$C6593,Lancamentos!$B:$B,"SAIDA_DESCARTE")</f>
        <v/>
      </c>
      <c r="J6593" s="14">
        <f>G6593-H6593-I6593</f>
        <v/>
      </c>
      <c r="K6593">
        <f>IF(A6593="","",IF(J6593&lt;=IFERROR(VLOOKUP(A6593,Produtos!$A:$E,5,FALSE),0),"ABAIXO DO MINIMO","OK"))</f>
        <v/>
      </c>
    </row>
    <row r="6594">
      <c r="B6594">
        <f>IFERROR(VLOOKUP(A6594,Produtos!A:B,2,FALSE),"")</f>
        <v/>
      </c>
      <c r="D6594" s="10">
        <f>IFERROR(INDEX(Lotes!$E:$E,MATCH(1,(Lotes!$A:$A=A6594)*(Lotes!$C:$C=C6594),0)),"")</f>
        <v/>
      </c>
      <c r="E6594" s="14">
        <f>IF(D6594="","",D6594-TODAY())</f>
        <v/>
      </c>
      <c r="F6594">
        <f>IF(D6594="","",IF(E6594&lt;0,"VENCIDO",IF(E6594&lt;=30,"VENCE EM &lt;= 30 DIAS",IF(E6594&lt;=60,"ATENCAO (31-60 DIAS)","OK"))))</f>
        <v/>
      </c>
      <c r="G6594" s="14">
        <f>SUMIFS(Lancamentos!$G:$G,Lancamentos!$C:$C,$A6594,Lancamentos!$E:$E,$C6594,Lancamentos!$B:$B,"ENTRADA")</f>
        <v/>
      </c>
      <c r="H6594" s="14">
        <f>SUMIFS(Lancamentos!$G:$G,Lancamentos!$C:$C,$A6594,Lancamentos!$E:$E,$C6594,Lancamentos!$B:$B,"SAIDA_USO")</f>
        <v/>
      </c>
      <c r="I6594" s="14">
        <f>SUMIFS(Lancamentos!$G:$G,Lancamentos!$C:$C,$A6594,Lancamentos!$E:$E,$C6594,Lancamentos!$B:$B,"SAIDA_DESCARTE")</f>
        <v/>
      </c>
      <c r="J6594" s="14">
        <f>G6594-H6594-I6594</f>
        <v/>
      </c>
      <c r="K6594">
        <f>IF(A6594="","",IF(J6594&lt;=IFERROR(VLOOKUP(A6594,Produtos!$A:$E,5,FALSE),0),"ABAIXO DO MINIMO","OK"))</f>
        <v/>
      </c>
    </row>
    <row r="6595">
      <c r="B6595">
        <f>IFERROR(VLOOKUP(A6595,Produtos!A:B,2,FALSE),"")</f>
        <v/>
      </c>
      <c r="D6595" s="10">
        <f>IFERROR(INDEX(Lotes!$E:$E,MATCH(1,(Lotes!$A:$A=A6595)*(Lotes!$C:$C=C6595),0)),"")</f>
        <v/>
      </c>
      <c r="E6595" s="14">
        <f>IF(D6595="","",D6595-TODAY())</f>
        <v/>
      </c>
      <c r="F6595">
        <f>IF(D6595="","",IF(E6595&lt;0,"VENCIDO",IF(E6595&lt;=30,"VENCE EM &lt;= 30 DIAS",IF(E6595&lt;=60,"ATENCAO (31-60 DIAS)","OK"))))</f>
        <v/>
      </c>
      <c r="G6595" s="14">
        <f>SUMIFS(Lancamentos!$G:$G,Lancamentos!$C:$C,$A6595,Lancamentos!$E:$E,$C6595,Lancamentos!$B:$B,"ENTRADA")</f>
        <v/>
      </c>
      <c r="H6595" s="14">
        <f>SUMIFS(Lancamentos!$G:$G,Lancamentos!$C:$C,$A6595,Lancamentos!$E:$E,$C6595,Lancamentos!$B:$B,"SAIDA_USO")</f>
        <v/>
      </c>
      <c r="I6595" s="14">
        <f>SUMIFS(Lancamentos!$G:$G,Lancamentos!$C:$C,$A6595,Lancamentos!$E:$E,$C6595,Lancamentos!$B:$B,"SAIDA_DESCARTE")</f>
        <v/>
      </c>
      <c r="J6595" s="14">
        <f>G6595-H6595-I6595</f>
        <v/>
      </c>
      <c r="K6595">
        <f>IF(A6595="","",IF(J6595&lt;=IFERROR(VLOOKUP(A6595,Produtos!$A:$E,5,FALSE),0),"ABAIXO DO MINIMO","OK"))</f>
        <v/>
      </c>
    </row>
    <row r="6596">
      <c r="B6596">
        <f>IFERROR(VLOOKUP(A6596,Produtos!A:B,2,FALSE),"")</f>
        <v/>
      </c>
      <c r="D6596" s="10">
        <f>IFERROR(INDEX(Lotes!$E:$E,MATCH(1,(Lotes!$A:$A=A6596)*(Lotes!$C:$C=C6596),0)),"")</f>
        <v/>
      </c>
      <c r="E6596" s="14">
        <f>IF(D6596="","",D6596-TODAY())</f>
        <v/>
      </c>
      <c r="F6596">
        <f>IF(D6596="","",IF(E6596&lt;0,"VENCIDO",IF(E6596&lt;=30,"VENCE EM &lt;= 30 DIAS",IF(E6596&lt;=60,"ATENCAO (31-60 DIAS)","OK"))))</f>
        <v/>
      </c>
      <c r="G6596" s="14">
        <f>SUMIFS(Lancamentos!$G:$G,Lancamentos!$C:$C,$A6596,Lancamentos!$E:$E,$C6596,Lancamentos!$B:$B,"ENTRADA")</f>
        <v/>
      </c>
      <c r="H6596" s="14">
        <f>SUMIFS(Lancamentos!$G:$G,Lancamentos!$C:$C,$A6596,Lancamentos!$E:$E,$C6596,Lancamentos!$B:$B,"SAIDA_USO")</f>
        <v/>
      </c>
      <c r="I6596" s="14">
        <f>SUMIFS(Lancamentos!$G:$G,Lancamentos!$C:$C,$A6596,Lancamentos!$E:$E,$C6596,Lancamentos!$B:$B,"SAIDA_DESCARTE")</f>
        <v/>
      </c>
      <c r="J6596" s="14">
        <f>G6596-H6596-I6596</f>
        <v/>
      </c>
      <c r="K6596">
        <f>IF(A6596="","",IF(J6596&lt;=IFERROR(VLOOKUP(A6596,Produtos!$A:$E,5,FALSE),0),"ABAIXO DO MINIMO","OK"))</f>
        <v/>
      </c>
    </row>
    <row r="6597">
      <c r="B6597">
        <f>IFERROR(VLOOKUP(A6597,Produtos!A:B,2,FALSE),"")</f>
        <v/>
      </c>
      <c r="D6597" s="10">
        <f>IFERROR(INDEX(Lotes!$E:$E,MATCH(1,(Lotes!$A:$A=A6597)*(Lotes!$C:$C=C6597),0)),"")</f>
        <v/>
      </c>
      <c r="E6597" s="14">
        <f>IF(D6597="","",D6597-TODAY())</f>
        <v/>
      </c>
      <c r="F6597">
        <f>IF(D6597="","",IF(E6597&lt;0,"VENCIDO",IF(E6597&lt;=30,"VENCE EM &lt;= 30 DIAS",IF(E6597&lt;=60,"ATENCAO (31-60 DIAS)","OK"))))</f>
        <v/>
      </c>
      <c r="G6597" s="14">
        <f>SUMIFS(Lancamentos!$G:$G,Lancamentos!$C:$C,$A6597,Lancamentos!$E:$E,$C6597,Lancamentos!$B:$B,"ENTRADA")</f>
        <v/>
      </c>
      <c r="H6597" s="14">
        <f>SUMIFS(Lancamentos!$G:$G,Lancamentos!$C:$C,$A6597,Lancamentos!$E:$E,$C6597,Lancamentos!$B:$B,"SAIDA_USO")</f>
        <v/>
      </c>
      <c r="I6597" s="14">
        <f>SUMIFS(Lancamentos!$G:$G,Lancamentos!$C:$C,$A6597,Lancamentos!$E:$E,$C6597,Lancamentos!$B:$B,"SAIDA_DESCARTE")</f>
        <v/>
      </c>
      <c r="J6597" s="14">
        <f>G6597-H6597-I6597</f>
        <v/>
      </c>
      <c r="K6597">
        <f>IF(A6597="","",IF(J6597&lt;=IFERROR(VLOOKUP(A6597,Produtos!$A:$E,5,FALSE),0),"ABAIXO DO MINIMO","OK"))</f>
        <v/>
      </c>
    </row>
    <row r="6598">
      <c r="B6598">
        <f>IFERROR(VLOOKUP(A6598,Produtos!A:B,2,FALSE),"")</f>
        <v/>
      </c>
      <c r="D6598" s="10">
        <f>IFERROR(INDEX(Lotes!$E:$E,MATCH(1,(Lotes!$A:$A=A6598)*(Lotes!$C:$C=C6598),0)),"")</f>
        <v/>
      </c>
      <c r="E6598" s="14">
        <f>IF(D6598="","",D6598-TODAY())</f>
        <v/>
      </c>
      <c r="F6598">
        <f>IF(D6598="","",IF(E6598&lt;0,"VENCIDO",IF(E6598&lt;=30,"VENCE EM &lt;= 30 DIAS",IF(E6598&lt;=60,"ATENCAO (31-60 DIAS)","OK"))))</f>
        <v/>
      </c>
      <c r="G6598" s="14">
        <f>SUMIFS(Lancamentos!$G:$G,Lancamentos!$C:$C,$A6598,Lancamentos!$E:$E,$C6598,Lancamentos!$B:$B,"ENTRADA")</f>
        <v/>
      </c>
      <c r="H6598" s="14">
        <f>SUMIFS(Lancamentos!$G:$G,Lancamentos!$C:$C,$A6598,Lancamentos!$E:$E,$C6598,Lancamentos!$B:$B,"SAIDA_USO")</f>
        <v/>
      </c>
      <c r="I6598" s="14">
        <f>SUMIFS(Lancamentos!$G:$G,Lancamentos!$C:$C,$A6598,Lancamentos!$E:$E,$C6598,Lancamentos!$B:$B,"SAIDA_DESCARTE")</f>
        <v/>
      </c>
      <c r="J6598" s="14">
        <f>G6598-H6598-I6598</f>
        <v/>
      </c>
      <c r="K6598">
        <f>IF(A6598="","",IF(J6598&lt;=IFERROR(VLOOKUP(A6598,Produtos!$A:$E,5,FALSE),0),"ABAIXO DO MINIMO","OK"))</f>
        <v/>
      </c>
    </row>
    <row r="6599">
      <c r="B6599">
        <f>IFERROR(VLOOKUP(A6599,Produtos!A:B,2,FALSE),"")</f>
        <v/>
      </c>
      <c r="D6599" s="10">
        <f>IFERROR(INDEX(Lotes!$E:$E,MATCH(1,(Lotes!$A:$A=A6599)*(Lotes!$C:$C=C6599),0)),"")</f>
        <v/>
      </c>
      <c r="E6599" s="14">
        <f>IF(D6599="","",D6599-TODAY())</f>
        <v/>
      </c>
      <c r="F6599">
        <f>IF(D6599="","",IF(E6599&lt;0,"VENCIDO",IF(E6599&lt;=30,"VENCE EM &lt;= 30 DIAS",IF(E6599&lt;=60,"ATENCAO (31-60 DIAS)","OK"))))</f>
        <v/>
      </c>
      <c r="G6599" s="14">
        <f>SUMIFS(Lancamentos!$G:$G,Lancamentos!$C:$C,$A6599,Lancamentos!$E:$E,$C6599,Lancamentos!$B:$B,"ENTRADA")</f>
        <v/>
      </c>
      <c r="H6599" s="14">
        <f>SUMIFS(Lancamentos!$G:$G,Lancamentos!$C:$C,$A6599,Lancamentos!$E:$E,$C6599,Lancamentos!$B:$B,"SAIDA_USO")</f>
        <v/>
      </c>
      <c r="I6599" s="14">
        <f>SUMIFS(Lancamentos!$G:$G,Lancamentos!$C:$C,$A6599,Lancamentos!$E:$E,$C6599,Lancamentos!$B:$B,"SAIDA_DESCARTE")</f>
        <v/>
      </c>
      <c r="J6599" s="14">
        <f>G6599-H6599-I6599</f>
        <v/>
      </c>
      <c r="K6599">
        <f>IF(A6599="","",IF(J6599&lt;=IFERROR(VLOOKUP(A6599,Produtos!$A:$E,5,FALSE),0),"ABAIXO DO MINIMO","OK"))</f>
        <v/>
      </c>
    </row>
    <row r="6600">
      <c r="B6600">
        <f>IFERROR(VLOOKUP(A6600,Produtos!A:B,2,FALSE),"")</f>
        <v/>
      </c>
      <c r="D6600" s="10">
        <f>IFERROR(INDEX(Lotes!$E:$E,MATCH(1,(Lotes!$A:$A=A6600)*(Lotes!$C:$C=C6600),0)),"")</f>
        <v/>
      </c>
      <c r="E6600" s="14">
        <f>IF(D6600="","",D6600-TODAY())</f>
        <v/>
      </c>
      <c r="F6600">
        <f>IF(D6600="","",IF(E6600&lt;0,"VENCIDO",IF(E6600&lt;=30,"VENCE EM &lt;= 30 DIAS",IF(E6600&lt;=60,"ATENCAO (31-60 DIAS)","OK"))))</f>
        <v/>
      </c>
      <c r="G6600" s="14">
        <f>SUMIFS(Lancamentos!$G:$G,Lancamentos!$C:$C,$A6600,Lancamentos!$E:$E,$C6600,Lancamentos!$B:$B,"ENTRADA")</f>
        <v/>
      </c>
      <c r="H6600" s="14">
        <f>SUMIFS(Lancamentos!$G:$G,Lancamentos!$C:$C,$A6600,Lancamentos!$E:$E,$C6600,Lancamentos!$B:$B,"SAIDA_USO")</f>
        <v/>
      </c>
      <c r="I6600" s="14">
        <f>SUMIFS(Lancamentos!$G:$G,Lancamentos!$C:$C,$A6600,Lancamentos!$E:$E,$C6600,Lancamentos!$B:$B,"SAIDA_DESCARTE")</f>
        <v/>
      </c>
      <c r="J6600" s="14">
        <f>G6600-H6600-I6600</f>
        <v/>
      </c>
      <c r="K6600">
        <f>IF(A6600="","",IF(J6600&lt;=IFERROR(VLOOKUP(A6600,Produtos!$A:$E,5,FALSE),0),"ABAIXO DO MINIMO","OK"))</f>
        <v/>
      </c>
    </row>
    <row r="6601">
      <c r="B6601">
        <f>IFERROR(VLOOKUP(A6601,Produtos!A:B,2,FALSE),"")</f>
        <v/>
      </c>
      <c r="D6601" s="10">
        <f>IFERROR(INDEX(Lotes!$E:$E,MATCH(1,(Lotes!$A:$A=A6601)*(Lotes!$C:$C=C6601),0)),"")</f>
        <v/>
      </c>
      <c r="E6601" s="14">
        <f>IF(D6601="","",D6601-TODAY())</f>
        <v/>
      </c>
      <c r="F6601">
        <f>IF(D6601="","",IF(E6601&lt;0,"VENCIDO",IF(E6601&lt;=30,"VENCE EM &lt;= 30 DIAS",IF(E6601&lt;=60,"ATENCAO (31-60 DIAS)","OK"))))</f>
        <v/>
      </c>
      <c r="G6601" s="14">
        <f>SUMIFS(Lancamentos!$G:$G,Lancamentos!$C:$C,$A6601,Lancamentos!$E:$E,$C6601,Lancamentos!$B:$B,"ENTRADA")</f>
        <v/>
      </c>
      <c r="H6601" s="14">
        <f>SUMIFS(Lancamentos!$G:$G,Lancamentos!$C:$C,$A6601,Lancamentos!$E:$E,$C6601,Lancamentos!$B:$B,"SAIDA_USO")</f>
        <v/>
      </c>
      <c r="I6601" s="14">
        <f>SUMIFS(Lancamentos!$G:$G,Lancamentos!$C:$C,$A6601,Lancamentos!$E:$E,$C6601,Lancamentos!$B:$B,"SAIDA_DESCARTE")</f>
        <v/>
      </c>
      <c r="J6601" s="14">
        <f>G6601-H6601-I6601</f>
        <v/>
      </c>
      <c r="K6601">
        <f>IF(A6601="","",IF(J6601&lt;=IFERROR(VLOOKUP(A6601,Produtos!$A:$E,5,FALSE),0),"ABAIXO DO MINIMO","OK"))</f>
        <v/>
      </c>
    </row>
    <row r="6602">
      <c r="B6602">
        <f>IFERROR(VLOOKUP(A6602,Produtos!A:B,2,FALSE),"")</f>
        <v/>
      </c>
      <c r="D6602" s="10">
        <f>IFERROR(INDEX(Lotes!$E:$E,MATCH(1,(Lotes!$A:$A=A6602)*(Lotes!$C:$C=C6602),0)),"")</f>
        <v/>
      </c>
      <c r="E6602" s="14">
        <f>IF(D6602="","",D6602-TODAY())</f>
        <v/>
      </c>
      <c r="F6602">
        <f>IF(D6602="","",IF(E6602&lt;0,"VENCIDO",IF(E6602&lt;=30,"VENCE EM &lt;= 30 DIAS",IF(E6602&lt;=60,"ATENCAO (31-60 DIAS)","OK"))))</f>
        <v/>
      </c>
      <c r="G6602" s="14">
        <f>SUMIFS(Lancamentos!$G:$G,Lancamentos!$C:$C,$A6602,Lancamentos!$E:$E,$C6602,Lancamentos!$B:$B,"ENTRADA")</f>
        <v/>
      </c>
      <c r="H6602" s="14">
        <f>SUMIFS(Lancamentos!$G:$G,Lancamentos!$C:$C,$A6602,Lancamentos!$E:$E,$C6602,Lancamentos!$B:$B,"SAIDA_USO")</f>
        <v/>
      </c>
      <c r="I6602" s="14">
        <f>SUMIFS(Lancamentos!$G:$G,Lancamentos!$C:$C,$A6602,Lancamentos!$E:$E,$C6602,Lancamentos!$B:$B,"SAIDA_DESCARTE")</f>
        <v/>
      </c>
      <c r="J6602" s="14">
        <f>G6602-H6602-I6602</f>
        <v/>
      </c>
      <c r="K6602">
        <f>IF(A6602="","",IF(J6602&lt;=IFERROR(VLOOKUP(A6602,Produtos!$A:$E,5,FALSE),0),"ABAIXO DO MINIMO","OK"))</f>
        <v/>
      </c>
    </row>
    <row r="6603">
      <c r="B6603">
        <f>IFERROR(VLOOKUP(A6603,Produtos!A:B,2,FALSE),"")</f>
        <v/>
      </c>
      <c r="D6603" s="10">
        <f>IFERROR(INDEX(Lotes!$E:$E,MATCH(1,(Lotes!$A:$A=A6603)*(Lotes!$C:$C=C6603),0)),"")</f>
        <v/>
      </c>
      <c r="E6603" s="14">
        <f>IF(D6603="","",D6603-TODAY())</f>
        <v/>
      </c>
      <c r="F6603">
        <f>IF(D6603="","",IF(E6603&lt;0,"VENCIDO",IF(E6603&lt;=30,"VENCE EM &lt;= 30 DIAS",IF(E6603&lt;=60,"ATENCAO (31-60 DIAS)","OK"))))</f>
        <v/>
      </c>
      <c r="G6603" s="14">
        <f>SUMIFS(Lancamentos!$G:$G,Lancamentos!$C:$C,$A6603,Lancamentos!$E:$E,$C6603,Lancamentos!$B:$B,"ENTRADA")</f>
        <v/>
      </c>
      <c r="H6603" s="14">
        <f>SUMIFS(Lancamentos!$G:$G,Lancamentos!$C:$C,$A6603,Lancamentos!$E:$E,$C6603,Lancamentos!$B:$B,"SAIDA_USO")</f>
        <v/>
      </c>
      <c r="I6603" s="14">
        <f>SUMIFS(Lancamentos!$G:$G,Lancamentos!$C:$C,$A6603,Lancamentos!$E:$E,$C6603,Lancamentos!$B:$B,"SAIDA_DESCARTE")</f>
        <v/>
      </c>
      <c r="J6603" s="14">
        <f>G6603-H6603-I6603</f>
        <v/>
      </c>
      <c r="K6603">
        <f>IF(A6603="","",IF(J6603&lt;=IFERROR(VLOOKUP(A6603,Produtos!$A:$E,5,FALSE),0),"ABAIXO DO MINIMO","OK"))</f>
        <v/>
      </c>
    </row>
    <row r="6604">
      <c r="B6604">
        <f>IFERROR(VLOOKUP(A6604,Produtos!A:B,2,FALSE),"")</f>
        <v/>
      </c>
      <c r="D6604" s="10">
        <f>IFERROR(INDEX(Lotes!$E:$E,MATCH(1,(Lotes!$A:$A=A6604)*(Lotes!$C:$C=C6604),0)),"")</f>
        <v/>
      </c>
      <c r="E6604" s="14">
        <f>IF(D6604="","",D6604-TODAY())</f>
        <v/>
      </c>
      <c r="F6604">
        <f>IF(D6604="","",IF(E6604&lt;0,"VENCIDO",IF(E6604&lt;=30,"VENCE EM &lt;= 30 DIAS",IF(E6604&lt;=60,"ATENCAO (31-60 DIAS)","OK"))))</f>
        <v/>
      </c>
      <c r="G6604" s="14">
        <f>SUMIFS(Lancamentos!$G:$G,Lancamentos!$C:$C,$A6604,Lancamentos!$E:$E,$C6604,Lancamentos!$B:$B,"ENTRADA")</f>
        <v/>
      </c>
      <c r="H6604" s="14">
        <f>SUMIFS(Lancamentos!$G:$G,Lancamentos!$C:$C,$A6604,Lancamentos!$E:$E,$C6604,Lancamentos!$B:$B,"SAIDA_USO")</f>
        <v/>
      </c>
      <c r="I6604" s="14">
        <f>SUMIFS(Lancamentos!$G:$G,Lancamentos!$C:$C,$A6604,Lancamentos!$E:$E,$C6604,Lancamentos!$B:$B,"SAIDA_DESCARTE")</f>
        <v/>
      </c>
      <c r="J6604" s="14">
        <f>G6604-H6604-I6604</f>
        <v/>
      </c>
      <c r="K6604">
        <f>IF(A6604="","",IF(J6604&lt;=IFERROR(VLOOKUP(A6604,Produtos!$A:$E,5,FALSE),0),"ABAIXO DO MINIMO","OK"))</f>
        <v/>
      </c>
    </row>
    <row r="6605">
      <c r="B6605">
        <f>IFERROR(VLOOKUP(A6605,Produtos!A:B,2,FALSE),"")</f>
        <v/>
      </c>
      <c r="D6605" s="10">
        <f>IFERROR(INDEX(Lotes!$E:$E,MATCH(1,(Lotes!$A:$A=A6605)*(Lotes!$C:$C=C6605),0)),"")</f>
        <v/>
      </c>
      <c r="E6605" s="14">
        <f>IF(D6605="","",D6605-TODAY())</f>
        <v/>
      </c>
      <c r="F6605">
        <f>IF(D6605="","",IF(E6605&lt;0,"VENCIDO",IF(E6605&lt;=30,"VENCE EM &lt;= 30 DIAS",IF(E6605&lt;=60,"ATENCAO (31-60 DIAS)","OK"))))</f>
        <v/>
      </c>
      <c r="G6605" s="14">
        <f>SUMIFS(Lancamentos!$G:$G,Lancamentos!$C:$C,$A6605,Lancamentos!$E:$E,$C6605,Lancamentos!$B:$B,"ENTRADA")</f>
        <v/>
      </c>
      <c r="H6605" s="14">
        <f>SUMIFS(Lancamentos!$G:$G,Lancamentos!$C:$C,$A6605,Lancamentos!$E:$E,$C6605,Lancamentos!$B:$B,"SAIDA_USO")</f>
        <v/>
      </c>
      <c r="I6605" s="14">
        <f>SUMIFS(Lancamentos!$G:$G,Lancamentos!$C:$C,$A6605,Lancamentos!$E:$E,$C6605,Lancamentos!$B:$B,"SAIDA_DESCARTE")</f>
        <v/>
      </c>
      <c r="J6605" s="14">
        <f>G6605-H6605-I6605</f>
        <v/>
      </c>
      <c r="K6605">
        <f>IF(A6605="","",IF(J6605&lt;=IFERROR(VLOOKUP(A6605,Produtos!$A:$E,5,FALSE),0),"ABAIXO DO MINIMO","OK"))</f>
        <v/>
      </c>
    </row>
    <row r="6606">
      <c r="B6606">
        <f>IFERROR(VLOOKUP(A6606,Produtos!A:B,2,FALSE),"")</f>
        <v/>
      </c>
      <c r="D6606" s="10">
        <f>IFERROR(INDEX(Lotes!$E:$E,MATCH(1,(Lotes!$A:$A=A6606)*(Lotes!$C:$C=C6606),0)),"")</f>
        <v/>
      </c>
      <c r="E6606" s="14">
        <f>IF(D6606="","",D6606-TODAY())</f>
        <v/>
      </c>
      <c r="F6606">
        <f>IF(D6606="","",IF(E6606&lt;0,"VENCIDO",IF(E6606&lt;=30,"VENCE EM &lt;= 30 DIAS",IF(E6606&lt;=60,"ATENCAO (31-60 DIAS)","OK"))))</f>
        <v/>
      </c>
      <c r="G6606" s="14">
        <f>SUMIFS(Lancamentos!$G:$G,Lancamentos!$C:$C,$A6606,Lancamentos!$E:$E,$C6606,Lancamentos!$B:$B,"ENTRADA")</f>
        <v/>
      </c>
      <c r="H6606" s="14">
        <f>SUMIFS(Lancamentos!$G:$G,Lancamentos!$C:$C,$A6606,Lancamentos!$E:$E,$C6606,Lancamentos!$B:$B,"SAIDA_USO")</f>
        <v/>
      </c>
      <c r="I6606" s="14">
        <f>SUMIFS(Lancamentos!$G:$G,Lancamentos!$C:$C,$A6606,Lancamentos!$E:$E,$C6606,Lancamentos!$B:$B,"SAIDA_DESCARTE")</f>
        <v/>
      </c>
      <c r="J6606" s="14">
        <f>G6606-H6606-I6606</f>
        <v/>
      </c>
      <c r="K6606">
        <f>IF(A6606="","",IF(J6606&lt;=IFERROR(VLOOKUP(A6606,Produtos!$A:$E,5,FALSE),0),"ABAIXO DO MINIMO","OK"))</f>
        <v/>
      </c>
    </row>
    <row r="6607">
      <c r="B6607">
        <f>IFERROR(VLOOKUP(A6607,Produtos!A:B,2,FALSE),"")</f>
        <v/>
      </c>
      <c r="D6607" s="10">
        <f>IFERROR(INDEX(Lotes!$E:$E,MATCH(1,(Lotes!$A:$A=A6607)*(Lotes!$C:$C=C6607),0)),"")</f>
        <v/>
      </c>
      <c r="E6607" s="14">
        <f>IF(D6607="","",D6607-TODAY())</f>
        <v/>
      </c>
      <c r="F6607">
        <f>IF(D6607="","",IF(E6607&lt;0,"VENCIDO",IF(E6607&lt;=30,"VENCE EM &lt;= 30 DIAS",IF(E6607&lt;=60,"ATENCAO (31-60 DIAS)","OK"))))</f>
        <v/>
      </c>
      <c r="G6607" s="14">
        <f>SUMIFS(Lancamentos!$G:$G,Lancamentos!$C:$C,$A6607,Lancamentos!$E:$E,$C6607,Lancamentos!$B:$B,"ENTRADA")</f>
        <v/>
      </c>
      <c r="H6607" s="14">
        <f>SUMIFS(Lancamentos!$G:$G,Lancamentos!$C:$C,$A6607,Lancamentos!$E:$E,$C6607,Lancamentos!$B:$B,"SAIDA_USO")</f>
        <v/>
      </c>
      <c r="I6607" s="14">
        <f>SUMIFS(Lancamentos!$G:$G,Lancamentos!$C:$C,$A6607,Lancamentos!$E:$E,$C6607,Lancamentos!$B:$B,"SAIDA_DESCARTE")</f>
        <v/>
      </c>
      <c r="J6607" s="14">
        <f>G6607-H6607-I6607</f>
        <v/>
      </c>
      <c r="K6607">
        <f>IF(A6607="","",IF(J6607&lt;=IFERROR(VLOOKUP(A6607,Produtos!$A:$E,5,FALSE),0),"ABAIXO DO MINIMO","OK"))</f>
        <v/>
      </c>
    </row>
    <row r="6608">
      <c r="B6608">
        <f>IFERROR(VLOOKUP(A6608,Produtos!A:B,2,FALSE),"")</f>
        <v/>
      </c>
      <c r="D6608" s="10">
        <f>IFERROR(INDEX(Lotes!$E:$E,MATCH(1,(Lotes!$A:$A=A6608)*(Lotes!$C:$C=C6608),0)),"")</f>
        <v/>
      </c>
      <c r="E6608" s="14">
        <f>IF(D6608="","",D6608-TODAY())</f>
        <v/>
      </c>
      <c r="F6608">
        <f>IF(D6608="","",IF(E6608&lt;0,"VENCIDO",IF(E6608&lt;=30,"VENCE EM &lt;= 30 DIAS",IF(E6608&lt;=60,"ATENCAO (31-60 DIAS)","OK"))))</f>
        <v/>
      </c>
      <c r="G6608" s="14">
        <f>SUMIFS(Lancamentos!$G:$G,Lancamentos!$C:$C,$A6608,Lancamentos!$E:$E,$C6608,Lancamentos!$B:$B,"ENTRADA")</f>
        <v/>
      </c>
      <c r="H6608" s="14">
        <f>SUMIFS(Lancamentos!$G:$G,Lancamentos!$C:$C,$A6608,Lancamentos!$E:$E,$C6608,Lancamentos!$B:$B,"SAIDA_USO")</f>
        <v/>
      </c>
      <c r="I6608" s="14">
        <f>SUMIFS(Lancamentos!$G:$G,Lancamentos!$C:$C,$A6608,Lancamentos!$E:$E,$C6608,Lancamentos!$B:$B,"SAIDA_DESCARTE")</f>
        <v/>
      </c>
      <c r="J6608" s="14">
        <f>G6608-H6608-I6608</f>
        <v/>
      </c>
      <c r="K6608">
        <f>IF(A6608="","",IF(J6608&lt;=IFERROR(VLOOKUP(A6608,Produtos!$A:$E,5,FALSE),0),"ABAIXO DO MINIMO","OK"))</f>
        <v/>
      </c>
    </row>
    <row r="6609">
      <c r="B6609">
        <f>IFERROR(VLOOKUP(A6609,Produtos!A:B,2,FALSE),"")</f>
        <v/>
      </c>
      <c r="D6609" s="10">
        <f>IFERROR(INDEX(Lotes!$E:$E,MATCH(1,(Lotes!$A:$A=A6609)*(Lotes!$C:$C=C6609),0)),"")</f>
        <v/>
      </c>
      <c r="E6609" s="14">
        <f>IF(D6609="","",D6609-TODAY())</f>
        <v/>
      </c>
      <c r="F6609">
        <f>IF(D6609="","",IF(E6609&lt;0,"VENCIDO",IF(E6609&lt;=30,"VENCE EM &lt;= 30 DIAS",IF(E6609&lt;=60,"ATENCAO (31-60 DIAS)","OK"))))</f>
        <v/>
      </c>
      <c r="G6609" s="14">
        <f>SUMIFS(Lancamentos!$G:$G,Lancamentos!$C:$C,$A6609,Lancamentos!$E:$E,$C6609,Lancamentos!$B:$B,"ENTRADA")</f>
        <v/>
      </c>
      <c r="H6609" s="14">
        <f>SUMIFS(Lancamentos!$G:$G,Lancamentos!$C:$C,$A6609,Lancamentos!$E:$E,$C6609,Lancamentos!$B:$B,"SAIDA_USO")</f>
        <v/>
      </c>
      <c r="I6609" s="14">
        <f>SUMIFS(Lancamentos!$G:$G,Lancamentos!$C:$C,$A6609,Lancamentos!$E:$E,$C6609,Lancamentos!$B:$B,"SAIDA_DESCARTE")</f>
        <v/>
      </c>
      <c r="J6609" s="14">
        <f>G6609-H6609-I6609</f>
        <v/>
      </c>
      <c r="K6609">
        <f>IF(A6609="","",IF(J6609&lt;=IFERROR(VLOOKUP(A6609,Produtos!$A:$E,5,FALSE),0),"ABAIXO DO MINIMO","OK"))</f>
        <v/>
      </c>
    </row>
    <row r="6610">
      <c r="B6610">
        <f>IFERROR(VLOOKUP(A6610,Produtos!A:B,2,FALSE),"")</f>
        <v/>
      </c>
      <c r="D6610" s="10">
        <f>IFERROR(INDEX(Lotes!$E:$E,MATCH(1,(Lotes!$A:$A=A6610)*(Lotes!$C:$C=C6610),0)),"")</f>
        <v/>
      </c>
      <c r="E6610" s="14">
        <f>IF(D6610="","",D6610-TODAY())</f>
        <v/>
      </c>
      <c r="F6610">
        <f>IF(D6610="","",IF(E6610&lt;0,"VENCIDO",IF(E6610&lt;=30,"VENCE EM &lt;= 30 DIAS",IF(E6610&lt;=60,"ATENCAO (31-60 DIAS)","OK"))))</f>
        <v/>
      </c>
      <c r="G6610" s="14">
        <f>SUMIFS(Lancamentos!$G:$G,Lancamentos!$C:$C,$A6610,Lancamentos!$E:$E,$C6610,Lancamentos!$B:$B,"ENTRADA")</f>
        <v/>
      </c>
      <c r="H6610" s="14">
        <f>SUMIFS(Lancamentos!$G:$G,Lancamentos!$C:$C,$A6610,Lancamentos!$E:$E,$C6610,Lancamentos!$B:$B,"SAIDA_USO")</f>
        <v/>
      </c>
      <c r="I6610" s="14">
        <f>SUMIFS(Lancamentos!$G:$G,Lancamentos!$C:$C,$A6610,Lancamentos!$E:$E,$C6610,Lancamentos!$B:$B,"SAIDA_DESCARTE")</f>
        <v/>
      </c>
      <c r="J6610" s="14">
        <f>G6610-H6610-I6610</f>
        <v/>
      </c>
      <c r="K6610">
        <f>IF(A6610="","",IF(J6610&lt;=IFERROR(VLOOKUP(A6610,Produtos!$A:$E,5,FALSE),0),"ABAIXO DO MINIMO","OK"))</f>
        <v/>
      </c>
    </row>
    <row r="6611">
      <c r="B6611">
        <f>IFERROR(VLOOKUP(A6611,Produtos!A:B,2,FALSE),"")</f>
        <v/>
      </c>
      <c r="D6611" s="10">
        <f>IFERROR(INDEX(Lotes!$E:$E,MATCH(1,(Lotes!$A:$A=A6611)*(Lotes!$C:$C=C6611),0)),"")</f>
        <v/>
      </c>
      <c r="E6611" s="14">
        <f>IF(D6611="","",D6611-TODAY())</f>
        <v/>
      </c>
      <c r="F6611">
        <f>IF(D6611="","",IF(E6611&lt;0,"VENCIDO",IF(E6611&lt;=30,"VENCE EM &lt;= 30 DIAS",IF(E6611&lt;=60,"ATENCAO (31-60 DIAS)","OK"))))</f>
        <v/>
      </c>
      <c r="G6611" s="14">
        <f>SUMIFS(Lancamentos!$G:$G,Lancamentos!$C:$C,$A6611,Lancamentos!$E:$E,$C6611,Lancamentos!$B:$B,"ENTRADA")</f>
        <v/>
      </c>
      <c r="H6611" s="14">
        <f>SUMIFS(Lancamentos!$G:$G,Lancamentos!$C:$C,$A6611,Lancamentos!$E:$E,$C6611,Lancamentos!$B:$B,"SAIDA_USO")</f>
        <v/>
      </c>
      <c r="I6611" s="14">
        <f>SUMIFS(Lancamentos!$G:$G,Lancamentos!$C:$C,$A6611,Lancamentos!$E:$E,$C6611,Lancamentos!$B:$B,"SAIDA_DESCARTE")</f>
        <v/>
      </c>
      <c r="J6611" s="14">
        <f>G6611-H6611-I6611</f>
        <v/>
      </c>
      <c r="K6611">
        <f>IF(A6611="","",IF(J6611&lt;=IFERROR(VLOOKUP(A6611,Produtos!$A:$E,5,FALSE),0),"ABAIXO DO MINIMO","OK"))</f>
        <v/>
      </c>
    </row>
    <row r="6612">
      <c r="B6612">
        <f>IFERROR(VLOOKUP(A6612,Produtos!A:B,2,FALSE),"")</f>
        <v/>
      </c>
      <c r="D6612" s="10">
        <f>IFERROR(INDEX(Lotes!$E:$E,MATCH(1,(Lotes!$A:$A=A6612)*(Lotes!$C:$C=C6612),0)),"")</f>
        <v/>
      </c>
      <c r="E6612" s="14">
        <f>IF(D6612="","",D6612-TODAY())</f>
        <v/>
      </c>
      <c r="F6612">
        <f>IF(D6612="","",IF(E6612&lt;0,"VENCIDO",IF(E6612&lt;=30,"VENCE EM &lt;= 30 DIAS",IF(E6612&lt;=60,"ATENCAO (31-60 DIAS)","OK"))))</f>
        <v/>
      </c>
      <c r="G6612" s="14">
        <f>SUMIFS(Lancamentos!$G:$G,Lancamentos!$C:$C,$A6612,Lancamentos!$E:$E,$C6612,Lancamentos!$B:$B,"ENTRADA")</f>
        <v/>
      </c>
      <c r="H6612" s="14">
        <f>SUMIFS(Lancamentos!$G:$G,Lancamentos!$C:$C,$A6612,Lancamentos!$E:$E,$C6612,Lancamentos!$B:$B,"SAIDA_USO")</f>
        <v/>
      </c>
      <c r="I6612" s="14">
        <f>SUMIFS(Lancamentos!$G:$G,Lancamentos!$C:$C,$A6612,Lancamentos!$E:$E,$C6612,Lancamentos!$B:$B,"SAIDA_DESCARTE")</f>
        <v/>
      </c>
      <c r="J6612" s="14">
        <f>G6612-H6612-I6612</f>
        <v/>
      </c>
      <c r="K6612">
        <f>IF(A6612="","",IF(J6612&lt;=IFERROR(VLOOKUP(A6612,Produtos!$A:$E,5,FALSE),0),"ABAIXO DO MINIMO","OK"))</f>
        <v/>
      </c>
    </row>
    <row r="6613">
      <c r="B6613">
        <f>IFERROR(VLOOKUP(A6613,Produtos!A:B,2,FALSE),"")</f>
        <v/>
      </c>
      <c r="D6613" s="10">
        <f>IFERROR(INDEX(Lotes!$E:$E,MATCH(1,(Lotes!$A:$A=A6613)*(Lotes!$C:$C=C6613),0)),"")</f>
        <v/>
      </c>
      <c r="E6613" s="14">
        <f>IF(D6613="","",D6613-TODAY())</f>
        <v/>
      </c>
      <c r="F6613">
        <f>IF(D6613="","",IF(E6613&lt;0,"VENCIDO",IF(E6613&lt;=30,"VENCE EM &lt;= 30 DIAS",IF(E6613&lt;=60,"ATENCAO (31-60 DIAS)","OK"))))</f>
        <v/>
      </c>
      <c r="G6613" s="14">
        <f>SUMIFS(Lancamentos!$G:$G,Lancamentos!$C:$C,$A6613,Lancamentos!$E:$E,$C6613,Lancamentos!$B:$B,"ENTRADA")</f>
        <v/>
      </c>
      <c r="H6613" s="14">
        <f>SUMIFS(Lancamentos!$G:$G,Lancamentos!$C:$C,$A6613,Lancamentos!$E:$E,$C6613,Lancamentos!$B:$B,"SAIDA_USO")</f>
        <v/>
      </c>
      <c r="I6613" s="14">
        <f>SUMIFS(Lancamentos!$G:$G,Lancamentos!$C:$C,$A6613,Lancamentos!$E:$E,$C6613,Lancamentos!$B:$B,"SAIDA_DESCARTE")</f>
        <v/>
      </c>
      <c r="J6613" s="14">
        <f>G6613-H6613-I6613</f>
        <v/>
      </c>
      <c r="K6613">
        <f>IF(A6613="","",IF(J6613&lt;=IFERROR(VLOOKUP(A6613,Produtos!$A:$E,5,FALSE),0),"ABAIXO DO MINIMO","OK"))</f>
        <v/>
      </c>
    </row>
    <row r="6614">
      <c r="B6614">
        <f>IFERROR(VLOOKUP(A6614,Produtos!A:B,2,FALSE),"")</f>
        <v/>
      </c>
      <c r="D6614" s="10">
        <f>IFERROR(INDEX(Lotes!$E:$E,MATCH(1,(Lotes!$A:$A=A6614)*(Lotes!$C:$C=C6614),0)),"")</f>
        <v/>
      </c>
      <c r="E6614" s="14">
        <f>IF(D6614="","",D6614-TODAY())</f>
        <v/>
      </c>
      <c r="F6614">
        <f>IF(D6614="","",IF(E6614&lt;0,"VENCIDO",IF(E6614&lt;=30,"VENCE EM &lt;= 30 DIAS",IF(E6614&lt;=60,"ATENCAO (31-60 DIAS)","OK"))))</f>
        <v/>
      </c>
      <c r="G6614" s="14">
        <f>SUMIFS(Lancamentos!$G:$G,Lancamentos!$C:$C,$A6614,Lancamentos!$E:$E,$C6614,Lancamentos!$B:$B,"ENTRADA")</f>
        <v/>
      </c>
      <c r="H6614" s="14">
        <f>SUMIFS(Lancamentos!$G:$G,Lancamentos!$C:$C,$A6614,Lancamentos!$E:$E,$C6614,Lancamentos!$B:$B,"SAIDA_USO")</f>
        <v/>
      </c>
      <c r="I6614" s="14">
        <f>SUMIFS(Lancamentos!$G:$G,Lancamentos!$C:$C,$A6614,Lancamentos!$E:$E,$C6614,Lancamentos!$B:$B,"SAIDA_DESCARTE")</f>
        <v/>
      </c>
      <c r="J6614" s="14">
        <f>G6614-H6614-I6614</f>
        <v/>
      </c>
      <c r="K6614">
        <f>IF(A6614="","",IF(J6614&lt;=IFERROR(VLOOKUP(A6614,Produtos!$A:$E,5,FALSE),0),"ABAIXO DO MINIMO","OK"))</f>
        <v/>
      </c>
    </row>
    <row r="6615">
      <c r="B6615">
        <f>IFERROR(VLOOKUP(A6615,Produtos!A:B,2,FALSE),"")</f>
        <v/>
      </c>
      <c r="D6615" s="10">
        <f>IFERROR(INDEX(Lotes!$E:$E,MATCH(1,(Lotes!$A:$A=A6615)*(Lotes!$C:$C=C6615),0)),"")</f>
        <v/>
      </c>
      <c r="E6615" s="14">
        <f>IF(D6615="","",D6615-TODAY())</f>
        <v/>
      </c>
      <c r="F6615">
        <f>IF(D6615="","",IF(E6615&lt;0,"VENCIDO",IF(E6615&lt;=30,"VENCE EM &lt;= 30 DIAS",IF(E6615&lt;=60,"ATENCAO (31-60 DIAS)","OK"))))</f>
        <v/>
      </c>
      <c r="G6615" s="14">
        <f>SUMIFS(Lancamentos!$G:$G,Lancamentos!$C:$C,$A6615,Lancamentos!$E:$E,$C6615,Lancamentos!$B:$B,"ENTRADA")</f>
        <v/>
      </c>
      <c r="H6615" s="14">
        <f>SUMIFS(Lancamentos!$G:$G,Lancamentos!$C:$C,$A6615,Lancamentos!$E:$E,$C6615,Lancamentos!$B:$B,"SAIDA_USO")</f>
        <v/>
      </c>
      <c r="I6615" s="14">
        <f>SUMIFS(Lancamentos!$G:$G,Lancamentos!$C:$C,$A6615,Lancamentos!$E:$E,$C6615,Lancamentos!$B:$B,"SAIDA_DESCARTE")</f>
        <v/>
      </c>
      <c r="J6615" s="14">
        <f>G6615-H6615-I6615</f>
        <v/>
      </c>
      <c r="K6615">
        <f>IF(A6615="","",IF(J6615&lt;=IFERROR(VLOOKUP(A6615,Produtos!$A:$E,5,FALSE),0),"ABAIXO DO MINIMO","OK"))</f>
        <v/>
      </c>
    </row>
    <row r="6616">
      <c r="B6616">
        <f>IFERROR(VLOOKUP(A6616,Produtos!A:B,2,FALSE),"")</f>
        <v/>
      </c>
      <c r="D6616" s="10">
        <f>IFERROR(INDEX(Lotes!$E:$E,MATCH(1,(Lotes!$A:$A=A6616)*(Lotes!$C:$C=C6616),0)),"")</f>
        <v/>
      </c>
      <c r="E6616" s="14">
        <f>IF(D6616="","",D6616-TODAY())</f>
        <v/>
      </c>
      <c r="F6616">
        <f>IF(D6616="","",IF(E6616&lt;0,"VENCIDO",IF(E6616&lt;=30,"VENCE EM &lt;= 30 DIAS",IF(E6616&lt;=60,"ATENCAO (31-60 DIAS)","OK"))))</f>
        <v/>
      </c>
      <c r="G6616" s="14">
        <f>SUMIFS(Lancamentos!$G:$G,Lancamentos!$C:$C,$A6616,Lancamentos!$E:$E,$C6616,Lancamentos!$B:$B,"ENTRADA")</f>
        <v/>
      </c>
      <c r="H6616" s="14">
        <f>SUMIFS(Lancamentos!$G:$G,Lancamentos!$C:$C,$A6616,Lancamentos!$E:$E,$C6616,Lancamentos!$B:$B,"SAIDA_USO")</f>
        <v/>
      </c>
      <c r="I6616" s="14">
        <f>SUMIFS(Lancamentos!$G:$G,Lancamentos!$C:$C,$A6616,Lancamentos!$E:$E,$C6616,Lancamentos!$B:$B,"SAIDA_DESCARTE")</f>
        <v/>
      </c>
      <c r="J6616" s="14">
        <f>G6616-H6616-I6616</f>
        <v/>
      </c>
      <c r="K6616">
        <f>IF(A6616="","",IF(J6616&lt;=IFERROR(VLOOKUP(A6616,Produtos!$A:$E,5,FALSE),0),"ABAIXO DO MINIMO","OK"))</f>
        <v/>
      </c>
    </row>
    <row r="6617">
      <c r="B6617">
        <f>IFERROR(VLOOKUP(A6617,Produtos!A:B,2,FALSE),"")</f>
        <v/>
      </c>
      <c r="D6617" s="10">
        <f>IFERROR(INDEX(Lotes!$E:$E,MATCH(1,(Lotes!$A:$A=A6617)*(Lotes!$C:$C=C6617),0)),"")</f>
        <v/>
      </c>
      <c r="E6617" s="14">
        <f>IF(D6617="","",D6617-TODAY())</f>
        <v/>
      </c>
      <c r="F6617">
        <f>IF(D6617="","",IF(E6617&lt;0,"VENCIDO",IF(E6617&lt;=30,"VENCE EM &lt;= 30 DIAS",IF(E6617&lt;=60,"ATENCAO (31-60 DIAS)","OK"))))</f>
        <v/>
      </c>
      <c r="G6617" s="14">
        <f>SUMIFS(Lancamentos!$G:$G,Lancamentos!$C:$C,$A6617,Lancamentos!$E:$E,$C6617,Lancamentos!$B:$B,"ENTRADA")</f>
        <v/>
      </c>
      <c r="H6617" s="14">
        <f>SUMIFS(Lancamentos!$G:$G,Lancamentos!$C:$C,$A6617,Lancamentos!$E:$E,$C6617,Lancamentos!$B:$B,"SAIDA_USO")</f>
        <v/>
      </c>
      <c r="I6617" s="14">
        <f>SUMIFS(Lancamentos!$G:$G,Lancamentos!$C:$C,$A6617,Lancamentos!$E:$E,$C6617,Lancamentos!$B:$B,"SAIDA_DESCARTE")</f>
        <v/>
      </c>
      <c r="J6617" s="14">
        <f>G6617-H6617-I6617</f>
        <v/>
      </c>
      <c r="K6617">
        <f>IF(A6617="","",IF(J6617&lt;=IFERROR(VLOOKUP(A6617,Produtos!$A:$E,5,FALSE),0),"ABAIXO DO MINIMO","OK"))</f>
        <v/>
      </c>
    </row>
    <row r="6618">
      <c r="B6618">
        <f>IFERROR(VLOOKUP(A6618,Produtos!A:B,2,FALSE),"")</f>
        <v/>
      </c>
      <c r="D6618" s="10">
        <f>IFERROR(INDEX(Lotes!$E:$E,MATCH(1,(Lotes!$A:$A=A6618)*(Lotes!$C:$C=C6618),0)),"")</f>
        <v/>
      </c>
      <c r="E6618" s="14">
        <f>IF(D6618="","",D6618-TODAY())</f>
        <v/>
      </c>
      <c r="F6618">
        <f>IF(D6618="","",IF(E6618&lt;0,"VENCIDO",IF(E6618&lt;=30,"VENCE EM &lt;= 30 DIAS",IF(E6618&lt;=60,"ATENCAO (31-60 DIAS)","OK"))))</f>
        <v/>
      </c>
      <c r="G6618" s="14">
        <f>SUMIFS(Lancamentos!$G:$G,Lancamentos!$C:$C,$A6618,Lancamentos!$E:$E,$C6618,Lancamentos!$B:$B,"ENTRADA")</f>
        <v/>
      </c>
      <c r="H6618" s="14">
        <f>SUMIFS(Lancamentos!$G:$G,Lancamentos!$C:$C,$A6618,Lancamentos!$E:$E,$C6618,Lancamentos!$B:$B,"SAIDA_USO")</f>
        <v/>
      </c>
      <c r="I6618" s="14">
        <f>SUMIFS(Lancamentos!$G:$G,Lancamentos!$C:$C,$A6618,Lancamentos!$E:$E,$C6618,Lancamentos!$B:$B,"SAIDA_DESCARTE")</f>
        <v/>
      </c>
      <c r="J6618" s="14">
        <f>G6618-H6618-I6618</f>
        <v/>
      </c>
      <c r="K6618">
        <f>IF(A6618="","",IF(J6618&lt;=IFERROR(VLOOKUP(A6618,Produtos!$A:$E,5,FALSE),0),"ABAIXO DO MINIMO","OK"))</f>
        <v/>
      </c>
    </row>
    <row r="6619">
      <c r="B6619">
        <f>IFERROR(VLOOKUP(A6619,Produtos!A:B,2,FALSE),"")</f>
        <v/>
      </c>
      <c r="D6619" s="10">
        <f>IFERROR(INDEX(Lotes!$E:$E,MATCH(1,(Lotes!$A:$A=A6619)*(Lotes!$C:$C=C6619),0)),"")</f>
        <v/>
      </c>
      <c r="E6619" s="14">
        <f>IF(D6619="","",D6619-TODAY())</f>
        <v/>
      </c>
      <c r="F6619">
        <f>IF(D6619="","",IF(E6619&lt;0,"VENCIDO",IF(E6619&lt;=30,"VENCE EM &lt;= 30 DIAS",IF(E6619&lt;=60,"ATENCAO (31-60 DIAS)","OK"))))</f>
        <v/>
      </c>
      <c r="G6619" s="14">
        <f>SUMIFS(Lancamentos!$G:$G,Lancamentos!$C:$C,$A6619,Lancamentos!$E:$E,$C6619,Lancamentos!$B:$B,"ENTRADA")</f>
        <v/>
      </c>
      <c r="H6619" s="14">
        <f>SUMIFS(Lancamentos!$G:$G,Lancamentos!$C:$C,$A6619,Lancamentos!$E:$E,$C6619,Lancamentos!$B:$B,"SAIDA_USO")</f>
        <v/>
      </c>
      <c r="I6619" s="14">
        <f>SUMIFS(Lancamentos!$G:$G,Lancamentos!$C:$C,$A6619,Lancamentos!$E:$E,$C6619,Lancamentos!$B:$B,"SAIDA_DESCARTE")</f>
        <v/>
      </c>
      <c r="J6619" s="14">
        <f>G6619-H6619-I6619</f>
        <v/>
      </c>
      <c r="K6619">
        <f>IF(A6619="","",IF(J6619&lt;=IFERROR(VLOOKUP(A6619,Produtos!$A:$E,5,FALSE),0),"ABAIXO DO MINIMO","OK"))</f>
        <v/>
      </c>
    </row>
    <row r="6620">
      <c r="B6620">
        <f>IFERROR(VLOOKUP(A6620,Produtos!A:B,2,FALSE),"")</f>
        <v/>
      </c>
      <c r="D6620" s="10">
        <f>IFERROR(INDEX(Lotes!$E:$E,MATCH(1,(Lotes!$A:$A=A6620)*(Lotes!$C:$C=C6620),0)),"")</f>
        <v/>
      </c>
      <c r="E6620" s="14">
        <f>IF(D6620="","",D6620-TODAY())</f>
        <v/>
      </c>
      <c r="F6620">
        <f>IF(D6620="","",IF(E6620&lt;0,"VENCIDO",IF(E6620&lt;=30,"VENCE EM &lt;= 30 DIAS",IF(E6620&lt;=60,"ATENCAO (31-60 DIAS)","OK"))))</f>
        <v/>
      </c>
      <c r="G6620" s="14">
        <f>SUMIFS(Lancamentos!$G:$G,Lancamentos!$C:$C,$A6620,Lancamentos!$E:$E,$C6620,Lancamentos!$B:$B,"ENTRADA")</f>
        <v/>
      </c>
      <c r="H6620" s="14">
        <f>SUMIFS(Lancamentos!$G:$G,Lancamentos!$C:$C,$A6620,Lancamentos!$E:$E,$C6620,Lancamentos!$B:$B,"SAIDA_USO")</f>
        <v/>
      </c>
      <c r="I6620" s="14">
        <f>SUMIFS(Lancamentos!$G:$G,Lancamentos!$C:$C,$A6620,Lancamentos!$E:$E,$C6620,Lancamentos!$B:$B,"SAIDA_DESCARTE")</f>
        <v/>
      </c>
      <c r="J6620" s="14">
        <f>G6620-H6620-I6620</f>
        <v/>
      </c>
      <c r="K6620">
        <f>IF(A6620="","",IF(J6620&lt;=IFERROR(VLOOKUP(A6620,Produtos!$A:$E,5,FALSE),0),"ABAIXO DO MINIMO","OK"))</f>
        <v/>
      </c>
    </row>
    <row r="6621">
      <c r="B6621">
        <f>IFERROR(VLOOKUP(A6621,Produtos!A:B,2,FALSE),"")</f>
        <v/>
      </c>
      <c r="D6621" s="10">
        <f>IFERROR(INDEX(Lotes!$E:$E,MATCH(1,(Lotes!$A:$A=A6621)*(Lotes!$C:$C=C6621),0)),"")</f>
        <v/>
      </c>
      <c r="E6621" s="14">
        <f>IF(D6621="","",D6621-TODAY())</f>
        <v/>
      </c>
      <c r="F6621">
        <f>IF(D6621="","",IF(E6621&lt;0,"VENCIDO",IF(E6621&lt;=30,"VENCE EM &lt;= 30 DIAS",IF(E6621&lt;=60,"ATENCAO (31-60 DIAS)","OK"))))</f>
        <v/>
      </c>
      <c r="G6621" s="14">
        <f>SUMIFS(Lancamentos!$G:$G,Lancamentos!$C:$C,$A6621,Lancamentos!$E:$E,$C6621,Lancamentos!$B:$B,"ENTRADA")</f>
        <v/>
      </c>
      <c r="H6621" s="14">
        <f>SUMIFS(Lancamentos!$G:$G,Lancamentos!$C:$C,$A6621,Lancamentos!$E:$E,$C6621,Lancamentos!$B:$B,"SAIDA_USO")</f>
        <v/>
      </c>
      <c r="I6621" s="14">
        <f>SUMIFS(Lancamentos!$G:$G,Lancamentos!$C:$C,$A6621,Lancamentos!$E:$E,$C6621,Lancamentos!$B:$B,"SAIDA_DESCARTE")</f>
        <v/>
      </c>
      <c r="J6621" s="14">
        <f>G6621-H6621-I6621</f>
        <v/>
      </c>
      <c r="K6621">
        <f>IF(A6621="","",IF(J6621&lt;=IFERROR(VLOOKUP(A6621,Produtos!$A:$E,5,FALSE),0),"ABAIXO DO MINIMO","OK"))</f>
        <v/>
      </c>
    </row>
    <row r="6622">
      <c r="B6622">
        <f>IFERROR(VLOOKUP(A6622,Produtos!A:B,2,FALSE),"")</f>
        <v/>
      </c>
      <c r="D6622" s="10">
        <f>IFERROR(INDEX(Lotes!$E:$E,MATCH(1,(Lotes!$A:$A=A6622)*(Lotes!$C:$C=C6622),0)),"")</f>
        <v/>
      </c>
      <c r="E6622" s="14">
        <f>IF(D6622="","",D6622-TODAY())</f>
        <v/>
      </c>
      <c r="F6622">
        <f>IF(D6622="","",IF(E6622&lt;0,"VENCIDO",IF(E6622&lt;=30,"VENCE EM &lt;= 30 DIAS",IF(E6622&lt;=60,"ATENCAO (31-60 DIAS)","OK"))))</f>
        <v/>
      </c>
      <c r="G6622" s="14">
        <f>SUMIFS(Lancamentos!$G:$G,Lancamentos!$C:$C,$A6622,Lancamentos!$E:$E,$C6622,Lancamentos!$B:$B,"ENTRADA")</f>
        <v/>
      </c>
      <c r="H6622" s="14">
        <f>SUMIFS(Lancamentos!$G:$G,Lancamentos!$C:$C,$A6622,Lancamentos!$E:$E,$C6622,Lancamentos!$B:$B,"SAIDA_USO")</f>
        <v/>
      </c>
      <c r="I6622" s="14">
        <f>SUMIFS(Lancamentos!$G:$G,Lancamentos!$C:$C,$A6622,Lancamentos!$E:$E,$C6622,Lancamentos!$B:$B,"SAIDA_DESCARTE")</f>
        <v/>
      </c>
      <c r="J6622" s="14">
        <f>G6622-H6622-I6622</f>
        <v/>
      </c>
      <c r="K6622">
        <f>IF(A6622="","",IF(J6622&lt;=IFERROR(VLOOKUP(A6622,Produtos!$A:$E,5,FALSE),0),"ABAIXO DO MINIMO","OK"))</f>
        <v/>
      </c>
    </row>
    <row r="6623">
      <c r="B6623">
        <f>IFERROR(VLOOKUP(A6623,Produtos!A:B,2,FALSE),"")</f>
        <v/>
      </c>
      <c r="D6623" s="10">
        <f>IFERROR(INDEX(Lotes!$E:$E,MATCH(1,(Lotes!$A:$A=A6623)*(Lotes!$C:$C=C6623),0)),"")</f>
        <v/>
      </c>
      <c r="E6623" s="14">
        <f>IF(D6623="","",D6623-TODAY())</f>
        <v/>
      </c>
      <c r="F6623">
        <f>IF(D6623="","",IF(E6623&lt;0,"VENCIDO",IF(E6623&lt;=30,"VENCE EM &lt;= 30 DIAS",IF(E6623&lt;=60,"ATENCAO (31-60 DIAS)","OK"))))</f>
        <v/>
      </c>
      <c r="G6623" s="14">
        <f>SUMIFS(Lancamentos!$G:$G,Lancamentos!$C:$C,$A6623,Lancamentos!$E:$E,$C6623,Lancamentos!$B:$B,"ENTRADA")</f>
        <v/>
      </c>
      <c r="H6623" s="14">
        <f>SUMIFS(Lancamentos!$G:$G,Lancamentos!$C:$C,$A6623,Lancamentos!$E:$E,$C6623,Lancamentos!$B:$B,"SAIDA_USO")</f>
        <v/>
      </c>
      <c r="I6623" s="14">
        <f>SUMIFS(Lancamentos!$G:$G,Lancamentos!$C:$C,$A6623,Lancamentos!$E:$E,$C6623,Lancamentos!$B:$B,"SAIDA_DESCARTE")</f>
        <v/>
      </c>
      <c r="J6623" s="14">
        <f>G6623-H6623-I6623</f>
        <v/>
      </c>
      <c r="K6623">
        <f>IF(A6623="","",IF(J6623&lt;=IFERROR(VLOOKUP(A6623,Produtos!$A:$E,5,FALSE),0),"ABAIXO DO MINIMO","OK"))</f>
        <v/>
      </c>
    </row>
    <row r="6624">
      <c r="B6624">
        <f>IFERROR(VLOOKUP(A6624,Produtos!A:B,2,FALSE),"")</f>
        <v/>
      </c>
      <c r="D6624" s="10">
        <f>IFERROR(INDEX(Lotes!$E:$E,MATCH(1,(Lotes!$A:$A=A6624)*(Lotes!$C:$C=C6624),0)),"")</f>
        <v/>
      </c>
      <c r="E6624" s="14">
        <f>IF(D6624="","",D6624-TODAY())</f>
        <v/>
      </c>
      <c r="F6624">
        <f>IF(D6624="","",IF(E6624&lt;0,"VENCIDO",IF(E6624&lt;=30,"VENCE EM &lt;= 30 DIAS",IF(E6624&lt;=60,"ATENCAO (31-60 DIAS)","OK"))))</f>
        <v/>
      </c>
      <c r="G6624" s="14">
        <f>SUMIFS(Lancamentos!$G:$G,Lancamentos!$C:$C,$A6624,Lancamentos!$E:$E,$C6624,Lancamentos!$B:$B,"ENTRADA")</f>
        <v/>
      </c>
      <c r="H6624" s="14">
        <f>SUMIFS(Lancamentos!$G:$G,Lancamentos!$C:$C,$A6624,Lancamentos!$E:$E,$C6624,Lancamentos!$B:$B,"SAIDA_USO")</f>
        <v/>
      </c>
      <c r="I6624" s="14">
        <f>SUMIFS(Lancamentos!$G:$G,Lancamentos!$C:$C,$A6624,Lancamentos!$E:$E,$C6624,Lancamentos!$B:$B,"SAIDA_DESCARTE")</f>
        <v/>
      </c>
      <c r="J6624" s="14">
        <f>G6624-H6624-I6624</f>
        <v/>
      </c>
      <c r="K6624">
        <f>IF(A6624="","",IF(J6624&lt;=IFERROR(VLOOKUP(A6624,Produtos!$A:$E,5,FALSE),0),"ABAIXO DO MINIMO","OK"))</f>
        <v/>
      </c>
    </row>
    <row r="6625">
      <c r="B6625">
        <f>IFERROR(VLOOKUP(A6625,Produtos!A:B,2,FALSE),"")</f>
        <v/>
      </c>
      <c r="D6625" s="10">
        <f>IFERROR(INDEX(Lotes!$E:$E,MATCH(1,(Lotes!$A:$A=A6625)*(Lotes!$C:$C=C6625),0)),"")</f>
        <v/>
      </c>
      <c r="E6625" s="14">
        <f>IF(D6625="","",D6625-TODAY())</f>
        <v/>
      </c>
      <c r="F6625">
        <f>IF(D6625="","",IF(E6625&lt;0,"VENCIDO",IF(E6625&lt;=30,"VENCE EM &lt;= 30 DIAS",IF(E6625&lt;=60,"ATENCAO (31-60 DIAS)","OK"))))</f>
        <v/>
      </c>
      <c r="G6625" s="14">
        <f>SUMIFS(Lancamentos!$G:$G,Lancamentos!$C:$C,$A6625,Lancamentos!$E:$E,$C6625,Lancamentos!$B:$B,"ENTRADA")</f>
        <v/>
      </c>
      <c r="H6625" s="14">
        <f>SUMIFS(Lancamentos!$G:$G,Lancamentos!$C:$C,$A6625,Lancamentos!$E:$E,$C6625,Lancamentos!$B:$B,"SAIDA_USO")</f>
        <v/>
      </c>
      <c r="I6625" s="14">
        <f>SUMIFS(Lancamentos!$G:$G,Lancamentos!$C:$C,$A6625,Lancamentos!$E:$E,$C6625,Lancamentos!$B:$B,"SAIDA_DESCARTE")</f>
        <v/>
      </c>
      <c r="J6625" s="14">
        <f>G6625-H6625-I6625</f>
        <v/>
      </c>
      <c r="K6625">
        <f>IF(A6625="","",IF(J6625&lt;=IFERROR(VLOOKUP(A6625,Produtos!$A:$E,5,FALSE),0),"ABAIXO DO MINIMO","OK"))</f>
        <v/>
      </c>
    </row>
    <row r="6626">
      <c r="B6626">
        <f>IFERROR(VLOOKUP(A6626,Produtos!A:B,2,FALSE),"")</f>
        <v/>
      </c>
      <c r="D6626" s="10">
        <f>IFERROR(INDEX(Lotes!$E:$E,MATCH(1,(Lotes!$A:$A=A6626)*(Lotes!$C:$C=C6626),0)),"")</f>
        <v/>
      </c>
      <c r="E6626" s="14">
        <f>IF(D6626="","",D6626-TODAY())</f>
        <v/>
      </c>
      <c r="F6626">
        <f>IF(D6626="","",IF(E6626&lt;0,"VENCIDO",IF(E6626&lt;=30,"VENCE EM &lt;= 30 DIAS",IF(E6626&lt;=60,"ATENCAO (31-60 DIAS)","OK"))))</f>
        <v/>
      </c>
      <c r="G6626" s="14">
        <f>SUMIFS(Lancamentos!$G:$G,Lancamentos!$C:$C,$A6626,Lancamentos!$E:$E,$C6626,Lancamentos!$B:$B,"ENTRADA")</f>
        <v/>
      </c>
      <c r="H6626" s="14">
        <f>SUMIFS(Lancamentos!$G:$G,Lancamentos!$C:$C,$A6626,Lancamentos!$E:$E,$C6626,Lancamentos!$B:$B,"SAIDA_USO")</f>
        <v/>
      </c>
      <c r="I6626" s="14">
        <f>SUMIFS(Lancamentos!$G:$G,Lancamentos!$C:$C,$A6626,Lancamentos!$E:$E,$C6626,Lancamentos!$B:$B,"SAIDA_DESCARTE")</f>
        <v/>
      </c>
      <c r="J6626" s="14">
        <f>G6626-H6626-I6626</f>
        <v/>
      </c>
      <c r="K6626">
        <f>IF(A6626="","",IF(J6626&lt;=IFERROR(VLOOKUP(A6626,Produtos!$A:$E,5,FALSE),0),"ABAIXO DO MINIMO","OK"))</f>
        <v/>
      </c>
    </row>
    <row r="6627">
      <c r="B6627">
        <f>IFERROR(VLOOKUP(A6627,Produtos!A:B,2,FALSE),"")</f>
        <v/>
      </c>
      <c r="D6627" s="10">
        <f>IFERROR(INDEX(Lotes!$E:$E,MATCH(1,(Lotes!$A:$A=A6627)*(Lotes!$C:$C=C6627),0)),"")</f>
        <v/>
      </c>
      <c r="E6627" s="14">
        <f>IF(D6627="","",D6627-TODAY())</f>
        <v/>
      </c>
      <c r="F6627">
        <f>IF(D6627="","",IF(E6627&lt;0,"VENCIDO",IF(E6627&lt;=30,"VENCE EM &lt;= 30 DIAS",IF(E6627&lt;=60,"ATENCAO (31-60 DIAS)","OK"))))</f>
        <v/>
      </c>
      <c r="G6627" s="14">
        <f>SUMIFS(Lancamentos!$G:$G,Lancamentos!$C:$C,$A6627,Lancamentos!$E:$E,$C6627,Lancamentos!$B:$B,"ENTRADA")</f>
        <v/>
      </c>
      <c r="H6627" s="14">
        <f>SUMIFS(Lancamentos!$G:$G,Lancamentos!$C:$C,$A6627,Lancamentos!$E:$E,$C6627,Lancamentos!$B:$B,"SAIDA_USO")</f>
        <v/>
      </c>
      <c r="I6627" s="14">
        <f>SUMIFS(Lancamentos!$G:$G,Lancamentos!$C:$C,$A6627,Lancamentos!$E:$E,$C6627,Lancamentos!$B:$B,"SAIDA_DESCARTE")</f>
        <v/>
      </c>
      <c r="J6627" s="14">
        <f>G6627-H6627-I6627</f>
        <v/>
      </c>
      <c r="K6627">
        <f>IF(A6627="","",IF(J6627&lt;=IFERROR(VLOOKUP(A6627,Produtos!$A:$E,5,FALSE),0),"ABAIXO DO MINIMO","OK"))</f>
        <v/>
      </c>
    </row>
    <row r="6628">
      <c r="B6628">
        <f>IFERROR(VLOOKUP(A6628,Produtos!A:B,2,FALSE),"")</f>
        <v/>
      </c>
      <c r="D6628" s="10">
        <f>IFERROR(INDEX(Lotes!$E:$E,MATCH(1,(Lotes!$A:$A=A6628)*(Lotes!$C:$C=C6628),0)),"")</f>
        <v/>
      </c>
      <c r="E6628" s="14">
        <f>IF(D6628="","",D6628-TODAY())</f>
        <v/>
      </c>
      <c r="F6628">
        <f>IF(D6628="","",IF(E6628&lt;0,"VENCIDO",IF(E6628&lt;=30,"VENCE EM &lt;= 30 DIAS",IF(E6628&lt;=60,"ATENCAO (31-60 DIAS)","OK"))))</f>
        <v/>
      </c>
      <c r="G6628" s="14">
        <f>SUMIFS(Lancamentos!$G:$G,Lancamentos!$C:$C,$A6628,Lancamentos!$E:$E,$C6628,Lancamentos!$B:$B,"ENTRADA")</f>
        <v/>
      </c>
      <c r="H6628" s="14">
        <f>SUMIFS(Lancamentos!$G:$G,Lancamentos!$C:$C,$A6628,Lancamentos!$E:$E,$C6628,Lancamentos!$B:$B,"SAIDA_USO")</f>
        <v/>
      </c>
      <c r="I6628" s="14">
        <f>SUMIFS(Lancamentos!$G:$G,Lancamentos!$C:$C,$A6628,Lancamentos!$E:$E,$C6628,Lancamentos!$B:$B,"SAIDA_DESCARTE")</f>
        <v/>
      </c>
      <c r="J6628" s="14">
        <f>G6628-H6628-I6628</f>
        <v/>
      </c>
      <c r="K6628">
        <f>IF(A6628="","",IF(J6628&lt;=IFERROR(VLOOKUP(A6628,Produtos!$A:$E,5,FALSE),0),"ABAIXO DO MINIMO","OK"))</f>
        <v/>
      </c>
    </row>
    <row r="6629">
      <c r="B6629">
        <f>IFERROR(VLOOKUP(A6629,Produtos!A:B,2,FALSE),"")</f>
        <v/>
      </c>
      <c r="D6629" s="10">
        <f>IFERROR(INDEX(Lotes!$E:$E,MATCH(1,(Lotes!$A:$A=A6629)*(Lotes!$C:$C=C6629),0)),"")</f>
        <v/>
      </c>
      <c r="E6629" s="14">
        <f>IF(D6629="","",D6629-TODAY())</f>
        <v/>
      </c>
      <c r="F6629">
        <f>IF(D6629="","",IF(E6629&lt;0,"VENCIDO",IF(E6629&lt;=30,"VENCE EM &lt;= 30 DIAS",IF(E6629&lt;=60,"ATENCAO (31-60 DIAS)","OK"))))</f>
        <v/>
      </c>
      <c r="G6629" s="14">
        <f>SUMIFS(Lancamentos!$G:$G,Lancamentos!$C:$C,$A6629,Lancamentos!$E:$E,$C6629,Lancamentos!$B:$B,"ENTRADA")</f>
        <v/>
      </c>
      <c r="H6629" s="14">
        <f>SUMIFS(Lancamentos!$G:$G,Lancamentos!$C:$C,$A6629,Lancamentos!$E:$E,$C6629,Lancamentos!$B:$B,"SAIDA_USO")</f>
        <v/>
      </c>
      <c r="I6629" s="14">
        <f>SUMIFS(Lancamentos!$G:$G,Lancamentos!$C:$C,$A6629,Lancamentos!$E:$E,$C6629,Lancamentos!$B:$B,"SAIDA_DESCARTE")</f>
        <v/>
      </c>
      <c r="J6629" s="14">
        <f>G6629-H6629-I6629</f>
        <v/>
      </c>
      <c r="K6629">
        <f>IF(A6629="","",IF(J6629&lt;=IFERROR(VLOOKUP(A6629,Produtos!$A:$E,5,FALSE),0),"ABAIXO DO MINIMO","OK"))</f>
        <v/>
      </c>
    </row>
    <row r="6630">
      <c r="B6630">
        <f>IFERROR(VLOOKUP(A6630,Produtos!A:B,2,FALSE),"")</f>
        <v/>
      </c>
      <c r="D6630" s="10">
        <f>IFERROR(INDEX(Lotes!$E:$E,MATCH(1,(Lotes!$A:$A=A6630)*(Lotes!$C:$C=C6630),0)),"")</f>
        <v/>
      </c>
      <c r="E6630" s="14">
        <f>IF(D6630="","",D6630-TODAY())</f>
        <v/>
      </c>
      <c r="F6630">
        <f>IF(D6630="","",IF(E6630&lt;0,"VENCIDO",IF(E6630&lt;=30,"VENCE EM &lt;= 30 DIAS",IF(E6630&lt;=60,"ATENCAO (31-60 DIAS)","OK"))))</f>
        <v/>
      </c>
      <c r="G6630" s="14">
        <f>SUMIFS(Lancamentos!$G:$G,Lancamentos!$C:$C,$A6630,Lancamentos!$E:$E,$C6630,Lancamentos!$B:$B,"ENTRADA")</f>
        <v/>
      </c>
      <c r="H6630" s="14">
        <f>SUMIFS(Lancamentos!$G:$G,Lancamentos!$C:$C,$A6630,Lancamentos!$E:$E,$C6630,Lancamentos!$B:$B,"SAIDA_USO")</f>
        <v/>
      </c>
      <c r="I6630" s="14">
        <f>SUMIFS(Lancamentos!$G:$G,Lancamentos!$C:$C,$A6630,Lancamentos!$E:$E,$C6630,Lancamentos!$B:$B,"SAIDA_DESCARTE")</f>
        <v/>
      </c>
      <c r="J6630" s="14">
        <f>G6630-H6630-I6630</f>
        <v/>
      </c>
      <c r="K6630">
        <f>IF(A6630="","",IF(J6630&lt;=IFERROR(VLOOKUP(A6630,Produtos!$A:$E,5,FALSE),0),"ABAIXO DO MINIMO","OK"))</f>
        <v/>
      </c>
    </row>
    <row r="6631">
      <c r="B6631">
        <f>IFERROR(VLOOKUP(A6631,Produtos!A:B,2,FALSE),"")</f>
        <v/>
      </c>
      <c r="D6631" s="10">
        <f>IFERROR(INDEX(Lotes!$E:$E,MATCH(1,(Lotes!$A:$A=A6631)*(Lotes!$C:$C=C6631),0)),"")</f>
        <v/>
      </c>
      <c r="E6631" s="14">
        <f>IF(D6631="","",D6631-TODAY())</f>
        <v/>
      </c>
      <c r="F6631">
        <f>IF(D6631="","",IF(E6631&lt;0,"VENCIDO",IF(E6631&lt;=30,"VENCE EM &lt;= 30 DIAS",IF(E6631&lt;=60,"ATENCAO (31-60 DIAS)","OK"))))</f>
        <v/>
      </c>
      <c r="G6631" s="14">
        <f>SUMIFS(Lancamentos!$G:$G,Lancamentos!$C:$C,$A6631,Lancamentos!$E:$E,$C6631,Lancamentos!$B:$B,"ENTRADA")</f>
        <v/>
      </c>
      <c r="H6631" s="14">
        <f>SUMIFS(Lancamentos!$G:$G,Lancamentos!$C:$C,$A6631,Lancamentos!$E:$E,$C6631,Lancamentos!$B:$B,"SAIDA_USO")</f>
        <v/>
      </c>
      <c r="I6631" s="14">
        <f>SUMIFS(Lancamentos!$G:$G,Lancamentos!$C:$C,$A6631,Lancamentos!$E:$E,$C6631,Lancamentos!$B:$B,"SAIDA_DESCARTE")</f>
        <v/>
      </c>
      <c r="J6631" s="14">
        <f>G6631-H6631-I6631</f>
        <v/>
      </c>
      <c r="K6631">
        <f>IF(A6631="","",IF(J6631&lt;=IFERROR(VLOOKUP(A6631,Produtos!$A:$E,5,FALSE),0),"ABAIXO DO MINIMO","OK"))</f>
        <v/>
      </c>
    </row>
    <row r="6632">
      <c r="B6632">
        <f>IFERROR(VLOOKUP(A6632,Produtos!A:B,2,FALSE),"")</f>
        <v/>
      </c>
      <c r="D6632" s="10">
        <f>IFERROR(INDEX(Lotes!$E:$E,MATCH(1,(Lotes!$A:$A=A6632)*(Lotes!$C:$C=C6632),0)),"")</f>
        <v/>
      </c>
      <c r="E6632" s="14">
        <f>IF(D6632="","",D6632-TODAY())</f>
        <v/>
      </c>
      <c r="F6632">
        <f>IF(D6632="","",IF(E6632&lt;0,"VENCIDO",IF(E6632&lt;=30,"VENCE EM &lt;= 30 DIAS",IF(E6632&lt;=60,"ATENCAO (31-60 DIAS)","OK"))))</f>
        <v/>
      </c>
      <c r="G6632" s="14">
        <f>SUMIFS(Lancamentos!$G:$G,Lancamentos!$C:$C,$A6632,Lancamentos!$E:$E,$C6632,Lancamentos!$B:$B,"ENTRADA")</f>
        <v/>
      </c>
      <c r="H6632" s="14">
        <f>SUMIFS(Lancamentos!$G:$G,Lancamentos!$C:$C,$A6632,Lancamentos!$E:$E,$C6632,Lancamentos!$B:$B,"SAIDA_USO")</f>
        <v/>
      </c>
      <c r="I6632" s="14">
        <f>SUMIFS(Lancamentos!$G:$G,Lancamentos!$C:$C,$A6632,Lancamentos!$E:$E,$C6632,Lancamentos!$B:$B,"SAIDA_DESCARTE")</f>
        <v/>
      </c>
      <c r="J6632" s="14">
        <f>G6632-H6632-I6632</f>
        <v/>
      </c>
      <c r="K6632">
        <f>IF(A6632="","",IF(J6632&lt;=IFERROR(VLOOKUP(A6632,Produtos!$A:$E,5,FALSE),0),"ABAIXO DO MINIMO","OK"))</f>
        <v/>
      </c>
    </row>
    <row r="6633">
      <c r="B6633">
        <f>IFERROR(VLOOKUP(A6633,Produtos!A:B,2,FALSE),"")</f>
        <v/>
      </c>
      <c r="D6633" s="10">
        <f>IFERROR(INDEX(Lotes!$E:$E,MATCH(1,(Lotes!$A:$A=A6633)*(Lotes!$C:$C=C6633),0)),"")</f>
        <v/>
      </c>
      <c r="E6633" s="14">
        <f>IF(D6633="","",D6633-TODAY())</f>
        <v/>
      </c>
      <c r="F6633">
        <f>IF(D6633="","",IF(E6633&lt;0,"VENCIDO",IF(E6633&lt;=30,"VENCE EM &lt;= 30 DIAS",IF(E6633&lt;=60,"ATENCAO (31-60 DIAS)","OK"))))</f>
        <v/>
      </c>
      <c r="G6633" s="14">
        <f>SUMIFS(Lancamentos!$G:$G,Lancamentos!$C:$C,$A6633,Lancamentos!$E:$E,$C6633,Lancamentos!$B:$B,"ENTRADA")</f>
        <v/>
      </c>
      <c r="H6633" s="14">
        <f>SUMIFS(Lancamentos!$G:$G,Lancamentos!$C:$C,$A6633,Lancamentos!$E:$E,$C6633,Lancamentos!$B:$B,"SAIDA_USO")</f>
        <v/>
      </c>
      <c r="I6633" s="14">
        <f>SUMIFS(Lancamentos!$G:$G,Lancamentos!$C:$C,$A6633,Lancamentos!$E:$E,$C6633,Lancamentos!$B:$B,"SAIDA_DESCARTE")</f>
        <v/>
      </c>
      <c r="J6633" s="14">
        <f>G6633-H6633-I6633</f>
        <v/>
      </c>
      <c r="K6633">
        <f>IF(A6633="","",IF(J6633&lt;=IFERROR(VLOOKUP(A6633,Produtos!$A:$E,5,FALSE),0),"ABAIXO DO MINIMO","OK"))</f>
        <v/>
      </c>
    </row>
    <row r="6634">
      <c r="B6634">
        <f>IFERROR(VLOOKUP(A6634,Produtos!A:B,2,FALSE),"")</f>
        <v/>
      </c>
      <c r="D6634" s="10">
        <f>IFERROR(INDEX(Lotes!$E:$E,MATCH(1,(Lotes!$A:$A=A6634)*(Lotes!$C:$C=C6634),0)),"")</f>
        <v/>
      </c>
      <c r="E6634" s="14">
        <f>IF(D6634="","",D6634-TODAY())</f>
        <v/>
      </c>
      <c r="F6634">
        <f>IF(D6634="","",IF(E6634&lt;0,"VENCIDO",IF(E6634&lt;=30,"VENCE EM &lt;= 30 DIAS",IF(E6634&lt;=60,"ATENCAO (31-60 DIAS)","OK"))))</f>
        <v/>
      </c>
      <c r="G6634" s="14">
        <f>SUMIFS(Lancamentos!$G:$G,Lancamentos!$C:$C,$A6634,Lancamentos!$E:$E,$C6634,Lancamentos!$B:$B,"ENTRADA")</f>
        <v/>
      </c>
      <c r="H6634" s="14">
        <f>SUMIFS(Lancamentos!$G:$G,Lancamentos!$C:$C,$A6634,Lancamentos!$E:$E,$C6634,Lancamentos!$B:$B,"SAIDA_USO")</f>
        <v/>
      </c>
      <c r="I6634" s="14">
        <f>SUMIFS(Lancamentos!$G:$G,Lancamentos!$C:$C,$A6634,Lancamentos!$E:$E,$C6634,Lancamentos!$B:$B,"SAIDA_DESCARTE")</f>
        <v/>
      </c>
      <c r="J6634" s="14">
        <f>G6634-H6634-I6634</f>
        <v/>
      </c>
      <c r="K6634">
        <f>IF(A6634="","",IF(J6634&lt;=IFERROR(VLOOKUP(A6634,Produtos!$A:$E,5,FALSE),0),"ABAIXO DO MINIMO","OK"))</f>
        <v/>
      </c>
    </row>
    <row r="6635">
      <c r="B6635">
        <f>IFERROR(VLOOKUP(A6635,Produtos!A:B,2,FALSE),"")</f>
        <v/>
      </c>
      <c r="D6635" s="10">
        <f>IFERROR(INDEX(Lotes!$E:$E,MATCH(1,(Lotes!$A:$A=A6635)*(Lotes!$C:$C=C6635),0)),"")</f>
        <v/>
      </c>
      <c r="E6635" s="14">
        <f>IF(D6635="","",D6635-TODAY())</f>
        <v/>
      </c>
      <c r="F6635">
        <f>IF(D6635="","",IF(E6635&lt;0,"VENCIDO",IF(E6635&lt;=30,"VENCE EM &lt;= 30 DIAS",IF(E6635&lt;=60,"ATENCAO (31-60 DIAS)","OK"))))</f>
        <v/>
      </c>
      <c r="G6635" s="14">
        <f>SUMIFS(Lancamentos!$G:$G,Lancamentos!$C:$C,$A6635,Lancamentos!$E:$E,$C6635,Lancamentos!$B:$B,"ENTRADA")</f>
        <v/>
      </c>
      <c r="H6635" s="14">
        <f>SUMIFS(Lancamentos!$G:$G,Lancamentos!$C:$C,$A6635,Lancamentos!$E:$E,$C6635,Lancamentos!$B:$B,"SAIDA_USO")</f>
        <v/>
      </c>
      <c r="I6635" s="14">
        <f>SUMIFS(Lancamentos!$G:$G,Lancamentos!$C:$C,$A6635,Lancamentos!$E:$E,$C6635,Lancamentos!$B:$B,"SAIDA_DESCARTE")</f>
        <v/>
      </c>
      <c r="J6635" s="14">
        <f>G6635-H6635-I6635</f>
        <v/>
      </c>
      <c r="K6635">
        <f>IF(A6635="","",IF(J6635&lt;=IFERROR(VLOOKUP(A6635,Produtos!$A:$E,5,FALSE),0),"ABAIXO DO MINIMO","OK"))</f>
        <v/>
      </c>
    </row>
    <row r="6636">
      <c r="B6636">
        <f>IFERROR(VLOOKUP(A6636,Produtos!A:B,2,FALSE),"")</f>
        <v/>
      </c>
      <c r="D6636" s="10">
        <f>IFERROR(INDEX(Lotes!$E:$E,MATCH(1,(Lotes!$A:$A=A6636)*(Lotes!$C:$C=C6636),0)),"")</f>
        <v/>
      </c>
      <c r="E6636" s="14">
        <f>IF(D6636="","",D6636-TODAY())</f>
        <v/>
      </c>
      <c r="F6636">
        <f>IF(D6636="","",IF(E6636&lt;0,"VENCIDO",IF(E6636&lt;=30,"VENCE EM &lt;= 30 DIAS",IF(E6636&lt;=60,"ATENCAO (31-60 DIAS)","OK"))))</f>
        <v/>
      </c>
      <c r="G6636" s="14">
        <f>SUMIFS(Lancamentos!$G:$G,Lancamentos!$C:$C,$A6636,Lancamentos!$E:$E,$C6636,Lancamentos!$B:$B,"ENTRADA")</f>
        <v/>
      </c>
      <c r="H6636" s="14">
        <f>SUMIFS(Lancamentos!$G:$G,Lancamentos!$C:$C,$A6636,Lancamentos!$E:$E,$C6636,Lancamentos!$B:$B,"SAIDA_USO")</f>
        <v/>
      </c>
      <c r="I6636" s="14">
        <f>SUMIFS(Lancamentos!$G:$G,Lancamentos!$C:$C,$A6636,Lancamentos!$E:$E,$C6636,Lancamentos!$B:$B,"SAIDA_DESCARTE")</f>
        <v/>
      </c>
      <c r="J6636" s="14">
        <f>G6636-H6636-I6636</f>
        <v/>
      </c>
      <c r="K6636">
        <f>IF(A6636="","",IF(J6636&lt;=IFERROR(VLOOKUP(A6636,Produtos!$A:$E,5,FALSE),0),"ABAIXO DO MINIMO","OK"))</f>
        <v/>
      </c>
    </row>
    <row r="6637">
      <c r="B6637">
        <f>IFERROR(VLOOKUP(A6637,Produtos!A:B,2,FALSE),"")</f>
        <v/>
      </c>
      <c r="D6637" s="10">
        <f>IFERROR(INDEX(Lotes!$E:$E,MATCH(1,(Lotes!$A:$A=A6637)*(Lotes!$C:$C=C6637),0)),"")</f>
        <v/>
      </c>
      <c r="E6637" s="14">
        <f>IF(D6637="","",D6637-TODAY())</f>
        <v/>
      </c>
      <c r="F6637">
        <f>IF(D6637="","",IF(E6637&lt;0,"VENCIDO",IF(E6637&lt;=30,"VENCE EM &lt;= 30 DIAS",IF(E6637&lt;=60,"ATENCAO (31-60 DIAS)","OK"))))</f>
        <v/>
      </c>
      <c r="G6637" s="14">
        <f>SUMIFS(Lancamentos!$G:$G,Lancamentos!$C:$C,$A6637,Lancamentos!$E:$E,$C6637,Lancamentos!$B:$B,"ENTRADA")</f>
        <v/>
      </c>
      <c r="H6637" s="14">
        <f>SUMIFS(Lancamentos!$G:$G,Lancamentos!$C:$C,$A6637,Lancamentos!$E:$E,$C6637,Lancamentos!$B:$B,"SAIDA_USO")</f>
        <v/>
      </c>
      <c r="I6637" s="14">
        <f>SUMIFS(Lancamentos!$G:$G,Lancamentos!$C:$C,$A6637,Lancamentos!$E:$E,$C6637,Lancamentos!$B:$B,"SAIDA_DESCARTE")</f>
        <v/>
      </c>
      <c r="J6637" s="14">
        <f>G6637-H6637-I6637</f>
        <v/>
      </c>
      <c r="K6637">
        <f>IF(A6637="","",IF(J6637&lt;=IFERROR(VLOOKUP(A6637,Produtos!$A:$E,5,FALSE),0),"ABAIXO DO MINIMO","OK"))</f>
        <v/>
      </c>
    </row>
    <row r="6638">
      <c r="B6638">
        <f>IFERROR(VLOOKUP(A6638,Produtos!A:B,2,FALSE),"")</f>
        <v/>
      </c>
      <c r="D6638" s="10">
        <f>IFERROR(INDEX(Lotes!$E:$E,MATCH(1,(Lotes!$A:$A=A6638)*(Lotes!$C:$C=C6638),0)),"")</f>
        <v/>
      </c>
      <c r="E6638" s="14">
        <f>IF(D6638="","",D6638-TODAY())</f>
        <v/>
      </c>
      <c r="F6638">
        <f>IF(D6638="","",IF(E6638&lt;0,"VENCIDO",IF(E6638&lt;=30,"VENCE EM &lt;= 30 DIAS",IF(E6638&lt;=60,"ATENCAO (31-60 DIAS)","OK"))))</f>
        <v/>
      </c>
      <c r="G6638" s="14">
        <f>SUMIFS(Lancamentos!$G:$G,Lancamentos!$C:$C,$A6638,Lancamentos!$E:$E,$C6638,Lancamentos!$B:$B,"ENTRADA")</f>
        <v/>
      </c>
      <c r="H6638" s="14">
        <f>SUMIFS(Lancamentos!$G:$G,Lancamentos!$C:$C,$A6638,Lancamentos!$E:$E,$C6638,Lancamentos!$B:$B,"SAIDA_USO")</f>
        <v/>
      </c>
      <c r="I6638" s="14">
        <f>SUMIFS(Lancamentos!$G:$G,Lancamentos!$C:$C,$A6638,Lancamentos!$E:$E,$C6638,Lancamentos!$B:$B,"SAIDA_DESCARTE")</f>
        <v/>
      </c>
      <c r="J6638" s="14">
        <f>G6638-H6638-I6638</f>
        <v/>
      </c>
      <c r="K6638">
        <f>IF(A6638="","",IF(J6638&lt;=IFERROR(VLOOKUP(A6638,Produtos!$A:$E,5,FALSE),0),"ABAIXO DO MINIMO","OK"))</f>
        <v/>
      </c>
    </row>
    <row r="6639">
      <c r="B6639">
        <f>IFERROR(VLOOKUP(A6639,Produtos!A:B,2,FALSE),"")</f>
        <v/>
      </c>
      <c r="D6639" s="10">
        <f>IFERROR(INDEX(Lotes!$E:$E,MATCH(1,(Lotes!$A:$A=A6639)*(Lotes!$C:$C=C6639),0)),"")</f>
        <v/>
      </c>
      <c r="E6639" s="14">
        <f>IF(D6639="","",D6639-TODAY())</f>
        <v/>
      </c>
      <c r="F6639">
        <f>IF(D6639="","",IF(E6639&lt;0,"VENCIDO",IF(E6639&lt;=30,"VENCE EM &lt;= 30 DIAS",IF(E6639&lt;=60,"ATENCAO (31-60 DIAS)","OK"))))</f>
        <v/>
      </c>
      <c r="G6639" s="14">
        <f>SUMIFS(Lancamentos!$G:$G,Lancamentos!$C:$C,$A6639,Lancamentos!$E:$E,$C6639,Lancamentos!$B:$B,"ENTRADA")</f>
        <v/>
      </c>
      <c r="H6639" s="14">
        <f>SUMIFS(Lancamentos!$G:$G,Lancamentos!$C:$C,$A6639,Lancamentos!$E:$E,$C6639,Lancamentos!$B:$B,"SAIDA_USO")</f>
        <v/>
      </c>
      <c r="I6639" s="14">
        <f>SUMIFS(Lancamentos!$G:$G,Lancamentos!$C:$C,$A6639,Lancamentos!$E:$E,$C6639,Lancamentos!$B:$B,"SAIDA_DESCARTE")</f>
        <v/>
      </c>
      <c r="J6639" s="14">
        <f>G6639-H6639-I6639</f>
        <v/>
      </c>
      <c r="K6639">
        <f>IF(A6639="","",IF(J6639&lt;=IFERROR(VLOOKUP(A6639,Produtos!$A:$E,5,FALSE),0),"ABAIXO DO MINIMO","OK"))</f>
        <v/>
      </c>
    </row>
    <row r="6640">
      <c r="B6640">
        <f>IFERROR(VLOOKUP(A6640,Produtos!A:B,2,FALSE),"")</f>
        <v/>
      </c>
      <c r="D6640" s="10">
        <f>IFERROR(INDEX(Lotes!$E:$E,MATCH(1,(Lotes!$A:$A=A6640)*(Lotes!$C:$C=C6640),0)),"")</f>
        <v/>
      </c>
      <c r="E6640" s="14">
        <f>IF(D6640="","",D6640-TODAY())</f>
        <v/>
      </c>
      <c r="F6640">
        <f>IF(D6640="","",IF(E6640&lt;0,"VENCIDO",IF(E6640&lt;=30,"VENCE EM &lt;= 30 DIAS",IF(E6640&lt;=60,"ATENCAO (31-60 DIAS)","OK"))))</f>
        <v/>
      </c>
      <c r="G6640" s="14">
        <f>SUMIFS(Lancamentos!$G:$G,Lancamentos!$C:$C,$A6640,Lancamentos!$E:$E,$C6640,Lancamentos!$B:$B,"ENTRADA")</f>
        <v/>
      </c>
      <c r="H6640" s="14">
        <f>SUMIFS(Lancamentos!$G:$G,Lancamentos!$C:$C,$A6640,Lancamentos!$E:$E,$C6640,Lancamentos!$B:$B,"SAIDA_USO")</f>
        <v/>
      </c>
      <c r="I6640" s="14">
        <f>SUMIFS(Lancamentos!$G:$G,Lancamentos!$C:$C,$A6640,Lancamentos!$E:$E,$C6640,Lancamentos!$B:$B,"SAIDA_DESCARTE")</f>
        <v/>
      </c>
      <c r="J6640" s="14">
        <f>G6640-H6640-I6640</f>
        <v/>
      </c>
      <c r="K6640">
        <f>IF(A6640="","",IF(J6640&lt;=IFERROR(VLOOKUP(A6640,Produtos!$A:$E,5,FALSE),0),"ABAIXO DO MINIMO","OK"))</f>
        <v/>
      </c>
    </row>
    <row r="6641">
      <c r="B6641">
        <f>IFERROR(VLOOKUP(A6641,Produtos!A:B,2,FALSE),"")</f>
        <v/>
      </c>
      <c r="D6641" s="10">
        <f>IFERROR(INDEX(Lotes!$E:$E,MATCH(1,(Lotes!$A:$A=A6641)*(Lotes!$C:$C=C6641),0)),"")</f>
        <v/>
      </c>
      <c r="E6641" s="14">
        <f>IF(D6641="","",D6641-TODAY())</f>
        <v/>
      </c>
      <c r="F6641">
        <f>IF(D6641="","",IF(E6641&lt;0,"VENCIDO",IF(E6641&lt;=30,"VENCE EM &lt;= 30 DIAS",IF(E6641&lt;=60,"ATENCAO (31-60 DIAS)","OK"))))</f>
        <v/>
      </c>
      <c r="G6641" s="14">
        <f>SUMIFS(Lancamentos!$G:$G,Lancamentos!$C:$C,$A6641,Lancamentos!$E:$E,$C6641,Lancamentos!$B:$B,"ENTRADA")</f>
        <v/>
      </c>
      <c r="H6641" s="14">
        <f>SUMIFS(Lancamentos!$G:$G,Lancamentos!$C:$C,$A6641,Lancamentos!$E:$E,$C6641,Lancamentos!$B:$B,"SAIDA_USO")</f>
        <v/>
      </c>
      <c r="I6641" s="14">
        <f>SUMIFS(Lancamentos!$G:$G,Lancamentos!$C:$C,$A6641,Lancamentos!$E:$E,$C6641,Lancamentos!$B:$B,"SAIDA_DESCARTE")</f>
        <v/>
      </c>
      <c r="J6641" s="14">
        <f>G6641-H6641-I6641</f>
        <v/>
      </c>
      <c r="K6641">
        <f>IF(A6641="","",IF(J6641&lt;=IFERROR(VLOOKUP(A6641,Produtos!$A:$E,5,FALSE),0),"ABAIXO DO MINIMO","OK"))</f>
        <v/>
      </c>
    </row>
    <row r="6642">
      <c r="B6642">
        <f>IFERROR(VLOOKUP(A6642,Produtos!A:B,2,FALSE),"")</f>
        <v/>
      </c>
      <c r="D6642" s="10">
        <f>IFERROR(INDEX(Lotes!$E:$E,MATCH(1,(Lotes!$A:$A=A6642)*(Lotes!$C:$C=C6642),0)),"")</f>
        <v/>
      </c>
      <c r="E6642" s="14">
        <f>IF(D6642="","",D6642-TODAY())</f>
        <v/>
      </c>
      <c r="F6642">
        <f>IF(D6642="","",IF(E6642&lt;0,"VENCIDO",IF(E6642&lt;=30,"VENCE EM &lt;= 30 DIAS",IF(E6642&lt;=60,"ATENCAO (31-60 DIAS)","OK"))))</f>
        <v/>
      </c>
      <c r="G6642" s="14">
        <f>SUMIFS(Lancamentos!$G:$G,Lancamentos!$C:$C,$A6642,Lancamentos!$E:$E,$C6642,Lancamentos!$B:$B,"ENTRADA")</f>
        <v/>
      </c>
      <c r="H6642" s="14">
        <f>SUMIFS(Lancamentos!$G:$G,Lancamentos!$C:$C,$A6642,Lancamentos!$E:$E,$C6642,Lancamentos!$B:$B,"SAIDA_USO")</f>
        <v/>
      </c>
      <c r="I6642" s="14">
        <f>SUMIFS(Lancamentos!$G:$G,Lancamentos!$C:$C,$A6642,Lancamentos!$E:$E,$C6642,Lancamentos!$B:$B,"SAIDA_DESCARTE")</f>
        <v/>
      </c>
      <c r="J6642" s="14">
        <f>G6642-H6642-I6642</f>
        <v/>
      </c>
      <c r="K6642">
        <f>IF(A6642="","",IF(J6642&lt;=IFERROR(VLOOKUP(A6642,Produtos!$A:$E,5,FALSE),0),"ABAIXO DO MINIMO","OK"))</f>
        <v/>
      </c>
    </row>
    <row r="6643">
      <c r="B6643">
        <f>IFERROR(VLOOKUP(A6643,Produtos!A:B,2,FALSE),"")</f>
        <v/>
      </c>
      <c r="D6643" s="10">
        <f>IFERROR(INDEX(Lotes!$E:$E,MATCH(1,(Lotes!$A:$A=A6643)*(Lotes!$C:$C=C6643),0)),"")</f>
        <v/>
      </c>
      <c r="E6643" s="14">
        <f>IF(D6643="","",D6643-TODAY())</f>
        <v/>
      </c>
      <c r="F6643">
        <f>IF(D6643="","",IF(E6643&lt;0,"VENCIDO",IF(E6643&lt;=30,"VENCE EM &lt;= 30 DIAS",IF(E6643&lt;=60,"ATENCAO (31-60 DIAS)","OK"))))</f>
        <v/>
      </c>
      <c r="G6643" s="14">
        <f>SUMIFS(Lancamentos!$G:$G,Lancamentos!$C:$C,$A6643,Lancamentos!$E:$E,$C6643,Lancamentos!$B:$B,"ENTRADA")</f>
        <v/>
      </c>
      <c r="H6643" s="14">
        <f>SUMIFS(Lancamentos!$G:$G,Lancamentos!$C:$C,$A6643,Lancamentos!$E:$E,$C6643,Lancamentos!$B:$B,"SAIDA_USO")</f>
        <v/>
      </c>
      <c r="I6643" s="14">
        <f>SUMIFS(Lancamentos!$G:$G,Lancamentos!$C:$C,$A6643,Lancamentos!$E:$E,$C6643,Lancamentos!$B:$B,"SAIDA_DESCARTE")</f>
        <v/>
      </c>
      <c r="J6643" s="14">
        <f>G6643-H6643-I6643</f>
        <v/>
      </c>
      <c r="K6643">
        <f>IF(A6643="","",IF(J6643&lt;=IFERROR(VLOOKUP(A6643,Produtos!$A:$E,5,FALSE),0),"ABAIXO DO MINIMO","OK"))</f>
        <v/>
      </c>
    </row>
    <row r="6644">
      <c r="B6644">
        <f>IFERROR(VLOOKUP(A6644,Produtos!A:B,2,FALSE),"")</f>
        <v/>
      </c>
      <c r="D6644" s="10">
        <f>IFERROR(INDEX(Lotes!$E:$E,MATCH(1,(Lotes!$A:$A=A6644)*(Lotes!$C:$C=C6644),0)),"")</f>
        <v/>
      </c>
      <c r="E6644" s="14">
        <f>IF(D6644="","",D6644-TODAY())</f>
        <v/>
      </c>
      <c r="F6644">
        <f>IF(D6644="","",IF(E6644&lt;0,"VENCIDO",IF(E6644&lt;=30,"VENCE EM &lt;= 30 DIAS",IF(E6644&lt;=60,"ATENCAO (31-60 DIAS)","OK"))))</f>
        <v/>
      </c>
      <c r="G6644" s="14">
        <f>SUMIFS(Lancamentos!$G:$G,Lancamentos!$C:$C,$A6644,Lancamentos!$E:$E,$C6644,Lancamentos!$B:$B,"ENTRADA")</f>
        <v/>
      </c>
      <c r="H6644" s="14">
        <f>SUMIFS(Lancamentos!$G:$G,Lancamentos!$C:$C,$A6644,Lancamentos!$E:$E,$C6644,Lancamentos!$B:$B,"SAIDA_USO")</f>
        <v/>
      </c>
      <c r="I6644" s="14">
        <f>SUMIFS(Lancamentos!$G:$G,Lancamentos!$C:$C,$A6644,Lancamentos!$E:$E,$C6644,Lancamentos!$B:$B,"SAIDA_DESCARTE")</f>
        <v/>
      </c>
      <c r="J6644" s="14">
        <f>G6644-H6644-I6644</f>
        <v/>
      </c>
      <c r="K6644">
        <f>IF(A6644="","",IF(J6644&lt;=IFERROR(VLOOKUP(A6644,Produtos!$A:$E,5,FALSE),0),"ABAIXO DO MINIMO","OK"))</f>
        <v/>
      </c>
    </row>
    <row r="6645">
      <c r="B6645">
        <f>IFERROR(VLOOKUP(A6645,Produtos!A:B,2,FALSE),"")</f>
        <v/>
      </c>
      <c r="D6645" s="10">
        <f>IFERROR(INDEX(Lotes!$E:$E,MATCH(1,(Lotes!$A:$A=A6645)*(Lotes!$C:$C=C6645),0)),"")</f>
        <v/>
      </c>
      <c r="E6645" s="14">
        <f>IF(D6645="","",D6645-TODAY())</f>
        <v/>
      </c>
      <c r="F6645">
        <f>IF(D6645="","",IF(E6645&lt;0,"VENCIDO",IF(E6645&lt;=30,"VENCE EM &lt;= 30 DIAS",IF(E6645&lt;=60,"ATENCAO (31-60 DIAS)","OK"))))</f>
        <v/>
      </c>
      <c r="G6645" s="14">
        <f>SUMIFS(Lancamentos!$G:$G,Lancamentos!$C:$C,$A6645,Lancamentos!$E:$E,$C6645,Lancamentos!$B:$B,"ENTRADA")</f>
        <v/>
      </c>
      <c r="H6645" s="14">
        <f>SUMIFS(Lancamentos!$G:$G,Lancamentos!$C:$C,$A6645,Lancamentos!$E:$E,$C6645,Lancamentos!$B:$B,"SAIDA_USO")</f>
        <v/>
      </c>
      <c r="I6645" s="14">
        <f>SUMIFS(Lancamentos!$G:$G,Lancamentos!$C:$C,$A6645,Lancamentos!$E:$E,$C6645,Lancamentos!$B:$B,"SAIDA_DESCARTE")</f>
        <v/>
      </c>
      <c r="J6645" s="14">
        <f>G6645-H6645-I6645</f>
        <v/>
      </c>
      <c r="K6645">
        <f>IF(A6645="","",IF(J6645&lt;=IFERROR(VLOOKUP(A6645,Produtos!$A:$E,5,FALSE),0),"ABAIXO DO MINIMO","OK"))</f>
        <v/>
      </c>
    </row>
    <row r="6646">
      <c r="B6646">
        <f>IFERROR(VLOOKUP(A6646,Produtos!A:B,2,FALSE),"")</f>
        <v/>
      </c>
      <c r="D6646" s="10">
        <f>IFERROR(INDEX(Lotes!$E:$E,MATCH(1,(Lotes!$A:$A=A6646)*(Lotes!$C:$C=C6646),0)),"")</f>
        <v/>
      </c>
      <c r="E6646" s="14">
        <f>IF(D6646="","",D6646-TODAY())</f>
        <v/>
      </c>
      <c r="F6646">
        <f>IF(D6646="","",IF(E6646&lt;0,"VENCIDO",IF(E6646&lt;=30,"VENCE EM &lt;= 30 DIAS",IF(E6646&lt;=60,"ATENCAO (31-60 DIAS)","OK"))))</f>
        <v/>
      </c>
      <c r="G6646" s="14">
        <f>SUMIFS(Lancamentos!$G:$G,Lancamentos!$C:$C,$A6646,Lancamentos!$E:$E,$C6646,Lancamentos!$B:$B,"ENTRADA")</f>
        <v/>
      </c>
      <c r="H6646" s="14">
        <f>SUMIFS(Lancamentos!$G:$G,Lancamentos!$C:$C,$A6646,Lancamentos!$E:$E,$C6646,Lancamentos!$B:$B,"SAIDA_USO")</f>
        <v/>
      </c>
      <c r="I6646" s="14">
        <f>SUMIFS(Lancamentos!$G:$G,Lancamentos!$C:$C,$A6646,Lancamentos!$E:$E,$C6646,Lancamentos!$B:$B,"SAIDA_DESCARTE")</f>
        <v/>
      </c>
      <c r="J6646" s="14">
        <f>G6646-H6646-I6646</f>
        <v/>
      </c>
      <c r="K6646">
        <f>IF(A6646="","",IF(J6646&lt;=IFERROR(VLOOKUP(A6646,Produtos!$A:$E,5,FALSE),0),"ABAIXO DO MINIMO","OK"))</f>
        <v/>
      </c>
    </row>
    <row r="6647">
      <c r="B6647">
        <f>IFERROR(VLOOKUP(A6647,Produtos!A:B,2,FALSE),"")</f>
        <v/>
      </c>
      <c r="D6647" s="10">
        <f>IFERROR(INDEX(Lotes!$E:$E,MATCH(1,(Lotes!$A:$A=A6647)*(Lotes!$C:$C=C6647),0)),"")</f>
        <v/>
      </c>
      <c r="E6647" s="14">
        <f>IF(D6647="","",D6647-TODAY())</f>
        <v/>
      </c>
      <c r="F6647">
        <f>IF(D6647="","",IF(E6647&lt;0,"VENCIDO",IF(E6647&lt;=30,"VENCE EM &lt;= 30 DIAS",IF(E6647&lt;=60,"ATENCAO (31-60 DIAS)","OK"))))</f>
        <v/>
      </c>
      <c r="G6647" s="14">
        <f>SUMIFS(Lancamentos!$G:$G,Lancamentos!$C:$C,$A6647,Lancamentos!$E:$E,$C6647,Lancamentos!$B:$B,"ENTRADA")</f>
        <v/>
      </c>
      <c r="H6647" s="14">
        <f>SUMIFS(Lancamentos!$G:$G,Lancamentos!$C:$C,$A6647,Lancamentos!$E:$E,$C6647,Lancamentos!$B:$B,"SAIDA_USO")</f>
        <v/>
      </c>
      <c r="I6647" s="14">
        <f>SUMIFS(Lancamentos!$G:$G,Lancamentos!$C:$C,$A6647,Lancamentos!$E:$E,$C6647,Lancamentos!$B:$B,"SAIDA_DESCARTE")</f>
        <v/>
      </c>
      <c r="J6647" s="14">
        <f>G6647-H6647-I6647</f>
        <v/>
      </c>
      <c r="K6647">
        <f>IF(A6647="","",IF(J6647&lt;=IFERROR(VLOOKUP(A6647,Produtos!$A:$E,5,FALSE),0),"ABAIXO DO MINIMO","OK"))</f>
        <v/>
      </c>
    </row>
    <row r="6648">
      <c r="B6648">
        <f>IFERROR(VLOOKUP(A6648,Produtos!A:B,2,FALSE),"")</f>
        <v/>
      </c>
      <c r="D6648" s="10">
        <f>IFERROR(INDEX(Lotes!$E:$E,MATCH(1,(Lotes!$A:$A=A6648)*(Lotes!$C:$C=C6648),0)),"")</f>
        <v/>
      </c>
      <c r="E6648" s="14">
        <f>IF(D6648="","",D6648-TODAY())</f>
        <v/>
      </c>
      <c r="F6648">
        <f>IF(D6648="","",IF(E6648&lt;0,"VENCIDO",IF(E6648&lt;=30,"VENCE EM &lt;= 30 DIAS",IF(E6648&lt;=60,"ATENCAO (31-60 DIAS)","OK"))))</f>
        <v/>
      </c>
      <c r="G6648" s="14">
        <f>SUMIFS(Lancamentos!$G:$G,Lancamentos!$C:$C,$A6648,Lancamentos!$E:$E,$C6648,Lancamentos!$B:$B,"ENTRADA")</f>
        <v/>
      </c>
      <c r="H6648" s="14">
        <f>SUMIFS(Lancamentos!$G:$G,Lancamentos!$C:$C,$A6648,Lancamentos!$E:$E,$C6648,Lancamentos!$B:$B,"SAIDA_USO")</f>
        <v/>
      </c>
      <c r="I6648" s="14">
        <f>SUMIFS(Lancamentos!$G:$G,Lancamentos!$C:$C,$A6648,Lancamentos!$E:$E,$C6648,Lancamentos!$B:$B,"SAIDA_DESCARTE")</f>
        <v/>
      </c>
      <c r="J6648" s="14">
        <f>G6648-H6648-I6648</f>
        <v/>
      </c>
      <c r="K6648">
        <f>IF(A6648="","",IF(J6648&lt;=IFERROR(VLOOKUP(A6648,Produtos!$A:$E,5,FALSE),0),"ABAIXO DO MINIMO","OK"))</f>
        <v/>
      </c>
    </row>
    <row r="6649">
      <c r="B6649">
        <f>IFERROR(VLOOKUP(A6649,Produtos!A:B,2,FALSE),"")</f>
        <v/>
      </c>
      <c r="D6649" s="10">
        <f>IFERROR(INDEX(Lotes!$E:$E,MATCH(1,(Lotes!$A:$A=A6649)*(Lotes!$C:$C=C6649),0)),"")</f>
        <v/>
      </c>
      <c r="E6649" s="14">
        <f>IF(D6649="","",D6649-TODAY())</f>
        <v/>
      </c>
      <c r="F6649">
        <f>IF(D6649="","",IF(E6649&lt;0,"VENCIDO",IF(E6649&lt;=30,"VENCE EM &lt;= 30 DIAS",IF(E6649&lt;=60,"ATENCAO (31-60 DIAS)","OK"))))</f>
        <v/>
      </c>
      <c r="G6649" s="14">
        <f>SUMIFS(Lancamentos!$G:$G,Lancamentos!$C:$C,$A6649,Lancamentos!$E:$E,$C6649,Lancamentos!$B:$B,"ENTRADA")</f>
        <v/>
      </c>
      <c r="H6649" s="14">
        <f>SUMIFS(Lancamentos!$G:$G,Lancamentos!$C:$C,$A6649,Lancamentos!$E:$E,$C6649,Lancamentos!$B:$B,"SAIDA_USO")</f>
        <v/>
      </c>
      <c r="I6649" s="14">
        <f>SUMIFS(Lancamentos!$G:$G,Lancamentos!$C:$C,$A6649,Lancamentos!$E:$E,$C6649,Lancamentos!$B:$B,"SAIDA_DESCARTE")</f>
        <v/>
      </c>
      <c r="J6649" s="14">
        <f>G6649-H6649-I6649</f>
        <v/>
      </c>
      <c r="K6649">
        <f>IF(A6649="","",IF(J6649&lt;=IFERROR(VLOOKUP(A6649,Produtos!$A:$E,5,FALSE),0),"ABAIXO DO MINIMO","OK"))</f>
        <v/>
      </c>
    </row>
    <row r="6650">
      <c r="B6650">
        <f>IFERROR(VLOOKUP(A6650,Produtos!A:B,2,FALSE),"")</f>
        <v/>
      </c>
      <c r="D6650" s="10">
        <f>IFERROR(INDEX(Lotes!$E:$E,MATCH(1,(Lotes!$A:$A=A6650)*(Lotes!$C:$C=C6650),0)),"")</f>
        <v/>
      </c>
      <c r="E6650" s="14">
        <f>IF(D6650="","",D6650-TODAY())</f>
        <v/>
      </c>
      <c r="F6650">
        <f>IF(D6650="","",IF(E6650&lt;0,"VENCIDO",IF(E6650&lt;=30,"VENCE EM &lt;= 30 DIAS",IF(E6650&lt;=60,"ATENCAO (31-60 DIAS)","OK"))))</f>
        <v/>
      </c>
      <c r="G6650" s="14">
        <f>SUMIFS(Lancamentos!$G:$G,Lancamentos!$C:$C,$A6650,Lancamentos!$E:$E,$C6650,Lancamentos!$B:$B,"ENTRADA")</f>
        <v/>
      </c>
      <c r="H6650" s="14">
        <f>SUMIFS(Lancamentos!$G:$G,Lancamentos!$C:$C,$A6650,Lancamentos!$E:$E,$C6650,Lancamentos!$B:$B,"SAIDA_USO")</f>
        <v/>
      </c>
      <c r="I6650" s="14">
        <f>SUMIFS(Lancamentos!$G:$G,Lancamentos!$C:$C,$A6650,Lancamentos!$E:$E,$C6650,Lancamentos!$B:$B,"SAIDA_DESCARTE")</f>
        <v/>
      </c>
      <c r="J6650" s="14">
        <f>G6650-H6650-I6650</f>
        <v/>
      </c>
      <c r="K6650">
        <f>IF(A6650="","",IF(J6650&lt;=IFERROR(VLOOKUP(A6650,Produtos!$A:$E,5,FALSE),0),"ABAIXO DO MINIMO","OK"))</f>
        <v/>
      </c>
    </row>
    <row r="6651">
      <c r="B6651">
        <f>IFERROR(VLOOKUP(A6651,Produtos!A:B,2,FALSE),"")</f>
        <v/>
      </c>
      <c r="D6651" s="10">
        <f>IFERROR(INDEX(Lotes!$E:$E,MATCH(1,(Lotes!$A:$A=A6651)*(Lotes!$C:$C=C6651),0)),"")</f>
        <v/>
      </c>
      <c r="E6651" s="14">
        <f>IF(D6651="","",D6651-TODAY())</f>
        <v/>
      </c>
      <c r="F6651">
        <f>IF(D6651="","",IF(E6651&lt;0,"VENCIDO",IF(E6651&lt;=30,"VENCE EM &lt;= 30 DIAS",IF(E6651&lt;=60,"ATENCAO (31-60 DIAS)","OK"))))</f>
        <v/>
      </c>
      <c r="G6651" s="14">
        <f>SUMIFS(Lancamentos!$G:$G,Lancamentos!$C:$C,$A6651,Lancamentos!$E:$E,$C6651,Lancamentos!$B:$B,"ENTRADA")</f>
        <v/>
      </c>
      <c r="H6651" s="14">
        <f>SUMIFS(Lancamentos!$G:$G,Lancamentos!$C:$C,$A6651,Lancamentos!$E:$E,$C6651,Lancamentos!$B:$B,"SAIDA_USO")</f>
        <v/>
      </c>
      <c r="I6651" s="14">
        <f>SUMIFS(Lancamentos!$G:$G,Lancamentos!$C:$C,$A6651,Lancamentos!$E:$E,$C6651,Lancamentos!$B:$B,"SAIDA_DESCARTE")</f>
        <v/>
      </c>
      <c r="J6651" s="14">
        <f>G6651-H6651-I6651</f>
        <v/>
      </c>
      <c r="K6651">
        <f>IF(A6651="","",IF(J6651&lt;=IFERROR(VLOOKUP(A6651,Produtos!$A:$E,5,FALSE),0),"ABAIXO DO MINIMO","OK"))</f>
        <v/>
      </c>
    </row>
    <row r="6652">
      <c r="B6652">
        <f>IFERROR(VLOOKUP(A6652,Produtos!A:B,2,FALSE),"")</f>
        <v/>
      </c>
      <c r="D6652" s="10">
        <f>IFERROR(INDEX(Lotes!$E:$E,MATCH(1,(Lotes!$A:$A=A6652)*(Lotes!$C:$C=C6652),0)),"")</f>
        <v/>
      </c>
      <c r="E6652" s="14">
        <f>IF(D6652="","",D6652-TODAY())</f>
        <v/>
      </c>
      <c r="F6652">
        <f>IF(D6652="","",IF(E6652&lt;0,"VENCIDO",IF(E6652&lt;=30,"VENCE EM &lt;= 30 DIAS",IF(E6652&lt;=60,"ATENCAO (31-60 DIAS)","OK"))))</f>
        <v/>
      </c>
      <c r="G6652" s="14">
        <f>SUMIFS(Lancamentos!$G:$G,Lancamentos!$C:$C,$A6652,Lancamentos!$E:$E,$C6652,Lancamentos!$B:$B,"ENTRADA")</f>
        <v/>
      </c>
      <c r="H6652" s="14">
        <f>SUMIFS(Lancamentos!$G:$G,Lancamentos!$C:$C,$A6652,Lancamentos!$E:$E,$C6652,Lancamentos!$B:$B,"SAIDA_USO")</f>
        <v/>
      </c>
      <c r="I6652" s="14">
        <f>SUMIFS(Lancamentos!$G:$G,Lancamentos!$C:$C,$A6652,Lancamentos!$E:$E,$C6652,Lancamentos!$B:$B,"SAIDA_DESCARTE")</f>
        <v/>
      </c>
      <c r="J6652" s="14">
        <f>G6652-H6652-I6652</f>
        <v/>
      </c>
      <c r="K6652">
        <f>IF(A6652="","",IF(J6652&lt;=IFERROR(VLOOKUP(A6652,Produtos!$A:$E,5,FALSE),0),"ABAIXO DO MINIMO","OK"))</f>
        <v/>
      </c>
    </row>
    <row r="6653">
      <c r="B6653">
        <f>IFERROR(VLOOKUP(A6653,Produtos!A:B,2,FALSE),"")</f>
        <v/>
      </c>
      <c r="D6653" s="10">
        <f>IFERROR(INDEX(Lotes!$E:$E,MATCH(1,(Lotes!$A:$A=A6653)*(Lotes!$C:$C=C6653),0)),"")</f>
        <v/>
      </c>
      <c r="E6653" s="14">
        <f>IF(D6653="","",D6653-TODAY())</f>
        <v/>
      </c>
      <c r="F6653">
        <f>IF(D6653="","",IF(E6653&lt;0,"VENCIDO",IF(E6653&lt;=30,"VENCE EM &lt;= 30 DIAS",IF(E6653&lt;=60,"ATENCAO (31-60 DIAS)","OK"))))</f>
        <v/>
      </c>
      <c r="G6653" s="14">
        <f>SUMIFS(Lancamentos!$G:$G,Lancamentos!$C:$C,$A6653,Lancamentos!$E:$E,$C6653,Lancamentos!$B:$B,"ENTRADA")</f>
        <v/>
      </c>
      <c r="H6653" s="14">
        <f>SUMIFS(Lancamentos!$G:$G,Lancamentos!$C:$C,$A6653,Lancamentos!$E:$E,$C6653,Lancamentos!$B:$B,"SAIDA_USO")</f>
        <v/>
      </c>
      <c r="I6653" s="14">
        <f>SUMIFS(Lancamentos!$G:$G,Lancamentos!$C:$C,$A6653,Lancamentos!$E:$E,$C6653,Lancamentos!$B:$B,"SAIDA_DESCARTE")</f>
        <v/>
      </c>
      <c r="J6653" s="14">
        <f>G6653-H6653-I6653</f>
        <v/>
      </c>
      <c r="K6653">
        <f>IF(A6653="","",IF(J6653&lt;=IFERROR(VLOOKUP(A6653,Produtos!$A:$E,5,FALSE),0),"ABAIXO DO MINIMO","OK"))</f>
        <v/>
      </c>
    </row>
    <row r="6654">
      <c r="B6654">
        <f>IFERROR(VLOOKUP(A6654,Produtos!A:B,2,FALSE),"")</f>
        <v/>
      </c>
      <c r="D6654" s="10">
        <f>IFERROR(INDEX(Lotes!$E:$E,MATCH(1,(Lotes!$A:$A=A6654)*(Lotes!$C:$C=C6654),0)),"")</f>
        <v/>
      </c>
      <c r="E6654" s="14">
        <f>IF(D6654="","",D6654-TODAY())</f>
        <v/>
      </c>
      <c r="F6654">
        <f>IF(D6654="","",IF(E6654&lt;0,"VENCIDO",IF(E6654&lt;=30,"VENCE EM &lt;= 30 DIAS",IF(E6654&lt;=60,"ATENCAO (31-60 DIAS)","OK"))))</f>
        <v/>
      </c>
      <c r="G6654" s="14">
        <f>SUMIFS(Lancamentos!$G:$G,Lancamentos!$C:$C,$A6654,Lancamentos!$E:$E,$C6654,Lancamentos!$B:$B,"ENTRADA")</f>
        <v/>
      </c>
      <c r="H6654" s="14">
        <f>SUMIFS(Lancamentos!$G:$G,Lancamentos!$C:$C,$A6654,Lancamentos!$E:$E,$C6654,Lancamentos!$B:$B,"SAIDA_USO")</f>
        <v/>
      </c>
      <c r="I6654" s="14">
        <f>SUMIFS(Lancamentos!$G:$G,Lancamentos!$C:$C,$A6654,Lancamentos!$E:$E,$C6654,Lancamentos!$B:$B,"SAIDA_DESCARTE")</f>
        <v/>
      </c>
      <c r="J6654" s="14">
        <f>G6654-H6654-I6654</f>
        <v/>
      </c>
      <c r="K6654">
        <f>IF(A6654="","",IF(J6654&lt;=IFERROR(VLOOKUP(A6654,Produtos!$A:$E,5,FALSE),0),"ABAIXO DO MINIMO","OK"))</f>
        <v/>
      </c>
    </row>
    <row r="6655">
      <c r="B6655">
        <f>IFERROR(VLOOKUP(A6655,Produtos!A:B,2,FALSE),"")</f>
        <v/>
      </c>
      <c r="D6655" s="10">
        <f>IFERROR(INDEX(Lotes!$E:$E,MATCH(1,(Lotes!$A:$A=A6655)*(Lotes!$C:$C=C6655),0)),"")</f>
        <v/>
      </c>
      <c r="E6655" s="14">
        <f>IF(D6655="","",D6655-TODAY())</f>
        <v/>
      </c>
      <c r="F6655">
        <f>IF(D6655="","",IF(E6655&lt;0,"VENCIDO",IF(E6655&lt;=30,"VENCE EM &lt;= 30 DIAS",IF(E6655&lt;=60,"ATENCAO (31-60 DIAS)","OK"))))</f>
        <v/>
      </c>
      <c r="G6655" s="14">
        <f>SUMIFS(Lancamentos!$G:$G,Lancamentos!$C:$C,$A6655,Lancamentos!$E:$E,$C6655,Lancamentos!$B:$B,"ENTRADA")</f>
        <v/>
      </c>
      <c r="H6655" s="14">
        <f>SUMIFS(Lancamentos!$G:$G,Lancamentos!$C:$C,$A6655,Lancamentos!$E:$E,$C6655,Lancamentos!$B:$B,"SAIDA_USO")</f>
        <v/>
      </c>
      <c r="I6655" s="14">
        <f>SUMIFS(Lancamentos!$G:$G,Lancamentos!$C:$C,$A6655,Lancamentos!$E:$E,$C6655,Lancamentos!$B:$B,"SAIDA_DESCARTE")</f>
        <v/>
      </c>
      <c r="J6655" s="14">
        <f>G6655-H6655-I6655</f>
        <v/>
      </c>
      <c r="K6655">
        <f>IF(A6655="","",IF(J6655&lt;=IFERROR(VLOOKUP(A6655,Produtos!$A:$E,5,FALSE),0),"ABAIXO DO MINIMO","OK"))</f>
        <v/>
      </c>
    </row>
    <row r="6656">
      <c r="B6656">
        <f>IFERROR(VLOOKUP(A6656,Produtos!A:B,2,FALSE),"")</f>
        <v/>
      </c>
      <c r="D6656" s="10">
        <f>IFERROR(INDEX(Lotes!$E:$E,MATCH(1,(Lotes!$A:$A=A6656)*(Lotes!$C:$C=C6656),0)),"")</f>
        <v/>
      </c>
      <c r="E6656" s="14">
        <f>IF(D6656="","",D6656-TODAY())</f>
        <v/>
      </c>
      <c r="F6656">
        <f>IF(D6656="","",IF(E6656&lt;0,"VENCIDO",IF(E6656&lt;=30,"VENCE EM &lt;= 30 DIAS",IF(E6656&lt;=60,"ATENCAO (31-60 DIAS)","OK"))))</f>
        <v/>
      </c>
      <c r="G6656" s="14">
        <f>SUMIFS(Lancamentos!$G:$G,Lancamentos!$C:$C,$A6656,Lancamentos!$E:$E,$C6656,Lancamentos!$B:$B,"ENTRADA")</f>
        <v/>
      </c>
      <c r="H6656" s="14">
        <f>SUMIFS(Lancamentos!$G:$G,Lancamentos!$C:$C,$A6656,Lancamentos!$E:$E,$C6656,Lancamentos!$B:$B,"SAIDA_USO")</f>
        <v/>
      </c>
      <c r="I6656" s="14">
        <f>SUMIFS(Lancamentos!$G:$G,Lancamentos!$C:$C,$A6656,Lancamentos!$E:$E,$C6656,Lancamentos!$B:$B,"SAIDA_DESCARTE")</f>
        <v/>
      </c>
      <c r="J6656" s="14">
        <f>G6656-H6656-I6656</f>
        <v/>
      </c>
      <c r="K6656">
        <f>IF(A6656="","",IF(J6656&lt;=IFERROR(VLOOKUP(A6656,Produtos!$A:$E,5,FALSE),0),"ABAIXO DO MINIMO","OK"))</f>
        <v/>
      </c>
    </row>
    <row r="6657">
      <c r="B6657">
        <f>IFERROR(VLOOKUP(A6657,Produtos!A:B,2,FALSE),"")</f>
        <v/>
      </c>
      <c r="D6657" s="10">
        <f>IFERROR(INDEX(Lotes!$E:$E,MATCH(1,(Lotes!$A:$A=A6657)*(Lotes!$C:$C=C6657),0)),"")</f>
        <v/>
      </c>
      <c r="E6657" s="14">
        <f>IF(D6657="","",D6657-TODAY())</f>
        <v/>
      </c>
      <c r="F6657">
        <f>IF(D6657="","",IF(E6657&lt;0,"VENCIDO",IF(E6657&lt;=30,"VENCE EM &lt;= 30 DIAS",IF(E6657&lt;=60,"ATENCAO (31-60 DIAS)","OK"))))</f>
        <v/>
      </c>
      <c r="G6657" s="14">
        <f>SUMIFS(Lancamentos!$G:$G,Lancamentos!$C:$C,$A6657,Lancamentos!$E:$E,$C6657,Lancamentos!$B:$B,"ENTRADA")</f>
        <v/>
      </c>
      <c r="H6657" s="14">
        <f>SUMIFS(Lancamentos!$G:$G,Lancamentos!$C:$C,$A6657,Lancamentos!$E:$E,$C6657,Lancamentos!$B:$B,"SAIDA_USO")</f>
        <v/>
      </c>
      <c r="I6657" s="14">
        <f>SUMIFS(Lancamentos!$G:$G,Lancamentos!$C:$C,$A6657,Lancamentos!$E:$E,$C6657,Lancamentos!$B:$B,"SAIDA_DESCARTE")</f>
        <v/>
      </c>
      <c r="J6657" s="14">
        <f>G6657-H6657-I6657</f>
        <v/>
      </c>
      <c r="K6657">
        <f>IF(A6657="","",IF(J6657&lt;=IFERROR(VLOOKUP(A6657,Produtos!$A:$E,5,FALSE),0),"ABAIXO DO MINIMO","OK"))</f>
        <v/>
      </c>
    </row>
    <row r="6658">
      <c r="B6658">
        <f>IFERROR(VLOOKUP(A6658,Produtos!A:B,2,FALSE),"")</f>
        <v/>
      </c>
      <c r="D6658" s="10">
        <f>IFERROR(INDEX(Lotes!$E:$E,MATCH(1,(Lotes!$A:$A=A6658)*(Lotes!$C:$C=C6658),0)),"")</f>
        <v/>
      </c>
      <c r="E6658" s="14">
        <f>IF(D6658="","",D6658-TODAY())</f>
        <v/>
      </c>
      <c r="F6658">
        <f>IF(D6658="","",IF(E6658&lt;0,"VENCIDO",IF(E6658&lt;=30,"VENCE EM &lt;= 30 DIAS",IF(E6658&lt;=60,"ATENCAO (31-60 DIAS)","OK"))))</f>
        <v/>
      </c>
      <c r="G6658" s="14">
        <f>SUMIFS(Lancamentos!$G:$G,Lancamentos!$C:$C,$A6658,Lancamentos!$E:$E,$C6658,Lancamentos!$B:$B,"ENTRADA")</f>
        <v/>
      </c>
      <c r="H6658" s="14">
        <f>SUMIFS(Lancamentos!$G:$G,Lancamentos!$C:$C,$A6658,Lancamentos!$E:$E,$C6658,Lancamentos!$B:$B,"SAIDA_USO")</f>
        <v/>
      </c>
      <c r="I6658" s="14">
        <f>SUMIFS(Lancamentos!$G:$G,Lancamentos!$C:$C,$A6658,Lancamentos!$E:$E,$C6658,Lancamentos!$B:$B,"SAIDA_DESCARTE")</f>
        <v/>
      </c>
      <c r="J6658" s="14">
        <f>G6658-H6658-I6658</f>
        <v/>
      </c>
      <c r="K6658">
        <f>IF(A6658="","",IF(J6658&lt;=IFERROR(VLOOKUP(A6658,Produtos!$A:$E,5,FALSE),0),"ABAIXO DO MINIMO","OK"))</f>
        <v/>
      </c>
    </row>
    <row r="6659">
      <c r="B6659">
        <f>IFERROR(VLOOKUP(A6659,Produtos!A:B,2,FALSE),"")</f>
        <v/>
      </c>
      <c r="D6659" s="10">
        <f>IFERROR(INDEX(Lotes!$E:$E,MATCH(1,(Lotes!$A:$A=A6659)*(Lotes!$C:$C=C6659),0)),"")</f>
        <v/>
      </c>
      <c r="E6659" s="14">
        <f>IF(D6659="","",D6659-TODAY())</f>
        <v/>
      </c>
      <c r="F6659">
        <f>IF(D6659="","",IF(E6659&lt;0,"VENCIDO",IF(E6659&lt;=30,"VENCE EM &lt;= 30 DIAS",IF(E6659&lt;=60,"ATENCAO (31-60 DIAS)","OK"))))</f>
        <v/>
      </c>
      <c r="G6659" s="14">
        <f>SUMIFS(Lancamentos!$G:$G,Lancamentos!$C:$C,$A6659,Lancamentos!$E:$E,$C6659,Lancamentos!$B:$B,"ENTRADA")</f>
        <v/>
      </c>
      <c r="H6659" s="14">
        <f>SUMIFS(Lancamentos!$G:$G,Lancamentos!$C:$C,$A6659,Lancamentos!$E:$E,$C6659,Lancamentos!$B:$B,"SAIDA_USO")</f>
        <v/>
      </c>
      <c r="I6659" s="14">
        <f>SUMIFS(Lancamentos!$G:$G,Lancamentos!$C:$C,$A6659,Lancamentos!$E:$E,$C6659,Lancamentos!$B:$B,"SAIDA_DESCARTE")</f>
        <v/>
      </c>
      <c r="J6659" s="14">
        <f>G6659-H6659-I6659</f>
        <v/>
      </c>
      <c r="K6659">
        <f>IF(A6659="","",IF(J6659&lt;=IFERROR(VLOOKUP(A6659,Produtos!$A:$E,5,FALSE),0),"ABAIXO DO MINIMO","OK"))</f>
        <v/>
      </c>
    </row>
    <row r="6660">
      <c r="B6660">
        <f>IFERROR(VLOOKUP(A6660,Produtos!A:B,2,FALSE),"")</f>
        <v/>
      </c>
      <c r="D6660" s="10">
        <f>IFERROR(INDEX(Lotes!$E:$E,MATCH(1,(Lotes!$A:$A=A6660)*(Lotes!$C:$C=C6660),0)),"")</f>
        <v/>
      </c>
      <c r="E6660" s="14">
        <f>IF(D6660="","",D6660-TODAY())</f>
        <v/>
      </c>
      <c r="F6660">
        <f>IF(D6660="","",IF(E6660&lt;0,"VENCIDO",IF(E6660&lt;=30,"VENCE EM &lt;= 30 DIAS",IF(E6660&lt;=60,"ATENCAO (31-60 DIAS)","OK"))))</f>
        <v/>
      </c>
      <c r="G6660" s="14">
        <f>SUMIFS(Lancamentos!$G:$G,Lancamentos!$C:$C,$A6660,Lancamentos!$E:$E,$C6660,Lancamentos!$B:$B,"ENTRADA")</f>
        <v/>
      </c>
      <c r="H6660" s="14">
        <f>SUMIFS(Lancamentos!$G:$G,Lancamentos!$C:$C,$A6660,Lancamentos!$E:$E,$C6660,Lancamentos!$B:$B,"SAIDA_USO")</f>
        <v/>
      </c>
      <c r="I6660" s="14">
        <f>SUMIFS(Lancamentos!$G:$G,Lancamentos!$C:$C,$A6660,Lancamentos!$E:$E,$C6660,Lancamentos!$B:$B,"SAIDA_DESCARTE")</f>
        <v/>
      </c>
      <c r="J6660" s="14">
        <f>G6660-H6660-I6660</f>
        <v/>
      </c>
      <c r="K6660">
        <f>IF(A6660="","",IF(J6660&lt;=IFERROR(VLOOKUP(A6660,Produtos!$A:$E,5,FALSE),0),"ABAIXO DO MINIMO","OK"))</f>
        <v/>
      </c>
    </row>
    <row r="6661">
      <c r="B6661">
        <f>IFERROR(VLOOKUP(A6661,Produtos!A:B,2,FALSE),"")</f>
        <v/>
      </c>
      <c r="D6661" s="10">
        <f>IFERROR(INDEX(Lotes!$E:$E,MATCH(1,(Lotes!$A:$A=A6661)*(Lotes!$C:$C=C6661),0)),"")</f>
        <v/>
      </c>
      <c r="E6661" s="14">
        <f>IF(D6661="","",D6661-TODAY())</f>
        <v/>
      </c>
      <c r="F6661">
        <f>IF(D6661="","",IF(E6661&lt;0,"VENCIDO",IF(E6661&lt;=30,"VENCE EM &lt;= 30 DIAS",IF(E6661&lt;=60,"ATENCAO (31-60 DIAS)","OK"))))</f>
        <v/>
      </c>
      <c r="G6661" s="14">
        <f>SUMIFS(Lancamentos!$G:$G,Lancamentos!$C:$C,$A6661,Lancamentos!$E:$E,$C6661,Lancamentos!$B:$B,"ENTRADA")</f>
        <v/>
      </c>
      <c r="H6661" s="14">
        <f>SUMIFS(Lancamentos!$G:$G,Lancamentos!$C:$C,$A6661,Lancamentos!$E:$E,$C6661,Lancamentos!$B:$B,"SAIDA_USO")</f>
        <v/>
      </c>
      <c r="I6661" s="14">
        <f>SUMIFS(Lancamentos!$G:$G,Lancamentos!$C:$C,$A6661,Lancamentos!$E:$E,$C6661,Lancamentos!$B:$B,"SAIDA_DESCARTE")</f>
        <v/>
      </c>
      <c r="J6661" s="14">
        <f>G6661-H6661-I6661</f>
        <v/>
      </c>
      <c r="K6661">
        <f>IF(A6661="","",IF(J6661&lt;=IFERROR(VLOOKUP(A6661,Produtos!$A:$E,5,FALSE),0),"ABAIXO DO MINIMO","OK"))</f>
        <v/>
      </c>
    </row>
    <row r="6662">
      <c r="B6662">
        <f>IFERROR(VLOOKUP(A6662,Produtos!A:B,2,FALSE),"")</f>
        <v/>
      </c>
      <c r="D6662" s="10">
        <f>IFERROR(INDEX(Lotes!$E:$E,MATCH(1,(Lotes!$A:$A=A6662)*(Lotes!$C:$C=C6662),0)),"")</f>
        <v/>
      </c>
      <c r="E6662" s="14">
        <f>IF(D6662="","",D6662-TODAY())</f>
        <v/>
      </c>
      <c r="F6662">
        <f>IF(D6662="","",IF(E6662&lt;0,"VENCIDO",IF(E6662&lt;=30,"VENCE EM &lt;= 30 DIAS",IF(E6662&lt;=60,"ATENCAO (31-60 DIAS)","OK"))))</f>
        <v/>
      </c>
      <c r="G6662" s="14">
        <f>SUMIFS(Lancamentos!$G:$G,Lancamentos!$C:$C,$A6662,Lancamentos!$E:$E,$C6662,Lancamentos!$B:$B,"ENTRADA")</f>
        <v/>
      </c>
      <c r="H6662" s="14">
        <f>SUMIFS(Lancamentos!$G:$G,Lancamentos!$C:$C,$A6662,Lancamentos!$E:$E,$C6662,Lancamentos!$B:$B,"SAIDA_USO")</f>
        <v/>
      </c>
      <c r="I6662" s="14">
        <f>SUMIFS(Lancamentos!$G:$G,Lancamentos!$C:$C,$A6662,Lancamentos!$E:$E,$C6662,Lancamentos!$B:$B,"SAIDA_DESCARTE")</f>
        <v/>
      </c>
      <c r="J6662" s="14">
        <f>G6662-H6662-I6662</f>
        <v/>
      </c>
      <c r="K6662">
        <f>IF(A6662="","",IF(J6662&lt;=IFERROR(VLOOKUP(A6662,Produtos!$A:$E,5,FALSE),0),"ABAIXO DO MINIMO","OK"))</f>
        <v/>
      </c>
    </row>
    <row r="6663">
      <c r="B6663">
        <f>IFERROR(VLOOKUP(A6663,Produtos!A:B,2,FALSE),"")</f>
        <v/>
      </c>
      <c r="D6663" s="10">
        <f>IFERROR(INDEX(Lotes!$E:$E,MATCH(1,(Lotes!$A:$A=A6663)*(Lotes!$C:$C=C6663),0)),"")</f>
        <v/>
      </c>
      <c r="E6663" s="14">
        <f>IF(D6663="","",D6663-TODAY())</f>
        <v/>
      </c>
      <c r="F6663">
        <f>IF(D6663="","",IF(E6663&lt;0,"VENCIDO",IF(E6663&lt;=30,"VENCE EM &lt;= 30 DIAS",IF(E6663&lt;=60,"ATENCAO (31-60 DIAS)","OK"))))</f>
        <v/>
      </c>
      <c r="G6663" s="14">
        <f>SUMIFS(Lancamentos!$G:$G,Lancamentos!$C:$C,$A6663,Lancamentos!$E:$E,$C6663,Lancamentos!$B:$B,"ENTRADA")</f>
        <v/>
      </c>
      <c r="H6663" s="14">
        <f>SUMIFS(Lancamentos!$G:$G,Lancamentos!$C:$C,$A6663,Lancamentos!$E:$E,$C6663,Lancamentos!$B:$B,"SAIDA_USO")</f>
        <v/>
      </c>
      <c r="I6663" s="14">
        <f>SUMIFS(Lancamentos!$G:$G,Lancamentos!$C:$C,$A6663,Lancamentos!$E:$E,$C6663,Lancamentos!$B:$B,"SAIDA_DESCARTE")</f>
        <v/>
      </c>
      <c r="J6663" s="14">
        <f>G6663-H6663-I6663</f>
        <v/>
      </c>
      <c r="K6663">
        <f>IF(A6663="","",IF(J6663&lt;=IFERROR(VLOOKUP(A6663,Produtos!$A:$E,5,FALSE),0),"ABAIXO DO MINIMO","OK"))</f>
        <v/>
      </c>
    </row>
    <row r="6664">
      <c r="B6664">
        <f>IFERROR(VLOOKUP(A6664,Produtos!A:B,2,FALSE),"")</f>
        <v/>
      </c>
      <c r="D6664" s="10">
        <f>IFERROR(INDEX(Lotes!$E:$E,MATCH(1,(Lotes!$A:$A=A6664)*(Lotes!$C:$C=C6664),0)),"")</f>
        <v/>
      </c>
      <c r="E6664" s="14">
        <f>IF(D6664="","",D6664-TODAY())</f>
        <v/>
      </c>
      <c r="F6664">
        <f>IF(D6664="","",IF(E6664&lt;0,"VENCIDO",IF(E6664&lt;=30,"VENCE EM &lt;= 30 DIAS",IF(E6664&lt;=60,"ATENCAO (31-60 DIAS)","OK"))))</f>
        <v/>
      </c>
      <c r="G6664" s="14">
        <f>SUMIFS(Lancamentos!$G:$G,Lancamentos!$C:$C,$A6664,Lancamentos!$E:$E,$C6664,Lancamentos!$B:$B,"ENTRADA")</f>
        <v/>
      </c>
      <c r="H6664" s="14">
        <f>SUMIFS(Lancamentos!$G:$G,Lancamentos!$C:$C,$A6664,Lancamentos!$E:$E,$C6664,Lancamentos!$B:$B,"SAIDA_USO")</f>
        <v/>
      </c>
      <c r="I6664" s="14">
        <f>SUMIFS(Lancamentos!$G:$G,Lancamentos!$C:$C,$A6664,Lancamentos!$E:$E,$C6664,Lancamentos!$B:$B,"SAIDA_DESCARTE")</f>
        <v/>
      </c>
      <c r="J6664" s="14">
        <f>G6664-H6664-I6664</f>
        <v/>
      </c>
      <c r="K6664">
        <f>IF(A6664="","",IF(J6664&lt;=IFERROR(VLOOKUP(A6664,Produtos!$A:$E,5,FALSE),0),"ABAIXO DO MINIMO","OK"))</f>
        <v/>
      </c>
    </row>
    <row r="6665">
      <c r="B6665">
        <f>IFERROR(VLOOKUP(A6665,Produtos!A:B,2,FALSE),"")</f>
        <v/>
      </c>
      <c r="D6665" s="10">
        <f>IFERROR(INDEX(Lotes!$E:$E,MATCH(1,(Lotes!$A:$A=A6665)*(Lotes!$C:$C=C6665),0)),"")</f>
        <v/>
      </c>
      <c r="E6665" s="14">
        <f>IF(D6665="","",D6665-TODAY())</f>
        <v/>
      </c>
      <c r="F6665">
        <f>IF(D6665="","",IF(E6665&lt;0,"VENCIDO",IF(E6665&lt;=30,"VENCE EM &lt;= 30 DIAS",IF(E6665&lt;=60,"ATENCAO (31-60 DIAS)","OK"))))</f>
        <v/>
      </c>
      <c r="G6665" s="14">
        <f>SUMIFS(Lancamentos!$G:$G,Lancamentos!$C:$C,$A6665,Lancamentos!$E:$E,$C6665,Lancamentos!$B:$B,"ENTRADA")</f>
        <v/>
      </c>
      <c r="H6665" s="14">
        <f>SUMIFS(Lancamentos!$G:$G,Lancamentos!$C:$C,$A6665,Lancamentos!$E:$E,$C6665,Lancamentos!$B:$B,"SAIDA_USO")</f>
        <v/>
      </c>
      <c r="I6665" s="14">
        <f>SUMIFS(Lancamentos!$G:$G,Lancamentos!$C:$C,$A6665,Lancamentos!$E:$E,$C6665,Lancamentos!$B:$B,"SAIDA_DESCARTE")</f>
        <v/>
      </c>
      <c r="J6665" s="14">
        <f>G6665-H6665-I6665</f>
        <v/>
      </c>
      <c r="K6665">
        <f>IF(A6665="","",IF(J6665&lt;=IFERROR(VLOOKUP(A6665,Produtos!$A:$E,5,FALSE),0),"ABAIXO DO MINIMO","OK"))</f>
        <v/>
      </c>
    </row>
    <row r="6666">
      <c r="B6666">
        <f>IFERROR(VLOOKUP(A6666,Produtos!A:B,2,FALSE),"")</f>
        <v/>
      </c>
      <c r="D6666" s="10">
        <f>IFERROR(INDEX(Lotes!$E:$E,MATCH(1,(Lotes!$A:$A=A6666)*(Lotes!$C:$C=C6666),0)),"")</f>
        <v/>
      </c>
      <c r="E6666" s="14">
        <f>IF(D6666="","",D6666-TODAY())</f>
        <v/>
      </c>
      <c r="F6666">
        <f>IF(D6666="","",IF(E6666&lt;0,"VENCIDO",IF(E6666&lt;=30,"VENCE EM &lt;= 30 DIAS",IF(E6666&lt;=60,"ATENCAO (31-60 DIAS)","OK"))))</f>
        <v/>
      </c>
      <c r="G6666" s="14">
        <f>SUMIFS(Lancamentos!$G:$G,Lancamentos!$C:$C,$A6666,Lancamentos!$E:$E,$C6666,Lancamentos!$B:$B,"ENTRADA")</f>
        <v/>
      </c>
      <c r="H6666" s="14">
        <f>SUMIFS(Lancamentos!$G:$G,Lancamentos!$C:$C,$A6666,Lancamentos!$E:$E,$C6666,Lancamentos!$B:$B,"SAIDA_USO")</f>
        <v/>
      </c>
      <c r="I6666" s="14">
        <f>SUMIFS(Lancamentos!$G:$G,Lancamentos!$C:$C,$A6666,Lancamentos!$E:$E,$C6666,Lancamentos!$B:$B,"SAIDA_DESCARTE")</f>
        <v/>
      </c>
      <c r="J6666" s="14">
        <f>G6666-H6666-I6666</f>
        <v/>
      </c>
      <c r="K6666">
        <f>IF(A6666="","",IF(J6666&lt;=IFERROR(VLOOKUP(A6666,Produtos!$A:$E,5,FALSE),0),"ABAIXO DO MINIMO","OK"))</f>
        <v/>
      </c>
    </row>
    <row r="6667">
      <c r="B6667">
        <f>IFERROR(VLOOKUP(A6667,Produtos!A:B,2,FALSE),"")</f>
        <v/>
      </c>
      <c r="D6667" s="10">
        <f>IFERROR(INDEX(Lotes!$E:$E,MATCH(1,(Lotes!$A:$A=A6667)*(Lotes!$C:$C=C6667),0)),"")</f>
        <v/>
      </c>
      <c r="E6667" s="14">
        <f>IF(D6667="","",D6667-TODAY())</f>
        <v/>
      </c>
      <c r="F6667">
        <f>IF(D6667="","",IF(E6667&lt;0,"VENCIDO",IF(E6667&lt;=30,"VENCE EM &lt;= 30 DIAS",IF(E6667&lt;=60,"ATENCAO (31-60 DIAS)","OK"))))</f>
        <v/>
      </c>
      <c r="G6667" s="14">
        <f>SUMIFS(Lancamentos!$G:$G,Lancamentos!$C:$C,$A6667,Lancamentos!$E:$E,$C6667,Lancamentos!$B:$B,"ENTRADA")</f>
        <v/>
      </c>
      <c r="H6667" s="14">
        <f>SUMIFS(Lancamentos!$G:$G,Lancamentos!$C:$C,$A6667,Lancamentos!$E:$E,$C6667,Lancamentos!$B:$B,"SAIDA_USO")</f>
        <v/>
      </c>
      <c r="I6667" s="14">
        <f>SUMIFS(Lancamentos!$G:$G,Lancamentos!$C:$C,$A6667,Lancamentos!$E:$E,$C6667,Lancamentos!$B:$B,"SAIDA_DESCARTE")</f>
        <v/>
      </c>
      <c r="J6667" s="14">
        <f>G6667-H6667-I6667</f>
        <v/>
      </c>
      <c r="K6667">
        <f>IF(A6667="","",IF(J6667&lt;=IFERROR(VLOOKUP(A6667,Produtos!$A:$E,5,FALSE),0),"ABAIXO DO MINIMO","OK"))</f>
        <v/>
      </c>
    </row>
    <row r="6668">
      <c r="B6668">
        <f>IFERROR(VLOOKUP(A6668,Produtos!A:B,2,FALSE),"")</f>
        <v/>
      </c>
      <c r="D6668" s="10">
        <f>IFERROR(INDEX(Lotes!$E:$E,MATCH(1,(Lotes!$A:$A=A6668)*(Lotes!$C:$C=C6668),0)),"")</f>
        <v/>
      </c>
      <c r="E6668" s="14">
        <f>IF(D6668="","",D6668-TODAY())</f>
        <v/>
      </c>
      <c r="F6668">
        <f>IF(D6668="","",IF(E6668&lt;0,"VENCIDO",IF(E6668&lt;=30,"VENCE EM &lt;= 30 DIAS",IF(E6668&lt;=60,"ATENCAO (31-60 DIAS)","OK"))))</f>
        <v/>
      </c>
      <c r="G6668" s="14">
        <f>SUMIFS(Lancamentos!$G:$G,Lancamentos!$C:$C,$A6668,Lancamentos!$E:$E,$C6668,Lancamentos!$B:$B,"ENTRADA")</f>
        <v/>
      </c>
      <c r="H6668" s="14">
        <f>SUMIFS(Lancamentos!$G:$G,Lancamentos!$C:$C,$A6668,Lancamentos!$E:$E,$C6668,Lancamentos!$B:$B,"SAIDA_USO")</f>
        <v/>
      </c>
      <c r="I6668" s="14">
        <f>SUMIFS(Lancamentos!$G:$G,Lancamentos!$C:$C,$A6668,Lancamentos!$E:$E,$C6668,Lancamentos!$B:$B,"SAIDA_DESCARTE")</f>
        <v/>
      </c>
      <c r="J6668" s="14">
        <f>G6668-H6668-I6668</f>
        <v/>
      </c>
      <c r="K6668">
        <f>IF(A6668="","",IF(J6668&lt;=IFERROR(VLOOKUP(A6668,Produtos!$A:$E,5,FALSE),0),"ABAIXO DO MINIMO","OK"))</f>
        <v/>
      </c>
    </row>
    <row r="6669">
      <c r="B6669">
        <f>IFERROR(VLOOKUP(A6669,Produtos!A:B,2,FALSE),"")</f>
        <v/>
      </c>
      <c r="D6669" s="10">
        <f>IFERROR(INDEX(Lotes!$E:$E,MATCH(1,(Lotes!$A:$A=A6669)*(Lotes!$C:$C=C6669),0)),"")</f>
        <v/>
      </c>
      <c r="E6669" s="14">
        <f>IF(D6669="","",D6669-TODAY())</f>
        <v/>
      </c>
      <c r="F6669">
        <f>IF(D6669="","",IF(E6669&lt;0,"VENCIDO",IF(E6669&lt;=30,"VENCE EM &lt;= 30 DIAS",IF(E6669&lt;=60,"ATENCAO (31-60 DIAS)","OK"))))</f>
        <v/>
      </c>
      <c r="G6669" s="14">
        <f>SUMIFS(Lancamentos!$G:$G,Lancamentos!$C:$C,$A6669,Lancamentos!$E:$E,$C6669,Lancamentos!$B:$B,"ENTRADA")</f>
        <v/>
      </c>
      <c r="H6669" s="14">
        <f>SUMIFS(Lancamentos!$G:$G,Lancamentos!$C:$C,$A6669,Lancamentos!$E:$E,$C6669,Lancamentos!$B:$B,"SAIDA_USO")</f>
        <v/>
      </c>
      <c r="I6669" s="14">
        <f>SUMIFS(Lancamentos!$G:$G,Lancamentos!$C:$C,$A6669,Lancamentos!$E:$E,$C6669,Lancamentos!$B:$B,"SAIDA_DESCARTE")</f>
        <v/>
      </c>
      <c r="J6669" s="14">
        <f>G6669-H6669-I6669</f>
        <v/>
      </c>
      <c r="K6669">
        <f>IF(A6669="","",IF(J6669&lt;=IFERROR(VLOOKUP(A6669,Produtos!$A:$E,5,FALSE),0),"ABAIXO DO MINIMO","OK"))</f>
        <v/>
      </c>
    </row>
    <row r="6670">
      <c r="B6670">
        <f>IFERROR(VLOOKUP(A6670,Produtos!A:B,2,FALSE),"")</f>
        <v/>
      </c>
      <c r="D6670" s="10">
        <f>IFERROR(INDEX(Lotes!$E:$E,MATCH(1,(Lotes!$A:$A=A6670)*(Lotes!$C:$C=C6670),0)),"")</f>
        <v/>
      </c>
      <c r="E6670" s="14">
        <f>IF(D6670="","",D6670-TODAY())</f>
        <v/>
      </c>
      <c r="F6670">
        <f>IF(D6670="","",IF(E6670&lt;0,"VENCIDO",IF(E6670&lt;=30,"VENCE EM &lt;= 30 DIAS",IF(E6670&lt;=60,"ATENCAO (31-60 DIAS)","OK"))))</f>
        <v/>
      </c>
      <c r="G6670" s="14">
        <f>SUMIFS(Lancamentos!$G:$G,Lancamentos!$C:$C,$A6670,Lancamentos!$E:$E,$C6670,Lancamentos!$B:$B,"ENTRADA")</f>
        <v/>
      </c>
      <c r="H6670" s="14">
        <f>SUMIFS(Lancamentos!$G:$G,Lancamentos!$C:$C,$A6670,Lancamentos!$E:$E,$C6670,Lancamentos!$B:$B,"SAIDA_USO")</f>
        <v/>
      </c>
      <c r="I6670" s="14">
        <f>SUMIFS(Lancamentos!$G:$G,Lancamentos!$C:$C,$A6670,Lancamentos!$E:$E,$C6670,Lancamentos!$B:$B,"SAIDA_DESCARTE")</f>
        <v/>
      </c>
      <c r="J6670" s="14">
        <f>G6670-H6670-I6670</f>
        <v/>
      </c>
      <c r="K6670">
        <f>IF(A6670="","",IF(J6670&lt;=IFERROR(VLOOKUP(A6670,Produtos!$A:$E,5,FALSE),0),"ABAIXO DO MINIMO","OK"))</f>
        <v/>
      </c>
    </row>
    <row r="6671">
      <c r="B6671">
        <f>IFERROR(VLOOKUP(A6671,Produtos!A:B,2,FALSE),"")</f>
        <v/>
      </c>
      <c r="D6671" s="10">
        <f>IFERROR(INDEX(Lotes!$E:$E,MATCH(1,(Lotes!$A:$A=A6671)*(Lotes!$C:$C=C6671),0)),"")</f>
        <v/>
      </c>
      <c r="E6671" s="14">
        <f>IF(D6671="","",D6671-TODAY())</f>
        <v/>
      </c>
      <c r="F6671">
        <f>IF(D6671="","",IF(E6671&lt;0,"VENCIDO",IF(E6671&lt;=30,"VENCE EM &lt;= 30 DIAS",IF(E6671&lt;=60,"ATENCAO (31-60 DIAS)","OK"))))</f>
        <v/>
      </c>
      <c r="G6671" s="14">
        <f>SUMIFS(Lancamentos!$G:$G,Lancamentos!$C:$C,$A6671,Lancamentos!$E:$E,$C6671,Lancamentos!$B:$B,"ENTRADA")</f>
        <v/>
      </c>
      <c r="H6671" s="14">
        <f>SUMIFS(Lancamentos!$G:$G,Lancamentos!$C:$C,$A6671,Lancamentos!$E:$E,$C6671,Lancamentos!$B:$B,"SAIDA_USO")</f>
        <v/>
      </c>
      <c r="I6671" s="14">
        <f>SUMIFS(Lancamentos!$G:$G,Lancamentos!$C:$C,$A6671,Lancamentos!$E:$E,$C6671,Lancamentos!$B:$B,"SAIDA_DESCARTE")</f>
        <v/>
      </c>
      <c r="J6671" s="14">
        <f>G6671-H6671-I6671</f>
        <v/>
      </c>
      <c r="K6671">
        <f>IF(A6671="","",IF(J6671&lt;=IFERROR(VLOOKUP(A6671,Produtos!$A:$E,5,FALSE),0),"ABAIXO DO MINIMO","OK"))</f>
        <v/>
      </c>
    </row>
    <row r="6672">
      <c r="B6672">
        <f>IFERROR(VLOOKUP(A6672,Produtos!A:B,2,FALSE),"")</f>
        <v/>
      </c>
      <c r="D6672" s="10">
        <f>IFERROR(INDEX(Lotes!$E:$E,MATCH(1,(Lotes!$A:$A=A6672)*(Lotes!$C:$C=C6672),0)),"")</f>
        <v/>
      </c>
      <c r="E6672" s="14">
        <f>IF(D6672="","",D6672-TODAY())</f>
        <v/>
      </c>
      <c r="F6672">
        <f>IF(D6672="","",IF(E6672&lt;0,"VENCIDO",IF(E6672&lt;=30,"VENCE EM &lt;= 30 DIAS",IF(E6672&lt;=60,"ATENCAO (31-60 DIAS)","OK"))))</f>
        <v/>
      </c>
      <c r="G6672" s="14">
        <f>SUMIFS(Lancamentos!$G:$G,Lancamentos!$C:$C,$A6672,Lancamentos!$E:$E,$C6672,Lancamentos!$B:$B,"ENTRADA")</f>
        <v/>
      </c>
      <c r="H6672" s="14">
        <f>SUMIFS(Lancamentos!$G:$G,Lancamentos!$C:$C,$A6672,Lancamentos!$E:$E,$C6672,Lancamentos!$B:$B,"SAIDA_USO")</f>
        <v/>
      </c>
      <c r="I6672" s="14">
        <f>SUMIFS(Lancamentos!$G:$G,Lancamentos!$C:$C,$A6672,Lancamentos!$E:$E,$C6672,Lancamentos!$B:$B,"SAIDA_DESCARTE")</f>
        <v/>
      </c>
      <c r="J6672" s="14">
        <f>G6672-H6672-I6672</f>
        <v/>
      </c>
      <c r="K6672">
        <f>IF(A6672="","",IF(J6672&lt;=IFERROR(VLOOKUP(A6672,Produtos!$A:$E,5,FALSE),0),"ABAIXO DO MINIMO","OK"))</f>
        <v/>
      </c>
    </row>
    <row r="6673">
      <c r="B6673">
        <f>IFERROR(VLOOKUP(A6673,Produtos!A:B,2,FALSE),"")</f>
        <v/>
      </c>
      <c r="D6673" s="10">
        <f>IFERROR(INDEX(Lotes!$E:$E,MATCH(1,(Lotes!$A:$A=A6673)*(Lotes!$C:$C=C6673),0)),"")</f>
        <v/>
      </c>
      <c r="E6673" s="14">
        <f>IF(D6673="","",D6673-TODAY())</f>
        <v/>
      </c>
      <c r="F6673">
        <f>IF(D6673="","",IF(E6673&lt;0,"VENCIDO",IF(E6673&lt;=30,"VENCE EM &lt;= 30 DIAS",IF(E6673&lt;=60,"ATENCAO (31-60 DIAS)","OK"))))</f>
        <v/>
      </c>
      <c r="G6673" s="14">
        <f>SUMIFS(Lancamentos!$G:$G,Lancamentos!$C:$C,$A6673,Lancamentos!$E:$E,$C6673,Lancamentos!$B:$B,"ENTRADA")</f>
        <v/>
      </c>
      <c r="H6673" s="14">
        <f>SUMIFS(Lancamentos!$G:$G,Lancamentos!$C:$C,$A6673,Lancamentos!$E:$E,$C6673,Lancamentos!$B:$B,"SAIDA_USO")</f>
        <v/>
      </c>
      <c r="I6673" s="14">
        <f>SUMIFS(Lancamentos!$G:$G,Lancamentos!$C:$C,$A6673,Lancamentos!$E:$E,$C6673,Lancamentos!$B:$B,"SAIDA_DESCARTE")</f>
        <v/>
      </c>
      <c r="J6673" s="14">
        <f>G6673-H6673-I6673</f>
        <v/>
      </c>
      <c r="K6673">
        <f>IF(A6673="","",IF(J6673&lt;=IFERROR(VLOOKUP(A6673,Produtos!$A:$E,5,FALSE),0),"ABAIXO DO MINIMO","OK"))</f>
        <v/>
      </c>
    </row>
    <row r="6674">
      <c r="B6674">
        <f>IFERROR(VLOOKUP(A6674,Produtos!A:B,2,FALSE),"")</f>
        <v/>
      </c>
      <c r="D6674" s="10">
        <f>IFERROR(INDEX(Lotes!$E:$E,MATCH(1,(Lotes!$A:$A=A6674)*(Lotes!$C:$C=C6674),0)),"")</f>
        <v/>
      </c>
      <c r="E6674" s="14">
        <f>IF(D6674="","",D6674-TODAY())</f>
        <v/>
      </c>
      <c r="F6674">
        <f>IF(D6674="","",IF(E6674&lt;0,"VENCIDO",IF(E6674&lt;=30,"VENCE EM &lt;= 30 DIAS",IF(E6674&lt;=60,"ATENCAO (31-60 DIAS)","OK"))))</f>
        <v/>
      </c>
      <c r="G6674" s="14">
        <f>SUMIFS(Lancamentos!$G:$G,Lancamentos!$C:$C,$A6674,Lancamentos!$E:$E,$C6674,Lancamentos!$B:$B,"ENTRADA")</f>
        <v/>
      </c>
      <c r="H6674" s="14">
        <f>SUMIFS(Lancamentos!$G:$G,Lancamentos!$C:$C,$A6674,Lancamentos!$E:$E,$C6674,Lancamentos!$B:$B,"SAIDA_USO")</f>
        <v/>
      </c>
      <c r="I6674" s="14">
        <f>SUMIFS(Lancamentos!$G:$G,Lancamentos!$C:$C,$A6674,Lancamentos!$E:$E,$C6674,Lancamentos!$B:$B,"SAIDA_DESCARTE")</f>
        <v/>
      </c>
      <c r="J6674" s="14">
        <f>G6674-H6674-I6674</f>
        <v/>
      </c>
      <c r="K6674">
        <f>IF(A6674="","",IF(J6674&lt;=IFERROR(VLOOKUP(A6674,Produtos!$A:$E,5,FALSE),0),"ABAIXO DO MINIMO","OK"))</f>
        <v/>
      </c>
    </row>
    <row r="6675">
      <c r="B6675">
        <f>IFERROR(VLOOKUP(A6675,Produtos!A:B,2,FALSE),"")</f>
        <v/>
      </c>
      <c r="D6675" s="10">
        <f>IFERROR(INDEX(Lotes!$E:$E,MATCH(1,(Lotes!$A:$A=A6675)*(Lotes!$C:$C=C6675),0)),"")</f>
        <v/>
      </c>
      <c r="E6675" s="14">
        <f>IF(D6675="","",D6675-TODAY())</f>
        <v/>
      </c>
      <c r="F6675">
        <f>IF(D6675="","",IF(E6675&lt;0,"VENCIDO",IF(E6675&lt;=30,"VENCE EM &lt;= 30 DIAS",IF(E6675&lt;=60,"ATENCAO (31-60 DIAS)","OK"))))</f>
        <v/>
      </c>
      <c r="G6675" s="14">
        <f>SUMIFS(Lancamentos!$G:$G,Lancamentos!$C:$C,$A6675,Lancamentos!$E:$E,$C6675,Lancamentos!$B:$B,"ENTRADA")</f>
        <v/>
      </c>
      <c r="H6675" s="14">
        <f>SUMIFS(Lancamentos!$G:$G,Lancamentos!$C:$C,$A6675,Lancamentos!$E:$E,$C6675,Lancamentos!$B:$B,"SAIDA_USO")</f>
        <v/>
      </c>
      <c r="I6675" s="14">
        <f>SUMIFS(Lancamentos!$G:$G,Lancamentos!$C:$C,$A6675,Lancamentos!$E:$E,$C6675,Lancamentos!$B:$B,"SAIDA_DESCARTE")</f>
        <v/>
      </c>
      <c r="J6675" s="14">
        <f>G6675-H6675-I6675</f>
        <v/>
      </c>
      <c r="K6675">
        <f>IF(A6675="","",IF(J6675&lt;=IFERROR(VLOOKUP(A6675,Produtos!$A:$E,5,FALSE),0),"ABAIXO DO MINIMO","OK"))</f>
        <v/>
      </c>
    </row>
    <row r="6676">
      <c r="B6676">
        <f>IFERROR(VLOOKUP(A6676,Produtos!A:B,2,FALSE),"")</f>
        <v/>
      </c>
      <c r="D6676" s="10">
        <f>IFERROR(INDEX(Lotes!$E:$E,MATCH(1,(Lotes!$A:$A=A6676)*(Lotes!$C:$C=C6676),0)),"")</f>
        <v/>
      </c>
      <c r="E6676" s="14">
        <f>IF(D6676="","",D6676-TODAY())</f>
        <v/>
      </c>
      <c r="F6676">
        <f>IF(D6676="","",IF(E6676&lt;0,"VENCIDO",IF(E6676&lt;=30,"VENCE EM &lt;= 30 DIAS",IF(E6676&lt;=60,"ATENCAO (31-60 DIAS)","OK"))))</f>
        <v/>
      </c>
      <c r="G6676" s="14">
        <f>SUMIFS(Lancamentos!$G:$G,Lancamentos!$C:$C,$A6676,Lancamentos!$E:$E,$C6676,Lancamentos!$B:$B,"ENTRADA")</f>
        <v/>
      </c>
      <c r="H6676" s="14">
        <f>SUMIFS(Lancamentos!$G:$G,Lancamentos!$C:$C,$A6676,Lancamentos!$E:$E,$C6676,Lancamentos!$B:$B,"SAIDA_USO")</f>
        <v/>
      </c>
      <c r="I6676" s="14">
        <f>SUMIFS(Lancamentos!$G:$G,Lancamentos!$C:$C,$A6676,Lancamentos!$E:$E,$C6676,Lancamentos!$B:$B,"SAIDA_DESCARTE")</f>
        <v/>
      </c>
      <c r="J6676" s="14">
        <f>G6676-H6676-I6676</f>
        <v/>
      </c>
      <c r="K6676">
        <f>IF(A6676="","",IF(J6676&lt;=IFERROR(VLOOKUP(A6676,Produtos!$A:$E,5,FALSE),0),"ABAIXO DO MINIMO","OK"))</f>
        <v/>
      </c>
    </row>
    <row r="6677">
      <c r="B6677">
        <f>IFERROR(VLOOKUP(A6677,Produtos!A:B,2,FALSE),"")</f>
        <v/>
      </c>
      <c r="D6677" s="10">
        <f>IFERROR(INDEX(Lotes!$E:$E,MATCH(1,(Lotes!$A:$A=A6677)*(Lotes!$C:$C=C6677),0)),"")</f>
        <v/>
      </c>
      <c r="E6677" s="14">
        <f>IF(D6677="","",D6677-TODAY())</f>
        <v/>
      </c>
      <c r="F6677">
        <f>IF(D6677="","",IF(E6677&lt;0,"VENCIDO",IF(E6677&lt;=30,"VENCE EM &lt;= 30 DIAS",IF(E6677&lt;=60,"ATENCAO (31-60 DIAS)","OK"))))</f>
        <v/>
      </c>
      <c r="G6677" s="14">
        <f>SUMIFS(Lancamentos!$G:$G,Lancamentos!$C:$C,$A6677,Lancamentos!$E:$E,$C6677,Lancamentos!$B:$B,"ENTRADA")</f>
        <v/>
      </c>
      <c r="H6677" s="14">
        <f>SUMIFS(Lancamentos!$G:$G,Lancamentos!$C:$C,$A6677,Lancamentos!$E:$E,$C6677,Lancamentos!$B:$B,"SAIDA_USO")</f>
        <v/>
      </c>
      <c r="I6677" s="14">
        <f>SUMIFS(Lancamentos!$G:$G,Lancamentos!$C:$C,$A6677,Lancamentos!$E:$E,$C6677,Lancamentos!$B:$B,"SAIDA_DESCARTE")</f>
        <v/>
      </c>
      <c r="J6677" s="14">
        <f>G6677-H6677-I6677</f>
        <v/>
      </c>
      <c r="K6677">
        <f>IF(A6677="","",IF(J6677&lt;=IFERROR(VLOOKUP(A6677,Produtos!$A:$E,5,FALSE),0),"ABAIXO DO MINIMO","OK"))</f>
        <v/>
      </c>
    </row>
    <row r="6678">
      <c r="B6678">
        <f>IFERROR(VLOOKUP(A6678,Produtos!A:B,2,FALSE),"")</f>
        <v/>
      </c>
      <c r="D6678" s="10">
        <f>IFERROR(INDEX(Lotes!$E:$E,MATCH(1,(Lotes!$A:$A=A6678)*(Lotes!$C:$C=C6678),0)),"")</f>
        <v/>
      </c>
      <c r="E6678" s="14">
        <f>IF(D6678="","",D6678-TODAY())</f>
        <v/>
      </c>
      <c r="F6678">
        <f>IF(D6678="","",IF(E6678&lt;0,"VENCIDO",IF(E6678&lt;=30,"VENCE EM &lt;= 30 DIAS",IF(E6678&lt;=60,"ATENCAO (31-60 DIAS)","OK"))))</f>
        <v/>
      </c>
      <c r="G6678" s="14">
        <f>SUMIFS(Lancamentos!$G:$G,Lancamentos!$C:$C,$A6678,Lancamentos!$E:$E,$C6678,Lancamentos!$B:$B,"ENTRADA")</f>
        <v/>
      </c>
      <c r="H6678" s="14">
        <f>SUMIFS(Lancamentos!$G:$G,Lancamentos!$C:$C,$A6678,Lancamentos!$E:$E,$C6678,Lancamentos!$B:$B,"SAIDA_USO")</f>
        <v/>
      </c>
      <c r="I6678" s="14">
        <f>SUMIFS(Lancamentos!$G:$G,Lancamentos!$C:$C,$A6678,Lancamentos!$E:$E,$C6678,Lancamentos!$B:$B,"SAIDA_DESCARTE")</f>
        <v/>
      </c>
      <c r="J6678" s="14">
        <f>G6678-H6678-I6678</f>
        <v/>
      </c>
      <c r="K6678">
        <f>IF(A6678="","",IF(J6678&lt;=IFERROR(VLOOKUP(A6678,Produtos!$A:$E,5,FALSE),0),"ABAIXO DO MINIMO","OK"))</f>
        <v/>
      </c>
    </row>
    <row r="6679">
      <c r="B6679">
        <f>IFERROR(VLOOKUP(A6679,Produtos!A:B,2,FALSE),"")</f>
        <v/>
      </c>
      <c r="D6679" s="10">
        <f>IFERROR(INDEX(Lotes!$E:$E,MATCH(1,(Lotes!$A:$A=A6679)*(Lotes!$C:$C=C6679),0)),"")</f>
        <v/>
      </c>
      <c r="E6679" s="14">
        <f>IF(D6679="","",D6679-TODAY())</f>
        <v/>
      </c>
      <c r="F6679">
        <f>IF(D6679="","",IF(E6679&lt;0,"VENCIDO",IF(E6679&lt;=30,"VENCE EM &lt;= 30 DIAS",IF(E6679&lt;=60,"ATENCAO (31-60 DIAS)","OK"))))</f>
        <v/>
      </c>
      <c r="G6679" s="14">
        <f>SUMIFS(Lancamentos!$G:$G,Lancamentos!$C:$C,$A6679,Lancamentos!$E:$E,$C6679,Lancamentos!$B:$B,"ENTRADA")</f>
        <v/>
      </c>
      <c r="H6679" s="14">
        <f>SUMIFS(Lancamentos!$G:$G,Lancamentos!$C:$C,$A6679,Lancamentos!$E:$E,$C6679,Lancamentos!$B:$B,"SAIDA_USO")</f>
        <v/>
      </c>
      <c r="I6679" s="14">
        <f>SUMIFS(Lancamentos!$G:$G,Lancamentos!$C:$C,$A6679,Lancamentos!$E:$E,$C6679,Lancamentos!$B:$B,"SAIDA_DESCARTE")</f>
        <v/>
      </c>
      <c r="J6679" s="14">
        <f>G6679-H6679-I6679</f>
        <v/>
      </c>
      <c r="K6679">
        <f>IF(A6679="","",IF(J6679&lt;=IFERROR(VLOOKUP(A6679,Produtos!$A:$E,5,FALSE),0),"ABAIXO DO MINIMO","OK"))</f>
        <v/>
      </c>
    </row>
    <row r="6680">
      <c r="B6680">
        <f>IFERROR(VLOOKUP(A6680,Produtos!A:B,2,FALSE),"")</f>
        <v/>
      </c>
      <c r="D6680" s="10">
        <f>IFERROR(INDEX(Lotes!$E:$E,MATCH(1,(Lotes!$A:$A=A6680)*(Lotes!$C:$C=C6680),0)),"")</f>
        <v/>
      </c>
      <c r="E6680" s="14">
        <f>IF(D6680="","",D6680-TODAY())</f>
        <v/>
      </c>
      <c r="F6680">
        <f>IF(D6680="","",IF(E6680&lt;0,"VENCIDO",IF(E6680&lt;=30,"VENCE EM &lt;= 30 DIAS",IF(E6680&lt;=60,"ATENCAO (31-60 DIAS)","OK"))))</f>
        <v/>
      </c>
      <c r="G6680" s="14">
        <f>SUMIFS(Lancamentos!$G:$G,Lancamentos!$C:$C,$A6680,Lancamentos!$E:$E,$C6680,Lancamentos!$B:$B,"ENTRADA")</f>
        <v/>
      </c>
      <c r="H6680" s="14">
        <f>SUMIFS(Lancamentos!$G:$G,Lancamentos!$C:$C,$A6680,Lancamentos!$E:$E,$C6680,Lancamentos!$B:$B,"SAIDA_USO")</f>
        <v/>
      </c>
      <c r="I6680" s="14">
        <f>SUMIFS(Lancamentos!$G:$G,Lancamentos!$C:$C,$A6680,Lancamentos!$E:$E,$C6680,Lancamentos!$B:$B,"SAIDA_DESCARTE")</f>
        <v/>
      </c>
      <c r="J6680" s="14">
        <f>G6680-H6680-I6680</f>
        <v/>
      </c>
      <c r="K6680">
        <f>IF(A6680="","",IF(J6680&lt;=IFERROR(VLOOKUP(A6680,Produtos!$A:$E,5,FALSE),0),"ABAIXO DO MINIMO","OK"))</f>
        <v/>
      </c>
    </row>
    <row r="6681">
      <c r="B6681">
        <f>IFERROR(VLOOKUP(A6681,Produtos!A:B,2,FALSE),"")</f>
        <v/>
      </c>
      <c r="D6681" s="10">
        <f>IFERROR(INDEX(Lotes!$E:$E,MATCH(1,(Lotes!$A:$A=A6681)*(Lotes!$C:$C=C6681),0)),"")</f>
        <v/>
      </c>
      <c r="E6681" s="14">
        <f>IF(D6681="","",D6681-TODAY())</f>
        <v/>
      </c>
      <c r="F6681">
        <f>IF(D6681="","",IF(E6681&lt;0,"VENCIDO",IF(E6681&lt;=30,"VENCE EM &lt;= 30 DIAS",IF(E6681&lt;=60,"ATENCAO (31-60 DIAS)","OK"))))</f>
        <v/>
      </c>
      <c r="G6681" s="14">
        <f>SUMIFS(Lancamentos!$G:$G,Lancamentos!$C:$C,$A6681,Lancamentos!$E:$E,$C6681,Lancamentos!$B:$B,"ENTRADA")</f>
        <v/>
      </c>
      <c r="H6681" s="14">
        <f>SUMIFS(Lancamentos!$G:$G,Lancamentos!$C:$C,$A6681,Lancamentos!$E:$E,$C6681,Lancamentos!$B:$B,"SAIDA_USO")</f>
        <v/>
      </c>
      <c r="I6681" s="14">
        <f>SUMIFS(Lancamentos!$G:$G,Lancamentos!$C:$C,$A6681,Lancamentos!$E:$E,$C6681,Lancamentos!$B:$B,"SAIDA_DESCARTE")</f>
        <v/>
      </c>
      <c r="J6681" s="14">
        <f>G6681-H6681-I6681</f>
        <v/>
      </c>
      <c r="K6681">
        <f>IF(A6681="","",IF(J6681&lt;=IFERROR(VLOOKUP(A6681,Produtos!$A:$E,5,FALSE),0),"ABAIXO DO MINIMO","OK"))</f>
        <v/>
      </c>
    </row>
    <row r="6682">
      <c r="B6682">
        <f>IFERROR(VLOOKUP(A6682,Produtos!A:B,2,FALSE),"")</f>
        <v/>
      </c>
      <c r="D6682" s="10">
        <f>IFERROR(INDEX(Lotes!$E:$E,MATCH(1,(Lotes!$A:$A=A6682)*(Lotes!$C:$C=C6682),0)),"")</f>
        <v/>
      </c>
      <c r="E6682" s="14">
        <f>IF(D6682="","",D6682-TODAY())</f>
        <v/>
      </c>
      <c r="F6682">
        <f>IF(D6682="","",IF(E6682&lt;0,"VENCIDO",IF(E6682&lt;=30,"VENCE EM &lt;= 30 DIAS",IF(E6682&lt;=60,"ATENCAO (31-60 DIAS)","OK"))))</f>
        <v/>
      </c>
      <c r="G6682" s="14">
        <f>SUMIFS(Lancamentos!$G:$G,Lancamentos!$C:$C,$A6682,Lancamentos!$E:$E,$C6682,Lancamentos!$B:$B,"ENTRADA")</f>
        <v/>
      </c>
      <c r="H6682" s="14">
        <f>SUMIFS(Lancamentos!$G:$G,Lancamentos!$C:$C,$A6682,Lancamentos!$E:$E,$C6682,Lancamentos!$B:$B,"SAIDA_USO")</f>
        <v/>
      </c>
      <c r="I6682" s="14">
        <f>SUMIFS(Lancamentos!$G:$G,Lancamentos!$C:$C,$A6682,Lancamentos!$E:$E,$C6682,Lancamentos!$B:$B,"SAIDA_DESCARTE")</f>
        <v/>
      </c>
      <c r="J6682" s="14">
        <f>G6682-H6682-I6682</f>
        <v/>
      </c>
      <c r="K6682">
        <f>IF(A6682="","",IF(J6682&lt;=IFERROR(VLOOKUP(A6682,Produtos!$A:$E,5,FALSE),0),"ABAIXO DO MINIMO","OK"))</f>
        <v/>
      </c>
    </row>
    <row r="6683">
      <c r="B6683">
        <f>IFERROR(VLOOKUP(A6683,Produtos!A:B,2,FALSE),"")</f>
        <v/>
      </c>
      <c r="D6683" s="10">
        <f>IFERROR(INDEX(Lotes!$E:$E,MATCH(1,(Lotes!$A:$A=A6683)*(Lotes!$C:$C=C6683),0)),"")</f>
        <v/>
      </c>
      <c r="E6683" s="14">
        <f>IF(D6683="","",D6683-TODAY())</f>
        <v/>
      </c>
      <c r="F6683">
        <f>IF(D6683="","",IF(E6683&lt;0,"VENCIDO",IF(E6683&lt;=30,"VENCE EM &lt;= 30 DIAS",IF(E6683&lt;=60,"ATENCAO (31-60 DIAS)","OK"))))</f>
        <v/>
      </c>
      <c r="G6683" s="14">
        <f>SUMIFS(Lancamentos!$G:$G,Lancamentos!$C:$C,$A6683,Lancamentos!$E:$E,$C6683,Lancamentos!$B:$B,"ENTRADA")</f>
        <v/>
      </c>
      <c r="H6683" s="14">
        <f>SUMIFS(Lancamentos!$G:$G,Lancamentos!$C:$C,$A6683,Lancamentos!$E:$E,$C6683,Lancamentos!$B:$B,"SAIDA_USO")</f>
        <v/>
      </c>
      <c r="I6683" s="14">
        <f>SUMIFS(Lancamentos!$G:$G,Lancamentos!$C:$C,$A6683,Lancamentos!$E:$E,$C6683,Lancamentos!$B:$B,"SAIDA_DESCARTE")</f>
        <v/>
      </c>
      <c r="J6683" s="14">
        <f>G6683-H6683-I6683</f>
        <v/>
      </c>
      <c r="K6683">
        <f>IF(A6683="","",IF(J6683&lt;=IFERROR(VLOOKUP(A6683,Produtos!$A:$E,5,FALSE),0),"ABAIXO DO MINIMO","OK"))</f>
        <v/>
      </c>
    </row>
    <row r="6684">
      <c r="B6684">
        <f>IFERROR(VLOOKUP(A6684,Produtos!A:B,2,FALSE),"")</f>
        <v/>
      </c>
      <c r="D6684" s="10">
        <f>IFERROR(INDEX(Lotes!$E:$E,MATCH(1,(Lotes!$A:$A=A6684)*(Lotes!$C:$C=C6684),0)),"")</f>
        <v/>
      </c>
      <c r="E6684" s="14">
        <f>IF(D6684="","",D6684-TODAY())</f>
        <v/>
      </c>
      <c r="F6684">
        <f>IF(D6684="","",IF(E6684&lt;0,"VENCIDO",IF(E6684&lt;=30,"VENCE EM &lt;= 30 DIAS",IF(E6684&lt;=60,"ATENCAO (31-60 DIAS)","OK"))))</f>
        <v/>
      </c>
      <c r="G6684" s="14">
        <f>SUMIFS(Lancamentos!$G:$G,Lancamentos!$C:$C,$A6684,Lancamentos!$E:$E,$C6684,Lancamentos!$B:$B,"ENTRADA")</f>
        <v/>
      </c>
      <c r="H6684" s="14">
        <f>SUMIFS(Lancamentos!$G:$G,Lancamentos!$C:$C,$A6684,Lancamentos!$E:$E,$C6684,Lancamentos!$B:$B,"SAIDA_USO")</f>
        <v/>
      </c>
      <c r="I6684" s="14">
        <f>SUMIFS(Lancamentos!$G:$G,Lancamentos!$C:$C,$A6684,Lancamentos!$E:$E,$C6684,Lancamentos!$B:$B,"SAIDA_DESCARTE")</f>
        <v/>
      </c>
      <c r="J6684" s="14">
        <f>G6684-H6684-I6684</f>
        <v/>
      </c>
      <c r="K6684">
        <f>IF(A6684="","",IF(J6684&lt;=IFERROR(VLOOKUP(A6684,Produtos!$A:$E,5,FALSE),0),"ABAIXO DO MINIMO","OK"))</f>
        <v/>
      </c>
    </row>
    <row r="6685">
      <c r="B6685">
        <f>IFERROR(VLOOKUP(A6685,Produtos!A:B,2,FALSE),"")</f>
        <v/>
      </c>
      <c r="D6685" s="10">
        <f>IFERROR(INDEX(Lotes!$E:$E,MATCH(1,(Lotes!$A:$A=A6685)*(Lotes!$C:$C=C6685),0)),"")</f>
        <v/>
      </c>
      <c r="E6685" s="14">
        <f>IF(D6685="","",D6685-TODAY())</f>
        <v/>
      </c>
      <c r="F6685">
        <f>IF(D6685="","",IF(E6685&lt;0,"VENCIDO",IF(E6685&lt;=30,"VENCE EM &lt;= 30 DIAS",IF(E6685&lt;=60,"ATENCAO (31-60 DIAS)","OK"))))</f>
        <v/>
      </c>
      <c r="G6685" s="14">
        <f>SUMIFS(Lancamentos!$G:$G,Lancamentos!$C:$C,$A6685,Lancamentos!$E:$E,$C6685,Lancamentos!$B:$B,"ENTRADA")</f>
        <v/>
      </c>
      <c r="H6685" s="14">
        <f>SUMIFS(Lancamentos!$G:$G,Lancamentos!$C:$C,$A6685,Lancamentos!$E:$E,$C6685,Lancamentos!$B:$B,"SAIDA_USO")</f>
        <v/>
      </c>
      <c r="I6685" s="14">
        <f>SUMIFS(Lancamentos!$G:$G,Lancamentos!$C:$C,$A6685,Lancamentos!$E:$E,$C6685,Lancamentos!$B:$B,"SAIDA_DESCARTE")</f>
        <v/>
      </c>
      <c r="J6685" s="14">
        <f>G6685-H6685-I6685</f>
        <v/>
      </c>
      <c r="K6685">
        <f>IF(A6685="","",IF(J6685&lt;=IFERROR(VLOOKUP(A6685,Produtos!$A:$E,5,FALSE),0),"ABAIXO DO MINIMO","OK"))</f>
        <v/>
      </c>
    </row>
    <row r="6686">
      <c r="B6686">
        <f>IFERROR(VLOOKUP(A6686,Produtos!A:B,2,FALSE),"")</f>
        <v/>
      </c>
      <c r="D6686" s="10">
        <f>IFERROR(INDEX(Lotes!$E:$E,MATCH(1,(Lotes!$A:$A=A6686)*(Lotes!$C:$C=C6686),0)),"")</f>
        <v/>
      </c>
      <c r="E6686" s="14">
        <f>IF(D6686="","",D6686-TODAY())</f>
        <v/>
      </c>
      <c r="F6686">
        <f>IF(D6686="","",IF(E6686&lt;0,"VENCIDO",IF(E6686&lt;=30,"VENCE EM &lt;= 30 DIAS",IF(E6686&lt;=60,"ATENCAO (31-60 DIAS)","OK"))))</f>
        <v/>
      </c>
      <c r="G6686" s="14">
        <f>SUMIFS(Lancamentos!$G:$G,Lancamentos!$C:$C,$A6686,Lancamentos!$E:$E,$C6686,Lancamentos!$B:$B,"ENTRADA")</f>
        <v/>
      </c>
      <c r="H6686" s="14">
        <f>SUMIFS(Lancamentos!$G:$G,Lancamentos!$C:$C,$A6686,Lancamentos!$E:$E,$C6686,Lancamentos!$B:$B,"SAIDA_USO")</f>
        <v/>
      </c>
      <c r="I6686" s="14">
        <f>SUMIFS(Lancamentos!$G:$G,Lancamentos!$C:$C,$A6686,Lancamentos!$E:$E,$C6686,Lancamentos!$B:$B,"SAIDA_DESCARTE")</f>
        <v/>
      </c>
      <c r="J6686" s="14">
        <f>G6686-H6686-I6686</f>
        <v/>
      </c>
      <c r="K6686">
        <f>IF(A6686="","",IF(J6686&lt;=IFERROR(VLOOKUP(A6686,Produtos!$A:$E,5,FALSE),0),"ABAIXO DO MINIMO","OK"))</f>
        <v/>
      </c>
    </row>
    <row r="6687">
      <c r="B6687">
        <f>IFERROR(VLOOKUP(A6687,Produtos!A:B,2,FALSE),"")</f>
        <v/>
      </c>
      <c r="D6687" s="10">
        <f>IFERROR(INDEX(Lotes!$E:$E,MATCH(1,(Lotes!$A:$A=A6687)*(Lotes!$C:$C=C6687),0)),"")</f>
        <v/>
      </c>
      <c r="E6687" s="14">
        <f>IF(D6687="","",D6687-TODAY())</f>
        <v/>
      </c>
      <c r="F6687">
        <f>IF(D6687="","",IF(E6687&lt;0,"VENCIDO",IF(E6687&lt;=30,"VENCE EM &lt;= 30 DIAS",IF(E6687&lt;=60,"ATENCAO (31-60 DIAS)","OK"))))</f>
        <v/>
      </c>
      <c r="G6687" s="14">
        <f>SUMIFS(Lancamentos!$G:$G,Lancamentos!$C:$C,$A6687,Lancamentos!$E:$E,$C6687,Lancamentos!$B:$B,"ENTRADA")</f>
        <v/>
      </c>
      <c r="H6687" s="14">
        <f>SUMIFS(Lancamentos!$G:$G,Lancamentos!$C:$C,$A6687,Lancamentos!$E:$E,$C6687,Lancamentos!$B:$B,"SAIDA_USO")</f>
        <v/>
      </c>
      <c r="I6687" s="14">
        <f>SUMIFS(Lancamentos!$G:$G,Lancamentos!$C:$C,$A6687,Lancamentos!$E:$E,$C6687,Lancamentos!$B:$B,"SAIDA_DESCARTE")</f>
        <v/>
      </c>
      <c r="J6687" s="14">
        <f>G6687-H6687-I6687</f>
        <v/>
      </c>
      <c r="K6687">
        <f>IF(A6687="","",IF(J6687&lt;=IFERROR(VLOOKUP(A6687,Produtos!$A:$E,5,FALSE),0),"ABAIXO DO MINIMO","OK"))</f>
        <v/>
      </c>
    </row>
    <row r="6688">
      <c r="B6688">
        <f>IFERROR(VLOOKUP(A6688,Produtos!A:B,2,FALSE),"")</f>
        <v/>
      </c>
      <c r="D6688" s="10">
        <f>IFERROR(INDEX(Lotes!$E:$E,MATCH(1,(Lotes!$A:$A=A6688)*(Lotes!$C:$C=C6688),0)),"")</f>
        <v/>
      </c>
      <c r="E6688" s="14">
        <f>IF(D6688="","",D6688-TODAY())</f>
        <v/>
      </c>
      <c r="F6688">
        <f>IF(D6688="","",IF(E6688&lt;0,"VENCIDO",IF(E6688&lt;=30,"VENCE EM &lt;= 30 DIAS",IF(E6688&lt;=60,"ATENCAO (31-60 DIAS)","OK"))))</f>
        <v/>
      </c>
      <c r="G6688" s="14">
        <f>SUMIFS(Lancamentos!$G:$G,Lancamentos!$C:$C,$A6688,Lancamentos!$E:$E,$C6688,Lancamentos!$B:$B,"ENTRADA")</f>
        <v/>
      </c>
      <c r="H6688" s="14">
        <f>SUMIFS(Lancamentos!$G:$G,Lancamentos!$C:$C,$A6688,Lancamentos!$E:$E,$C6688,Lancamentos!$B:$B,"SAIDA_USO")</f>
        <v/>
      </c>
      <c r="I6688" s="14">
        <f>SUMIFS(Lancamentos!$G:$G,Lancamentos!$C:$C,$A6688,Lancamentos!$E:$E,$C6688,Lancamentos!$B:$B,"SAIDA_DESCARTE")</f>
        <v/>
      </c>
      <c r="J6688" s="14">
        <f>G6688-H6688-I6688</f>
        <v/>
      </c>
      <c r="K6688">
        <f>IF(A6688="","",IF(J6688&lt;=IFERROR(VLOOKUP(A6688,Produtos!$A:$E,5,FALSE),0),"ABAIXO DO MINIMO","OK"))</f>
        <v/>
      </c>
    </row>
    <row r="6689">
      <c r="B6689">
        <f>IFERROR(VLOOKUP(A6689,Produtos!A:B,2,FALSE),"")</f>
        <v/>
      </c>
      <c r="D6689" s="10">
        <f>IFERROR(INDEX(Lotes!$E:$E,MATCH(1,(Lotes!$A:$A=A6689)*(Lotes!$C:$C=C6689),0)),"")</f>
        <v/>
      </c>
      <c r="E6689" s="14">
        <f>IF(D6689="","",D6689-TODAY())</f>
        <v/>
      </c>
      <c r="F6689">
        <f>IF(D6689="","",IF(E6689&lt;0,"VENCIDO",IF(E6689&lt;=30,"VENCE EM &lt;= 30 DIAS",IF(E6689&lt;=60,"ATENCAO (31-60 DIAS)","OK"))))</f>
        <v/>
      </c>
      <c r="G6689" s="14">
        <f>SUMIFS(Lancamentos!$G:$G,Lancamentos!$C:$C,$A6689,Lancamentos!$E:$E,$C6689,Lancamentos!$B:$B,"ENTRADA")</f>
        <v/>
      </c>
      <c r="H6689" s="14">
        <f>SUMIFS(Lancamentos!$G:$G,Lancamentos!$C:$C,$A6689,Lancamentos!$E:$E,$C6689,Lancamentos!$B:$B,"SAIDA_USO")</f>
        <v/>
      </c>
      <c r="I6689" s="14">
        <f>SUMIFS(Lancamentos!$G:$G,Lancamentos!$C:$C,$A6689,Lancamentos!$E:$E,$C6689,Lancamentos!$B:$B,"SAIDA_DESCARTE")</f>
        <v/>
      </c>
      <c r="J6689" s="14">
        <f>G6689-H6689-I6689</f>
        <v/>
      </c>
      <c r="K6689">
        <f>IF(A6689="","",IF(J6689&lt;=IFERROR(VLOOKUP(A6689,Produtos!$A:$E,5,FALSE),0),"ABAIXO DO MINIMO","OK"))</f>
        <v/>
      </c>
    </row>
    <row r="6690">
      <c r="B6690">
        <f>IFERROR(VLOOKUP(A6690,Produtos!A:B,2,FALSE),"")</f>
        <v/>
      </c>
      <c r="D6690" s="10">
        <f>IFERROR(INDEX(Lotes!$E:$E,MATCH(1,(Lotes!$A:$A=A6690)*(Lotes!$C:$C=C6690),0)),"")</f>
        <v/>
      </c>
      <c r="E6690" s="14">
        <f>IF(D6690="","",D6690-TODAY())</f>
        <v/>
      </c>
      <c r="F6690">
        <f>IF(D6690="","",IF(E6690&lt;0,"VENCIDO",IF(E6690&lt;=30,"VENCE EM &lt;= 30 DIAS",IF(E6690&lt;=60,"ATENCAO (31-60 DIAS)","OK"))))</f>
        <v/>
      </c>
      <c r="G6690" s="14">
        <f>SUMIFS(Lancamentos!$G:$G,Lancamentos!$C:$C,$A6690,Lancamentos!$E:$E,$C6690,Lancamentos!$B:$B,"ENTRADA")</f>
        <v/>
      </c>
      <c r="H6690" s="14">
        <f>SUMIFS(Lancamentos!$G:$G,Lancamentos!$C:$C,$A6690,Lancamentos!$E:$E,$C6690,Lancamentos!$B:$B,"SAIDA_USO")</f>
        <v/>
      </c>
      <c r="I6690" s="14">
        <f>SUMIFS(Lancamentos!$G:$G,Lancamentos!$C:$C,$A6690,Lancamentos!$E:$E,$C6690,Lancamentos!$B:$B,"SAIDA_DESCARTE")</f>
        <v/>
      </c>
      <c r="J6690" s="14">
        <f>G6690-H6690-I6690</f>
        <v/>
      </c>
      <c r="K6690">
        <f>IF(A6690="","",IF(J6690&lt;=IFERROR(VLOOKUP(A6690,Produtos!$A:$E,5,FALSE),0),"ABAIXO DO MINIMO","OK"))</f>
        <v/>
      </c>
    </row>
    <row r="6691">
      <c r="B6691">
        <f>IFERROR(VLOOKUP(A6691,Produtos!A:B,2,FALSE),"")</f>
        <v/>
      </c>
      <c r="D6691" s="10">
        <f>IFERROR(INDEX(Lotes!$E:$E,MATCH(1,(Lotes!$A:$A=A6691)*(Lotes!$C:$C=C6691),0)),"")</f>
        <v/>
      </c>
      <c r="E6691" s="14">
        <f>IF(D6691="","",D6691-TODAY())</f>
        <v/>
      </c>
      <c r="F6691">
        <f>IF(D6691="","",IF(E6691&lt;0,"VENCIDO",IF(E6691&lt;=30,"VENCE EM &lt;= 30 DIAS",IF(E6691&lt;=60,"ATENCAO (31-60 DIAS)","OK"))))</f>
        <v/>
      </c>
      <c r="G6691" s="14">
        <f>SUMIFS(Lancamentos!$G:$G,Lancamentos!$C:$C,$A6691,Lancamentos!$E:$E,$C6691,Lancamentos!$B:$B,"ENTRADA")</f>
        <v/>
      </c>
      <c r="H6691" s="14">
        <f>SUMIFS(Lancamentos!$G:$G,Lancamentos!$C:$C,$A6691,Lancamentos!$E:$E,$C6691,Lancamentos!$B:$B,"SAIDA_USO")</f>
        <v/>
      </c>
      <c r="I6691" s="14">
        <f>SUMIFS(Lancamentos!$G:$G,Lancamentos!$C:$C,$A6691,Lancamentos!$E:$E,$C6691,Lancamentos!$B:$B,"SAIDA_DESCARTE")</f>
        <v/>
      </c>
      <c r="J6691" s="14">
        <f>G6691-H6691-I6691</f>
        <v/>
      </c>
      <c r="K6691">
        <f>IF(A6691="","",IF(J6691&lt;=IFERROR(VLOOKUP(A6691,Produtos!$A:$E,5,FALSE),0),"ABAIXO DO MINIMO","OK"))</f>
        <v/>
      </c>
    </row>
    <row r="6692">
      <c r="B6692">
        <f>IFERROR(VLOOKUP(A6692,Produtos!A:B,2,FALSE),"")</f>
        <v/>
      </c>
      <c r="D6692" s="10">
        <f>IFERROR(INDEX(Lotes!$E:$E,MATCH(1,(Lotes!$A:$A=A6692)*(Lotes!$C:$C=C6692),0)),"")</f>
        <v/>
      </c>
      <c r="E6692" s="14">
        <f>IF(D6692="","",D6692-TODAY())</f>
        <v/>
      </c>
      <c r="F6692">
        <f>IF(D6692="","",IF(E6692&lt;0,"VENCIDO",IF(E6692&lt;=30,"VENCE EM &lt;= 30 DIAS",IF(E6692&lt;=60,"ATENCAO (31-60 DIAS)","OK"))))</f>
        <v/>
      </c>
      <c r="G6692" s="14">
        <f>SUMIFS(Lancamentos!$G:$G,Lancamentos!$C:$C,$A6692,Lancamentos!$E:$E,$C6692,Lancamentos!$B:$B,"ENTRADA")</f>
        <v/>
      </c>
      <c r="H6692" s="14">
        <f>SUMIFS(Lancamentos!$G:$G,Lancamentos!$C:$C,$A6692,Lancamentos!$E:$E,$C6692,Lancamentos!$B:$B,"SAIDA_USO")</f>
        <v/>
      </c>
      <c r="I6692" s="14">
        <f>SUMIFS(Lancamentos!$G:$G,Lancamentos!$C:$C,$A6692,Lancamentos!$E:$E,$C6692,Lancamentos!$B:$B,"SAIDA_DESCARTE")</f>
        <v/>
      </c>
      <c r="J6692" s="14">
        <f>G6692-H6692-I6692</f>
        <v/>
      </c>
      <c r="K6692">
        <f>IF(A6692="","",IF(J6692&lt;=IFERROR(VLOOKUP(A6692,Produtos!$A:$E,5,FALSE),0),"ABAIXO DO MINIMO","OK"))</f>
        <v/>
      </c>
    </row>
    <row r="6693">
      <c r="B6693">
        <f>IFERROR(VLOOKUP(A6693,Produtos!A:B,2,FALSE),"")</f>
        <v/>
      </c>
      <c r="D6693" s="10">
        <f>IFERROR(INDEX(Lotes!$E:$E,MATCH(1,(Lotes!$A:$A=A6693)*(Lotes!$C:$C=C6693),0)),"")</f>
        <v/>
      </c>
      <c r="E6693" s="14">
        <f>IF(D6693="","",D6693-TODAY())</f>
        <v/>
      </c>
      <c r="F6693">
        <f>IF(D6693="","",IF(E6693&lt;0,"VENCIDO",IF(E6693&lt;=30,"VENCE EM &lt;= 30 DIAS",IF(E6693&lt;=60,"ATENCAO (31-60 DIAS)","OK"))))</f>
        <v/>
      </c>
      <c r="G6693" s="14">
        <f>SUMIFS(Lancamentos!$G:$G,Lancamentos!$C:$C,$A6693,Lancamentos!$E:$E,$C6693,Lancamentos!$B:$B,"ENTRADA")</f>
        <v/>
      </c>
      <c r="H6693" s="14">
        <f>SUMIFS(Lancamentos!$G:$G,Lancamentos!$C:$C,$A6693,Lancamentos!$E:$E,$C6693,Lancamentos!$B:$B,"SAIDA_USO")</f>
        <v/>
      </c>
      <c r="I6693" s="14">
        <f>SUMIFS(Lancamentos!$G:$G,Lancamentos!$C:$C,$A6693,Lancamentos!$E:$E,$C6693,Lancamentos!$B:$B,"SAIDA_DESCARTE")</f>
        <v/>
      </c>
      <c r="J6693" s="14">
        <f>G6693-H6693-I6693</f>
        <v/>
      </c>
      <c r="K6693">
        <f>IF(A6693="","",IF(J6693&lt;=IFERROR(VLOOKUP(A6693,Produtos!$A:$E,5,FALSE),0),"ABAIXO DO MINIMO","OK"))</f>
        <v/>
      </c>
    </row>
    <row r="6694">
      <c r="B6694">
        <f>IFERROR(VLOOKUP(A6694,Produtos!A:B,2,FALSE),"")</f>
        <v/>
      </c>
      <c r="D6694" s="10">
        <f>IFERROR(INDEX(Lotes!$E:$E,MATCH(1,(Lotes!$A:$A=A6694)*(Lotes!$C:$C=C6694),0)),"")</f>
        <v/>
      </c>
      <c r="E6694" s="14">
        <f>IF(D6694="","",D6694-TODAY())</f>
        <v/>
      </c>
      <c r="F6694">
        <f>IF(D6694="","",IF(E6694&lt;0,"VENCIDO",IF(E6694&lt;=30,"VENCE EM &lt;= 30 DIAS",IF(E6694&lt;=60,"ATENCAO (31-60 DIAS)","OK"))))</f>
        <v/>
      </c>
      <c r="G6694" s="14">
        <f>SUMIFS(Lancamentos!$G:$G,Lancamentos!$C:$C,$A6694,Lancamentos!$E:$E,$C6694,Lancamentos!$B:$B,"ENTRADA")</f>
        <v/>
      </c>
      <c r="H6694" s="14">
        <f>SUMIFS(Lancamentos!$G:$G,Lancamentos!$C:$C,$A6694,Lancamentos!$E:$E,$C6694,Lancamentos!$B:$B,"SAIDA_USO")</f>
        <v/>
      </c>
      <c r="I6694" s="14">
        <f>SUMIFS(Lancamentos!$G:$G,Lancamentos!$C:$C,$A6694,Lancamentos!$E:$E,$C6694,Lancamentos!$B:$B,"SAIDA_DESCARTE")</f>
        <v/>
      </c>
      <c r="J6694" s="14">
        <f>G6694-H6694-I6694</f>
        <v/>
      </c>
      <c r="K6694">
        <f>IF(A6694="","",IF(J6694&lt;=IFERROR(VLOOKUP(A6694,Produtos!$A:$E,5,FALSE),0),"ABAIXO DO MINIMO","OK"))</f>
        <v/>
      </c>
    </row>
    <row r="6695">
      <c r="B6695">
        <f>IFERROR(VLOOKUP(A6695,Produtos!A:B,2,FALSE),"")</f>
        <v/>
      </c>
      <c r="D6695" s="10">
        <f>IFERROR(INDEX(Lotes!$E:$E,MATCH(1,(Lotes!$A:$A=A6695)*(Lotes!$C:$C=C6695),0)),"")</f>
        <v/>
      </c>
      <c r="E6695" s="14">
        <f>IF(D6695="","",D6695-TODAY())</f>
        <v/>
      </c>
      <c r="F6695">
        <f>IF(D6695="","",IF(E6695&lt;0,"VENCIDO",IF(E6695&lt;=30,"VENCE EM &lt;= 30 DIAS",IF(E6695&lt;=60,"ATENCAO (31-60 DIAS)","OK"))))</f>
        <v/>
      </c>
      <c r="G6695" s="14">
        <f>SUMIFS(Lancamentos!$G:$G,Lancamentos!$C:$C,$A6695,Lancamentos!$E:$E,$C6695,Lancamentos!$B:$B,"ENTRADA")</f>
        <v/>
      </c>
      <c r="H6695" s="14">
        <f>SUMIFS(Lancamentos!$G:$G,Lancamentos!$C:$C,$A6695,Lancamentos!$E:$E,$C6695,Lancamentos!$B:$B,"SAIDA_USO")</f>
        <v/>
      </c>
      <c r="I6695" s="14">
        <f>SUMIFS(Lancamentos!$G:$G,Lancamentos!$C:$C,$A6695,Lancamentos!$E:$E,$C6695,Lancamentos!$B:$B,"SAIDA_DESCARTE")</f>
        <v/>
      </c>
      <c r="J6695" s="14">
        <f>G6695-H6695-I6695</f>
        <v/>
      </c>
      <c r="K6695">
        <f>IF(A6695="","",IF(J6695&lt;=IFERROR(VLOOKUP(A6695,Produtos!$A:$E,5,FALSE),0),"ABAIXO DO MINIMO","OK"))</f>
        <v/>
      </c>
    </row>
    <row r="6696">
      <c r="B6696">
        <f>IFERROR(VLOOKUP(A6696,Produtos!A:B,2,FALSE),"")</f>
        <v/>
      </c>
      <c r="D6696" s="10">
        <f>IFERROR(INDEX(Lotes!$E:$E,MATCH(1,(Lotes!$A:$A=A6696)*(Lotes!$C:$C=C6696),0)),"")</f>
        <v/>
      </c>
      <c r="E6696" s="14">
        <f>IF(D6696="","",D6696-TODAY())</f>
        <v/>
      </c>
      <c r="F6696">
        <f>IF(D6696="","",IF(E6696&lt;0,"VENCIDO",IF(E6696&lt;=30,"VENCE EM &lt;= 30 DIAS",IF(E6696&lt;=60,"ATENCAO (31-60 DIAS)","OK"))))</f>
        <v/>
      </c>
      <c r="G6696" s="14">
        <f>SUMIFS(Lancamentos!$G:$G,Lancamentos!$C:$C,$A6696,Lancamentos!$E:$E,$C6696,Lancamentos!$B:$B,"ENTRADA")</f>
        <v/>
      </c>
      <c r="H6696" s="14">
        <f>SUMIFS(Lancamentos!$G:$G,Lancamentos!$C:$C,$A6696,Lancamentos!$E:$E,$C6696,Lancamentos!$B:$B,"SAIDA_USO")</f>
        <v/>
      </c>
      <c r="I6696" s="14">
        <f>SUMIFS(Lancamentos!$G:$G,Lancamentos!$C:$C,$A6696,Lancamentos!$E:$E,$C6696,Lancamentos!$B:$B,"SAIDA_DESCARTE")</f>
        <v/>
      </c>
      <c r="J6696" s="14">
        <f>G6696-H6696-I6696</f>
        <v/>
      </c>
      <c r="K6696">
        <f>IF(A6696="","",IF(J6696&lt;=IFERROR(VLOOKUP(A6696,Produtos!$A:$E,5,FALSE),0),"ABAIXO DO MINIMO","OK"))</f>
        <v/>
      </c>
    </row>
    <row r="6697">
      <c r="B6697">
        <f>IFERROR(VLOOKUP(A6697,Produtos!A:B,2,FALSE),"")</f>
        <v/>
      </c>
      <c r="D6697" s="10">
        <f>IFERROR(INDEX(Lotes!$E:$E,MATCH(1,(Lotes!$A:$A=A6697)*(Lotes!$C:$C=C6697),0)),"")</f>
        <v/>
      </c>
      <c r="E6697" s="14">
        <f>IF(D6697="","",D6697-TODAY())</f>
        <v/>
      </c>
      <c r="F6697">
        <f>IF(D6697="","",IF(E6697&lt;0,"VENCIDO",IF(E6697&lt;=30,"VENCE EM &lt;= 30 DIAS",IF(E6697&lt;=60,"ATENCAO (31-60 DIAS)","OK"))))</f>
        <v/>
      </c>
      <c r="G6697" s="14">
        <f>SUMIFS(Lancamentos!$G:$G,Lancamentos!$C:$C,$A6697,Lancamentos!$E:$E,$C6697,Lancamentos!$B:$B,"ENTRADA")</f>
        <v/>
      </c>
      <c r="H6697" s="14">
        <f>SUMIFS(Lancamentos!$G:$G,Lancamentos!$C:$C,$A6697,Lancamentos!$E:$E,$C6697,Lancamentos!$B:$B,"SAIDA_USO")</f>
        <v/>
      </c>
      <c r="I6697" s="14">
        <f>SUMIFS(Lancamentos!$G:$G,Lancamentos!$C:$C,$A6697,Lancamentos!$E:$E,$C6697,Lancamentos!$B:$B,"SAIDA_DESCARTE")</f>
        <v/>
      </c>
      <c r="J6697" s="14">
        <f>G6697-H6697-I6697</f>
        <v/>
      </c>
      <c r="K6697">
        <f>IF(A6697="","",IF(J6697&lt;=IFERROR(VLOOKUP(A6697,Produtos!$A:$E,5,FALSE),0),"ABAIXO DO MINIMO","OK"))</f>
        <v/>
      </c>
    </row>
    <row r="6698">
      <c r="B6698">
        <f>IFERROR(VLOOKUP(A6698,Produtos!A:B,2,FALSE),"")</f>
        <v/>
      </c>
      <c r="D6698" s="10">
        <f>IFERROR(INDEX(Lotes!$E:$E,MATCH(1,(Lotes!$A:$A=A6698)*(Lotes!$C:$C=C6698),0)),"")</f>
        <v/>
      </c>
      <c r="E6698" s="14">
        <f>IF(D6698="","",D6698-TODAY())</f>
        <v/>
      </c>
      <c r="F6698">
        <f>IF(D6698="","",IF(E6698&lt;0,"VENCIDO",IF(E6698&lt;=30,"VENCE EM &lt;= 30 DIAS",IF(E6698&lt;=60,"ATENCAO (31-60 DIAS)","OK"))))</f>
        <v/>
      </c>
      <c r="G6698" s="14">
        <f>SUMIFS(Lancamentos!$G:$G,Lancamentos!$C:$C,$A6698,Lancamentos!$E:$E,$C6698,Lancamentos!$B:$B,"ENTRADA")</f>
        <v/>
      </c>
      <c r="H6698" s="14">
        <f>SUMIFS(Lancamentos!$G:$G,Lancamentos!$C:$C,$A6698,Lancamentos!$E:$E,$C6698,Lancamentos!$B:$B,"SAIDA_USO")</f>
        <v/>
      </c>
      <c r="I6698" s="14">
        <f>SUMIFS(Lancamentos!$G:$G,Lancamentos!$C:$C,$A6698,Lancamentos!$E:$E,$C6698,Lancamentos!$B:$B,"SAIDA_DESCARTE")</f>
        <v/>
      </c>
      <c r="J6698" s="14">
        <f>G6698-H6698-I6698</f>
        <v/>
      </c>
      <c r="K6698">
        <f>IF(A6698="","",IF(J6698&lt;=IFERROR(VLOOKUP(A6698,Produtos!$A:$E,5,FALSE),0),"ABAIXO DO MINIMO","OK"))</f>
        <v/>
      </c>
    </row>
    <row r="6699">
      <c r="B6699">
        <f>IFERROR(VLOOKUP(A6699,Produtos!A:B,2,FALSE),"")</f>
        <v/>
      </c>
      <c r="D6699" s="10">
        <f>IFERROR(INDEX(Lotes!$E:$E,MATCH(1,(Lotes!$A:$A=A6699)*(Lotes!$C:$C=C6699),0)),"")</f>
        <v/>
      </c>
      <c r="E6699" s="14">
        <f>IF(D6699="","",D6699-TODAY())</f>
        <v/>
      </c>
      <c r="F6699">
        <f>IF(D6699="","",IF(E6699&lt;0,"VENCIDO",IF(E6699&lt;=30,"VENCE EM &lt;= 30 DIAS",IF(E6699&lt;=60,"ATENCAO (31-60 DIAS)","OK"))))</f>
        <v/>
      </c>
      <c r="G6699" s="14">
        <f>SUMIFS(Lancamentos!$G:$G,Lancamentos!$C:$C,$A6699,Lancamentos!$E:$E,$C6699,Lancamentos!$B:$B,"ENTRADA")</f>
        <v/>
      </c>
      <c r="H6699" s="14">
        <f>SUMIFS(Lancamentos!$G:$G,Lancamentos!$C:$C,$A6699,Lancamentos!$E:$E,$C6699,Lancamentos!$B:$B,"SAIDA_USO")</f>
        <v/>
      </c>
      <c r="I6699" s="14">
        <f>SUMIFS(Lancamentos!$G:$G,Lancamentos!$C:$C,$A6699,Lancamentos!$E:$E,$C6699,Lancamentos!$B:$B,"SAIDA_DESCARTE")</f>
        <v/>
      </c>
      <c r="J6699" s="14">
        <f>G6699-H6699-I6699</f>
        <v/>
      </c>
      <c r="K6699">
        <f>IF(A6699="","",IF(J6699&lt;=IFERROR(VLOOKUP(A6699,Produtos!$A:$E,5,FALSE),0),"ABAIXO DO MINIMO","OK"))</f>
        <v/>
      </c>
    </row>
    <row r="6700">
      <c r="B6700">
        <f>IFERROR(VLOOKUP(A6700,Produtos!A:B,2,FALSE),"")</f>
        <v/>
      </c>
      <c r="D6700" s="10">
        <f>IFERROR(INDEX(Lotes!$E:$E,MATCH(1,(Lotes!$A:$A=A6700)*(Lotes!$C:$C=C6700),0)),"")</f>
        <v/>
      </c>
      <c r="E6700" s="14">
        <f>IF(D6700="","",D6700-TODAY())</f>
        <v/>
      </c>
      <c r="F6700">
        <f>IF(D6700="","",IF(E6700&lt;0,"VENCIDO",IF(E6700&lt;=30,"VENCE EM &lt;= 30 DIAS",IF(E6700&lt;=60,"ATENCAO (31-60 DIAS)","OK"))))</f>
        <v/>
      </c>
      <c r="G6700" s="14">
        <f>SUMIFS(Lancamentos!$G:$G,Lancamentos!$C:$C,$A6700,Lancamentos!$E:$E,$C6700,Lancamentos!$B:$B,"ENTRADA")</f>
        <v/>
      </c>
      <c r="H6700" s="14">
        <f>SUMIFS(Lancamentos!$G:$G,Lancamentos!$C:$C,$A6700,Lancamentos!$E:$E,$C6700,Lancamentos!$B:$B,"SAIDA_USO")</f>
        <v/>
      </c>
      <c r="I6700" s="14">
        <f>SUMIFS(Lancamentos!$G:$G,Lancamentos!$C:$C,$A6700,Lancamentos!$E:$E,$C6700,Lancamentos!$B:$B,"SAIDA_DESCARTE")</f>
        <v/>
      </c>
      <c r="J6700" s="14">
        <f>G6700-H6700-I6700</f>
        <v/>
      </c>
      <c r="K6700">
        <f>IF(A6700="","",IF(J6700&lt;=IFERROR(VLOOKUP(A6700,Produtos!$A:$E,5,FALSE),0),"ABAIXO DO MINIMO","OK"))</f>
        <v/>
      </c>
    </row>
    <row r="6701">
      <c r="B6701">
        <f>IFERROR(VLOOKUP(A6701,Produtos!A:B,2,FALSE),"")</f>
        <v/>
      </c>
      <c r="D6701" s="10">
        <f>IFERROR(INDEX(Lotes!$E:$E,MATCH(1,(Lotes!$A:$A=A6701)*(Lotes!$C:$C=C6701),0)),"")</f>
        <v/>
      </c>
      <c r="E6701" s="14">
        <f>IF(D6701="","",D6701-TODAY())</f>
        <v/>
      </c>
      <c r="F6701">
        <f>IF(D6701="","",IF(E6701&lt;0,"VENCIDO",IF(E6701&lt;=30,"VENCE EM &lt;= 30 DIAS",IF(E6701&lt;=60,"ATENCAO (31-60 DIAS)","OK"))))</f>
        <v/>
      </c>
      <c r="G6701" s="14">
        <f>SUMIFS(Lancamentos!$G:$G,Lancamentos!$C:$C,$A6701,Lancamentos!$E:$E,$C6701,Lancamentos!$B:$B,"ENTRADA")</f>
        <v/>
      </c>
      <c r="H6701" s="14">
        <f>SUMIFS(Lancamentos!$G:$G,Lancamentos!$C:$C,$A6701,Lancamentos!$E:$E,$C6701,Lancamentos!$B:$B,"SAIDA_USO")</f>
        <v/>
      </c>
      <c r="I6701" s="14">
        <f>SUMIFS(Lancamentos!$G:$G,Lancamentos!$C:$C,$A6701,Lancamentos!$E:$E,$C6701,Lancamentos!$B:$B,"SAIDA_DESCARTE")</f>
        <v/>
      </c>
      <c r="J6701" s="14">
        <f>G6701-H6701-I6701</f>
        <v/>
      </c>
      <c r="K6701">
        <f>IF(A6701="","",IF(J6701&lt;=IFERROR(VLOOKUP(A6701,Produtos!$A:$E,5,FALSE),0),"ABAIXO DO MINIMO","OK"))</f>
        <v/>
      </c>
    </row>
    <row r="6702">
      <c r="B6702">
        <f>IFERROR(VLOOKUP(A6702,Produtos!A:B,2,FALSE),"")</f>
        <v/>
      </c>
      <c r="D6702" s="10">
        <f>IFERROR(INDEX(Lotes!$E:$E,MATCH(1,(Lotes!$A:$A=A6702)*(Lotes!$C:$C=C6702),0)),"")</f>
        <v/>
      </c>
      <c r="E6702" s="14">
        <f>IF(D6702="","",D6702-TODAY())</f>
        <v/>
      </c>
      <c r="F6702">
        <f>IF(D6702="","",IF(E6702&lt;0,"VENCIDO",IF(E6702&lt;=30,"VENCE EM &lt;= 30 DIAS",IF(E6702&lt;=60,"ATENCAO (31-60 DIAS)","OK"))))</f>
        <v/>
      </c>
      <c r="G6702" s="14">
        <f>SUMIFS(Lancamentos!$G:$G,Lancamentos!$C:$C,$A6702,Lancamentos!$E:$E,$C6702,Lancamentos!$B:$B,"ENTRADA")</f>
        <v/>
      </c>
      <c r="H6702" s="14">
        <f>SUMIFS(Lancamentos!$G:$G,Lancamentos!$C:$C,$A6702,Lancamentos!$E:$E,$C6702,Lancamentos!$B:$B,"SAIDA_USO")</f>
        <v/>
      </c>
      <c r="I6702" s="14">
        <f>SUMIFS(Lancamentos!$G:$G,Lancamentos!$C:$C,$A6702,Lancamentos!$E:$E,$C6702,Lancamentos!$B:$B,"SAIDA_DESCARTE")</f>
        <v/>
      </c>
      <c r="J6702" s="14">
        <f>G6702-H6702-I6702</f>
        <v/>
      </c>
      <c r="K6702">
        <f>IF(A6702="","",IF(J6702&lt;=IFERROR(VLOOKUP(A6702,Produtos!$A:$E,5,FALSE),0),"ABAIXO DO MINIMO","OK"))</f>
        <v/>
      </c>
    </row>
    <row r="6703">
      <c r="B6703">
        <f>IFERROR(VLOOKUP(A6703,Produtos!A:B,2,FALSE),"")</f>
        <v/>
      </c>
      <c r="D6703" s="10">
        <f>IFERROR(INDEX(Lotes!$E:$E,MATCH(1,(Lotes!$A:$A=A6703)*(Lotes!$C:$C=C6703),0)),"")</f>
        <v/>
      </c>
      <c r="E6703" s="14">
        <f>IF(D6703="","",D6703-TODAY())</f>
        <v/>
      </c>
      <c r="F6703">
        <f>IF(D6703="","",IF(E6703&lt;0,"VENCIDO",IF(E6703&lt;=30,"VENCE EM &lt;= 30 DIAS",IF(E6703&lt;=60,"ATENCAO (31-60 DIAS)","OK"))))</f>
        <v/>
      </c>
      <c r="G6703" s="14">
        <f>SUMIFS(Lancamentos!$G:$G,Lancamentos!$C:$C,$A6703,Lancamentos!$E:$E,$C6703,Lancamentos!$B:$B,"ENTRADA")</f>
        <v/>
      </c>
      <c r="H6703" s="14">
        <f>SUMIFS(Lancamentos!$G:$G,Lancamentos!$C:$C,$A6703,Lancamentos!$E:$E,$C6703,Lancamentos!$B:$B,"SAIDA_USO")</f>
        <v/>
      </c>
      <c r="I6703" s="14">
        <f>SUMIFS(Lancamentos!$G:$G,Lancamentos!$C:$C,$A6703,Lancamentos!$E:$E,$C6703,Lancamentos!$B:$B,"SAIDA_DESCARTE")</f>
        <v/>
      </c>
      <c r="J6703" s="14">
        <f>G6703-H6703-I6703</f>
        <v/>
      </c>
      <c r="K6703">
        <f>IF(A6703="","",IF(J6703&lt;=IFERROR(VLOOKUP(A6703,Produtos!$A:$E,5,FALSE),0),"ABAIXO DO MINIMO","OK"))</f>
        <v/>
      </c>
    </row>
    <row r="6704">
      <c r="B6704">
        <f>IFERROR(VLOOKUP(A6704,Produtos!A:B,2,FALSE),"")</f>
        <v/>
      </c>
      <c r="D6704" s="10">
        <f>IFERROR(INDEX(Lotes!$E:$E,MATCH(1,(Lotes!$A:$A=A6704)*(Lotes!$C:$C=C6704),0)),"")</f>
        <v/>
      </c>
      <c r="E6704" s="14">
        <f>IF(D6704="","",D6704-TODAY())</f>
        <v/>
      </c>
      <c r="F6704">
        <f>IF(D6704="","",IF(E6704&lt;0,"VENCIDO",IF(E6704&lt;=30,"VENCE EM &lt;= 30 DIAS",IF(E6704&lt;=60,"ATENCAO (31-60 DIAS)","OK"))))</f>
        <v/>
      </c>
      <c r="G6704" s="14">
        <f>SUMIFS(Lancamentos!$G:$G,Lancamentos!$C:$C,$A6704,Lancamentos!$E:$E,$C6704,Lancamentos!$B:$B,"ENTRADA")</f>
        <v/>
      </c>
      <c r="H6704" s="14">
        <f>SUMIFS(Lancamentos!$G:$G,Lancamentos!$C:$C,$A6704,Lancamentos!$E:$E,$C6704,Lancamentos!$B:$B,"SAIDA_USO")</f>
        <v/>
      </c>
      <c r="I6704" s="14">
        <f>SUMIFS(Lancamentos!$G:$G,Lancamentos!$C:$C,$A6704,Lancamentos!$E:$E,$C6704,Lancamentos!$B:$B,"SAIDA_DESCARTE")</f>
        <v/>
      </c>
      <c r="J6704" s="14">
        <f>G6704-H6704-I6704</f>
        <v/>
      </c>
      <c r="K6704">
        <f>IF(A6704="","",IF(J6704&lt;=IFERROR(VLOOKUP(A6704,Produtos!$A:$E,5,FALSE),0),"ABAIXO DO MINIMO","OK"))</f>
        <v/>
      </c>
    </row>
    <row r="6705">
      <c r="B6705">
        <f>IFERROR(VLOOKUP(A6705,Produtos!A:B,2,FALSE),"")</f>
        <v/>
      </c>
      <c r="D6705" s="10">
        <f>IFERROR(INDEX(Lotes!$E:$E,MATCH(1,(Lotes!$A:$A=A6705)*(Lotes!$C:$C=C6705),0)),"")</f>
        <v/>
      </c>
      <c r="E6705" s="14">
        <f>IF(D6705="","",D6705-TODAY())</f>
        <v/>
      </c>
      <c r="F6705">
        <f>IF(D6705="","",IF(E6705&lt;0,"VENCIDO",IF(E6705&lt;=30,"VENCE EM &lt;= 30 DIAS",IF(E6705&lt;=60,"ATENCAO (31-60 DIAS)","OK"))))</f>
        <v/>
      </c>
      <c r="G6705" s="14">
        <f>SUMIFS(Lancamentos!$G:$G,Lancamentos!$C:$C,$A6705,Lancamentos!$E:$E,$C6705,Lancamentos!$B:$B,"ENTRADA")</f>
        <v/>
      </c>
      <c r="H6705" s="14">
        <f>SUMIFS(Lancamentos!$G:$G,Lancamentos!$C:$C,$A6705,Lancamentos!$E:$E,$C6705,Lancamentos!$B:$B,"SAIDA_USO")</f>
        <v/>
      </c>
      <c r="I6705" s="14">
        <f>SUMIFS(Lancamentos!$G:$G,Lancamentos!$C:$C,$A6705,Lancamentos!$E:$E,$C6705,Lancamentos!$B:$B,"SAIDA_DESCARTE")</f>
        <v/>
      </c>
      <c r="J6705" s="14">
        <f>G6705-H6705-I6705</f>
        <v/>
      </c>
      <c r="K6705">
        <f>IF(A6705="","",IF(J6705&lt;=IFERROR(VLOOKUP(A6705,Produtos!$A:$E,5,FALSE),0),"ABAIXO DO MINIMO","OK"))</f>
        <v/>
      </c>
    </row>
    <row r="6706">
      <c r="B6706">
        <f>IFERROR(VLOOKUP(A6706,Produtos!A:B,2,FALSE),"")</f>
        <v/>
      </c>
      <c r="D6706" s="10">
        <f>IFERROR(INDEX(Lotes!$E:$E,MATCH(1,(Lotes!$A:$A=A6706)*(Lotes!$C:$C=C6706),0)),"")</f>
        <v/>
      </c>
      <c r="E6706" s="14">
        <f>IF(D6706="","",D6706-TODAY())</f>
        <v/>
      </c>
      <c r="F6706">
        <f>IF(D6706="","",IF(E6706&lt;0,"VENCIDO",IF(E6706&lt;=30,"VENCE EM &lt;= 30 DIAS",IF(E6706&lt;=60,"ATENCAO (31-60 DIAS)","OK"))))</f>
        <v/>
      </c>
      <c r="G6706" s="14">
        <f>SUMIFS(Lancamentos!$G:$G,Lancamentos!$C:$C,$A6706,Lancamentos!$E:$E,$C6706,Lancamentos!$B:$B,"ENTRADA")</f>
        <v/>
      </c>
      <c r="H6706" s="14">
        <f>SUMIFS(Lancamentos!$G:$G,Lancamentos!$C:$C,$A6706,Lancamentos!$E:$E,$C6706,Lancamentos!$B:$B,"SAIDA_USO")</f>
        <v/>
      </c>
      <c r="I6706" s="14">
        <f>SUMIFS(Lancamentos!$G:$G,Lancamentos!$C:$C,$A6706,Lancamentos!$E:$E,$C6706,Lancamentos!$B:$B,"SAIDA_DESCARTE")</f>
        <v/>
      </c>
      <c r="J6706" s="14">
        <f>G6706-H6706-I6706</f>
        <v/>
      </c>
      <c r="K6706">
        <f>IF(A6706="","",IF(J6706&lt;=IFERROR(VLOOKUP(A6706,Produtos!$A:$E,5,FALSE),0),"ABAIXO DO MINIMO","OK"))</f>
        <v/>
      </c>
    </row>
    <row r="6707">
      <c r="B6707">
        <f>IFERROR(VLOOKUP(A6707,Produtos!A:B,2,FALSE),"")</f>
        <v/>
      </c>
      <c r="D6707" s="10">
        <f>IFERROR(INDEX(Lotes!$E:$E,MATCH(1,(Lotes!$A:$A=A6707)*(Lotes!$C:$C=C6707),0)),"")</f>
        <v/>
      </c>
      <c r="E6707" s="14">
        <f>IF(D6707="","",D6707-TODAY())</f>
        <v/>
      </c>
      <c r="F6707">
        <f>IF(D6707="","",IF(E6707&lt;0,"VENCIDO",IF(E6707&lt;=30,"VENCE EM &lt;= 30 DIAS",IF(E6707&lt;=60,"ATENCAO (31-60 DIAS)","OK"))))</f>
        <v/>
      </c>
      <c r="G6707" s="14">
        <f>SUMIFS(Lancamentos!$G:$G,Lancamentos!$C:$C,$A6707,Lancamentos!$E:$E,$C6707,Lancamentos!$B:$B,"ENTRADA")</f>
        <v/>
      </c>
      <c r="H6707" s="14">
        <f>SUMIFS(Lancamentos!$G:$G,Lancamentos!$C:$C,$A6707,Lancamentos!$E:$E,$C6707,Lancamentos!$B:$B,"SAIDA_USO")</f>
        <v/>
      </c>
      <c r="I6707" s="14">
        <f>SUMIFS(Lancamentos!$G:$G,Lancamentos!$C:$C,$A6707,Lancamentos!$E:$E,$C6707,Lancamentos!$B:$B,"SAIDA_DESCARTE")</f>
        <v/>
      </c>
      <c r="J6707" s="14">
        <f>G6707-H6707-I6707</f>
        <v/>
      </c>
      <c r="K6707">
        <f>IF(A6707="","",IF(J6707&lt;=IFERROR(VLOOKUP(A6707,Produtos!$A:$E,5,FALSE),0),"ABAIXO DO MINIMO","OK"))</f>
        <v/>
      </c>
    </row>
    <row r="6708">
      <c r="B6708">
        <f>IFERROR(VLOOKUP(A6708,Produtos!A:B,2,FALSE),"")</f>
        <v/>
      </c>
      <c r="D6708" s="10">
        <f>IFERROR(INDEX(Lotes!$E:$E,MATCH(1,(Lotes!$A:$A=A6708)*(Lotes!$C:$C=C6708),0)),"")</f>
        <v/>
      </c>
      <c r="E6708" s="14">
        <f>IF(D6708="","",D6708-TODAY())</f>
        <v/>
      </c>
      <c r="F6708">
        <f>IF(D6708="","",IF(E6708&lt;0,"VENCIDO",IF(E6708&lt;=30,"VENCE EM &lt;= 30 DIAS",IF(E6708&lt;=60,"ATENCAO (31-60 DIAS)","OK"))))</f>
        <v/>
      </c>
      <c r="G6708" s="14">
        <f>SUMIFS(Lancamentos!$G:$G,Lancamentos!$C:$C,$A6708,Lancamentos!$E:$E,$C6708,Lancamentos!$B:$B,"ENTRADA")</f>
        <v/>
      </c>
      <c r="H6708" s="14">
        <f>SUMIFS(Lancamentos!$G:$G,Lancamentos!$C:$C,$A6708,Lancamentos!$E:$E,$C6708,Lancamentos!$B:$B,"SAIDA_USO")</f>
        <v/>
      </c>
      <c r="I6708" s="14">
        <f>SUMIFS(Lancamentos!$G:$G,Lancamentos!$C:$C,$A6708,Lancamentos!$E:$E,$C6708,Lancamentos!$B:$B,"SAIDA_DESCARTE")</f>
        <v/>
      </c>
      <c r="J6708" s="14">
        <f>G6708-H6708-I6708</f>
        <v/>
      </c>
      <c r="K6708">
        <f>IF(A6708="","",IF(J6708&lt;=IFERROR(VLOOKUP(A6708,Produtos!$A:$E,5,FALSE),0),"ABAIXO DO MINIMO","OK"))</f>
        <v/>
      </c>
    </row>
    <row r="6709">
      <c r="B6709">
        <f>IFERROR(VLOOKUP(A6709,Produtos!A:B,2,FALSE),"")</f>
        <v/>
      </c>
      <c r="D6709" s="10">
        <f>IFERROR(INDEX(Lotes!$E:$E,MATCH(1,(Lotes!$A:$A=A6709)*(Lotes!$C:$C=C6709),0)),"")</f>
        <v/>
      </c>
      <c r="E6709" s="14">
        <f>IF(D6709="","",D6709-TODAY())</f>
        <v/>
      </c>
      <c r="F6709">
        <f>IF(D6709="","",IF(E6709&lt;0,"VENCIDO",IF(E6709&lt;=30,"VENCE EM &lt;= 30 DIAS",IF(E6709&lt;=60,"ATENCAO (31-60 DIAS)","OK"))))</f>
        <v/>
      </c>
      <c r="G6709" s="14">
        <f>SUMIFS(Lancamentos!$G:$G,Lancamentos!$C:$C,$A6709,Lancamentos!$E:$E,$C6709,Lancamentos!$B:$B,"ENTRADA")</f>
        <v/>
      </c>
      <c r="H6709" s="14">
        <f>SUMIFS(Lancamentos!$G:$G,Lancamentos!$C:$C,$A6709,Lancamentos!$E:$E,$C6709,Lancamentos!$B:$B,"SAIDA_USO")</f>
        <v/>
      </c>
      <c r="I6709" s="14">
        <f>SUMIFS(Lancamentos!$G:$G,Lancamentos!$C:$C,$A6709,Lancamentos!$E:$E,$C6709,Lancamentos!$B:$B,"SAIDA_DESCARTE")</f>
        <v/>
      </c>
      <c r="J6709" s="14">
        <f>G6709-H6709-I6709</f>
        <v/>
      </c>
      <c r="K6709">
        <f>IF(A6709="","",IF(J6709&lt;=IFERROR(VLOOKUP(A6709,Produtos!$A:$E,5,FALSE),0),"ABAIXO DO MINIMO","OK"))</f>
        <v/>
      </c>
    </row>
    <row r="6710">
      <c r="B6710">
        <f>IFERROR(VLOOKUP(A6710,Produtos!A:B,2,FALSE),"")</f>
        <v/>
      </c>
      <c r="D6710" s="10">
        <f>IFERROR(INDEX(Lotes!$E:$E,MATCH(1,(Lotes!$A:$A=A6710)*(Lotes!$C:$C=C6710),0)),"")</f>
        <v/>
      </c>
      <c r="E6710" s="14">
        <f>IF(D6710="","",D6710-TODAY())</f>
        <v/>
      </c>
      <c r="F6710">
        <f>IF(D6710="","",IF(E6710&lt;0,"VENCIDO",IF(E6710&lt;=30,"VENCE EM &lt;= 30 DIAS",IF(E6710&lt;=60,"ATENCAO (31-60 DIAS)","OK"))))</f>
        <v/>
      </c>
      <c r="G6710" s="14">
        <f>SUMIFS(Lancamentos!$G:$G,Lancamentos!$C:$C,$A6710,Lancamentos!$E:$E,$C6710,Lancamentos!$B:$B,"ENTRADA")</f>
        <v/>
      </c>
      <c r="H6710" s="14">
        <f>SUMIFS(Lancamentos!$G:$G,Lancamentos!$C:$C,$A6710,Lancamentos!$E:$E,$C6710,Lancamentos!$B:$B,"SAIDA_USO")</f>
        <v/>
      </c>
      <c r="I6710" s="14">
        <f>SUMIFS(Lancamentos!$G:$G,Lancamentos!$C:$C,$A6710,Lancamentos!$E:$E,$C6710,Lancamentos!$B:$B,"SAIDA_DESCARTE")</f>
        <v/>
      </c>
      <c r="J6710" s="14">
        <f>G6710-H6710-I6710</f>
        <v/>
      </c>
      <c r="K6710">
        <f>IF(A6710="","",IF(J6710&lt;=IFERROR(VLOOKUP(A6710,Produtos!$A:$E,5,FALSE),0),"ABAIXO DO MINIMO","OK"))</f>
        <v/>
      </c>
    </row>
    <row r="6711">
      <c r="B6711">
        <f>IFERROR(VLOOKUP(A6711,Produtos!A:B,2,FALSE),"")</f>
        <v/>
      </c>
      <c r="D6711" s="10">
        <f>IFERROR(INDEX(Lotes!$E:$E,MATCH(1,(Lotes!$A:$A=A6711)*(Lotes!$C:$C=C6711),0)),"")</f>
        <v/>
      </c>
      <c r="E6711" s="14">
        <f>IF(D6711="","",D6711-TODAY())</f>
        <v/>
      </c>
      <c r="F6711">
        <f>IF(D6711="","",IF(E6711&lt;0,"VENCIDO",IF(E6711&lt;=30,"VENCE EM &lt;= 30 DIAS",IF(E6711&lt;=60,"ATENCAO (31-60 DIAS)","OK"))))</f>
        <v/>
      </c>
      <c r="G6711" s="14">
        <f>SUMIFS(Lancamentos!$G:$G,Lancamentos!$C:$C,$A6711,Lancamentos!$E:$E,$C6711,Lancamentos!$B:$B,"ENTRADA")</f>
        <v/>
      </c>
      <c r="H6711" s="14">
        <f>SUMIFS(Lancamentos!$G:$G,Lancamentos!$C:$C,$A6711,Lancamentos!$E:$E,$C6711,Lancamentos!$B:$B,"SAIDA_USO")</f>
        <v/>
      </c>
      <c r="I6711" s="14">
        <f>SUMIFS(Lancamentos!$G:$G,Lancamentos!$C:$C,$A6711,Lancamentos!$E:$E,$C6711,Lancamentos!$B:$B,"SAIDA_DESCARTE")</f>
        <v/>
      </c>
      <c r="J6711" s="14">
        <f>G6711-H6711-I6711</f>
        <v/>
      </c>
      <c r="K6711">
        <f>IF(A6711="","",IF(J6711&lt;=IFERROR(VLOOKUP(A6711,Produtos!$A:$E,5,FALSE),0),"ABAIXO DO MINIMO","OK"))</f>
        <v/>
      </c>
    </row>
    <row r="6712">
      <c r="B6712">
        <f>IFERROR(VLOOKUP(A6712,Produtos!A:B,2,FALSE),"")</f>
        <v/>
      </c>
      <c r="D6712" s="10">
        <f>IFERROR(INDEX(Lotes!$E:$E,MATCH(1,(Lotes!$A:$A=A6712)*(Lotes!$C:$C=C6712),0)),"")</f>
        <v/>
      </c>
      <c r="E6712" s="14">
        <f>IF(D6712="","",D6712-TODAY())</f>
        <v/>
      </c>
      <c r="F6712">
        <f>IF(D6712="","",IF(E6712&lt;0,"VENCIDO",IF(E6712&lt;=30,"VENCE EM &lt;= 30 DIAS",IF(E6712&lt;=60,"ATENCAO (31-60 DIAS)","OK"))))</f>
        <v/>
      </c>
      <c r="G6712" s="14">
        <f>SUMIFS(Lancamentos!$G:$G,Lancamentos!$C:$C,$A6712,Lancamentos!$E:$E,$C6712,Lancamentos!$B:$B,"ENTRADA")</f>
        <v/>
      </c>
      <c r="H6712" s="14">
        <f>SUMIFS(Lancamentos!$G:$G,Lancamentos!$C:$C,$A6712,Lancamentos!$E:$E,$C6712,Lancamentos!$B:$B,"SAIDA_USO")</f>
        <v/>
      </c>
      <c r="I6712" s="14">
        <f>SUMIFS(Lancamentos!$G:$G,Lancamentos!$C:$C,$A6712,Lancamentos!$E:$E,$C6712,Lancamentos!$B:$B,"SAIDA_DESCARTE")</f>
        <v/>
      </c>
      <c r="J6712" s="14">
        <f>G6712-H6712-I6712</f>
        <v/>
      </c>
      <c r="K6712">
        <f>IF(A6712="","",IF(J6712&lt;=IFERROR(VLOOKUP(A6712,Produtos!$A:$E,5,FALSE),0),"ABAIXO DO MINIMO","OK"))</f>
        <v/>
      </c>
    </row>
    <row r="6713">
      <c r="B6713">
        <f>IFERROR(VLOOKUP(A6713,Produtos!A:B,2,FALSE),"")</f>
        <v/>
      </c>
      <c r="D6713" s="10">
        <f>IFERROR(INDEX(Lotes!$E:$E,MATCH(1,(Lotes!$A:$A=A6713)*(Lotes!$C:$C=C6713),0)),"")</f>
        <v/>
      </c>
      <c r="E6713" s="14">
        <f>IF(D6713="","",D6713-TODAY())</f>
        <v/>
      </c>
      <c r="F6713">
        <f>IF(D6713="","",IF(E6713&lt;0,"VENCIDO",IF(E6713&lt;=30,"VENCE EM &lt;= 30 DIAS",IF(E6713&lt;=60,"ATENCAO (31-60 DIAS)","OK"))))</f>
        <v/>
      </c>
      <c r="G6713" s="14">
        <f>SUMIFS(Lancamentos!$G:$G,Lancamentos!$C:$C,$A6713,Lancamentos!$E:$E,$C6713,Lancamentos!$B:$B,"ENTRADA")</f>
        <v/>
      </c>
      <c r="H6713" s="14">
        <f>SUMIFS(Lancamentos!$G:$G,Lancamentos!$C:$C,$A6713,Lancamentos!$E:$E,$C6713,Lancamentos!$B:$B,"SAIDA_USO")</f>
        <v/>
      </c>
      <c r="I6713" s="14">
        <f>SUMIFS(Lancamentos!$G:$G,Lancamentos!$C:$C,$A6713,Lancamentos!$E:$E,$C6713,Lancamentos!$B:$B,"SAIDA_DESCARTE")</f>
        <v/>
      </c>
      <c r="J6713" s="14">
        <f>G6713-H6713-I6713</f>
        <v/>
      </c>
      <c r="K6713">
        <f>IF(A6713="","",IF(J6713&lt;=IFERROR(VLOOKUP(A6713,Produtos!$A:$E,5,FALSE),0),"ABAIXO DO MINIMO","OK"))</f>
        <v/>
      </c>
    </row>
    <row r="6714">
      <c r="B6714">
        <f>IFERROR(VLOOKUP(A6714,Produtos!A:B,2,FALSE),"")</f>
        <v/>
      </c>
      <c r="D6714" s="10">
        <f>IFERROR(INDEX(Lotes!$E:$E,MATCH(1,(Lotes!$A:$A=A6714)*(Lotes!$C:$C=C6714),0)),"")</f>
        <v/>
      </c>
      <c r="E6714" s="14">
        <f>IF(D6714="","",D6714-TODAY())</f>
        <v/>
      </c>
      <c r="F6714">
        <f>IF(D6714="","",IF(E6714&lt;0,"VENCIDO",IF(E6714&lt;=30,"VENCE EM &lt;= 30 DIAS",IF(E6714&lt;=60,"ATENCAO (31-60 DIAS)","OK"))))</f>
        <v/>
      </c>
      <c r="G6714" s="14">
        <f>SUMIFS(Lancamentos!$G:$G,Lancamentos!$C:$C,$A6714,Lancamentos!$E:$E,$C6714,Lancamentos!$B:$B,"ENTRADA")</f>
        <v/>
      </c>
      <c r="H6714" s="14">
        <f>SUMIFS(Lancamentos!$G:$G,Lancamentos!$C:$C,$A6714,Lancamentos!$E:$E,$C6714,Lancamentos!$B:$B,"SAIDA_USO")</f>
        <v/>
      </c>
      <c r="I6714" s="14">
        <f>SUMIFS(Lancamentos!$G:$G,Lancamentos!$C:$C,$A6714,Lancamentos!$E:$E,$C6714,Lancamentos!$B:$B,"SAIDA_DESCARTE")</f>
        <v/>
      </c>
      <c r="J6714" s="14">
        <f>G6714-H6714-I6714</f>
        <v/>
      </c>
      <c r="K6714">
        <f>IF(A6714="","",IF(J6714&lt;=IFERROR(VLOOKUP(A6714,Produtos!$A:$E,5,FALSE),0),"ABAIXO DO MINIMO","OK"))</f>
        <v/>
      </c>
    </row>
    <row r="6715">
      <c r="B6715">
        <f>IFERROR(VLOOKUP(A6715,Produtos!A:B,2,FALSE),"")</f>
        <v/>
      </c>
      <c r="D6715" s="10">
        <f>IFERROR(INDEX(Lotes!$E:$E,MATCH(1,(Lotes!$A:$A=A6715)*(Lotes!$C:$C=C6715),0)),"")</f>
        <v/>
      </c>
      <c r="E6715" s="14">
        <f>IF(D6715="","",D6715-TODAY())</f>
        <v/>
      </c>
      <c r="F6715">
        <f>IF(D6715="","",IF(E6715&lt;0,"VENCIDO",IF(E6715&lt;=30,"VENCE EM &lt;= 30 DIAS",IF(E6715&lt;=60,"ATENCAO (31-60 DIAS)","OK"))))</f>
        <v/>
      </c>
      <c r="G6715" s="14">
        <f>SUMIFS(Lancamentos!$G:$G,Lancamentos!$C:$C,$A6715,Lancamentos!$E:$E,$C6715,Lancamentos!$B:$B,"ENTRADA")</f>
        <v/>
      </c>
      <c r="H6715" s="14">
        <f>SUMIFS(Lancamentos!$G:$G,Lancamentos!$C:$C,$A6715,Lancamentos!$E:$E,$C6715,Lancamentos!$B:$B,"SAIDA_USO")</f>
        <v/>
      </c>
      <c r="I6715" s="14">
        <f>SUMIFS(Lancamentos!$G:$G,Lancamentos!$C:$C,$A6715,Lancamentos!$E:$E,$C6715,Lancamentos!$B:$B,"SAIDA_DESCARTE")</f>
        <v/>
      </c>
      <c r="J6715" s="14">
        <f>G6715-H6715-I6715</f>
        <v/>
      </c>
      <c r="K6715">
        <f>IF(A6715="","",IF(J6715&lt;=IFERROR(VLOOKUP(A6715,Produtos!$A:$E,5,FALSE),0),"ABAIXO DO MINIMO","OK"))</f>
        <v/>
      </c>
    </row>
    <row r="6716">
      <c r="B6716">
        <f>IFERROR(VLOOKUP(A6716,Produtos!A:B,2,FALSE),"")</f>
        <v/>
      </c>
      <c r="D6716" s="10">
        <f>IFERROR(INDEX(Lotes!$E:$E,MATCH(1,(Lotes!$A:$A=A6716)*(Lotes!$C:$C=C6716),0)),"")</f>
        <v/>
      </c>
      <c r="E6716" s="14">
        <f>IF(D6716="","",D6716-TODAY())</f>
        <v/>
      </c>
      <c r="F6716">
        <f>IF(D6716="","",IF(E6716&lt;0,"VENCIDO",IF(E6716&lt;=30,"VENCE EM &lt;= 30 DIAS",IF(E6716&lt;=60,"ATENCAO (31-60 DIAS)","OK"))))</f>
        <v/>
      </c>
      <c r="G6716" s="14">
        <f>SUMIFS(Lancamentos!$G:$G,Lancamentos!$C:$C,$A6716,Lancamentos!$E:$E,$C6716,Lancamentos!$B:$B,"ENTRADA")</f>
        <v/>
      </c>
      <c r="H6716" s="14">
        <f>SUMIFS(Lancamentos!$G:$G,Lancamentos!$C:$C,$A6716,Lancamentos!$E:$E,$C6716,Lancamentos!$B:$B,"SAIDA_USO")</f>
        <v/>
      </c>
      <c r="I6716" s="14">
        <f>SUMIFS(Lancamentos!$G:$G,Lancamentos!$C:$C,$A6716,Lancamentos!$E:$E,$C6716,Lancamentos!$B:$B,"SAIDA_DESCARTE")</f>
        <v/>
      </c>
      <c r="J6716" s="14">
        <f>G6716-H6716-I6716</f>
        <v/>
      </c>
      <c r="K6716">
        <f>IF(A6716="","",IF(J6716&lt;=IFERROR(VLOOKUP(A6716,Produtos!$A:$E,5,FALSE),0),"ABAIXO DO MINIMO","OK"))</f>
        <v/>
      </c>
    </row>
    <row r="6717">
      <c r="B6717">
        <f>IFERROR(VLOOKUP(A6717,Produtos!A:B,2,FALSE),"")</f>
        <v/>
      </c>
      <c r="D6717" s="10">
        <f>IFERROR(INDEX(Lotes!$E:$E,MATCH(1,(Lotes!$A:$A=A6717)*(Lotes!$C:$C=C6717),0)),"")</f>
        <v/>
      </c>
      <c r="E6717" s="14">
        <f>IF(D6717="","",D6717-TODAY())</f>
        <v/>
      </c>
      <c r="F6717">
        <f>IF(D6717="","",IF(E6717&lt;0,"VENCIDO",IF(E6717&lt;=30,"VENCE EM &lt;= 30 DIAS",IF(E6717&lt;=60,"ATENCAO (31-60 DIAS)","OK"))))</f>
        <v/>
      </c>
      <c r="G6717" s="14">
        <f>SUMIFS(Lancamentos!$G:$G,Lancamentos!$C:$C,$A6717,Lancamentos!$E:$E,$C6717,Lancamentos!$B:$B,"ENTRADA")</f>
        <v/>
      </c>
      <c r="H6717" s="14">
        <f>SUMIFS(Lancamentos!$G:$G,Lancamentos!$C:$C,$A6717,Lancamentos!$E:$E,$C6717,Lancamentos!$B:$B,"SAIDA_USO")</f>
        <v/>
      </c>
      <c r="I6717" s="14">
        <f>SUMIFS(Lancamentos!$G:$G,Lancamentos!$C:$C,$A6717,Lancamentos!$E:$E,$C6717,Lancamentos!$B:$B,"SAIDA_DESCARTE")</f>
        <v/>
      </c>
      <c r="J6717" s="14">
        <f>G6717-H6717-I6717</f>
        <v/>
      </c>
      <c r="K6717">
        <f>IF(A6717="","",IF(J6717&lt;=IFERROR(VLOOKUP(A6717,Produtos!$A:$E,5,FALSE),0),"ABAIXO DO MINIMO","OK"))</f>
        <v/>
      </c>
    </row>
    <row r="6718">
      <c r="B6718">
        <f>IFERROR(VLOOKUP(A6718,Produtos!A:B,2,FALSE),"")</f>
        <v/>
      </c>
      <c r="D6718" s="10">
        <f>IFERROR(INDEX(Lotes!$E:$E,MATCH(1,(Lotes!$A:$A=A6718)*(Lotes!$C:$C=C6718),0)),"")</f>
        <v/>
      </c>
      <c r="E6718" s="14">
        <f>IF(D6718="","",D6718-TODAY())</f>
        <v/>
      </c>
      <c r="F6718">
        <f>IF(D6718="","",IF(E6718&lt;0,"VENCIDO",IF(E6718&lt;=30,"VENCE EM &lt;= 30 DIAS",IF(E6718&lt;=60,"ATENCAO (31-60 DIAS)","OK"))))</f>
        <v/>
      </c>
      <c r="G6718" s="14">
        <f>SUMIFS(Lancamentos!$G:$G,Lancamentos!$C:$C,$A6718,Lancamentos!$E:$E,$C6718,Lancamentos!$B:$B,"ENTRADA")</f>
        <v/>
      </c>
      <c r="H6718" s="14">
        <f>SUMIFS(Lancamentos!$G:$G,Lancamentos!$C:$C,$A6718,Lancamentos!$E:$E,$C6718,Lancamentos!$B:$B,"SAIDA_USO")</f>
        <v/>
      </c>
      <c r="I6718" s="14">
        <f>SUMIFS(Lancamentos!$G:$G,Lancamentos!$C:$C,$A6718,Lancamentos!$E:$E,$C6718,Lancamentos!$B:$B,"SAIDA_DESCARTE")</f>
        <v/>
      </c>
      <c r="J6718" s="14">
        <f>G6718-H6718-I6718</f>
        <v/>
      </c>
      <c r="K6718">
        <f>IF(A6718="","",IF(J6718&lt;=IFERROR(VLOOKUP(A6718,Produtos!$A:$E,5,FALSE),0),"ABAIXO DO MINIMO","OK"))</f>
        <v/>
      </c>
    </row>
    <row r="6719">
      <c r="B6719">
        <f>IFERROR(VLOOKUP(A6719,Produtos!A:B,2,FALSE),"")</f>
        <v/>
      </c>
      <c r="D6719" s="10">
        <f>IFERROR(INDEX(Lotes!$E:$E,MATCH(1,(Lotes!$A:$A=A6719)*(Lotes!$C:$C=C6719),0)),"")</f>
        <v/>
      </c>
      <c r="E6719" s="14">
        <f>IF(D6719="","",D6719-TODAY())</f>
        <v/>
      </c>
      <c r="F6719">
        <f>IF(D6719="","",IF(E6719&lt;0,"VENCIDO",IF(E6719&lt;=30,"VENCE EM &lt;= 30 DIAS",IF(E6719&lt;=60,"ATENCAO (31-60 DIAS)","OK"))))</f>
        <v/>
      </c>
      <c r="G6719" s="14">
        <f>SUMIFS(Lancamentos!$G:$G,Lancamentos!$C:$C,$A6719,Lancamentos!$E:$E,$C6719,Lancamentos!$B:$B,"ENTRADA")</f>
        <v/>
      </c>
      <c r="H6719" s="14">
        <f>SUMIFS(Lancamentos!$G:$G,Lancamentos!$C:$C,$A6719,Lancamentos!$E:$E,$C6719,Lancamentos!$B:$B,"SAIDA_USO")</f>
        <v/>
      </c>
      <c r="I6719" s="14">
        <f>SUMIFS(Lancamentos!$G:$G,Lancamentos!$C:$C,$A6719,Lancamentos!$E:$E,$C6719,Lancamentos!$B:$B,"SAIDA_DESCARTE")</f>
        <v/>
      </c>
      <c r="J6719" s="14">
        <f>G6719-H6719-I6719</f>
        <v/>
      </c>
      <c r="K6719">
        <f>IF(A6719="","",IF(J6719&lt;=IFERROR(VLOOKUP(A6719,Produtos!$A:$E,5,FALSE),0),"ABAIXO DO MINIMO","OK"))</f>
        <v/>
      </c>
    </row>
    <row r="6720">
      <c r="B6720">
        <f>IFERROR(VLOOKUP(A6720,Produtos!A:B,2,FALSE),"")</f>
        <v/>
      </c>
      <c r="D6720" s="10">
        <f>IFERROR(INDEX(Lotes!$E:$E,MATCH(1,(Lotes!$A:$A=A6720)*(Lotes!$C:$C=C6720),0)),"")</f>
        <v/>
      </c>
      <c r="E6720" s="14">
        <f>IF(D6720="","",D6720-TODAY())</f>
        <v/>
      </c>
      <c r="F6720">
        <f>IF(D6720="","",IF(E6720&lt;0,"VENCIDO",IF(E6720&lt;=30,"VENCE EM &lt;= 30 DIAS",IF(E6720&lt;=60,"ATENCAO (31-60 DIAS)","OK"))))</f>
        <v/>
      </c>
      <c r="G6720" s="14">
        <f>SUMIFS(Lancamentos!$G:$G,Lancamentos!$C:$C,$A6720,Lancamentos!$E:$E,$C6720,Lancamentos!$B:$B,"ENTRADA")</f>
        <v/>
      </c>
      <c r="H6720" s="14">
        <f>SUMIFS(Lancamentos!$G:$G,Lancamentos!$C:$C,$A6720,Lancamentos!$E:$E,$C6720,Lancamentos!$B:$B,"SAIDA_USO")</f>
        <v/>
      </c>
      <c r="I6720" s="14">
        <f>SUMIFS(Lancamentos!$G:$G,Lancamentos!$C:$C,$A6720,Lancamentos!$E:$E,$C6720,Lancamentos!$B:$B,"SAIDA_DESCARTE")</f>
        <v/>
      </c>
      <c r="J6720" s="14">
        <f>G6720-H6720-I6720</f>
        <v/>
      </c>
      <c r="K6720">
        <f>IF(A6720="","",IF(J6720&lt;=IFERROR(VLOOKUP(A6720,Produtos!$A:$E,5,FALSE),0),"ABAIXO DO MINIMO","OK"))</f>
        <v/>
      </c>
    </row>
    <row r="6721">
      <c r="B6721">
        <f>IFERROR(VLOOKUP(A6721,Produtos!A:B,2,FALSE),"")</f>
        <v/>
      </c>
      <c r="D6721" s="10">
        <f>IFERROR(INDEX(Lotes!$E:$E,MATCH(1,(Lotes!$A:$A=A6721)*(Lotes!$C:$C=C6721),0)),"")</f>
        <v/>
      </c>
      <c r="E6721" s="14">
        <f>IF(D6721="","",D6721-TODAY())</f>
        <v/>
      </c>
      <c r="F6721">
        <f>IF(D6721="","",IF(E6721&lt;0,"VENCIDO",IF(E6721&lt;=30,"VENCE EM &lt;= 30 DIAS",IF(E6721&lt;=60,"ATENCAO (31-60 DIAS)","OK"))))</f>
        <v/>
      </c>
      <c r="G6721" s="14">
        <f>SUMIFS(Lancamentos!$G:$G,Lancamentos!$C:$C,$A6721,Lancamentos!$E:$E,$C6721,Lancamentos!$B:$B,"ENTRADA")</f>
        <v/>
      </c>
      <c r="H6721" s="14">
        <f>SUMIFS(Lancamentos!$G:$G,Lancamentos!$C:$C,$A6721,Lancamentos!$E:$E,$C6721,Lancamentos!$B:$B,"SAIDA_USO")</f>
        <v/>
      </c>
      <c r="I6721" s="14">
        <f>SUMIFS(Lancamentos!$G:$G,Lancamentos!$C:$C,$A6721,Lancamentos!$E:$E,$C6721,Lancamentos!$B:$B,"SAIDA_DESCARTE")</f>
        <v/>
      </c>
      <c r="J6721" s="14">
        <f>G6721-H6721-I6721</f>
        <v/>
      </c>
      <c r="K6721">
        <f>IF(A6721="","",IF(J6721&lt;=IFERROR(VLOOKUP(A6721,Produtos!$A:$E,5,FALSE),0),"ABAIXO DO MINIMO","OK"))</f>
        <v/>
      </c>
    </row>
    <row r="6722">
      <c r="B6722">
        <f>IFERROR(VLOOKUP(A6722,Produtos!A:B,2,FALSE),"")</f>
        <v/>
      </c>
      <c r="D6722" s="10">
        <f>IFERROR(INDEX(Lotes!$E:$E,MATCH(1,(Lotes!$A:$A=A6722)*(Lotes!$C:$C=C6722),0)),"")</f>
        <v/>
      </c>
      <c r="E6722" s="14">
        <f>IF(D6722="","",D6722-TODAY())</f>
        <v/>
      </c>
      <c r="F6722">
        <f>IF(D6722="","",IF(E6722&lt;0,"VENCIDO",IF(E6722&lt;=30,"VENCE EM &lt;= 30 DIAS",IF(E6722&lt;=60,"ATENCAO (31-60 DIAS)","OK"))))</f>
        <v/>
      </c>
      <c r="G6722" s="14">
        <f>SUMIFS(Lancamentos!$G:$G,Lancamentos!$C:$C,$A6722,Lancamentos!$E:$E,$C6722,Lancamentos!$B:$B,"ENTRADA")</f>
        <v/>
      </c>
      <c r="H6722" s="14">
        <f>SUMIFS(Lancamentos!$G:$G,Lancamentos!$C:$C,$A6722,Lancamentos!$E:$E,$C6722,Lancamentos!$B:$B,"SAIDA_USO")</f>
        <v/>
      </c>
      <c r="I6722" s="14">
        <f>SUMIFS(Lancamentos!$G:$G,Lancamentos!$C:$C,$A6722,Lancamentos!$E:$E,$C6722,Lancamentos!$B:$B,"SAIDA_DESCARTE")</f>
        <v/>
      </c>
      <c r="J6722" s="14">
        <f>G6722-H6722-I6722</f>
        <v/>
      </c>
      <c r="K6722">
        <f>IF(A6722="","",IF(J6722&lt;=IFERROR(VLOOKUP(A6722,Produtos!$A:$E,5,FALSE),0),"ABAIXO DO MINIMO","OK"))</f>
        <v/>
      </c>
    </row>
    <row r="6723">
      <c r="B6723">
        <f>IFERROR(VLOOKUP(A6723,Produtos!A:B,2,FALSE),"")</f>
        <v/>
      </c>
      <c r="D6723" s="10">
        <f>IFERROR(INDEX(Lotes!$E:$E,MATCH(1,(Lotes!$A:$A=A6723)*(Lotes!$C:$C=C6723),0)),"")</f>
        <v/>
      </c>
      <c r="E6723" s="14">
        <f>IF(D6723="","",D6723-TODAY())</f>
        <v/>
      </c>
      <c r="F6723">
        <f>IF(D6723="","",IF(E6723&lt;0,"VENCIDO",IF(E6723&lt;=30,"VENCE EM &lt;= 30 DIAS",IF(E6723&lt;=60,"ATENCAO (31-60 DIAS)","OK"))))</f>
        <v/>
      </c>
      <c r="G6723" s="14">
        <f>SUMIFS(Lancamentos!$G:$G,Lancamentos!$C:$C,$A6723,Lancamentos!$E:$E,$C6723,Lancamentos!$B:$B,"ENTRADA")</f>
        <v/>
      </c>
      <c r="H6723" s="14">
        <f>SUMIFS(Lancamentos!$G:$G,Lancamentos!$C:$C,$A6723,Lancamentos!$E:$E,$C6723,Lancamentos!$B:$B,"SAIDA_USO")</f>
        <v/>
      </c>
      <c r="I6723" s="14">
        <f>SUMIFS(Lancamentos!$G:$G,Lancamentos!$C:$C,$A6723,Lancamentos!$E:$E,$C6723,Lancamentos!$B:$B,"SAIDA_DESCARTE")</f>
        <v/>
      </c>
      <c r="J6723" s="14">
        <f>G6723-H6723-I6723</f>
        <v/>
      </c>
      <c r="K6723">
        <f>IF(A6723="","",IF(J6723&lt;=IFERROR(VLOOKUP(A6723,Produtos!$A:$E,5,FALSE),0),"ABAIXO DO MINIMO","OK"))</f>
        <v/>
      </c>
    </row>
    <row r="6724">
      <c r="B6724">
        <f>IFERROR(VLOOKUP(A6724,Produtos!A:B,2,FALSE),"")</f>
        <v/>
      </c>
      <c r="D6724" s="10">
        <f>IFERROR(INDEX(Lotes!$E:$E,MATCH(1,(Lotes!$A:$A=A6724)*(Lotes!$C:$C=C6724),0)),"")</f>
        <v/>
      </c>
      <c r="E6724" s="14">
        <f>IF(D6724="","",D6724-TODAY())</f>
        <v/>
      </c>
      <c r="F6724">
        <f>IF(D6724="","",IF(E6724&lt;0,"VENCIDO",IF(E6724&lt;=30,"VENCE EM &lt;= 30 DIAS",IF(E6724&lt;=60,"ATENCAO (31-60 DIAS)","OK"))))</f>
        <v/>
      </c>
      <c r="G6724" s="14">
        <f>SUMIFS(Lancamentos!$G:$G,Lancamentos!$C:$C,$A6724,Lancamentos!$E:$E,$C6724,Lancamentos!$B:$B,"ENTRADA")</f>
        <v/>
      </c>
      <c r="H6724" s="14">
        <f>SUMIFS(Lancamentos!$G:$G,Lancamentos!$C:$C,$A6724,Lancamentos!$E:$E,$C6724,Lancamentos!$B:$B,"SAIDA_USO")</f>
        <v/>
      </c>
      <c r="I6724" s="14">
        <f>SUMIFS(Lancamentos!$G:$G,Lancamentos!$C:$C,$A6724,Lancamentos!$E:$E,$C6724,Lancamentos!$B:$B,"SAIDA_DESCARTE")</f>
        <v/>
      </c>
      <c r="J6724" s="14">
        <f>G6724-H6724-I6724</f>
        <v/>
      </c>
      <c r="K6724">
        <f>IF(A6724="","",IF(J6724&lt;=IFERROR(VLOOKUP(A6724,Produtos!$A:$E,5,FALSE),0),"ABAIXO DO MINIMO","OK"))</f>
        <v/>
      </c>
    </row>
    <row r="6725">
      <c r="B6725">
        <f>IFERROR(VLOOKUP(A6725,Produtos!A:B,2,FALSE),"")</f>
        <v/>
      </c>
      <c r="D6725" s="10">
        <f>IFERROR(INDEX(Lotes!$E:$E,MATCH(1,(Lotes!$A:$A=A6725)*(Lotes!$C:$C=C6725),0)),"")</f>
        <v/>
      </c>
      <c r="E6725" s="14">
        <f>IF(D6725="","",D6725-TODAY())</f>
        <v/>
      </c>
      <c r="F6725">
        <f>IF(D6725="","",IF(E6725&lt;0,"VENCIDO",IF(E6725&lt;=30,"VENCE EM &lt;= 30 DIAS",IF(E6725&lt;=60,"ATENCAO (31-60 DIAS)","OK"))))</f>
        <v/>
      </c>
      <c r="G6725" s="14">
        <f>SUMIFS(Lancamentos!$G:$G,Lancamentos!$C:$C,$A6725,Lancamentos!$E:$E,$C6725,Lancamentos!$B:$B,"ENTRADA")</f>
        <v/>
      </c>
      <c r="H6725" s="14">
        <f>SUMIFS(Lancamentos!$G:$G,Lancamentos!$C:$C,$A6725,Lancamentos!$E:$E,$C6725,Lancamentos!$B:$B,"SAIDA_USO")</f>
        <v/>
      </c>
      <c r="I6725" s="14">
        <f>SUMIFS(Lancamentos!$G:$G,Lancamentos!$C:$C,$A6725,Lancamentos!$E:$E,$C6725,Lancamentos!$B:$B,"SAIDA_DESCARTE")</f>
        <v/>
      </c>
      <c r="J6725" s="14">
        <f>G6725-H6725-I6725</f>
        <v/>
      </c>
      <c r="K6725">
        <f>IF(A6725="","",IF(J6725&lt;=IFERROR(VLOOKUP(A6725,Produtos!$A:$E,5,FALSE),0),"ABAIXO DO MINIMO","OK"))</f>
        <v/>
      </c>
    </row>
    <row r="6726">
      <c r="B6726">
        <f>IFERROR(VLOOKUP(A6726,Produtos!A:B,2,FALSE),"")</f>
        <v/>
      </c>
      <c r="D6726" s="10">
        <f>IFERROR(INDEX(Lotes!$E:$E,MATCH(1,(Lotes!$A:$A=A6726)*(Lotes!$C:$C=C6726),0)),"")</f>
        <v/>
      </c>
      <c r="E6726" s="14">
        <f>IF(D6726="","",D6726-TODAY())</f>
        <v/>
      </c>
      <c r="F6726">
        <f>IF(D6726="","",IF(E6726&lt;0,"VENCIDO",IF(E6726&lt;=30,"VENCE EM &lt;= 30 DIAS",IF(E6726&lt;=60,"ATENCAO (31-60 DIAS)","OK"))))</f>
        <v/>
      </c>
      <c r="G6726" s="14">
        <f>SUMIFS(Lancamentos!$G:$G,Lancamentos!$C:$C,$A6726,Lancamentos!$E:$E,$C6726,Lancamentos!$B:$B,"ENTRADA")</f>
        <v/>
      </c>
      <c r="H6726" s="14">
        <f>SUMIFS(Lancamentos!$G:$G,Lancamentos!$C:$C,$A6726,Lancamentos!$E:$E,$C6726,Lancamentos!$B:$B,"SAIDA_USO")</f>
        <v/>
      </c>
      <c r="I6726" s="14">
        <f>SUMIFS(Lancamentos!$G:$G,Lancamentos!$C:$C,$A6726,Lancamentos!$E:$E,$C6726,Lancamentos!$B:$B,"SAIDA_DESCARTE")</f>
        <v/>
      </c>
      <c r="J6726" s="14">
        <f>G6726-H6726-I6726</f>
        <v/>
      </c>
      <c r="K6726">
        <f>IF(A6726="","",IF(J6726&lt;=IFERROR(VLOOKUP(A6726,Produtos!$A:$E,5,FALSE),0),"ABAIXO DO MINIMO","OK"))</f>
        <v/>
      </c>
    </row>
    <row r="6727">
      <c r="B6727">
        <f>IFERROR(VLOOKUP(A6727,Produtos!A:B,2,FALSE),"")</f>
        <v/>
      </c>
      <c r="D6727" s="10">
        <f>IFERROR(INDEX(Lotes!$E:$E,MATCH(1,(Lotes!$A:$A=A6727)*(Lotes!$C:$C=C6727),0)),"")</f>
        <v/>
      </c>
      <c r="E6727" s="14">
        <f>IF(D6727="","",D6727-TODAY())</f>
        <v/>
      </c>
      <c r="F6727">
        <f>IF(D6727="","",IF(E6727&lt;0,"VENCIDO",IF(E6727&lt;=30,"VENCE EM &lt;= 30 DIAS",IF(E6727&lt;=60,"ATENCAO (31-60 DIAS)","OK"))))</f>
        <v/>
      </c>
      <c r="G6727" s="14">
        <f>SUMIFS(Lancamentos!$G:$G,Lancamentos!$C:$C,$A6727,Lancamentos!$E:$E,$C6727,Lancamentos!$B:$B,"ENTRADA")</f>
        <v/>
      </c>
      <c r="H6727" s="14">
        <f>SUMIFS(Lancamentos!$G:$G,Lancamentos!$C:$C,$A6727,Lancamentos!$E:$E,$C6727,Lancamentos!$B:$B,"SAIDA_USO")</f>
        <v/>
      </c>
      <c r="I6727" s="14">
        <f>SUMIFS(Lancamentos!$G:$G,Lancamentos!$C:$C,$A6727,Lancamentos!$E:$E,$C6727,Lancamentos!$B:$B,"SAIDA_DESCARTE")</f>
        <v/>
      </c>
      <c r="J6727" s="14">
        <f>G6727-H6727-I6727</f>
        <v/>
      </c>
      <c r="K6727">
        <f>IF(A6727="","",IF(J6727&lt;=IFERROR(VLOOKUP(A6727,Produtos!$A:$E,5,FALSE),0),"ABAIXO DO MINIMO","OK"))</f>
        <v/>
      </c>
    </row>
    <row r="6728">
      <c r="B6728">
        <f>IFERROR(VLOOKUP(A6728,Produtos!A:B,2,FALSE),"")</f>
        <v/>
      </c>
      <c r="D6728" s="10">
        <f>IFERROR(INDEX(Lotes!$E:$E,MATCH(1,(Lotes!$A:$A=A6728)*(Lotes!$C:$C=C6728),0)),"")</f>
        <v/>
      </c>
      <c r="E6728" s="14">
        <f>IF(D6728="","",D6728-TODAY())</f>
        <v/>
      </c>
      <c r="F6728">
        <f>IF(D6728="","",IF(E6728&lt;0,"VENCIDO",IF(E6728&lt;=30,"VENCE EM &lt;= 30 DIAS",IF(E6728&lt;=60,"ATENCAO (31-60 DIAS)","OK"))))</f>
        <v/>
      </c>
      <c r="G6728" s="14">
        <f>SUMIFS(Lancamentos!$G:$G,Lancamentos!$C:$C,$A6728,Lancamentos!$E:$E,$C6728,Lancamentos!$B:$B,"ENTRADA")</f>
        <v/>
      </c>
      <c r="H6728" s="14">
        <f>SUMIFS(Lancamentos!$G:$G,Lancamentos!$C:$C,$A6728,Lancamentos!$E:$E,$C6728,Lancamentos!$B:$B,"SAIDA_USO")</f>
        <v/>
      </c>
      <c r="I6728" s="14">
        <f>SUMIFS(Lancamentos!$G:$G,Lancamentos!$C:$C,$A6728,Lancamentos!$E:$E,$C6728,Lancamentos!$B:$B,"SAIDA_DESCARTE")</f>
        <v/>
      </c>
      <c r="J6728" s="14">
        <f>G6728-H6728-I6728</f>
        <v/>
      </c>
      <c r="K6728">
        <f>IF(A6728="","",IF(J6728&lt;=IFERROR(VLOOKUP(A6728,Produtos!$A:$E,5,FALSE),0),"ABAIXO DO MINIMO","OK"))</f>
        <v/>
      </c>
    </row>
    <row r="6729">
      <c r="B6729">
        <f>IFERROR(VLOOKUP(A6729,Produtos!A:B,2,FALSE),"")</f>
        <v/>
      </c>
      <c r="D6729" s="10">
        <f>IFERROR(INDEX(Lotes!$E:$E,MATCH(1,(Lotes!$A:$A=A6729)*(Lotes!$C:$C=C6729),0)),"")</f>
        <v/>
      </c>
      <c r="E6729" s="14">
        <f>IF(D6729="","",D6729-TODAY())</f>
        <v/>
      </c>
      <c r="F6729">
        <f>IF(D6729="","",IF(E6729&lt;0,"VENCIDO",IF(E6729&lt;=30,"VENCE EM &lt;= 30 DIAS",IF(E6729&lt;=60,"ATENCAO (31-60 DIAS)","OK"))))</f>
        <v/>
      </c>
      <c r="G6729" s="14">
        <f>SUMIFS(Lancamentos!$G:$G,Lancamentos!$C:$C,$A6729,Lancamentos!$E:$E,$C6729,Lancamentos!$B:$B,"ENTRADA")</f>
        <v/>
      </c>
      <c r="H6729" s="14">
        <f>SUMIFS(Lancamentos!$G:$G,Lancamentos!$C:$C,$A6729,Lancamentos!$E:$E,$C6729,Lancamentos!$B:$B,"SAIDA_USO")</f>
        <v/>
      </c>
      <c r="I6729" s="14">
        <f>SUMIFS(Lancamentos!$G:$G,Lancamentos!$C:$C,$A6729,Lancamentos!$E:$E,$C6729,Lancamentos!$B:$B,"SAIDA_DESCARTE")</f>
        <v/>
      </c>
      <c r="J6729" s="14">
        <f>G6729-H6729-I6729</f>
        <v/>
      </c>
      <c r="K6729">
        <f>IF(A6729="","",IF(J6729&lt;=IFERROR(VLOOKUP(A6729,Produtos!$A:$E,5,FALSE),0),"ABAIXO DO MINIMO","OK"))</f>
        <v/>
      </c>
    </row>
    <row r="6730">
      <c r="B6730">
        <f>IFERROR(VLOOKUP(A6730,Produtos!A:B,2,FALSE),"")</f>
        <v/>
      </c>
      <c r="D6730" s="10">
        <f>IFERROR(INDEX(Lotes!$E:$E,MATCH(1,(Lotes!$A:$A=A6730)*(Lotes!$C:$C=C6730),0)),"")</f>
        <v/>
      </c>
      <c r="E6730" s="14">
        <f>IF(D6730="","",D6730-TODAY())</f>
        <v/>
      </c>
      <c r="F6730">
        <f>IF(D6730="","",IF(E6730&lt;0,"VENCIDO",IF(E6730&lt;=30,"VENCE EM &lt;= 30 DIAS",IF(E6730&lt;=60,"ATENCAO (31-60 DIAS)","OK"))))</f>
        <v/>
      </c>
      <c r="G6730" s="14">
        <f>SUMIFS(Lancamentos!$G:$G,Lancamentos!$C:$C,$A6730,Lancamentos!$E:$E,$C6730,Lancamentos!$B:$B,"ENTRADA")</f>
        <v/>
      </c>
      <c r="H6730" s="14">
        <f>SUMIFS(Lancamentos!$G:$G,Lancamentos!$C:$C,$A6730,Lancamentos!$E:$E,$C6730,Lancamentos!$B:$B,"SAIDA_USO")</f>
        <v/>
      </c>
      <c r="I6730" s="14">
        <f>SUMIFS(Lancamentos!$G:$G,Lancamentos!$C:$C,$A6730,Lancamentos!$E:$E,$C6730,Lancamentos!$B:$B,"SAIDA_DESCARTE")</f>
        <v/>
      </c>
      <c r="J6730" s="14">
        <f>G6730-H6730-I6730</f>
        <v/>
      </c>
      <c r="K6730">
        <f>IF(A6730="","",IF(J6730&lt;=IFERROR(VLOOKUP(A6730,Produtos!$A:$E,5,FALSE),0),"ABAIXO DO MINIMO","OK"))</f>
        <v/>
      </c>
    </row>
    <row r="6731">
      <c r="B6731">
        <f>IFERROR(VLOOKUP(A6731,Produtos!A:B,2,FALSE),"")</f>
        <v/>
      </c>
      <c r="D6731" s="10">
        <f>IFERROR(INDEX(Lotes!$E:$E,MATCH(1,(Lotes!$A:$A=A6731)*(Lotes!$C:$C=C6731),0)),"")</f>
        <v/>
      </c>
      <c r="E6731" s="14">
        <f>IF(D6731="","",D6731-TODAY())</f>
        <v/>
      </c>
      <c r="F6731">
        <f>IF(D6731="","",IF(E6731&lt;0,"VENCIDO",IF(E6731&lt;=30,"VENCE EM &lt;= 30 DIAS",IF(E6731&lt;=60,"ATENCAO (31-60 DIAS)","OK"))))</f>
        <v/>
      </c>
      <c r="G6731" s="14">
        <f>SUMIFS(Lancamentos!$G:$G,Lancamentos!$C:$C,$A6731,Lancamentos!$E:$E,$C6731,Lancamentos!$B:$B,"ENTRADA")</f>
        <v/>
      </c>
      <c r="H6731" s="14">
        <f>SUMIFS(Lancamentos!$G:$G,Lancamentos!$C:$C,$A6731,Lancamentos!$E:$E,$C6731,Lancamentos!$B:$B,"SAIDA_USO")</f>
        <v/>
      </c>
      <c r="I6731" s="14">
        <f>SUMIFS(Lancamentos!$G:$G,Lancamentos!$C:$C,$A6731,Lancamentos!$E:$E,$C6731,Lancamentos!$B:$B,"SAIDA_DESCARTE")</f>
        <v/>
      </c>
      <c r="J6731" s="14">
        <f>G6731-H6731-I6731</f>
        <v/>
      </c>
      <c r="K6731">
        <f>IF(A6731="","",IF(J6731&lt;=IFERROR(VLOOKUP(A6731,Produtos!$A:$E,5,FALSE),0),"ABAIXO DO MINIMO","OK"))</f>
        <v/>
      </c>
    </row>
    <row r="6732">
      <c r="B6732">
        <f>IFERROR(VLOOKUP(A6732,Produtos!A:B,2,FALSE),"")</f>
        <v/>
      </c>
      <c r="D6732" s="10">
        <f>IFERROR(INDEX(Lotes!$E:$E,MATCH(1,(Lotes!$A:$A=A6732)*(Lotes!$C:$C=C6732),0)),"")</f>
        <v/>
      </c>
      <c r="E6732" s="14">
        <f>IF(D6732="","",D6732-TODAY())</f>
        <v/>
      </c>
      <c r="F6732">
        <f>IF(D6732="","",IF(E6732&lt;0,"VENCIDO",IF(E6732&lt;=30,"VENCE EM &lt;= 30 DIAS",IF(E6732&lt;=60,"ATENCAO (31-60 DIAS)","OK"))))</f>
        <v/>
      </c>
      <c r="G6732" s="14">
        <f>SUMIFS(Lancamentos!$G:$G,Lancamentos!$C:$C,$A6732,Lancamentos!$E:$E,$C6732,Lancamentos!$B:$B,"ENTRADA")</f>
        <v/>
      </c>
      <c r="H6732" s="14">
        <f>SUMIFS(Lancamentos!$G:$G,Lancamentos!$C:$C,$A6732,Lancamentos!$E:$E,$C6732,Lancamentos!$B:$B,"SAIDA_USO")</f>
        <v/>
      </c>
      <c r="I6732" s="14">
        <f>SUMIFS(Lancamentos!$G:$G,Lancamentos!$C:$C,$A6732,Lancamentos!$E:$E,$C6732,Lancamentos!$B:$B,"SAIDA_DESCARTE")</f>
        <v/>
      </c>
      <c r="J6732" s="14">
        <f>G6732-H6732-I6732</f>
        <v/>
      </c>
      <c r="K6732">
        <f>IF(A6732="","",IF(J6732&lt;=IFERROR(VLOOKUP(A6732,Produtos!$A:$E,5,FALSE),0),"ABAIXO DO MINIMO","OK"))</f>
        <v/>
      </c>
    </row>
    <row r="6733">
      <c r="B6733">
        <f>IFERROR(VLOOKUP(A6733,Produtos!A:B,2,FALSE),"")</f>
        <v/>
      </c>
      <c r="D6733" s="10">
        <f>IFERROR(INDEX(Lotes!$E:$E,MATCH(1,(Lotes!$A:$A=A6733)*(Lotes!$C:$C=C6733),0)),"")</f>
        <v/>
      </c>
      <c r="E6733" s="14">
        <f>IF(D6733="","",D6733-TODAY())</f>
        <v/>
      </c>
      <c r="F6733">
        <f>IF(D6733="","",IF(E6733&lt;0,"VENCIDO",IF(E6733&lt;=30,"VENCE EM &lt;= 30 DIAS",IF(E6733&lt;=60,"ATENCAO (31-60 DIAS)","OK"))))</f>
        <v/>
      </c>
      <c r="G6733" s="14">
        <f>SUMIFS(Lancamentos!$G:$G,Lancamentos!$C:$C,$A6733,Lancamentos!$E:$E,$C6733,Lancamentos!$B:$B,"ENTRADA")</f>
        <v/>
      </c>
      <c r="H6733" s="14">
        <f>SUMIFS(Lancamentos!$G:$G,Lancamentos!$C:$C,$A6733,Lancamentos!$E:$E,$C6733,Lancamentos!$B:$B,"SAIDA_USO")</f>
        <v/>
      </c>
      <c r="I6733" s="14">
        <f>SUMIFS(Lancamentos!$G:$G,Lancamentos!$C:$C,$A6733,Lancamentos!$E:$E,$C6733,Lancamentos!$B:$B,"SAIDA_DESCARTE")</f>
        <v/>
      </c>
      <c r="J6733" s="14">
        <f>G6733-H6733-I6733</f>
        <v/>
      </c>
      <c r="K6733">
        <f>IF(A6733="","",IF(J6733&lt;=IFERROR(VLOOKUP(A6733,Produtos!$A:$E,5,FALSE),0),"ABAIXO DO MINIMO","OK"))</f>
        <v/>
      </c>
    </row>
    <row r="6734">
      <c r="B6734">
        <f>IFERROR(VLOOKUP(A6734,Produtos!A:B,2,FALSE),"")</f>
        <v/>
      </c>
      <c r="D6734" s="10">
        <f>IFERROR(INDEX(Lotes!$E:$E,MATCH(1,(Lotes!$A:$A=A6734)*(Lotes!$C:$C=C6734),0)),"")</f>
        <v/>
      </c>
      <c r="E6734" s="14">
        <f>IF(D6734="","",D6734-TODAY())</f>
        <v/>
      </c>
      <c r="F6734">
        <f>IF(D6734="","",IF(E6734&lt;0,"VENCIDO",IF(E6734&lt;=30,"VENCE EM &lt;= 30 DIAS",IF(E6734&lt;=60,"ATENCAO (31-60 DIAS)","OK"))))</f>
        <v/>
      </c>
      <c r="G6734" s="14">
        <f>SUMIFS(Lancamentos!$G:$G,Lancamentos!$C:$C,$A6734,Lancamentos!$E:$E,$C6734,Lancamentos!$B:$B,"ENTRADA")</f>
        <v/>
      </c>
      <c r="H6734" s="14">
        <f>SUMIFS(Lancamentos!$G:$G,Lancamentos!$C:$C,$A6734,Lancamentos!$E:$E,$C6734,Lancamentos!$B:$B,"SAIDA_USO")</f>
        <v/>
      </c>
      <c r="I6734" s="14">
        <f>SUMIFS(Lancamentos!$G:$G,Lancamentos!$C:$C,$A6734,Lancamentos!$E:$E,$C6734,Lancamentos!$B:$B,"SAIDA_DESCARTE")</f>
        <v/>
      </c>
      <c r="J6734" s="14">
        <f>G6734-H6734-I6734</f>
        <v/>
      </c>
      <c r="K6734">
        <f>IF(A6734="","",IF(J6734&lt;=IFERROR(VLOOKUP(A6734,Produtos!$A:$E,5,FALSE),0),"ABAIXO DO MINIMO","OK"))</f>
        <v/>
      </c>
    </row>
    <row r="6735">
      <c r="B6735">
        <f>IFERROR(VLOOKUP(A6735,Produtos!A:B,2,FALSE),"")</f>
        <v/>
      </c>
      <c r="D6735" s="10">
        <f>IFERROR(INDEX(Lotes!$E:$E,MATCH(1,(Lotes!$A:$A=A6735)*(Lotes!$C:$C=C6735),0)),"")</f>
        <v/>
      </c>
      <c r="E6735" s="14">
        <f>IF(D6735="","",D6735-TODAY())</f>
        <v/>
      </c>
      <c r="F6735">
        <f>IF(D6735="","",IF(E6735&lt;0,"VENCIDO",IF(E6735&lt;=30,"VENCE EM &lt;= 30 DIAS",IF(E6735&lt;=60,"ATENCAO (31-60 DIAS)","OK"))))</f>
        <v/>
      </c>
      <c r="G6735" s="14">
        <f>SUMIFS(Lancamentos!$G:$G,Lancamentos!$C:$C,$A6735,Lancamentos!$E:$E,$C6735,Lancamentos!$B:$B,"ENTRADA")</f>
        <v/>
      </c>
      <c r="H6735" s="14">
        <f>SUMIFS(Lancamentos!$G:$G,Lancamentos!$C:$C,$A6735,Lancamentos!$E:$E,$C6735,Lancamentos!$B:$B,"SAIDA_USO")</f>
        <v/>
      </c>
      <c r="I6735" s="14">
        <f>SUMIFS(Lancamentos!$G:$G,Lancamentos!$C:$C,$A6735,Lancamentos!$E:$E,$C6735,Lancamentos!$B:$B,"SAIDA_DESCARTE")</f>
        <v/>
      </c>
      <c r="J6735" s="14">
        <f>G6735-H6735-I6735</f>
        <v/>
      </c>
      <c r="K6735">
        <f>IF(A6735="","",IF(J6735&lt;=IFERROR(VLOOKUP(A6735,Produtos!$A:$E,5,FALSE),0),"ABAIXO DO MINIMO","OK"))</f>
        <v/>
      </c>
    </row>
    <row r="6736">
      <c r="B6736">
        <f>IFERROR(VLOOKUP(A6736,Produtos!A:B,2,FALSE),"")</f>
        <v/>
      </c>
      <c r="D6736" s="10">
        <f>IFERROR(INDEX(Lotes!$E:$E,MATCH(1,(Lotes!$A:$A=A6736)*(Lotes!$C:$C=C6736),0)),"")</f>
        <v/>
      </c>
      <c r="E6736" s="14">
        <f>IF(D6736="","",D6736-TODAY())</f>
        <v/>
      </c>
      <c r="F6736">
        <f>IF(D6736="","",IF(E6736&lt;0,"VENCIDO",IF(E6736&lt;=30,"VENCE EM &lt;= 30 DIAS",IF(E6736&lt;=60,"ATENCAO (31-60 DIAS)","OK"))))</f>
        <v/>
      </c>
      <c r="G6736" s="14">
        <f>SUMIFS(Lancamentos!$G:$G,Lancamentos!$C:$C,$A6736,Lancamentos!$E:$E,$C6736,Lancamentos!$B:$B,"ENTRADA")</f>
        <v/>
      </c>
      <c r="H6736" s="14">
        <f>SUMIFS(Lancamentos!$G:$G,Lancamentos!$C:$C,$A6736,Lancamentos!$E:$E,$C6736,Lancamentos!$B:$B,"SAIDA_USO")</f>
        <v/>
      </c>
      <c r="I6736" s="14">
        <f>SUMIFS(Lancamentos!$G:$G,Lancamentos!$C:$C,$A6736,Lancamentos!$E:$E,$C6736,Lancamentos!$B:$B,"SAIDA_DESCARTE")</f>
        <v/>
      </c>
      <c r="J6736" s="14">
        <f>G6736-H6736-I6736</f>
        <v/>
      </c>
      <c r="K6736">
        <f>IF(A6736="","",IF(J6736&lt;=IFERROR(VLOOKUP(A6736,Produtos!$A:$E,5,FALSE),0),"ABAIXO DO MINIMO","OK"))</f>
        <v/>
      </c>
    </row>
    <row r="6737">
      <c r="B6737">
        <f>IFERROR(VLOOKUP(A6737,Produtos!A:B,2,FALSE),"")</f>
        <v/>
      </c>
      <c r="D6737" s="10">
        <f>IFERROR(INDEX(Lotes!$E:$E,MATCH(1,(Lotes!$A:$A=A6737)*(Lotes!$C:$C=C6737),0)),"")</f>
        <v/>
      </c>
      <c r="E6737" s="14">
        <f>IF(D6737="","",D6737-TODAY())</f>
        <v/>
      </c>
      <c r="F6737">
        <f>IF(D6737="","",IF(E6737&lt;0,"VENCIDO",IF(E6737&lt;=30,"VENCE EM &lt;= 30 DIAS",IF(E6737&lt;=60,"ATENCAO (31-60 DIAS)","OK"))))</f>
        <v/>
      </c>
      <c r="G6737" s="14">
        <f>SUMIFS(Lancamentos!$G:$G,Lancamentos!$C:$C,$A6737,Lancamentos!$E:$E,$C6737,Lancamentos!$B:$B,"ENTRADA")</f>
        <v/>
      </c>
      <c r="H6737" s="14">
        <f>SUMIFS(Lancamentos!$G:$G,Lancamentos!$C:$C,$A6737,Lancamentos!$E:$E,$C6737,Lancamentos!$B:$B,"SAIDA_USO")</f>
        <v/>
      </c>
      <c r="I6737" s="14">
        <f>SUMIFS(Lancamentos!$G:$G,Lancamentos!$C:$C,$A6737,Lancamentos!$E:$E,$C6737,Lancamentos!$B:$B,"SAIDA_DESCARTE")</f>
        <v/>
      </c>
      <c r="J6737" s="14">
        <f>G6737-H6737-I6737</f>
        <v/>
      </c>
      <c r="K6737">
        <f>IF(A6737="","",IF(J6737&lt;=IFERROR(VLOOKUP(A6737,Produtos!$A:$E,5,FALSE),0),"ABAIXO DO MINIMO","OK"))</f>
        <v/>
      </c>
    </row>
    <row r="6738">
      <c r="B6738">
        <f>IFERROR(VLOOKUP(A6738,Produtos!A:B,2,FALSE),"")</f>
        <v/>
      </c>
      <c r="D6738" s="10">
        <f>IFERROR(INDEX(Lotes!$E:$E,MATCH(1,(Lotes!$A:$A=A6738)*(Lotes!$C:$C=C6738),0)),"")</f>
        <v/>
      </c>
      <c r="E6738" s="14">
        <f>IF(D6738="","",D6738-TODAY())</f>
        <v/>
      </c>
      <c r="F6738">
        <f>IF(D6738="","",IF(E6738&lt;0,"VENCIDO",IF(E6738&lt;=30,"VENCE EM &lt;= 30 DIAS",IF(E6738&lt;=60,"ATENCAO (31-60 DIAS)","OK"))))</f>
        <v/>
      </c>
      <c r="G6738" s="14">
        <f>SUMIFS(Lancamentos!$G:$G,Lancamentos!$C:$C,$A6738,Lancamentos!$E:$E,$C6738,Lancamentos!$B:$B,"ENTRADA")</f>
        <v/>
      </c>
      <c r="H6738" s="14">
        <f>SUMIFS(Lancamentos!$G:$G,Lancamentos!$C:$C,$A6738,Lancamentos!$E:$E,$C6738,Lancamentos!$B:$B,"SAIDA_USO")</f>
        <v/>
      </c>
      <c r="I6738" s="14">
        <f>SUMIFS(Lancamentos!$G:$G,Lancamentos!$C:$C,$A6738,Lancamentos!$E:$E,$C6738,Lancamentos!$B:$B,"SAIDA_DESCARTE")</f>
        <v/>
      </c>
      <c r="J6738" s="14">
        <f>G6738-H6738-I6738</f>
        <v/>
      </c>
      <c r="K6738">
        <f>IF(A6738="","",IF(J6738&lt;=IFERROR(VLOOKUP(A6738,Produtos!$A:$E,5,FALSE),0),"ABAIXO DO MINIMO","OK"))</f>
        <v/>
      </c>
    </row>
    <row r="6739">
      <c r="B6739">
        <f>IFERROR(VLOOKUP(A6739,Produtos!A:B,2,FALSE),"")</f>
        <v/>
      </c>
      <c r="D6739" s="10">
        <f>IFERROR(INDEX(Lotes!$E:$E,MATCH(1,(Lotes!$A:$A=A6739)*(Lotes!$C:$C=C6739),0)),"")</f>
        <v/>
      </c>
      <c r="E6739" s="14">
        <f>IF(D6739="","",D6739-TODAY())</f>
        <v/>
      </c>
      <c r="F6739">
        <f>IF(D6739="","",IF(E6739&lt;0,"VENCIDO",IF(E6739&lt;=30,"VENCE EM &lt;= 30 DIAS",IF(E6739&lt;=60,"ATENCAO (31-60 DIAS)","OK"))))</f>
        <v/>
      </c>
      <c r="G6739" s="14">
        <f>SUMIFS(Lancamentos!$G:$G,Lancamentos!$C:$C,$A6739,Lancamentos!$E:$E,$C6739,Lancamentos!$B:$B,"ENTRADA")</f>
        <v/>
      </c>
      <c r="H6739" s="14">
        <f>SUMIFS(Lancamentos!$G:$G,Lancamentos!$C:$C,$A6739,Lancamentos!$E:$E,$C6739,Lancamentos!$B:$B,"SAIDA_USO")</f>
        <v/>
      </c>
      <c r="I6739" s="14">
        <f>SUMIFS(Lancamentos!$G:$G,Lancamentos!$C:$C,$A6739,Lancamentos!$E:$E,$C6739,Lancamentos!$B:$B,"SAIDA_DESCARTE")</f>
        <v/>
      </c>
      <c r="J6739" s="14">
        <f>G6739-H6739-I6739</f>
        <v/>
      </c>
      <c r="K6739">
        <f>IF(A6739="","",IF(J6739&lt;=IFERROR(VLOOKUP(A6739,Produtos!$A:$E,5,FALSE),0),"ABAIXO DO MINIMO","OK"))</f>
        <v/>
      </c>
    </row>
    <row r="6740">
      <c r="B6740">
        <f>IFERROR(VLOOKUP(A6740,Produtos!A:B,2,FALSE),"")</f>
        <v/>
      </c>
      <c r="D6740" s="10">
        <f>IFERROR(INDEX(Lotes!$E:$E,MATCH(1,(Lotes!$A:$A=A6740)*(Lotes!$C:$C=C6740),0)),"")</f>
        <v/>
      </c>
      <c r="E6740" s="14">
        <f>IF(D6740="","",D6740-TODAY())</f>
        <v/>
      </c>
      <c r="F6740">
        <f>IF(D6740="","",IF(E6740&lt;0,"VENCIDO",IF(E6740&lt;=30,"VENCE EM &lt;= 30 DIAS",IF(E6740&lt;=60,"ATENCAO (31-60 DIAS)","OK"))))</f>
        <v/>
      </c>
      <c r="G6740" s="14">
        <f>SUMIFS(Lancamentos!$G:$G,Lancamentos!$C:$C,$A6740,Lancamentos!$E:$E,$C6740,Lancamentos!$B:$B,"ENTRADA")</f>
        <v/>
      </c>
      <c r="H6740" s="14">
        <f>SUMIFS(Lancamentos!$G:$G,Lancamentos!$C:$C,$A6740,Lancamentos!$E:$E,$C6740,Lancamentos!$B:$B,"SAIDA_USO")</f>
        <v/>
      </c>
      <c r="I6740" s="14">
        <f>SUMIFS(Lancamentos!$G:$G,Lancamentos!$C:$C,$A6740,Lancamentos!$E:$E,$C6740,Lancamentos!$B:$B,"SAIDA_DESCARTE")</f>
        <v/>
      </c>
      <c r="J6740" s="14">
        <f>G6740-H6740-I6740</f>
        <v/>
      </c>
      <c r="K6740">
        <f>IF(A6740="","",IF(J6740&lt;=IFERROR(VLOOKUP(A6740,Produtos!$A:$E,5,FALSE),0),"ABAIXO DO MINIMO","OK"))</f>
        <v/>
      </c>
    </row>
    <row r="6741">
      <c r="B6741">
        <f>IFERROR(VLOOKUP(A6741,Produtos!A:B,2,FALSE),"")</f>
        <v/>
      </c>
      <c r="D6741" s="10">
        <f>IFERROR(INDEX(Lotes!$E:$E,MATCH(1,(Lotes!$A:$A=A6741)*(Lotes!$C:$C=C6741),0)),"")</f>
        <v/>
      </c>
      <c r="E6741" s="14">
        <f>IF(D6741="","",D6741-TODAY())</f>
        <v/>
      </c>
      <c r="F6741">
        <f>IF(D6741="","",IF(E6741&lt;0,"VENCIDO",IF(E6741&lt;=30,"VENCE EM &lt;= 30 DIAS",IF(E6741&lt;=60,"ATENCAO (31-60 DIAS)","OK"))))</f>
        <v/>
      </c>
      <c r="G6741" s="14">
        <f>SUMIFS(Lancamentos!$G:$G,Lancamentos!$C:$C,$A6741,Lancamentos!$E:$E,$C6741,Lancamentos!$B:$B,"ENTRADA")</f>
        <v/>
      </c>
      <c r="H6741" s="14">
        <f>SUMIFS(Lancamentos!$G:$G,Lancamentos!$C:$C,$A6741,Lancamentos!$E:$E,$C6741,Lancamentos!$B:$B,"SAIDA_USO")</f>
        <v/>
      </c>
      <c r="I6741" s="14">
        <f>SUMIFS(Lancamentos!$G:$G,Lancamentos!$C:$C,$A6741,Lancamentos!$E:$E,$C6741,Lancamentos!$B:$B,"SAIDA_DESCARTE")</f>
        <v/>
      </c>
      <c r="J6741" s="14">
        <f>G6741-H6741-I6741</f>
        <v/>
      </c>
      <c r="K6741">
        <f>IF(A6741="","",IF(J6741&lt;=IFERROR(VLOOKUP(A6741,Produtos!$A:$E,5,FALSE),0),"ABAIXO DO MINIMO","OK"))</f>
        <v/>
      </c>
    </row>
    <row r="6742">
      <c r="B6742">
        <f>IFERROR(VLOOKUP(A6742,Produtos!A:B,2,FALSE),"")</f>
        <v/>
      </c>
      <c r="D6742" s="10">
        <f>IFERROR(INDEX(Lotes!$E:$E,MATCH(1,(Lotes!$A:$A=A6742)*(Lotes!$C:$C=C6742),0)),"")</f>
        <v/>
      </c>
      <c r="E6742" s="14">
        <f>IF(D6742="","",D6742-TODAY())</f>
        <v/>
      </c>
      <c r="F6742">
        <f>IF(D6742="","",IF(E6742&lt;0,"VENCIDO",IF(E6742&lt;=30,"VENCE EM &lt;= 30 DIAS",IF(E6742&lt;=60,"ATENCAO (31-60 DIAS)","OK"))))</f>
        <v/>
      </c>
      <c r="G6742" s="14">
        <f>SUMIFS(Lancamentos!$G:$G,Lancamentos!$C:$C,$A6742,Lancamentos!$E:$E,$C6742,Lancamentos!$B:$B,"ENTRADA")</f>
        <v/>
      </c>
      <c r="H6742" s="14">
        <f>SUMIFS(Lancamentos!$G:$G,Lancamentos!$C:$C,$A6742,Lancamentos!$E:$E,$C6742,Lancamentos!$B:$B,"SAIDA_USO")</f>
        <v/>
      </c>
      <c r="I6742" s="14">
        <f>SUMIFS(Lancamentos!$G:$G,Lancamentos!$C:$C,$A6742,Lancamentos!$E:$E,$C6742,Lancamentos!$B:$B,"SAIDA_DESCARTE")</f>
        <v/>
      </c>
      <c r="J6742" s="14">
        <f>G6742-H6742-I6742</f>
        <v/>
      </c>
      <c r="K6742">
        <f>IF(A6742="","",IF(J6742&lt;=IFERROR(VLOOKUP(A6742,Produtos!$A:$E,5,FALSE),0),"ABAIXO DO MINIMO","OK"))</f>
        <v/>
      </c>
    </row>
    <row r="6743">
      <c r="B6743">
        <f>IFERROR(VLOOKUP(A6743,Produtos!A:B,2,FALSE),"")</f>
        <v/>
      </c>
      <c r="D6743" s="10">
        <f>IFERROR(INDEX(Lotes!$E:$E,MATCH(1,(Lotes!$A:$A=A6743)*(Lotes!$C:$C=C6743),0)),"")</f>
        <v/>
      </c>
      <c r="E6743" s="14">
        <f>IF(D6743="","",D6743-TODAY())</f>
        <v/>
      </c>
      <c r="F6743">
        <f>IF(D6743="","",IF(E6743&lt;0,"VENCIDO",IF(E6743&lt;=30,"VENCE EM &lt;= 30 DIAS",IF(E6743&lt;=60,"ATENCAO (31-60 DIAS)","OK"))))</f>
        <v/>
      </c>
      <c r="G6743" s="14">
        <f>SUMIFS(Lancamentos!$G:$G,Lancamentos!$C:$C,$A6743,Lancamentos!$E:$E,$C6743,Lancamentos!$B:$B,"ENTRADA")</f>
        <v/>
      </c>
      <c r="H6743" s="14">
        <f>SUMIFS(Lancamentos!$G:$G,Lancamentos!$C:$C,$A6743,Lancamentos!$E:$E,$C6743,Lancamentos!$B:$B,"SAIDA_USO")</f>
        <v/>
      </c>
      <c r="I6743" s="14">
        <f>SUMIFS(Lancamentos!$G:$G,Lancamentos!$C:$C,$A6743,Lancamentos!$E:$E,$C6743,Lancamentos!$B:$B,"SAIDA_DESCARTE")</f>
        <v/>
      </c>
      <c r="J6743" s="14">
        <f>G6743-H6743-I6743</f>
        <v/>
      </c>
      <c r="K6743">
        <f>IF(A6743="","",IF(J6743&lt;=IFERROR(VLOOKUP(A6743,Produtos!$A:$E,5,FALSE),0),"ABAIXO DO MINIMO","OK"))</f>
        <v/>
      </c>
    </row>
    <row r="6744">
      <c r="B6744">
        <f>IFERROR(VLOOKUP(A6744,Produtos!A:B,2,FALSE),"")</f>
        <v/>
      </c>
      <c r="D6744" s="10">
        <f>IFERROR(INDEX(Lotes!$E:$E,MATCH(1,(Lotes!$A:$A=A6744)*(Lotes!$C:$C=C6744),0)),"")</f>
        <v/>
      </c>
      <c r="E6744" s="14">
        <f>IF(D6744="","",D6744-TODAY())</f>
        <v/>
      </c>
      <c r="F6744">
        <f>IF(D6744="","",IF(E6744&lt;0,"VENCIDO",IF(E6744&lt;=30,"VENCE EM &lt;= 30 DIAS",IF(E6744&lt;=60,"ATENCAO (31-60 DIAS)","OK"))))</f>
        <v/>
      </c>
      <c r="G6744" s="14">
        <f>SUMIFS(Lancamentos!$G:$G,Lancamentos!$C:$C,$A6744,Lancamentos!$E:$E,$C6744,Lancamentos!$B:$B,"ENTRADA")</f>
        <v/>
      </c>
      <c r="H6744" s="14">
        <f>SUMIFS(Lancamentos!$G:$G,Lancamentos!$C:$C,$A6744,Lancamentos!$E:$E,$C6744,Lancamentos!$B:$B,"SAIDA_USO")</f>
        <v/>
      </c>
      <c r="I6744" s="14">
        <f>SUMIFS(Lancamentos!$G:$G,Lancamentos!$C:$C,$A6744,Lancamentos!$E:$E,$C6744,Lancamentos!$B:$B,"SAIDA_DESCARTE")</f>
        <v/>
      </c>
      <c r="J6744" s="14">
        <f>G6744-H6744-I6744</f>
        <v/>
      </c>
      <c r="K6744">
        <f>IF(A6744="","",IF(J6744&lt;=IFERROR(VLOOKUP(A6744,Produtos!$A:$E,5,FALSE),0),"ABAIXO DO MINIMO","OK"))</f>
        <v/>
      </c>
    </row>
    <row r="6745">
      <c r="B6745">
        <f>IFERROR(VLOOKUP(A6745,Produtos!A:B,2,FALSE),"")</f>
        <v/>
      </c>
      <c r="D6745" s="10">
        <f>IFERROR(INDEX(Lotes!$E:$E,MATCH(1,(Lotes!$A:$A=A6745)*(Lotes!$C:$C=C6745),0)),"")</f>
        <v/>
      </c>
      <c r="E6745" s="14">
        <f>IF(D6745="","",D6745-TODAY())</f>
        <v/>
      </c>
      <c r="F6745">
        <f>IF(D6745="","",IF(E6745&lt;0,"VENCIDO",IF(E6745&lt;=30,"VENCE EM &lt;= 30 DIAS",IF(E6745&lt;=60,"ATENCAO (31-60 DIAS)","OK"))))</f>
        <v/>
      </c>
      <c r="G6745" s="14">
        <f>SUMIFS(Lancamentos!$G:$G,Lancamentos!$C:$C,$A6745,Lancamentos!$E:$E,$C6745,Lancamentos!$B:$B,"ENTRADA")</f>
        <v/>
      </c>
      <c r="H6745" s="14">
        <f>SUMIFS(Lancamentos!$G:$G,Lancamentos!$C:$C,$A6745,Lancamentos!$E:$E,$C6745,Lancamentos!$B:$B,"SAIDA_USO")</f>
        <v/>
      </c>
      <c r="I6745" s="14">
        <f>SUMIFS(Lancamentos!$G:$G,Lancamentos!$C:$C,$A6745,Lancamentos!$E:$E,$C6745,Lancamentos!$B:$B,"SAIDA_DESCARTE")</f>
        <v/>
      </c>
      <c r="J6745" s="14">
        <f>G6745-H6745-I6745</f>
        <v/>
      </c>
      <c r="K6745">
        <f>IF(A6745="","",IF(J6745&lt;=IFERROR(VLOOKUP(A6745,Produtos!$A:$E,5,FALSE),0),"ABAIXO DO MINIMO","OK"))</f>
        <v/>
      </c>
    </row>
    <row r="6746">
      <c r="B6746">
        <f>IFERROR(VLOOKUP(A6746,Produtos!A:B,2,FALSE),"")</f>
        <v/>
      </c>
      <c r="D6746" s="10">
        <f>IFERROR(INDEX(Lotes!$E:$E,MATCH(1,(Lotes!$A:$A=A6746)*(Lotes!$C:$C=C6746),0)),"")</f>
        <v/>
      </c>
      <c r="E6746" s="14">
        <f>IF(D6746="","",D6746-TODAY())</f>
        <v/>
      </c>
      <c r="F6746">
        <f>IF(D6746="","",IF(E6746&lt;0,"VENCIDO",IF(E6746&lt;=30,"VENCE EM &lt;= 30 DIAS",IF(E6746&lt;=60,"ATENCAO (31-60 DIAS)","OK"))))</f>
        <v/>
      </c>
      <c r="G6746" s="14">
        <f>SUMIFS(Lancamentos!$G:$G,Lancamentos!$C:$C,$A6746,Lancamentos!$E:$E,$C6746,Lancamentos!$B:$B,"ENTRADA")</f>
        <v/>
      </c>
      <c r="H6746" s="14">
        <f>SUMIFS(Lancamentos!$G:$G,Lancamentos!$C:$C,$A6746,Lancamentos!$E:$E,$C6746,Lancamentos!$B:$B,"SAIDA_USO")</f>
        <v/>
      </c>
      <c r="I6746" s="14">
        <f>SUMIFS(Lancamentos!$G:$G,Lancamentos!$C:$C,$A6746,Lancamentos!$E:$E,$C6746,Lancamentos!$B:$B,"SAIDA_DESCARTE")</f>
        <v/>
      </c>
      <c r="J6746" s="14">
        <f>G6746-H6746-I6746</f>
        <v/>
      </c>
      <c r="K6746">
        <f>IF(A6746="","",IF(J6746&lt;=IFERROR(VLOOKUP(A6746,Produtos!$A:$E,5,FALSE),0),"ABAIXO DO MINIMO","OK"))</f>
        <v/>
      </c>
    </row>
    <row r="6747">
      <c r="B6747">
        <f>IFERROR(VLOOKUP(A6747,Produtos!A:B,2,FALSE),"")</f>
        <v/>
      </c>
      <c r="D6747" s="10">
        <f>IFERROR(INDEX(Lotes!$E:$E,MATCH(1,(Lotes!$A:$A=A6747)*(Lotes!$C:$C=C6747),0)),"")</f>
        <v/>
      </c>
      <c r="E6747" s="14">
        <f>IF(D6747="","",D6747-TODAY())</f>
        <v/>
      </c>
      <c r="F6747">
        <f>IF(D6747="","",IF(E6747&lt;0,"VENCIDO",IF(E6747&lt;=30,"VENCE EM &lt;= 30 DIAS",IF(E6747&lt;=60,"ATENCAO (31-60 DIAS)","OK"))))</f>
        <v/>
      </c>
      <c r="G6747" s="14">
        <f>SUMIFS(Lancamentos!$G:$G,Lancamentos!$C:$C,$A6747,Lancamentos!$E:$E,$C6747,Lancamentos!$B:$B,"ENTRADA")</f>
        <v/>
      </c>
      <c r="H6747" s="14">
        <f>SUMIFS(Lancamentos!$G:$G,Lancamentos!$C:$C,$A6747,Lancamentos!$E:$E,$C6747,Lancamentos!$B:$B,"SAIDA_USO")</f>
        <v/>
      </c>
      <c r="I6747" s="14">
        <f>SUMIFS(Lancamentos!$G:$G,Lancamentos!$C:$C,$A6747,Lancamentos!$E:$E,$C6747,Lancamentos!$B:$B,"SAIDA_DESCARTE")</f>
        <v/>
      </c>
      <c r="J6747" s="14">
        <f>G6747-H6747-I6747</f>
        <v/>
      </c>
      <c r="K6747">
        <f>IF(A6747="","",IF(J6747&lt;=IFERROR(VLOOKUP(A6747,Produtos!$A:$E,5,FALSE),0),"ABAIXO DO MINIMO","OK"))</f>
        <v/>
      </c>
    </row>
    <row r="6748">
      <c r="B6748">
        <f>IFERROR(VLOOKUP(A6748,Produtos!A:B,2,FALSE),"")</f>
        <v/>
      </c>
      <c r="D6748" s="10">
        <f>IFERROR(INDEX(Lotes!$E:$E,MATCH(1,(Lotes!$A:$A=A6748)*(Lotes!$C:$C=C6748),0)),"")</f>
        <v/>
      </c>
      <c r="E6748" s="14">
        <f>IF(D6748="","",D6748-TODAY())</f>
        <v/>
      </c>
      <c r="F6748">
        <f>IF(D6748="","",IF(E6748&lt;0,"VENCIDO",IF(E6748&lt;=30,"VENCE EM &lt;= 30 DIAS",IF(E6748&lt;=60,"ATENCAO (31-60 DIAS)","OK"))))</f>
        <v/>
      </c>
      <c r="G6748" s="14">
        <f>SUMIFS(Lancamentos!$G:$G,Lancamentos!$C:$C,$A6748,Lancamentos!$E:$E,$C6748,Lancamentos!$B:$B,"ENTRADA")</f>
        <v/>
      </c>
      <c r="H6748" s="14">
        <f>SUMIFS(Lancamentos!$G:$G,Lancamentos!$C:$C,$A6748,Lancamentos!$E:$E,$C6748,Lancamentos!$B:$B,"SAIDA_USO")</f>
        <v/>
      </c>
      <c r="I6748" s="14">
        <f>SUMIFS(Lancamentos!$G:$G,Lancamentos!$C:$C,$A6748,Lancamentos!$E:$E,$C6748,Lancamentos!$B:$B,"SAIDA_DESCARTE")</f>
        <v/>
      </c>
      <c r="J6748" s="14">
        <f>G6748-H6748-I6748</f>
        <v/>
      </c>
      <c r="K6748">
        <f>IF(A6748="","",IF(J6748&lt;=IFERROR(VLOOKUP(A6748,Produtos!$A:$E,5,FALSE),0),"ABAIXO DO MINIMO","OK"))</f>
        <v/>
      </c>
    </row>
    <row r="6749">
      <c r="B6749">
        <f>IFERROR(VLOOKUP(A6749,Produtos!A:B,2,FALSE),"")</f>
        <v/>
      </c>
      <c r="D6749" s="10">
        <f>IFERROR(INDEX(Lotes!$E:$E,MATCH(1,(Lotes!$A:$A=A6749)*(Lotes!$C:$C=C6749),0)),"")</f>
        <v/>
      </c>
      <c r="E6749" s="14">
        <f>IF(D6749="","",D6749-TODAY())</f>
        <v/>
      </c>
      <c r="F6749">
        <f>IF(D6749="","",IF(E6749&lt;0,"VENCIDO",IF(E6749&lt;=30,"VENCE EM &lt;= 30 DIAS",IF(E6749&lt;=60,"ATENCAO (31-60 DIAS)","OK"))))</f>
        <v/>
      </c>
      <c r="G6749" s="14">
        <f>SUMIFS(Lancamentos!$G:$G,Lancamentos!$C:$C,$A6749,Lancamentos!$E:$E,$C6749,Lancamentos!$B:$B,"ENTRADA")</f>
        <v/>
      </c>
      <c r="H6749" s="14">
        <f>SUMIFS(Lancamentos!$G:$G,Lancamentos!$C:$C,$A6749,Lancamentos!$E:$E,$C6749,Lancamentos!$B:$B,"SAIDA_USO")</f>
        <v/>
      </c>
      <c r="I6749" s="14">
        <f>SUMIFS(Lancamentos!$G:$G,Lancamentos!$C:$C,$A6749,Lancamentos!$E:$E,$C6749,Lancamentos!$B:$B,"SAIDA_DESCARTE")</f>
        <v/>
      </c>
      <c r="J6749" s="14">
        <f>G6749-H6749-I6749</f>
        <v/>
      </c>
      <c r="K6749">
        <f>IF(A6749="","",IF(J6749&lt;=IFERROR(VLOOKUP(A6749,Produtos!$A:$E,5,FALSE),0),"ABAIXO DO MINIMO","OK"))</f>
        <v/>
      </c>
    </row>
    <row r="6750">
      <c r="B6750">
        <f>IFERROR(VLOOKUP(A6750,Produtos!A:B,2,FALSE),"")</f>
        <v/>
      </c>
      <c r="D6750" s="10">
        <f>IFERROR(INDEX(Lotes!$E:$E,MATCH(1,(Lotes!$A:$A=A6750)*(Lotes!$C:$C=C6750),0)),"")</f>
        <v/>
      </c>
      <c r="E6750" s="14">
        <f>IF(D6750="","",D6750-TODAY())</f>
        <v/>
      </c>
      <c r="F6750">
        <f>IF(D6750="","",IF(E6750&lt;0,"VENCIDO",IF(E6750&lt;=30,"VENCE EM &lt;= 30 DIAS",IF(E6750&lt;=60,"ATENCAO (31-60 DIAS)","OK"))))</f>
        <v/>
      </c>
      <c r="G6750" s="14">
        <f>SUMIFS(Lancamentos!$G:$G,Lancamentos!$C:$C,$A6750,Lancamentos!$E:$E,$C6750,Lancamentos!$B:$B,"ENTRADA")</f>
        <v/>
      </c>
      <c r="H6750" s="14">
        <f>SUMIFS(Lancamentos!$G:$G,Lancamentos!$C:$C,$A6750,Lancamentos!$E:$E,$C6750,Lancamentos!$B:$B,"SAIDA_USO")</f>
        <v/>
      </c>
      <c r="I6750" s="14">
        <f>SUMIFS(Lancamentos!$G:$G,Lancamentos!$C:$C,$A6750,Lancamentos!$E:$E,$C6750,Lancamentos!$B:$B,"SAIDA_DESCARTE")</f>
        <v/>
      </c>
      <c r="J6750" s="14">
        <f>G6750-H6750-I6750</f>
        <v/>
      </c>
      <c r="K6750">
        <f>IF(A6750="","",IF(J6750&lt;=IFERROR(VLOOKUP(A6750,Produtos!$A:$E,5,FALSE),0),"ABAIXO DO MINIMO","OK"))</f>
        <v/>
      </c>
    </row>
    <row r="6751">
      <c r="B6751">
        <f>IFERROR(VLOOKUP(A6751,Produtos!A:B,2,FALSE),"")</f>
        <v/>
      </c>
      <c r="D6751" s="10">
        <f>IFERROR(INDEX(Lotes!$E:$E,MATCH(1,(Lotes!$A:$A=A6751)*(Lotes!$C:$C=C6751),0)),"")</f>
        <v/>
      </c>
      <c r="E6751" s="14">
        <f>IF(D6751="","",D6751-TODAY())</f>
        <v/>
      </c>
      <c r="F6751">
        <f>IF(D6751="","",IF(E6751&lt;0,"VENCIDO",IF(E6751&lt;=30,"VENCE EM &lt;= 30 DIAS",IF(E6751&lt;=60,"ATENCAO (31-60 DIAS)","OK"))))</f>
        <v/>
      </c>
      <c r="G6751" s="14">
        <f>SUMIFS(Lancamentos!$G:$G,Lancamentos!$C:$C,$A6751,Lancamentos!$E:$E,$C6751,Lancamentos!$B:$B,"ENTRADA")</f>
        <v/>
      </c>
      <c r="H6751" s="14">
        <f>SUMIFS(Lancamentos!$G:$G,Lancamentos!$C:$C,$A6751,Lancamentos!$E:$E,$C6751,Lancamentos!$B:$B,"SAIDA_USO")</f>
        <v/>
      </c>
      <c r="I6751" s="14">
        <f>SUMIFS(Lancamentos!$G:$G,Lancamentos!$C:$C,$A6751,Lancamentos!$E:$E,$C6751,Lancamentos!$B:$B,"SAIDA_DESCARTE")</f>
        <v/>
      </c>
      <c r="J6751" s="14">
        <f>G6751-H6751-I6751</f>
        <v/>
      </c>
      <c r="K6751">
        <f>IF(A6751="","",IF(J6751&lt;=IFERROR(VLOOKUP(A6751,Produtos!$A:$E,5,FALSE),0),"ABAIXO DO MINIMO","OK"))</f>
        <v/>
      </c>
    </row>
    <row r="6752">
      <c r="B6752">
        <f>IFERROR(VLOOKUP(A6752,Produtos!A:B,2,FALSE),"")</f>
        <v/>
      </c>
      <c r="D6752" s="10">
        <f>IFERROR(INDEX(Lotes!$E:$E,MATCH(1,(Lotes!$A:$A=A6752)*(Lotes!$C:$C=C6752),0)),"")</f>
        <v/>
      </c>
      <c r="E6752" s="14">
        <f>IF(D6752="","",D6752-TODAY())</f>
        <v/>
      </c>
      <c r="F6752">
        <f>IF(D6752="","",IF(E6752&lt;0,"VENCIDO",IF(E6752&lt;=30,"VENCE EM &lt;= 30 DIAS",IF(E6752&lt;=60,"ATENCAO (31-60 DIAS)","OK"))))</f>
        <v/>
      </c>
      <c r="G6752" s="14">
        <f>SUMIFS(Lancamentos!$G:$G,Lancamentos!$C:$C,$A6752,Lancamentos!$E:$E,$C6752,Lancamentos!$B:$B,"ENTRADA")</f>
        <v/>
      </c>
      <c r="H6752" s="14">
        <f>SUMIFS(Lancamentos!$G:$G,Lancamentos!$C:$C,$A6752,Lancamentos!$E:$E,$C6752,Lancamentos!$B:$B,"SAIDA_USO")</f>
        <v/>
      </c>
      <c r="I6752" s="14">
        <f>SUMIFS(Lancamentos!$G:$G,Lancamentos!$C:$C,$A6752,Lancamentos!$E:$E,$C6752,Lancamentos!$B:$B,"SAIDA_DESCARTE")</f>
        <v/>
      </c>
      <c r="J6752" s="14">
        <f>G6752-H6752-I6752</f>
        <v/>
      </c>
      <c r="K6752">
        <f>IF(A6752="","",IF(J6752&lt;=IFERROR(VLOOKUP(A6752,Produtos!$A:$E,5,FALSE),0),"ABAIXO DO MINIMO","OK"))</f>
        <v/>
      </c>
    </row>
    <row r="6753">
      <c r="B6753">
        <f>IFERROR(VLOOKUP(A6753,Produtos!A:B,2,FALSE),"")</f>
        <v/>
      </c>
      <c r="D6753" s="10">
        <f>IFERROR(INDEX(Lotes!$E:$E,MATCH(1,(Lotes!$A:$A=A6753)*(Lotes!$C:$C=C6753),0)),"")</f>
        <v/>
      </c>
      <c r="E6753" s="14">
        <f>IF(D6753="","",D6753-TODAY())</f>
        <v/>
      </c>
      <c r="F6753">
        <f>IF(D6753="","",IF(E6753&lt;0,"VENCIDO",IF(E6753&lt;=30,"VENCE EM &lt;= 30 DIAS",IF(E6753&lt;=60,"ATENCAO (31-60 DIAS)","OK"))))</f>
        <v/>
      </c>
      <c r="G6753" s="14">
        <f>SUMIFS(Lancamentos!$G:$G,Lancamentos!$C:$C,$A6753,Lancamentos!$E:$E,$C6753,Lancamentos!$B:$B,"ENTRADA")</f>
        <v/>
      </c>
      <c r="H6753" s="14">
        <f>SUMIFS(Lancamentos!$G:$G,Lancamentos!$C:$C,$A6753,Lancamentos!$E:$E,$C6753,Lancamentos!$B:$B,"SAIDA_USO")</f>
        <v/>
      </c>
      <c r="I6753" s="14">
        <f>SUMIFS(Lancamentos!$G:$G,Lancamentos!$C:$C,$A6753,Lancamentos!$E:$E,$C6753,Lancamentos!$B:$B,"SAIDA_DESCARTE")</f>
        <v/>
      </c>
      <c r="J6753" s="14">
        <f>G6753-H6753-I6753</f>
        <v/>
      </c>
      <c r="K6753">
        <f>IF(A6753="","",IF(J6753&lt;=IFERROR(VLOOKUP(A6753,Produtos!$A:$E,5,FALSE),0),"ABAIXO DO MINIMO","OK"))</f>
        <v/>
      </c>
    </row>
    <row r="6754">
      <c r="B6754">
        <f>IFERROR(VLOOKUP(A6754,Produtos!A:B,2,FALSE),"")</f>
        <v/>
      </c>
      <c r="D6754" s="10">
        <f>IFERROR(INDEX(Lotes!$E:$E,MATCH(1,(Lotes!$A:$A=A6754)*(Lotes!$C:$C=C6754),0)),"")</f>
        <v/>
      </c>
      <c r="E6754" s="14">
        <f>IF(D6754="","",D6754-TODAY())</f>
        <v/>
      </c>
      <c r="F6754">
        <f>IF(D6754="","",IF(E6754&lt;0,"VENCIDO",IF(E6754&lt;=30,"VENCE EM &lt;= 30 DIAS",IF(E6754&lt;=60,"ATENCAO (31-60 DIAS)","OK"))))</f>
        <v/>
      </c>
      <c r="G6754" s="14">
        <f>SUMIFS(Lancamentos!$G:$G,Lancamentos!$C:$C,$A6754,Lancamentos!$E:$E,$C6754,Lancamentos!$B:$B,"ENTRADA")</f>
        <v/>
      </c>
      <c r="H6754" s="14">
        <f>SUMIFS(Lancamentos!$G:$G,Lancamentos!$C:$C,$A6754,Lancamentos!$E:$E,$C6754,Lancamentos!$B:$B,"SAIDA_USO")</f>
        <v/>
      </c>
      <c r="I6754" s="14">
        <f>SUMIFS(Lancamentos!$G:$G,Lancamentos!$C:$C,$A6754,Lancamentos!$E:$E,$C6754,Lancamentos!$B:$B,"SAIDA_DESCARTE")</f>
        <v/>
      </c>
      <c r="J6754" s="14">
        <f>G6754-H6754-I6754</f>
        <v/>
      </c>
      <c r="K6754">
        <f>IF(A6754="","",IF(J6754&lt;=IFERROR(VLOOKUP(A6754,Produtos!$A:$E,5,FALSE),0),"ABAIXO DO MINIMO","OK"))</f>
        <v/>
      </c>
    </row>
    <row r="6755">
      <c r="B6755">
        <f>IFERROR(VLOOKUP(A6755,Produtos!A:B,2,FALSE),"")</f>
        <v/>
      </c>
      <c r="D6755" s="10">
        <f>IFERROR(INDEX(Lotes!$E:$E,MATCH(1,(Lotes!$A:$A=A6755)*(Lotes!$C:$C=C6755),0)),"")</f>
        <v/>
      </c>
      <c r="E6755" s="14">
        <f>IF(D6755="","",D6755-TODAY())</f>
        <v/>
      </c>
      <c r="F6755">
        <f>IF(D6755="","",IF(E6755&lt;0,"VENCIDO",IF(E6755&lt;=30,"VENCE EM &lt;= 30 DIAS",IF(E6755&lt;=60,"ATENCAO (31-60 DIAS)","OK"))))</f>
        <v/>
      </c>
      <c r="G6755" s="14">
        <f>SUMIFS(Lancamentos!$G:$G,Lancamentos!$C:$C,$A6755,Lancamentos!$E:$E,$C6755,Lancamentos!$B:$B,"ENTRADA")</f>
        <v/>
      </c>
      <c r="H6755" s="14">
        <f>SUMIFS(Lancamentos!$G:$G,Lancamentos!$C:$C,$A6755,Lancamentos!$E:$E,$C6755,Lancamentos!$B:$B,"SAIDA_USO")</f>
        <v/>
      </c>
      <c r="I6755" s="14">
        <f>SUMIFS(Lancamentos!$G:$G,Lancamentos!$C:$C,$A6755,Lancamentos!$E:$E,$C6755,Lancamentos!$B:$B,"SAIDA_DESCARTE")</f>
        <v/>
      </c>
      <c r="J6755" s="14">
        <f>G6755-H6755-I6755</f>
        <v/>
      </c>
      <c r="K6755">
        <f>IF(A6755="","",IF(J6755&lt;=IFERROR(VLOOKUP(A6755,Produtos!$A:$E,5,FALSE),0),"ABAIXO DO MINIMO","OK"))</f>
        <v/>
      </c>
    </row>
    <row r="6756">
      <c r="B6756">
        <f>IFERROR(VLOOKUP(A6756,Produtos!A:B,2,FALSE),"")</f>
        <v/>
      </c>
      <c r="D6756" s="10">
        <f>IFERROR(INDEX(Lotes!$E:$E,MATCH(1,(Lotes!$A:$A=A6756)*(Lotes!$C:$C=C6756),0)),"")</f>
        <v/>
      </c>
      <c r="E6756" s="14">
        <f>IF(D6756="","",D6756-TODAY())</f>
        <v/>
      </c>
      <c r="F6756">
        <f>IF(D6756="","",IF(E6756&lt;0,"VENCIDO",IF(E6756&lt;=30,"VENCE EM &lt;= 30 DIAS",IF(E6756&lt;=60,"ATENCAO (31-60 DIAS)","OK"))))</f>
        <v/>
      </c>
      <c r="G6756" s="14">
        <f>SUMIFS(Lancamentos!$G:$G,Lancamentos!$C:$C,$A6756,Lancamentos!$E:$E,$C6756,Lancamentos!$B:$B,"ENTRADA")</f>
        <v/>
      </c>
      <c r="H6756" s="14">
        <f>SUMIFS(Lancamentos!$G:$G,Lancamentos!$C:$C,$A6756,Lancamentos!$E:$E,$C6756,Lancamentos!$B:$B,"SAIDA_USO")</f>
        <v/>
      </c>
      <c r="I6756" s="14">
        <f>SUMIFS(Lancamentos!$G:$G,Lancamentos!$C:$C,$A6756,Lancamentos!$E:$E,$C6756,Lancamentos!$B:$B,"SAIDA_DESCARTE")</f>
        <v/>
      </c>
      <c r="J6756" s="14">
        <f>G6756-H6756-I6756</f>
        <v/>
      </c>
      <c r="K6756">
        <f>IF(A6756="","",IF(J6756&lt;=IFERROR(VLOOKUP(A6756,Produtos!$A:$E,5,FALSE),0),"ABAIXO DO MINIMO","OK"))</f>
        <v/>
      </c>
    </row>
    <row r="6757">
      <c r="B6757">
        <f>IFERROR(VLOOKUP(A6757,Produtos!A:B,2,FALSE),"")</f>
        <v/>
      </c>
      <c r="D6757" s="10">
        <f>IFERROR(INDEX(Lotes!$E:$E,MATCH(1,(Lotes!$A:$A=A6757)*(Lotes!$C:$C=C6757),0)),"")</f>
        <v/>
      </c>
      <c r="E6757" s="14">
        <f>IF(D6757="","",D6757-TODAY())</f>
        <v/>
      </c>
      <c r="F6757">
        <f>IF(D6757="","",IF(E6757&lt;0,"VENCIDO",IF(E6757&lt;=30,"VENCE EM &lt;= 30 DIAS",IF(E6757&lt;=60,"ATENCAO (31-60 DIAS)","OK"))))</f>
        <v/>
      </c>
      <c r="G6757" s="14">
        <f>SUMIFS(Lancamentos!$G:$G,Lancamentos!$C:$C,$A6757,Lancamentos!$E:$E,$C6757,Lancamentos!$B:$B,"ENTRADA")</f>
        <v/>
      </c>
      <c r="H6757" s="14">
        <f>SUMIFS(Lancamentos!$G:$G,Lancamentos!$C:$C,$A6757,Lancamentos!$E:$E,$C6757,Lancamentos!$B:$B,"SAIDA_USO")</f>
        <v/>
      </c>
      <c r="I6757" s="14">
        <f>SUMIFS(Lancamentos!$G:$G,Lancamentos!$C:$C,$A6757,Lancamentos!$E:$E,$C6757,Lancamentos!$B:$B,"SAIDA_DESCARTE")</f>
        <v/>
      </c>
      <c r="J6757" s="14">
        <f>G6757-H6757-I6757</f>
        <v/>
      </c>
      <c r="K6757">
        <f>IF(A6757="","",IF(J6757&lt;=IFERROR(VLOOKUP(A6757,Produtos!$A:$E,5,FALSE),0),"ABAIXO DO MINIMO","OK"))</f>
        <v/>
      </c>
    </row>
    <row r="6758">
      <c r="B6758">
        <f>IFERROR(VLOOKUP(A6758,Produtos!A:B,2,FALSE),"")</f>
        <v/>
      </c>
      <c r="D6758" s="10">
        <f>IFERROR(INDEX(Lotes!$E:$E,MATCH(1,(Lotes!$A:$A=A6758)*(Lotes!$C:$C=C6758),0)),"")</f>
        <v/>
      </c>
      <c r="E6758" s="14">
        <f>IF(D6758="","",D6758-TODAY())</f>
        <v/>
      </c>
      <c r="F6758">
        <f>IF(D6758="","",IF(E6758&lt;0,"VENCIDO",IF(E6758&lt;=30,"VENCE EM &lt;= 30 DIAS",IF(E6758&lt;=60,"ATENCAO (31-60 DIAS)","OK"))))</f>
        <v/>
      </c>
      <c r="G6758" s="14">
        <f>SUMIFS(Lancamentos!$G:$G,Lancamentos!$C:$C,$A6758,Lancamentos!$E:$E,$C6758,Lancamentos!$B:$B,"ENTRADA")</f>
        <v/>
      </c>
      <c r="H6758" s="14">
        <f>SUMIFS(Lancamentos!$G:$G,Lancamentos!$C:$C,$A6758,Lancamentos!$E:$E,$C6758,Lancamentos!$B:$B,"SAIDA_USO")</f>
        <v/>
      </c>
      <c r="I6758" s="14">
        <f>SUMIFS(Lancamentos!$G:$G,Lancamentos!$C:$C,$A6758,Lancamentos!$E:$E,$C6758,Lancamentos!$B:$B,"SAIDA_DESCARTE")</f>
        <v/>
      </c>
      <c r="J6758" s="14">
        <f>G6758-H6758-I6758</f>
        <v/>
      </c>
      <c r="K6758">
        <f>IF(A6758="","",IF(J6758&lt;=IFERROR(VLOOKUP(A6758,Produtos!$A:$E,5,FALSE),0),"ABAIXO DO MINIMO","OK"))</f>
        <v/>
      </c>
    </row>
    <row r="6759">
      <c r="B6759">
        <f>IFERROR(VLOOKUP(A6759,Produtos!A:B,2,FALSE),"")</f>
        <v/>
      </c>
      <c r="D6759" s="10">
        <f>IFERROR(INDEX(Lotes!$E:$E,MATCH(1,(Lotes!$A:$A=A6759)*(Lotes!$C:$C=C6759),0)),"")</f>
        <v/>
      </c>
      <c r="E6759" s="14">
        <f>IF(D6759="","",D6759-TODAY())</f>
        <v/>
      </c>
      <c r="F6759">
        <f>IF(D6759="","",IF(E6759&lt;0,"VENCIDO",IF(E6759&lt;=30,"VENCE EM &lt;= 30 DIAS",IF(E6759&lt;=60,"ATENCAO (31-60 DIAS)","OK"))))</f>
        <v/>
      </c>
      <c r="G6759" s="14">
        <f>SUMIFS(Lancamentos!$G:$G,Lancamentos!$C:$C,$A6759,Lancamentos!$E:$E,$C6759,Lancamentos!$B:$B,"ENTRADA")</f>
        <v/>
      </c>
      <c r="H6759" s="14">
        <f>SUMIFS(Lancamentos!$G:$G,Lancamentos!$C:$C,$A6759,Lancamentos!$E:$E,$C6759,Lancamentos!$B:$B,"SAIDA_USO")</f>
        <v/>
      </c>
      <c r="I6759" s="14">
        <f>SUMIFS(Lancamentos!$G:$G,Lancamentos!$C:$C,$A6759,Lancamentos!$E:$E,$C6759,Lancamentos!$B:$B,"SAIDA_DESCARTE")</f>
        <v/>
      </c>
      <c r="J6759" s="14">
        <f>G6759-H6759-I6759</f>
        <v/>
      </c>
      <c r="K6759">
        <f>IF(A6759="","",IF(J6759&lt;=IFERROR(VLOOKUP(A6759,Produtos!$A:$E,5,FALSE),0),"ABAIXO DO MINIMO","OK"))</f>
        <v/>
      </c>
    </row>
    <row r="6760">
      <c r="B6760">
        <f>IFERROR(VLOOKUP(A6760,Produtos!A:B,2,FALSE),"")</f>
        <v/>
      </c>
      <c r="D6760" s="10">
        <f>IFERROR(INDEX(Lotes!$E:$E,MATCH(1,(Lotes!$A:$A=A6760)*(Lotes!$C:$C=C6760),0)),"")</f>
        <v/>
      </c>
      <c r="E6760" s="14">
        <f>IF(D6760="","",D6760-TODAY())</f>
        <v/>
      </c>
      <c r="F6760">
        <f>IF(D6760="","",IF(E6760&lt;0,"VENCIDO",IF(E6760&lt;=30,"VENCE EM &lt;= 30 DIAS",IF(E6760&lt;=60,"ATENCAO (31-60 DIAS)","OK"))))</f>
        <v/>
      </c>
      <c r="G6760" s="14">
        <f>SUMIFS(Lancamentos!$G:$G,Lancamentos!$C:$C,$A6760,Lancamentos!$E:$E,$C6760,Lancamentos!$B:$B,"ENTRADA")</f>
        <v/>
      </c>
      <c r="H6760" s="14">
        <f>SUMIFS(Lancamentos!$G:$G,Lancamentos!$C:$C,$A6760,Lancamentos!$E:$E,$C6760,Lancamentos!$B:$B,"SAIDA_USO")</f>
        <v/>
      </c>
      <c r="I6760" s="14">
        <f>SUMIFS(Lancamentos!$G:$G,Lancamentos!$C:$C,$A6760,Lancamentos!$E:$E,$C6760,Lancamentos!$B:$B,"SAIDA_DESCARTE")</f>
        <v/>
      </c>
      <c r="J6760" s="14">
        <f>G6760-H6760-I6760</f>
        <v/>
      </c>
      <c r="K6760">
        <f>IF(A6760="","",IF(J6760&lt;=IFERROR(VLOOKUP(A6760,Produtos!$A:$E,5,FALSE),0),"ABAIXO DO MINIMO","OK"))</f>
        <v/>
      </c>
    </row>
    <row r="6761">
      <c r="B6761">
        <f>IFERROR(VLOOKUP(A6761,Produtos!A:B,2,FALSE),"")</f>
        <v/>
      </c>
      <c r="D6761" s="10">
        <f>IFERROR(INDEX(Lotes!$E:$E,MATCH(1,(Lotes!$A:$A=A6761)*(Lotes!$C:$C=C6761),0)),"")</f>
        <v/>
      </c>
      <c r="E6761" s="14">
        <f>IF(D6761="","",D6761-TODAY())</f>
        <v/>
      </c>
      <c r="F6761">
        <f>IF(D6761="","",IF(E6761&lt;0,"VENCIDO",IF(E6761&lt;=30,"VENCE EM &lt;= 30 DIAS",IF(E6761&lt;=60,"ATENCAO (31-60 DIAS)","OK"))))</f>
        <v/>
      </c>
      <c r="G6761" s="14">
        <f>SUMIFS(Lancamentos!$G:$G,Lancamentos!$C:$C,$A6761,Lancamentos!$E:$E,$C6761,Lancamentos!$B:$B,"ENTRADA")</f>
        <v/>
      </c>
      <c r="H6761" s="14">
        <f>SUMIFS(Lancamentos!$G:$G,Lancamentos!$C:$C,$A6761,Lancamentos!$E:$E,$C6761,Lancamentos!$B:$B,"SAIDA_USO")</f>
        <v/>
      </c>
      <c r="I6761" s="14">
        <f>SUMIFS(Lancamentos!$G:$G,Lancamentos!$C:$C,$A6761,Lancamentos!$E:$E,$C6761,Lancamentos!$B:$B,"SAIDA_DESCARTE")</f>
        <v/>
      </c>
      <c r="J6761" s="14">
        <f>G6761-H6761-I6761</f>
        <v/>
      </c>
      <c r="K6761">
        <f>IF(A6761="","",IF(J6761&lt;=IFERROR(VLOOKUP(A6761,Produtos!$A:$E,5,FALSE),0),"ABAIXO DO MINIMO","OK"))</f>
        <v/>
      </c>
    </row>
    <row r="6762">
      <c r="B6762">
        <f>IFERROR(VLOOKUP(A6762,Produtos!A:B,2,FALSE),"")</f>
        <v/>
      </c>
      <c r="D6762" s="10">
        <f>IFERROR(INDEX(Lotes!$E:$E,MATCH(1,(Lotes!$A:$A=A6762)*(Lotes!$C:$C=C6762),0)),"")</f>
        <v/>
      </c>
      <c r="E6762" s="14">
        <f>IF(D6762="","",D6762-TODAY())</f>
        <v/>
      </c>
      <c r="F6762">
        <f>IF(D6762="","",IF(E6762&lt;0,"VENCIDO",IF(E6762&lt;=30,"VENCE EM &lt;= 30 DIAS",IF(E6762&lt;=60,"ATENCAO (31-60 DIAS)","OK"))))</f>
        <v/>
      </c>
      <c r="G6762" s="14">
        <f>SUMIFS(Lancamentos!$G:$G,Lancamentos!$C:$C,$A6762,Lancamentos!$E:$E,$C6762,Lancamentos!$B:$B,"ENTRADA")</f>
        <v/>
      </c>
      <c r="H6762" s="14">
        <f>SUMIFS(Lancamentos!$G:$G,Lancamentos!$C:$C,$A6762,Lancamentos!$E:$E,$C6762,Lancamentos!$B:$B,"SAIDA_USO")</f>
        <v/>
      </c>
      <c r="I6762" s="14">
        <f>SUMIFS(Lancamentos!$G:$G,Lancamentos!$C:$C,$A6762,Lancamentos!$E:$E,$C6762,Lancamentos!$B:$B,"SAIDA_DESCARTE")</f>
        <v/>
      </c>
      <c r="J6762" s="14">
        <f>G6762-H6762-I6762</f>
        <v/>
      </c>
      <c r="K6762">
        <f>IF(A6762="","",IF(J6762&lt;=IFERROR(VLOOKUP(A6762,Produtos!$A:$E,5,FALSE),0),"ABAIXO DO MINIMO","OK"))</f>
        <v/>
      </c>
    </row>
    <row r="6763">
      <c r="B6763">
        <f>IFERROR(VLOOKUP(A6763,Produtos!A:B,2,FALSE),"")</f>
        <v/>
      </c>
      <c r="D6763" s="10">
        <f>IFERROR(INDEX(Lotes!$E:$E,MATCH(1,(Lotes!$A:$A=A6763)*(Lotes!$C:$C=C6763),0)),"")</f>
        <v/>
      </c>
      <c r="E6763" s="14">
        <f>IF(D6763="","",D6763-TODAY())</f>
        <v/>
      </c>
      <c r="F6763">
        <f>IF(D6763="","",IF(E6763&lt;0,"VENCIDO",IF(E6763&lt;=30,"VENCE EM &lt;= 30 DIAS",IF(E6763&lt;=60,"ATENCAO (31-60 DIAS)","OK"))))</f>
        <v/>
      </c>
      <c r="G6763" s="14">
        <f>SUMIFS(Lancamentos!$G:$G,Lancamentos!$C:$C,$A6763,Lancamentos!$E:$E,$C6763,Lancamentos!$B:$B,"ENTRADA")</f>
        <v/>
      </c>
      <c r="H6763" s="14">
        <f>SUMIFS(Lancamentos!$G:$G,Lancamentos!$C:$C,$A6763,Lancamentos!$E:$E,$C6763,Lancamentos!$B:$B,"SAIDA_USO")</f>
        <v/>
      </c>
      <c r="I6763" s="14">
        <f>SUMIFS(Lancamentos!$G:$G,Lancamentos!$C:$C,$A6763,Lancamentos!$E:$E,$C6763,Lancamentos!$B:$B,"SAIDA_DESCARTE")</f>
        <v/>
      </c>
      <c r="J6763" s="14">
        <f>G6763-H6763-I6763</f>
        <v/>
      </c>
      <c r="K6763">
        <f>IF(A6763="","",IF(J6763&lt;=IFERROR(VLOOKUP(A6763,Produtos!$A:$E,5,FALSE),0),"ABAIXO DO MINIMO","OK"))</f>
        <v/>
      </c>
    </row>
    <row r="6764">
      <c r="B6764">
        <f>IFERROR(VLOOKUP(A6764,Produtos!A:B,2,FALSE),"")</f>
        <v/>
      </c>
      <c r="D6764" s="10">
        <f>IFERROR(INDEX(Lotes!$E:$E,MATCH(1,(Lotes!$A:$A=A6764)*(Lotes!$C:$C=C6764),0)),"")</f>
        <v/>
      </c>
      <c r="E6764" s="14">
        <f>IF(D6764="","",D6764-TODAY())</f>
        <v/>
      </c>
      <c r="F6764">
        <f>IF(D6764="","",IF(E6764&lt;0,"VENCIDO",IF(E6764&lt;=30,"VENCE EM &lt;= 30 DIAS",IF(E6764&lt;=60,"ATENCAO (31-60 DIAS)","OK"))))</f>
        <v/>
      </c>
      <c r="G6764" s="14">
        <f>SUMIFS(Lancamentos!$G:$G,Lancamentos!$C:$C,$A6764,Lancamentos!$E:$E,$C6764,Lancamentos!$B:$B,"ENTRADA")</f>
        <v/>
      </c>
      <c r="H6764" s="14">
        <f>SUMIFS(Lancamentos!$G:$G,Lancamentos!$C:$C,$A6764,Lancamentos!$E:$E,$C6764,Lancamentos!$B:$B,"SAIDA_USO")</f>
        <v/>
      </c>
      <c r="I6764" s="14">
        <f>SUMIFS(Lancamentos!$G:$G,Lancamentos!$C:$C,$A6764,Lancamentos!$E:$E,$C6764,Lancamentos!$B:$B,"SAIDA_DESCARTE")</f>
        <v/>
      </c>
      <c r="J6764" s="14">
        <f>G6764-H6764-I6764</f>
        <v/>
      </c>
      <c r="K6764">
        <f>IF(A6764="","",IF(J6764&lt;=IFERROR(VLOOKUP(A6764,Produtos!$A:$E,5,FALSE),0),"ABAIXO DO MINIMO","OK"))</f>
        <v/>
      </c>
    </row>
    <row r="6765">
      <c r="B6765">
        <f>IFERROR(VLOOKUP(A6765,Produtos!A:B,2,FALSE),"")</f>
        <v/>
      </c>
      <c r="D6765" s="10">
        <f>IFERROR(INDEX(Lotes!$E:$E,MATCH(1,(Lotes!$A:$A=A6765)*(Lotes!$C:$C=C6765),0)),"")</f>
        <v/>
      </c>
      <c r="E6765" s="14">
        <f>IF(D6765="","",D6765-TODAY())</f>
        <v/>
      </c>
      <c r="F6765">
        <f>IF(D6765="","",IF(E6765&lt;0,"VENCIDO",IF(E6765&lt;=30,"VENCE EM &lt;= 30 DIAS",IF(E6765&lt;=60,"ATENCAO (31-60 DIAS)","OK"))))</f>
        <v/>
      </c>
      <c r="G6765" s="14">
        <f>SUMIFS(Lancamentos!$G:$G,Lancamentos!$C:$C,$A6765,Lancamentos!$E:$E,$C6765,Lancamentos!$B:$B,"ENTRADA")</f>
        <v/>
      </c>
      <c r="H6765" s="14">
        <f>SUMIFS(Lancamentos!$G:$G,Lancamentos!$C:$C,$A6765,Lancamentos!$E:$E,$C6765,Lancamentos!$B:$B,"SAIDA_USO")</f>
        <v/>
      </c>
      <c r="I6765" s="14">
        <f>SUMIFS(Lancamentos!$G:$G,Lancamentos!$C:$C,$A6765,Lancamentos!$E:$E,$C6765,Lancamentos!$B:$B,"SAIDA_DESCARTE")</f>
        <v/>
      </c>
      <c r="J6765" s="14">
        <f>G6765-H6765-I6765</f>
        <v/>
      </c>
      <c r="K6765">
        <f>IF(A6765="","",IF(J6765&lt;=IFERROR(VLOOKUP(A6765,Produtos!$A:$E,5,FALSE),0),"ABAIXO DO MINIMO","OK"))</f>
        <v/>
      </c>
    </row>
    <row r="6766">
      <c r="B6766">
        <f>IFERROR(VLOOKUP(A6766,Produtos!A:B,2,FALSE),"")</f>
        <v/>
      </c>
      <c r="D6766" s="10">
        <f>IFERROR(INDEX(Lotes!$E:$E,MATCH(1,(Lotes!$A:$A=A6766)*(Lotes!$C:$C=C6766),0)),"")</f>
        <v/>
      </c>
      <c r="E6766" s="14">
        <f>IF(D6766="","",D6766-TODAY())</f>
        <v/>
      </c>
      <c r="F6766">
        <f>IF(D6766="","",IF(E6766&lt;0,"VENCIDO",IF(E6766&lt;=30,"VENCE EM &lt;= 30 DIAS",IF(E6766&lt;=60,"ATENCAO (31-60 DIAS)","OK"))))</f>
        <v/>
      </c>
      <c r="G6766" s="14">
        <f>SUMIFS(Lancamentos!$G:$G,Lancamentos!$C:$C,$A6766,Lancamentos!$E:$E,$C6766,Lancamentos!$B:$B,"ENTRADA")</f>
        <v/>
      </c>
      <c r="H6766" s="14">
        <f>SUMIFS(Lancamentos!$G:$G,Lancamentos!$C:$C,$A6766,Lancamentos!$E:$E,$C6766,Lancamentos!$B:$B,"SAIDA_USO")</f>
        <v/>
      </c>
      <c r="I6766" s="14">
        <f>SUMIFS(Lancamentos!$G:$G,Lancamentos!$C:$C,$A6766,Lancamentos!$E:$E,$C6766,Lancamentos!$B:$B,"SAIDA_DESCARTE")</f>
        <v/>
      </c>
      <c r="J6766" s="14">
        <f>G6766-H6766-I6766</f>
        <v/>
      </c>
      <c r="K6766">
        <f>IF(A6766="","",IF(J6766&lt;=IFERROR(VLOOKUP(A6766,Produtos!$A:$E,5,FALSE),0),"ABAIXO DO MINIMO","OK"))</f>
        <v/>
      </c>
    </row>
    <row r="6767">
      <c r="B6767">
        <f>IFERROR(VLOOKUP(A6767,Produtos!A:B,2,FALSE),"")</f>
        <v/>
      </c>
      <c r="D6767" s="10">
        <f>IFERROR(INDEX(Lotes!$E:$E,MATCH(1,(Lotes!$A:$A=A6767)*(Lotes!$C:$C=C6767),0)),"")</f>
        <v/>
      </c>
      <c r="E6767" s="14">
        <f>IF(D6767="","",D6767-TODAY())</f>
        <v/>
      </c>
      <c r="F6767">
        <f>IF(D6767="","",IF(E6767&lt;0,"VENCIDO",IF(E6767&lt;=30,"VENCE EM &lt;= 30 DIAS",IF(E6767&lt;=60,"ATENCAO (31-60 DIAS)","OK"))))</f>
        <v/>
      </c>
      <c r="G6767" s="14">
        <f>SUMIFS(Lancamentos!$G:$G,Lancamentos!$C:$C,$A6767,Lancamentos!$E:$E,$C6767,Lancamentos!$B:$B,"ENTRADA")</f>
        <v/>
      </c>
      <c r="H6767" s="14">
        <f>SUMIFS(Lancamentos!$G:$G,Lancamentos!$C:$C,$A6767,Lancamentos!$E:$E,$C6767,Lancamentos!$B:$B,"SAIDA_USO")</f>
        <v/>
      </c>
      <c r="I6767" s="14">
        <f>SUMIFS(Lancamentos!$G:$G,Lancamentos!$C:$C,$A6767,Lancamentos!$E:$E,$C6767,Lancamentos!$B:$B,"SAIDA_DESCARTE")</f>
        <v/>
      </c>
      <c r="J6767" s="14">
        <f>G6767-H6767-I6767</f>
        <v/>
      </c>
      <c r="K6767">
        <f>IF(A6767="","",IF(J6767&lt;=IFERROR(VLOOKUP(A6767,Produtos!$A:$E,5,FALSE),0),"ABAIXO DO MINIMO","OK"))</f>
        <v/>
      </c>
    </row>
    <row r="6768">
      <c r="B6768">
        <f>IFERROR(VLOOKUP(A6768,Produtos!A:B,2,FALSE),"")</f>
        <v/>
      </c>
      <c r="D6768" s="10">
        <f>IFERROR(INDEX(Lotes!$E:$E,MATCH(1,(Lotes!$A:$A=A6768)*(Lotes!$C:$C=C6768),0)),"")</f>
        <v/>
      </c>
      <c r="E6768" s="14">
        <f>IF(D6768="","",D6768-TODAY())</f>
        <v/>
      </c>
      <c r="F6768">
        <f>IF(D6768="","",IF(E6768&lt;0,"VENCIDO",IF(E6768&lt;=30,"VENCE EM &lt;= 30 DIAS",IF(E6768&lt;=60,"ATENCAO (31-60 DIAS)","OK"))))</f>
        <v/>
      </c>
      <c r="G6768" s="14">
        <f>SUMIFS(Lancamentos!$G:$G,Lancamentos!$C:$C,$A6768,Lancamentos!$E:$E,$C6768,Lancamentos!$B:$B,"ENTRADA")</f>
        <v/>
      </c>
      <c r="H6768" s="14">
        <f>SUMIFS(Lancamentos!$G:$G,Lancamentos!$C:$C,$A6768,Lancamentos!$E:$E,$C6768,Lancamentos!$B:$B,"SAIDA_USO")</f>
        <v/>
      </c>
      <c r="I6768" s="14">
        <f>SUMIFS(Lancamentos!$G:$G,Lancamentos!$C:$C,$A6768,Lancamentos!$E:$E,$C6768,Lancamentos!$B:$B,"SAIDA_DESCARTE")</f>
        <v/>
      </c>
      <c r="J6768" s="14">
        <f>G6768-H6768-I6768</f>
        <v/>
      </c>
      <c r="K6768">
        <f>IF(A6768="","",IF(J6768&lt;=IFERROR(VLOOKUP(A6768,Produtos!$A:$E,5,FALSE),0),"ABAIXO DO MINIMO","OK"))</f>
        <v/>
      </c>
    </row>
    <row r="6769">
      <c r="B6769">
        <f>IFERROR(VLOOKUP(A6769,Produtos!A:B,2,FALSE),"")</f>
        <v/>
      </c>
      <c r="D6769" s="10">
        <f>IFERROR(INDEX(Lotes!$E:$E,MATCH(1,(Lotes!$A:$A=A6769)*(Lotes!$C:$C=C6769),0)),"")</f>
        <v/>
      </c>
      <c r="E6769" s="14">
        <f>IF(D6769="","",D6769-TODAY())</f>
        <v/>
      </c>
      <c r="F6769">
        <f>IF(D6769="","",IF(E6769&lt;0,"VENCIDO",IF(E6769&lt;=30,"VENCE EM &lt;= 30 DIAS",IF(E6769&lt;=60,"ATENCAO (31-60 DIAS)","OK"))))</f>
        <v/>
      </c>
      <c r="G6769" s="14">
        <f>SUMIFS(Lancamentos!$G:$G,Lancamentos!$C:$C,$A6769,Lancamentos!$E:$E,$C6769,Lancamentos!$B:$B,"ENTRADA")</f>
        <v/>
      </c>
      <c r="H6769" s="14">
        <f>SUMIFS(Lancamentos!$G:$G,Lancamentos!$C:$C,$A6769,Lancamentos!$E:$E,$C6769,Lancamentos!$B:$B,"SAIDA_USO")</f>
        <v/>
      </c>
      <c r="I6769" s="14">
        <f>SUMIFS(Lancamentos!$G:$G,Lancamentos!$C:$C,$A6769,Lancamentos!$E:$E,$C6769,Lancamentos!$B:$B,"SAIDA_DESCARTE")</f>
        <v/>
      </c>
      <c r="J6769" s="14">
        <f>G6769-H6769-I6769</f>
        <v/>
      </c>
      <c r="K6769">
        <f>IF(A6769="","",IF(J6769&lt;=IFERROR(VLOOKUP(A6769,Produtos!$A:$E,5,FALSE),0),"ABAIXO DO MINIMO","OK"))</f>
        <v/>
      </c>
    </row>
    <row r="6770">
      <c r="B6770">
        <f>IFERROR(VLOOKUP(A6770,Produtos!A:B,2,FALSE),"")</f>
        <v/>
      </c>
      <c r="D6770" s="10">
        <f>IFERROR(INDEX(Lotes!$E:$E,MATCH(1,(Lotes!$A:$A=A6770)*(Lotes!$C:$C=C6770),0)),"")</f>
        <v/>
      </c>
      <c r="E6770" s="14">
        <f>IF(D6770="","",D6770-TODAY())</f>
        <v/>
      </c>
      <c r="F6770">
        <f>IF(D6770="","",IF(E6770&lt;0,"VENCIDO",IF(E6770&lt;=30,"VENCE EM &lt;= 30 DIAS",IF(E6770&lt;=60,"ATENCAO (31-60 DIAS)","OK"))))</f>
        <v/>
      </c>
      <c r="G6770" s="14">
        <f>SUMIFS(Lancamentos!$G:$G,Lancamentos!$C:$C,$A6770,Lancamentos!$E:$E,$C6770,Lancamentos!$B:$B,"ENTRADA")</f>
        <v/>
      </c>
      <c r="H6770" s="14">
        <f>SUMIFS(Lancamentos!$G:$G,Lancamentos!$C:$C,$A6770,Lancamentos!$E:$E,$C6770,Lancamentos!$B:$B,"SAIDA_USO")</f>
        <v/>
      </c>
      <c r="I6770" s="14">
        <f>SUMIFS(Lancamentos!$G:$G,Lancamentos!$C:$C,$A6770,Lancamentos!$E:$E,$C6770,Lancamentos!$B:$B,"SAIDA_DESCARTE")</f>
        <v/>
      </c>
      <c r="J6770" s="14">
        <f>G6770-H6770-I6770</f>
        <v/>
      </c>
      <c r="K6770">
        <f>IF(A6770="","",IF(J6770&lt;=IFERROR(VLOOKUP(A6770,Produtos!$A:$E,5,FALSE),0),"ABAIXO DO MINIMO","OK"))</f>
        <v/>
      </c>
    </row>
    <row r="6771">
      <c r="B6771">
        <f>IFERROR(VLOOKUP(A6771,Produtos!A:B,2,FALSE),"")</f>
        <v/>
      </c>
      <c r="D6771" s="10">
        <f>IFERROR(INDEX(Lotes!$E:$E,MATCH(1,(Lotes!$A:$A=A6771)*(Lotes!$C:$C=C6771),0)),"")</f>
        <v/>
      </c>
      <c r="E6771" s="14">
        <f>IF(D6771="","",D6771-TODAY())</f>
        <v/>
      </c>
      <c r="F6771">
        <f>IF(D6771="","",IF(E6771&lt;0,"VENCIDO",IF(E6771&lt;=30,"VENCE EM &lt;= 30 DIAS",IF(E6771&lt;=60,"ATENCAO (31-60 DIAS)","OK"))))</f>
        <v/>
      </c>
      <c r="G6771" s="14">
        <f>SUMIFS(Lancamentos!$G:$G,Lancamentos!$C:$C,$A6771,Lancamentos!$E:$E,$C6771,Lancamentos!$B:$B,"ENTRADA")</f>
        <v/>
      </c>
      <c r="H6771" s="14">
        <f>SUMIFS(Lancamentos!$G:$G,Lancamentos!$C:$C,$A6771,Lancamentos!$E:$E,$C6771,Lancamentos!$B:$B,"SAIDA_USO")</f>
        <v/>
      </c>
      <c r="I6771" s="14">
        <f>SUMIFS(Lancamentos!$G:$G,Lancamentos!$C:$C,$A6771,Lancamentos!$E:$E,$C6771,Lancamentos!$B:$B,"SAIDA_DESCARTE")</f>
        <v/>
      </c>
      <c r="J6771" s="14">
        <f>G6771-H6771-I6771</f>
        <v/>
      </c>
      <c r="K6771">
        <f>IF(A6771="","",IF(J6771&lt;=IFERROR(VLOOKUP(A6771,Produtos!$A:$E,5,FALSE),0),"ABAIXO DO MINIMO","OK"))</f>
        <v/>
      </c>
    </row>
    <row r="6772">
      <c r="B6772">
        <f>IFERROR(VLOOKUP(A6772,Produtos!A:B,2,FALSE),"")</f>
        <v/>
      </c>
      <c r="D6772" s="10">
        <f>IFERROR(INDEX(Lotes!$E:$E,MATCH(1,(Lotes!$A:$A=A6772)*(Lotes!$C:$C=C6772),0)),"")</f>
        <v/>
      </c>
      <c r="E6772" s="14">
        <f>IF(D6772="","",D6772-TODAY())</f>
        <v/>
      </c>
      <c r="F6772">
        <f>IF(D6772="","",IF(E6772&lt;0,"VENCIDO",IF(E6772&lt;=30,"VENCE EM &lt;= 30 DIAS",IF(E6772&lt;=60,"ATENCAO (31-60 DIAS)","OK"))))</f>
        <v/>
      </c>
      <c r="G6772" s="14">
        <f>SUMIFS(Lancamentos!$G:$G,Lancamentos!$C:$C,$A6772,Lancamentos!$E:$E,$C6772,Lancamentos!$B:$B,"ENTRADA")</f>
        <v/>
      </c>
      <c r="H6772" s="14">
        <f>SUMIFS(Lancamentos!$G:$G,Lancamentos!$C:$C,$A6772,Lancamentos!$E:$E,$C6772,Lancamentos!$B:$B,"SAIDA_USO")</f>
        <v/>
      </c>
      <c r="I6772" s="14">
        <f>SUMIFS(Lancamentos!$G:$G,Lancamentos!$C:$C,$A6772,Lancamentos!$E:$E,$C6772,Lancamentos!$B:$B,"SAIDA_DESCARTE")</f>
        <v/>
      </c>
      <c r="J6772" s="14">
        <f>G6772-H6772-I6772</f>
        <v/>
      </c>
      <c r="K6772">
        <f>IF(A6772="","",IF(J6772&lt;=IFERROR(VLOOKUP(A6772,Produtos!$A:$E,5,FALSE),0),"ABAIXO DO MINIMO","OK"))</f>
        <v/>
      </c>
    </row>
    <row r="6773">
      <c r="B6773">
        <f>IFERROR(VLOOKUP(A6773,Produtos!A:B,2,FALSE),"")</f>
        <v/>
      </c>
      <c r="D6773" s="10">
        <f>IFERROR(INDEX(Lotes!$E:$E,MATCH(1,(Lotes!$A:$A=A6773)*(Lotes!$C:$C=C6773),0)),"")</f>
        <v/>
      </c>
      <c r="E6773" s="14">
        <f>IF(D6773="","",D6773-TODAY())</f>
        <v/>
      </c>
      <c r="F6773">
        <f>IF(D6773="","",IF(E6773&lt;0,"VENCIDO",IF(E6773&lt;=30,"VENCE EM &lt;= 30 DIAS",IF(E6773&lt;=60,"ATENCAO (31-60 DIAS)","OK"))))</f>
        <v/>
      </c>
      <c r="G6773" s="14">
        <f>SUMIFS(Lancamentos!$G:$G,Lancamentos!$C:$C,$A6773,Lancamentos!$E:$E,$C6773,Lancamentos!$B:$B,"ENTRADA")</f>
        <v/>
      </c>
      <c r="H6773" s="14">
        <f>SUMIFS(Lancamentos!$G:$G,Lancamentos!$C:$C,$A6773,Lancamentos!$E:$E,$C6773,Lancamentos!$B:$B,"SAIDA_USO")</f>
        <v/>
      </c>
      <c r="I6773" s="14">
        <f>SUMIFS(Lancamentos!$G:$G,Lancamentos!$C:$C,$A6773,Lancamentos!$E:$E,$C6773,Lancamentos!$B:$B,"SAIDA_DESCARTE")</f>
        <v/>
      </c>
      <c r="J6773" s="14">
        <f>G6773-H6773-I6773</f>
        <v/>
      </c>
      <c r="K6773">
        <f>IF(A6773="","",IF(J6773&lt;=IFERROR(VLOOKUP(A6773,Produtos!$A:$E,5,FALSE),0),"ABAIXO DO MINIMO","OK"))</f>
        <v/>
      </c>
    </row>
    <row r="6774">
      <c r="B6774">
        <f>IFERROR(VLOOKUP(A6774,Produtos!A:B,2,FALSE),"")</f>
        <v/>
      </c>
      <c r="D6774" s="10">
        <f>IFERROR(INDEX(Lotes!$E:$E,MATCH(1,(Lotes!$A:$A=A6774)*(Lotes!$C:$C=C6774),0)),"")</f>
        <v/>
      </c>
      <c r="E6774" s="14">
        <f>IF(D6774="","",D6774-TODAY())</f>
        <v/>
      </c>
      <c r="F6774">
        <f>IF(D6774="","",IF(E6774&lt;0,"VENCIDO",IF(E6774&lt;=30,"VENCE EM &lt;= 30 DIAS",IF(E6774&lt;=60,"ATENCAO (31-60 DIAS)","OK"))))</f>
        <v/>
      </c>
      <c r="G6774" s="14">
        <f>SUMIFS(Lancamentos!$G:$G,Lancamentos!$C:$C,$A6774,Lancamentos!$E:$E,$C6774,Lancamentos!$B:$B,"ENTRADA")</f>
        <v/>
      </c>
      <c r="H6774" s="14">
        <f>SUMIFS(Lancamentos!$G:$G,Lancamentos!$C:$C,$A6774,Lancamentos!$E:$E,$C6774,Lancamentos!$B:$B,"SAIDA_USO")</f>
        <v/>
      </c>
      <c r="I6774" s="14">
        <f>SUMIFS(Lancamentos!$G:$G,Lancamentos!$C:$C,$A6774,Lancamentos!$E:$E,$C6774,Lancamentos!$B:$B,"SAIDA_DESCARTE")</f>
        <v/>
      </c>
      <c r="J6774" s="14">
        <f>G6774-H6774-I6774</f>
        <v/>
      </c>
      <c r="K6774">
        <f>IF(A6774="","",IF(J6774&lt;=IFERROR(VLOOKUP(A6774,Produtos!$A:$E,5,FALSE),0),"ABAIXO DO MINIMO","OK"))</f>
        <v/>
      </c>
    </row>
    <row r="6775">
      <c r="B6775">
        <f>IFERROR(VLOOKUP(A6775,Produtos!A:B,2,FALSE),"")</f>
        <v/>
      </c>
      <c r="D6775" s="10">
        <f>IFERROR(INDEX(Lotes!$E:$E,MATCH(1,(Lotes!$A:$A=A6775)*(Lotes!$C:$C=C6775),0)),"")</f>
        <v/>
      </c>
      <c r="E6775" s="14">
        <f>IF(D6775="","",D6775-TODAY())</f>
        <v/>
      </c>
      <c r="F6775">
        <f>IF(D6775="","",IF(E6775&lt;0,"VENCIDO",IF(E6775&lt;=30,"VENCE EM &lt;= 30 DIAS",IF(E6775&lt;=60,"ATENCAO (31-60 DIAS)","OK"))))</f>
        <v/>
      </c>
      <c r="G6775" s="14">
        <f>SUMIFS(Lancamentos!$G:$G,Lancamentos!$C:$C,$A6775,Lancamentos!$E:$E,$C6775,Lancamentos!$B:$B,"ENTRADA")</f>
        <v/>
      </c>
      <c r="H6775" s="14">
        <f>SUMIFS(Lancamentos!$G:$G,Lancamentos!$C:$C,$A6775,Lancamentos!$E:$E,$C6775,Lancamentos!$B:$B,"SAIDA_USO")</f>
        <v/>
      </c>
      <c r="I6775" s="14">
        <f>SUMIFS(Lancamentos!$G:$G,Lancamentos!$C:$C,$A6775,Lancamentos!$E:$E,$C6775,Lancamentos!$B:$B,"SAIDA_DESCARTE")</f>
        <v/>
      </c>
      <c r="J6775" s="14">
        <f>G6775-H6775-I6775</f>
        <v/>
      </c>
      <c r="K6775">
        <f>IF(A6775="","",IF(J6775&lt;=IFERROR(VLOOKUP(A6775,Produtos!$A:$E,5,FALSE),0),"ABAIXO DO MINIMO","OK"))</f>
        <v/>
      </c>
    </row>
    <row r="6776">
      <c r="B6776">
        <f>IFERROR(VLOOKUP(A6776,Produtos!A:B,2,FALSE),"")</f>
        <v/>
      </c>
      <c r="D6776" s="10">
        <f>IFERROR(INDEX(Lotes!$E:$E,MATCH(1,(Lotes!$A:$A=A6776)*(Lotes!$C:$C=C6776),0)),"")</f>
        <v/>
      </c>
      <c r="E6776" s="14">
        <f>IF(D6776="","",D6776-TODAY())</f>
        <v/>
      </c>
      <c r="F6776">
        <f>IF(D6776="","",IF(E6776&lt;0,"VENCIDO",IF(E6776&lt;=30,"VENCE EM &lt;= 30 DIAS",IF(E6776&lt;=60,"ATENCAO (31-60 DIAS)","OK"))))</f>
        <v/>
      </c>
      <c r="G6776" s="14">
        <f>SUMIFS(Lancamentos!$G:$G,Lancamentos!$C:$C,$A6776,Lancamentos!$E:$E,$C6776,Lancamentos!$B:$B,"ENTRADA")</f>
        <v/>
      </c>
      <c r="H6776" s="14">
        <f>SUMIFS(Lancamentos!$G:$G,Lancamentos!$C:$C,$A6776,Lancamentos!$E:$E,$C6776,Lancamentos!$B:$B,"SAIDA_USO")</f>
        <v/>
      </c>
      <c r="I6776" s="14">
        <f>SUMIFS(Lancamentos!$G:$G,Lancamentos!$C:$C,$A6776,Lancamentos!$E:$E,$C6776,Lancamentos!$B:$B,"SAIDA_DESCARTE")</f>
        <v/>
      </c>
      <c r="J6776" s="14">
        <f>G6776-H6776-I6776</f>
        <v/>
      </c>
      <c r="K6776">
        <f>IF(A6776="","",IF(J6776&lt;=IFERROR(VLOOKUP(A6776,Produtos!$A:$E,5,FALSE),0),"ABAIXO DO MINIMO","OK"))</f>
        <v/>
      </c>
    </row>
    <row r="6777">
      <c r="B6777">
        <f>IFERROR(VLOOKUP(A6777,Produtos!A:B,2,FALSE),"")</f>
        <v/>
      </c>
      <c r="D6777" s="10">
        <f>IFERROR(INDEX(Lotes!$E:$E,MATCH(1,(Lotes!$A:$A=A6777)*(Lotes!$C:$C=C6777),0)),"")</f>
        <v/>
      </c>
      <c r="E6777" s="14">
        <f>IF(D6777="","",D6777-TODAY())</f>
        <v/>
      </c>
      <c r="F6777">
        <f>IF(D6777="","",IF(E6777&lt;0,"VENCIDO",IF(E6777&lt;=30,"VENCE EM &lt;= 30 DIAS",IF(E6777&lt;=60,"ATENCAO (31-60 DIAS)","OK"))))</f>
        <v/>
      </c>
      <c r="G6777" s="14">
        <f>SUMIFS(Lancamentos!$G:$G,Lancamentos!$C:$C,$A6777,Lancamentos!$E:$E,$C6777,Lancamentos!$B:$B,"ENTRADA")</f>
        <v/>
      </c>
      <c r="H6777" s="14">
        <f>SUMIFS(Lancamentos!$G:$G,Lancamentos!$C:$C,$A6777,Lancamentos!$E:$E,$C6777,Lancamentos!$B:$B,"SAIDA_USO")</f>
        <v/>
      </c>
      <c r="I6777" s="14">
        <f>SUMIFS(Lancamentos!$G:$G,Lancamentos!$C:$C,$A6777,Lancamentos!$E:$E,$C6777,Lancamentos!$B:$B,"SAIDA_DESCARTE")</f>
        <v/>
      </c>
      <c r="J6777" s="14">
        <f>G6777-H6777-I6777</f>
        <v/>
      </c>
      <c r="K6777">
        <f>IF(A6777="","",IF(J6777&lt;=IFERROR(VLOOKUP(A6777,Produtos!$A:$E,5,FALSE),0),"ABAIXO DO MINIMO","OK"))</f>
        <v/>
      </c>
    </row>
    <row r="6778">
      <c r="B6778">
        <f>IFERROR(VLOOKUP(A6778,Produtos!A:B,2,FALSE),"")</f>
        <v/>
      </c>
      <c r="D6778" s="10">
        <f>IFERROR(INDEX(Lotes!$E:$E,MATCH(1,(Lotes!$A:$A=A6778)*(Lotes!$C:$C=C6778),0)),"")</f>
        <v/>
      </c>
      <c r="E6778" s="14">
        <f>IF(D6778="","",D6778-TODAY())</f>
        <v/>
      </c>
      <c r="F6778">
        <f>IF(D6778="","",IF(E6778&lt;0,"VENCIDO",IF(E6778&lt;=30,"VENCE EM &lt;= 30 DIAS",IF(E6778&lt;=60,"ATENCAO (31-60 DIAS)","OK"))))</f>
        <v/>
      </c>
      <c r="G6778" s="14">
        <f>SUMIFS(Lancamentos!$G:$G,Lancamentos!$C:$C,$A6778,Lancamentos!$E:$E,$C6778,Lancamentos!$B:$B,"ENTRADA")</f>
        <v/>
      </c>
      <c r="H6778" s="14">
        <f>SUMIFS(Lancamentos!$G:$G,Lancamentos!$C:$C,$A6778,Lancamentos!$E:$E,$C6778,Lancamentos!$B:$B,"SAIDA_USO")</f>
        <v/>
      </c>
      <c r="I6778" s="14">
        <f>SUMIFS(Lancamentos!$G:$G,Lancamentos!$C:$C,$A6778,Lancamentos!$E:$E,$C6778,Lancamentos!$B:$B,"SAIDA_DESCARTE")</f>
        <v/>
      </c>
      <c r="J6778" s="14">
        <f>G6778-H6778-I6778</f>
        <v/>
      </c>
      <c r="K6778">
        <f>IF(A6778="","",IF(J6778&lt;=IFERROR(VLOOKUP(A6778,Produtos!$A:$E,5,FALSE),0),"ABAIXO DO MINIMO","OK"))</f>
        <v/>
      </c>
    </row>
    <row r="6779">
      <c r="B6779">
        <f>IFERROR(VLOOKUP(A6779,Produtos!A:B,2,FALSE),"")</f>
        <v/>
      </c>
      <c r="D6779" s="10">
        <f>IFERROR(INDEX(Lotes!$E:$E,MATCH(1,(Lotes!$A:$A=A6779)*(Lotes!$C:$C=C6779),0)),"")</f>
        <v/>
      </c>
      <c r="E6779" s="14">
        <f>IF(D6779="","",D6779-TODAY())</f>
        <v/>
      </c>
      <c r="F6779">
        <f>IF(D6779="","",IF(E6779&lt;0,"VENCIDO",IF(E6779&lt;=30,"VENCE EM &lt;= 30 DIAS",IF(E6779&lt;=60,"ATENCAO (31-60 DIAS)","OK"))))</f>
        <v/>
      </c>
      <c r="G6779" s="14">
        <f>SUMIFS(Lancamentos!$G:$G,Lancamentos!$C:$C,$A6779,Lancamentos!$E:$E,$C6779,Lancamentos!$B:$B,"ENTRADA")</f>
        <v/>
      </c>
      <c r="H6779" s="14">
        <f>SUMIFS(Lancamentos!$G:$G,Lancamentos!$C:$C,$A6779,Lancamentos!$E:$E,$C6779,Lancamentos!$B:$B,"SAIDA_USO")</f>
        <v/>
      </c>
      <c r="I6779" s="14">
        <f>SUMIFS(Lancamentos!$G:$G,Lancamentos!$C:$C,$A6779,Lancamentos!$E:$E,$C6779,Lancamentos!$B:$B,"SAIDA_DESCARTE")</f>
        <v/>
      </c>
      <c r="J6779" s="14">
        <f>G6779-H6779-I6779</f>
        <v/>
      </c>
      <c r="K6779">
        <f>IF(A6779="","",IF(J6779&lt;=IFERROR(VLOOKUP(A6779,Produtos!$A:$E,5,FALSE),0),"ABAIXO DO MINIMO","OK"))</f>
        <v/>
      </c>
    </row>
    <row r="6780">
      <c r="B6780">
        <f>IFERROR(VLOOKUP(A6780,Produtos!A:B,2,FALSE),"")</f>
        <v/>
      </c>
      <c r="D6780" s="10">
        <f>IFERROR(INDEX(Lotes!$E:$E,MATCH(1,(Lotes!$A:$A=A6780)*(Lotes!$C:$C=C6780),0)),"")</f>
        <v/>
      </c>
      <c r="E6780" s="14">
        <f>IF(D6780="","",D6780-TODAY())</f>
        <v/>
      </c>
      <c r="F6780">
        <f>IF(D6780="","",IF(E6780&lt;0,"VENCIDO",IF(E6780&lt;=30,"VENCE EM &lt;= 30 DIAS",IF(E6780&lt;=60,"ATENCAO (31-60 DIAS)","OK"))))</f>
        <v/>
      </c>
      <c r="G6780" s="14">
        <f>SUMIFS(Lancamentos!$G:$G,Lancamentos!$C:$C,$A6780,Lancamentos!$E:$E,$C6780,Lancamentos!$B:$B,"ENTRADA")</f>
        <v/>
      </c>
      <c r="H6780" s="14">
        <f>SUMIFS(Lancamentos!$G:$G,Lancamentos!$C:$C,$A6780,Lancamentos!$E:$E,$C6780,Lancamentos!$B:$B,"SAIDA_USO")</f>
        <v/>
      </c>
      <c r="I6780" s="14">
        <f>SUMIFS(Lancamentos!$G:$G,Lancamentos!$C:$C,$A6780,Lancamentos!$E:$E,$C6780,Lancamentos!$B:$B,"SAIDA_DESCARTE")</f>
        <v/>
      </c>
      <c r="J6780" s="14">
        <f>G6780-H6780-I6780</f>
        <v/>
      </c>
      <c r="K6780">
        <f>IF(A6780="","",IF(J6780&lt;=IFERROR(VLOOKUP(A6780,Produtos!$A:$E,5,FALSE),0),"ABAIXO DO MINIMO","OK"))</f>
        <v/>
      </c>
    </row>
    <row r="6781">
      <c r="B6781">
        <f>IFERROR(VLOOKUP(A6781,Produtos!A:B,2,FALSE),"")</f>
        <v/>
      </c>
      <c r="D6781" s="10">
        <f>IFERROR(INDEX(Lotes!$E:$E,MATCH(1,(Lotes!$A:$A=A6781)*(Lotes!$C:$C=C6781),0)),"")</f>
        <v/>
      </c>
      <c r="E6781" s="14">
        <f>IF(D6781="","",D6781-TODAY())</f>
        <v/>
      </c>
      <c r="F6781">
        <f>IF(D6781="","",IF(E6781&lt;0,"VENCIDO",IF(E6781&lt;=30,"VENCE EM &lt;= 30 DIAS",IF(E6781&lt;=60,"ATENCAO (31-60 DIAS)","OK"))))</f>
        <v/>
      </c>
      <c r="G6781" s="14">
        <f>SUMIFS(Lancamentos!$G:$G,Lancamentos!$C:$C,$A6781,Lancamentos!$E:$E,$C6781,Lancamentos!$B:$B,"ENTRADA")</f>
        <v/>
      </c>
      <c r="H6781" s="14">
        <f>SUMIFS(Lancamentos!$G:$G,Lancamentos!$C:$C,$A6781,Lancamentos!$E:$E,$C6781,Lancamentos!$B:$B,"SAIDA_USO")</f>
        <v/>
      </c>
      <c r="I6781" s="14">
        <f>SUMIFS(Lancamentos!$G:$G,Lancamentos!$C:$C,$A6781,Lancamentos!$E:$E,$C6781,Lancamentos!$B:$B,"SAIDA_DESCARTE")</f>
        <v/>
      </c>
      <c r="J6781" s="14">
        <f>G6781-H6781-I6781</f>
        <v/>
      </c>
      <c r="K6781">
        <f>IF(A6781="","",IF(J6781&lt;=IFERROR(VLOOKUP(A6781,Produtos!$A:$E,5,FALSE),0),"ABAIXO DO MINIMO","OK"))</f>
        <v/>
      </c>
    </row>
    <row r="6782">
      <c r="B6782">
        <f>IFERROR(VLOOKUP(A6782,Produtos!A:B,2,FALSE),"")</f>
        <v/>
      </c>
      <c r="D6782" s="10">
        <f>IFERROR(INDEX(Lotes!$E:$E,MATCH(1,(Lotes!$A:$A=A6782)*(Lotes!$C:$C=C6782),0)),"")</f>
        <v/>
      </c>
      <c r="E6782" s="14">
        <f>IF(D6782="","",D6782-TODAY())</f>
        <v/>
      </c>
      <c r="F6782">
        <f>IF(D6782="","",IF(E6782&lt;0,"VENCIDO",IF(E6782&lt;=30,"VENCE EM &lt;= 30 DIAS",IF(E6782&lt;=60,"ATENCAO (31-60 DIAS)","OK"))))</f>
        <v/>
      </c>
      <c r="G6782" s="14">
        <f>SUMIFS(Lancamentos!$G:$G,Lancamentos!$C:$C,$A6782,Lancamentos!$E:$E,$C6782,Lancamentos!$B:$B,"ENTRADA")</f>
        <v/>
      </c>
      <c r="H6782" s="14">
        <f>SUMIFS(Lancamentos!$G:$G,Lancamentos!$C:$C,$A6782,Lancamentos!$E:$E,$C6782,Lancamentos!$B:$B,"SAIDA_USO")</f>
        <v/>
      </c>
      <c r="I6782" s="14">
        <f>SUMIFS(Lancamentos!$G:$G,Lancamentos!$C:$C,$A6782,Lancamentos!$E:$E,$C6782,Lancamentos!$B:$B,"SAIDA_DESCARTE")</f>
        <v/>
      </c>
      <c r="J6782" s="14">
        <f>G6782-H6782-I6782</f>
        <v/>
      </c>
      <c r="K6782">
        <f>IF(A6782="","",IF(J6782&lt;=IFERROR(VLOOKUP(A6782,Produtos!$A:$E,5,FALSE),0),"ABAIXO DO MINIMO","OK"))</f>
        <v/>
      </c>
    </row>
    <row r="6783">
      <c r="B6783">
        <f>IFERROR(VLOOKUP(A6783,Produtos!A:B,2,FALSE),"")</f>
        <v/>
      </c>
      <c r="D6783" s="10">
        <f>IFERROR(INDEX(Lotes!$E:$E,MATCH(1,(Lotes!$A:$A=A6783)*(Lotes!$C:$C=C6783),0)),"")</f>
        <v/>
      </c>
      <c r="E6783" s="14">
        <f>IF(D6783="","",D6783-TODAY())</f>
        <v/>
      </c>
      <c r="F6783">
        <f>IF(D6783="","",IF(E6783&lt;0,"VENCIDO",IF(E6783&lt;=30,"VENCE EM &lt;= 30 DIAS",IF(E6783&lt;=60,"ATENCAO (31-60 DIAS)","OK"))))</f>
        <v/>
      </c>
      <c r="G6783" s="14">
        <f>SUMIFS(Lancamentos!$G:$G,Lancamentos!$C:$C,$A6783,Lancamentos!$E:$E,$C6783,Lancamentos!$B:$B,"ENTRADA")</f>
        <v/>
      </c>
      <c r="H6783" s="14">
        <f>SUMIFS(Lancamentos!$G:$G,Lancamentos!$C:$C,$A6783,Lancamentos!$E:$E,$C6783,Lancamentos!$B:$B,"SAIDA_USO")</f>
        <v/>
      </c>
      <c r="I6783" s="14">
        <f>SUMIFS(Lancamentos!$G:$G,Lancamentos!$C:$C,$A6783,Lancamentos!$E:$E,$C6783,Lancamentos!$B:$B,"SAIDA_DESCARTE")</f>
        <v/>
      </c>
      <c r="J6783" s="14">
        <f>G6783-H6783-I6783</f>
        <v/>
      </c>
      <c r="K6783">
        <f>IF(A6783="","",IF(J6783&lt;=IFERROR(VLOOKUP(A6783,Produtos!$A:$E,5,FALSE),0),"ABAIXO DO MINIMO","OK"))</f>
        <v/>
      </c>
    </row>
    <row r="6784">
      <c r="B6784">
        <f>IFERROR(VLOOKUP(A6784,Produtos!A:B,2,FALSE),"")</f>
        <v/>
      </c>
      <c r="D6784" s="10">
        <f>IFERROR(INDEX(Lotes!$E:$E,MATCH(1,(Lotes!$A:$A=A6784)*(Lotes!$C:$C=C6784),0)),"")</f>
        <v/>
      </c>
      <c r="E6784" s="14">
        <f>IF(D6784="","",D6784-TODAY())</f>
        <v/>
      </c>
      <c r="F6784">
        <f>IF(D6784="","",IF(E6784&lt;0,"VENCIDO",IF(E6784&lt;=30,"VENCE EM &lt;= 30 DIAS",IF(E6784&lt;=60,"ATENCAO (31-60 DIAS)","OK"))))</f>
        <v/>
      </c>
      <c r="G6784" s="14">
        <f>SUMIFS(Lancamentos!$G:$G,Lancamentos!$C:$C,$A6784,Lancamentos!$E:$E,$C6784,Lancamentos!$B:$B,"ENTRADA")</f>
        <v/>
      </c>
      <c r="H6784" s="14">
        <f>SUMIFS(Lancamentos!$G:$G,Lancamentos!$C:$C,$A6784,Lancamentos!$E:$E,$C6784,Lancamentos!$B:$B,"SAIDA_USO")</f>
        <v/>
      </c>
      <c r="I6784" s="14">
        <f>SUMIFS(Lancamentos!$G:$G,Lancamentos!$C:$C,$A6784,Lancamentos!$E:$E,$C6784,Lancamentos!$B:$B,"SAIDA_DESCARTE")</f>
        <v/>
      </c>
      <c r="J6784" s="14">
        <f>G6784-H6784-I6784</f>
        <v/>
      </c>
      <c r="K6784">
        <f>IF(A6784="","",IF(J6784&lt;=IFERROR(VLOOKUP(A6784,Produtos!$A:$E,5,FALSE),0),"ABAIXO DO MINIMO","OK"))</f>
        <v/>
      </c>
    </row>
    <row r="6785">
      <c r="B6785">
        <f>IFERROR(VLOOKUP(A6785,Produtos!A:B,2,FALSE),"")</f>
        <v/>
      </c>
      <c r="D6785" s="10">
        <f>IFERROR(INDEX(Lotes!$E:$E,MATCH(1,(Lotes!$A:$A=A6785)*(Lotes!$C:$C=C6785),0)),"")</f>
        <v/>
      </c>
      <c r="E6785" s="14">
        <f>IF(D6785="","",D6785-TODAY())</f>
        <v/>
      </c>
      <c r="F6785">
        <f>IF(D6785="","",IF(E6785&lt;0,"VENCIDO",IF(E6785&lt;=30,"VENCE EM &lt;= 30 DIAS",IF(E6785&lt;=60,"ATENCAO (31-60 DIAS)","OK"))))</f>
        <v/>
      </c>
      <c r="G6785" s="14">
        <f>SUMIFS(Lancamentos!$G:$G,Lancamentos!$C:$C,$A6785,Lancamentos!$E:$E,$C6785,Lancamentos!$B:$B,"ENTRADA")</f>
        <v/>
      </c>
      <c r="H6785" s="14">
        <f>SUMIFS(Lancamentos!$G:$G,Lancamentos!$C:$C,$A6785,Lancamentos!$E:$E,$C6785,Lancamentos!$B:$B,"SAIDA_USO")</f>
        <v/>
      </c>
      <c r="I6785" s="14">
        <f>SUMIFS(Lancamentos!$G:$G,Lancamentos!$C:$C,$A6785,Lancamentos!$E:$E,$C6785,Lancamentos!$B:$B,"SAIDA_DESCARTE")</f>
        <v/>
      </c>
      <c r="J6785" s="14">
        <f>G6785-H6785-I6785</f>
        <v/>
      </c>
      <c r="K6785">
        <f>IF(A6785="","",IF(J6785&lt;=IFERROR(VLOOKUP(A6785,Produtos!$A:$E,5,FALSE),0),"ABAIXO DO MINIMO","OK"))</f>
        <v/>
      </c>
    </row>
    <row r="6786">
      <c r="B6786">
        <f>IFERROR(VLOOKUP(A6786,Produtos!A:B,2,FALSE),"")</f>
        <v/>
      </c>
      <c r="D6786" s="10">
        <f>IFERROR(INDEX(Lotes!$E:$E,MATCH(1,(Lotes!$A:$A=A6786)*(Lotes!$C:$C=C6786),0)),"")</f>
        <v/>
      </c>
      <c r="E6786" s="14">
        <f>IF(D6786="","",D6786-TODAY())</f>
        <v/>
      </c>
      <c r="F6786">
        <f>IF(D6786="","",IF(E6786&lt;0,"VENCIDO",IF(E6786&lt;=30,"VENCE EM &lt;= 30 DIAS",IF(E6786&lt;=60,"ATENCAO (31-60 DIAS)","OK"))))</f>
        <v/>
      </c>
      <c r="G6786" s="14">
        <f>SUMIFS(Lancamentos!$G:$G,Lancamentos!$C:$C,$A6786,Lancamentos!$E:$E,$C6786,Lancamentos!$B:$B,"ENTRADA")</f>
        <v/>
      </c>
      <c r="H6786" s="14">
        <f>SUMIFS(Lancamentos!$G:$G,Lancamentos!$C:$C,$A6786,Lancamentos!$E:$E,$C6786,Lancamentos!$B:$B,"SAIDA_USO")</f>
        <v/>
      </c>
      <c r="I6786" s="14">
        <f>SUMIFS(Lancamentos!$G:$G,Lancamentos!$C:$C,$A6786,Lancamentos!$E:$E,$C6786,Lancamentos!$B:$B,"SAIDA_DESCARTE")</f>
        <v/>
      </c>
      <c r="J6786" s="14">
        <f>G6786-H6786-I6786</f>
        <v/>
      </c>
      <c r="K6786">
        <f>IF(A6786="","",IF(J6786&lt;=IFERROR(VLOOKUP(A6786,Produtos!$A:$E,5,FALSE),0),"ABAIXO DO MINIMO","OK"))</f>
        <v/>
      </c>
    </row>
    <row r="6787">
      <c r="B6787">
        <f>IFERROR(VLOOKUP(A6787,Produtos!A:B,2,FALSE),"")</f>
        <v/>
      </c>
      <c r="D6787" s="10">
        <f>IFERROR(INDEX(Lotes!$E:$E,MATCH(1,(Lotes!$A:$A=A6787)*(Lotes!$C:$C=C6787),0)),"")</f>
        <v/>
      </c>
      <c r="E6787" s="14">
        <f>IF(D6787="","",D6787-TODAY())</f>
        <v/>
      </c>
      <c r="F6787">
        <f>IF(D6787="","",IF(E6787&lt;0,"VENCIDO",IF(E6787&lt;=30,"VENCE EM &lt;= 30 DIAS",IF(E6787&lt;=60,"ATENCAO (31-60 DIAS)","OK"))))</f>
        <v/>
      </c>
      <c r="G6787" s="14">
        <f>SUMIFS(Lancamentos!$G:$G,Lancamentos!$C:$C,$A6787,Lancamentos!$E:$E,$C6787,Lancamentos!$B:$B,"ENTRADA")</f>
        <v/>
      </c>
      <c r="H6787" s="14">
        <f>SUMIFS(Lancamentos!$G:$G,Lancamentos!$C:$C,$A6787,Lancamentos!$E:$E,$C6787,Lancamentos!$B:$B,"SAIDA_USO")</f>
        <v/>
      </c>
      <c r="I6787" s="14">
        <f>SUMIFS(Lancamentos!$G:$G,Lancamentos!$C:$C,$A6787,Lancamentos!$E:$E,$C6787,Lancamentos!$B:$B,"SAIDA_DESCARTE")</f>
        <v/>
      </c>
      <c r="J6787" s="14">
        <f>G6787-H6787-I6787</f>
        <v/>
      </c>
      <c r="K6787">
        <f>IF(A6787="","",IF(J6787&lt;=IFERROR(VLOOKUP(A6787,Produtos!$A:$E,5,FALSE),0),"ABAIXO DO MINIMO","OK"))</f>
        <v/>
      </c>
    </row>
    <row r="6788">
      <c r="B6788">
        <f>IFERROR(VLOOKUP(A6788,Produtos!A:B,2,FALSE),"")</f>
        <v/>
      </c>
      <c r="D6788" s="10">
        <f>IFERROR(INDEX(Lotes!$E:$E,MATCH(1,(Lotes!$A:$A=A6788)*(Lotes!$C:$C=C6788),0)),"")</f>
        <v/>
      </c>
      <c r="E6788" s="14">
        <f>IF(D6788="","",D6788-TODAY())</f>
        <v/>
      </c>
      <c r="F6788">
        <f>IF(D6788="","",IF(E6788&lt;0,"VENCIDO",IF(E6788&lt;=30,"VENCE EM &lt;= 30 DIAS",IF(E6788&lt;=60,"ATENCAO (31-60 DIAS)","OK"))))</f>
        <v/>
      </c>
      <c r="G6788" s="14">
        <f>SUMIFS(Lancamentos!$G:$G,Lancamentos!$C:$C,$A6788,Lancamentos!$E:$E,$C6788,Lancamentos!$B:$B,"ENTRADA")</f>
        <v/>
      </c>
      <c r="H6788" s="14">
        <f>SUMIFS(Lancamentos!$G:$G,Lancamentos!$C:$C,$A6788,Lancamentos!$E:$E,$C6788,Lancamentos!$B:$B,"SAIDA_USO")</f>
        <v/>
      </c>
      <c r="I6788" s="14">
        <f>SUMIFS(Lancamentos!$G:$G,Lancamentos!$C:$C,$A6788,Lancamentos!$E:$E,$C6788,Lancamentos!$B:$B,"SAIDA_DESCARTE")</f>
        <v/>
      </c>
      <c r="J6788" s="14">
        <f>G6788-H6788-I6788</f>
        <v/>
      </c>
      <c r="K6788">
        <f>IF(A6788="","",IF(J6788&lt;=IFERROR(VLOOKUP(A6788,Produtos!$A:$E,5,FALSE),0),"ABAIXO DO MINIMO","OK"))</f>
        <v/>
      </c>
    </row>
    <row r="6789">
      <c r="B6789">
        <f>IFERROR(VLOOKUP(A6789,Produtos!A:B,2,FALSE),"")</f>
        <v/>
      </c>
      <c r="D6789" s="10">
        <f>IFERROR(INDEX(Lotes!$E:$E,MATCH(1,(Lotes!$A:$A=A6789)*(Lotes!$C:$C=C6789),0)),"")</f>
        <v/>
      </c>
      <c r="E6789" s="14">
        <f>IF(D6789="","",D6789-TODAY())</f>
        <v/>
      </c>
      <c r="F6789">
        <f>IF(D6789="","",IF(E6789&lt;0,"VENCIDO",IF(E6789&lt;=30,"VENCE EM &lt;= 30 DIAS",IF(E6789&lt;=60,"ATENCAO (31-60 DIAS)","OK"))))</f>
        <v/>
      </c>
      <c r="G6789" s="14">
        <f>SUMIFS(Lancamentos!$G:$G,Lancamentos!$C:$C,$A6789,Lancamentos!$E:$E,$C6789,Lancamentos!$B:$B,"ENTRADA")</f>
        <v/>
      </c>
      <c r="H6789" s="14">
        <f>SUMIFS(Lancamentos!$G:$G,Lancamentos!$C:$C,$A6789,Lancamentos!$E:$E,$C6789,Lancamentos!$B:$B,"SAIDA_USO")</f>
        <v/>
      </c>
      <c r="I6789" s="14">
        <f>SUMIFS(Lancamentos!$G:$G,Lancamentos!$C:$C,$A6789,Lancamentos!$E:$E,$C6789,Lancamentos!$B:$B,"SAIDA_DESCARTE")</f>
        <v/>
      </c>
      <c r="J6789" s="14">
        <f>G6789-H6789-I6789</f>
        <v/>
      </c>
      <c r="K6789">
        <f>IF(A6789="","",IF(J6789&lt;=IFERROR(VLOOKUP(A6789,Produtos!$A:$E,5,FALSE),0),"ABAIXO DO MINIMO","OK"))</f>
        <v/>
      </c>
    </row>
    <row r="6790">
      <c r="B6790">
        <f>IFERROR(VLOOKUP(A6790,Produtos!A:B,2,FALSE),"")</f>
        <v/>
      </c>
      <c r="D6790" s="10">
        <f>IFERROR(INDEX(Lotes!$E:$E,MATCH(1,(Lotes!$A:$A=A6790)*(Lotes!$C:$C=C6790),0)),"")</f>
        <v/>
      </c>
      <c r="E6790" s="14">
        <f>IF(D6790="","",D6790-TODAY())</f>
        <v/>
      </c>
      <c r="F6790">
        <f>IF(D6790="","",IF(E6790&lt;0,"VENCIDO",IF(E6790&lt;=30,"VENCE EM &lt;= 30 DIAS",IF(E6790&lt;=60,"ATENCAO (31-60 DIAS)","OK"))))</f>
        <v/>
      </c>
      <c r="G6790" s="14">
        <f>SUMIFS(Lancamentos!$G:$G,Lancamentos!$C:$C,$A6790,Lancamentos!$E:$E,$C6790,Lancamentos!$B:$B,"ENTRADA")</f>
        <v/>
      </c>
      <c r="H6790" s="14">
        <f>SUMIFS(Lancamentos!$G:$G,Lancamentos!$C:$C,$A6790,Lancamentos!$E:$E,$C6790,Lancamentos!$B:$B,"SAIDA_USO")</f>
        <v/>
      </c>
      <c r="I6790" s="14">
        <f>SUMIFS(Lancamentos!$G:$G,Lancamentos!$C:$C,$A6790,Lancamentos!$E:$E,$C6790,Lancamentos!$B:$B,"SAIDA_DESCARTE")</f>
        <v/>
      </c>
      <c r="J6790" s="14">
        <f>G6790-H6790-I6790</f>
        <v/>
      </c>
      <c r="K6790">
        <f>IF(A6790="","",IF(J6790&lt;=IFERROR(VLOOKUP(A6790,Produtos!$A:$E,5,FALSE),0),"ABAIXO DO MINIMO","OK"))</f>
        <v/>
      </c>
    </row>
    <row r="6791">
      <c r="B6791">
        <f>IFERROR(VLOOKUP(A6791,Produtos!A:B,2,FALSE),"")</f>
        <v/>
      </c>
      <c r="D6791" s="10">
        <f>IFERROR(INDEX(Lotes!$E:$E,MATCH(1,(Lotes!$A:$A=A6791)*(Lotes!$C:$C=C6791),0)),"")</f>
        <v/>
      </c>
      <c r="E6791" s="14">
        <f>IF(D6791="","",D6791-TODAY())</f>
        <v/>
      </c>
      <c r="F6791">
        <f>IF(D6791="","",IF(E6791&lt;0,"VENCIDO",IF(E6791&lt;=30,"VENCE EM &lt;= 30 DIAS",IF(E6791&lt;=60,"ATENCAO (31-60 DIAS)","OK"))))</f>
        <v/>
      </c>
      <c r="G6791" s="14">
        <f>SUMIFS(Lancamentos!$G:$G,Lancamentos!$C:$C,$A6791,Lancamentos!$E:$E,$C6791,Lancamentos!$B:$B,"ENTRADA")</f>
        <v/>
      </c>
      <c r="H6791" s="14">
        <f>SUMIFS(Lancamentos!$G:$G,Lancamentos!$C:$C,$A6791,Lancamentos!$E:$E,$C6791,Lancamentos!$B:$B,"SAIDA_USO")</f>
        <v/>
      </c>
      <c r="I6791" s="14">
        <f>SUMIFS(Lancamentos!$G:$G,Lancamentos!$C:$C,$A6791,Lancamentos!$E:$E,$C6791,Lancamentos!$B:$B,"SAIDA_DESCARTE")</f>
        <v/>
      </c>
      <c r="J6791" s="14">
        <f>G6791-H6791-I6791</f>
        <v/>
      </c>
      <c r="K6791">
        <f>IF(A6791="","",IF(J6791&lt;=IFERROR(VLOOKUP(A6791,Produtos!$A:$E,5,FALSE),0),"ABAIXO DO MINIMO","OK"))</f>
        <v/>
      </c>
    </row>
    <row r="6792">
      <c r="B6792">
        <f>IFERROR(VLOOKUP(A6792,Produtos!A:B,2,FALSE),"")</f>
        <v/>
      </c>
      <c r="D6792" s="10">
        <f>IFERROR(INDEX(Lotes!$E:$E,MATCH(1,(Lotes!$A:$A=A6792)*(Lotes!$C:$C=C6792),0)),"")</f>
        <v/>
      </c>
      <c r="E6792" s="14">
        <f>IF(D6792="","",D6792-TODAY())</f>
        <v/>
      </c>
      <c r="F6792">
        <f>IF(D6792="","",IF(E6792&lt;0,"VENCIDO",IF(E6792&lt;=30,"VENCE EM &lt;= 30 DIAS",IF(E6792&lt;=60,"ATENCAO (31-60 DIAS)","OK"))))</f>
        <v/>
      </c>
      <c r="G6792" s="14">
        <f>SUMIFS(Lancamentos!$G:$G,Lancamentos!$C:$C,$A6792,Lancamentos!$E:$E,$C6792,Lancamentos!$B:$B,"ENTRADA")</f>
        <v/>
      </c>
      <c r="H6792" s="14">
        <f>SUMIFS(Lancamentos!$G:$G,Lancamentos!$C:$C,$A6792,Lancamentos!$E:$E,$C6792,Lancamentos!$B:$B,"SAIDA_USO")</f>
        <v/>
      </c>
      <c r="I6792" s="14">
        <f>SUMIFS(Lancamentos!$G:$G,Lancamentos!$C:$C,$A6792,Lancamentos!$E:$E,$C6792,Lancamentos!$B:$B,"SAIDA_DESCARTE")</f>
        <v/>
      </c>
      <c r="J6792" s="14">
        <f>G6792-H6792-I6792</f>
        <v/>
      </c>
      <c r="K6792">
        <f>IF(A6792="","",IF(J6792&lt;=IFERROR(VLOOKUP(A6792,Produtos!$A:$E,5,FALSE),0),"ABAIXO DO MINIMO","OK"))</f>
        <v/>
      </c>
    </row>
    <row r="6793">
      <c r="B6793">
        <f>IFERROR(VLOOKUP(A6793,Produtos!A:B,2,FALSE),"")</f>
        <v/>
      </c>
      <c r="D6793" s="10">
        <f>IFERROR(INDEX(Lotes!$E:$E,MATCH(1,(Lotes!$A:$A=A6793)*(Lotes!$C:$C=C6793),0)),"")</f>
        <v/>
      </c>
      <c r="E6793" s="14">
        <f>IF(D6793="","",D6793-TODAY())</f>
        <v/>
      </c>
      <c r="F6793">
        <f>IF(D6793="","",IF(E6793&lt;0,"VENCIDO",IF(E6793&lt;=30,"VENCE EM &lt;= 30 DIAS",IF(E6793&lt;=60,"ATENCAO (31-60 DIAS)","OK"))))</f>
        <v/>
      </c>
      <c r="G6793" s="14">
        <f>SUMIFS(Lancamentos!$G:$G,Lancamentos!$C:$C,$A6793,Lancamentos!$E:$E,$C6793,Lancamentos!$B:$B,"ENTRADA")</f>
        <v/>
      </c>
      <c r="H6793" s="14">
        <f>SUMIFS(Lancamentos!$G:$G,Lancamentos!$C:$C,$A6793,Lancamentos!$E:$E,$C6793,Lancamentos!$B:$B,"SAIDA_USO")</f>
        <v/>
      </c>
      <c r="I6793" s="14">
        <f>SUMIFS(Lancamentos!$G:$G,Lancamentos!$C:$C,$A6793,Lancamentos!$E:$E,$C6793,Lancamentos!$B:$B,"SAIDA_DESCARTE")</f>
        <v/>
      </c>
      <c r="J6793" s="14">
        <f>G6793-H6793-I6793</f>
        <v/>
      </c>
      <c r="K6793">
        <f>IF(A6793="","",IF(J6793&lt;=IFERROR(VLOOKUP(A6793,Produtos!$A:$E,5,FALSE),0),"ABAIXO DO MINIMO","OK"))</f>
        <v/>
      </c>
    </row>
    <row r="6794">
      <c r="B6794">
        <f>IFERROR(VLOOKUP(A6794,Produtos!A:B,2,FALSE),"")</f>
        <v/>
      </c>
      <c r="D6794" s="10">
        <f>IFERROR(INDEX(Lotes!$E:$E,MATCH(1,(Lotes!$A:$A=A6794)*(Lotes!$C:$C=C6794),0)),"")</f>
        <v/>
      </c>
      <c r="E6794" s="14">
        <f>IF(D6794="","",D6794-TODAY())</f>
        <v/>
      </c>
      <c r="F6794">
        <f>IF(D6794="","",IF(E6794&lt;0,"VENCIDO",IF(E6794&lt;=30,"VENCE EM &lt;= 30 DIAS",IF(E6794&lt;=60,"ATENCAO (31-60 DIAS)","OK"))))</f>
        <v/>
      </c>
      <c r="G6794" s="14">
        <f>SUMIFS(Lancamentos!$G:$G,Lancamentos!$C:$C,$A6794,Lancamentos!$E:$E,$C6794,Lancamentos!$B:$B,"ENTRADA")</f>
        <v/>
      </c>
      <c r="H6794" s="14">
        <f>SUMIFS(Lancamentos!$G:$G,Lancamentos!$C:$C,$A6794,Lancamentos!$E:$E,$C6794,Lancamentos!$B:$B,"SAIDA_USO")</f>
        <v/>
      </c>
      <c r="I6794" s="14">
        <f>SUMIFS(Lancamentos!$G:$G,Lancamentos!$C:$C,$A6794,Lancamentos!$E:$E,$C6794,Lancamentos!$B:$B,"SAIDA_DESCARTE")</f>
        <v/>
      </c>
      <c r="J6794" s="14">
        <f>G6794-H6794-I6794</f>
        <v/>
      </c>
      <c r="K6794">
        <f>IF(A6794="","",IF(J6794&lt;=IFERROR(VLOOKUP(A6794,Produtos!$A:$E,5,FALSE),0),"ABAIXO DO MINIMO","OK"))</f>
        <v/>
      </c>
    </row>
    <row r="6795">
      <c r="B6795">
        <f>IFERROR(VLOOKUP(A6795,Produtos!A:B,2,FALSE),"")</f>
        <v/>
      </c>
      <c r="D6795" s="10">
        <f>IFERROR(INDEX(Lotes!$E:$E,MATCH(1,(Lotes!$A:$A=A6795)*(Lotes!$C:$C=C6795),0)),"")</f>
        <v/>
      </c>
      <c r="E6795" s="14">
        <f>IF(D6795="","",D6795-TODAY())</f>
        <v/>
      </c>
      <c r="F6795">
        <f>IF(D6795="","",IF(E6795&lt;0,"VENCIDO",IF(E6795&lt;=30,"VENCE EM &lt;= 30 DIAS",IF(E6795&lt;=60,"ATENCAO (31-60 DIAS)","OK"))))</f>
        <v/>
      </c>
      <c r="G6795" s="14">
        <f>SUMIFS(Lancamentos!$G:$G,Lancamentos!$C:$C,$A6795,Lancamentos!$E:$E,$C6795,Lancamentos!$B:$B,"ENTRADA")</f>
        <v/>
      </c>
      <c r="H6795" s="14">
        <f>SUMIFS(Lancamentos!$G:$G,Lancamentos!$C:$C,$A6795,Lancamentos!$E:$E,$C6795,Lancamentos!$B:$B,"SAIDA_USO")</f>
        <v/>
      </c>
      <c r="I6795" s="14">
        <f>SUMIFS(Lancamentos!$G:$G,Lancamentos!$C:$C,$A6795,Lancamentos!$E:$E,$C6795,Lancamentos!$B:$B,"SAIDA_DESCARTE")</f>
        <v/>
      </c>
      <c r="J6795" s="14">
        <f>G6795-H6795-I6795</f>
        <v/>
      </c>
      <c r="K6795">
        <f>IF(A6795="","",IF(J6795&lt;=IFERROR(VLOOKUP(A6795,Produtos!$A:$E,5,FALSE),0),"ABAIXO DO MINIMO","OK"))</f>
        <v/>
      </c>
    </row>
    <row r="6796">
      <c r="B6796">
        <f>IFERROR(VLOOKUP(A6796,Produtos!A:B,2,FALSE),"")</f>
        <v/>
      </c>
      <c r="D6796" s="10">
        <f>IFERROR(INDEX(Lotes!$E:$E,MATCH(1,(Lotes!$A:$A=A6796)*(Lotes!$C:$C=C6796),0)),"")</f>
        <v/>
      </c>
      <c r="E6796" s="14">
        <f>IF(D6796="","",D6796-TODAY())</f>
        <v/>
      </c>
      <c r="F6796">
        <f>IF(D6796="","",IF(E6796&lt;0,"VENCIDO",IF(E6796&lt;=30,"VENCE EM &lt;= 30 DIAS",IF(E6796&lt;=60,"ATENCAO (31-60 DIAS)","OK"))))</f>
        <v/>
      </c>
      <c r="G6796" s="14">
        <f>SUMIFS(Lancamentos!$G:$G,Lancamentos!$C:$C,$A6796,Lancamentos!$E:$E,$C6796,Lancamentos!$B:$B,"ENTRADA")</f>
        <v/>
      </c>
      <c r="H6796" s="14">
        <f>SUMIFS(Lancamentos!$G:$G,Lancamentos!$C:$C,$A6796,Lancamentos!$E:$E,$C6796,Lancamentos!$B:$B,"SAIDA_USO")</f>
        <v/>
      </c>
      <c r="I6796" s="14">
        <f>SUMIFS(Lancamentos!$G:$G,Lancamentos!$C:$C,$A6796,Lancamentos!$E:$E,$C6796,Lancamentos!$B:$B,"SAIDA_DESCARTE")</f>
        <v/>
      </c>
      <c r="J6796" s="14">
        <f>G6796-H6796-I6796</f>
        <v/>
      </c>
      <c r="K6796">
        <f>IF(A6796="","",IF(J6796&lt;=IFERROR(VLOOKUP(A6796,Produtos!$A:$E,5,FALSE),0),"ABAIXO DO MINIMO","OK"))</f>
        <v/>
      </c>
    </row>
    <row r="6797">
      <c r="B6797">
        <f>IFERROR(VLOOKUP(A6797,Produtos!A:B,2,FALSE),"")</f>
        <v/>
      </c>
      <c r="D6797" s="10">
        <f>IFERROR(INDEX(Lotes!$E:$E,MATCH(1,(Lotes!$A:$A=A6797)*(Lotes!$C:$C=C6797),0)),"")</f>
        <v/>
      </c>
      <c r="E6797" s="14">
        <f>IF(D6797="","",D6797-TODAY())</f>
        <v/>
      </c>
      <c r="F6797">
        <f>IF(D6797="","",IF(E6797&lt;0,"VENCIDO",IF(E6797&lt;=30,"VENCE EM &lt;= 30 DIAS",IF(E6797&lt;=60,"ATENCAO (31-60 DIAS)","OK"))))</f>
        <v/>
      </c>
      <c r="G6797" s="14">
        <f>SUMIFS(Lancamentos!$G:$G,Lancamentos!$C:$C,$A6797,Lancamentos!$E:$E,$C6797,Lancamentos!$B:$B,"ENTRADA")</f>
        <v/>
      </c>
      <c r="H6797" s="14">
        <f>SUMIFS(Lancamentos!$G:$G,Lancamentos!$C:$C,$A6797,Lancamentos!$E:$E,$C6797,Lancamentos!$B:$B,"SAIDA_USO")</f>
        <v/>
      </c>
      <c r="I6797" s="14">
        <f>SUMIFS(Lancamentos!$G:$G,Lancamentos!$C:$C,$A6797,Lancamentos!$E:$E,$C6797,Lancamentos!$B:$B,"SAIDA_DESCARTE")</f>
        <v/>
      </c>
      <c r="J6797" s="14">
        <f>G6797-H6797-I6797</f>
        <v/>
      </c>
      <c r="K6797">
        <f>IF(A6797="","",IF(J6797&lt;=IFERROR(VLOOKUP(A6797,Produtos!$A:$E,5,FALSE),0),"ABAIXO DO MINIMO","OK"))</f>
        <v/>
      </c>
    </row>
    <row r="6798">
      <c r="B6798">
        <f>IFERROR(VLOOKUP(A6798,Produtos!A:B,2,FALSE),"")</f>
        <v/>
      </c>
      <c r="D6798" s="10">
        <f>IFERROR(INDEX(Lotes!$E:$E,MATCH(1,(Lotes!$A:$A=A6798)*(Lotes!$C:$C=C6798),0)),"")</f>
        <v/>
      </c>
      <c r="E6798" s="14">
        <f>IF(D6798="","",D6798-TODAY())</f>
        <v/>
      </c>
      <c r="F6798">
        <f>IF(D6798="","",IF(E6798&lt;0,"VENCIDO",IF(E6798&lt;=30,"VENCE EM &lt;= 30 DIAS",IF(E6798&lt;=60,"ATENCAO (31-60 DIAS)","OK"))))</f>
        <v/>
      </c>
      <c r="G6798" s="14">
        <f>SUMIFS(Lancamentos!$G:$G,Lancamentos!$C:$C,$A6798,Lancamentos!$E:$E,$C6798,Lancamentos!$B:$B,"ENTRADA")</f>
        <v/>
      </c>
      <c r="H6798" s="14">
        <f>SUMIFS(Lancamentos!$G:$G,Lancamentos!$C:$C,$A6798,Lancamentos!$E:$E,$C6798,Lancamentos!$B:$B,"SAIDA_USO")</f>
        <v/>
      </c>
      <c r="I6798" s="14">
        <f>SUMIFS(Lancamentos!$G:$G,Lancamentos!$C:$C,$A6798,Lancamentos!$E:$E,$C6798,Lancamentos!$B:$B,"SAIDA_DESCARTE")</f>
        <v/>
      </c>
      <c r="J6798" s="14">
        <f>G6798-H6798-I6798</f>
        <v/>
      </c>
      <c r="K6798">
        <f>IF(A6798="","",IF(J6798&lt;=IFERROR(VLOOKUP(A6798,Produtos!$A:$E,5,FALSE),0),"ABAIXO DO MINIMO","OK"))</f>
        <v/>
      </c>
    </row>
    <row r="6799">
      <c r="B6799">
        <f>IFERROR(VLOOKUP(A6799,Produtos!A:B,2,FALSE),"")</f>
        <v/>
      </c>
      <c r="D6799" s="10">
        <f>IFERROR(INDEX(Lotes!$E:$E,MATCH(1,(Lotes!$A:$A=A6799)*(Lotes!$C:$C=C6799),0)),"")</f>
        <v/>
      </c>
      <c r="E6799" s="14">
        <f>IF(D6799="","",D6799-TODAY())</f>
        <v/>
      </c>
      <c r="F6799">
        <f>IF(D6799="","",IF(E6799&lt;0,"VENCIDO",IF(E6799&lt;=30,"VENCE EM &lt;= 30 DIAS",IF(E6799&lt;=60,"ATENCAO (31-60 DIAS)","OK"))))</f>
        <v/>
      </c>
      <c r="G6799" s="14">
        <f>SUMIFS(Lancamentos!$G:$G,Lancamentos!$C:$C,$A6799,Lancamentos!$E:$E,$C6799,Lancamentos!$B:$B,"ENTRADA")</f>
        <v/>
      </c>
      <c r="H6799" s="14">
        <f>SUMIFS(Lancamentos!$G:$G,Lancamentos!$C:$C,$A6799,Lancamentos!$E:$E,$C6799,Lancamentos!$B:$B,"SAIDA_USO")</f>
        <v/>
      </c>
      <c r="I6799" s="14">
        <f>SUMIFS(Lancamentos!$G:$G,Lancamentos!$C:$C,$A6799,Lancamentos!$E:$E,$C6799,Lancamentos!$B:$B,"SAIDA_DESCARTE")</f>
        <v/>
      </c>
      <c r="J6799" s="14">
        <f>G6799-H6799-I6799</f>
        <v/>
      </c>
      <c r="K6799">
        <f>IF(A6799="","",IF(J6799&lt;=IFERROR(VLOOKUP(A6799,Produtos!$A:$E,5,FALSE),0),"ABAIXO DO MINIMO","OK"))</f>
        <v/>
      </c>
    </row>
    <row r="6800">
      <c r="B6800">
        <f>IFERROR(VLOOKUP(A6800,Produtos!A:B,2,FALSE),"")</f>
        <v/>
      </c>
      <c r="D6800" s="10">
        <f>IFERROR(INDEX(Lotes!$E:$E,MATCH(1,(Lotes!$A:$A=A6800)*(Lotes!$C:$C=C6800),0)),"")</f>
        <v/>
      </c>
      <c r="E6800" s="14">
        <f>IF(D6800="","",D6800-TODAY())</f>
        <v/>
      </c>
      <c r="F6800">
        <f>IF(D6800="","",IF(E6800&lt;0,"VENCIDO",IF(E6800&lt;=30,"VENCE EM &lt;= 30 DIAS",IF(E6800&lt;=60,"ATENCAO (31-60 DIAS)","OK"))))</f>
        <v/>
      </c>
      <c r="G6800" s="14">
        <f>SUMIFS(Lancamentos!$G:$G,Lancamentos!$C:$C,$A6800,Lancamentos!$E:$E,$C6800,Lancamentos!$B:$B,"ENTRADA")</f>
        <v/>
      </c>
      <c r="H6800" s="14">
        <f>SUMIFS(Lancamentos!$G:$G,Lancamentos!$C:$C,$A6800,Lancamentos!$E:$E,$C6800,Lancamentos!$B:$B,"SAIDA_USO")</f>
        <v/>
      </c>
      <c r="I6800" s="14">
        <f>SUMIFS(Lancamentos!$G:$G,Lancamentos!$C:$C,$A6800,Lancamentos!$E:$E,$C6800,Lancamentos!$B:$B,"SAIDA_DESCARTE")</f>
        <v/>
      </c>
      <c r="J6800" s="14">
        <f>G6800-H6800-I6800</f>
        <v/>
      </c>
      <c r="K6800">
        <f>IF(A6800="","",IF(J6800&lt;=IFERROR(VLOOKUP(A6800,Produtos!$A:$E,5,FALSE),0),"ABAIXO DO MINIMO","OK"))</f>
        <v/>
      </c>
    </row>
    <row r="6801">
      <c r="B6801">
        <f>IFERROR(VLOOKUP(A6801,Produtos!A:B,2,FALSE),"")</f>
        <v/>
      </c>
      <c r="D6801" s="10">
        <f>IFERROR(INDEX(Lotes!$E:$E,MATCH(1,(Lotes!$A:$A=A6801)*(Lotes!$C:$C=C6801),0)),"")</f>
        <v/>
      </c>
      <c r="E6801" s="14">
        <f>IF(D6801="","",D6801-TODAY())</f>
        <v/>
      </c>
      <c r="F6801">
        <f>IF(D6801="","",IF(E6801&lt;0,"VENCIDO",IF(E6801&lt;=30,"VENCE EM &lt;= 30 DIAS",IF(E6801&lt;=60,"ATENCAO (31-60 DIAS)","OK"))))</f>
        <v/>
      </c>
      <c r="G6801" s="14">
        <f>SUMIFS(Lancamentos!$G:$G,Lancamentos!$C:$C,$A6801,Lancamentos!$E:$E,$C6801,Lancamentos!$B:$B,"ENTRADA")</f>
        <v/>
      </c>
      <c r="H6801" s="14">
        <f>SUMIFS(Lancamentos!$G:$G,Lancamentos!$C:$C,$A6801,Lancamentos!$E:$E,$C6801,Lancamentos!$B:$B,"SAIDA_USO")</f>
        <v/>
      </c>
      <c r="I6801" s="14">
        <f>SUMIFS(Lancamentos!$G:$G,Lancamentos!$C:$C,$A6801,Lancamentos!$E:$E,$C6801,Lancamentos!$B:$B,"SAIDA_DESCARTE")</f>
        <v/>
      </c>
      <c r="J6801" s="14">
        <f>G6801-H6801-I6801</f>
        <v/>
      </c>
      <c r="K6801">
        <f>IF(A6801="","",IF(J6801&lt;=IFERROR(VLOOKUP(A6801,Produtos!$A:$E,5,FALSE),0),"ABAIXO DO MINIMO","OK"))</f>
        <v/>
      </c>
    </row>
    <row r="6802">
      <c r="B6802">
        <f>IFERROR(VLOOKUP(A6802,Produtos!A:B,2,FALSE),"")</f>
        <v/>
      </c>
      <c r="D6802" s="10">
        <f>IFERROR(INDEX(Lotes!$E:$E,MATCH(1,(Lotes!$A:$A=A6802)*(Lotes!$C:$C=C6802),0)),"")</f>
        <v/>
      </c>
      <c r="E6802" s="14">
        <f>IF(D6802="","",D6802-TODAY())</f>
        <v/>
      </c>
      <c r="F6802">
        <f>IF(D6802="","",IF(E6802&lt;0,"VENCIDO",IF(E6802&lt;=30,"VENCE EM &lt;= 30 DIAS",IF(E6802&lt;=60,"ATENCAO (31-60 DIAS)","OK"))))</f>
        <v/>
      </c>
      <c r="G6802" s="14">
        <f>SUMIFS(Lancamentos!$G:$G,Lancamentos!$C:$C,$A6802,Lancamentos!$E:$E,$C6802,Lancamentos!$B:$B,"ENTRADA")</f>
        <v/>
      </c>
      <c r="H6802" s="14">
        <f>SUMIFS(Lancamentos!$G:$G,Lancamentos!$C:$C,$A6802,Lancamentos!$E:$E,$C6802,Lancamentos!$B:$B,"SAIDA_USO")</f>
        <v/>
      </c>
      <c r="I6802" s="14">
        <f>SUMIFS(Lancamentos!$G:$G,Lancamentos!$C:$C,$A6802,Lancamentos!$E:$E,$C6802,Lancamentos!$B:$B,"SAIDA_DESCARTE")</f>
        <v/>
      </c>
      <c r="J6802" s="14">
        <f>G6802-H6802-I6802</f>
        <v/>
      </c>
      <c r="K6802">
        <f>IF(A6802="","",IF(J6802&lt;=IFERROR(VLOOKUP(A6802,Produtos!$A:$E,5,FALSE),0),"ABAIXO DO MINIMO","OK"))</f>
        <v/>
      </c>
    </row>
    <row r="6803">
      <c r="B6803">
        <f>IFERROR(VLOOKUP(A6803,Produtos!A:B,2,FALSE),"")</f>
        <v/>
      </c>
      <c r="D6803" s="10">
        <f>IFERROR(INDEX(Lotes!$E:$E,MATCH(1,(Lotes!$A:$A=A6803)*(Lotes!$C:$C=C6803),0)),"")</f>
        <v/>
      </c>
      <c r="E6803" s="14">
        <f>IF(D6803="","",D6803-TODAY())</f>
        <v/>
      </c>
      <c r="F6803">
        <f>IF(D6803="","",IF(E6803&lt;0,"VENCIDO",IF(E6803&lt;=30,"VENCE EM &lt;= 30 DIAS",IF(E6803&lt;=60,"ATENCAO (31-60 DIAS)","OK"))))</f>
        <v/>
      </c>
      <c r="G6803" s="14">
        <f>SUMIFS(Lancamentos!$G:$G,Lancamentos!$C:$C,$A6803,Lancamentos!$E:$E,$C6803,Lancamentos!$B:$B,"ENTRADA")</f>
        <v/>
      </c>
      <c r="H6803" s="14">
        <f>SUMIFS(Lancamentos!$G:$G,Lancamentos!$C:$C,$A6803,Lancamentos!$E:$E,$C6803,Lancamentos!$B:$B,"SAIDA_USO")</f>
        <v/>
      </c>
      <c r="I6803" s="14">
        <f>SUMIFS(Lancamentos!$G:$G,Lancamentos!$C:$C,$A6803,Lancamentos!$E:$E,$C6803,Lancamentos!$B:$B,"SAIDA_DESCARTE")</f>
        <v/>
      </c>
      <c r="J6803" s="14">
        <f>G6803-H6803-I6803</f>
        <v/>
      </c>
      <c r="K6803">
        <f>IF(A6803="","",IF(J6803&lt;=IFERROR(VLOOKUP(A6803,Produtos!$A:$E,5,FALSE),0),"ABAIXO DO MINIMO","OK"))</f>
        <v/>
      </c>
    </row>
    <row r="6804">
      <c r="B6804">
        <f>IFERROR(VLOOKUP(A6804,Produtos!A:B,2,FALSE),"")</f>
        <v/>
      </c>
      <c r="D6804" s="10">
        <f>IFERROR(INDEX(Lotes!$E:$E,MATCH(1,(Lotes!$A:$A=A6804)*(Lotes!$C:$C=C6804),0)),"")</f>
        <v/>
      </c>
      <c r="E6804" s="14">
        <f>IF(D6804="","",D6804-TODAY())</f>
        <v/>
      </c>
      <c r="F6804">
        <f>IF(D6804="","",IF(E6804&lt;0,"VENCIDO",IF(E6804&lt;=30,"VENCE EM &lt;= 30 DIAS",IF(E6804&lt;=60,"ATENCAO (31-60 DIAS)","OK"))))</f>
        <v/>
      </c>
      <c r="G6804" s="14">
        <f>SUMIFS(Lancamentos!$G:$G,Lancamentos!$C:$C,$A6804,Lancamentos!$E:$E,$C6804,Lancamentos!$B:$B,"ENTRADA")</f>
        <v/>
      </c>
      <c r="H6804" s="14">
        <f>SUMIFS(Lancamentos!$G:$G,Lancamentos!$C:$C,$A6804,Lancamentos!$E:$E,$C6804,Lancamentos!$B:$B,"SAIDA_USO")</f>
        <v/>
      </c>
      <c r="I6804" s="14">
        <f>SUMIFS(Lancamentos!$G:$G,Lancamentos!$C:$C,$A6804,Lancamentos!$E:$E,$C6804,Lancamentos!$B:$B,"SAIDA_DESCARTE")</f>
        <v/>
      </c>
      <c r="J6804" s="14">
        <f>G6804-H6804-I6804</f>
        <v/>
      </c>
      <c r="K6804">
        <f>IF(A6804="","",IF(J6804&lt;=IFERROR(VLOOKUP(A6804,Produtos!$A:$E,5,FALSE),0),"ABAIXO DO MINIMO","OK"))</f>
        <v/>
      </c>
    </row>
    <row r="6805">
      <c r="B6805">
        <f>IFERROR(VLOOKUP(A6805,Produtos!A:B,2,FALSE),"")</f>
        <v/>
      </c>
      <c r="D6805" s="10">
        <f>IFERROR(INDEX(Lotes!$E:$E,MATCH(1,(Lotes!$A:$A=A6805)*(Lotes!$C:$C=C6805),0)),"")</f>
        <v/>
      </c>
      <c r="E6805" s="14">
        <f>IF(D6805="","",D6805-TODAY())</f>
        <v/>
      </c>
      <c r="F6805">
        <f>IF(D6805="","",IF(E6805&lt;0,"VENCIDO",IF(E6805&lt;=30,"VENCE EM &lt;= 30 DIAS",IF(E6805&lt;=60,"ATENCAO (31-60 DIAS)","OK"))))</f>
        <v/>
      </c>
      <c r="G6805" s="14">
        <f>SUMIFS(Lancamentos!$G:$G,Lancamentos!$C:$C,$A6805,Lancamentos!$E:$E,$C6805,Lancamentos!$B:$B,"ENTRADA")</f>
        <v/>
      </c>
      <c r="H6805" s="14">
        <f>SUMIFS(Lancamentos!$G:$G,Lancamentos!$C:$C,$A6805,Lancamentos!$E:$E,$C6805,Lancamentos!$B:$B,"SAIDA_USO")</f>
        <v/>
      </c>
      <c r="I6805" s="14">
        <f>SUMIFS(Lancamentos!$G:$G,Lancamentos!$C:$C,$A6805,Lancamentos!$E:$E,$C6805,Lancamentos!$B:$B,"SAIDA_DESCARTE")</f>
        <v/>
      </c>
      <c r="J6805" s="14">
        <f>G6805-H6805-I6805</f>
        <v/>
      </c>
      <c r="K6805">
        <f>IF(A6805="","",IF(J6805&lt;=IFERROR(VLOOKUP(A6805,Produtos!$A:$E,5,FALSE),0),"ABAIXO DO MINIMO","OK"))</f>
        <v/>
      </c>
    </row>
    <row r="6806">
      <c r="B6806">
        <f>IFERROR(VLOOKUP(A6806,Produtos!A:B,2,FALSE),"")</f>
        <v/>
      </c>
      <c r="D6806" s="10">
        <f>IFERROR(INDEX(Lotes!$E:$E,MATCH(1,(Lotes!$A:$A=A6806)*(Lotes!$C:$C=C6806),0)),"")</f>
        <v/>
      </c>
      <c r="E6806" s="14">
        <f>IF(D6806="","",D6806-TODAY())</f>
        <v/>
      </c>
      <c r="F6806">
        <f>IF(D6806="","",IF(E6806&lt;0,"VENCIDO",IF(E6806&lt;=30,"VENCE EM &lt;= 30 DIAS",IF(E6806&lt;=60,"ATENCAO (31-60 DIAS)","OK"))))</f>
        <v/>
      </c>
      <c r="G6806" s="14">
        <f>SUMIFS(Lancamentos!$G:$G,Lancamentos!$C:$C,$A6806,Lancamentos!$E:$E,$C6806,Lancamentos!$B:$B,"ENTRADA")</f>
        <v/>
      </c>
      <c r="H6806" s="14">
        <f>SUMIFS(Lancamentos!$G:$G,Lancamentos!$C:$C,$A6806,Lancamentos!$E:$E,$C6806,Lancamentos!$B:$B,"SAIDA_USO")</f>
        <v/>
      </c>
      <c r="I6806" s="14">
        <f>SUMIFS(Lancamentos!$G:$G,Lancamentos!$C:$C,$A6806,Lancamentos!$E:$E,$C6806,Lancamentos!$B:$B,"SAIDA_DESCARTE")</f>
        <v/>
      </c>
      <c r="J6806" s="14">
        <f>G6806-H6806-I6806</f>
        <v/>
      </c>
      <c r="K6806">
        <f>IF(A6806="","",IF(J6806&lt;=IFERROR(VLOOKUP(A6806,Produtos!$A:$E,5,FALSE),0),"ABAIXO DO MINIMO","OK"))</f>
        <v/>
      </c>
    </row>
    <row r="6807">
      <c r="B6807">
        <f>IFERROR(VLOOKUP(A6807,Produtos!A:B,2,FALSE),"")</f>
        <v/>
      </c>
      <c r="D6807" s="10">
        <f>IFERROR(INDEX(Lotes!$E:$E,MATCH(1,(Lotes!$A:$A=A6807)*(Lotes!$C:$C=C6807),0)),"")</f>
        <v/>
      </c>
      <c r="E6807" s="14">
        <f>IF(D6807="","",D6807-TODAY())</f>
        <v/>
      </c>
      <c r="F6807">
        <f>IF(D6807="","",IF(E6807&lt;0,"VENCIDO",IF(E6807&lt;=30,"VENCE EM &lt;= 30 DIAS",IF(E6807&lt;=60,"ATENCAO (31-60 DIAS)","OK"))))</f>
        <v/>
      </c>
      <c r="G6807" s="14">
        <f>SUMIFS(Lancamentos!$G:$G,Lancamentos!$C:$C,$A6807,Lancamentos!$E:$E,$C6807,Lancamentos!$B:$B,"ENTRADA")</f>
        <v/>
      </c>
      <c r="H6807" s="14">
        <f>SUMIFS(Lancamentos!$G:$G,Lancamentos!$C:$C,$A6807,Lancamentos!$E:$E,$C6807,Lancamentos!$B:$B,"SAIDA_USO")</f>
        <v/>
      </c>
      <c r="I6807" s="14">
        <f>SUMIFS(Lancamentos!$G:$G,Lancamentos!$C:$C,$A6807,Lancamentos!$E:$E,$C6807,Lancamentos!$B:$B,"SAIDA_DESCARTE")</f>
        <v/>
      </c>
      <c r="J6807" s="14">
        <f>G6807-H6807-I6807</f>
        <v/>
      </c>
      <c r="K6807">
        <f>IF(A6807="","",IF(J6807&lt;=IFERROR(VLOOKUP(A6807,Produtos!$A:$E,5,FALSE),0),"ABAIXO DO MINIMO","OK"))</f>
        <v/>
      </c>
    </row>
    <row r="6808">
      <c r="B6808">
        <f>IFERROR(VLOOKUP(A6808,Produtos!A:B,2,FALSE),"")</f>
        <v/>
      </c>
      <c r="D6808" s="10">
        <f>IFERROR(INDEX(Lotes!$E:$E,MATCH(1,(Lotes!$A:$A=A6808)*(Lotes!$C:$C=C6808),0)),"")</f>
        <v/>
      </c>
      <c r="E6808" s="14">
        <f>IF(D6808="","",D6808-TODAY())</f>
        <v/>
      </c>
      <c r="F6808">
        <f>IF(D6808="","",IF(E6808&lt;0,"VENCIDO",IF(E6808&lt;=30,"VENCE EM &lt;= 30 DIAS",IF(E6808&lt;=60,"ATENCAO (31-60 DIAS)","OK"))))</f>
        <v/>
      </c>
      <c r="G6808" s="14">
        <f>SUMIFS(Lancamentos!$G:$G,Lancamentos!$C:$C,$A6808,Lancamentos!$E:$E,$C6808,Lancamentos!$B:$B,"ENTRADA")</f>
        <v/>
      </c>
      <c r="H6808" s="14">
        <f>SUMIFS(Lancamentos!$G:$G,Lancamentos!$C:$C,$A6808,Lancamentos!$E:$E,$C6808,Lancamentos!$B:$B,"SAIDA_USO")</f>
        <v/>
      </c>
      <c r="I6808" s="14">
        <f>SUMIFS(Lancamentos!$G:$G,Lancamentos!$C:$C,$A6808,Lancamentos!$E:$E,$C6808,Lancamentos!$B:$B,"SAIDA_DESCARTE")</f>
        <v/>
      </c>
      <c r="J6808" s="14">
        <f>G6808-H6808-I6808</f>
        <v/>
      </c>
      <c r="K6808">
        <f>IF(A6808="","",IF(J6808&lt;=IFERROR(VLOOKUP(A6808,Produtos!$A:$E,5,FALSE),0),"ABAIXO DO MINIMO","OK"))</f>
        <v/>
      </c>
    </row>
    <row r="6809">
      <c r="B6809">
        <f>IFERROR(VLOOKUP(A6809,Produtos!A:B,2,FALSE),"")</f>
        <v/>
      </c>
      <c r="D6809" s="10">
        <f>IFERROR(INDEX(Lotes!$E:$E,MATCH(1,(Lotes!$A:$A=A6809)*(Lotes!$C:$C=C6809),0)),"")</f>
        <v/>
      </c>
      <c r="E6809" s="14">
        <f>IF(D6809="","",D6809-TODAY())</f>
        <v/>
      </c>
      <c r="F6809">
        <f>IF(D6809="","",IF(E6809&lt;0,"VENCIDO",IF(E6809&lt;=30,"VENCE EM &lt;= 30 DIAS",IF(E6809&lt;=60,"ATENCAO (31-60 DIAS)","OK"))))</f>
        <v/>
      </c>
      <c r="G6809" s="14">
        <f>SUMIFS(Lancamentos!$G:$G,Lancamentos!$C:$C,$A6809,Lancamentos!$E:$E,$C6809,Lancamentos!$B:$B,"ENTRADA")</f>
        <v/>
      </c>
      <c r="H6809" s="14">
        <f>SUMIFS(Lancamentos!$G:$G,Lancamentos!$C:$C,$A6809,Lancamentos!$E:$E,$C6809,Lancamentos!$B:$B,"SAIDA_USO")</f>
        <v/>
      </c>
      <c r="I6809" s="14">
        <f>SUMIFS(Lancamentos!$G:$G,Lancamentos!$C:$C,$A6809,Lancamentos!$E:$E,$C6809,Lancamentos!$B:$B,"SAIDA_DESCARTE")</f>
        <v/>
      </c>
      <c r="J6809" s="14">
        <f>G6809-H6809-I6809</f>
        <v/>
      </c>
      <c r="K6809">
        <f>IF(A6809="","",IF(J6809&lt;=IFERROR(VLOOKUP(A6809,Produtos!$A:$E,5,FALSE),0),"ABAIXO DO MINIMO","OK"))</f>
        <v/>
      </c>
    </row>
    <row r="6810">
      <c r="B6810">
        <f>IFERROR(VLOOKUP(A6810,Produtos!A:B,2,FALSE),"")</f>
        <v/>
      </c>
      <c r="D6810" s="10">
        <f>IFERROR(INDEX(Lotes!$E:$E,MATCH(1,(Lotes!$A:$A=A6810)*(Lotes!$C:$C=C6810),0)),"")</f>
        <v/>
      </c>
      <c r="E6810" s="14">
        <f>IF(D6810="","",D6810-TODAY())</f>
        <v/>
      </c>
      <c r="F6810">
        <f>IF(D6810="","",IF(E6810&lt;0,"VENCIDO",IF(E6810&lt;=30,"VENCE EM &lt;= 30 DIAS",IF(E6810&lt;=60,"ATENCAO (31-60 DIAS)","OK"))))</f>
        <v/>
      </c>
      <c r="G6810" s="14">
        <f>SUMIFS(Lancamentos!$G:$G,Lancamentos!$C:$C,$A6810,Lancamentos!$E:$E,$C6810,Lancamentos!$B:$B,"ENTRADA")</f>
        <v/>
      </c>
      <c r="H6810" s="14">
        <f>SUMIFS(Lancamentos!$G:$G,Lancamentos!$C:$C,$A6810,Lancamentos!$E:$E,$C6810,Lancamentos!$B:$B,"SAIDA_USO")</f>
        <v/>
      </c>
      <c r="I6810" s="14">
        <f>SUMIFS(Lancamentos!$G:$G,Lancamentos!$C:$C,$A6810,Lancamentos!$E:$E,$C6810,Lancamentos!$B:$B,"SAIDA_DESCARTE")</f>
        <v/>
      </c>
      <c r="J6810" s="14">
        <f>G6810-H6810-I6810</f>
        <v/>
      </c>
      <c r="K6810">
        <f>IF(A6810="","",IF(J6810&lt;=IFERROR(VLOOKUP(A6810,Produtos!$A:$E,5,FALSE),0),"ABAIXO DO MINIMO","OK"))</f>
        <v/>
      </c>
    </row>
    <row r="6811">
      <c r="B6811">
        <f>IFERROR(VLOOKUP(A6811,Produtos!A:B,2,FALSE),"")</f>
        <v/>
      </c>
      <c r="D6811" s="10">
        <f>IFERROR(INDEX(Lotes!$E:$E,MATCH(1,(Lotes!$A:$A=A6811)*(Lotes!$C:$C=C6811),0)),"")</f>
        <v/>
      </c>
      <c r="E6811" s="14">
        <f>IF(D6811="","",D6811-TODAY())</f>
        <v/>
      </c>
      <c r="F6811">
        <f>IF(D6811="","",IF(E6811&lt;0,"VENCIDO",IF(E6811&lt;=30,"VENCE EM &lt;= 30 DIAS",IF(E6811&lt;=60,"ATENCAO (31-60 DIAS)","OK"))))</f>
        <v/>
      </c>
      <c r="G6811" s="14">
        <f>SUMIFS(Lancamentos!$G:$G,Lancamentos!$C:$C,$A6811,Lancamentos!$E:$E,$C6811,Lancamentos!$B:$B,"ENTRADA")</f>
        <v/>
      </c>
      <c r="H6811" s="14">
        <f>SUMIFS(Lancamentos!$G:$G,Lancamentos!$C:$C,$A6811,Lancamentos!$E:$E,$C6811,Lancamentos!$B:$B,"SAIDA_USO")</f>
        <v/>
      </c>
      <c r="I6811" s="14">
        <f>SUMIFS(Lancamentos!$G:$G,Lancamentos!$C:$C,$A6811,Lancamentos!$E:$E,$C6811,Lancamentos!$B:$B,"SAIDA_DESCARTE")</f>
        <v/>
      </c>
      <c r="J6811" s="14">
        <f>G6811-H6811-I6811</f>
        <v/>
      </c>
      <c r="K6811">
        <f>IF(A6811="","",IF(J6811&lt;=IFERROR(VLOOKUP(A6811,Produtos!$A:$E,5,FALSE),0),"ABAIXO DO MINIMO","OK"))</f>
        <v/>
      </c>
    </row>
    <row r="6812">
      <c r="B6812">
        <f>IFERROR(VLOOKUP(A6812,Produtos!A:B,2,FALSE),"")</f>
        <v/>
      </c>
      <c r="D6812" s="10">
        <f>IFERROR(INDEX(Lotes!$E:$E,MATCH(1,(Lotes!$A:$A=A6812)*(Lotes!$C:$C=C6812),0)),"")</f>
        <v/>
      </c>
      <c r="E6812" s="14">
        <f>IF(D6812="","",D6812-TODAY())</f>
        <v/>
      </c>
      <c r="F6812">
        <f>IF(D6812="","",IF(E6812&lt;0,"VENCIDO",IF(E6812&lt;=30,"VENCE EM &lt;= 30 DIAS",IF(E6812&lt;=60,"ATENCAO (31-60 DIAS)","OK"))))</f>
        <v/>
      </c>
      <c r="G6812" s="14">
        <f>SUMIFS(Lancamentos!$G:$G,Lancamentos!$C:$C,$A6812,Lancamentos!$E:$E,$C6812,Lancamentos!$B:$B,"ENTRADA")</f>
        <v/>
      </c>
      <c r="H6812" s="14">
        <f>SUMIFS(Lancamentos!$G:$G,Lancamentos!$C:$C,$A6812,Lancamentos!$E:$E,$C6812,Lancamentos!$B:$B,"SAIDA_USO")</f>
        <v/>
      </c>
      <c r="I6812" s="14">
        <f>SUMIFS(Lancamentos!$G:$G,Lancamentos!$C:$C,$A6812,Lancamentos!$E:$E,$C6812,Lancamentos!$B:$B,"SAIDA_DESCARTE")</f>
        <v/>
      </c>
      <c r="J6812" s="14">
        <f>G6812-H6812-I6812</f>
        <v/>
      </c>
      <c r="K6812">
        <f>IF(A6812="","",IF(J6812&lt;=IFERROR(VLOOKUP(A6812,Produtos!$A:$E,5,FALSE),0),"ABAIXO DO MINIMO","OK"))</f>
        <v/>
      </c>
    </row>
    <row r="6813">
      <c r="B6813">
        <f>IFERROR(VLOOKUP(A6813,Produtos!A:B,2,FALSE),"")</f>
        <v/>
      </c>
      <c r="D6813" s="10">
        <f>IFERROR(INDEX(Lotes!$E:$E,MATCH(1,(Lotes!$A:$A=A6813)*(Lotes!$C:$C=C6813),0)),"")</f>
        <v/>
      </c>
      <c r="E6813" s="14">
        <f>IF(D6813="","",D6813-TODAY())</f>
        <v/>
      </c>
      <c r="F6813">
        <f>IF(D6813="","",IF(E6813&lt;0,"VENCIDO",IF(E6813&lt;=30,"VENCE EM &lt;= 30 DIAS",IF(E6813&lt;=60,"ATENCAO (31-60 DIAS)","OK"))))</f>
        <v/>
      </c>
      <c r="G6813" s="14">
        <f>SUMIFS(Lancamentos!$G:$G,Lancamentos!$C:$C,$A6813,Lancamentos!$E:$E,$C6813,Lancamentos!$B:$B,"ENTRADA")</f>
        <v/>
      </c>
      <c r="H6813" s="14">
        <f>SUMIFS(Lancamentos!$G:$G,Lancamentos!$C:$C,$A6813,Lancamentos!$E:$E,$C6813,Lancamentos!$B:$B,"SAIDA_USO")</f>
        <v/>
      </c>
      <c r="I6813" s="14">
        <f>SUMIFS(Lancamentos!$G:$G,Lancamentos!$C:$C,$A6813,Lancamentos!$E:$E,$C6813,Lancamentos!$B:$B,"SAIDA_DESCARTE")</f>
        <v/>
      </c>
      <c r="J6813" s="14">
        <f>G6813-H6813-I6813</f>
        <v/>
      </c>
      <c r="K6813">
        <f>IF(A6813="","",IF(J6813&lt;=IFERROR(VLOOKUP(A6813,Produtos!$A:$E,5,FALSE),0),"ABAIXO DO MINIMO","OK"))</f>
        <v/>
      </c>
    </row>
    <row r="6814">
      <c r="B6814">
        <f>IFERROR(VLOOKUP(A6814,Produtos!A:B,2,FALSE),"")</f>
        <v/>
      </c>
      <c r="D6814" s="10">
        <f>IFERROR(INDEX(Lotes!$E:$E,MATCH(1,(Lotes!$A:$A=A6814)*(Lotes!$C:$C=C6814),0)),"")</f>
        <v/>
      </c>
      <c r="E6814" s="14">
        <f>IF(D6814="","",D6814-TODAY())</f>
        <v/>
      </c>
      <c r="F6814">
        <f>IF(D6814="","",IF(E6814&lt;0,"VENCIDO",IF(E6814&lt;=30,"VENCE EM &lt;= 30 DIAS",IF(E6814&lt;=60,"ATENCAO (31-60 DIAS)","OK"))))</f>
        <v/>
      </c>
      <c r="G6814" s="14">
        <f>SUMIFS(Lancamentos!$G:$G,Lancamentos!$C:$C,$A6814,Lancamentos!$E:$E,$C6814,Lancamentos!$B:$B,"ENTRADA")</f>
        <v/>
      </c>
      <c r="H6814" s="14">
        <f>SUMIFS(Lancamentos!$G:$G,Lancamentos!$C:$C,$A6814,Lancamentos!$E:$E,$C6814,Lancamentos!$B:$B,"SAIDA_USO")</f>
        <v/>
      </c>
      <c r="I6814" s="14">
        <f>SUMIFS(Lancamentos!$G:$G,Lancamentos!$C:$C,$A6814,Lancamentos!$E:$E,$C6814,Lancamentos!$B:$B,"SAIDA_DESCARTE")</f>
        <v/>
      </c>
      <c r="J6814" s="14">
        <f>G6814-H6814-I6814</f>
        <v/>
      </c>
      <c r="K6814">
        <f>IF(A6814="","",IF(J6814&lt;=IFERROR(VLOOKUP(A6814,Produtos!$A:$E,5,FALSE),0),"ABAIXO DO MINIMO","OK"))</f>
        <v/>
      </c>
    </row>
    <row r="6815">
      <c r="B6815">
        <f>IFERROR(VLOOKUP(A6815,Produtos!A:B,2,FALSE),"")</f>
        <v/>
      </c>
      <c r="D6815" s="10">
        <f>IFERROR(INDEX(Lotes!$E:$E,MATCH(1,(Lotes!$A:$A=A6815)*(Lotes!$C:$C=C6815),0)),"")</f>
        <v/>
      </c>
      <c r="E6815" s="14">
        <f>IF(D6815="","",D6815-TODAY())</f>
        <v/>
      </c>
      <c r="F6815">
        <f>IF(D6815="","",IF(E6815&lt;0,"VENCIDO",IF(E6815&lt;=30,"VENCE EM &lt;= 30 DIAS",IF(E6815&lt;=60,"ATENCAO (31-60 DIAS)","OK"))))</f>
        <v/>
      </c>
      <c r="G6815" s="14">
        <f>SUMIFS(Lancamentos!$G:$G,Lancamentos!$C:$C,$A6815,Lancamentos!$E:$E,$C6815,Lancamentos!$B:$B,"ENTRADA")</f>
        <v/>
      </c>
      <c r="H6815" s="14">
        <f>SUMIFS(Lancamentos!$G:$G,Lancamentos!$C:$C,$A6815,Lancamentos!$E:$E,$C6815,Lancamentos!$B:$B,"SAIDA_USO")</f>
        <v/>
      </c>
      <c r="I6815" s="14">
        <f>SUMIFS(Lancamentos!$G:$G,Lancamentos!$C:$C,$A6815,Lancamentos!$E:$E,$C6815,Lancamentos!$B:$B,"SAIDA_DESCARTE")</f>
        <v/>
      </c>
      <c r="J6815" s="14">
        <f>G6815-H6815-I6815</f>
        <v/>
      </c>
      <c r="K6815">
        <f>IF(A6815="","",IF(J6815&lt;=IFERROR(VLOOKUP(A6815,Produtos!$A:$E,5,FALSE),0),"ABAIXO DO MINIMO","OK"))</f>
        <v/>
      </c>
    </row>
    <row r="6816">
      <c r="B6816">
        <f>IFERROR(VLOOKUP(A6816,Produtos!A:B,2,FALSE),"")</f>
        <v/>
      </c>
      <c r="D6816" s="10">
        <f>IFERROR(INDEX(Lotes!$E:$E,MATCH(1,(Lotes!$A:$A=A6816)*(Lotes!$C:$C=C6816),0)),"")</f>
        <v/>
      </c>
      <c r="E6816" s="14">
        <f>IF(D6816="","",D6816-TODAY())</f>
        <v/>
      </c>
      <c r="F6816">
        <f>IF(D6816="","",IF(E6816&lt;0,"VENCIDO",IF(E6816&lt;=30,"VENCE EM &lt;= 30 DIAS",IF(E6816&lt;=60,"ATENCAO (31-60 DIAS)","OK"))))</f>
        <v/>
      </c>
      <c r="G6816" s="14">
        <f>SUMIFS(Lancamentos!$G:$G,Lancamentos!$C:$C,$A6816,Lancamentos!$E:$E,$C6816,Lancamentos!$B:$B,"ENTRADA")</f>
        <v/>
      </c>
      <c r="H6816" s="14">
        <f>SUMIFS(Lancamentos!$G:$G,Lancamentos!$C:$C,$A6816,Lancamentos!$E:$E,$C6816,Lancamentos!$B:$B,"SAIDA_USO")</f>
        <v/>
      </c>
      <c r="I6816" s="14">
        <f>SUMIFS(Lancamentos!$G:$G,Lancamentos!$C:$C,$A6816,Lancamentos!$E:$E,$C6816,Lancamentos!$B:$B,"SAIDA_DESCARTE")</f>
        <v/>
      </c>
      <c r="J6816" s="14">
        <f>G6816-H6816-I6816</f>
        <v/>
      </c>
      <c r="K6816">
        <f>IF(A6816="","",IF(J6816&lt;=IFERROR(VLOOKUP(A6816,Produtos!$A:$E,5,FALSE),0),"ABAIXO DO MINIMO","OK"))</f>
        <v/>
      </c>
    </row>
    <row r="6817">
      <c r="B6817">
        <f>IFERROR(VLOOKUP(A6817,Produtos!A:B,2,FALSE),"")</f>
        <v/>
      </c>
      <c r="D6817" s="10">
        <f>IFERROR(INDEX(Lotes!$E:$E,MATCH(1,(Lotes!$A:$A=A6817)*(Lotes!$C:$C=C6817),0)),"")</f>
        <v/>
      </c>
      <c r="E6817" s="14">
        <f>IF(D6817="","",D6817-TODAY())</f>
        <v/>
      </c>
      <c r="F6817">
        <f>IF(D6817="","",IF(E6817&lt;0,"VENCIDO",IF(E6817&lt;=30,"VENCE EM &lt;= 30 DIAS",IF(E6817&lt;=60,"ATENCAO (31-60 DIAS)","OK"))))</f>
        <v/>
      </c>
      <c r="G6817" s="14">
        <f>SUMIFS(Lancamentos!$G:$G,Lancamentos!$C:$C,$A6817,Lancamentos!$E:$E,$C6817,Lancamentos!$B:$B,"ENTRADA")</f>
        <v/>
      </c>
      <c r="H6817" s="14">
        <f>SUMIFS(Lancamentos!$G:$G,Lancamentos!$C:$C,$A6817,Lancamentos!$E:$E,$C6817,Lancamentos!$B:$B,"SAIDA_USO")</f>
        <v/>
      </c>
      <c r="I6817" s="14">
        <f>SUMIFS(Lancamentos!$G:$G,Lancamentos!$C:$C,$A6817,Lancamentos!$E:$E,$C6817,Lancamentos!$B:$B,"SAIDA_DESCARTE")</f>
        <v/>
      </c>
      <c r="J6817" s="14">
        <f>G6817-H6817-I6817</f>
        <v/>
      </c>
      <c r="K6817">
        <f>IF(A6817="","",IF(J6817&lt;=IFERROR(VLOOKUP(A6817,Produtos!$A:$E,5,FALSE),0),"ABAIXO DO MINIMO","OK"))</f>
        <v/>
      </c>
    </row>
    <row r="6818">
      <c r="B6818">
        <f>IFERROR(VLOOKUP(A6818,Produtos!A:B,2,FALSE),"")</f>
        <v/>
      </c>
      <c r="D6818" s="10">
        <f>IFERROR(INDEX(Lotes!$E:$E,MATCH(1,(Lotes!$A:$A=A6818)*(Lotes!$C:$C=C6818),0)),"")</f>
        <v/>
      </c>
      <c r="E6818" s="14">
        <f>IF(D6818="","",D6818-TODAY())</f>
        <v/>
      </c>
      <c r="F6818">
        <f>IF(D6818="","",IF(E6818&lt;0,"VENCIDO",IF(E6818&lt;=30,"VENCE EM &lt;= 30 DIAS",IF(E6818&lt;=60,"ATENCAO (31-60 DIAS)","OK"))))</f>
        <v/>
      </c>
      <c r="G6818" s="14">
        <f>SUMIFS(Lancamentos!$G:$G,Lancamentos!$C:$C,$A6818,Lancamentos!$E:$E,$C6818,Lancamentos!$B:$B,"ENTRADA")</f>
        <v/>
      </c>
      <c r="H6818" s="14">
        <f>SUMIFS(Lancamentos!$G:$G,Lancamentos!$C:$C,$A6818,Lancamentos!$E:$E,$C6818,Lancamentos!$B:$B,"SAIDA_USO")</f>
        <v/>
      </c>
      <c r="I6818" s="14">
        <f>SUMIFS(Lancamentos!$G:$G,Lancamentos!$C:$C,$A6818,Lancamentos!$E:$E,$C6818,Lancamentos!$B:$B,"SAIDA_DESCARTE")</f>
        <v/>
      </c>
      <c r="J6818" s="14">
        <f>G6818-H6818-I6818</f>
        <v/>
      </c>
      <c r="K6818">
        <f>IF(A6818="","",IF(J6818&lt;=IFERROR(VLOOKUP(A6818,Produtos!$A:$E,5,FALSE),0),"ABAIXO DO MINIMO","OK"))</f>
        <v/>
      </c>
    </row>
    <row r="6819">
      <c r="B6819">
        <f>IFERROR(VLOOKUP(A6819,Produtos!A:B,2,FALSE),"")</f>
        <v/>
      </c>
      <c r="D6819" s="10">
        <f>IFERROR(INDEX(Lotes!$E:$E,MATCH(1,(Lotes!$A:$A=A6819)*(Lotes!$C:$C=C6819),0)),"")</f>
        <v/>
      </c>
      <c r="E6819" s="14">
        <f>IF(D6819="","",D6819-TODAY())</f>
        <v/>
      </c>
      <c r="F6819">
        <f>IF(D6819="","",IF(E6819&lt;0,"VENCIDO",IF(E6819&lt;=30,"VENCE EM &lt;= 30 DIAS",IF(E6819&lt;=60,"ATENCAO (31-60 DIAS)","OK"))))</f>
        <v/>
      </c>
      <c r="G6819" s="14">
        <f>SUMIFS(Lancamentos!$G:$G,Lancamentos!$C:$C,$A6819,Lancamentos!$E:$E,$C6819,Lancamentos!$B:$B,"ENTRADA")</f>
        <v/>
      </c>
      <c r="H6819" s="14">
        <f>SUMIFS(Lancamentos!$G:$G,Lancamentos!$C:$C,$A6819,Lancamentos!$E:$E,$C6819,Lancamentos!$B:$B,"SAIDA_USO")</f>
        <v/>
      </c>
      <c r="I6819" s="14">
        <f>SUMIFS(Lancamentos!$G:$G,Lancamentos!$C:$C,$A6819,Lancamentos!$E:$E,$C6819,Lancamentos!$B:$B,"SAIDA_DESCARTE")</f>
        <v/>
      </c>
      <c r="J6819" s="14">
        <f>G6819-H6819-I6819</f>
        <v/>
      </c>
      <c r="K6819">
        <f>IF(A6819="","",IF(J6819&lt;=IFERROR(VLOOKUP(A6819,Produtos!$A:$E,5,FALSE),0),"ABAIXO DO MINIMO","OK"))</f>
        <v/>
      </c>
    </row>
    <row r="6820">
      <c r="B6820">
        <f>IFERROR(VLOOKUP(A6820,Produtos!A:B,2,FALSE),"")</f>
        <v/>
      </c>
      <c r="D6820" s="10">
        <f>IFERROR(INDEX(Lotes!$E:$E,MATCH(1,(Lotes!$A:$A=A6820)*(Lotes!$C:$C=C6820),0)),"")</f>
        <v/>
      </c>
      <c r="E6820" s="14">
        <f>IF(D6820="","",D6820-TODAY())</f>
        <v/>
      </c>
      <c r="F6820">
        <f>IF(D6820="","",IF(E6820&lt;0,"VENCIDO",IF(E6820&lt;=30,"VENCE EM &lt;= 30 DIAS",IF(E6820&lt;=60,"ATENCAO (31-60 DIAS)","OK"))))</f>
        <v/>
      </c>
      <c r="G6820" s="14">
        <f>SUMIFS(Lancamentos!$G:$G,Lancamentos!$C:$C,$A6820,Lancamentos!$E:$E,$C6820,Lancamentos!$B:$B,"ENTRADA")</f>
        <v/>
      </c>
      <c r="H6820" s="14">
        <f>SUMIFS(Lancamentos!$G:$G,Lancamentos!$C:$C,$A6820,Lancamentos!$E:$E,$C6820,Lancamentos!$B:$B,"SAIDA_USO")</f>
        <v/>
      </c>
      <c r="I6820" s="14">
        <f>SUMIFS(Lancamentos!$G:$G,Lancamentos!$C:$C,$A6820,Lancamentos!$E:$E,$C6820,Lancamentos!$B:$B,"SAIDA_DESCARTE")</f>
        <v/>
      </c>
      <c r="J6820" s="14">
        <f>G6820-H6820-I6820</f>
        <v/>
      </c>
      <c r="K6820">
        <f>IF(A6820="","",IF(J6820&lt;=IFERROR(VLOOKUP(A6820,Produtos!$A:$E,5,FALSE),0),"ABAIXO DO MINIMO","OK"))</f>
        <v/>
      </c>
    </row>
    <row r="6821">
      <c r="B6821">
        <f>IFERROR(VLOOKUP(A6821,Produtos!A:B,2,FALSE),"")</f>
        <v/>
      </c>
      <c r="D6821" s="10">
        <f>IFERROR(INDEX(Lotes!$E:$E,MATCH(1,(Lotes!$A:$A=A6821)*(Lotes!$C:$C=C6821),0)),"")</f>
        <v/>
      </c>
      <c r="E6821" s="14">
        <f>IF(D6821="","",D6821-TODAY())</f>
        <v/>
      </c>
      <c r="F6821">
        <f>IF(D6821="","",IF(E6821&lt;0,"VENCIDO",IF(E6821&lt;=30,"VENCE EM &lt;= 30 DIAS",IF(E6821&lt;=60,"ATENCAO (31-60 DIAS)","OK"))))</f>
        <v/>
      </c>
      <c r="G6821" s="14">
        <f>SUMIFS(Lancamentos!$G:$G,Lancamentos!$C:$C,$A6821,Lancamentos!$E:$E,$C6821,Lancamentos!$B:$B,"ENTRADA")</f>
        <v/>
      </c>
      <c r="H6821" s="14">
        <f>SUMIFS(Lancamentos!$G:$G,Lancamentos!$C:$C,$A6821,Lancamentos!$E:$E,$C6821,Lancamentos!$B:$B,"SAIDA_USO")</f>
        <v/>
      </c>
      <c r="I6821" s="14">
        <f>SUMIFS(Lancamentos!$G:$G,Lancamentos!$C:$C,$A6821,Lancamentos!$E:$E,$C6821,Lancamentos!$B:$B,"SAIDA_DESCARTE")</f>
        <v/>
      </c>
      <c r="J6821" s="14">
        <f>G6821-H6821-I6821</f>
        <v/>
      </c>
      <c r="K6821">
        <f>IF(A6821="","",IF(J6821&lt;=IFERROR(VLOOKUP(A6821,Produtos!$A:$E,5,FALSE),0),"ABAIXO DO MINIMO","OK"))</f>
        <v/>
      </c>
    </row>
    <row r="6822">
      <c r="B6822">
        <f>IFERROR(VLOOKUP(A6822,Produtos!A:B,2,FALSE),"")</f>
        <v/>
      </c>
      <c r="D6822" s="10">
        <f>IFERROR(INDEX(Lotes!$E:$E,MATCH(1,(Lotes!$A:$A=A6822)*(Lotes!$C:$C=C6822),0)),"")</f>
        <v/>
      </c>
      <c r="E6822" s="14">
        <f>IF(D6822="","",D6822-TODAY())</f>
        <v/>
      </c>
      <c r="F6822">
        <f>IF(D6822="","",IF(E6822&lt;0,"VENCIDO",IF(E6822&lt;=30,"VENCE EM &lt;= 30 DIAS",IF(E6822&lt;=60,"ATENCAO (31-60 DIAS)","OK"))))</f>
        <v/>
      </c>
      <c r="G6822" s="14">
        <f>SUMIFS(Lancamentos!$G:$G,Lancamentos!$C:$C,$A6822,Lancamentos!$E:$E,$C6822,Lancamentos!$B:$B,"ENTRADA")</f>
        <v/>
      </c>
      <c r="H6822" s="14">
        <f>SUMIFS(Lancamentos!$G:$G,Lancamentos!$C:$C,$A6822,Lancamentos!$E:$E,$C6822,Lancamentos!$B:$B,"SAIDA_USO")</f>
        <v/>
      </c>
      <c r="I6822" s="14">
        <f>SUMIFS(Lancamentos!$G:$G,Lancamentos!$C:$C,$A6822,Lancamentos!$E:$E,$C6822,Lancamentos!$B:$B,"SAIDA_DESCARTE")</f>
        <v/>
      </c>
      <c r="J6822" s="14">
        <f>G6822-H6822-I6822</f>
        <v/>
      </c>
      <c r="K6822">
        <f>IF(A6822="","",IF(J6822&lt;=IFERROR(VLOOKUP(A6822,Produtos!$A:$E,5,FALSE),0),"ABAIXO DO MINIMO","OK"))</f>
        <v/>
      </c>
    </row>
    <row r="6823">
      <c r="B6823">
        <f>IFERROR(VLOOKUP(A6823,Produtos!A:B,2,FALSE),"")</f>
        <v/>
      </c>
      <c r="D6823" s="10">
        <f>IFERROR(INDEX(Lotes!$E:$E,MATCH(1,(Lotes!$A:$A=A6823)*(Lotes!$C:$C=C6823),0)),"")</f>
        <v/>
      </c>
      <c r="E6823" s="14">
        <f>IF(D6823="","",D6823-TODAY())</f>
        <v/>
      </c>
      <c r="F6823">
        <f>IF(D6823="","",IF(E6823&lt;0,"VENCIDO",IF(E6823&lt;=30,"VENCE EM &lt;= 30 DIAS",IF(E6823&lt;=60,"ATENCAO (31-60 DIAS)","OK"))))</f>
        <v/>
      </c>
      <c r="G6823" s="14">
        <f>SUMIFS(Lancamentos!$G:$G,Lancamentos!$C:$C,$A6823,Lancamentos!$E:$E,$C6823,Lancamentos!$B:$B,"ENTRADA")</f>
        <v/>
      </c>
      <c r="H6823" s="14">
        <f>SUMIFS(Lancamentos!$G:$G,Lancamentos!$C:$C,$A6823,Lancamentos!$E:$E,$C6823,Lancamentos!$B:$B,"SAIDA_USO")</f>
        <v/>
      </c>
      <c r="I6823" s="14">
        <f>SUMIFS(Lancamentos!$G:$G,Lancamentos!$C:$C,$A6823,Lancamentos!$E:$E,$C6823,Lancamentos!$B:$B,"SAIDA_DESCARTE")</f>
        <v/>
      </c>
      <c r="J6823" s="14">
        <f>G6823-H6823-I6823</f>
        <v/>
      </c>
      <c r="K6823">
        <f>IF(A6823="","",IF(J6823&lt;=IFERROR(VLOOKUP(A6823,Produtos!$A:$E,5,FALSE),0),"ABAIXO DO MINIMO","OK"))</f>
        <v/>
      </c>
    </row>
    <row r="6824">
      <c r="B6824">
        <f>IFERROR(VLOOKUP(A6824,Produtos!A:B,2,FALSE),"")</f>
        <v/>
      </c>
      <c r="D6824" s="10">
        <f>IFERROR(INDEX(Lotes!$E:$E,MATCH(1,(Lotes!$A:$A=A6824)*(Lotes!$C:$C=C6824),0)),"")</f>
        <v/>
      </c>
      <c r="E6824" s="14">
        <f>IF(D6824="","",D6824-TODAY())</f>
        <v/>
      </c>
      <c r="F6824">
        <f>IF(D6824="","",IF(E6824&lt;0,"VENCIDO",IF(E6824&lt;=30,"VENCE EM &lt;= 30 DIAS",IF(E6824&lt;=60,"ATENCAO (31-60 DIAS)","OK"))))</f>
        <v/>
      </c>
      <c r="G6824" s="14">
        <f>SUMIFS(Lancamentos!$G:$G,Lancamentos!$C:$C,$A6824,Lancamentos!$E:$E,$C6824,Lancamentos!$B:$B,"ENTRADA")</f>
        <v/>
      </c>
      <c r="H6824" s="14">
        <f>SUMIFS(Lancamentos!$G:$G,Lancamentos!$C:$C,$A6824,Lancamentos!$E:$E,$C6824,Lancamentos!$B:$B,"SAIDA_USO")</f>
        <v/>
      </c>
      <c r="I6824" s="14">
        <f>SUMIFS(Lancamentos!$G:$G,Lancamentos!$C:$C,$A6824,Lancamentos!$E:$E,$C6824,Lancamentos!$B:$B,"SAIDA_DESCARTE")</f>
        <v/>
      </c>
      <c r="J6824" s="14">
        <f>G6824-H6824-I6824</f>
        <v/>
      </c>
      <c r="K6824">
        <f>IF(A6824="","",IF(J6824&lt;=IFERROR(VLOOKUP(A6824,Produtos!$A:$E,5,FALSE),0),"ABAIXO DO MINIMO","OK"))</f>
        <v/>
      </c>
    </row>
    <row r="6825">
      <c r="B6825">
        <f>IFERROR(VLOOKUP(A6825,Produtos!A:B,2,FALSE),"")</f>
        <v/>
      </c>
      <c r="D6825" s="10">
        <f>IFERROR(INDEX(Lotes!$E:$E,MATCH(1,(Lotes!$A:$A=A6825)*(Lotes!$C:$C=C6825),0)),"")</f>
        <v/>
      </c>
      <c r="E6825" s="14">
        <f>IF(D6825="","",D6825-TODAY())</f>
        <v/>
      </c>
      <c r="F6825">
        <f>IF(D6825="","",IF(E6825&lt;0,"VENCIDO",IF(E6825&lt;=30,"VENCE EM &lt;= 30 DIAS",IF(E6825&lt;=60,"ATENCAO (31-60 DIAS)","OK"))))</f>
        <v/>
      </c>
      <c r="G6825" s="14">
        <f>SUMIFS(Lancamentos!$G:$G,Lancamentos!$C:$C,$A6825,Lancamentos!$E:$E,$C6825,Lancamentos!$B:$B,"ENTRADA")</f>
        <v/>
      </c>
      <c r="H6825" s="14">
        <f>SUMIFS(Lancamentos!$G:$G,Lancamentos!$C:$C,$A6825,Lancamentos!$E:$E,$C6825,Lancamentos!$B:$B,"SAIDA_USO")</f>
        <v/>
      </c>
      <c r="I6825" s="14">
        <f>SUMIFS(Lancamentos!$G:$G,Lancamentos!$C:$C,$A6825,Lancamentos!$E:$E,$C6825,Lancamentos!$B:$B,"SAIDA_DESCARTE")</f>
        <v/>
      </c>
      <c r="J6825" s="14">
        <f>G6825-H6825-I6825</f>
        <v/>
      </c>
      <c r="K6825">
        <f>IF(A6825="","",IF(J6825&lt;=IFERROR(VLOOKUP(A6825,Produtos!$A:$E,5,FALSE),0),"ABAIXO DO MINIMO","OK"))</f>
        <v/>
      </c>
    </row>
    <row r="6826">
      <c r="B6826">
        <f>IFERROR(VLOOKUP(A6826,Produtos!A:B,2,FALSE),"")</f>
        <v/>
      </c>
      <c r="D6826" s="10">
        <f>IFERROR(INDEX(Lotes!$E:$E,MATCH(1,(Lotes!$A:$A=A6826)*(Lotes!$C:$C=C6826),0)),"")</f>
        <v/>
      </c>
      <c r="E6826" s="14">
        <f>IF(D6826="","",D6826-TODAY())</f>
        <v/>
      </c>
      <c r="F6826">
        <f>IF(D6826="","",IF(E6826&lt;0,"VENCIDO",IF(E6826&lt;=30,"VENCE EM &lt;= 30 DIAS",IF(E6826&lt;=60,"ATENCAO (31-60 DIAS)","OK"))))</f>
        <v/>
      </c>
      <c r="G6826" s="14">
        <f>SUMIFS(Lancamentos!$G:$G,Lancamentos!$C:$C,$A6826,Lancamentos!$E:$E,$C6826,Lancamentos!$B:$B,"ENTRADA")</f>
        <v/>
      </c>
      <c r="H6826" s="14">
        <f>SUMIFS(Lancamentos!$G:$G,Lancamentos!$C:$C,$A6826,Lancamentos!$E:$E,$C6826,Lancamentos!$B:$B,"SAIDA_USO")</f>
        <v/>
      </c>
      <c r="I6826" s="14">
        <f>SUMIFS(Lancamentos!$G:$G,Lancamentos!$C:$C,$A6826,Lancamentos!$E:$E,$C6826,Lancamentos!$B:$B,"SAIDA_DESCARTE")</f>
        <v/>
      </c>
      <c r="J6826" s="14">
        <f>G6826-H6826-I6826</f>
        <v/>
      </c>
      <c r="K6826">
        <f>IF(A6826="","",IF(J6826&lt;=IFERROR(VLOOKUP(A6826,Produtos!$A:$E,5,FALSE),0),"ABAIXO DO MINIMO","OK"))</f>
        <v/>
      </c>
    </row>
    <row r="6827">
      <c r="B6827">
        <f>IFERROR(VLOOKUP(A6827,Produtos!A:B,2,FALSE),"")</f>
        <v/>
      </c>
      <c r="D6827" s="10">
        <f>IFERROR(INDEX(Lotes!$E:$E,MATCH(1,(Lotes!$A:$A=A6827)*(Lotes!$C:$C=C6827),0)),"")</f>
        <v/>
      </c>
      <c r="E6827" s="14">
        <f>IF(D6827="","",D6827-TODAY())</f>
        <v/>
      </c>
      <c r="F6827">
        <f>IF(D6827="","",IF(E6827&lt;0,"VENCIDO",IF(E6827&lt;=30,"VENCE EM &lt;= 30 DIAS",IF(E6827&lt;=60,"ATENCAO (31-60 DIAS)","OK"))))</f>
        <v/>
      </c>
      <c r="G6827" s="14">
        <f>SUMIFS(Lancamentos!$G:$G,Lancamentos!$C:$C,$A6827,Lancamentos!$E:$E,$C6827,Lancamentos!$B:$B,"ENTRADA")</f>
        <v/>
      </c>
      <c r="H6827" s="14">
        <f>SUMIFS(Lancamentos!$G:$G,Lancamentos!$C:$C,$A6827,Lancamentos!$E:$E,$C6827,Lancamentos!$B:$B,"SAIDA_USO")</f>
        <v/>
      </c>
      <c r="I6827" s="14">
        <f>SUMIFS(Lancamentos!$G:$G,Lancamentos!$C:$C,$A6827,Lancamentos!$E:$E,$C6827,Lancamentos!$B:$B,"SAIDA_DESCARTE")</f>
        <v/>
      </c>
      <c r="J6827" s="14">
        <f>G6827-H6827-I6827</f>
        <v/>
      </c>
      <c r="K6827">
        <f>IF(A6827="","",IF(J6827&lt;=IFERROR(VLOOKUP(A6827,Produtos!$A:$E,5,FALSE),0),"ABAIXO DO MINIMO","OK"))</f>
        <v/>
      </c>
    </row>
    <row r="6828">
      <c r="B6828">
        <f>IFERROR(VLOOKUP(A6828,Produtos!A:B,2,FALSE),"")</f>
        <v/>
      </c>
      <c r="D6828" s="10">
        <f>IFERROR(INDEX(Lotes!$E:$E,MATCH(1,(Lotes!$A:$A=A6828)*(Lotes!$C:$C=C6828),0)),"")</f>
        <v/>
      </c>
      <c r="E6828" s="14">
        <f>IF(D6828="","",D6828-TODAY())</f>
        <v/>
      </c>
      <c r="F6828">
        <f>IF(D6828="","",IF(E6828&lt;0,"VENCIDO",IF(E6828&lt;=30,"VENCE EM &lt;= 30 DIAS",IF(E6828&lt;=60,"ATENCAO (31-60 DIAS)","OK"))))</f>
        <v/>
      </c>
      <c r="G6828" s="14">
        <f>SUMIFS(Lancamentos!$G:$G,Lancamentos!$C:$C,$A6828,Lancamentos!$E:$E,$C6828,Lancamentos!$B:$B,"ENTRADA")</f>
        <v/>
      </c>
      <c r="H6828" s="14">
        <f>SUMIFS(Lancamentos!$G:$G,Lancamentos!$C:$C,$A6828,Lancamentos!$E:$E,$C6828,Lancamentos!$B:$B,"SAIDA_USO")</f>
        <v/>
      </c>
      <c r="I6828" s="14">
        <f>SUMIFS(Lancamentos!$G:$G,Lancamentos!$C:$C,$A6828,Lancamentos!$E:$E,$C6828,Lancamentos!$B:$B,"SAIDA_DESCARTE")</f>
        <v/>
      </c>
      <c r="J6828" s="14">
        <f>G6828-H6828-I6828</f>
        <v/>
      </c>
      <c r="K6828">
        <f>IF(A6828="","",IF(J6828&lt;=IFERROR(VLOOKUP(A6828,Produtos!$A:$E,5,FALSE),0),"ABAIXO DO MINIMO","OK"))</f>
        <v/>
      </c>
    </row>
    <row r="6829">
      <c r="B6829">
        <f>IFERROR(VLOOKUP(A6829,Produtos!A:B,2,FALSE),"")</f>
        <v/>
      </c>
      <c r="D6829" s="10">
        <f>IFERROR(INDEX(Lotes!$E:$E,MATCH(1,(Lotes!$A:$A=A6829)*(Lotes!$C:$C=C6829),0)),"")</f>
        <v/>
      </c>
      <c r="E6829" s="14">
        <f>IF(D6829="","",D6829-TODAY())</f>
        <v/>
      </c>
      <c r="F6829">
        <f>IF(D6829="","",IF(E6829&lt;0,"VENCIDO",IF(E6829&lt;=30,"VENCE EM &lt;= 30 DIAS",IF(E6829&lt;=60,"ATENCAO (31-60 DIAS)","OK"))))</f>
        <v/>
      </c>
      <c r="G6829" s="14">
        <f>SUMIFS(Lancamentos!$G:$G,Lancamentos!$C:$C,$A6829,Lancamentos!$E:$E,$C6829,Lancamentos!$B:$B,"ENTRADA")</f>
        <v/>
      </c>
      <c r="H6829" s="14">
        <f>SUMIFS(Lancamentos!$G:$G,Lancamentos!$C:$C,$A6829,Lancamentos!$E:$E,$C6829,Lancamentos!$B:$B,"SAIDA_USO")</f>
        <v/>
      </c>
      <c r="I6829" s="14">
        <f>SUMIFS(Lancamentos!$G:$G,Lancamentos!$C:$C,$A6829,Lancamentos!$E:$E,$C6829,Lancamentos!$B:$B,"SAIDA_DESCARTE")</f>
        <v/>
      </c>
      <c r="J6829" s="14">
        <f>G6829-H6829-I6829</f>
        <v/>
      </c>
      <c r="K6829">
        <f>IF(A6829="","",IF(J6829&lt;=IFERROR(VLOOKUP(A6829,Produtos!$A:$E,5,FALSE),0),"ABAIXO DO MINIMO","OK"))</f>
        <v/>
      </c>
    </row>
    <row r="6830">
      <c r="B6830">
        <f>IFERROR(VLOOKUP(A6830,Produtos!A:B,2,FALSE),"")</f>
        <v/>
      </c>
      <c r="D6830" s="10">
        <f>IFERROR(INDEX(Lotes!$E:$E,MATCH(1,(Lotes!$A:$A=A6830)*(Lotes!$C:$C=C6830),0)),"")</f>
        <v/>
      </c>
      <c r="E6830" s="14">
        <f>IF(D6830="","",D6830-TODAY())</f>
        <v/>
      </c>
      <c r="F6830">
        <f>IF(D6830="","",IF(E6830&lt;0,"VENCIDO",IF(E6830&lt;=30,"VENCE EM &lt;= 30 DIAS",IF(E6830&lt;=60,"ATENCAO (31-60 DIAS)","OK"))))</f>
        <v/>
      </c>
      <c r="G6830" s="14">
        <f>SUMIFS(Lancamentos!$G:$G,Lancamentos!$C:$C,$A6830,Lancamentos!$E:$E,$C6830,Lancamentos!$B:$B,"ENTRADA")</f>
        <v/>
      </c>
      <c r="H6830" s="14">
        <f>SUMIFS(Lancamentos!$G:$G,Lancamentos!$C:$C,$A6830,Lancamentos!$E:$E,$C6830,Lancamentos!$B:$B,"SAIDA_USO")</f>
        <v/>
      </c>
      <c r="I6830" s="14">
        <f>SUMIFS(Lancamentos!$G:$G,Lancamentos!$C:$C,$A6830,Lancamentos!$E:$E,$C6830,Lancamentos!$B:$B,"SAIDA_DESCARTE")</f>
        <v/>
      </c>
      <c r="J6830" s="14">
        <f>G6830-H6830-I6830</f>
        <v/>
      </c>
      <c r="K6830">
        <f>IF(A6830="","",IF(J6830&lt;=IFERROR(VLOOKUP(A6830,Produtos!$A:$E,5,FALSE),0),"ABAIXO DO MINIMO","OK"))</f>
        <v/>
      </c>
    </row>
    <row r="6831">
      <c r="B6831">
        <f>IFERROR(VLOOKUP(A6831,Produtos!A:B,2,FALSE),"")</f>
        <v/>
      </c>
      <c r="D6831" s="10">
        <f>IFERROR(INDEX(Lotes!$E:$E,MATCH(1,(Lotes!$A:$A=A6831)*(Lotes!$C:$C=C6831),0)),"")</f>
        <v/>
      </c>
      <c r="E6831" s="14">
        <f>IF(D6831="","",D6831-TODAY())</f>
        <v/>
      </c>
      <c r="F6831">
        <f>IF(D6831="","",IF(E6831&lt;0,"VENCIDO",IF(E6831&lt;=30,"VENCE EM &lt;= 30 DIAS",IF(E6831&lt;=60,"ATENCAO (31-60 DIAS)","OK"))))</f>
        <v/>
      </c>
      <c r="G6831" s="14">
        <f>SUMIFS(Lancamentos!$G:$G,Lancamentos!$C:$C,$A6831,Lancamentos!$E:$E,$C6831,Lancamentos!$B:$B,"ENTRADA")</f>
        <v/>
      </c>
      <c r="H6831" s="14">
        <f>SUMIFS(Lancamentos!$G:$G,Lancamentos!$C:$C,$A6831,Lancamentos!$E:$E,$C6831,Lancamentos!$B:$B,"SAIDA_USO")</f>
        <v/>
      </c>
      <c r="I6831" s="14">
        <f>SUMIFS(Lancamentos!$G:$G,Lancamentos!$C:$C,$A6831,Lancamentos!$E:$E,$C6831,Lancamentos!$B:$B,"SAIDA_DESCARTE")</f>
        <v/>
      </c>
      <c r="J6831" s="14">
        <f>G6831-H6831-I6831</f>
        <v/>
      </c>
      <c r="K6831">
        <f>IF(A6831="","",IF(J6831&lt;=IFERROR(VLOOKUP(A6831,Produtos!$A:$E,5,FALSE),0),"ABAIXO DO MINIMO","OK"))</f>
        <v/>
      </c>
    </row>
    <row r="6832">
      <c r="B6832">
        <f>IFERROR(VLOOKUP(A6832,Produtos!A:B,2,FALSE),"")</f>
        <v/>
      </c>
      <c r="D6832" s="10">
        <f>IFERROR(INDEX(Lotes!$E:$E,MATCH(1,(Lotes!$A:$A=A6832)*(Lotes!$C:$C=C6832),0)),"")</f>
        <v/>
      </c>
      <c r="E6832" s="14">
        <f>IF(D6832="","",D6832-TODAY())</f>
        <v/>
      </c>
      <c r="F6832">
        <f>IF(D6832="","",IF(E6832&lt;0,"VENCIDO",IF(E6832&lt;=30,"VENCE EM &lt;= 30 DIAS",IF(E6832&lt;=60,"ATENCAO (31-60 DIAS)","OK"))))</f>
        <v/>
      </c>
      <c r="G6832" s="14">
        <f>SUMIFS(Lancamentos!$G:$G,Lancamentos!$C:$C,$A6832,Lancamentos!$E:$E,$C6832,Lancamentos!$B:$B,"ENTRADA")</f>
        <v/>
      </c>
      <c r="H6832" s="14">
        <f>SUMIFS(Lancamentos!$G:$G,Lancamentos!$C:$C,$A6832,Lancamentos!$E:$E,$C6832,Lancamentos!$B:$B,"SAIDA_USO")</f>
        <v/>
      </c>
      <c r="I6832" s="14">
        <f>SUMIFS(Lancamentos!$G:$G,Lancamentos!$C:$C,$A6832,Lancamentos!$E:$E,$C6832,Lancamentos!$B:$B,"SAIDA_DESCARTE")</f>
        <v/>
      </c>
      <c r="J6832" s="14">
        <f>G6832-H6832-I6832</f>
        <v/>
      </c>
      <c r="K6832">
        <f>IF(A6832="","",IF(J6832&lt;=IFERROR(VLOOKUP(A6832,Produtos!$A:$E,5,FALSE),0),"ABAIXO DO MINIMO","OK"))</f>
        <v/>
      </c>
    </row>
    <row r="6833">
      <c r="B6833">
        <f>IFERROR(VLOOKUP(A6833,Produtos!A:B,2,FALSE),"")</f>
        <v/>
      </c>
      <c r="D6833" s="10">
        <f>IFERROR(INDEX(Lotes!$E:$E,MATCH(1,(Lotes!$A:$A=A6833)*(Lotes!$C:$C=C6833),0)),"")</f>
        <v/>
      </c>
      <c r="E6833" s="14">
        <f>IF(D6833="","",D6833-TODAY())</f>
        <v/>
      </c>
      <c r="F6833">
        <f>IF(D6833="","",IF(E6833&lt;0,"VENCIDO",IF(E6833&lt;=30,"VENCE EM &lt;= 30 DIAS",IF(E6833&lt;=60,"ATENCAO (31-60 DIAS)","OK"))))</f>
        <v/>
      </c>
      <c r="G6833" s="14">
        <f>SUMIFS(Lancamentos!$G:$G,Lancamentos!$C:$C,$A6833,Lancamentos!$E:$E,$C6833,Lancamentos!$B:$B,"ENTRADA")</f>
        <v/>
      </c>
      <c r="H6833" s="14">
        <f>SUMIFS(Lancamentos!$G:$G,Lancamentos!$C:$C,$A6833,Lancamentos!$E:$E,$C6833,Lancamentos!$B:$B,"SAIDA_USO")</f>
        <v/>
      </c>
      <c r="I6833" s="14">
        <f>SUMIFS(Lancamentos!$G:$G,Lancamentos!$C:$C,$A6833,Lancamentos!$E:$E,$C6833,Lancamentos!$B:$B,"SAIDA_DESCARTE")</f>
        <v/>
      </c>
      <c r="J6833" s="14">
        <f>G6833-H6833-I6833</f>
        <v/>
      </c>
      <c r="K6833">
        <f>IF(A6833="","",IF(J6833&lt;=IFERROR(VLOOKUP(A6833,Produtos!$A:$E,5,FALSE),0),"ABAIXO DO MINIMO","OK"))</f>
        <v/>
      </c>
    </row>
    <row r="6834">
      <c r="B6834">
        <f>IFERROR(VLOOKUP(A6834,Produtos!A:B,2,FALSE),"")</f>
        <v/>
      </c>
      <c r="D6834" s="10">
        <f>IFERROR(INDEX(Lotes!$E:$E,MATCH(1,(Lotes!$A:$A=A6834)*(Lotes!$C:$C=C6834),0)),"")</f>
        <v/>
      </c>
      <c r="E6834" s="14">
        <f>IF(D6834="","",D6834-TODAY())</f>
        <v/>
      </c>
      <c r="F6834">
        <f>IF(D6834="","",IF(E6834&lt;0,"VENCIDO",IF(E6834&lt;=30,"VENCE EM &lt;= 30 DIAS",IF(E6834&lt;=60,"ATENCAO (31-60 DIAS)","OK"))))</f>
        <v/>
      </c>
      <c r="G6834" s="14">
        <f>SUMIFS(Lancamentos!$G:$G,Lancamentos!$C:$C,$A6834,Lancamentos!$E:$E,$C6834,Lancamentos!$B:$B,"ENTRADA")</f>
        <v/>
      </c>
      <c r="H6834" s="14">
        <f>SUMIFS(Lancamentos!$G:$G,Lancamentos!$C:$C,$A6834,Lancamentos!$E:$E,$C6834,Lancamentos!$B:$B,"SAIDA_USO")</f>
        <v/>
      </c>
      <c r="I6834" s="14">
        <f>SUMIFS(Lancamentos!$G:$G,Lancamentos!$C:$C,$A6834,Lancamentos!$E:$E,$C6834,Lancamentos!$B:$B,"SAIDA_DESCARTE")</f>
        <v/>
      </c>
      <c r="J6834" s="14">
        <f>G6834-H6834-I6834</f>
        <v/>
      </c>
      <c r="K6834">
        <f>IF(A6834="","",IF(J6834&lt;=IFERROR(VLOOKUP(A6834,Produtos!$A:$E,5,FALSE),0),"ABAIXO DO MINIMO","OK"))</f>
        <v/>
      </c>
    </row>
    <row r="6835">
      <c r="B6835">
        <f>IFERROR(VLOOKUP(A6835,Produtos!A:B,2,FALSE),"")</f>
        <v/>
      </c>
      <c r="D6835" s="10">
        <f>IFERROR(INDEX(Lotes!$E:$E,MATCH(1,(Lotes!$A:$A=A6835)*(Lotes!$C:$C=C6835),0)),"")</f>
        <v/>
      </c>
      <c r="E6835" s="14">
        <f>IF(D6835="","",D6835-TODAY())</f>
        <v/>
      </c>
      <c r="F6835">
        <f>IF(D6835="","",IF(E6835&lt;0,"VENCIDO",IF(E6835&lt;=30,"VENCE EM &lt;= 30 DIAS",IF(E6835&lt;=60,"ATENCAO (31-60 DIAS)","OK"))))</f>
        <v/>
      </c>
      <c r="G6835" s="14">
        <f>SUMIFS(Lancamentos!$G:$G,Lancamentos!$C:$C,$A6835,Lancamentos!$E:$E,$C6835,Lancamentos!$B:$B,"ENTRADA")</f>
        <v/>
      </c>
      <c r="H6835" s="14">
        <f>SUMIFS(Lancamentos!$G:$G,Lancamentos!$C:$C,$A6835,Lancamentos!$E:$E,$C6835,Lancamentos!$B:$B,"SAIDA_USO")</f>
        <v/>
      </c>
      <c r="I6835" s="14">
        <f>SUMIFS(Lancamentos!$G:$G,Lancamentos!$C:$C,$A6835,Lancamentos!$E:$E,$C6835,Lancamentos!$B:$B,"SAIDA_DESCARTE")</f>
        <v/>
      </c>
      <c r="J6835" s="14">
        <f>G6835-H6835-I6835</f>
        <v/>
      </c>
      <c r="K6835">
        <f>IF(A6835="","",IF(J6835&lt;=IFERROR(VLOOKUP(A6835,Produtos!$A:$E,5,FALSE),0),"ABAIXO DO MINIMO","OK"))</f>
        <v/>
      </c>
    </row>
    <row r="6836">
      <c r="B6836">
        <f>IFERROR(VLOOKUP(A6836,Produtos!A:B,2,FALSE),"")</f>
        <v/>
      </c>
      <c r="D6836" s="10">
        <f>IFERROR(INDEX(Lotes!$E:$E,MATCH(1,(Lotes!$A:$A=A6836)*(Lotes!$C:$C=C6836),0)),"")</f>
        <v/>
      </c>
      <c r="E6836" s="14">
        <f>IF(D6836="","",D6836-TODAY())</f>
        <v/>
      </c>
      <c r="F6836">
        <f>IF(D6836="","",IF(E6836&lt;0,"VENCIDO",IF(E6836&lt;=30,"VENCE EM &lt;= 30 DIAS",IF(E6836&lt;=60,"ATENCAO (31-60 DIAS)","OK"))))</f>
        <v/>
      </c>
      <c r="G6836" s="14">
        <f>SUMIFS(Lancamentos!$G:$G,Lancamentos!$C:$C,$A6836,Lancamentos!$E:$E,$C6836,Lancamentos!$B:$B,"ENTRADA")</f>
        <v/>
      </c>
      <c r="H6836" s="14">
        <f>SUMIFS(Lancamentos!$G:$G,Lancamentos!$C:$C,$A6836,Lancamentos!$E:$E,$C6836,Lancamentos!$B:$B,"SAIDA_USO")</f>
        <v/>
      </c>
      <c r="I6836" s="14">
        <f>SUMIFS(Lancamentos!$G:$G,Lancamentos!$C:$C,$A6836,Lancamentos!$E:$E,$C6836,Lancamentos!$B:$B,"SAIDA_DESCARTE")</f>
        <v/>
      </c>
      <c r="J6836" s="14">
        <f>G6836-H6836-I6836</f>
        <v/>
      </c>
      <c r="K6836">
        <f>IF(A6836="","",IF(J6836&lt;=IFERROR(VLOOKUP(A6836,Produtos!$A:$E,5,FALSE),0),"ABAIXO DO MINIMO","OK"))</f>
        <v/>
      </c>
    </row>
    <row r="6837">
      <c r="B6837">
        <f>IFERROR(VLOOKUP(A6837,Produtos!A:B,2,FALSE),"")</f>
        <v/>
      </c>
      <c r="D6837" s="10">
        <f>IFERROR(INDEX(Lotes!$E:$E,MATCH(1,(Lotes!$A:$A=A6837)*(Lotes!$C:$C=C6837),0)),"")</f>
        <v/>
      </c>
      <c r="E6837" s="14">
        <f>IF(D6837="","",D6837-TODAY())</f>
        <v/>
      </c>
      <c r="F6837">
        <f>IF(D6837="","",IF(E6837&lt;0,"VENCIDO",IF(E6837&lt;=30,"VENCE EM &lt;= 30 DIAS",IF(E6837&lt;=60,"ATENCAO (31-60 DIAS)","OK"))))</f>
        <v/>
      </c>
      <c r="G6837" s="14">
        <f>SUMIFS(Lancamentos!$G:$G,Lancamentos!$C:$C,$A6837,Lancamentos!$E:$E,$C6837,Lancamentos!$B:$B,"ENTRADA")</f>
        <v/>
      </c>
      <c r="H6837" s="14">
        <f>SUMIFS(Lancamentos!$G:$G,Lancamentos!$C:$C,$A6837,Lancamentos!$E:$E,$C6837,Lancamentos!$B:$B,"SAIDA_USO")</f>
        <v/>
      </c>
      <c r="I6837" s="14">
        <f>SUMIFS(Lancamentos!$G:$G,Lancamentos!$C:$C,$A6837,Lancamentos!$E:$E,$C6837,Lancamentos!$B:$B,"SAIDA_DESCARTE")</f>
        <v/>
      </c>
      <c r="J6837" s="14">
        <f>G6837-H6837-I6837</f>
        <v/>
      </c>
      <c r="K6837">
        <f>IF(A6837="","",IF(J6837&lt;=IFERROR(VLOOKUP(A6837,Produtos!$A:$E,5,FALSE),0),"ABAIXO DO MINIMO","OK"))</f>
        <v/>
      </c>
    </row>
    <row r="6838">
      <c r="B6838">
        <f>IFERROR(VLOOKUP(A6838,Produtos!A:B,2,FALSE),"")</f>
        <v/>
      </c>
      <c r="D6838" s="10">
        <f>IFERROR(INDEX(Lotes!$E:$E,MATCH(1,(Lotes!$A:$A=A6838)*(Lotes!$C:$C=C6838),0)),"")</f>
        <v/>
      </c>
      <c r="E6838" s="14">
        <f>IF(D6838="","",D6838-TODAY())</f>
        <v/>
      </c>
      <c r="F6838">
        <f>IF(D6838="","",IF(E6838&lt;0,"VENCIDO",IF(E6838&lt;=30,"VENCE EM &lt;= 30 DIAS",IF(E6838&lt;=60,"ATENCAO (31-60 DIAS)","OK"))))</f>
        <v/>
      </c>
      <c r="G6838" s="14">
        <f>SUMIFS(Lancamentos!$G:$G,Lancamentos!$C:$C,$A6838,Lancamentos!$E:$E,$C6838,Lancamentos!$B:$B,"ENTRADA")</f>
        <v/>
      </c>
      <c r="H6838" s="14">
        <f>SUMIFS(Lancamentos!$G:$G,Lancamentos!$C:$C,$A6838,Lancamentos!$E:$E,$C6838,Lancamentos!$B:$B,"SAIDA_USO")</f>
        <v/>
      </c>
      <c r="I6838" s="14">
        <f>SUMIFS(Lancamentos!$G:$G,Lancamentos!$C:$C,$A6838,Lancamentos!$E:$E,$C6838,Lancamentos!$B:$B,"SAIDA_DESCARTE")</f>
        <v/>
      </c>
      <c r="J6838" s="14">
        <f>G6838-H6838-I6838</f>
        <v/>
      </c>
      <c r="K6838">
        <f>IF(A6838="","",IF(J6838&lt;=IFERROR(VLOOKUP(A6838,Produtos!$A:$E,5,FALSE),0),"ABAIXO DO MINIMO","OK"))</f>
        <v/>
      </c>
    </row>
    <row r="6839">
      <c r="B6839">
        <f>IFERROR(VLOOKUP(A6839,Produtos!A:B,2,FALSE),"")</f>
        <v/>
      </c>
      <c r="D6839" s="10">
        <f>IFERROR(INDEX(Lotes!$E:$E,MATCH(1,(Lotes!$A:$A=A6839)*(Lotes!$C:$C=C6839),0)),"")</f>
        <v/>
      </c>
      <c r="E6839" s="14">
        <f>IF(D6839="","",D6839-TODAY())</f>
        <v/>
      </c>
      <c r="F6839">
        <f>IF(D6839="","",IF(E6839&lt;0,"VENCIDO",IF(E6839&lt;=30,"VENCE EM &lt;= 30 DIAS",IF(E6839&lt;=60,"ATENCAO (31-60 DIAS)","OK"))))</f>
        <v/>
      </c>
      <c r="G6839" s="14">
        <f>SUMIFS(Lancamentos!$G:$G,Lancamentos!$C:$C,$A6839,Lancamentos!$E:$E,$C6839,Lancamentos!$B:$B,"ENTRADA")</f>
        <v/>
      </c>
      <c r="H6839" s="14">
        <f>SUMIFS(Lancamentos!$G:$G,Lancamentos!$C:$C,$A6839,Lancamentos!$E:$E,$C6839,Lancamentos!$B:$B,"SAIDA_USO")</f>
        <v/>
      </c>
      <c r="I6839" s="14">
        <f>SUMIFS(Lancamentos!$G:$G,Lancamentos!$C:$C,$A6839,Lancamentos!$E:$E,$C6839,Lancamentos!$B:$B,"SAIDA_DESCARTE")</f>
        <v/>
      </c>
      <c r="J6839" s="14">
        <f>G6839-H6839-I6839</f>
        <v/>
      </c>
      <c r="K6839">
        <f>IF(A6839="","",IF(J6839&lt;=IFERROR(VLOOKUP(A6839,Produtos!$A:$E,5,FALSE),0),"ABAIXO DO MINIMO","OK"))</f>
        <v/>
      </c>
    </row>
    <row r="6840">
      <c r="B6840">
        <f>IFERROR(VLOOKUP(A6840,Produtos!A:B,2,FALSE),"")</f>
        <v/>
      </c>
      <c r="D6840" s="10">
        <f>IFERROR(INDEX(Lotes!$E:$E,MATCH(1,(Lotes!$A:$A=A6840)*(Lotes!$C:$C=C6840),0)),"")</f>
        <v/>
      </c>
      <c r="E6840" s="14">
        <f>IF(D6840="","",D6840-TODAY())</f>
        <v/>
      </c>
      <c r="F6840">
        <f>IF(D6840="","",IF(E6840&lt;0,"VENCIDO",IF(E6840&lt;=30,"VENCE EM &lt;= 30 DIAS",IF(E6840&lt;=60,"ATENCAO (31-60 DIAS)","OK"))))</f>
        <v/>
      </c>
      <c r="G6840" s="14">
        <f>SUMIFS(Lancamentos!$G:$G,Lancamentos!$C:$C,$A6840,Lancamentos!$E:$E,$C6840,Lancamentos!$B:$B,"ENTRADA")</f>
        <v/>
      </c>
      <c r="H6840" s="14">
        <f>SUMIFS(Lancamentos!$G:$G,Lancamentos!$C:$C,$A6840,Lancamentos!$E:$E,$C6840,Lancamentos!$B:$B,"SAIDA_USO")</f>
        <v/>
      </c>
      <c r="I6840" s="14">
        <f>SUMIFS(Lancamentos!$G:$G,Lancamentos!$C:$C,$A6840,Lancamentos!$E:$E,$C6840,Lancamentos!$B:$B,"SAIDA_DESCARTE")</f>
        <v/>
      </c>
      <c r="J6840" s="14">
        <f>G6840-H6840-I6840</f>
        <v/>
      </c>
      <c r="K6840">
        <f>IF(A6840="","",IF(J6840&lt;=IFERROR(VLOOKUP(A6840,Produtos!$A:$E,5,FALSE),0),"ABAIXO DO MINIMO","OK"))</f>
        <v/>
      </c>
    </row>
    <row r="6841">
      <c r="B6841">
        <f>IFERROR(VLOOKUP(A6841,Produtos!A:B,2,FALSE),"")</f>
        <v/>
      </c>
      <c r="D6841" s="10">
        <f>IFERROR(INDEX(Lotes!$E:$E,MATCH(1,(Lotes!$A:$A=A6841)*(Lotes!$C:$C=C6841),0)),"")</f>
        <v/>
      </c>
      <c r="E6841" s="14">
        <f>IF(D6841="","",D6841-TODAY())</f>
        <v/>
      </c>
      <c r="F6841">
        <f>IF(D6841="","",IF(E6841&lt;0,"VENCIDO",IF(E6841&lt;=30,"VENCE EM &lt;= 30 DIAS",IF(E6841&lt;=60,"ATENCAO (31-60 DIAS)","OK"))))</f>
        <v/>
      </c>
      <c r="G6841" s="14">
        <f>SUMIFS(Lancamentos!$G:$G,Lancamentos!$C:$C,$A6841,Lancamentos!$E:$E,$C6841,Lancamentos!$B:$B,"ENTRADA")</f>
        <v/>
      </c>
      <c r="H6841" s="14">
        <f>SUMIFS(Lancamentos!$G:$G,Lancamentos!$C:$C,$A6841,Lancamentos!$E:$E,$C6841,Lancamentos!$B:$B,"SAIDA_USO")</f>
        <v/>
      </c>
      <c r="I6841" s="14">
        <f>SUMIFS(Lancamentos!$G:$G,Lancamentos!$C:$C,$A6841,Lancamentos!$E:$E,$C6841,Lancamentos!$B:$B,"SAIDA_DESCARTE")</f>
        <v/>
      </c>
      <c r="J6841" s="14">
        <f>G6841-H6841-I6841</f>
        <v/>
      </c>
      <c r="K6841">
        <f>IF(A6841="","",IF(J6841&lt;=IFERROR(VLOOKUP(A6841,Produtos!$A:$E,5,FALSE),0),"ABAIXO DO MINIMO","OK"))</f>
        <v/>
      </c>
    </row>
    <row r="6842">
      <c r="B6842">
        <f>IFERROR(VLOOKUP(A6842,Produtos!A:B,2,FALSE),"")</f>
        <v/>
      </c>
      <c r="D6842" s="10">
        <f>IFERROR(INDEX(Lotes!$E:$E,MATCH(1,(Lotes!$A:$A=A6842)*(Lotes!$C:$C=C6842),0)),"")</f>
        <v/>
      </c>
      <c r="E6842" s="14">
        <f>IF(D6842="","",D6842-TODAY())</f>
        <v/>
      </c>
      <c r="F6842">
        <f>IF(D6842="","",IF(E6842&lt;0,"VENCIDO",IF(E6842&lt;=30,"VENCE EM &lt;= 30 DIAS",IF(E6842&lt;=60,"ATENCAO (31-60 DIAS)","OK"))))</f>
        <v/>
      </c>
      <c r="G6842" s="14">
        <f>SUMIFS(Lancamentos!$G:$G,Lancamentos!$C:$C,$A6842,Lancamentos!$E:$E,$C6842,Lancamentos!$B:$B,"ENTRADA")</f>
        <v/>
      </c>
      <c r="H6842" s="14">
        <f>SUMIFS(Lancamentos!$G:$G,Lancamentos!$C:$C,$A6842,Lancamentos!$E:$E,$C6842,Lancamentos!$B:$B,"SAIDA_USO")</f>
        <v/>
      </c>
      <c r="I6842" s="14">
        <f>SUMIFS(Lancamentos!$G:$G,Lancamentos!$C:$C,$A6842,Lancamentos!$E:$E,$C6842,Lancamentos!$B:$B,"SAIDA_DESCARTE")</f>
        <v/>
      </c>
      <c r="J6842" s="14">
        <f>G6842-H6842-I6842</f>
        <v/>
      </c>
      <c r="K6842">
        <f>IF(A6842="","",IF(J6842&lt;=IFERROR(VLOOKUP(A6842,Produtos!$A:$E,5,FALSE),0),"ABAIXO DO MINIMO","OK"))</f>
        <v/>
      </c>
    </row>
    <row r="6843">
      <c r="B6843">
        <f>IFERROR(VLOOKUP(A6843,Produtos!A:B,2,FALSE),"")</f>
        <v/>
      </c>
      <c r="D6843" s="10">
        <f>IFERROR(INDEX(Lotes!$E:$E,MATCH(1,(Lotes!$A:$A=A6843)*(Lotes!$C:$C=C6843),0)),"")</f>
        <v/>
      </c>
      <c r="E6843" s="14">
        <f>IF(D6843="","",D6843-TODAY())</f>
        <v/>
      </c>
      <c r="F6843">
        <f>IF(D6843="","",IF(E6843&lt;0,"VENCIDO",IF(E6843&lt;=30,"VENCE EM &lt;= 30 DIAS",IF(E6843&lt;=60,"ATENCAO (31-60 DIAS)","OK"))))</f>
        <v/>
      </c>
      <c r="G6843" s="14">
        <f>SUMIFS(Lancamentos!$G:$G,Lancamentos!$C:$C,$A6843,Lancamentos!$E:$E,$C6843,Lancamentos!$B:$B,"ENTRADA")</f>
        <v/>
      </c>
      <c r="H6843" s="14">
        <f>SUMIFS(Lancamentos!$G:$G,Lancamentos!$C:$C,$A6843,Lancamentos!$E:$E,$C6843,Lancamentos!$B:$B,"SAIDA_USO")</f>
        <v/>
      </c>
      <c r="I6843" s="14">
        <f>SUMIFS(Lancamentos!$G:$G,Lancamentos!$C:$C,$A6843,Lancamentos!$E:$E,$C6843,Lancamentos!$B:$B,"SAIDA_DESCARTE")</f>
        <v/>
      </c>
      <c r="J6843" s="14">
        <f>G6843-H6843-I6843</f>
        <v/>
      </c>
      <c r="K6843">
        <f>IF(A6843="","",IF(J6843&lt;=IFERROR(VLOOKUP(A6843,Produtos!$A:$E,5,FALSE),0),"ABAIXO DO MINIMO","OK"))</f>
        <v/>
      </c>
    </row>
    <row r="6844">
      <c r="B6844">
        <f>IFERROR(VLOOKUP(A6844,Produtos!A:B,2,FALSE),"")</f>
        <v/>
      </c>
      <c r="D6844" s="10">
        <f>IFERROR(INDEX(Lotes!$E:$E,MATCH(1,(Lotes!$A:$A=A6844)*(Lotes!$C:$C=C6844),0)),"")</f>
        <v/>
      </c>
      <c r="E6844" s="14">
        <f>IF(D6844="","",D6844-TODAY())</f>
        <v/>
      </c>
      <c r="F6844">
        <f>IF(D6844="","",IF(E6844&lt;0,"VENCIDO",IF(E6844&lt;=30,"VENCE EM &lt;= 30 DIAS",IF(E6844&lt;=60,"ATENCAO (31-60 DIAS)","OK"))))</f>
        <v/>
      </c>
      <c r="G6844" s="14">
        <f>SUMIFS(Lancamentos!$G:$G,Lancamentos!$C:$C,$A6844,Lancamentos!$E:$E,$C6844,Lancamentos!$B:$B,"ENTRADA")</f>
        <v/>
      </c>
      <c r="H6844" s="14">
        <f>SUMIFS(Lancamentos!$G:$G,Lancamentos!$C:$C,$A6844,Lancamentos!$E:$E,$C6844,Lancamentos!$B:$B,"SAIDA_USO")</f>
        <v/>
      </c>
      <c r="I6844" s="14">
        <f>SUMIFS(Lancamentos!$G:$G,Lancamentos!$C:$C,$A6844,Lancamentos!$E:$E,$C6844,Lancamentos!$B:$B,"SAIDA_DESCARTE")</f>
        <v/>
      </c>
      <c r="J6844" s="14">
        <f>G6844-H6844-I6844</f>
        <v/>
      </c>
      <c r="K6844">
        <f>IF(A6844="","",IF(J6844&lt;=IFERROR(VLOOKUP(A6844,Produtos!$A:$E,5,FALSE),0),"ABAIXO DO MINIMO","OK"))</f>
        <v/>
      </c>
    </row>
    <row r="6845">
      <c r="B6845">
        <f>IFERROR(VLOOKUP(A6845,Produtos!A:B,2,FALSE),"")</f>
        <v/>
      </c>
      <c r="D6845" s="10">
        <f>IFERROR(INDEX(Lotes!$E:$E,MATCH(1,(Lotes!$A:$A=A6845)*(Lotes!$C:$C=C6845),0)),"")</f>
        <v/>
      </c>
      <c r="E6845" s="14">
        <f>IF(D6845="","",D6845-TODAY())</f>
        <v/>
      </c>
      <c r="F6845">
        <f>IF(D6845="","",IF(E6845&lt;0,"VENCIDO",IF(E6845&lt;=30,"VENCE EM &lt;= 30 DIAS",IF(E6845&lt;=60,"ATENCAO (31-60 DIAS)","OK"))))</f>
        <v/>
      </c>
      <c r="G6845" s="14">
        <f>SUMIFS(Lancamentos!$G:$G,Lancamentos!$C:$C,$A6845,Lancamentos!$E:$E,$C6845,Lancamentos!$B:$B,"ENTRADA")</f>
        <v/>
      </c>
      <c r="H6845" s="14">
        <f>SUMIFS(Lancamentos!$G:$G,Lancamentos!$C:$C,$A6845,Lancamentos!$E:$E,$C6845,Lancamentos!$B:$B,"SAIDA_USO")</f>
        <v/>
      </c>
      <c r="I6845" s="14">
        <f>SUMIFS(Lancamentos!$G:$G,Lancamentos!$C:$C,$A6845,Lancamentos!$E:$E,$C6845,Lancamentos!$B:$B,"SAIDA_DESCARTE")</f>
        <v/>
      </c>
      <c r="J6845" s="14">
        <f>G6845-H6845-I6845</f>
        <v/>
      </c>
      <c r="K6845">
        <f>IF(A6845="","",IF(J6845&lt;=IFERROR(VLOOKUP(A6845,Produtos!$A:$E,5,FALSE),0),"ABAIXO DO MINIMO","OK"))</f>
        <v/>
      </c>
    </row>
    <row r="6846">
      <c r="B6846">
        <f>IFERROR(VLOOKUP(A6846,Produtos!A:B,2,FALSE),"")</f>
        <v/>
      </c>
      <c r="D6846" s="10">
        <f>IFERROR(INDEX(Lotes!$E:$E,MATCH(1,(Lotes!$A:$A=A6846)*(Lotes!$C:$C=C6846),0)),"")</f>
        <v/>
      </c>
      <c r="E6846" s="14">
        <f>IF(D6846="","",D6846-TODAY())</f>
        <v/>
      </c>
      <c r="F6846">
        <f>IF(D6846="","",IF(E6846&lt;0,"VENCIDO",IF(E6846&lt;=30,"VENCE EM &lt;= 30 DIAS",IF(E6846&lt;=60,"ATENCAO (31-60 DIAS)","OK"))))</f>
        <v/>
      </c>
      <c r="G6846" s="14">
        <f>SUMIFS(Lancamentos!$G:$G,Lancamentos!$C:$C,$A6846,Lancamentos!$E:$E,$C6846,Lancamentos!$B:$B,"ENTRADA")</f>
        <v/>
      </c>
      <c r="H6846" s="14">
        <f>SUMIFS(Lancamentos!$G:$G,Lancamentos!$C:$C,$A6846,Lancamentos!$E:$E,$C6846,Lancamentos!$B:$B,"SAIDA_USO")</f>
        <v/>
      </c>
      <c r="I6846" s="14">
        <f>SUMIFS(Lancamentos!$G:$G,Lancamentos!$C:$C,$A6846,Lancamentos!$E:$E,$C6846,Lancamentos!$B:$B,"SAIDA_DESCARTE")</f>
        <v/>
      </c>
      <c r="J6846" s="14">
        <f>G6846-H6846-I6846</f>
        <v/>
      </c>
      <c r="K6846">
        <f>IF(A6846="","",IF(J6846&lt;=IFERROR(VLOOKUP(A6846,Produtos!$A:$E,5,FALSE),0),"ABAIXO DO MINIMO","OK"))</f>
        <v/>
      </c>
    </row>
    <row r="6847">
      <c r="B6847">
        <f>IFERROR(VLOOKUP(A6847,Produtos!A:B,2,FALSE),"")</f>
        <v/>
      </c>
      <c r="D6847" s="10">
        <f>IFERROR(INDEX(Lotes!$E:$E,MATCH(1,(Lotes!$A:$A=A6847)*(Lotes!$C:$C=C6847),0)),"")</f>
        <v/>
      </c>
      <c r="E6847" s="14">
        <f>IF(D6847="","",D6847-TODAY())</f>
        <v/>
      </c>
      <c r="F6847">
        <f>IF(D6847="","",IF(E6847&lt;0,"VENCIDO",IF(E6847&lt;=30,"VENCE EM &lt;= 30 DIAS",IF(E6847&lt;=60,"ATENCAO (31-60 DIAS)","OK"))))</f>
        <v/>
      </c>
      <c r="G6847" s="14">
        <f>SUMIFS(Lancamentos!$G:$G,Lancamentos!$C:$C,$A6847,Lancamentos!$E:$E,$C6847,Lancamentos!$B:$B,"ENTRADA")</f>
        <v/>
      </c>
      <c r="H6847" s="14">
        <f>SUMIFS(Lancamentos!$G:$G,Lancamentos!$C:$C,$A6847,Lancamentos!$E:$E,$C6847,Lancamentos!$B:$B,"SAIDA_USO")</f>
        <v/>
      </c>
      <c r="I6847" s="14">
        <f>SUMIFS(Lancamentos!$G:$G,Lancamentos!$C:$C,$A6847,Lancamentos!$E:$E,$C6847,Lancamentos!$B:$B,"SAIDA_DESCARTE")</f>
        <v/>
      </c>
      <c r="J6847" s="14">
        <f>G6847-H6847-I6847</f>
        <v/>
      </c>
      <c r="K6847">
        <f>IF(A6847="","",IF(J6847&lt;=IFERROR(VLOOKUP(A6847,Produtos!$A:$E,5,FALSE),0),"ABAIXO DO MINIMO","OK"))</f>
        <v/>
      </c>
    </row>
    <row r="6848">
      <c r="B6848">
        <f>IFERROR(VLOOKUP(A6848,Produtos!A:B,2,FALSE),"")</f>
        <v/>
      </c>
      <c r="D6848" s="10">
        <f>IFERROR(INDEX(Lotes!$E:$E,MATCH(1,(Lotes!$A:$A=A6848)*(Lotes!$C:$C=C6848),0)),"")</f>
        <v/>
      </c>
      <c r="E6848" s="14">
        <f>IF(D6848="","",D6848-TODAY())</f>
        <v/>
      </c>
      <c r="F6848">
        <f>IF(D6848="","",IF(E6848&lt;0,"VENCIDO",IF(E6848&lt;=30,"VENCE EM &lt;= 30 DIAS",IF(E6848&lt;=60,"ATENCAO (31-60 DIAS)","OK"))))</f>
        <v/>
      </c>
      <c r="G6848" s="14">
        <f>SUMIFS(Lancamentos!$G:$G,Lancamentos!$C:$C,$A6848,Lancamentos!$E:$E,$C6848,Lancamentos!$B:$B,"ENTRADA")</f>
        <v/>
      </c>
      <c r="H6848" s="14">
        <f>SUMIFS(Lancamentos!$G:$G,Lancamentos!$C:$C,$A6848,Lancamentos!$E:$E,$C6848,Lancamentos!$B:$B,"SAIDA_USO")</f>
        <v/>
      </c>
      <c r="I6848" s="14">
        <f>SUMIFS(Lancamentos!$G:$G,Lancamentos!$C:$C,$A6848,Lancamentos!$E:$E,$C6848,Lancamentos!$B:$B,"SAIDA_DESCARTE")</f>
        <v/>
      </c>
      <c r="J6848" s="14">
        <f>G6848-H6848-I6848</f>
        <v/>
      </c>
      <c r="K6848">
        <f>IF(A6848="","",IF(J6848&lt;=IFERROR(VLOOKUP(A6848,Produtos!$A:$E,5,FALSE),0),"ABAIXO DO MINIMO","OK"))</f>
        <v/>
      </c>
    </row>
    <row r="6849">
      <c r="B6849">
        <f>IFERROR(VLOOKUP(A6849,Produtos!A:B,2,FALSE),"")</f>
        <v/>
      </c>
      <c r="D6849" s="10">
        <f>IFERROR(INDEX(Lotes!$E:$E,MATCH(1,(Lotes!$A:$A=A6849)*(Lotes!$C:$C=C6849),0)),"")</f>
        <v/>
      </c>
      <c r="E6849" s="14">
        <f>IF(D6849="","",D6849-TODAY())</f>
        <v/>
      </c>
      <c r="F6849">
        <f>IF(D6849="","",IF(E6849&lt;0,"VENCIDO",IF(E6849&lt;=30,"VENCE EM &lt;= 30 DIAS",IF(E6849&lt;=60,"ATENCAO (31-60 DIAS)","OK"))))</f>
        <v/>
      </c>
      <c r="G6849" s="14">
        <f>SUMIFS(Lancamentos!$G:$G,Lancamentos!$C:$C,$A6849,Lancamentos!$E:$E,$C6849,Lancamentos!$B:$B,"ENTRADA")</f>
        <v/>
      </c>
      <c r="H6849" s="14">
        <f>SUMIFS(Lancamentos!$G:$G,Lancamentos!$C:$C,$A6849,Lancamentos!$E:$E,$C6849,Lancamentos!$B:$B,"SAIDA_USO")</f>
        <v/>
      </c>
      <c r="I6849" s="14">
        <f>SUMIFS(Lancamentos!$G:$G,Lancamentos!$C:$C,$A6849,Lancamentos!$E:$E,$C6849,Lancamentos!$B:$B,"SAIDA_DESCARTE")</f>
        <v/>
      </c>
      <c r="J6849" s="14">
        <f>G6849-H6849-I6849</f>
        <v/>
      </c>
      <c r="K6849">
        <f>IF(A6849="","",IF(J6849&lt;=IFERROR(VLOOKUP(A6849,Produtos!$A:$E,5,FALSE),0),"ABAIXO DO MINIMO","OK"))</f>
        <v/>
      </c>
    </row>
    <row r="6850">
      <c r="B6850">
        <f>IFERROR(VLOOKUP(A6850,Produtos!A:B,2,FALSE),"")</f>
        <v/>
      </c>
      <c r="D6850" s="10">
        <f>IFERROR(INDEX(Lotes!$E:$E,MATCH(1,(Lotes!$A:$A=A6850)*(Lotes!$C:$C=C6850),0)),"")</f>
        <v/>
      </c>
      <c r="E6850" s="14">
        <f>IF(D6850="","",D6850-TODAY())</f>
        <v/>
      </c>
      <c r="F6850">
        <f>IF(D6850="","",IF(E6850&lt;0,"VENCIDO",IF(E6850&lt;=30,"VENCE EM &lt;= 30 DIAS",IF(E6850&lt;=60,"ATENCAO (31-60 DIAS)","OK"))))</f>
        <v/>
      </c>
      <c r="G6850" s="14">
        <f>SUMIFS(Lancamentos!$G:$G,Lancamentos!$C:$C,$A6850,Lancamentos!$E:$E,$C6850,Lancamentos!$B:$B,"ENTRADA")</f>
        <v/>
      </c>
      <c r="H6850" s="14">
        <f>SUMIFS(Lancamentos!$G:$G,Lancamentos!$C:$C,$A6850,Lancamentos!$E:$E,$C6850,Lancamentos!$B:$B,"SAIDA_USO")</f>
        <v/>
      </c>
      <c r="I6850" s="14">
        <f>SUMIFS(Lancamentos!$G:$G,Lancamentos!$C:$C,$A6850,Lancamentos!$E:$E,$C6850,Lancamentos!$B:$B,"SAIDA_DESCARTE")</f>
        <v/>
      </c>
      <c r="J6850" s="14">
        <f>G6850-H6850-I6850</f>
        <v/>
      </c>
      <c r="K6850">
        <f>IF(A6850="","",IF(J6850&lt;=IFERROR(VLOOKUP(A6850,Produtos!$A:$E,5,FALSE),0),"ABAIXO DO MINIMO","OK"))</f>
        <v/>
      </c>
    </row>
    <row r="6851">
      <c r="B6851">
        <f>IFERROR(VLOOKUP(A6851,Produtos!A:B,2,FALSE),"")</f>
        <v/>
      </c>
      <c r="D6851" s="10">
        <f>IFERROR(INDEX(Lotes!$E:$E,MATCH(1,(Lotes!$A:$A=A6851)*(Lotes!$C:$C=C6851),0)),"")</f>
        <v/>
      </c>
      <c r="E6851" s="14">
        <f>IF(D6851="","",D6851-TODAY())</f>
        <v/>
      </c>
      <c r="F6851">
        <f>IF(D6851="","",IF(E6851&lt;0,"VENCIDO",IF(E6851&lt;=30,"VENCE EM &lt;= 30 DIAS",IF(E6851&lt;=60,"ATENCAO (31-60 DIAS)","OK"))))</f>
        <v/>
      </c>
      <c r="G6851" s="14">
        <f>SUMIFS(Lancamentos!$G:$G,Lancamentos!$C:$C,$A6851,Lancamentos!$E:$E,$C6851,Lancamentos!$B:$B,"ENTRADA")</f>
        <v/>
      </c>
      <c r="H6851" s="14">
        <f>SUMIFS(Lancamentos!$G:$G,Lancamentos!$C:$C,$A6851,Lancamentos!$E:$E,$C6851,Lancamentos!$B:$B,"SAIDA_USO")</f>
        <v/>
      </c>
      <c r="I6851" s="14">
        <f>SUMIFS(Lancamentos!$G:$G,Lancamentos!$C:$C,$A6851,Lancamentos!$E:$E,$C6851,Lancamentos!$B:$B,"SAIDA_DESCARTE")</f>
        <v/>
      </c>
      <c r="J6851" s="14">
        <f>G6851-H6851-I6851</f>
        <v/>
      </c>
      <c r="K6851">
        <f>IF(A6851="","",IF(J6851&lt;=IFERROR(VLOOKUP(A6851,Produtos!$A:$E,5,FALSE),0),"ABAIXO DO MINIMO","OK"))</f>
        <v/>
      </c>
    </row>
    <row r="6852">
      <c r="B6852">
        <f>IFERROR(VLOOKUP(A6852,Produtos!A:B,2,FALSE),"")</f>
        <v/>
      </c>
      <c r="D6852" s="10">
        <f>IFERROR(INDEX(Lotes!$E:$E,MATCH(1,(Lotes!$A:$A=A6852)*(Lotes!$C:$C=C6852),0)),"")</f>
        <v/>
      </c>
      <c r="E6852" s="14">
        <f>IF(D6852="","",D6852-TODAY())</f>
        <v/>
      </c>
      <c r="F6852">
        <f>IF(D6852="","",IF(E6852&lt;0,"VENCIDO",IF(E6852&lt;=30,"VENCE EM &lt;= 30 DIAS",IF(E6852&lt;=60,"ATENCAO (31-60 DIAS)","OK"))))</f>
        <v/>
      </c>
      <c r="G6852" s="14">
        <f>SUMIFS(Lancamentos!$G:$G,Lancamentos!$C:$C,$A6852,Lancamentos!$E:$E,$C6852,Lancamentos!$B:$B,"ENTRADA")</f>
        <v/>
      </c>
      <c r="H6852" s="14">
        <f>SUMIFS(Lancamentos!$G:$G,Lancamentos!$C:$C,$A6852,Lancamentos!$E:$E,$C6852,Lancamentos!$B:$B,"SAIDA_USO")</f>
        <v/>
      </c>
      <c r="I6852" s="14">
        <f>SUMIFS(Lancamentos!$G:$G,Lancamentos!$C:$C,$A6852,Lancamentos!$E:$E,$C6852,Lancamentos!$B:$B,"SAIDA_DESCARTE")</f>
        <v/>
      </c>
      <c r="J6852" s="14">
        <f>G6852-H6852-I6852</f>
        <v/>
      </c>
      <c r="K6852">
        <f>IF(A6852="","",IF(J6852&lt;=IFERROR(VLOOKUP(A6852,Produtos!$A:$E,5,FALSE),0),"ABAIXO DO MINIMO","OK"))</f>
        <v/>
      </c>
    </row>
    <row r="6853">
      <c r="B6853">
        <f>IFERROR(VLOOKUP(A6853,Produtos!A:B,2,FALSE),"")</f>
        <v/>
      </c>
      <c r="D6853" s="10">
        <f>IFERROR(INDEX(Lotes!$E:$E,MATCH(1,(Lotes!$A:$A=A6853)*(Lotes!$C:$C=C6853),0)),"")</f>
        <v/>
      </c>
      <c r="E6853" s="14">
        <f>IF(D6853="","",D6853-TODAY())</f>
        <v/>
      </c>
      <c r="F6853">
        <f>IF(D6853="","",IF(E6853&lt;0,"VENCIDO",IF(E6853&lt;=30,"VENCE EM &lt;= 30 DIAS",IF(E6853&lt;=60,"ATENCAO (31-60 DIAS)","OK"))))</f>
        <v/>
      </c>
      <c r="G6853" s="14">
        <f>SUMIFS(Lancamentos!$G:$G,Lancamentos!$C:$C,$A6853,Lancamentos!$E:$E,$C6853,Lancamentos!$B:$B,"ENTRADA")</f>
        <v/>
      </c>
      <c r="H6853" s="14">
        <f>SUMIFS(Lancamentos!$G:$G,Lancamentos!$C:$C,$A6853,Lancamentos!$E:$E,$C6853,Lancamentos!$B:$B,"SAIDA_USO")</f>
        <v/>
      </c>
      <c r="I6853" s="14">
        <f>SUMIFS(Lancamentos!$G:$G,Lancamentos!$C:$C,$A6853,Lancamentos!$E:$E,$C6853,Lancamentos!$B:$B,"SAIDA_DESCARTE")</f>
        <v/>
      </c>
      <c r="J6853" s="14">
        <f>G6853-H6853-I6853</f>
        <v/>
      </c>
      <c r="K6853">
        <f>IF(A6853="","",IF(J6853&lt;=IFERROR(VLOOKUP(A6853,Produtos!$A:$E,5,FALSE),0),"ABAIXO DO MINIMO","OK"))</f>
        <v/>
      </c>
    </row>
    <row r="6854">
      <c r="B6854">
        <f>IFERROR(VLOOKUP(A6854,Produtos!A:B,2,FALSE),"")</f>
        <v/>
      </c>
      <c r="D6854" s="10">
        <f>IFERROR(INDEX(Lotes!$E:$E,MATCH(1,(Lotes!$A:$A=A6854)*(Lotes!$C:$C=C6854),0)),"")</f>
        <v/>
      </c>
      <c r="E6854" s="14">
        <f>IF(D6854="","",D6854-TODAY())</f>
        <v/>
      </c>
      <c r="F6854">
        <f>IF(D6854="","",IF(E6854&lt;0,"VENCIDO",IF(E6854&lt;=30,"VENCE EM &lt;= 30 DIAS",IF(E6854&lt;=60,"ATENCAO (31-60 DIAS)","OK"))))</f>
        <v/>
      </c>
      <c r="G6854" s="14">
        <f>SUMIFS(Lancamentos!$G:$G,Lancamentos!$C:$C,$A6854,Lancamentos!$E:$E,$C6854,Lancamentos!$B:$B,"ENTRADA")</f>
        <v/>
      </c>
      <c r="H6854" s="14">
        <f>SUMIFS(Lancamentos!$G:$G,Lancamentos!$C:$C,$A6854,Lancamentos!$E:$E,$C6854,Lancamentos!$B:$B,"SAIDA_USO")</f>
        <v/>
      </c>
      <c r="I6854" s="14">
        <f>SUMIFS(Lancamentos!$G:$G,Lancamentos!$C:$C,$A6854,Lancamentos!$E:$E,$C6854,Lancamentos!$B:$B,"SAIDA_DESCARTE")</f>
        <v/>
      </c>
      <c r="J6854" s="14">
        <f>G6854-H6854-I6854</f>
        <v/>
      </c>
      <c r="K6854">
        <f>IF(A6854="","",IF(J6854&lt;=IFERROR(VLOOKUP(A6854,Produtos!$A:$E,5,FALSE),0),"ABAIXO DO MINIMO","OK"))</f>
        <v/>
      </c>
    </row>
    <row r="6855">
      <c r="B6855">
        <f>IFERROR(VLOOKUP(A6855,Produtos!A:B,2,FALSE),"")</f>
        <v/>
      </c>
      <c r="D6855" s="10">
        <f>IFERROR(INDEX(Lotes!$E:$E,MATCH(1,(Lotes!$A:$A=A6855)*(Lotes!$C:$C=C6855),0)),"")</f>
        <v/>
      </c>
      <c r="E6855" s="14">
        <f>IF(D6855="","",D6855-TODAY())</f>
        <v/>
      </c>
      <c r="F6855">
        <f>IF(D6855="","",IF(E6855&lt;0,"VENCIDO",IF(E6855&lt;=30,"VENCE EM &lt;= 30 DIAS",IF(E6855&lt;=60,"ATENCAO (31-60 DIAS)","OK"))))</f>
        <v/>
      </c>
      <c r="G6855" s="14">
        <f>SUMIFS(Lancamentos!$G:$G,Lancamentos!$C:$C,$A6855,Lancamentos!$E:$E,$C6855,Lancamentos!$B:$B,"ENTRADA")</f>
        <v/>
      </c>
      <c r="H6855" s="14">
        <f>SUMIFS(Lancamentos!$G:$G,Lancamentos!$C:$C,$A6855,Lancamentos!$E:$E,$C6855,Lancamentos!$B:$B,"SAIDA_USO")</f>
        <v/>
      </c>
      <c r="I6855" s="14">
        <f>SUMIFS(Lancamentos!$G:$G,Lancamentos!$C:$C,$A6855,Lancamentos!$E:$E,$C6855,Lancamentos!$B:$B,"SAIDA_DESCARTE")</f>
        <v/>
      </c>
      <c r="J6855" s="14">
        <f>G6855-H6855-I6855</f>
        <v/>
      </c>
      <c r="K6855">
        <f>IF(A6855="","",IF(J6855&lt;=IFERROR(VLOOKUP(A6855,Produtos!$A:$E,5,FALSE),0),"ABAIXO DO MINIMO","OK"))</f>
        <v/>
      </c>
    </row>
    <row r="6856">
      <c r="B6856">
        <f>IFERROR(VLOOKUP(A6856,Produtos!A:B,2,FALSE),"")</f>
        <v/>
      </c>
      <c r="D6856" s="10">
        <f>IFERROR(INDEX(Lotes!$E:$E,MATCH(1,(Lotes!$A:$A=A6856)*(Lotes!$C:$C=C6856),0)),"")</f>
        <v/>
      </c>
      <c r="E6856" s="14">
        <f>IF(D6856="","",D6856-TODAY())</f>
        <v/>
      </c>
      <c r="F6856">
        <f>IF(D6856="","",IF(E6856&lt;0,"VENCIDO",IF(E6856&lt;=30,"VENCE EM &lt;= 30 DIAS",IF(E6856&lt;=60,"ATENCAO (31-60 DIAS)","OK"))))</f>
        <v/>
      </c>
      <c r="G6856" s="14">
        <f>SUMIFS(Lancamentos!$G:$G,Lancamentos!$C:$C,$A6856,Lancamentos!$E:$E,$C6856,Lancamentos!$B:$B,"ENTRADA")</f>
        <v/>
      </c>
      <c r="H6856" s="14">
        <f>SUMIFS(Lancamentos!$G:$G,Lancamentos!$C:$C,$A6856,Lancamentos!$E:$E,$C6856,Lancamentos!$B:$B,"SAIDA_USO")</f>
        <v/>
      </c>
      <c r="I6856" s="14">
        <f>SUMIFS(Lancamentos!$G:$G,Lancamentos!$C:$C,$A6856,Lancamentos!$E:$E,$C6856,Lancamentos!$B:$B,"SAIDA_DESCARTE")</f>
        <v/>
      </c>
      <c r="J6856" s="14">
        <f>G6856-H6856-I6856</f>
        <v/>
      </c>
      <c r="K6856">
        <f>IF(A6856="","",IF(J6856&lt;=IFERROR(VLOOKUP(A6856,Produtos!$A:$E,5,FALSE),0),"ABAIXO DO MINIMO","OK"))</f>
        <v/>
      </c>
    </row>
    <row r="6857">
      <c r="B6857">
        <f>IFERROR(VLOOKUP(A6857,Produtos!A:B,2,FALSE),"")</f>
        <v/>
      </c>
      <c r="D6857" s="10">
        <f>IFERROR(INDEX(Lotes!$E:$E,MATCH(1,(Lotes!$A:$A=A6857)*(Lotes!$C:$C=C6857),0)),"")</f>
        <v/>
      </c>
      <c r="E6857" s="14">
        <f>IF(D6857="","",D6857-TODAY())</f>
        <v/>
      </c>
      <c r="F6857">
        <f>IF(D6857="","",IF(E6857&lt;0,"VENCIDO",IF(E6857&lt;=30,"VENCE EM &lt;= 30 DIAS",IF(E6857&lt;=60,"ATENCAO (31-60 DIAS)","OK"))))</f>
        <v/>
      </c>
      <c r="G6857" s="14">
        <f>SUMIFS(Lancamentos!$G:$G,Lancamentos!$C:$C,$A6857,Lancamentos!$E:$E,$C6857,Lancamentos!$B:$B,"ENTRADA")</f>
        <v/>
      </c>
      <c r="H6857" s="14">
        <f>SUMIFS(Lancamentos!$G:$G,Lancamentos!$C:$C,$A6857,Lancamentos!$E:$E,$C6857,Lancamentos!$B:$B,"SAIDA_USO")</f>
        <v/>
      </c>
      <c r="I6857" s="14">
        <f>SUMIFS(Lancamentos!$G:$G,Lancamentos!$C:$C,$A6857,Lancamentos!$E:$E,$C6857,Lancamentos!$B:$B,"SAIDA_DESCARTE")</f>
        <v/>
      </c>
      <c r="J6857" s="14">
        <f>G6857-H6857-I6857</f>
        <v/>
      </c>
      <c r="K6857">
        <f>IF(A6857="","",IF(J6857&lt;=IFERROR(VLOOKUP(A6857,Produtos!$A:$E,5,FALSE),0),"ABAIXO DO MINIMO","OK"))</f>
        <v/>
      </c>
    </row>
    <row r="6858">
      <c r="B6858">
        <f>IFERROR(VLOOKUP(A6858,Produtos!A:B,2,FALSE),"")</f>
        <v/>
      </c>
      <c r="D6858" s="10">
        <f>IFERROR(INDEX(Lotes!$E:$E,MATCH(1,(Lotes!$A:$A=A6858)*(Lotes!$C:$C=C6858),0)),"")</f>
        <v/>
      </c>
      <c r="E6858" s="14">
        <f>IF(D6858="","",D6858-TODAY())</f>
        <v/>
      </c>
      <c r="F6858">
        <f>IF(D6858="","",IF(E6858&lt;0,"VENCIDO",IF(E6858&lt;=30,"VENCE EM &lt;= 30 DIAS",IF(E6858&lt;=60,"ATENCAO (31-60 DIAS)","OK"))))</f>
        <v/>
      </c>
      <c r="G6858" s="14">
        <f>SUMIFS(Lancamentos!$G:$G,Lancamentos!$C:$C,$A6858,Lancamentos!$E:$E,$C6858,Lancamentos!$B:$B,"ENTRADA")</f>
        <v/>
      </c>
      <c r="H6858" s="14">
        <f>SUMIFS(Lancamentos!$G:$G,Lancamentos!$C:$C,$A6858,Lancamentos!$E:$E,$C6858,Lancamentos!$B:$B,"SAIDA_USO")</f>
        <v/>
      </c>
      <c r="I6858" s="14">
        <f>SUMIFS(Lancamentos!$G:$G,Lancamentos!$C:$C,$A6858,Lancamentos!$E:$E,$C6858,Lancamentos!$B:$B,"SAIDA_DESCARTE")</f>
        <v/>
      </c>
      <c r="J6858" s="14">
        <f>G6858-H6858-I6858</f>
        <v/>
      </c>
      <c r="K6858">
        <f>IF(A6858="","",IF(J6858&lt;=IFERROR(VLOOKUP(A6858,Produtos!$A:$E,5,FALSE),0),"ABAIXO DO MINIMO","OK"))</f>
        <v/>
      </c>
    </row>
    <row r="6859">
      <c r="B6859">
        <f>IFERROR(VLOOKUP(A6859,Produtos!A:B,2,FALSE),"")</f>
        <v/>
      </c>
      <c r="D6859" s="10">
        <f>IFERROR(INDEX(Lotes!$E:$E,MATCH(1,(Lotes!$A:$A=A6859)*(Lotes!$C:$C=C6859),0)),"")</f>
        <v/>
      </c>
      <c r="E6859" s="14">
        <f>IF(D6859="","",D6859-TODAY())</f>
        <v/>
      </c>
      <c r="F6859">
        <f>IF(D6859="","",IF(E6859&lt;0,"VENCIDO",IF(E6859&lt;=30,"VENCE EM &lt;= 30 DIAS",IF(E6859&lt;=60,"ATENCAO (31-60 DIAS)","OK"))))</f>
        <v/>
      </c>
      <c r="G6859" s="14">
        <f>SUMIFS(Lancamentos!$G:$G,Lancamentos!$C:$C,$A6859,Lancamentos!$E:$E,$C6859,Lancamentos!$B:$B,"ENTRADA")</f>
        <v/>
      </c>
      <c r="H6859" s="14">
        <f>SUMIFS(Lancamentos!$G:$G,Lancamentos!$C:$C,$A6859,Lancamentos!$E:$E,$C6859,Lancamentos!$B:$B,"SAIDA_USO")</f>
        <v/>
      </c>
      <c r="I6859" s="14">
        <f>SUMIFS(Lancamentos!$G:$G,Lancamentos!$C:$C,$A6859,Lancamentos!$E:$E,$C6859,Lancamentos!$B:$B,"SAIDA_DESCARTE")</f>
        <v/>
      </c>
      <c r="J6859" s="14">
        <f>G6859-H6859-I6859</f>
        <v/>
      </c>
      <c r="K6859">
        <f>IF(A6859="","",IF(J6859&lt;=IFERROR(VLOOKUP(A6859,Produtos!$A:$E,5,FALSE),0),"ABAIXO DO MINIMO","OK"))</f>
        <v/>
      </c>
    </row>
    <row r="6860">
      <c r="B6860">
        <f>IFERROR(VLOOKUP(A6860,Produtos!A:B,2,FALSE),"")</f>
        <v/>
      </c>
      <c r="D6860" s="10">
        <f>IFERROR(INDEX(Lotes!$E:$E,MATCH(1,(Lotes!$A:$A=A6860)*(Lotes!$C:$C=C6860),0)),"")</f>
        <v/>
      </c>
      <c r="E6860" s="14">
        <f>IF(D6860="","",D6860-TODAY())</f>
        <v/>
      </c>
      <c r="F6860">
        <f>IF(D6860="","",IF(E6860&lt;0,"VENCIDO",IF(E6860&lt;=30,"VENCE EM &lt;= 30 DIAS",IF(E6860&lt;=60,"ATENCAO (31-60 DIAS)","OK"))))</f>
        <v/>
      </c>
      <c r="G6860" s="14">
        <f>SUMIFS(Lancamentos!$G:$G,Lancamentos!$C:$C,$A6860,Lancamentos!$E:$E,$C6860,Lancamentos!$B:$B,"ENTRADA")</f>
        <v/>
      </c>
      <c r="H6860" s="14">
        <f>SUMIFS(Lancamentos!$G:$G,Lancamentos!$C:$C,$A6860,Lancamentos!$E:$E,$C6860,Lancamentos!$B:$B,"SAIDA_USO")</f>
        <v/>
      </c>
      <c r="I6860" s="14">
        <f>SUMIFS(Lancamentos!$G:$G,Lancamentos!$C:$C,$A6860,Lancamentos!$E:$E,$C6860,Lancamentos!$B:$B,"SAIDA_DESCARTE")</f>
        <v/>
      </c>
      <c r="J6860" s="14">
        <f>G6860-H6860-I6860</f>
        <v/>
      </c>
      <c r="K6860">
        <f>IF(A6860="","",IF(J6860&lt;=IFERROR(VLOOKUP(A6860,Produtos!$A:$E,5,FALSE),0),"ABAIXO DO MINIMO","OK"))</f>
        <v/>
      </c>
    </row>
    <row r="6861">
      <c r="B6861">
        <f>IFERROR(VLOOKUP(A6861,Produtos!A:B,2,FALSE),"")</f>
        <v/>
      </c>
      <c r="D6861" s="10">
        <f>IFERROR(INDEX(Lotes!$E:$E,MATCH(1,(Lotes!$A:$A=A6861)*(Lotes!$C:$C=C6861),0)),"")</f>
        <v/>
      </c>
      <c r="E6861" s="14">
        <f>IF(D6861="","",D6861-TODAY())</f>
        <v/>
      </c>
      <c r="F6861">
        <f>IF(D6861="","",IF(E6861&lt;0,"VENCIDO",IF(E6861&lt;=30,"VENCE EM &lt;= 30 DIAS",IF(E6861&lt;=60,"ATENCAO (31-60 DIAS)","OK"))))</f>
        <v/>
      </c>
      <c r="G6861" s="14">
        <f>SUMIFS(Lancamentos!$G:$G,Lancamentos!$C:$C,$A6861,Lancamentos!$E:$E,$C6861,Lancamentos!$B:$B,"ENTRADA")</f>
        <v/>
      </c>
      <c r="H6861" s="14">
        <f>SUMIFS(Lancamentos!$G:$G,Lancamentos!$C:$C,$A6861,Lancamentos!$E:$E,$C6861,Lancamentos!$B:$B,"SAIDA_USO")</f>
        <v/>
      </c>
      <c r="I6861" s="14">
        <f>SUMIFS(Lancamentos!$G:$G,Lancamentos!$C:$C,$A6861,Lancamentos!$E:$E,$C6861,Lancamentos!$B:$B,"SAIDA_DESCARTE")</f>
        <v/>
      </c>
      <c r="J6861" s="14">
        <f>G6861-H6861-I6861</f>
        <v/>
      </c>
      <c r="K6861">
        <f>IF(A6861="","",IF(J6861&lt;=IFERROR(VLOOKUP(A6861,Produtos!$A:$E,5,FALSE),0),"ABAIXO DO MINIMO","OK"))</f>
        <v/>
      </c>
    </row>
    <row r="6862">
      <c r="B6862">
        <f>IFERROR(VLOOKUP(A6862,Produtos!A:B,2,FALSE),"")</f>
        <v/>
      </c>
      <c r="D6862" s="10">
        <f>IFERROR(INDEX(Lotes!$E:$E,MATCH(1,(Lotes!$A:$A=A6862)*(Lotes!$C:$C=C6862),0)),"")</f>
        <v/>
      </c>
      <c r="E6862" s="14">
        <f>IF(D6862="","",D6862-TODAY())</f>
        <v/>
      </c>
      <c r="F6862">
        <f>IF(D6862="","",IF(E6862&lt;0,"VENCIDO",IF(E6862&lt;=30,"VENCE EM &lt;= 30 DIAS",IF(E6862&lt;=60,"ATENCAO (31-60 DIAS)","OK"))))</f>
        <v/>
      </c>
      <c r="G6862" s="14">
        <f>SUMIFS(Lancamentos!$G:$G,Lancamentos!$C:$C,$A6862,Lancamentos!$E:$E,$C6862,Lancamentos!$B:$B,"ENTRADA")</f>
        <v/>
      </c>
      <c r="H6862" s="14">
        <f>SUMIFS(Lancamentos!$G:$G,Lancamentos!$C:$C,$A6862,Lancamentos!$E:$E,$C6862,Lancamentos!$B:$B,"SAIDA_USO")</f>
        <v/>
      </c>
      <c r="I6862" s="14">
        <f>SUMIFS(Lancamentos!$G:$G,Lancamentos!$C:$C,$A6862,Lancamentos!$E:$E,$C6862,Lancamentos!$B:$B,"SAIDA_DESCARTE")</f>
        <v/>
      </c>
      <c r="J6862" s="14">
        <f>G6862-H6862-I6862</f>
        <v/>
      </c>
      <c r="K6862">
        <f>IF(A6862="","",IF(J6862&lt;=IFERROR(VLOOKUP(A6862,Produtos!$A:$E,5,FALSE),0),"ABAIXO DO MINIMO","OK"))</f>
        <v/>
      </c>
    </row>
    <row r="6863">
      <c r="B6863">
        <f>IFERROR(VLOOKUP(A6863,Produtos!A:B,2,FALSE),"")</f>
        <v/>
      </c>
      <c r="D6863" s="10">
        <f>IFERROR(INDEX(Lotes!$E:$E,MATCH(1,(Lotes!$A:$A=A6863)*(Lotes!$C:$C=C6863),0)),"")</f>
        <v/>
      </c>
      <c r="E6863" s="14">
        <f>IF(D6863="","",D6863-TODAY())</f>
        <v/>
      </c>
      <c r="F6863">
        <f>IF(D6863="","",IF(E6863&lt;0,"VENCIDO",IF(E6863&lt;=30,"VENCE EM &lt;= 30 DIAS",IF(E6863&lt;=60,"ATENCAO (31-60 DIAS)","OK"))))</f>
        <v/>
      </c>
      <c r="G6863" s="14">
        <f>SUMIFS(Lancamentos!$G:$G,Lancamentos!$C:$C,$A6863,Lancamentos!$E:$E,$C6863,Lancamentos!$B:$B,"ENTRADA")</f>
        <v/>
      </c>
      <c r="H6863" s="14">
        <f>SUMIFS(Lancamentos!$G:$G,Lancamentos!$C:$C,$A6863,Lancamentos!$E:$E,$C6863,Lancamentos!$B:$B,"SAIDA_USO")</f>
        <v/>
      </c>
      <c r="I6863" s="14">
        <f>SUMIFS(Lancamentos!$G:$G,Lancamentos!$C:$C,$A6863,Lancamentos!$E:$E,$C6863,Lancamentos!$B:$B,"SAIDA_DESCARTE")</f>
        <v/>
      </c>
      <c r="J6863" s="14">
        <f>G6863-H6863-I6863</f>
        <v/>
      </c>
      <c r="K6863">
        <f>IF(A6863="","",IF(J6863&lt;=IFERROR(VLOOKUP(A6863,Produtos!$A:$E,5,FALSE),0),"ABAIXO DO MINIMO","OK"))</f>
        <v/>
      </c>
    </row>
    <row r="6864">
      <c r="B6864">
        <f>IFERROR(VLOOKUP(A6864,Produtos!A:B,2,FALSE),"")</f>
        <v/>
      </c>
      <c r="D6864" s="10">
        <f>IFERROR(INDEX(Lotes!$E:$E,MATCH(1,(Lotes!$A:$A=A6864)*(Lotes!$C:$C=C6864),0)),"")</f>
        <v/>
      </c>
      <c r="E6864" s="14">
        <f>IF(D6864="","",D6864-TODAY())</f>
        <v/>
      </c>
      <c r="F6864">
        <f>IF(D6864="","",IF(E6864&lt;0,"VENCIDO",IF(E6864&lt;=30,"VENCE EM &lt;= 30 DIAS",IF(E6864&lt;=60,"ATENCAO (31-60 DIAS)","OK"))))</f>
        <v/>
      </c>
      <c r="G6864" s="14">
        <f>SUMIFS(Lancamentos!$G:$G,Lancamentos!$C:$C,$A6864,Lancamentos!$E:$E,$C6864,Lancamentos!$B:$B,"ENTRADA")</f>
        <v/>
      </c>
      <c r="H6864" s="14">
        <f>SUMIFS(Lancamentos!$G:$G,Lancamentos!$C:$C,$A6864,Lancamentos!$E:$E,$C6864,Lancamentos!$B:$B,"SAIDA_USO")</f>
        <v/>
      </c>
      <c r="I6864" s="14">
        <f>SUMIFS(Lancamentos!$G:$G,Lancamentos!$C:$C,$A6864,Lancamentos!$E:$E,$C6864,Lancamentos!$B:$B,"SAIDA_DESCARTE")</f>
        <v/>
      </c>
      <c r="J6864" s="14">
        <f>G6864-H6864-I6864</f>
        <v/>
      </c>
      <c r="K6864">
        <f>IF(A6864="","",IF(J6864&lt;=IFERROR(VLOOKUP(A6864,Produtos!$A:$E,5,FALSE),0),"ABAIXO DO MINIMO","OK"))</f>
        <v/>
      </c>
    </row>
    <row r="6865">
      <c r="B6865">
        <f>IFERROR(VLOOKUP(A6865,Produtos!A:B,2,FALSE),"")</f>
        <v/>
      </c>
      <c r="D6865" s="10">
        <f>IFERROR(INDEX(Lotes!$E:$E,MATCH(1,(Lotes!$A:$A=A6865)*(Lotes!$C:$C=C6865),0)),"")</f>
        <v/>
      </c>
      <c r="E6865" s="14">
        <f>IF(D6865="","",D6865-TODAY())</f>
        <v/>
      </c>
      <c r="F6865">
        <f>IF(D6865="","",IF(E6865&lt;0,"VENCIDO",IF(E6865&lt;=30,"VENCE EM &lt;= 30 DIAS",IF(E6865&lt;=60,"ATENCAO (31-60 DIAS)","OK"))))</f>
        <v/>
      </c>
      <c r="G6865" s="14">
        <f>SUMIFS(Lancamentos!$G:$G,Lancamentos!$C:$C,$A6865,Lancamentos!$E:$E,$C6865,Lancamentos!$B:$B,"ENTRADA")</f>
        <v/>
      </c>
      <c r="H6865" s="14">
        <f>SUMIFS(Lancamentos!$G:$G,Lancamentos!$C:$C,$A6865,Lancamentos!$E:$E,$C6865,Lancamentos!$B:$B,"SAIDA_USO")</f>
        <v/>
      </c>
      <c r="I6865" s="14">
        <f>SUMIFS(Lancamentos!$G:$G,Lancamentos!$C:$C,$A6865,Lancamentos!$E:$E,$C6865,Lancamentos!$B:$B,"SAIDA_DESCARTE")</f>
        <v/>
      </c>
      <c r="J6865" s="14">
        <f>G6865-H6865-I6865</f>
        <v/>
      </c>
      <c r="K6865">
        <f>IF(A6865="","",IF(J6865&lt;=IFERROR(VLOOKUP(A6865,Produtos!$A:$E,5,FALSE),0),"ABAIXO DO MINIMO","OK"))</f>
        <v/>
      </c>
    </row>
    <row r="6866">
      <c r="B6866">
        <f>IFERROR(VLOOKUP(A6866,Produtos!A:B,2,FALSE),"")</f>
        <v/>
      </c>
      <c r="D6866" s="10">
        <f>IFERROR(INDEX(Lotes!$E:$E,MATCH(1,(Lotes!$A:$A=A6866)*(Lotes!$C:$C=C6866),0)),"")</f>
        <v/>
      </c>
      <c r="E6866" s="14">
        <f>IF(D6866="","",D6866-TODAY())</f>
        <v/>
      </c>
      <c r="F6866">
        <f>IF(D6866="","",IF(E6866&lt;0,"VENCIDO",IF(E6866&lt;=30,"VENCE EM &lt;= 30 DIAS",IF(E6866&lt;=60,"ATENCAO (31-60 DIAS)","OK"))))</f>
        <v/>
      </c>
      <c r="G6866" s="14">
        <f>SUMIFS(Lancamentos!$G:$G,Lancamentos!$C:$C,$A6866,Lancamentos!$E:$E,$C6866,Lancamentos!$B:$B,"ENTRADA")</f>
        <v/>
      </c>
      <c r="H6866" s="14">
        <f>SUMIFS(Lancamentos!$G:$G,Lancamentos!$C:$C,$A6866,Lancamentos!$E:$E,$C6866,Lancamentos!$B:$B,"SAIDA_USO")</f>
        <v/>
      </c>
      <c r="I6866" s="14">
        <f>SUMIFS(Lancamentos!$G:$G,Lancamentos!$C:$C,$A6866,Lancamentos!$E:$E,$C6866,Lancamentos!$B:$B,"SAIDA_DESCARTE")</f>
        <v/>
      </c>
      <c r="J6866" s="14">
        <f>G6866-H6866-I6866</f>
        <v/>
      </c>
      <c r="K6866">
        <f>IF(A6866="","",IF(J6866&lt;=IFERROR(VLOOKUP(A6866,Produtos!$A:$E,5,FALSE),0),"ABAIXO DO MINIMO","OK"))</f>
        <v/>
      </c>
    </row>
    <row r="6867">
      <c r="B6867">
        <f>IFERROR(VLOOKUP(A6867,Produtos!A:B,2,FALSE),"")</f>
        <v/>
      </c>
      <c r="D6867" s="10">
        <f>IFERROR(INDEX(Lotes!$E:$E,MATCH(1,(Lotes!$A:$A=A6867)*(Lotes!$C:$C=C6867),0)),"")</f>
        <v/>
      </c>
      <c r="E6867" s="14">
        <f>IF(D6867="","",D6867-TODAY())</f>
        <v/>
      </c>
      <c r="F6867">
        <f>IF(D6867="","",IF(E6867&lt;0,"VENCIDO",IF(E6867&lt;=30,"VENCE EM &lt;= 30 DIAS",IF(E6867&lt;=60,"ATENCAO (31-60 DIAS)","OK"))))</f>
        <v/>
      </c>
      <c r="G6867" s="14">
        <f>SUMIFS(Lancamentos!$G:$G,Lancamentos!$C:$C,$A6867,Lancamentos!$E:$E,$C6867,Lancamentos!$B:$B,"ENTRADA")</f>
        <v/>
      </c>
      <c r="H6867" s="14">
        <f>SUMIFS(Lancamentos!$G:$G,Lancamentos!$C:$C,$A6867,Lancamentos!$E:$E,$C6867,Lancamentos!$B:$B,"SAIDA_USO")</f>
        <v/>
      </c>
      <c r="I6867" s="14">
        <f>SUMIFS(Lancamentos!$G:$G,Lancamentos!$C:$C,$A6867,Lancamentos!$E:$E,$C6867,Lancamentos!$B:$B,"SAIDA_DESCARTE")</f>
        <v/>
      </c>
      <c r="J6867" s="14">
        <f>G6867-H6867-I6867</f>
        <v/>
      </c>
      <c r="K6867">
        <f>IF(A6867="","",IF(J6867&lt;=IFERROR(VLOOKUP(A6867,Produtos!$A:$E,5,FALSE),0),"ABAIXO DO MINIMO","OK"))</f>
        <v/>
      </c>
    </row>
    <row r="6868">
      <c r="B6868">
        <f>IFERROR(VLOOKUP(A6868,Produtos!A:B,2,FALSE),"")</f>
        <v/>
      </c>
      <c r="D6868" s="10">
        <f>IFERROR(INDEX(Lotes!$E:$E,MATCH(1,(Lotes!$A:$A=A6868)*(Lotes!$C:$C=C6868),0)),"")</f>
        <v/>
      </c>
      <c r="E6868" s="14">
        <f>IF(D6868="","",D6868-TODAY())</f>
        <v/>
      </c>
      <c r="F6868">
        <f>IF(D6868="","",IF(E6868&lt;0,"VENCIDO",IF(E6868&lt;=30,"VENCE EM &lt;= 30 DIAS",IF(E6868&lt;=60,"ATENCAO (31-60 DIAS)","OK"))))</f>
        <v/>
      </c>
      <c r="G6868" s="14">
        <f>SUMIFS(Lancamentos!$G:$G,Lancamentos!$C:$C,$A6868,Lancamentos!$E:$E,$C6868,Lancamentos!$B:$B,"ENTRADA")</f>
        <v/>
      </c>
      <c r="H6868" s="14">
        <f>SUMIFS(Lancamentos!$G:$G,Lancamentos!$C:$C,$A6868,Lancamentos!$E:$E,$C6868,Lancamentos!$B:$B,"SAIDA_USO")</f>
        <v/>
      </c>
      <c r="I6868" s="14">
        <f>SUMIFS(Lancamentos!$G:$G,Lancamentos!$C:$C,$A6868,Lancamentos!$E:$E,$C6868,Lancamentos!$B:$B,"SAIDA_DESCARTE")</f>
        <v/>
      </c>
      <c r="J6868" s="14">
        <f>G6868-H6868-I6868</f>
        <v/>
      </c>
      <c r="K6868">
        <f>IF(A6868="","",IF(J6868&lt;=IFERROR(VLOOKUP(A6868,Produtos!$A:$E,5,FALSE),0),"ABAIXO DO MINIMO","OK"))</f>
        <v/>
      </c>
    </row>
    <row r="6869">
      <c r="B6869">
        <f>IFERROR(VLOOKUP(A6869,Produtos!A:B,2,FALSE),"")</f>
        <v/>
      </c>
      <c r="D6869" s="10">
        <f>IFERROR(INDEX(Lotes!$E:$E,MATCH(1,(Lotes!$A:$A=A6869)*(Lotes!$C:$C=C6869),0)),"")</f>
        <v/>
      </c>
      <c r="E6869" s="14">
        <f>IF(D6869="","",D6869-TODAY())</f>
        <v/>
      </c>
      <c r="F6869">
        <f>IF(D6869="","",IF(E6869&lt;0,"VENCIDO",IF(E6869&lt;=30,"VENCE EM &lt;= 30 DIAS",IF(E6869&lt;=60,"ATENCAO (31-60 DIAS)","OK"))))</f>
        <v/>
      </c>
      <c r="G6869" s="14">
        <f>SUMIFS(Lancamentos!$G:$G,Lancamentos!$C:$C,$A6869,Lancamentos!$E:$E,$C6869,Lancamentos!$B:$B,"ENTRADA")</f>
        <v/>
      </c>
      <c r="H6869" s="14">
        <f>SUMIFS(Lancamentos!$G:$G,Lancamentos!$C:$C,$A6869,Lancamentos!$E:$E,$C6869,Lancamentos!$B:$B,"SAIDA_USO")</f>
        <v/>
      </c>
      <c r="I6869" s="14">
        <f>SUMIFS(Lancamentos!$G:$G,Lancamentos!$C:$C,$A6869,Lancamentos!$E:$E,$C6869,Lancamentos!$B:$B,"SAIDA_DESCARTE")</f>
        <v/>
      </c>
      <c r="J6869" s="14">
        <f>G6869-H6869-I6869</f>
        <v/>
      </c>
      <c r="K6869">
        <f>IF(A6869="","",IF(J6869&lt;=IFERROR(VLOOKUP(A6869,Produtos!$A:$E,5,FALSE),0),"ABAIXO DO MINIMO","OK"))</f>
        <v/>
      </c>
    </row>
    <row r="6870">
      <c r="B6870">
        <f>IFERROR(VLOOKUP(A6870,Produtos!A:B,2,FALSE),"")</f>
        <v/>
      </c>
      <c r="D6870" s="10">
        <f>IFERROR(INDEX(Lotes!$E:$E,MATCH(1,(Lotes!$A:$A=A6870)*(Lotes!$C:$C=C6870),0)),"")</f>
        <v/>
      </c>
      <c r="E6870" s="14">
        <f>IF(D6870="","",D6870-TODAY())</f>
        <v/>
      </c>
      <c r="F6870">
        <f>IF(D6870="","",IF(E6870&lt;0,"VENCIDO",IF(E6870&lt;=30,"VENCE EM &lt;= 30 DIAS",IF(E6870&lt;=60,"ATENCAO (31-60 DIAS)","OK"))))</f>
        <v/>
      </c>
      <c r="G6870" s="14">
        <f>SUMIFS(Lancamentos!$G:$G,Lancamentos!$C:$C,$A6870,Lancamentos!$E:$E,$C6870,Lancamentos!$B:$B,"ENTRADA")</f>
        <v/>
      </c>
      <c r="H6870" s="14">
        <f>SUMIFS(Lancamentos!$G:$G,Lancamentos!$C:$C,$A6870,Lancamentos!$E:$E,$C6870,Lancamentos!$B:$B,"SAIDA_USO")</f>
        <v/>
      </c>
      <c r="I6870" s="14">
        <f>SUMIFS(Lancamentos!$G:$G,Lancamentos!$C:$C,$A6870,Lancamentos!$E:$E,$C6870,Lancamentos!$B:$B,"SAIDA_DESCARTE")</f>
        <v/>
      </c>
      <c r="J6870" s="14">
        <f>G6870-H6870-I6870</f>
        <v/>
      </c>
      <c r="K6870">
        <f>IF(A6870="","",IF(J6870&lt;=IFERROR(VLOOKUP(A6870,Produtos!$A:$E,5,FALSE),0),"ABAIXO DO MINIMO","OK"))</f>
        <v/>
      </c>
    </row>
    <row r="6871">
      <c r="B6871">
        <f>IFERROR(VLOOKUP(A6871,Produtos!A:B,2,FALSE),"")</f>
        <v/>
      </c>
      <c r="D6871" s="10">
        <f>IFERROR(INDEX(Lotes!$E:$E,MATCH(1,(Lotes!$A:$A=A6871)*(Lotes!$C:$C=C6871),0)),"")</f>
        <v/>
      </c>
      <c r="E6871" s="14">
        <f>IF(D6871="","",D6871-TODAY())</f>
        <v/>
      </c>
      <c r="F6871">
        <f>IF(D6871="","",IF(E6871&lt;0,"VENCIDO",IF(E6871&lt;=30,"VENCE EM &lt;= 30 DIAS",IF(E6871&lt;=60,"ATENCAO (31-60 DIAS)","OK"))))</f>
        <v/>
      </c>
      <c r="G6871" s="14">
        <f>SUMIFS(Lancamentos!$G:$G,Lancamentos!$C:$C,$A6871,Lancamentos!$E:$E,$C6871,Lancamentos!$B:$B,"ENTRADA")</f>
        <v/>
      </c>
      <c r="H6871" s="14">
        <f>SUMIFS(Lancamentos!$G:$G,Lancamentos!$C:$C,$A6871,Lancamentos!$E:$E,$C6871,Lancamentos!$B:$B,"SAIDA_USO")</f>
        <v/>
      </c>
      <c r="I6871" s="14">
        <f>SUMIFS(Lancamentos!$G:$G,Lancamentos!$C:$C,$A6871,Lancamentos!$E:$E,$C6871,Lancamentos!$B:$B,"SAIDA_DESCARTE")</f>
        <v/>
      </c>
      <c r="J6871" s="14">
        <f>G6871-H6871-I6871</f>
        <v/>
      </c>
      <c r="K6871">
        <f>IF(A6871="","",IF(J6871&lt;=IFERROR(VLOOKUP(A6871,Produtos!$A:$E,5,FALSE),0),"ABAIXO DO MINIMO","OK"))</f>
        <v/>
      </c>
    </row>
    <row r="6872">
      <c r="B6872">
        <f>IFERROR(VLOOKUP(A6872,Produtos!A:B,2,FALSE),"")</f>
        <v/>
      </c>
      <c r="D6872" s="10">
        <f>IFERROR(INDEX(Lotes!$E:$E,MATCH(1,(Lotes!$A:$A=A6872)*(Lotes!$C:$C=C6872),0)),"")</f>
        <v/>
      </c>
      <c r="E6872" s="14">
        <f>IF(D6872="","",D6872-TODAY())</f>
        <v/>
      </c>
      <c r="F6872">
        <f>IF(D6872="","",IF(E6872&lt;0,"VENCIDO",IF(E6872&lt;=30,"VENCE EM &lt;= 30 DIAS",IF(E6872&lt;=60,"ATENCAO (31-60 DIAS)","OK"))))</f>
        <v/>
      </c>
      <c r="G6872" s="14">
        <f>SUMIFS(Lancamentos!$G:$G,Lancamentos!$C:$C,$A6872,Lancamentos!$E:$E,$C6872,Lancamentos!$B:$B,"ENTRADA")</f>
        <v/>
      </c>
      <c r="H6872" s="14">
        <f>SUMIFS(Lancamentos!$G:$G,Lancamentos!$C:$C,$A6872,Lancamentos!$E:$E,$C6872,Lancamentos!$B:$B,"SAIDA_USO")</f>
        <v/>
      </c>
      <c r="I6872" s="14">
        <f>SUMIFS(Lancamentos!$G:$G,Lancamentos!$C:$C,$A6872,Lancamentos!$E:$E,$C6872,Lancamentos!$B:$B,"SAIDA_DESCARTE")</f>
        <v/>
      </c>
      <c r="J6872" s="14">
        <f>G6872-H6872-I6872</f>
        <v/>
      </c>
      <c r="K6872">
        <f>IF(A6872="","",IF(J6872&lt;=IFERROR(VLOOKUP(A6872,Produtos!$A:$E,5,FALSE),0),"ABAIXO DO MINIMO","OK"))</f>
        <v/>
      </c>
    </row>
    <row r="6873">
      <c r="B6873">
        <f>IFERROR(VLOOKUP(A6873,Produtos!A:B,2,FALSE),"")</f>
        <v/>
      </c>
      <c r="D6873" s="10">
        <f>IFERROR(INDEX(Lotes!$E:$E,MATCH(1,(Lotes!$A:$A=A6873)*(Lotes!$C:$C=C6873),0)),"")</f>
        <v/>
      </c>
      <c r="E6873" s="14">
        <f>IF(D6873="","",D6873-TODAY())</f>
        <v/>
      </c>
      <c r="F6873">
        <f>IF(D6873="","",IF(E6873&lt;0,"VENCIDO",IF(E6873&lt;=30,"VENCE EM &lt;= 30 DIAS",IF(E6873&lt;=60,"ATENCAO (31-60 DIAS)","OK"))))</f>
        <v/>
      </c>
      <c r="G6873" s="14">
        <f>SUMIFS(Lancamentos!$G:$G,Lancamentos!$C:$C,$A6873,Lancamentos!$E:$E,$C6873,Lancamentos!$B:$B,"ENTRADA")</f>
        <v/>
      </c>
      <c r="H6873" s="14">
        <f>SUMIFS(Lancamentos!$G:$G,Lancamentos!$C:$C,$A6873,Lancamentos!$E:$E,$C6873,Lancamentos!$B:$B,"SAIDA_USO")</f>
        <v/>
      </c>
      <c r="I6873" s="14">
        <f>SUMIFS(Lancamentos!$G:$G,Lancamentos!$C:$C,$A6873,Lancamentos!$E:$E,$C6873,Lancamentos!$B:$B,"SAIDA_DESCARTE")</f>
        <v/>
      </c>
      <c r="J6873" s="14">
        <f>G6873-H6873-I6873</f>
        <v/>
      </c>
      <c r="K6873">
        <f>IF(A6873="","",IF(J6873&lt;=IFERROR(VLOOKUP(A6873,Produtos!$A:$E,5,FALSE),0),"ABAIXO DO MINIMO","OK"))</f>
        <v/>
      </c>
    </row>
    <row r="6874">
      <c r="B6874">
        <f>IFERROR(VLOOKUP(A6874,Produtos!A:B,2,FALSE),"")</f>
        <v/>
      </c>
      <c r="D6874" s="10">
        <f>IFERROR(INDEX(Lotes!$E:$E,MATCH(1,(Lotes!$A:$A=A6874)*(Lotes!$C:$C=C6874),0)),"")</f>
        <v/>
      </c>
      <c r="E6874" s="14">
        <f>IF(D6874="","",D6874-TODAY())</f>
        <v/>
      </c>
      <c r="F6874">
        <f>IF(D6874="","",IF(E6874&lt;0,"VENCIDO",IF(E6874&lt;=30,"VENCE EM &lt;= 30 DIAS",IF(E6874&lt;=60,"ATENCAO (31-60 DIAS)","OK"))))</f>
        <v/>
      </c>
      <c r="G6874" s="14">
        <f>SUMIFS(Lancamentos!$G:$G,Lancamentos!$C:$C,$A6874,Lancamentos!$E:$E,$C6874,Lancamentos!$B:$B,"ENTRADA")</f>
        <v/>
      </c>
      <c r="H6874" s="14">
        <f>SUMIFS(Lancamentos!$G:$G,Lancamentos!$C:$C,$A6874,Lancamentos!$E:$E,$C6874,Lancamentos!$B:$B,"SAIDA_USO")</f>
        <v/>
      </c>
      <c r="I6874" s="14">
        <f>SUMIFS(Lancamentos!$G:$G,Lancamentos!$C:$C,$A6874,Lancamentos!$E:$E,$C6874,Lancamentos!$B:$B,"SAIDA_DESCARTE")</f>
        <v/>
      </c>
      <c r="J6874" s="14">
        <f>G6874-H6874-I6874</f>
        <v/>
      </c>
      <c r="K6874">
        <f>IF(A6874="","",IF(J6874&lt;=IFERROR(VLOOKUP(A6874,Produtos!$A:$E,5,FALSE),0),"ABAIXO DO MINIMO","OK"))</f>
        <v/>
      </c>
    </row>
    <row r="6875">
      <c r="B6875">
        <f>IFERROR(VLOOKUP(A6875,Produtos!A:B,2,FALSE),"")</f>
        <v/>
      </c>
      <c r="D6875" s="10">
        <f>IFERROR(INDEX(Lotes!$E:$E,MATCH(1,(Lotes!$A:$A=A6875)*(Lotes!$C:$C=C6875),0)),"")</f>
        <v/>
      </c>
      <c r="E6875" s="14">
        <f>IF(D6875="","",D6875-TODAY())</f>
        <v/>
      </c>
      <c r="F6875">
        <f>IF(D6875="","",IF(E6875&lt;0,"VENCIDO",IF(E6875&lt;=30,"VENCE EM &lt;= 30 DIAS",IF(E6875&lt;=60,"ATENCAO (31-60 DIAS)","OK"))))</f>
        <v/>
      </c>
      <c r="G6875" s="14">
        <f>SUMIFS(Lancamentos!$G:$G,Lancamentos!$C:$C,$A6875,Lancamentos!$E:$E,$C6875,Lancamentos!$B:$B,"ENTRADA")</f>
        <v/>
      </c>
      <c r="H6875" s="14">
        <f>SUMIFS(Lancamentos!$G:$G,Lancamentos!$C:$C,$A6875,Lancamentos!$E:$E,$C6875,Lancamentos!$B:$B,"SAIDA_USO")</f>
        <v/>
      </c>
      <c r="I6875" s="14">
        <f>SUMIFS(Lancamentos!$G:$G,Lancamentos!$C:$C,$A6875,Lancamentos!$E:$E,$C6875,Lancamentos!$B:$B,"SAIDA_DESCARTE")</f>
        <v/>
      </c>
      <c r="J6875" s="14">
        <f>G6875-H6875-I6875</f>
        <v/>
      </c>
      <c r="K6875">
        <f>IF(A6875="","",IF(J6875&lt;=IFERROR(VLOOKUP(A6875,Produtos!$A:$E,5,FALSE),0),"ABAIXO DO MINIMO","OK"))</f>
        <v/>
      </c>
    </row>
    <row r="6876">
      <c r="B6876">
        <f>IFERROR(VLOOKUP(A6876,Produtos!A:B,2,FALSE),"")</f>
        <v/>
      </c>
      <c r="D6876" s="10">
        <f>IFERROR(INDEX(Lotes!$E:$E,MATCH(1,(Lotes!$A:$A=A6876)*(Lotes!$C:$C=C6876),0)),"")</f>
        <v/>
      </c>
      <c r="E6876" s="14">
        <f>IF(D6876="","",D6876-TODAY())</f>
        <v/>
      </c>
      <c r="F6876">
        <f>IF(D6876="","",IF(E6876&lt;0,"VENCIDO",IF(E6876&lt;=30,"VENCE EM &lt;= 30 DIAS",IF(E6876&lt;=60,"ATENCAO (31-60 DIAS)","OK"))))</f>
        <v/>
      </c>
      <c r="G6876" s="14">
        <f>SUMIFS(Lancamentos!$G:$G,Lancamentos!$C:$C,$A6876,Lancamentos!$E:$E,$C6876,Lancamentos!$B:$B,"ENTRADA")</f>
        <v/>
      </c>
      <c r="H6876" s="14">
        <f>SUMIFS(Lancamentos!$G:$G,Lancamentos!$C:$C,$A6876,Lancamentos!$E:$E,$C6876,Lancamentos!$B:$B,"SAIDA_USO")</f>
        <v/>
      </c>
      <c r="I6876" s="14">
        <f>SUMIFS(Lancamentos!$G:$G,Lancamentos!$C:$C,$A6876,Lancamentos!$E:$E,$C6876,Lancamentos!$B:$B,"SAIDA_DESCARTE")</f>
        <v/>
      </c>
      <c r="J6876" s="14">
        <f>G6876-H6876-I6876</f>
        <v/>
      </c>
      <c r="K6876">
        <f>IF(A6876="","",IF(J6876&lt;=IFERROR(VLOOKUP(A6876,Produtos!$A:$E,5,FALSE),0),"ABAIXO DO MINIMO","OK"))</f>
        <v/>
      </c>
    </row>
    <row r="6877">
      <c r="B6877">
        <f>IFERROR(VLOOKUP(A6877,Produtos!A:B,2,FALSE),"")</f>
        <v/>
      </c>
      <c r="D6877" s="10">
        <f>IFERROR(INDEX(Lotes!$E:$E,MATCH(1,(Lotes!$A:$A=A6877)*(Lotes!$C:$C=C6877),0)),"")</f>
        <v/>
      </c>
      <c r="E6877" s="14">
        <f>IF(D6877="","",D6877-TODAY())</f>
        <v/>
      </c>
      <c r="F6877">
        <f>IF(D6877="","",IF(E6877&lt;0,"VENCIDO",IF(E6877&lt;=30,"VENCE EM &lt;= 30 DIAS",IF(E6877&lt;=60,"ATENCAO (31-60 DIAS)","OK"))))</f>
        <v/>
      </c>
      <c r="G6877" s="14">
        <f>SUMIFS(Lancamentos!$G:$G,Lancamentos!$C:$C,$A6877,Lancamentos!$E:$E,$C6877,Lancamentos!$B:$B,"ENTRADA")</f>
        <v/>
      </c>
      <c r="H6877" s="14">
        <f>SUMIFS(Lancamentos!$G:$G,Lancamentos!$C:$C,$A6877,Lancamentos!$E:$E,$C6877,Lancamentos!$B:$B,"SAIDA_USO")</f>
        <v/>
      </c>
      <c r="I6877" s="14">
        <f>SUMIFS(Lancamentos!$G:$G,Lancamentos!$C:$C,$A6877,Lancamentos!$E:$E,$C6877,Lancamentos!$B:$B,"SAIDA_DESCARTE")</f>
        <v/>
      </c>
      <c r="J6877" s="14">
        <f>G6877-H6877-I6877</f>
        <v/>
      </c>
      <c r="K6877">
        <f>IF(A6877="","",IF(J6877&lt;=IFERROR(VLOOKUP(A6877,Produtos!$A:$E,5,FALSE),0),"ABAIXO DO MINIMO","OK"))</f>
        <v/>
      </c>
    </row>
    <row r="6878">
      <c r="B6878">
        <f>IFERROR(VLOOKUP(A6878,Produtos!A:B,2,FALSE),"")</f>
        <v/>
      </c>
      <c r="D6878" s="10">
        <f>IFERROR(INDEX(Lotes!$E:$E,MATCH(1,(Lotes!$A:$A=A6878)*(Lotes!$C:$C=C6878),0)),"")</f>
        <v/>
      </c>
      <c r="E6878" s="14">
        <f>IF(D6878="","",D6878-TODAY())</f>
        <v/>
      </c>
      <c r="F6878">
        <f>IF(D6878="","",IF(E6878&lt;0,"VENCIDO",IF(E6878&lt;=30,"VENCE EM &lt;= 30 DIAS",IF(E6878&lt;=60,"ATENCAO (31-60 DIAS)","OK"))))</f>
        <v/>
      </c>
      <c r="G6878" s="14">
        <f>SUMIFS(Lancamentos!$G:$G,Lancamentos!$C:$C,$A6878,Lancamentos!$E:$E,$C6878,Lancamentos!$B:$B,"ENTRADA")</f>
        <v/>
      </c>
      <c r="H6878" s="14">
        <f>SUMIFS(Lancamentos!$G:$G,Lancamentos!$C:$C,$A6878,Lancamentos!$E:$E,$C6878,Lancamentos!$B:$B,"SAIDA_USO")</f>
        <v/>
      </c>
      <c r="I6878" s="14">
        <f>SUMIFS(Lancamentos!$G:$G,Lancamentos!$C:$C,$A6878,Lancamentos!$E:$E,$C6878,Lancamentos!$B:$B,"SAIDA_DESCARTE")</f>
        <v/>
      </c>
      <c r="J6878" s="14">
        <f>G6878-H6878-I6878</f>
        <v/>
      </c>
      <c r="K6878">
        <f>IF(A6878="","",IF(J6878&lt;=IFERROR(VLOOKUP(A6878,Produtos!$A:$E,5,FALSE),0),"ABAIXO DO MINIMO","OK"))</f>
        <v/>
      </c>
    </row>
    <row r="6879">
      <c r="B6879">
        <f>IFERROR(VLOOKUP(A6879,Produtos!A:B,2,FALSE),"")</f>
        <v/>
      </c>
      <c r="D6879" s="10">
        <f>IFERROR(INDEX(Lotes!$E:$E,MATCH(1,(Lotes!$A:$A=A6879)*(Lotes!$C:$C=C6879),0)),"")</f>
        <v/>
      </c>
      <c r="E6879" s="14">
        <f>IF(D6879="","",D6879-TODAY())</f>
        <v/>
      </c>
      <c r="F6879">
        <f>IF(D6879="","",IF(E6879&lt;0,"VENCIDO",IF(E6879&lt;=30,"VENCE EM &lt;= 30 DIAS",IF(E6879&lt;=60,"ATENCAO (31-60 DIAS)","OK"))))</f>
        <v/>
      </c>
      <c r="G6879" s="14">
        <f>SUMIFS(Lancamentos!$G:$G,Lancamentos!$C:$C,$A6879,Lancamentos!$E:$E,$C6879,Lancamentos!$B:$B,"ENTRADA")</f>
        <v/>
      </c>
      <c r="H6879" s="14">
        <f>SUMIFS(Lancamentos!$G:$G,Lancamentos!$C:$C,$A6879,Lancamentos!$E:$E,$C6879,Lancamentos!$B:$B,"SAIDA_USO")</f>
        <v/>
      </c>
      <c r="I6879" s="14">
        <f>SUMIFS(Lancamentos!$G:$G,Lancamentos!$C:$C,$A6879,Lancamentos!$E:$E,$C6879,Lancamentos!$B:$B,"SAIDA_DESCARTE")</f>
        <v/>
      </c>
      <c r="J6879" s="14">
        <f>G6879-H6879-I6879</f>
        <v/>
      </c>
      <c r="K6879">
        <f>IF(A6879="","",IF(J6879&lt;=IFERROR(VLOOKUP(A6879,Produtos!$A:$E,5,FALSE),0),"ABAIXO DO MINIMO","OK"))</f>
        <v/>
      </c>
    </row>
    <row r="6880">
      <c r="B6880">
        <f>IFERROR(VLOOKUP(A6880,Produtos!A:B,2,FALSE),"")</f>
        <v/>
      </c>
      <c r="D6880" s="10">
        <f>IFERROR(INDEX(Lotes!$E:$E,MATCH(1,(Lotes!$A:$A=A6880)*(Lotes!$C:$C=C6880),0)),"")</f>
        <v/>
      </c>
      <c r="E6880" s="14">
        <f>IF(D6880="","",D6880-TODAY())</f>
        <v/>
      </c>
      <c r="F6880">
        <f>IF(D6880="","",IF(E6880&lt;0,"VENCIDO",IF(E6880&lt;=30,"VENCE EM &lt;= 30 DIAS",IF(E6880&lt;=60,"ATENCAO (31-60 DIAS)","OK"))))</f>
        <v/>
      </c>
      <c r="G6880" s="14">
        <f>SUMIFS(Lancamentos!$G:$G,Lancamentos!$C:$C,$A6880,Lancamentos!$E:$E,$C6880,Lancamentos!$B:$B,"ENTRADA")</f>
        <v/>
      </c>
      <c r="H6880" s="14">
        <f>SUMIFS(Lancamentos!$G:$G,Lancamentos!$C:$C,$A6880,Lancamentos!$E:$E,$C6880,Lancamentos!$B:$B,"SAIDA_USO")</f>
        <v/>
      </c>
      <c r="I6880" s="14">
        <f>SUMIFS(Lancamentos!$G:$G,Lancamentos!$C:$C,$A6880,Lancamentos!$E:$E,$C6880,Lancamentos!$B:$B,"SAIDA_DESCARTE")</f>
        <v/>
      </c>
      <c r="J6880" s="14">
        <f>G6880-H6880-I6880</f>
        <v/>
      </c>
      <c r="K6880">
        <f>IF(A6880="","",IF(J6880&lt;=IFERROR(VLOOKUP(A6880,Produtos!$A:$E,5,FALSE),0),"ABAIXO DO MINIMO","OK"))</f>
        <v/>
      </c>
    </row>
    <row r="6881">
      <c r="B6881">
        <f>IFERROR(VLOOKUP(A6881,Produtos!A:B,2,FALSE),"")</f>
        <v/>
      </c>
      <c r="D6881" s="10">
        <f>IFERROR(INDEX(Lotes!$E:$E,MATCH(1,(Lotes!$A:$A=A6881)*(Lotes!$C:$C=C6881),0)),"")</f>
        <v/>
      </c>
      <c r="E6881" s="14">
        <f>IF(D6881="","",D6881-TODAY())</f>
        <v/>
      </c>
      <c r="F6881">
        <f>IF(D6881="","",IF(E6881&lt;0,"VENCIDO",IF(E6881&lt;=30,"VENCE EM &lt;= 30 DIAS",IF(E6881&lt;=60,"ATENCAO (31-60 DIAS)","OK"))))</f>
        <v/>
      </c>
      <c r="G6881" s="14">
        <f>SUMIFS(Lancamentos!$G:$G,Lancamentos!$C:$C,$A6881,Lancamentos!$E:$E,$C6881,Lancamentos!$B:$B,"ENTRADA")</f>
        <v/>
      </c>
      <c r="H6881" s="14">
        <f>SUMIFS(Lancamentos!$G:$G,Lancamentos!$C:$C,$A6881,Lancamentos!$E:$E,$C6881,Lancamentos!$B:$B,"SAIDA_USO")</f>
        <v/>
      </c>
      <c r="I6881" s="14">
        <f>SUMIFS(Lancamentos!$G:$G,Lancamentos!$C:$C,$A6881,Lancamentos!$E:$E,$C6881,Lancamentos!$B:$B,"SAIDA_DESCARTE")</f>
        <v/>
      </c>
      <c r="J6881" s="14">
        <f>G6881-H6881-I6881</f>
        <v/>
      </c>
      <c r="K6881">
        <f>IF(A6881="","",IF(J6881&lt;=IFERROR(VLOOKUP(A6881,Produtos!$A:$E,5,FALSE),0),"ABAIXO DO MINIMO","OK"))</f>
        <v/>
      </c>
    </row>
    <row r="6882">
      <c r="B6882">
        <f>IFERROR(VLOOKUP(A6882,Produtos!A:B,2,FALSE),"")</f>
        <v/>
      </c>
      <c r="D6882" s="10">
        <f>IFERROR(INDEX(Lotes!$E:$E,MATCH(1,(Lotes!$A:$A=A6882)*(Lotes!$C:$C=C6882),0)),"")</f>
        <v/>
      </c>
      <c r="E6882" s="14">
        <f>IF(D6882="","",D6882-TODAY())</f>
        <v/>
      </c>
      <c r="F6882">
        <f>IF(D6882="","",IF(E6882&lt;0,"VENCIDO",IF(E6882&lt;=30,"VENCE EM &lt;= 30 DIAS",IF(E6882&lt;=60,"ATENCAO (31-60 DIAS)","OK"))))</f>
        <v/>
      </c>
      <c r="G6882" s="14">
        <f>SUMIFS(Lancamentos!$G:$G,Lancamentos!$C:$C,$A6882,Lancamentos!$E:$E,$C6882,Lancamentos!$B:$B,"ENTRADA")</f>
        <v/>
      </c>
      <c r="H6882" s="14">
        <f>SUMIFS(Lancamentos!$G:$G,Lancamentos!$C:$C,$A6882,Lancamentos!$E:$E,$C6882,Lancamentos!$B:$B,"SAIDA_USO")</f>
        <v/>
      </c>
      <c r="I6882" s="14">
        <f>SUMIFS(Lancamentos!$G:$G,Lancamentos!$C:$C,$A6882,Lancamentos!$E:$E,$C6882,Lancamentos!$B:$B,"SAIDA_DESCARTE")</f>
        <v/>
      </c>
      <c r="J6882" s="14">
        <f>G6882-H6882-I6882</f>
        <v/>
      </c>
      <c r="K6882">
        <f>IF(A6882="","",IF(J6882&lt;=IFERROR(VLOOKUP(A6882,Produtos!$A:$E,5,FALSE),0),"ABAIXO DO MINIMO","OK"))</f>
        <v/>
      </c>
    </row>
    <row r="6883">
      <c r="B6883">
        <f>IFERROR(VLOOKUP(A6883,Produtos!A:B,2,FALSE),"")</f>
        <v/>
      </c>
      <c r="D6883" s="10">
        <f>IFERROR(INDEX(Lotes!$E:$E,MATCH(1,(Lotes!$A:$A=A6883)*(Lotes!$C:$C=C6883),0)),"")</f>
        <v/>
      </c>
      <c r="E6883" s="14">
        <f>IF(D6883="","",D6883-TODAY())</f>
        <v/>
      </c>
      <c r="F6883">
        <f>IF(D6883="","",IF(E6883&lt;0,"VENCIDO",IF(E6883&lt;=30,"VENCE EM &lt;= 30 DIAS",IF(E6883&lt;=60,"ATENCAO (31-60 DIAS)","OK"))))</f>
        <v/>
      </c>
      <c r="G6883" s="14">
        <f>SUMIFS(Lancamentos!$G:$G,Lancamentos!$C:$C,$A6883,Lancamentos!$E:$E,$C6883,Lancamentos!$B:$B,"ENTRADA")</f>
        <v/>
      </c>
      <c r="H6883" s="14">
        <f>SUMIFS(Lancamentos!$G:$G,Lancamentos!$C:$C,$A6883,Lancamentos!$E:$E,$C6883,Lancamentos!$B:$B,"SAIDA_USO")</f>
        <v/>
      </c>
      <c r="I6883" s="14">
        <f>SUMIFS(Lancamentos!$G:$G,Lancamentos!$C:$C,$A6883,Lancamentos!$E:$E,$C6883,Lancamentos!$B:$B,"SAIDA_DESCARTE")</f>
        <v/>
      </c>
      <c r="J6883" s="14">
        <f>G6883-H6883-I6883</f>
        <v/>
      </c>
      <c r="K6883">
        <f>IF(A6883="","",IF(J6883&lt;=IFERROR(VLOOKUP(A6883,Produtos!$A:$E,5,FALSE),0),"ABAIXO DO MINIMO","OK"))</f>
        <v/>
      </c>
    </row>
    <row r="6884">
      <c r="B6884">
        <f>IFERROR(VLOOKUP(A6884,Produtos!A:B,2,FALSE),"")</f>
        <v/>
      </c>
      <c r="D6884" s="10">
        <f>IFERROR(INDEX(Lotes!$E:$E,MATCH(1,(Lotes!$A:$A=A6884)*(Lotes!$C:$C=C6884),0)),"")</f>
        <v/>
      </c>
      <c r="E6884" s="14">
        <f>IF(D6884="","",D6884-TODAY())</f>
        <v/>
      </c>
      <c r="F6884">
        <f>IF(D6884="","",IF(E6884&lt;0,"VENCIDO",IF(E6884&lt;=30,"VENCE EM &lt;= 30 DIAS",IF(E6884&lt;=60,"ATENCAO (31-60 DIAS)","OK"))))</f>
        <v/>
      </c>
      <c r="G6884" s="14">
        <f>SUMIFS(Lancamentos!$G:$G,Lancamentos!$C:$C,$A6884,Lancamentos!$E:$E,$C6884,Lancamentos!$B:$B,"ENTRADA")</f>
        <v/>
      </c>
      <c r="H6884" s="14">
        <f>SUMIFS(Lancamentos!$G:$G,Lancamentos!$C:$C,$A6884,Lancamentos!$E:$E,$C6884,Lancamentos!$B:$B,"SAIDA_USO")</f>
        <v/>
      </c>
      <c r="I6884" s="14">
        <f>SUMIFS(Lancamentos!$G:$G,Lancamentos!$C:$C,$A6884,Lancamentos!$E:$E,$C6884,Lancamentos!$B:$B,"SAIDA_DESCARTE")</f>
        <v/>
      </c>
      <c r="J6884" s="14">
        <f>G6884-H6884-I6884</f>
        <v/>
      </c>
      <c r="K6884">
        <f>IF(A6884="","",IF(J6884&lt;=IFERROR(VLOOKUP(A6884,Produtos!$A:$E,5,FALSE),0),"ABAIXO DO MINIMO","OK"))</f>
        <v/>
      </c>
    </row>
    <row r="6885">
      <c r="B6885">
        <f>IFERROR(VLOOKUP(A6885,Produtos!A:B,2,FALSE),"")</f>
        <v/>
      </c>
      <c r="D6885" s="10">
        <f>IFERROR(INDEX(Lotes!$E:$E,MATCH(1,(Lotes!$A:$A=A6885)*(Lotes!$C:$C=C6885),0)),"")</f>
        <v/>
      </c>
      <c r="E6885" s="14">
        <f>IF(D6885="","",D6885-TODAY())</f>
        <v/>
      </c>
      <c r="F6885">
        <f>IF(D6885="","",IF(E6885&lt;0,"VENCIDO",IF(E6885&lt;=30,"VENCE EM &lt;= 30 DIAS",IF(E6885&lt;=60,"ATENCAO (31-60 DIAS)","OK"))))</f>
        <v/>
      </c>
      <c r="G6885" s="14">
        <f>SUMIFS(Lancamentos!$G:$G,Lancamentos!$C:$C,$A6885,Lancamentos!$E:$E,$C6885,Lancamentos!$B:$B,"ENTRADA")</f>
        <v/>
      </c>
      <c r="H6885" s="14">
        <f>SUMIFS(Lancamentos!$G:$G,Lancamentos!$C:$C,$A6885,Lancamentos!$E:$E,$C6885,Lancamentos!$B:$B,"SAIDA_USO")</f>
        <v/>
      </c>
      <c r="I6885" s="14">
        <f>SUMIFS(Lancamentos!$G:$G,Lancamentos!$C:$C,$A6885,Lancamentos!$E:$E,$C6885,Lancamentos!$B:$B,"SAIDA_DESCARTE")</f>
        <v/>
      </c>
      <c r="J6885" s="14">
        <f>G6885-H6885-I6885</f>
        <v/>
      </c>
      <c r="K6885">
        <f>IF(A6885="","",IF(J6885&lt;=IFERROR(VLOOKUP(A6885,Produtos!$A:$E,5,FALSE),0),"ABAIXO DO MINIMO","OK"))</f>
        <v/>
      </c>
    </row>
    <row r="6886">
      <c r="B6886">
        <f>IFERROR(VLOOKUP(A6886,Produtos!A:B,2,FALSE),"")</f>
        <v/>
      </c>
      <c r="D6886" s="10">
        <f>IFERROR(INDEX(Lotes!$E:$E,MATCH(1,(Lotes!$A:$A=A6886)*(Lotes!$C:$C=C6886),0)),"")</f>
        <v/>
      </c>
      <c r="E6886" s="14">
        <f>IF(D6886="","",D6886-TODAY())</f>
        <v/>
      </c>
      <c r="F6886">
        <f>IF(D6886="","",IF(E6886&lt;0,"VENCIDO",IF(E6886&lt;=30,"VENCE EM &lt;= 30 DIAS",IF(E6886&lt;=60,"ATENCAO (31-60 DIAS)","OK"))))</f>
        <v/>
      </c>
      <c r="G6886" s="14">
        <f>SUMIFS(Lancamentos!$G:$G,Lancamentos!$C:$C,$A6886,Lancamentos!$E:$E,$C6886,Lancamentos!$B:$B,"ENTRADA")</f>
        <v/>
      </c>
      <c r="H6886" s="14">
        <f>SUMIFS(Lancamentos!$G:$G,Lancamentos!$C:$C,$A6886,Lancamentos!$E:$E,$C6886,Lancamentos!$B:$B,"SAIDA_USO")</f>
        <v/>
      </c>
      <c r="I6886" s="14">
        <f>SUMIFS(Lancamentos!$G:$G,Lancamentos!$C:$C,$A6886,Lancamentos!$E:$E,$C6886,Lancamentos!$B:$B,"SAIDA_DESCARTE")</f>
        <v/>
      </c>
      <c r="J6886" s="14">
        <f>G6886-H6886-I6886</f>
        <v/>
      </c>
      <c r="K6886">
        <f>IF(A6886="","",IF(J6886&lt;=IFERROR(VLOOKUP(A6886,Produtos!$A:$E,5,FALSE),0),"ABAIXO DO MINIMO","OK"))</f>
        <v/>
      </c>
    </row>
    <row r="6887">
      <c r="B6887">
        <f>IFERROR(VLOOKUP(A6887,Produtos!A:B,2,FALSE),"")</f>
        <v/>
      </c>
      <c r="D6887" s="10">
        <f>IFERROR(INDEX(Lotes!$E:$E,MATCH(1,(Lotes!$A:$A=A6887)*(Lotes!$C:$C=C6887),0)),"")</f>
        <v/>
      </c>
      <c r="E6887" s="14">
        <f>IF(D6887="","",D6887-TODAY())</f>
        <v/>
      </c>
      <c r="F6887">
        <f>IF(D6887="","",IF(E6887&lt;0,"VENCIDO",IF(E6887&lt;=30,"VENCE EM &lt;= 30 DIAS",IF(E6887&lt;=60,"ATENCAO (31-60 DIAS)","OK"))))</f>
        <v/>
      </c>
      <c r="G6887" s="14">
        <f>SUMIFS(Lancamentos!$G:$G,Lancamentos!$C:$C,$A6887,Lancamentos!$E:$E,$C6887,Lancamentos!$B:$B,"ENTRADA")</f>
        <v/>
      </c>
      <c r="H6887" s="14">
        <f>SUMIFS(Lancamentos!$G:$G,Lancamentos!$C:$C,$A6887,Lancamentos!$E:$E,$C6887,Lancamentos!$B:$B,"SAIDA_USO")</f>
        <v/>
      </c>
      <c r="I6887" s="14">
        <f>SUMIFS(Lancamentos!$G:$G,Lancamentos!$C:$C,$A6887,Lancamentos!$E:$E,$C6887,Lancamentos!$B:$B,"SAIDA_DESCARTE")</f>
        <v/>
      </c>
      <c r="J6887" s="14">
        <f>G6887-H6887-I6887</f>
        <v/>
      </c>
      <c r="K6887">
        <f>IF(A6887="","",IF(J6887&lt;=IFERROR(VLOOKUP(A6887,Produtos!$A:$E,5,FALSE),0),"ABAIXO DO MINIMO","OK"))</f>
        <v/>
      </c>
    </row>
    <row r="6888">
      <c r="B6888">
        <f>IFERROR(VLOOKUP(A6888,Produtos!A:B,2,FALSE),"")</f>
        <v/>
      </c>
      <c r="D6888" s="10">
        <f>IFERROR(INDEX(Lotes!$E:$E,MATCH(1,(Lotes!$A:$A=A6888)*(Lotes!$C:$C=C6888),0)),"")</f>
        <v/>
      </c>
      <c r="E6888" s="14">
        <f>IF(D6888="","",D6888-TODAY())</f>
        <v/>
      </c>
      <c r="F6888">
        <f>IF(D6888="","",IF(E6888&lt;0,"VENCIDO",IF(E6888&lt;=30,"VENCE EM &lt;= 30 DIAS",IF(E6888&lt;=60,"ATENCAO (31-60 DIAS)","OK"))))</f>
        <v/>
      </c>
      <c r="G6888" s="14">
        <f>SUMIFS(Lancamentos!$G:$G,Lancamentos!$C:$C,$A6888,Lancamentos!$E:$E,$C6888,Lancamentos!$B:$B,"ENTRADA")</f>
        <v/>
      </c>
      <c r="H6888" s="14">
        <f>SUMIFS(Lancamentos!$G:$G,Lancamentos!$C:$C,$A6888,Lancamentos!$E:$E,$C6888,Lancamentos!$B:$B,"SAIDA_USO")</f>
        <v/>
      </c>
      <c r="I6888" s="14">
        <f>SUMIFS(Lancamentos!$G:$G,Lancamentos!$C:$C,$A6888,Lancamentos!$E:$E,$C6888,Lancamentos!$B:$B,"SAIDA_DESCARTE")</f>
        <v/>
      </c>
      <c r="J6888" s="14">
        <f>G6888-H6888-I6888</f>
        <v/>
      </c>
      <c r="K6888">
        <f>IF(A6888="","",IF(J6888&lt;=IFERROR(VLOOKUP(A6888,Produtos!$A:$E,5,FALSE),0),"ABAIXO DO MINIMO","OK"))</f>
        <v/>
      </c>
    </row>
    <row r="6889">
      <c r="B6889">
        <f>IFERROR(VLOOKUP(A6889,Produtos!A:B,2,FALSE),"")</f>
        <v/>
      </c>
      <c r="D6889" s="10">
        <f>IFERROR(INDEX(Lotes!$E:$E,MATCH(1,(Lotes!$A:$A=A6889)*(Lotes!$C:$C=C6889),0)),"")</f>
        <v/>
      </c>
      <c r="E6889" s="14">
        <f>IF(D6889="","",D6889-TODAY())</f>
        <v/>
      </c>
      <c r="F6889">
        <f>IF(D6889="","",IF(E6889&lt;0,"VENCIDO",IF(E6889&lt;=30,"VENCE EM &lt;= 30 DIAS",IF(E6889&lt;=60,"ATENCAO (31-60 DIAS)","OK"))))</f>
        <v/>
      </c>
      <c r="G6889" s="14">
        <f>SUMIFS(Lancamentos!$G:$G,Lancamentos!$C:$C,$A6889,Lancamentos!$E:$E,$C6889,Lancamentos!$B:$B,"ENTRADA")</f>
        <v/>
      </c>
      <c r="H6889" s="14">
        <f>SUMIFS(Lancamentos!$G:$G,Lancamentos!$C:$C,$A6889,Lancamentos!$E:$E,$C6889,Lancamentos!$B:$B,"SAIDA_USO")</f>
        <v/>
      </c>
      <c r="I6889" s="14">
        <f>SUMIFS(Lancamentos!$G:$G,Lancamentos!$C:$C,$A6889,Lancamentos!$E:$E,$C6889,Lancamentos!$B:$B,"SAIDA_DESCARTE")</f>
        <v/>
      </c>
      <c r="J6889" s="14">
        <f>G6889-H6889-I6889</f>
        <v/>
      </c>
      <c r="K6889">
        <f>IF(A6889="","",IF(J6889&lt;=IFERROR(VLOOKUP(A6889,Produtos!$A:$E,5,FALSE),0),"ABAIXO DO MINIMO","OK"))</f>
        <v/>
      </c>
    </row>
    <row r="6890">
      <c r="B6890">
        <f>IFERROR(VLOOKUP(A6890,Produtos!A:B,2,FALSE),"")</f>
        <v/>
      </c>
      <c r="D6890" s="10">
        <f>IFERROR(INDEX(Lotes!$E:$E,MATCH(1,(Lotes!$A:$A=A6890)*(Lotes!$C:$C=C6890),0)),"")</f>
        <v/>
      </c>
      <c r="E6890" s="14">
        <f>IF(D6890="","",D6890-TODAY())</f>
        <v/>
      </c>
      <c r="F6890">
        <f>IF(D6890="","",IF(E6890&lt;0,"VENCIDO",IF(E6890&lt;=30,"VENCE EM &lt;= 30 DIAS",IF(E6890&lt;=60,"ATENCAO (31-60 DIAS)","OK"))))</f>
        <v/>
      </c>
      <c r="G6890" s="14">
        <f>SUMIFS(Lancamentos!$G:$G,Lancamentos!$C:$C,$A6890,Lancamentos!$E:$E,$C6890,Lancamentos!$B:$B,"ENTRADA")</f>
        <v/>
      </c>
      <c r="H6890" s="14">
        <f>SUMIFS(Lancamentos!$G:$G,Lancamentos!$C:$C,$A6890,Lancamentos!$E:$E,$C6890,Lancamentos!$B:$B,"SAIDA_USO")</f>
        <v/>
      </c>
      <c r="I6890" s="14">
        <f>SUMIFS(Lancamentos!$G:$G,Lancamentos!$C:$C,$A6890,Lancamentos!$E:$E,$C6890,Lancamentos!$B:$B,"SAIDA_DESCARTE")</f>
        <v/>
      </c>
      <c r="J6890" s="14">
        <f>G6890-H6890-I6890</f>
        <v/>
      </c>
      <c r="K6890">
        <f>IF(A6890="","",IF(J6890&lt;=IFERROR(VLOOKUP(A6890,Produtos!$A:$E,5,FALSE),0),"ABAIXO DO MINIMO","OK"))</f>
        <v/>
      </c>
    </row>
    <row r="6891">
      <c r="B6891">
        <f>IFERROR(VLOOKUP(A6891,Produtos!A:B,2,FALSE),"")</f>
        <v/>
      </c>
      <c r="D6891" s="10">
        <f>IFERROR(INDEX(Lotes!$E:$E,MATCH(1,(Lotes!$A:$A=A6891)*(Lotes!$C:$C=C6891),0)),"")</f>
        <v/>
      </c>
      <c r="E6891" s="14">
        <f>IF(D6891="","",D6891-TODAY())</f>
        <v/>
      </c>
      <c r="F6891">
        <f>IF(D6891="","",IF(E6891&lt;0,"VENCIDO",IF(E6891&lt;=30,"VENCE EM &lt;= 30 DIAS",IF(E6891&lt;=60,"ATENCAO (31-60 DIAS)","OK"))))</f>
        <v/>
      </c>
      <c r="G6891" s="14">
        <f>SUMIFS(Lancamentos!$G:$G,Lancamentos!$C:$C,$A6891,Lancamentos!$E:$E,$C6891,Lancamentos!$B:$B,"ENTRADA")</f>
        <v/>
      </c>
      <c r="H6891" s="14">
        <f>SUMIFS(Lancamentos!$G:$G,Lancamentos!$C:$C,$A6891,Lancamentos!$E:$E,$C6891,Lancamentos!$B:$B,"SAIDA_USO")</f>
        <v/>
      </c>
      <c r="I6891" s="14">
        <f>SUMIFS(Lancamentos!$G:$G,Lancamentos!$C:$C,$A6891,Lancamentos!$E:$E,$C6891,Lancamentos!$B:$B,"SAIDA_DESCARTE")</f>
        <v/>
      </c>
      <c r="J6891" s="14">
        <f>G6891-H6891-I6891</f>
        <v/>
      </c>
      <c r="K6891">
        <f>IF(A6891="","",IF(J6891&lt;=IFERROR(VLOOKUP(A6891,Produtos!$A:$E,5,FALSE),0),"ABAIXO DO MINIMO","OK"))</f>
        <v/>
      </c>
    </row>
    <row r="6892">
      <c r="B6892">
        <f>IFERROR(VLOOKUP(A6892,Produtos!A:B,2,FALSE),"")</f>
        <v/>
      </c>
      <c r="D6892" s="10">
        <f>IFERROR(INDEX(Lotes!$E:$E,MATCH(1,(Lotes!$A:$A=A6892)*(Lotes!$C:$C=C6892),0)),"")</f>
        <v/>
      </c>
      <c r="E6892" s="14">
        <f>IF(D6892="","",D6892-TODAY())</f>
        <v/>
      </c>
      <c r="F6892">
        <f>IF(D6892="","",IF(E6892&lt;0,"VENCIDO",IF(E6892&lt;=30,"VENCE EM &lt;= 30 DIAS",IF(E6892&lt;=60,"ATENCAO (31-60 DIAS)","OK"))))</f>
        <v/>
      </c>
      <c r="G6892" s="14">
        <f>SUMIFS(Lancamentos!$G:$G,Lancamentos!$C:$C,$A6892,Lancamentos!$E:$E,$C6892,Lancamentos!$B:$B,"ENTRADA")</f>
        <v/>
      </c>
      <c r="H6892" s="14">
        <f>SUMIFS(Lancamentos!$G:$G,Lancamentos!$C:$C,$A6892,Lancamentos!$E:$E,$C6892,Lancamentos!$B:$B,"SAIDA_USO")</f>
        <v/>
      </c>
      <c r="I6892" s="14">
        <f>SUMIFS(Lancamentos!$G:$G,Lancamentos!$C:$C,$A6892,Lancamentos!$E:$E,$C6892,Lancamentos!$B:$B,"SAIDA_DESCARTE")</f>
        <v/>
      </c>
      <c r="J6892" s="14">
        <f>G6892-H6892-I6892</f>
        <v/>
      </c>
      <c r="K6892">
        <f>IF(A6892="","",IF(J6892&lt;=IFERROR(VLOOKUP(A6892,Produtos!$A:$E,5,FALSE),0),"ABAIXO DO MINIMO","OK"))</f>
        <v/>
      </c>
    </row>
    <row r="6893">
      <c r="B6893">
        <f>IFERROR(VLOOKUP(A6893,Produtos!A:B,2,FALSE),"")</f>
        <v/>
      </c>
      <c r="D6893" s="10">
        <f>IFERROR(INDEX(Lotes!$E:$E,MATCH(1,(Lotes!$A:$A=A6893)*(Lotes!$C:$C=C6893),0)),"")</f>
        <v/>
      </c>
      <c r="E6893" s="14">
        <f>IF(D6893="","",D6893-TODAY())</f>
        <v/>
      </c>
      <c r="F6893">
        <f>IF(D6893="","",IF(E6893&lt;0,"VENCIDO",IF(E6893&lt;=30,"VENCE EM &lt;= 30 DIAS",IF(E6893&lt;=60,"ATENCAO (31-60 DIAS)","OK"))))</f>
        <v/>
      </c>
      <c r="G6893" s="14">
        <f>SUMIFS(Lancamentos!$G:$G,Lancamentos!$C:$C,$A6893,Lancamentos!$E:$E,$C6893,Lancamentos!$B:$B,"ENTRADA")</f>
        <v/>
      </c>
      <c r="H6893" s="14">
        <f>SUMIFS(Lancamentos!$G:$G,Lancamentos!$C:$C,$A6893,Lancamentos!$E:$E,$C6893,Lancamentos!$B:$B,"SAIDA_USO")</f>
        <v/>
      </c>
      <c r="I6893" s="14">
        <f>SUMIFS(Lancamentos!$G:$G,Lancamentos!$C:$C,$A6893,Lancamentos!$E:$E,$C6893,Lancamentos!$B:$B,"SAIDA_DESCARTE")</f>
        <v/>
      </c>
      <c r="J6893" s="14">
        <f>G6893-H6893-I6893</f>
        <v/>
      </c>
      <c r="K6893">
        <f>IF(A6893="","",IF(J6893&lt;=IFERROR(VLOOKUP(A6893,Produtos!$A:$E,5,FALSE),0),"ABAIXO DO MINIMO","OK"))</f>
        <v/>
      </c>
    </row>
    <row r="6894">
      <c r="B6894">
        <f>IFERROR(VLOOKUP(A6894,Produtos!A:B,2,FALSE),"")</f>
        <v/>
      </c>
      <c r="D6894" s="10">
        <f>IFERROR(INDEX(Lotes!$E:$E,MATCH(1,(Lotes!$A:$A=A6894)*(Lotes!$C:$C=C6894),0)),"")</f>
        <v/>
      </c>
      <c r="E6894" s="14">
        <f>IF(D6894="","",D6894-TODAY())</f>
        <v/>
      </c>
      <c r="F6894">
        <f>IF(D6894="","",IF(E6894&lt;0,"VENCIDO",IF(E6894&lt;=30,"VENCE EM &lt;= 30 DIAS",IF(E6894&lt;=60,"ATENCAO (31-60 DIAS)","OK"))))</f>
        <v/>
      </c>
      <c r="G6894" s="14">
        <f>SUMIFS(Lancamentos!$G:$G,Lancamentos!$C:$C,$A6894,Lancamentos!$E:$E,$C6894,Lancamentos!$B:$B,"ENTRADA")</f>
        <v/>
      </c>
      <c r="H6894" s="14">
        <f>SUMIFS(Lancamentos!$G:$G,Lancamentos!$C:$C,$A6894,Lancamentos!$E:$E,$C6894,Lancamentos!$B:$B,"SAIDA_USO")</f>
        <v/>
      </c>
      <c r="I6894" s="14">
        <f>SUMIFS(Lancamentos!$G:$G,Lancamentos!$C:$C,$A6894,Lancamentos!$E:$E,$C6894,Lancamentos!$B:$B,"SAIDA_DESCARTE")</f>
        <v/>
      </c>
      <c r="J6894" s="14">
        <f>G6894-H6894-I6894</f>
        <v/>
      </c>
      <c r="K6894">
        <f>IF(A6894="","",IF(J6894&lt;=IFERROR(VLOOKUP(A6894,Produtos!$A:$E,5,FALSE),0),"ABAIXO DO MINIMO","OK"))</f>
        <v/>
      </c>
    </row>
    <row r="6895">
      <c r="B6895">
        <f>IFERROR(VLOOKUP(A6895,Produtos!A:B,2,FALSE),"")</f>
        <v/>
      </c>
      <c r="D6895" s="10">
        <f>IFERROR(INDEX(Lotes!$E:$E,MATCH(1,(Lotes!$A:$A=A6895)*(Lotes!$C:$C=C6895),0)),"")</f>
        <v/>
      </c>
      <c r="E6895" s="14">
        <f>IF(D6895="","",D6895-TODAY())</f>
        <v/>
      </c>
      <c r="F6895">
        <f>IF(D6895="","",IF(E6895&lt;0,"VENCIDO",IF(E6895&lt;=30,"VENCE EM &lt;= 30 DIAS",IF(E6895&lt;=60,"ATENCAO (31-60 DIAS)","OK"))))</f>
        <v/>
      </c>
      <c r="G6895" s="14">
        <f>SUMIFS(Lancamentos!$G:$G,Lancamentos!$C:$C,$A6895,Lancamentos!$E:$E,$C6895,Lancamentos!$B:$B,"ENTRADA")</f>
        <v/>
      </c>
      <c r="H6895" s="14">
        <f>SUMIFS(Lancamentos!$G:$G,Lancamentos!$C:$C,$A6895,Lancamentos!$E:$E,$C6895,Lancamentos!$B:$B,"SAIDA_USO")</f>
        <v/>
      </c>
      <c r="I6895" s="14">
        <f>SUMIFS(Lancamentos!$G:$G,Lancamentos!$C:$C,$A6895,Lancamentos!$E:$E,$C6895,Lancamentos!$B:$B,"SAIDA_DESCARTE")</f>
        <v/>
      </c>
      <c r="J6895" s="14">
        <f>G6895-H6895-I6895</f>
        <v/>
      </c>
      <c r="K6895">
        <f>IF(A6895="","",IF(J6895&lt;=IFERROR(VLOOKUP(A6895,Produtos!$A:$E,5,FALSE),0),"ABAIXO DO MINIMO","OK"))</f>
        <v/>
      </c>
    </row>
    <row r="6896">
      <c r="B6896">
        <f>IFERROR(VLOOKUP(A6896,Produtos!A:B,2,FALSE),"")</f>
        <v/>
      </c>
      <c r="D6896" s="10">
        <f>IFERROR(INDEX(Lotes!$E:$E,MATCH(1,(Lotes!$A:$A=A6896)*(Lotes!$C:$C=C6896),0)),"")</f>
        <v/>
      </c>
      <c r="E6896" s="14">
        <f>IF(D6896="","",D6896-TODAY())</f>
        <v/>
      </c>
      <c r="F6896">
        <f>IF(D6896="","",IF(E6896&lt;0,"VENCIDO",IF(E6896&lt;=30,"VENCE EM &lt;= 30 DIAS",IF(E6896&lt;=60,"ATENCAO (31-60 DIAS)","OK"))))</f>
        <v/>
      </c>
      <c r="G6896" s="14">
        <f>SUMIFS(Lancamentos!$G:$G,Lancamentos!$C:$C,$A6896,Lancamentos!$E:$E,$C6896,Lancamentos!$B:$B,"ENTRADA")</f>
        <v/>
      </c>
      <c r="H6896" s="14">
        <f>SUMIFS(Lancamentos!$G:$G,Lancamentos!$C:$C,$A6896,Lancamentos!$E:$E,$C6896,Lancamentos!$B:$B,"SAIDA_USO")</f>
        <v/>
      </c>
      <c r="I6896" s="14">
        <f>SUMIFS(Lancamentos!$G:$G,Lancamentos!$C:$C,$A6896,Lancamentos!$E:$E,$C6896,Lancamentos!$B:$B,"SAIDA_DESCARTE")</f>
        <v/>
      </c>
      <c r="J6896" s="14">
        <f>G6896-H6896-I6896</f>
        <v/>
      </c>
      <c r="K6896">
        <f>IF(A6896="","",IF(J6896&lt;=IFERROR(VLOOKUP(A6896,Produtos!$A:$E,5,FALSE),0),"ABAIXO DO MINIMO","OK"))</f>
        <v/>
      </c>
    </row>
    <row r="6897">
      <c r="B6897">
        <f>IFERROR(VLOOKUP(A6897,Produtos!A:B,2,FALSE),"")</f>
        <v/>
      </c>
      <c r="D6897" s="10">
        <f>IFERROR(INDEX(Lotes!$E:$E,MATCH(1,(Lotes!$A:$A=A6897)*(Lotes!$C:$C=C6897),0)),"")</f>
        <v/>
      </c>
      <c r="E6897" s="14">
        <f>IF(D6897="","",D6897-TODAY())</f>
        <v/>
      </c>
      <c r="F6897">
        <f>IF(D6897="","",IF(E6897&lt;0,"VENCIDO",IF(E6897&lt;=30,"VENCE EM &lt;= 30 DIAS",IF(E6897&lt;=60,"ATENCAO (31-60 DIAS)","OK"))))</f>
        <v/>
      </c>
      <c r="G6897" s="14">
        <f>SUMIFS(Lancamentos!$G:$G,Lancamentos!$C:$C,$A6897,Lancamentos!$E:$E,$C6897,Lancamentos!$B:$B,"ENTRADA")</f>
        <v/>
      </c>
      <c r="H6897" s="14">
        <f>SUMIFS(Lancamentos!$G:$G,Lancamentos!$C:$C,$A6897,Lancamentos!$E:$E,$C6897,Lancamentos!$B:$B,"SAIDA_USO")</f>
        <v/>
      </c>
      <c r="I6897" s="14">
        <f>SUMIFS(Lancamentos!$G:$G,Lancamentos!$C:$C,$A6897,Lancamentos!$E:$E,$C6897,Lancamentos!$B:$B,"SAIDA_DESCARTE")</f>
        <v/>
      </c>
      <c r="J6897" s="14">
        <f>G6897-H6897-I6897</f>
        <v/>
      </c>
      <c r="K6897">
        <f>IF(A6897="","",IF(J6897&lt;=IFERROR(VLOOKUP(A6897,Produtos!$A:$E,5,FALSE),0),"ABAIXO DO MINIMO","OK"))</f>
        <v/>
      </c>
    </row>
    <row r="6898">
      <c r="B6898">
        <f>IFERROR(VLOOKUP(A6898,Produtos!A:B,2,FALSE),"")</f>
        <v/>
      </c>
      <c r="D6898" s="10">
        <f>IFERROR(INDEX(Lotes!$E:$E,MATCH(1,(Lotes!$A:$A=A6898)*(Lotes!$C:$C=C6898),0)),"")</f>
        <v/>
      </c>
      <c r="E6898" s="14">
        <f>IF(D6898="","",D6898-TODAY())</f>
        <v/>
      </c>
      <c r="F6898">
        <f>IF(D6898="","",IF(E6898&lt;0,"VENCIDO",IF(E6898&lt;=30,"VENCE EM &lt;= 30 DIAS",IF(E6898&lt;=60,"ATENCAO (31-60 DIAS)","OK"))))</f>
        <v/>
      </c>
      <c r="G6898" s="14">
        <f>SUMIFS(Lancamentos!$G:$G,Lancamentos!$C:$C,$A6898,Lancamentos!$E:$E,$C6898,Lancamentos!$B:$B,"ENTRADA")</f>
        <v/>
      </c>
      <c r="H6898" s="14">
        <f>SUMIFS(Lancamentos!$G:$G,Lancamentos!$C:$C,$A6898,Lancamentos!$E:$E,$C6898,Lancamentos!$B:$B,"SAIDA_USO")</f>
        <v/>
      </c>
      <c r="I6898" s="14">
        <f>SUMIFS(Lancamentos!$G:$G,Lancamentos!$C:$C,$A6898,Lancamentos!$E:$E,$C6898,Lancamentos!$B:$B,"SAIDA_DESCARTE")</f>
        <v/>
      </c>
      <c r="J6898" s="14">
        <f>G6898-H6898-I6898</f>
        <v/>
      </c>
      <c r="K6898">
        <f>IF(A6898="","",IF(J6898&lt;=IFERROR(VLOOKUP(A6898,Produtos!$A:$E,5,FALSE),0),"ABAIXO DO MINIMO","OK"))</f>
        <v/>
      </c>
    </row>
    <row r="6899">
      <c r="B6899">
        <f>IFERROR(VLOOKUP(A6899,Produtos!A:B,2,FALSE),"")</f>
        <v/>
      </c>
      <c r="D6899" s="10">
        <f>IFERROR(INDEX(Lotes!$E:$E,MATCH(1,(Lotes!$A:$A=A6899)*(Lotes!$C:$C=C6899),0)),"")</f>
        <v/>
      </c>
      <c r="E6899" s="14">
        <f>IF(D6899="","",D6899-TODAY())</f>
        <v/>
      </c>
      <c r="F6899">
        <f>IF(D6899="","",IF(E6899&lt;0,"VENCIDO",IF(E6899&lt;=30,"VENCE EM &lt;= 30 DIAS",IF(E6899&lt;=60,"ATENCAO (31-60 DIAS)","OK"))))</f>
        <v/>
      </c>
      <c r="G6899" s="14">
        <f>SUMIFS(Lancamentos!$G:$G,Lancamentos!$C:$C,$A6899,Lancamentos!$E:$E,$C6899,Lancamentos!$B:$B,"ENTRADA")</f>
        <v/>
      </c>
      <c r="H6899" s="14">
        <f>SUMIFS(Lancamentos!$G:$G,Lancamentos!$C:$C,$A6899,Lancamentos!$E:$E,$C6899,Lancamentos!$B:$B,"SAIDA_USO")</f>
        <v/>
      </c>
      <c r="I6899" s="14">
        <f>SUMIFS(Lancamentos!$G:$G,Lancamentos!$C:$C,$A6899,Lancamentos!$E:$E,$C6899,Lancamentos!$B:$B,"SAIDA_DESCARTE")</f>
        <v/>
      </c>
      <c r="J6899" s="14">
        <f>G6899-H6899-I6899</f>
        <v/>
      </c>
      <c r="K6899">
        <f>IF(A6899="","",IF(J6899&lt;=IFERROR(VLOOKUP(A6899,Produtos!$A:$E,5,FALSE),0),"ABAIXO DO MINIMO","OK"))</f>
        <v/>
      </c>
    </row>
    <row r="6900">
      <c r="B6900">
        <f>IFERROR(VLOOKUP(A6900,Produtos!A:B,2,FALSE),"")</f>
        <v/>
      </c>
      <c r="D6900" s="10">
        <f>IFERROR(INDEX(Lotes!$E:$E,MATCH(1,(Lotes!$A:$A=A6900)*(Lotes!$C:$C=C6900),0)),"")</f>
        <v/>
      </c>
      <c r="E6900" s="14">
        <f>IF(D6900="","",D6900-TODAY())</f>
        <v/>
      </c>
      <c r="F6900">
        <f>IF(D6900="","",IF(E6900&lt;0,"VENCIDO",IF(E6900&lt;=30,"VENCE EM &lt;= 30 DIAS",IF(E6900&lt;=60,"ATENCAO (31-60 DIAS)","OK"))))</f>
        <v/>
      </c>
      <c r="G6900" s="14">
        <f>SUMIFS(Lancamentos!$G:$G,Lancamentos!$C:$C,$A6900,Lancamentos!$E:$E,$C6900,Lancamentos!$B:$B,"ENTRADA")</f>
        <v/>
      </c>
      <c r="H6900" s="14">
        <f>SUMIFS(Lancamentos!$G:$G,Lancamentos!$C:$C,$A6900,Lancamentos!$E:$E,$C6900,Lancamentos!$B:$B,"SAIDA_USO")</f>
        <v/>
      </c>
      <c r="I6900" s="14">
        <f>SUMIFS(Lancamentos!$G:$G,Lancamentos!$C:$C,$A6900,Lancamentos!$E:$E,$C6900,Lancamentos!$B:$B,"SAIDA_DESCARTE")</f>
        <v/>
      </c>
      <c r="J6900" s="14">
        <f>G6900-H6900-I6900</f>
        <v/>
      </c>
      <c r="K6900">
        <f>IF(A6900="","",IF(J6900&lt;=IFERROR(VLOOKUP(A6900,Produtos!$A:$E,5,FALSE),0),"ABAIXO DO MINIMO","OK"))</f>
        <v/>
      </c>
    </row>
    <row r="6901">
      <c r="B6901">
        <f>IFERROR(VLOOKUP(A6901,Produtos!A:B,2,FALSE),"")</f>
        <v/>
      </c>
      <c r="D6901" s="10">
        <f>IFERROR(INDEX(Lotes!$E:$E,MATCH(1,(Lotes!$A:$A=A6901)*(Lotes!$C:$C=C6901),0)),"")</f>
        <v/>
      </c>
      <c r="E6901" s="14">
        <f>IF(D6901="","",D6901-TODAY())</f>
        <v/>
      </c>
      <c r="F6901">
        <f>IF(D6901="","",IF(E6901&lt;0,"VENCIDO",IF(E6901&lt;=30,"VENCE EM &lt;= 30 DIAS",IF(E6901&lt;=60,"ATENCAO (31-60 DIAS)","OK"))))</f>
        <v/>
      </c>
      <c r="G6901" s="14">
        <f>SUMIFS(Lancamentos!$G:$G,Lancamentos!$C:$C,$A6901,Lancamentos!$E:$E,$C6901,Lancamentos!$B:$B,"ENTRADA")</f>
        <v/>
      </c>
      <c r="H6901" s="14">
        <f>SUMIFS(Lancamentos!$G:$G,Lancamentos!$C:$C,$A6901,Lancamentos!$E:$E,$C6901,Lancamentos!$B:$B,"SAIDA_USO")</f>
        <v/>
      </c>
      <c r="I6901" s="14">
        <f>SUMIFS(Lancamentos!$G:$G,Lancamentos!$C:$C,$A6901,Lancamentos!$E:$E,$C6901,Lancamentos!$B:$B,"SAIDA_DESCARTE")</f>
        <v/>
      </c>
      <c r="J6901" s="14">
        <f>G6901-H6901-I6901</f>
        <v/>
      </c>
      <c r="K6901">
        <f>IF(A6901="","",IF(J6901&lt;=IFERROR(VLOOKUP(A6901,Produtos!$A:$E,5,FALSE),0),"ABAIXO DO MINIMO","OK"))</f>
        <v/>
      </c>
    </row>
    <row r="6902">
      <c r="B6902">
        <f>IFERROR(VLOOKUP(A6902,Produtos!A:B,2,FALSE),"")</f>
        <v/>
      </c>
      <c r="D6902" s="10">
        <f>IFERROR(INDEX(Lotes!$E:$E,MATCH(1,(Lotes!$A:$A=A6902)*(Lotes!$C:$C=C6902),0)),"")</f>
        <v/>
      </c>
      <c r="E6902" s="14">
        <f>IF(D6902="","",D6902-TODAY())</f>
        <v/>
      </c>
      <c r="F6902">
        <f>IF(D6902="","",IF(E6902&lt;0,"VENCIDO",IF(E6902&lt;=30,"VENCE EM &lt;= 30 DIAS",IF(E6902&lt;=60,"ATENCAO (31-60 DIAS)","OK"))))</f>
        <v/>
      </c>
      <c r="G6902" s="14">
        <f>SUMIFS(Lancamentos!$G:$G,Lancamentos!$C:$C,$A6902,Lancamentos!$E:$E,$C6902,Lancamentos!$B:$B,"ENTRADA")</f>
        <v/>
      </c>
      <c r="H6902" s="14">
        <f>SUMIFS(Lancamentos!$G:$G,Lancamentos!$C:$C,$A6902,Lancamentos!$E:$E,$C6902,Lancamentos!$B:$B,"SAIDA_USO")</f>
        <v/>
      </c>
      <c r="I6902" s="14">
        <f>SUMIFS(Lancamentos!$G:$G,Lancamentos!$C:$C,$A6902,Lancamentos!$E:$E,$C6902,Lancamentos!$B:$B,"SAIDA_DESCARTE")</f>
        <v/>
      </c>
      <c r="J6902" s="14">
        <f>G6902-H6902-I6902</f>
        <v/>
      </c>
      <c r="K6902">
        <f>IF(A6902="","",IF(J6902&lt;=IFERROR(VLOOKUP(A6902,Produtos!$A:$E,5,FALSE),0),"ABAIXO DO MINIMO","OK"))</f>
        <v/>
      </c>
    </row>
    <row r="6903">
      <c r="B6903">
        <f>IFERROR(VLOOKUP(A6903,Produtos!A:B,2,FALSE),"")</f>
        <v/>
      </c>
      <c r="D6903" s="10">
        <f>IFERROR(INDEX(Lotes!$E:$E,MATCH(1,(Lotes!$A:$A=A6903)*(Lotes!$C:$C=C6903),0)),"")</f>
        <v/>
      </c>
      <c r="E6903" s="14">
        <f>IF(D6903="","",D6903-TODAY())</f>
        <v/>
      </c>
      <c r="F6903">
        <f>IF(D6903="","",IF(E6903&lt;0,"VENCIDO",IF(E6903&lt;=30,"VENCE EM &lt;= 30 DIAS",IF(E6903&lt;=60,"ATENCAO (31-60 DIAS)","OK"))))</f>
        <v/>
      </c>
      <c r="G6903" s="14">
        <f>SUMIFS(Lancamentos!$G:$G,Lancamentos!$C:$C,$A6903,Lancamentos!$E:$E,$C6903,Lancamentos!$B:$B,"ENTRADA")</f>
        <v/>
      </c>
      <c r="H6903" s="14">
        <f>SUMIFS(Lancamentos!$G:$G,Lancamentos!$C:$C,$A6903,Lancamentos!$E:$E,$C6903,Lancamentos!$B:$B,"SAIDA_USO")</f>
        <v/>
      </c>
      <c r="I6903" s="14">
        <f>SUMIFS(Lancamentos!$G:$G,Lancamentos!$C:$C,$A6903,Lancamentos!$E:$E,$C6903,Lancamentos!$B:$B,"SAIDA_DESCARTE")</f>
        <v/>
      </c>
      <c r="J6903" s="14">
        <f>G6903-H6903-I6903</f>
        <v/>
      </c>
      <c r="K6903">
        <f>IF(A6903="","",IF(J6903&lt;=IFERROR(VLOOKUP(A6903,Produtos!$A:$E,5,FALSE),0),"ABAIXO DO MINIMO","OK"))</f>
        <v/>
      </c>
    </row>
    <row r="6904">
      <c r="B6904">
        <f>IFERROR(VLOOKUP(A6904,Produtos!A:B,2,FALSE),"")</f>
        <v/>
      </c>
      <c r="D6904" s="10">
        <f>IFERROR(INDEX(Lotes!$E:$E,MATCH(1,(Lotes!$A:$A=A6904)*(Lotes!$C:$C=C6904),0)),"")</f>
        <v/>
      </c>
      <c r="E6904" s="14">
        <f>IF(D6904="","",D6904-TODAY())</f>
        <v/>
      </c>
      <c r="F6904">
        <f>IF(D6904="","",IF(E6904&lt;0,"VENCIDO",IF(E6904&lt;=30,"VENCE EM &lt;= 30 DIAS",IF(E6904&lt;=60,"ATENCAO (31-60 DIAS)","OK"))))</f>
        <v/>
      </c>
      <c r="G6904" s="14">
        <f>SUMIFS(Lancamentos!$G:$G,Lancamentos!$C:$C,$A6904,Lancamentos!$E:$E,$C6904,Lancamentos!$B:$B,"ENTRADA")</f>
        <v/>
      </c>
      <c r="H6904" s="14">
        <f>SUMIFS(Lancamentos!$G:$G,Lancamentos!$C:$C,$A6904,Lancamentos!$E:$E,$C6904,Lancamentos!$B:$B,"SAIDA_USO")</f>
        <v/>
      </c>
      <c r="I6904" s="14">
        <f>SUMIFS(Lancamentos!$G:$G,Lancamentos!$C:$C,$A6904,Lancamentos!$E:$E,$C6904,Lancamentos!$B:$B,"SAIDA_DESCARTE")</f>
        <v/>
      </c>
      <c r="J6904" s="14">
        <f>G6904-H6904-I6904</f>
        <v/>
      </c>
      <c r="K6904">
        <f>IF(A6904="","",IF(J6904&lt;=IFERROR(VLOOKUP(A6904,Produtos!$A:$E,5,FALSE),0),"ABAIXO DO MINIMO","OK"))</f>
        <v/>
      </c>
    </row>
    <row r="6905">
      <c r="B6905">
        <f>IFERROR(VLOOKUP(A6905,Produtos!A:B,2,FALSE),"")</f>
        <v/>
      </c>
      <c r="D6905" s="10">
        <f>IFERROR(INDEX(Lotes!$E:$E,MATCH(1,(Lotes!$A:$A=A6905)*(Lotes!$C:$C=C6905),0)),"")</f>
        <v/>
      </c>
      <c r="E6905" s="14">
        <f>IF(D6905="","",D6905-TODAY())</f>
        <v/>
      </c>
      <c r="F6905">
        <f>IF(D6905="","",IF(E6905&lt;0,"VENCIDO",IF(E6905&lt;=30,"VENCE EM &lt;= 30 DIAS",IF(E6905&lt;=60,"ATENCAO (31-60 DIAS)","OK"))))</f>
        <v/>
      </c>
      <c r="G6905" s="14">
        <f>SUMIFS(Lancamentos!$G:$G,Lancamentos!$C:$C,$A6905,Lancamentos!$E:$E,$C6905,Lancamentos!$B:$B,"ENTRADA")</f>
        <v/>
      </c>
      <c r="H6905" s="14">
        <f>SUMIFS(Lancamentos!$G:$G,Lancamentos!$C:$C,$A6905,Lancamentos!$E:$E,$C6905,Lancamentos!$B:$B,"SAIDA_USO")</f>
        <v/>
      </c>
      <c r="I6905" s="14">
        <f>SUMIFS(Lancamentos!$G:$G,Lancamentos!$C:$C,$A6905,Lancamentos!$E:$E,$C6905,Lancamentos!$B:$B,"SAIDA_DESCARTE")</f>
        <v/>
      </c>
      <c r="J6905" s="14">
        <f>G6905-H6905-I6905</f>
        <v/>
      </c>
      <c r="K6905">
        <f>IF(A6905="","",IF(J6905&lt;=IFERROR(VLOOKUP(A6905,Produtos!$A:$E,5,FALSE),0),"ABAIXO DO MINIMO","OK"))</f>
        <v/>
      </c>
    </row>
    <row r="6906">
      <c r="B6906">
        <f>IFERROR(VLOOKUP(A6906,Produtos!A:B,2,FALSE),"")</f>
        <v/>
      </c>
      <c r="D6906" s="10">
        <f>IFERROR(INDEX(Lotes!$E:$E,MATCH(1,(Lotes!$A:$A=A6906)*(Lotes!$C:$C=C6906),0)),"")</f>
        <v/>
      </c>
      <c r="E6906" s="14">
        <f>IF(D6906="","",D6906-TODAY())</f>
        <v/>
      </c>
      <c r="F6906">
        <f>IF(D6906="","",IF(E6906&lt;0,"VENCIDO",IF(E6906&lt;=30,"VENCE EM &lt;= 30 DIAS",IF(E6906&lt;=60,"ATENCAO (31-60 DIAS)","OK"))))</f>
        <v/>
      </c>
      <c r="G6906" s="14">
        <f>SUMIFS(Lancamentos!$G:$G,Lancamentos!$C:$C,$A6906,Lancamentos!$E:$E,$C6906,Lancamentos!$B:$B,"ENTRADA")</f>
        <v/>
      </c>
      <c r="H6906" s="14">
        <f>SUMIFS(Lancamentos!$G:$G,Lancamentos!$C:$C,$A6906,Lancamentos!$E:$E,$C6906,Lancamentos!$B:$B,"SAIDA_USO")</f>
        <v/>
      </c>
      <c r="I6906" s="14">
        <f>SUMIFS(Lancamentos!$G:$G,Lancamentos!$C:$C,$A6906,Lancamentos!$E:$E,$C6906,Lancamentos!$B:$B,"SAIDA_DESCARTE")</f>
        <v/>
      </c>
      <c r="J6906" s="14">
        <f>G6906-H6906-I6906</f>
        <v/>
      </c>
      <c r="K6906">
        <f>IF(A6906="","",IF(J6906&lt;=IFERROR(VLOOKUP(A6906,Produtos!$A:$E,5,FALSE),0),"ABAIXO DO MINIMO","OK"))</f>
        <v/>
      </c>
    </row>
    <row r="6907">
      <c r="B6907">
        <f>IFERROR(VLOOKUP(A6907,Produtos!A:B,2,FALSE),"")</f>
        <v/>
      </c>
      <c r="D6907" s="10">
        <f>IFERROR(INDEX(Lotes!$E:$E,MATCH(1,(Lotes!$A:$A=A6907)*(Lotes!$C:$C=C6907),0)),"")</f>
        <v/>
      </c>
      <c r="E6907" s="14">
        <f>IF(D6907="","",D6907-TODAY())</f>
        <v/>
      </c>
      <c r="F6907">
        <f>IF(D6907="","",IF(E6907&lt;0,"VENCIDO",IF(E6907&lt;=30,"VENCE EM &lt;= 30 DIAS",IF(E6907&lt;=60,"ATENCAO (31-60 DIAS)","OK"))))</f>
        <v/>
      </c>
      <c r="G6907" s="14">
        <f>SUMIFS(Lancamentos!$G:$G,Lancamentos!$C:$C,$A6907,Lancamentos!$E:$E,$C6907,Lancamentos!$B:$B,"ENTRADA")</f>
        <v/>
      </c>
      <c r="H6907" s="14">
        <f>SUMIFS(Lancamentos!$G:$G,Lancamentos!$C:$C,$A6907,Lancamentos!$E:$E,$C6907,Lancamentos!$B:$B,"SAIDA_USO")</f>
        <v/>
      </c>
      <c r="I6907" s="14">
        <f>SUMIFS(Lancamentos!$G:$G,Lancamentos!$C:$C,$A6907,Lancamentos!$E:$E,$C6907,Lancamentos!$B:$B,"SAIDA_DESCARTE")</f>
        <v/>
      </c>
      <c r="J6907" s="14">
        <f>G6907-H6907-I6907</f>
        <v/>
      </c>
      <c r="K6907">
        <f>IF(A6907="","",IF(J6907&lt;=IFERROR(VLOOKUP(A6907,Produtos!$A:$E,5,FALSE),0),"ABAIXO DO MINIMO","OK"))</f>
        <v/>
      </c>
    </row>
    <row r="6908">
      <c r="B6908">
        <f>IFERROR(VLOOKUP(A6908,Produtos!A:B,2,FALSE),"")</f>
        <v/>
      </c>
      <c r="D6908" s="10">
        <f>IFERROR(INDEX(Lotes!$E:$E,MATCH(1,(Lotes!$A:$A=A6908)*(Lotes!$C:$C=C6908),0)),"")</f>
        <v/>
      </c>
      <c r="E6908" s="14">
        <f>IF(D6908="","",D6908-TODAY())</f>
        <v/>
      </c>
      <c r="F6908">
        <f>IF(D6908="","",IF(E6908&lt;0,"VENCIDO",IF(E6908&lt;=30,"VENCE EM &lt;= 30 DIAS",IF(E6908&lt;=60,"ATENCAO (31-60 DIAS)","OK"))))</f>
        <v/>
      </c>
      <c r="G6908" s="14">
        <f>SUMIFS(Lancamentos!$G:$G,Lancamentos!$C:$C,$A6908,Lancamentos!$E:$E,$C6908,Lancamentos!$B:$B,"ENTRADA")</f>
        <v/>
      </c>
      <c r="H6908" s="14">
        <f>SUMIFS(Lancamentos!$G:$G,Lancamentos!$C:$C,$A6908,Lancamentos!$E:$E,$C6908,Lancamentos!$B:$B,"SAIDA_USO")</f>
        <v/>
      </c>
      <c r="I6908" s="14">
        <f>SUMIFS(Lancamentos!$G:$G,Lancamentos!$C:$C,$A6908,Lancamentos!$E:$E,$C6908,Lancamentos!$B:$B,"SAIDA_DESCARTE")</f>
        <v/>
      </c>
      <c r="J6908" s="14">
        <f>G6908-H6908-I6908</f>
        <v/>
      </c>
      <c r="K6908">
        <f>IF(A6908="","",IF(J6908&lt;=IFERROR(VLOOKUP(A6908,Produtos!$A:$E,5,FALSE),0),"ABAIXO DO MINIMO","OK"))</f>
        <v/>
      </c>
    </row>
    <row r="6909">
      <c r="B6909">
        <f>IFERROR(VLOOKUP(A6909,Produtos!A:B,2,FALSE),"")</f>
        <v/>
      </c>
      <c r="D6909" s="10">
        <f>IFERROR(INDEX(Lotes!$E:$E,MATCH(1,(Lotes!$A:$A=A6909)*(Lotes!$C:$C=C6909),0)),"")</f>
        <v/>
      </c>
      <c r="E6909" s="14">
        <f>IF(D6909="","",D6909-TODAY())</f>
        <v/>
      </c>
      <c r="F6909">
        <f>IF(D6909="","",IF(E6909&lt;0,"VENCIDO",IF(E6909&lt;=30,"VENCE EM &lt;= 30 DIAS",IF(E6909&lt;=60,"ATENCAO (31-60 DIAS)","OK"))))</f>
        <v/>
      </c>
      <c r="G6909" s="14">
        <f>SUMIFS(Lancamentos!$G:$G,Lancamentos!$C:$C,$A6909,Lancamentos!$E:$E,$C6909,Lancamentos!$B:$B,"ENTRADA")</f>
        <v/>
      </c>
      <c r="H6909" s="14">
        <f>SUMIFS(Lancamentos!$G:$G,Lancamentos!$C:$C,$A6909,Lancamentos!$E:$E,$C6909,Lancamentos!$B:$B,"SAIDA_USO")</f>
        <v/>
      </c>
      <c r="I6909" s="14">
        <f>SUMIFS(Lancamentos!$G:$G,Lancamentos!$C:$C,$A6909,Lancamentos!$E:$E,$C6909,Lancamentos!$B:$B,"SAIDA_DESCARTE")</f>
        <v/>
      </c>
      <c r="J6909" s="14">
        <f>G6909-H6909-I6909</f>
        <v/>
      </c>
      <c r="K6909">
        <f>IF(A6909="","",IF(J6909&lt;=IFERROR(VLOOKUP(A6909,Produtos!$A:$E,5,FALSE),0),"ABAIXO DO MINIMO","OK"))</f>
        <v/>
      </c>
    </row>
    <row r="6910">
      <c r="B6910">
        <f>IFERROR(VLOOKUP(A6910,Produtos!A:B,2,FALSE),"")</f>
        <v/>
      </c>
      <c r="D6910" s="10">
        <f>IFERROR(INDEX(Lotes!$E:$E,MATCH(1,(Lotes!$A:$A=A6910)*(Lotes!$C:$C=C6910),0)),"")</f>
        <v/>
      </c>
      <c r="E6910" s="14">
        <f>IF(D6910="","",D6910-TODAY())</f>
        <v/>
      </c>
      <c r="F6910">
        <f>IF(D6910="","",IF(E6910&lt;0,"VENCIDO",IF(E6910&lt;=30,"VENCE EM &lt;= 30 DIAS",IF(E6910&lt;=60,"ATENCAO (31-60 DIAS)","OK"))))</f>
        <v/>
      </c>
      <c r="G6910" s="14">
        <f>SUMIFS(Lancamentos!$G:$G,Lancamentos!$C:$C,$A6910,Lancamentos!$E:$E,$C6910,Lancamentos!$B:$B,"ENTRADA")</f>
        <v/>
      </c>
      <c r="H6910" s="14">
        <f>SUMIFS(Lancamentos!$G:$G,Lancamentos!$C:$C,$A6910,Lancamentos!$E:$E,$C6910,Lancamentos!$B:$B,"SAIDA_USO")</f>
        <v/>
      </c>
      <c r="I6910" s="14">
        <f>SUMIFS(Lancamentos!$G:$G,Lancamentos!$C:$C,$A6910,Lancamentos!$E:$E,$C6910,Lancamentos!$B:$B,"SAIDA_DESCARTE")</f>
        <v/>
      </c>
      <c r="J6910" s="14">
        <f>G6910-H6910-I6910</f>
        <v/>
      </c>
      <c r="K6910">
        <f>IF(A6910="","",IF(J6910&lt;=IFERROR(VLOOKUP(A6910,Produtos!$A:$E,5,FALSE),0),"ABAIXO DO MINIMO","OK"))</f>
        <v/>
      </c>
    </row>
    <row r="6911">
      <c r="B6911">
        <f>IFERROR(VLOOKUP(A6911,Produtos!A:B,2,FALSE),"")</f>
        <v/>
      </c>
      <c r="D6911" s="10">
        <f>IFERROR(INDEX(Lotes!$E:$E,MATCH(1,(Lotes!$A:$A=A6911)*(Lotes!$C:$C=C6911),0)),"")</f>
        <v/>
      </c>
      <c r="E6911" s="14">
        <f>IF(D6911="","",D6911-TODAY())</f>
        <v/>
      </c>
      <c r="F6911">
        <f>IF(D6911="","",IF(E6911&lt;0,"VENCIDO",IF(E6911&lt;=30,"VENCE EM &lt;= 30 DIAS",IF(E6911&lt;=60,"ATENCAO (31-60 DIAS)","OK"))))</f>
        <v/>
      </c>
      <c r="G6911" s="14">
        <f>SUMIFS(Lancamentos!$G:$G,Lancamentos!$C:$C,$A6911,Lancamentos!$E:$E,$C6911,Lancamentos!$B:$B,"ENTRADA")</f>
        <v/>
      </c>
      <c r="H6911" s="14">
        <f>SUMIFS(Lancamentos!$G:$G,Lancamentos!$C:$C,$A6911,Lancamentos!$E:$E,$C6911,Lancamentos!$B:$B,"SAIDA_USO")</f>
        <v/>
      </c>
      <c r="I6911" s="14">
        <f>SUMIFS(Lancamentos!$G:$G,Lancamentos!$C:$C,$A6911,Lancamentos!$E:$E,$C6911,Lancamentos!$B:$B,"SAIDA_DESCARTE")</f>
        <v/>
      </c>
      <c r="J6911" s="14">
        <f>G6911-H6911-I6911</f>
        <v/>
      </c>
      <c r="K6911">
        <f>IF(A6911="","",IF(J6911&lt;=IFERROR(VLOOKUP(A6911,Produtos!$A:$E,5,FALSE),0),"ABAIXO DO MINIMO","OK"))</f>
        <v/>
      </c>
    </row>
    <row r="6912">
      <c r="B6912">
        <f>IFERROR(VLOOKUP(A6912,Produtos!A:B,2,FALSE),"")</f>
        <v/>
      </c>
      <c r="D6912" s="10">
        <f>IFERROR(INDEX(Lotes!$E:$E,MATCH(1,(Lotes!$A:$A=A6912)*(Lotes!$C:$C=C6912),0)),"")</f>
        <v/>
      </c>
      <c r="E6912" s="14">
        <f>IF(D6912="","",D6912-TODAY())</f>
        <v/>
      </c>
      <c r="F6912">
        <f>IF(D6912="","",IF(E6912&lt;0,"VENCIDO",IF(E6912&lt;=30,"VENCE EM &lt;= 30 DIAS",IF(E6912&lt;=60,"ATENCAO (31-60 DIAS)","OK"))))</f>
        <v/>
      </c>
      <c r="G6912" s="14">
        <f>SUMIFS(Lancamentos!$G:$G,Lancamentos!$C:$C,$A6912,Lancamentos!$E:$E,$C6912,Lancamentos!$B:$B,"ENTRADA")</f>
        <v/>
      </c>
      <c r="H6912" s="14">
        <f>SUMIFS(Lancamentos!$G:$G,Lancamentos!$C:$C,$A6912,Lancamentos!$E:$E,$C6912,Lancamentos!$B:$B,"SAIDA_USO")</f>
        <v/>
      </c>
      <c r="I6912" s="14">
        <f>SUMIFS(Lancamentos!$G:$G,Lancamentos!$C:$C,$A6912,Lancamentos!$E:$E,$C6912,Lancamentos!$B:$B,"SAIDA_DESCARTE")</f>
        <v/>
      </c>
      <c r="J6912" s="14">
        <f>G6912-H6912-I6912</f>
        <v/>
      </c>
      <c r="K6912">
        <f>IF(A6912="","",IF(J6912&lt;=IFERROR(VLOOKUP(A6912,Produtos!$A:$E,5,FALSE),0),"ABAIXO DO MINIMO","OK"))</f>
        <v/>
      </c>
    </row>
    <row r="6913">
      <c r="B6913">
        <f>IFERROR(VLOOKUP(A6913,Produtos!A:B,2,FALSE),"")</f>
        <v/>
      </c>
      <c r="D6913" s="10">
        <f>IFERROR(INDEX(Lotes!$E:$E,MATCH(1,(Lotes!$A:$A=A6913)*(Lotes!$C:$C=C6913),0)),"")</f>
        <v/>
      </c>
      <c r="E6913" s="14">
        <f>IF(D6913="","",D6913-TODAY())</f>
        <v/>
      </c>
      <c r="F6913">
        <f>IF(D6913="","",IF(E6913&lt;0,"VENCIDO",IF(E6913&lt;=30,"VENCE EM &lt;= 30 DIAS",IF(E6913&lt;=60,"ATENCAO (31-60 DIAS)","OK"))))</f>
        <v/>
      </c>
      <c r="G6913" s="14">
        <f>SUMIFS(Lancamentos!$G:$G,Lancamentos!$C:$C,$A6913,Lancamentos!$E:$E,$C6913,Lancamentos!$B:$B,"ENTRADA")</f>
        <v/>
      </c>
      <c r="H6913" s="14">
        <f>SUMIFS(Lancamentos!$G:$G,Lancamentos!$C:$C,$A6913,Lancamentos!$E:$E,$C6913,Lancamentos!$B:$B,"SAIDA_USO")</f>
        <v/>
      </c>
      <c r="I6913" s="14">
        <f>SUMIFS(Lancamentos!$G:$G,Lancamentos!$C:$C,$A6913,Lancamentos!$E:$E,$C6913,Lancamentos!$B:$B,"SAIDA_DESCARTE")</f>
        <v/>
      </c>
      <c r="J6913" s="14">
        <f>G6913-H6913-I6913</f>
        <v/>
      </c>
      <c r="K6913">
        <f>IF(A6913="","",IF(J6913&lt;=IFERROR(VLOOKUP(A6913,Produtos!$A:$E,5,FALSE),0),"ABAIXO DO MINIMO","OK"))</f>
        <v/>
      </c>
    </row>
    <row r="6914">
      <c r="B6914">
        <f>IFERROR(VLOOKUP(A6914,Produtos!A:B,2,FALSE),"")</f>
        <v/>
      </c>
      <c r="D6914" s="10">
        <f>IFERROR(INDEX(Lotes!$E:$E,MATCH(1,(Lotes!$A:$A=A6914)*(Lotes!$C:$C=C6914),0)),"")</f>
        <v/>
      </c>
      <c r="E6914" s="14">
        <f>IF(D6914="","",D6914-TODAY())</f>
        <v/>
      </c>
      <c r="F6914">
        <f>IF(D6914="","",IF(E6914&lt;0,"VENCIDO",IF(E6914&lt;=30,"VENCE EM &lt;= 30 DIAS",IF(E6914&lt;=60,"ATENCAO (31-60 DIAS)","OK"))))</f>
        <v/>
      </c>
      <c r="G6914" s="14">
        <f>SUMIFS(Lancamentos!$G:$G,Lancamentos!$C:$C,$A6914,Lancamentos!$E:$E,$C6914,Lancamentos!$B:$B,"ENTRADA")</f>
        <v/>
      </c>
      <c r="H6914" s="14">
        <f>SUMIFS(Lancamentos!$G:$G,Lancamentos!$C:$C,$A6914,Lancamentos!$E:$E,$C6914,Lancamentos!$B:$B,"SAIDA_USO")</f>
        <v/>
      </c>
      <c r="I6914" s="14">
        <f>SUMIFS(Lancamentos!$G:$G,Lancamentos!$C:$C,$A6914,Lancamentos!$E:$E,$C6914,Lancamentos!$B:$B,"SAIDA_DESCARTE")</f>
        <v/>
      </c>
      <c r="J6914" s="14">
        <f>G6914-H6914-I6914</f>
        <v/>
      </c>
      <c r="K6914">
        <f>IF(A6914="","",IF(J6914&lt;=IFERROR(VLOOKUP(A6914,Produtos!$A:$E,5,FALSE),0),"ABAIXO DO MINIMO","OK"))</f>
        <v/>
      </c>
    </row>
    <row r="6915">
      <c r="B6915">
        <f>IFERROR(VLOOKUP(A6915,Produtos!A:B,2,FALSE),"")</f>
        <v/>
      </c>
      <c r="D6915" s="10">
        <f>IFERROR(INDEX(Lotes!$E:$E,MATCH(1,(Lotes!$A:$A=A6915)*(Lotes!$C:$C=C6915),0)),"")</f>
        <v/>
      </c>
      <c r="E6915" s="14">
        <f>IF(D6915="","",D6915-TODAY())</f>
        <v/>
      </c>
      <c r="F6915">
        <f>IF(D6915="","",IF(E6915&lt;0,"VENCIDO",IF(E6915&lt;=30,"VENCE EM &lt;= 30 DIAS",IF(E6915&lt;=60,"ATENCAO (31-60 DIAS)","OK"))))</f>
        <v/>
      </c>
      <c r="G6915" s="14">
        <f>SUMIFS(Lancamentos!$G:$G,Lancamentos!$C:$C,$A6915,Lancamentos!$E:$E,$C6915,Lancamentos!$B:$B,"ENTRADA")</f>
        <v/>
      </c>
      <c r="H6915" s="14">
        <f>SUMIFS(Lancamentos!$G:$G,Lancamentos!$C:$C,$A6915,Lancamentos!$E:$E,$C6915,Lancamentos!$B:$B,"SAIDA_USO")</f>
        <v/>
      </c>
      <c r="I6915" s="14">
        <f>SUMIFS(Lancamentos!$G:$G,Lancamentos!$C:$C,$A6915,Lancamentos!$E:$E,$C6915,Lancamentos!$B:$B,"SAIDA_DESCARTE")</f>
        <v/>
      </c>
      <c r="J6915" s="14">
        <f>G6915-H6915-I6915</f>
        <v/>
      </c>
      <c r="K6915">
        <f>IF(A6915="","",IF(J6915&lt;=IFERROR(VLOOKUP(A6915,Produtos!$A:$E,5,FALSE),0),"ABAIXO DO MINIMO","OK"))</f>
        <v/>
      </c>
    </row>
    <row r="6916">
      <c r="B6916">
        <f>IFERROR(VLOOKUP(A6916,Produtos!A:B,2,FALSE),"")</f>
        <v/>
      </c>
      <c r="D6916" s="10">
        <f>IFERROR(INDEX(Lotes!$E:$E,MATCH(1,(Lotes!$A:$A=A6916)*(Lotes!$C:$C=C6916),0)),"")</f>
        <v/>
      </c>
      <c r="E6916" s="14">
        <f>IF(D6916="","",D6916-TODAY())</f>
        <v/>
      </c>
      <c r="F6916">
        <f>IF(D6916="","",IF(E6916&lt;0,"VENCIDO",IF(E6916&lt;=30,"VENCE EM &lt;= 30 DIAS",IF(E6916&lt;=60,"ATENCAO (31-60 DIAS)","OK"))))</f>
        <v/>
      </c>
      <c r="G6916" s="14">
        <f>SUMIFS(Lancamentos!$G:$G,Lancamentos!$C:$C,$A6916,Lancamentos!$E:$E,$C6916,Lancamentos!$B:$B,"ENTRADA")</f>
        <v/>
      </c>
      <c r="H6916" s="14">
        <f>SUMIFS(Lancamentos!$G:$G,Lancamentos!$C:$C,$A6916,Lancamentos!$E:$E,$C6916,Lancamentos!$B:$B,"SAIDA_USO")</f>
        <v/>
      </c>
      <c r="I6916" s="14">
        <f>SUMIFS(Lancamentos!$G:$G,Lancamentos!$C:$C,$A6916,Lancamentos!$E:$E,$C6916,Lancamentos!$B:$B,"SAIDA_DESCARTE")</f>
        <v/>
      </c>
      <c r="J6916" s="14">
        <f>G6916-H6916-I6916</f>
        <v/>
      </c>
      <c r="K6916">
        <f>IF(A6916="","",IF(J6916&lt;=IFERROR(VLOOKUP(A6916,Produtos!$A:$E,5,FALSE),0),"ABAIXO DO MINIMO","OK"))</f>
        <v/>
      </c>
    </row>
    <row r="6917">
      <c r="B6917">
        <f>IFERROR(VLOOKUP(A6917,Produtos!A:B,2,FALSE),"")</f>
        <v/>
      </c>
      <c r="D6917" s="10">
        <f>IFERROR(INDEX(Lotes!$E:$E,MATCH(1,(Lotes!$A:$A=A6917)*(Lotes!$C:$C=C6917),0)),"")</f>
        <v/>
      </c>
      <c r="E6917" s="14">
        <f>IF(D6917="","",D6917-TODAY())</f>
        <v/>
      </c>
      <c r="F6917">
        <f>IF(D6917="","",IF(E6917&lt;0,"VENCIDO",IF(E6917&lt;=30,"VENCE EM &lt;= 30 DIAS",IF(E6917&lt;=60,"ATENCAO (31-60 DIAS)","OK"))))</f>
        <v/>
      </c>
      <c r="G6917" s="14">
        <f>SUMIFS(Lancamentos!$G:$G,Lancamentos!$C:$C,$A6917,Lancamentos!$E:$E,$C6917,Lancamentos!$B:$B,"ENTRADA")</f>
        <v/>
      </c>
      <c r="H6917" s="14">
        <f>SUMIFS(Lancamentos!$G:$G,Lancamentos!$C:$C,$A6917,Lancamentos!$E:$E,$C6917,Lancamentos!$B:$B,"SAIDA_USO")</f>
        <v/>
      </c>
      <c r="I6917" s="14">
        <f>SUMIFS(Lancamentos!$G:$G,Lancamentos!$C:$C,$A6917,Lancamentos!$E:$E,$C6917,Lancamentos!$B:$B,"SAIDA_DESCARTE")</f>
        <v/>
      </c>
      <c r="J6917" s="14">
        <f>G6917-H6917-I6917</f>
        <v/>
      </c>
      <c r="K6917">
        <f>IF(A6917="","",IF(J6917&lt;=IFERROR(VLOOKUP(A6917,Produtos!$A:$E,5,FALSE),0),"ABAIXO DO MINIMO","OK"))</f>
        <v/>
      </c>
    </row>
    <row r="6918">
      <c r="B6918">
        <f>IFERROR(VLOOKUP(A6918,Produtos!A:B,2,FALSE),"")</f>
        <v/>
      </c>
      <c r="D6918" s="10">
        <f>IFERROR(INDEX(Lotes!$E:$E,MATCH(1,(Lotes!$A:$A=A6918)*(Lotes!$C:$C=C6918),0)),"")</f>
        <v/>
      </c>
      <c r="E6918" s="14">
        <f>IF(D6918="","",D6918-TODAY())</f>
        <v/>
      </c>
      <c r="F6918">
        <f>IF(D6918="","",IF(E6918&lt;0,"VENCIDO",IF(E6918&lt;=30,"VENCE EM &lt;= 30 DIAS",IF(E6918&lt;=60,"ATENCAO (31-60 DIAS)","OK"))))</f>
        <v/>
      </c>
      <c r="G6918" s="14">
        <f>SUMIFS(Lancamentos!$G:$G,Lancamentos!$C:$C,$A6918,Lancamentos!$E:$E,$C6918,Lancamentos!$B:$B,"ENTRADA")</f>
        <v/>
      </c>
      <c r="H6918" s="14">
        <f>SUMIFS(Lancamentos!$G:$G,Lancamentos!$C:$C,$A6918,Lancamentos!$E:$E,$C6918,Lancamentos!$B:$B,"SAIDA_USO")</f>
        <v/>
      </c>
      <c r="I6918" s="14">
        <f>SUMIFS(Lancamentos!$G:$G,Lancamentos!$C:$C,$A6918,Lancamentos!$E:$E,$C6918,Lancamentos!$B:$B,"SAIDA_DESCARTE")</f>
        <v/>
      </c>
      <c r="J6918" s="14">
        <f>G6918-H6918-I6918</f>
        <v/>
      </c>
      <c r="K6918">
        <f>IF(A6918="","",IF(J6918&lt;=IFERROR(VLOOKUP(A6918,Produtos!$A:$E,5,FALSE),0),"ABAIXO DO MINIMO","OK"))</f>
        <v/>
      </c>
    </row>
    <row r="6919">
      <c r="B6919">
        <f>IFERROR(VLOOKUP(A6919,Produtos!A:B,2,FALSE),"")</f>
        <v/>
      </c>
      <c r="D6919" s="10">
        <f>IFERROR(INDEX(Lotes!$E:$E,MATCH(1,(Lotes!$A:$A=A6919)*(Lotes!$C:$C=C6919),0)),"")</f>
        <v/>
      </c>
      <c r="E6919" s="14">
        <f>IF(D6919="","",D6919-TODAY())</f>
        <v/>
      </c>
      <c r="F6919">
        <f>IF(D6919="","",IF(E6919&lt;0,"VENCIDO",IF(E6919&lt;=30,"VENCE EM &lt;= 30 DIAS",IF(E6919&lt;=60,"ATENCAO (31-60 DIAS)","OK"))))</f>
        <v/>
      </c>
      <c r="G6919" s="14">
        <f>SUMIFS(Lancamentos!$G:$G,Lancamentos!$C:$C,$A6919,Lancamentos!$E:$E,$C6919,Lancamentos!$B:$B,"ENTRADA")</f>
        <v/>
      </c>
      <c r="H6919" s="14">
        <f>SUMIFS(Lancamentos!$G:$G,Lancamentos!$C:$C,$A6919,Lancamentos!$E:$E,$C6919,Lancamentos!$B:$B,"SAIDA_USO")</f>
        <v/>
      </c>
      <c r="I6919" s="14">
        <f>SUMIFS(Lancamentos!$G:$G,Lancamentos!$C:$C,$A6919,Lancamentos!$E:$E,$C6919,Lancamentos!$B:$B,"SAIDA_DESCARTE")</f>
        <v/>
      </c>
      <c r="J6919" s="14">
        <f>G6919-H6919-I6919</f>
        <v/>
      </c>
      <c r="K6919">
        <f>IF(A6919="","",IF(J6919&lt;=IFERROR(VLOOKUP(A6919,Produtos!$A:$E,5,FALSE),0),"ABAIXO DO MINIMO","OK"))</f>
        <v/>
      </c>
    </row>
    <row r="6920">
      <c r="B6920">
        <f>IFERROR(VLOOKUP(A6920,Produtos!A:B,2,FALSE),"")</f>
        <v/>
      </c>
      <c r="D6920" s="10">
        <f>IFERROR(INDEX(Lotes!$E:$E,MATCH(1,(Lotes!$A:$A=A6920)*(Lotes!$C:$C=C6920),0)),"")</f>
        <v/>
      </c>
      <c r="E6920" s="14">
        <f>IF(D6920="","",D6920-TODAY())</f>
        <v/>
      </c>
      <c r="F6920">
        <f>IF(D6920="","",IF(E6920&lt;0,"VENCIDO",IF(E6920&lt;=30,"VENCE EM &lt;= 30 DIAS",IF(E6920&lt;=60,"ATENCAO (31-60 DIAS)","OK"))))</f>
        <v/>
      </c>
      <c r="G6920" s="14">
        <f>SUMIFS(Lancamentos!$G:$G,Lancamentos!$C:$C,$A6920,Lancamentos!$E:$E,$C6920,Lancamentos!$B:$B,"ENTRADA")</f>
        <v/>
      </c>
      <c r="H6920" s="14">
        <f>SUMIFS(Lancamentos!$G:$G,Lancamentos!$C:$C,$A6920,Lancamentos!$E:$E,$C6920,Lancamentos!$B:$B,"SAIDA_USO")</f>
        <v/>
      </c>
      <c r="I6920" s="14">
        <f>SUMIFS(Lancamentos!$G:$G,Lancamentos!$C:$C,$A6920,Lancamentos!$E:$E,$C6920,Lancamentos!$B:$B,"SAIDA_DESCARTE")</f>
        <v/>
      </c>
      <c r="J6920" s="14">
        <f>G6920-H6920-I6920</f>
        <v/>
      </c>
      <c r="K6920">
        <f>IF(A6920="","",IF(J6920&lt;=IFERROR(VLOOKUP(A6920,Produtos!$A:$E,5,FALSE),0),"ABAIXO DO MINIMO","OK"))</f>
        <v/>
      </c>
    </row>
    <row r="6921">
      <c r="B6921">
        <f>IFERROR(VLOOKUP(A6921,Produtos!A:B,2,FALSE),"")</f>
        <v/>
      </c>
      <c r="D6921" s="10">
        <f>IFERROR(INDEX(Lotes!$E:$E,MATCH(1,(Lotes!$A:$A=A6921)*(Lotes!$C:$C=C6921),0)),"")</f>
        <v/>
      </c>
      <c r="E6921" s="14">
        <f>IF(D6921="","",D6921-TODAY())</f>
        <v/>
      </c>
      <c r="F6921">
        <f>IF(D6921="","",IF(E6921&lt;0,"VENCIDO",IF(E6921&lt;=30,"VENCE EM &lt;= 30 DIAS",IF(E6921&lt;=60,"ATENCAO (31-60 DIAS)","OK"))))</f>
        <v/>
      </c>
      <c r="G6921" s="14">
        <f>SUMIFS(Lancamentos!$G:$G,Lancamentos!$C:$C,$A6921,Lancamentos!$E:$E,$C6921,Lancamentos!$B:$B,"ENTRADA")</f>
        <v/>
      </c>
      <c r="H6921" s="14">
        <f>SUMIFS(Lancamentos!$G:$G,Lancamentos!$C:$C,$A6921,Lancamentos!$E:$E,$C6921,Lancamentos!$B:$B,"SAIDA_USO")</f>
        <v/>
      </c>
      <c r="I6921" s="14">
        <f>SUMIFS(Lancamentos!$G:$G,Lancamentos!$C:$C,$A6921,Lancamentos!$E:$E,$C6921,Lancamentos!$B:$B,"SAIDA_DESCARTE")</f>
        <v/>
      </c>
      <c r="J6921" s="14">
        <f>G6921-H6921-I6921</f>
        <v/>
      </c>
      <c r="K6921">
        <f>IF(A6921="","",IF(J6921&lt;=IFERROR(VLOOKUP(A6921,Produtos!$A:$E,5,FALSE),0),"ABAIXO DO MINIMO","OK"))</f>
        <v/>
      </c>
    </row>
    <row r="6922">
      <c r="B6922">
        <f>IFERROR(VLOOKUP(A6922,Produtos!A:B,2,FALSE),"")</f>
        <v/>
      </c>
      <c r="D6922" s="10">
        <f>IFERROR(INDEX(Lotes!$E:$E,MATCH(1,(Lotes!$A:$A=A6922)*(Lotes!$C:$C=C6922),0)),"")</f>
        <v/>
      </c>
      <c r="E6922" s="14">
        <f>IF(D6922="","",D6922-TODAY())</f>
        <v/>
      </c>
      <c r="F6922">
        <f>IF(D6922="","",IF(E6922&lt;0,"VENCIDO",IF(E6922&lt;=30,"VENCE EM &lt;= 30 DIAS",IF(E6922&lt;=60,"ATENCAO (31-60 DIAS)","OK"))))</f>
        <v/>
      </c>
      <c r="G6922" s="14">
        <f>SUMIFS(Lancamentos!$G:$G,Lancamentos!$C:$C,$A6922,Lancamentos!$E:$E,$C6922,Lancamentos!$B:$B,"ENTRADA")</f>
        <v/>
      </c>
      <c r="H6922" s="14">
        <f>SUMIFS(Lancamentos!$G:$G,Lancamentos!$C:$C,$A6922,Lancamentos!$E:$E,$C6922,Lancamentos!$B:$B,"SAIDA_USO")</f>
        <v/>
      </c>
      <c r="I6922" s="14">
        <f>SUMIFS(Lancamentos!$G:$G,Lancamentos!$C:$C,$A6922,Lancamentos!$E:$E,$C6922,Lancamentos!$B:$B,"SAIDA_DESCARTE")</f>
        <v/>
      </c>
      <c r="J6922" s="14">
        <f>G6922-H6922-I6922</f>
        <v/>
      </c>
      <c r="K6922">
        <f>IF(A6922="","",IF(J6922&lt;=IFERROR(VLOOKUP(A6922,Produtos!$A:$E,5,FALSE),0),"ABAIXO DO MINIMO","OK"))</f>
        <v/>
      </c>
    </row>
    <row r="6923">
      <c r="B6923">
        <f>IFERROR(VLOOKUP(A6923,Produtos!A:B,2,FALSE),"")</f>
        <v/>
      </c>
      <c r="D6923" s="10">
        <f>IFERROR(INDEX(Lotes!$E:$E,MATCH(1,(Lotes!$A:$A=A6923)*(Lotes!$C:$C=C6923),0)),"")</f>
        <v/>
      </c>
      <c r="E6923" s="14">
        <f>IF(D6923="","",D6923-TODAY())</f>
        <v/>
      </c>
      <c r="F6923">
        <f>IF(D6923="","",IF(E6923&lt;0,"VENCIDO",IF(E6923&lt;=30,"VENCE EM &lt;= 30 DIAS",IF(E6923&lt;=60,"ATENCAO (31-60 DIAS)","OK"))))</f>
        <v/>
      </c>
      <c r="G6923" s="14">
        <f>SUMIFS(Lancamentos!$G:$G,Lancamentos!$C:$C,$A6923,Lancamentos!$E:$E,$C6923,Lancamentos!$B:$B,"ENTRADA")</f>
        <v/>
      </c>
      <c r="H6923" s="14">
        <f>SUMIFS(Lancamentos!$G:$G,Lancamentos!$C:$C,$A6923,Lancamentos!$E:$E,$C6923,Lancamentos!$B:$B,"SAIDA_USO")</f>
        <v/>
      </c>
      <c r="I6923" s="14">
        <f>SUMIFS(Lancamentos!$G:$G,Lancamentos!$C:$C,$A6923,Lancamentos!$E:$E,$C6923,Lancamentos!$B:$B,"SAIDA_DESCARTE")</f>
        <v/>
      </c>
      <c r="J6923" s="14">
        <f>G6923-H6923-I6923</f>
        <v/>
      </c>
      <c r="K6923">
        <f>IF(A6923="","",IF(J6923&lt;=IFERROR(VLOOKUP(A6923,Produtos!$A:$E,5,FALSE),0),"ABAIXO DO MINIMO","OK"))</f>
        <v/>
      </c>
    </row>
    <row r="6924">
      <c r="B6924">
        <f>IFERROR(VLOOKUP(A6924,Produtos!A:B,2,FALSE),"")</f>
        <v/>
      </c>
      <c r="D6924" s="10">
        <f>IFERROR(INDEX(Lotes!$E:$E,MATCH(1,(Lotes!$A:$A=A6924)*(Lotes!$C:$C=C6924),0)),"")</f>
        <v/>
      </c>
      <c r="E6924" s="14">
        <f>IF(D6924="","",D6924-TODAY())</f>
        <v/>
      </c>
      <c r="F6924">
        <f>IF(D6924="","",IF(E6924&lt;0,"VENCIDO",IF(E6924&lt;=30,"VENCE EM &lt;= 30 DIAS",IF(E6924&lt;=60,"ATENCAO (31-60 DIAS)","OK"))))</f>
        <v/>
      </c>
      <c r="G6924" s="14">
        <f>SUMIFS(Lancamentos!$G:$G,Lancamentos!$C:$C,$A6924,Lancamentos!$E:$E,$C6924,Lancamentos!$B:$B,"ENTRADA")</f>
        <v/>
      </c>
      <c r="H6924" s="14">
        <f>SUMIFS(Lancamentos!$G:$G,Lancamentos!$C:$C,$A6924,Lancamentos!$E:$E,$C6924,Lancamentos!$B:$B,"SAIDA_USO")</f>
        <v/>
      </c>
      <c r="I6924" s="14">
        <f>SUMIFS(Lancamentos!$G:$G,Lancamentos!$C:$C,$A6924,Lancamentos!$E:$E,$C6924,Lancamentos!$B:$B,"SAIDA_DESCARTE")</f>
        <v/>
      </c>
      <c r="J6924" s="14">
        <f>G6924-H6924-I6924</f>
        <v/>
      </c>
      <c r="K6924">
        <f>IF(A6924="","",IF(J6924&lt;=IFERROR(VLOOKUP(A6924,Produtos!$A:$E,5,FALSE),0),"ABAIXO DO MINIMO","OK"))</f>
        <v/>
      </c>
    </row>
    <row r="6925">
      <c r="B6925">
        <f>IFERROR(VLOOKUP(A6925,Produtos!A:B,2,FALSE),"")</f>
        <v/>
      </c>
      <c r="D6925" s="10">
        <f>IFERROR(INDEX(Lotes!$E:$E,MATCH(1,(Lotes!$A:$A=A6925)*(Lotes!$C:$C=C6925),0)),"")</f>
        <v/>
      </c>
      <c r="E6925" s="14">
        <f>IF(D6925="","",D6925-TODAY())</f>
        <v/>
      </c>
      <c r="F6925">
        <f>IF(D6925="","",IF(E6925&lt;0,"VENCIDO",IF(E6925&lt;=30,"VENCE EM &lt;= 30 DIAS",IF(E6925&lt;=60,"ATENCAO (31-60 DIAS)","OK"))))</f>
        <v/>
      </c>
      <c r="G6925" s="14">
        <f>SUMIFS(Lancamentos!$G:$G,Lancamentos!$C:$C,$A6925,Lancamentos!$E:$E,$C6925,Lancamentos!$B:$B,"ENTRADA")</f>
        <v/>
      </c>
      <c r="H6925" s="14">
        <f>SUMIFS(Lancamentos!$G:$G,Lancamentos!$C:$C,$A6925,Lancamentos!$E:$E,$C6925,Lancamentos!$B:$B,"SAIDA_USO")</f>
        <v/>
      </c>
      <c r="I6925" s="14">
        <f>SUMIFS(Lancamentos!$G:$G,Lancamentos!$C:$C,$A6925,Lancamentos!$E:$E,$C6925,Lancamentos!$B:$B,"SAIDA_DESCARTE")</f>
        <v/>
      </c>
      <c r="J6925" s="14">
        <f>G6925-H6925-I6925</f>
        <v/>
      </c>
      <c r="K6925">
        <f>IF(A6925="","",IF(J6925&lt;=IFERROR(VLOOKUP(A6925,Produtos!$A:$E,5,FALSE),0),"ABAIXO DO MINIMO","OK"))</f>
        <v/>
      </c>
    </row>
    <row r="6926">
      <c r="B6926">
        <f>IFERROR(VLOOKUP(A6926,Produtos!A:B,2,FALSE),"")</f>
        <v/>
      </c>
      <c r="D6926" s="10">
        <f>IFERROR(INDEX(Lotes!$E:$E,MATCH(1,(Lotes!$A:$A=A6926)*(Lotes!$C:$C=C6926),0)),"")</f>
        <v/>
      </c>
      <c r="E6926" s="14">
        <f>IF(D6926="","",D6926-TODAY())</f>
        <v/>
      </c>
      <c r="F6926">
        <f>IF(D6926="","",IF(E6926&lt;0,"VENCIDO",IF(E6926&lt;=30,"VENCE EM &lt;= 30 DIAS",IF(E6926&lt;=60,"ATENCAO (31-60 DIAS)","OK"))))</f>
        <v/>
      </c>
      <c r="G6926" s="14">
        <f>SUMIFS(Lancamentos!$G:$G,Lancamentos!$C:$C,$A6926,Lancamentos!$E:$E,$C6926,Lancamentos!$B:$B,"ENTRADA")</f>
        <v/>
      </c>
      <c r="H6926" s="14">
        <f>SUMIFS(Lancamentos!$G:$G,Lancamentos!$C:$C,$A6926,Lancamentos!$E:$E,$C6926,Lancamentos!$B:$B,"SAIDA_USO")</f>
        <v/>
      </c>
      <c r="I6926" s="14">
        <f>SUMIFS(Lancamentos!$G:$G,Lancamentos!$C:$C,$A6926,Lancamentos!$E:$E,$C6926,Lancamentos!$B:$B,"SAIDA_DESCARTE")</f>
        <v/>
      </c>
      <c r="J6926" s="14">
        <f>G6926-H6926-I6926</f>
        <v/>
      </c>
      <c r="K6926">
        <f>IF(A6926="","",IF(J6926&lt;=IFERROR(VLOOKUP(A6926,Produtos!$A:$E,5,FALSE),0),"ABAIXO DO MINIMO","OK"))</f>
        <v/>
      </c>
    </row>
    <row r="6927">
      <c r="B6927">
        <f>IFERROR(VLOOKUP(A6927,Produtos!A:B,2,FALSE),"")</f>
        <v/>
      </c>
      <c r="D6927" s="10">
        <f>IFERROR(INDEX(Lotes!$E:$E,MATCH(1,(Lotes!$A:$A=A6927)*(Lotes!$C:$C=C6927),0)),"")</f>
        <v/>
      </c>
      <c r="E6927" s="14">
        <f>IF(D6927="","",D6927-TODAY())</f>
        <v/>
      </c>
      <c r="F6927">
        <f>IF(D6927="","",IF(E6927&lt;0,"VENCIDO",IF(E6927&lt;=30,"VENCE EM &lt;= 30 DIAS",IF(E6927&lt;=60,"ATENCAO (31-60 DIAS)","OK"))))</f>
        <v/>
      </c>
      <c r="G6927" s="14">
        <f>SUMIFS(Lancamentos!$G:$G,Lancamentos!$C:$C,$A6927,Lancamentos!$E:$E,$C6927,Lancamentos!$B:$B,"ENTRADA")</f>
        <v/>
      </c>
      <c r="H6927" s="14">
        <f>SUMIFS(Lancamentos!$G:$G,Lancamentos!$C:$C,$A6927,Lancamentos!$E:$E,$C6927,Lancamentos!$B:$B,"SAIDA_USO")</f>
        <v/>
      </c>
      <c r="I6927" s="14">
        <f>SUMIFS(Lancamentos!$G:$G,Lancamentos!$C:$C,$A6927,Lancamentos!$E:$E,$C6927,Lancamentos!$B:$B,"SAIDA_DESCARTE")</f>
        <v/>
      </c>
      <c r="J6927" s="14">
        <f>G6927-H6927-I6927</f>
        <v/>
      </c>
      <c r="K6927">
        <f>IF(A6927="","",IF(J6927&lt;=IFERROR(VLOOKUP(A6927,Produtos!$A:$E,5,FALSE),0),"ABAIXO DO MINIMO","OK"))</f>
        <v/>
      </c>
    </row>
    <row r="6928">
      <c r="B6928">
        <f>IFERROR(VLOOKUP(A6928,Produtos!A:B,2,FALSE),"")</f>
        <v/>
      </c>
      <c r="D6928" s="10">
        <f>IFERROR(INDEX(Lotes!$E:$E,MATCH(1,(Lotes!$A:$A=A6928)*(Lotes!$C:$C=C6928),0)),"")</f>
        <v/>
      </c>
      <c r="E6928" s="14">
        <f>IF(D6928="","",D6928-TODAY())</f>
        <v/>
      </c>
      <c r="F6928">
        <f>IF(D6928="","",IF(E6928&lt;0,"VENCIDO",IF(E6928&lt;=30,"VENCE EM &lt;= 30 DIAS",IF(E6928&lt;=60,"ATENCAO (31-60 DIAS)","OK"))))</f>
        <v/>
      </c>
      <c r="G6928" s="14">
        <f>SUMIFS(Lancamentos!$G:$G,Lancamentos!$C:$C,$A6928,Lancamentos!$E:$E,$C6928,Lancamentos!$B:$B,"ENTRADA")</f>
        <v/>
      </c>
      <c r="H6928" s="14">
        <f>SUMIFS(Lancamentos!$G:$G,Lancamentos!$C:$C,$A6928,Lancamentos!$E:$E,$C6928,Lancamentos!$B:$B,"SAIDA_USO")</f>
        <v/>
      </c>
      <c r="I6928" s="14">
        <f>SUMIFS(Lancamentos!$G:$G,Lancamentos!$C:$C,$A6928,Lancamentos!$E:$E,$C6928,Lancamentos!$B:$B,"SAIDA_DESCARTE")</f>
        <v/>
      </c>
      <c r="J6928" s="14">
        <f>G6928-H6928-I6928</f>
        <v/>
      </c>
      <c r="K6928">
        <f>IF(A6928="","",IF(J6928&lt;=IFERROR(VLOOKUP(A6928,Produtos!$A:$E,5,FALSE),0),"ABAIXO DO MINIMO","OK"))</f>
        <v/>
      </c>
    </row>
    <row r="6929">
      <c r="B6929">
        <f>IFERROR(VLOOKUP(A6929,Produtos!A:B,2,FALSE),"")</f>
        <v/>
      </c>
      <c r="D6929" s="10">
        <f>IFERROR(INDEX(Lotes!$E:$E,MATCH(1,(Lotes!$A:$A=A6929)*(Lotes!$C:$C=C6929),0)),"")</f>
        <v/>
      </c>
      <c r="E6929" s="14">
        <f>IF(D6929="","",D6929-TODAY())</f>
        <v/>
      </c>
      <c r="F6929">
        <f>IF(D6929="","",IF(E6929&lt;0,"VENCIDO",IF(E6929&lt;=30,"VENCE EM &lt;= 30 DIAS",IF(E6929&lt;=60,"ATENCAO (31-60 DIAS)","OK"))))</f>
        <v/>
      </c>
      <c r="G6929" s="14">
        <f>SUMIFS(Lancamentos!$G:$G,Lancamentos!$C:$C,$A6929,Lancamentos!$E:$E,$C6929,Lancamentos!$B:$B,"ENTRADA")</f>
        <v/>
      </c>
      <c r="H6929" s="14">
        <f>SUMIFS(Lancamentos!$G:$G,Lancamentos!$C:$C,$A6929,Lancamentos!$E:$E,$C6929,Lancamentos!$B:$B,"SAIDA_USO")</f>
        <v/>
      </c>
      <c r="I6929" s="14">
        <f>SUMIFS(Lancamentos!$G:$G,Lancamentos!$C:$C,$A6929,Lancamentos!$E:$E,$C6929,Lancamentos!$B:$B,"SAIDA_DESCARTE")</f>
        <v/>
      </c>
      <c r="J6929" s="14">
        <f>G6929-H6929-I6929</f>
        <v/>
      </c>
      <c r="K6929">
        <f>IF(A6929="","",IF(J6929&lt;=IFERROR(VLOOKUP(A6929,Produtos!$A:$E,5,FALSE),0),"ABAIXO DO MINIMO","OK"))</f>
        <v/>
      </c>
    </row>
    <row r="6930">
      <c r="B6930">
        <f>IFERROR(VLOOKUP(A6930,Produtos!A:B,2,FALSE),"")</f>
        <v/>
      </c>
      <c r="D6930" s="10">
        <f>IFERROR(INDEX(Lotes!$E:$E,MATCH(1,(Lotes!$A:$A=A6930)*(Lotes!$C:$C=C6930),0)),"")</f>
        <v/>
      </c>
      <c r="E6930" s="14">
        <f>IF(D6930="","",D6930-TODAY())</f>
        <v/>
      </c>
      <c r="F6930">
        <f>IF(D6930="","",IF(E6930&lt;0,"VENCIDO",IF(E6930&lt;=30,"VENCE EM &lt;= 30 DIAS",IF(E6930&lt;=60,"ATENCAO (31-60 DIAS)","OK"))))</f>
        <v/>
      </c>
      <c r="G6930" s="14">
        <f>SUMIFS(Lancamentos!$G:$G,Lancamentos!$C:$C,$A6930,Lancamentos!$E:$E,$C6930,Lancamentos!$B:$B,"ENTRADA")</f>
        <v/>
      </c>
      <c r="H6930" s="14">
        <f>SUMIFS(Lancamentos!$G:$G,Lancamentos!$C:$C,$A6930,Lancamentos!$E:$E,$C6930,Lancamentos!$B:$B,"SAIDA_USO")</f>
        <v/>
      </c>
      <c r="I6930" s="14">
        <f>SUMIFS(Lancamentos!$G:$G,Lancamentos!$C:$C,$A6930,Lancamentos!$E:$E,$C6930,Lancamentos!$B:$B,"SAIDA_DESCARTE")</f>
        <v/>
      </c>
      <c r="J6930" s="14">
        <f>G6930-H6930-I6930</f>
        <v/>
      </c>
      <c r="K6930">
        <f>IF(A6930="","",IF(J6930&lt;=IFERROR(VLOOKUP(A6930,Produtos!$A:$E,5,FALSE),0),"ABAIXO DO MINIMO","OK"))</f>
        <v/>
      </c>
    </row>
    <row r="6931">
      <c r="B6931">
        <f>IFERROR(VLOOKUP(A6931,Produtos!A:B,2,FALSE),"")</f>
        <v/>
      </c>
      <c r="D6931" s="10">
        <f>IFERROR(INDEX(Lotes!$E:$E,MATCH(1,(Lotes!$A:$A=A6931)*(Lotes!$C:$C=C6931),0)),"")</f>
        <v/>
      </c>
      <c r="E6931" s="14">
        <f>IF(D6931="","",D6931-TODAY())</f>
        <v/>
      </c>
      <c r="F6931">
        <f>IF(D6931="","",IF(E6931&lt;0,"VENCIDO",IF(E6931&lt;=30,"VENCE EM &lt;= 30 DIAS",IF(E6931&lt;=60,"ATENCAO (31-60 DIAS)","OK"))))</f>
        <v/>
      </c>
      <c r="G6931" s="14">
        <f>SUMIFS(Lancamentos!$G:$G,Lancamentos!$C:$C,$A6931,Lancamentos!$E:$E,$C6931,Lancamentos!$B:$B,"ENTRADA")</f>
        <v/>
      </c>
      <c r="H6931" s="14">
        <f>SUMIFS(Lancamentos!$G:$G,Lancamentos!$C:$C,$A6931,Lancamentos!$E:$E,$C6931,Lancamentos!$B:$B,"SAIDA_USO")</f>
        <v/>
      </c>
      <c r="I6931" s="14">
        <f>SUMIFS(Lancamentos!$G:$G,Lancamentos!$C:$C,$A6931,Lancamentos!$E:$E,$C6931,Lancamentos!$B:$B,"SAIDA_DESCARTE")</f>
        <v/>
      </c>
      <c r="J6931" s="14">
        <f>G6931-H6931-I6931</f>
        <v/>
      </c>
      <c r="K6931">
        <f>IF(A6931="","",IF(J6931&lt;=IFERROR(VLOOKUP(A6931,Produtos!$A:$E,5,FALSE),0),"ABAIXO DO MINIMO","OK"))</f>
        <v/>
      </c>
    </row>
    <row r="6932">
      <c r="B6932">
        <f>IFERROR(VLOOKUP(A6932,Produtos!A:B,2,FALSE),"")</f>
        <v/>
      </c>
      <c r="D6932" s="10">
        <f>IFERROR(INDEX(Lotes!$E:$E,MATCH(1,(Lotes!$A:$A=A6932)*(Lotes!$C:$C=C6932),0)),"")</f>
        <v/>
      </c>
      <c r="E6932" s="14">
        <f>IF(D6932="","",D6932-TODAY())</f>
        <v/>
      </c>
      <c r="F6932">
        <f>IF(D6932="","",IF(E6932&lt;0,"VENCIDO",IF(E6932&lt;=30,"VENCE EM &lt;= 30 DIAS",IF(E6932&lt;=60,"ATENCAO (31-60 DIAS)","OK"))))</f>
        <v/>
      </c>
      <c r="G6932" s="14">
        <f>SUMIFS(Lancamentos!$G:$G,Lancamentos!$C:$C,$A6932,Lancamentos!$E:$E,$C6932,Lancamentos!$B:$B,"ENTRADA")</f>
        <v/>
      </c>
      <c r="H6932" s="14">
        <f>SUMIFS(Lancamentos!$G:$G,Lancamentos!$C:$C,$A6932,Lancamentos!$E:$E,$C6932,Lancamentos!$B:$B,"SAIDA_USO")</f>
        <v/>
      </c>
      <c r="I6932" s="14">
        <f>SUMIFS(Lancamentos!$G:$G,Lancamentos!$C:$C,$A6932,Lancamentos!$E:$E,$C6932,Lancamentos!$B:$B,"SAIDA_DESCARTE")</f>
        <v/>
      </c>
      <c r="J6932" s="14">
        <f>G6932-H6932-I6932</f>
        <v/>
      </c>
      <c r="K6932">
        <f>IF(A6932="","",IF(J6932&lt;=IFERROR(VLOOKUP(A6932,Produtos!$A:$E,5,FALSE),0),"ABAIXO DO MINIMO","OK"))</f>
        <v/>
      </c>
    </row>
    <row r="6933">
      <c r="B6933">
        <f>IFERROR(VLOOKUP(A6933,Produtos!A:B,2,FALSE),"")</f>
        <v/>
      </c>
      <c r="D6933" s="10">
        <f>IFERROR(INDEX(Lotes!$E:$E,MATCH(1,(Lotes!$A:$A=A6933)*(Lotes!$C:$C=C6933),0)),"")</f>
        <v/>
      </c>
      <c r="E6933" s="14">
        <f>IF(D6933="","",D6933-TODAY())</f>
        <v/>
      </c>
      <c r="F6933">
        <f>IF(D6933="","",IF(E6933&lt;0,"VENCIDO",IF(E6933&lt;=30,"VENCE EM &lt;= 30 DIAS",IF(E6933&lt;=60,"ATENCAO (31-60 DIAS)","OK"))))</f>
        <v/>
      </c>
      <c r="G6933" s="14">
        <f>SUMIFS(Lancamentos!$G:$G,Lancamentos!$C:$C,$A6933,Lancamentos!$E:$E,$C6933,Lancamentos!$B:$B,"ENTRADA")</f>
        <v/>
      </c>
      <c r="H6933" s="14">
        <f>SUMIFS(Lancamentos!$G:$G,Lancamentos!$C:$C,$A6933,Lancamentos!$E:$E,$C6933,Lancamentos!$B:$B,"SAIDA_USO")</f>
        <v/>
      </c>
      <c r="I6933" s="14">
        <f>SUMIFS(Lancamentos!$G:$G,Lancamentos!$C:$C,$A6933,Lancamentos!$E:$E,$C6933,Lancamentos!$B:$B,"SAIDA_DESCARTE")</f>
        <v/>
      </c>
      <c r="J6933" s="14">
        <f>G6933-H6933-I6933</f>
        <v/>
      </c>
      <c r="K6933">
        <f>IF(A6933="","",IF(J6933&lt;=IFERROR(VLOOKUP(A6933,Produtos!$A:$E,5,FALSE),0),"ABAIXO DO MINIMO","OK"))</f>
        <v/>
      </c>
    </row>
    <row r="6934">
      <c r="B6934">
        <f>IFERROR(VLOOKUP(A6934,Produtos!A:B,2,FALSE),"")</f>
        <v/>
      </c>
      <c r="D6934" s="10">
        <f>IFERROR(INDEX(Lotes!$E:$E,MATCH(1,(Lotes!$A:$A=A6934)*(Lotes!$C:$C=C6934),0)),"")</f>
        <v/>
      </c>
      <c r="E6934" s="14">
        <f>IF(D6934="","",D6934-TODAY())</f>
        <v/>
      </c>
      <c r="F6934">
        <f>IF(D6934="","",IF(E6934&lt;0,"VENCIDO",IF(E6934&lt;=30,"VENCE EM &lt;= 30 DIAS",IF(E6934&lt;=60,"ATENCAO (31-60 DIAS)","OK"))))</f>
        <v/>
      </c>
      <c r="G6934" s="14">
        <f>SUMIFS(Lancamentos!$G:$G,Lancamentos!$C:$C,$A6934,Lancamentos!$E:$E,$C6934,Lancamentos!$B:$B,"ENTRADA")</f>
        <v/>
      </c>
      <c r="H6934" s="14">
        <f>SUMIFS(Lancamentos!$G:$G,Lancamentos!$C:$C,$A6934,Lancamentos!$E:$E,$C6934,Lancamentos!$B:$B,"SAIDA_USO")</f>
        <v/>
      </c>
      <c r="I6934" s="14">
        <f>SUMIFS(Lancamentos!$G:$G,Lancamentos!$C:$C,$A6934,Lancamentos!$E:$E,$C6934,Lancamentos!$B:$B,"SAIDA_DESCARTE")</f>
        <v/>
      </c>
      <c r="J6934" s="14">
        <f>G6934-H6934-I6934</f>
        <v/>
      </c>
      <c r="K6934">
        <f>IF(A6934="","",IF(J6934&lt;=IFERROR(VLOOKUP(A6934,Produtos!$A:$E,5,FALSE),0),"ABAIXO DO MINIMO","OK"))</f>
        <v/>
      </c>
    </row>
    <row r="6935">
      <c r="B6935">
        <f>IFERROR(VLOOKUP(A6935,Produtos!A:B,2,FALSE),"")</f>
        <v/>
      </c>
      <c r="D6935" s="10">
        <f>IFERROR(INDEX(Lotes!$E:$E,MATCH(1,(Lotes!$A:$A=A6935)*(Lotes!$C:$C=C6935),0)),"")</f>
        <v/>
      </c>
      <c r="E6935" s="14">
        <f>IF(D6935="","",D6935-TODAY())</f>
        <v/>
      </c>
      <c r="F6935">
        <f>IF(D6935="","",IF(E6935&lt;0,"VENCIDO",IF(E6935&lt;=30,"VENCE EM &lt;= 30 DIAS",IF(E6935&lt;=60,"ATENCAO (31-60 DIAS)","OK"))))</f>
        <v/>
      </c>
      <c r="G6935" s="14">
        <f>SUMIFS(Lancamentos!$G:$G,Lancamentos!$C:$C,$A6935,Lancamentos!$E:$E,$C6935,Lancamentos!$B:$B,"ENTRADA")</f>
        <v/>
      </c>
      <c r="H6935" s="14">
        <f>SUMIFS(Lancamentos!$G:$G,Lancamentos!$C:$C,$A6935,Lancamentos!$E:$E,$C6935,Lancamentos!$B:$B,"SAIDA_USO")</f>
        <v/>
      </c>
      <c r="I6935" s="14">
        <f>SUMIFS(Lancamentos!$G:$G,Lancamentos!$C:$C,$A6935,Lancamentos!$E:$E,$C6935,Lancamentos!$B:$B,"SAIDA_DESCARTE")</f>
        <v/>
      </c>
      <c r="J6935" s="14">
        <f>G6935-H6935-I6935</f>
        <v/>
      </c>
      <c r="K6935">
        <f>IF(A6935="","",IF(J6935&lt;=IFERROR(VLOOKUP(A6935,Produtos!$A:$E,5,FALSE),0),"ABAIXO DO MINIMO","OK"))</f>
        <v/>
      </c>
    </row>
    <row r="6936">
      <c r="B6936">
        <f>IFERROR(VLOOKUP(A6936,Produtos!A:B,2,FALSE),"")</f>
        <v/>
      </c>
      <c r="D6936" s="10">
        <f>IFERROR(INDEX(Lotes!$E:$E,MATCH(1,(Lotes!$A:$A=A6936)*(Lotes!$C:$C=C6936),0)),"")</f>
        <v/>
      </c>
      <c r="E6936" s="14">
        <f>IF(D6936="","",D6936-TODAY())</f>
        <v/>
      </c>
      <c r="F6936">
        <f>IF(D6936="","",IF(E6936&lt;0,"VENCIDO",IF(E6936&lt;=30,"VENCE EM &lt;= 30 DIAS",IF(E6936&lt;=60,"ATENCAO (31-60 DIAS)","OK"))))</f>
        <v/>
      </c>
      <c r="G6936" s="14">
        <f>SUMIFS(Lancamentos!$G:$G,Lancamentos!$C:$C,$A6936,Lancamentos!$E:$E,$C6936,Lancamentos!$B:$B,"ENTRADA")</f>
        <v/>
      </c>
      <c r="H6936" s="14">
        <f>SUMIFS(Lancamentos!$G:$G,Lancamentos!$C:$C,$A6936,Lancamentos!$E:$E,$C6936,Lancamentos!$B:$B,"SAIDA_USO")</f>
        <v/>
      </c>
      <c r="I6936" s="14">
        <f>SUMIFS(Lancamentos!$G:$G,Lancamentos!$C:$C,$A6936,Lancamentos!$E:$E,$C6936,Lancamentos!$B:$B,"SAIDA_DESCARTE")</f>
        <v/>
      </c>
      <c r="J6936" s="14">
        <f>G6936-H6936-I6936</f>
        <v/>
      </c>
      <c r="K6936">
        <f>IF(A6936="","",IF(J6936&lt;=IFERROR(VLOOKUP(A6936,Produtos!$A:$E,5,FALSE),0),"ABAIXO DO MINIMO","OK"))</f>
        <v/>
      </c>
    </row>
    <row r="6937">
      <c r="B6937">
        <f>IFERROR(VLOOKUP(A6937,Produtos!A:B,2,FALSE),"")</f>
        <v/>
      </c>
      <c r="D6937" s="10">
        <f>IFERROR(INDEX(Lotes!$E:$E,MATCH(1,(Lotes!$A:$A=A6937)*(Lotes!$C:$C=C6937),0)),"")</f>
        <v/>
      </c>
      <c r="E6937" s="14">
        <f>IF(D6937="","",D6937-TODAY())</f>
        <v/>
      </c>
      <c r="F6937">
        <f>IF(D6937="","",IF(E6937&lt;0,"VENCIDO",IF(E6937&lt;=30,"VENCE EM &lt;= 30 DIAS",IF(E6937&lt;=60,"ATENCAO (31-60 DIAS)","OK"))))</f>
        <v/>
      </c>
      <c r="G6937" s="14">
        <f>SUMIFS(Lancamentos!$G:$G,Lancamentos!$C:$C,$A6937,Lancamentos!$E:$E,$C6937,Lancamentos!$B:$B,"ENTRADA")</f>
        <v/>
      </c>
      <c r="H6937" s="14">
        <f>SUMIFS(Lancamentos!$G:$G,Lancamentos!$C:$C,$A6937,Lancamentos!$E:$E,$C6937,Lancamentos!$B:$B,"SAIDA_USO")</f>
        <v/>
      </c>
      <c r="I6937" s="14">
        <f>SUMIFS(Lancamentos!$G:$G,Lancamentos!$C:$C,$A6937,Lancamentos!$E:$E,$C6937,Lancamentos!$B:$B,"SAIDA_DESCARTE")</f>
        <v/>
      </c>
      <c r="J6937" s="14">
        <f>G6937-H6937-I6937</f>
        <v/>
      </c>
      <c r="K6937">
        <f>IF(A6937="","",IF(J6937&lt;=IFERROR(VLOOKUP(A6937,Produtos!$A:$E,5,FALSE),0),"ABAIXO DO MINIMO","OK"))</f>
        <v/>
      </c>
    </row>
    <row r="6938">
      <c r="B6938">
        <f>IFERROR(VLOOKUP(A6938,Produtos!A:B,2,FALSE),"")</f>
        <v/>
      </c>
      <c r="D6938" s="10">
        <f>IFERROR(INDEX(Lotes!$E:$E,MATCH(1,(Lotes!$A:$A=A6938)*(Lotes!$C:$C=C6938),0)),"")</f>
        <v/>
      </c>
      <c r="E6938" s="14">
        <f>IF(D6938="","",D6938-TODAY())</f>
        <v/>
      </c>
      <c r="F6938">
        <f>IF(D6938="","",IF(E6938&lt;0,"VENCIDO",IF(E6938&lt;=30,"VENCE EM &lt;= 30 DIAS",IF(E6938&lt;=60,"ATENCAO (31-60 DIAS)","OK"))))</f>
        <v/>
      </c>
      <c r="G6938" s="14">
        <f>SUMIFS(Lancamentos!$G:$G,Lancamentos!$C:$C,$A6938,Lancamentos!$E:$E,$C6938,Lancamentos!$B:$B,"ENTRADA")</f>
        <v/>
      </c>
      <c r="H6938" s="14">
        <f>SUMIFS(Lancamentos!$G:$G,Lancamentos!$C:$C,$A6938,Lancamentos!$E:$E,$C6938,Lancamentos!$B:$B,"SAIDA_USO")</f>
        <v/>
      </c>
      <c r="I6938" s="14">
        <f>SUMIFS(Lancamentos!$G:$G,Lancamentos!$C:$C,$A6938,Lancamentos!$E:$E,$C6938,Lancamentos!$B:$B,"SAIDA_DESCARTE")</f>
        <v/>
      </c>
      <c r="J6938" s="14">
        <f>G6938-H6938-I6938</f>
        <v/>
      </c>
      <c r="K6938">
        <f>IF(A6938="","",IF(J6938&lt;=IFERROR(VLOOKUP(A6938,Produtos!$A:$E,5,FALSE),0),"ABAIXO DO MINIMO","OK"))</f>
        <v/>
      </c>
    </row>
    <row r="6939">
      <c r="B6939">
        <f>IFERROR(VLOOKUP(A6939,Produtos!A:B,2,FALSE),"")</f>
        <v/>
      </c>
      <c r="D6939" s="10">
        <f>IFERROR(INDEX(Lotes!$E:$E,MATCH(1,(Lotes!$A:$A=A6939)*(Lotes!$C:$C=C6939),0)),"")</f>
        <v/>
      </c>
      <c r="E6939" s="14">
        <f>IF(D6939="","",D6939-TODAY())</f>
        <v/>
      </c>
      <c r="F6939">
        <f>IF(D6939="","",IF(E6939&lt;0,"VENCIDO",IF(E6939&lt;=30,"VENCE EM &lt;= 30 DIAS",IF(E6939&lt;=60,"ATENCAO (31-60 DIAS)","OK"))))</f>
        <v/>
      </c>
      <c r="G6939" s="14">
        <f>SUMIFS(Lancamentos!$G:$G,Lancamentos!$C:$C,$A6939,Lancamentos!$E:$E,$C6939,Lancamentos!$B:$B,"ENTRADA")</f>
        <v/>
      </c>
      <c r="H6939" s="14">
        <f>SUMIFS(Lancamentos!$G:$G,Lancamentos!$C:$C,$A6939,Lancamentos!$E:$E,$C6939,Lancamentos!$B:$B,"SAIDA_USO")</f>
        <v/>
      </c>
      <c r="I6939" s="14">
        <f>SUMIFS(Lancamentos!$G:$G,Lancamentos!$C:$C,$A6939,Lancamentos!$E:$E,$C6939,Lancamentos!$B:$B,"SAIDA_DESCARTE")</f>
        <v/>
      </c>
      <c r="J6939" s="14">
        <f>G6939-H6939-I6939</f>
        <v/>
      </c>
      <c r="K6939">
        <f>IF(A6939="","",IF(J6939&lt;=IFERROR(VLOOKUP(A6939,Produtos!$A:$E,5,FALSE),0),"ABAIXO DO MINIMO","OK"))</f>
        <v/>
      </c>
    </row>
    <row r="6940">
      <c r="B6940">
        <f>IFERROR(VLOOKUP(A6940,Produtos!A:B,2,FALSE),"")</f>
        <v/>
      </c>
      <c r="D6940" s="10">
        <f>IFERROR(INDEX(Lotes!$E:$E,MATCH(1,(Lotes!$A:$A=A6940)*(Lotes!$C:$C=C6940),0)),"")</f>
        <v/>
      </c>
      <c r="E6940" s="14">
        <f>IF(D6940="","",D6940-TODAY())</f>
        <v/>
      </c>
      <c r="F6940">
        <f>IF(D6940="","",IF(E6940&lt;0,"VENCIDO",IF(E6940&lt;=30,"VENCE EM &lt;= 30 DIAS",IF(E6940&lt;=60,"ATENCAO (31-60 DIAS)","OK"))))</f>
        <v/>
      </c>
      <c r="G6940" s="14">
        <f>SUMIFS(Lancamentos!$G:$G,Lancamentos!$C:$C,$A6940,Lancamentos!$E:$E,$C6940,Lancamentos!$B:$B,"ENTRADA")</f>
        <v/>
      </c>
      <c r="H6940" s="14">
        <f>SUMIFS(Lancamentos!$G:$G,Lancamentos!$C:$C,$A6940,Lancamentos!$E:$E,$C6940,Lancamentos!$B:$B,"SAIDA_USO")</f>
        <v/>
      </c>
      <c r="I6940" s="14">
        <f>SUMIFS(Lancamentos!$G:$G,Lancamentos!$C:$C,$A6940,Lancamentos!$E:$E,$C6940,Lancamentos!$B:$B,"SAIDA_DESCARTE")</f>
        <v/>
      </c>
      <c r="J6940" s="14">
        <f>G6940-H6940-I6940</f>
        <v/>
      </c>
      <c r="K6940">
        <f>IF(A6940="","",IF(J6940&lt;=IFERROR(VLOOKUP(A6940,Produtos!$A:$E,5,FALSE),0),"ABAIXO DO MINIMO","OK"))</f>
        <v/>
      </c>
    </row>
    <row r="6941">
      <c r="B6941">
        <f>IFERROR(VLOOKUP(A6941,Produtos!A:B,2,FALSE),"")</f>
        <v/>
      </c>
      <c r="D6941" s="10">
        <f>IFERROR(INDEX(Lotes!$E:$E,MATCH(1,(Lotes!$A:$A=A6941)*(Lotes!$C:$C=C6941),0)),"")</f>
        <v/>
      </c>
      <c r="E6941" s="14">
        <f>IF(D6941="","",D6941-TODAY())</f>
        <v/>
      </c>
      <c r="F6941">
        <f>IF(D6941="","",IF(E6941&lt;0,"VENCIDO",IF(E6941&lt;=30,"VENCE EM &lt;= 30 DIAS",IF(E6941&lt;=60,"ATENCAO (31-60 DIAS)","OK"))))</f>
        <v/>
      </c>
      <c r="G6941" s="14">
        <f>SUMIFS(Lancamentos!$G:$G,Lancamentos!$C:$C,$A6941,Lancamentos!$E:$E,$C6941,Lancamentos!$B:$B,"ENTRADA")</f>
        <v/>
      </c>
      <c r="H6941" s="14">
        <f>SUMIFS(Lancamentos!$G:$G,Lancamentos!$C:$C,$A6941,Lancamentos!$E:$E,$C6941,Lancamentos!$B:$B,"SAIDA_USO")</f>
        <v/>
      </c>
      <c r="I6941" s="14">
        <f>SUMIFS(Lancamentos!$G:$G,Lancamentos!$C:$C,$A6941,Lancamentos!$E:$E,$C6941,Lancamentos!$B:$B,"SAIDA_DESCARTE")</f>
        <v/>
      </c>
      <c r="J6941" s="14">
        <f>G6941-H6941-I6941</f>
        <v/>
      </c>
      <c r="K6941">
        <f>IF(A6941="","",IF(J6941&lt;=IFERROR(VLOOKUP(A6941,Produtos!$A:$E,5,FALSE),0),"ABAIXO DO MINIMO","OK"))</f>
        <v/>
      </c>
    </row>
    <row r="6942">
      <c r="B6942">
        <f>IFERROR(VLOOKUP(A6942,Produtos!A:B,2,FALSE),"")</f>
        <v/>
      </c>
      <c r="D6942" s="10">
        <f>IFERROR(INDEX(Lotes!$E:$E,MATCH(1,(Lotes!$A:$A=A6942)*(Lotes!$C:$C=C6942),0)),"")</f>
        <v/>
      </c>
      <c r="E6942" s="14">
        <f>IF(D6942="","",D6942-TODAY())</f>
        <v/>
      </c>
      <c r="F6942">
        <f>IF(D6942="","",IF(E6942&lt;0,"VENCIDO",IF(E6942&lt;=30,"VENCE EM &lt;= 30 DIAS",IF(E6942&lt;=60,"ATENCAO (31-60 DIAS)","OK"))))</f>
        <v/>
      </c>
      <c r="G6942" s="14">
        <f>SUMIFS(Lancamentos!$G:$G,Lancamentos!$C:$C,$A6942,Lancamentos!$E:$E,$C6942,Lancamentos!$B:$B,"ENTRADA")</f>
        <v/>
      </c>
      <c r="H6942" s="14">
        <f>SUMIFS(Lancamentos!$G:$G,Lancamentos!$C:$C,$A6942,Lancamentos!$E:$E,$C6942,Lancamentos!$B:$B,"SAIDA_USO")</f>
        <v/>
      </c>
      <c r="I6942" s="14">
        <f>SUMIFS(Lancamentos!$G:$G,Lancamentos!$C:$C,$A6942,Lancamentos!$E:$E,$C6942,Lancamentos!$B:$B,"SAIDA_DESCARTE")</f>
        <v/>
      </c>
      <c r="J6942" s="14">
        <f>G6942-H6942-I6942</f>
        <v/>
      </c>
      <c r="K6942">
        <f>IF(A6942="","",IF(J6942&lt;=IFERROR(VLOOKUP(A6942,Produtos!$A:$E,5,FALSE),0),"ABAIXO DO MINIMO","OK"))</f>
        <v/>
      </c>
    </row>
    <row r="6943">
      <c r="B6943">
        <f>IFERROR(VLOOKUP(A6943,Produtos!A:B,2,FALSE),"")</f>
        <v/>
      </c>
      <c r="D6943" s="10">
        <f>IFERROR(INDEX(Lotes!$E:$E,MATCH(1,(Lotes!$A:$A=A6943)*(Lotes!$C:$C=C6943),0)),"")</f>
        <v/>
      </c>
      <c r="E6943" s="14">
        <f>IF(D6943="","",D6943-TODAY())</f>
        <v/>
      </c>
      <c r="F6943">
        <f>IF(D6943="","",IF(E6943&lt;0,"VENCIDO",IF(E6943&lt;=30,"VENCE EM &lt;= 30 DIAS",IF(E6943&lt;=60,"ATENCAO (31-60 DIAS)","OK"))))</f>
        <v/>
      </c>
      <c r="G6943" s="14">
        <f>SUMIFS(Lancamentos!$G:$G,Lancamentos!$C:$C,$A6943,Lancamentos!$E:$E,$C6943,Lancamentos!$B:$B,"ENTRADA")</f>
        <v/>
      </c>
      <c r="H6943" s="14">
        <f>SUMIFS(Lancamentos!$G:$G,Lancamentos!$C:$C,$A6943,Lancamentos!$E:$E,$C6943,Lancamentos!$B:$B,"SAIDA_USO")</f>
        <v/>
      </c>
      <c r="I6943" s="14">
        <f>SUMIFS(Lancamentos!$G:$G,Lancamentos!$C:$C,$A6943,Lancamentos!$E:$E,$C6943,Lancamentos!$B:$B,"SAIDA_DESCARTE")</f>
        <v/>
      </c>
      <c r="J6943" s="14">
        <f>G6943-H6943-I6943</f>
        <v/>
      </c>
      <c r="K6943">
        <f>IF(A6943="","",IF(J6943&lt;=IFERROR(VLOOKUP(A6943,Produtos!$A:$E,5,FALSE),0),"ABAIXO DO MINIMO","OK"))</f>
        <v/>
      </c>
    </row>
    <row r="6944">
      <c r="B6944">
        <f>IFERROR(VLOOKUP(A6944,Produtos!A:B,2,FALSE),"")</f>
        <v/>
      </c>
      <c r="D6944" s="10">
        <f>IFERROR(INDEX(Lotes!$E:$E,MATCH(1,(Lotes!$A:$A=A6944)*(Lotes!$C:$C=C6944),0)),"")</f>
        <v/>
      </c>
      <c r="E6944" s="14">
        <f>IF(D6944="","",D6944-TODAY())</f>
        <v/>
      </c>
      <c r="F6944">
        <f>IF(D6944="","",IF(E6944&lt;0,"VENCIDO",IF(E6944&lt;=30,"VENCE EM &lt;= 30 DIAS",IF(E6944&lt;=60,"ATENCAO (31-60 DIAS)","OK"))))</f>
        <v/>
      </c>
      <c r="G6944" s="14">
        <f>SUMIFS(Lancamentos!$G:$G,Lancamentos!$C:$C,$A6944,Lancamentos!$E:$E,$C6944,Lancamentos!$B:$B,"ENTRADA")</f>
        <v/>
      </c>
      <c r="H6944" s="14">
        <f>SUMIFS(Lancamentos!$G:$G,Lancamentos!$C:$C,$A6944,Lancamentos!$E:$E,$C6944,Lancamentos!$B:$B,"SAIDA_USO")</f>
        <v/>
      </c>
      <c r="I6944" s="14">
        <f>SUMIFS(Lancamentos!$G:$G,Lancamentos!$C:$C,$A6944,Lancamentos!$E:$E,$C6944,Lancamentos!$B:$B,"SAIDA_DESCARTE")</f>
        <v/>
      </c>
      <c r="J6944" s="14">
        <f>G6944-H6944-I6944</f>
        <v/>
      </c>
      <c r="K6944">
        <f>IF(A6944="","",IF(J6944&lt;=IFERROR(VLOOKUP(A6944,Produtos!$A:$E,5,FALSE),0),"ABAIXO DO MINIMO","OK"))</f>
        <v/>
      </c>
    </row>
    <row r="6945">
      <c r="B6945">
        <f>IFERROR(VLOOKUP(A6945,Produtos!A:B,2,FALSE),"")</f>
        <v/>
      </c>
      <c r="D6945" s="10">
        <f>IFERROR(INDEX(Lotes!$E:$E,MATCH(1,(Lotes!$A:$A=A6945)*(Lotes!$C:$C=C6945),0)),"")</f>
        <v/>
      </c>
      <c r="E6945" s="14">
        <f>IF(D6945="","",D6945-TODAY())</f>
        <v/>
      </c>
      <c r="F6945">
        <f>IF(D6945="","",IF(E6945&lt;0,"VENCIDO",IF(E6945&lt;=30,"VENCE EM &lt;= 30 DIAS",IF(E6945&lt;=60,"ATENCAO (31-60 DIAS)","OK"))))</f>
        <v/>
      </c>
      <c r="G6945" s="14">
        <f>SUMIFS(Lancamentos!$G:$G,Lancamentos!$C:$C,$A6945,Lancamentos!$E:$E,$C6945,Lancamentos!$B:$B,"ENTRADA")</f>
        <v/>
      </c>
      <c r="H6945" s="14">
        <f>SUMIFS(Lancamentos!$G:$G,Lancamentos!$C:$C,$A6945,Lancamentos!$E:$E,$C6945,Lancamentos!$B:$B,"SAIDA_USO")</f>
        <v/>
      </c>
      <c r="I6945" s="14">
        <f>SUMIFS(Lancamentos!$G:$G,Lancamentos!$C:$C,$A6945,Lancamentos!$E:$E,$C6945,Lancamentos!$B:$B,"SAIDA_DESCARTE")</f>
        <v/>
      </c>
      <c r="J6945" s="14">
        <f>G6945-H6945-I6945</f>
        <v/>
      </c>
      <c r="K6945">
        <f>IF(A6945="","",IF(J6945&lt;=IFERROR(VLOOKUP(A6945,Produtos!$A:$E,5,FALSE),0),"ABAIXO DO MINIMO","OK"))</f>
        <v/>
      </c>
    </row>
    <row r="6946">
      <c r="B6946">
        <f>IFERROR(VLOOKUP(A6946,Produtos!A:B,2,FALSE),"")</f>
        <v/>
      </c>
      <c r="D6946" s="10">
        <f>IFERROR(INDEX(Lotes!$E:$E,MATCH(1,(Lotes!$A:$A=A6946)*(Lotes!$C:$C=C6946),0)),"")</f>
        <v/>
      </c>
      <c r="E6946" s="14">
        <f>IF(D6946="","",D6946-TODAY())</f>
        <v/>
      </c>
      <c r="F6946">
        <f>IF(D6946="","",IF(E6946&lt;0,"VENCIDO",IF(E6946&lt;=30,"VENCE EM &lt;= 30 DIAS",IF(E6946&lt;=60,"ATENCAO (31-60 DIAS)","OK"))))</f>
        <v/>
      </c>
      <c r="G6946" s="14">
        <f>SUMIFS(Lancamentos!$G:$G,Lancamentos!$C:$C,$A6946,Lancamentos!$E:$E,$C6946,Lancamentos!$B:$B,"ENTRADA")</f>
        <v/>
      </c>
      <c r="H6946" s="14">
        <f>SUMIFS(Lancamentos!$G:$G,Lancamentos!$C:$C,$A6946,Lancamentos!$E:$E,$C6946,Lancamentos!$B:$B,"SAIDA_USO")</f>
        <v/>
      </c>
      <c r="I6946" s="14">
        <f>SUMIFS(Lancamentos!$G:$G,Lancamentos!$C:$C,$A6946,Lancamentos!$E:$E,$C6946,Lancamentos!$B:$B,"SAIDA_DESCARTE")</f>
        <v/>
      </c>
      <c r="J6946" s="14">
        <f>G6946-H6946-I6946</f>
        <v/>
      </c>
      <c r="K6946">
        <f>IF(A6946="","",IF(J6946&lt;=IFERROR(VLOOKUP(A6946,Produtos!$A:$E,5,FALSE),0),"ABAIXO DO MINIMO","OK"))</f>
        <v/>
      </c>
    </row>
    <row r="6947">
      <c r="B6947">
        <f>IFERROR(VLOOKUP(A6947,Produtos!A:B,2,FALSE),"")</f>
        <v/>
      </c>
      <c r="D6947" s="10">
        <f>IFERROR(INDEX(Lotes!$E:$E,MATCH(1,(Lotes!$A:$A=A6947)*(Lotes!$C:$C=C6947),0)),"")</f>
        <v/>
      </c>
      <c r="E6947" s="14">
        <f>IF(D6947="","",D6947-TODAY())</f>
        <v/>
      </c>
      <c r="F6947">
        <f>IF(D6947="","",IF(E6947&lt;0,"VENCIDO",IF(E6947&lt;=30,"VENCE EM &lt;= 30 DIAS",IF(E6947&lt;=60,"ATENCAO (31-60 DIAS)","OK"))))</f>
        <v/>
      </c>
      <c r="G6947" s="14">
        <f>SUMIFS(Lancamentos!$G:$G,Lancamentos!$C:$C,$A6947,Lancamentos!$E:$E,$C6947,Lancamentos!$B:$B,"ENTRADA")</f>
        <v/>
      </c>
      <c r="H6947" s="14">
        <f>SUMIFS(Lancamentos!$G:$G,Lancamentos!$C:$C,$A6947,Lancamentos!$E:$E,$C6947,Lancamentos!$B:$B,"SAIDA_USO")</f>
        <v/>
      </c>
      <c r="I6947" s="14">
        <f>SUMIFS(Lancamentos!$G:$G,Lancamentos!$C:$C,$A6947,Lancamentos!$E:$E,$C6947,Lancamentos!$B:$B,"SAIDA_DESCARTE")</f>
        <v/>
      </c>
      <c r="J6947" s="14">
        <f>G6947-H6947-I6947</f>
        <v/>
      </c>
      <c r="K6947">
        <f>IF(A6947="","",IF(J6947&lt;=IFERROR(VLOOKUP(A6947,Produtos!$A:$E,5,FALSE),0),"ABAIXO DO MINIMO","OK"))</f>
        <v/>
      </c>
    </row>
    <row r="6948">
      <c r="B6948">
        <f>IFERROR(VLOOKUP(A6948,Produtos!A:B,2,FALSE),"")</f>
        <v/>
      </c>
      <c r="D6948" s="10">
        <f>IFERROR(INDEX(Lotes!$E:$E,MATCH(1,(Lotes!$A:$A=A6948)*(Lotes!$C:$C=C6948),0)),"")</f>
        <v/>
      </c>
      <c r="E6948" s="14">
        <f>IF(D6948="","",D6948-TODAY())</f>
        <v/>
      </c>
      <c r="F6948">
        <f>IF(D6948="","",IF(E6948&lt;0,"VENCIDO",IF(E6948&lt;=30,"VENCE EM &lt;= 30 DIAS",IF(E6948&lt;=60,"ATENCAO (31-60 DIAS)","OK"))))</f>
        <v/>
      </c>
      <c r="G6948" s="14">
        <f>SUMIFS(Lancamentos!$G:$G,Lancamentos!$C:$C,$A6948,Lancamentos!$E:$E,$C6948,Lancamentos!$B:$B,"ENTRADA")</f>
        <v/>
      </c>
      <c r="H6948" s="14">
        <f>SUMIFS(Lancamentos!$G:$G,Lancamentos!$C:$C,$A6948,Lancamentos!$E:$E,$C6948,Lancamentos!$B:$B,"SAIDA_USO")</f>
        <v/>
      </c>
      <c r="I6948" s="14">
        <f>SUMIFS(Lancamentos!$G:$G,Lancamentos!$C:$C,$A6948,Lancamentos!$E:$E,$C6948,Lancamentos!$B:$B,"SAIDA_DESCARTE")</f>
        <v/>
      </c>
      <c r="J6948" s="14">
        <f>G6948-H6948-I6948</f>
        <v/>
      </c>
      <c r="K6948">
        <f>IF(A6948="","",IF(J6948&lt;=IFERROR(VLOOKUP(A6948,Produtos!$A:$E,5,FALSE),0),"ABAIXO DO MINIMO","OK"))</f>
        <v/>
      </c>
    </row>
    <row r="6949">
      <c r="B6949">
        <f>IFERROR(VLOOKUP(A6949,Produtos!A:B,2,FALSE),"")</f>
        <v/>
      </c>
      <c r="D6949" s="10">
        <f>IFERROR(INDEX(Lotes!$E:$E,MATCH(1,(Lotes!$A:$A=A6949)*(Lotes!$C:$C=C6949),0)),"")</f>
        <v/>
      </c>
      <c r="E6949" s="14">
        <f>IF(D6949="","",D6949-TODAY())</f>
        <v/>
      </c>
      <c r="F6949">
        <f>IF(D6949="","",IF(E6949&lt;0,"VENCIDO",IF(E6949&lt;=30,"VENCE EM &lt;= 30 DIAS",IF(E6949&lt;=60,"ATENCAO (31-60 DIAS)","OK"))))</f>
        <v/>
      </c>
      <c r="G6949" s="14">
        <f>SUMIFS(Lancamentos!$G:$G,Lancamentos!$C:$C,$A6949,Lancamentos!$E:$E,$C6949,Lancamentos!$B:$B,"ENTRADA")</f>
        <v/>
      </c>
      <c r="H6949" s="14">
        <f>SUMIFS(Lancamentos!$G:$G,Lancamentos!$C:$C,$A6949,Lancamentos!$E:$E,$C6949,Lancamentos!$B:$B,"SAIDA_USO")</f>
        <v/>
      </c>
      <c r="I6949" s="14">
        <f>SUMIFS(Lancamentos!$G:$G,Lancamentos!$C:$C,$A6949,Lancamentos!$E:$E,$C6949,Lancamentos!$B:$B,"SAIDA_DESCARTE")</f>
        <v/>
      </c>
      <c r="J6949" s="14">
        <f>G6949-H6949-I6949</f>
        <v/>
      </c>
      <c r="K6949">
        <f>IF(A6949="","",IF(J6949&lt;=IFERROR(VLOOKUP(A6949,Produtos!$A:$E,5,FALSE),0),"ABAIXO DO MINIMO","OK"))</f>
        <v/>
      </c>
    </row>
    <row r="6950">
      <c r="B6950">
        <f>IFERROR(VLOOKUP(A6950,Produtos!A:B,2,FALSE),"")</f>
        <v/>
      </c>
      <c r="D6950" s="10">
        <f>IFERROR(INDEX(Lotes!$E:$E,MATCH(1,(Lotes!$A:$A=A6950)*(Lotes!$C:$C=C6950),0)),"")</f>
        <v/>
      </c>
      <c r="E6950" s="14">
        <f>IF(D6950="","",D6950-TODAY())</f>
        <v/>
      </c>
      <c r="F6950">
        <f>IF(D6950="","",IF(E6950&lt;0,"VENCIDO",IF(E6950&lt;=30,"VENCE EM &lt;= 30 DIAS",IF(E6950&lt;=60,"ATENCAO (31-60 DIAS)","OK"))))</f>
        <v/>
      </c>
      <c r="G6950" s="14">
        <f>SUMIFS(Lancamentos!$G:$G,Lancamentos!$C:$C,$A6950,Lancamentos!$E:$E,$C6950,Lancamentos!$B:$B,"ENTRADA")</f>
        <v/>
      </c>
      <c r="H6950" s="14">
        <f>SUMIFS(Lancamentos!$G:$G,Lancamentos!$C:$C,$A6950,Lancamentos!$E:$E,$C6950,Lancamentos!$B:$B,"SAIDA_USO")</f>
        <v/>
      </c>
      <c r="I6950" s="14">
        <f>SUMIFS(Lancamentos!$G:$G,Lancamentos!$C:$C,$A6950,Lancamentos!$E:$E,$C6950,Lancamentos!$B:$B,"SAIDA_DESCARTE")</f>
        <v/>
      </c>
      <c r="J6950" s="14">
        <f>G6950-H6950-I6950</f>
        <v/>
      </c>
      <c r="K6950">
        <f>IF(A6950="","",IF(J6950&lt;=IFERROR(VLOOKUP(A6950,Produtos!$A:$E,5,FALSE),0),"ABAIXO DO MINIMO","OK"))</f>
        <v/>
      </c>
    </row>
    <row r="6951">
      <c r="B6951">
        <f>IFERROR(VLOOKUP(A6951,Produtos!A:B,2,FALSE),"")</f>
        <v/>
      </c>
      <c r="D6951" s="10">
        <f>IFERROR(INDEX(Lotes!$E:$E,MATCH(1,(Lotes!$A:$A=A6951)*(Lotes!$C:$C=C6951),0)),"")</f>
        <v/>
      </c>
      <c r="E6951" s="14">
        <f>IF(D6951="","",D6951-TODAY())</f>
        <v/>
      </c>
      <c r="F6951">
        <f>IF(D6951="","",IF(E6951&lt;0,"VENCIDO",IF(E6951&lt;=30,"VENCE EM &lt;= 30 DIAS",IF(E6951&lt;=60,"ATENCAO (31-60 DIAS)","OK"))))</f>
        <v/>
      </c>
      <c r="G6951" s="14">
        <f>SUMIFS(Lancamentos!$G:$G,Lancamentos!$C:$C,$A6951,Lancamentos!$E:$E,$C6951,Lancamentos!$B:$B,"ENTRADA")</f>
        <v/>
      </c>
      <c r="H6951" s="14">
        <f>SUMIFS(Lancamentos!$G:$G,Lancamentos!$C:$C,$A6951,Lancamentos!$E:$E,$C6951,Lancamentos!$B:$B,"SAIDA_USO")</f>
        <v/>
      </c>
      <c r="I6951" s="14">
        <f>SUMIFS(Lancamentos!$G:$G,Lancamentos!$C:$C,$A6951,Lancamentos!$E:$E,$C6951,Lancamentos!$B:$B,"SAIDA_DESCARTE")</f>
        <v/>
      </c>
      <c r="J6951" s="14">
        <f>G6951-H6951-I6951</f>
        <v/>
      </c>
      <c r="K6951">
        <f>IF(A6951="","",IF(J6951&lt;=IFERROR(VLOOKUP(A6951,Produtos!$A:$E,5,FALSE),0),"ABAIXO DO MINIMO","OK"))</f>
        <v/>
      </c>
    </row>
    <row r="6952">
      <c r="B6952">
        <f>IFERROR(VLOOKUP(A6952,Produtos!A:B,2,FALSE),"")</f>
        <v/>
      </c>
      <c r="D6952" s="10">
        <f>IFERROR(INDEX(Lotes!$E:$E,MATCH(1,(Lotes!$A:$A=A6952)*(Lotes!$C:$C=C6952),0)),"")</f>
        <v/>
      </c>
      <c r="E6952" s="14">
        <f>IF(D6952="","",D6952-TODAY())</f>
        <v/>
      </c>
      <c r="F6952">
        <f>IF(D6952="","",IF(E6952&lt;0,"VENCIDO",IF(E6952&lt;=30,"VENCE EM &lt;= 30 DIAS",IF(E6952&lt;=60,"ATENCAO (31-60 DIAS)","OK"))))</f>
        <v/>
      </c>
      <c r="G6952" s="14">
        <f>SUMIFS(Lancamentos!$G:$G,Lancamentos!$C:$C,$A6952,Lancamentos!$E:$E,$C6952,Lancamentos!$B:$B,"ENTRADA")</f>
        <v/>
      </c>
      <c r="H6952" s="14">
        <f>SUMIFS(Lancamentos!$G:$G,Lancamentos!$C:$C,$A6952,Lancamentos!$E:$E,$C6952,Lancamentos!$B:$B,"SAIDA_USO")</f>
        <v/>
      </c>
      <c r="I6952" s="14">
        <f>SUMIFS(Lancamentos!$G:$G,Lancamentos!$C:$C,$A6952,Lancamentos!$E:$E,$C6952,Lancamentos!$B:$B,"SAIDA_DESCARTE")</f>
        <v/>
      </c>
      <c r="J6952" s="14">
        <f>G6952-H6952-I6952</f>
        <v/>
      </c>
      <c r="K6952">
        <f>IF(A6952="","",IF(J6952&lt;=IFERROR(VLOOKUP(A6952,Produtos!$A:$E,5,FALSE),0),"ABAIXO DO MINIMO","OK"))</f>
        <v/>
      </c>
    </row>
    <row r="6953">
      <c r="B6953">
        <f>IFERROR(VLOOKUP(A6953,Produtos!A:B,2,FALSE),"")</f>
        <v/>
      </c>
      <c r="D6953" s="10">
        <f>IFERROR(INDEX(Lotes!$E:$E,MATCH(1,(Lotes!$A:$A=A6953)*(Lotes!$C:$C=C6953),0)),"")</f>
        <v/>
      </c>
      <c r="E6953" s="14">
        <f>IF(D6953="","",D6953-TODAY())</f>
        <v/>
      </c>
      <c r="F6953">
        <f>IF(D6953="","",IF(E6953&lt;0,"VENCIDO",IF(E6953&lt;=30,"VENCE EM &lt;= 30 DIAS",IF(E6953&lt;=60,"ATENCAO (31-60 DIAS)","OK"))))</f>
        <v/>
      </c>
      <c r="G6953" s="14">
        <f>SUMIFS(Lancamentos!$G:$G,Lancamentos!$C:$C,$A6953,Lancamentos!$E:$E,$C6953,Lancamentos!$B:$B,"ENTRADA")</f>
        <v/>
      </c>
      <c r="H6953" s="14">
        <f>SUMIFS(Lancamentos!$G:$G,Lancamentos!$C:$C,$A6953,Lancamentos!$E:$E,$C6953,Lancamentos!$B:$B,"SAIDA_USO")</f>
        <v/>
      </c>
      <c r="I6953" s="14">
        <f>SUMIFS(Lancamentos!$G:$G,Lancamentos!$C:$C,$A6953,Lancamentos!$E:$E,$C6953,Lancamentos!$B:$B,"SAIDA_DESCARTE")</f>
        <v/>
      </c>
      <c r="J6953" s="14">
        <f>G6953-H6953-I6953</f>
        <v/>
      </c>
      <c r="K6953">
        <f>IF(A6953="","",IF(J6953&lt;=IFERROR(VLOOKUP(A6953,Produtos!$A:$E,5,FALSE),0),"ABAIXO DO MINIMO","OK"))</f>
        <v/>
      </c>
    </row>
    <row r="6954">
      <c r="B6954">
        <f>IFERROR(VLOOKUP(A6954,Produtos!A:B,2,FALSE),"")</f>
        <v/>
      </c>
      <c r="D6954" s="10">
        <f>IFERROR(INDEX(Lotes!$E:$E,MATCH(1,(Lotes!$A:$A=A6954)*(Lotes!$C:$C=C6954),0)),"")</f>
        <v/>
      </c>
      <c r="E6954" s="14">
        <f>IF(D6954="","",D6954-TODAY())</f>
        <v/>
      </c>
      <c r="F6954">
        <f>IF(D6954="","",IF(E6954&lt;0,"VENCIDO",IF(E6954&lt;=30,"VENCE EM &lt;= 30 DIAS",IF(E6954&lt;=60,"ATENCAO (31-60 DIAS)","OK"))))</f>
        <v/>
      </c>
      <c r="G6954" s="14">
        <f>SUMIFS(Lancamentos!$G:$G,Lancamentos!$C:$C,$A6954,Lancamentos!$E:$E,$C6954,Lancamentos!$B:$B,"ENTRADA")</f>
        <v/>
      </c>
      <c r="H6954" s="14">
        <f>SUMIFS(Lancamentos!$G:$G,Lancamentos!$C:$C,$A6954,Lancamentos!$E:$E,$C6954,Lancamentos!$B:$B,"SAIDA_USO")</f>
        <v/>
      </c>
      <c r="I6954" s="14">
        <f>SUMIFS(Lancamentos!$G:$G,Lancamentos!$C:$C,$A6954,Lancamentos!$E:$E,$C6954,Lancamentos!$B:$B,"SAIDA_DESCARTE")</f>
        <v/>
      </c>
      <c r="J6954" s="14">
        <f>G6954-H6954-I6954</f>
        <v/>
      </c>
      <c r="K6954">
        <f>IF(A6954="","",IF(J6954&lt;=IFERROR(VLOOKUP(A6954,Produtos!$A:$E,5,FALSE),0),"ABAIXO DO MINIMO","OK"))</f>
        <v/>
      </c>
    </row>
    <row r="6955">
      <c r="B6955">
        <f>IFERROR(VLOOKUP(A6955,Produtos!A:B,2,FALSE),"")</f>
        <v/>
      </c>
      <c r="D6955" s="10">
        <f>IFERROR(INDEX(Lotes!$E:$E,MATCH(1,(Lotes!$A:$A=A6955)*(Lotes!$C:$C=C6955),0)),"")</f>
        <v/>
      </c>
      <c r="E6955" s="14">
        <f>IF(D6955="","",D6955-TODAY())</f>
        <v/>
      </c>
      <c r="F6955">
        <f>IF(D6955="","",IF(E6955&lt;0,"VENCIDO",IF(E6955&lt;=30,"VENCE EM &lt;= 30 DIAS",IF(E6955&lt;=60,"ATENCAO (31-60 DIAS)","OK"))))</f>
        <v/>
      </c>
      <c r="G6955" s="14">
        <f>SUMIFS(Lancamentos!$G:$G,Lancamentos!$C:$C,$A6955,Lancamentos!$E:$E,$C6955,Lancamentos!$B:$B,"ENTRADA")</f>
        <v/>
      </c>
      <c r="H6955" s="14">
        <f>SUMIFS(Lancamentos!$G:$G,Lancamentos!$C:$C,$A6955,Lancamentos!$E:$E,$C6955,Lancamentos!$B:$B,"SAIDA_USO")</f>
        <v/>
      </c>
      <c r="I6955" s="14">
        <f>SUMIFS(Lancamentos!$G:$G,Lancamentos!$C:$C,$A6955,Lancamentos!$E:$E,$C6955,Lancamentos!$B:$B,"SAIDA_DESCARTE")</f>
        <v/>
      </c>
      <c r="J6955" s="14">
        <f>G6955-H6955-I6955</f>
        <v/>
      </c>
      <c r="K6955">
        <f>IF(A6955="","",IF(J6955&lt;=IFERROR(VLOOKUP(A6955,Produtos!$A:$E,5,FALSE),0),"ABAIXO DO MINIMO","OK"))</f>
        <v/>
      </c>
    </row>
    <row r="6956">
      <c r="B6956">
        <f>IFERROR(VLOOKUP(A6956,Produtos!A:B,2,FALSE),"")</f>
        <v/>
      </c>
      <c r="D6956" s="10">
        <f>IFERROR(INDEX(Lotes!$E:$E,MATCH(1,(Lotes!$A:$A=A6956)*(Lotes!$C:$C=C6956),0)),"")</f>
        <v/>
      </c>
      <c r="E6956" s="14">
        <f>IF(D6956="","",D6956-TODAY())</f>
        <v/>
      </c>
      <c r="F6956">
        <f>IF(D6956="","",IF(E6956&lt;0,"VENCIDO",IF(E6956&lt;=30,"VENCE EM &lt;= 30 DIAS",IF(E6956&lt;=60,"ATENCAO (31-60 DIAS)","OK"))))</f>
        <v/>
      </c>
      <c r="G6956" s="14">
        <f>SUMIFS(Lancamentos!$G:$G,Lancamentos!$C:$C,$A6956,Lancamentos!$E:$E,$C6956,Lancamentos!$B:$B,"ENTRADA")</f>
        <v/>
      </c>
      <c r="H6956" s="14">
        <f>SUMIFS(Lancamentos!$G:$G,Lancamentos!$C:$C,$A6956,Lancamentos!$E:$E,$C6956,Lancamentos!$B:$B,"SAIDA_USO")</f>
        <v/>
      </c>
      <c r="I6956" s="14">
        <f>SUMIFS(Lancamentos!$G:$G,Lancamentos!$C:$C,$A6956,Lancamentos!$E:$E,$C6956,Lancamentos!$B:$B,"SAIDA_DESCARTE")</f>
        <v/>
      </c>
      <c r="J6956" s="14">
        <f>G6956-H6956-I6956</f>
        <v/>
      </c>
      <c r="K6956">
        <f>IF(A6956="","",IF(J6956&lt;=IFERROR(VLOOKUP(A6956,Produtos!$A:$E,5,FALSE),0),"ABAIXO DO MINIMO","OK"))</f>
        <v/>
      </c>
    </row>
    <row r="6957">
      <c r="B6957">
        <f>IFERROR(VLOOKUP(A6957,Produtos!A:B,2,FALSE),"")</f>
        <v/>
      </c>
      <c r="D6957" s="10">
        <f>IFERROR(INDEX(Lotes!$E:$E,MATCH(1,(Lotes!$A:$A=A6957)*(Lotes!$C:$C=C6957),0)),"")</f>
        <v/>
      </c>
      <c r="E6957" s="14">
        <f>IF(D6957="","",D6957-TODAY())</f>
        <v/>
      </c>
      <c r="F6957">
        <f>IF(D6957="","",IF(E6957&lt;0,"VENCIDO",IF(E6957&lt;=30,"VENCE EM &lt;= 30 DIAS",IF(E6957&lt;=60,"ATENCAO (31-60 DIAS)","OK"))))</f>
        <v/>
      </c>
      <c r="G6957" s="14">
        <f>SUMIFS(Lancamentos!$G:$G,Lancamentos!$C:$C,$A6957,Lancamentos!$E:$E,$C6957,Lancamentos!$B:$B,"ENTRADA")</f>
        <v/>
      </c>
      <c r="H6957" s="14">
        <f>SUMIFS(Lancamentos!$G:$G,Lancamentos!$C:$C,$A6957,Lancamentos!$E:$E,$C6957,Lancamentos!$B:$B,"SAIDA_USO")</f>
        <v/>
      </c>
      <c r="I6957" s="14">
        <f>SUMIFS(Lancamentos!$G:$G,Lancamentos!$C:$C,$A6957,Lancamentos!$E:$E,$C6957,Lancamentos!$B:$B,"SAIDA_DESCARTE")</f>
        <v/>
      </c>
      <c r="J6957" s="14">
        <f>G6957-H6957-I6957</f>
        <v/>
      </c>
      <c r="K6957">
        <f>IF(A6957="","",IF(J6957&lt;=IFERROR(VLOOKUP(A6957,Produtos!$A:$E,5,FALSE),0),"ABAIXO DO MINIMO","OK"))</f>
        <v/>
      </c>
    </row>
    <row r="6958">
      <c r="B6958">
        <f>IFERROR(VLOOKUP(A6958,Produtos!A:B,2,FALSE),"")</f>
        <v/>
      </c>
      <c r="D6958" s="10">
        <f>IFERROR(INDEX(Lotes!$E:$E,MATCH(1,(Lotes!$A:$A=A6958)*(Lotes!$C:$C=C6958),0)),"")</f>
        <v/>
      </c>
      <c r="E6958" s="14">
        <f>IF(D6958="","",D6958-TODAY())</f>
        <v/>
      </c>
      <c r="F6958">
        <f>IF(D6958="","",IF(E6958&lt;0,"VENCIDO",IF(E6958&lt;=30,"VENCE EM &lt;= 30 DIAS",IF(E6958&lt;=60,"ATENCAO (31-60 DIAS)","OK"))))</f>
        <v/>
      </c>
      <c r="G6958" s="14">
        <f>SUMIFS(Lancamentos!$G:$G,Lancamentos!$C:$C,$A6958,Lancamentos!$E:$E,$C6958,Lancamentos!$B:$B,"ENTRADA")</f>
        <v/>
      </c>
      <c r="H6958" s="14">
        <f>SUMIFS(Lancamentos!$G:$G,Lancamentos!$C:$C,$A6958,Lancamentos!$E:$E,$C6958,Lancamentos!$B:$B,"SAIDA_USO")</f>
        <v/>
      </c>
      <c r="I6958" s="14">
        <f>SUMIFS(Lancamentos!$G:$G,Lancamentos!$C:$C,$A6958,Lancamentos!$E:$E,$C6958,Lancamentos!$B:$B,"SAIDA_DESCARTE")</f>
        <v/>
      </c>
      <c r="J6958" s="14">
        <f>G6958-H6958-I6958</f>
        <v/>
      </c>
      <c r="K6958">
        <f>IF(A6958="","",IF(J6958&lt;=IFERROR(VLOOKUP(A6958,Produtos!$A:$E,5,FALSE),0),"ABAIXO DO MINIMO","OK"))</f>
        <v/>
      </c>
    </row>
    <row r="6959">
      <c r="B6959">
        <f>IFERROR(VLOOKUP(A6959,Produtos!A:B,2,FALSE),"")</f>
        <v/>
      </c>
      <c r="D6959" s="10">
        <f>IFERROR(INDEX(Lotes!$E:$E,MATCH(1,(Lotes!$A:$A=A6959)*(Lotes!$C:$C=C6959),0)),"")</f>
        <v/>
      </c>
      <c r="E6959" s="14">
        <f>IF(D6959="","",D6959-TODAY())</f>
        <v/>
      </c>
      <c r="F6959">
        <f>IF(D6959="","",IF(E6959&lt;0,"VENCIDO",IF(E6959&lt;=30,"VENCE EM &lt;= 30 DIAS",IF(E6959&lt;=60,"ATENCAO (31-60 DIAS)","OK"))))</f>
        <v/>
      </c>
      <c r="G6959" s="14">
        <f>SUMIFS(Lancamentos!$G:$G,Lancamentos!$C:$C,$A6959,Lancamentos!$E:$E,$C6959,Lancamentos!$B:$B,"ENTRADA")</f>
        <v/>
      </c>
      <c r="H6959" s="14">
        <f>SUMIFS(Lancamentos!$G:$G,Lancamentos!$C:$C,$A6959,Lancamentos!$E:$E,$C6959,Lancamentos!$B:$B,"SAIDA_USO")</f>
        <v/>
      </c>
      <c r="I6959" s="14">
        <f>SUMIFS(Lancamentos!$G:$G,Lancamentos!$C:$C,$A6959,Lancamentos!$E:$E,$C6959,Lancamentos!$B:$B,"SAIDA_DESCARTE")</f>
        <v/>
      </c>
      <c r="J6959" s="14">
        <f>G6959-H6959-I6959</f>
        <v/>
      </c>
      <c r="K6959">
        <f>IF(A6959="","",IF(J6959&lt;=IFERROR(VLOOKUP(A6959,Produtos!$A:$E,5,FALSE),0),"ABAIXO DO MINIMO","OK"))</f>
        <v/>
      </c>
    </row>
    <row r="6960">
      <c r="B6960">
        <f>IFERROR(VLOOKUP(A6960,Produtos!A:B,2,FALSE),"")</f>
        <v/>
      </c>
      <c r="D6960" s="10">
        <f>IFERROR(INDEX(Lotes!$E:$E,MATCH(1,(Lotes!$A:$A=A6960)*(Lotes!$C:$C=C6960),0)),"")</f>
        <v/>
      </c>
      <c r="E6960" s="14">
        <f>IF(D6960="","",D6960-TODAY())</f>
        <v/>
      </c>
      <c r="F6960">
        <f>IF(D6960="","",IF(E6960&lt;0,"VENCIDO",IF(E6960&lt;=30,"VENCE EM &lt;= 30 DIAS",IF(E6960&lt;=60,"ATENCAO (31-60 DIAS)","OK"))))</f>
        <v/>
      </c>
      <c r="G6960" s="14">
        <f>SUMIFS(Lancamentos!$G:$G,Lancamentos!$C:$C,$A6960,Lancamentos!$E:$E,$C6960,Lancamentos!$B:$B,"ENTRADA")</f>
        <v/>
      </c>
      <c r="H6960" s="14">
        <f>SUMIFS(Lancamentos!$G:$G,Lancamentos!$C:$C,$A6960,Lancamentos!$E:$E,$C6960,Lancamentos!$B:$B,"SAIDA_USO")</f>
        <v/>
      </c>
      <c r="I6960" s="14">
        <f>SUMIFS(Lancamentos!$G:$G,Lancamentos!$C:$C,$A6960,Lancamentos!$E:$E,$C6960,Lancamentos!$B:$B,"SAIDA_DESCARTE")</f>
        <v/>
      </c>
      <c r="J6960" s="14">
        <f>G6960-H6960-I6960</f>
        <v/>
      </c>
      <c r="K6960">
        <f>IF(A6960="","",IF(J6960&lt;=IFERROR(VLOOKUP(A6960,Produtos!$A:$E,5,FALSE),0),"ABAIXO DO MINIMO","OK"))</f>
        <v/>
      </c>
    </row>
    <row r="6961">
      <c r="B6961">
        <f>IFERROR(VLOOKUP(A6961,Produtos!A:B,2,FALSE),"")</f>
        <v/>
      </c>
      <c r="D6961" s="10">
        <f>IFERROR(INDEX(Lotes!$E:$E,MATCH(1,(Lotes!$A:$A=A6961)*(Lotes!$C:$C=C6961),0)),"")</f>
        <v/>
      </c>
      <c r="E6961" s="14">
        <f>IF(D6961="","",D6961-TODAY())</f>
        <v/>
      </c>
      <c r="F6961">
        <f>IF(D6961="","",IF(E6961&lt;0,"VENCIDO",IF(E6961&lt;=30,"VENCE EM &lt;= 30 DIAS",IF(E6961&lt;=60,"ATENCAO (31-60 DIAS)","OK"))))</f>
        <v/>
      </c>
      <c r="G6961" s="14">
        <f>SUMIFS(Lancamentos!$G:$G,Lancamentos!$C:$C,$A6961,Lancamentos!$E:$E,$C6961,Lancamentos!$B:$B,"ENTRADA")</f>
        <v/>
      </c>
      <c r="H6961" s="14">
        <f>SUMIFS(Lancamentos!$G:$G,Lancamentos!$C:$C,$A6961,Lancamentos!$E:$E,$C6961,Lancamentos!$B:$B,"SAIDA_USO")</f>
        <v/>
      </c>
      <c r="I6961" s="14">
        <f>SUMIFS(Lancamentos!$G:$G,Lancamentos!$C:$C,$A6961,Lancamentos!$E:$E,$C6961,Lancamentos!$B:$B,"SAIDA_DESCARTE")</f>
        <v/>
      </c>
      <c r="J6961" s="14">
        <f>G6961-H6961-I6961</f>
        <v/>
      </c>
      <c r="K6961">
        <f>IF(A6961="","",IF(J6961&lt;=IFERROR(VLOOKUP(A6961,Produtos!$A:$E,5,FALSE),0),"ABAIXO DO MINIMO","OK"))</f>
        <v/>
      </c>
    </row>
    <row r="6962">
      <c r="B6962">
        <f>IFERROR(VLOOKUP(A6962,Produtos!A:B,2,FALSE),"")</f>
        <v/>
      </c>
      <c r="D6962" s="10">
        <f>IFERROR(INDEX(Lotes!$E:$E,MATCH(1,(Lotes!$A:$A=A6962)*(Lotes!$C:$C=C6962),0)),"")</f>
        <v/>
      </c>
      <c r="E6962" s="14">
        <f>IF(D6962="","",D6962-TODAY())</f>
        <v/>
      </c>
      <c r="F6962">
        <f>IF(D6962="","",IF(E6962&lt;0,"VENCIDO",IF(E6962&lt;=30,"VENCE EM &lt;= 30 DIAS",IF(E6962&lt;=60,"ATENCAO (31-60 DIAS)","OK"))))</f>
        <v/>
      </c>
      <c r="G6962" s="14">
        <f>SUMIFS(Lancamentos!$G:$G,Lancamentos!$C:$C,$A6962,Lancamentos!$E:$E,$C6962,Lancamentos!$B:$B,"ENTRADA")</f>
        <v/>
      </c>
      <c r="H6962" s="14">
        <f>SUMIFS(Lancamentos!$G:$G,Lancamentos!$C:$C,$A6962,Lancamentos!$E:$E,$C6962,Lancamentos!$B:$B,"SAIDA_USO")</f>
        <v/>
      </c>
      <c r="I6962" s="14">
        <f>SUMIFS(Lancamentos!$G:$G,Lancamentos!$C:$C,$A6962,Lancamentos!$E:$E,$C6962,Lancamentos!$B:$B,"SAIDA_DESCARTE")</f>
        <v/>
      </c>
      <c r="J6962" s="14">
        <f>G6962-H6962-I6962</f>
        <v/>
      </c>
      <c r="K6962">
        <f>IF(A6962="","",IF(J6962&lt;=IFERROR(VLOOKUP(A6962,Produtos!$A:$E,5,FALSE),0),"ABAIXO DO MINIMO","OK"))</f>
        <v/>
      </c>
    </row>
    <row r="6963">
      <c r="B6963">
        <f>IFERROR(VLOOKUP(A6963,Produtos!A:B,2,FALSE),"")</f>
        <v/>
      </c>
      <c r="D6963" s="10">
        <f>IFERROR(INDEX(Lotes!$E:$E,MATCH(1,(Lotes!$A:$A=A6963)*(Lotes!$C:$C=C6963),0)),"")</f>
        <v/>
      </c>
      <c r="E6963" s="14">
        <f>IF(D6963="","",D6963-TODAY())</f>
        <v/>
      </c>
      <c r="F6963">
        <f>IF(D6963="","",IF(E6963&lt;0,"VENCIDO",IF(E6963&lt;=30,"VENCE EM &lt;= 30 DIAS",IF(E6963&lt;=60,"ATENCAO (31-60 DIAS)","OK"))))</f>
        <v/>
      </c>
      <c r="G6963" s="14">
        <f>SUMIFS(Lancamentos!$G:$G,Lancamentos!$C:$C,$A6963,Lancamentos!$E:$E,$C6963,Lancamentos!$B:$B,"ENTRADA")</f>
        <v/>
      </c>
      <c r="H6963" s="14">
        <f>SUMIFS(Lancamentos!$G:$G,Lancamentos!$C:$C,$A6963,Lancamentos!$E:$E,$C6963,Lancamentos!$B:$B,"SAIDA_USO")</f>
        <v/>
      </c>
      <c r="I6963" s="14">
        <f>SUMIFS(Lancamentos!$G:$G,Lancamentos!$C:$C,$A6963,Lancamentos!$E:$E,$C6963,Lancamentos!$B:$B,"SAIDA_DESCARTE")</f>
        <v/>
      </c>
      <c r="J6963" s="14">
        <f>G6963-H6963-I6963</f>
        <v/>
      </c>
      <c r="K6963">
        <f>IF(A6963="","",IF(J6963&lt;=IFERROR(VLOOKUP(A6963,Produtos!$A:$E,5,FALSE),0),"ABAIXO DO MINIMO","OK"))</f>
        <v/>
      </c>
    </row>
    <row r="6964">
      <c r="B6964">
        <f>IFERROR(VLOOKUP(A6964,Produtos!A:B,2,FALSE),"")</f>
        <v/>
      </c>
      <c r="D6964" s="10">
        <f>IFERROR(INDEX(Lotes!$E:$E,MATCH(1,(Lotes!$A:$A=A6964)*(Lotes!$C:$C=C6964),0)),"")</f>
        <v/>
      </c>
      <c r="E6964" s="14">
        <f>IF(D6964="","",D6964-TODAY())</f>
        <v/>
      </c>
      <c r="F6964">
        <f>IF(D6964="","",IF(E6964&lt;0,"VENCIDO",IF(E6964&lt;=30,"VENCE EM &lt;= 30 DIAS",IF(E6964&lt;=60,"ATENCAO (31-60 DIAS)","OK"))))</f>
        <v/>
      </c>
      <c r="G6964" s="14">
        <f>SUMIFS(Lancamentos!$G:$G,Lancamentos!$C:$C,$A6964,Lancamentos!$E:$E,$C6964,Lancamentos!$B:$B,"ENTRADA")</f>
        <v/>
      </c>
      <c r="H6964" s="14">
        <f>SUMIFS(Lancamentos!$G:$G,Lancamentos!$C:$C,$A6964,Lancamentos!$E:$E,$C6964,Lancamentos!$B:$B,"SAIDA_USO")</f>
        <v/>
      </c>
      <c r="I6964" s="14">
        <f>SUMIFS(Lancamentos!$G:$G,Lancamentos!$C:$C,$A6964,Lancamentos!$E:$E,$C6964,Lancamentos!$B:$B,"SAIDA_DESCARTE")</f>
        <v/>
      </c>
      <c r="J6964" s="14">
        <f>G6964-H6964-I6964</f>
        <v/>
      </c>
      <c r="K6964">
        <f>IF(A6964="","",IF(J6964&lt;=IFERROR(VLOOKUP(A6964,Produtos!$A:$E,5,FALSE),0),"ABAIXO DO MINIMO","OK"))</f>
        <v/>
      </c>
    </row>
    <row r="6965">
      <c r="B6965">
        <f>IFERROR(VLOOKUP(A6965,Produtos!A:B,2,FALSE),"")</f>
        <v/>
      </c>
      <c r="D6965" s="10">
        <f>IFERROR(INDEX(Lotes!$E:$E,MATCH(1,(Lotes!$A:$A=A6965)*(Lotes!$C:$C=C6965),0)),"")</f>
        <v/>
      </c>
      <c r="E6965" s="14">
        <f>IF(D6965="","",D6965-TODAY())</f>
        <v/>
      </c>
      <c r="F6965">
        <f>IF(D6965="","",IF(E6965&lt;0,"VENCIDO",IF(E6965&lt;=30,"VENCE EM &lt;= 30 DIAS",IF(E6965&lt;=60,"ATENCAO (31-60 DIAS)","OK"))))</f>
        <v/>
      </c>
      <c r="G6965" s="14">
        <f>SUMIFS(Lancamentos!$G:$G,Lancamentos!$C:$C,$A6965,Lancamentos!$E:$E,$C6965,Lancamentos!$B:$B,"ENTRADA")</f>
        <v/>
      </c>
      <c r="H6965" s="14">
        <f>SUMIFS(Lancamentos!$G:$G,Lancamentos!$C:$C,$A6965,Lancamentos!$E:$E,$C6965,Lancamentos!$B:$B,"SAIDA_USO")</f>
        <v/>
      </c>
      <c r="I6965" s="14">
        <f>SUMIFS(Lancamentos!$G:$G,Lancamentos!$C:$C,$A6965,Lancamentos!$E:$E,$C6965,Lancamentos!$B:$B,"SAIDA_DESCARTE")</f>
        <v/>
      </c>
      <c r="J6965" s="14">
        <f>G6965-H6965-I6965</f>
        <v/>
      </c>
      <c r="K6965">
        <f>IF(A6965="","",IF(J6965&lt;=IFERROR(VLOOKUP(A6965,Produtos!$A:$E,5,FALSE),0),"ABAIXO DO MINIMO","OK"))</f>
        <v/>
      </c>
    </row>
    <row r="6966">
      <c r="B6966">
        <f>IFERROR(VLOOKUP(A6966,Produtos!A:B,2,FALSE),"")</f>
        <v/>
      </c>
      <c r="D6966" s="10">
        <f>IFERROR(INDEX(Lotes!$E:$E,MATCH(1,(Lotes!$A:$A=A6966)*(Lotes!$C:$C=C6966),0)),"")</f>
        <v/>
      </c>
      <c r="E6966" s="14">
        <f>IF(D6966="","",D6966-TODAY())</f>
        <v/>
      </c>
      <c r="F6966">
        <f>IF(D6966="","",IF(E6966&lt;0,"VENCIDO",IF(E6966&lt;=30,"VENCE EM &lt;= 30 DIAS",IF(E6966&lt;=60,"ATENCAO (31-60 DIAS)","OK"))))</f>
        <v/>
      </c>
      <c r="G6966" s="14">
        <f>SUMIFS(Lancamentos!$G:$G,Lancamentos!$C:$C,$A6966,Lancamentos!$E:$E,$C6966,Lancamentos!$B:$B,"ENTRADA")</f>
        <v/>
      </c>
      <c r="H6966" s="14">
        <f>SUMIFS(Lancamentos!$G:$G,Lancamentos!$C:$C,$A6966,Lancamentos!$E:$E,$C6966,Lancamentos!$B:$B,"SAIDA_USO")</f>
        <v/>
      </c>
      <c r="I6966" s="14">
        <f>SUMIFS(Lancamentos!$G:$G,Lancamentos!$C:$C,$A6966,Lancamentos!$E:$E,$C6966,Lancamentos!$B:$B,"SAIDA_DESCARTE")</f>
        <v/>
      </c>
      <c r="J6966" s="14">
        <f>G6966-H6966-I6966</f>
        <v/>
      </c>
      <c r="K6966">
        <f>IF(A6966="","",IF(J6966&lt;=IFERROR(VLOOKUP(A6966,Produtos!$A:$E,5,FALSE),0),"ABAIXO DO MINIMO","OK"))</f>
        <v/>
      </c>
    </row>
    <row r="6967">
      <c r="B6967">
        <f>IFERROR(VLOOKUP(A6967,Produtos!A:B,2,FALSE),"")</f>
        <v/>
      </c>
      <c r="D6967" s="10">
        <f>IFERROR(INDEX(Lotes!$E:$E,MATCH(1,(Lotes!$A:$A=A6967)*(Lotes!$C:$C=C6967),0)),"")</f>
        <v/>
      </c>
      <c r="E6967" s="14">
        <f>IF(D6967="","",D6967-TODAY())</f>
        <v/>
      </c>
      <c r="F6967">
        <f>IF(D6967="","",IF(E6967&lt;0,"VENCIDO",IF(E6967&lt;=30,"VENCE EM &lt;= 30 DIAS",IF(E6967&lt;=60,"ATENCAO (31-60 DIAS)","OK"))))</f>
        <v/>
      </c>
      <c r="G6967" s="14">
        <f>SUMIFS(Lancamentos!$G:$G,Lancamentos!$C:$C,$A6967,Lancamentos!$E:$E,$C6967,Lancamentos!$B:$B,"ENTRADA")</f>
        <v/>
      </c>
      <c r="H6967" s="14">
        <f>SUMIFS(Lancamentos!$G:$G,Lancamentos!$C:$C,$A6967,Lancamentos!$E:$E,$C6967,Lancamentos!$B:$B,"SAIDA_USO")</f>
        <v/>
      </c>
      <c r="I6967" s="14">
        <f>SUMIFS(Lancamentos!$G:$G,Lancamentos!$C:$C,$A6967,Lancamentos!$E:$E,$C6967,Lancamentos!$B:$B,"SAIDA_DESCARTE")</f>
        <v/>
      </c>
      <c r="J6967" s="14">
        <f>G6967-H6967-I6967</f>
        <v/>
      </c>
      <c r="K6967">
        <f>IF(A6967="","",IF(J6967&lt;=IFERROR(VLOOKUP(A6967,Produtos!$A:$E,5,FALSE),0),"ABAIXO DO MINIMO","OK"))</f>
        <v/>
      </c>
    </row>
    <row r="6968">
      <c r="B6968">
        <f>IFERROR(VLOOKUP(A6968,Produtos!A:B,2,FALSE),"")</f>
        <v/>
      </c>
      <c r="D6968" s="10">
        <f>IFERROR(INDEX(Lotes!$E:$E,MATCH(1,(Lotes!$A:$A=A6968)*(Lotes!$C:$C=C6968),0)),"")</f>
        <v/>
      </c>
      <c r="E6968" s="14">
        <f>IF(D6968="","",D6968-TODAY())</f>
        <v/>
      </c>
      <c r="F6968">
        <f>IF(D6968="","",IF(E6968&lt;0,"VENCIDO",IF(E6968&lt;=30,"VENCE EM &lt;= 30 DIAS",IF(E6968&lt;=60,"ATENCAO (31-60 DIAS)","OK"))))</f>
        <v/>
      </c>
      <c r="G6968" s="14">
        <f>SUMIFS(Lancamentos!$G:$G,Lancamentos!$C:$C,$A6968,Lancamentos!$E:$E,$C6968,Lancamentos!$B:$B,"ENTRADA")</f>
        <v/>
      </c>
      <c r="H6968" s="14">
        <f>SUMIFS(Lancamentos!$G:$G,Lancamentos!$C:$C,$A6968,Lancamentos!$E:$E,$C6968,Lancamentos!$B:$B,"SAIDA_USO")</f>
        <v/>
      </c>
      <c r="I6968" s="14">
        <f>SUMIFS(Lancamentos!$G:$G,Lancamentos!$C:$C,$A6968,Lancamentos!$E:$E,$C6968,Lancamentos!$B:$B,"SAIDA_DESCARTE")</f>
        <v/>
      </c>
      <c r="J6968" s="14">
        <f>G6968-H6968-I6968</f>
        <v/>
      </c>
      <c r="K6968">
        <f>IF(A6968="","",IF(J6968&lt;=IFERROR(VLOOKUP(A6968,Produtos!$A:$E,5,FALSE),0),"ABAIXO DO MINIMO","OK"))</f>
        <v/>
      </c>
    </row>
    <row r="6969">
      <c r="B6969">
        <f>IFERROR(VLOOKUP(A6969,Produtos!A:B,2,FALSE),"")</f>
        <v/>
      </c>
      <c r="D6969" s="10">
        <f>IFERROR(INDEX(Lotes!$E:$E,MATCH(1,(Lotes!$A:$A=A6969)*(Lotes!$C:$C=C6969),0)),"")</f>
        <v/>
      </c>
      <c r="E6969" s="14">
        <f>IF(D6969="","",D6969-TODAY())</f>
        <v/>
      </c>
      <c r="F6969">
        <f>IF(D6969="","",IF(E6969&lt;0,"VENCIDO",IF(E6969&lt;=30,"VENCE EM &lt;= 30 DIAS",IF(E6969&lt;=60,"ATENCAO (31-60 DIAS)","OK"))))</f>
        <v/>
      </c>
      <c r="G6969" s="14">
        <f>SUMIFS(Lancamentos!$G:$G,Lancamentos!$C:$C,$A6969,Lancamentos!$E:$E,$C6969,Lancamentos!$B:$B,"ENTRADA")</f>
        <v/>
      </c>
      <c r="H6969" s="14">
        <f>SUMIFS(Lancamentos!$G:$G,Lancamentos!$C:$C,$A6969,Lancamentos!$E:$E,$C6969,Lancamentos!$B:$B,"SAIDA_USO")</f>
        <v/>
      </c>
      <c r="I6969" s="14">
        <f>SUMIFS(Lancamentos!$G:$G,Lancamentos!$C:$C,$A6969,Lancamentos!$E:$E,$C6969,Lancamentos!$B:$B,"SAIDA_DESCARTE")</f>
        <v/>
      </c>
      <c r="J6969" s="14">
        <f>G6969-H6969-I6969</f>
        <v/>
      </c>
      <c r="K6969">
        <f>IF(A6969="","",IF(J6969&lt;=IFERROR(VLOOKUP(A6969,Produtos!$A:$E,5,FALSE),0),"ABAIXO DO MINIMO","OK"))</f>
        <v/>
      </c>
    </row>
    <row r="6970">
      <c r="B6970">
        <f>IFERROR(VLOOKUP(A6970,Produtos!A:B,2,FALSE),"")</f>
        <v/>
      </c>
      <c r="D6970" s="10">
        <f>IFERROR(INDEX(Lotes!$E:$E,MATCH(1,(Lotes!$A:$A=A6970)*(Lotes!$C:$C=C6970),0)),"")</f>
        <v/>
      </c>
      <c r="E6970" s="14">
        <f>IF(D6970="","",D6970-TODAY())</f>
        <v/>
      </c>
      <c r="F6970">
        <f>IF(D6970="","",IF(E6970&lt;0,"VENCIDO",IF(E6970&lt;=30,"VENCE EM &lt;= 30 DIAS",IF(E6970&lt;=60,"ATENCAO (31-60 DIAS)","OK"))))</f>
        <v/>
      </c>
      <c r="G6970" s="14">
        <f>SUMIFS(Lancamentos!$G:$G,Lancamentos!$C:$C,$A6970,Lancamentos!$E:$E,$C6970,Lancamentos!$B:$B,"ENTRADA")</f>
        <v/>
      </c>
      <c r="H6970" s="14">
        <f>SUMIFS(Lancamentos!$G:$G,Lancamentos!$C:$C,$A6970,Lancamentos!$E:$E,$C6970,Lancamentos!$B:$B,"SAIDA_USO")</f>
        <v/>
      </c>
      <c r="I6970" s="14">
        <f>SUMIFS(Lancamentos!$G:$G,Lancamentos!$C:$C,$A6970,Lancamentos!$E:$E,$C6970,Lancamentos!$B:$B,"SAIDA_DESCARTE")</f>
        <v/>
      </c>
      <c r="J6970" s="14">
        <f>G6970-H6970-I6970</f>
        <v/>
      </c>
      <c r="K6970">
        <f>IF(A6970="","",IF(J6970&lt;=IFERROR(VLOOKUP(A6970,Produtos!$A:$E,5,FALSE),0),"ABAIXO DO MINIMO","OK"))</f>
        <v/>
      </c>
    </row>
    <row r="6971">
      <c r="B6971">
        <f>IFERROR(VLOOKUP(A6971,Produtos!A:B,2,FALSE),"")</f>
        <v/>
      </c>
      <c r="D6971" s="10">
        <f>IFERROR(INDEX(Lotes!$E:$E,MATCH(1,(Lotes!$A:$A=A6971)*(Lotes!$C:$C=C6971),0)),"")</f>
        <v/>
      </c>
      <c r="E6971" s="14">
        <f>IF(D6971="","",D6971-TODAY())</f>
        <v/>
      </c>
      <c r="F6971">
        <f>IF(D6971="","",IF(E6971&lt;0,"VENCIDO",IF(E6971&lt;=30,"VENCE EM &lt;= 30 DIAS",IF(E6971&lt;=60,"ATENCAO (31-60 DIAS)","OK"))))</f>
        <v/>
      </c>
      <c r="G6971" s="14">
        <f>SUMIFS(Lancamentos!$G:$G,Lancamentos!$C:$C,$A6971,Lancamentos!$E:$E,$C6971,Lancamentos!$B:$B,"ENTRADA")</f>
        <v/>
      </c>
      <c r="H6971" s="14">
        <f>SUMIFS(Lancamentos!$G:$G,Lancamentos!$C:$C,$A6971,Lancamentos!$E:$E,$C6971,Lancamentos!$B:$B,"SAIDA_USO")</f>
        <v/>
      </c>
      <c r="I6971" s="14">
        <f>SUMIFS(Lancamentos!$G:$G,Lancamentos!$C:$C,$A6971,Lancamentos!$E:$E,$C6971,Lancamentos!$B:$B,"SAIDA_DESCARTE")</f>
        <v/>
      </c>
      <c r="J6971" s="14">
        <f>G6971-H6971-I6971</f>
        <v/>
      </c>
      <c r="K6971">
        <f>IF(A6971="","",IF(J6971&lt;=IFERROR(VLOOKUP(A6971,Produtos!$A:$E,5,FALSE),0),"ABAIXO DO MINIMO","OK"))</f>
        <v/>
      </c>
    </row>
    <row r="6972">
      <c r="B6972">
        <f>IFERROR(VLOOKUP(A6972,Produtos!A:B,2,FALSE),"")</f>
        <v/>
      </c>
      <c r="D6972" s="10">
        <f>IFERROR(INDEX(Lotes!$E:$E,MATCH(1,(Lotes!$A:$A=A6972)*(Lotes!$C:$C=C6972),0)),"")</f>
        <v/>
      </c>
      <c r="E6972" s="14">
        <f>IF(D6972="","",D6972-TODAY())</f>
        <v/>
      </c>
      <c r="F6972">
        <f>IF(D6972="","",IF(E6972&lt;0,"VENCIDO",IF(E6972&lt;=30,"VENCE EM &lt;= 30 DIAS",IF(E6972&lt;=60,"ATENCAO (31-60 DIAS)","OK"))))</f>
        <v/>
      </c>
      <c r="G6972" s="14">
        <f>SUMIFS(Lancamentos!$G:$G,Lancamentos!$C:$C,$A6972,Lancamentos!$E:$E,$C6972,Lancamentos!$B:$B,"ENTRADA")</f>
        <v/>
      </c>
      <c r="H6972" s="14">
        <f>SUMIFS(Lancamentos!$G:$G,Lancamentos!$C:$C,$A6972,Lancamentos!$E:$E,$C6972,Lancamentos!$B:$B,"SAIDA_USO")</f>
        <v/>
      </c>
      <c r="I6972" s="14">
        <f>SUMIFS(Lancamentos!$G:$G,Lancamentos!$C:$C,$A6972,Lancamentos!$E:$E,$C6972,Lancamentos!$B:$B,"SAIDA_DESCARTE")</f>
        <v/>
      </c>
      <c r="J6972" s="14">
        <f>G6972-H6972-I6972</f>
        <v/>
      </c>
      <c r="K6972">
        <f>IF(A6972="","",IF(J6972&lt;=IFERROR(VLOOKUP(A6972,Produtos!$A:$E,5,FALSE),0),"ABAIXO DO MINIMO","OK"))</f>
        <v/>
      </c>
    </row>
    <row r="6973">
      <c r="B6973">
        <f>IFERROR(VLOOKUP(A6973,Produtos!A:B,2,FALSE),"")</f>
        <v/>
      </c>
      <c r="D6973" s="10">
        <f>IFERROR(INDEX(Lotes!$E:$E,MATCH(1,(Lotes!$A:$A=A6973)*(Lotes!$C:$C=C6973),0)),"")</f>
        <v/>
      </c>
      <c r="E6973" s="14">
        <f>IF(D6973="","",D6973-TODAY())</f>
        <v/>
      </c>
      <c r="F6973">
        <f>IF(D6973="","",IF(E6973&lt;0,"VENCIDO",IF(E6973&lt;=30,"VENCE EM &lt;= 30 DIAS",IF(E6973&lt;=60,"ATENCAO (31-60 DIAS)","OK"))))</f>
        <v/>
      </c>
      <c r="G6973" s="14">
        <f>SUMIFS(Lancamentos!$G:$G,Lancamentos!$C:$C,$A6973,Lancamentos!$E:$E,$C6973,Lancamentos!$B:$B,"ENTRADA")</f>
        <v/>
      </c>
      <c r="H6973" s="14">
        <f>SUMIFS(Lancamentos!$G:$G,Lancamentos!$C:$C,$A6973,Lancamentos!$E:$E,$C6973,Lancamentos!$B:$B,"SAIDA_USO")</f>
        <v/>
      </c>
      <c r="I6973" s="14">
        <f>SUMIFS(Lancamentos!$G:$G,Lancamentos!$C:$C,$A6973,Lancamentos!$E:$E,$C6973,Lancamentos!$B:$B,"SAIDA_DESCARTE")</f>
        <v/>
      </c>
      <c r="J6973" s="14">
        <f>G6973-H6973-I6973</f>
        <v/>
      </c>
      <c r="K6973">
        <f>IF(A6973="","",IF(J6973&lt;=IFERROR(VLOOKUP(A6973,Produtos!$A:$E,5,FALSE),0),"ABAIXO DO MINIMO","OK"))</f>
        <v/>
      </c>
    </row>
    <row r="6974">
      <c r="B6974">
        <f>IFERROR(VLOOKUP(A6974,Produtos!A:B,2,FALSE),"")</f>
        <v/>
      </c>
      <c r="D6974" s="10">
        <f>IFERROR(INDEX(Lotes!$E:$E,MATCH(1,(Lotes!$A:$A=A6974)*(Lotes!$C:$C=C6974),0)),"")</f>
        <v/>
      </c>
      <c r="E6974" s="14">
        <f>IF(D6974="","",D6974-TODAY())</f>
        <v/>
      </c>
      <c r="F6974">
        <f>IF(D6974="","",IF(E6974&lt;0,"VENCIDO",IF(E6974&lt;=30,"VENCE EM &lt;= 30 DIAS",IF(E6974&lt;=60,"ATENCAO (31-60 DIAS)","OK"))))</f>
        <v/>
      </c>
      <c r="G6974" s="14">
        <f>SUMIFS(Lancamentos!$G:$G,Lancamentos!$C:$C,$A6974,Lancamentos!$E:$E,$C6974,Lancamentos!$B:$B,"ENTRADA")</f>
        <v/>
      </c>
      <c r="H6974" s="14">
        <f>SUMIFS(Lancamentos!$G:$G,Lancamentos!$C:$C,$A6974,Lancamentos!$E:$E,$C6974,Lancamentos!$B:$B,"SAIDA_USO")</f>
        <v/>
      </c>
      <c r="I6974" s="14">
        <f>SUMIFS(Lancamentos!$G:$G,Lancamentos!$C:$C,$A6974,Lancamentos!$E:$E,$C6974,Lancamentos!$B:$B,"SAIDA_DESCARTE")</f>
        <v/>
      </c>
      <c r="J6974" s="14">
        <f>G6974-H6974-I6974</f>
        <v/>
      </c>
      <c r="K6974">
        <f>IF(A6974="","",IF(J6974&lt;=IFERROR(VLOOKUP(A6974,Produtos!$A:$E,5,FALSE),0),"ABAIXO DO MINIMO","OK"))</f>
        <v/>
      </c>
    </row>
    <row r="6975">
      <c r="B6975">
        <f>IFERROR(VLOOKUP(A6975,Produtos!A:B,2,FALSE),"")</f>
        <v/>
      </c>
      <c r="D6975" s="10">
        <f>IFERROR(INDEX(Lotes!$E:$E,MATCH(1,(Lotes!$A:$A=A6975)*(Lotes!$C:$C=C6975),0)),"")</f>
        <v/>
      </c>
      <c r="E6975" s="14">
        <f>IF(D6975="","",D6975-TODAY())</f>
        <v/>
      </c>
      <c r="F6975">
        <f>IF(D6975="","",IF(E6975&lt;0,"VENCIDO",IF(E6975&lt;=30,"VENCE EM &lt;= 30 DIAS",IF(E6975&lt;=60,"ATENCAO (31-60 DIAS)","OK"))))</f>
        <v/>
      </c>
      <c r="G6975" s="14">
        <f>SUMIFS(Lancamentos!$G:$G,Lancamentos!$C:$C,$A6975,Lancamentos!$E:$E,$C6975,Lancamentos!$B:$B,"ENTRADA")</f>
        <v/>
      </c>
      <c r="H6975" s="14">
        <f>SUMIFS(Lancamentos!$G:$G,Lancamentos!$C:$C,$A6975,Lancamentos!$E:$E,$C6975,Lancamentos!$B:$B,"SAIDA_USO")</f>
        <v/>
      </c>
      <c r="I6975" s="14">
        <f>SUMIFS(Lancamentos!$G:$G,Lancamentos!$C:$C,$A6975,Lancamentos!$E:$E,$C6975,Lancamentos!$B:$B,"SAIDA_DESCARTE")</f>
        <v/>
      </c>
      <c r="J6975" s="14">
        <f>G6975-H6975-I6975</f>
        <v/>
      </c>
      <c r="K6975">
        <f>IF(A6975="","",IF(J6975&lt;=IFERROR(VLOOKUP(A6975,Produtos!$A:$E,5,FALSE),0),"ABAIXO DO MINIMO","OK"))</f>
        <v/>
      </c>
    </row>
    <row r="6976">
      <c r="B6976">
        <f>IFERROR(VLOOKUP(A6976,Produtos!A:B,2,FALSE),"")</f>
        <v/>
      </c>
      <c r="D6976" s="10">
        <f>IFERROR(INDEX(Lotes!$E:$E,MATCH(1,(Lotes!$A:$A=A6976)*(Lotes!$C:$C=C6976),0)),"")</f>
        <v/>
      </c>
      <c r="E6976" s="14">
        <f>IF(D6976="","",D6976-TODAY())</f>
        <v/>
      </c>
      <c r="F6976">
        <f>IF(D6976="","",IF(E6976&lt;0,"VENCIDO",IF(E6976&lt;=30,"VENCE EM &lt;= 30 DIAS",IF(E6976&lt;=60,"ATENCAO (31-60 DIAS)","OK"))))</f>
        <v/>
      </c>
      <c r="G6976" s="14">
        <f>SUMIFS(Lancamentos!$G:$G,Lancamentos!$C:$C,$A6976,Lancamentos!$E:$E,$C6976,Lancamentos!$B:$B,"ENTRADA")</f>
        <v/>
      </c>
      <c r="H6976" s="14">
        <f>SUMIFS(Lancamentos!$G:$G,Lancamentos!$C:$C,$A6976,Lancamentos!$E:$E,$C6976,Lancamentos!$B:$B,"SAIDA_USO")</f>
        <v/>
      </c>
      <c r="I6976" s="14">
        <f>SUMIFS(Lancamentos!$G:$G,Lancamentos!$C:$C,$A6976,Lancamentos!$E:$E,$C6976,Lancamentos!$B:$B,"SAIDA_DESCARTE")</f>
        <v/>
      </c>
      <c r="J6976" s="14">
        <f>G6976-H6976-I6976</f>
        <v/>
      </c>
      <c r="K6976">
        <f>IF(A6976="","",IF(J6976&lt;=IFERROR(VLOOKUP(A6976,Produtos!$A:$E,5,FALSE),0),"ABAIXO DO MINIMO","OK"))</f>
        <v/>
      </c>
    </row>
    <row r="6977">
      <c r="B6977">
        <f>IFERROR(VLOOKUP(A6977,Produtos!A:B,2,FALSE),"")</f>
        <v/>
      </c>
      <c r="D6977" s="10">
        <f>IFERROR(INDEX(Lotes!$E:$E,MATCH(1,(Lotes!$A:$A=A6977)*(Lotes!$C:$C=C6977),0)),"")</f>
        <v/>
      </c>
      <c r="E6977" s="14">
        <f>IF(D6977="","",D6977-TODAY())</f>
        <v/>
      </c>
      <c r="F6977">
        <f>IF(D6977="","",IF(E6977&lt;0,"VENCIDO",IF(E6977&lt;=30,"VENCE EM &lt;= 30 DIAS",IF(E6977&lt;=60,"ATENCAO (31-60 DIAS)","OK"))))</f>
        <v/>
      </c>
      <c r="G6977" s="14">
        <f>SUMIFS(Lancamentos!$G:$G,Lancamentos!$C:$C,$A6977,Lancamentos!$E:$E,$C6977,Lancamentos!$B:$B,"ENTRADA")</f>
        <v/>
      </c>
      <c r="H6977" s="14">
        <f>SUMIFS(Lancamentos!$G:$G,Lancamentos!$C:$C,$A6977,Lancamentos!$E:$E,$C6977,Lancamentos!$B:$B,"SAIDA_USO")</f>
        <v/>
      </c>
      <c r="I6977" s="14">
        <f>SUMIFS(Lancamentos!$G:$G,Lancamentos!$C:$C,$A6977,Lancamentos!$E:$E,$C6977,Lancamentos!$B:$B,"SAIDA_DESCARTE")</f>
        <v/>
      </c>
      <c r="J6977" s="14">
        <f>G6977-H6977-I6977</f>
        <v/>
      </c>
      <c r="K6977">
        <f>IF(A6977="","",IF(J6977&lt;=IFERROR(VLOOKUP(A6977,Produtos!$A:$E,5,FALSE),0),"ABAIXO DO MINIMO","OK"))</f>
        <v/>
      </c>
    </row>
    <row r="6978">
      <c r="B6978">
        <f>IFERROR(VLOOKUP(A6978,Produtos!A:B,2,FALSE),"")</f>
        <v/>
      </c>
      <c r="D6978" s="10">
        <f>IFERROR(INDEX(Lotes!$E:$E,MATCH(1,(Lotes!$A:$A=A6978)*(Lotes!$C:$C=C6978),0)),"")</f>
        <v/>
      </c>
      <c r="E6978" s="14">
        <f>IF(D6978="","",D6978-TODAY())</f>
        <v/>
      </c>
      <c r="F6978">
        <f>IF(D6978="","",IF(E6978&lt;0,"VENCIDO",IF(E6978&lt;=30,"VENCE EM &lt;= 30 DIAS",IF(E6978&lt;=60,"ATENCAO (31-60 DIAS)","OK"))))</f>
        <v/>
      </c>
      <c r="G6978" s="14">
        <f>SUMIFS(Lancamentos!$G:$G,Lancamentos!$C:$C,$A6978,Lancamentos!$E:$E,$C6978,Lancamentos!$B:$B,"ENTRADA")</f>
        <v/>
      </c>
      <c r="H6978" s="14">
        <f>SUMIFS(Lancamentos!$G:$G,Lancamentos!$C:$C,$A6978,Lancamentos!$E:$E,$C6978,Lancamentos!$B:$B,"SAIDA_USO")</f>
        <v/>
      </c>
      <c r="I6978" s="14">
        <f>SUMIFS(Lancamentos!$G:$G,Lancamentos!$C:$C,$A6978,Lancamentos!$E:$E,$C6978,Lancamentos!$B:$B,"SAIDA_DESCARTE")</f>
        <v/>
      </c>
      <c r="J6978" s="14">
        <f>G6978-H6978-I6978</f>
        <v/>
      </c>
      <c r="K6978">
        <f>IF(A6978="","",IF(J6978&lt;=IFERROR(VLOOKUP(A6978,Produtos!$A:$E,5,FALSE),0),"ABAIXO DO MINIMO","OK"))</f>
        <v/>
      </c>
    </row>
    <row r="6979">
      <c r="B6979">
        <f>IFERROR(VLOOKUP(A6979,Produtos!A:B,2,FALSE),"")</f>
        <v/>
      </c>
      <c r="D6979" s="10">
        <f>IFERROR(INDEX(Lotes!$E:$E,MATCH(1,(Lotes!$A:$A=A6979)*(Lotes!$C:$C=C6979),0)),"")</f>
        <v/>
      </c>
      <c r="E6979" s="14">
        <f>IF(D6979="","",D6979-TODAY())</f>
        <v/>
      </c>
      <c r="F6979">
        <f>IF(D6979="","",IF(E6979&lt;0,"VENCIDO",IF(E6979&lt;=30,"VENCE EM &lt;= 30 DIAS",IF(E6979&lt;=60,"ATENCAO (31-60 DIAS)","OK"))))</f>
        <v/>
      </c>
      <c r="G6979" s="14">
        <f>SUMIFS(Lancamentos!$G:$G,Lancamentos!$C:$C,$A6979,Lancamentos!$E:$E,$C6979,Lancamentos!$B:$B,"ENTRADA")</f>
        <v/>
      </c>
      <c r="H6979" s="14">
        <f>SUMIFS(Lancamentos!$G:$G,Lancamentos!$C:$C,$A6979,Lancamentos!$E:$E,$C6979,Lancamentos!$B:$B,"SAIDA_USO")</f>
        <v/>
      </c>
      <c r="I6979" s="14">
        <f>SUMIFS(Lancamentos!$G:$G,Lancamentos!$C:$C,$A6979,Lancamentos!$E:$E,$C6979,Lancamentos!$B:$B,"SAIDA_DESCARTE")</f>
        <v/>
      </c>
      <c r="J6979" s="14">
        <f>G6979-H6979-I6979</f>
        <v/>
      </c>
      <c r="K6979">
        <f>IF(A6979="","",IF(J6979&lt;=IFERROR(VLOOKUP(A6979,Produtos!$A:$E,5,FALSE),0),"ABAIXO DO MINIMO","OK"))</f>
        <v/>
      </c>
    </row>
    <row r="6980">
      <c r="B6980">
        <f>IFERROR(VLOOKUP(A6980,Produtos!A:B,2,FALSE),"")</f>
        <v/>
      </c>
      <c r="D6980" s="10">
        <f>IFERROR(INDEX(Lotes!$E:$E,MATCH(1,(Lotes!$A:$A=A6980)*(Lotes!$C:$C=C6980),0)),"")</f>
        <v/>
      </c>
      <c r="E6980" s="14">
        <f>IF(D6980="","",D6980-TODAY())</f>
        <v/>
      </c>
      <c r="F6980">
        <f>IF(D6980="","",IF(E6980&lt;0,"VENCIDO",IF(E6980&lt;=30,"VENCE EM &lt;= 30 DIAS",IF(E6980&lt;=60,"ATENCAO (31-60 DIAS)","OK"))))</f>
        <v/>
      </c>
      <c r="G6980" s="14">
        <f>SUMIFS(Lancamentos!$G:$G,Lancamentos!$C:$C,$A6980,Lancamentos!$E:$E,$C6980,Lancamentos!$B:$B,"ENTRADA")</f>
        <v/>
      </c>
      <c r="H6980" s="14">
        <f>SUMIFS(Lancamentos!$G:$G,Lancamentos!$C:$C,$A6980,Lancamentos!$E:$E,$C6980,Lancamentos!$B:$B,"SAIDA_USO")</f>
        <v/>
      </c>
      <c r="I6980" s="14">
        <f>SUMIFS(Lancamentos!$G:$G,Lancamentos!$C:$C,$A6980,Lancamentos!$E:$E,$C6980,Lancamentos!$B:$B,"SAIDA_DESCARTE")</f>
        <v/>
      </c>
      <c r="J6980" s="14">
        <f>G6980-H6980-I6980</f>
        <v/>
      </c>
      <c r="K6980">
        <f>IF(A6980="","",IF(J6980&lt;=IFERROR(VLOOKUP(A6980,Produtos!$A:$E,5,FALSE),0),"ABAIXO DO MINIMO","OK"))</f>
        <v/>
      </c>
    </row>
    <row r="6981">
      <c r="B6981">
        <f>IFERROR(VLOOKUP(A6981,Produtos!A:B,2,FALSE),"")</f>
        <v/>
      </c>
      <c r="D6981" s="10">
        <f>IFERROR(INDEX(Lotes!$E:$E,MATCH(1,(Lotes!$A:$A=A6981)*(Lotes!$C:$C=C6981),0)),"")</f>
        <v/>
      </c>
      <c r="E6981" s="14">
        <f>IF(D6981="","",D6981-TODAY())</f>
        <v/>
      </c>
      <c r="F6981">
        <f>IF(D6981="","",IF(E6981&lt;0,"VENCIDO",IF(E6981&lt;=30,"VENCE EM &lt;= 30 DIAS",IF(E6981&lt;=60,"ATENCAO (31-60 DIAS)","OK"))))</f>
        <v/>
      </c>
      <c r="G6981" s="14">
        <f>SUMIFS(Lancamentos!$G:$G,Lancamentos!$C:$C,$A6981,Lancamentos!$E:$E,$C6981,Lancamentos!$B:$B,"ENTRADA")</f>
        <v/>
      </c>
      <c r="H6981" s="14">
        <f>SUMIFS(Lancamentos!$G:$G,Lancamentos!$C:$C,$A6981,Lancamentos!$E:$E,$C6981,Lancamentos!$B:$B,"SAIDA_USO")</f>
        <v/>
      </c>
      <c r="I6981" s="14">
        <f>SUMIFS(Lancamentos!$G:$G,Lancamentos!$C:$C,$A6981,Lancamentos!$E:$E,$C6981,Lancamentos!$B:$B,"SAIDA_DESCARTE")</f>
        <v/>
      </c>
      <c r="J6981" s="14">
        <f>G6981-H6981-I6981</f>
        <v/>
      </c>
      <c r="K6981">
        <f>IF(A6981="","",IF(J6981&lt;=IFERROR(VLOOKUP(A6981,Produtos!$A:$E,5,FALSE),0),"ABAIXO DO MINIMO","OK"))</f>
        <v/>
      </c>
    </row>
    <row r="6982">
      <c r="B6982">
        <f>IFERROR(VLOOKUP(A6982,Produtos!A:B,2,FALSE),"")</f>
        <v/>
      </c>
      <c r="D6982" s="10">
        <f>IFERROR(INDEX(Lotes!$E:$E,MATCH(1,(Lotes!$A:$A=A6982)*(Lotes!$C:$C=C6982),0)),"")</f>
        <v/>
      </c>
      <c r="E6982" s="14">
        <f>IF(D6982="","",D6982-TODAY())</f>
        <v/>
      </c>
      <c r="F6982">
        <f>IF(D6982="","",IF(E6982&lt;0,"VENCIDO",IF(E6982&lt;=30,"VENCE EM &lt;= 30 DIAS",IF(E6982&lt;=60,"ATENCAO (31-60 DIAS)","OK"))))</f>
        <v/>
      </c>
      <c r="G6982" s="14">
        <f>SUMIFS(Lancamentos!$G:$G,Lancamentos!$C:$C,$A6982,Lancamentos!$E:$E,$C6982,Lancamentos!$B:$B,"ENTRADA")</f>
        <v/>
      </c>
      <c r="H6982" s="14">
        <f>SUMIFS(Lancamentos!$G:$G,Lancamentos!$C:$C,$A6982,Lancamentos!$E:$E,$C6982,Lancamentos!$B:$B,"SAIDA_USO")</f>
        <v/>
      </c>
      <c r="I6982" s="14">
        <f>SUMIFS(Lancamentos!$G:$G,Lancamentos!$C:$C,$A6982,Lancamentos!$E:$E,$C6982,Lancamentos!$B:$B,"SAIDA_DESCARTE")</f>
        <v/>
      </c>
      <c r="J6982" s="14">
        <f>G6982-H6982-I6982</f>
        <v/>
      </c>
      <c r="K6982">
        <f>IF(A6982="","",IF(J6982&lt;=IFERROR(VLOOKUP(A6982,Produtos!$A:$E,5,FALSE),0),"ABAIXO DO MINIMO","OK"))</f>
        <v/>
      </c>
    </row>
    <row r="6983">
      <c r="B6983">
        <f>IFERROR(VLOOKUP(A6983,Produtos!A:B,2,FALSE),"")</f>
        <v/>
      </c>
      <c r="D6983" s="10">
        <f>IFERROR(INDEX(Lotes!$E:$E,MATCH(1,(Lotes!$A:$A=A6983)*(Lotes!$C:$C=C6983),0)),"")</f>
        <v/>
      </c>
      <c r="E6983" s="14">
        <f>IF(D6983="","",D6983-TODAY())</f>
        <v/>
      </c>
      <c r="F6983">
        <f>IF(D6983="","",IF(E6983&lt;0,"VENCIDO",IF(E6983&lt;=30,"VENCE EM &lt;= 30 DIAS",IF(E6983&lt;=60,"ATENCAO (31-60 DIAS)","OK"))))</f>
        <v/>
      </c>
      <c r="G6983" s="14">
        <f>SUMIFS(Lancamentos!$G:$G,Lancamentos!$C:$C,$A6983,Lancamentos!$E:$E,$C6983,Lancamentos!$B:$B,"ENTRADA")</f>
        <v/>
      </c>
      <c r="H6983" s="14">
        <f>SUMIFS(Lancamentos!$G:$G,Lancamentos!$C:$C,$A6983,Lancamentos!$E:$E,$C6983,Lancamentos!$B:$B,"SAIDA_USO")</f>
        <v/>
      </c>
      <c r="I6983" s="14">
        <f>SUMIFS(Lancamentos!$G:$G,Lancamentos!$C:$C,$A6983,Lancamentos!$E:$E,$C6983,Lancamentos!$B:$B,"SAIDA_DESCARTE")</f>
        <v/>
      </c>
      <c r="J6983" s="14">
        <f>G6983-H6983-I6983</f>
        <v/>
      </c>
      <c r="K6983">
        <f>IF(A6983="","",IF(J6983&lt;=IFERROR(VLOOKUP(A6983,Produtos!$A:$E,5,FALSE),0),"ABAIXO DO MINIMO","OK"))</f>
        <v/>
      </c>
    </row>
    <row r="6984">
      <c r="B6984">
        <f>IFERROR(VLOOKUP(A6984,Produtos!A:B,2,FALSE),"")</f>
        <v/>
      </c>
      <c r="D6984" s="10">
        <f>IFERROR(INDEX(Lotes!$E:$E,MATCH(1,(Lotes!$A:$A=A6984)*(Lotes!$C:$C=C6984),0)),"")</f>
        <v/>
      </c>
      <c r="E6984" s="14">
        <f>IF(D6984="","",D6984-TODAY())</f>
        <v/>
      </c>
      <c r="F6984">
        <f>IF(D6984="","",IF(E6984&lt;0,"VENCIDO",IF(E6984&lt;=30,"VENCE EM &lt;= 30 DIAS",IF(E6984&lt;=60,"ATENCAO (31-60 DIAS)","OK"))))</f>
        <v/>
      </c>
      <c r="G6984" s="14">
        <f>SUMIFS(Lancamentos!$G:$G,Lancamentos!$C:$C,$A6984,Lancamentos!$E:$E,$C6984,Lancamentos!$B:$B,"ENTRADA")</f>
        <v/>
      </c>
      <c r="H6984" s="14">
        <f>SUMIFS(Lancamentos!$G:$G,Lancamentos!$C:$C,$A6984,Lancamentos!$E:$E,$C6984,Lancamentos!$B:$B,"SAIDA_USO")</f>
        <v/>
      </c>
      <c r="I6984" s="14">
        <f>SUMIFS(Lancamentos!$G:$G,Lancamentos!$C:$C,$A6984,Lancamentos!$E:$E,$C6984,Lancamentos!$B:$B,"SAIDA_DESCARTE")</f>
        <v/>
      </c>
      <c r="J6984" s="14">
        <f>G6984-H6984-I6984</f>
        <v/>
      </c>
      <c r="K6984">
        <f>IF(A6984="","",IF(J6984&lt;=IFERROR(VLOOKUP(A6984,Produtos!$A:$E,5,FALSE),0),"ABAIXO DO MINIMO","OK"))</f>
        <v/>
      </c>
    </row>
    <row r="6985">
      <c r="B6985">
        <f>IFERROR(VLOOKUP(A6985,Produtos!A:B,2,FALSE),"")</f>
        <v/>
      </c>
      <c r="D6985" s="10">
        <f>IFERROR(INDEX(Lotes!$E:$E,MATCH(1,(Lotes!$A:$A=A6985)*(Lotes!$C:$C=C6985),0)),"")</f>
        <v/>
      </c>
      <c r="E6985" s="14">
        <f>IF(D6985="","",D6985-TODAY())</f>
        <v/>
      </c>
      <c r="F6985">
        <f>IF(D6985="","",IF(E6985&lt;0,"VENCIDO",IF(E6985&lt;=30,"VENCE EM &lt;= 30 DIAS",IF(E6985&lt;=60,"ATENCAO (31-60 DIAS)","OK"))))</f>
        <v/>
      </c>
      <c r="G6985" s="14">
        <f>SUMIFS(Lancamentos!$G:$G,Lancamentos!$C:$C,$A6985,Lancamentos!$E:$E,$C6985,Lancamentos!$B:$B,"ENTRADA")</f>
        <v/>
      </c>
      <c r="H6985" s="14">
        <f>SUMIFS(Lancamentos!$G:$G,Lancamentos!$C:$C,$A6985,Lancamentos!$E:$E,$C6985,Lancamentos!$B:$B,"SAIDA_USO")</f>
        <v/>
      </c>
      <c r="I6985" s="14">
        <f>SUMIFS(Lancamentos!$G:$G,Lancamentos!$C:$C,$A6985,Lancamentos!$E:$E,$C6985,Lancamentos!$B:$B,"SAIDA_DESCARTE")</f>
        <v/>
      </c>
      <c r="J6985" s="14">
        <f>G6985-H6985-I6985</f>
        <v/>
      </c>
      <c r="K6985">
        <f>IF(A6985="","",IF(J6985&lt;=IFERROR(VLOOKUP(A6985,Produtos!$A:$E,5,FALSE),0),"ABAIXO DO MINIMO","OK"))</f>
        <v/>
      </c>
    </row>
    <row r="6986">
      <c r="B6986">
        <f>IFERROR(VLOOKUP(A6986,Produtos!A:B,2,FALSE),"")</f>
        <v/>
      </c>
      <c r="D6986" s="10">
        <f>IFERROR(INDEX(Lotes!$E:$E,MATCH(1,(Lotes!$A:$A=A6986)*(Lotes!$C:$C=C6986),0)),"")</f>
        <v/>
      </c>
      <c r="E6986" s="14">
        <f>IF(D6986="","",D6986-TODAY())</f>
        <v/>
      </c>
      <c r="F6986">
        <f>IF(D6986="","",IF(E6986&lt;0,"VENCIDO",IF(E6986&lt;=30,"VENCE EM &lt;= 30 DIAS",IF(E6986&lt;=60,"ATENCAO (31-60 DIAS)","OK"))))</f>
        <v/>
      </c>
      <c r="G6986" s="14">
        <f>SUMIFS(Lancamentos!$G:$G,Lancamentos!$C:$C,$A6986,Lancamentos!$E:$E,$C6986,Lancamentos!$B:$B,"ENTRADA")</f>
        <v/>
      </c>
      <c r="H6986" s="14">
        <f>SUMIFS(Lancamentos!$G:$G,Lancamentos!$C:$C,$A6986,Lancamentos!$E:$E,$C6986,Lancamentos!$B:$B,"SAIDA_USO")</f>
        <v/>
      </c>
      <c r="I6986" s="14">
        <f>SUMIFS(Lancamentos!$G:$G,Lancamentos!$C:$C,$A6986,Lancamentos!$E:$E,$C6986,Lancamentos!$B:$B,"SAIDA_DESCARTE")</f>
        <v/>
      </c>
      <c r="J6986" s="14">
        <f>G6986-H6986-I6986</f>
        <v/>
      </c>
      <c r="K6986">
        <f>IF(A6986="","",IF(J6986&lt;=IFERROR(VLOOKUP(A6986,Produtos!$A:$E,5,FALSE),0),"ABAIXO DO MINIMO","OK"))</f>
        <v/>
      </c>
    </row>
    <row r="6987">
      <c r="B6987">
        <f>IFERROR(VLOOKUP(A6987,Produtos!A:B,2,FALSE),"")</f>
        <v/>
      </c>
      <c r="D6987" s="10">
        <f>IFERROR(INDEX(Lotes!$E:$E,MATCH(1,(Lotes!$A:$A=A6987)*(Lotes!$C:$C=C6987),0)),"")</f>
        <v/>
      </c>
      <c r="E6987" s="14">
        <f>IF(D6987="","",D6987-TODAY())</f>
        <v/>
      </c>
      <c r="F6987">
        <f>IF(D6987="","",IF(E6987&lt;0,"VENCIDO",IF(E6987&lt;=30,"VENCE EM &lt;= 30 DIAS",IF(E6987&lt;=60,"ATENCAO (31-60 DIAS)","OK"))))</f>
        <v/>
      </c>
      <c r="G6987" s="14">
        <f>SUMIFS(Lancamentos!$G:$G,Lancamentos!$C:$C,$A6987,Lancamentos!$E:$E,$C6987,Lancamentos!$B:$B,"ENTRADA")</f>
        <v/>
      </c>
      <c r="H6987" s="14">
        <f>SUMIFS(Lancamentos!$G:$G,Lancamentos!$C:$C,$A6987,Lancamentos!$E:$E,$C6987,Lancamentos!$B:$B,"SAIDA_USO")</f>
        <v/>
      </c>
      <c r="I6987" s="14">
        <f>SUMIFS(Lancamentos!$G:$G,Lancamentos!$C:$C,$A6987,Lancamentos!$E:$E,$C6987,Lancamentos!$B:$B,"SAIDA_DESCARTE")</f>
        <v/>
      </c>
      <c r="J6987" s="14">
        <f>G6987-H6987-I6987</f>
        <v/>
      </c>
      <c r="K6987">
        <f>IF(A6987="","",IF(J6987&lt;=IFERROR(VLOOKUP(A6987,Produtos!$A:$E,5,FALSE),0),"ABAIXO DO MINIMO","OK"))</f>
        <v/>
      </c>
    </row>
    <row r="6988">
      <c r="B6988">
        <f>IFERROR(VLOOKUP(A6988,Produtos!A:B,2,FALSE),"")</f>
        <v/>
      </c>
      <c r="D6988" s="10">
        <f>IFERROR(INDEX(Lotes!$E:$E,MATCH(1,(Lotes!$A:$A=A6988)*(Lotes!$C:$C=C6988),0)),"")</f>
        <v/>
      </c>
      <c r="E6988" s="14">
        <f>IF(D6988="","",D6988-TODAY())</f>
        <v/>
      </c>
      <c r="F6988">
        <f>IF(D6988="","",IF(E6988&lt;0,"VENCIDO",IF(E6988&lt;=30,"VENCE EM &lt;= 30 DIAS",IF(E6988&lt;=60,"ATENCAO (31-60 DIAS)","OK"))))</f>
        <v/>
      </c>
      <c r="G6988" s="14">
        <f>SUMIFS(Lancamentos!$G:$G,Lancamentos!$C:$C,$A6988,Lancamentos!$E:$E,$C6988,Lancamentos!$B:$B,"ENTRADA")</f>
        <v/>
      </c>
      <c r="H6988" s="14">
        <f>SUMIFS(Lancamentos!$G:$G,Lancamentos!$C:$C,$A6988,Lancamentos!$E:$E,$C6988,Lancamentos!$B:$B,"SAIDA_USO")</f>
        <v/>
      </c>
      <c r="I6988" s="14">
        <f>SUMIFS(Lancamentos!$G:$G,Lancamentos!$C:$C,$A6988,Lancamentos!$E:$E,$C6988,Lancamentos!$B:$B,"SAIDA_DESCARTE")</f>
        <v/>
      </c>
      <c r="J6988" s="14">
        <f>G6988-H6988-I6988</f>
        <v/>
      </c>
      <c r="K6988">
        <f>IF(A6988="","",IF(J6988&lt;=IFERROR(VLOOKUP(A6988,Produtos!$A:$E,5,FALSE),0),"ABAIXO DO MINIMO","OK"))</f>
        <v/>
      </c>
    </row>
    <row r="6989">
      <c r="B6989">
        <f>IFERROR(VLOOKUP(A6989,Produtos!A:B,2,FALSE),"")</f>
        <v/>
      </c>
      <c r="D6989" s="10">
        <f>IFERROR(INDEX(Lotes!$E:$E,MATCH(1,(Lotes!$A:$A=A6989)*(Lotes!$C:$C=C6989),0)),"")</f>
        <v/>
      </c>
      <c r="E6989" s="14">
        <f>IF(D6989="","",D6989-TODAY())</f>
        <v/>
      </c>
      <c r="F6989">
        <f>IF(D6989="","",IF(E6989&lt;0,"VENCIDO",IF(E6989&lt;=30,"VENCE EM &lt;= 30 DIAS",IF(E6989&lt;=60,"ATENCAO (31-60 DIAS)","OK"))))</f>
        <v/>
      </c>
      <c r="G6989" s="14">
        <f>SUMIFS(Lancamentos!$G:$G,Lancamentos!$C:$C,$A6989,Lancamentos!$E:$E,$C6989,Lancamentos!$B:$B,"ENTRADA")</f>
        <v/>
      </c>
      <c r="H6989" s="14">
        <f>SUMIFS(Lancamentos!$G:$G,Lancamentos!$C:$C,$A6989,Lancamentos!$E:$E,$C6989,Lancamentos!$B:$B,"SAIDA_USO")</f>
        <v/>
      </c>
      <c r="I6989" s="14">
        <f>SUMIFS(Lancamentos!$G:$G,Lancamentos!$C:$C,$A6989,Lancamentos!$E:$E,$C6989,Lancamentos!$B:$B,"SAIDA_DESCARTE")</f>
        <v/>
      </c>
      <c r="J6989" s="14">
        <f>G6989-H6989-I6989</f>
        <v/>
      </c>
      <c r="K6989">
        <f>IF(A6989="","",IF(J6989&lt;=IFERROR(VLOOKUP(A6989,Produtos!$A:$E,5,FALSE),0),"ABAIXO DO MINIMO","OK"))</f>
        <v/>
      </c>
    </row>
    <row r="6990">
      <c r="B6990">
        <f>IFERROR(VLOOKUP(A6990,Produtos!A:B,2,FALSE),"")</f>
        <v/>
      </c>
      <c r="D6990" s="10">
        <f>IFERROR(INDEX(Lotes!$E:$E,MATCH(1,(Lotes!$A:$A=A6990)*(Lotes!$C:$C=C6990),0)),"")</f>
        <v/>
      </c>
      <c r="E6990" s="14">
        <f>IF(D6990="","",D6990-TODAY())</f>
        <v/>
      </c>
      <c r="F6990">
        <f>IF(D6990="","",IF(E6990&lt;0,"VENCIDO",IF(E6990&lt;=30,"VENCE EM &lt;= 30 DIAS",IF(E6990&lt;=60,"ATENCAO (31-60 DIAS)","OK"))))</f>
        <v/>
      </c>
      <c r="G6990" s="14">
        <f>SUMIFS(Lancamentos!$G:$G,Lancamentos!$C:$C,$A6990,Lancamentos!$E:$E,$C6990,Lancamentos!$B:$B,"ENTRADA")</f>
        <v/>
      </c>
      <c r="H6990" s="14">
        <f>SUMIFS(Lancamentos!$G:$G,Lancamentos!$C:$C,$A6990,Lancamentos!$E:$E,$C6990,Lancamentos!$B:$B,"SAIDA_USO")</f>
        <v/>
      </c>
      <c r="I6990" s="14">
        <f>SUMIFS(Lancamentos!$G:$G,Lancamentos!$C:$C,$A6990,Lancamentos!$E:$E,$C6990,Lancamentos!$B:$B,"SAIDA_DESCARTE")</f>
        <v/>
      </c>
      <c r="J6990" s="14">
        <f>G6990-H6990-I6990</f>
        <v/>
      </c>
      <c r="K6990">
        <f>IF(A6990="","",IF(J6990&lt;=IFERROR(VLOOKUP(A6990,Produtos!$A:$E,5,FALSE),0),"ABAIXO DO MINIMO","OK"))</f>
        <v/>
      </c>
    </row>
    <row r="6991">
      <c r="B6991">
        <f>IFERROR(VLOOKUP(A6991,Produtos!A:B,2,FALSE),"")</f>
        <v/>
      </c>
      <c r="D6991" s="10">
        <f>IFERROR(INDEX(Lotes!$E:$E,MATCH(1,(Lotes!$A:$A=A6991)*(Lotes!$C:$C=C6991),0)),"")</f>
        <v/>
      </c>
      <c r="E6991" s="14">
        <f>IF(D6991="","",D6991-TODAY())</f>
        <v/>
      </c>
      <c r="F6991">
        <f>IF(D6991="","",IF(E6991&lt;0,"VENCIDO",IF(E6991&lt;=30,"VENCE EM &lt;= 30 DIAS",IF(E6991&lt;=60,"ATENCAO (31-60 DIAS)","OK"))))</f>
        <v/>
      </c>
      <c r="G6991" s="14">
        <f>SUMIFS(Lancamentos!$G:$G,Lancamentos!$C:$C,$A6991,Lancamentos!$E:$E,$C6991,Lancamentos!$B:$B,"ENTRADA")</f>
        <v/>
      </c>
      <c r="H6991" s="14">
        <f>SUMIFS(Lancamentos!$G:$G,Lancamentos!$C:$C,$A6991,Lancamentos!$E:$E,$C6991,Lancamentos!$B:$B,"SAIDA_USO")</f>
        <v/>
      </c>
      <c r="I6991" s="14">
        <f>SUMIFS(Lancamentos!$G:$G,Lancamentos!$C:$C,$A6991,Lancamentos!$E:$E,$C6991,Lancamentos!$B:$B,"SAIDA_DESCARTE")</f>
        <v/>
      </c>
      <c r="J6991" s="14">
        <f>G6991-H6991-I6991</f>
        <v/>
      </c>
      <c r="K6991">
        <f>IF(A6991="","",IF(J6991&lt;=IFERROR(VLOOKUP(A6991,Produtos!$A:$E,5,FALSE),0),"ABAIXO DO MINIMO","OK"))</f>
        <v/>
      </c>
    </row>
    <row r="6992">
      <c r="B6992">
        <f>IFERROR(VLOOKUP(A6992,Produtos!A:B,2,FALSE),"")</f>
        <v/>
      </c>
      <c r="D6992" s="10">
        <f>IFERROR(INDEX(Lotes!$E:$E,MATCH(1,(Lotes!$A:$A=A6992)*(Lotes!$C:$C=C6992),0)),"")</f>
        <v/>
      </c>
      <c r="E6992" s="14">
        <f>IF(D6992="","",D6992-TODAY())</f>
        <v/>
      </c>
      <c r="F6992">
        <f>IF(D6992="","",IF(E6992&lt;0,"VENCIDO",IF(E6992&lt;=30,"VENCE EM &lt;= 30 DIAS",IF(E6992&lt;=60,"ATENCAO (31-60 DIAS)","OK"))))</f>
        <v/>
      </c>
      <c r="G6992" s="14">
        <f>SUMIFS(Lancamentos!$G:$G,Lancamentos!$C:$C,$A6992,Lancamentos!$E:$E,$C6992,Lancamentos!$B:$B,"ENTRADA")</f>
        <v/>
      </c>
      <c r="H6992" s="14">
        <f>SUMIFS(Lancamentos!$G:$G,Lancamentos!$C:$C,$A6992,Lancamentos!$E:$E,$C6992,Lancamentos!$B:$B,"SAIDA_USO")</f>
        <v/>
      </c>
      <c r="I6992" s="14">
        <f>SUMIFS(Lancamentos!$G:$G,Lancamentos!$C:$C,$A6992,Lancamentos!$E:$E,$C6992,Lancamentos!$B:$B,"SAIDA_DESCARTE")</f>
        <v/>
      </c>
      <c r="J6992" s="14">
        <f>G6992-H6992-I6992</f>
        <v/>
      </c>
      <c r="K6992">
        <f>IF(A6992="","",IF(J6992&lt;=IFERROR(VLOOKUP(A6992,Produtos!$A:$E,5,FALSE),0),"ABAIXO DO MINIMO","OK"))</f>
        <v/>
      </c>
    </row>
    <row r="6993">
      <c r="B6993">
        <f>IFERROR(VLOOKUP(A6993,Produtos!A:B,2,FALSE),"")</f>
        <v/>
      </c>
      <c r="D6993" s="10">
        <f>IFERROR(INDEX(Lotes!$E:$E,MATCH(1,(Lotes!$A:$A=A6993)*(Lotes!$C:$C=C6993),0)),"")</f>
        <v/>
      </c>
      <c r="E6993" s="14">
        <f>IF(D6993="","",D6993-TODAY())</f>
        <v/>
      </c>
      <c r="F6993">
        <f>IF(D6993="","",IF(E6993&lt;0,"VENCIDO",IF(E6993&lt;=30,"VENCE EM &lt;= 30 DIAS",IF(E6993&lt;=60,"ATENCAO (31-60 DIAS)","OK"))))</f>
        <v/>
      </c>
      <c r="G6993" s="14">
        <f>SUMIFS(Lancamentos!$G:$G,Lancamentos!$C:$C,$A6993,Lancamentos!$E:$E,$C6993,Lancamentos!$B:$B,"ENTRADA")</f>
        <v/>
      </c>
      <c r="H6993" s="14">
        <f>SUMIFS(Lancamentos!$G:$G,Lancamentos!$C:$C,$A6993,Lancamentos!$E:$E,$C6993,Lancamentos!$B:$B,"SAIDA_USO")</f>
        <v/>
      </c>
      <c r="I6993" s="14">
        <f>SUMIFS(Lancamentos!$G:$G,Lancamentos!$C:$C,$A6993,Lancamentos!$E:$E,$C6993,Lancamentos!$B:$B,"SAIDA_DESCARTE")</f>
        <v/>
      </c>
      <c r="J6993" s="14">
        <f>G6993-H6993-I6993</f>
        <v/>
      </c>
      <c r="K6993">
        <f>IF(A6993="","",IF(J6993&lt;=IFERROR(VLOOKUP(A6993,Produtos!$A:$E,5,FALSE),0),"ABAIXO DO MINIMO","OK"))</f>
        <v/>
      </c>
    </row>
    <row r="6994">
      <c r="B6994">
        <f>IFERROR(VLOOKUP(A6994,Produtos!A:B,2,FALSE),"")</f>
        <v/>
      </c>
      <c r="D6994" s="10">
        <f>IFERROR(INDEX(Lotes!$E:$E,MATCH(1,(Lotes!$A:$A=A6994)*(Lotes!$C:$C=C6994),0)),"")</f>
        <v/>
      </c>
      <c r="E6994" s="14">
        <f>IF(D6994="","",D6994-TODAY())</f>
        <v/>
      </c>
      <c r="F6994">
        <f>IF(D6994="","",IF(E6994&lt;0,"VENCIDO",IF(E6994&lt;=30,"VENCE EM &lt;= 30 DIAS",IF(E6994&lt;=60,"ATENCAO (31-60 DIAS)","OK"))))</f>
        <v/>
      </c>
      <c r="G6994" s="14">
        <f>SUMIFS(Lancamentos!$G:$G,Lancamentos!$C:$C,$A6994,Lancamentos!$E:$E,$C6994,Lancamentos!$B:$B,"ENTRADA")</f>
        <v/>
      </c>
      <c r="H6994" s="14">
        <f>SUMIFS(Lancamentos!$G:$G,Lancamentos!$C:$C,$A6994,Lancamentos!$E:$E,$C6994,Lancamentos!$B:$B,"SAIDA_USO")</f>
        <v/>
      </c>
      <c r="I6994" s="14">
        <f>SUMIFS(Lancamentos!$G:$G,Lancamentos!$C:$C,$A6994,Lancamentos!$E:$E,$C6994,Lancamentos!$B:$B,"SAIDA_DESCARTE")</f>
        <v/>
      </c>
      <c r="J6994" s="14">
        <f>G6994-H6994-I6994</f>
        <v/>
      </c>
      <c r="K6994">
        <f>IF(A6994="","",IF(J6994&lt;=IFERROR(VLOOKUP(A6994,Produtos!$A:$E,5,FALSE),0),"ABAIXO DO MINIMO","OK"))</f>
        <v/>
      </c>
    </row>
    <row r="6995">
      <c r="B6995">
        <f>IFERROR(VLOOKUP(A6995,Produtos!A:B,2,FALSE),"")</f>
        <v/>
      </c>
      <c r="D6995" s="10">
        <f>IFERROR(INDEX(Lotes!$E:$E,MATCH(1,(Lotes!$A:$A=A6995)*(Lotes!$C:$C=C6995),0)),"")</f>
        <v/>
      </c>
      <c r="E6995" s="14">
        <f>IF(D6995="","",D6995-TODAY())</f>
        <v/>
      </c>
      <c r="F6995">
        <f>IF(D6995="","",IF(E6995&lt;0,"VENCIDO",IF(E6995&lt;=30,"VENCE EM &lt;= 30 DIAS",IF(E6995&lt;=60,"ATENCAO (31-60 DIAS)","OK"))))</f>
        <v/>
      </c>
      <c r="G6995" s="14">
        <f>SUMIFS(Lancamentos!$G:$G,Lancamentos!$C:$C,$A6995,Lancamentos!$E:$E,$C6995,Lancamentos!$B:$B,"ENTRADA")</f>
        <v/>
      </c>
      <c r="H6995" s="14">
        <f>SUMIFS(Lancamentos!$G:$G,Lancamentos!$C:$C,$A6995,Lancamentos!$E:$E,$C6995,Lancamentos!$B:$B,"SAIDA_USO")</f>
        <v/>
      </c>
      <c r="I6995" s="14">
        <f>SUMIFS(Lancamentos!$G:$G,Lancamentos!$C:$C,$A6995,Lancamentos!$E:$E,$C6995,Lancamentos!$B:$B,"SAIDA_DESCARTE")</f>
        <v/>
      </c>
      <c r="J6995" s="14">
        <f>G6995-H6995-I6995</f>
        <v/>
      </c>
      <c r="K6995">
        <f>IF(A6995="","",IF(J6995&lt;=IFERROR(VLOOKUP(A6995,Produtos!$A:$E,5,FALSE),0),"ABAIXO DO MINIMO","OK"))</f>
        <v/>
      </c>
    </row>
    <row r="6996">
      <c r="B6996">
        <f>IFERROR(VLOOKUP(A6996,Produtos!A:B,2,FALSE),"")</f>
        <v/>
      </c>
      <c r="D6996" s="10">
        <f>IFERROR(INDEX(Lotes!$E:$E,MATCH(1,(Lotes!$A:$A=A6996)*(Lotes!$C:$C=C6996),0)),"")</f>
        <v/>
      </c>
      <c r="E6996" s="14">
        <f>IF(D6996="","",D6996-TODAY())</f>
        <v/>
      </c>
      <c r="F6996">
        <f>IF(D6996="","",IF(E6996&lt;0,"VENCIDO",IF(E6996&lt;=30,"VENCE EM &lt;= 30 DIAS",IF(E6996&lt;=60,"ATENCAO (31-60 DIAS)","OK"))))</f>
        <v/>
      </c>
      <c r="G6996" s="14">
        <f>SUMIFS(Lancamentos!$G:$G,Lancamentos!$C:$C,$A6996,Lancamentos!$E:$E,$C6996,Lancamentos!$B:$B,"ENTRADA")</f>
        <v/>
      </c>
      <c r="H6996" s="14">
        <f>SUMIFS(Lancamentos!$G:$G,Lancamentos!$C:$C,$A6996,Lancamentos!$E:$E,$C6996,Lancamentos!$B:$B,"SAIDA_USO")</f>
        <v/>
      </c>
      <c r="I6996" s="14">
        <f>SUMIFS(Lancamentos!$G:$G,Lancamentos!$C:$C,$A6996,Lancamentos!$E:$E,$C6996,Lancamentos!$B:$B,"SAIDA_DESCARTE")</f>
        <v/>
      </c>
      <c r="J6996" s="14">
        <f>G6996-H6996-I6996</f>
        <v/>
      </c>
      <c r="K6996">
        <f>IF(A6996="","",IF(J6996&lt;=IFERROR(VLOOKUP(A6996,Produtos!$A:$E,5,FALSE),0),"ABAIXO DO MINIMO","OK"))</f>
        <v/>
      </c>
    </row>
    <row r="6997">
      <c r="B6997">
        <f>IFERROR(VLOOKUP(A6997,Produtos!A:B,2,FALSE),"")</f>
        <v/>
      </c>
      <c r="D6997" s="10">
        <f>IFERROR(INDEX(Lotes!$E:$E,MATCH(1,(Lotes!$A:$A=A6997)*(Lotes!$C:$C=C6997),0)),"")</f>
        <v/>
      </c>
      <c r="E6997" s="14">
        <f>IF(D6997="","",D6997-TODAY())</f>
        <v/>
      </c>
      <c r="F6997">
        <f>IF(D6997="","",IF(E6997&lt;0,"VENCIDO",IF(E6997&lt;=30,"VENCE EM &lt;= 30 DIAS",IF(E6997&lt;=60,"ATENCAO (31-60 DIAS)","OK"))))</f>
        <v/>
      </c>
      <c r="G6997" s="14">
        <f>SUMIFS(Lancamentos!$G:$G,Lancamentos!$C:$C,$A6997,Lancamentos!$E:$E,$C6997,Lancamentos!$B:$B,"ENTRADA")</f>
        <v/>
      </c>
      <c r="H6997" s="14">
        <f>SUMIFS(Lancamentos!$G:$G,Lancamentos!$C:$C,$A6997,Lancamentos!$E:$E,$C6997,Lancamentos!$B:$B,"SAIDA_USO")</f>
        <v/>
      </c>
      <c r="I6997" s="14">
        <f>SUMIFS(Lancamentos!$G:$G,Lancamentos!$C:$C,$A6997,Lancamentos!$E:$E,$C6997,Lancamentos!$B:$B,"SAIDA_DESCARTE")</f>
        <v/>
      </c>
      <c r="J6997" s="14">
        <f>G6997-H6997-I6997</f>
        <v/>
      </c>
      <c r="K6997">
        <f>IF(A6997="","",IF(J6997&lt;=IFERROR(VLOOKUP(A6997,Produtos!$A:$E,5,FALSE),0),"ABAIXO DO MINIMO","OK"))</f>
        <v/>
      </c>
    </row>
    <row r="6998">
      <c r="B6998">
        <f>IFERROR(VLOOKUP(A6998,Produtos!A:B,2,FALSE),"")</f>
        <v/>
      </c>
      <c r="D6998" s="10">
        <f>IFERROR(INDEX(Lotes!$E:$E,MATCH(1,(Lotes!$A:$A=A6998)*(Lotes!$C:$C=C6998),0)),"")</f>
        <v/>
      </c>
      <c r="E6998" s="14">
        <f>IF(D6998="","",D6998-TODAY())</f>
        <v/>
      </c>
      <c r="F6998">
        <f>IF(D6998="","",IF(E6998&lt;0,"VENCIDO",IF(E6998&lt;=30,"VENCE EM &lt;= 30 DIAS",IF(E6998&lt;=60,"ATENCAO (31-60 DIAS)","OK"))))</f>
        <v/>
      </c>
      <c r="G6998" s="14">
        <f>SUMIFS(Lancamentos!$G:$G,Lancamentos!$C:$C,$A6998,Lancamentos!$E:$E,$C6998,Lancamentos!$B:$B,"ENTRADA")</f>
        <v/>
      </c>
      <c r="H6998" s="14">
        <f>SUMIFS(Lancamentos!$G:$G,Lancamentos!$C:$C,$A6998,Lancamentos!$E:$E,$C6998,Lancamentos!$B:$B,"SAIDA_USO")</f>
        <v/>
      </c>
      <c r="I6998" s="14">
        <f>SUMIFS(Lancamentos!$G:$G,Lancamentos!$C:$C,$A6998,Lancamentos!$E:$E,$C6998,Lancamentos!$B:$B,"SAIDA_DESCARTE")</f>
        <v/>
      </c>
      <c r="J6998" s="14">
        <f>G6998-H6998-I6998</f>
        <v/>
      </c>
      <c r="K6998">
        <f>IF(A6998="","",IF(J6998&lt;=IFERROR(VLOOKUP(A6998,Produtos!$A:$E,5,FALSE),0),"ABAIXO DO MINIMO","OK"))</f>
        <v/>
      </c>
    </row>
    <row r="6999">
      <c r="B6999">
        <f>IFERROR(VLOOKUP(A6999,Produtos!A:B,2,FALSE),"")</f>
        <v/>
      </c>
      <c r="D6999" s="10">
        <f>IFERROR(INDEX(Lotes!$E:$E,MATCH(1,(Lotes!$A:$A=A6999)*(Lotes!$C:$C=C6999),0)),"")</f>
        <v/>
      </c>
      <c r="E6999" s="14">
        <f>IF(D6999="","",D6999-TODAY())</f>
        <v/>
      </c>
      <c r="F6999">
        <f>IF(D6999="","",IF(E6999&lt;0,"VENCIDO",IF(E6999&lt;=30,"VENCE EM &lt;= 30 DIAS",IF(E6999&lt;=60,"ATENCAO (31-60 DIAS)","OK"))))</f>
        <v/>
      </c>
      <c r="G6999" s="14">
        <f>SUMIFS(Lancamentos!$G:$G,Lancamentos!$C:$C,$A6999,Lancamentos!$E:$E,$C6999,Lancamentos!$B:$B,"ENTRADA")</f>
        <v/>
      </c>
      <c r="H6999" s="14">
        <f>SUMIFS(Lancamentos!$G:$G,Lancamentos!$C:$C,$A6999,Lancamentos!$E:$E,$C6999,Lancamentos!$B:$B,"SAIDA_USO")</f>
        <v/>
      </c>
      <c r="I6999" s="14">
        <f>SUMIFS(Lancamentos!$G:$G,Lancamentos!$C:$C,$A6999,Lancamentos!$E:$E,$C6999,Lancamentos!$B:$B,"SAIDA_DESCARTE")</f>
        <v/>
      </c>
      <c r="J6999" s="14">
        <f>G6999-H6999-I6999</f>
        <v/>
      </c>
      <c r="K6999">
        <f>IF(A6999="","",IF(J6999&lt;=IFERROR(VLOOKUP(A6999,Produtos!$A:$E,5,FALSE),0),"ABAIXO DO MINIMO","OK"))</f>
        <v/>
      </c>
    </row>
    <row r="7000">
      <c r="B7000">
        <f>IFERROR(VLOOKUP(A7000,Produtos!A:B,2,FALSE),"")</f>
        <v/>
      </c>
      <c r="D7000" s="10">
        <f>IFERROR(INDEX(Lotes!$E:$E,MATCH(1,(Lotes!$A:$A=A7000)*(Lotes!$C:$C=C7000),0)),"")</f>
        <v/>
      </c>
      <c r="E7000" s="14">
        <f>IF(D7000="","",D7000-TODAY())</f>
        <v/>
      </c>
      <c r="F7000">
        <f>IF(D7000="","",IF(E7000&lt;0,"VENCIDO",IF(E7000&lt;=30,"VENCE EM &lt;= 30 DIAS",IF(E7000&lt;=60,"ATENCAO (31-60 DIAS)","OK"))))</f>
        <v/>
      </c>
      <c r="G7000" s="14">
        <f>SUMIFS(Lancamentos!$G:$G,Lancamentos!$C:$C,$A7000,Lancamentos!$E:$E,$C7000,Lancamentos!$B:$B,"ENTRADA")</f>
        <v/>
      </c>
      <c r="H7000" s="14">
        <f>SUMIFS(Lancamentos!$G:$G,Lancamentos!$C:$C,$A7000,Lancamentos!$E:$E,$C7000,Lancamentos!$B:$B,"SAIDA_USO")</f>
        <v/>
      </c>
      <c r="I7000" s="14">
        <f>SUMIFS(Lancamentos!$G:$G,Lancamentos!$C:$C,$A7000,Lancamentos!$E:$E,$C7000,Lancamentos!$B:$B,"SAIDA_DESCARTE")</f>
        <v/>
      </c>
      <c r="J7000" s="14">
        <f>G7000-H7000-I7000</f>
        <v/>
      </c>
      <c r="K7000">
        <f>IF(A7000="","",IF(J7000&lt;=IFERROR(VLOOKUP(A7000,Produtos!$A:$E,5,FALSE),0),"ABAIXO DO MINIMO","OK"))</f>
        <v/>
      </c>
    </row>
    <row r="7001">
      <c r="B7001">
        <f>IFERROR(VLOOKUP(A7001,Produtos!A:B,2,FALSE),"")</f>
        <v/>
      </c>
      <c r="D7001" s="10">
        <f>IFERROR(INDEX(Lotes!$E:$E,MATCH(1,(Lotes!$A:$A=A7001)*(Lotes!$C:$C=C7001),0)),"")</f>
        <v/>
      </c>
      <c r="E7001" s="14">
        <f>IF(D7001="","",D7001-TODAY())</f>
        <v/>
      </c>
      <c r="F7001">
        <f>IF(D7001="","",IF(E7001&lt;0,"VENCIDO",IF(E7001&lt;=30,"VENCE EM &lt;= 30 DIAS",IF(E7001&lt;=60,"ATENCAO (31-60 DIAS)","OK"))))</f>
        <v/>
      </c>
      <c r="G7001" s="14">
        <f>SUMIFS(Lancamentos!$G:$G,Lancamentos!$C:$C,$A7001,Lancamentos!$E:$E,$C7001,Lancamentos!$B:$B,"ENTRADA")</f>
        <v/>
      </c>
      <c r="H7001" s="14">
        <f>SUMIFS(Lancamentos!$G:$G,Lancamentos!$C:$C,$A7001,Lancamentos!$E:$E,$C7001,Lancamentos!$B:$B,"SAIDA_USO")</f>
        <v/>
      </c>
      <c r="I7001" s="14">
        <f>SUMIFS(Lancamentos!$G:$G,Lancamentos!$C:$C,$A7001,Lancamentos!$E:$E,$C7001,Lancamentos!$B:$B,"SAIDA_DESCARTE")</f>
        <v/>
      </c>
      <c r="J7001" s="14">
        <f>G7001-H7001-I7001</f>
        <v/>
      </c>
      <c r="K7001">
        <f>IF(A7001="","",IF(J7001&lt;=IFERROR(VLOOKUP(A7001,Produtos!$A:$E,5,FALSE),0),"ABAIXO DO MINIMO","OK"))</f>
        <v/>
      </c>
    </row>
    <row r="7002">
      <c r="B7002">
        <f>IFERROR(VLOOKUP(A7002,Produtos!A:B,2,FALSE),"")</f>
        <v/>
      </c>
      <c r="D7002" s="10">
        <f>IFERROR(INDEX(Lotes!$E:$E,MATCH(1,(Lotes!$A:$A=A7002)*(Lotes!$C:$C=C7002),0)),"")</f>
        <v/>
      </c>
      <c r="E7002" s="14">
        <f>IF(D7002="","",D7002-TODAY())</f>
        <v/>
      </c>
      <c r="F7002">
        <f>IF(D7002="","",IF(E7002&lt;0,"VENCIDO",IF(E7002&lt;=30,"VENCE EM &lt;= 30 DIAS",IF(E7002&lt;=60,"ATENCAO (31-60 DIAS)","OK"))))</f>
        <v/>
      </c>
      <c r="G7002" s="14">
        <f>SUMIFS(Lancamentos!$G:$G,Lancamentos!$C:$C,$A7002,Lancamentos!$E:$E,$C7002,Lancamentos!$B:$B,"ENTRADA")</f>
        <v/>
      </c>
      <c r="H7002" s="14">
        <f>SUMIFS(Lancamentos!$G:$G,Lancamentos!$C:$C,$A7002,Lancamentos!$E:$E,$C7002,Lancamentos!$B:$B,"SAIDA_USO")</f>
        <v/>
      </c>
      <c r="I7002" s="14">
        <f>SUMIFS(Lancamentos!$G:$G,Lancamentos!$C:$C,$A7002,Lancamentos!$E:$E,$C7002,Lancamentos!$B:$B,"SAIDA_DESCARTE")</f>
        <v/>
      </c>
      <c r="J7002" s="14">
        <f>G7002-H7002-I7002</f>
        <v/>
      </c>
      <c r="K7002">
        <f>IF(A7002="","",IF(J7002&lt;=IFERROR(VLOOKUP(A7002,Produtos!$A:$E,5,FALSE),0),"ABAIXO DO MINIMO","OK"))</f>
        <v/>
      </c>
    </row>
    <row r="7003">
      <c r="B7003">
        <f>IFERROR(VLOOKUP(A7003,Produtos!A:B,2,FALSE),"")</f>
        <v/>
      </c>
      <c r="D7003" s="10">
        <f>IFERROR(INDEX(Lotes!$E:$E,MATCH(1,(Lotes!$A:$A=A7003)*(Lotes!$C:$C=C7003),0)),"")</f>
        <v/>
      </c>
      <c r="E7003" s="14">
        <f>IF(D7003="","",D7003-TODAY())</f>
        <v/>
      </c>
      <c r="F7003">
        <f>IF(D7003="","",IF(E7003&lt;0,"VENCIDO",IF(E7003&lt;=30,"VENCE EM &lt;= 30 DIAS",IF(E7003&lt;=60,"ATENCAO (31-60 DIAS)","OK"))))</f>
        <v/>
      </c>
      <c r="G7003" s="14">
        <f>SUMIFS(Lancamentos!$G:$G,Lancamentos!$C:$C,$A7003,Lancamentos!$E:$E,$C7003,Lancamentos!$B:$B,"ENTRADA")</f>
        <v/>
      </c>
      <c r="H7003" s="14">
        <f>SUMIFS(Lancamentos!$G:$G,Lancamentos!$C:$C,$A7003,Lancamentos!$E:$E,$C7003,Lancamentos!$B:$B,"SAIDA_USO")</f>
        <v/>
      </c>
      <c r="I7003" s="14">
        <f>SUMIFS(Lancamentos!$G:$G,Lancamentos!$C:$C,$A7003,Lancamentos!$E:$E,$C7003,Lancamentos!$B:$B,"SAIDA_DESCARTE")</f>
        <v/>
      </c>
      <c r="J7003" s="14">
        <f>G7003-H7003-I7003</f>
        <v/>
      </c>
      <c r="K7003">
        <f>IF(A7003="","",IF(J7003&lt;=IFERROR(VLOOKUP(A7003,Produtos!$A:$E,5,FALSE),0),"ABAIXO DO MINIMO","OK"))</f>
        <v/>
      </c>
    </row>
    <row r="7004">
      <c r="B7004">
        <f>IFERROR(VLOOKUP(A7004,Produtos!A:B,2,FALSE),"")</f>
        <v/>
      </c>
      <c r="D7004" s="10">
        <f>IFERROR(INDEX(Lotes!$E:$E,MATCH(1,(Lotes!$A:$A=A7004)*(Lotes!$C:$C=C7004),0)),"")</f>
        <v/>
      </c>
      <c r="E7004" s="14">
        <f>IF(D7004="","",D7004-TODAY())</f>
        <v/>
      </c>
      <c r="F7004">
        <f>IF(D7004="","",IF(E7004&lt;0,"VENCIDO",IF(E7004&lt;=30,"VENCE EM &lt;= 30 DIAS",IF(E7004&lt;=60,"ATENCAO (31-60 DIAS)","OK"))))</f>
        <v/>
      </c>
      <c r="G7004" s="14">
        <f>SUMIFS(Lancamentos!$G:$G,Lancamentos!$C:$C,$A7004,Lancamentos!$E:$E,$C7004,Lancamentos!$B:$B,"ENTRADA")</f>
        <v/>
      </c>
      <c r="H7004" s="14">
        <f>SUMIFS(Lancamentos!$G:$G,Lancamentos!$C:$C,$A7004,Lancamentos!$E:$E,$C7004,Lancamentos!$B:$B,"SAIDA_USO")</f>
        <v/>
      </c>
      <c r="I7004" s="14">
        <f>SUMIFS(Lancamentos!$G:$G,Lancamentos!$C:$C,$A7004,Lancamentos!$E:$E,$C7004,Lancamentos!$B:$B,"SAIDA_DESCARTE")</f>
        <v/>
      </c>
      <c r="J7004" s="14">
        <f>G7004-H7004-I7004</f>
        <v/>
      </c>
      <c r="K7004">
        <f>IF(A7004="","",IF(J7004&lt;=IFERROR(VLOOKUP(A7004,Produtos!$A:$E,5,FALSE),0),"ABAIXO DO MINIMO","OK"))</f>
        <v/>
      </c>
    </row>
    <row r="7005">
      <c r="B7005">
        <f>IFERROR(VLOOKUP(A7005,Produtos!A:B,2,FALSE),"")</f>
        <v/>
      </c>
      <c r="D7005" s="10">
        <f>IFERROR(INDEX(Lotes!$E:$E,MATCH(1,(Lotes!$A:$A=A7005)*(Lotes!$C:$C=C7005),0)),"")</f>
        <v/>
      </c>
      <c r="E7005" s="14">
        <f>IF(D7005="","",D7005-TODAY())</f>
        <v/>
      </c>
      <c r="F7005">
        <f>IF(D7005="","",IF(E7005&lt;0,"VENCIDO",IF(E7005&lt;=30,"VENCE EM &lt;= 30 DIAS",IF(E7005&lt;=60,"ATENCAO (31-60 DIAS)","OK"))))</f>
        <v/>
      </c>
      <c r="G7005" s="14">
        <f>SUMIFS(Lancamentos!$G:$G,Lancamentos!$C:$C,$A7005,Lancamentos!$E:$E,$C7005,Lancamentos!$B:$B,"ENTRADA")</f>
        <v/>
      </c>
      <c r="H7005" s="14">
        <f>SUMIFS(Lancamentos!$G:$G,Lancamentos!$C:$C,$A7005,Lancamentos!$E:$E,$C7005,Lancamentos!$B:$B,"SAIDA_USO")</f>
        <v/>
      </c>
      <c r="I7005" s="14">
        <f>SUMIFS(Lancamentos!$G:$G,Lancamentos!$C:$C,$A7005,Lancamentos!$E:$E,$C7005,Lancamentos!$B:$B,"SAIDA_DESCARTE")</f>
        <v/>
      </c>
      <c r="J7005" s="14">
        <f>G7005-H7005-I7005</f>
        <v/>
      </c>
      <c r="K7005">
        <f>IF(A7005="","",IF(J7005&lt;=IFERROR(VLOOKUP(A7005,Produtos!$A:$E,5,FALSE),0),"ABAIXO DO MINIMO","OK"))</f>
        <v/>
      </c>
    </row>
    <row r="7006">
      <c r="B7006">
        <f>IFERROR(VLOOKUP(A7006,Produtos!A:B,2,FALSE),"")</f>
        <v/>
      </c>
      <c r="D7006" s="10">
        <f>IFERROR(INDEX(Lotes!$E:$E,MATCH(1,(Lotes!$A:$A=A7006)*(Lotes!$C:$C=C7006),0)),"")</f>
        <v/>
      </c>
      <c r="E7006" s="14">
        <f>IF(D7006="","",D7006-TODAY())</f>
        <v/>
      </c>
      <c r="F7006">
        <f>IF(D7006="","",IF(E7006&lt;0,"VENCIDO",IF(E7006&lt;=30,"VENCE EM &lt;= 30 DIAS",IF(E7006&lt;=60,"ATENCAO (31-60 DIAS)","OK"))))</f>
        <v/>
      </c>
      <c r="G7006" s="14">
        <f>SUMIFS(Lancamentos!$G:$G,Lancamentos!$C:$C,$A7006,Lancamentos!$E:$E,$C7006,Lancamentos!$B:$B,"ENTRADA")</f>
        <v/>
      </c>
      <c r="H7006" s="14">
        <f>SUMIFS(Lancamentos!$G:$G,Lancamentos!$C:$C,$A7006,Lancamentos!$E:$E,$C7006,Lancamentos!$B:$B,"SAIDA_USO")</f>
        <v/>
      </c>
      <c r="I7006" s="14">
        <f>SUMIFS(Lancamentos!$G:$G,Lancamentos!$C:$C,$A7006,Lancamentos!$E:$E,$C7006,Lancamentos!$B:$B,"SAIDA_DESCARTE")</f>
        <v/>
      </c>
      <c r="J7006" s="14">
        <f>G7006-H7006-I7006</f>
        <v/>
      </c>
      <c r="K7006">
        <f>IF(A7006="","",IF(J7006&lt;=IFERROR(VLOOKUP(A7006,Produtos!$A:$E,5,FALSE),0),"ABAIXO DO MINIMO","OK"))</f>
        <v/>
      </c>
    </row>
    <row r="7007">
      <c r="B7007">
        <f>IFERROR(VLOOKUP(A7007,Produtos!A:B,2,FALSE),"")</f>
        <v/>
      </c>
      <c r="D7007" s="10">
        <f>IFERROR(INDEX(Lotes!$E:$E,MATCH(1,(Lotes!$A:$A=A7007)*(Lotes!$C:$C=C7007),0)),"")</f>
        <v/>
      </c>
      <c r="E7007" s="14">
        <f>IF(D7007="","",D7007-TODAY())</f>
        <v/>
      </c>
      <c r="F7007">
        <f>IF(D7007="","",IF(E7007&lt;0,"VENCIDO",IF(E7007&lt;=30,"VENCE EM &lt;= 30 DIAS",IF(E7007&lt;=60,"ATENCAO (31-60 DIAS)","OK"))))</f>
        <v/>
      </c>
      <c r="G7007" s="14">
        <f>SUMIFS(Lancamentos!$G:$G,Lancamentos!$C:$C,$A7007,Lancamentos!$E:$E,$C7007,Lancamentos!$B:$B,"ENTRADA")</f>
        <v/>
      </c>
      <c r="H7007" s="14">
        <f>SUMIFS(Lancamentos!$G:$G,Lancamentos!$C:$C,$A7007,Lancamentos!$E:$E,$C7007,Lancamentos!$B:$B,"SAIDA_USO")</f>
        <v/>
      </c>
      <c r="I7007" s="14">
        <f>SUMIFS(Lancamentos!$G:$G,Lancamentos!$C:$C,$A7007,Lancamentos!$E:$E,$C7007,Lancamentos!$B:$B,"SAIDA_DESCARTE")</f>
        <v/>
      </c>
      <c r="J7007" s="14">
        <f>G7007-H7007-I7007</f>
        <v/>
      </c>
      <c r="K7007">
        <f>IF(A7007="","",IF(J7007&lt;=IFERROR(VLOOKUP(A7007,Produtos!$A:$E,5,FALSE),0),"ABAIXO DO MINIMO","OK"))</f>
        <v/>
      </c>
    </row>
    <row r="7008">
      <c r="B7008">
        <f>IFERROR(VLOOKUP(A7008,Produtos!A:B,2,FALSE),"")</f>
        <v/>
      </c>
      <c r="D7008" s="10">
        <f>IFERROR(INDEX(Lotes!$E:$E,MATCH(1,(Lotes!$A:$A=A7008)*(Lotes!$C:$C=C7008),0)),"")</f>
        <v/>
      </c>
      <c r="E7008" s="14">
        <f>IF(D7008="","",D7008-TODAY())</f>
        <v/>
      </c>
      <c r="F7008">
        <f>IF(D7008="","",IF(E7008&lt;0,"VENCIDO",IF(E7008&lt;=30,"VENCE EM &lt;= 30 DIAS",IF(E7008&lt;=60,"ATENCAO (31-60 DIAS)","OK"))))</f>
        <v/>
      </c>
      <c r="G7008" s="14">
        <f>SUMIFS(Lancamentos!$G:$G,Lancamentos!$C:$C,$A7008,Lancamentos!$E:$E,$C7008,Lancamentos!$B:$B,"ENTRADA")</f>
        <v/>
      </c>
      <c r="H7008" s="14">
        <f>SUMIFS(Lancamentos!$G:$G,Lancamentos!$C:$C,$A7008,Lancamentos!$E:$E,$C7008,Lancamentos!$B:$B,"SAIDA_USO")</f>
        <v/>
      </c>
      <c r="I7008" s="14">
        <f>SUMIFS(Lancamentos!$G:$G,Lancamentos!$C:$C,$A7008,Lancamentos!$E:$E,$C7008,Lancamentos!$B:$B,"SAIDA_DESCARTE")</f>
        <v/>
      </c>
      <c r="J7008" s="14">
        <f>G7008-H7008-I7008</f>
        <v/>
      </c>
      <c r="K7008">
        <f>IF(A7008="","",IF(J7008&lt;=IFERROR(VLOOKUP(A7008,Produtos!$A:$E,5,FALSE),0),"ABAIXO DO MINIMO","OK"))</f>
        <v/>
      </c>
    </row>
    <row r="7009">
      <c r="B7009">
        <f>IFERROR(VLOOKUP(A7009,Produtos!A:B,2,FALSE),"")</f>
        <v/>
      </c>
      <c r="D7009" s="10">
        <f>IFERROR(INDEX(Lotes!$E:$E,MATCH(1,(Lotes!$A:$A=A7009)*(Lotes!$C:$C=C7009),0)),"")</f>
        <v/>
      </c>
      <c r="E7009" s="14">
        <f>IF(D7009="","",D7009-TODAY())</f>
        <v/>
      </c>
      <c r="F7009">
        <f>IF(D7009="","",IF(E7009&lt;0,"VENCIDO",IF(E7009&lt;=30,"VENCE EM &lt;= 30 DIAS",IF(E7009&lt;=60,"ATENCAO (31-60 DIAS)","OK"))))</f>
        <v/>
      </c>
      <c r="G7009" s="14">
        <f>SUMIFS(Lancamentos!$G:$G,Lancamentos!$C:$C,$A7009,Lancamentos!$E:$E,$C7009,Lancamentos!$B:$B,"ENTRADA")</f>
        <v/>
      </c>
      <c r="H7009" s="14">
        <f>SUMIFS(Lancamentos!$G:$G,Lancamentos!$C:$C,$A7009,Lancamentos!$E:$E,$C7009,Lancamentos!$B:$B,"SAIDA_USO")</f>
        <v/>
      </c>
      <c r="I7009" s="14">
        <f>SUMIFS(Lancamentos!$G:$G,Lancamentos!$C:$C,$A7009,Lancamentos!$E:$E,$C7009,Lancamentos!$B:$B,"SAIDA_DESCARTE")</f>
        <v/>
      </c>
      <c r="J7009" s="14">
        <f>G7009-H7009-I7009</f>
        <v/>
      </c>
      <c r="K7009">
        <f>IF(A7009="","",IF(J7009&lt;=IFERROR(VLOOKUP(A7009,Produtos!$A:$E,5,FALSE),0),"ABAIXO DO MINIMO","OK"))</f>
        <v/>
      </c>
    </row>
    <row r="7010">
      <c r="B7010">
        <f>IFERROR(VLOOKUP(A7010,Produtos!A:B,2,FALSE),"")</f>
        <v/>
      </c>
      <c r="D7010" s="10">
        <f>IFERROR(INDEX(Lotes!$E:$E,MATCH(1,(Lotes!$A:$A=A7010)*(Lotes!$C:$C=C7010),0)),"")</f>
        <v/>
      </c>
      <c r="E7010" s="14">
        <f>IF(D7010="","",D7010-TODAY())</f>
        <v/>
      </c>
      <c r="F7010">
        <f>IF(D7010="","",IF(E7010&lt;0,"VENCIDO",IF(E7010&lt;=30,"VENCE EM &lt;= 30 DIAS",IF(E7010&lt;=60,"ATENCAO (31-60 DIAS)","OK"))))</f>
        <v/>
      </c>
      <c r="G7010" s="14">
        <f>SUMIFS(Lancamentos!$G:$G,Lancamentos!$C:$C,$A7010,Lancamentos!$E:$E,$C7010,Lancamentos!$B:$B,"ENTRADA")</f>
        <v/>
      </c>
      <c r="H7010" s="14">
        <f>SUMIFS(Lancamentos!$G:$G,Lancamentos!$C:$C,$A7010,Lancamentos!$E:$E,$C7010,Lancamentos!$B:$B,"SAIDA_USO")</f>
        <v/>
      </c>
      <c r="I7010" s="14">
        <f>SUMIFS(Lancamentos!$G:$G,Lancamentos!$C:$C,$A7010,Lancamentos!$E:$E,$C7010,Lancamentos!$B:$B,"SAIDA_DESCARTE")</f>
        <v/>
      </c>
      <c r="J7010" s="14">
        <f>G7010-H7010-I7010</f>
        <v/>
      </c>
      <c r="K7010">
        <f>IF(A7010="","",IF(J7010&lt;=IFERROR(VLOOKUP(A7010,Produtos!$A:$E,5,FALSE),0),"ABAIXO DO MINIMO","OK"))</f>
        <v/>
      </c>
    </row>
    <row r="7011">
      <c r="B7011">
        <f>IFERROR(VLOOKUP(A7011,Produtos!A:B,2,FALSE),"")</f>
        <v/>
      </c>
      <c r="D7011" s="10">
        <f>IFERROR(INDEX(Lotes!$E:$E,MATCH(1,(Lotes!$A:$A=A7011)*(Lotes!$C:$C=C7011),0)),"")</f>
        <v/>
      </c>
      <c r="E7011" s="14">
        <f>IF(D7011="","",D7011-TODAY())</f>
        <v/>
      </c>
      <c r="F7011">
        <f>IF(D7011="","",IF(E7011&lt;0,"VENCIDO",IF(E7011&lt;=30,"VENCE EM &lt;= 30 DIAS",IF(E7011&lt;=60,"ATENCAO (31-60 DIAS)","OK"))))</f>
        <v/>
      </c>
      <c r="G7011" s="14">
        <f>SUMIFS(Lancamentos!$G:$G,Lancamentos!$C:$C,$A7011,Lancamentos!$E:$E,$C7011,Lancamentos!$B:$B,"ENTRADA")</f>
        <v/>
      </c>
      <c r="H7011" s="14">
        <f>SUMIFS(Lancamentos!$G:$G,Lancamentos!$C:$C,$A7011,Lancamentos!$E:$E,$C7011,Lancamentos!$B:$B,"SAIDA_USO")</f>
        <v/>
      </c>
      <c r="I7011" s="14">
        <f>SUMIFS(Lancamentos!$G:$G,Lancamentos!$C:$C,$A7011,Lancamentos!$E:$E,$C7011,Lancamentos!$B:$B,"SAIDA_DESCARTE")</f>
        <v/>
      </c>
      <c r="J7011" s="14">
        <f>G7011-H7011-I7011</f>
        <v/>
      </c>
      <c r="K7011">
        <f>IF(A7011="","",IF(J7011&lt;=IFERROR(VLOOKUP(A7011,Produtos!$A:$E,5,FALSE),0),"ABAIXO DO MINIMO","OK"))</f>
        <v/>
      </c>
    </row>
    <row r="7012">
      <c r="B7012">
        <f>IFERROR(VLOOKUP(A7012,Produtos!A:B,2,FALSE),"")</f>
        <v/>
      </c>
      <c r="D7012" s="10">
        <f>IFERROR(INDEX(Lotes!$E:$E,MATCH(1,(Lotes!$A:$A=A7012)*(Lotes!$C:$C=C7012),0)),"")</f>
        <v/>
      </c>
      <c r="E7012" s="14">
        <f>IF(D7012="","",D7012-TODAY())</f>
        <v/>
      </c>
      <c r="F7012">
        <f>IF(D7012="","",IF(E7012&lt;0,"VENCIDO",IF(E7012&lt;=30,"VENCE EM &lt;= 30 DIAS",IF(E7012&lt;=60,"ATENCAO (31-60 DIAS)","OK"))))</f>
        <v/>
      </c>
      <c r="G7012" s="14">
        <f>SUMIFS(Lancamentos!$G:$G,Lancamentos!$C:$C,$A7012,Lancamentos!$E:$E,$C7012,Lancamentos!$B:$B,"ENTRADA")</f>
        <v/>
      </c>
      <c r="H7012" s="14">
        <f>SUMIFS(Lancamentos!$G:$G,Lancamentos!$C:$C,$A7012,Lancamentos!$E:$E,$C7012,Lancamentos!$B:$B,"SAIDA_USO")</f>
        <v/>
      </c>
      <c r="I7012" s="14">
        <f>SUMIFS(Lancamentos!$G:$G,Lancamentos!$C:$C,$A7012,Lancamentos!$E:$E,$C7012,Lancamentos!$B:$B,"SAIDA_DESCARTE")</f>
        <v/>
      </c>
      <c r="J7012" s="14">
        <f>G7012-H7012-I7012</f>
        <v/>
      </c>
      <c r="K7012">
        <f>IF(A7012="","",IF(J7012&lt;=IFERROR(VLOOKUP(A7012,Produtos!$A:$E,5,FALSE),0),"ABAIXO DO MINIMO","OK"))</f>
        <v/>
      </c>
    </row>
    <row r="7013">
      <c r="B7013">
        <f>IFERROR(VLOOKUP(A7013,Produtos!A:B,2,FALSE),"")</f>
        <v/>
      </c>
      <c r="D7013" s="10">
        <f>IFERROR(INDEX(Lotes!$E:$E,MATCH(1,(Lotes!$A:$A=A7013)*(Lotes!$C:$C=C7013),0)),"")</f>
        <v/>
      </c>
      <c r="E7013" s="14">
        <f>IF(D7013="","",D7013-TODAY())</f>
        <v/>
      </c>
      <c r="F7013">
        <f>IF(D7013="","",IF(E7013&lt;0,"VENCIDO",IF(E7013&lt;=30,"VENCE EM &lt;= 30 DIAS",IF(E7013&lt;=60,"ATENCAO (31-60 DIAS)","OK"))))</f>
        <v/>
      </c>
      <c r="G7013" s="14">
        <f>SUMIFS(Lancamentos!$G:$G,Lancamentos!$C:$C,$A7013,Lancamentos!$E:$E,$C7013,Lancamentos!$B:$B,"ENTRADA")</f>
        <v/>
      </c>
      <c r="H7013" s="14">
        <f>SUMIFS(Lancamentos!$G:$G,Lancamentos!$C:$C,$A7013,Lancamentos!$E:$E,$C7013,Lancamentos!$B:$B,"SAIDA_USO")</f>
        <v/>
      </c>
      <c r="I7013" s="14">
        <f>SUMIFS(Lancamentos!$G:$G,Lancamentos!$C:$C,$A7013,Lancamentos!$E:$E,$C7013,Lancamentos!$B:$B,"SAIDA_DESCARTE")</f>
        <v/>
      </c>
      <c r="J7013" s="14">
        <f>G7013-H7013-I7013</f>
        <v/>
      </c>
      <c r="K7013">
        <f>IF(A7013="","",IF(J7013&lt;=IFERROR(VLOOKUP(A7013,Produtos!$A:$E,5,FALSE),0),"ABAIXO DO MINIMO","OK"))</f>
        <v/>
      </c>
    </row>
    <row r="7014">
      <c r="B7014">
        <f>IFERROR(VLOOKUP(A7014,Produtos!A:B,2,FALSE),"")</f>
        <v/>
      </c>
      <c r="D7014" s="10">
        <f>IFERROR(INDEX(Lotes!$E:$E,MATCH(1,(Lotes!$A:$A=A7014)*(Lotes!$C:$C=C7014),0)),"")</f>
        <v/>
      </c>
      <c r="E7014" s="14">
        <f>IF(D7014="","",D7014-TODAY())</f>
        <v/>
      </c>
      <c r="F7014">
        <f>IF(D7014="","",IF(E7014&lt;0,"VENCIDO",IF(E7014&lt;=30,"VENCE EM &lt;= 30 DIAS",IF(E7014&lt;=60,"ATENCAO (31-60 DIAS)","OK"))))</f>
        <v/>
      </c>
      <c r="G7014" s="14">
        <f>SUMIFS(Lancamentos!$G:$G,Lancamentos!$C:$C,$A7014,Lancamentos!$E:$E,$C7014,Lancamentos!$B:$B,"ENTRADA")</f>
        <v/>
      </c>
      <c r="H7014" s="14">
        <f>SUMIFS(Lancamentos!$G:$G,Lancamentos!$C:$C,$A7014,Lancamentos!$E:$E,$C7014,Lancamentos!$B:$B,"SAIDA_USO")</f>
        <v/>
      </c>
      <c r="I7014" s="14">
        <f>SUMIFS(Lancamentos!$G:$G,Lancamentos!$C:$C,$A7014,Lancamentos!$E:$E,$C7014,Lancamentos!$B:$B,"SAIDA_DESCARTE")</f>
        <v/>
      </c>
      <c r="J7014" s="14">
        <f>G7014-H7014-I7014</f>
        <v/>
      </c>
      <c r="K7014">
        <f>IF(A7014="","",IF(J7014&lt;=IFERROR(VLOOKUP(A7014,Produtos!$A:$E,5,FALSE),0),"ABAIXO DO MINIMO","OK"))</f>
        <v/>
      </c>
    </row>
    <row r="7015">
      <c r="B7015">
        <f>IFERROR(VLOOKUP(A7015,Produtos!A:B,2,FALSE),"")</f>
        <v/>
      </c>
      <c r="D7015" s="10">
        <f>IFERROR(INDEX(Lotes!$E:$E,MATCH(1,(Lotes!$A:$A=A7015)*(Lotes!$C:$C=C7015),0)),"")</f>
        <v/>
      </c>
      <c r="E7015" s="14">
        <f>IF(D7015="","",D7015-TODAY())</f>
        <v/>
      </c>
      <c r="F7015">
        <f>IF(D7015="","",IF(E7015&lt;0,"VENCIDO",IF(E7015&lt;=30,"VENCE EM &lt;= 30 DIAS",IF(E7015&lt;=60,"ATENCAO (31-60 DIAS)","OK"))))</f>
        <v/>
      </c>
      <c r="G7015" s="14">
        <f>SUMIFS(Lancamentos!$G:$G,Lancamentos!$C:$C,$A7015,Lancamentos!$E:$E,$C7015,Lancamentos!$B:$B,"ENTRADA")</f>
        <v/>
      </c>
      <c r="H7015" s="14">
        <f>SUMIFS(Lancamentos!$G:$G,Lancamentos!$C:$C,$A7015,Lancamentos!$E:$E,$C7015,Lancamentos!$B:$B,"SAIDA_USO")</f>
        <v/>
      </c>
      <c r="I7015" s="14">
        <f>SUMIFS(Lancamentos!$G:$G,Lancamentos!$C:$C,$A7015,Lancamentos!$E:$E,$C7015,Lancamentos!$B:$B,"SAIDA_DESCARTE")</f>
        <v/>
      </c>
      <c r="J7015" s="14">
        <f>G7015-H7015-I7015</f>
        <v/>
      </c>
      <c r="K7015">
        <f>IF(A7015="","",IF(J7015&lt;=IFERROR(VLOOKUP(A7015,Produtos!$A:$E,5,FALSE),0),"ABAIXO DO MINIMO","OK"))</f>
        <v/>
      </c>
    </row>
    <row r="7016">
      <c r="B7016">
        <f>IFERROR(VLOOKUP(A7016,Produtos!A:B,2,FALSE),"")</f>
        <v/>
      </c>
      <c r="D7016" s="10">
        <f>IFERROR(INDEX(Lotes!$E:$E,MATCH(1,(Lotes!$A:$A=A7016)*(Lotes!$C:$C=C7016),0)),"")</f>
        <v/>
      </c>
      <c r="E7016" s="14">
        <f>IF(D7016="","",D7016-TODAY())</f>
        <v/>
      </c>
      <c r="F7016">
        <f>IF(D7016="","",IF(E7016&lt;0,"VENCIDO",IF(E7016&lt;=30,"VENCE EM &lt;= 30 DIAS",IF(E7016&lt;=60,"ATENCAO (31-60 DIAS)","OK"))))</f>
        <v/>
      </c>
      <c r="G7016" s="14">
        <f>SUMIFS(Lancamentos!$G:$G,Lancamentos!$C:$C,$A7016,Lancamentos!$E:$E,$C7016,Lancamentos!$B:$B,"ENTRADA")</f>
        <v/>
      </c>
      <c r="H7016" s="14">
        <f>SUMIFS(Lancamentos!$G:$G,Lancamentos!$C:$C,$A7016,Lancamentos!$E:$E,$C7016,Lancamentos!$B:$B,"SAIDA_USO")</f>
        <v/>
      </c>
      <c r="I7016" s="14">
        <f>SUMIFS(Lancamentos!$G:$G,Lancamentos!$C:$C,$A7016,Lancamentos!$E:$E,$C7016,Lancamentos!$B:$B,"SAIDA_DESCARTE")</f>
        <v/>
      </c>
      <c r="J7016" s="14">
        <f>G7016-H7016-I7016</f>
        <v/>
      </c>
      <c r="K7016">
        <f>IF(A7016="","",IF(J7016&lt;=IFERROR(VLOOKUP(A7016,Produtos!$A:$E,5,FALSE),0),"ABAIXO DO MINIMO","OK"))</f>
        <v/>
      </c>
    </row>
    <row r="7017">
      <c r="B7017">
        <f>IFERROR(VLOOKUP(A7017,Produtos!A:B,2,FALSE),"")</f>
        <v/>
      </c>
      <c r="D7017" s="10">
        <f>IFERROR(INDEX(Lotes!$E:$E,MATCH(1,(Lotes!$A:$A=A7017)*(Lotes!$C:$C=C7017),0)),"")</f>
        <v/>
      </c>
      <c r="E7017" s="14">
        <f>IF(D7017="","",D7017-TODAY())</f>
        <v/>
      </c>
      <c r="F7017">
        <f>IF(D7017="","",IF(E7017&lt;0,"VENCIDO",IF(E7017&lt;=30,"VENCE EM &lt;= 30 DIAS",IF(E7017&lt;=60,"ATENCAO (31-60 DIAS)","OK"))))</f>
        <v/>
      </c>
      <c r="G7017" s="14">
        <f>SUMIFS(Lancamentos!$G:$G,Lancamentos!$C:$C,$A7017,Lancamentos!$E:$E,$C7017,Lancamentos!$B:$B,"ENTRADA")</f>
        <v/>
      </c>
      <c r="H7017" s="14">
        <f>SUMIFS(Lancamentos!$G:$G,Lancamentos!$C:$C,$A7017,Lancamentos!$E:$E,$C7017,Lancamentos!$B:$B,"SAIDA_USO")</f>
        <v/>
      </c>
      <c r="I7017" s="14">
        <f>SUMIFS(Lancamentos!$G:$G,Lancamentos!$C:$C,$A7017,Lancamentos!$E:$E,$C7017,Lancamentos!$B:$B,"SAIDA_DESCARTE")</f>
        <v/>
      </c>
      <c r="J7017" s="14">
        <f>G7017-H7017-I7017</f>
        <v/>
      </c>
      <c r="K7017">
        <f>IF(A7017="","",IF(J7017&lt;=IFERROR(VLOOKUP(A7017,Produtos!$A:$E,5,FALSE),0),"ABAIXO DO MINIMO","OK"))</f>
        <v/>
      </c>
    </row>
    <row r="7018">
      <c r="B7018">
        <f>IFERROR(VLOOKUP(A7018,Produtos!A:B,2,FALSE),"")</f>
        <v/>
      </c>
      <c r="D7018" s="10">
        <f>IFERROR(INDEX(Lotes!$E:$E,MATCH(1,(Lotes!$A:$A=A7018)*(Lotes!$C:$C=C7018),0)),"")</f>
        <v/>
      </c>
      <c r="E7018" s="14">
        <f>IF(D7018="","",D7018-TODAY())</f>
        <v/>
      </c>
      <c r="F7018">
        <f>IF(D7018="","",IF(E7018&lt;0,"VENCIDO",IF(E7018&lt;=30,"VENCE EM &lt;= 30 DIAS",IF(E7018&lt;=60,"ATENCAO (31-60 DIAS)","OK"))))</f>
        <v/>
      </c>
      <c r="G7018" s="14">
        <f>SUMIFS(Lancamentos!$G:$G,Lancamentos!$C:$C,$A7018,Lancamentos!$E:$E,$C7018,Lancamentos!$B:$B,"ENTRADA")</f>
        <v/>
      </c>
      <c r="H7018" s="14">
        <f>SUMIFS(Lancamentos!$G:$G,Lancamentos!$C:$C,$A7018,Lancamentos!$E:$E,$C7018,Lancamentos!$B:$B,"SAIDA_USO")</f>
        <v/>
      </c>
      <c r="I7018" s="14">
        <f>SUMIFS(Lancamentos!$G:$G,Lancamentos!$C:$C,$A7018,Lancamentos!$E:$E,$C7018,Lancamentos!$B:$B,"SAIDA_DESCARTE")</f>
        <v/>
      </c>
      <c r="J7018" s="14">
        <f>G7018-H7018-I7018</f>
        <v/>
      </c>
      <c r="K7018">
        <f>IF(A7018="","",IF(J7018&lt;=IFERROR(VLOOKUP(A7018,Produtos!$A:$E,5,FALSE),0),"ABAIXO DO MINIMO","OK"))</f>
        <v/>
      </c>
    </row>
    <row r="7019">
      <c r="B7019">
        <f>IFERROR(VLOOKUP(A7019,Produtos!A:B,2,FALSE),"")</f>
        <v/>
      </c>
      <c r="D7019" s="10">
        <f>IFERROR(INDEX(Lotes!$E:$E,MATCH(1,(Lotes!$A:$A=A7019)*(Lotes!$C:$C=C7019),0)),"")</f>
        <v/>
      </c>
      <c r="E7019" s="14">
        <f>IF(D7019="","",D7019-TODAY())</f>
        <v/>
      </c>
      <c r="F7019">
        <f>IF(D7019="","",IF(E7019&lt;0,"VENCIDO",IF(E7019&lt;=30,"VENCE EM &lt;= 30 DIAS",IF(E7019&lt;=60,"ATENCAO (31-60 DIAS)","OK"))))</f>
        <v/>
      </c>
      <c r="G7019" s="14">
        <f>SUMIFS(Lancamentos!$G:$G,Lancamentos!$C:$C,$A7019,Lancamentos!$E:$E,$C7019,Lancamentos!$B:$B,"ENTRADA")</f>
        <v/>
      </c>
      <c r="H7019" s="14">
        <f>SUMIFS(Lancamentos!$G:$G,Lancamentos!$C:$C,$A7019,Lancamentos!$E:$E,$C7019,Lancamentos!$B:$B,"SAIDA_USO")</f>
        <v/>
      </c>
      <c r="I7019" s="14">
        <f>SUMIFS(Lancamentos!$G:$G,Lancamentos!$C:$C,$A7019,Lancamentos!$E:$E,$C7019,Lancamentos!$B:$B,"SAIDA_DESCARTE")</f>
        <v/>
      </c>
      <c r="J7019" s="14">
        <f>G7019-H7019-I7019</f>
        <v/>
      </c>
      <c r="K7019">
        <f>IF(A7019="","",IF(J7019&lt;=IFERROR(VLOOKUP(A7019,Produtos!$A:$E,5,FALSE),0),"ABAIXO DO MINIMO","OK"))</f>
        <v/>
      </c>
    </row>
    <row r="7020">
      <c r="B7020">
        <f>IFERROR(VLOOKUP(A7020,Produtos!A:B,2,FALSE),"")</f>
        <v/>
      </c>
      <c r="D7020" s="10">
        <f>IFERROR(INDEX(Lotes!$E:$E,MATCH(1,(Lotes!$A:$A=A7020)*(Lotes!$C:$C=C7020),0)),"")</f>
        <v/>
      </c>
      <c r="E7020" s="14">
        <f>IF(D7020="","",D7020-TODAY())</f>
        <v/>
      </c>
      <c r="F7020">
        <f>IF(D7020="","",IF(E7020&lt;0,"VENCIDO",IF(E7020&lt;=30,"VENCE EM &lt;= 30 DIAS",IF(E7020&lt;=60,"ATENCAO (31-60 DIAS)","OK"))))</f>
        <v/>
      </c>
      <c r="G7020" s="14">
        <f>SUMIFS(Lancamentos!$G:$G,Lancamentos!$C:$C,$A7020,Lancamentos!$E:$E,$C7020,Lancamentos!$B:$B,"ENTRADA")</f>
        <v/>
      </c>
      <c r="H7020" s="14">
        <f>SUMIFS(Lancamentos!$G:$G,Lancamentos!$C:$C,$A7020,Lancamentos!$E:$E,$C7020,Lancamentos!$B:$B,"SAIDA_USO")</f>
        <v/>
      </c>
      <c r="I7020" s="14">
        <f>SUMIFS(Lancamentos!$G:$G,Lancamentos!$C:$C,$A7020,Lancamentos!$E:$E,$C7020,Lancamentos!$B:$B,"SAIDA_DESCARTE")</f>
        <v/>
      </c>
      <c r="J7020" s="14">
        <f>G7020-H7020-I7020</f>
        <v/>
      </c>
      <c r="K7020">
        <f>IF(A7020="","",IF(J7020&lt;=IFERROR(VLOOKUP(A7020,Produtos!$A:$E,5,FALSE),0),"ABAIXO DO MINIMO","OK"))</f>
        <v/>
      </c>
    </row>
    <row r="7021">
      <c r="B7021">
        <f>IFERROR(VLOOKUP(A7021,Produtos!A:B,2,FALSE),"")</f>
        <v/>
      </c>
      <c r="D7021" s="10">
        <f>IFERROR(INDEX(Lotes!$E:$E,MATCH(1,(Lotes!$A:$A=A7021)*(Lotes!$C:$C=C7021),0)),"")</f>
        <v/>
      </c>
      <c r="E7021" s="14">
        <f>IF(D7021="","",D7021-TODAY())</f>
        <v/>
      </c>
      <c r="F7021">
        <f>IF(D7021="","",IF(E7021&lt;0,"VENCIDO",IF(E7021&lt;=30,"VENCE EM &lt;= 30 DIAS",IF(E7021&lt;=60,"ATENCAO (31-60 DIAS)","OK"))))</f>
        <v/>
      </c>
      <c r="G7021" s="14">
        <f>SUMIFS(Lancamentos!$G:$G,Lancamentos!$C:$C,$A7021,Lancamentos!$E:$E,$C7021,Lancamentos!$B:$B,"ENTRADA")</f>
        <v/>
      </c>
      <c r="H7021" s="14">
        <f>SUMIFS(Lancamentos!$G:$G,Lancamentos!$C:$C,$A7021,Lancamentos!$E:$E,$C7021,Lancamentos!$B:$B,"SAIDA_USO")</f>
        <v/>
      </c>
      <c r="I7021" s="14">
        <f>SUMIFS(Lancamentos!$G:$G,Lancamentos!$C:$C,$A7021,Lancamentos!$E:$E,$C7021,Lancamentos!$B:$B,"SAIDA_DESCARTE")</f>
        <v/>
      </c>
      <c r="J7021" s="14">
        <f>G7021-H7021-I7021</f>
        <v/>
      </c>
      <c r="K7021">
        <f>IF(A7021="","",IF(J7021&lt;=IFERROR(VLOOKUP(A7021,Produtos!$A:$E,5,FALSE),0),"ABAIXO DO MINIMO","OK"))</f>
        <v/>
      </c>
    </row>
    <row r="7022">
      <c r="B7022">
        <f>IFERROR(VLOOKUP(A7022,Produtos!A:B,2,FALSE),"")</f>
        <v/>
      </c>
      <c r="D7022" s="10">
        <f>IFERROR(INDEX(Lotes!$E:$E,MATCH(1,(Lotes!$A:$A=A7022)*(Lotes!$C:$C=C7022),0)),"")</f>
        <v/>
      </c>
      <c r="E7022" s="14">
        <f>IF(D7022="","",D7022-TODAY())</f>
        <v/>
      </c>
      <c r="F7022">
        <f>IF(D7022="","",IF(E7022&lt;0,"VENCIDO",IF(E7022&lt;=30,"VENCE EM &lt;= 30 DIAS",IF(E7022&lt;=60,"ATENCAO (31-60 DIAS)","OK"))))</f>
        <v/>
      </c>
      <c r="G7022" s="14">
        <f>SUMIFS(Lancamentos!$G:$G,Lancamentos!$C:$C,$A7022,Lancamentos!$E:$E,$C7022,Lancamentos!$B:$B,"ENTRADA")</f>
        <v/>
      </c>
      <c r="H7022" s="14">
        <f>SUMIFS(Lancamentos!$G:$G,Lancamentos!$C:$C,$A7022,Lancamentos!$E:$E,$C7022,Lancamentos!$B:$B,"SAIDA_USO")</f>
        <v/>
      </c>
      <c r="I7022" s="14">
        <f>SUMIFS(Lancamentos!$G:$G,Lancamentos!$C:$C,$A7022,Lancamentos!$E:$E,$C7022,Lancamentos!$B:$B,"SAIDA_DESCARTE")</f>
        <v/>
      </c>
      <c r="J7022" s="14">
        <f>G7022-H7022-I7022</f>
        <v/>
      </c>
      <c r="K7022">
        <f>IF(A7022="","",IF(J7022&lt;=IFERROR(VLOOKUP(A7022,Produtos!$A:$E,5,FALSE),0),"ABAIXO DO MINIMO","OK"))</f>
        <v/>
      </c>
    </row>
    <row r="7023">
      <c r="B7023">
        <f>IFERROR(VLOOKUP(A7023,Produtos!A:B,2,FALSE),"")</f>
        <v/>
      </c>
      <c r="D7023" s="10">
        <f>IFERROR(INDEX(Lotes!$E:$E,MATCH(1,(Lotes!$A:$A=A7023)*(Lotes!$C:$C=C7023),0)),"")</f>
        <v/>
      </c>
      <c r="E7023" s="14">
        <f>IF(D7023="","",D7023-TODAY())</f>
        <v/>
      </c>
      <c r="F7023">
        <f>IF(D7023="","",IF(E7023&lt;0,"VENCIDO",IF(E7023&lt;=30,"VENCE EM &lt;= 30 DIAS",IF(E7023&lt;=60,"ATENCAO (31-60 DIAS)","OK"))))</f>
        <v/>
      </c>
      <c r="G7023" s="14">
        <f>SUMIFS(Lancamentos!$G:$G,Lancamentos!$C:$C,$A7023,Lancamentos!$E:$E,$C7023,Lancamentos!$B:$B,"ENTRADA")</f>
        <v/>
      </c>
      <c r="H7023" s="14">
        <f>SUMIFS(Lancamentos!$G:$G,Lancamentos!$C:$C,$A7023,Lancamentos!$E:$E,$C7023,Lancamentos!$B:$B,"SAIDA_USO")</f>
        <v/>
      </c>
      <c r="I7023" s="14">
        <f>SUMIFS(Lancamentos!$G:$G,Lancamentos!$C:$C,$A7023,Lancamentos!$E:$E,$C7023,Lancamentos!$B:$B,"SAIDA_DESCARTE")</f>
        <v/>
      </c>
      <c r="J7023" s="14">
        <f>G7023-H7023-I7023</f>
        <v/>
      </c>
      <c r="K7023">
        <f>IF(A7023="","",IF(J7023&lt;=IFERROR(VLOOKUP(A7023,Produtos!$A:$E,5,FALSE),0),"ABAIXO DO MINIMO","OK"))</f>
        <v/>
      </c>
    </row>
    <row r="7024">
      <c r="B7024">
        <f>IFERROR(VLOOKUP(A7024,Produtos!A:B,2,FALSE),"")</f>
        <v/>
      </c>
      <c r="D7024" s="10">
        <f>IFERROR(INDEX(Lotes!$E:$E,MATCH(1,(Lotes!$A:$A=A7024)*(Lotes!$C:$C=C7024),0)),"")</f>
        <v/>
      </c>
      <c r="E7024" s="14">
        <f>IF(D7024="","",D7024-TODAY())</f>
        <v/>
      </c>
      <c r="F7024">
        <f>IF(D7024="","",IF(E7024&lt;0,"VENCIDO",IF(E7024&lt;=30,"VENCE EM &lt;= 30 DIAS",IF(E7024&lt;=60,"ATENCAO (31-60 DIAS)","OK"))))</f>
        <v/>
      </c>
      <c r="G7024" s="14">
        <f>SUMIFS(Lancamentos!$G:$G,Lancamentos!$C:$C,$A7024,Lancamentos!$E:$E,$C7024,Lancamentos!$B:$B,"ENTRADA")</f>
        <v/>
      </c>
      <c r="H7024" s="14">
        <f>SUMIFS(Lancamentos!$G:$G,Lancamentos!$C:$C,$A7024,Lancamentos!$E:$E,$C7024,Lancamentos!$B:$B,"SAIDA_USO")</f>
        <v/>
      </c>
      <c r="I7024" s="14">
        <f>SUMIFS(Lancamentos!$G:$G,Lancamentos!$C:$C,$A7024,Lancamentos!$E:$E,$C7024,Lancamentos!$B:$B,"SAIDA_DESCARTE")</f>
        <v/>
      </c>
      <c r="J7024" s="14">
        <f>G7024-H7024-I7024</f>
        <v/>
      </c>
      <c r="K7024">
        <f>IF(A7024="","",IF(J7024&lt;=IFERROR(VLOOKUP(A7024,Produtos!$A:$E,5,FALSE),0),"ABAIXO DO MINIMO","OK"))</f>
        <v/>
      </c>
    </row>
    <row r="7025">
      <c r="B7025">
        <f>IFERROR(VLOOKUP(A7025,Produtos!A:B,2,FALSE),"")</f>
        <v/>
      </c>
      <c r="D7025" s="10">
        <f>IFERROR(INDEX(Lotes!$E:$E,MATCH(1,(Lotes!$A:$A=A7025)*(Lotes!$C:$C=C7025),0)),"")</f>
        <v/>
      </c>
      <c r="E7025" s="14">
        <f>IF(D7025="","",D7025-TODAY())</f>
        <v/>
      </c>
      <c r="F7025">
        <f>IF(D7025="","",IF(E7025&lt;0,"VENCIDO",IF(E7025&lt;=30,"VENCE EM &lt;= 30 DIAS",IF(E7025&lt;=60,"ATENCAO (31-60 DIAS)","OK"))))</f>
        <v/>
      </c>
      <c r="G7025" s="14">
        <f>SUMIFS(Lancamentos!$G:$G,Lancamentos!$C:$C,$A7025,Lancamentos!$E:$E,$C7025,Lancamentos!$B:$B,"ENTRADA")</f>
        <v/>
      </c>
      <c r="H7025" s="14">
        <f>SUMIFS(Lancamentos!$G:$G,Lancamentos!$C:$C,$A7025,Lancamentos!$E:$E,$C7025,Lancamentos!$B:$B,"SAIDA_USO")</f>
        <v/>
      </c>
      <c r="I7025" s="14">
        <f>SUMIFS(Lancamentos!$G:$G,Lancamentos!$C:$C,$A7025,Lancamentos!$E:$E,$C7025,Lancamentos!$B:$B,"SAIDA_DESCARTE")</f>
        <v/>
      </c>
      <c r="J7025" s="14">
        <f>G7025-H7025-I7025</f>
        <v/>
      </c>
      <c r="K7025">
        <f>IF(A7025="","",IF(J7025&lt;=IFERROR(VLOOKUP(A7025,Produtos!$A:$E,5,FALSE),0),"ABAIXO DO MINIMO","OK"))</f>
        <v/>
      </c>
    </row>
    <row r="7026">
      <c r="B7026">
        <f>IFERROR(VLOOKUP(A7026,Produtos!A:B,2,FALSE),"")</f>
        <v/>
      </c>
      <c r="D7026" s="10">
        <f>IFERROR(INDEX(Lotes!$E:$E,MATCH(1,(Lotes!$A:$A=A7026)*(Lotes!$C:$C=C7026),0)),"")</f>
        <v/>
      </c>
      <c r="E7026" s="14">
        <f>IF(D7026="","",D7026-TODAY())</f>
        <v/>
      </c>
      <c r="F7026">
        <f>IF(D7026="","",IF(E7026&lt;0,"VENCIDO",IF(E7026&lt;=30,"VENCE EM &lt;= 30 DIAS",IF(E7026&lt;=60,"ATENCAO (31-60 DIAS)","OK"))))</f>
        <v/>
      </c>
      <c r="G7026" s="14">
        <f>SUMIFS(Lancamentos!$G:$G,Lancamentos!$C:$C,$A7026,Lancamentos!$E:$E,$C7026,Lancamentos!$B:$B,"ENTRADA")</f>
        <v/>
      </c>
      <c r="H7026" s="14">
        <f>SUMIFS(Lancamentos!$G:$G,Lancamentos!$C:$C,$A7026,Lancamentos!$E:$E,$C7026,Lancamentos!$B:$B,"SAIDA_USO")</f>
        <v/>
      </c>
      <c r="I7026" s="14">
        <f>SUMIFS(Lancamentos!$G:$G,Lancamentos!$C:$C,$A7026,Lancamentos!$E:$E,$C7026,Lancamentos!$B:$B,"SAIDA_DESCARTE")</f>
        <v/>
      </c>
      <c r="J7026" s="14">
        <f>G7026-H7026-I7026</f>
        <v/>
      </c>
      <c r="K7026">
        <f>IF(A7026="","",IF(J7026&lt;=IFERROR(VLOOKUP(A7026,Produtos!$A:$E,5,FALSE),0),"ABAIXO DO MINIMO","OK"))</f>
        <v/>
      </c>
    </row>
    <row r="7027">
      <c r="B7027">
        <f>IFERROR(VLOOKUP(A7027,Produtos!A:B,2,FALSE),"")</f>
        <v/>
      </c>
      <c r="D7027" s="10">
        <f>IFERROR(INDEX(Lotes!$E:$E,MATCH(1,(Lotes!$A:$A=A7027)*(Lotes!$C:$C=C7027),0)),"")</f>
        <v/>
      </c>
      <c r="E7027" s="14">
        <f>IF(D7027="","",D7027-TODAY())</f>
        <v/>
      </c>
      <c r="F7027">
        <f>IF(D7027="","",IF(E7027&lt;0,"VENCIDO",IF(E7027&lt;=30,"VENCE EM &lt;= 30 DIAS",IF(E7027&lt;=60,"ATENCAO (31-60 DIAS)","OK"))))</f>
        <v/>
      </c>
      <c r="G7027" s="14">
        <f>SUMIFS(Lancamentos!$G:$G,Lancamentos!$C:$C,$A7027,Lancamentos!$E:$E,$C7027,Lancamentos!$B:$B,"ENTRADA")</f>
        <v/>
      </c>
      <c r="H7027" s="14">
        <f>SUMIFS(Lancamentos!$G:$G,Lancamentos!$C:$C,$A7027,Lancamentos!$E:$E,$C7027,Lancamentos!$B:$B,"SAIDA_USO")</f>
        <v/>
      </c>
      <c r="I7027" s="14">
        <f>SUMIFS(Lancamentos!$G:$G,Lancamentos!$C:$C,$A7027,Lancamentos!$E:$E,$C7027,Lancamentos!$B:$B,"SAIDA_DESCARTE")</f>
        <v/>
      </c>
      <c r="J7027" s="14">
        <f>G7027-H7027-I7027</f>
        <v/>
      </c>
      <c r="K7027">
        <f>IF(A7027="","",IF(J7027&lt;=IFERROR(VLOOKUP(A7027,Produtos!$A:$E,5,FALSE),0),"ABAIXO DO MINIMO","OK"))</f>
        <v/>
      </c>
    </row>
    <row r="7028">
      <c r="B7028">
        <f>IFERROR(VLOOKUP(A7028,Produtos!A:B,2,FALSE),"")</f>
        <v/>
      </c>
      <c r="D7028" s="10">
        <f>IFERROR(INDEX(Lotes!$E:$E,MATCH(1,(Lotes!$A:$A=A7028)*(Lotes!$C:$C=C7028),0)),"")</f>
        <v/>
      </c>
      <c r="E7028" s="14">
        <f>IF(D7028="","",D7028-TODAY())</f>
        <v/>
      </c>
      <c r="F7028">
        <f>IF(D7028="","",IF(E7028&lt;0,"VENCIDO",IF(E7028&lt;=30,"VENCE EM &lt;= 30 DIAS",IF(E7028&lt;=60,"ATENCAO (31-60 DIAS)","OK"))))</f>
        <v/>
      </c>
      <c r="G7028" s="14">
        <f>SUMIFS(Lancamentos!$G:$G,Lancamentos!$C:$C,$A7028,Lancamentos!$E:$E,$C7028,Lancamentos!$B:$B,"ENTRADA")</f>
        <v/>
      </c>
      <c r="H7028" s="14">
        <f>SUMIFS(Lancamentos!$G:$G,Lancamentos!$C:$C,$A7028,Lancamentos!$E:$E,$C7028,Lancamentos!$B:$B,"SAIDA_USO")</f>
        <v/>
      </c>
      <c r="I7028" s="14">
        <f>SUMIFS(Lancamentos!$G:$G,Lancamentos!$C:$C,$A7028,Lancamentos!$E:$E,$C7028,Lancamentos!$B:$B,"SAIDA_DESCARTE")</f>
        <v/>
      </c>
      <c r="J7028" s="14">
        <f>G7028-H7028-I7028</f>
        <v/>
      </c>
      <c r="K7028">
        <f>IF(A7028="","",IF(J7028&lt;=IFERROR(VLOOKUP(A7028,Produtos!$A:$E,5,FALSE),0),"ABAIXO DO MINIMO","OK"))</f>
        <v/>
      </c>
    </row>
    <row r="7029">
      <c r="B7029">
        <f>IFERROR(VLOOKUP(A7029,Produtos!A:B,2,FALSE),"")</f>
        <v/>
      </c>
      <c r="D7029" s="10">
        <f>IFERROR(INDEX(Lotes!$E:$E,MATCH(1,(Lotes!$A:$A=A7029)*(Lotes!$C:$C=C7029),0)),"")</f>
        <v/>
      </c>
      <c r="E7029" s="14">
        <f>IF(D7029="","",D7029-TODAY())</f>
        <v/>
      </c>
      <c r="F7029">
        <f>IF(D7029="","",IF(E7029&lt;0,"VENCIDO",IF(E7029&lt;=30,"VENCE EM &lt;= 30 DIAS",IF(E7029&lt;=60,"ATENCAO (31-60 DIAS)","OK"))))</f>
        <v/>
      </c>
      <c r="G7029" s="14">
        <f>SUMIFS(Lancamentos!$G:$G,Lancamentos!$C:$C,$A7029,Lancamentos!$E:$E,$C7029,Lancamentos!$B:$B,"ENTRADA")</f>
        <v/>
      </c>
      <c r="H7029" s="14">
        <f>SUMIFS(Lancamentos!$G:$G,Lancamentos!$C:$C,$A7029,Lancamentos!$E:$E,$C7029,Lancamentos!$B:$B,"SAIDA_USO")</f>
        <v/>
      </c>
      <c r="I7029" s="14">
        <f>SUMIFS(Lancamentos!$G:$G,Lancamentos!$C:$C,$A7029,Lancamentos!$E:$E,$C7029,Lancamentos!$B:$B,"SAIDA_DESCARTE")</f>
        <v/>
      </c>
      <c r="J7029" s="14">
        <f>G7029-H7029-I7029</f>
        <v/>
      </c>
      <c r="K7029">
        <f>IF(A7029="","",IF(J7029&lt;=IFERROR(VLOOKUP(A7029,Produtos!$A:$E,5,FALSE),0),"ABAIXO DO MINIMO","OK"))</f>
        <v/>
      </c>
    </row>
    <row r="7030">
      <c r="B7030">
        <f>IFERROR(VLOOKUP(A7030,Produtos!A:B,2,FALSE),"")</f>
        <v/>
      </c>
      <c r="D7030" s="10">
        <f>IFERROR(INDEX(Lotes!$E:$E,MATCH(1,(Lotes!$A:$A=A7030)*(Lotes!$C:$C=C7030),0)),"")</f>
        <v/>
      </c>
      <c r="E7030" s="14">
        <f>IF(D7030="","",D7030-TODAY())</f>
        <v/>
      </c>
      <c r="F7030">
        <f>IF(D7030="","",IF(E7030&lt;0,"VENCIDO",IF(E7030&lt;=30,"VENCE EM &lt;= 30 DIAS",IF(E7030&lt;=60,"ATENCAO (31-60 DIAS)","OK"))))</f>
        <v/>
      </c>
      <c r="G7030" s="14">
        <f>SUMIFS(Lancamentos!$G:$G,Lancamentos!$C:$C,$A7030,Lancamentos!$E:$E,$C7030,Lancamentos!$B:$B,"ENTRADA")</f>
        <v/>
      </c>
      <c r="H7030" s="14">
        <f>SUMIFS(Lancamentos!$G:$G,Lancamentos!$C:$C,$A7030,Lancamentos!$E:$E,$C7030,Lancamentos!$B:$B,"SAIDA_USO")</f>
        <v/>
      </c>
      <c r="I7030" s="14">
        <f>SUMIFS(Lancamentos!$G:$G,Lancamentos!$C:$C,$A7030,Lancamentos!$E:$E,$C7030,Lancamentos!$B:$B,"SAIDA_DESCARTE")</f>
        <v/>
      </c>
      <c r="J7030" s="14">
        <f>G7030-H7030-I7030</f>
        <v/>
      </c>
      <c r="K7030">
        <f>IF(A7030="","",IF(J7030&lt;=IFERROR(VLOOKUP(A7030,Produtos!$A:$E,5,FALSE),0),"ABAIXO DO MINIMO","OK"))</f>
        <v/>
      </c>
    </row>
    <row r="7031">
      <c r="B7031">
        <f>IFERROR(VLOOKUP(A7031,Produtos!A:B,2,FALSE),"")</f>
        <v/>
      </c>
      <c r="D7031" s="10">
        <f>IFERROR(INDEX(Lotes!$E:$E,MATCH(1,(Lotes!$A:$A=A7031)*(Lotes!$C:$C=C7031),0)),"")</f>
        <v/>
      </c>
      <c r="E7031" s="14">
        <f>IF(D7031="","",D7031-TODAY())</f>
        <v/>
      </c>
      <c r="F7031">
        <f>IF(D7031="","",IF(E7031&lt;0,"VENCIDO",IF(E7031&lt;=30,"VENCE EM &lt;= 30 DIAS",IF(E7031&lt;=60,"ATENCAO (31-60 DIAS)","OK"))))</f>
        <v/>
      </c>
      <c r="G7031" s="14">
        <f>SUMIFS(Lancamentos!$G:$G,Lancamentos!$C:$C,$A7031,Lancamentos!$E:$E,$C7031,Lancamentos!$B:$B,"ENTRADA")</f>
        <v/>
      </c>
      <c r="H7031" s="14">
        <f>SUMIFS(Lancamentos!$G:$G,Lancamentos!$C:$C,$A7031,Lancamentos!$E:$E,$C7031,Lancamentos!$B:$B,"SAIDA_USO")</f>
        <v/>
      </c>
      <c r="I7031" s="14">
        <f>SUMIFS(Lancamentos!$G:$G,Lancamentos!$C:$C,$A7031,Lancamentos!$E:$E,$C7031,Lancamentos!$B:$B,"SAIDA_DESCARTE")</f>
        <v/>
      </c>
      <c r="J7031" s="14">
        <f>G7031-H7031-I7031</f>
        <v/>
      </c>
      <c r="K7031">
        <f>IF(A7031="","",IF(J7031&lt;=IFERROR(VLOOKUP(A7031,Produtos!$A:$E,5,FALSE),0),"ABAIXO DO MINIMO","OK"))</f>
        <v/>
      </c>
    </row>
    <row r="7032">
      <c r="B7032">
        <f>IFERROR(VLOOKUP(A7032,Produtos!A:B,2,FALSE),"")</f>
        <v/>
      </c>
      <c r="D7032" s="10">
        <f>IFERROR(INDEX(Lotes!$E:$E,MATCH(1,(Lotes!$A:$A=A7032)*(Lotes!$C:$C=C7032),0)),"")</f>
        <v/>
      </c>
      <c r="E7032" s="14">
        <f>IF(D7032="","",D7032-TODAY())</f>
        <v/>
      </c>
      <c r="F7032">
        <f>IF(D7032="","",IF(E7032&lt;0,"VENCIDO",IF(E7032&lt;=30,"VENCE EM &lt;= 30 DIAS",IF(E7032&lt;=60,"ATENCAO (31-60 DIAS)","OK"))))</f>
        <v/>
      </c>
      <c r="G7032" s="14">
        <f>SUMIFS(Lancamentos!$G:$G,Lancamentos!$C:$C,$A7032,Lancamentos!$E:$E,$C7032,Lancamentos!$B:$B,"ENTRADA")</f>
        <v/>
      </c>
      <c r="H7032" s="14">
        <f>SUMIFS(Lancamentos!$G:$G,Lancamentos!$C:$C,$A7032,Lancamentos!$E:$E,$C7032,Lancamentos!$B:$B,"SAIDA_USO")</f>
        <v/>
      </c>
      <c r="I7032" s="14">
        <f>SUMIFS(Lancamentos!$G:$G,Lancamentos!$C:$C,$A7032,Lancamentos!$E:$E,$C7032,Lancamentos!$B:$B,"SAIDA_DESCARTE")</f>
        <v/>
      </c>
      <c r="J7032" s="14">
        <f>G7032-H7032-I7032</f>
        <v/>
      </c>
      <c r="K7032">
        <f>IF(A7032="","",IF(J7032&lt;=IFERROR(VLOOKUP(A7032,Produtos!$A:$E,5,FALSE),0),"ABAIXO DO MINIMO","OK"))</f>
        <v/>
      </c>
    </row>
    <row r="7033">
      <c r="B7033">
        <f>IFERROR(VLOOKUP(A7033,Produtos!A:B,2,FALSE),"")</f>
        <v/>
      </c>
      <c r="D7033" s="10">
        <f>IFERROR(INDEX(Lotes!$E:$E,MATCH(1,(Lotes!$A:$A=A7033)*(Lotes!$C:$C=C7033),0)),"")</f>
        <v/>
      </c>
      <c r="E7033" s="14">
        <f>IF(D7033="","",D7033-TODAY())</f>
        <v/>
      </c>
      <c r="F7033">
        <f>IF(D7033="","",IF(E7033&lt;0,"VENCIDO",IF(E7033&lt;=30,"VENCE EM &lt;= 30 DIAS",IF(E7033&lt;=60,"ATENCAO (31-60 DIAS)","OK"))))</f>
        <v/>
      </c>
      <c r="G7033" s="14">
        <f>SUMIFS(Lancamentos!$G:$G,Lancamentos!$C:$C,$A7033,Lancamentos!$E:$E,$C7033,Lancamentos!$B:$B,"ENTRADA")</f>
        <v/>
      </c>
      <c r="H7033" s="14">
        <f>SUMIFS(Lancamentos!$G:$G,Lancamentos!$C:$C,$A7033,Lancamentos!$E:$E,$C7033,Lancamentos!$B:$B,"SAIDA_USO")</f>
        <v/>
      </c>
      <c r="I7033" s="14">
        <f>SUMIFS(Lancamentos!$G:$G,Lancamentos!$C:$C,$A7033,Lancamentos!$E:$E,$C7033,Lancamentos!$B:$B,"SAIDA_DESCARTE")</f>
        <v/>
      </c>
      <c r="J7033" s="14">
        <f>G7033-H7033-I7033</f>
        <v/>
      </c>
      <c r="K7033">
        <f>IF(A7033="","",IF(J7033&lt;=IFERROR(VLOOKUP(A7033,Produtos!$A:$E,5,FALSE),0),"ABAIXO DO MINIMO","OK"))</f>
        <v/>
      </c>
    </row>
    <row r="7034">
      <c r="B7034">
        <f>IFERROR(VLOOKUP(A7034,Produtos!A:B,2,FALSE),"")</f>
        <v/>
      </c>
      <c r="D7034" s="10">
        <f>IFERROR(INDEX(Lotes!$E:$E,MATCH(1,(Lotes!$A:$A=A7034)*(Lotes!$C:$C=C7034),0)),"")</f>
        <v/>
      </c>
      <c r="E7034" s="14">
        <f>IF(D7034="","",D7034-TODAY())</f>
        <v/>
      </c>
      <c r="F7034">
        <f>IF(D7034="","",IF(E7034&lt;0,"VENCIDO",IF(E7034&lt;=30,"VENCE EM &lt;= 30 DIAS",IF(E7034&lt;=60,"ATENCAO (31-60 DIAS)","OK"))))</f>
        <v/>
      </c>
      <c r="G7034" s="14">
        <f>SUMIFS(Lancamentos!$G:$G,Lancamentos!$C:$C,$A7034,Lancamentos!$E:$E,$C7034,Lancamentos!$B:$B,"ENTRADA")</f>
        <v/>
      </c>
      <c r="H7034" s="14">
        <f>SUMIFS(Lancamentos!$G:$G,Lancamentos!$C:$C,$A7034,Lancamentos!$E:$E,$C7034,Lancamentos!$B:$B,"SAIDA_USO")</f>
        <v/>
      </c>
      <c r="I7034" s="14">
        <f>SUMIFS(Lancamentos!$G:$G,Lancamentos!$C:$C,$A7034,Lancamentos!$E:$E,$C7034,Lancamentos!$B:$B,"SAIDA_DESCARTE")</f>
        <v/>
      </c>
      <c r="J7034" s="14">
        <f>G7034-H7034-I7034</f>
        <v/>
      </c>
      <c r="K7034">
        <f>IF(A7034="","",IF(J7034&lt;=IFERROR(VLOOKUP(A7034,Produtos!$A:$E,5,FALSE),0),"ABAIXO DO MINIMO","OK"))</f>
        <v/>
      </c>
    </row>
    <row r="7035">
      <c r="B7035">
        <f>IFERROR(VLOOKUP(A7035,Produtos!A:B,2,FALSE),"")</f>
        <v/>
      </c>
      <c r="D7035" s="10">
        <f>IFERROR(INDEX(Lotes!$E:$E,MATCH(1,(Lotes!$A:$A=A7035)*(Lotes!$C:$C=C7035),0)),"")</f>
        <v/>
      </c>
      <c r="E7035" s="14">
        <f>IF(D7035="","",D7035-TODAY())</f>
        <v/>
      </c>
      <c r="F7035">
        <f>IF(D7035="","",IF(E7035&lt;0,"VENCIDO",IF(E7035&lt;=30,"VENCE EM &lt;= 30 DIAS",IF(E7035&lt;=60,"ATENCAO (31-60 DIAS)","OK"))))</f>
        <v/>
      </c>
      <c r="G7035" s="14">
        <f>SUMIFS(Lancamentos!$G:$G,Lancamentos!$C:$C,$A7035,Lancamentos!$E:$E,$C7035,Lancamentos!$B:$B,"ENTRADA")</f>
        <v/>
      </c>
      <c r="H7035" s="14">
        <f>SUMIFS(Lancamentos!$G:$G,Lancamentos!$C:$C,$A7035,Lancamentos!$E:$E,$C7035,Lancamentos!$B:$B,"SAIDA_USO")</f>
        <v/>
      </c>
      <c r="I7035" s="14">
        <f>SUMIFS(Lancamentos!$G:$G,Lancamentos!$C:$C,$A7035,Lancamentos!$E:$E,$C7035,Lancamentos!$B:$B,"SAIDA_DESCARTE")</f>
        <v/>
      </c>
      <c r="J7035" s="14">
        <f>G7035-H7035-I7035</f>
        <v/>
      </c>
      <c r="K7035">
        <f>IF(A7035="","",IF(J7035&lt;=IFERROR(VLOOKUP(A7035,Produtos!$A:$E,5,FALSE),0),"ABAIXO DO MINIMO","OK"))</f>
        <v/>
      </c>
    </row>
    <row r="7036">
      <c r="B7036">
        <f>IFERROR(VLOOKUP(A7036,Produtos!A:B,2,FALSE),"")</f>
        <v/>
      </c>
      <c r="D7036" s="10">
        <f>IFERROR(INDEX(Lotes!$E:$E,MATCH(1,(Lotes!$A:$A=A7036)*(Lotes!$C:$C=C7036),0)),"")</f>
        <v/>
      </c>
      <c r="E7036" s="14">
        <f>IF(D7036="","",D7036-TODAY())</f>
        <v/>
      </c>
      <c r="F7036">
        <f>IF(D7036="","",IF(E7036&lt;0,"VENCIDO",IF(E7036&lt;=30,"VENCE EM &lt;= 30 DIAS",IF(E7036&lt;=60,"ATENCAO (31-60 DIAS)","OK"))))</f>
        <v/>
      </c>
      <c r="G7036" s="14">
        <f>SUMIFS(Lancamentos!$G:$G,Lancamentos!$C:$C,$A7036,Lancamentos!$E:$E,$C7036,Lancamentos!$B:$B,"ENTRADA")</f>
        <v/>
      </c>
      <c r="H7036" s="14">
        <f>SUMIFS(Lancamentos!$G:$G,Lancamentos!$C:$C,$A7036,Lancamentos!$E:$E,$C7036,Lancamentos!$B:$B,"SAIDA_USO")</f>
        <v/>
      </c>
      <c r="I7036" s="14">
        <f>SUMIFS(Lancamentos!$G:$G,Lancamentos!$C:$C,$A7036,Lancamentos!$E:$E,$C7036,Lancamentos!$B:$B,"SAIDA_DESCARTE")</f>
        <v/>
      </c>
      <c r="J7036" s="14">
        <f>G7036-H7036-I7036</f>
        <v/>
      </c>
      <c r="K7036">
        <f>IF(A7036="","",IF(J7036&lt;=IFERROR(VLOOKUP(A7036,Produtos!$A:$E,5,FALSE),0),"ABAIXO DO MINIMO","OK"))</f>
        <v/>
      </c>
    </row>
    <row r="7037">
      <c r="B7037">
        <f>IFERROR(VLOOKUP(A7037,Produtos!A:B,2,FALSE),"")</f>
        <v/>
      </c>
      <c r="D7037" s="10">
        <f>IFERROR(INDEX(Lotes!$E:$E,MATCH(1,(Lotes!$A:$A=A7037)*(Lotes!$C:$C=C7037),0)),"")</f>
        <v/>
      </c>
      <c r="E7037" s="14">
        <f>IF(D7037="","",D7037-TODAY())</f>
        <v/>
      </c>
      <c r="F7037">
        <f>IF(D7037="","",IF(E7037&lt;0,"VENCIDO",IF(E7037&lt;=30,"VENCE EM &lt;= 30 DIAS",IF(E7037&lt;=60,"ATENCAO (31-60 DIAS)","OK"))))</f>
        <v/>
      </c>
      <c r="G7037" s="14">
        <f>SUMIFS(Lancamentos!$G:$G,Lancamentos!$C:$C,$A7037,Lancamentos!$E:$E,$C7037,Lancamentos!$B:$B,"ENTRADA")</f>
        <v/>
      </c>
      <c r="H7037" s="14">
        <f>SUMIFS(Lancamentos!$G:$G,Lancamentos!$C:$C,$A7037,Lancamentos!$E:$E,$C7037,Lancamentos!$B:$B,"SAIDA_USO")</f>
        <v/>
      </c>
      <c r="I7037" s="14">
        <f>SUMIFS(Lancamentos!$G:$G,Lancamentos!$C:$C,$A7037,Lancamentos!$E:$E,$C7037,Lancamentos!$B:$B,"SAIDA_DESCARTE")</f>
        <v/>
      </c>
      <c r="J7037" s="14">
        <f>G7037-H7037-I7037</f>
        <v/>
      </c>
      <c r="K7037">
        <f>IF(A7037="","",IF(J7037&lt;=IFERROR(VLOOKUP(A7037,Produtos!$A:$E,5,FALSE),0),"ABAIXO DO MINIMO","OK"))</f>
        <v/>
      </c>
    </row>
    <row r="7038">
      <c r="B7038">
        <f>IFERROR(VLOOKUP(A7038,Produtos!A:B,2,FALSE),"")</f>
        <v/>
      </c>
      <c r="D7038" s="10">
        <f>IFERROR(INDEX(Lotes!$E:$E,MATCH(1,(Lotes!$A:$A=A7038)*(Lotes!$C:$C=C7038),0)),"")</f>
        <v/>
      </c>
      <c r="E7038" s="14">
        <f>IF(D7038="","",D7038-TODAY())</f>
        <v/>
      </c>
      <c r="F7038">
        <f>IF(D7038="","",IF(E7038&lt;0,"VENCIDO",IF(E7038&lt;=30,"VENCE EM &lt;= 30 DIAS",IF(E7038&lt;=60,"ATENCAO (31-60 DIAS)","OK"))))</f>
        <v/>
      </c>
      <c r="G7038" s="14">
        <f>SUMIFS(Lancamentos!$G:$G,Lancamentos!$C:$C,$A7038,Lancamentos!$E:$E,$C7038,Lancamentos!$B:$B,"ENTRADA")</f>
        <v/>
      </c>
      <c r="H7038" s="14">
        <f>SUMIFS(Lancamentos!$G:$G,Lancamentos!$C:$C,$A7038,Lancamentos!$E:$E,$C7038,Lancamentos!$B:$B,"SAIDA_USO")</f>
        <v/>
      </c>
      <c r="I7038" s="14">
        <f>SUMIFS(Lancamentos!$G:$G,Lancamentos!$C:$C,$A7038,Lancamentos!$E:$E,$C7038,Lancamentos!$B:$B,"SAIDA_DESCARTE")</f>
        <v/>
      </c>
      <c r="J7038" s="14">
        <f>G7038-H7038-I7038</f>
        <v/>
      </c>
      <c r="K7038">
        <f>IF(A7038="","",IF(J7038&lt;=IFERROR(VLOOKUP(A7038,Produtos!$A:$E,5,FALSE),0),"ABAIXO DO MINIMO","OK"))</f>
        <v/>
      </c>
    </row>
    <row r="7039">
      <c r="B7039">
        <f>IFERROR(VLOOKUP(A7039,Produtos!A:B,2,FALSE),"")</f>
        <v/>
      </c>
      <c r="D7039" s="10">
        <f>IFERROR(INDEX(Lotes!$E:$E,MATCH(1,(Lotes!$A:$A=A7039)*(Lotes!$C:$C=C7039),0)),"")</f>
        <v/>
      </c>
      <c r="E7039" s="14">
        <f>IF(D7039="","",D7039-TODAY())</f>
        <v/>
      </c>
      <c r="F7039">
        <f>IF(D7039="","",IF(E7039&lt;0,"VENCIDO",IF(E7039&lt;=30,"VENCE EM &lt;= 30 DIAS",IF(E7039&lt;=60,"ATENCAO (31-60 DIAS)","OK"))))</f>
        <v/>
      </c>
      <c r="G7039" s="14">
        <f>SUMIFS(Lancamentos!$G:$G,Lancamentos!$C:$C,$A7039,Lancamentos!$E:$E,$C7039,Lancamentos!$B:$B,"ENTRADA")</f>
        <v/>
      </c>
      <c r="H7039" s="14">
        <f>SUMIFS(Lancamentos!$G:$G,Lancamentos!$C:$C,$A7039,Lancamentos!$E:$E,$C7039,Lancamentos!$B:$B,"SAIDA_USO")</f>
        <v/>
      </c>
      <c r="I7039" s="14">
        <f>SUMIFS(Lancamentos!$G:$G,Lancamentos!$C:$C,$A7039,Lancamentos!$E:$E,$C7039,Lancamentos!$B:$B,"SAIDA_DESCARTE")</f>
        <v/>
      </c>
      <c r="J7039" s="14">
        <f>G7039-H7039-I7039</f>
        <v/>
      </c>
      <c r="K7039">
        <f>IF(A7039="","",IF(J7039&lt;=IFERROR(VLOOKUP(A7039,Produtos!$A:$E,5,FALSE),0),"ABAIXO DO MINIMO","OK"))</f>
        <v/>
      </c>
    </row>
    <row r="7040">
      <c r="B7040">
        <f>IFERROR(VLOOKUP(A7040,Produtos!A:B,2,FALSE),"")</f>
        <v/>
      </c>
      <c r="D7040" s="10">
        <f>IFERROR(INDEX(Lotes!$E:$E,MATCH(1,(Lotes!$A:$A=A7040)*(Lotes!$C:$C=C7040),0)),"")</f>
        <v/>
      </c>
      <c r="E7040" s="14">
        <f>IF(D7040="","",D7040-TODAY())</f>
        <v/>
      </c>
      <c r="F7040">
        <f>IF(D7040="","",IF(E7040&lt;0,"VENCIDO",IF(E7040&lt;=30,"VENCE EM &lt;= 30 DIAS",IF(E7040&lt;=60,"ATENCAO (31-60 DIAS)","OK"))))</f>
        <v/>
      </c>
      <c r="G7040" s="14">
        <f>SUMIFS(Lancamentos!$G:$G,Lancamentos!$C:$C,$A7040,Lancamentos!$E:$E,$C7040,Lancamentos!$B:$B,"ENTRADA")</f>
        <v/>
      </c>
      <c r="H7040" s="14">
        <f>SUMIFS(Lancamentos!$G:$G,Lancamentos!$C:$C,$A7040,Lancamentos!$E:$E,$C7040,Lancamentos!$B:$B,"SAIDA_USO")</f>
        <v/>
      </c>
      <c r="I7040" s="14">
        <f>SUMIFS(Lancamentos!$G:$G,Lancamentos!$C:$C,$A7040,Lancamentos!$E:$E,$C7040,Lancamentos!$B:$B,"SAIDA_DESCARTE")</f>
        <v/>
      </c>
      <c r="J7040" s="14">
        <f>G7040-H7040-I7040</f>
        <v/>
      </c>
      <c r="K7040">
        <f>IF(A7040="","",IF(J7040&lt;=IFERROR(VLOOKUP(A7040,Produtos!$A:$E,5,FALSE),0),"ABAIXO DO MINIMO","OK"))</f>
        <v/>
      </c>
    </row>
    <row r="7041">
      <c r="B7041">
        <f>IFERROR(VLOOKUP(A7041,Produtos!A:B,2,FALSE),"")</f>
        <v/>
      </c>
      <c r="D7041" s="10">
        <f>IFERROR(INDEX(Lotes!$E:$E,MATCH(1,(Lotes!$A:$A=A7041)*(Lotes!$C:$C=C7041),0)),"")</f>
        <v/>
      </c>
      <c r="E7041" s="14">
        <f>IF(D7041="","",D7041-TODAY())</f>
        <v/>
      </c>
      <c r="F7041">
        <f>IF(D7041="","",IF(E7041&lt;0,"VENCIDO",IF(E7041&lt;=30,"VENCE EM &lt;= 30 DIAS",IF(E7041&lt;=60,"ATENCAO (31-60 DIAS)","OK"))))</f>
        <v/>
      </c>
      <c r="G7041" s="14">
        <f>SUMIFS(Lancamentos!$G:$G,Lancamentos!$C:$C,$A7041,Lancamentos!$E:$E,$C7041,Lancamentos!$B:$B,"ENTRADA")</f>
        <v/>
      </c>
      <c r="H7041" s="14">
        <f>SUMIFS(Lancamentos!$G:$G,Lancamentos!$C:$C,$A7041,Lancamentos!$E:$E,$C7041,Lancamentos!$B:$B,"SAIDA_USO")</f>
        <v/>
      </c>
      <c r="I7041" s="14">
        <f>SUMIFS(Lancamentos!$G:$G,Lancamentos!$C:$C,$A7041,Lancamentos!$E:$E,$C7041,Lancamentos!$B:$B,"SAIDA_DESCARTE")</f>
        <v/>
      </c>
      <c r="J7041" s="14">
        <f>G7041-H7041-I7041</f>
        <v/>
      </c>
      <c r="K7041">
        <f>IF(A7041="","",IF(J7041&lt;=IFERROR(VLOOKUP(A7041,Produtos!$A:$E,5,FALSE),0),"ABAIXO DO MINIMO","OK"))</f>
        <v/>
      </c>
    </row>
    <row r="7042">
      <c r="B7042">
        <f>IFERROR(VLOOKUP(A7042,Produtos!A:B,2,FALSE),"")</f>
        <v/>
      </c>
      <c r="D7042" s="10">
        <f>IFERROR(INDEX(Lotes!$E:$E,MATCH(1,(Lotes!$A:$A=A7042)*(Lotes!$C:$C=C7042),0)),"")</f>
        <v/>
      </c>
      <c r="E7042" s="14">
        <f>IF(D7042="","",D7042-TODAY())</f>
        <v/>
      </c>
      <c r="F7042">
        <f>IF(D7042="","",IF(E7042&lt;0,"VENCIDO",IF(E7042&lt;=30,"VENCE EM &lt;= 30 DIAS",IF(E7042&lt;=60,"ATENCAO (31-60 DIAS)","OK"))))</f>
        <v/>
      </c>
      <c r="G7042" s="14">
        <f>SUMIFS(Lancamentos!$G:$G,Lancamentos!$C:$C,$A7042,Lancamentos!$E:$E,$C7042,Lancamentos!$B:$B,"ENTRADA")</f>
        <v/>
      </c>
      <c r="H7042" s="14">
        <f>SUMIFS(Lancamentos!$G:$G,Lancamentos!$C:$C,$A7042,Lancamentos!$E:$E,$C7042,Lancamentos!$B:$B,"SAIDA_USO")</f>
        <v/>
      </c>
      <c r="I7042" s="14">
        <f>SUMIFS(Lancamentos!$G:$G,Lancamentos!$C:$C,$A7042,Lancamentos!$E:$E,$C7042,Lancamentos!$B:$B,"SAIDA_DESCARTE")</f>
        <v/>
      </c>
      <c r="J7042" s="14">
        <f>G7042-H7042-I7042</f>
        <v/>
      </c>
      <c r="K7042">
        <f>IF(A7042="","",IF(J7042&lt;=IFERROR(VLOOKUP(A7042,Produtos!$A:$E,5,FALSE),0),"ABAIXO DO MINIMO","OK"))</f>
        <v/>
      </c>
    </row>
    <row r="7043">
      <c r="B7043">
        <f>IFERROR(VLOOKUP(A7043,Produtos!A:B,2,FALSE),"")</f>
        <v/>
      </c>
      <c r="D7043" s="10">
        <f>IFERROR(INDEX(Lotes!$E:$E,MATCH(1,(Lotes!$A:$A=A7043)*(Lotes!$C:$C=C7043),0)),"")</f>
        <v/>
      </c>
      <c r="E7043" s="14">
        <f>IF(D7043="","",D7043-TODAY())</f>
        <v/>
      </c>
      <c r="F7043">
        <f>IF(D7043="","",IF(E7043&lt;0,"VENCIDO",IF(E7043&lt;=30,"VENCE EM &lt;= 30 DIAS",IF(E7043&lt;=60,"ATENCAO (31-60 DIAS)","OK"))))</f>
        <v/>
      </c>
      <c r="G7043" s="14">
        <f>SUMIFS(Lancamentos!$G:$G,Lancamentos!$C:$C,$A7043,Lancamentos!$E:$E,$C7043,Lancamentos!$B:$B,"ENTRADA")</f>
        <v/>
      </c>
      <c r="H7043" s="14">
        <f>SUMIFS(Lancamentos!$G:$G,Lancamentos!$C:$C,$A7043,Lancamentos!$E:$E,$C7043,Lancamentos!$B:$B,"SAIDA_USO")</f>
        <v/>
      </c>
      <c r="I7043" s="14">
        <f>SUMIFS(Lancamentos!$G:$G,Lancamentos!$C:$C,$A7043,Lancamentos!$E:$E,$C7043,Lancamentos!$B:$B,"SAIDA_DESCARTE")</f>
        <v/>
      </c>
      <c r="J7043" s="14">
        <f>G7043-H7043-I7043</f>
        <v/>
      </c>
      <c r="K7043">
        <f>IF(A7043="","",IF(J7043&lt;=IFERROR(VLOOKUP(A7043,Produtos!$A:$E,5,FALSE),0),"ABAIXO DO MINIMO","OK"))</f>
        <v/>
      </c>
    </row>
    <row r="7044">
      <c r="B7044">
        <f>IFERROR(VLOOKUP(A7044,Produtos!A:B,2,FALSE),"")</f>
        <v/>
      </c>
      <c r="D7044" s="10">
        <f>IFERROR(INDEX(Lotes!$E:$E,MATCH(1,(Lotes!$A:$A=A7044)*(Lotes!$C:$C=C7044),0)),"")</f>
        <v/>
      </c>
      <c r="E7044" s="14">
        <f>IF(D7044="","",D7044-TODAY())</f>
        <v/>
      </c>
      <c r="F7044">
        <f>IF(D7044="","",IF(E7044&lt;0,"VENCIDO",IF(E7044&lt;=30,"VENCE EM &lt;= 30 DIAS",IF(E7044&lt;=60,"ATENCAO (31-60 DIAS)","OK"))))</f>
        <v/>
      </c>
      <c r="G7044" s="14">
        <f>SUMIFS(Lancamentos!$G:$G,Lancamentos!$C:$C,$A7044,Lancamentos!$E:$E,$C7044,Lancamentos!$B:$B,"ENTRADA")</f>
        <v/>
      </c>
      <c r="H7044" s="14">
        <f>SUMIFS(Lancamentos!$G:$G,Lancamentos!$C:$C,$A7044,Lancamentos!$E:$E,$C7044,Lancamentos!$B:$B,"SAIDA_USO")</f>
        <v/>
      </c>
      <c r="I7044" s="14">
        <f>SUMIFS(Lancamentos!$G:$G,Lancamentos!$C:$C,$A7044,Lancamentos!$E:$E,$C7044,Lancamentos!$B:$B,"SAIDA_DESCARTE")</f>
        <v/>
      </c>
      <c r="J7044" s="14">
        <f>G7044-H7044-I7044</f>
        <v/>
      </c>
      <c r="K7044">
        <f>IF(A7044="","",IF(J7044&lt;=IFERROR(VLOOKUP(A7044,Produtos!$A:$E,5,FALSE),0),"ABAIXO DO MINIMO","OK"))</f>
        <v/>
      </c>
    </row>
    <row r="7045">
      <c r="B7045">
        <f>IFERROR(VLOOKUP(A7045,Produtos!A:B,2,FALSE),"")</f>
        <v/>
      </c>
      <c r="D7045" s="10">
        <f>IFERROR(INDEX(Lotes!$E:$E,MATCH(1,(Lotes!$A:$A=A7045)*(Lotes!$C:$C=C7045),0)),"")</f>
        <v/>
      </c>
      <c r="E7045" s="14">
        <f>IF(D7045="","",D7045-TODAY())</f>
        <v/>
      </c>
      <c r="F7045">
        <f>IF(D7045="","",IF(E7045&lt;0,"VENCIDO",IF(E7045&lt;=30,"VENCE EM &lt;= 30 DIAS",IF(E7045&lt;=60,"ATENCAO (31-60 DIAS)","OK"))))</f>
        <v/>
      </c>
      <c r="G7045" s="14">
        <f>SUMIFS(Lancamentos!$G:$G,Lancamentos!$C:$C,$A7045,Lancamentos!$E:$E,$C7045,Lancamentos!$B:$B,"ENTRADA")</f>
        <v/>
      </c>
      <c r="H7045" s="14">
        <f>SUMIFS(Lancamentos!$G:$G,Lancamentos!$C:$C,$A7045,Lancamentos!$E:$E,$C7045,Lancamentos!$B:$B,"SAIDA_USO")</f>
        <v/>
      </c>
      <c r="I7045" s="14">
        <f>SUMIFS(Lancamentos!$G:$G,Lancamentos!$C:$C,$A7045,Lancamentos!$E:$E,$C7045,Lancamentos!$B:$B,"SAIDA_DESCARTE")</f>
        <v/>
      </c>
      <c r="J7045" s="14">
        <f>G7045-H7045-I7045</f>
        <v/>
      </c>
      <c r="K7045">
        <f>IF(A7045="","",IF(J7045&lt;=IFERROR(VLOOKUP(A7045,Produtos!$A:$E,5,FALSE),0),"ABAIXO DO MINIMO","OK"))</f>
        <v/>
      </c>
    </row>
    <row r="7046">
      <c r="B7046">
        <f>IFERROR(VLOOKUP(A7046,Produtos!A:B,2,FALSE),"")</f>
        <v/>
      </c>
      <c r="D7046" s="10">
        <f>IFERROR(INDEX(Lotes!$E:$E,MATCH(1,(Lotes!$A:$A=A7046)*(Lotes!$C:$C=C7046),0)),"")</f>
        <v/>
      </c>
      <c r="E7046" s="14">
        <f>IF(D7046="","",D7046-TODAY())</f>
        <v/>
      </c>
      <c r="F7046">
        <f>IF(D7046="","",IF(E7046&lt;0,"VENCIDO",IF(E7046&lt;=30,"VENCE EM &lt;= 30 DIAS",IF(E7046&lt;=60,"ATENCAO (31-60 DIAS)","OK"))))</f>
        <v/>
      </c>
      <c r="G7046" s="14">
        <f>SUMIFS(Lancamentos!$G:$G,Lancamentos!$C:$C,$A7046,Lancamentos!$E:$E,$C7046,Lancamentos!$B:$B,"ENTRADA")</f>
        <v/>
      </c>
      <c r="H7046" s="14">
        <f>SUMIFS(Lancamentos!$G:$G,Lancamentos!$C:$C,$A7046,Lancamentos!$E:$E,$C7046,Lancamentos!$B:$B,"SAIDA_USO")</f>
        <v/>
      </c>
      <c r="I7046" s="14">
        <f>SUMIFS(Lancamentos!$G:$G,Lancamentos!$C:$C,$A7046,Lancamentos!$E:$E,$C7046,Lancamentos!$B:$B,"SAIDA_DESCARTE")</f>
        <v/>
      </c>
      <c r="J7046" s="14">
        <f>G7046-H7046-I7046</f>
        <v/>
      </c>
      <c r="K7046">
        <f>IF(A7046="","",IF(J7046&lt;=IFERROR(VLOOKUP(A7046,Produtos!$A:$E,5,FALSE),0),"ABAIXO DO MINIMO","OK"))</f>
        <v/>
      </c>
    </row>
    <row r="7047">
      <c r="B7047">
        <f>IFERROR(VLOOKUP(A7047,Produtos!A:B,2,FALSE),"")</f>
        <v/>
      </c>
      <c r="D7047" s="10">
        <f>IFERROR(INDEX(Lotes!$E:$E,MATCH(1,(Lotes!$A:$A=A7047)*(Lotes!$C:$C=C7047),0)),"")</f>
        <v/>
      </c>
      <c r="E7047" s="14">
        <f>IF(D7047="","",D7047-TODAY())</f>
        <v/>
      </c>
      <c r="F7047">
        <f>IF(D7047="","",IF(E7047&lt;0,"VENCIDO",IF(E7047&lt;=30,"VENCE EM &lt;= 30 DIAS",IF(E7047&lt;=60,"ATENCAO (31-60 DIAS)","OK"))))</f>
        <v/>
      </c>
      <c r="G7047" s="14">
        <f>SUMIFS(Lancamentos!$G:$G,Lancamentos!$C:$C,$A7047,Lancamentos!$E:$E,$C7047,Lancamentos!$B:$B,"ENTRADA")</f>
        <v/>
      </c>
      <c r="H7047" s="14">
        <f>SUMIFS(Lancamentos!$G:$G,Lancamentos!$C:$C,$A7047,Lancamentos!$E:$E,$C7047,Lancamentos!$B:$B,"SAIDA_USO")</f>
        <v/>
      </c>
      <c r="I7047" s="14">
        <f>SUMIFS(Lancamentos!$G:$G,Lancamentos!$C:$C,$A7047,Lancamentos!$E:$E,$C7047,Lancamentos!$B:$B,"SAIDA_DESCARTE")</f>
        <v/>
      </c>
      <c r="J7047" s="14">
        <f>G7047-H7047-I7047</f>
        <v/>
      </c>
      <c r="K7047">
        <f>IF(A7047="","",IF(J7047&lt;=IFERROR(VLOOKUP(A7047,Produtos!$A:$E,5,FALSE),0),"ABAIXO DO MINIMO","OK"))</f>
        <v/>
      </c>
    </row>
    <row r="7048">
      <c r="B7048">
        <f>IFERROR(VLOOKUP(A7048,Produtos!A:B,2,FALSE),"")</f>
        <v/>
      </c>
      <c r="D7048" s="10">
        <f>IFERROR(INDEX(Lotes!$E:$E,MATCH(1,(Lotes!$A:$A=A7048)*(Lotes!$C:$C=C7048),0)),"")</f>
        <v/>
      </c>
      <c r="E7048" s="14">
        <f>IF(D7048="","",D7048-TODAY())</f>
        <v/>
      </c>
      <c r="F7048">
        <f>IF(D7048="","",IF(E7048&lt;0,"VENCIDO",IF(E7048&lt;=30,"VENCE EM &lt;= 30 DIAS",IF(E7048&lt;=60,"ATENCAO (31-60 DIAS)","OK"))))</f>
        <v/>
      </c>
      <c r="G7048" s="14">
        <f>SUMIFS(Lancamentos!$G:$G,Lancamentos!$C:$C,$A7048,Lancamentos!$E:$E,$C7048,Lancamentos!$B:$B,"ENTRADA")</f>
        <v/>
      </c>
      <c r="H7048" s="14">
        <f>SUMIFS(Lancamentos!$G:$G,Lancamentos!$C:$C,$A7048,Lancamentos!$E:$E,$C7048,Lancamentos!$B:$B,"SAIDA_USO")</f>
        <v/>
      </c>
      <c r="I7048" s="14">
        <f>SUMIFS(Lancamentos!$G:$G,Lancamentos!$C:$C,$A7048,Lancamentos!$E:$E,$C7048,Lancamentos!$B:$B,"SAIDA_DESCARTE")</f>
        <v/>
      </c>
      <c r="J7048" s="14">
        <f>G7048-H7048-I7048</f>
        <v/>
      </c>
      <c r="K7048">
        <f>IF(A7048="","",IF(J7048&lt;=IFERROR(VLOOKUP(A7048,Produtos!$A:$E,5,FALSE),0),"ABAIXO DO MINIMO","OK"))</f>
        <v/>
      </c>
    </row>
    <row r="7049">
      <c r="B7049">
        <f>IFERROR(VLOOKUP(A7049,Produtos!A:B,2,FALSE),"")</f>
        <v/>
      </c>
      <c r="D7049" s="10">
        <f>IFERROR(INDEX(Lotes!$E:$E,MATCH(1,(Lotes!$A:$A=A7049)*(Lotes!$C:$C=C7049),0)),"")</f>
        <v/>
      </c>
      <c r="E7049" s="14">
        <f>IF(D7049="","",D7049-TODAY())</f>
        <v/>
      </c>
      <c r="F7049">
        <f>IF(D7049="","",IF(E7049&lt;0,"VENCIDO",IF(E7049&lt;=30,"VENCE EM &lt;= 30 DIAS",IF(E7049&lt;=60,"ATENCAO (31-60 DIAS)","OK"))))</f>
        <v/>
      </c>
      <c r="G7049" s="14">
        <f>SUMIFS(Lancamentos!$G:$G,Lancamentos!$C:$C,$A7049,Lancamentos!$E:$E,$C7049,Lancamentos!$B:$B,"ENTRADA")</f>
        <v/>
      </c>
      <c r="H7049" s="14">
        <f>SUMIFS(Lancamentos!$G:$G,Lancamentos!$C:$C,$A7049,Lancamentos!$E:$E,$C7049,Lancamentos!$B:$B,"SAIDA_USO")</f>
        <v/>
      </c>
      <c r="I7049" s="14">
        <f>SUMIFS(Lancamentos!$G:$G,Lancamentos!$C:$C,$A7049,Lancamentos!$E:$E,$C7049,Lancamentos!$B:$B,"SAIDA_DESCARTE")</f>
        <v/>
      </c>
      <c r="J7049" s="14">
        <f>G7049-H7049-I7049</f>
        <v/>
      </c>
      <c r="K7049">
        <f>IF(A7049="","",IF(J7049&lt;=IFERROR(VLOOKUP(A7049,Produtos!$A:$E,5,FALSE),0),"ABAIXO DO MINIMO","OK"))</f>
        <v/>
      </c>
    </row>
    <row r="7050">
      <c r="B7050">
        <f>IFERROR(VLOOKUP(A7050,Produtos!A:B,2,FALSE),"")</f>
        <v/>
      </c>
      <c r="D7050" s="10">
        <f>IFERROR(INDEX(Lotes!$E:$E,MATCH(1,(Lotes!$A:$A=A7050)*(Lotes!$C:$C=C7050),0)),"")</f>
        <v/>
      </c>
      <c r="E7050" s="14">
        <f>IF(D7050="","",D7050-TODAY())</f>
        <v/>
      </c>
      <c r="F7050">
        <f>IF(D7050="","",IF(E7050&lt;0,"VENCIDO",IF(E7050&lt;=30,"VENCE EM &lt;= 30 DIAS",IF(E7050&lt;=60,"ATENCAO (31-60 DIAS)","OK"))))</f>
        <v/>
      </c>
      <c r="G7050" s="14">
        <f>SUMIFS(Lancamentos!$G:$G,Lancamentos!$C:$C,$A7050,Lancamentos!$E:$E,$C7050,Lancamentos!$B:$B,"ENTRADA")</f>
        <v/>
      </c>
      <c r="H7050" s="14">
        <f>SUMIFS(Lancamentos!$G:$G,Lancamentos!$C:$C,$A7050,Lancamentos!$E:$E,$C7050,Lancamentos!$B:$B,"SAIDA_USO")</f>
        <v/>
      </c>
      <c r="I7050" s="14">
        <f>SUMIFS(Lancamentos!$G:$G,Lancamentos!$C:$C,$A7050,Lancamentos!$E:$E,$C7050,Lancamentos!$B:$B,"SAIDA_DESCARTE")</f>
        <v/>
      </c>
      <c r="J7050" s="14">
        <f>G7050-H7050-I7050</f>
        <v/>
      </c>
      <c r="K7050">
        <f>IF(A7050="","",IF(J7050&lt;=IFERROR(VLOOKUP(A7050,Produtos!$A:$E,5,FALSE),0),"ABAIXO DO MINIMO","OK"))</f>
        <v/>
      </c>
    </row>
    <row r="7051">
      <c r="B7051">
        <f>IFERROR(VLOOKUP(A7051,Produtos!A:B,2,FALSE),"")</f>
        <v/>
      </c>
      <c r="D7051" s="10">
        <f>IFERROR(INDEX(Lotes!$E:$E,MATCH(1,(Lotes!$A:$A=A7051)*(Lotes!$C:$C=C7051),0)),"")</f>
        <v/>
      </c>
      <c r="E7051" s="14">
        <f>IF(D7051="","",D7051-TODAY())</f>
        <v/>
      </c>
      <c r="F7051">
        <f>IF(D7051="","",IF(E7051&lt;0,"VENCIDO",IF(E7051&lt;=30,"VENCE EM &lt;= 30 DIAS",IF(E7051&lt;=60,"ATENCAO (31-60 DIAS)","OK"))))</f>
        <v/>
      </c>
      <c r="G7051" s="14">
        <f>SUMIFS(Lancamentos!$G:$G,Lancamentos!$C:$C,$A7051,Lancamentos!$E:$E,$C7051,Lancamentos!$B:$B,"ENTRADA")</f>
        <v/>
      </c>
      <c r="H7051" s="14">
        <f>SUMIFS(Lancamentos!$G:$G,Lancamentos!$C:$C,$A7051,Lancamentos!$E:$E,$C7051,Lancamentos!$B:$B,"SAIDA_USO")</f>
        <v/>
      </c>
      <c r="I7051" s="14">
        <f>SUMIFS(Lancamentos!$G:$G,Lancamentos!$C:$C,$A7051,Lancamentos!$E:$E,$C7051,Lancamentos!$B:$B,"SAIDA_DESCARTE")</f>
        <v/>
      </c>
      <c r="J7051" s="14">
        <f>G7051-H7051-I7051</f>
        <v/>
      </c>
      <c r="K7051">
        <f>IF(A7051="","",IF(J7051&lt;=IFERROR(VLOOKUP(A7051,Produtos!$A:$E,5,FALSE),0),"ABAIXO DO MINIMO","OK"))</f>
        <v/>
      </c>
    </row>
    <row r="7052">
      <c r="B7052">
        <f>IFERROR(VLOOKUP(A7052,Produtos!A:B,2,FALSE),"")</f>
        <v/>
      </c>
      <c r="D7052" s="10">
        <f>IFERROR(INDEX(Lotes!$E:$E,MATCH(1,(Lotes!$A:$A=A7052)*(Lotes!$C:$C=C7052),0)),"")</f>
        <v/>
      </c>
      <c r="E7052" s="14">
        <f>IF(D7052="","",D7052-TODAY())</f>
        <v/>
      </c>
      <c r="F7052">
        <f>IF(D7052="","",IF(E7052&lt;0,"VENCIDO",IF(E7052&lt;=30,"VENCE EM &lt;= 30 DIAS",IF(E7052&lt;=60,"ATENCAO (31-60 DIAS)","OK"))))</f>
        <v/>
      </c>
      <c r="G7052" s="14">
        <f>SUMIFS(Lancamentos!$G:$G,Lancamentos!$C:$C,$A7052,Lancamentos!$E:$E,$C7052,Lancamentos!$B:$B,"ENTRADA")</f>
        <v/>
      </c>
      <c r="H7052" s="14">
        <f>SUMIFS(Lancamentos!$G:$G,Lancamentos!$C:$C,$A7052,Lancamentos!$E:$E,$C7052,Lancamentos!$B:$B,"SAIDA_USO")</f>
        <v/>
      </c>
      <c r="I7052" s="14">
        <f>SUMIFS(Lancamentos!$G:$G,Lancamentos!$C:$C,$A7052,Lancamentos!$E:$E,$C7052,Lancamentos!$B:$B,"SAIDA_DESCARTE")</f>
        <v/>
      </c>
      <c r="J7052" s="14">
        <f>G7052-H7052-I7052</f>
        <v/>
      </c>
      <c r="K7052">
        <f>IF(A7052="","",IF(J7052&lt;=IFERROR(VLOOKUP(A7052,Produtos!$A:$E,5,FALSE),0),"ABAIXO DO MINIMO","OK"))</f>
        <v/>
      </c>
    </row>
    <row r="7053">
      <c r="B7053">
        <f>IFERROR(VLOOKUP(A7053,Produtos!A:B,2,FALSE),"")</f>
        <v/>
      </c>
      <c r="D7053" s="10">
        <f>IFERROR(INDEX(Lotes!$E:$E,MATCH(1,(Lotes!$A:$A=A7053)*(Lotes!$C:$C=C7053),0)),"")</f>
        <v/>
      </c>
      <c r="E7053" s="14">
        <f>IF(D7053="","",D7053-TODAY())</f>
        <v/>
      </c>
      <c r="F7053">
        <f>IF(D7053="","",IF(E7053&lt;0,"VENCIDO",IF(E7053&lt;=30,"VENCE EM &lt;= 30 DIAS",IF(E7053&lt;=60,"ATENCAO (31-60 DIAS)","OK"))))</f>
        <v/>
      </c>
      <c r="G7053" s="14">
        <f>SUMIFS(Lancamentos!$G:$G,Lancamentos!$C:$C,$A7053,Lancamentos!$E:$E,$C7053,Lancamentos!$B:$B,"ENTRADA")</f>
        <v/>
      </c>
      <c r="H7053" s="14">
        <f>SUMIFS(Lancamentos!$G:$G,Lancamentos!$C:$C,$A7053,Lancamentos!$E:$E,$C7053,Lancamentos!$B:$B,"SAIDA_USO")</f>
        <v/>
      </c>
      <c r="I7053" s="14">
        <f>SUMIFS(Lancamentos!$G:$G,Lancamentos!$C:$C,$A7053,Lancamentos!$E:$E,$C7053,Lancamentos!$B:$B,"SAIDA_DESCARTE")</f>
        <v/>
      </c>
      <c r="J7053" s="14">
        <f>G7053-H7053-I7053</f>
        <v/>
      </c>
      <c r="K7053">
        <f>IF(A7053="","",IF(J7053&lt;=IFERROR(VLOOKUP(A7053,Produtos!$A:$E,5,FALSE),0),"ABAIXO DO MINIMO","OK"))</f>
        <v/>
      </c>
    </row>
    <row r="7054">
      <c r="B7054">
        <f>IFERROR(VLOOKUP(A7054,Produtos!A:B,2,FALSE),"")</f>
        <v/>
      </c>
      <c r="D7054" s="10">
        <f>IFERROR(INDEX(Lotes!$E:$E,MATCH(1,(Lotes!$A:$A=A7054)*(Lotes!$C:$C=C7054),0)),"")</f>
        <v/>
      </c>
      <c r="E7054" s="14">
        <f>IF(D7054="","",D7054-TODAY())</f>
        <v/>
      </c>
      <c r="F7054">
        <f>IF(D7054="","",IF(E7054&lt;0,"VENCIDO",IF(E7054&lt;=30,"VENCE EM &lt;= 30 DIAS",IF(E7054&lt;=60,"ATENCAO (31-60 DIAS)","OK"))))</f>
        <v/>
      </c>
      <c r="G7054" s="14">
        <f>SUMIFS(Lancamentos!$G:$G,Lancamentos!$C:$C,$A7054,Lancamentos!$E:$E,$C7054,Lancamentos!$B:$B,"ENTRADA")</f>
        <v/>
      </c>
      <c r="H7054" s="14">
        <f>SUMIFS(Lancamentos!$G:$G,Lancamentos!$C:$C,$A7054,Lancamentos!$E:$E,$C7054,Lancamentos!$B:$B,"SAIDA_USO")</f>
        <v/>
      </c>
      <c r="I7054" s="14">
        <f>SUMIFS(Lancamentos!$G:$G,Lancamentos!$C:$C,$A7054,Lancamentos!$E:$E,$C7054,Lancamentos!$B:$B,"SAIDA_DESCARTE")</f>
        <v/>
      </c>
      <c r="J7054" s="14">
        <f>G7054-H7054-I7054</f>
        <v/>
      </c>
      <c r="K7054">
        <f>IF(A7054="","",IF(J7054&lt;=IFERROR(VLOOKUP(A7054,Produtos!$A:$E,5,FALSE),0),"ABAIXO DO MINIMO","OK"))</f>
        <v/>
      </c>
    </row>
    <row r="7055">
      <c r="B7055">
        <f>IFERROR(VLOOKUP(A7055,Produtos!A:B,2,FALSE),"")</f>
        <v/>
      </c>
      <c r="D7055" s="10">
        <f>IFERROR(INDEX(Lotes!$E:$E,MATCH(1,(Lotes!$A:$A=A7055)*(Lotes!$C:$C=C7055),0)),"")</f>
        <v/>
      </c>
      <c r="E7055" s="14">
        <f>IF(D7055="","",D7055-TODAY())</f>
        <v/>
      </c>
      <c r="F7055">
        <f>IF(D7055="","",IF(E7055&lt;0,"VENCIDO",IF(E7055&lt;=30,"VENCE EM &lt;= 30 DIAS",IF(E7055&lt;=60,"ATENCAO (31-60 DIAS)","OK"))))</f>
        <v/>
      </c>
      <c r="G7055" s="14">
        <f>SUMIFS(Lancamentos!$G:$G,Lancamentos!$C:$C,$A7055,Lancamentos!$E:$E,$C7055,Lancamentos!$B:$B,"ENTRADA")</f>
        <v/>
      </c>
      <c r="H7055" s="14">
        <f>SUMIFS(Lancamentos!$G:$G,Lancamentos!$C:$C,$A7055,Lancamentos!$E:$E,$C7055,Lancamentos!$B:$B,"SAIDA_USO")</f>
        <v/>
      </c>
      <c r="I7055" s="14">
        <f>SUMIFS(Lancamentos!$G:$G,Lancamentos!$C:$C,$A7055,Lancamentos!$E:$E,$C7055,Lancamentos!$B:$B,"SAIDA_DESCARTE")</f>
        <v/>
      </c>
      <c r="J7055" s="14">
        <f>G7055-H7055-I7055</f>
        <v/>
      </c>
      <c r="K7055">
        <f>IF(A7055="","",IF(J7055&lt;=IFERROR(VLOOKUP(A7055,Produtos!$A:$E,5,FALSE),0),"ABAIXO DO MINIMO","OK"))</f>
        <v/>
      </c>
    </row>
    <row r="7056">
      <c r="B7056">
        <f>IFERROR(VLOOKUP(A7056,Produtos!A:B,2,FALSE),"")</f>
        <v/>
      </c>
      <c r="D7056" s="10">
        <f>IFERROR(INDEX(Lotes!$E:$E,MATCH(1,(Lotes!$A:$A=A7056)*(Lotes!$C:$C=C7056),0)),"")</f>
        <v/>
      </c>
      <c r="E7056" s="14">
        <f>IF(D7056="","",D7056-TODAY())</f>
        <v/>
      </c>
      <c r="F7056">
        <f>IF(D7056="","",IF(E7056&lt;0,"VENCIDO",IF(E7056&lt;=30,"VENCE EM &lt;= 30 DIAS",IF(E7056&lt;=60,"ATENCAO (31-60 DIAS)","OK"))))</f>
        <v/>
      </c>
      <c r="G7056" s="14">
        <f>SUMIFS(Lancamentos!$G:$G,Lancamentos!$C:$C,$A7056,Lancamentos!$E:$E,$C7056,Lancamentos!$B:$B,"ENTRADA")</f>
        <v/>
      </c>
      <c r="H7056" s="14">
        <f>SUMIFS(Lancamentos!$G:$G,Lancamentos!$C:$C,$A7056,Lancamentos!$E:$E,$C7056,Lancamentos!$B:$B,"SAIDA_USO")</f>
        <v/>
      </c>
      <c r="I7056" s="14">
        <f>SUMIFS(Lancamentos!$G:$G,Lancamentos!$C:$C,$A7056,Lancamentos!$E:$E,$C7056,Lancamentos!$B:$B,"SAIDA_DESCARTE")</f>
        <v/>
      </c>
      <c r="J7056" s="14">
        <f>G7056-H7056-I7056</f>
        <v/>
      </c>
      <c r="K7056">
        <f>IF(A7056="","",IF(J7056&lt;=IFERROR(VLOOKUP(A7056,Produtos!$A:$E,5,FALSE),0),"ABAIXO DO MINIMO","OK"))</f>
        <v/>
      </c>
    </row>
    <row r="7057">
      <c r="B7057">
        <f>IFERROR(VLOOKUP(A7057,Produtos!A:B,2,FALSE),"")</f>
        <v/>
      </c>
      <c r="D7057" s="10">
        <f>IFERROR(INDEX(Lotes!$E:$E,MATCH(1,(Lotes!$A:$A=A7057)*(Lotes!$C:$C=C7057),0)),"")</f>
        <v/>
      </c>
      <c r="E7057" s="14">
        <f>IF(D7057="","",D7057-TODAY())</f>
        <v/>
      </c>
      <c r="F7057">
        <f>IF(D7057="","",IF(E7057&lt;0,"VENCIDO",IF(E7057&lt;=30,"VENCE EM &lt;= 30 DIAS",IF(E7057&lt;=60,"ATENCAO (31-60 DIAS)","OK"))))</f>
        <v/>
      </c>
      <c r="G7057" s="14">
        <f>SUMIFS(Lancamentos!$G:$G,Lancamentos!$C:$C,$A7057,Lancamentos!$E:$E,$C7057,Lancamentos!$B:$B,"ENTRADA")</f>
        <v/>
      </c>
      <c r="H7057" s="14">
        <f>SUMIFS(Lancamentos!$G:$G,Lancamentos!$C:$C,$A7057,Lancamentos!$E:$E,$C7057,Lancamentos!$B:$B,"SAIDA_USO")</f>
        <v/>
      </c>
      <c r="I7057" s="14">
        <f>SUMIFS(Lancamentos!$G:$G,Lancamentos!$C:$C,$A7057,Lancamentos!$E:$E,$C7057,Lancamentos!$B:$B,"SAIDA_DESCARTE")</f>
        <v/>
      </c>
      <c r="J7057" s="14">
        <f>G7057-H7057-I7057</f>
        <v/>
      </c>
      <c r="K7057">
        <f>IF(A7057="","",IF(J7057&lt;=IFERROR(VLOOKUP(A7057,Produtos!$A:$E,5,FALSE),0),"ABAIXO DO MINIMO","OK"))</f>
        <v/>
      </c>
    </row>
    <row r="7058">
      <c r="B7058">
        <f>IFERROR(VLOOKUP(A7058,Produtos!A:B,2,FALSE),"")</f>
        <v/>
      </c>
      <c r="D7058" s="10">
        <f>IFERROR(INDEX(Lotes!$E:$E,MATCH(1,(Lotes!$A:$A=A7058)*(Lotes!$C:$C=C7058),0)),"")</f>
        <v/>
      </c>
      <c r="E7058" s="14">
        <f>IF(D7058="","",D7058-TODAY())</f>
        <v/>
      </c>
      <c r="F7058">
        <f>IF(D7058="","",IF(E7058&lt;0,"VENCIDO",IF(E7058&lt;=30,"VENCE EM &lt;= 30 DIAS",IF(E7058&lt;=60,"ATENCAO (31-60 DIAS)","OK"))))</f>
        <v/>
      </c>
      <c r="G7058" s="14">
        <f>SUMIFS(Lancamentos!$G:$G,Lancamentos!$C:$C,$A7058,Lancamentos!$E:$E,$C7058,Lancamentos!$B:$B,"ENTRADA")</f>
        <v/>
      </c>
      <c r="H7058" s="14">
        <f>SUMIFS(Lancamentos!$G:$G,Lancamentos!$C:$C,$A7058,Lancamentos!$E:$E,$C7058,Lancamentos!$B:$B,"SAIDA_USO")</f>
        <v/>
      </c>
      <c r="I7058" s="14">
        <f>SUMIFS(Lancamentos!$G:$G,Lancamentos!$C:$C,$A7058,Lancamentos!$E:$E,$C7058,Lancamentos!$B:$B,"SAIDA_DESCARTE")</f>
        <v/>
      </c>
      <c r="J7058" s="14">
        <f>G7058-H7058-I7058</f>
        <v/>
      </c>
      <c r="K7058">
        <f>IF(A7058="","",IF(J7058&lt;=IFERROR(VLOOKUP(A7058,Produtos!$A:$E,5,FALSE),0),"ABAIXO DO MINIMO","OK"))</f>
        <v/>
      </c>
    </row>
    <row r="7059">
      <c r="B7059">
        <f>IFERROR(VLOOKUP(A7059,Produtos!A:B,2,FALSE),"")</f>
        <v/>
      </c>
      <c r="D7059" s="10">
        <f>IFERROR(INDEX(Lotes!$E:$E,MATCH(1,(Lotes!$A:$A=A7059)*(Lotes!$C:$C=C7059),0)),"")</f>
        <v/>
      </c>
      <c r="E7059" s="14">
        <f>IF(D7059="","",D7059-TODAY())</f>
        <v/>
      </c>
      <c r="F7059">
        <f>IF(D7059="","",IF(E7059&lt;0,"VENCIDO",IF(E7059&lt;=30,"VENCE EM &lt;= 30 DIAS",IF(E7059&lt;=60,"ATENCAO (31-60 DIAS)","OK"))))</f>
        <v/>
      </c>
      <c r="G7059" s="14">
        <f>SUMIFS(Lancamentos!$G:$G,Lancamentos!$C:$C,$A7059,Lancamentos!$E:$E,$C7059,Lancamentos!$B:$B,"ENTRADA")</f>
        <v/>
      </c>
      <c r="H7059" s="14">
        <f>SUMIFS(Lancamentos!$G:$G,Lancamentos!$C:$C,$A7059,Lancamentos!$E:$E,$C7059,Lancamentos!$B:$B,"SAIDA_USO")</f>
        <v/>
      </c>
      <c r="I7059" s="14">
        <f>SUMIFS(Lancamentos!$G:$G,Lancamentos!$C:$C,$A7059,Lancamentos!$E:$E,$C7059,Lancamentos!$B:$B,"SAIDA_DESCARTE")</f>
        <v/>
      </c>
      <c r="J7059" s="14">
        <f>G7059-H7059-I7059</f>
        <v/>
      </c>
      <c r="K7059">
        <f>IF(A7059="","",IF(J7059&lt;=IFERROR(VLOOKUP(A7059,Produtos!$A:$E,5,FALSE),0),"ABAIXO DO MINIMO","OK"))</f>
        <v/>
      </c>
    </row>
    <row r="7060">
      <c r="B7060">
        <f>IFERROR(VLOOKUP(A7060,Produtos!A:B,2,FALSE),"")</f>
        <v/>
      </c>
      <c r="D7060" s="10">
        <f>IFERROR(INDEX(Lotes!$E:$E,MATCH(1,(Lotes!$A:$A=A7060)*(Lotes!$C:$C=C7060),0)),"")</f>
        <v/>
      </c>
      <c r="E7060" s="14">
        <f>IF(D7060="","",D7060-TODAY())</f>
        <v/>
      </c>
      <c r="F7060">
        <f>IF(D7060="","",IF(E7060&lt;0,"VENCIDO",IF(E7060&lt;=30,"VENCE EM &lt;= 30 DIAS",IF(E7060&lt;=60,"ATENCAO (31-60 DIAS)","OK"))))</f>
        <v/>
      </c>
      <c r="G7060" s="14">
        <f>SUMIFS(Lancamentos!$G:$G,Lancamentos!$C:$C,$A7060,Lancamentos!$E:$E,$C7060,Lancamentos!$B:$B,"ENTRADA")</f>
        <v/>
      </c>
      <c r="H7060" s="14">
        <f>SUMIFS(Lancamentos!$G:$G,Lancamentos!$C:$C,$A7060,Lancamentos!$E:$E,$C7060,Lancamentos!$B:$B,"SAIDA_USO")</f>
        <v/>
      </c>
      <c r="I7060" s="14">
        <f>SUMIFS(Lancamentos!$G:$G,Lancamentos!$C:$C,$A7060,Lancamentos!$E:$E,$C7060,Lancamentos!$B:$B,"SAIDA_DESCARTE")</f>
        <v/>
      </c>
      <c r="J7060" s="14">
        <f>G7060-H7060-I7060</f>
        <v/>
      </c>
      <c r="K7060">
        <f>IF(A7060="","",IF(J7060&lt;=IFERROR(VLOOKUP(A7060,Produtos!$A:$E,5,FALSE),0),"ABAIXO DO MINIMO","OK"))</f>
        <v/>
      </c>
    </row>
    <row r="7061">
      <c r="B7061">
        <f>IFERROR(VLOOKUP(A7061,Produtos!A:B,2,FALSE),"")</f>
        <v/>
      </c>
      <c r="D7061" s="10">
        <f>IFERROR(INDEX(Lotes!$E:$E,MATCH(1,(Lotes!$A:$A=A7061)*(Lotes!$C:$C=C7061),0)),"")</f>
        <v/>
      </c>
      <c r="E7061" s="14">
        <f>IF(D7061="","",D7061-TODAY())</f>
        <v/>
      </c>
      <c r="F7061">
        <f>IF(D7061="","",IF(E7061&lt;0,"VENCIDO",IF(E7061&lt;=30,"VENCE EM &lt;= 30 DIAS",IF(E7061&lt;=60,"ATENCAO (31-60 DIAS)","OK"))))</f>
        <v/>
      </c>
      <c r="G7061" s="14">
        <f>SUMIFS(Lancamentos!$G:$G,Lancamentos!$C:$C,$A7061,Lancamentos!$E:$E,$C7061,Lancamentos!$B:$B,"ENTRADA")</f>
        <v/>
      </c>
      <c r="H7061" s="14">
        <f>SUMIFS(Lancamentos!$G:$G,Lancamentos!$C:$C,$A7061,Lancamentos!$E:$E,$C7061,Lancamentos!$B:$B,"SAIDA_USO")</f>
        <v/>
      </c>
      <c r="I7061" s="14">
        <f>SUMIFS(Lancamentos!$G:$G,Lancamentos!$C:$C,$A7061,Lancamentos!$E:$E,$C7061,Lancamentos!$B:$B,"SAIDA_DESCARTE")</f>
        <v/>
      </c>
      <c r="J7061" s="14">
        <f>G7061-H7061-I7061</f>
        <v/>
      </c>
      <c r="K7061">
        <f>IF(A7061="","",IF(J7061&lt;=IFERROR(VLOOKUP(A7061,Produtos!$A:$E,5,FALSE),0),"ABAIXO DO MINIMO","OK"))</f>
        <v/>
      </c>
    </row>
    <row r="7062">
      <c r="B7062">
        <f>IFERROR(VLOOKUP(A7062,Produtos!A:B,2,FALSE),"")</f>
        <v/>
      </c>
      <c r="D7062" s="10">
        <f>IFERROR(INDEX(Lotes!$E:$E,MATCH(1,(Lotes!$A:$A=A7062)*(Lotes!$C:$C=C7062),0)),"")</f>
        <v/>
      </c>
      <c r="E7062" s="14">
        <f>IF(D7062="","",D7062-TODAY())</f>
        <v/>
      </c>
      <c r="F7062">
        <f>IF(D7062="","",IF(E7062&lt;0,"VENCIDO",IF(E7062&lt;=30,"VENCE EM &lt;= 30 DIAS",IF(E7062&lt;=60,"ATENCAO (31-60 DIAS)","OK"))))</f>
        <v/>
      </c>
      <c r="G7062" s="14">
        <f>SUMIFS(Lancamentos!$G:$G,Lancamentos!$C:$C,$A7062,Lancamentos!$E:$E,$C7062,Lancamentos!$B:$B,"ENTRADA")</f>
        <v/>
      </c>
      <c r="H7062" s="14">
        <f>SUMIFS(Lancamentos!$G:$G,Lancamentos!$C:$C,$A7062,Lancamentos!$E:$E,$C7062,Lancamentos!$B:$B,"SAIDA_USO")</f>
        <v/>
      </c>
      <c r="I7062" s="14">
        <f>SUMIFS(Lancamentos!$G:$G,Lancamentos!$C:$C,$A7062,Lancamentos!$E:$E,$C7062,Lancamentos!$B:$B,"SAIDA_DESCARTE")</f>
        <v/>
      </c>
      <c r="J7062" s="14">
        <f>G7062-H7062-I7062</f>
        <v/>
      </c>
      <c r="K7062">
        <f>IF(A7062="","",IF(J7062&lt;=IFERROR(VLOOKUP(A7062,Produtos!$A:$E,5,FALSE),0),"ABAIXO DO MINIMO","OK"))</f>
        <v/>
      </c>
    </row>
    <row r="7063">
      <c r="B7063">
        <f>IFERROR(VLOOKUP(A7063,Produtos!A:B,2,FALSE),"")</f>
        <v/>
      </c>
      <c r="D7063" s="10">
        <f>IFERROR(INDEX(Lotes!$E:$E,MATCH(1,(Lotes!$A:$A=A7063)*(Lotes!$C:$C=C7063),0)),"")</f>
        <v/>
      </c>
      <c r="E7063" s="14">
        <f>IF(D7063="","",D7063-TODAY())</f>
        <v/>
      </c>
      <c r="F7063">
        <f>IF(D7063="","",IF(E7063&lt;0,"VENCIDO",IF(E7063&lt;=30,"VENCE EM &lt;= 30 DIAS",IF(E7063&lt;=60,"ATENCAO (31-60 DIAS)","OK"))))</f>
        <v/>
      </c>
      <c r="G7063" s="14">
        <f>SUMIFS(Lancamentos!$G:$G,Lancamentos!$C:$C,$A7063,Lancamentos!$E:$E,$C7063,Lancamentos!$B:$B,"ENTRADA")</f>
        <v/>
      </c>
      <c r="H7063" s="14">
        <f>SUMIFS(Lancamentos!$G:$G,Lancamentos!$C:$C,$A7063,Lancamentos!$E:$E,$C7063,Lancamentos!$B:$B,"SAIDA_USO")</f>
        <v/>
      </c>
      <c r="I7063" s="14">
        <f>SUMIFS(Lancamentos!$G:$G,Lancamentos!$C:$C,$A7063,Lancamentos!$E:$E,$C7063,Lancamentos!$B:$B,"SAIDA_DESCARTE")</f>
        <v/>
      </c>
      <c r="J7063" s="14">
        <f>G7063-H7063-I7063</f>
        <v/>
      </c>
      <c r="K7063">
        <f>IF(A7063="","",IF(J7063&lt;=IFERROR(VLOOKUP(A7063,Produtos!$A:$E,5,FALSE),0),"ABAIXO DO MINIMO","OK"))</f>
        <v/>
      </c>
    </row>
    <row r="7064">
      <c r="B7064">
        <f>IFERROR(VLOOKUP(A7064,Produtos!A:B,2,FALSE),"")</f>
        <v/>
      </c>
      <c r="D7064" s="10">
        <f>IFERROR(INDEX(Lotes!$E:$E,MATCH(1,(Lotes!$A:$A=A7064)*(Lotes!$C:$C=C7064),0)),"")</f>
        <v/>
      </c>
      <c r="E7064" s="14">
        <f>IF(D7064="","",D7064-TODAY())</f>
        <v/>
      </c>
      <c r="F7064">
        <f>IF(D7064="","",IF(E7064&lt;0,"VENCIDO",IF(E7064&lt;=30,"VENCE EM &lt;= 30 DIAS",IF(E7064&lt;=60,"ATENCAO (31-60 DIAS)","OK"))))</f>
        <v/>
      </c>
      <c r="G7064" s="14">
        <f>SUMIFS(Lancamentos!$G:$G,Lancamentos!$C:$C,$A7064,Lancamentos!$E:$E,$C7064,Lancamentos!$B:$B,"ENTRADA")</f>
        <v/>
      </c>
      <c r="H7064" s="14">
        <f>SUMIFS(Lancamentos!$G:$G,Lancamentos!$C:$C,$A7064,Lancamentos!$E:$E,$C7064,Lancamentos!$B:$B,"SAIDA_USO")</f>
        <v/>
      </c>
      <c r="I7064" s="14">
        <f>SUMIFS(Lancamentos!$G:$G,Lancamentos!$C:$C,$A7064,Lancamentos!$E:$E,$C7064,Lancamentos!$B:$B,"SAIDA_DESCARTE")</f>
        <v/>
      </c>
      <c r="J7064" s="14">
        <f>G7064-H7064-I7064</f>
        <v/>
      </c>
      <c r="K7064">
        <f>IF(A7064="","",IF(J7064&lt;=IFERROR(VLOOKUP(A7064,Produtos!$A:$E,5,FALSE),0),"ABAIXO DO MINIMO","OK"))</f>
        <v/>
      </c>
    </row>
    <row r="7065">
      <c r="B7065">
        <f>IFERROR(VLOOKUP(A7065,Produtos!A:B,2,FALSE),"")</f>
        <v/>
      </c>
      <c r="D7065" s="10">
        <f>IFERROR(INDEX(Lotes!$E:$E,MATCH(1,(Lotes!$A:$A=A7065)*(Lotes!$C:$C=C7065),0)),"")</f>
        <v/>
      </c>
      <c r="E7065" s="14">
        <f>IF(D7065="","",D7065-TODAY())</f>
        <v/>
      </c>
      <c r="F7065">
        <f>IF(D7065="","",IF(E7065&lt;0,"VENCIDO",IF(E7065&lt;=30,"VENCE EM &lt;= 30 DIAS",IF(E7065&lt;=60,"ATENCAO (31-60 DIAS)","OK"))))</f>
        <v/>
      </c>
      <c r="G7065" s="14">
        <f>SUMIFS(Lancamentos!$G:$G,Lancamentos!$C:$C,$A7065,Lancamentos!$E:$E,$C7065,Lancamentos!$B:$B,"ENTRADA")</f>
        <v/>
      </c>
      <c r="H7065" s="14">
        <f>SUMIFS(Lancamentos!$G:$G,Lancamentos!$C:$C,$A7065,Lancamentos!$E:$E,$C7065,Lancamentos!$B:$B,"SAIDA_USO")</f>
        <v/>
      </c>
      <c r="I7065" s="14">
        <f>SUMIFS(Lancamentos!$G:$G,Lancamentos!$C:$C,$A7065,Lancamentos!$E:$E,$C7065,Lancamentos!$B:$B,"SAIDA_DESCARTE")</f>
        <v/>
      </c>
      <c r="J7065" s="14">
        <f>G7065-H7065-I7065</f>
        <v/>
      </c>
      <c r="K7065">
        <f>IF(A7065="","",IF(J7065&lt;=IFERROR(VLOOKUP(A7065,Produtos!$A:$E,5,FALSE),0),"ABAIXO DO MINIMO","OK"))</f>
        <v/>
      </c>
    </row>
    <row r="7066">
      <c r="B7066">
        <f>IFERROR(VLOOKUP(A7066,Produtos!A:B,2,FALSE),"")</f>
        <v/>
      </c>
      <c r="D7066" s="10">
        <f>IFERROR(INDEX(Lotes!$E:$E,MATCH(1,(Lotes!$A:$A=A7066)*(Lotes!$C:$C=C7066),0)),"")</f>
        <v/>
      </c>
      <c r="E7066" s="14">
        <f>IF(D7066="","",D7066-TODAY())</f>
        <v/>
      </c>
      <c r="F7066">
        <f>IF(D7066="","",IF(E7066&lt;0,"VENCIDO",IF(E7066&lt;=30,"VENCE EM &lt;= 30 DIAS",IF(E7066&lt;=60,"ATENCAO (31-60 DIAS)","OK"))))</f>
        <v/>
      </c>
      <c r="G7066" s="14">
        <f>SUMIFS(Lancamentos!$G:$G,Lancamentos!$C:$C,$A7066,Lancamentos!$E:$E,$C7066,Lancamentos!$B:$B,"ENTRADA")</f>
        <v/>
      </c>
      <c r="H7066" s="14">
        <f>SUMIFS(Lancamentos!$G:$G,Lancamentos!$C:$C,$A7066,Lancamentos!$E:$E,$C7066,Lancamentos!$B:$B,"SAIDA_USO")</f>
        <v/>
      </c>
      <c r="I7066" s="14">
        <f>SUMIFS(Lancamentos!$G:$G,Lancamentos!$C:$C,$A7066,Lancamentos!$E:$E,$C7066,Lancamentos!$B:$B,"SAIDA_DESCARTE")</f>
        <v/>
      </c>
      <c r="J7066" s="14">
        <f>G7066-H7066-I7066</f>
        <v/>
      </c>
      <c r="K7066">
        <f>IF(A7066="","",IF(J7066&lt;=IFERROR(VLOOKUP(A7066,Produtos!$A:$E,5,FALSE),0),"ABAIXO DO MINIMO","OK"))</f>
        <v/>
      </c>
    </row>
    <row r="7067">
      <c r="B7067">
        <f>IFERROR(VLOOKUP(A7067,Produtos!A:B,2,FALSE),"")</f>
        <v/>
      </c>
      <c r="D7067" s="10">
        <f>IFERROR(INDEX(Lotes!$E:$E,MATCH(1,(Lotes!$A:$A=A7067)*(Lotes!$C:$C=C7067),0)),"")</f>
        <v/>
      </c>
      <c r="E7067" s="14">
        <f>IF(D7067="","",D7067-TODAY())</f>
        <v/>
      </c>
      <c r="F7067">
        <f>IF(D7067="","",IF(E7067&lt;0,"VENCIDO",IF(E7067&lt;=30,"VENCE EM &lt;= 30 DIAS",IF(E7067&lt;=60,"ATENCAO (31-60 DIAS)","OK"))))</f>
        <v/>
      </c>
      <c r="G7067" s="14">
        <f>SUMIFS(Lancamentos!$G:$G,Lancamentos!$C:$C,$A7067,Lancamentos!$E:$E,$C7067,Lancamentos!$B:$B,"ENTRADA")</f>
        <v/>
      </c>
      <c r="H7067" s="14">
        <f>SUMIFS(Lancamentos!$G:$G,Lancamentos!$C:$C,$A7067,Lancamentos!$E:$E,$C7067,Lancamentos!$B:$B,"SAIDA_USO")</f>
        <v/>
      </c>
      <c r="I7067" s="14">
        <f>SUMIFS(Lancamentos!$G:$G,Lancamentos!$C:$C,$A7067,Lancamentos!$E:$E,$C7067,Lancamentos!$B:$B,"SAIDA_DESCARTE")</f>
        <v/>
      </c>
      <c r="J7067" s="14">
        <f>G7067-H7067-I7067</f>
        <v/>
      </c>
      <c r="K7067">
        <f>IF(A7067="","",IF(J7067&lt;=IFERROR(VLOOKUP(A7067,Produtos!$A:$E,5,FALSE),0),"ABAIXO DO MINIMO","OK"))</f>
        <v/>
      </c>
    </row>
    <row r="7068">
      <c r="B7068">
        <f>IFERROR(VLOOKUP(A7068,Produtos!A:B,2,FALSE),"")</f>
        <v/>
      </c>
      <c r="D7068" s="10">
        <f>IFERROR(INDEX(Lotes!$E:$E,MATCH(1,(Lotes!$A:$A=A7068)*(Lotes!$C:$C=C7068),0)),"")</f>
        <v/>
      </c>
      <c r="E7068" s="14">
        <f>IF(D7068="","",D7068-TODAY())</f>
        <v/>
      </c>
      <c r="F7068">
        <f>IF(D7068="","",IF(E7068&lt;0,"VENCIDO",IF(E7068&lt;=30,"VENCE EM &lt;= 30 DIAS",IF(E7068&lt;=60,"ATENCAO (31-60 DIAS)","OK"))))</f>
        <v/>
      </c>
      <c r="G7068" s="14">
        <f>SUMIFS(Lancamentos!$G:$G,Lancamentos!$C:$C,$A7068,Lancamentos!$E:$E,$C7068,Lancamentos!$B:$B,"ENTRADA")</f>
        <v/>
      </c>
      <c r="H7068" s="14">
        <f>SUMIFS(Lancamentos!$G:$G,Lancamentos!$C:$C,$A7068,Lancamentos!$E:$E,$C7068,Lancamentos!$B:$B,"SAIDA_USO")</f>
        <v/>
      </c>
      <c r="I7068" s="14">
        <f>SUMIFS(Lancamentos!$G:$G,Lancamentos!$C:$C,$A7068,Lancamentos!$E:$E,$C7068,Lancamentos!$B:$B,"SAIDA_DESCARTE")</f>
        <v/>
      </c>
      <c r="J7068" s="14">
        <f>G7068-H7068-I7068</f>
        <v/>
      </c>
      <c r="K7068">
        <f>IF(A7068="","",IF(J7068&lt;=IFERROR(VLOOKUP(A7068,Produtos!$A:$E,5,FALSE),0),"ABAIXO DO MINIMO","OK"))</f>
        <v/>
      </c>
    </row>
    <row r="7069">
      <c r="B7069">
        <f>IFERROR(VLOOKUP(A7069,Produtos!A:B,2,FALSE),"")</f>
        <v/>
      </c>
      <c r="D7069" s="10">
        <f>IFERROR(INDEX(Lotes!$E:$E,MATCH(1,(Lotes!$A:$A=A7069)*(Lotes!$C:$C=C7069),0)),"")</f>
        <v/>
      </c>
      <c r="E7069" s="14">
        <f>IF(D7069="","",D7069-TODAY())</f>
        <v/>
      </c>
      <c r="F7069">
        <f>IF(D7069="","",IF(E7069&lt;0,"VENCIDO",IF(E7069&lt;=30,"VENCE EM &lt;= 30 DIAS",IF(E7069&lt;=60,"ATENCAO (31-60 DIAS)","OK"))))</f>
        <v/>
      </c>
      <c r="G7069" s="14">
        <f>SUMIFS(Lancamentos!$G:$G,Lancamentos!$C:$C,$A7069,Lancamentos!$E:$E,$C7069,Lancamentos!$B:$B,"ENTRADA")</f>
        <v/>
      </c>
      <c r="H7069" s="14">
        <f>SUMIFS(Lancamentos!$G:$G,Lancamentos!$C:$C,$A7069,Lancamentos!$E:$E,$C7069,Lancamentos!$B:$B,"SAIDA_USO")</f>
        <v/>
      </c>
      <c r="I7069" s="14">
        <f>SUMIFS(Lancamentos!$G:$G,Lancamentos!$C:$C,$A7069,Lancamentos!$E:$E,$C7069,Lancamentos!$B:$B,"SAIDA_DESCARTE")</f>
        <v/>
      </c>
      <c r="J7069" s="14">
        <f>G7069-H7069-I7069</f>
        <v/>
      </c>
      <c r="K7069">
        <f>IF(A7069="","",IF(J7069&lt;=IFERROR(VLOOKUP(A7069,Produtos!$A:$E,5,FALSE),0),"ABAIXO DO MINIMO","OK"))</f>
        <v/>
      </c>
    </row>
    <row r="7070">
      <c r="B7070">
        <f>IFERROR(VLOOKUP(A7070,Produtos!A:B,2,FALSE),"")</f>
        <v/>
      </c>
      <c r="D7070" s="10">
        <f>IFERROR(INDEX(Lotes!$E:$E,MATCH(1,(Lotes!$A:$A=A7070)*(Lotes!$C:$C=C7070),0)),"")</f>
        <v/>
      </c>
      <c r="E7070" s="14">
        <f>IF(D7070="","",D7070-TODAY())</f>
        <v/>
      </c>
      <c r="F7070">
        <f>IF(D7070="","",IF(E7070&lt;0,"VENCIDO",IF(E7070&lt;=30,"VENCE EM &lt;= 30 DIAS",IF(E7070&lt;=60,"ATENCAO (31-60 DIAS)","OK"))))</f>
        <v/>
      </c>
      <c r="G7070" s="14">
        <f>SUMIFS(Lancamentos!$G:$G,Lancamentos!$C:$C,$A7070,Lancamentos!$E:$E,$C7070,Lancamentos!$B:$B,"ENTRADA")</f>
        <v/>
      </c>
      <c r="H7070" s="14">
        <f>SUMIFS(Lancamentos!$G:$G,Lancamentos!$C:$C,$A7070,Lancamentos!$E:$E,$C7070,Lancamentos!$B:$B,"SAIDA_USO")</f>
        <v/>
      </c>
      <c r="I7070" s="14">
        <f>SUMIFS(Lancamentos!$G:$G,Lancamentos!$C:$C,$A7070,Lancamentos!$E:$E,$C7070,Lancamentos!$B:$B,"SAIDA_DESCARTE")</f>
        <v/>
      </c>
      <c r="J7070" s="14">
        <f>G7070-H7070-I7070</f>
        <v/>
      </c>
      <c r="K7070">
        <f>IF(A7070="","",IF(J7070&lt;=IFERROR(VLOOKUP(A7070,Produtos!$A:$E,5,FALSE),0),"ABAIXO DO MINIMO","OK"))</f>
        <v/>
      </c>
    </row>
    <row r="7071">
      <c r="B7071">
        <f>IFERROR(VLOOKUP(A7071,Produtos!A:B,2,FALSE),"")</f>
        <v/>
      </c>
      <c r="D7071" s="10">
        <f>IFERROR(INDEX(Lotes!$E:$E,MATCH(1,(Lotes!$A:$A=A7071)*(Lotes!$C:$C=C7071),0)),"")</f>
        <v/>
      </c>
      <c r="E7071" s="14">
        <f>IF(D7071="","",D7071-TODAY())</f>
        <v/>
      </c>
      <c r="F7071">
        <f>IF(D7071="","",IF(E7071&lt;0,"VENCIDO",IF(E7071&lt;=30,"VENCE EM &lt;= 30 DIAS",IF(E7071&lt;=60,"ATENCAO (31-60 DIAS)","OK"))))</f>
        <v/>
      </c>
      <c r="G7071" s="14">
        <f>SUMIFS(Lancamentos!$G:$G,Lancamentos!$C:$C,$A7071,Lancamentos!$E:$E,$C7071,Lancamentos!$B:$B,"ENTRADA")</f>
        <v/>
      </c>
      <c r="H7071" s="14">
        <f>SUMIFS(Lancamentos!$G:$G,Lancamentos!$C:$C,$A7071,Lancamentos!$E:$E,$C7071,Lancamentos!$B:$B,"SAIDA_USO")</f>
        <v/>
      </c>
      <c r="I7071" s="14">
        <f>SUMIFS(Lancamentos!$G:$G,Lancamentos!$C:$C,$A7071,Lancamentos!$E:$E,$C7071,Lancamentos!$B:$B,"SAIDA_DESCARTE")</f>
        <v/>
      </c>
      <c r="J7071" s="14">
        <f>G7071-H7071-I7071</f>
        <v/>
      </c>
      <c r="K7071">
        <f>IF(A7071="","",IF(J7071&lt;=IFERROR(VLOOKUP(A7071,Produtos!$A:$E,5,FALSE),0),"ABAIXO DO MINIMO","OK"))</f>
        <v/>
      </c>
    </row>
    <row r="7072">
      <c r="B7072">
        <f>IFERROR(VLOOKUP(A7072,Produtos!A:B,2,FALSE),"")</f>
        <v/>
      </c>
      <c r="D7072" s="10">
        <f>IFERROR(INDEX(Lotes!$E:$E,MATCH(1,(Lotes!$A:$A=A7072)*(Lotes!$C:$C=C7072),0)),"")</f>
        <v/>
      </c>
      <c r="E7072" s="14">
        <f>IF(D7072="","",D7072-TODAY())</f>
        <v/>
      </c>
      <c r="F7072">
        <f>IF(D7072="","",IF(E7072&lt;0,"VENCIDO",IF(E7072&lt;=30,"VENCE EM &lt;= 30 DIAS",IF(E7072&lt;=60,"ATENCAO (31-60 DIAS)","OK"))))</f>
        <v/>
      </c>
      <c r="G7072" s="14">
        <f>SUMIFS(Lancamentos!$G:$G,Lancamentos!$C:$C,$A7072,Lancamentos!$E:$E,$C7072,Lancamentos!$B:$B,"ENTRADA")</f>
        <v/>
      </c>
      <c r="H7072" s="14">
        <f>SUMIFS(Lancamentos!$G:$G,Lancamentos!$C:$C,$A7072,Lancamentos!$E:$E,$C7072,Lancamentos!$B:$B,"SAIDA_USO")</f>
        <v/>
      </c>
      <c r="I7072" s="14">
        <f>SUMIFS(Lancamentos!$G:$G,Lancamentos!$C:$C,$A7072,Lancamentos!$E:$E,$C7072,Lancamentos!$B:$B,"SAIDA_DESCARTE")</f>
        <v/>
      </c>
      <c r="J7072" s="14">
        <f>G7072-H7072-I7072</f>
        <v/>
      </c>
      <c r="K7072">
        <f>IF(A7072="","",IF(J7072&lt;=IFERROR(VLOOKUP(A7072,Produtos!$A:$E,5,FALSE),0),"ABAIXO DO MINIMO","OK"))</f>
        <v/>
      </c>
    </row>
    <row r="7073">
      <c r="B7073">
        <f>IFERROR(VLOOKUP(A7073,Produtos!A:B,2,FALSE),"")</f>
        <v/>
      </c>
      <c r="D7073" s="10">
        <f>IFERROR(INDEX(Lotes!$E:$E,MATCH(1,(Lotes!$A:$A=A7073)*(Lotes!$C:$C=C7073),0)),"")</f>
        <v/>
      </c>
      <c r="E7073" s="14">
        <f>IF(D7073="","",D7073-TODAY())</f>
        <v/>
      </c>
      <c r="F7073">
        <f>IF(D7073="","",IF(E7073&lt;0,"VENCIDO",IF(E7073&lt;=30,"VENCE EM &lt;= 30 DIAS",IF(E7073&lt;=60,"ATENCAO (31-60 DIAS)","OK"))))</f>
        <v/>
      </c>
      <c r="G7073" s="14">
        <f>SUMIFS(Lancamentos!$G:$G,Lancamentos!$C:$C,$A7073,Lancamentos!$E:$E,$C7073,Lancamentos!$B:$B,"ENTRADA")</f>
        <v/>
      </c>
      <c r="H7073" s="14">
        <f>SUMIFS(Lancamentos!$G:$G,Lancamentos!$C:$C,$A7073,Lancamentos!$E:$E,$C7073,Lancamentos!$B:$B,"SAIDA_USO")</f>
        <v/>
      </c>
      <c r="I7073" s="14">
        <f>SUMIFS(Lancamentos!$G:$G,Lancamentos!$C:$C,$A7073,Lancamentos!$E:$E,$C7073,Lancamentos!$B:$B,"SAIDA_DESCARTE")</f>
        <v/>
      </c>
      <c r="J7073" s="14">
        <f>G7073-H7073-I7073</f>
        <v/>
      </c>
      <c r="K7073">
        <f>IF(A7073="","",IF(J7073&lt;=IFERROR(VLOOKUP(A7073,Produtos!$A:$E,5,FALSE),0),"ABAIXO DO MINIMO","OK"))</f>
        <v/>
      </c>
    </row>
    <row r="7074">
      <c r="B7074">
        <f>IFERROR(VLOOKUP(A7074,Produtos!A:B,2,FALSE),"")</f>
        <v/>
      </c>
      <c r="D7074" s="10">
        <f>IFERROR(INDEX(Lotes!$E:$E,MATCH(1,(Lotes!$A:$A=A7074)*(Lotes!$C:$C=C7074),0)),"")</f>
        <v/>
      </c>
      <c r="E7074" s="14">
        <f>IF(D7074="","",D7074-TODAY())</f>
        <v/>
      </c>
      <c r="F7074">
        <f>IF(D7074="","",IF(E7074&lt;0,"VENCIDO",IF(E7074&lt;=30,"VENCE EM &lt;= 30 DIAS",IF(E7074&lt;=60,"ATENCAO (31-60 DIAS)","OK"))))</f>
        <v/>
      </c>
      <c r="G7074" s="14">
        <f>SUMIFS(Lancamentos!$G:$G,Lancamentos!$C:$C,$A7074,Lancamentos!$E:$E,$C7074,Lancamentos!$B:$B,"ENTRADA")</f>
        <v/>
      </c>
      <c r="H7074" s="14">
        <f>SUMIFS(Lancamentos!$G:$G,Lancamentos!$C:$C,$A7074,Lancamentos!$E:$E,$C7074,Lancamentos!$B:$B,"SAIDA_USO")</f>
        <v/>
      </c>
      <c r="I7074" s="14">
        <f>SUMIFS(Lancamentos!$G:$G,Lancamentos!$C:$C,$A7074,Lancamentos!$E:$E,$C7074,Lancamentos!$B:$B,"SAIDA_DESCARTE")</f>
        <v/>
      </c>
      <c r="J7074" s="14">
        <f>G7074-H7074-I7074</f>
        <v/>
      </c>
      <c r="K7074">
        <f>IF(A7074="","",IF(J7074&lt;=IFERROR(VLOOKUP(A7074,Produtos!$A:$E,5,FALSE),0),"ABAIXO DO MINIMO","OK"))</f>
        <v/>
      </c>
    </row>
    <row r="7075">
      <c r="B7075">
        <f>IFERROR(VLOOKUP(A7075,Produtos!A:B,2,FALSE),"")</f>
        <v/>
      </c>
      <c r="D7075" s="10">
        <f>IFERROR(INDEX(Lotes!$E:$E,MATCH(1,(Lotes!$A:$A=A7075)*(Lotes!$C:$C=C7075),0)),"")</f>
        <v/>
      </c>
      <c r="E7075" s="14">
        <f>IF(D7075="","",D7075-TODAY())</f>
        <v/>
      </c>
      <c r="F7075">
        <f>IF(D7075="","",IF(E7075&lt;0,"VENCIDO",IF(E7075&lt;=30,"VENCE EM &lt;= 30 DIAS",IF(E7075&lt;=60,"ATENCAO (31-60 DIAS)","OK"))))</f>
        <v/>
      </c>
      <c r="G7075" s="14">
        <f>SUMIFS(Lancamentos!$G:$G,Lancamentos!$C:$C,$A7075,Lancamentos!$E:$E,$C7075,Lancamentos!$B:$B,"ENTRADA")</f>
        <v/>
      </c>
      <c r="H7075" s="14">
        <f>SUMIFS(Lancamentos!$G:$G,Lancamentos!$C:$C,$A7075,Lancamentos!$E:$E,$C7075,Lancamentos!$B:$B,"SAIDA_USO")</f>
        <v/>
      </c>
      <c r="I7075" s="14">
        <f>SUMIFS(Lancamentos!$G:$G,Lancamentos!$C:$C,$A7075,Lancamentos!$E:$E,$C7075,Lancamentos!$B:$B,"SAIDA_DESCARTE")</f>
        <v/>
      </c>
      <c r="J7075" s="14">
        <f>G7075-H7075-I7075</f>
        <v/>
      </c>
      <c r="K7075">
        <f>IF(A7075="","",IF(J7075&lt;=IFERROR(VLOOKUP(A7075,Produtos!$A:$E,5,FALSE),0),"ABAIXO DO MINIMO","OK"))</f>
        <v/>
      </c>
    </row>
    <row r="7076">
      <c r="B7076">
        <f>IFERROR(VLOOKUP(A7076,Produtos!A:B,2,FALSE),"")</f>
        <v/>
      </c>
      <c r="D7076" s="10">
        <f>IFERROR(INDEX(Lotes!$E:$E,MATCH(1,(Lotes!$A:$A=A7076)*(Lotes!$C:$C=C7076),0)),"")</f>
        <v/>
      </c>
      <c r="E7076" s="14">
        <f>IF(D7076="","",D7076-TODAY())</f>
        <v/>
      </c>
      <c r="F7076">
        <f>IF(D7076="","",IF(E7076&lt;0,"VENCIDO",IF(E7076&lt;=30,"VENCE EM &lt;= 30 DIAS",IF(E7076&lt;=60,"ATENCAO (31-60 DIAS)","OK"))))</f>
        <v/>
      </c>
      <c r="G7076" s="14">
        <f>SUMIFS(Lancamentos!$G:$G,Lancamentos!$C:$C,$A7076,Lancamentos!$E:$E,$C7076,Lancamentos!$B:$B,"ENTRADA")</f>
        <v/>
      </c>
      <c r="H7076" s="14">
        <f>SUMIFS(Lancamentos!$G:$G,Lancamentos!$C:$C,$A7076,Lancamentos!$E:$E,$C7076,Lancamentos!$B:$B,"SAIDA_USO")</f>
        <v/>
      </c>
      <c r="I7076" s="14">
        <f>SUMIFS(Lancamentos!$G:$G,Lancamentos!$C:$C,$A7076,Lancamentos!$E:$E,$C7076,Lancamentos!$B:$B,"SAIDA_DESCARTE")</f>
        <v/>
      </c>
      <c r="J7076" s="14">
        <f>G7076-H7076-I7076</f>
        <v/>
      </c>
      <c r="K7076">
        <f>IF(A7076="","",IF(J7076&lt;=IFERROR(VLOOKUP(A7076,Produtos!$A:$E,5,FALSE),0),"ABAIXO DO MINIMO","OK"))</f>
        <v/>
      </c>
    </row>
    <row r="7077">
      <c r="B7077">
        <f>IFERROR(VLOOKUP(A7077,Produtos!A:B,2,FALSE),"")</f>
        <v/>
      </c>
      <c r="D7077" s="10">
        <f>IFERROR(INDEX(Lotes!$E:$E,MATCH(1,(Lotes!$A:$A=A7077)*(Lotes!$C:$C=C7077),0)),"")</f>
        <v/>
      </c>
      <c r="E7077" s="14">
        <f>IF(D7077="","",D7077-TODAY())</f>
        <v/>
      </c>
      <c r="F7077">
        <f>IF(D7077="","",IF(E7077&lt;0,"VENCIDO",IF(E7077&lt;=30,"VENCE EM &lt;= 30 DIAS",IF(E7077&lt;=60,"ATENCAO (31-60 DIAS)","OK"))))</f>
        <v/>
      </c>
      <c r="G7077" s="14">
        <f>SUMIFS(Lancamentos!$G:$G,Lancamentos!$C:$C,$A7077,Lancamentos!$E:$E,$C7077,Lancamentos!$B:$B,"ENTRADA")</f>
        <v/>
      </c>
      <c r="H7077" s="14">
        <f>SUMIFS(Lancamentos!$G:$G,Lancamentos!$C:$C,$A7077,Lancamentos!$E:$E,$C7077,Lancamentos!$B:$B,"SAIDA_USO")</f>
        <v/>
      </c>
      <c r="I7077" s="14">
        <f>SUMIFS(Lancamentos!$G:$G,Lancamentos!$C:$C,$A7077,Lancamentos!$E:$E,$C7077,Lancamentos!$B:$B,"SAIDA_DESCARTE")</f>
        <v/>
      </c>
      <c r="J7077" s="14">
        <f>G7077-H7077-I7077</f>
        <v/>
      </c>
      <c r="K7077">
        <f>IF(A7077="","",IF(J7077&lt;=IFERROR(VLOOKUP(A7077,Produtos!$A:$E,5,FALSE),0),"ABAIXO DO MINIMO","OK"))</f>
        <v/>
      </c>
    </row>
    <row r="7078">
      <c r="B7078">
        <f>IFERROR(VLOOKUP(A7078,Produtos!A:B,2,FALSE),"")</f>
        <v/>
      </c>
      <c r="D7078" s="10">
        <f>IFERROR(INDEX(Lotes!$E:$E,MATCH(1,(Lotes!$A:$A=A7078)*(Lotes!$C:$C=C7078),0)),"")</f>
        <v/>
      </c>
      <c r="E7078" s="14">
        <f>IF(D7078="","",D7078-TODAY())</f>
        <v/>
      </c>
      <c r="F7078">
        <f>IF(D7078="","",IF(E7078&lt;0,"VENCIDO",IF(E7078&lt;=30,"VENCE EM &lt;= 30 DIAS",IF(E7078&lt;=60,"ATENCAO (31-60 DIAS)","OK"))))</f>
        <v/>
      </c>
      <c r="G7078" s="14">
        <f>SUMIFS(Lancamentos!$G:$G,Lancamentos!$C:$C,$A7078,Lancamentos!$E:$E,$C7078,Lancamentos!$B:$B,"ENTRADA")</f>
        <v/>
      </c>
      <c r="H7078" s="14">
        <f>SUMIFS(Lancamentos!$G:$G,Lancamentos!$C:$C,$A7078,Lancamentos!$E:$E,$C7078,Lancamentos!$B:$B,"SAIDA_USO")</f>
        <v/>
      </c>
      <c r="I7078" s="14">
        <f>SUMIFS(Lancamentos!$G:$G,Lancamentos!$C:$C,$A7078,Lancamentos!$E:$E,$C7078,Lancamentos!$B:$B,"SAIDA_DESCARTE")</f>
        <v/>
      </c>
      <c r="J7078" s="14">
        <f>G7078-H7078-I7078</f>
        <v/>
      </c>
      <c r="K7078">
        <f>IF(A7078="","",IF(J7078&lt;=IFERROR(VLOOKUP(A7078,Produtos!$A:$E,5,FALSE),0),"ABAIXO DO MINIMO","OK"))</f>
        <v/>
      </c>
    </row>
    <row r="7079">
      <c r="B7079">
        <f>IFERROR(VLOOKUP(A7079,Produtos!A:B,2,FALSE),"")</f>
        <v/>
      </c>
      <c r="D7079" s="10">
        <f>IFERROR(INDEX(Lotes!$E:$E,MATCH(1,(Lotes!$A:$A=A7079)*(Lotes!$C:$C=C7079),0)),"")</f>
        <v/>
      </c>
      <c r="E7079" s="14">
        <f>IF(D7079="","",D7079-TODAY())</f>
        <v/>
      </c>
      <c r="F7079">
        <f>IF(D7079="","",IF(E7079&lt;0,"VENCIDO",IF(E7079&lt;=30,"VENCE EM &lt;= 30 DIAS",IF(E7079&lt;=60,"ATENCAO (31-60 DIAS)","OK"))))</f>
        <v/>
      </c>
      <c r="G7079" s="14">
        <f>SUMIFS(Lancamentos!$G:$G,Lancamentos!$C:$C,$A7079,Lancamentos!$E:$E,$C7079,Lancamentos!$B:$B,"ENTRADA")</f>
        <v/>
      </c>
      <c r="H7079" s="14">
        <f>SUMIFS(Lancamentos!$G:$G,Lancamentos!$C:$C,$A7079,Lancamentos!$E:$E,$C7079,Lancamentos!$B:$B,"SAIDA_USO")</f>
        <v/>
      </c>
      <c r="I7079" s="14">
        <f>SUMIFS(Lancamentos!$G:$G,Lancamentos!$C:$C,$A7079,Lancamentos!$E:$E,$C7079,Lancamentos!$B:$B,"SAIDA_DESCARTE")</f>
        <v/>
      </c>
      <c r="J7079" s="14">
        <f>G7079-H7079-I7079</f>
        <v/>
      </c>
      <c r="K7079">
        <f>IF(A7079="","",IF(J7079&lt;=IFERROR(VLOOKUP(A7079,Produtos!$A:$E,5,FALSE),0),"ABAIXO DO MINIMO","OK"))</f>
        <v/>
      </c>
    </row>
    <row r="7080">
      <c r="B7080">
        <f>IFERROR(VLOOKUP(A7080,Produtos!A:B,2,FALSE),"")</f>
        <v/>
      </c>
      <c r="D7080" s="10">
        <f>IFERROR(INDEX(Lotes!$E:$E,MATCH(1,(Lotes!$A:$A=A7080)*(Lotes!$C:$C=C7080),0)),"")</f>
        <v/>
      </c>
      <c r="E7080" s="14">
        <f>IF(D7080="","",D7080-TODAY())</f>
        <v/>
      </c>
      <c r="F7080">
        <f>IF(D7080="","",IF(E7080&lt;0,"VENCIDO",IF(E7080&lt;=30,"VENCE EM &lt;= 30 DIAS",IF(E7080&lt;=60,"ATENCAO (31-60 DIAS)","OK"))))</f>
        <v/>
      </c>
      <c r="G7080" s="14">
        <f>SUMIFS(Lancamentos!$G:$G,Lancamentos!$C:$C,$A7080,Lancamentos!$E:$E,$C7080,Lancamentos!$B:$B,"ENTRADA")</f>
        <v/>
      </c>
      <c r="H7080" s="14">
        <f>SUMIFS(Lancamentos!$G:$G,Lancamentos!$C:$C,$A7080,Lancamentos!$E:$E,$C7080,Lancamentos!$B:$B,"SAIDA_USO")</f>
        <v/>
      </c>
      <c r="I7080" s="14">
        <f>SUMIFS(Lancamentos!$G:$G,Lancamentos!$C:$C,$A7080,Lancamentos!$E:$E,$C7080,Lancamentos!$B:$B,"SAIDA_DESCARTE")</f>
        <v/>
      </c>
      <c r="J7080" s="14">
        <f>G7080-H7080-I7080</f>
        <v/>
      </c>
      <c r="K7080">
        <f>IF(A7080="","",IF(J7080&lt;=IFERROR(VLOOKUP(A7080,Produtos!$A:$E,5,FALSE),0),"ABAIXO DO MINIMO","OK"))</f>
        <v/>
      </c>
    </row>
    <row r="7081">
      <c r="B7081">
        <f>IFERROR(VLOOKUP(A7081,Produtos!A:B,2,FALSE),"")</f>
        <v/>
      </c>
      <c r="D7081" s="10">
        <f>IFERROR(INDEX(Lotes!$E:$E,MATCH(1,(Lotes!$A:$A=A7081)*(Lotes!$C:$C=C7081),0)),"")</f>
        <v/>
      </c>
      <c r="E7081" s="14">
        <f>IF(D7081="","",D7081-TODAY())</f>
        <v/>
      </c>
      <c r="F7081">
        <f>IF(D7081="","",IF(E7081&lt;0,"VENCIDO",IF(E7081&lt;=30,"VENCE EM &lt;= 30 DIAS",IF(E7081&lt;=60,"ATENCAO (31-60 DIAS)","OK"))))</f>
        <v/>
      </c>
      <c r="G7081" s="14">
        <f>SUMIFS(Lancamentos!$G:$G,Lancamentos!$C:$C,$A7081,Lancamentos!$E:$E,$C7081,Lancamentos!$B:$B,"ENTRADA")</f>
        <v/>
      </c>
      <c r="H7081" s="14">
        <f>SUMIFS(Lancamentos!$G:$G,Lancamentos!$C:$C,$A7081,Lancamentos!$E:$E,$C7081,Lancamentos!$B:$B,"SAIDA_USO")</f>
        <v/>
      </c>
      <c r="I7081" s="14">
        <f>SUMIFS(Lancamentos!$G:$G,Lancamentos!$C:$C,$A7081,Lancamentos!$E:$E,$C7081,Lancamentos!$B:$B,"SAIDA_DESCARTE")</f>
        <v/>
      </c>
      <c r="J7081" s="14">
        <f>G7081-H7081-I7081</f>
        <v/>
      </c>
      <c r="K7081">
        <f>IF(A7081="","",IF(J7081&lt;=IFERROR(VLOOKUP(A7081,Produtos!$A:$E,5,FALSE),0),"ABAIXO DO MINIMO","OK"))</f>
        <v/>
      </c>
    </row>
    <row r="7082">
      <c r="B7082">
        <f>IFERROR(VLOOKUP(A7082,Produtos!A:B,2,FALSE),"")</f>
        <v/>
      </c>
      <c r="D7082" s="10">
        <f>IFERROR(INDEX(Lotes!$E:$E,MATCH(1,(Lotes!$A:$A=A7082)*(Lotes!$C:$C=C7082),0)),"")</f>
        <v/>
      </c>
      <c r="E7082" s="14">
        <f>IF(D7082="","",D7082-TODAY())</f>
        <v/>
      </c>
      <c r="F7082">
        <f>IF(D7082="","",IF(E7082&lt;0,"VENCIDO",IF(E7082&lt;=30,"VENCE EM &lt;= 30 DIAS",IF(E7082&lt;=60,"ATENCAO (31-60 DIAS)","OK"))))</f>
        <v/>
      </c>
      <c r="G7082" s="14">
        <f>SUMIFS(Lancamentos!$G:$G,Lancamentos!$C:$C,$A7082,Lancamentos!$E:$E,$C7082,Lancamentos!$B:$B,"ENTRADA")</f>
        <v/>
      </c>
      <c r="H7082" s="14">
        <f>SUMIFS(Lancamentos!$G:$G,Lancamentos!$C:$C,$A7082,Lancamentos!$E:$E,$C7082,Lancamentos!$B:$B,"SAIDA_USO")</f>
        <v/>
      </c>
      <c r="I7082" s="14">
        <f>SUMIFS(Lancamentos!$G:$G,Lancamentos!$C:$C,$A7082,Lancamentos!$E:$E,$C7082,Lancamentos!$B:$B,"SAIDA_DESCARTE")</f>
        <v/>
      </c>
      <c r="J7082" s="14">
        <f>G7082-H7082-I7082</f>
        <v/>
      </c>
      <c r="K7082">
        <f>IF(A7082="","",IF(J7082&lt;=IFERROR(VLOOKUP(A7082,Produtos!$A:$E,5,FALSE),0),"ABAIXO DO MINIMO","OK"))</f>
        <v/>
      </c>
    </row>
    <row r="7083">
      <c r="B7083">
        <f>IFERROR(VLOOKUP(A7083,Produtos!A:B,2,FALSE),"")</f>
        <v/>
      </c>
      <c r="D7083" s="10">
        <f>IFERROR(INDEX(Lotes!$E:$E,MATCH(1,(Lotes!$A:$A=A7083)*(Lotes!$C:$C=C7083),0)),"")</f>
        <v/>
      </c>
      <c r="E7083" s="14">
        <f>IF(D7083="","",D7083-TODAY())</f>
        <v/>
      </c>
      <c r="F7083">
        <f>IF(D7083="","",IF(E7083&lt;0,"VENCIDO",IF(E7083&lt;=30,"VENCE EM &lt;= 30 DIAS",IF(E7083&lt;=60,"ATENCAO (31-60 DIAS)","OK"))))</f>
        <v/>
      </c>
      <c r="G7083" s="14">
        <f>SUMIFS(Lancamentos!$G:$G,Lancamentos!$C:$C,$A7083,Lancamentos!$E:$E,$C7083,Lancamentos!$B:$B,"ENTRADA")</f>
        <v/>
      </c>
      <c r="H7083" s="14">
        <f>SUMIFS(Lancamentos!$G:$G,Lancamentos!$C:$C,$A7083,Lancamentos!$E:$E,$C7083,Lancamentos!$B:$B,"SAIDA_USO")</f>
        <v/>
      </c>
      <c r="I7083" s="14">
        <f>SUMIFS(Lancamentos!$G:$G,Lancamentos!$C:$C,$A7083,Lancamentos!$E:$E,$C7083,Lancamentos!$B:$B,"SAIDA_DESCARTE")</f>
        <v/>
      </c>
      <c r="J7083" s="14">
        <f>G7083-H7083-I7083</f>
        <v/>
      </c>
      <c r="K7083">
        <f>IF(A7083="","",IF(J7083&lt;=IFERROR(VLOOKUP(A7083,Produtos!$A:$E,5,FALSE),0),"ABAIXO DO MINIMO","OK"))</f>
        <v/>
      </c>
    </row>
    <row r="7084">
      <c r="B7084">
        <f>IFERROR(VLOOKUP(A7084,Produtos!A:B,2,FALSE),"")</f>
        <v/>
      </c>
      <c r="D7084" s="10">
        <f>IFERROR(INDEX(Lotes!$E:$E,MATCH(1,(Lotes!$A:$A=A7084)*(Lotes!$C:$C=C7084),0)),"")</f>
        <v/>
      </c>
      <c r="E7084" s="14">
        <f>IF(D7084="","",D7084-TODAY())</f>
        <v/>
      </c>
      <c r="F7084">
        <f>IF(D7084="","",IF(E7084&lt;0,"VENCIDO",IF(E7084&lt;=30,"VENCE EM &lt;= 30 DIAS",IF(E7084&lt;=60,"ATENCAO (31-60 DIAS)","OK"))))</f>
        <v/>
      </c>
      <c r="G7084" s="14">
        <f>SUMIFS(Lancamentos!$G:$G,Lancamentos!$C:$C,$A7084,Lancamentos!$E:$E,$C7084,Lancamentos!$B:$B,"ENTRADA")</f>
        <v/>
      </c>
      <c r="H7084" s="14">
        <f>SUMIFS(Lancamentos!$G:$G,Lancamentos!$C:$C,$A7084,Lancamentos!$E:$E,$C7084,Lancamentos!$B:$B,"SAIDA_USO")</f>
        <v/>
      </c>
      <c r="I7084" s="14">
        <f>SUMIFS(Lancamentos!$G:$G,Lancamentos!$C:$C,$A7084,Lancamentos!$E:$E,$C7084,Lancamentos!$B:$B,"SAIDA_DESCARTE")</f>
        <v/>
      </c>
      <c r="J7084" s="14">
        <f>G7084-H7084-I7084</f>
        <v/>
      </c>
      <c r="K7084">
        <f>IF(A7084="","",IF(J7084&lt;=IFERROR(VLOOKUP(A7084,Produtos!$A:$E,5,FALSE),0),"ABAIXO DO MINIMO","OK"))</f>
        <v/>
      </c>
    </row>
    <row r="7085">
      <c r="B7085">
        <f>IFERROR(VLOOKUP(A7085,Produtos!A:B,2,FALSE),"")</f>
        <v/>
      </c>
      <c r="D7085" s="10">
        <f>IFERROR(INDEX(Lotes!$E:$E,MATCH(1,(Lotes!$A:$A=A7085)*(Lotes!$C:$C=C7085),0)),"")</f>
        <v/>
      </c>
      <c r="E7085" s="14">
        <f>IF(D7085="","",D7085-TODAY())</f>
        <v/>
      </c>
      <c r="F7085">
        <f>IF(D7085="","",IF(E7085&lt;0,"VENCIDO",IF(E7085&lt;=30,"VENCE EM &lt;= 30 DIAS",IF(E7085&lt;=60,"ATENCAO (31-60 DIAS)","OK"))))</f>
        <v/>
      </c>
      <c r="G7085" s="14">
        <f>SUMIFS(Lancamentos!$G:$G,Lancamentos!$C:$C,$A7085,Lancamentos!$E:$E,$C7085,Lancamentos!$B:$B,"ENTRADA")</f>
        <v/>
      </c>
      <c r="H7085" s="14">
        <f>SUMIFS(Lancamentos!$G:$G,Lancamentos!$C:$C,$A7085,Lancamentos!$E:$E,$C7085,Lancamentos!$B:$B,"SAIDA_USO")</f>
        <v/>
      </c>
      <c r="I7085" s="14">
        <f>SUMIFS(Lancamentos!$G:$G,Lancamentos!$C:$C,$A7085,Lancamentos!$E:$E,$C7085,Lancamentos!$B:$B,"SAIDA_DESCARTE")</f>
        <v/>
      </c>
      <c r="J7085" s="14">
        <f>G7085-H7085-I7085</f>
        <v/>
      </c>
      <c r="K7085">
        <f>IF(A7085="","",IF(J7085&lt;=IFERROR(VLOOKUP(A7085,Produtos!$A:$E,5,FALSE),0),"ABAIXO DO MINIMO","OK"))</f>
        <v/>
      </c>
    </row>
    <row r="7086">
      <c r="B7086">
        <f>IFERROR(VLOOKUP(A7086,Produtos!A:B,2,FALSE),"")</f>
        <v/>
      </c>
      <c r="D7086" s="10">
        <f>IFERROR(INDEX(Lotes!$E:$E,MATCH(1,(Lotes!$A:$A=A7086)*(Lotes!$C:$C=C7086),0)),"")</f>
        <v/>
      </c>
      <c r="E7086" s="14">
        <f>IF(D7086="","",D7086-TODAY())</f>
        <v/>
      </c>
      <c r="F7086">
        <f>IF(D7086="","",IF(E7086&lt;0,"VENCIDO",IF(E7086&lt;=30,"VENCE EM &lt;= 30 DIAS",IF(E7086&lt;=60,"ATENCAO (31-60 DIAS)","OK"))))</f>
        <v/>
      </c>
      <c r="G7086" s="14">
        <f>SUMIFS(Lancamentos!$G:$G,Lancamentos!$C:$C,$A7086,Lancamentos!$E:$E,$C7086,Lancamentos!$B:$B,"ENTRADA")</f>
        <v/>
      </c>
      <c r="H7086" s="14">
        <f>SUMIFS(Lancamentos!$G:$G,Lancamentos!$C:$C,$A7086,Lancamentos!$E:$E,$C7086,Lancamentos!$B:$B,"SAIDA_USO")</f>
        <v/>
      </c>
      <c r="I7086" s="14">
        <f>SUMIFS(Lancamentos!$G:$G,Lancamentos!$C:$C,$A7086,Lancamentos!$E:$E,$C7086,Lancamentos!$B:$B,"SAIDA_DESCARTE")</f>
        <v/>
      </c>
      <c r="J7086" s="14">
        <f>G7086-H7086-I7086</f>
        <v/>
      </c>
      <c r="K7086">
        <f>IF(A7086="","",IF(J7086&lt;=IFERROR(VLOOKUP(A7086,Produtos!$A:$E,5,FALSE),0),"ABAIXO DO MINIMO","OK"))</f>
        <v/>
      </c>
    </row>
    <row r="7087">
      <c r="B7087">
        <f>IFERROR(VLOOKUP(A7087,Produtos!A:B,2,FALSE),"")</f>
        <v/>
      </c>
      <c r="D7087" s="10">
        <f>IFERROR(INDEX(Lotes!$E:$E,MATCH(1,(Lotes!$A:$A=A7087)*(Lotes!$C:$C=C7087),0)),"")</f>
        <v/>
      </c>
      <c r="E7087" s="14">
        <f>IF(D7087="","",D7087-TODAY())</f>
        <v/>
      </c>
      <c r="F7087">
        <f>IF(D7087="","",IF(E7087&lt;0,"VENCIDO",IF(E7087&lt;=30,"VENCE EM &lt;= 30 DIAS",IF(E7087&lt;=60,"ATENCAO (31-60 DIAS)","OK"))))</f>
        <v/>
      </c>
      <c r="G7087" s="14">
        <f>SUMIFS(Lancamentos!$G:$G,Lancamentos!$C:$C,$A7087,Lancamentos!$E:$E,$C7087,Lancamentos!$B:$B,"ENTRADA")</f>
        <v/>
      </c>
      <c r="H7087" s="14">
        <f>SUMIFS(Lancamentos!$G:$G,Lancamentos!$C:$C,$A7087,Lancamentos!$E:$E,$C7087,Lancamentos!$B:$B,"SAIDA_USO")</f>
        <v/>
      </c>
      <c r="I7087" s="14">
        <f>SUMIFS(Lancamentos!$G:$G,Lancamentos!$C:$C,$A7087,Lancamentos!$E:$E,$C7087,Lancamentos!$B:$B,"SAIDA_DESCARTE")</f>
        <v/>
      </c>
      <c r="J7087" s="14">
        <f>G7087-H7087-I7087</f>
        <v/>
      </c>
      <c r="K7087">
        <f>IF(A7087="","",IF(J7087&lt;=IFERROR(VLOOKUP(A7087,Produtos!$A:$E,5,FALSE),0),"ABAIXO DO MINIMO","OK"))</f>
        <v/>
      </c>
    </row>
    <row r="7088">
      <c r="B7088">
        <f>IFERROR(VLOOKUP(A7088,Produtos!A:B,2,FALSE),"")</f>
        <v/>
      </c>
      <c r="D7088" s="10">
        <f>IFERROR(INDEX(Lotes!$E:$E,MATCH(1,(Lotes!$A:$A=A7088)*(Lotes!$C:$C=C7088),0)),"")</f>
        <v/>
      </c>
      <c r="E7088" s="14">
        <f>IF(D7088="","",D7088-TODAY())</f>
        <v/>
      </c>
      <c r="F7088">
        <f>IF(D7088="","",IF(E7088&lt;0,"VENCIDO",IF(E7088&lt;=30,"VENCE EM &lt;= 30 DIAS",IF(E7088&lt;=60,"ATENCAO (31-60 DIAS)","OK"))))</f>
        <v/>
      </c>
      <c r="G7088" s="14">
        <f>SUMIFS(Lancamentos!$G:$G,Lancamentos!$C:$C,$A7088,Lancamentos!$E:$E,$C7088,Lancamentos!$B:$B,"ENTRADA")</f>
        <v/>
      </c>
      <c r="H7088" s="14">
        <f>SUMIFS(Lancamentos!$G:$G,Lancamentos!$C:$C,$A7088,Lancamentos!$E:$E,$C7088,Lancamentos!$B:$B,"SAIDA_USO")</f>
        <v/>
      </c>
      <c r="I7088" s="14">
        <f>SUMIFS(Lancamentos!$G:$G,Lancamentos!$C:$C,$A7088,Lancamentos!$E:$E,$C7088,Lancamentos!$B:$B,"SAIDA_DESCARTE")</f>
        <v/>
      </c>
      <c r="J7088" s="14">
        <f>G7088-H7088-I7088</f>
        <v/>
      </c>
      <c r="K7088">
        <f>IF(A7088="","",IF(J7088&lt;=IFERROR(VLOOKUP(A7088,Produtos!$A:$E,5,FALSE),0),"ABAIXO DO MINIMO","OK"))</f>
        <v/>
      </c>
    </row>
    <row r="7089">
      <c r="B7089">
        <f>IFERROR(VLOOKUP(A7089,Produtos!A:B,2,FALSE),"")</f>
        <v/>
      </c>
      <c r="D7089" s="10">
        <f>IFERROR(INDEX(Lotes!$E:$E,MATCH(1,(Lotes!$A:$A=A7089)*(Lotes!$C:$C=C7089),0)),"")</f>
        <v/>
      </c>
      <c r="E7089" s="14">
        <f>IF(D7089="","",D7089-TODAY())</f>
        <v/>
      </c>
      <c r="F7089">
        <f>IF(D7089="","",IF(E7089&lt;0,"VENCIDO",IF(E7089&lt;=30,"VENCE EM &lt;= 30 DIAS",IF(E7089&lt;=60,"ATENCAO (31-60 DIAS)","OK"))))</f>
        <v/>
      </c>
      <c r="G7089" s="14">
        <f>SUMIFS(Lancamentos!$G:$G,Lancamentos!$C:$C,$A7089,Lancamentos!$E:$E,$C7089,Lancamentos!$B:$B,"ENTRADA")</f>
        <v/>
      </c>
      <c r="H7089" s="14">
        <f>SUMIFS(Lancamentos!$G:$G,Lancamentos!$C:$C,$A7089,Lancamentos!$E:$E,$C7089,Lancamentos!$B:$B,"SAIDA_USO")</f>
        <v/>
      </c>
      <c r="I7089" s="14">
        <f>SUMIFS(Lancamentos!$G:$G,Lancamentos!$C:$C,$A7089,Lancamentos!$E:$E,$C7089,Lancamentos!$B:$B,"SAIDA_DESCARTE")</f>
        <v/>
      </c>
      <c r="J7089" s="14">
        <f>G7089-H7089-I7089</f>
        <v/>
      </c>
      <c r="K7089">
        <f>IF(A7089="","",IF(J7089&lt;=IFERROR(VLOOKUP(A7089,Produtos!$A:$E,5,FALSE),0),"ABAIXO DO MINIMO","OK"))</f>
        <v/>
      </c>
    </row>
    <row r="7090">
      <c r="B7090">
        <f>IFERROR(VLOOKUP(A7090,Produtos!A:B,2,FALSE),"")</f>
        <v/>
      </c>
      <c r="D7090" s="10">
        <f>IFERROR(INDEX(Lotes!$E:$E,MATCH(1,(Lotes!$A:$A=A7090)*(Lotes!$C:$C=C7090),0)),"")</f>
        <v/>
      </c>
      <c r="E7090" s="14">
        <f>IF(D7090="","",D7090-TODAY())</f>
        <v/>
      </c>
      <c r="F7090">
        <f>IF(D7090="","",IF(E7090&lt;0,"VENCIDO",IF(E7090&lt;=30,"VENCE EM &lt;= 30 DIAS",IF(E7090&lt;=60,"ATENCAO (31-60 DIAS)","OK"))))</f>
        <v/>
      </c>
      <c r="G7090" s="14">
        <f>SUMIFS(Lancamentos!$G:$G,Lancamentos!$C:$C,$A7090,Lancamentos!$E:$E,$C7090,Lancamentos!$B:$B,"ENTRADA")</f>
        <v/>
      </c>
      <c r="H7090" s="14">
        <f>SUMIFS(Lancamentos!$G:$G,Lancamentos!$C:$C,$A7090,Lancamentos!$E:$E,$C7090,Lancamentos!$B:$B,"SAIDA_USO")</f>
        <v/>
      </c>
      <c r="I7090" s="14">
        <f>SUMIFS(Lancamentos!$G:$G,Lancamentos!$C:$C,$A7090,Lancamentos!$E:$E,$C7090,Lancamentos!$B:$B,"SAIDA_DESCARTE")</f>
        <v/>
      </c>
      <c r="J7090" s="14">
        <f>G7090-H7090-I7090</f>
        <v/>
      </c>
      <c r="K7090">
        <f>IF(A7090="","",IF(J7090&lt;=IFERROR(VLOOKUP(A7090,Produtos!$A:$E,5,FALSE),0),"ABAIXO DO MINIMO","OK"))</f>
        <v/>
      </c>
    </row>
    <row r="7091">
      <c r="B7091">
        <f>IFERROR(VLOOKUP(A7091,Produtos!A:B,2,FALSE),"")</f>
        <v/>
      </c>
      <c r="D7091" s="10">
        <f>IFERROR(INDEX(Lotes!$E:$E,MATCH(1,(Lotes!$A:$A=A7091)*(Lotes!$C:$C=C7091),0)),"")</f>
        <v/>
      </c>
      <c r="E7091" s="14">
        <f>IF(D7091="","",D7091-TODAY())</f>
        <v/>
      </c>
      <c r="F7091">
        <f>IF(D7091="","",IF(E7091&lt;0,"VENCIDO",IF(E7091&lt;=30,"VENCE EM &lt;= 30 DIAS",IF(E7091&lt;=60,"ATENCAO (31-60 DIAS)","OK"))))</f>
        <v/>
      </c>
      <c r="G7091" s="14">
        <f>SUMIFS(Lancamentos!$G:$G,Lancamentos!$C:$C,$A7091,Lancamentos!$E:$E,$C7091,Lancamentos!$B:$B,"ENTRADA")</f>
        <v/>
      </c>
      <c r="H7091" s="14">
        <f>SUMIFS(Lancamentos!$G:$G,Lancamentos!$C:$C,$A7091,Lancamentos!$E:$E,$C7091,Lancamentos!$B:$B,"SAIDA_USO")</f>
        <v/>
      </c>
      <c r="I7091" s="14">
        <f>SUMIFS(Lancamentos!$G:$G,Lancamentos!$C:$C,$A7091,Lancamentos!$E:$E,$C7091,Lancamentos!$B:$B,"SAIDA_DESCARTE")</f>
        <v/>
      </c>
      <c r="J7091" s="14">
        <f>G7091-H7091-I7091</f>
        <v/>
      </c>
      <c r="K7091">
        <f>IF(A7091="","",IF(J7091&lt;=IFERROR(VLOOKUP(A7091,Produtos!$A:$E,5,FALSE),0),"ABAIXO DO MINIMO","OK"))</f>
        <v/>
      </c>
    </row>
    <row r="7092">
      <c r="B7092">
        <f>IFERROR(VLOOKUP(A7092,Produtos!A:B,2,FALSE),"")</f>
        <v/>
      </c>
      <c r="D7092" s="10">
        <f>IFERROR(INDEX(Lotes!$E:$E,MATCH(1,(Lotes!$A:$A=A7092)*(Lotes!$C:$C=C7092),0)),"")</f>
        <v/>
      </c>
      <c r="E7092" s="14">
        <f>IF(D7092="","",D7092-TODAY())</f>
        <v/>
      </c>
      <c r="F7092">
        <f>IF(D7092="","",IF(E7092&lt;0,"VENCIDO",IF(E7092&lt;=30,"VENCE EM &lt;= 30 DIAS",IF(E7092&lt;=60,"ATENCAO (31-60 DIAS)","OK"))))</f>
        <v/>
      </c>
      <c r="G7092" s="14">
        <f>SUMIFS(Lancamentos!$G:$G,Lancamentos!$C:$C,$A7092,Lancamentos!$E:$E,$C7092,Lancamentos!$B:$B,"ENTRADA")</f>
        <v/>
      </c>
      <c r="H7092" s="14">
        <f>SUMIFS(Lancamentos!$G:$G,Lancamentos!$C:$C,$A7092,Lancamentos!$E:$E,$C7092,Lancamentos!$B:$B,"SAIDA_USO")</f>
        <v/>
      </c>
      <c r="I7092" s="14">
        <f>SUMIFS(Lancamentos!$G:$G,Lancamentos!$C:$C,$A7092,Lancamentos!$E:$E,$C7092,Lancamentos!$B:$B,"SAIDA_DESCARTE")</f>
        <v/>
      </c>
      <c r="J7092" s="14">
        <f>G7092-H7092-I7092</f>
        <v/>
      </c>
      <c r="K7092">
        <f>IF(A7092="","",IF(J7092&lt;=IFERROR(VLOOKUP(A7092,Produtos!$A:$E,5,FALSE),0),"ABAIXO DO MINIMO","OK"))</f>
        <v/>
      </c>
    </row>
    <row r="7093">
      <c r="B7093">
        <f>IFERROR(VLOOKUP(A7093,Produtos!A:B,2,FALSE),"")</f>
        <v/>
      </c>
      <c r="D7093" s="10">
        <f>IFERROR(INDEX(Lotes!$E:$E,MATCH(1,(Lotes!$A:$A=A7093)*(Lotes!$C:$C=C7093),0)),"")</f>
        <v/>
      </c>
      <c r="E7093" s="14">
        <f>IF(D7093="","",D7093-TODAY())</f>
        <v/>
      </c>
      <c r="F7093">
        <f>IF(D7093="","",IF(E7093&lt;0,"VENCIDO",IF(E7093&lt;=30,"VENCE EM &lt;= 30 DIAS",IF(E7093&lt;=60,"ATENCAO (31-60 DIAS)","OK"))))</f>
        <v/>
      </c>
      <c r="G7093" s="14">
        <f>SUMIFS(Lancamentos!$G:$G,Lancamentos!$C:$C,$A7093,Lancamentos!$E:$E,$C7093,Lancamentos!$B:$B,"ENTRADA")</f>
        <v/>
      </c>
      <c r="H7093" s="14">
        <f>SUMIFS(Lancamentos!$G:$G,Lancamentos!$C:$C,$A7093,Lancamentos!$E:$E,$C7093,Lancamentos!$B:$B,"SAIDA_USO")</f>
        <v/>
      </c>
      <c r="I7093" s="14">
        <f>SUMIFS(Lancamentos!$G:$G,Lancamentos!$C:$C,$A7093,Lancamentos!$E:$E,$C7093,Lancamentos!$B:$B,"SAIDA_DESCARTE")</f>
        <v/>
      </c>
      <c r="J7093" s="14">
        <f>G7093-H7093-I7093</f>
        <v/>
      </c>
      <c r="K7093">
        <f>IF(A7093="","",IF(J7093&lt;=IFERROR(VLOOKUP(A7093,Produtos!$A:$E,5,FALSE),0),"ABAIXO DO MINIMO","OK"))</f>
        <v/>
      </c>
    </row>
    <row r="7094">
      <c r="B7094">
        <f>IFERROR(VLOOKUP(A7094,Produtos!A:B,2,FALSE),"")</f>
        <v/>
      </c>
      <c r="D7094" s="10">
        <f>IFERROR(INDEX(Lotes!$E:$E,MATCH(1,(Lotes!$A:$A=A7094)*(Lotes!$C:$C=C7094),0)),"")</f>
        <v/>
      </c>
      <c r="E7094" s="14">
        <f>IF(D7094="","",D7094-TODAY())</f>
        <v/>
      </c>
      <c r="F7094">
        <f>IF(D7094="","",IF(E7094&lt;0,"VENCIDO",IF(E7094&lt;=30,"VENCE EM &lt;= 30 DIAS",IF(E7094&lt;=60,"ATENCAO (31-60 DIAS)","OK"))))</f>
        <v/>
      </c>
      <c r="G7094" s="14">
        <f>SUMIFS(Lancamentos!$G:$G,Lancamentos!$C:$C,$A7094,Lancamentos!$E:$E,$C7094,Lancamentos!$B:$B,"ENTRADA")</f>
        <v/>
      </c>
      <c r="H7094" s="14">
        <f>SUMIFS(Lancamentos!$G:$G,Lancamentos!$C:$C,$A7094,Lancamentos!$E:$E,$C7094,Lancamentos!$B:$B,"SAIDA_USO")</f>
        <v/>
      </c>
      <c r="I7094" s="14">
        <f>SUMIFS(Lancamentos!$G:$G,Lancamentos!$C:$C,$A7094,Lancamentos!$E:$E,$C7094,Lancamentos!$B:$B,"SAIDA_DESCARTE")</f>
        <v/>
      </c>
      <c r="J7094" s="14">
        <f>G7094-H7094-I7094</f>
        <v/>
      </c>
      <c r="K7094">
        <f>IF(A7094="","",IF(J7094&lt;=IFERROR(VLOOKUP(A7094,Produtos!$A:$E,5,FALSE),0),"ABAIXO DO MINIMO","OK"))</f>
        <v/>
      </c>
    </row>
    <row r="7095">
      <c r="B7095">
        <f>IFERROR(VLOOKUP(A7095,Produtos!A:B,2,FALSE),"")</f>
        <v/>
      </c>
      <c r="D7095" s="10">
        <f>IFERROR(INDEX(Lotes!$E:$E,MATCH(1,(Lotes!$A:$A=A7095)*(Lotes!$C:$C=C7095),0)),"")</f>
        <v/>
      </c>
      <c r="E7095" s="14">
        <f>IF(D7095="","",D7095-TODAY())</f>
        <v/>
      </c>
      <c r="F7095">
        <f>IF(D7095="","",IF(E7095&lt;0,"VENCIDO",IF(E7095&lt;=30,"VENCE EM &lt;= 30 DIAS",IF(E7095&lt;=60,"ATENCAO (31-60 DIAS)","OK"))))</f>
        <v/>
      </c>
      <c r="G7095" s="14">
        <f>SUMIFS(Lancamentos!$G:$G,Lancamentos!$C:$C,$A7095,Lancamentos!$E:$E,$C7095,Lancamentos!$B:$B,"ENTRADA")</f>
        <v/>
      </c>
      <c r="H7095" s="14">
        <f>SUMIFS(Lancamentos!$G:$G,Lancamentos!$C:$C,$A7095,Lancamentos!$E:$E,$C7095,Lancamentos!$B:$B,"SAIDA_USO")</f>
        <v/>
      </c>
      <c r="I7095" s="14">
        <f>SUMIFS(Lancamentos!$G:$G,Lancamentos!$C:$C,$A7095,Lancamentos!$E:$E,$C7095,Lancamentos!$B:$B,"SAIDA_DESCARTE")</f>
        <v/>
      </c>
      <c r="J7095" s="14">
        <f>G7095-H7095-I7095</f>
        <v/>
      </c>
      <c r="K7095">
        <f>IF(A7095="","",IF(J7095&lt;=IFERROR(VLOOKUP(A7095,Produtos!$A:$E,5,FALSE),0),"ABAIXO DO MINIMO","OK"))</f>
        <v/>
      </c>
    </row>
    <row r="7096">
      <c r="B7096">
        <f>IFERROR(VLOOKUP(A7096,Produtos!A:B,2,FALSE),"")</f>
        <v/>
      </c>
      <c r="D7096" s="10">
        <f>IFERROR(INDEX(Lotes!$E:$E,MATCH(1,(Lotes!$A:$A=A7096)*(Lotes!$C:$C=C7096),0)),"")</f>
        <v/>
      </c>
      <c r="E7096" s="14">
        <f>IF(D7096="","",D7096-TODAY())</f>
        <v/>
      </c>
      <c r="F7096">
        <f>IF(D7096="","",IF(E7096&lt;0,"VENCIDO",IF(E7096&lt;=30,"VENCE EM &lt;= 30 DIAS",IF(E7096&lt;=60,"ATENCAO (31-60 DIAS)","OK"))))</f>
        <v/>
      </c>
      <c r="G7096" s="14">
        <f>SUMIFS(Lancamentos!$G:$G,Lancamentos!$C:$C,$A7096,Lancamentos!$E:$E,$C7096,Lancamentos!$B:$B,"ENTRADA")</f>
        <v/>
      </c>
      <c r="H7096" s="14">
        <f>SUMIFS(Lancamentos!$G:$G,Lancamentos!$C:$C,$A7096,Lancamentos!$E:$E,$C7096,Lancamentos!$B:$B,"SAIDA_USO")</f>
        <v/>
      </c>
      <c r="I7096" s="14">
        <f>SUMIFS(Lancamentos!$G:$G,Lancamentos!$C:$C,$A7096,Lancamentos!$E:$E,$C7096,Lancamentos!$B:$B,"SAIDA_DESCARTE")</f>
        <v/>
      </c>
      <c r="J7096" s="14">
        <f>G7096-H7096-I7096</f>
        <v/>
      </c>
      <c r="K7096">
        <f>IF(A7096="","",IF(J7096&lt;=IFERROR(VLOOKUP(A7096,Produtos!$A:$E,5,FALSE),0),"ABAIXO DO MINIMO","OK"))</f>
        <v/>
      </c>
    </row>
    <row r="7097">
      <c r="B7097">
        <f>IFERROR(VLOOKUP(A7097,Produtos!A:B,2,FALSE),"")</f>
        <v/>
      </c>
      <c r="D7097" s="10">
        <f>IFERROR(INDEX(Lotes!$E:$E,MATCH(1,(Lotes!$A:$A=A7097)*(Lotes!$C:$C=C7097),0)),"")</f>
        <v/>
      </c>
      <c r="E7097" s="14">
        <f>IF(D7097="","",D7097-TODAY())</f>
        <v/>
      </c>
      <c r="F7097">
        <f>IF(D7097="","",IF(E7097&lt;0,"VENCIDO",IF(E7097&lt;=30,"VENCE EM &lt;= 30 DIAS",IF(E7097&lt;=60,"ATENCAO (31-60 DIAS)","OK"))))</f>
        <v/>
      </c>
      <c r="G7097" s="14">
        <f>SUMIFS(Lancamentos!$G:$G,Lancamentos!$C:$C,$A7097,Lancamentos!$E:$E,$C7097,Lancamentos!$B:$B,"ENTRADA")</f>
        <v/>
      </c>
      <c r="H7097" s="14">
        <f>SUMIFS(Lancamentos!$G:$G,Lancamentos!$C:$C,$A7097,Lancamentos!$E:$E,$C7097,Lancamentos!$B:$B,"SAIDA_USO")</f>
        <v/>
      </c>
      <c r="I7097" s="14">
        <f>SUMIFS(Lancamentos!$G:$G,Lancamentos!$C:$C,$A7097,Lancamentos!$E:$E,$C7097,Lancamentos!$B:$B,"SAIDA_DESCARTE")</f>
        <v/>
      </c>
      <c r="J7097" s="14">
        <f>G7097-H7097-I7097</f>
        <v/>
      </c>
      <c r="K7097">
        <f>IF(A7097="","",IF(J7097&lt;=IFERROR(VLOOKUP(A7097,Produtos!$A:$E,5,FALSE),0),"ABAIXO DO MINIMO","OK"))</f>
        <v/>
      </c>
    </row>
    <row r="7098">
      <c r="B7098">
        <f>IFERROR(VLOOKUP(A7098,Produtos!A:B,2,FALSE),"")</f>
        <v/>
      </c>
      <c r="D7098" s="10">
        <f>IFERROR(INDEX(Lotes!$E:$E,MATCH(1,(Lotes!$A:$A=A7098)*(Lotes!$C:$C=C7098),0)),"")</f>
        <v/>
      </c>
      <c r="E7098" s="14">
        <f>IF(D7098="","",D7098-TODAY())</f>
        <v/>
      </c>
      <c r="F7098">
        <f>IF(D7098="","",IF(E7098&lt;0,"VENCIDO",IF(E7098&lt;=30,"VENCE EM &lt;= 30 DIAS",IF(E7098&lt;=60,"ATENCAO (31-60 DIAS)","OK"))))</f>
        <v/>
      </c>
      <c r="G7098" s="14">
        <f>SUMIFS(Lancamentos!$G:$G,Lancamentos!$C:$C,$A7098,Lancamentos!$E:$E,$C7098,Lancamentos!$B:$B,"ENTRADA")</f>
        <v/>
      </c>
      <c r="H7098" s="14">
        <f>SUMIFS(Lancamentos!$G:$G,Lancamentos!$C:$C,$A7098,Lancamentos!$E:$E,$C7098,Lancamentos!$B:$B,"SAIDA_USO")</f>
        <v/>
      </c>
      <c r="I7098" s="14">
        <f>SUMIFS(Lancamentos!$G:$G,Lancamentos!$C:$C,$A7098,Lancamentos!$E:$E,$C7098,Lancamentos!$B:$B,"SAIDA_DESCARTE")</f>
        <v/>
      </c>
      <c r="J7098" s="14">
        <f>G7098-H7098-I7098</f>
        <v/>
      </c>
      <c r="K7098">
        <f>IF(A7098="","",IF(J7098&lt;=IFERROR(VLOOKUP(A7098,Produtos!$A:$E,5,FALSE),0),"ABAIXO DO MINIMO","OK"))</f>
        <v/>
      </c>
    </row>
    <row r="7099">
      <c r="B7099">
        <f>IFERROR(VLOOKUP(A7099,Produtos!A:B,2,FALSE),"")</f>
        <v/>
      </c>
      <c r="D7099" s="10">
        <f>IFERROR(INDEX(Lotes!$E:$E,MATCH(1,(Lotes!$A:$A=A7099)*(Lotes!$C:$C=C7099),0)),"")</f>
        <v/>
      </c>
      <c r="E7099" s="14">
        <f>IF(D7099="","",D7099-TODAY())</f>
        <v/>
      </c>
      <c r="F7099">
        <f>IF(D7099="","",IF(E7099&lt;0,"VENCIDO",IF(E7099&lt;=30,"VENCE EM &lt;= 30 DIAS",IF(E7099&lt;=60,"ATENCAO (31-60 DIAS)","OK"))))</f>
        <v/>
      </c>
      <c r="G7099" s="14">
        <f>SUMIFS(Lancamentos!$G:$G,Lancamentos!$C:$C,$A7099,Lancamentos!$E:$E,$C7099,Lancamentos!$B:$B,"ENTRADA")</f>
        <v/>
      </c>
      <c r="H7099" s="14">
        <f>SUMIFS(Lancamentos!$G:$G,Lancamentos!$C:$C,$A7099,Lancamentos!$E:$E,$C7099,Lancamentos!$B:$B,"SAIDA_USO")</f>
        <v/>
      </c>
      <c r="I7099" s="14">
        <f>SUMIFS(Lancamentos!$G:$G,Lancamentos!$C:$C,$A7099,Lancamentos!$E:$E,$C7099,Lancamentos!$B:$B,"SAIDA_DESCARTE")</f>
        <v/>
      </c>
      <c r="J7099" s="14">
        <f>G7099-H7099-I7099</f>
        <v/>
      </c>
      <c r="K7099">
        <f>IF(A7099="","",IF(J7099&lt;=IFERROR(VLOOKUP(A7099,Produtos!$A:$E,5,FALSE),0),"ABAIXO DO MINIMO","OK"))</f>
        <v/>
      </c>
    </row>
    <row r="7100">
      <c r="B7100">
        <f>IFERROR(VLOOKUP(A7100,Produtos!A:B,2,FALSE),"")</f>
        <v/>
      </c>
      <c r="D7100" s="10">
        <f>IFERROR(INDEX(Lotes!$E:$E,MATCH(1,(Lotes!$A:$A=A7100)*(Lotes!$C:$C=C7100),0)),"")</f>
        <v/>
      </c>
      <c r="E7100" s="14">
        <f>IF(D7100="","",D7100-TODAY())</f>
        <v/>
      </c>
      <c r="F7100">
        <f>IF(D7100="","",IF(E7100&lt;0,"VENCIDO",IF(E7100&lt;=30,"VENCE EM &lt;= 30 DIAS",IF(E7100&lt;=60,"ATENCAO (31-60 DIAS)","OK"))))</f>
        <v/>
      </c>
      <c r="G7100" s="14">
        <f>SUMIFS(Lancamentos!$G:$G,Lancamentos!$C:$C,$A7100,Lancamentos!$E:$E,$C7100,Lancamentos!$B:$B,"ENTRADA")</f>
        <v/>
      </c>
      <c r="H7100" s="14">
        <f>SUMIFS(Lancamentos!$G:$G,Lancamentos!$C:$C,$A7100,Lancamentos!$E:$E,$C7100,Lancamentos!$B:$B,"SAIDA_USO")</f>
        <v/>
      </c>
      <c r="I7100" s="14">
        <f>SUMIFS(Lancamentos!$G:$G,Lancamentos!$C:$C,$A7100,Lancamentos!$E:$E,$C7100,Lancamentos!$B:$B,"SAIDA_DESCARTE")</f>
        <v/>
      </c>
      <c r="J7100" s="14">
        <f>G7100-H7100-I7100</f>
        <v/>
      </c>
      <c r="K7100">
        <f>IF(A7100="","",IF(J7100&lt;=IFERROR(VLOOKUP(A7100,Produtos!$A:$E,5,FALSE),0),"ABAIXO DO MINIMO","OK"))</f>
        <v/>
      </c>
    </row>
    <row r="7101">
      <c r="B7101">
        <f>IFERROR(VLOOKUP(A7101,Produtos!A:B,2,FALSE),"")</f>
        <v/>
      </c>
      <c r="D7101" s="10">
        <f>IFERROR(INDEX(Lotes!$E:$E,MATCH(1,(Lotes!$A:$A=A7101)*(Lotes!$C:$C=C7101),0)),"")</f>
        <v/>
      </c>
      <c r="E7101" s="14">
        <f>IF(D7101="","",D7101-TODAY())</f>
        <v/>
      </c>
      <c r="F7101">
        <f>IF(D7101="","",IF(E7101&lt;0,"VENCIDO",IF(E7101&lt;=30,"VENCE EM &lt;= 30 DIAS",IF(E7101&lt;=60,"ATENCAO (31-60 DIAS)","OK"))))</f>
        <v/>
      </c>
      <c r="G7101" s="14">
        <f>SUMIFS(Lancamentos!$G:$G,Lancamentos!$C:$C,$A7101,Lancamentos!$E:$E,$C7101,Lancamentos!$B:$B,"ENTRADA")</f>
        <v/>
      </c>
      <c r="H7101" s="14">
        <f>SUMIFS(Lancamentos!$G:$G,Lancamentos!$C:$C,$A7101,Lancamentos!$E:$E,$C7101,Lancamentos!$B:$B,"SAIDA_USO")</f>
        <v/>
      </c>
      <c r="I7101" s="14">
        <f>SUMIFS(Lancamentos!$G:$G,Lancamentos!$C:$C,$A7101,Lancamentos!$E:$E,$C7101,Lancamentos!$B:$B,"SAIDA_DESCARTE")</f>
        <v/>
      </c>
      <c r="J7101" s="14">
        <f>G7101-H7101-I7101</f>
        <v/>
      </c>
      <c r="K7101">
        <f>IF(A7101="","",IF(J7101&lt;=IFERROR(VLOOKUP(A7101,Produtos!$A:$E,5,FALSE),0),"ABAIXO DO MINIMO","OK"))</f>
        <v/>
      </c>
    </row>
    <row r="7102">
      <c r="B7102">
        <f>IFERROR(VLOOKUP(A7102,Produtos!A:B,2,FALSE),"")</f>
        <v/>
      </c>
      <c r="D7102" s="10">
        <f>IFERROR(INDEX(Lotes!$E:$E,MATCH(1,(Lotes!$A:$A=A7102)*(Lotes!$C:$C=C7102),0)),"")</f>
        <v/>
      </c>
      <c r="E7102" s="14">
        <f>IF(D7102="","",D7102-TODAY())</f>
        <v/>
      </c>
      <c r="F7102">
        <f>IF(D7102="","",IF(E7102&lt;0,"VENCIDO",IF(E7102&lt;=30,"VENCE EM &lt;= 30 DIAS",IF(E7102&lt;=60,"ATENCAO (31-60 DIAS)","OK"))))</f>
        <v/>
      </c>
      <c r="G7102" s="14">
        <f>SUMIFS(Lancamentos!$G:$G,Lancamentos!$C:$C,$A7102,Lancamentos!$E:$E,$C7102,Lancamentos!$B:$B,"ENTRADA")</f>
        <v/>
      </c>
      <c r="H7102" s="14">
        <f>SUMIFS(Lancamentos!$G:$G,Lancamentos!$C:$C,$A7102,Lancamentos!$E:$E,$C7102,Lancamentos!$B:$B,"SAIDA_USO")</f>
        <v/>
      </c>
      <c r="I7102" s="14">
        <f>SUMIFS(Lancamentos!$G:$G,Lancamentos!$C:$C,$A7102,Lancamentos!$E:$E,$C7102,Lancamentos!$B:$B,"SAIDA_DESCARTE")</f>
        <v/>
      </c>
      <c r="J7102" s="14">
        <f>G7102-H7102-I7102</f>
        <v/>
      </c>
      <c r="K7102">
        <f>IF(A7102="","",IF(J7102&lt;=IFERROR(VLOOKUP(A7102,Produtos!$A:$E,5,FALSE),0),"ABAIXO DO MINIMO","OK"))</f>
        <v/>
      </c>
    </row>
    <row r="7103">
      <c r="B7103">
        <f>IFERROR(VLOOKUP(A7103,Produtos!A:B,2,FALSE),"")</f>
        <v/>
      </c>
      <c r="D7103" s="10">
        <f>IFERROR(INDEX(Lotes!$E:$E,MATCH(1,(Lotes!$A:$A=A7103)*(Lotes!$C:$C=C7103),0)),"")</f>
        <v/>
      </c>
      <c r="E7103" s="14">
        <f>IF(D7103="","",D7103-TODAY())</f>
        <v/>
      </c>
      <c r="F7103">
        <f>IF(D7103="","",IF(E7103&lt;0,"VENCIDO",IF(E7103&lt;=30,"VENCE EM &lt;= 30 DIAS",IF(E7103&lt;=60,"ATENCAO (31-60 DIAS)","OK"))))</f>
        <v/>
      </c>
      <c r="G7103" s="14">
        <f>SUMIFS(Lancamentos!$G:$G,Lancamentos!$C:$C,$A7103,Lancamentos!$E:$E,$C7103,Lancamentos!$B:$B,"ENTRADA")</f>
        <v/>
      </c>
      <c r="H7103" s="14">
        <f>SUMIFS(Lancamentos!$G:$G,Lancamentos!$C:$C,$A7103,Lancamentos!$E:$E,$C7103,Lancamentos!$B:$B,"SAIDA_USO")</f>
        <v/>
      </c>
      <c r="I7103" s="14">
        <f>SUMIFS(Lancamentos!$G:$G,Lancamentos!$C:$C,$A7103,Lancamentos!$E:$E,$C7103,Lancamentos!$B:$B,"SAIDA_DESCARTE")</f>
        <v/>
      </c>
      <c r="J7103" s="14">
        <f>G7103-H7103-I7103</f>
        <v/>
      </c>
      <c r="K7103">
        <f>IF(A7103="","",IF(J7103&lt;=IFERROR(VLOOKUP(A7103,Produtos!$A:$E,5,FALSE),0),"ABAIXO DO MINIMO","OK"))</f>
        <v/>
      </c>
    </row>
    <row r="7104">
      <c r="B7104">
        <f>IFERROR(VLOOKUP(A7104,Produtos!A:B,2,FALSE),"")</f>
        <v/>
      </c>
      <c r="D7104" s="10">
        <f>IFERROR(INDEX(Lotes!$E:$E,MATCH(1,(Lotes!$A:$A=A7104)*(Lotes!$C:$C=C7104),0)),"")</f>
        <v/>
      </c>
      <c r="E7104" s="14">
        <f>IF(D7104="","",D7104-TODAY())</f>
        <v/>
      </c>
      <c r="F7104">
        <f>IF(D7104="","",IF(E7104&lt;0,"VENCIDO",IF(E7104&lt;=30,"VENCE EM &lt;= 30 DIAS",IF(E7104&lt;=60,"ATENCAO (31-60 DIAS)","OK"))))</f>
        <v/>
      </c>
      <c r="G7104" s="14">
        <f>SUMIFS(Lancamentos!$G:$G,Lancamentos!$C:$C,$A7104,Lancamentos!$E:$E,$C7104,Lancamentos!$B:$B,"ENTRADA")</f>
        <v/>
      </c>
      <c r="H7104" s="14">
        <f>SUMIFS(Lancamentos!$G:$G,Lancamentos!$C:$C,$A7104,Lancamentos!$E:$E,$C7104,Lancamentos!$B:$B,"SAIDA_USO")</f>
        <v/>
      </c>
      <c r="I7104" s="14">
        <f>SUMIFS(Lancamentos!$G:$G,Lancamentos!$C:$C,$A7104,Lancamentos!$E:$E,$C7104,Lancamentos!$B:$B,"SAIDA_DESCARTE")</f>
        <v/>
      </c>
      <c r="J7104" s="14">
        <f>G7104-H7104-I7104</f>
        <v/>
      </c>
      <c r="K7104">
        <f>IF(A7104="","",IF(J7104&lt;=IFERROR(VLOOKUP(A7104,Produtos!$A:$E,5,FALSE),0),"ABAIXO DO MINIMO","OK"))</f>
        <v/>
      </c>
    </row>
    <row r="7105">
      <c r="B7105">
        <f>IFERROR(VLOOKUP(A7105,Produtos!A:B,2,FALSE),"")</f>
        <v/>
      </c>
      <c r="D7105" s="10">
        <f>IFERROR(INDEX(Lotes!$E:$E,MATCH(1,(Lotes!$A:$A=A7105)*(Lotes!$C:$C=C7105),0)),"")</f>
        <v/>
      </c>
      <c r="E7105" s="14">
        <f>IF(D7105="","",D7105-TODAY())</f>
        <v/>
      </c>
      <c r="F7105">
        <f>IF(D7105="","",IF(E7105&lt;0,"VENCIDO",IF(E7105&lt;=30,"VENCE EM &lt;= 30 DIAS",IF(E7105&lt;=60,"ATENCAO (31-60 DIAS)","OK"))))</f>
        <v/>
      </c>
      <c r="G7105" s="14">
        <f>SUMIFS(Lancamentos!$G:$G,Lancamentos!$C:$C,$A7105,Lancamentos!$E:$E,$C7105,Lancamentos!$B:$B,"ENTRADA")</f>
        <v/>
      </c>
      <c r="H7105" s="14">
        <f>SUMIFS(Lancamentos!$G:$G,Lancamentos!$C:$C,$A7105,Lancamentos!$E:$E,$C7105,Lancamentos!$B:$B,"SAIDA_USO")</f>
        <v/>
      </c>
      <c r="I7105" s="14">
        <f>SUMIFS(Lancamentos!$G:$G,Lancamentos!$C:$C,$A7105,Lancamentos!$E:$E,$C7105,Lancamentos!$B:$B,"SAIDA_DESCARTE")</f>
        <v/>
      </c>
      <c r="J7105" s="14">
        <f>G7105-H7105-I7105</f>
        <v/>
      </c>
      <c r="K7105">
        <f>IF(A7105="","",IF(J7105&lt;=IFERROR(VLOOKUP(A7105,Produtos!$A:$E,5,FALSE),0),"ABAIXO DO MINIMO","OK"))</f>
        <v/>
      </c>
    </row>
    <row r="7106">
      <c r="B7106">
        <f>IFERROR(VLOOKUP(A7106,Produtos!A:B,2,FALSE),"")</f>
        <v/>
      </c>
      <c r="D7106" s="10">
        <f>IFERROR(INDEX(Lotes!$E:$E,MATCH(1,(Lotes!$A:$A=A7106)*(Lotes!$C:$C=C7106),0)),"")</f>
        <v/>
      </c>
      <c r="E7106" s="14">
        <f>IF(D7106="","",D7106-TODAY())</f>
        <v/>
      </c>
      <c r="F7106">
        <f>IF(D7106="","",IF(E7106&lt;0,"VENCIDO",IF(E7106&lt;=30,"VENCE EM &lt;= 30 DIAS",IF(E7106&lt;=60,"ATENCAO (31-60 DIAS)","OK"))))</f>
        <v/>
      </c>
      <c r="G7106" s="14">
        <f>SUMIFS(Lancamentos!$G:$G,Lancamentos!$C:$C,$A7106,Lancamentos!$E:$E,$C7106,Lancamentos!$B:$B,"ENTRADA")</f>
        <v/>
      </c>
      <c r="H7106" s="14">
        <f>SUMIFS(Lancamentos!$G:$G,Lancamentos!$C:$C,$A7106,Lancamentos!$E:$E,$C7106,Lancamentos!$B:$B,"SAIDA_USO")</f>
        <v/>
      </c>
      <c r="I7106" s="14">
        <f>SUMIFS(Lancamentos!$G:$G,Lancamentos!$C:$C,$A7106,Lancamentos!$E:$E,$C7106,Lancamentos!$B:$B,"SAIDA_DESCARTE")</f>
        <v/>
      </c>
      <c r="J7106" s="14">
        <f>G7106-H7106-I7106</f>
        <v/>
      </c>
      <c r="K7106">
        <f>IF(A7106="","",IF(J7106&lt;=IFERROR(VLOOKUP(A7106,Produtos!$A:$E,5,FALSE),0),"ABAIXO DO MINIMO","OK"))</f>
        <v/>
      </c>
    </row>
    <row r="7107">
      <c r="B7107">
        <f>IFERROR(VLOOKUP(A7107,Produtos!A:B,2,FALSE),"")</f>
        <v/>
      </c>
      <c r="D7107" s="10">
        <f>IFERROR(INDEX(Lotes!$E:$E,MATCH(1,(Lotes!$A:$A=A7107)*(Lotes!$C:$C=C7107),0)),"")</f>
        <v/>
      </c>
      <c r="E7107" s="14">
        <f>IF(D7107="","",D7107-TODAY())</f>
        <v/>
      </c>
      <c r="F7107">
        <f>IF(D7107="","",IF(E7107&lt;0,"VENCIDO",IF(E7107&lt;=30,"VENCE EM &lt;= 30 DIAS",IF(E7107&lt;=60,"ATENCAO (31-60 DIAS)","OK"))))</f>
        <v/>
      </c>
      <c r="G7107" s="14">
        <f>SUMIFS(Lancamentos!$G:$G,Lancamentos!$C:$C,$A7107,Lancamentos!$E:$E,$C7107,Lancamentos!$B:$B,"ENTRADA")</f>
        <v/>
      </c>
      <c r="H7107" s="14">
        <f>SUMIFS(Lancamentos!$G:$G,Lancamentos!$C:$C,$A7107,Lancamentos!$E:$E,$C7107,Lancamentos!$B:$B,"SAIDA_USO")</f>
        <v/>
      </c>
      <c r="I7107" s="14">
        <f>SUMIFS(Lancamentos!$G:$G,Lancamentos!$C:$C,$A7107,Lancamentos!$E:$E,$C7107,Lancamentos!$B:$B,"SAIDA_DESCARTE")</f>
        <v/>
      </c>
      <c r="J7107" s="14">
        <f>G7107-H7107-I7107</f>
        <v/>
      </c>
      <c r="K7107">
        <f>IF(A7107="","",IF(J7107&lt;=IFERROR(VLOOKUP(A7107,Produtos!$A:$E,5,FALSE),0),"ABAIXO DO MINIMO","OK"))</f>
        <v/>
      </c>
    </row>
    <row r="7108">
      <c r="B7108">
        <f>IFERROR(VLOOKUP(A7108,Produtos!A:B,2,FALSE),"")</f>
        <v/>
      </c>
      <c r="D7108" s="10">
        <f>IFERROR(INDEX(Lotes!$E:$E,MATCH(1,(Lotes!$A:$A=A7108)*(Lotes!$C:$C=C7108),0)),"")</f>
        <v/>
      </c>
      <c r="E7108" s="14">
        <f>IF(D7108="","",D7108-TODAY())</f>
        <v/>
      </c>
      <c r="F7108">
        <f>IF(D7108="","",IF(E7108&lt;0,"VENCIDO",IF(E7108&lt;=30,"VENCE EM &lt;= 30 DIAS",IF(E7108&lt;=60,"ATENCAO (31-60 DIAS)","OK"))))</f>
        <v/>
      </c>
      <c r="G7108" s="14">
        <f>SUMIFS(Lancamentos!$G:$G,Lancamentos!$C:$C,$A7108,Lancamentos!$E:$E,$C7108,Lancamentos!$B:$B,"ENTRADA")</f>
        <v/>
      </c>
      <c r="H7108" s="14">
        <f>SUMIFS(Lancamentos!$G:$G,Lancamentos!$C:$C,$A7108,Lancamentos!$E:$E,$C7108,Lancamentos!$B:$B,"SAIDA_USO")</f>
        <v/>
      </c>
      <c r="I7108" s="14">
        <f>SUMIFS(Lancamentos!$G:$G,Lancamentos!$C:$C,$A7108,Lancamentos!$E:$E,$C7108,Lancamentos!$B:$B,"SAIDA_DESCARTE")</f>
        <v/>
      </c>
      <c r="J7108" s="14">
        <f>G7108-H7108-I7108</f>
        <v/>
      </c>
      <c r="K7108">
        <f>IF(A7108="","",IF(J7108&lt;=IFERROR(VLOOKUP(A7108,Produtos!$A:$E,5,FALSE),0),"ABAIXO DO MINIMO","OK"))</f>
        <v/>
      </c>
    </row>
    <row r="7109">
      <c r="B7109">
        <f>IFERROR(VLOOKUP(A7109,Produtos!A:B,2,FALSE),"")</f>
        <v/>
      </c>
      <c r="D7109" s="10">
        <f>IFERROR(INDEX(Lotes!$E:$E,MATCH(1,(Lotes!$A:$A=A7109)*(Lotes!$C:$C=C7109),0)),"")</f>
        <v/>
      </c>
      <c r="E7109" s="14">
        <f>IF(D7109="","",D7109-TODAY())</f>
        <v/>
      </c>
      <c r="F7109">
        <f>IF(D7109="","",IF(E7109&lt;0,"VENCIDO",IF(E7109&lt;=30,"VENCE EM &lt;= 30 DIAS",IF(E7109&lt;=60,"ATENCAO (31-60 DIAS)","OK"))))</f>
        <v/>
      </c>
      <c r="G7109" s="14">
        <f>SUMIFS(Lancamentos!$G:$G,Lancamentos!$C:$C,$A7109,Lancamentos!$E:$E,$C7109,Lancamentos!$B:$B,"ENTRADA")</f>
        <v/>
      </c>
      <c r="H7109" s="14">
        <f>SUMIFS(Lancamentos!$G:$G,Lancamentos!$C:$C,$A7109,Lancamentos!$E:$E,$C7109,Lancamentos!$B:$B,"SAIDA_USO")</f>
        <v/>
      </c>
      <c r="I7109" s="14">
        <f>SUMIFS(Lancamentos!$G:$G,Lancamentos!$C:$C,$A7109,Lancamentos!$E:$E,$C7109,Lancamentos!$B:$B,"SAIDA_DESCARTE")</f>
        <v/>
      </c>
      <c r="J7109" s="14">
        <f>G7109-H7109-I7109</f>
        <v/>
      </c>
      <c r="K7109">
        <f>IF(A7109="","",IF(J7109&lt;=IFERROR(VLOOKUP(A7109,Produtos!$A:$E,5,FALSE),0),"ABAIXO DO MINIMO","OK"))</f>
        <v/>
      </c>
    </row>
    <row r="7110">
      <c r="B7110">
        <f>IFERROR(VLOOKUP(A7110,Produtos!A:B,2,FALSE),"")</f>
        <v/>
      </c>
      <c r="D7110" s="10">
        <f>IFERROR(INDEX(Lotes!$E:$E,MATCH(1,(Lotes!$A:$A=A7110)*(Lotes!$C:$C=C7110),0)),"")</f>
        <v/>
      </c>
      <c r="E7110" s="14">
        <f>IF(D7110="","",D7110-TODAY())</f>
        <v/>
      </c>
      <c r="F7110">
        <f>IF(D7110="","",IF(E7110&lt;0,"VENCIDO",IF(E7110&lt;=30,"VENCE EM &lt;= 30 DIAS",IF(E7110&lt;=60,"ATENCAO (31-60 DIAS)","OK"))))</f>
        <v/>
      </c>
      <c r="G7110" s="14">
        <f>SUMIFS(Lancamentos!$G:$G,Lancamentos!$C:$C,$A7110,Lancamentos!$E:$E,$C7110,Lancamentos!$B:$B,"ENTRADA")</f>
        <v/>
      </c>
      <c r="H7110" s="14">
        <f>SUMIFS(Lancamentos!$G:$G,Lancamentos!$C:$C,$A7110,Lancamentos!$E:$E,$C7110,Lancamentos!$B:$B,"SAIDA_USO")</f>
        <v/>
      </c>
      <c r="I7110" s="14">
        <f>SUMIFS(Lancamentos!$G:$G,Lancamentos!$C:$C,$A7110,Lancamentos!$E:$E,$C7110,Lancamentos!$B:$B,"SAIDA_DESCARTE")</f>
        <v/>
      </c>
      <c r="J7110" s="14">
        <f>G7110-H7110-I7110</f>
        <v/>
      </c>
      <c r="K7110">
        <f>IF(A7110="","",IF(J7110&lt;=IFERROR(VLOOKUP(A7110,Produtos!$A:$E,5,FALSE),0),"ABAIXO DO MINIMO","OK"))</f>
        <v/>
      </c>
    </row>
    <row r="7111">
      <c r="B7111">
        <f>IFERROR(VLOOKUP(A7111,Produtos!A:B,2,FALSE),"")</f>
        <v/>
      </c>
      <c r="D7111" s="10">
        <f>IFERROR(INDEX(Lotes!$E:$E,MATCH(1,(Lotes!$A:$A=A7111)*(Lotes!$C:$C=C7111),0)),"")</f>
        <v/>
      </c>
      <c r="E7111" s="14">
        <f>IF(D7111="","",D7111-TODAY())</f>
        <v/>
      </c>
      <c r="F7111">
        <f>IF(D7111="","",IF(E7111&lt;0,"VENCIDO",IF(E7111&lt;=30,"VENCE EM &lt;= 30 DIAS",IF(E7111&lt;=60,"ATENCAO (31-60 DIAS)","OK"))))</f>
        <v/>
      </c>
      <c r="G7111" s="14">
        <f>SUMIFS(Lancamentos!$G:$G,Lancamentos!$C:$C,$A7111,Lancamentos!$E:$E,$C7111,Lancamentos!$B:$B,"ENTRADA")</f>
        <v/>
      </c>
      <c r="H7111" s="14">
        <f>SUMIFS(Lancamentos!$G:$G,Lancamentos!$C:$C,$A7111,Lancamentos!$E:$E,$C7111,Lancamentos!$B:$B,"SAIDA_USO")</f>
        <v/>
      </c>
      <c r="I7111" s="14">
        <f>SUMIFS(Lancamentos!$G:$G,Lancamentos!$C:$C,$A7111,Lancamentos!$E:$E,$C7111,Lancamentos!$B:$B,"SAIDA_DESCARTE")</f>
        <v/>
      </c>
      <c r="J7111" s="14">
        <f>G7111-H7111-I7111</f>
        <v/>
      </c>
      <c r="K7111">
        <f>IF(A7111="","",IF(J7111&lt;=IFERROR(VLOOKUP(A7111,Produtos!$A:$E,5,FALSE),0),"ABAIXO DO MINIMO","OK"))</f>
        <v/>
      </c>
    </row>
    <row r="7112">
      <c r="B7112">
        <f>IFERROR(VLOOKUP(A7112,Produtos!A:B,2,FALSE),"")</f>
        <v/>
      </c>
      <c r="D7112" s="10">
        <f>IFERROR(INDEX(Lotes!$E:$E,MATCH(1,(Lotes!$A:$A=A7112)*(Lotes!$C:$C=C7112),0)),"")</f>
        <v/>
      </c>
      <c r="E7112" s="14">
        <f>IF(D7112="","",D7112-TODAY())</f>
        <v/>
      </c>
      <c r="F7112">
        <f>IF(D7112="","",IF(E7112&lt;0,"VENCIDO",IF(E7112&lt;=30,"VENCE EM &lt;= 30 DIAS",IF(E7112&lt;=60,"ATENCAO (31-60 DIAS)","OK"))))</f>
        <v/>
      </c>
      <c r="G7112" s="14">
        <f>SUMIFS(Lancamentos!$G:$G,Lancamentos!$C:$C,$A7112,Lancamentos!$E:$E,$C7112,Lancamentos!$B:$B,"ENTRADA")</f>
        <v/>
      </c>
      <c r="H7112" s="14">
        <f>SUMIFS(Lancamentos!$G:$G,Lancamentos!$C:$C,$A7112,Lancamentos!$E:$E,$C7112,Lancamentos!$B:$B,"SAIDA_USO")</f>
        <v/>
      </c>
      <c r="I7112" s="14">
        <f>SUMIFS(Lancamentos!$G:$G,Lancamentos!$C:$C,$A7112,Lancamentos!$E:$E,$C7112,Lancamentos!$B:$B,"SAIDA_DESCARTE")</f>
        <v/>
      </c>
      <c r="J7112" s="14">
        <f>G7112-H7112-I7112</f>
        <v/>
      </c>
      <c r="K7112">
        <f>IF(A7112="","",IF(J7112&lt;=IFERROR(VLOOKUP(A7112,Produtos!$A:$E,5,FALSE),0),"ABAIXO DO MINIMO","OK"))</f>
        <v/>
      </c>
    </row>
    <row r="7113">
      <c r="B7113">
        <f>IFERROR(VLOOKUP(A7113,Produtos!A:B,2,FALSE),"")</f>
        <v/>
      </c>
      <c r="D7113" s="10">
        <f>IFERROR(INDEX(Lotes!$E:$E,MATCH(1,(Lotes!$A:$A=A7113)*(Lotes!$C:$C=C7113),0)),"")</f>
        <v/>
      </c>
      <c r="E7113" s="14">
        <f>IF(D7113="","",D7113-TODAY())</f>
        <v/>
      </c>
      <c r="F7113">
        <f>IF(D7113="","",IF(E7113&lt;0,"VENCIDO",IF(E7113&lt;=30,"VENCE EM &lt;= 30 DIAS",IF(E7113&lt;=60,"ATENCAO (31-60 DIAS)","OK"))))</f>
        <v/>
      </c>
      <c r="G7113" s="14">
        <f>SUMIFS(Lancamentos!$G:$G,Lancamentos!$C:$C,$A7113,Lancamentos!$E:$E,$C7113,Lancamentos!$B:$B,"ENTRADA")</f>
        <v/>
      </c>
      <c r="H7113" s="14">
        <f>SUMIFS(Lancamentos!$G:$G,Lancamentos!$C:$C,$A7113,Lancamentos!$E:$E,$C7113,Lancamentos!$B:$B,"SAIDA_USO")</f>
        <v/>
      </c>
      <c r="I7113" s="14">
        <f>SUMIFS(Lancamentos!$G:$G,Lancamentos!$C:$C,$A7113,Lancamentos!$E:$E,$C7113,Lancamentos!$B:$B,"SAIDA_DESCARTE")</f>
        <v/>
      </c>
      <c r="J7113" s="14">
        <f>G7113-H7113-I7113</f>
        <v/>
      </c>
      <c r="K7113">
        <f>IF(A7113="","",IF(J7113&lt;=IFERROR(VLOOKUP(A7113,Produtos!$A:$E,5,FALSE),0),"ABAIXO DO MINIMO","OK"))</f>
        <v/>
      </c>
    </row>
    <row r="7114">
      <c r="B7114">
        <f>IFERROR(VLOOKUP(A7114,Produtos!A:B,2,FALSE),"")</f>
        <v/>
      </c>
      <c r="D7114" s="10">
        <f>IFERROR(INDEX(Lotes!$E:$E,MATCH(1,(Lotes!$A:$A=A7114)*(Lotes!$C:$C=C7114),0)),"")</f>
        <v/>
      </c>
      <c r="E7114" s="14">
        <f>IF(D7114="","",D7114-TODAY())</f>
        <v/>
      </c>
      <c r="F7114">
        <f>IF(D7114="","",IF(E7114&lt;0,"VENCIDO",IF(E7114&lt;=30,"VENCE EM &lt;= 30 DIAS",IF(E7114&lt;=60,"ATENCAO (31-60 DIAS)","OK"))))</f>
        <v/>
      </c>
      <c r="G7114" s="14">
        <f>SUMIFS(Lancamentos!$G:$G,Lancamentos!$C:$C,$A7114,Lancamentos!$E:$E,$C7114,Lancamentos!$B:$B,"ENTRADA")</f>
        <v/>
      </c>
      <c r="H7114" s="14">
        <f>SUMIFS(Lancamentos!$G:$G,Lancamentos!$C:$C,$A7114,Lancamentos!$E:$E,$C7114,Lancamentos!$B:$B,"SAIDA_USO")</f>
        <v/>
      </c>
      <c r="I7114" s="14">
        <f>SUMIFS(Lancamentos!$G:$G,Lancamentos!$C:$C,$A7114,Lancamentos!$E:$E,$C7114,Lancamentos!$B:$B,"SAIDA_DESCARTE")</f>
        <v/>
      </c>
      <c r="J7114" s="14">
        <f>G7114-H7114-I7114</f>
        <v/>
      </c>
      <c r="K7114">
        <f>IF(A7114="","",IF(J7114&lt;=IFERROR(VLOOKUP(A7114,Produtos!$A:$E,5,FALSE),0),"ABAIXO DO MINIMO","OK"))</f>
        <v/>
      </c>
    </row>
    <row r="7115">
      <c r="B7115">
        <f>IFERROR(VLOOKUP(A7115,Produtos!A:B,2,FALSE),"")</f>
        <v/>
      </c>
      <c r="D7115" s="10">
        <f>IFERROR(INDEX(Lotes!$E:$E,MATCH(1,(Lotes!$A:$A=A7115)*(Lotes!$C:$C=C7115),0)),"")</f>
        <v/>
      </c>
      <c r="E7115" s="14">
        <f>IF(D7115="","",D7115-TODAY())</f>
        <v/>
      </c>
      <c r="F7115">
        <f>IF(D7115="","",IF(E7115&lt;0,"VENCIDO",IF(E7115&lt;=30,"VENCE EM &lt;= 30 DIAS",IF(E7115&lt;=60,"ATENCAO (31-60 DIAS)","OK"))))</f>
        <v/>
      </c>
      <c r="G7115" s="14">
        <f>SUMIFS(Lancamentos!$G:$G,Lancamentos!$C:$C,$A7115,Lancamentos!$E:$E,$C7115,Lancamentos!$B:$B,"ENTRADA")</f>
        <v/>
      </c>
      <c r="H7115" s="14">
        <f>SUMIFS(Lancamentos!$G:$G,Lancamentos!$C:$C,$A7115,Lancamentos!$E:$E,$C7115,Lancamentos!$B:$B,"SAIDA_USO")</f>
        <v/>
      </c>
      <c r="I7115" s="14">
        <f>SUMIFS(Lancamentos!$G:$G,Lancamentos!$C:$C,$A7115,Lancamentos!$E:$E,$C7115,Lancamentos!$B:$B,"SAIDA_DESCARTE")</f>
        <v/>
      </c>
      <c r="J7115" s="14">
        <f>G7115-H7115-I7115</f>
        <v/>
      </c>
      <c r="K7115">
        <f>IF(A7115="","",IF(J7115&lt;=IFERROR(VLOOKUP(A7115,Produtos!$A:$E,5,FALSE),0),"ABAIXO DO MINIMO","OK"))</f>
        <v/>
      </c>
    </row>
    <row r="7116">
      <c r="B7116">
        <f>IFERROR(VLOOKUP(A7116,Produtos!A:B,2,FALSE),"")</f>
        <v/>
      </c>
      <c r="D7116" s="10">
        <f>IFERROR(INDEX(Lotes!$E:$E,MATCH(1,(Lotes!$A:$A=A7116)*(Lotes!$C:$C=C7116),0)),"")</f>
        <v/>
      </c>
      <c r="E7116" s="14">
        <f>IF(D7116="","",D7116-TODAY())</f>
        <v/>
      </c>
      <c r="F7116">
        <f>IF(D7116="","",IF(E7116&lt;0,"VENCIDO",IF(E7116&lt;=30,"VENCE EM &lt;= 30 DIAS",IF(E7116&lt;=60,"ATENCAO (31-60 DIAS)","OK"))))</f>
        <v/>
      </c>
      <c r="G7116" s="14">
        <f>SUMIFS(Lancamentos!$G:$G,Lancamentos!$C:$C,$A7116,Lancamentos!$E:$E,$C7116,Lancamentos!$B:$B,"ENTRADA")</f>
        <v/>
      </c>
      <c r="H7116" s="14">
        <f>SUMIFS(Lancamentos!$G:$G,Lancamentos!$C:$C,$A7116,Lancamentos!$E:$E,$C7116,Lancamentos!$B:$B,"SAIDA_USO")</f>
        <v/>
      </c>
      <c r="I7116" s="14">
        <f>SUMIFS(Lancamentos!$G:$G,Lancamentos!$C:$C,$A7116,Lancamentos!$E:$E,$C7116,Lancamentos!$B:$B,"SAIDA_DESCARTE")</f>
        <v/>
      </c>
      <c r="J7116" s="14">
        <f>G7116-H7116-I7116</f>
        <v/>
      </c>
      <c r="K7116">
        <f>IF(A7116="","",IF(J7116&lt;=IFERROR(VLOOKUP(A7116,Produtos!$A:$E,5,FALSE),0),"ABAIXO DO MINIMO","OK"))</f>
        <v/>
      </c>
    </row>
    <row r="7117">
      <c r="B7117">
        <f>IFERROR(VLOOKUP(A7117,Produtos!A:B,2,FALSE),"")</f>
        <v/>
      </c>
      <c r="D7117" s="10">
        <f>IFERROR(INDEX(Lotes!$E:$E,MATCH(1,(Lotes!$A:$A=A7117)*(Lotes!$C:$C=C7117),0)),"")</f>
        <v/>
      </c>
      <c r="E7117" s="14">
        <f>IF(D7117="","",D7117-TODAY())</f>
        <v/>
      </c>
      <c r="F7117">
        <f>IF(D7117="","",IF(E7117&lt;0,"VENCIDO",IF(E7117&lt;=30,"VENCE EM &lt;= 30 DIAS",IF(E7117&lt;=60,"ATENCAO (31-60 DIAS)","OK"))))</f>
        <v/>
      </c>
      <c r="G7117" s="14">
        <f>SUMIFS(Lancamentos!$G:$G,Lancamentos!$C:$C,$A7117,Lancamentos!$E:$E,$C7117,Lancamentos!$B:$B,"ENTRADA")</f>
        <v/>
      </c>
      <c r="H7117" s="14">
        <f>SUMIFS(Lancamentos!$G:$G,Lancamentos!$C:$C,$A7117,Lancamentos!$E:$E,$C7117,Lancamentos!$B:$B,"SAIDA_USO")</f>
        <v/>
      </c>
      <c r="I7117" s="14">
        <f>SUMIFS(Lancamentos!$G:$G,Lancamentos!$C:$C,$A7117,Lancamentos!$E:$E,$C7117,Lancamentos!$B:$B,"SAIDA_DESCARTE")</f>
        <v/>
      </c>
      <c r="J7117" s="14">
        <f>G7117-H7117-I7117</f>
        <v/>
      </c>
      <c r="K7117">
        <f>IF(A7117="","",IF(J7117&lt;=IFERROR(VLOOKUP(A7117,Produtos!$A:$E,5,FALSE),0),"ABAIXO DO MINIMO","OK"))</f>
        <v/>
      </c>
    </row>
    <row r="7118">
      <c r="B7118">
        <f>IFERROR(VLOOKUP(A7118,Produtos!A:B,2,FALSE),"")</f>
        <v/>
      </c>
      <c r="D7118" s="10">
        <f>IFERROR(INDEX(Lotes!$E:$E,MATCH(1,(Lotes!$A:$A=A7118)*(Lotes!$C:$C=C7118),0)),"")</f>
        <v/>
      </c>
      <c r="E7118" s="14">
        <f>IF(D7118="","",D7118-TODAY())</f>
        <v/>
      </c>
      <c r="F7118">
        <f>IF(D7118="","",IF(E7118&lt;0,"VENCIDO",IF(E7118&lt;=30,"VENCE EM &lt;= 30 DIAS",IF(E7118&lt;=60,"ATENCAO (31-60 DIAS)","OK"))))</f>
        <v/>
      </c>
      <c r="G7118" s="14">
        <f>SUMIFS(Lancamentos!$G:$G,Lancamentos!$C:$C,$A7118,Lancamentos!$E:$E,$C7118,Lancamentos!$B:$B,"ENTRADA")</f>
        <v/>
      </c>
      <c r="H7118" s="14">
        <f>SUMIFS(Lancamentos!$G:$G,Lancamentos!$C:$C,$A7118,Lancamentos!$E:$E,$C7118,Lancamentos!$B:$B,"SAIDA_USO")</f>
        <v/>
      </c>
      <c r="I7118" s="14">
        <f>SUMIFS(Lancamentos!$G:$G,Lancamentos!$C:$C,$A7118,Lancamentos!$E:$E,$C7118,Lancamentos!$B:$B,"SAIDA_DESCARTE")</f>
        <v/>
      </c>
      <c r="J7118" s="14">
        <f>G7118-H7118-I7118</f>
        <v/>
      </c>
      <c r="K7118">
        <f>IF(A7118="","",IF(J7118&lt;=IFERROR(VLOOKUP(A7118,Produtos!$A:$E,5,FALSE),0),"ABAIXO DO MINIMO","OK"))</f>
        <v/>
      </c>
    </row>
    <row r="7119">
      <c r="B7119">
        <f>IFERROR(VLOOKUP(A7119,Produtos!A:B,2,FALSE),"")</f>
        <v/>
      </c>
      <c r="D7119" s="10">
        <f>IFERROR(INDEX(Lotes!$E:$E,MATCH(1,(Lotes!$A:$A=A7119)*(Lotes!$C:$C=C7119),0)),"")</f>
        <v/>
      </c>
      <c r="E7119" s="14">
        <f>IF(D7119="","",D7119-TODAY())</f>
        <v/>
      </c>
      <c r="F7119">
        <f>IF(D7119="","",IF(E7119&lt;0,"VENCIDO",IF(E7119&lt;=30,"VENCE EM &lt;= 30 DIAS",IF(E7119&lt;=60,"ATENCAO (31-60 DIAS)","OK"))))</f>
        <v/>
      </c>
      <c r="G7119" s="14">
        <f>SUMIFS(Lancamentos!$G:$G,Lancamentos!$C:$C,$A7119,Lancamentos!$E:$E,$C7119,Lancamentos!$B:$B,"ENTRADA")</f>
        <v/>
      </c>
      <c r="H7119" s="14">
        <f>SUMIFS(Lancamentos!$G:$G,Lancamentos!$C:$C,$A7119,Lancamentos!$E:$E,$C7119,Lancamentos!$B:$B,"SAIDA_USO")</f>
        <v/>
      </c>
      <c r="I7119" s="14">
        <f>SUMIFS(Lancamentos!$G:$G,Lancamentos!$C:$C,$A7119,Lancamentos!$E:$E,$C7119,Lancamentos!$B:$B,"SAIDA_DESCARTE")</f>
        <v/>
      </c>
      <c r="J7119" s="14">
        <f>G7119-H7119-I7119</f>
        <v/>
      </c>
      <c r="K7119">
        <f>IF(A7119="","",IF(J7119&lt;=IFERROR(VLOOKUP(A7119,Produtos!$A:$E,5,FALSE),0),"ABAIXO DO MINIMO","OK"))</f>
        <v/>
      </c>
    </row>
    <row r="7120">
      <c r="B7120">
        <f>IFERROR(VLOOKUP(A7120,Produtos!A:B,2,FALSE),"")</f>
        <v/>
      </c>
      <c r="D7120" s="10">
        <f>IFERROR(INDEX(Lotes!$E:$E,MATCH(1,(Lotes!$A:$A=A7120)*(Lotes!$C:$C=C7120),0)),"")</f>
        <v/>
      </c>
      <c r="E7120" s="14">
        <f>IF(D7120="","",D7120-TODAY())</f>
        <v/>
      </c>
      <c r="F7120">
        <f>IF(D7120="","",IF(E7120&lt;0,"VENCIDO",IF(E7120&lt;=30,"VENCE EM &lt;= 30 DIAS",IF(E7120&lt;=60,"ATENCAO (31-60 DIAS)","OK"))))</f>
        <v/>
      </c>
      <c r="G7120" s="14">
        <f>SUMIFS(Lancamentos!$G:$G,Lancamentos!$C:$C,$A7120,Lancamentos!$E:$E,$C7120,Lancamentos!$B:$B,"ENTRADA")</f>
        <v/>
      </c>
      <c r="H7120" s="14">
        <f>SUMIFS(Lancamentos!$G:$G,Lancamentos!$C:$C,$A7120,Lancamentos!$E:$E,$C7120,Lancamentos!$B:$B,"SAIDA_USO")</f>
        <v/>
      </c>
      <c r="I7120" s="14">
        <f>SUMIFS(Lancamentos!$G:$G,Lancamentos!$C:$C,$A7120,Lancamentos!$E:$E,$C7120,Lancamentos!$B:$B,"SAIDA_DESCARTE")</f>
        <v/>
      </c>
      <c r="J7120" s="14">
        <f>G7120-H7120-I7120</f>
        <v/>
      </c>
      <c r="K7120">
        <f>IF(A7120="","",IF(J7120&lt;=IFERROR(VLOOKUP(A7120,Produtos!$A:$E,5,FALSE),0),"ABAIXO DO MINIMO","OK"))</f>
        <v/>
      </c>
    </row>
    <row r="7121">
      <c r="B7121">
        <f>IFERROR(VLOOKUP(A7121,Produtos!A:B,2,FALSE),"")</f>
        <v/>
      </c>
      <c r="D7121" s="10">
        <f>IFERROR(INDEX(Lotes!$E:$E,MATCH(1,(Lotes!$A:$A=A7121)*(Lotes!$C:$C=C7121),0)),"")</f>
        <v/>
      </c>
      <c r="E7121" s="14">
        <f>IF(D7121="","",D7121-TODAY())</f>
        <v/>
      </c>
      <c r="F7121">
        <f>IF(D7121="","",IF(E7121&lt;0,"VENCIDO",IF(E7121&lt;=30,"VENCE EM &lt;= 30 DIAS",IF(E7121&lt;=60,"ATENCAO (31-60 DIAS)","OK"))))</f>
        <v/>
      </c>
      <c r="G7121" s="14">
        <f>SUMIFS(Lancamentos!$G:$G,Lancamentos!$C:$C,$A7121,Lancamentos!$E:$E,$C7121,Lancamentos!$B:$B,"ENTRADA")</f>
        <v/>
      </c>
      <c r="H7121" s="14">
        <f>SUMIFS(Lancamentos!$G:$G,Lancamentos!$C:$C,$A7121,Lancamentos!$E:$E,$C7121,Lancamentos!$B:$B,"SAIDA_USO")</f>
        <v/>
      </c>
      <c r="I7121" s="14">
        <f>SUMIFS(Lancamentos!$G:$G,Lancamentos!$C:$C,$A7121,Lancamentos!$E:$E,$C7121,Lancamentos!$B:$B,"SAIDA_DESCARTE")</f>
        <v/>
      </c>
      <c r="J7121" s="14">
        <f>G7121-H7121-I7121</f>
        <v/>
      </c>
      <c r="K7121">
        <f>IF(A7121="","",IF(J7121&lt;=IFERROR(VLOOKUP(A7121,Produtos!$A:$E,5,FALSE),0),"ABAIXO DO MINIMO","OK"))</f>
        <v/>
      </c>
    </row>
    <row r="7122">
      <c r="B7122">
        <f>IFERROR(VLOOKUP(A7122,Produtos!A:B,2,FALSE),"")</f>
        <v/>
      </c>
      <c r="D7122" s="10">
        <f>IFERROR(INDEX(Lotes!$E:$E,MATCH(1,(Lotes!$A:$A=A7122)*(Lotes!$C:$C=C7122),0)),"")</f>
        <v/>
      </c>
      <c r="E7122" s="14">
        <f>IF(D7122="","",D7122-TODAY())</f>
        <v/>
      </c>
      <c r="F7122">
        <f>IF(D7122="","",IF(E7122&lt;0,"VENCIDO",IF(E7122&lt;=30,"VENCE EM &lt;= 30 DIAS",IF(E7122&lt;=60,"ATENCAO (31-60 DIAS)","OK"))))</f>
        <v/>
      </c>
      <c r="G7122" s="14">
        <f>SUMIFS(Lancamentos!$G:$G,Lancamentos!$C:$C,$A7122,Lancamentos!$E:$E,$C7122,Lancamentos!$B:$B,"ENTRADA")</f>
        <v/>
      </c>
      <c r="H7122" s="14">
        <f>SUMIFS(Lancamentos!$G:$G,Lancamentos!$C:$C,$A7122,Lancamentos!$E:$E,$C7122,Lancamentos!$B:$B,"SAIDA_USO")</f>
        <v/>
      </c>
      <c r="I7122" s="14">
        <f>SUMIFS(Lancamentos!$G:$G,Lancamentos!$C:$C,$A7122,Lancamentos!$E:$E,$C7122,Lancamentos!$B:$B,"SAIDA_DESCARTE")</f>
        <v/>
      </c>
      <c r="J7122" s="14">
        <f>G7122-H7122-I7122</f>
        <v/>
      </c>
      <c r="K7122">
        <f>IF(A7122="","",IF(J7122&lt;=IFERROR(VLOOKUP(A7122,Produtos!$A:$E,5,FALSE),0),"ABAIXO DO MINIMO","OK"))</f>
        <v/>
      </c>
    </row>
    <row r="7123">
      <c r="B7123">
        <f>IFERROR(VLOOKUP(A7123,Produtos!A:B,2,FALSE),"")</f>
        <v/>
      </c>
      <c r="D7123" s="10">
        <f>IFERROR(INDEX(Lotes!$E:$E,MATCH(1,(Lotes!$A:$A=A7123)*(Lotes!$C:$C=C7123),0)),"")</f>
        <v/>
      </c>
      <c r="E7123" s="14">
        <f>IF(D7123="","",D7123-TODAY())</f>
        <v/>
      </c>
      <c r="F7123">
        <f>IF(D7123="","",IF(E7123&lt;0,"VENCIDO",IF(E7123&lt;=30,"VENCE EM &lt;= 30 DIAS",IF(E7123&lt;=60,"ATENCAO (31-60 DIAS)","OK"))))</f>
        <v/>
      </c>
      <c r="G7123" s="14">
        <f>SUMIFS(Lancamentos!$G:$G,Lancamentos!$C:$C,$A7123,Lancamentos!$E:$E,$C7123,Lancamentos!$B:$B,"ENTRADA")</f>
        <v/>
      </c>
      <c r="H7123" s="14">
        <f>SUMIFS(Lancamentos!$G:$G,Lancamentos!$C:$C,$A7123,Lancamentos!$E:$E,$C7123,Lancamentos!$B:$B,"SAIDA_USO")</f>
        <v/>
      </c>
      <c r="I7123" s="14">
        <f>SUMIFS(Lancamentos!$G:$G,Lancamentos!$C:$C,$A7123,Lancamentos!$E:$E,$C7123,Lancamentos!$B:$B,"SAIDA_DESCARTE")</f>
        <v/>
      </c>
      <c r="J7123" s="14">
        <f>G7123-H7123-I7123</f>
        <v/>
      </c>
      <c r="K7123">
        <f>IF(A7123="","",IF(J7123&lt;=IFERROR(VLOOKUP(A7123,Produtos!$A:$E,5,FALSE),0),"ABAIXO DO MINIMO","OK"))</f>
        <v/>
      </c>
    </row>
    <row r="7124">
      <c r="B7124">
        <f>IFERROR(VLOOKUP(A7124,Produtos!A:B,2,FALSE),"")</f>
        <v/>
      </c>
      <c r="D7124" s="10">
        <f>IFERROR(INDEX(Lotes!$E:$E,MATCH(1,(Lotes!$A:$A=A7124)*(Lotes!$C:$C=C7124),0)),"")</f>
        <v/>
      </c>
      <c r="E7124" s="14">
        <f>IF(D7124="","",D7124-TODAY())</f>
        <v/>
      </c>
      <c r="F7124">
        <f>IF(D7124="","",IF(E7124&lt;0,"VENCIDO",IF(E7124&lt;=30,"VENCE EM &lt;= 30 DIAS",IF(E7124&lt;=60,"ATENCAO (31-60 DIAS)","OK"))))</f>
        <v/>
      </c>
      <c r="G7124" s="14">
        <f>SUMIFS(Lancamentos!$G:$G,Lancamentos!$C:$C,$A7124,Lancamentos!$E:$E,$C7124,Lancamentos!$B:$B,"ENTRADA")</f>
        <v/>
      </c>
      <c r="H7124" s="14">
        <f>SUMIFS(Lancamentos!$G:$G,Lancamentos!$C:$C,$A7124,Lancamentos!$E:$E,$C7124,Lancamentos!$B:$B,"SAIDA_USO")</f>
        <v/>
      </c>
      <c r="I7124" s="14">
        <f>SUMIFS(Lancamentos!$G:$G,Lancamentos!$C:$C,$A7124,Lancamentos!$E:$E,$C7124,Lancamentos!$B:$B,"SAIDA_DESCARTE")</f>
        <v/>
      </c>
      <c r="J7124" s="14">
        <f>G7124-H7124-I7124</f>
        <v/>
      </c>
      <c r="K7124">
        <f>IF(A7124="","",IF(J7124&lt;=IFERROR(VLOOKUP(A7124,Produtos!$A:$E,5,FALSE),0),"ABAIXO DO MINIMO","OK"))</f>
        <v/>
      </c>
    </row>
    <row r="7125">
      <c r="B7125">
        <f>IFERROR(VLOOKUP(A7125,Produtos!A:B,2,FALSE),"")</f>
        <v/>
      </c>
      <c r="D7125" s="10">
        <f>IFERROR(INDEX(Lotes!$E:$E,MATCH(1,(Lotes!$A:$A=A7125)*(Lotes!$C:$C=C7125),0)),"")</f>
        <v/>
      </c>
      <c r="E7125" s="14">
        <f>IF(D7125="","",D7125-TODAY())</f>
        <v/>
      </c>
      <c r="F7125">
        <f>IF(D7125="","",IF(E7125&lt;0,"VENCIDO",IF(E7125&lt;=30,"VENCE EM &lt;= 30 DIAS",IF(E7125&lt;=60,"ATENCAO (31-60 DIAS)","OK"))))</f>
        <v/>
      </c>
      <c r="G7125" s="14">
        <f>SUMIFS(Lancamentos!$G:$G,Lancamentos!$C:$C,$A7125,Lancamentos!$E:$E,$C7125,Lancamentos!$B:$B,"ENTRADA")</f>
        <v/>
      </c>
      <c r="H7125" s="14">
        <f>SUMIFS(Lancamentos!$G:$G,Lancamentos!$C:$C,$A7125,Lancamentos!$E:$E,$C7125,Lancamentos!$B:$B,"SAIDA_USO")</f>
        <v/>
      </c>
      <c r="I7125" s="14">
        <f>SUMIFS(Lancamentos!$G:$G,Lancamentos!$C:$C,$A7125,Lancamentos!$E:$E,$C7125,Lancamentos!$B:$B,"SAIDA_DESCARTE")</f>
        <v/>
      </c>
      <c r="J7125" s="14">
        <f>G7125-H7125-I7125</f>
        <v/>
      </c>
      <c r="K7125">
        <f>IF(A7125="","",IF(J7125&lt;=IFERROR(VLOOKUP(A7125,Produtos!$A:$E,5,FALSE),0),"ABAIXO DO MINIMO","OK"))</f>
        <v/>
      </c>
    </row>
    <row r="7126">
      <c r="B7126">
        <f>IFERROR(VLOOKUP(A7126,Produtos!A:B,2,FALSE),"")</f>
        <v/>
      </c>
      <c r="D7126" s="10">
        <f>IFERROR(INDEX(Lotes!$E:$E,MATCH(1,(Lotes!$A:$A=A7126)*(Lotes!$C:$C=C7126),0)),"")</f>
        <v/>
      </c>
      <c r="E7126" s="14">
        <f>IF(D7126="","",D7126-TODAY())</f>
        <v/>
      </c>
      <c r="F7126">
        <f>IF(D7126="","",IF(E7126&lt;0,"VENCIDO",IF(E7126&lt;=30,"VENCE EM &lt;= 30 DIAS",IF(E7126&lt;=60,"ATENCAO (31-60 DIAS)","OK"))))</f>
        <v/>
      </c>
      <c r="G7126" s="14">
        <f>SUMIFS(Lancamentos!$G:$G,Lancamentos!$C:$C,$A7126,Lancamentos!$E:$E,$C7126,Lancamentos!$B:$B,"ENTRADA")</f>
        <v/>
      </c>
      <c r="H7126" s="14">
        <f>SUMIFS(Lancamentos!$G:$G,Lancamentos!$C:$C,$A7126,Lancamentos!$E:$E,$C7126,Lancamentos!$B:$B,"SAIDA_USO")</f>
        <v/>
      </c>
      <c r="I7126" s="14">
        <f>SUMIFS(Lancamentos!$G:$G,Lancamentos!$C:$C,$A7126,Lancamentos!$E:$E,$C7126,Lancamentos!$B:$B,"SAIDA_DESCARTE")</f>
        <v/>
      </c>
      <c r="J7126" s="14">
        <f>G7126-H7126-I7126</f>
        <v/>
      </c>
      <c r="K7126">
        <f>IF(A7126="","",IF(J7126&lt;=IFERROR(VLOOKUP(A7126,Produtos!$A:$E,5,FALSE),0),"ABAIXO DO MINIMO","OK"))</f>
        <v/>
      </c>
    </row>
    <row r="7127">
      <c r="B7127">
        <f>IFERROR(VLOOKUP(A7127,Produtos!A:B,2,FALSE),"")</f>
        <v/>
      </c>
      <c r="D7127" s="10">
        <f>IFERROR(INDEX(Lotes!$E:$E,MATCH(1,(Lotes!$A:$A=A7127)*(Lotes!$C:$C=C7127),0)),"")</f>
        <v/>
      </c>
      <c r="E7127" s="14">
        <f>IF(D7127="","",D7127-TODAY())</f>
        <v/>
      </c>
      <c r="F7127">
        <f>IF(D7127="","",IF(E7127&lt;0,"VENCIDO",IF(E7127&lt;=30,"VENCE EM &lt;= 30 DIAS",IF(E7127&lt;=60,"ATENCAO (31-60 DIAS)","OK"))))</f>
        <v/>
      </c>
      <c r="G7127" s="14">
        <f>SUMIFS(Lancamentos!$G:$G,Lancamentos!$C:$C,$A7127,Lancamentos!$E:$E,$C7127,Lancamentos!$B:$B,"ENTRADA")</f>
        <v/>
      </c>
      <c r="H7127" s="14">
        <f>SUMIFS(Lancamentos!$G:$G,Lancamentos!$C:$C,$A7127,Lancamentos!$E:$E,$C7127,Lancamentos!$B:$B,"SAIDA_USO")</f>
        <v/>
      </c>
      <c r="I7127" s="14">
        <f>SUMIFS(Lancamentos!$G:$G,Lancamentos!$C:$C,$A7127,Lancamentos!$E:$E,$C7127,Lancamentos!$B:$B,"SAIDA_DESCARTE")</f>
        <v/>
      </c>
      <c r="J7127" s="14">
        <f>G7127-H7127-I7127</f>
        <v/>
      </c>
      <c r="K7127">
        <f>IF(A7127="","",IF(J7127&lt;=IFERROR(VLOOKUP(A7127,Produtos!$A:$E,5,FALSE),0),"ABAIXO DO MINIMO","OK"))</f>
        <v/>
      </c>
    </row>
    <row r="7128">
      <c r="B7128">
        <f>IFERROR(VLOOKUP(A7128,Produtos!A:B,2,FALSE),"")</f>
        <v/>
      </c>
      <c r="D7128" s="10">
        <f>IFERROR(INDEX(Lotes!$E:$E,MATCH(1,(Lotes!$A:$A=A7128)*(Lotes!$C:$C=C7128),0)),"")</f>
        <v/>
      </c>
      <c r="E7128" s="14">
        <f>IF(D7128="","",D7128-TODAY())</f>
        <v/>
      </c>
      <c r="F7128">
        <f>IF(D7128="","",IF(E7128&lt;0,"VENCIDO",IF(E7128&lt;=30,"VENCE EM &lt;= 30 DIAS",IF(E7128&lt;=60,"ATENCAO (31-60 DIAS)","OK"))))</f>
        <v/>
      </c>
      <c r="G7128" s="14">
        <f>SUMIFS(Lancamentos!$G:$G,Lancamentos!$C:$C,$A7128,Lancamentos!$E:$E,$C7128,Lancamentos!$B:$B,"ENTRADA")</f>
        <v/>
      </c>
      <c r="H7128" s="14">
        <f>SUMIFS(Lancamentos!$G:$G,Lancamentos!$C:$C,$A7128,Lancamentos!$E:$E,$C7128,Lancamentos!$B:$B,"SAIDA_USO")</f>
        <v/>
      </c>
      <c r="I7128" s="14">
        <f>SUMIFS(Lancamentos!$G:$G,Lancamentos!$C:$C,$A7128,Lancamentos!$E:$E,$C7128,Lancamentos!$B:$B,"SAIDA_DESCARTE")</f>
        <v/>
      </c>
      <c r="J7128" s="14">
        <f>G7128-H7128-I7128</f>
        <v/>
      </c>
      <c r="K7128">
        <f>IF(A7128="","",IF(J7128&lt;=IFERROR(VLOOKUP(A7128,Produtos!$A:$E,5,FALSE),0),"ABAIXO DO MINIMO","OK"))</f>
        <v/>
      </c>
    </row>
    <row r="7129">
      <c r="B7129">
        <f>IFERROR(VLOOKUP(A7129,Produtos!A:B,2,FALSE),"")</f>
        <v/>
      </c>
      <c r="D7129" s="10">
        <f>IFERROR(INDEX(Lotes!$E:$E,MATCH(1,(Lotes!$A:$A=A7129)*(Lotes!$C:$C=C7129),0)),"")</f>
        <v/>
      </c>
      <c r="E7129" s="14">
        <f>IF(D7129="","",D7129-TODAY())</f>
        <v/>
      </c>
      <c r="F7129">
        <f>IF(D7129="","",IF(E7129&lt;0,"VENCIDO",IF(E7129&lt;=30,"VENCE EM &lt;= 30 DIAS",IF(E7129&lt;=60,"ATENCAO (31-60 DIAS)","OK"))))</f>
        <v/>
      </c>
      <c r="G7129" s="14">
        <f>SUMIFS(Lancamentos!$G:$G,Lancamentos!$C:$C,$A7129,Lancamentos!$E:$E,$C7129,Lancamentos!$B:$B,"ENTRADA")</f>
        <v/>
      </c>
      <c r="H7129" s="14">
        <f>SUMIFS(Lancamentos!$G:$G,Lancamentos!$C:$C,$A7129,Lancamentos!$E:$E,$C7129,Lancamentos!$B:$B,"SAIDA_USO")</f>
        <v/>
      </c>
      <c r="I7129" s="14">
        <f>SUMIFS(Lancamentos!$G:$G,Lancamentos!$C:$C,$A7129,Lancamentos!$E:$E,$C7129,Lancamentos!$B:$B,"SAIDA_DESCARTE")</f>
        <v/>
      </c>
      <c r="J7129" s="14">
        <f>G7129-H7129-I7129</f>
        <v/>
      </c>
      <c r="K7129">
        <f>IF(A7129="","",IF(J7129&lt;=IFERROR(VLOOKUP(A7129,Produtos!$A:$E,5,FALSE),0),"ABAIXO DO MINIMO","OK"))</f>
        <v/>
      </c>
    </row>
    <row r="7130">
      <c r="B7130">
        <f>IFERROR(VLOOKUP(A7130,Produtos!A:B,2,FALSE),"")</f>
        <v/>
      </c>
      <c r="D7130" s="10">
        <f>IFERROR(INDEX(Lotes!$E:$E,MATCH(1,(Lotes!$A:$A=A7130)*(Lotes!$C:$C=C7130),0)),"")</f>
        <v/>
      </c>
      <c r="E7130" s="14">
        <f>IF(D7130="","",D7130-TODAY())</f>
        <v/>
      </c>
      <c r="F7130">
        <f>IF(D7130="","",IF(E7130&lt;0,"VENCIDO",IF(E7130&lt;=30,"VENCE EM &lt;= 30 DIAS",IF(E7130&lt;=60,"ATENCAO (31-60 DIAS)","OK"))))</f>
        <v/>
      </c>
      <c r="G7130" s="14">
        <f>SUMIFS(Lancamentos!$G:$G,Lancamentos!$C:$C,$A7130,Lancamentos!$E:$E,$C7130,Lancamentos!$B:$B,"ENTRADA")</f>
        <v/>
      </c>
      <c r="H7130" s="14">
        <f>SUMIFS(Lancamentos!$G:$G,Lancamentos!$C:$C,$A7130,Lancamentos!$E:$E,$C7130,Lancamentos!$B:$B,"SAIDA_USO")</f>
        <v/>
      </c>
      <c r="I7130" s="14">
        <f>SUMIFS(Lancamentos!$G:$G,Lancamentos!$C:$C,$A7130,Lancamentos!$E:$E,$C7130,Lancamentos!$B:$B,"SAIDA_DESCARTE")</f>
        <v/>
      </c>
      <c r="J7130" s="14">
        <f>G7130-H7130-I7130</f>
        <v/>
      </c>
      <c r="K7130">
        <f>IF(A7130="","",IF(J7130&lt;=IFERROR(VLOOKUP(A7130,Produtos!$A:$E,5,FALSE),0),"ABAIXO DO MINIMO","OK"))</f>
        <v/>
      </c>
    </row>
    <row r="7131">
      <c r="B7131">
        <f>IFERROR(VLOOKUP(A7131,Produtos!A:B,2,FALSE),"")</f>
        <v/>
      </c>
      <c r="D7131" s="10">
        <f>IFERROR(INDEX(Lotes!$E:$E,MATCH(1,(Lotes!$A:$A=A7131)*(Lotes!$C:$C=C7131),0)),"")</f>
        <v/>
      </c>
      <c r="E7131" s="14">
        <f>IF(D7131="","",D7131-TODAY())</f>
        <v/>
      </c>
      <c r="F7131">
        <f>IF(D7131="","",IF(E7131&lt;0,"VENCIDO",IF(E7131&lt;=30,"VENCE EM &lt;= 30 DIAS",IF(E7131&lt;=60,"ATENCAO (31-60 DIAS)","OK"))))</f>
        <v/>
      </c>
      <c r="G7131" s="14">
        <f>SUMIFS(Lancamentos!$G:$G,Lancamentos!$C:$C,$A7131,Lancamentos!$E:$E,$C7131,Lancamentos!$B:$B,"ENTRADA")</f>
        <v/>
      </c>
      <c r="H7131" s="14">
        <f>SUMIFS(Lancamentos!$G:$G,Lancamentos!$C:$C,$A7131,Lancamentos!$E:$E,$C7131,Lancamentos!$B:$B,"SAIDA_USO")</f>
        <v/>
      </c>
      <c r="I7131" s="14">
        <f>SUMIFS(Lancamentos!$G:$G,Lancamentos!$C:$C,$A7131,Lancamentos!$E:$E,$C7131,Lancamentos!$B:$B,"SAIDA_DESCARTE")</f>
        <v/>
      </c>
      <c r="J7131" s="14">
        <f>G7131-H7131-I7131</f>
        <v/>
      </c>
      <c r="K7131">
        <f>IF(A7131="","",IF(J7131&lt;=IFERROR(VLOOKUP(A7131,Produtos!$A:$E,5,FALSE),0),"ABAIXO DO MINIMO","OK"))</f>
        <v/>
      </c>
    </row>
    <row r="7132">
      <c r="B7132">
        <f>IFERROR(VLOOKUP(A7132,Produtos!A:B,2,FALSE),"")</f>
        <v/>
      </c>
      <c r="D7132" s="10">
        <f>IFERROR(INDEX(Lotes!$E:$E,MATCH(1,(Lotes!$A:$A=A7132)*(Lotes!$C:$C=C7132),0)),"")</f>
        <v/>
      </c>
      <c r="E7132" s="14">
        <f>IF(D7132="","",D7132-TODAY())</f>
        <v/>
      </c>
      <c r="F7132">
        <f>IF(D7132="","",IF(E7132&lt;0,"VENCIDO",IF(E7132&lt;=30,"VENCE EM &lt;= 30 DIAS",IF(E7132&lt;=60,"ATENCAO (31-60 DIAS)","OK"))))</f>
        <v/>
      </c>
      <c r="G7132" s="14">
        <f>SUMIFS(Lancamentos!$G:$G,Lancamentos!$C:$C,$A7132,Lancamentos!$E:$E,$C7132,Lancamentos!$B:$B,"ENTRADA")</f>
        <v/>
      </c>
      <c r="H7132" s="14">
        <f>SUMIFS(Lancamentos!$G:$G,Lancamentos!$C:$C,$A7132,Lancamentos!$E:$E,$C7132,Lancamentos!$B:$B,"SAIDA_USO")</f>
        <v/>
      </c>
      <c r="I7132" s="14">
        <f>SUMIFS(Lancamentos!$G:$G,Lancamentos!$C:$C,$A7132,Lancamentos!$E:$E,$C7132,Lancamentos!$B:$B,"SAIDA_DESCARTE")</f>
        <v/>
      </c>
      <c r="J7132" s="14">
        <f>G7132-H7132-I7132</f>
        <v/>
      </c>
      <c r="K7132">
        <f>IF(A7132="","",IF(J7132&lt;=IFERROR(VLOOKUP(A7132,Produtos!$A:$E,5,FALSE),0),"ABAIXO DO MINIMO","OK"))</f>
        <v/>
      </c>
    </row>
    <row r="7133">
      <c r="B7133">
        <f>IFERROR(VLOOKUP(A7133,Produtos!A:B,2,FALSE),"")</f>
        <v/>
      </c>
      <c r="D7133" s="10">
        <f>IFERROR(INDEX(Lotes!$E:$E,MATCH(1,(Lotes!$A:$A=A7133)*(Lotes!$C:$C=C7133),0)),"")</f>
        <v/>
      </c>
      <c r="E7133" s="14">
        <f>IF(D7133="","",D7133-TODAY())</f>
        <v/>
      </c>
      <c r="F7133">
        <f>IF(D7133="","",IF(E7133&lt;0,"VENCIDO",IF(E7133&lt;=30,"VENCE EM &lt;= 30 DIAS",IF(E7133&lt;=60,"ATENCAO (31-60 DIAS)","OK"))))</f>
        <v/>
      </c>
      <c r="G7133" s="14">
        <f>SUMIFS(Lancamentos!$G:$G,Lancamentos!$C:$C,$A7133,Lancamentos!$E:$E,$C7133,Lancamentos!$B:$B,"ENTRADA")</f>
        <v/>
      </c>
      <c r="H7133" s="14">
        <f>SUMIFS(Lancamentos!$G:$G,Lancamentos!$C:$C,$A7133,Lancamentos!$E:$E,$C7133,Lancamentos!$B:$B,"SAIDA_USO")</f>
        <v/>
      </c>
      <c r="I7133" s="14">
        <f>SUMIFS(Lancamentos!$G:$G,Lancamentos!$C:$C,$A7133,Lancamentos!$E:$E,$C7133,Lancamentos!$B:$B,"SAIDA_DESCARTE")</f>
        <v/>
      </c>
      <c r="J7133" s="14">
        <f>G7133-H7133-I7133</f>
        <v/>
      </c>
      <c r="K7133">
        <f>IF(A7133="","",IF(J7133&lt;=IFERROR(VLOOKUP(A7133,Produtos!$A:$E,5,FALSE),0),"ABAIXO DO MINIMO","OK"))</f>
        <v/>
      </c>
    </row>
    <row r="7134">
      <c r="B7134">
        <f>IFERROR(VLOOKUP(A7134,Produtos!A:B,2,FALSE),"")</f>
        <v/>
      </c>
      <c r="D7134" s="10">
        <f>IFERROR(INDEX(Lotes!$E:$E,MATCH(1,(Lotes!$A:$A=A7134)*(Lotes!$C:$C=C7134),0)),"")</f>
        <v/>
      </c>
      <c r="E7134" s="14">
        <f>IF(D7134="","",D7134-TODAY())</f>
        <v/>
      </c>
      <c r="F7134">
        <f>IF(D7134="","",IF(E7134&lt;0,"VENCIDO",IF(E7134&lt;=30,"VENCE EM &lt;= 30 DIAS",IF(E7134&lt;=60,"ATENCAO (31-60 DIAS)","OK"))))</f>
        <v/>
      </c>
      <c r="G7134" s="14">
        <f>SUMIFS(Lancamentos!$G:$G,Lancamentos!$C:$C,$A7134,Lancamentos!$E:$E,$C7134,Lancamentos!$B:$B,"ENTRADA")</f>
        <v/>
      </c>
      <c r="H7134" s="14">
        <f>SUMIFS(Lancamentos!$G:$G,Lancamentos!$C:$C,$A7134,Lancamentos!$E:$E,$C7134,Lancamentos!$B:$B,"SAIDA_USO")</f>
        <v/>
      </c>
      <c r="I7134" s="14">
        <f>SUMIFS(Lancamentos!$G:$G,Lancamentos!$C:$C,$A7134,Lancamentos!$E:$E,$C7134,Lancamentos!$B:$B,"SAIDA_DESCARTE")</f>
        <v/>
      </c>
      <c r="J7134" s="14">
        <f>G7134-H7134-I7134</f>
        <v/>
      </c>
      <c r="K7134">
        <f>IF(A7134="","",IF(J7134&lt;=IFERROR(VLOOKUP(A7134,Produtos!$A:$E,5,FALSE),0),"ABAIXO DO MINIMO","OK"))</f>
        <v/>
      </c>
    </row>
    <row r="7135">
      <c r="B7135">
        <f>IFERROR(VLOOKUP(A7135,Produtos!A:B,2,FALSE),"")</f>
        <v/>
      </c>
      <c r="D7135" s="10">
        <f>IFERROR(INDEX(Lotes!$E:$E,MATCH(1,(Lotes!$A:$A=A7135)*(Lotes!$C:$C=C7135),0)),"")</f>
        <v/>
      </c>
      <c r="E7135" s="14">
        <f>IF(D7135="","",D7135-TODAY())</f>
        <v/>
      </c>
      <c r="F7135">
        <f>IF(D7135="","",IF(E7135&lt;0,"VENCIDO",IF(E7135&lt;=30,"VENCE EM &lt;= 30 DIAS",IF(E7135&lt;=60,"ATENCAO (31-60 DIAS)","OK"))))</f>
        <v/>
      </c>
      <c r="G7135" s="14">
        <f>SUMIFS(Lancamentos!$G:$G,Lancamentos!$C:$C,$A7135,Lancamentos!$E:$E,$C7135,Lancamentos!$B:$B,"ENTRADA")</f>
        <v/>
      </c>
      <c r="H7135" s="14">
        <f>SUMIFS(Lancamentos!$G:$G,Lancamentos!$C:$C,$A7135,Lancamentos!$E:$E,$C7135,Lancamentos!$B:$B,"SAIDA_USO")</f>
        <v/>
      </c>
      <c r="I7135" s="14">
        <f>SUMIFS(Lancamentos!$G:$G,Lancamentos!$C:$C,$A7135,Lancamentos!$E:$E,$C7135,Lancamentos!$B:$B,"SAIDA_DESCARTE")</f>
        <v/>
      </c>
      <c r="J7135" s="14">
        <f>G7135-H7135-I7135</f>
        <v/>
      </c>
      <c r="K7135">
        <f>IF(A7135="","",IF(J7135&lt;=IFERROR(VLOOKUP(A7135,Produtos!$A:$E,5,FALSE),0),"ABAIXO DO MINIMO","OK"))</f>
        <v/>
      </c>
    </row>
    <row r="7136">
      <c r="B7136">
        <f>IFERROR(VLOOKUP(A7136,Produtos!A:B,2,FALSE),"")</f>
        <v/>
      </c>
      <c r="D7136" s="10">
        <f>IFERROR(INDEX(Lotes!$E:$E,MATCH(1,(Lotes!$A:$A=A7136)*(Lotes!$C:$C=C7136),0)),"")</f>
        <v/>
      </c>
      <c r="E7136" s="14">
        <f>IF(D7136="","",D7136-TODAY())</f>
        <v/>
      </c>
      <c r="F7136">
        <f>IF(D7136="","",IF(E7136&lt;0,"VENCIDO",IF(E7136&lt;=30,"VENCE EM &lt;= 30 DIAS",IF(E7136&lt;=60,"ATENCAO (31-60 DIAS)","OK"))))</f>
        <v/>
      </c>
      <c r="G7136" s="14">
        <f>SUMIFS(Lancamentos!$G:$G,Lancamentos!$C:$C,$A7136,Lancamentos!$E:$E,$C7136,Lancamentos!$B:$B,"ENTRADA")</f>
        <v/>
      </c>
      <c r="H7136" s="14">
        <f>SUMIFS(Lancamentos!$G:$G,Lancamentos!$C:$C,$A7136,Lancamentos!$E:$E,$C7136,Lancamentos!$B:$B,"SAIDA_USO")</f>
        <v/>
      </c>
      <c r="I7136" s="14">
        <f>SUMIFS(Lancamentos!$G:$G,Lancamentos!$C:$C,$A7136,Lancamentos!$E:$E,$C7136,Lancamentos!$B:$B,"SAIDA_DESCARTE")</f>
        <v/>
      </c>
      <c r="J7136" s="14">
        <f>G7136-H7136-I7136</f>
        <v/>
      </c>
      <c r="K7136">
        <f>IF(A7136="","",IF(J7136&lt;=IFERROR(VLOOKUP(A7136,Produtos!$A:$E,5,FALSE),0),"ABAIXO DO MINIMO","OK"))</f>
        <v/>
      </c>
    </row>
    <row r="7137">
      <c r="B7137">
        <f>IFERROR(VLOOKUP(A7137,Produtos!A:B,2,FALSE),"")</f>
        <v/>
      </c>
      <c r="D7137" s="10">
        <f>IFERROR(INDEX(Lotes!$E:$E,MATCH(1,(Lotes!$A:$A=A7137)*(Lotes!$C:$C=C7137),0)),"")</f>
        <v/>
      </c>
      <c r="E7137" s="14">
        <f>IF(D7137="","",D7137-TODAY())</f>
        <v/>
      </c>
      <c r="F7137">
        <f>IF(D7137="","",IF(E7137&lt;0,"VENCIDO",IF(E7137&lt;=30,"VENCE EM &lt;= 30 DIAS",IF(E7137&lt;=60,"ATENCAO (31-60 DIAS)","OK"))))</f>
        <v/>
      </c>
      <c r="G7137" s="14">
        <f>SUMIFS(Lancamentos!$G:$G,Lancamentos!$C:$C,$A7137,Lancamentos!$E:$E,$C7137,Lancamentos!$B:$B,"ENTRADA")</f>
        <v/>
      </c>
      <c r="H7137" s="14">
        <f>SUMIFS(Lancamentos!$G:$G,Lancamentos!$C:$C,$A7137,Lancamentos!$E:$E,$C7137,Lancamentos!$B:$B,"SAIDA_USO")</f>
        <v/>
      </c>
      <c r="I7137" s="14">
        <f>SUMIFS(Lancamentos!$G:$G,Lancamentos!$C:$C,$A7137,Lancamentos!$E:$E,$C7137,Lancamentos!$B:$B,"SAIDA_DESCARTE")</f>
        <v/>
      </c>
      <c r="J7137" s="14">
        <f>G7137-H7137-I7137</f>
        <v/>
      </c>
      <c r="K7137">
        <f>IF(A7137="","",IF(J7137&lt;=IFERROR(VLOOKUP(A7137,Produtos!$A:$E,5,FALSE),0),"ABAIXO DO MINIMO","OK"))</f>
        <v/>
      </c>
    </row>
    <row r="7138">
      <c r="B7138">
        <f>IFERROR(VLOOKUP(A7138,Produtos!A:B,2,FALSE),"")</f>
        <v/>
      </c>
      <c r="D7138" s="10">
        <f>IFERROR(INDEX(Lotes!$E:$E,MATCH(1,(Lotes!$A:$A=A7138)*(Lotes!$C:$C=C7138),0)),"")</f>
        <v/>
      </c>
      <c r="E7138" s="14">
        <f>IF(D7138="","",D7138-TODAY())</f>
        <v/>
      </c>
      <c r="F7138">
        <f>IF(D7138="","",IF(E7138&lt;0,"VENCIDO",IF(E7138&lt;=30,"VENCE EM &lt;= 30 DIAS",IF(E7138&lt;=60,"ATENCAO (31-60 DIAS)","OK"))))</f>
        <v/>
      </c>
      <c r="G7138" s="14">
        <f>SUMIFS(Lancamentos!$G:$G,Lancamentos!$C:$C,$A7138,Lancamentos!$E:$E,$C7138,Lancamentos!$B:$B,"ENTRADA")</f>
        <v/>
      </c>
      <c r="H7138" s="14">
        <f>SUMIFS(Lancamentos!$G:$G,Lancamentos!$C:$C,$A7138,Lancamentos!$E:$E,$C7138,Lancamentos!$B:$B,"SAIDA_USO")</f>
        <v/>
      </c>
      <c r="I7138" s="14">
        <f>SUMIFS(Lancamentos!$G:$G,Lancamentos!$C:$C,$A7138,Lancamentos!$E:$E,$C7138,Lancamentos!$B:$B,"SAIDA_DESCARTE")</f>
        <v/>
      </c>
      <c r="J7138" s="14">
        <f>G7138-H7138-I7138</f>
        <v/>
      </c>
      <c r="K7138">
        <f>IF(A7138="","",IF(J7138&lt;=IFERROR(VLOOKUP(A7138,Produtos!$A:$E,5,FALSE),0),"ABAIXO DO MINIMO","OK"))</f>
        <v/>
      </c>
    </row>
    <row r="7139">
      <c r="B7139">
        <f>IFERROR(VLOOKUP(A7139,Produtos!A:B,2,FALSE),"")</f>
        <v/>
      </c>
      <c r="D7139" s="10">
        <f>IFERROR(INDEX(Lotes!$E:$E,MATCH(1,(Lotes!$A:$A=A7139)*(Lotes!$C:$C=C7139),0)),"")</f>
        <v/>
      </c>
      <c r="E7139" s="14">
        <f>IF(D7139="","",D7139-TODAY())</f>
        <v/>
      </c>
      <c r="F7139">
        <f>IF(D7139="","",IF(E7139&lt;0,"VENCIDO",IF(E7139&lt;=30,"VENCE EM &lt;= 30 DIAS",IF(E7139&lt;=60,"ATENCAO (31-60 DIAS)","OK"))))</f>
        <v/>
      </c>
      <c r="G7139" s="14">
        <f>SUMIFS(Lancamentos!$G:$G,Lancamentos!$C:$C,$A7139,Lancamentos!$E:$E,$C7139,Lancamentos!$B:$B,"ENTRADA")</f>
        <v/>
      </c>
      <c r="H7139" s="14">
        <f>SUMIFS(Lancamentos!$G:$G,Lancamentos!$C:$C,$A7139,Lancamentos!$E:$E,$C7139,Lancamentos!$B:$B,"SAIDA_USO")</f>
        <v/>
      </c>
      <c r="I7139" s="14">
        <f>SUMIFS(Lancamentos!$G:$G,Lancamentos!$C:$C,$A7139,Lancamentos!$E:$E,$C7139,Lancamentos!$B:$B,"SAIDA_DESCARTE")</f>
        <v/>
      </c>
      <c r="J7139" s="14">
        <f>G7139-H7139-I7139</f>
        <v/>
      </c>
      <c r="K7139">
        <f>IF(A7139="","",IF(J7139&lt;=IFERROR(VLOOKUP(A7139,Produtos!$A:$E,5,FALSE),0),"ABAIXO DO MINIMO","OK"))</f>
        <v/>
      </c>
    </row>
    <row r="7140">
      <c r="B7140">
        <f>IFERROR(VLOOKUP(A7140,Produtos!A:B,2,FALSE),"")</f>
        <v/>
      </c>
      <c r="D7140" s="10">
        <f>IFERROR(INDEX(Lotes!$E:$E,MATCH(1,(Lotes!$A:$A=A7140)*(Lotes!$C:$C=C7140),0)),"")</f>
        <v/>
      </c>
      <c r="E7140" s="14">
        <f>IF(D7140="","",D7140-TODAY())</f>
        <v/>
      </c>
      <c r="F7140">
        <f>IF(D7140="","",IF(E7140&lt;0,"VENCIDO",IF(E7140&lt;=30,"VENCE EM &lt;= 30 DIAS",IF(E7140&lt;=60,"ATENCAO (31-60 DIAS)","OK"))))</f>
        <v/>
      </c>
      <c r="G7140" s="14">
        <f>SUMIFS(Lancamentos!$G:$G,Lancamentos!$C:$C,$A7140,Lancamentos!$E:$E,$C7140,Lancamentos!$B:$B,"ENTRADA")</f>
        <v/>
      </c>
      <c r="H7140" s="14">
        <f>SUMIFS(Lancamentos!$G:$G,Lancamentos!$C:$C,$A7140,Lancamentos!$E:$E,$C7140,Lancamentos!$B:$B,"SAIDA_USO")</f>
        <v/>
      </c>
      <c r="I7140" s="14">
        <f>SUMIFS(Lancamentos!$G:$G,Lancamentos!$C:$C,$A7140,Lancamentos!$E:$E,$C7140,Lancamentos!$B:$B,"SAIDA_DESCARTE")</f>
        <v/>
      </c>
      <c r="J7140" s="14">
        <f>G7140-H7140-I7140</f>
        <v/>
      </c>
      <c r="K7140">
        <f>IF(A7140="","",IF(J7140&lt;=IFERROR(VLOOKUP(A7140,Produtos!$A:$E,5,FALSE),0),"ABAIXO DO MINIMO","OK"))</f>
        <v/>
      </c>
    </row>
    <row r="7141">
      <c r="B7141">
        <f>IFERROR(VLOOKUP(A7141,Produtos!A:B,2,FALSE),"")</f>
        <v/>
      </c>
      <c r="D7141" s="10">
        <f>IFERROR(INDEX(Lotes!$E:$E,MATCH(1,(Lotes!$A:$A=A7141)*(Lotes!$C:$C=C7141),0)),"")</f>
        <v/>
      </c>
      <c r="E7141" s="14">
        <f>IF(D7141="","",D7141-TODAY())</f>
        <v/>
      </c>
      <c r="F7141">
        <f>IF(D7141="","",IF(E7141&lt;0,"VENCIDO",IF(E7141&lt;=30,"VENCE EM &lt;= 30 DIAS",IF(E7141&lt;=60,"ATENCAO (31-60 DIAS)","OK"))))</f>
        <v/>
      </c>
      <c r="G7141" s="14">
        <f>SUMIFS(Lancamentos!$G:$G,Lancamentos!$C:$C,$A7141,Lancamentos!$E:$E,$C7141,Lancamentos!$B:$B,"ENTRADA")</f>
        <v/>
      </c>
      <c r="H7141" s="14">
        <f>SUMIFS(Lancamentos!$G:$G,Lancamentos!$C:$C,$A7141,Lancamentos!$E:$E,$C7141,Lancamentos!$B:$B,"SAIDA_USO")</f>
        <v/>
      </c>
      <c r="I7141" s="14">
        <f>SUMIFS(Lancamentos!$G:$G,Lancamentos!$C:$C,$A7141,Lancamentos!$E:$E,$C7141,Lancamentos!$B:$B,"SAIDA_DESCARTE")</f>
        <v/>
      </c>
      <c r="J7141" s="14">
        <f>G7141-H7141-I7141</f>
        <v/>
      </c>
      <c r="K7141">
        <f>IF(A7141="","",IF(J7141&lt;=IFERROR(VLOOKUP(A7141,Produtos!$A:$E,5,FALSE),0),"ABAIXO DO MINIMO","OK"))</f>
        <v/>
      </c>
    </row>
    <row r="7142">
      <c r="B7142">
        <f>IFERROR(VLOOKUP(A7142,Produtos!A:B,2,FALSE),"")</f>
        <v/>
      </c>
      <c r="D7142" s="10">
        <f>IFERROR(INDEX(Lotes!$E:$E,MATCH(1,(Lotes!$A:$A=A7142)*(Lotes!$C:$C=C7142),0)),"")</f>
        <v/>
      </c>
      <c r="E7142" s="14">
        <f>IF(D7142="","",D7142-TODAY())</f>
        <v/>
      </c>
      <c r="F7142">
        <f>IF(D7142="","",IF(E7142&lt;0,"VENCIDO",IF(E7142&lt;=30,"VENCE EM &lt;= 30 DIAS",IF(E7142&lt;=60,"ATENCAO (31-60 DIAS)","OK"))))</f>
        <v/>
      </c>
      <c r="G7142" s="14">
        <f>SUMIFS(Lancamentos!$G:$G,Lancamentos!$C:$C,$A7142,Lancamentos!$E:$E,$C7142,Lancamentos!$B:$B,"ENTRADA")</f>
        <v/>
      </c>
      <c r="H7142" s="14">
        <f>SUMIFS(Lancamentos!$G:$G,Lancamentos!$C:$C,$A7142,Lancamentos!$E:$E,$C7142,Lancamentos!$B:$B,"SAIDA_USO")</f>
        <v/>
      </c>
      <c r="I7142" s="14">
        <f>SUMIFS(Lancamentos!$G:$G,Lancamentos!$C:$C,$A7142,Lancamentos!$E:$E,$C7142,Lancamentos!$B:$B,"SAIDA_DESCARTE")</f>
        <v/>
      </c>
      <c r="J7142" s="14">
        <f>G7142-H7142-I7142</f>
        <v/>
      </c>
      <c r="K7142">
        <f>IF(A7142="","",IF(J7142&lt;=IFERROR(VLOOKUP(A7142,Produtos!$A:$E,5,FALSE),0),"ABAIXO DO MINIMO","OK"))</f>
        <v/>
      </c>
    </row>
    <row r="7143">
      <c r="B7143">
        <f>IFERROR(VLOOKUP(A7143,Produtos!A:B,2,FALSE),"")</f>
        <v/>
      </c>
      <c r="D7143" s="10">
        <f>IFERROR(INDEX(Lotes!$E:$E,MATCH(1,(Lotes!$A:$A=A7143)*(Lotes!$C:$C=C7143),0)),"")</f>
        <v/>
      </c>
      <c r="E7143" s="14">
        <f>IF(D7143="","",D7143-TODAY())</f>
        <v/>
      </c>
      <c r="F7143">
        <f>IF(D7143="","",IF(E7143&lt;0,"VENCIDO",IF(E7143&lt;=30,"VENCE EM &lt;= 30 DIAS",IF(E7143&lt;=60,"ATENCAO (31-60 DIAS)","OK"))))</f>
        <v/>
      </c>
      <c r="G7143" s="14">
        <f>SUMIFS(Lancamentos!$G:$G,Lancamentos!$C:$C,$A7143,Lancamentos!$E:$E,$C7143,Lancamentos!$B:$B,"ENTRADA")</f>
        <v/>
      </c>
      <c r="H7143" s="14">
        <f>SUMIFS(Lancamentos!$G:$G,Lancamentos!$C:$C,$A7143,Lancamentos!$E:$E,$C7143,Lancamentos!$B:$B,"SAIDA_USO")</f>
        <v/>
      </c>
      <c r="I7143" s="14">
        <f>SUMIFS(Lancamentos!$G:$G,Lancamentos!$C:$C,$A7143,Lancamentos!$E:$E,$C7143,Lancamentos!$B:$B,"SAIDA_DESCARTE")</f>
        <v/>
      </c>
      <c r="J7143" s="14">
        <f>G7143-H7143-I7143</f>
        <v/>
      </c>
      <c r="K7143">
        <f>IF(A7143="","",IF(J7143&lt;=IFERROR(VLOOKUP(A7143,Produtos!$A:$E,5,FALSE),0),"ABAIXO DO MINIMO","OK"))</f>
        <v/>
      </c>
    </row>
    <row r="7144">
      <c r="B7144">
        <f>IFERROR(VLOOKUP(A7144,Produtos!A:B,2,FALSE),"")</f>
        <v/>
      </c>
      <c r="D7144" s="10">
        <f>IFERROR(INDEX(Lotes!$E:$E,MATCH(1,(Lotes!$A:$A=A7144)*(Lotes!$C:$C=C7144),0)),"")</f>
        <v/>
      </c>
      <c r="E7144" s="14">
        <f>IF(D7144="","",D7144-TODAY())</f>
        <v/>
      </c>
      <c r="F7144">
        <f>IF(D7144="","",IF(E7144&lt;0,"VENCIDO",IF(E7144&lt;=30,"VENCE EM &lt;= 30 DIAS",IF(E7144&lt;=60,"ATENCAO (31-60 DIAS)","OK"))))</f>
        <v/>
      </c>
      <c r="G7144" s="14">
        <f>SUMIFS(Lancamentos!$G:$G,Lancamentos!$C:$C,$A7144,Lancamentos!$E:$E,$C7144,Lancamentos!$B:$B,"ENTRADA")</f>
        <v/>
      </c>
      <c r="H7144" s="14">
        <f>SUMIFS(Lancamentos!$G:$G,Lancamentos!$C:$C,$A7144,Lancamentos!$E:$E,$C7144,Lancamentos!$B:$B,"SAIDA_USO")</f>
        <v/>
      </c>
      <c r="I7144" s="14">
        <f>SUMIFS(Lancamentos!$G:$G,Lancamentos!$C:$C,$A7144,Lancamentos!$E:$E,$C7144,Lancamentos!$B:$B,"SAIDA_DESCARTE")</f>
        <v/>
      </c>
      <c r="J7144" s="14">
        <f>G7144-H7144-I7144</f>
        <v/>
      </c>
      <c r="K7144">
        <f>IF(A7144="","",IF(J7144&lt;=IFERROR(VLOOKUP(A7144,Produtos!$A:$E,5,FALSE),0),"ABAIXO DO MINIMO","OK"))</f>
        <v/>
      </c>
    </row>
    <row r="7145">
      <c r="B7145">
        <f>IFERROR(VLOOKUP(A7145,Produtos!A:B,2,FALSE),"")</f>
        <v/>
      </c>
      <c r="D7145" s="10">
        <f>IFERROR(INDEX(Lotes!$E:$E,MATCH(1,(Lotes!$A:$A=A7145)*(Lotes!$C:$C=C7145),0)),"")</f>
        <v/>
      </c>
      <c r="E7145" s="14">
        <f>IF(D7145="","",D7145-TODAY())</f>
        <v/>
      </c>
      <c r="F7145">
        <f>IF(D7145="","",IF(E7145&lt;0,"VENCIDO",IF(E7145&lt;=30,"VENCE EM &lt;= 30 DIAS",IF(E7145&lt;=60,"ATENCAO (31-60 DIAS)","OK"))))</f>
        <v/>
      </c>
      <c r="G7145" s="14">
        <f>SUMIFS(Lancamentos!$G:$G,Lancamentos!$C:$C,$A7145,Lancamentos!$E:$E,$C7145,Lancamentos!$B:$B,"ENTRADA")</f>
        <v/>
      </c>
      <c r="H7145" s="14">
        <f>SUMIFS(Lancamentos!$G:$G,Lancamentos!$C:$C,$A7145,Lancamentos!$E:$E,$C7145,Lancamentos!$B:$B,"SAIDA_USO")</f>
        <v/>
      </c>
      <c r="I7145" s="14">
        <f>SUMIFS(Lancamentos!$G:$G,Lancamentos!$C:$C,$A7145,Lancamentos!$E:$E,$C7145,Lancamentos!$B:$B,"SAIDA_DESCARTE")</f>
        <v/>
      </c>
      <c r="J7145" s="14">
        <f>G7145-H7145-I7145</f>
        <v/>
      </c>
      <c r="K7145">
        <f>IF(A7145="","",IF(J7145&lt;=IFERROR(VLOOKUP(A7145,Produtos!$A:$E,5,FALSE),0),"ABAIXO DO MINIMO","OK"))</f>
        <v/>
      </c>
    </row>
    <row r="7146">
      <c r="B7146">
        <f>IFERROR(VLOOKUP(A7146,Produtos!A:B,2,FALSE),"")</f>
        <v/>
      </c>
      <c r="D7146" s="10">
        <f>IFERROR(INDEX(Lotes!$E:$E,MATCH(1,(Lotes!$A:$A=A7146)*(Lotes!$C:$C=C7146),0)),"")</f>
        <v/>
      </c>
      <c r="E7146" s="14">
        <f>IF(D7146="","",D7146-TODAY())</f>
        <v/>
      </c>
      <c r="F7146">
        <f>IF(D7146="","",IF(E7146&lt;0,"VENCIDO",IF(E7146&lt;=30,"VENCE EM &lt;= 30 DIAS",IF(E7146&lt;=60,"ATENCAO (31-60 DIAS)","OK"))))</f>
        <v/>
      </c>
      <c r="G7146" s="14">
        <f>SUMIFS(Lancamentos!$G:$G,Lancamentos!$C:$C,$A7146,Lancamentos!$E:$E,$C7146,Lancamentos!$B:$B,"ENTRADA")</f>
        <v/>
      </c>
      <c r="H7146" s="14">
        <f>SUMIFS(Lancamentos!$G:$G,Lancamentos!$C:$C,$A7146,Lancamentos!$E:$E,$C7146,Lancamentos!$B:$B,"SAIDA_USO")</f>
        <v/>
      </c>
      <c r="I7146" s="14">
        <f>SUMIFS(Lancamentos!$G:$G,Lancamentos!$C:$C,$A7146,Lancamentos!$E:$E,$C7146,Lancamentos!$B:$B,"SAIDA_DESCARTE")</f>
        <v/>
      </c>
      <c r="J7146" s="14">
        <f>G7146-H7146-I7146</f>
        <v/>
      </c>
      <c r="K7146">
        <f>IF(A7146="","",IF(J7146&lt;=IFERROR(VLOOKUP(A7146,Produtos!$A:$E,5,FALSE),0),"ABAIXO DO MINIMO","OK"))</f>
        <v/>
      </c>
    </row>
    <row r="7147">
      <c r="B7147">
        <f>IFERROR(VLOOKUP(A7147,Produtos!A:B,2,FALSE),"")</f>
        <v/>
      </c>
      <c r="D7147" s="10">
        <f>IFERROR(INDEX(Lotes!$E:$E,MATCH(1,(Lotes!$A:$A=A7147)*(Lotes!$C:$C=C7147),0)),"")</f>
        <v/>
      </c>
      <c r="E7147" s="14">
        <f>IF(D7147="","",D7147-TODAY())</f>
        <v/>
      </c>
      <c r="F7147">
        <f>IF(D7147="","",IF(E7147&lt;0,"VENCIDO",IF(E7147&lt;=30,"VENCE EM &lt;= 30 DIAS",IF(E7147&lt;=60,"ATENCAO (31-60 DIAS)","OK"))))</f>
        <v/>
      </c>
      <c r="G7147" s="14">
        <f>SUMIFS(Lancamentos!$G:$G,Lancamentos!$C:$C,$A7147,Lancamentos!$E:$E,$C7147,Lancamentos!$B:$B,"ENTRADA")</f>
        <v/>
      </c>
      <c r="H7147" s="14">
        <f>SUMIFS(Lancamentos!$G:$G,Lancamentos!$C:$C,$A7147,Lancamentos!$E:$E,$C7147,Lancamentos!$B:$B,"SAIDA_USO")</f>
        <v/>
      </c>
      <c r="I7147" s="14">
        <f>SUMIFS(Lancamentos!$G:$G,Lancamentos!$C:$C,$A7147,Lancamentos!$E:$E,$C7147,Lancamentos!$B:$B,"SAIDA_DESCARTE")</f>
        <v/>
      </c>
      <c r="J7147" s="14">
        <f>G7147-H7147-I7147</f>
        <v/>
      </c>
      <c r="K7147">
        <f>IF(A7147="","",IF(J7147&lt;=IFERROR(VLOOKUP(A7147,Produtos!$A:$E,5,FALSE),0),"ABAIXO DO MINIMO","OK"))</f>
        <v/>
      </c>
    </row>
    <row r="7148">
      <c r="B7148">
        <f>IFERROR(VLOOKUP(A7148,Produtos!A:B,2,FALSE),"")</f>
        <v/>
      </c>
      <c r="D7148" s="10">
        <f>IFERROR(INDEX(Lotes!$E:$E,MATCH(1,(Lotes!$A:$A=A7148)*(Lotes!$C:$C=C7148),0)),"")</f>
        <v/>
      </c>
      <c r="E7148" s="14">
        <f>IF(D7148="","",D7148-TODAY())</f>
        <v/>
      </c>
      <c r="F7148">
        <f>IF(D7148="","",IF(E7148&lt;0,"VENCIDO",IF(E7148&lt;=30,"VENCE EM &lt;= 30 DIAS",IF(E7148&lt;=60,"ATENCAO (31-60 DIAS)","OK"))))</f>
        <v/>
      </c>
      <c r="G7148" s="14">
        <f>SUMIFS(Lancamentos!$G:$G,Lancamentos!$C:$C,$A7148,Lancamentos!$E:$E,$C7148,Lancamentos!$B:$B,"ENTRADA")</f>
        <v/>
      </c>
      <c r="H7148" s="14">
        <f>SUMIFS(Lancamentos!$G:$G,Lancamentos!$C:$C,$A7148,Lancamentos!$E:$E,$C7148,Lancamentos!$B:$B,"SAIDA_USO")</f>
        <v/>
      </c>
      <c r="I7148" s="14">
        <f>SUMIFS(Lancamentos!$G:$G,Lancamentos!$C:$C,$A7148,Lancamentos!$E:$E,$C7148,Lancamentos!$B:$B,"SAIDA_DESCARTE")</f>
        <v/>
      </c>
      <c r="J7148" s="14">
        <f>G7148-H7148-I7148</f>
        <v/>
      </c>
      <c r="K7148">
        <f>IF(A7148="","",IF(J7148&lt;=IFERROR(VLOOKUP(A7148,Produtos!$A:$E,5,FALSE),0),"ABAIXO DO MINIMO","OK"))</f>
        <v/>
      </c>
    </row>
    <row r="7149">
      <c r="B7149">
        <f>IFERROR(VLOOKUP(A7149,Produtos!A:B,2,FALSE),"")</f>
        <v/>
      </c>
      <c r="D7149" s="10">
        <f>IFERROR(INDEX(Lotes!$E:$E,MATCH(1,(Lotes!$A:$A=A7149)*(Lotes!$C:$C=C7149),0)),"")</f>
        <v/>
      </c>
      <c r="E7149" s="14">
        <f>IF(D7149="","",D7149-TODAY())</f>
        <v/>
      </c>
      <c r="F7149">
        <f>IF(D7149="","",IF(E7149&lt;0,"VENCIDO",IF(E7149&lt;=30,"VENCE EM &lt;= 30 DIAS",IF(E7149&lt;=60,"ATENCAO (31-60 DIAS)","OK"))))</f>
        <v/>
      </c>
      <c r="G7149" s="14">
        <f>SUMIFS(Lancamentos!$G:$G,Lancamentos!$C:$C,$A7149,Lancamentos!$E:$E,$C7149,Lancamentos!$B:$B,"ENTRADA")</f>
        <v/>
      </c>
      <c r="H7149" s="14">
        <f>SUMIFS(Lancamentos!$G:$G,Lancamentos!$C:$C,$A7149,Lancamentos!$E:$E,$C7149,Lancamentos!$B:$B,"SAIDA_USO")</f>
        <v/>
      </c>
      <c r="I7149" s="14">
        <f>SUMIFS(Lancamentos!$G:$G,Lancamentos!$C:$C,$A7149,Lancamentos!$E:$E,$C7149,Lancamentos!$B:$B,"SAIDA_DESCARTE")</f>
        <v/>
      </c>
      <c r="J7149" s="14">
        <f>G7149-H7149-I7149</f>
        <v/>
      </c>
      <c r="K7149">
        <f>IF(A7149="","",IF(J7149&lt;=IFERROR(VLOOKUP(A7149,Produtos!$A:$E,5,FALSE),0),"ABAIXO DO MINIMO","OK"))</f>
        <v/>
      </c>
    </row>
    <row r="7150">
      <c r="B7150">
        <f>IFERROR(VLOOKUP(A7150,Produtos!A:B,2,FALSE),"")</f>
        <v/>
      </c>
      <c r="D7150" s="10">
        <f>IFERROR(INDEX(Lotes!$E:$E,MATCH(1,(Lotes!$A:$A=A7150)*(Lotes!$C:$C=C7150),0)),"")</f>
        <v/>
      </c>
      <c r="E7150" s="14">
        <f>IF(D7150="","",D7150-TODAY())</f>
        <v/>
      </c>
      <c r="F7150">
        <f>IF(D7150="","",IF(E7150&lt;0,"VENCIDO",IF(E7150&lt;=30,"VENCE EM &lt;= 30 DIAS",IF(E7150&lt;=60,"ATENCAO (31-60 DIAS)","OK"))))</f>
        <v/>
      </c>
      <c r="G7150" s="14">
        <f>SUMIFS(Lancamentos!$G:$G,Lancamentos!$C:$C,$A7150,Lancamentos!$E:$E,$C7150,Lancamentos!$B:$B,"ENTRADA")</f>
        <v/>
      </c>
      <c r="H7150" s="14">
        <f>SUMIFS(Lancamentos!$G:$G,Lancamentos!$C:$C,$A7150,Lancamentos!$E:$E,$C7150,Lancamentos!$B:$B,"SAIDA_USO")</f>
        <v/>
      </c>
      <c r="I7150" s="14">
        <f>SUMIFS(Lancamentos!$G:$G,Lancamentos!$C:$C,$A7150,Lancamentos!$E:$E,$C7150,Lancamentos!$B:$B,"SAIDA_DESCARTE")</f>
        <v/>
      </c>
      <c r="J7150" s="14">
        <f>G7150-H7150-I7150</f>
        <v/>
      </c>
      <c r="K7150">
        <f>IF(A7150="","",IF(J7150&lt;=IFERROR(VLOOKUP(A7150,Produtos!$A:$E,5,FALSE),0),"ABAIXO DO MINIMO","OK"))</f>
        <v/>
      </c>
    </row>
    <row r="7151">
      <c r="B7151">
        <f>IFERROR(VLOOKUP(A7151,Produtos!A:B,2,FALSE),"")</f>
        <v/>
      </c>
      <c r="D7151" s="10">
        <f>IFERROR(INDEX(Lotes!$E:$E,MATCH(1,(Lotes!$A:$A=A7151)*(Lotes!$C:$C=C7151),0)),"")</f>
        <v/>
      </c>
      <c r="E7151" s="14">
        <f>IF(D7151="","",D7151-TODAY())</f>
        <v/>
      </c>
      <c r="F7151">
        <f>IF(D7151="","",IF(E7151&lt;0,"VENCIDO",IF(E7151&lt;=30,"VENCE EM &lt;= 30 DIAS",IF(E7151&lt;=60,"ATENCAO (31-60 DIAS)","OK"))))</f>
        <v/>
      </c>
      <c r="G7151" s="14">
        <f>SUMIFS(Lancamentos!$G:$G,Lancamentos!$C:$C,$A7151,Lancamentos!$E:$E,$C7151,Lancamentos!$B:$B,"ENTRADA")</f>
        <v/>
      </c>
      <c r="H7151" s="14">
        <f>SUMIFS(Lancamentos!$G:$G,Lancamentos!$C:$C,$A7151,Lancamentos!$E:$E,$C7151,Lancamentos!$B:$B,"SAIDA_USO")</f>
        <v/>
      </c>
      <c r="I7151" s="14">
        <f>SUMIFS(Lancamentos!$G:$G,Lancamentos!$C:$C,$A7151,Lancamentos!$E:$E,$C7151,Lancamentos!$B:$B,"SAIDA_DESCARTE")</f>
        <v/>
      </c>
      <c r="J7151" s="14">
        <f>G7151-H7151-I7151</f>
        <v/>
      </c>
      <c r="K7151">
        <f>IF(A7151="","",IF(J7151&lt;=IFERROR(VLOOKUP(A7151,Produtos!$A:$E,5,FALSE),0),"ABAIXO DO MINIMO","OK"))</f>
        <v/>
      </c>
    </row>
    <row r="7152">
      <c r="B7152">
        <f>IFERROR(VLOOKUP(A7152,Produtos!A:B,2,FALSE),"")</f>
        <v/>
      </c>
      <c r="D7152" s="10">
        <f>IFERROR(INDEX(Lotes!$E:$E,MATCH(1,(Lotes!$A:$A=A7152)*(Lotes!$C:$C=C7152),0)),"")</f>
        <v/>
      </c>
      <c r="E7152" s="14">
        <f>IF(D7152="","",D7152-TODAY())</f>
        <v/>
      </c>
      <c r="F7152">
        <f>IF(D7152="","",IF(E7152&lt;0,"VENCIDO",IF(E7152&lt;=30,"VENCE EM &lt;= 30 DIAS",IF(E7152&lt;=60,"ATENCAO (31-60 DIAS)","OK"))))</f>
        <v/>
      </c>
      <c r="G7152" s="14">
        <f>SUMIFS(Lancamentos!$G:$G,Lancamentos!$C:$C,$A7152,Lancamentos!$E:$E,$C7152,Lancamentos!$B:$B,"ENTRADA")</f>
        <v/>
      </c>
      <c r="H7152" s="14">
        <f>SUMIFS(Lancamentos!$G:$G,Lancamentos!$C:$C,$A7152,Lancamentos!$E:$E,$C7152,Lancamentos!$B:$B,"SAIDA_USO")</f>
        <v/>
      </c>
      <c r="I7152" s="14">
        <f>SUMIFS(Lancamentos!$G:$G,Lancamentos!$C:$C,$A7152,Lancamentos!$E:$E,$C7152,Lancamentos!$B:$B,"SAIDA_DESCARTE")</f>
        <v/>
      </c>
      <c r="J7152" s="14">
        <f>G7152-H7152-I7152</f>
        <v/>
      </c>
      <c r="K7152">
        <f>IF(A7152="","",IF(J7152&lt;=IFERROR(VLOOKUP(A7152,Produtos!$A:$E,5,FALSE),0),"ABAIXO DO MINIMO","OK"))</f>
        <v/>
      </c>
    </row>
    <row r="7153">
      <c r="B7153">
        <f>IFERROR(VLOOKUP(A7153,Produtos!A:B,2,FALSE),"")</f>
        <v/>
      </c>
      <c r="D7153" s="10">
        <f>IFERROR(INDEX(Lotes!$E:$E,MATCH(1,(Lotes!$A:$A=A7153)*(Lotes!$C:$C=C7153),0)),"")</f>
        <v/>
      </c>
      <c r="E7153" s="14">
        <f>IF(D7153="","",D7153-TODAY())</f>
        <v/>
      </c>
      <c r="F7153">
        <f>IF(D7153="","",IF(E7153&lt;0,"VENCIDO",IF(E7153&lt;=30,"VENCE EM &lt;= 30 DIAS",IF(E7153&lt;=60,"ATENCAO (31-60 DIAS)","OK"))))</f>
        <v/>
      </c>
      <c r="G7153" s="14">
        <f>SUMIFS(Lancamentos!$G:$G,Lancamentos!$C:$C,$A7153,Lancamentos!$E:$E,$C7153,Lancamentos!$B:$B,"ENTRADA")</f>
        <v/>
      </c>
      <c r="H7153" s="14">
        <f>SUMIFS(Lancamentos!$G:$G,Lancamentos!$C:$C,$A7153,Lancamentos!$E:$E,$C7153,Lancamentos!$B:$B,"SAIDA_USO")</f>
        <v/>
      </c>
      <c r="I7153" s="14">
        <f>SUMIFS(Lancamentos!$G:$G,Lancamentos!$C:$C,$A7153,Lancamentos!$E:$E,$C7153,Lancamentos!$B:$B,"SAIDA_DESCARTE")</f>
        <v/>
      </c>
      <c r="J7153" s="14">
        <f>G7153-H7153-I7153</f>
        <v/>
      </c>
      <c r="K7153">
        <f>IF(A7153="","",IF(J7153&lt;=IFERROR(VLOOKUP(A7153,Produtos!$A:$E,5,FALSE),0),"ABAIXO DO MINIMO","OK"))</f>
        <v/>
      </c>
    </row>
    <row r="7154">
      <c r="B7154">
        <f>IFERROR(VLOOKUP(A7154,Produtos!A:B,2,FALSE),"")</f>
        <v/>
      </c>
      <c r="D7154" s="10">
        <f>IFERROR(INDEX(Lotes!$E:$E,MATCH(1,(Lotes!$A:$A=A7154)*(Lotes!$C:$C=C7154),0)),"")</f>
        <v/>
      </c>
      <c r="E7154" s="14">
        <f>IF(D7154="","",D7154-TODAY())</f>
        <v/>
      </c>
      <c r="F7154">
        <f>IF(D7154="","",IF(E7154&lt;0,"VENCIDO",IF(E7154&lt;=30,"VENCE EM &lt;= 30 DIAS",IF(E7154&lt;=60,"ATENCAO (31-60 DIAS)","OK"))))</f>
        <v/>
      </c>
      <c r="G7154" s="14">
        <f>SUMIFS(Lancamentos!$G:$G,Lancamentos!$C:$C,$A7154,Lancamentos!$E:$E,$C7154,Lancamentos!$B:$B,"ENTRADA")</f>
        <v/>
      </c>
      <c r="H7154" s="14">
        <f>SUMIFS(Lancamentos!$G:$G,Lancamentos!$C:$C,$A7154,Lancamentos!$E:$E,$C7154,Lancamentos!$B:$B,"SAIDA_USO")</f>
        <v/>
      </c>
      <c r="I7154" s="14">
        <f>SUMIFS(Lancamentos!$G:$G,Lancamentos!$C:$C,$A7154,Lancamentos!$E:$E,$C7154,Lancamentos!$B:$B,"SAIDA_DESCARTE")</f>
        <v/>
      </c>
      <c r="J7154" s="14">
        <f>G7154-H7154-I7154</f>
        <v/>
      </c>
      <c r="K7154">
        <f>IF(A7154="","",IF(J7154&lt;=IFERROR(VLOOKUP(A7154,Produtos!$A:$E,5,FALSE),0),"ABAIXO DO MINIMO","OK"))</f>
        <v/>
      </c>
    </row>
    <row r="7155">
      <c r="B7155">
        <f>IFERROR(VLOOKUP(A7155,Produtos!A:B,2,FALSE),"")</f>
        <v/>
      </c>
      <c r="D7155" s="10">
        <f>IFERROR(INDEX(Lotes!$E:$E,MATCH(1,(Lotes!$A:$A=A7155)*(Lotes!$C:$C=C7155),0)),"")</f>
        <v/>
      </c>
      <c r="E7155" s="14">
        <f>IF(D7155="","",D7155-TODAY())</f>
        <v/>
      </c>
      <c r="F7155">
        <f>IF(D7155="","",IF(E7155&lt;0,"VENCIDO",IF(E7155&lt;=30,"VENCE EM &lt;= 30 DIAS",IF(E7155&lt;=60,"ATENCAO (31-60 DIAS)","OK"))))</f>
        <v/>
      </c>
      <c r="G7155" s="14">
        <f>SUMIFS(Lancamentos!$G:$G,Lancamentos!$C:$C,$A7155,Lancamentos!$E:$E,$C7155,Lancamentos!$B:$B,"ENTRADA")</f>
        <v/>
      </c>
      <c r="H7155" s="14">
        <f>SUMIFS(Lancamentos!$G:$G,Lancamentos!$C:$C,$A7155,Lancamentos!$E:$E,$C7155,Lancamentos!$B:$B,"SAIDA_USO")</f>
        <v/>
      </c>
      <c r="I7155" s="14">
        <f>SUMIFS(Lancamentos!$G:$G,Lancamentos!$C:$C,$A7155,Lancamentos!$E:$E,$C7155,Lancamentos!$B:$B,"SAIDA_DESCARTE")</f>
        <v/>
      </c>
      <c r="J7155" s="14">
        <f>G7155-H7155-I7155</f>
        <v/>
      </c>
      <c r="K7155">
        <f>IF(A7155="","",IF(J7155&lt;=IFERROR(VLOOKUP(A7155,Produtos!$A:$E,5,FALSE),0),"ABAIXO DO MINIMO","OK"))</f>
        <v/>
      </c>
    </row>
    <row r="7156">
      <c r="B7156">
        <f>IFERROR(VLOOKUP(A7156,Produtos!A:B,2,FALSE),"")</f>
        <v/>
      </c>
      <c r="D7156" s="10">
        <f>IFERROR(INDEX(Lotes!$E:$E,MATCH(1,(Lotes!$A:$A=A7156)*(Lotes!$C:$C=C7156),0)),"")</f>
        <v/>
      </c>
      <c r="E7156" s="14">
        <f>IF(D7156="","",D7156-TODAY())</f>
        <v/>
      </c>
      <c r="F7156">
        <f>IF(D7156="","",IF(E7156&lt;0,"VENCIDO",IF(E7156&lt;=30,"VENCE EM &lt;= 30 DIAS",IF(E7156&lt;=60,"ATENCAO (31-60 DIAS)","OK"))))</f>
        <v/>
      </c>
      <c r="G7156" s="14">
        <f>SUMIFS(Lancamentos!$G:$G,Lancamentos!$C:$C,$A7156,Lancamentos!$E:$E,$C7156,Lancamentos!$B:$B,"ENTRADA")</f>
        <v/>
      </c>
      <c r="H7156" s="14">
        <f>SUMIFS(Lancamentos!$G:$G,Lancamentos!$C:$C,$A7156,Lancamentos!$E:$E,$C7156,Lancamentos!$B:$B,"SAIDA_USO")</f>
        <v/>
      </c>
      <c r="I7156" s="14">
        <f>SUMIFS(Lancamentos!$G:$G,Lancamentos!$C:$C,$A7156,Lancamentos!$E:$E,$C7156,Lancamentos!$B:$B,"SAIDA_DESCARTE")</f>
        <v/>
      </c>
      <c r="J7156" s="14">
        <f>G7156-H7156-I7156</f>
        <v/>
      </c>
      <c r="K7156">
        <f>IF(A7156="","",IF(J7156&lt;=IFERROR(VLOOKUP(A7156,Produtos!$A:$E,5,FALSE),0),"ABAIXO DO MINIMO","OK"))</f>
        <v/>
      </c>
    </row>
    <row r="7157">
      <c r="B7157">
        <f>IFERROR(VLOOKUP(A7157,Produtos!A:B,2,FALSE),"")</f>
        <v/>
      </c>
      <c r="D7157" s="10">
        <f>IFERROR(INDEX(Lotes!$E:$E,MATCH(1,(Lotes!$A:$A=A7157)*(Lotes!$C:$C=C7157),0)),"")</f>
        <v/>
      </c>
      <c r="E7157" s="14">
        <f>IF(D7157="","",D7157-TODAY())</f>
        <v/>
      </c>
      <c r="F7157">
        <f>IF(D7157="","",IF(E7157&lt;0,"VENCIDO",IF(E7157&lt;=30,"VENCE EM &lt;= 30 DIAS",IF(E7157&lt;=60,"ATENCAO (31-60 DIAS)","OK"))))</f>
        <v/>
      </c>
      <c r="G7157" s="14">
        <f>SUMIFS(Lancamentos!$G:$G,Lancamentos!$C:$C,$A7157,Lancamentos!$E:$E,$C7157,Lancamentos!$B:$B,"ENTRADA")</f>
        <v/>
      </c>
      <c r="H7157" s="14">
        <f>SUMIFS(Lancamentos!$G:$G,Lancamentos!$C:$C,$A7157,Lancamentos!$E:$E,$C7157,Lancamentos!$B:$B,"SAIDA_USO")</f>
        <v/>
      </c>
      <c r="I7157" s="14">
        <f>SUMIFS(Lancamentos!$G:$G,Lancamentos!$C:$C,$A7157,Lancamentos!$E:$E,$C7157,Lancamentos!$B:$B,"SAIDA_DESCARTE")</f>
        <v/>
      </c>
      <c r="J7157" s="14">
        <f>G7157-H7157-I7157</f>
        <v/>
      </c>
      <c r="K7157">
        <f>IF(A7157="","",IF(J7157&lt;=IFERROR(VLOOKUP(A7157,Produtos!$A:$E,5,FALSE),0),"ABAIXO DO MINIMO","OK"))</f>
        <v/>
      </c>
    </row>
    <row r="7158">
      <c r="B7158">
        <f>IFERROR(VLOOKUP(A7158,Produtos!A:B,2,FALSE),"")</f>
        <v/>
      </c>
      <c r="D7158" s="10">
        <f>IFERROR(INDEX(Lotes!$E:$E,MATCH(1,(Lotes!$A:$A=A7158)*(Lotes!$C:$C=C7158),0)),"")</f>
        <v/>
      </c>
      <c r="E7158" s="14">
        <f>IF(D7158="","",D7158-TODAY())</f>
        <v/>
      </c>
      <c r="F7158">
        <f>IF(D7158="","",IF(E7158&lt;0,"VENCIDO",IF(E7158&lt;=30,"VENCE EM &lt;= 30 DIAS",IF(E7158&lt;=60,"ATENCAO (31-60 DIAS)","OK"))))</f>
        <v/>
      </c>
      <c r="G7158" s="14">
        <f>SUMIFS(Lancamentos!$G:$G,Lancamentos!$C:$C,$A7158,Lancamentos!$E:$E,$C7158,Lancamentos!$B:$B,"ENTRADA")</f>
        <v/>
      </c>
      <c r="H7158" s="14">
        <f>SUMIFS(Lancamentos!$G:$G,Lancamentos!$C:$C,$A7158,Lancamentos!$E:$E,$C7158,Lancamentos!$B:$B,"SAIDA_USO")</f>
        <v/>
      </c>
      <c r="I7158" s="14">
        <f>SUMIFS(Lancamentos!$G:$G,Lancamentos!$C:$C,$A7158,Lancamentos!$E:$E,$C7158,Lancamentos!$B:$B,"SAIDA_DESCARTE")</f>
        <v/>
      </c>
      <c r="J7158" s="14">
        <f>G7158-H7158-I7158</f>
        <v/>
      </c>
      <c r="K7158">
        <f>IF(A7158="","",IF(J7158&lt;=IFERROR(VLOOKUP(A7158,Produtos!$A:$E,5,FALSE),0),"ABAIXO DO MINIMO","OK"))</f>
        <v/>
      </c>
    </row>
    <row r="7159">
      <c r="B7159">
        <f>IFERROR(VLOOKUP(A7159,Produtos!A:B,2,FALSE),"")</f>
        <v/>
      </c>
      <c r="D7159" s="10">
        <f>IFERROR(INDEX(Lotes!$E:$E,MATCH(1,(Lotes!$A:$A=A7159)*(Lotes!$C:$C=C7159),0)),"")</f>
        <v/>
      </c>
      <c r="E7159" s="14">
        <f>IF(D7159="","",D7159-TODAY())</f>
        <v/>
      </c>
      <c r="F7159">
        <f>IF(D7159="","",IF(E7159&lt;0,"VENCIDO",IF(E7159&lt;=30,"VENCE EM &lt;= 30 DIAS",IF(E7159&lt;=60,"ATENCAO (31-60 DIAS)","OK"))))</f>
        <v/>
      </c>
      <c r="G7159" s="14">
        <f>SUMIFS(Lancamentos!$G:$G,Lancamentos!$C:$C,$A7159,Lancamentos!$E:$E,$C7159,Lancamentos!$B:$B,"ENTRADA")</f>
        <v/>
      </c>
      <c r="H7159" s="14">
        <f>SUMIFS(Lancamentos!$G:$G,Lancamentos!$C:$C,$A7159,Lancamentos!$E:$E,$C7159,Lancamentos!$B:$B,"SAIDA_USO")</f>
        <v/>
      </c>
      <c r="I7159" s="14">
        <f>SUMIFS(Lancamentos!$G:$G,Lancamentos!$C:$C,$A7159,Lancamentos!$E:$E,$C7159,Lancamentos!$B:$B,"SAIDA_DESCARTE")</f>
        <v/>
      </c>
      <c r="J7159" s="14">
        <f>G7159-H7159-I7159</f>
        <v/>
      </c>
      <c r="K7159">
        <f>IF(A7159="","",IF(J7159&lt;=IFERROR(VLOOKUP(A7159,Produtos!$A:$E,5,FALSE),0),"ABAIXO DO MINIMO","OK"))</f>
        <v/>
      </c>
    </row>
    <row r="7160">
      <c r="B7160">
        <f>IFERROR(VLOOKUP(A7160,Produtos!A:B,2,FALSE),"")</f>
        <v/>
      </c>
      <c r="D7160" s="10">
        <f>IFERROR(INDEX(Lotes!$E:$E,MATCH(1,(Lotes!$A:$A=A7160)*(Lotes!$C:$C=C7160),0)),"")</f>
        <v/>
      </c>
      <c r="E7160" s="14">
        <f>IF(D7160="","",D7160-TODAY())</f>
        <v/>
      </c>
      <c r="F7160">
        <f>IF(D7160="","",IF(E7160&lt;0,"VENCIDO",IF(E7160&lt;=30,"VENCE EM &lt;= 30 DIAS",IF(E7160&lt;=60,"ATENCAO (31-60 DIAS)","OK"))))</f>
        <v/>
      </c>
      <c r="G7160" s="14">
        <f>SUMIFS(Lancamentos!$G:$G,Lancamentos!$C:$C,$A7160,Lancamentos!$E:$E,$C7160,Lancamentos!$B:$B,"ENTRADA")</f>
        <v/>
      </c>
      <c r="H7160" s="14">
        <f>SUMIFS(Lancamentos!$G:$G,Lancamentos!$C:$C,$A7160,Lancamentos!$E:$E,$C7160,Lancamentos!$B:$B,"SAIDA_USO")</f>
        <v/>
      </c>
      <c r="I7160" s="14">
        <f>SUMIFS(Lancamentos!$G:$G,Lancamentos!$C:$C,$A7160,Lancamentos!$E:$E,$C7160,Lancamentos!$B:$B,"SAIDA_DESCARTE")</f>
        <v/>
      </c>
      <c r="J7160" s="14">
        <f>G7160-H7160-I7160</f>
        <v/>
      </c>
      <c r="K7160">
        <f>IF(A7160="","",IF(J7160&lt;=IFERROR(VLOOKUP(A7160,Produtos!$A:$E,5,FALSE),0),"ABAIXO DO MINIMO","OK"))</f>
        <v/>
      </c>
    </row>
    <row r="7161">
      <c r="B7161">
        <f>IFERROR(VLOOKUP(A7161,Produtos!A:B,2,FALSE),"")</f>
        <v/>
      </c>
      <c r="D7161" s="10">
        <f>IFERROR(INDEX(Lotes!$E:$E,MATCH(1,(Lotes!$A:$A=A7161)*(Lotes!$C:$C=C7161),0)),"")</f>
        <v/>
      </c>
      <c r="E7161" s="14">
        <f>IF(D7161="","",D7161-TODAY())</f>
        <v/>
      </c>
      <c r="F7161">
        <f>IF(D7161="","",IF(E7161&lt;0,"VENCIDO",IF(E7161&lt;=30,"VENCE EM &lt;= 30 DIAS",IF(E7161&lt;=60,"ATENCAO (31-60 DIAS)","OK"))))</f>
        <v/>
      </c>
      <c r="G7161" s="14">
        <f>SUMIFS(Lancamentos!$G:$G,Lancamentos!$C:$C,$A7161,Lancamentos!$E:$E,$C7161,Lancamentos!$B:$B,"ENTRADA")</f>
        <v/>
      </c>
      <c r="H7161" s="14">
        <f>SUMIFS(Lancamentos!$G:$G,Lancamentos!$C:$C,$A7161,Lancamentos!$E:$E,$C7161,Lancamentos!$B:$B,"SAIDA_USO")</f>
        <v/>
      </c>
      <c r="I7161" s="14">
        <f>SUMIFS(Lancamentos!$G:$G,Lancamentos!$C:$C,$A7161,Lancamentos!$E:$E,$C7161,Lancamentos!$B:$B,"SAIDA_DESCARTE")</f>
        <v/>
      </c>
      <c r="J7161" s="14">
        <f>G7161-H7161-I7161</f>
        <v/>
      </c>
      <c r="K7161">
        <f>IF(A7161="","",IF(J7161&lt;=IFERROR(VLOOKUP(A7161,Produtos!$A:$E,5,FALSE),0),"ABAIXO DO MINIMO","OK"))</f>
        <v/>
      </c>
    </row>
    <row r="7162">
      <c r="B7162">
        <f>IFERROR(VLOOKUP(A7162,Produtos!A:B,2,FALSE),"")</f>
        <v/>
      </c>
      <c r="D7162" s="10">
        <f>IFERROR(INDEX(Lotes!$E:$E,MATCH(1,(Lotes!$A:$A=A7162)*(Lotes!$C:$C=C7162),0)),"")</f>
        <v/>
      </c>
      <c r="E7162" s="14">
        <f>IF(D7162="","",D7162-TODAY())</f>
        <v/>
      </c>
      <c r="F7162">
        <f>IF(D7162="","",IF(E7162&lt;0,"VENCIDO",IF(E7162&lt;=30,"VENCE EM &lt;= 30 DIAS",IF(E7162&lt;=60,"ATENCAO (31-60 DIAS)","OK"))))</f>
        <v/>
      </c>
      <c r="G7162" s="14">
        <f>SUMIFS(Lancamentos!$G:$G,Lancamentos!$C:$C,$A7162,Lancamentos!$E:$E,$C7162,Lancamentos!$B:$B,"ENTRADA")</f>
        <v/>
      </c>
      <c r="H7162" s="14">
        <f>SUMIFS(Lancamentos!$G:$G,Lancamentos!$C:$C,$A7162,Lancamentos!$E:$E,$C7162,Lancamentos!$B:$B,"SAIDA_USO")</f>
        <v/>
      </c>
      <c r="I7162" s="14">
        <f>SUMIFS(Lancamentos!$G:$G,Lancamentos!$C:$C,$A7162,Lancamentos!$E:$E,$C7162,Lancamentos!$B:$B,"SAIDA_DESCARTE")</f>
        <v/>
      </c>
      <c r="J7162" s="14">
        <f>G7162-H7162-I7162</f>
        <v/>
      </c>
      <c r="K7162">
        <f>IF(A7162="","",IF(J7162&lt;=IFERROR(VLOOKUP(A7162,Produtos!$A:$E,5,FALSE),0),"ABAIXO DO MINIMO","OK"))</f>
        <v/>
      </c>
    </row>
    <row r="7163">
      <c r="B7163">
        <f>IFERROR(VLOOKUP(A7163,Produtos!A:B,2,FALSE),"")</f>
        <v/>
      </c>
      <c r="D7163" s="10">
        <f>IFERROR(INDEX(Lotes!$E:$E,MATCH(1,(Lotes!$A:$A=A7163)*(Lotes!$C:$C=C7163),0)),"")</f>
        <v/>
      </c>
      <c r="E7163" s="14">
        <f>IF(D7163="","",D7163-TODAY())</f>
        <v/>
      </c>
      <c r="F7163">
        <f>IF(D7163="","",IF(E7163&lt;0,"VENCIDO",IF(E7163&lt;=30,"VENCE EM &lt;= 30 DIAS",IF(E7163&lt;=60,"ATENCAO (31-60 DIAS)","OK"))))</f>
        <v/>
      </c>
      <c r="G7163" s="14">
        <f>SUMIFS(Lancamentos!$G:$G,Lancamentos!$C:$C,$A7163,Lancamentos!$E:$E,$C7163,Lancamentos!$B:$B,"ENTRADA")</f>
        <v/>
      </c>
      <c r="H7163" s="14">
        <f>SUMIFS(Lancamentos!$G:$G,Lancamentos!$C:$C,$A7163,Lancamentos!$E:$E,$C7163,Lancamentos!$B:$B,"SAIDA_USO")</f>
        <v/>
      </c>
      <c r="I7163" s="14">
        <f>SUMIFS(Lancamentos!$G:$G,Lancamentos!$C:$C,$A7163,Lancamentos!$E:$E,$C7163,Lancamentos!$B:$B,"SAIDA_DESCARTE")</f>
        <v/>
      </c>
      <c r="J7163" s="14">
        <f>G7163-H7163-I7163</f>
        <v/>
      </c>
      <c r="K7163">
        <f>IF(A7163="","",IF(J7163&lt;=IFERROR(VLOOKUP(A7163,Produtos!$A:$E,5,FALSE),0),"ABAIXO DO MINIMO","OK"))</f>
        <v/>
      </c>
    </row>
    <row r="7164">
      <c r="B7164">
        <f>IFERROR(VLOOKUP(A7164,Produtos!A:B,2,FALSE),"")</f>
        <v/>
      </c>
      <c r="D7164" s="10">
        <f>IFERROR(INDEX(Lotes!$E:$E,MATCH(1,(Lotes!$A:$A=A7164)*(Lotes!$C:$C=C7164),0)),"")</f>
        <v/>
      </c>
      <c r="E7164" s="14">
        <f>IF(D7164="","",D7164-TODAY())</f>
        <v/>
      </c>
      <c r="F7164">
        <f>IF(D7164="","",IF(E7164&lt;0,"VENCIDO",IF(E7164&lt;=30,"VENCE EM &lt;= 30 DIAS",IF(E7164&lt;=60,"ATENCAO (31-60 DIAS)","OK"))))</f>
        <v/>
      </c>
      <c r="G7164" s="14">
        <f>SUMIFS(Lancamentos!$G:$G,Lancamentos!$C:$C,$A7164,Lancamentos!$E:$E,$C7164,Lancamentos!$B:$B,"ENTRADA")</f>
        <v/>
      </c>
      <c r="H7164" s="14">
        <f>SUMIFS(Lancamentos!$G:$G,Lancamentos!$C:$C,$A7164,Lancamentos!$E:$E,$C7164,Lancamentos!$B:$B,"SAIDA_USO")</f>
        <v/>
      </c>
      <c r="I7164" s="14">
        <f>SUMIFS(Lancamentos!$G:$G,Lancamentos!$C:$C,$A7164,Lancamentos!$E:$E,$C7164,Lancamentos!$B:$B,"SAIDA_DESCARTE")</f>
        <v/>
      </c>
      <c r="J7164" s="14">
        <f>G7164-H7164-I7164</f>
        <v/>
      </c>
      <c r="K7164">
        <f>IF(A7164="","",IF(J7164&lt;=IFERROR(VLOOKUP(A7164,Produtos!$A:$E,5,FALSE),0),"ABAIXO DO MINIMO","OK"))</f>
        <v/>
      </c>
    </row>
    <row r="7165">
      <c r="B7165">
        <f>IFERROR(VLOOKUP(A7165,Produtos!A:B,2,FALSE),"")</f>
        <v/>
      </c>
      <c r="D7165" s="10">
        <f>IFERROR(INDEX(Lotes!$E:$E,MATCH(1,(Lotes!$A:$A=A7165)*(Lotes!$C:$C=C7165),0)),"")</f>
        <v/>
      </c>
      <c r="E7165" s="14">
        <f>IF(D7165="","",D7165-TODAY())</f>
        <v/>
      </c>
      <c r="F7165">
        <f>IF(D7165="","",IF(E7165&lt;0,"VENCIDO",IF(E7165&lt;=30,"VENCE EM &lt;= 30 DIAS",IF(E7165&lt;=60,"ATENCAO (31-60 DIAS)","OK"))))</f>
        <v/>
      </c>
      <c r="G7165" s="14">
        <f>SUMIFS(Lancamentos!$G:$G,Lancamentos!$C:$C,$A7165,Lancamentos!$E:$E,$C7165,Lancamentos!$B:$B,"ENTRADA")</f>
        <v/>
      </c>
      <c r="H7165" s="14">
        <f>SUMIFS(Lancamentos!$G:$G,Lancamentos!$C:$C,$A7165,Lancamentos!$E:$E,$C7165,Lancamentos!$B:$B,"SAIDA_USO")</f>
        <v/>
      </c>
      <c r="I7165" s="14">
        <f>SUMIFS(Lancamentos!$G:$G,Lancamentos!$C:$C,$A7165,Lancamentos!$E:$E,$C7165,Lancamentos!$B:$B,"SAIDA_DESCARTE")</f>
        <v/>
      </c>
      <c r="J7165" s="14">
        <f>G7165-H7165-I7165</f>
        <v/>
      </c>
      <c r="K7165">
        <f>IF(A7165="","",IF(J7165&lt;=IFERROR(VLOOKUP(A7165,Produtos!$A:$E,5,FALSE),0),"ABAIXO DO MINIMO","OK"))</f>
        <v/>
      </c>
    </row>
    <row r="7166">
      <c r="B7166">
        <f>IFERROR(VLOOKUP(A7166,Produtos!A:B,2,FALSE),"")</f>
        <v/>
      </c>
      <c r="D7166" s="10">
        <f>IFERROR(INDEX(Lotes!$E:$E,MATCH(1,(Lotes!$A:$A=A7166)*(Lotes!$C:$C=C7166),0)),"")</f>
        <v/>
      </c>
      <c r="E7166" s="14">
        <f>IF(D7166="","",D7166-TODAY())</f>
        <v/>
      </c>
      <c r="F7166">
        <f>IF(D7166="","",IF(E7166&lt;0,"VENCIDO",IF(E7166&lt;=30,"VENCE EM &lt;= 30 DIAS",IF(E7166&lt;=60,"ATENCAO (31-60 DIAS)","OK"))))</f>
        <v/>
      </c>
      <c r="G7166" s="14">
        <f>SUMIFS(Lancamentos!$G:$G,Lancamentos!$C:$C,$A7166,Lancamentos!$E:$E,$C7166,Lancamentos!$B:$B,"ENTRADA")</f>
        <v/>
      </c>
      <c r="H7166" s="14">
        <f>SUMIFS(Lancamentos!$G:$G,Lancamentos!$C:$C,$A7166,Lancamentos!$E:$E,$C7166,Lancamentos!$B:$B,"SAIDA_USO")</f>
        <v/>
      </c>
      <c r="I7166" s="14">
        <f>SUMIFS(Lancamentos!$G:$G,Lancamentos!$C:$C,$A7166,Lancamentos!$E:$E,$C7166,Lancamentos!$B:$B,"SAIDA_DESCARTE")</f>
        <v/>
      </c>
      <c r="J7166" s="14">
        <f>G7166-H7166-I7166</f>
        <v/>
      </c>
      <c r="K7166">
        <f>IF(A7166="","",IF(J7166&lt;=IFERROR(VLOOKUP(A7166,Produtos!$A:$E,5,FALSE),0),"ABAIXO DO MINIMO","OK"))</f>
        <v/>
      </c>
    </row>
    <row r="7167">
      <c r="B7167">
        <f>IFERROR(VLOOKUP(A7167,Produtos!A:B,2,FALSE),"")</f>
        <v/>
      </c>
      <c r="D7167" s="10">
        <f>IFERROR(INDEX(Lotes!$E:$E,MATCH(1,(Lotes!$A:$A=A7167)*(Lotes!$C:$C=C7167),0)),"")</f>
        <v/>
      </c>
      <c r="E7167" s="14">
        <f>IF(D7167="","",D7167-TODAY())</f>
        <v/>
      </c>
      <c r="F7167">
        <f>IF(D7167="","",IF(E7167&lt;0,"VENCIDO",IF(E7167&lt;=30,"VENCE EM &lt;= 30 DIAS",IF(E7167&lt;=60,"ATENCAO (31-60 DIAS)","OK"))))</f>
        <v/>
      </c>
      <c r="G7167" s="14">
        <f>SUMIFS(Lancamentos!$G:$G,Lancamentos!$C:$C,$A7167,Lancamentos!$E:$E,$C7167,Lancamentos!$B:$B,"ENTRADA")</f>
        <v/>
      </c>
      <c r="H7167" s="14">
        <f>SUMIFS(Lancamentos!$G:$G,Lancamentos!$C:$C,$A7167,Lancamentos!$E:$E,$C7167,Lancamentos!$B:$B,"SAIDA_USO")</f>
        <v/>
      </c>
      <c r="I7167" s="14">
        <f>SUMIFS(Lancamentos!$G:$G,Lancamentos!$C:$C,$A7167,Lancamentos!$E:$E,$C7167,Lancamentos!$B:$B,"SAIDA_DESCARTE")</f>
        <v/>
      </c>
      <c r="J7167" s="14">
        <f>G7167-H7167-I7167</f>
        <v/>
      </c>
      <c r="K7167">
        <f>IF(A7167="","",IF(J7167&lt;=IFERROR(VLOOKUP(A7167,Produtos!$A:$E,5,FALSE),0),"ABAIXO DO MINIMO","OK"))</f>
        <v/>
      </c>
    </row>
    <row r="7168">
      <c r="B7168">
        <f>IFERROR(VLOOKUP(A7168,Produtos!A:B,2,FALSE),"")</f>
        <v/>
      </c>
      <c r="D7168" s="10">
        <f>IFERROR(INDEX(Lotes!$E:$E,MATCH(1,(Lotes!$A:$A=A7168)*(Lotes!$C:$C=C7168),0)),"")</f>
        <v/>
      </c>
      <c r="E7168" s="14">
        <f>IF(D7168="","",D7168-TODAY())</f>
        <v/>
      </c>
      <c r="F7168">
        <f>IF(D7168="","",IF(E7168&lt;0,"VENCIDO",IF(E7168&lt;=30,"VENCE EM &lt;= 30 DIAS",IF(E7168&lt;=60,"ATENCAO (31-60 DIAS)","OK"))))</f>
        <v/>
      </c>
      <c r="G7168" s="14">
        <f>SUMIFS(Lancamentos!$G:$G,Lancamentos!$C:$C,$A7168,Lancamentos!$E:$E,$C7168,Lancamentos!$B:$B,"ENTRADA")</f>
        <v/>
      </c>
      <c r="H7168" s="14">
        <f>SUMIFS(Lancamentos!$G:$G,Lancamentos!$C:$C,$A7168,Lancamentos!$E:$E,$C7168,Lancamentos!$B:$B,"SAIDA_USO")</f>
        <v/>
      </c>
      <c r="I7168" s="14">
        <f>SUMIFS(Lancamentos!$G:$G,Lancamentos!$C:$C,$A7168,Lancamentos!$E:$E,$C7168,Lancamentos!$B:$B,"SAIDA_DESCARTE")</f>
        <v/>
      </c>
      <c r="J7168" s="14">
        <f>G7168-H7168-I7168</f>
        <v/>
      </c>
      <c r="K7168">
        <f>IF(A7168="","",IF(J7168&lt;=IFERROR(VLOOKUP(A7168,Produtos!$A:$E,5,FALSE),0),"ABAIXO DO MINIMO","OK"))</f>
        <v/>
      </c>
    </row>
    <row r="7169">
      <c r="B7169">
        <f>IFERROR(VLOOKUP(A7169,Produtos!A:B,2,FALSE),"")</f>
        <v/>
      </c>
      <c r="D7169" s="10">
        <f>IFERROR(INDEX(Lotes!$E:$E,MATCH(1,(Lotes!$A:$A=A7169)*(Lotes!$C:$C=C7169),0)),"")</f>
        <v/>
      </c>
      <c r="E7169" s="14">
        <f>IF(D7169="","",D7169-TODAY())</f>
        <v/>
      </c>
      <c r="F7169">
        <f>IF(D7169="","",IF(E7169&lt;0,"VENCIDO",IF(E7169&lt;=30,"VENCE EM &lt;= 30 DIAS",IF(E7169&lt;=60,"ATENCAO (31-60 DIAS)","OK"))))</f>
        <v/>
      </c>
      <c r="G7169" s="14">
        <f>SUMIFS(Lancamentos!$G:$G,Lancamentos!$C:$C,$A7169,Lancamentos!$E:$E,$C7169,Lancamentos!$B:$B,"ENTRADA")</f>
        <v/>
      </c>
      <c r="H7169" s="14">
        <f>SUMIFS(Lancamentos!$G:$G,Lancamentos!$C:$C,$A7169,Lancamentos!$E:$E,$C7169,Lancamentos!$B:$B,"SAIDA_USO")</f>
        <v/>
      </c>
      <c r="I7169" s="14">
        <f>SUMIFS(Lancamentos!$G:$G,Lancamentos!$C:$C,$A7169,Lancamentos!$E:$E,$C7169,Lancamentos!$B:$B,"SAIDA_DESCARTE")</f>
        <v/>
      </c>
      <c r="J7169" s="14">
        <f>G7169-H7169-I7169</f>
        <v/>
      </c>
      <c r="K7169">
        <f>IF(A7169="","",IF(J7169&lt;=IFERROR(VLOOKUP(A7169,Produtos!$A:$E,5,FALSE),0),"ABAIXO DO MINIMO","OK"))</f>
        <v/>
      </c>
    </row>
    <row r="7170">
      <c r="B7170">
        <f>IFERROR(VLOOKUP(A7170,Produtos!A:B,2,FALSE),"")</f>
        <v/>
      </c>
      <c r="D7170" s="10">
        <f>IFERROR(INDEX(Lotes!$E:$E,MATCH(1,(Lotes!$A:$A=A7170)*(Lotes!$C:$C=C7170),0)),"")</f>
        <v/>
      </c>
      <c r="E7170" s="14">
        <f>IF(D7170="","",D7170-TODAY())</f>
        <v/>
      </c>
      <c r="F7170">
        <f>IF(D7170="","",IF(E7170&lt;0,"VENCIDO",IF(E7170&lt;=30,"VENCE EM &lt;= 30 DIAS",IF(E7170&lt;=60,"ATENCAO (31-60 DIAS)","OK"))))</f>
        <v/>
      </c>
      <c r="G7170" s="14">
        <f>SUMIFS(Lancamentos!$G:$G,Lancamentos!$C:$C,$A7170,Lancamentos!$E:$E,$C7170,Lancamentos!$B:$B,"ENTRADA")</f>
        <v/>
      </c>
      <c r="H7170" s="14">
        <f>SUMIFS(Lancamentos!$G:$G,Lancamentos!$C:$C,$A7170,Lancamentos!$E:$E,$C7170,Lancamentos!$B:$B,"SAIDA_USO")</f>
        <v/>
      </c>
      <c r="I7170" s="14">
        <f>SUMIFS(Lancamentos!$G:$G,Lancamentos!$C:$C,$A7170,Lancamentos!$E:$E,$C7170,Lancamentos!$B:$B,"SAIDA_DESCARTE")</f>
        <v/>
      </c>
      <c r="J7170" s="14">
        <f>G7170-H7170-I7170</f>
        <v/>
      </c>
      <c r="K7170">
        <f>IF(A7170="","",IF(J7170&lt;=IFERROR(VLOOKUP(A7170,Produtos!$A:$E,5,FALSE),0),"ABAIXO DO MINIMO","OK"))</f>
        <v/>
      </c>
    </row>
    <row r="7171">
      <c r="B7171">
        <f>IFERROR(VLOOKUP(A7171,Produtos!A:B,2,FALSE),"")</f>
        <v/>
      </c>
      <c r="D7171" s="10">
        <f>IFERROR(INDEX(Lotes!$E:$E,MATCH(1,(Lotes!$A:$A=A7171)*(Lotes!$C:$C=C7171),0)),"")</f>
        <v/>
      </c>
      <c r="E7171" s="14">
        <f>IF(D7171="","",D7171-TODAY())</f>
        <v/>
      </c>
      <c r="F7171">
        <f>IF(D7171="","",IF(E7171&lt;0,"VENCIDO",IF(E7171&lt;=30,"VENCE EM &lt;= 30 DIAS",IF(E7171&lt;=60,"ATENCAO (31-60 DIAS)","OK"))))</f>
        <v/>
      </c>
      <c r="G7171" s="14">
        <f>SUMIFS(Lancamentos!$G:$G,Lancamentos!$C:$C,$A7171,Lancamentos!$E:$E,$C7171,Lancamentos!$B:$B,"ENTRADA")</f>
        <v/>
      </c>
      <c r="H7171" s="14">
        <f>SUMIFS(Lancamentos!$G:$G,Lancamentos!$C:$C,$A7171,Lancamentos!$E:$E,$C7171,Lancamentos!$B:$B,"SAIDA_USO")</f>
        <v/>
      </c>
      <c r="I7171" s="14">
        <f>SUMIFS(Lancamentos!$G:$G,Lancamentos!$C:$C,$A7171,Lancamentos!$E:$E,$C7171,Lancamentos!$B:$B,"SAIDA_DESCARTE")</f>
        <v/>
      </c>
      <c r="J7171" s="14">
        <f>G7171-H7171-I7171</f>
        <v/>
      </c>
      <c r="K7171">
        <f>IF(A7171="","",IF(J7171&lt;=IFERROR(VLOOKUP(A7171,Produtos!$A:$E,5,FALSE),0),"ABAIXO DO MINIMO","OK"))</f>
        <v/>
      </c>
    </row>
    <row r="7172">
      <c r="B7172">
        <f>IFERROR(VLOOKUP(A7172,Produtos!A:B,2,FALSE),"")</f>
        <v/>
      </c>
      <c r="D7172" s="10">
        <f>IFERROR(INDEX(Lotes!$E:$E,MATCH(1,(Lotes!$A:$A=A7172)*(Lotes!$C:$C=C7172),0)),"")</f>
        <v/>
      </c>
      <c r="E7172" s="14">
        <f>IF(D7172="","",D7172-TODAY())</f>
        <v/>
      </c>
      <c r="F7172">
        <f>IF(D7172="","",IF(E7172&lt;0,"VENCIDO",IF(E7172&lt;=30,"VENCE EM &lt;= 30 DIAS",IF(E7172&lt;=60,"ATENCAO (31-60 DIAS)","OK"))))</f>
        <v/>
      </c>
      <c r="G7172" s="14">
        <f>SUMIFS(Lancamentos!$G:$G,Lancamentos!$C:$C,$A7172,Lancamentos!$E:$E,$C7172,Lancamentos!$B:$B,"ENTRADA")</f>
        <v/>
      </c>
      <c r="H7172" s="14">
        <f>SUMIFS(Lancamentos!$G:$G,Lancamentos!$C:$C,$A7172,Lancamentos!$E:$E,$C7172,Lancamentos!$B:$B,"SAIDA_USO")</f>
        <v/>
      </c>
      <c r="I7172" s="14">
        <f>SUMIFS(Lancamentos!$G:$G,Lancamentos!$C:$C,$A7172,Lancamentos!$E:$E,$C7172,Lancamentos!$B:$B,"SAIDA_DESCARTE")</f>
        <v/>
      </c>
      <c r="J7172" s="14">
        <f>G7172-H7172-I7172</f>
        <v/>
      </c>
      <c r="K7172">
        <f>IF(A7172="","",IF(J7172&lt;=IFERROR(VLOOKUP(A7172,Produtos!$A:$E,5,FALSE),0),"ABAIXO DO MINIMO","OK"))</f>
        <v/>
      </c>
    </row>
    <row r="7173">
      <c r="B7173">
        <f>IFERROR(VLOOKUP(A7173,Produtos!A:B,2,FALSE),"")</f>
        <v/>
      </c>
      <c r="D7173" s="10">
        <f>IFERROR(INDEX(Lotes!$E:$E,MATCH(1,(Lotes!$A:$A=A7173)*(Lotes!$C:$C=C7173),0)),"")</f>
        <v/>
      </c>
      <c r="E7173" s="14">
        <f>IF(D7173="","",D7173-TODAY())</f>
        <v/>
      </c>
      <c r="F7173">
        <f>IF(D7173="","",IF(E7173&lt;0,"VENCIDO",IF(E7173&lt;=30,"VENCE EM &lt;= 30 DIAS",IF(E7173&lt;=60,"ATENCAO (31-60 DIAS)","OK"))))</f>
        <v/>
      </c>
      <c r="G7173" s="14">
        <f>SUMIFS(Lancamentos!$G:$G,Lancamentos!$C:$C,$A7173,Lancamentos!$E:$E,$C7173,Lancamentos!$B:$B,"ENTRADA")</f>
        <v/>
      </c>
      <c r="H7173" s="14">
        <f>SUMIFS(Lancamentos!$G:$G,Lancamentos!$C:$C,$A7173,Lancamentos!$E:$E,$C7173,Lancamentos!$B:$B,"SAIDA_USO")</f>
        <v/>
      </c>
      <c r="I7173" s="14">
        <f>SUMIFS(Lancamentos!$G:$G,Lancamentos!$C:$C,$A7173,Lancamentos!$E:$E,$C7173,Lancamentos!$B:$B,"SAIDA_DESCARTE")</f>
        <v/>
      </c>
      <c r="J7173" s="14">
        <f>G7173-H7173-I7173</f>
        <v/>
      </c>
      <c r="K7173">
        <f>IF(A7173="","",IF(J7173&lt;=IFERROR(VLOOKUP(A7173,Produtos!$A:$E,5,FALSE),0),"ABAIXO DO MINIMO","OK"))</f>
        <v/>
      </c>
    </row>
    <row r="7174">
      <c r="B7174">
        <f>IFERROR(VLOOKUP(A7174,Produtos!A:B,2,FALSE),"")</f>
        <v/>
      </c>
      <c r="D7174" s="10">
        <f>IFERROR(INDEX(Lotes!$E:$E,MATCH(1,(Lotes!$A:$A=A7174)*(Lotes!$C:$C=C7174),0)),"")</f>
        <v/>
      </c>
      <c r="E7174" s="14">
        <f>IF(D7174="","",D7174-TODAY())</f>
        <v/>
      </c>
      <c r="F7174">
        <f>IF(D7174="","",IF(E7174&lt;0,"VENCIDO",IF(E7174&lt;=30,"VENCE EM &lt;= 30 DIAS",IF(E7174&lt;=60,"ATENCAO (31-60 DIAS)","OK"))))</f>
        <v/>
      </c>
      <c r="G7174" s="14">
        <f>SUMIFS(Lancamentos!$G:$G,Lancamentos!$C:$C,$A7174,Lancamentos!$E:$E,$C7174,Lancamentos!$B:$B,"ENTRADA")</f>
        <v/>
      </c>
      <c r="H7174" s="14">
        <f>SUMIFS(Lancamentos!$G:$G,Lancamentos!$C:$C,$A7174,Lancamentos!$E:$E,$C7174,Lancamentos!$B:$B,"SAIDA_USO")</f>
        <v/>
      </c>
      <c r="I7174" s="14">
        <f>SUMIFS(Lancamentos!$G:$G,Lancamentos!$C:$C,$A7174,Lancamentos!$E:$E,$C7174,Lancamentos!$B:$B,"SAIDA_DESCARTE")</f>
        <v/>
      </c>
      <c r="J7174" s="14">
        <f>G7174-H7174-I7174</f>
        <v/>
      </c>
      <c r="K7174">
        <f>IF(A7174="","",IF(J7174&lt;=IFERROR(VLOOKUP(A7174,Produtos!$A:$E,5,FALSE),0),"ABAIXO DO MINIMO","OK"))</f>
        <v/>
      </c>
    </row>
    <row r="7175">
      <c r="B7175">
        <f>IFERROR(VLOOKUP(A7175,Produtos!A:B,2,FALSE),"")</f>
        <v/>
      </c>
      <c r="D7175" s="10">
        <f>IFERROR(INDEX(Lotes!$E:$E,MATCH(1,(Lotes!$A:$A=A7175)*(Lotes!$C:$C=C7175),0)),"")</f>
        <v/>
      </c>
      <c r="E7175" s="14">
        <f>IF(D7175="","",D7175-TODAY())</f>
        <v/>
      </c>
      <c r="F7175">
        <f>IF(D7175="","",IF(E7175&lt;0,"VENCIDO",IF(E7175&lt;=30,"VENCE EM &lt;= 30 DIAS",IF(E7175&lt;=60,"ATENCAO (31-60 DIAS)","OK"))))</f>
        <v/>
      </c>
      <c r="G7175" s="14">
        <f>SUMIFS(Lancamentos!$G:$G,Lancamentos!$C:$C,$A7175,Lancamentos!$E:$E,$C7175,Lancamentos!$B:$B,"ENTRADA")</f>
        <v/>
      </c>
      <c r="H7175" s="14">
        <f>SUMIFS(Lancamentos!$G:$G,Lancamentos!$C:$C,$A7175,Lancamentos!$E:$E,$C7175,Lancamentos!$B:$B,"SAIDA_USO")</f>
        <v/>
      </c>
      <c r="I7175" s="14">
        <f>SUMIFS(Lancamentos!$G:$G,Lancamentos!$C:$C,$A7175,Lancamentos!$E:$E,$C7175,Lancamentos!$B:$B,"SAIDA_DESCARTE")</f>
        <v/>
      </c>
      <c r="J7175" s="14">
        <f>G7175-H7175-I7175</f>
        <v/>
      </c>
      <c r="K7175">
        <f>IF(A7175="","",IF(J7175&lt;=IFERROR(VLOOKUP(A7175,Produtos!$A:$E,5,FALSE),0),"ABAIXO DO MINIMO","OK"))</f>
        <v/>
      </c>
    </row>
    <row r="7176">
      <c r="B7176">
        <f>IFERROR(VLOOKUP(A7176,Produtos!A:B,2,FALSE),"")</f>
        <v/>
      </c>
      <c r="D7176" s="10">
        <f>IFERROR(INDEX(Lotes!$E:$E,MATCH(1,(Lotes!$A:$A=A7176)*(Lotes!$C:$C=C7176),0)),"")</f>
        <v/>
      </c>
      <c r="E7176" s="14">
        <f>IF(D7176="","",D7176-TODAY())</f>
        <v/>
      </c>
      <c r="F7176">
        <f>IF(D7176="","",IF(E7176&lt;0,"VENCIDO",IF(E7176&lt;=30,"VENCE EM &lt;= 30 DIAS",IF(E7176&lt;=60,"ATENCAO (31-60 DIAS)","OK"))))</f>
        <v/>
      </c>
      <c r="G7176" s="14">
        <f>SUMIFS(Lancamentos!$G:$G,Lancamentos!$C:$C,$A7176,Lancamentos!$E:$E,$C7176,Lancamentos!$B:$B,"ENTRADA")</f>
        <v/>
      </c>
      <c r="H7176" s="14">
        <f>SUMIFS(Lancamentos!$G:$G,Lancamentos!$C:$C,$A7176,Lancamentos!$E:$E,$C7176,Lancamentos!$B:$B,"SAIDA_USO")</f>
        <v/>
      </c>
      <c r="I7176" s="14">
        <f>SUMIFS(Lancamentos!$G:$G,Lancamentos!$C:$C,$A7176,Lancamentos!$E:$E,$C7176,Lancamentos!$B:$B,"SAIDA_DESCARTE")</f>
        <v/>
      </c>
      <c r="J7176" s="14">
        <f>G7176-H7176-I7176</f>
        <v/>
      </c>
      <c r="K7176">
        <f>IF(A7176="","",IF(J7176&lt;=IFERROR(VLOOKUP(A7176,Produtos!$A:$E,5,FALSE),0),"ABAIXO DO MINIMO","OK"))</f>
        <v/>
      </c>
    </row>
    <row r="7177">
      <c r="B7177">
        <f>IFERROR(VLOOKUP(A7177,Produtos!A:B,2,FALSE),"")</f>
        <v/>
      </c>
      <c r="D7177" s="10">
        <f>IFERROR(INDEX(Lotes!$E:$E,MATCH(1,(Lotes!$A:$A=A7177)*(Lotes!$C:$C=C7177),0)),"")</f>
        <v/>
      </c>
      <c r="E7177" s="14">
        <f>IF(D7177="","",D7177-TODAY())</f>
        <v/>
      </c>
      <c r="F7177">
        <f>IF(D7177="","",IF(E7177&lt;0,"VENCIDO",IF(E7177&lt;=30,"VENCE EM &lt;= 30 DIAS",IF(E7177&lt;=60,"ATENCAO (31-60 DIAS)","OK"))))</f>
        <v/>
      </c>
      <c r="G7177" s="14">
        <f>SUMIFS(Lancamentos!$G:$G,Lancamentos!$C:$C,$A7177,Lancamentos!$E:$E,$C7177,Lancamentos!$B:$B,"ENTRADA")</f>
        <v/>
      </c>
      <c r="H7177" s="14">
        <f>SUMIFS(Lancamentos!$G:$G,Lancamentos!$C:$C,$A7177,Lancamentos!$E:$E,$C7177,Lancamentos!$B:$B,"SAIDA_USO")</f>
        <v/>
      </c>
      <c r="I7177" s="14">
        <f>SUMIFS(Lancamentos!$G:$G,Lancamentos!$C:$C,$A7177,Lancamentos!$E:$E,$C7177,Lancamentos!$B:$B,"SAIDA_DESCARTE")</f>
        <v/>
      </c>
      <c r="J7177" s="14">
        <f>G7177-H7177-I7177</f>
        <v/>
      </c>
      <c r="K7177">
        <f>IF(A7177="","",IF(J7177&lt;=IFERROR(VLOOKUP(A7177,Produtos!$A:$E,5,FALSE),0),"ABAIXO DO MINIMO","OK"))</f>
        <v/>
      </c>
    </row>
    <row r="7178">
      <c r="B7178">
        <f>IFERROR(VLOOKUP(A7178,Produtos!A:B,2,FALSE),"")</f>
        <v/>
      </c>
      <c r="D7178" s="10">
        <f>IFERROR(INDEX(Lotes!$E:$E,MATCH(1,(Lotes!$A:$A=A7178)*(Lotes!$C:$C=C7178),0)),"")</f>
        <v/>
      </c>
      <c r="E7178" s="14">
        <f>IF(D7178="","",D7178-TODAY())</f>
        <v/>
      </c>
      <c r="F7178">
        <f>IF(D7178="","",IF(E7178&lt;0,"VENCIDO",IF(E7178&lt;=30,"VENCE EM &lt;= 30 DIAS",IF(E7178&lt;=60,"ATENCAO (31-60 DIAS)","OK"))))</f>
        <v/>
      </c>
      <c r="G7178" s="14">
        <f>SUMIFS(Lancamentos!$G:$G,Lancamentos!$C:$C,$A7178,Lancamentos!$E:$E,$C7178,Lancamentos!$B:$B,"ENTRADA")</f>
        <v/>
      </c>
      <c r="H7178" s="14">
        <f>SUMIFS(Lancamentos!$G:$G,Lancamentos!$C:$C,$A7178,Lancamentos!$E:$E,$C7178,Lancamentos!$B:$B,"SAIDA_USO")</f>
        <v/>
      </c>
      <c r="I7178" s="14">
        <f>SUMIFS(Lancamentos!$G:$G,Lancamentos!$C:$C,$A7178,Lancamentos!$E:$E,$C7178,Lancamentos!$B:$B,"SAIDA_DESCARTE")</f>
        <v/>
      </c>
      <c r="J7178" s="14">
        <f>G7178-H7178-I7178</f>
        <v/>
      </c>
      <c r="K7178">
        <f>IF(A7178="","",IF(J7178&lt;=IFERROR(VLOOKUP(A7178,Produtos!$A:$E,5,FALSE),0),"ABAIXO DO MINIMO","OK"))</f>
        <v/>
      </c>
    </row>
    <row r="7179">
      <c r="B7179">
        <f>IFERROR(VLOOKUP(A7179,Produtos!A:B,2,FALSE),"")</f>
        <v/>
      </c>
      <c r="D7179" s="10">
        <f>IFERROR(INDEX(Lotes!$E:$E,MATCH(1,(Lotes!$A:$A=A7179)*(Lotes!$C:$C=C7179),0)),"")</f>
        <v/>
      </c>
      <c r="E7179" s="14">
        <f>IF(D7179="","",D7179-TODAY())</f>
        <v/>
      </c>
      <c r="F7179">
        <f>IF(D7179="","",IF(E7179&lt;0,"VENCIDO",IF(E7179&lt;=30,"VENCE EM &lt;= 30 DIAS",IF(E7179&lt;=60,"ATENCAO (31-60 DIAS)","OK"))))</f>
        <v/>
      </c>
      <c r="G7179" s="14">
        <f>SUMIFS(Lancamentos!$G:$G,Lancamentos!$C:$C,$A7179,Lancamentos!$E:$E,$C7179,Lancamentos!$B:$B,"ENTRADA")</f>
        <v/>
      </c>
      <c r="H7179" s="14">
        <f>SUMIFS(Lancamentos!$G:$G,Lancamentos!$C:$C,$A7179,Lancamentos!$E:$E,$C7179,Lancamentos!$B:$B,"SAIDA_USO")</f>
        <v/>
      </c>
      <c r="I7179" s="14">
        <f>SUMIFS(Lancamentos!$G:$G,Lancamentos!$C:$C,$A7179,Lancamentos!$E:$E,$C7179,Lancamentos!$B:$B,"SAIDA_DESCARTE")</f>
        <v/>
      </c>
      <c r="J7179" s="14">
        <f>G7179-H7179-I7179</f>
        <v/>
      </c>
      <c r="K7179">
        <f>IF(A7179="","",IF(J7179&lt;=IFERROR(VLOOKUP(A7179,Produtos!$A:$E,5,FALSE),0),"ABAIXO DO MINIMO","OK"))</f>
        <v/>
      </c>
    </row>
    <row r="7180">
      <c r="B7180">
        <f>IFERROR(VLOOKUP(A7180,Produtos!A:B,2,FALSE),"")</f>
        <v/>
      </c>
      <c r="D7180" s="10">
        <f>IFERROR(INDEX(Lotes!$E:$E,MATCH(1,(Lotes!$A:$A=A7180)*(Lotes!$C:$C=C7180),0)),"")</f>
        <v/>
      </c>
      <c r="E7180" s="14">
        <f>IF(D7180="","",D7180-TODAY())</f>
        <v/>
      </c>
      <c r="F7180">
        <f>IF(D7180="","",IF(E7180&lt;0,"VENCIDO",IF(E7180&lt;=30,"VENCE EM &lt;= 30 DIAS",IF(E7180&lt;=60,"ATENCAO (31-60 DIAS)","OK"))))</f>
        <v/>
      </c>
      <c r="G7180" s="14">
        <f>SUMIFS(Lancamentos!$G:$G,Lancamentos!$C:$C,$A7180,Lancamentos!$E:$E,$C7180,Lancamentos!$B:$B,"ENTRADA")</f>
        <v/>
      </c>
      <c r="H7180" s="14">
        <f>SUMIFS(Lancamentos!$G:$G,Lancamentos!$C:$C,$A7180,Lancamentos!$E:$E,$C7180,Lancamentos!$B:$B,"SAIDA_USO")</f>
        <v/>
      </c>
      <c r="I7180" s="14">
        <f>SUMIFS(Lancamentos!$G:$G,Lancamentos!$C:$C,$A7180,Lancamentos!$E:$E,$C7180,Lancamentos!$B:$B,"SAIDA_DESCARTE")</f>
        <v/>
      </c>
      <c r="J7180" s="14">
        <f>G7180-H7180-I7180</f>
        <v/>
      </c>
      <c r="K7180">
        <f>IF(A7180="","",IF(J7180&lt;=IFERROR(VLOOKUP(A7180,Produtos!$A:$E,5,FALSE),0),"ABAIXO DO MINIMO","OK"))</f>
        <v/>
      </c>
    </row>
    <row r="7181">
      <c r="B7181">
        <f>IFERROR(VLOOKUP(A7181,Produtos!A:B,2,FALSE),"")</f>
        <v/>
      </c>
      <c r="D7181" s="10">
        <f>IFERROR(INDEX(Lotes!$E:$E,MATCH(1,(Lotes!$A:$A=A7181)*(Lotes!$C:$C=C7181),0)),"")</f>
        <v/>
      </c>
      <c r="E7181" s="14">
        <f>IF(D7181="","",D7181-TODAY())</f>
        <v/>
      </c>
      <c r="F7181">
        <f>IF(D7181="","",IF(E7181&lt;0,"VENCIDO",IF(E7181&lt;=30,"VENCE EM &lt;= 30 DIAS",IF(E7181&lt;=60,"ATENCAO (31-60 DIAS)","OK"))))</f>
        <v/>
      </c>
      <c r="G7181" s="14">
        <f>SUMIFS(Lancamentos!$G:$G,Lancamentos!$C:$C,$A7181,Lancamentos!$E:$E,$C7181,Lancamentos!$B:$B,"ENTRADA")</f>
        <v/>
      </c>
      <c r="H7181" s="14">
        <f>SUMIFS(Lancamentos!$G:$G,Lancamentos!$C:$C,$A7181,Lancamentos!$E:$E,$C7181,Lancamentos!$B:$B,"SAIDA_USO")</f>
        <v/>
      </c>
      <c r="I7181" s="14">
        <f>SUMIFS(Lancamentos!$G:$G,Lancamentos!$C:$C,$A7181,Lancamentos!$E:$E,$C7181,Lancamentos!$B:$B,"SAIDA_DESCARTE")</f>
        <v/>
      </c>
      <c r="J7181" s="14">
        <f>G7181-H7181-I7181</f>
        <v/>
      </c>
      <c r="K7181">
        <f>IF(A7181="","",IF(J7181&lt;=IFERROR(VLOOKUP(A7181,Produtos!$A:$E,5,FALSE),0),"ABAIXO DO MINIMO","OK"))</f>
        <v/>
      </c>
    </row>
    <row r="7182">
      <c r="B7182">
        <f>IFERROR(VLOOKUP(A7182,Produtos!A:B,2,FALSE),"")</f>
        <v/>
      </c>
      <c r="D7182" s="10">
        <f>IFERROR(INDEX(Lotes!$E:$E,MATCH(1,(Lotes!$A:$A=A7182)*(Lotes!$C:$C=C7182),0)),"")</f>
        <v/>
      </c>
      <c r="E7182" s="14">
        <f>IF(D7182="","",D7182-TODAY())</f>
        <v/>
      </c>
      <c r="F7182">
        <f>IF(D7182="","",IF(E7182&lt;0,"VENCIDO",IF(E7182&lt;=30,"VENCE EM &lt;= 30 DIAS",IF(E7182&lt;=60,"ATENCAO (31-60 DIAS)","OK"))))</f>
        <v/>
      </c>
      <c r="G7182" s="14">
        <f>SUMIFS(Lancamentos!$G:$G,Lancamentos!$C:$C,$A7182,Lancamentos!$E:$E,$C7182,Lancamentos!$B:$B,"ENTRADA")</f>
        <v/>
      </c>
      <c r="H7182" s="14">
        <f>SUMIFS(Lancamentos!$G:$G,Lancamentos!$C:$C,$A7182,Lancamentos!$E:$E,$C7182,Lancamentos!$B:$B,"SAIDA_USO")</f>
        <v/>
      </c>
      <c r="I7182" s="14">
        <f>SUMIFS(Lancamentos!$G:$G,Lancamentos!$C:$C,$A7182,Lancamentos!$E:$E,$C7182,Lancamentos!$B:$B,"SAIDA_DESCARTE")</f>
        <v/>
      </c>
      <c r="J7182" s="14">
        <f>G7182-H7182-I7182</f>
        <v/>
      </c>
      <c r="K7182">
        <f>IF(A7182="","",IF(J7182&lt;=IFERROR(VLOOKUP(A7182,Produtos!$A:$E,5,FALSE),0),"ABAIXO DO MINIMO","OK"))</f>
        <v/>
      </c>
    </row>
    <row r="7183">
      <c r="B7183">
        <f>IFERROR(VLOOKUP(A7183,Produtos!A:B,2,FALSE),"")</f>
        <v/>
      </c>
      <c r="D7183" s="10">
        <f>IFERROR(INDEX(Lotes!$E:$E,MATCH(1,(Lotes!$A:$A=A7183)*(Lotes!$C:$C=C7183),0)),"")</f>
        <v/>
      </c>
      <c r="E7183" s="14">
        <f>IF(D7183="","",D7183-TODAY())</f>
        <v/>
      </c>
      <c r="F7183">
        <f>IF(D7183="","",IF(E7183&lt;0,"VENCIDO",IF(E7183&lt;=30,"VENCE EM &lt;= 30 DIAS",IF(E7183&lt;=60,"ATENCAO (31-60 DIAS)","OK"))))</f>
        <v/>
      </c>
      <c r="G7183" s="14">
        <f>SUMIFS(Lancamentos!$G:$G,Lancamentos!$C:$C,$A7183,Lancamentos!$E:$E,$C7183,Lancamentos!$B:$B,"ENTRADA")</f>
        <v/>
      </c>
      <c r="H7183" s="14">
        <f>SUMIFS(Lancamentos!$G:$G,Lancamentos!$C:$C,$A7183,Lancamentos!$E:$E,$C7183,Lancamentos!$B:$B,"SAIDA_USO")</f>
        <v/>
      </c>
      <c r="I7183" s="14">
        <f>SUMIFS(Lancamentos!$G:$G,Lancamentos!$C:$C,$A7183,Lancamentos!$E:$E,$C7183,Lancamentos!$B:$B,"SAIDA_DESCARTE")</f>
        <v/>
      </c>
      <c r="J7183" s="14">
        <f>G7183-H7183-I7183</f>
        <v/>
      </c>
      <c r="K7183">
        <f>IF(A7183="","",IF(J7183&lt;=IFERROR(VLOOKUP(A7183,Produtos!$A:$E,5,FALSE),0),"ABAIXO DO MINIMO","OK"))</f>
        <v/>
      </c>
    </row>
    <row r="7184">
      <c r="B7184">
        <f>IFERROR(VLOOKUP(A7184,Produtos!A:B,2,FALSE),"")</f>
        <v/>
      </c>
      <c r="D7184" s="10">
        <f>IFERROR(INDEX(Lotes!$E:$E,MATCH(1,(Lotes!$A:$A=A7184)*(Lotes!$C:$C=C7184),0)),"")</f>
        <v/>
      </c>
      <c r="E7184" s="14">
        <f>IF(D7184="","",D7184-TODAY())</f>
        <v/>
      </c>
      <c r="F7184">
        <f>IF(D7184="","",IF(E7184&lt;0,"VENCIDO",IF(E7184&lt;=30,"VENCE EM &lt;= 30 DIAS",IF(E7184&lt;=60,"ATENCAO (31-60 DIAS)","OK"))))</f>
        <v/>
      </c>
      <c r="G7184" s="14">
        <f>SUMIFS(Lancamentos!$G:$G,Lancamentos!$C:$C,$A7184,Lancamentos!$E:$E,$C7184,Lancamentos!$B:$B,"ENTRADA")</f>
        <v/>
      </c>
      <c r="H7184" s="14">
        <f>SUMIFS(Lancamentos!$G:$G,Lancamentos!$C:$C,$A7184,Lancamentos!$E:$E,$C7184,Lancamentos!$B:$B,"SAIDA_USO")</f>
        <v/>
      </c>
      <c r="I7184" s="14">
        <f>SUMIFS(Lancamentos!$G:$G,Lancamentos!$C:$C,$A7184,Lancamentos!$E:$E,$C7184,Lancamentos!$B:$B,"SAIDA_DESCARTE")</f>
        <v/>
      </c>
      <c r="J7184" s="14">
        <f>G7184-H7184-I7184</f>
        <v/>
      </c>
      <c r="K7184">
        <f>IF(A7184="","",IF(J7184&lt;=IFERROR(VLOOKUP(A7184,Produtos!$A:$E,5,FALSE),0),"ABAIXO DO MINIMO","OK"))</f>
        <v/>
      </c>
    </row>
    <row r="7185">
      <c r="B7185">
        <f>IFERROR(VLOOKUP(A7185,Produtos!A:B,2,FALSE),"")</f>
        <v/>
      </c>
      <c r="D7185" s="10">
        <f>IFERROR(INDEX(Lotes!$E:$E,MATCH(1,(Lotes!$A:$A=A7185)*(Lotes!$C:$C=C7185),0)),"")</f>
        <v/>
      </c>
      <c r="E7185" s="14">
        <f>IF(D7185="","",D7185-TODAY())</f>
        <v/>
      </c>
      <c r="F7185">
        <f>IF(D7185="","",IF(E7185&lt;0,"VENCIDO",IF(E7185&lt;=30,"VENCE EM &lt;= 30 DIAS",IF(E7185&lt;=60,"ATENCAO (31-60 DIAS)","OK"))))</f>
        <v/>
      </c>
      <c r="G7185" s="14">
        <f>SUMIFS(Lancamentos!$G:$G,Lancamentos!$C:$C,$A7185,Lancamentos!$E:$E,$C7185,Lancamentos!$B:$B,"ENTRADA")</f>
        <v/>
      </c>
      <c r="H7185" s="14">
        <f>SUMIFS(Lancamentos!$G:$G,Lancamentos!$C:$C,$A7185,Lancamentos!$E:$E,$C7185,Lancamentos!$B:$B,"SAIDA_USO")</f>
        <v/>
      </c>
      <c r="I7185" s="14">
        <f>SUMIFS(Lancamentos!$G:$G,Lancamentos!$C:$C,$A7185,Lancamentos!$E:$E,$C7185,Lancamentos!$B:$B,"SAIDA_DESCARTE")</f>
        <v/>
      </c>
      <c r="J7185" s="14">
        <f>G7185-H7185-I7185</f>
        <v/>
      </c>
      <c r="K7185">
        <f>IF(A7185="","",IF(J7185&lt;=IFERROR(VLOOKUP(A7185,Produtos!$A:$E,5,FALSE),0),"ABAIXO DO MINIMO","OK"))</f>
        <v/>
      </c>
    </row>
    <row r="7186">
      <c r="B7186">
        <f>IFERROR(VLOOKUP(A7186,Produtos!A:B,2,FALSE),"")</f>
        <v/>
      </c>
      <c r="D7186" s="10">
        <f>IFERROR(INDEX(Lotes!$E:$E,MATCH(1,(Lotes!$A:$A=A7186)*(Lotes!$C:$C=C7186),0)),"")</f>
        <v/>
      </c>
      <c r="E7186" s="14">
        <f>IF(D7186="","",D7186-TODAY())</f>
        <v/>
      </c>
      <c r="F7186">
        <f>IF(D7186="","",IF(E7186&lt;0,"VENCIDO",IF(E7186&lt;=30,"VENCE EM &lt;= 30 DIAS",IF(E7186&lt;=60,"ATENCAO (31-60 DIAS)","OK"))))</f>
        <v/>
      </c>
      <c r="G7186" s="14">
        <f>SUMIFS(Lancamentos!$G:$G,Lancamentos!$C:$C,$A7186,Lancamentos!$E:$E,$C7186,Lancamentos!$B:$B,"ENTRADA")</f>
        <v/>
      </c>
      <c r="H7186" s="14">
        <f>SUMIFS(Lancamentos!$G:$G,Lancamentos!$C:$C,$A7186,Lancamentos!$E:$E,$C7186,Lancamentos!$B:$B,"SAIDA_USO")</f>
        <v/>
      </c>
      <c r="I7186" s="14">
        <f>SUMIFS(Lancamentos!$G:$G,Lancamentos!$C:$C,$A7186,Lancamentos!$E:$E,$C7186,Lancamentos!$B:$B,"SAIDA_DESCARTE")</f>
        <v/>
      </c>
      <c r="J7186" s="14">
        <f>G7186-H7186-I7186</f>
        <v/>
      </c>
      <c r="K7186">
        <f>IF(A7186="","",IF(J7186&lt;=IFERROR(VLOOKUP(A7186,Produtos!$A:$E,5,FALSE),0),"ABAIXO DO MINIMO","OK"))</f>
        <v/>
      </c>
    </row>
    <row r="7187">
      <c r="B7187">
        <f>IFERROR(VLOOKUP(A7187,Produtos!A:B,2,FALSE),"")</f>
        <v/>
      </c>
      <c r="D7187" s="10">
        <f>IFERROR(INDEX(Lotes!$E:$E,MATCH(1,(Lotes!$A:$A=A7187)*(Lotes!$C:$C=C7187),0)),"")</f>
        <v/>
      </c>
      <c r="E7187" s="14">
        <f>IF(D7187="","",D7187-TODAY())</f>
        <v/>
      </c>
      <c r="F7187">
        <f>IF(D7187="","",IF(E7187&lt;0,"VENCIDO",IF(E7187&lt;=30,"VENCE EM &lt;= 30 DIAS",IF(E7187&lt;=60,"ATENCAO (31-60 DIAS)","OK"))))</f>
        <v/>
      </c>
      <c r="G7187" s="14">
        <f>SUMIFS(Lancamentos!$G:$G,Lancamentos!$C:$C,$A7187,Lancamentos!$E:$E,$C7187,Lancamentos!$B:$B,"ENTRADA")</f>
        <v/>
      </c>
      <c r="H7187" s="14">
        <f>SUMIFS(Lancamentos!$G:$G,Lancamentos!$C:$C,$A7187,Lancamentos!$E:$E,$C7187,Lancamentos!$B:$B,"SAIDA_USO")</f>
        <v/>
      </c>
      <c r="I7187" s="14">
        <f>SUMIFS(Lancamentos!$G:$G,Lancamentos!$C:$C,$A7187,Lancamentos!$E:$E,$C7187,Lancamentos!$B:$B,"SAIDA_DESCARTE")</f>
        <v/>
      </c>
      <c r="J7187" s="14">
        <f>G7187-H7187-I7187</f>
        <v/>
      </c>
      <c r="K7187">
        <f>IF(A7187="","",IF(J7187&lt;=IFERROR(VLOOKUP(A7187,Produtos!$A:$E,5,FALSE),0),"ABAIXO DO MINIMO","OK"))</f>
        <v/>
      </c>
    </row>
    <row r="7188">
      <c r="B7188">
        <f>IFERROR(VLOOKUP(A7188,Produtos!A:B,2,FALSE),"")</f>
        <v/>
      </c>
      <c r="D7188" s="10">
        <f>IFERROR(INDEX(Lotes!$E:$E,MATCH(1,(Lotes!$A:$A=A7188)*(Lotes!$C:$C=C7188),0)),"")</f>
        <v/>
      </c>
      <c r="E7188" s="14">
        <f>IF(D7188="","",D7188-TODAY())</f>
        <v/>
      </c>
      <c r="F7188">
        <f>IF(D7188="","",IF(E7188&lt;0,"VENCIDO",IF(E7188&lt;=30,"VENCE EM &lt;= 30 DIAS",IF(E7188&lt;=60,"ATENCAO (31-60 DIAS)","OK"))))</f>
        <v/>
      </c>
      <c r="G7188" s="14">
        <f>SUMIFS(Lancamentos!$G:$G,Lancamentos!$C:$C,$A7188,Lancamentos!$E:$E,$C7188,Lancamentos!$B:$B,"ENTRADA")</f>
        <v/>
      </c>
      <c r="H7188" s="14">
        <f>SUMIFS(Lancamentos!$G:$G,Lancamentos!$C:$C,$A7188,Lancamentos!$E:$E,$C7188,Lancamentos!$B:$B,"SAIDA_USO")</f>
        <v/>
      </c>
      <c r="I7188" s="14">
        <f>SUMIFS(Lancamentos!$G:$G,Lancamentos!$C:$C,$A7188,Lancamentos!$E:$E,$C7188,Lancamentos!$B:$B,"SAIDA_DESCARTE")</f>
        <v/>
      </c>
      <c r="J7188" s="14">
        <f>G7188-H7188-I7188</f>
        <v/>
      </c>
      <c r="K7188">
        <f>IF(A7188="","",IF(J7188&lt;=IFERROR(VLOOKUP(A7188,Produtos!$A:$E,5,FALSE),0),"ABAIXO DO MINIMO","OK"))</f>
        <v/>
      </c>
    </row>
    <row r="7189">
      <c r="B7189">
        <f>IFERROR(VLOOKUP(A7189,Produtos!A:B,2,FALSE),"")</f>
        <v/>
      </c>
      <c r="D7189" s="10">
        <f>IFERROR(INDEX(Lotes!$E:$E,MATCH(1,(Lotes!$A:$A=A7189)*(Lotes!$C:$C=C7189),0)),"")</f>
        <v/>
      </c>
      <c r="E7189" s="14">
        <f>IF(D7189="","",D7189-TODAY())</f>
        <v/>
      </c>
      <c r="F7189">
        <f>IF(D7189="","",IF(E7189&lt;0,"VENCIDO",IF(E7189&lt;=30,"VENCE EM &lt;= 30 DIAS",IF(E7189&lt;=60,"ATENCAO (31-60 DIAS)","OK"))))</f>
        <v/>
      </c>
      <c r="G7189" s="14">
        <f>SUMIFS(Lancamentos!$G:$G,Lancamentos!$C:$C,$A7189,Lancamentos!$E:$E,$C7189,Lancamentos!$B:$B,"ENTRADA")</f>
        <v/>
      </c>
      <c r="H7189" s="14">
        <f>SUMIFS(Lancamentos!$G:$G,Lancamentos!$C:$C,$A7189,Lancamentos!$E:$E,$C7189,Lancamentos!$B:$B,"SAIDA_USO")</f>
        <v/>
      </c>
      <c r="I7189" s="14">
        <f>SUMIFS(Lancamentos!$G:$G,Lancamentos!$C:$C,$A7189,Lancamentos!$E:$E,$C7189,Lancamentos!$B:$B,"SAIDA_DESCARTE")</f>
        <v/>
      </c>
      <c r="J7189" s="14">
        <f>G7189-H7189-I7189</f>
        <v/>
      </c>
      <c r="K7189">
        <f>IF(A7189="","",IF(J7189&lt;=IFERROR(VLOOKUP(A7189,Produtos!$A:$E,5,FALSE),0),"ABAIXO DO MINIMO","OK"))</f>
        <v/>
      </c>
    </row>
    <row r="7190">
      <c r="B7190">
        <f>IFERROR(VLOOKUP(A7190,Produtos!A:B,2,FALSE),"")</f>
        <v/>
      </c>
      <c r="D7190" s="10">
        <f>IFERROR(INDEX(Lotes!$E:$E,MATCH(1,(Lotes!$A:$A=A7190)*(Lotes!$C:$C=C7190),0)),"")</f>
        <v/>
      </c>
      <c r="E7190" s="14">
        <f>IF(D7190="","",D7190-TODAY())</f>
        <v/>
      </c>
      <c r="F7190">
        <f>IF(D7190="","",IF(E7190&lt;0,"VENCIDO",IF(E7190&lt;=30,"VENCE EM &lt;= 30 DIAS",IF(E7190&lt;=60,"ATENCAO (31-60 DIAS)","OK"))))</f>
        <v/>
      </c>
      <c r="G7190" s="14">
        <f>SUMIFS(Lancamentos!$G:$G,Lancamentos!$C:$C,$A7190,Lancamentos!$E:$E,$C7190,Lancamentos!$B:$B,"ENTRADA")</f>
        <v/>
      </c>
      <c r="H7190" s="14">
        <f>SUMIFS(Lancamentos!$G:$G,Lancamentos!$C:$C,$A7190,Lancamentos!$E:$E,$C7190,Lancamentos!$B:$B,"SAIDA_USO")</f>
        <v/>
      </c>
      <c r="I7190" s="14">
        <f>SUMIFS(Lancamentos!$G:$G,Lancamentos!$C:$C,$A7190,Lancamentos!$E:$E,$C7190,Lancamentos!$B:$B,"SAIDA_DESCARTE")</f>
        <v/>
      </c>
      <c r="J7190" s="14">
        <f>G7190-H7190-I7190</f>
        <v/>
      </c>
      <c r="K7190">
        <f>IF(A7190="","",IF(J7190&lt;=IFERROR(VLOOKUP(A7190,Produtos!$A:$E,5,FALSE),0),"ABAIXO DO MINIMO","OK"))</f>
        <v/>
      </c>
    </row>
    <row r="7191">
      <c r="B7191">
        <f>IFERROR(VLOOKUP(A7191,Produtos!A:B,2,FALSE),"")</f>
        <v/>
      </c>
      <c r="D7191" s="10">
        <f>IFERROR(INDEX(Lotes!$E:$E,MATCH(1,(Lotes!$A:$A=A7191)*(Lotes!$C:$C=C7191),0)),"")</f>
        <v/>
      </c>
      <c r="E7191" s="14">
        <f>IF(D7191="","",D7191-TODAY())</f>
        <v/>
      </c>
      <c r="F7191">
        <f>IF(D7191="","",IF(E7191&lt;0,"VENCIDO",IF(E7191&lt;=30,"VENCE EM &lt;= 30 DIAS",IF(E7191&lt;=60,"ATENCAO (31-60 DIAS)","OK"))))</f>
        <v/>
      </c>
      <c r="G7191" s="14">
        <f>SUMIFS(Lancamentos!$G:$G,Lancamentos!$C:$C,$A7191,Lancamentos!$E:$E,$C7191,Lancamentos!$B:$B,"ENTRADA")</f>
        <v/>
      </c>
      <c r="H7191" s="14">
        <f>SUMIFS(Lancamentos!$G:$G,Lancamentos!$C:$C,$A7191,Lancamentos!$E:$E,$C7191,Lancamentos!$B:$B,"SAIDA_USO")</f>
        <v/>
      </c>
      <c r="I7191" s="14">
        <f>SUMIFS(Lancamentos!$G:$G,Lancamentos!$C:$C,$A7191,Lancamentos!$E:$E,$C7191,Lancamentos!$B:$B,"SAIDA_DESCARTE")</f>
        <v/>
      </c>
      <c r="J7191" s="14">
        <f>G7191-H7191-I7191</f>
        <v/>
      </c>
      <c r="K7191">
        <f>IF(A7191="","",IF(J7191&lt;=IFERROR(VLOOKUP(A7191,Produtos!$A:$E,5,FALSE),0),"ABAIXO DO MINIMO","OK"))</f>
        <v/>
      </c>
    </row>
    <row r="7192">
      <c r="B7192">
        <f>IFERROR(VLOOKUP(A7192,Produtos!A:B,2,FALSE),"")</f>
        <v/>
      </c>
      <c r="D7192" s="10">
        <f>IFERROR(INDEX(Lotes!$E:$E,MATCH(1,(Lotes!$A:$A=A7192)*(Lotes!$C:$C=C7192),0)),"")</f>
        <v/>
      </c>
      <c r="E7192" s="14">
        <f>IF(D7192="","",D7192-TODAY())</f>
        <v/>
      </c>
      <c r="F7192">
        <f>IF(D7192="","",IF(E7192&lt;0,"VENCIDO",IF(E7192&lt;=30,"VENCE EM &lt;= 30 DIAS",IF(E7192&lt;=60,"ATENCAO (31-60 DIAS)","OK"))))</f>
        <v/>
      </c>
      <c r="G7192" s="14">
        <f>SUMIFS(Lancamentos!$G:$G,Lancamentos!$C:$C,$A7192,Lancamentos!$E:$E,$C7192,Lancamentos!$B:$B,"ENTRADA")</f>
        <v/>
      </c>
      <c r="H7192" s="14">
        <f>SUMIFS(Lancamentos!$G:$G,Lancamentos!$C:$C,$A7192,Lancamentos!$E:$E,$C7192,Lancamentos!$B:$B,"SAIDA_USO")</f>
        <v/>
      </c>
      <c r="I7192" s="14">
        <f>SUMIFS(Lancamentos!$G:$G,Lancamentos!$C:$C,$A7192,Lancamentos!$E:$E,$C7192,Lancamentos!$B:$B,"SAIDA_DESCARTE")</f>
        <v/>
      </c>
      <c r="J7192" s="14">
        <f>G7192-H7192-I7192</f>
        <v/>
      </c>
      <c r="K7192">
        <f>IF(A7192="","",IF(J7192&lt;=IFERROR(VLOOKUP(A7192,Produtos!$A:$E,5,FALSE),0),"ABAIXO DO MINIMO","OK"))</f>
        <v/>
      </c>
    </row>
    <row r="7193">
      <c r="B7193">
        <f>IFERROR(VLOOKUP(A7193,Produtos!A:B,2,FALSE),"")</f>
        <v/>
      </c>
      <c r="D7193" s="10">
        <f>IFERROR(INDEX(Lotes!$E:$E,MATCH(1,(Lotes!$A:$A=A7193)*(Lotes!$C:$C=C7193),0)),"")</f>
        <v/>
      </c>
      <c r="E7193" s="14">
        <f>IF(D7193="","",D7193-TODAY())</f>
        <v/>
      </c>
      <c r="F7193">
        <f>IF(D7193="","",IF(E7193&lt;0,"VENCIDO",IF(E7193&lt;=30,"VENCE EM &lt;= 30 DIAS",IF(E7193&lt;=60,"ATENCAO (31-60 DIAS)","OK"))))</f>
        <v/>
      </c>
      <c r="G7193" s="14">
        <f>SUMIFS(Lancamentos!$G:$G,Lancamentos!$C:$C,$A7193,Lancamentos!$E:$E,$C7193,Lancamentos!$B:$B,"ENTRADA")</f>
        <v/>
      </c>
      <c r="H7193" s="14">
        <f>SUMIFS(Lancamentos!$G:$G,Lancamentos!$C:$C,$A7193,Lancamentos!$E:$E,$C7193,Lancamentos!$B:$B,"SAIDA_USO")</f>
        <v/>
      </c>
      <c r="I7193" s="14">
        <f>SUMIFS(Lancamentos!$G:$G,Lancamentos!$C:$C,$A7193,Lancamentos!$E:$E,$C7193,Lancamentos!$B:$B,"SAIDA_DESCARTE")</f>
        <v/>
      </c>
      <c r="J7193" s="14">
        <f>G7193-H7193-I7193</f>
        <v/>
      </c>
      <c r="K7193">
        <f>IF(A7193="","",IF(J7193&lt;=IFERROR(VLOOKUP(A7193,Produtos!$A:$E,5,FALSE),0),"ABAIXO DO MINIMO","OK"))</f>
        <v/>
      </c>
    </row>
    <row r="7194">
      <c r="B7194">
        <f>IFERROR(VLOOKUP(A7194,Produtos!A:B,2,FALSE),"")</f>
        <v/>
      </c>
      <c r="D7194" s="10">
        <f>IFERROR(INDEX(Lotes!$E:$E,MATCH(1,(Lotes!$A:$A=A7194)*(Lotes!$C:$C=C7194),0)),"")</f>
        <v/>
      </c>
      <c r="E7194" s="14">
        <f>IF(D7194="","",D7194-TODAY())</f>
        <v/>
      </c>
      <c r="F7194">
        <f>IF(D7194="","",IF(E7194&lt;0,"VENCIDO",IF(E7194&lt;=30,"VENCE EM &lt;= 30 DIAS",IF(E7194&lt;=60,"ATENCAO (31-60 DIAS)","OK"))))</f>
        <v/>
      </c>
      <c r="G7194" s="14">
        <f>SUMIFS(Lancamentos!$G:$G,Lancamentos!$C:$C,$A7194,Lancamentos!$E:$E,$C7194,Lancamentos!$B:$B,"ENTRADA")</f>
        <v/>
      </c>
      <c r="H7194" s="14">
        <f>SUMIFS(Lancamentos!$G:$G,Lancamentos!$C:$C,$A7194,Lancamentos!$E:$E,$C7194,Lancamentos!$B:$B,"SAIDA_USO")</f>
        <v/>
      </c>
      <c r="I7194" s="14">
        <f>SUMIFS(Lancamentos!$G:$G,Lancamentos!$C:$C,$A7194,Lancamentos!$E:$E,$C7194,Lancamentos!$B:$B,"SAIDA_DESCARTE")</f>
        <v/>
      </c>
      <c r="J7194" s="14">
        <f>G7194-H7194-I7194</f>
        <v/>
      </c>
      <c r="K7194">
        <f>IF(A7194="","",IF(J7194&lt;=IFERROR(VLOOKUP(A7194,Produtos!$A:$E,5,FALSE),0),"ABAIXO DO MINIMO","OK"))</f>
        <v/>
      </c>
    </row>
    <row r="7195">
      <c r="B7195">
        <f>IFERROR(VLOOKUP(A7195,Produtos!A:B,2,FALSE),"")</f>
        <v/>
      </c>
      <c r="D7195" s="10">
        <f>IFERROR(INDEX(Lotes!$E:$E,MATCH(1,(Lotes!$A:$A=A7195)*(Lotes!$C:$C=C7195),0)),"")</f>
        <v/>
      </c>
      <c r="E7195" s="14">
        <f>IF(D7195="","",D7195-TODAY())</f>
        <v/>
      </c>
      <c r="F7195">
        <f>IF(D7195="","",IF(E7195&lt;0,"VENCIDO",IF(E7195&lt;=30,"VENCE EM &lt;= 30 DIAS",IF(E7195&lt;=60,"ATENCAO (31-60 DIAS)","OK"))))</f>
        <v/>
      </c>
      <c r="G7195" s="14">
        <f>SUMIFS(Lancamentos!$G:$G,Lancamentos!$C:$C,$A7195,Lancamentos!$E:$E,$C7195,Lancamentos!$B:$B,"ENTRADA")</f>
        <v/>
      </c>
      <c r="H7195" s="14">
        <f>SUMIFS(Lancamentos!$G:$G,Lancamentos!$C:$C,$A7195,Lancamentos!$E:$E,$C7195,Lancamentos!$B:$B,"SAIDA_USO")</f>
        <v/>
      </c>
      <c r="I7195" s="14">
        <f>SUMIFS(Lancamentos!$G:$G,Lancamentos!$C:$C,$A7195,Lancamentos!$E:$E,$C7195,Lancamentos!$B:$B,"SAIDA_DESCARTE")</f>
        <v/>
      </c>
      <c r="J7195" s="14">
        <f>G7195-H7195-I7195</f>
        <v/>
      </c>
      <c r="K7195">
        <f>IF(A7195="","",IF(J7195&lt;=IFERROR(VLOOKUP(A7195,Produtos!$A:$E,5,FALSE),0),"ABAIXO DO MINIMO","OK"))</f>
        <v/>
      </c>
    </row>
    <row r="7196">
      <c r="B7196">
        <f>IFERROR(VLOOKUP(A7196,Produtos!A:B,2,FALSE),"")</f>
        <v/>
      </c>
      <c r="D7196" s="10">
        <f>IFERROR(INDEX(Lotes!$E:$E,MATCH(1,(Lotes!$A:$A=A7196)*(Lotes!$C:$C=C7196),0)),"")</f>
        <v/>
      </c>
      <c r="E7196" s="14">
        <f>IF(D7196="","",D7196-TODAY())</f>
        <v/>
      </c>
      <c r="F7196">
        <f>IF(D7196="","",IF(E7196&lt;0,"VENCIDO",IF(E7196&lt;=30,"VENCE EM &lt;= 30 DIAS",IF(E7196&lt;=60,"ATENCAO (31-60 DIAS)","OK"))))</f>
        <v/>
      </c>
      <c r="G7196" s="14">
        <f>SUMIFS(Lancamentos!$G:$G,Lancamentos!$C:$C,$A7196,Lancamentos!$E:$E,$C7196,Lancamentos!$B:$B,"ENTRADA")</f>
        <v/>
      </c>
      <c r="H7196" s="14">
        <f>SUMIFS(Lancamentos!$G:$G,Lancamentos!$C:$C,$A7196,Lancamentos!$E:$E,$C7196,Lancamentos!$B:$B,"SAIDA_USO")</f>
        <v/>
      </c>
      <c r="I7196" s="14">
        <f>SUMIFS(Lancamentos!$G:$G,Lancamentos!$C:$C,$A7196,Lancamentos!$E:$E,$C7196,Lancamentos!$B:$B,"SAIDA_DESCARTE")</f>
        <v/>
      </c>
      <c r="J7196" s="14">
        <f>G7196-H7196-I7196</f>
        <v/>
      </c>
      <c r="K7196">
        <f>IF(A7196="","",IF(J7196&lt;=IFERROR(VLOOKUP(A7196,Produtos!$A:$E,5,FALSE),0),"ABAIXO DO MINIMO","OK"))</f>
        <v/>
      </c>
    </row>
    <row r="7197">
      <c r="B7197">
        <f>IFERROR(VLOOKUP(A7197,Produtos!A:B,2,FALSE),"")</f>
        <v/>
      </c>
      <c r="D7197" s="10">
        <f>IFERROR(INDEX(Lotes!$E:$E,MATCH(1,(Lotes!$A:$A=A7197)*(Lotes!$C:$C=C7197),0)),"")</f>
        <v/>
      </c>
      <c r="E7197" s="14">
        <f>IF(D7197="","",D7197-TODAY())</f>
        <v/>
      </c>
      <c r="F7197">
        <f>IF(D7197="","",IF(E7197&lt;0,"VENCIDO",IF(E7197&lt;=30,"VENCE EM &lt;= 30 DIAS",IF(E7197&lt;=60,"ATENCAO (31-60 DIAS)","OK"))))</f>
        <v/>
      </c>
      <c r="G7197" s="14">
        <f>SUMIFS(Lancamentos!$G:$G,Lancamentos!$C:$C,$A7197,Lancamentos!$E:$E,$C7197,Lancamentos!$B:$B,"ENTRADA")</f>
        <v/>
      </c>
      <c r="H7197" s="14">
        <f>SUMIFS(Lancamentos!$G:$G,Lancamentos!$C:$C,$A7197,Lancamentos!$E:$E,$C7197,Lancamentos!$B:$B,"SAIDA_USO")</f>
        <v/>
      </c>
      <c r="I7197" s="14">
        <f>SUMIFS(Lancamentos!$G:$G,Lancamentos!$C:$C,$A7197,Lancamentos!$E:$E,$C7197,Lancamentos!$B:$B,"SAIDA_DESCARTE")</f>
        <v/>
      </c>
      <c r="J7197" s="14">
        <f>G7197-H7197-I7197</f>
        <v/>
      </c>
      <c r="K7197">
        <f>IF(A7197="","",IF(J7197&lt;=IFERROR(VLOOKUP(A7197,Produtos!$A:$E,5,FALSE),0),"ABAIXO DO MINIMO","OK"))</f>
        <v/>
      </c>
    </row>
    <row r="7198">
      <c r="B7198">
        <f>IFERROR(VLOOKUP(A7198,Produtos!A:B,2,FALSE),"")</f>
        <v/>
      </c>
      <c r="D7198" s="10">
        <f>IFERROR(INDEX(Lotes!$E:$E,MATCH(1,(Lotes!$A:$A=A7198)*(Lotes!$C:$C=C7198),0)),"")</f>
        <v/>
      </c>
      <c r="E7198" s="14">
        <f>IF(D7198="","",D7198-TODAY())</f>
        <v/>
      </c>
      <c r="F7198">
        <f>IF(D7198="","",IF(E7198&lt;0,"VENCIDO",IF(E7198&lt;=30,"VENCE EM &lt;= 30 DIAS",IF(E7198&lt;=60,"ATENCAO (31-60 DIAS)","OK"))))</f>
        <v/>
      </c>
      <c r="G7198" s="14">
        <f>SUMIFS(Lancamentos!$G:$G,Lancamentos!$C:$C,$A7198,Lancamentos!$E:$E,$C7198,Lancamentos!$B:$B,"ENTRADA")</f>
        <v/>
      </c>
      <c r="H7198" s="14">
        <f>SUMIFS(Lancamentos!$G:$G,Lancamentos!$C:$C,$A7198,Lancamentos!$E:$E,$C7198,Lancamentos!$B:$B,"SAIDA_USO")</f>
        <v/>
      </c>
      <c r="I7198" s="14">
        <f>SUMIFS(Lancamentos!$G:$G,Lancamentos!$C:$C,$A7198,Lancamentos!$E:$E,$C7198,Lancamentos!$B:$B,"SAIDA_DESCARTE")</f>
        <v/>
      </c>
      <c r="J7198" s="14">
        <f>G7198-H7198-I7198</f>
        <v/>
      </c>
      <c r="K7198">
        <f>IF(A7198="","",IF(J7198&lt;=IFERROR(VLOOKUP(A7198,Produtos!$A:$E,5,FALSE),0),"ABAIXO DO MINIMO","OK"))</f>
        <v/>
      </c>
    </row>
    <row r="7199">
      <c r="B7199">
        <f>IFERROR(VLOOKUP(A7199,Produtos!A:B,2,FALSE),"")</f>
        <v/>
      </c>
      <c r="D7199" s="10">
        <f>IFERROR(INDEX(Lotes!$E:$E,MATCH(1,(Lotes!$A:$A=A7199)*(Lotes!$C:$C=C7199),0)),"")</f>
        <v/>
      </c>
      <c r="E7199" s="14">
        <f>IF(D7199="","",D7199-TODAY())</f>
        <v/>
      </c>
      <c r="F7199">
        <f>IF(D7199="","",IF(E7199&lt;0,"VENCIDO",IF(E7199&lt;=30,"VENCE EM &lt;= 30 DIAS",IF(E7199&lt;=60,"ATENCAO (31-60 DIAS)","OK"))))</f>
        <v/>
      </c>
      <c r="G7199" s="14">
        <f>SUMIFS(Lancamentos!$G:$G,Lancamentos!$C:$C,$A7199,Lancamentos!$E:$E,$C7199,Lancamentos!$B:$B,"ENTRADA")</f>
        <v/>
      </c>
      <c r="H7199" s="14">
        <f>SUMIFS(Lancamentos!$G:$G,Lancamentos!$C:$C,$A7199,Lancamentos!$E:$E,$C7199,Lancamentos!$B:$B,"SAIDA_USO")</f>
        <v/>
      </c>
      <c r="I7199" s="14">
        <f>SUMIFS(Lancamentos!$G:$G,Lancamentos!$C:$C,$A7199,Lancamentos!$E:$E,$C7199,Lancamentos!$B:$B,"SAIDA_DESCARTE")</f>
        <v/>
      </c>
      <c r="J7199" s="14">
        <f>G7199-H7199-I7199</f>
        <v/>
      </c>
      <c r="K7199">
        <f>IF(A7199="","",IF(J7199&lt;=IFERROR(VLOOKUP(A7199,Produtos!$A:$E,5,FALSE),0),"ABAIXO DO MINIMO","OK"))</f>
        <v/>
      </c>
    </row>
    <row r="7200">
      <c r="B7200">
        <f>IFERROR(VLOOKUP(A7200,Produtos!A:B,2,FALSE),"")</f>
        <v/>
      </c>
      <c r="D7200" s="10">
        <f>IFERROR(INDEX(Lotes!$E:$E,MATCH(1,(Lotes!$A:$A=A7200)*(Lotes!$C:$C=C7200),0)),"")</f>
        <v/>
      </c>
      <c r="E7200" s="14">
        <f>IF(D7200="","",D7200-TODAY())</f>
        <v/>
      </c>
      <c r="F7200">
        <f>IF(D7200="","",IF(E7200&lt;0,"VENCIDO",IF(E7200&lt;=30,"VENCE EM &lt;= 30 DIAS",IF(E7200&lt;=60,"ATENCAO (31-60 DIAS)","OK"))))</f>
        <v/>
      </c>
      <c r="G7200" s="14">
        <f>SUMIFS(Lancamentos!$G:$G,Lancamentos!$C:$C,$A7200,Lancamentos!$E:$E,$C7200,Lancamentos!$B:$B,"ENTRADA")</f>
        <v/>
      </c>
      <c r="H7200" s="14">
        <f>SUMIFS(Lancamentos!$G:$G,Lancamentos!$C:$C,$A7200,Lancamentos!$E:$E,$C7200,Lancamentos!$B:$B,"SAIDA_USO")</f>
        <v/>
      </c>
      <c r="I7200" s="14">
        <f>SUMIFS(Lancamentos!$G:$G,Lancamentos!$C:$C,$A7200,Lancamentos!$E:$E,$C7200,Lancamentos!$B:$B,"SAIDA_DESCARTE")</f>
        <v/>
      </c>
      <c r="J7200" s="14">
        <f>G7200-H7200-I7200</f>
        <v/>
      </c>
      <c r="K7200">
        <f>IF(A7200="","",IF(J7200&lt;=IFERROR(VLOOKUP(A7200,Produtos!$A:$E,5,FALSE),0),"ABAIXO DO MINIMO","OK"))</f>
        <v/>
      </c>
    </row>
    <row r="7201">
      <c r="B7201">
        <f>IFERROR(VLOOKUP(A7201,Produtos!A:B,2,FALSE),"")</f>
        <v/>
      </c>
      <c r="D7201" s="10">
        <f>IFERROR(INDEX(Lotes!$E:$E,MATCH(1,(Lotes!$A:$A=A7201)*(Lotes!$C:$C=C7201),0)),"")</f>
        <v/>
      </c>
      <c r="E7201" s="14">
        <f>IF(D7201="","",D7201-TODAY())</f>
        <v/>
      </c>
      <c r="F7201">
        <f>IF(D7201="","",IF(E7201&lt;0,"VENCIDO",IF(E7201&lt;=30,"VENCE EM &lt;= 30 DIAS",IF(E7201&lt;=60,"ATENCAO (31-60 DIAS)","OK"))))</f>
        <v/>
      </c>
      <c r="G7201" s="14">
        <f>SUMIFS(Lancamentos!$G:$G,Lancamentos!$C:$C,$A7201,Lancamentos!$E:$E,$C7201,Lancamentos!$B:$B,"ENTRADA")</f>
        <v/>
      </c>
      <c r="H7201" s="14">
        <f>SUMIFS(Lancamentos!$G:$G,Lancamentos!$C:$C,$A7201,Lancamentos!$E:$E,$C7201,Lancamentos!$B:$B,"SAIDA_USO")</f>
        <v/>
      </c>
      <c r="I7201" s="14">
        <f>SUMIFS(Lancamentos!$G:$G,Lancamentos!$C:$C,$A7201,Lancamentos!$E:$E,$C7201,Lancamentos!$B:$B,"SAIDA_DESCARTE")</f>
        <v/>
      </c>
      <c r="J7201" s="14">
        <f>G7201-H7201-I7201</f>
        <v/>
      </c>
      <c r="K7201">
        <f>IF(A7201="","",IF(J7201&lt;=IFERROR(VLOOKUP(A7201,Produtos!$A:$E,5,FALSE),0),"ABAIXO DO MINIMO","OK"))</f>
        <v/>
      </c>
    </row>
    <row r="7202">
      <c r="B7202">
        <f>IFERROR(VLOOKUP(A7202,Produtos!A:B,2,FALSE),"")</f>
        <v/>
      </c>
      <c r="D7202" s="10">
        <f>IFERROR(INDEX(Lotes!$E:$E,MATCH(1,(Lotes!$A:$A=A7202)*(Lotes!$C:$C=C7202),0)),"")</f>
        <v/>
      </c>
      <c r="E7202" s="14">
        <f>IF(D7202="","",D7202-TODAY())</f>
        <v/>
      </c>
      <c r="F7202">
        <f>IF(D7202="","",IF(E7202&lt;0,"VENCIDO",IF(E7202&lt;=30,"VENCE EM &lt;= 30 DIAS",IF(E7202&lt;=60,"ATENCAO (31-60 DIAS)","OK"))))</f>
        <v/>
      </c>
      <c r="G7202" s="14">
        <f>SUMIFS(Lancamentos!$G:$G,Lancamentos!$C:$C,$A7202,Lancamentos!$E:$E,$C7202,Lancamentos!$B:$B,"ENTRADA")</f>
        <v/>
      </c>
      <c r="H7202" s="14">
        <f>SUMIFS(Lancamentos!$G:$G,Lancamentos!$C:$C,$A7202,Lancamentos!$E:$E,$C7202,Lancamentos!$B:$B,"SAIDA_USO")</f>
        <v/>
      </c>
      <c r="I7202" s="14">
        <f>SUMIFS(Lancamentos!$G:$G,Lancamentos!$C:$C,$A7202,Lancamentos!$E:$E,$C7202,Lancamentos!$B:$B,"SAIDA_DESCARTE")</f>
        <v/>
      </c>
      <c r="J7202" s="14">
        <f>G7202-H7202-I7202</f>
        <v/>
      </c>
      <c r="K7202">
        <f>IF(A7202="","",IF(J7202&lt;=IFERROR(VLOOKUP(A7202,Produtos!$A:$E,5,FALSE),0),"ABAIXO DO MINIMO","OK"))</f>
        <v/>
      </c>
    </row>
    <row r="7203">
      <c r="B7203">
        <f>IFERROR(VLOOKUP(A7203,Produtos!A:B,2,FALSE),"")</f>
        <v/>
      </c>
      <c r="D7203" s="10">
        <f>IFERROR(INDEX(Lotes!$E:$E,MATCH(1,(Lotes!$A:$A=A7203)*(Lotes!$C:$C=C7203),0)),"")</f>
        <v/>
      </c>
      <c r="E7203" s="14">
        <f>IF(D7203="","",D7203-TODAY())</f>
        <v/>
      </c>
      <c r="F7203">
        <f>IF(D7203="","",IF(E7203&lt;0,"VENCIDO",IF(E7203&lt;=30,"VENCE EM &lt;= 30 DIAS",IF(E7203&lt;=60,"ATENCAO (31-60 DIAS)","OK"))))</f>
        <v/>
      </c>
      <c r="G7203" s="14">
        <f>SUMIFS(Lancamentos!$G:$G,Lancamentos!$C:$C,$A7203,Lancamentos!$E:$E,$C7203,Lancamentos!$B:$B,"ENTRADA")</f>
        <v/>
      </c>
      <c r="H7203" s="14">
        <f>SUMIFS(Lancamentos!$G:$G,Lancamentos!$C:$C,$A7203,Lancamentos!$E:$E,$C7203,Lancamentos!$B:$B,"SAIDA_USO")</f>
        <v/>
      </c>
      <c r="I7203" s="14">
        <f>SUMIFS(Lancamentos!$G:$G,Lancamentos!$C:$C,$A7203,Lancamentos!$E:$E,$C7203,Lancamentos!$B:$B,"SAIDA_DESCARTE")</f>
        <v/>
      </c>
      <c r="J7203" s="14">
        <f>G7203-H7203-I7203</f>
        <v/>
      </c>
      <c r="K7203">
        <f>IF(A7203="","",IF(J7203&lt;=IFERROR(VLOOKUP(A7203,Produtos!$A:$E,5,FALSE),0),"ABAIXO DO MINIMO","OK"))</f>
        <v/>
      </c>
    </row>
    <row r="7204">
      <c r="B7204">
        <f>IFERROR(VLOOKUP(A7204,Produtos!A:B,2,FALSE),"")</f>
        <v/>
      </c>
      <c r="D7204" s="10">
        <f>IFERROR(INDEX(Lotes!$E:$E,MATCH(1,(Lotes!$A:$A=A7204)*(Lotes!$C:$C=C7204),0)),"")</f>
        <v/>
      </c>
      <c r="E7204" s="14">
        <f>IF(D7204="","",D7204-TODAY())</f>
        <v/>
      </c>
      <c r="F7204">
        <f>IF(D7204="","",IF(E7204&lt;0,"VENCIDO",IF(E7204&lt;=30,"VENCE EM &lt;= 30 DIAS",IF(E7204&lt;=60,"ATENCAO (31-60 DIAS)","OK"))))</f>
        <v/>
      </c>
      <c r="G7204" s="14">
        <f>SUMIFS(Lancamentos!$G:$G,Lancamentos!$C:$C,$A7204,Lancamentos!$E:$E,$C7204,Lancamentos!$B:$B,"ENTRADA")</f>
        <v/>
      </c>
      <c r="H7204" s="14">
        <f>SUMIFS(Lancamentos!$G:$G,Lancamentos!$C:$C,$A7204,Lancamentos!$E:$E,$C7204,Lancamentos!$B:$B,"SAIDA_USO")</f>
        <v/>
      </c>
      <c r="I7204" s="14">
        <f>SUMIFS(Lancamentos!$G:$G,Lancamentos!$C:$C,$A7204,Lancamentos!$E:$E,$C7204,Lancamentos!$B:$B,"SAIDA_DESCARTE")</f>
        <v/>
      </c>
      <c r="J7204" s="14">
        <f>G7204-H7204-I7204</f>
        <v/>
      </c>
      <c r="K7204">
        <f>IF(A7204="","",IF(J7204&lt;=IFERROR(VLOOKUP(A7204,Produtos!$A:$E,5,FALSE),0),"ABAIXO DO MINIMO","OK"))</f>
        <v/>
      </c>
    </row>
    <row r="7205">
      <c r="B7205">
        <f>IFERROR(VLOOKUP(A7205,Produtos!A:B,2,FALSE),"")</f>
        <v/>
      </c>
      <c r="D7205" s="10">
        <f>IFERROR(INDEX(Lotes!$E:$E,MATCH(1,(Lotes!$A:$A=A7205)*(Lotes!$C:$C=C7205),0)),"")</f>
        <v/>
      </c>
      <c r="E7205" s="14">
        <f>IF(D7205="","",D7205-TODAY())</f>
        <v/>
      </c>
      <c r="F7205">
        <f>IF(D7205="","",IF(E7205&lt;0,"VENCIDO",IF(E7205&lt;=30,"VENCE EM &lt;= 30 DIAS",IF(E7205&lt;=60,"ATENCAO (31-60 DIAS)","OK"))))</f>
        <v/>
      </c>
      <c r="G7205" s="14">
        <f>SUMIFS(Lancamentos!$G:$G,Lancamentos!$C:$C,$A7205,Lancamentos!$E:$E,$C7205,Lancamentos!$B:$B,"ENTRADA")</f>
        <v/>
      </c>
      <c r="H7205" s="14">
        <f>SUMIFS(Lancamentos!$G:$G,Lancamentos!$C:$C,$A7205,Lancamentos!$E:$E,$C7205,Lancamentos!$B:$B,"SAIDA_USO")</f>
        <v/>
      </c>
      <c r="I7205" s="14">
        <f>SUMIFS(Lancamentos!$G:$G,Lancamentos!$C:$C,$A7205,Lancamentos!$E:$E,$C7205,Lancamentos!$B:$B,"SAIDA_DESCARTE")</f>
        <v/>
      </c>
      <c r="J7205" s="14">
        <f>G7205-H7205-I7205</f>
        <v/>
      </c>
      <c r="K7205">
        <f>IF(A7205="","",IF(J7205&lt;=IFERROR(VLOOKUP(A7205,Produtos!$A:$E,5,FALSE),0),"ABAIXO DO MINIMO","OK"))</f>
        <v/>
      </c>
    </row>
    <row r="7206">
      <c r="B7206">
        <f>IFERROR(VLOOKUP(A7206,Produtos!A:B,2,FALSE),"")</f>
        <v/>
      </c>
      <c r="D7206" s="10">
        <f>IFERROR(INDEX(Lotes!$E:$E,MATCH(1,(Lotes!$A:$A=A7206)*(Lotes!$C:$C=C7206),0)),"")</f>
        <v/>
      </c>
      <c r="E7206" s="14">
        <f>IF(D7206="","",D7206-TODAY())</f>
        <v/>
      </c>
      <c r="F7206">
        <f>IF(D7206="","",IF(E7206&lt;0,"VENCIDO",IF(E7206&lt;=30,"VENCE EM &lt;= 30 DIAS",IF(E7206&lt;=60,"ATENCAO (31-60 DIAS)","OK"))))</f>
        <v/>
      </c>
      <c r="G7206" s="14">
        <f>SUMIFS(Lancamentos!$G:$G,Lancamentos!$C:$C,$A7206,Lancamentos!$E:$E,$C7206,Lancamentos!$B:$B,"ENTRADA")</f>
        <v/>
      </c>
      <c r="H7206" s="14">
        <f>SUMIFS(Lancamentos!$G:$G,Lancamentos!$C:$C,$A7206,Lancamentos!$E:$E,$C7206,Lancamentos!$B:$B,"SAIDA_USO")</f>
        <v/>
      </c>
      <c r="I7206" s="14">
        <f>SUMIFS(Lancamentos!$G:$G,Lancamentos!$C:$C,$A7206,Lancamentos!$E:$E,$C7206,Lancamentos!$B:$B,"SAIDA_DESCARTE")</f>
        <v/>
      </c>
      <c r="J7206" s="14">
        <f>G7206-H7206-I7206</f>
        <v/>
      </c>
      <c r="K7206">
        <f>IF(A7206="","",IF(J7206&lt;=IFERROR(VLOOKUP(A7206,Produtos!$A:$E,5,FALSE),0),"ABAIXO DO MINIMO","OK"))</f>
        <v/>
      </c>
    </row>
    <row r="7207">
      <c r="B7207">
        <f>IFERROR(VLOOKUP(A7207,Produtos!A:B,2,FALSE),"")</f>
        <v/>
      </c>
      <c r="D7207" s="10">
        <f>IFERROR(INDEX(Lotes!$E:$E,MATCH(1,(Lotes!$A:$A=A7207)*(Lotes!$C:$C=C7207),0)),"")</f>
        <v/>
      </c>
      <c r="E7207" s="14">
        <f>IF(D7207="","",D7207-TODAY())</f>
        <v/>
      </c>
      <c r="F7207">
        <f>IF(D7207="","",IF(E7207&lt;0,"VENCIDO",IF(E7207&lt;=30,"VENCE EM &lt;= 30 DIAS",IF(E7207&lt;=60,"ATENCAO (31-60 DIAS)","OK"))))</f>
        <v/>
      </c>
      <c r="G7207" s="14">
        <f>SUMIFS(Lancamentos!$G:$G,Lancamentos!$C:$C,$A7207,Lancamentos!$E:$E,$C7207,Lancamentos!$B:$B,"ENTRADA")</f>
        <v/>
      </c>
      <c r="H7207" s="14">
        <f>SUMIFS(Lancamentos!$G:$G,Lancamentos!$C:$C,$A7207,Lancamentos!$E:$E,$C7207,Lancamentos!$B:$B,"SAIDA_USO")</f>
        <v/>
      </c>
      <c r="I7207" s="14">
        <f>SUMIFS(Lancamentos!$G:$G,Lancamentos!$C:$C,$A7207,Lancamentos!$E:$E,$C7207,Lancamentos!$B:$B,"SAIDA_DESCARTE")</f>
        <v/>
      </c>
      <c r="J7207" s="14">
        <f>G7207-H7207-I7207</f>
        <v/>
      </c>
      <c r="K7207">
        <f>IF(A7207="","",IF(J7207&lt;=IFERROR(VLOOKUP(A7207,Produtos!$A:$E,5,FALSE),0),"ABAIXO DO MINIMO","OK"))</f>
        <v/>
      </c>
    </row>
    <row r="7208">
      <c r="B7208">
        <f>IFERROR(VLOOKUP(A7208,Produtos!A:B,2,FALSE),"")</f>
        <v/>
      </c>
      <c r="D7208" s="10">
        <f>IFERROR(INDEX(Lotes!$E:$E,MATCH(1,(Lotes!$A:$A=A7208)*(Lotes!$C:$C=C7208),0)),"")</f>
        <v/>
      </c>
      <c r="E7208" s="14">
        <f>IF(D7208="","",D7208-TODAY())</f>
        <v/>
      </c>
      <c r="F7208">
        <f>IF(D7208="","",IF(E7208&lt;0,"VENCIDO",IF(E7208&lt;=30,"VENCE EM &lt;= 30 DIAS",IF(E7208&lt;=60,"ATENCAO (31-60 DIAS)","OK"))))</f>
        <v/>
      </c>
      <c r="G7208" s="14">
        <f>SUMIFS(Lancamentos!$G:$G,Lancamentos!$C:$C,$A7208,Lancamentos!$E:$E,$C7208,Lancamentos!$B:$B,"ENTRADA")</f>
        <v/>
      </c>
      <c r="H7208" s="14">
        <f>SUMIFS(Lancamentos!$G:$G,Lancamentos!$C:$C,$A7208,Lancamentos!$E:$E,$C7208,Lancamentos!$B:$B,"SAIDA_USO")</f>
        <v/>
      </c>
      <c r="I7208" s="14">
        <f>SUMIFS(Lancamentos!$G:$G,Lancamentos!$C:$C,$A7208,Lancamentos!$E:$E,$C7208,Lancamentos!$B:$B,"SAIDA_DESCARTE")</f>
        <v/>
      </c>
      <c r="J7208" s="14">
        <f>G7208-H7208-I7208</f>
        <v/>
      </c>
      <c r="K7208">
        <f>IF(A7208="","",IF(J7208&lt;=IFERROR(VLOOKUP(A7208,Produtos!$A:$E,5,FALSE),0),"ABAIXO DO MINIMO","OK"))</f>
        <v/>
      </c>
    </row>
    <row r="7209">
      <c r="B7209">
        <f>IFERROR(VLOOKUP(A7209,Produtos!A:B,2,FALSE),"")</f>
        <v/>
      </c>
      <c r="D7209" s="10">
        <f>IFERROR(INDEX(Lotes!$E:$E,MATCH(1,(Lotes!$A:$A=A7209)*(Lotes!$C:$C=C7209),0)),"")</f>
        <v/>
      </c>
      <c r="E7209" s="14">
        <f>IF(D7209="","",D7209-TODAY())</f>
        <v/>
      </c>
      <c r="F7209">
        <f>IF(D7209="","",IF(E7209&lt;0,"VENCIDO",IF(E7209&lt;=30,"VENCE EM &lt;= 30 DIAS",IF(E7209&lt;=60,"ATENCAO (31-60 DIAS)","OK"))))</f>
        <v/>
      </c>
      <c r="G7209" s="14">
        <f>SUMIFS(Lancamentos!$G:$G,Lancamentos!$C:$C,$A7209,Lancamentos!$E:$E,$C7209,Lancamentos!$B:$B,"ENTRADA")</f>
        <v/>
      </c>
      <c r="H7209" s="14">
        <f>SUMIFS(Lancamentos!$G:$G,Lancamentos!$C:$C,$A7209,Lancamentos!$E:$E,$C7209,Lancamentos!$B:$B,"SAIDA_USO")</f>
        <v/>
      </c>
      <c r="I7209" s="14">
        <f>SUMIFS(Lancamentos!$G:$G,Lancamentos!$C:$C,$A7209,Lancamentos!$E:$E,$C7209,Lancamentos!$B:$B,"SAIDA_DESCARTE")</f>
        <v/>
      </c>
      <c r="J7209" s="14">
        <f>G7209-H7209-I7209</f>
        <v/>
      </c>
      <c r="K7209">
        <f>IF(A7209="","",IF(J7209&lt;=IFERROR(VLOOKUP(A7209,Produtos!$A:$E,5,FALSE),0),"ABAIXO DO MINIMO","OK"))</f>
        <v/>
      </c>
    </row>
    <row r="7210">
      <c r="B7210">
        <f>IFERROR(VLOOKUP(A7210,Produtos!A:B,2,FALSE),"")</f>
        <v/>
      </c>
      <c r="D7210" s="10">
        <f>IFERROR(INDEX(Lotes!$E:$E,MATCH(1,(Lotes!$A:$A=A7210)*(Lotes!$C:$C=C7210),0)),"")</f>
        <v/>
      </c>
      <c r="E7210" s="14">
        <f>IF(D7210="","",D7210-TODAY())</f>
        <v/>
      </c>
      <c r="F7210">
        <f>IF(D7210="","",IF(E7210&lt;0,"VENCIDO",IF(E7210&lt;=30,"VENCE EM &lt;= 30 DIAS",IF(E7210&lt;=60,"ATENCAO (31-60 DIAS)","OK"))))</f>
        <v/>
      </c>
      <c r="G7210" s="14">
        <f>SUMIFS(Lancamentos!$G:$G,Lancamentos!$C:$C,$A7210,Lancamentos!$E:$E,$C7210,Lancamentos!$B:$B,"ENTRADA")</f>
        <v/>
      </c>
      <c r="H7210" s="14">
        <f>SUMIFS(Lancamentos!$G:$G,Lancamentos!$C:$C,$A7210,Lancamentos!$E:$E,$C7210,Lancamentos!$B:$B,"SAIDA_USO")</f>
        <v/>
      </c>
      <c r="I7210" s="14">
        <f>SUMIFS(Lancamentos!$G:$G,Lancamentos!$C:$C,$A7210,Lancamentos!$E:$E,$C7210,Lancamentos!$B:$B,"SAIDA_DESCARTE")</f>
        <v/>
      </c>
      <c r="J7210" s="14">
        <f>G7210-H7210-I7210</f>
        <v/>
      </c>
      <c r="K7210">
        <f>IF(A7210="","",IF(J7210&lt;=IFERROR(VLOOKUP(A7210,Produtos!$A:$E,5,FALSE),0),"ABAIXO DO MINIMO","OK"))</f>
        <v/>
      </c>
    </row>
    <row r="7211">
      <c r="B7211">
        <f>IFERROR(VLOOKUP(A7211,Produtos!A:B,2,FALSE),"")</f>
        <v/>
      </c>
      <c r="D7211" s="10">
        <f>IFERROR(INDEX(Lotes!$E:$E,MATCH(1,(Lotes!$A:$A=A7211)*(Lotes!$C:$C=C7211),0)),"")</f>
        <v/>
      </c>
      <c r="E7211" s="14">
        <f>IF(D7211="","",D7211-TODAY())</f>
        <v/>
      </c>
      <c r="F7211">
        <f>IF(D7211="","",IF(E7211&lt;0,"VENCIDO",IF(E7211&lt;=30,"VENCE EM &lt;= 30 DIAS",IF(E7211&lt;=60,"ATENCAO (31-60 DIAS)","OK"))))</f>
        <v/>
      </c>
      <c r="G7211" s="14">
        <f>SUMIFS(Lancamentos!$G:$G,Lancamentos!$C:$C,$A7211,Lancamentos!$E:$E,$C7211,Lancamentos!$B:$B,"ENTRADA")</f>
        <v/>
      </c>
      <c r="H7211" s="14">
        <f>SUMIFS(Lancamentos!$G:$G,Lancamentos!$C:$C,$A7211,Lancamentos!$E:$E,$C7211,Lancamentos!$B:$B,"SAIDA_USO")</f>
        <v/>
      </c>
      <c r="I7211" s="14">
        <f>SUMIFS(Lancamentos!$G:$G,Lancamentos!$C:$C,$A7211,Lancamentos!$E:$E,$C7211,Lancamentos!$B:$B,"SAIDA_DESCARTE")</f>
        <v/>
      </c>
      <c r="J7211" s="14">
        <f>G7211-H7211-I7211</f>
        <v/>
      </c>
      <c r="K7211">
        <f>IF(A7211="","",IF(J7211&lt;=IFERROR(VLOOKUP(A7211,Produtos!$A:$E,5,FALSE),0),"ABAIXO DO MINIMO","OK"))</f>
        <v/>
      </c>
    </row>
    <row r="7212">
      <c r="B7212">
        <f>IFERROR(VLOOKUP(A7212,Produtos!A:B,2,FALSE),"")</f>
        <v/>
      </c>
      <c r="D7212" s="10">
        <f>IFERROR(INDEX(Lotes!$E:$E,MATCH(1,(Lotes!$A:$A=A7212)*(Lotes!$C:$C=C7212),0)),"")</f>
        <v/>
      </c>
      <c r="E7212" s="14">
        <f>IF(D7212="","",D7212-TODAY())</f>
        <v/>
      </c>
      <c r="F7212">
        <f>IF(D7212="","",IF(E7212&lt;0,"VENCIDO",IF(E7212&lt;=30,"VENCE EM &lt;= 30 DIAS",IF(E7212&lt;=60,"ATENCAO (31-60 DIAS)","OK"))))</f>
        <v/>
      </c>
      <c r="G7212" s="14">
        <f>SUMIFS(Lancamentos!$G:$G,Lancamentos!$C:$C,$A7212,Lancamentos!$E:$E,$C7212,Lancamentos!$B:$B,"ENTRADA")</f>
        <v/>
      </c>
      <c r="H7212" s="14">
        <f>SUMIFS(Lancamentos!$G:$G,Lancamentos!$C:$C,$A7212,Lancamentos!$E:$E,$C7212,Lancamentos!$B:$B,"SAIDA_USO")</f>
        <v/>
      </c>
      <c r="I7212" s="14">
        <f>SUMIFS(Lancamentos!$G:$G,Lancamentos!$C:$C,$A7212,Lancamentos!$E:$E,$C7212,Lancamentos!$B:$B,"SAIDA_DESCARTE")</f>
        <v/>
      </c>
      <c r="J7212" s="14">
        <f>G7212-H7212-I7212</f>
        <v/>
      </c>
      <c r="K7212">
        <f>IF(A7212="","",IF(J7212&lt;=IFERROR(VLOOKUP(A7212,Produtos!$A:$E,5,FALSE),0),"ABAIXO DO MINIMO","OK"))</f>
        <v/>
      </c>
    </row>
    <row r="7213">
      <c r="B7213">
        <f>IFERROR(VLOOKUP(A7213,Produtos!A:B,2,FALSE),"")</f>
        <v/>
      </c>
      <c r="D7213" s="10">
        <f>IFERROR(INDEX(Lotes!$E:$E,MATCH(1,(Lotes!$A:$A=A7213)*(Lotes!$C:$C=C7213),0)),"")</f>
        <v/>
      </c>
      <c r="E7213" s="14">
        <f>IF(D7213="","",D7213-TODAY())</f>
        <v/>
      </c>
      <c r="F7213">
        <f>IF(D7213="","",IF(E7213&lt;0,"VENCIDO",IF(E7213&lt;=30,"VENCE EM &lt;= 30 DIAS",IF(E7213&lt;=60,"ATENCAO (31-60 DIAS)","OK"))))</f>
        <v/>
      </c>
      <c r="G7213" s="14">
        <f>SUMIFS(Lancamentos!$G:$G,Lancamentos!$C:$C,$A7213,Lancamentos!$E:$E,$C7213,Lancamentos!$B:$B,"ENTRADA")</f>
        <v/>
      </c>
      <c r="H7213" s="14">
        <f>SUMIFS(Lancamentos!$G:$G,Lancamentos!$C:$C,$A7213,Lancamentos!$E:$E,$C7213,Lancamentos!$B:$B,"SAIDA_USO")</f>
        <v/>
      </c>
      <c r="I7213" s="14">
        <f>SUMIFS(Lancamentos!$G:$G,Lancamentos!$C:$C,$A7213,Lancamentos!$E:$E,$C7213,Lancamentos!$B:$B,"SAIDA_DESCARTE")</f>
        <v/>
      </c>
      <c r="J7213" s="14">
        <f>G7213-H7213-I7213</f>
        <v/>
      </c>
      <c r="K7213">
        <f>IF(A7213="","",IF(J7213&lt;=IFERROR(VLOOKUP(A7213,Produtos!$A:$E,5,FALSE),0),"ABAIXO DO MINIMO","OK"))</f>
        <v/>
      </c>
    </row>
    <row r="7214">
      <c r="B7214">
        <f>IFERROR(VLOOKUP(A7214,Produtos!A:B,2,FALSE),"")</f>
        <v/>
      </c>
      <c r="D7214" s="10">
        <f>IFERROR(INDEX(Lotes!$E:$E,MATCH(1,(Lotes!$A:$A=A7214)*(Lotes!$C:$C=C7214),0)),"")</f>
        <v/>
      </c>
      <c r="E7214" s="14">
        <f>IF(D7214="","",D7214-TODAY())</f>
        <v/>
      </c>
      <c r="F7214">
        <f>IF(D7214="","",IF(E7214&lt;0,"VENCIDO",IF(E7214&lt;=30,"VENCE EM &lt;= 30 DIAS",IF(E7214&lt;=60,"ATENCAO (31-60 DIAS)","OK"))))</f>
        <v/>
      </c>
      <c r="G7214" s="14">
        <f>SUMIFS(Lancamentos!$G:$G,Lancamentos!$C:$C,$A7214,Lancamentos!$E:$E,$C7214,Lancamentos!$B:$B,"ENTRADA")</f>
        <v/>
      </c>
      <c r="H7214" s="14">
        <f>SUMIFS(Lancamentos!$G:$G,Lancamentos!$C:$C,$A7214,Lancamentos!$E:$E,$C7214,Lancamentos!$B:$B,"SAIDA_USO")</f>
        <v/>
      </c>
      <c r="I7214" s="14">
        <f>SUMIFS(Lancamentos!$G:$G,Lancamentos!$C:$C,$A7214,Lancamentos!$E:$E,$C7214,Lancamentos!$B:$B,"SAIDA_DESCARTE")</f>
        <v/>
      </c>
      <c r="J7214" s="14">
        <f>G7214-H7214-I7214</f>
        <v/>
      </c>
      <c r="K7214">
        <f>IF(A7214="","",IF(J7214&lt;=IFERROR(VLOOKUP(A7214,Produtos!$A:$E,5,FALSE),0),"ABAIXO DO MINIMO","OK"))</f>
        <v/>
      </c>
    </row>
    <row r="7215">
      <c r="B7215">
        <f>IFERROR(VLOOKUP(A7215,Produtos!A:B,2,FALSE),"")</f>
        <v/>
      </c>
      <c r="D7215" s="10">
        <f>IFERROR(INDEX(Lotes!$E:$E,MATCH(1,(Lotes!$A:$A=A7215)*(Lotes!$C:$C=C7215),0)),"")</f>
        <v/>
      </c>
      <c r="E7215" s="14">
        <f>IF(D7215="","",D7215-TODAY())</f>
        <v/>
      </c>
      <c r="F7215">
        <f>IF(D7215="","",IF(E7215&lt;0,"VENCIDO",IF(E7215&lt;=30,"VENCE EM &lt;= 30 DIAS",IF(E7215&lt;=60,"ATENCAO (31-60 DIAS)","OK"))))</f>
        <v/>
      </c>
      <c r="G7215" s="14">
        <f>SUMIFS(Lancamentos!$G:$G,Lancamentos!$C:$C,$A7215,Lancamentos!$E:$E,$C7215,Lancamentos!$B:$B,"ENTRADA")</f>
        <v/>
      </c>
      <c r="H7215" s="14">
        <f>SUMIFS(Lancamentos!$G:$G,Lancamentos!$C:$C,$A7215,Lancamentos!$E:$E,$C7215,Lancamentos!$B:$B,"SAIDA_USO")</f>
        <v/>
      </c>
      <c r="I7215" s="14">
        <f>SUMIFS(Lancamentos!$G:$G,Lancamentos!$C:$C,$A7215,Lancamentos!$E:$E,$C7215,Lancamentos!$B:$B,"SAIDA_DESCARTE")</f>
        <v/>
      </c>
      <c r="J7215" s="14">
        <f>G7215-H7215-I7215</f>
        <v/>
      </c>
      <c r="K7215">
        <f>IF(A7215="","",IF(J7215&lt;=IFERROR(VLOOKUP(A7215,Produtos!$A:$E,5,FALSE),0),"ABAIXO DO MINIMO","OK"))</f>
        <v/>
      </c>
    </row>
    <row r="7216">
      <c r="B7216">
        <f>IFERROR(VLOOKUP(A7216,Produtos!A:B,2,FALSE),"")</f>
        <v/>
      </c>
      <c r="D7216" s="10">
        <f>IFERROR(INDEX(Lotes!$E:$E,MATCH(1,(Lotes!$A:$A=A7216)*(Lotes!$C:$C=C7216),0)),"")</f>
        <v/>
      </c>
      <c r="E7216" s="14">
        <f>IF(D7216="","",D7216-TODAY())</f>
        <v/>
      </c>
      <c r="F7216">
        <f>IF(D7216="","",IF(E7216&lt;0,"VENCIDO",IF(E7216&lt;=30,"VENCE EM &lt;= 30 DIAS",IF(E7216&lt;=60,"ATENCAO (31-60 DIAS)","OK"))))</f>
        <v/>
      </c>
      <c r="G7216" s="14">
        <f>SUMIFS(Lancamentos!$G:$G,Lancamentos!$C:$C,$A7216,Lancamentos!$E:$E,$C7216,Lancamentos!$B:$B,"ENTRADA")</f>
        <v/>
      </c>
      <c r="H7216" s="14">
        <f>SUMIFS(Lancamentos!$G:$G,Lancamentos!$C:$C,$A7216,Lancamentos!$E:$E,$C7216,Lancamentos!$B:$B,"SAIDA_USO")</f>
        <v/>
      </c>
      <c r="I7216" s="14">
        <f>SUMIFS(Lancamentos!$G:$G,Lancamentos!$C:$C,$A7216,Lancamentos!$E:$E,$C7216,Lancamentos!$B:$B,"SAIDA_DESCARTE")</f>
        <v/>
      </c>
      <c r="J7216" s="14">
        <f>G7216-H7216-I7216</f>
        <v/>
      </c>
      <c r="K7216">
        <f>IF(A7216="","",IF(J7216&lt;=IFERROR(VLOOKUP(A7216,Produtos!$A:$E,5,FALSE),0),"ABAIXO DO MINIMO","OK"))</f>
        <v/>
      </c>
    </row>
    <row r="7217">
      <c r="B7217">
        <f>IFERROR(VLOOKUP(A7217,Produtos!A:B,2,FALSE),"")</f>
        <v/>
      </c>
      <c r="D7217" s="10">
        <f>IFERROR(INDEX(Lotes!$E:$E,MATCH(1,(Lotes!$A:$A=A7217)*(Lotes!$C:$C=C7217),0)),"")</f>
        <v/>
      </c>
      <c r="E7217" s="14">
        <f>IF(D7217="","",D7217-TODAY())</f>
        <v/>
      </c>
      <c r="F7217">
        <f>IF(D7217="","",IF(E7217&lt;0,"VENCIDO",IF(E7217&lt;=30,"VENCE EM &lt;= 30 DIAS",IF(E7217&lt;=60,"ATENCAO (31-60 DIAS)","OK"))))</f>
        <v/>
      </c>
      <c r="G7217" s="14">
        <f>SUMIFS(Lancamentos!$G:$G,Lancamentos!$C:$C,$A7217,Lancamentos!$E:$E,$C7217,Lancamentos!$B:$B,"ENTRADA")</f>
        <v/>
      </c>
      <c r="H7217" s="14">
        <f>SUMIFS(Lancamentos!$G:$G,Lancamentos!$C:$C,$A7217,Lancamentos!$E:$E,$C7217,Lancamentos!$B:$B,"SAIDA_USO")</f>
        <v/>
      </c>
      <c r="I7217" s="14">
        <f>SUMIFS(Lancamentos!$G:$G,Lancamentos!$C:$C,$A7217,Lancamentos!$E:$E,$C7217,Lancamentos!$B:$B,"SAIDA_DESCARTE")</f>
        <v/>
      </c>
      <c r="J7217" s="14">
        <f>G7217-H7217-I7217</f>
        <v/>
      </c>
      <c r="K7217">
        <f>IF(A7217="","",IF(J7217&lt;=IFERROR(VLOOKUP(A7217,Produtos!$A:$E,5,FALSE),0),"ABAIXO DO MINIMO","OK"))</f>
        <v/>
      </c>
    </row>
    <row r="7218">
      <c r="B7218">
        <f>IFERROR(VLOOKUP(A7218,Produtos!A:B,2,FALSE),"")</f>
        <v/>
      </c>
      <c r="D7218" s="10">
        <f>IFERROR(INDEX(Lotes!$E:$E,MATCH(1,(Lotes!$A:$A=A7218)*(Lotes!$C:$C=C7218),0)),"")</f>
        <v/>
      </c>
      <c r="E7218" s="14">
        <f>IF(D7218="","",D7218-TODAY())</f>
        <v/>
      </c>
      <c r="F7218">
        <f>IF(D7218="","",IF(E7218&lt;0,"VENCIDO",IF(E7218&lt;=30,"VENCE EM &lt;= 30 DIAS",IF(E7218&lt;=60,"ATENCAO (31-60 DIAS)","OK"))))</f>
        <v/>
      </c>
      <c r="G7218" s="14">
        <f>SUMIFS(Lancamentos!$G:$G,Lancamentos!$C:$C,$A7218,Lancamentos!$E:$E,$C7218,Lancamentos!$B:$B,"ENTRADA")</f>
        <v/>
      </c>
      <c r="H7218" s="14">
        <f>SUMIFS(Lancamentos!$G:$G,Lancamentos!$C:$C,$A7218,Lancamentos!$E:$E,$C7218,Lancamentos!$B:$B,"SAIDA_USO")</f>
        <v/>
      </c>
      <c r="I7218" s="14">
        <f>SUMIFS(Lancamentos!$G:$G,Lancamentos!$C:$C,$A7218,Lancamentos!$E:$E,$C7218,Lancamentos!$B:$B,"SAIDA_DESCARTE")</f>
        <v/>
      </c>
      <c r="J7218" s="14">
        <f>G7218-H7218-I7218</f>
        <v/>
      </c>
      <c r="K7218">
        <f>IF(A7218="","",IF(J7218&lt;=IFERROR(VLOOKUP(A7218,Produtos!$A:$E,5,FALSE),0),"ABAIXO DO MINIMO","OK"))</f>
        <v/>
      </c>
    </row>
    <row r="7219">
      <c r="B7219">
        <f>IFERROR(VLOOKUP(A7219,Produtos!A:B,2,FALSE),"")</f>
        <v/>
      </c>
      <c r="D7219" s="10">
        <f>IFERROR(INDEX(Lotes!$E:$E,MATCH(1,(Lotes!$A:$A=A7219)*(Lotes!$C:$C=C7219),0)),"")</f>
        <v/>
      </c>
      <c r="E7219" s="14">
        <f>IF(D7219="","",D7219-TODAY())</f>
        <v/>
      </c>
      <c r="F7219">
        <f>IF(D7219="","",IF(E7219&lt;0,"VENCIDO",IF(E7219&lt;=30,"VENCE EM &lt;= 30 DIAS",IF(E7219&lt;=60,"ATENCAO (31-60 DIAS)","OK"))))</f>
        <v/>
      </c>
      <c r="G7219" s="14">
        <f>SUMIFS(Lancamentos!$G:$G,Lancamentos!$C:$C,$A7219,Lancamentos!$E:$E,$C7219,Lancamentos!$B:$B,"ENTRADA")</f>
        <v/>
      </c>
      <c r="H7219" s="14">
        <f>SUMIFS(Lancamentos!$G:$G,Lancamentos!$C:$C,$A7219,Lancamentos!$E:$E,$C7219,Lancamentos!$B:$B,"SAIDA_USO")</f>
        <v/>
      </c>
      <c r="I7219" s="14">
        <f>SUMIFS(Lancamentos!$G:$G,Lancamentos!$C:$C,$A7219,Lancamentos!$E:$E,$C7219,Lancamentos!$B:$B,"SAIDA_DESCARTE")</f>
        <v/>
      </c>
      <c r="J7219" s="14">
        <f>G7219-H7219-I7219</f>
        <v/>
      </c>
      <c r="K7219">
        <f>IF(A7219="","",IF(J7219&lt;=IFERROR(VLOOKUP(A7219,Produtos!$A:$E,5,FALSE),0),"ABAIXO DO MINIMO","OK"))</f>
        <v/>
      </c>
    </row>
    <row r="7220">
      <c r="B7220">
        <f>IFERROR(VLOOKUP(A7220,Produtos!A:B,2,FALSE),"")</f>
        <v/>
      </c>
      <c r="D7220" s="10">
        <f>IFERROR(INDEX(Lotes!$E:$E,MATCH(1,(Lotes!$A:$A=A7220)*(Lotes!$C:$C=C7220),0)),"")</f>
        <v/>
      </c>
      <c r="E7220" s="14">
        <f>IF(D7220="","",D7220-TODAY())</f>
        <v/>
      </c>
      <c r="F7220">
        <f>IF(D7220="","",IF(E7220&lt;0,"VENCIDO",IF(E7220&lt;=30,"VENCE EM &lt;= 30 DIAS",IF(E7220&lt;=60,"ATENCAO (31-60 DIAS)","OK"))))</f>
        <v/>
      </c>
      <c r="G7220" s="14">
        <f>SUMIFS(Lancamentos!$G:$G,Lancamentos!$C:$C,$A7220,Lancamentos!$E:$E,$C7220,Lancamentos!$B:$B,"ENTRADA")</f>
        <v/>
      </c>
      <c r="H7220" s="14">
        <f>SUMIFS(Lancamentos!$G:$G,Lancamentos!$C:$C,$A7220,Lancamentos!$E:$E,$C7220,Lancamentos!$B:$B,"SAIDA_USO")</f>
        <v/>
      </c>
      <c r="I7220" s="14">
        <f>SUMIFS(Lancamentos!$G:$G,Lancamentos!$C:$C,$A7220,Lancamentos!$E:$E,$C7220,Lancamentos!$B:$B,"SAIDA_DESCARTE")</f>
        <v/>
      </c>
      <c r="J7220" s="14">
        <f>G7220-H7220-I7220</f>
        <v/>
      </c>
      <c r="K7220">
        <f>IF(A7220="","",IF(J7220&lt;=IFERROR(VLOOKUP(A7220,Produtos!$A:$E,5,FALSE),0),"ABAIXO DO MINIMO","OK"))</f>
        <v/>
      </c>
    </row>
    <row r="7221">
      <c r="B7221">
        <f>IFERROR(VLOOKUP(A7221,Produtos!A:B,2,FALSE),"")</f>
        <v/>
      </c>
      <c r="D7221" s="10">
        <f>IFERROR(INDEX(Lotes!$E:$E,MATCH(1,(Lotes!$A:$A=A7221)*(Lotes!$C:$C=C7221),0)),"")</f>
        <v/>
      </c>
      <c r="E7221" s="14">
        <f>IF(D7221="","",D7221-TODAY())</f>
        <v/>
      </c>
      <c r="F7221">
        <f>IF(D7221="","",IF(E7221&lt;0,"VENCIDO",IF(E7221&lt;=30,"VENCE EM &lt;= 30 DIAS",IF(E7221&lt;=60,"ATENCAO (31-60 DIAS)","OK"))))</f>
        <v/>
      </c>
      <c r="G7221" s="14">
        <f>SUMIFS(Lancamentos!$G:$G,Lancamentos!$C:$C,$A7221,Lancamentos!$E:$E,$C7221,Lancamentos!$B:$B,"ENTRADA")</f>
        <v/>
      </c>
      <c r="H7221" s="14">
        <f>SUMIFS(Lancamentos!$G:$G,Lancamentos!$C:$C,$A7221,Lancamentos!$E:$E,$C7221,Lancamentos!$B:$B,"SAIDA_USO")</f>
        <v/>
      </c>
      <c r="I7221" s="14">
        <f>SUMIFS(Lancamentos!$G:$G,Lancamentos!$C:$C,$A7221,Lancamentos!$E:$E,$C7221,Lancamentos!$B:$B,"SAIDA_DESCARTE")</f>
        <v/>
      </c>
      <c r="J7221" s="14">
        <f>G7221-H7221-I7221</f>
        <v/>
      </c>
      <c r="K7221">
        <f>IF(A7221="","",IF(J7221&lt;=IFERROR(VLOOKUP(A7221,Produtos!$A:$E,5,FALSE),0),"ABAIXO DO MINIMO","OK"))</f>
        <v/>
      </c>
    </row>
    <row r="7222">
      <c r="B7222">
        <f>IFERROR(VLOOKUP(A7222,Produtos!A:B,2,FALSE),"")</f>
        <v/>
      </c>
      <c r="D7222" s="10">
        <f>IFERROR(INDEX(Lotes!$E:$E,MATCH(1,(Lotes!$A:$A=A7222)*(Lotes!$C:$C=C7222),0)),"")</f>
        <v/>
      </c>
      <c r="E7222" s="14">
        <f>IF(D7222="","",D7222-TODAY())</f>
        <v/>
      </c>
      <c r="F7222">
        <f>IF(D7222="","",IF(E7222&lt;0,"VENCIDO",IF(E7222&lt;=30,"VENCE EM &lt;= 30 DIAS",IF(E7222&lt;=60,"ATENCAO (31-60 DIAS)","OK"))))</f>
        <v/>
      </c>
      <c r="G7222" s="14">
        <f>SUMIFS(Lancamentos!$G:$G,Lancamentos!$C:$C,$A7222,Lancamentos!$E:$E,$C7222,Lancamentos!$B:$B,"ENTRADA")</f>
        <v/>
      </c>
      <c r="H7222" s="14">
        <f>SUMIFS(Lancamentos!$G:$G,Lancamentos!$C:$C,$A7222,Lancamentos!$E:$E,$C7222,Lancamentos!$B:$B,"SAIDA_USO")</f>
        <v/>
      </c>
      <c r="I7222" s="14">
        <f>SUMIFS(Lancamentos!$G:$G,Lancamentos!$C:$C,$A7222,Lancamentos!$E:$E,$C7222,Lancamentos!$B:$B,"SAIDA_DESCARTE")</f>
        <v/>
      </c>
      <c r="J7222" s="14">
        <f>G7222-H7222-I7222</f>
        <v/>
      </c>
      <c r="K7222">
        <f>IF(A7222="","",IF(J7222&lt;=IFERROR(VLOOKUP(A7222,Produtos!$A:$E,5,FALSE),0),"ABAIXO DO MINIMO","OK"))</f>
        <v/>
      </c>
    </row>
    <row r="7223">
      <c r="B7223">
        <f>IFERROR(VLOOKUP(A7223,Produtos!A:B,2,FALSE),"")</f>
        <v/>
      </c>
      <c r="D7223" s="10">
        <f>IFERROR(INDEX(Lotes!$E:$E,MATCH(1,(Lotes!$A:$A=A7223)*(Lotes!$C:$C=C7223),0)),"")</f>
        <v/>
      </c>
      <c r="E7223" s="14">
        <f>IF(D7223="","",D7223-TODAY())</f>
        <v/>
      </c>
      <c r="F7223">
        <f>IF(D7223="","",IF(E7223&lt;0,"VENCIDO",IF(E7223&lt;=30,"VENCE EM &lt;= 30 DIAS",IF(E7223&lt;=60,"ATENCAO (31-60 DIAS)","OK"))))</f>
        <v/>
      </c>
      <c r="G7223" s="14">
        <f>SUMIFS(Lancamentos!$G:$G,Lancamentos!$C:$C,$A7223,Lancamentos!$E:$E,$C7223,Lancamentos!$B:$B,"ENTRADA")</f>
        <v/>
      </c>
      <c r="H7223" s="14">
        <f>SUMIFS(Lancamentos!$G:$G,Lancamentos!$C:$C,$A7223,Lancamentos!$E:$E,$C7223,Lancamentos!$B:$B,"SAIDA_USO")</f>
        <v/>
      </c>
      <c r="I7223" s="14">
        <f>SUMIFS(Lancamentos!$G:$G,Lancamentos!$C:$C,$A7223,Lancamentos!$E:$E,$C7223,Lancamentos!$B:$B,"SAIDA_DESCARTE")</f>
        <v/>
      </c>
      <c r="J7223" s="14">
        <f>G7223-H7223-I7223</f>
        <v/>
      </c>
      <c r="K7223">
        <f>IF(A7223="","",IF(J7223&lt;=IFERROR(VLOOKUP(A7223,Produtos!$A:$E,5,FALSE),0),"ABAIXO DO MINIMO","OK"))</f>
        <v/>
      </c>
    </row>
    <row r="7224">
      <c r="B7224">
        <f>IFERROR(VLOOKUP(A7224,Produtos!A:B,2,FALSE),"")</f>
        <v/>
      </c>
      <c r="D7224" s="10">
        <f>IFERROR(INDEX(Lotes!$E:$E,MATCH(1,(Lotes!$A:$A=A7224)*(Lotes!$C:$C=C7224),0)),"")</f>
        <v/>
      </c>
      <c r="E7224" s="14">
        <f>IF(D7224="","",D7224-TODAY())</f>
        <v/>
      </c>
      <c r="F7224">
        <f>IF(D7224="","",IF(E7224&lt;0,"VENCIDO",IF(E7224&lt;=30,"VENCE EM &lt;= 30 DIAS",IF(E7224&lt;=60,"ATENCAO (31-60 DIAS)","OK"))))</f>
        <v/>
      </c>
      <c r="G7224" s="14">
        <f>SUMIFS(Lancamentos!$G:$G,Lancamentos!$C:$C,$A7224,Lancamentos!$E:$E,$C7224,Lancamentos!$B:$B,"ENTRADA")</f>
        <v/>
      </c>
      <c r="H7224" s="14">
        <f>SUMIFS(Lancamentos!$G:$G,Lancamentos!$C:$C,$A7224,Lancamentos!$E:$E,$C7224,Lancamentos!$B:$B,"SAIDA_USO")</f>
        <v/>
      </c>
      <c r="I7224" s="14">
        <f>SUMIFS(Lancamentos!$G:$G,Lancamentos!$C:$C,$A7224,Lancamentos!$E:$E,$C7224,Lancamentos!$B:$B,"SAIDA_DESCARTE")</f>
        <v/>
      </c>
      <c r="J7224" s="14">
        <f>G7224-H7224-I7224</f>
        <v/>
      </c>
      <c r="K7224">
        <f>IF(A7224="","",IF(J7224&lt;=IFERROR(VLOOKUP(A7224,Produtos!$A:$E,5,FALSE),0),"ABAIXO DO MINIMO","OK"))</f>
        <v/>
      </c>
    </row>
    <row r="7225">
      <c r="B7225">
        <f>IFERROR(VLOOKUP(A7225,Produtos!A:B,2,FALSE),"")</f>
        <v/>
      </c>
      <c r="D7225" s="10">
        <f>IFERROR(INDEX(Lotes!$E:$E,MATCH(1,(Lotes!$A:$A=A7225)*(Lotes!$C:$C=C7225),0)),"")</f>
        <v/>
      </c>
      <c r="E7225" s="14">
        <f>IF(D7225="","",D7225-TODAY())</f>
        <v/>
      </c>
      <c r="F7225">
        <f>IF(D7225="","",IF(E7225&lt;0,"VENCIDO",IF(E7225&lt;=30,"VENCE EM &lt;= 30 DIAS",IF(E7225&lt;=60,"ATENCAO (31-60 DIAS)","OK"))))</f>
        <v/>
      </c>
      <c r="G7225" s="14">
        <f>SUMIFS(Lancamentos!$G:$G,Lancamentos!$C:$C,$A7225,Lancamentos!$E:$E,$C7225,Lancamentos!$B:$B,"ENTRADA")</f>
        <v/>
      </c>
      <c r="H7225" s="14">
        <f>SUMIFS(Lancamentos!$G:$G,Lancamentos!$C:$C,$A7225,Lancamentos!$E:$E,$C7225,Lancamentos!$B:$B,"SAIDA_USO")</f>
        <v/>
      </c>
      <c r="I7225" s="14">
        <f>SUMIFS(Lancamentos!$G:$G,Lancamentos!$C:$C,$A7225,Lancamentos!$E:$E,$C7225,Lancamentos!$B:$B,"SAIDA_DESCARTE")</f>
        <v/>
      </c>
      <c r="J7225" s="14">
        <f>G7225-H7225-I7225</f>
        <v/>
      </c>
      <c r="K7225">
        <f>IF(A7225="","",IF(J7225&lt;=IFERROR(VLOOKUP(A7225,Produtos!$A:$E,5,FALSE),0),"ABAIXO DO MINIMO","OK"))</f>
        <v/>
      </c>
    </row>
    <row r="7226">
      <c r="B7226">
        <f>IFERROR(VLOOKUP(A7226,Produtos!A:B,2,FALSE),"")</f>
        <v/>
      </c>
      <c r="D7226" s="10">
        <f>IFERROR(INDEX(Lotes!$E:$E,MATCH(1,(Lotes!$A:$A=A7226)*(Lotes!$C:$C=C7226),0)),"")</f>
        <v/>
      </c>
      <c r="E7226" s="14">
        <f>IF(D7226="","",D7226-TODAY())</f>
        <v/>
      </c>
      <c r="F7226">
        <f>IF(D7226="","",IF(E7226&lt;0,"VENCIDO",IF(E7226&lt;=30,"VENCE EM &lt;= 30 DIAS",IF(E7226&lt;=60,"ATENCAO (31-60 DIAS)","OK"))))</f>
        <v/>
      </c>
      <c r="G7226" s="14">
        <f>SUMIFS(Lancamentos!$G:$G,Lancamentos!$C:$C,$A7226,Lancamentos!$E:$E,$C7226,Lancamentos!$B:$B,"ENTRADA")</f>
        <v/>
      </c>
      <c r="H7226" s="14">
        <f>SUMIFS(Lancamentos!$G:$G,Lancamentos!$C:$C,$A7226,Lancamentos!$E:$E,$C7226,Lancamentos!$B:$B,"SAIDA_USO")</f>
        <v/>
      </c>
      <c r="I7226" s="14">
        <f>SUMIFS(Lancamentos!$G:$G,Lancamentos!$C:$C,$A7226,Lancamentos!$E:$E,$C7226,Lancamentos!$B:$B,"SAIDA_DESCARTE")</f>
        <v/>
      </c>
      <c r="J7226" s="14">
        <f>G7226-H7226-I7226</f>
        <v/>
      </c>
      <c r="K7226">
        <f>IF(A7226="","",IF(J7226&lt;=IFERROR(VLOOKUP(A7226,Produtos!$A:$E,5,FALSE),0),"ABAIXO DO MINIMO","OK"))</f>
        <v/>
      </c>
    </row>
    <row r="7227">
      <c r="B7227">
        <f>IFERROR(VLOOKUP(A7227,Produtos!A:B,2,FALSE),"")</f>
        <v/>
      </c>
      <c r="D7227" s="10">
        <f>IFERROR(INDEX(Lotes!$E:$E,MATCH(1,(Lotes!$A:$A=A7227)*(Lotes!$C:$C=C7227),0)),"")</f>
        <v/>
      </c>
      <c r="E7227" s="14">
        <f>IF(D7227="","",D7227-TODAY())</f>
        <v/>
      </c>
      <c r="F7227">
        <f>IF(D7227="","",IF(E7227&lt;0,"VENCIDO",IF(E7227&lt;=30,"VENCE EM &lt;= 30 DIAS",IF(E7227&lt;=60,"ATENCAO (31-60 DIAS)","OK"))))</f>
        <v/>
      </c>
      <c r="G7227" s="14">
        <f>SUMIFS(Lancamentos!$G:$G,Lancamentos!$C:$C,$A7227,Lancamentos!$E:$E,$C7227,Lancamentos!$B:$B,"ENTRADA")</f>
        <v/>
      </c>
      <c r="H7227" s="14">
        <f>SUMIFS(Lancamentos!$G:$G,Lancamentos!$C:$C,$A7227,Lancamentos!$E:$E,$C7227,Lancamentos!$B:$B,"SAIDA_USO")</f>
        <v/>
      </c>
      <c r="I7227" s="14">
        <f>SUMIFS(Lancamentos!$G:$G,Lancamentos!$C:$C,$A7227,Lancamentos!$E:$E,$C7227,Lancamentos!$B:$B,"SAIDA_DESCARTE")</f>
        <v/>
      </c>
      <c r="J7227" s="14">
        <f>G7227-H7227-I7227</f>
        <v/>
      </c>
      <c r="K7227">
        <f>IF(A7227="","",IF(J7227&lt;=IFERROR(VLOOKUP(A7227,Produtos!$A:$E,5,FALSE),0),"ABAIXO DO MINIMO","OK"))</f>
        <v/>
      </c>
    </row>
    <row r="7228">
      <c r="B7228">
        <f>IFERROR(VLOOKUP(A7228,Produtos!A:B,2,FALSE),"")</f>
        <v/>
      </c>
      <c r="D7228" s="10">
        <f>IFERROR(INDEX(Lotes!$E:$E,MATCH(1,(Lotes!$A:$A=A7228)*(Lotes!$C:$C=C7228),0)),"")</f>
        <v/>
      </c>
      <c r="E7228" s="14">
        <f>IF(D7228="","",D7228-TODAY())</f>
        <v/>
      </c>
      <c r="F7228">
        <f>IF(D7228="","",IF(E7228&lt;0,"VENCIDO",IF(E7228&lt;=30,"VENCE EM &lt;= 30 DIAS",IF(E7228&lt;=60,"ATENCAO (31-60 DIAS)","OK"))))</f>
        <v/>
      </c>
      <c r="G7228" s="14">
        <f>SUMIFS(Lancamentos!$G:$G,Lancamentos!$C:$C,$A7228,Lancamentos!$E:$E,$C7228,Lancamentos!$B:$B,"ENTRADA")</f>
        <v/>
      </c>
      <c r="H7228" s="14">
        <f>SUMIFS(Lancamentos!$G:$G,Lancamentos!$C:$C,$A7228,Lancamentos!$E:$E,$C7228,Lancamentos!$B:$B,"SAIDA_USO")</f>
        <v/>
      </c>
      <c r="I7228" s="14">
        <f>SUMIFS(Lancamentos!$G:$G,Lancamentos!$C:$C,$A7228,Lancamentos!$E:$E,$C7228,Lancamentos!$B:$B,"SAIDA_DESCARTE")</f>
        <v/>
      </c>
      <c r="J7228" s="14">
        <f>G7228-H7228-I7228</f>
        <v/>
      </c>
      <c r="K7228">
        <f>IF(A7228="","",IF(J7228&lt;=IFERROR(VLOOKUP(A7228,Produtos!$A:$E,5,FALSE),0),"ABAIXO DO MINIMO","OK"))</f>
        <v/>
      </c>
    </row>
    <row r="7229">
      <c r="B7229">
        <f>IFERROR(VLOOKUP(A7229,Produtos!A:B,2,FALSE),"")</f>
        <v/>
      </c>
      <c r="D7229" s="10">
        <f>IFERROR(INDEX(Lotes!$E:$E,MATCH(1,(Lotes!$A:$A=A7229)*(Lotes!$C:$C=C7229),0)),"")</f>
        <v/>
      </c>
      <c r="E7229" s="14">
        <f>IF(D7229="","",D7229-TODAY())</f>
        <v/>
      </c>
      <c r="F7229">
        <f>IF(D7229="","",IF(E7229&lt;0,"VENCIDO",IF(E7229&lt;=30,"VENCE EM &lt;= 30 DIAS",IF(E7229&lt;=60,"ATENCAO (31-60 DIAS)","OK"))))</f>
        <v/>
      </c>
      <c r="G7229" s="14">
        <f>SUMIFS(Lancamentos!$G:$G,Lancamentos!$C:$C,$A7229,Lancamentos!$E:$E,$C7229,Lancamentos!$B:$B,"ENTRADA")</f>
        <v/>
      </c>
      <c r="H7229" s="14">
        <f>SUMIFS(Lancamentos!$G:$G,Lancamentos!$C:$C,$A7229,Lancamentos!$E:$E,$C7229,Lancamentos!$B:$B,"SAIDA_USO")</f>
        <v/>
      </c>
      <c r="I7229" s="14">
        <f>SUMIFS(Lancamentos!$G:$G,Lancamentos!$C:$C,$A7229,Lancamentos!$E:$E,$C7229,Lancamentos!$B:$B,"SAIDA_DESCARTE")</f>
        <v/>
      </c>
      <c r="J7229" s="14">
        <f>G7229-H7229-I7229</f>
        <v/>
      </c>
      <c r="K7229">
        <f>IF(A7229="","",IF(J7229&lt;=IFERROR(VLOOKUP(A7229,Produtos!$A:$E,5,FALSE),0),"ABAIXO DO MINIMO","OK"))</f>
        <v/>
      </c>
    </row>
    <row r="7230">
      <c r="B7230">
        <f>IFERROR(VLOOKUP(A7230,Produtos!A:B,2,FALSE),"")</f>
        <v/>
      </c>
      <c r="D7230" s="10">
        <f>IFERROR(INDEX(Lotes!$E:$E,MATCH(1,(Lotes!$A:$A=A7230)*(Lotes!$C:$C=C7230),0)),"")</f>
        <v/>
      </c>
      <c r="E7230" s="14">
        <f>IF(D7230="","",D7230-TODAY())</f>
        <v/>
      </c>
      <c r="F7230">
        <f>IF(D7230="","",IF(E7230&lt;0,"VENCIDO",IF(E7230&lt;=30,"VENCE EM &lt;= 30 DIAS",IF(E7230&lt;=60,"ATENCAO (31-60 DIAS)","OK"))))</f>
        <v/>
      </c>
      <c r="G7230" s="14">
        <f>SUMIFS(Lancamentos!$G:$G,Lancamentos!$C:$C,$A7230,Lancamentos!$E:$E,$C7230,Lancamentos!$B:$B,"ENTRADA")</f>
        <v/>
      </c>
      <c r="H7230" s="14">
        <f>SUMIFS(Lancamentos!$G:$G,Lancamentos!$C:$C,$A7230,Lancamentos!$E:$E,$C7230,Lancamentos!$B:$B,"SAIDA_USO")</f>
        <v/>
      </c>
      <c r="I7230" s="14">
        <f>SUMIFS(Lancamentos!$G:$G,Lancamentos!$C:$C,$A7230,Lancamentos!$E:$E,$C7230,Lancamentos!$B:$B,"SAIDA_DESCARTE")</f>
        <v/>
      </c>
      <c r="J7230" s="14">
        <f>G7230-H7230-I7230</f>
        <v/>
      </c>
      <c r="K7230">
        <f>IF(A7230="","",IF(J7230&lt;=IFERROR(VLOOKUP(A7230,Produtos!$A:$E,5,FALSE),0),"ABAIXO DO MINIMO","OK"))</f>
        <v/>
      </c>
    </row>
    <row r="7231">
      <c r="B7231">
        <f>IFERROR(VLOOKUP(A7231,Produtos!A:B,2,FALSE),"")</f>
        <v/>
      </c>
      <c r="D7231" s="10">
        <f>IFERROR(INDEX(Lotes!$E:$E,MATCH(1,(Lotes!$A:$A=A7231)*(Lotes!$C:$C=C7231),0)),"")</f>
        <v/>
      </c>
      <c r="E7231" s="14">
        <f>IF(D7231="","",D7231-TODAY())</f>
        <v/>
      </c>
      <c r="F7231">
        <f>IF(D7231="","",IF(E7231&lt;0,"VENCIDO",IF(E7231&lt;=30,"VENCE EM &lt;= 30 DIAS",IF(E7231&lt;=60,"ATENCAO (31-60 DIAS)","OK"))))</f>
        <v/>
      </c>
      <c r="G7231" s="14">
        <f>SUMIFS(Lancamentos!$G:$G,Lancamentos!$C:$C,$A7231,Lancamentos!$E:$E,$C7231,Lancamentos!$B:$B,"ENTRADA")</f>
        <v/>
      </c>
      <c r="H7231" s="14">
        <f>SUMIFS(Lancamentos!$G:$G,Lancamentos!$C:$C,$A7231,Lancamentos!$E:$E,$C7231,Lancamentos!$B:$B,"SAIDA_USO")</f>
        <v/>
      </c>
      <c r="I7231" s="14">
        <f>SUMIFS(Lancamentos!$G:$G,Lancamentos!$C:$C,$A7231,Lancamentos!$E:$E,$C7231,Lancamentos!$B:$B,"SAIDA_DESCARTE")</f>
        <v/>
      </c>
      <c r="J7231" s="14">
        <f>G7231-H7231-I7231</f>
        <v/>
      </c>
      <c r="K7231">
        <f>IF(A7231="","",IF(J7231&lt;=IFERROR(VLOOKUP(A7231,Produtos!$A:$E,5,FALSE),0),"ABAIXO DO MINIMO","OK"))</f>
        <v/>
      </c>
    </row>
    <row r="7232">
      <c r="B7232">
        <f>IFERROR(VLOOKUP(A7232,Produtos!A:B,2,FALSE),"")</f>
        <v/>
      </c>
      <c r="D7232" s="10">
        <f>IFERROR(INDEX(Lotes!$E:$E,MATCH(1,(Lotes!$A:$A=A7232)*(Lotes!$C:$C=C7232),0)),"")</f>
        <v/>
      </c>
      <c r="E7232" s="14">
        <f>IF(D7232="","",D7232-TODAY())</f>
        <v/>
      </c>
      <c r="F7232">
        <f>IF(D7232="","",IF(E7232&lt;0,"VENCIDO",IF(E7232&lt;=30,"VENCE EM &lt;= 30 DIAS",IF(E7232&lt;=60,"ATENCAO (31-60 DIAS)","OK"))))</f>
        <v/>
      </c>
      <c r="G7232" s="14">
        <f>SUMIFS(Lancamentos!$G:$G,Lancamentos!$C:$C,$A7232,Lancamentos!$E:$E,$C7232,Lancamentos!$B:$B,"ENTRADA")</f>
        <v/>
      </c>
      <c r="H7232" s="14">
        <f>SUMIFS(Lancamentos!$G:$G,Lancamentos!$C:$C,$A7232,Lancamentos!$E:$E,$C7232,Lancamentos!$B:$B,"SAIDA_USO")</f>
        <v/>
      </c>
      <c r="I7232" s="14">
        <f>SUMIFS(Lancamentos!$G:$G,Lancamentos!$C:$C,$A7232,Lancamentos!$E:$E,$C7232,Lancamentos!$B:$B,"SAIDA_DESCARTE")</f>
        <v/>
      </c>
      <c r="J7232" s="14">
        <f>G7232-H7232-I7232</f>
        <v/>
      </c>
      <c r="K7232">
        <f>IF(A7232="","",IF(J7232&lt;=IFERROR(VLOOKUP(A7232,Produtos!$A:$E,5,FALSE),0),"ABAIXO DO MINIMO","OK"))</f>
        <v/>
      </c>
    </row>
    <row r="7233">
      <c r="B7233">
        <f>IFERROR(VLOOKUP(A7233,Produtos!A:B,2,FALSE),"")</f>
        <v/>
      </c>
      <c r="D7233" s="10">
        <f>IFERROR(INDEX(Lotes!$E:$E,MATCH(1,(Lotes!$A:$A=A7233)*(Lotes!$C:$C=C7233),0)),"")</f>
        <v/>
      </c>
      <c r="E7233" s="14">
        <f>IF(D7233="","",D7233-TODAY())</f>
        <v/>
      </c>
      <c r="F7233">
        <f>IF(D7233="","",IF(E7233&lt;0,"VENCIDO",IF(E7233&lt;=30,"VENCE EM &lt;= 30 DIAS",IF(E7233&lt;=60,"ATENCAO (31-60 DIAS)","OK"))))</f>
        <v/>
      </c>
      <c r="G7233" s="14">
        <f>SUMIFS(Lancamentos!$G:$G,Lancamentos!$C:$C,$A7233,Lancamentos!$E:$E,$C7233,Lancamentos!$B:$B,"ENTRADA")</f>
        <v/>
      </c>
      <c r="H7233" s="14">
        <f>SUMIFS(Lancamentos!$G:$G,Lancamentos!$C:$C,$A7233,Lancamentos!$E:$E,$C7233,Lancamentos!$B:$B,"SAIDA_USO")</f>
        <v/>
      </c>
      <c r="I7233" s="14">
        <f>SUMIFS(Lancamentos!$G:$G,Lancamentos!$C:$C,$A7233,Lancamentos!$E:$E,$C7233,Lancamentos!$B:$B,"SAIDA_DESCARTE")</f>
        <v/>
      </c>
      <c r="J7233" s="14">
        <f>G7233-H7233-I7233</f>
        <v/>
      </c>
      <c r="K7233">
        <f>IF(A7233="","",IF(J7233&lt;=IFERROR(VLOOKUP(A7233,Produtos!$A:$E,5,FALSE),0),"ABAIXO DO MINIMO","OK"))</f>
        <v/>
      </c>
    </row>
    <row r="7234">
      <c r="B7234">
        <f>IFERROR(VLOOKUP(A7234,Produtos!A:B,2,FALSE),"")</f>
        <v/>
      </c>
      <c r="D7234" s="10">
        <f>IFERROR(INDEX(Lotes!$E:$E,MATCH(1,(Lotes!$A:$A=A7234)*(Lotes!$C:$C=C7234),0)),"")</f>
        <v/>
      </c>
      <c r="E7234" s="14">
        <f>IF(D7234="","",D7234-TODAY())</f>
        <v/>
      </c>
      <c r="F7234">
        <f>IF(D7234="","",IF(E7234&lt;0,"VENCIDO",IF(E7234&lt;=30,"VENCE EM &lt;= 30 DIAS",IF(E7234&lt;=60,"ATENCAO (31-60 DIAS)","OK"))))</f>
        <v/>
      </c>
      <c r="G7234" s="14">
        <f>SUMIFS(Lancamentos!$G:$G,Lancamentos!$C:$C,$A7234,Lancamentos!$E:$E,$C7234,Lancamentos!$B:$B,"ENTRADA")</f>
        <v/>
      </c>
      <c r="H7234" s="14">
        <f>SUMIFS(Lancamentos!$G:$G,Lancamentos!$C:$C,$A7234,Lancamentos!$E:$E,$C7234,Lancamentos!$B:$B,"SAIDA_USO")</f>
        <v/>
      </c>
      <c r="I7234" s="14">
        <f>SUMIFS(Lancamentos!$G:$G,Lancamentos!$C:$C,$A7234,Lancamentos!$E:$E,$C7234,Lancamentos!$B:$B,"SAIDA_DESCARTE")</f>
        <v/>
      </c>
      <c r="J7234" s="14">
        <f>G7234-H7234-I7234</f>
        <v/>
      </c>
      <c r="K7234">
        <f>IF(A7234="","",IF(J7234&lt;=IFERROR(VLOOKUP(A7234,Produtos!$A:$E,5,FALSE),0),"ABAIXO DO MINIMO","OK"))</f>
        <v/>
      </c>
    </row>
    <row r="7235">
      <c r="B7235">
        <f>IFERROR(VLOOKUP(A7235,Produtos!A:B,2,FALSE),"")</f>
        <v/>
      </c>
      <c r="D7235" s="10">
        <f>IFERROR(INDEX(Lotes!$E:$E,MATCH(1,(Lotes!$A:$A=A7235)*(Lotes!$C:$C=C7235),0)),"")</f>
        <v/>
      </c>
      <c r="E7235" s="14">
        <f>IF(D7235="","",D7235-TODAY())</f>
        <v/>
      </c>
      <c r="F7235">
        <f>IF(D7235="","",IF(E7235&lt;0,"VENCIDO",IF(E7235&lt;=30,"VENCE EM &lt;= 30 DIAS",IF(E7235&lt;=60,"ATENCAO (31-60 DIAS)","OK"))))</f>
        <v/>
      </c>
      <c r="G7235" s="14">
        <f>SUMIFS(Lancamentos!$G:$G,Lancamentos!$C:$C,$A7235,Lancamentos!$E:$E,$C7235,Lancamentos!$B:$B,"ENTRADA")</f>
        <v/>
      </c>
      <c r="H7235" s="14">
        <f>SUMIFS(Lancamentos!$G:$G,Lancamentos!$C:$C,$A7235,Lancamentos!$E:$E,$C7235,Lancamentos!$B:$B,"SAIDA_USO")</f>
        <v/>
      </c>
      <c r="I7235" s="14">
        <f>SUMIFS(Lancamentos!$G:$G,Lancamentos!$C:$C,$A7235,Lancamentos!$E:$E,$C7235,Lancamentos!$B:$B,"SAIDA_DESCARTE")</f>
        <v/>
      </c>
      <c r="J7235" s="14">
        <f>G7235-H7235-I7235</f>
        <v/>
      </c>
      <c r="K7235">
        <f>IF(A7235="","",IF(J7235&lt;=IFERROR(VLOOKUP(A7235,Produtos!$A:$E,5,FALSE),0),"ABAIXO DO MINIMO","OK"))</f>
        <v/>
      </c>
    </row>
    <row r="7236">
      <c r="B7236">
        <f>IFERROR(VLOOKUP(A7236,Produtos!A:B,2,FALSE),"")</f>
        <v/>
      </c>
      <c r="D7236" s="10">
        <f>IFERROR(INDEX(Lotes!$E:$E,MATCH(1,(Lotes!$A:$A=A7236)*(Lotes!$C:$C=C7236),0)),"")</f>
        <v/>
      </c>
      <c r="E7236" s="14">
        <f>IF(D7236="","",D7236-TODAY())</f>
        <v/>
      </c>
      <c r="F7236">
        <f>IF(D7236="","",IF(E7236&lt;0,"VENCIDO",IF(E7236&lt;=30,"VENCE EM &lt;= 30 DIAS",IF(E7236&lt;=60,"ATENCAO (31-60 DIAS)","OK"))))</f>
        <v/>
      </c>
      <c r="G7236" s="14">
        <f>SUMIFS(Lancamentos!$G:$G,Lancamentos!$C:$C,$A7236,Lancamentos!$E:$E,$C7236,Lancamentos!$B:$B,"ENTRADA")</f>
        <v/>
      </c>
      <c r="H7236" s="14">
        <f>SUMIFS(Lancamentos!$G:$G,Lancamentos!$C:$C,$A7236,Lancamentos!$E:$E,$C7236,Lancamentos!$B:$B,"SAIDA_USO")</f>
        <v/>
      </c>
      <c r="I7236" s="14">
        <f>SUMIFS(Lancamentos!$G:$G,Lancamentos!$C:$C,$A7236,Lancamentos!$E:$E,$C7236,Lancamentos!$B:$B,"SAIDA_DESCARTE")</f>
        <v/>
      </c>
      <c r="J7236" s="14">
        <f>G7236-H7236-I7236</f>
        <v/>
      </c>
      <c r="K7236">
        <f>IF(A7236="","",IF(J7236&lt;=IFERROR(VLOOKUP(A7236,Produtos!$A:$E,5,FALSE),0),"ABAIXO DO MINIMO","OK"))</f>
        <v/>
      </c>
    </row>
    <row r="7237">
      <c r="B7237">
        <f>IFERROR(VLOOKUP(A7237,Produtos!A:B,2,FALSE),"")</f>
        <v/>
      </c>
      <c r="D7237" s="10">
        <f>IFERROR(INDEX(Lotes!$E:$E,MATCH(1,(Lotes!$A:$A=A7237)*(Lotes!$C:$C=C7237),0)),"")</f>
        <v/>
      </c>
      <c r="E7237" s="14">
        <f>IF(D7237="","",D7237-TODAY())</f>
        <v/>
      </c>
      <c r="F7237">
        <f>IF(D7237="","",IF(E7237&lt;0,"VENCIDO",IF(E7237&lt;=30,"VENCE EM &lt;= 30 DIAS",IF(E7237&lt;=60,"ATENCAO (31-60 DIAS)","OK"))))</f>
        <v/>
      </c>
      <c r="G7237" s="14">
        <f>SUMIFS(Lancamentos!$G:$G,Lancamentos!$C:$C,$A7237,Lancamentos!$E:$E,$C7237,Lancamentos!$B:$B,"ENTRADA")</f>
        <v/>
      </c>
      <c r="H7237" s="14">
        <f>SUMIFS(Lancamentos!$G:$G,Lancamentos!$C:$C,$A7237,Lancamentos!$E:$E,$C7237,Lancamentos!$B:$B,"SAIDA_USO")</f>
        <v/>
      </c>
      <c r="I7237" s="14">
        <f>SUMIFS(Lancamentos!$G:$G,Lancamentos!$C:$C,$A7237,Lancamentos!$E:$E,$C7237,Lancamentos!$B:$B,"SAIDA_DESCARTE")</f>
        <v/>
      </c>
      <c r="J7237" s="14">
        <f>G7237-H7237-I7237</f>
        <v/>
      </c>
      <c r="K7237">
        <f>IF(A7237="","",IF(J7237&lt;=IFERROR(VLOOKUP(A7237,Produtos!$A:$E,5,FALSE),0),"ABAIXO DO MINIMO","OK"))</f>
        <v/>
      </c>
    </row>
    <row r="7238">
      <c r="B7238">
        <f>IFERROR(VLOOKUP(A7238,Produtos!A:B,2,FALSE),"")</f>
        <v/>
      </c>
      <c r="D7238" s="10">
        <f>IFERROR(INDEX(Lotes!$E:$E,MATCH(1,(Lotes!$A:$A=A7238)*(Lotes!$C:$C=C7238),0)),"")</f>
        <v/>
      </c>
      <c r="E7238" s="14">
        <f>IF(D7238="","",D7238-TODAY())</f>
        <v/>
      </c>
      <c r="F7238">
        <f>IF(D7238="","",IF(E7238&lt;0,"VENCIDO",IF(E7238&lt;=30,"VENCE EM &lt;= 30 DIAS",IF(E7238&lt;=60,"ATENCAO (31-60 DIAS)","OK"))))</f>
        <v/>
      </c>
      <c r="G7238" s="14">
        <f>SUMIFS(Lancamentos!$G:$G,Lancamentos!$C:$C,$A7238,Lancamentos!$E:$E,$C7238,Lancamentos!$B:$B,"ENTRADA")</f>
        <v/>
      </c>
      <c r="H7238" s="14">
        <f>SUMIFS(Lancamentos!$G:$G,Lancamentos!$C:$C,$A7238,Lancamentos!$E:$E,$C7238,Lancamentos!$B:$B,"SAIDA_USO")</f>
        <v/>
      </c>
      <c r="I7238" s="14">
        <f>SUMIFS(Lancamentos!$G:$G,Lancamentos!$C:$C,$A7238,Lancamentos!$E:$E,$C7238,Lancamentos!$B:$B,"SAIDA_DESCARTE")</f>
        <v/>
      </c>
      <c r="J7238" s="14">
        <f>G7238-H7238-I7238</f>
        <v/>
      </c>
      <c r="K7238">
        <f>IF(A7238="","",IF(J7238&lt;=IFERROR(VLOOKUP(A7238,Produtos!$A:$E,5,FALSE),0),"ABAIXO DO MINIMO","OK"))</f>
        <v/>
      </c>
    </row>
    <row r="7239">
      <c r="B7239">
        <f>IFERROR(VLOOKUP(A7239,Produtos!A:B,2,FALSE),"")</f>
        <v/>
      </c>
      <c r="D7239" s="10">
        <f>IFERROR(INDEX(Lotes!$E:$E,MATCH(1,(Lotes!$A:$A=A7239)*(Lotes!$C:$C=C7239),0)),"")</f>
        <v/>
      </c>
      <c r="E7239" s="14">
        <f>IF(D7239="","",D7239-TODAY())</f>
        <v/>
      </c>
      <c r="F7239">
        <f>IF(D7239="","",IF(E7239&lt;0,"VENCIDO",IF(E7239&lt;=30,"VENCE EM &lt;= 30 DIAS",IF(E7239&lt;=60,"ATENCAO (31-60 DIAS)","OK"))))</f>
        <v/>
      </c>
      <c r="G7239" s="14">
        <f>SUMIFS(Lancamentos!$G:$G,Lancamentos!$C:$C,$A7239,Lancamentos!$E:$E,$C7239,Lancamentos!$B:$B,"ENTRADA")</f>
        <v/>
      </c>
      <c r="H7239" s="14">
        <f>SUMIFS(Lancamentos!$G:$G,Lancamentos!$C:$C,$A7239,Lancamentos!$E:$E,$C7239,Lancamentos!$B:$B,"SAIDA_USO")</f>
        <v/>
      </c>
      <c r="I7239" s="14">
        <f>SUMIFS(Lancamentos!$G:$G,Lancamentos!$C:$C,$A7239,Lancamentos!$E:$E,$C7239,Lancamentos!$B:$B,"SAIDA_DESCARTE")</f>
        <v/>
      </c>
      <c r="J7239" s="14">
        <f>G7239-H7239-I7239</f>
        <v/>
      </c>
      <c r="K7239">
        <f>IF(A7239="","",IF(J7239&lt;=IFERROR(VLOOKUP(A7239,Produtos!$A:$E,5,FALSE),0),"ABAIXO DO MINIMO","OK"))</f>
        <v/>
      </c>
    </row>
    <row r="7240">
      <c r="B7240">
        <f>IFERROR(VLOOKUP(A7240,Produtos!A:B,2,FALSE),"")</f>
        <v/>
      </c>
      <c r="D7240" s="10">
        <f>IFERROR(INDEX(Lotes!$E:$E,MATCH(1,(Lotes!$A:$A=A7240)*(Lotes!$C:$C=C7240),0)),"")</f>
        <v/>
      </c>
      <c r="E7240" s="14">
        <f>IF(D7240="","",D7240-TODAY())</f>
        <v/>
      </c>
      <c r="F7240">
        <f>IF(D7240="","",IF(E7240&lt;0,"VENCIDO",IF(E7240&lt;=30,"VENCE EM &lt;= 30 DIAS",IF(E7240&lt;=60,"ATENCAO (31-60 DIAS)","OK"))))</f>
        <v/>
      </c>
      <c r="G7240" s="14">
        <f>SUMIFS(Lancamentos!$G:$G,Lancamentos!$C:$C,$A7240,Lancamentos!$E:$E,$C7240,Lancamentos!$B:$B,"ENTRADA")</f>
        <v/>
      </c>
      <c r="H7240" s="14">
        <f>SUMIFS(Lancamentos!$G:$G,Lancamentos!$C:$C,$A7240,Lancamentos!$E:$E,$C7240,Lancamentos!$B:$B,"SAIDA_USO")</f>
        <v/>
      </c>
      <c r="I7240" s="14">
        <f>SUMIFS(Lancamentos!$G:$G,Lancamentos!$C:$C,$A7240,Lancamentos!$E:$E,$C7240,Lancamentos!$B:$B,"SAIDA_DESCARTE")</f>
        <v/>
      </c>
      <c r="J7240" s="14">
        <f>G7240-H7240-I7240</f>
        <v/>
      </c>
      <c r="K7240">
        <f>IF(A7240="","",IF(J7240&lt;=IFERROR(VLOOKUP(A7240,Produtos!$A:$E,5,FALSE),0),"ABAIXO DO MINIMO","OK"))</f>
        <v/>
      </c>
    </row>
    <row r="7241">
      <c r="B7241">
        <f>IFERROR(VLOOKUP(A7241,Produtos!A:B,2,FALSE),"")</f>
        <v/>
      </c>
      <c r="D7241" s="10">
        <f>IFERROR(INDEX(Lotes!$E:$E,MATCH(1,(Lotes!$A:$A=A7241)*(Lotes!$C:$C=C7241),0)),"")</f>
        <v/>
      </c>
      <c r="E7241" s="14">
        <f>IF(D7241="","",D7241-TODAY())</f>
        <v/>
      </c>
      <c r="F7241">
        <f>IF(D7241="","",IF(E7241&lt;0,"VENCIDO",IF(E7241&lt;=30,"VENCE EM &lt;= 30 DIAS",IF(E7241&lt;=60,"ATENCAO (31-60 DIAS)","OK"))))</f>
        <v/>
      </c>
      <c r="G7241" s="14">
        <f>SUMIFS(Lancamentos!$G:$G,Lancamentos!$C:$C,$A7241,Lancamentos!$E:$E,$C7241,Lancamentos!$B:$B,"ENTRADA")</f>
        <v/>
      </c>
      <c r="H7241" s="14">
        <f>SUMIFS(Lancamentos!$G:$G,Lancamentos!$C:$C,$A7241,Lancamentos!$E:$E,$C7241,Lancamentos!$B:$B,"SAIDA_USO")</f>
        <v/>
      </c>
      <c r="I7241" s="14">
        <f>SUMIFS(Lancamentos!$G:$G,Lancamentos!$C:$C,$A7241,Lancamentos!$E:$E,$C7241,Lancamentos!$B:$B,"SAIDA_DESCARTE")</f>
        <v/>
      </c>
      <c r="J7241" s="14">
        <f>G7241-H7241-I7241</f>
        <v/>
      </c>
      <c r="K7241">
        <f>IF(A7241="","",IF(J7241&lt;=IFERROR(VLOOKUP(A7241,Produtos!$A:$E,5,FALSE),0),"ABAIXO DO MINIMO","OK"))</f>
        <v/>
      </c>
    </row>
    <row r="7242">
      <c r="B7242">
        <f>IFERROR(VLOOKUP(A7242,Produtos!A:B,2,FALSE),"")</f>
        <v/>
      </c>
      <c r="D7242" s="10">
        <f>IFERROR(INDEX(Lotes!$E:$E,MATCH(1,(Lotes!$A:$A=A7242)*(Lotes!$C:$C=C7242),0)),"")</f>
        <v/>
      </c>
      <c r="E7242" s="14">
        <f>IF(D7242="","",D7242-TODAY())</f>
        <v/>
      </c>
      <c r="F7242">
        <f>IF(D7242="","",IF(E7242&lt;0,"VENCIDO",IF(E7242&lt;=30,"VENCE EM &lt;= 30 DIAS",IF(E7242&lt;=60,"ATENCAO (31-60 DIAS)","OK"))))</f>
        <v/>
      </c>
      <c r="G7242" s="14">
        <f>SUMIFS(Lancamentos!$G:$G,Lancamentos!$C:$C,$A7242,Lancamentos!$E:$E,$C7242,Lancamentos!$B:$B,"ENTRADA")</f>
        <v/>
      </c>
      <c r="H7242" s="14">
        <f>SUMIFS(Lancamentos!$G:$G,Lancamentos!$C:$C,$A7242,Lancamentos!$E:$E,$C7242,Lancamentos!$B:$B,"SAIDA_USO")</f>
        <v/>
      </c>
      <c r="I7242" s="14">
        <f>SUMIFS(Lancamentos!$G:$G,Lancamentos!$C:$C,$A7242,Lancamentos!$E:$E,$C7242,Lancamentos!$B:$B,"SAIDA_DESCARTE")</f>
        <v/>
      </c>
      <c r="J7242" s="14">
        <f>G7242-H7242-I7242</f>
        <v/>
      </c>
      <c r="K7242">
        <f>IF(A7242="","",IF(J7242&lt;=IFERROR(VLOOKUP(A7242,Produtos!$A:$E,5,FALSE),0),"ABAIXO DO MINIMO","OK"))</f>
        <v/>
      </c>
    </row>
    <row r="7243">
      <c r="B7243">
        <f>IFERROR(VLOOKUP(A7243,Produtos!A:B,2,FALSE),"")</f>
        <v/>
      </c>
      <c r="D7243" s="10">
        <f>IFERROR(INDEX(Lotes!$E:$E,MATCH(1,(Lotes!$A:$A=A7243)*(Lotes!$C:$C=C7243),0)),"")</f>
        <v/>
      </c>
      <c r="E7243" s="14">
        <f>IF(D7243="","",D7243-TODAY())</f>
        <v/>
      </c>
      <c r="F7243">
        <f>IF(D7243="","",IF(E7243&lt;0,"VENCIDO",IF(E7243&lt;=30,"VENCE EM &lt;= 30 DIAS",IF(E7243&lt;=60,"ATENCAO (31-60 DIAS)","OK"))))</f>
        <v/>
      </c>
      <c r="G7243" s="14">
        <f>SUMIFS(Lancamentos!$G:$G,Lancamentos!$C:$C,$A7243,Lancamentos!$E:$E,$C7243,Lancamentos!$B:$B,"ENTRADA")</f>
        <v/>
      </c>
      <c r="H7243" s="14">
        <f>SUMIFS(Lancamentos!$G:$G,Lancamentos!$C:$C,$A7243,Lancamentos!$E:$E,$C7243,Lancamentos!$B:$B,"SAIDA_USO")</f>
        <v/>
      </c>
      <c r="I7243" s="14">
        <f>SUMIFS(Lancamentos!$G:$G,Lancamentos!$C:$C,$A7243,Lancamentos!$E:$E,$C7243,Lancamentos!$B:$B,"SAIDA_DESCARTE")</f>
        <v/>
      </c>
      <c r="J7243" s="14">
        <f>G7243-H7243-I7243</f>
        <v/>
      </c>
      <c r="K7243">
        <f>IF(A7243="","",IF(J7243&lt;=IFERROR(VLOOKUP(A7243,Produtos!$A:$E,5,FALSE),0),"ABAIXO DO MINIMO","OK"))</f>
        <v/>
      </c>
    </row>
    <row r="7244">
      <c r="B7244">
        <f>IFERROR(VLOOKUP(A7244,Produtos!A:B,2,FALSE),"")</f>
        <v/>
      </c>
      <c r="D7244" s="10">
        <f>IFERROR(INDEX(Lotes!$E:$E,MATCH(1,(Lotes!$A:$A=A7244)*(Lotes!$C:$C=C7244),0)),"")</f>
        <v/>
      </c>
      <c r="E7244" s="14">
        <f>IF(D7244="","",D7244-TODAY())</f>
        <v/>
      </c>
      <c r="F7244">
        <f>IF(D7244="","",IF(E7244&lt;0,"VENCIDO",IF(E7244&lt;=30,"VENCE EM &lt;= 30 DIAS",IF(E7244&lt;=60,"ATENCAO (31-60 DIAS)","OK"))))</f>
        <v/>
      </c>
      <c r="G7244" s="14">
        <f>SUMIFS(Lancamentos!$G:$G,Lancamentos!$C:$C,$A7244,Lancamentos!$E:$E,$C7244,Lancamentos!$B:$B,"ENTRADA")</f>
        <v/>
      </c>
      <c r="H7244" s="14">
        <f>SUMIFS(Lancamentos!$G:$G,Lancamentos!$C:$C,$A7244,Lancamentos!$E:$E,$C7244,Lancamentos!$B:$B,"SAIDA_USO")</f>
        <v/>
      </c>
      <c r="I7244" s="14">
        <f>SUMIFS(Lancamentos!$G:$G,Lancamentos!$C:$C,$A7244,Lancamentos!$E:$E,$C7244,Lancamentos!$B:$B,"SAIDA_DESCARTE")</f>
        <v/>
      </c>
      <c r="J7244" s="14">
        <f>G7244-H7244-I7244</f>
        <v/>
      </c>
      <c r="K7244">
        <f>IF(A7244="","",IF(J7244&lt;=IFERROR(VLOOKUP(A7244,Produtos!$A:$E,5,FALSE),0),"ABAIXO DO MINIMO","OK"))</f>
        <v/>
      </c>
    </row>
    <row r="7245">
      <c r="B7245">
        <f>IFERROR(VLOOKUP(A7245,Produtos!A:B,2,FALSE),"")</f>
        <v/>
      </c>
      <c r="D7245" s="10">
        <f>IFERROR(INDEX(Lotes!$E:$E,MATCH(1,(Lotes!$A:$A=A7245)*(Lotes!$C:$C=C7245),0)),"")</f>
        <v/>
      </c>
      <c r="E7245" s="14">
        <f>IF(D7245="","",D7245-TODAY())</f>
        <v/>
      </c>
      <c r="F7245">
        <f>IF(D7245="","",IF(E7245&lt;0,"VENCIDO",IF(E7245&lt;=30,"VENCE EM &lt;= 30 DIAS",IF(E7245&lt;=60,"ATENCAO (31-60 DIAS)","OK"))))</f>
        <v/>
      </c>
      <c r="G7245" s="14">
        <f>SUMIFS(Lancamentos!$G:$G,Lancamentos!$C:$C,$A7245,Lancamentos!$E:$E,$C7245,Lancamentos!$B:$B,"ENTRADA")</f>
        <v/>
      </c>
      <c r="H7245" s="14">
        <f>SUMIFS(Lancamentos!$G:$G,Lancamentos!$C:$C,$A7245,Lancamentos!$E:$E,$C7245,Lancamentos!$B:$B,"SAIDA_USO")</f>
        <v/>
      </c>
      <c r="I7245" s="14">
        <f>SUMIFS(Lancamentos!$G:$G,Lancamentos!$C:$C,$A7245,Lancamentos!$E:$E,$C7245,Lancamentos!$B:$B,"SAIDA_DESCARTE")</f>
        <v/>
      </c>
      <c r="J7245" s="14">
        <f>G7245-H7245-I7245</f>
        <v/>
      </c>
      <c r="K7245">
        <f>IF(A7245="","",IF(J7245&lt;=IFERROR(VLOOKUP(A7245,Produtos!$A:$E,5,FALSE),0),"ABAIXO DO MINIMO","OK"))</f>
        <v/>
      </c>
    </row>
    <row r="7246">
      <c r="B7246">
        <f>IFERROR(VLOOKUP(A7246,Produtos!A:B,2,FALSE),"")</f>
        <v/>
      </c>
      <c r="D7246" s="10">
        <f>IFERROR(INDEX(Lotes!$E:$E,MATCH(1,(Lotes!$A:$A=A7246)*(Lotes!$C:$C=C7246),0)),"")</f>
        <v/>
      </c>
      <c r="E7246" s="14">
        <f>IF(D7246="","",D7246-TODAY())</f>
        <v/>
      </c>
      <c r="F7246">
        <f>IF(D7246="","",IF(E7246&lt;0,"VENCIDO",IF(E7246&lt;=30,"VENCE EM &lt;= 30 DIAS",IF(E7246&lt;=60,"ATENCAO (31-60 DIAS)","OK"))))</f>
        <v/>
      </c>
      <c r="G7246" s="14">
        <f>SUMIFS(Lancamentos!$G:$G,Lancamentos!$C:$C,$A7246,Lancamentos!$E:$E,$C7246,Lancamentos!$B:$B,"ENTRADA")</f>
        <v/>
      </c>
      <c r="H7246" s="14">
        <f>SUMIFS(Lancamentos!$G:$G,Lancamentos!$C:$C,$A7246,Lancamentos!$E:$E,$C7246,Lancamentos!$B:$B,"SAIDA_USO")</f>
        <v/>
      </c>
      <c r="I7246" s="14">
        <f>SUMIFS(Lancamentos!$G:$G,Lancamentos!$C:$C,$A7246,Lancamentos!$E:$E,$C7246,Lancamentos!$B:$B,"SAIDA_DESCARTE")</f>
        <v/>
      </c>
      <c r="J7246" s="14">
        <f>G7246-H7246-I7246</f>
        <v/>
      </c>
      <c r="K7246">
        <f>IF(A7246="","",IF(J7246&lt;=IFERROR(VLOOKUP(A7246,Produtos!$A:$E,5,FALSE),0),"ABAIXO DO MINIMO","OK"))</f>
        <v/>
      </c>
    </row>
    <row r="7247">
      <c r="B7247">
        <f>IFERROR(VLOOKUP(A7247,Produtos!A:B,2,FALSE),"")</f>
        <v/>
      </c>
      <c r="D7247" s="10">
        <f>IFERROR(INDEX(Lotes!$E:$E,MATCH(1,(Lotes!$A:$A=A7247)*(Lotes!$C:$C=C7247),0)),"")</f>
        <v/>
      </c>
      <c r="E7247" s="14">
        <f>IF(D7247="","",D7247-TODAY())</f>
        <v/>
      </c>
      <c r="F7247">
        <f>IF(D7247="","",IF(E7247&lt;0,"VENCIDO",IF(E7247&lt;=30,"VENCE EM &lt;= 30 DIAS",IF(E7247&lt;=60,"ATENCAO (31-60 DIAS)","OK"))))</f>
        <v/>
      </c>
      <c r="G7247" s="14">
        <f>SUMIFS(Lancamentos!$G:$G,Lancamentos!$C:$C,$A7247,Lancamentos!$E:$E,$C7247,Lancamentos!$B:$B,"ENTRADA")</f>
        <v/>
      </c>
      <c r="H7247" s="14">
        <f>SUMIFS(Lancamentos!$G:$G,Lancamentos!$C:$C,$A7247,Lancamentos!$E:$E,$C7247,Lancamentos!$B:$B,"SAIDA_USO")</f>
        <v/>
      </c>
      <c r="I7247" s="14">
        <f>SUMIFS(Lancamentos!$G:$G,Lancamentos!$C:$C,$A7247,Lancamentos!$E:$E,$C7247,Lancamentos!$B:$B,"SAIDA_DESCARTE")</f>
        <v/>
      </c>
      <c r="J7247" s="14">
        <f>G7247-H7247-I7247</f>
        <v/>
      </c>
      <c r="K7247">
        <f>IF(A7247="","",IF(J7247&lt;=IFERROR(VLOOKUP(A7247,Produtos!$A:$E,5,FALSE),0),"ABAIXO DO MINIMO","OK"))</f>
        <v/>
      </c>
    </row>
    <row r="7248">
      <c r="B7248">
        <f>IFERROR(VLOOKUP(A7248,Produtos!A:B,2,FALSE),"")</f>
        <v/>
      </c>
      <c r="D7248" s="10">
        <f>IFERROR(INDEX(Lotes!$E:$E,MATCH(1,(Lotes!$A:$A=A7248)*(Lotes!$C:$C=C7248),0)),"")</f>
        <v/>
      </c>
      <c r="E7248" s="14">
        <f>IF(D7248="","",D7248-TODAY())</f>
        <v/>
      </c>
      <c r="F7248">
        <f>IF(D7248="","",IF(E7248&lt;0,"VENCIDO",IF(E7248&lt;=30,"VENCE EM &lt;= 30 DIAS",IF(E7248&lt;=60,"ATENCAO (31-60 DIAS)","OK"))))</f>
        <v/>
      </c>
      <c r="G7248" s="14">
        <f>SUMIFS(Lancamentos!$G:$G,Lancamentos!$C:$C,$A7248,Lancamentos!$E:$E,$C7248,Lancamentos!$B:$B,"ENTRADA")</f>
        <v/>
      </c>
      <c r="H7248" s="14">
        <f>SUMIFS(Lancamentos!$G:$G,Lancamentos!$C:$C,$A7248,Lancamentos!$E:$E,$C7248,Lancamentos!$B:$B,"SAIDA_USO")</f>
        <v/>
      </c>
      <c r="I7248" s="14">
        <f>SUMIFS(Lancamentos!$G:$G,Lancamentos!$C:$C,$A7248,Lancamentos!$E:$E,$C7248,Lancamentos!$B:$B,"SAIDA_DESCARTE")</f>
        <v/>
      </c>
      <c r="J7248" s="14">
        <f>G7248-H7248-I7248</f>
        <v/>
      </c>
      <c r="K7248">
        <f>IF(A7248="","",IF(J7248&lt;=IFERROR(VLOOKUP(A7248,Produtos!$A:$E,5,FALSE),0),"ABAIXO DO MINIMO","OK"))</f>
        <v/>
      </c>
    </row>
    <row r="7249">
      <c r="B7249">
        <f>IFERROR(VLOOKUP(A7249,Produtos!A:B,2,FALSE),"")</f>
        <v/>
      </c>
      <c r="D7249" s="10">
        <f>IFERROR(INDEX(Lotes!$E:$E,MATCH(1,(Lotes!$A:$A=A7249)*(Lotes!$C:$C=C7249),0)),"")</f>
        <v/>
      </c>
      <c r="E7249" s="14">
        <f>IF(D7249="","",D7249-TODAY())</f>
        <v/>
      </c>
      <c r="F7249">
        <f>IF(D7249="","",IF(E7249&lt;0,"VENCIDO",IF(E7249&lt;=30,"VENCE EM &lt;= 30 DIAS",IF(E7249&lt;=60,"ATENCAO (31-60 DIAS)","OK"))))</f>
        <v/>
      </c>
      <c r="G7249" s="14">
        <f>SUMIFS(Lancamentos!$G:$G,Lancamentos!$C:$C,$A7249,Lancamentos!$E:$E,$C7249,Lancamentos!$B:$B,"ENTRADA")</f>
        <v/>
      </c>
      <c r="H7249" s="14">
        <f>SUMIFS(Lancamentos!$G:$G,Lancamentos!$C:$C,$A7249,Lancamentos!$E:$E,$C7249,Lancamentos!$B:$B,"SAIDA_USO")</f>
        <v/>
      </c>
      <c r="I7249" s="14">
        <f>SUMIFS(Lancamentos!$G:$G,Lancamentos!$C:$C,$A7249,Lancamentos!$E:$E,$C7249,Lancamentos!$B:$B,"SAIDA_DESCARTE")</f>
        <v/>
      </c>
      <c r="J7249" s="14">
        <f>G7249-H7249-I7249</f>
        <v/>
      </c>
      <c r="K7249">
        <f>IF(A7249="","",IF(J7249&lt;=IFERROR(VLOOKUP(A7249,Produtos!$A:$E,5,FALSE),0),"ABAIXO DO MINIMO","OK"))</f>
        <v/>
      </c>
    </row>
    <row r="7250">
      <c r="B7250">
        <f>IFERROR(VLOOKUP(A7250,Produtos!A:B,2,FALSE),"")</f>
        <v/>
      </c>
      <c r="D7250" s="10">
        <f>IFERROR(INDEX(Lotes!$E:$E,MATCH(1,(Lotes!$A:$A=A7250)*(Lotes!$C:$C=C7250),0)),"")</f>
        <v/>
      </c>
      <c r="E7250" s="14">
        <f>IF(D7250="","",D7250-TODAY())</f>
        <v/>
      </c>
      <c r="F7250">
        <f>IF(D7250="","",IF(E7250&lt;0,"VENCIDO",IF(E7250&lt;=30,"VENCE EM &lt;= 30 DIAS",IF(E7250&lt;=60,"ATENCAO (31-60 DIAS)","OK"))))</f>
        <v/>
      </c>
      <c r="G7250" s="14">
        <f>SUMIFS(Lancamentos!$G:$G,Lancamentos!$C:$C,$A7250,Lancamentos!$E:$E,$C7250,Lancamentos!$B:$B,"ENTRADA")</f>
        <v/>
      </c>
      <c r="H7250" s="14">
        <f>SUMIFS(Lancamentos!$G:$G,Lancamentos!$C:$C,$A7250,Lancamentos!$E:$E,$C7250,Lancamentos!$B:$B,"SAIDA_USO")</f>
        <v/>
      </c>
      <c r="I7250" s="14">
        <f>SUMIFS(Lancamentos!$G:$G,Lancamentos!$C:$C,$A7250,Lancamentos!$E:$E,$C7250,Lancamentos!$B:$B,"SAIDA_DESCARTE")</f>
        <v/>
      </c>
      <c r="J7250" s="14">
        <f>G7250-H7250-I7250</f>
        <v/>
      </c>
      <c r="K7250">
        <f>IF(A7250="","",IF(J7250&lt;=IFERROR(VLOOKUP(A7250,Produtos!$A:$E,5,FALSE),0),"ABAIXO DO MINIMO","OK"))</f>
        <v/>
      </c>
    </row>
    <row r="7251">
      <c r="B7251">
        <f>IFERROR(VLOOKUP(A7251,Produtos!A:B,2,FALSE),"")</f>
        <v/>
      </c>
      <c r="D7251" s="10">
        <f>IFERROR(INDEX(Lotes!$E:$E,MATCH(1,(Lotes!$A:$A=A7251)*(Lotes!$C:$C=C7251),0)),"")</f>
        <v/>
      </c>
      <c r="E7251" s="14">
        <f>IF(D7251="","",D7251-TODAY())</f>
        <v/>
      </c>
      <c r="F7251">
        <f>IF(D7251="","",IF(E7251&lt;0,"VENCIDO",IF(E7251&lt;=30,"VENCE EM &lt;= 30 DIAS",IF(E7251&lt;=60,"ATENCAO (31-60 DIAS)","OK"))))</f>
        <v/>
      </c>
      <c r="G7251" s="14">
        <f>SUMIFS(Lancamentos!$G:$G,Lancamentos!$C:$C,$A7251,Lancamentos!$E:$E,$C7251,Lancamentos!$B:$B,"ENTRADA")</f>
        <v/>
      </c>
      <c r="H7251" s="14">
        <f>SUMIFS(Lancamentos!$G:$G,Lancamentos!$C:$C,$A7251,Lancamentos!$E:$E,$C7251,Lancamentos!$B:$B,"SAIDA_USO")</f>
        <v/>
      </c>
      <c r="I7251" s="14">
        <f>SUMIFS(Lancamentos!$G:$G,Lancamentos!$C:$C,$A7251,Lancamentos!$E:$E,$C7251,Lancamentos!$B:$B,"SAIDA_DESCARTE")</f>
        <v/>
      </c>
      <c r="J7251" s="14">
        <f>G7251-H7251-I7251</f>
        <v/>
      </c>
      <c r="K7251">
        <f>IF(A7251="","",IF(J7251&lt;=IFERROR(VLOOKUP(A7251,Produtos!$A:$E,5,FALSE),0),"ABAIXO DO MINIMO","OK"))</f>
        <v/>
      </c>
    </row>
    <row r="7252">
      <c r="B7252">
        <f>IFERROR(VLOOKUP(A7252,Produtos!A:B,2,FALSE),"")</f>
        <v/>
      </c>
      <c r="D7252" s="10">
        <f>IFERROR(INDEX(Lotes!$E:$E,MATCH(1,(Lotes!$A:$A=A7252)*(Lotes!$C:$C=C7252),0)),"")</f>
        <v/>
      </c>
      <c r="E7252" s="14">
        <f>IF(D7252="","",D7252-TODAY())</f>
        <v/>
      </c>
      <c r="F7252">
        <f>IF(D7252="","",IF(E7252&lt;0,"VENCIDO",IF(E7252&lt;=30,"VENCE EM &lt;= 30 DIAS",IF(E7252&lt;=60,"ATENCAO (31-60 DIAS)","OK"))))</f>
        <v/>
      </c>
      <c r="G7252" s="14">
        <f>SUMIFS(Lancamentos!$G:$G,Lancamentos!$C:$C,$A7252,Lancamentos!$E:$E,$C7252,Lancamentos!$B:$B,"ENTRADA")</f>
        <v/>
      </c>
      <c r="H7252" s="14">
        <f>SUMIFS(Lancamentos!$G:$G,Lancamentos!$C:$C,$A7252,Lancamentos!$E:$E,$C7252,Lancamentos!$B:$B,"SAIDA_USO")</f>
        <v/>
      </c>
      <c r="I7252" s="14">
        <f>SUMIFS(Lancamentos!$G:$G,Lancamentos!$C:$C,$A7252,Lancamentos!$E:$E,$C7252,Lancamentos!$B:$B,"SAIDA_DESCARTE")</f>
        <v/>
      </c>
      <c r="J7252" s="14">
        <f>G7252-H7252-I7252</f>
        <v/>
      </c>
      <c r="K7252">
        <f>IF(A7252="","",IF(J7252&lt;=IFERROR(VLOOKUP(A7252,Produtos!$A:$E,5,FALSE),0),"ABAIXO DO MINIMO","OK"))</f>
        <v/>
      </c>
    </row>
    <row r="7253">
      <c r="B7253">
        <f>IFERROR(VLOOKUP(A7253,Produtos!A:B,2,FALSE),"")</f>
        <v/>
      </c>
      <c r="D7253" s="10">
        <f>IFERROR(INDEX(Lotes!$E:$E,MATCH(1,(Lotes!$A:$A=A7253)*(Lotes!$C:$C=C7253),0)),"")</f>
        <v/>
      </c>
      <c r="E7253" s="14">
        <f>IF(D7253="","",D7253-TODAY())</f>
        <v/>
      </c>
      <c r="F7253">
        <f>IF(D7253="","",IF(E7253&lt;0,"VENCIDO",IF(E7253&lt;=30,"VENCE EM &lt;= 30 DIAS",IF(E7253&lt;=60,"ATENCAO (31-60 DIAS)","OK"))))</f>
        <v/>
      </c>
      <c r="G7253" s="14">
        <f>SUMIFS(Lancamentos!$G:$G,Lancamentos!$C:$C,$A7253,Lancamentos!$E:$E,$C7253,Lancamentos!$B:$B,"ENTRADA")</f>
        <v/>
      </c>
      <c r="H7253" s="14">
        <f>SUMIFS(Lancamentos!$G:$G,Lancamentos!$C:$C,$A7253,Lancamentos!$E:$E,$C7253,Lancamentos!$B:$B,"SAIDA_USO")</f>
        <v/>
      </c>
      <c r="I7253" s="14">
        <f>SUMIFS(Lancamentos!$G:$G,Lancamentos!$C:$C,$A7253,Lancamentos!$E:$E,$C7253,Lancamentos!$B:$B,"SAIDA_DESCARTE")</f>
        <v/>
      </c>
      <c r="J7253" s="14">
        <f>G7253-H7253-I7253</f>
        <v/>
      </c>
      <c r="K7253">
        <f>IF(A7253="","",IF(J7253&lt;=IFERROR(VLOOKUP(A7253,Produtos!$A:$E,5,FALSE),0),"ABAIXO DO MINIMO","OK"))</f>
        <v/>
      </c>
    </row>
    <row r="7254">
      <c r="B7254">
        <f>IFERROR(VLOOKUP(A7254,Produtos!A:B,2,FALSE),"")</f>
        <v/>
      </c>
      <c r="D7254" s="10">
        <f>IFERROR(INDEX(Lotes!$E:$E,MATCH(1,(Lotes!$A:$A=A7254)*(Lotes!$C:$C=C7254),0)),"")</f>
        <v/>
      </c>
      <c r="E7254" s="14">
        <f>IF(D7254="","",D7254-TODAY())</f>
        <v/>
      </c>
      <c r="F7254">
        <f>IF(D7254="","",IF(E7254&lt;0,"VENCIDO",IF(E7254&lt;=30,"VENCE EM &lt;= 30 DIAS",IF(E7254&lt;=60,"ATENCAO (31-60 DIAS)","OK"))))</f>
        <v/>
      </c>
      <c r="G7254" s="14">
        <f>SUMIFS(Lancamentos!$G:$G,Lancamentos!$C:$C,$A7254,Lancamentos!$E:$E,$C7254,Lancamentos!$B:$B,"ENTRADA")</f>
        <v/>
      </c>
      <c r="H7254" s="14">
        <f>SUMIFS(Lancamentos!$G:$G,Lancamentos!$C:$C,$A7254,Lancamentos!$E:$E,$C7254,Lancamentos!$B:$B,"SAIDA_USO")</f>
        <v/>
      </c>
      <c r="I7254" s="14">
        <f>SUMIFS(Lancamentos!$G:$G,Lancamentos!$C:$C,$A7254,Lancamentos!$E:$E,$C7254,Lancamentos!$B:$B,"SAIDA_DESCARTE")</f>
        <v/>
      </c>
      <c r="J7254" s="14">
        <f>G7254-H7254-I7254</f>
        <v/>
      </c>
      <c r="K7254">
        <f>IF(A7254="","",IF(J7254&lt;=IFERROR(VLOOKUP(A7254,Produtos!$A:$E,5,FALSE),0),"ABAIXO DO MINIMO","OK"))</f>
        <v/>
      </c>
    </row>
    <row r="7255">
      <c r="B7255">
        <f>IFERROR(VLOOKUP(A7255,Produtos!A:B,2,FALSE),"")</f>
        <v/>
      </c>
      <c r="D7255" s="10">
        <f>IFERROR(INDEX(Lotes!$E:$E,MATCH(1,(Lotes!$A:$A=A7255)*(Lotes!$C:$C=C7255),0)),"")</f>
        <v/>
      </c>
      <c r="E7255" s="14">
        <f>IF(D7255="","",D7255-TODAY())</f>
        <v/>
      </c>
      <c r="F7255">
        <f>IF(D7255="","",IF(E7255&lt;0,"VENCIDO",IF(E7255&lt;=30,"VENCE EM &lt;= 30 DIAS",IF(E7255&lt;=60,"ATENCAO (31-60 DIAS)","OK"))))</f>
        <v/>
      </c>
      <c r="G7255" s="14">
        <f>SUMIFS(Lancamentos!$G:$G,Lancamentos!$C:$C,$A7255,Lancamentos!$E:$E,$C7255,Lancamentos!$B:$B,"ENTRADA")</f>
        <v/>
      </c>
      <c r="H7255" s="14">
        <f>SUMIFS(Lancamentos!$G:$G,Lancamentos!$C:$C,$A7255,Lancamentos!$E:$E,$C7255,Lancamentos!$B:$B,"SAIDA_USO")</f>
        <v/>
      </c>
      <c r="I7255" s="14">
        <f>SUMIFS(Lancamentos!$G:$G,Lancamentos!$C:$C,$A7255,Lancamentos!$E:$E,$C7255,Lancamentos!$B:$B,"SAIDA_DESCARTE")</f>
        <v/>
      </c>
      <c r="J7255" s="14">
        <f>G7255-H7255-I7255</f>
        <v/>
      </c>
      <c r="K7255">
        <f>IF(A7255="","",IF(J7255&lt;=IFERROR(VLOOKUP(A7255,Produtos!$A:$E,5,FALSE),0),"ABAIXO DO MINIMO","OK"))</f>
        <v/>
      </c>
    </row>
    <row r="7256">
      <c r="B7256">
        <f>IFERROR(VLOOKUP(A7256,Produtos!A:B,2,FALSE),"")</f>
        <v/>
      </c>
      <c r="D7256" s="10">
        <f>IFERROR(INDEX(Lotes!$E:$E,MATCH(1,(Lotes!$A:$A=A7256)*(Lotes!$C:$C=C7256),0)),"")</f>
        <v/>
      </c>
      <c r="E7256" s="14">
        <f>IF(D7256="","",D7256-TODAY())</f>
        <v/>
      </c>
      <c r="F7256">
        <f>IF(D7256="","",IF(E7256&lt;0,"VENCIDO",IF(E7256&lt;=30,"VENCE EM &lt;= 30 DIAS",IF(E7256&lt;=60,"ATENCAO (31-60 DIAS)","OK"))))</f>
        <v/>
      </c>
      <c r="G7256" s="14">
        <f>SUMIFS(Lancamentos!$G:$G,Lancamentos!$C:$C,$A7256,Lancamentos!$E:$E,$C7256,Lancamentos!$B:$B,"ENTRADA")</f>
        <v/>
      </c>
      <c r="H7256" s="14">
        <f>SUMIFS(Lancamentos!$G:$G,Lancamentos!$C:$C,$A7256,Lancamentos!$E:$E,$C7256,Lancamentos!$B:$B,"SAIDA_USO")</f>
        <v/>
      </c>
      <c r="I7256" s="14">
        <f>SUMIFS(Lancamentos!$G:$G,Lancamentos!$C:$C,$A7256,Lancamentos!$E:$E,$C7256,Lancamentos!$B:$B,"SAIDA_DESCARTE")</f>
        <v/>
      </c>
      <c r="J7256" s="14">
        <f>G7256-H7256-I7256</f>
        <v/>
      </c>
      <c r="K7256">
        <f>IF(A7256="","",IF(J7256&lt;=IFERROR(VLOOKUP(A7256,Produtos!$A:$E,5,FALSE),0),"ABAIXO DO MINIMO","OK"))</f>
        <v/>
      </c>
    </row>
    <row r="7257">
      <c r="B7257">
        <f>IFERROR(VLOOKUP(A7257,Produtos!A:B,2,FALSE),"")</f>
        <v/>
      </c>
      <c r="D7257" s="10">
        <f>IFERROR(INDEX(Lotes!$E:$E,MATCH(1,(Lotes!$A:$A=A7257)*(Lotes!$C:$C=C7257),0)),"")</f>
        <v/>
      </c>
      <c r="E7257" s="14">
        <f>IF(D7257="","",D7257-TODAY())</f>
        <v/>
      </c>
      <c r="F7257">
        <f>IF(D7257="","",IF(E7257&lt;0,"VENCIDO",IF(E7257&lt;=30,"VENCE EM &lt;= 30 DIAS",IF(E7257&lt;=60,"ATENCAO (31-60 DIAS)","OK"))))</f>
        <v/>
      </c>
      <c r="G7257" s="14">
        <f>SUMIFS(Lancamentos!$G:$G,Lancamentos!$C:$C,$A7257,Lancamentos!$E:$E,$C7257,Lancamentos!$B:$B,"ENTRADA")</f>
        <v/>
      </c>
      <c r="H7257" s="14">
        <f>SUMIFS(Lancamentos!$G:$G,Lancamentos!$C:$C,$A7257,Lancamentos!$E:$E,$C7257,Lancamentos!$B:$B,"SAIDA_USO")</f>
        <v/>
      </c>
      <c r="I7257" s="14">
        <f>SUMIFS(Lancamentos!$G:$G,Lancamentos!$C:$C,$A7257,Lancamentos!$E:$E,$C7257,Lancamentos!$B:$B,"SAIDA_DESCARTE")</f>
        <v/>
      </c>
      <c r="J7257" s="14">
        <f>G7257-H7257-I7257</f>
        <v/>
      </c>
      <c r="K7257">
        <f>IF(A7257="","",IF(J7257&lt;=IFERROR(VLOOKUP(A7257,Produtos!$A:$E,5,FALSE),0),"ABAIXO DO MINIMO","OK"))</f>
        <v/>
      </c>
    </row>
    <row r="7258">
      <c r="B7258">
        <f>IFERROR(VLOOKUP(A7258,Produtos!A:B,2,FALSE),"")</f>
        <v/>
      </c>
      <c r="D7258" s="10">
        <f>IFERROR(INDEX(Lotes!$E:$E,MATCH(1,(Lotes!$A:$A=A7258)*(Lotes!$C:$C=C7258),0)),"")</f>
        <v/>
      </c>
      <c r="E7258" s="14">
        <f>IF(D7258="","",D7258-TODAY())</f>
        <v/>
      </c>
      <c r="F7258">
        <f>IF(D7258="","",IF(E7258&lt;0,"VENCIDO",IF(E7258&lt;=30,"VENCE EM &lt;= 30 DIAS",IF(E7258&lt;=60,"ATENCAO (31-60 DIAS)","OK"))))</f>
        <v/>
      </c>
      <c r="G7258" s="14">
        <f>SUMIFS(Lancamentos!$G:$G,Lancamentos!$C:$C,$A7258,Lancamentos!$E:$E,$C7258,Lancamentos!$B:$B,"ENTRADA")</f>
        <v/>
      </c>
      <c r="H7258" s="14">
        <f>SUMIFS(Lancamentos!$G:$G,Lancamentos!$C:$C,$A7258,Lancamentos!$E:$E,$C7258,Lancamentos!$B:$B,"SAIDA_USO")</f>
        <v/>
      </c>
      <c r="I7258" s="14">
        <f>SUMIFS(Lancamentos!$G:$G,Lancamentos!$C:$C,$A7258,Lancamentos!$E:$E,$C7258,Lancamentos!$B:$B,"SAIDA_DESCARTE")</f>
        <v/>
      </c>
      <c r="J7258" s="14">
        <f>G7258-H7258-I7258</f>
        <v/>
      </c>
      <c r="K7258">
        <f>IF(A7258="","",IF(J7258&lt;=IFERROR(VLOOKUP(A7258,Produtos!$A:$E,5,FALSE),0),"ABAIXO DO MINIMO","OK"))</f>
        <v/>
      </c>
    </row>
    <row r="7259">
      <c r="B7259">
        <f>IFERROR(VLOOKUP(A7259,Produtos!A:B,2,FALSE),"")</f>
        <v/>
      </c>
      <c r="D7259" s="10">
        <f>IFERROR(INDEX(Lotes!$E:$E,MATCH(1,(Lotes!$A:$A=A7259)*(Lotes!$C:$C=C7259),0)),"")</f>
        <v/>
      </c>
      <c r="E7259" s="14">
        <f>IF(D7259="","",D7259-TODAY())</f>
        <v/>
      </c>
      <c r="F7259">
        <f>IF(D7259="","",IF(E7259&lt;0,"VENCIDO",IF(E7259&lt;=30,"VENCE EM &lt;= 30 DIAS",IF(E7259&lt;=60,"ATENCAO (31-60 DIAS)","OK"))))</f>
        <v/>
      </c>
      <c r="G7259" s="14">
        <f>SUMIFS(Lancamentos!$G:$G,Lancamentos!$C:$C,$A7259,Lancamentos!$E:$E,$C7259,Lancamentos!$B:$B,"ENTRADA")</f>
        <v/>
      </c>
      <c r="H7259" s="14">
        <f>SUMIFS(Lancamentos!$G:$G,Lancamentos!$C:$C,$A7259,Lancamentos!$E:$E,$C7259,Lancamentos!$B:$B,"SAIDA_USO")</f>
        <v/>
      </c>
      <c r="I7259" s="14">
        <f>SUMIFS(Lancamentos!$G:$G,Lancamentos!$C:$C,$A7259,Lancamentos!$E:$E,$C7259,Lancamentos!$B:$B,"SAIDA_DESCARTE")</f>
        <v/>
      </c>
      <c r="J7259" s="14">
        <f>G7259-H7259-I7259</f>
        <v/>
      </c>
      <c r="K7259">
        <f>IF(A7259="","",IF(J7259&lt;=IFERROR(VLOOKUP(A7259,Produtos!$A:$E,5,FALSE),0),"ABAIXO DO MINIMO","OK"))</f>
        <v/>
      </c>
    </row>
    <row r="7260">
      <c r="B7260">
        <f>IFERROR(VLOOKUP(A7260,Produtos!A:B,2,FALSE),"")</f>
        <v/>
      </c>
      <c r="D7260" s="10">
        <f>IFERROR(INDEX(Lotes!$E:$E,MATCH(1,(Lotes!$A:$A=A7260)*(Lotes!$C:$C=C7260),0)),"")</f>
        <v/>
      </c>
      <c r="E7260" s="14">
        <f>IF(D7260="","",D7260-TODAY())</f>
        <v/>
      </c>
      <c r="F7260">
        <f>IF(D7260="","",IF(E7260&lt;0,"VENCIDO",IF(E7260&lt;=30,"VENCE EM &lt;= 30 DIAS",IF(E7260&lt;=60,"ATENCAO (31-60 DIAS)","OK"))))</f>
        <v/>
      </c>
      <c r="G7260" s="14">
        <f>SUMIFS(Lancamentos!$G:$G,Lancamentos!$C:$C,$A7260,Lancamentos!$E:$E,$C7260,Lancamentos!$B:$B,"ENTRADA")</f>
        <v/>
      </c>
      <c r="H7260" s="14">
        <f>SUMIFS(Lancamentos!$G:$G,Lancamentos!$C:$C,$A7260,Lancamentos!$E:$E,$C7260,Lancamentos!$B:$B,"SAIDA_USO")</f>
        <v/>
      </c>
      <c r="I7260" s="14">
        <f>SUMIFS(Lancamentos!$G:$G,Lancamentos!$C:$C,$A7260,Lancamentos!$E:$E,$C7260,Lancamentos!$B:$B,"SAIDA_DESCARTE")</f>
        <v/>
      </c>
      <c r="J7260" s="14">
        <f>G7260-H7260-I7260</f>
        <v/>
      </c>
      <c r="K7260">
        <f>IF(A7260="","",IF(J7260&lt;=IFERROR(VLOOKUP(A7260,Produtos!$A:$E,5,FALSE),0),"ABAIXO DO MINIMO","OK"))</f>
        <v/>
      </c>
    </row>
    <row r="7261">
      <c r="B7261">
        <f>IFERROR(VLOOKUP(A7261,Produtos!A:B,2,FALSE),"")</f>
        <v/>
      </c>
      <c r="D7261" s="10">
        <f>IFERROR(INDEX(Lotes!$E:$E,MATCH(1,(Lotes!$A:$A=A7261)*(Lotes!$C:$C=C7261),0)),"")</f>
        <v/>
      </c>
      <c r="E7261" s="14">
        <f>IF(D7261="","",D7261-TODAY())</f>
        <v/>
      </c>
      <c r="F7261">
        <f>IF(D7261="","",IF(E7261&lt;0,"VENCIDO",IF(E7261&lt;=30,"VENCE EM &lt;= 30 DIAS",IF(E7261&lt;=60,"ATENCAO (31-60 DIAS)","OK"))))</f>
        <v/>
      </c>
      <c r="G7261" s="14">
        <f>SUMIFS(Lancamentos!$G:$G,Lancamentos!$C:$C,$A7261,Lancamentos!$E:$E,$C7261,Lancamentos!$B:$B,"ENTRADA")</f>
        <v/>
      </c>
      <c r="H7261" s="14">
        <f>SUMIFS(Lancamentos!$G:$G,Lancamentos!$C:$C,$A7261,Lancamentos!$E:$E,$C7261,Lancamentos!$B:$B,"SAIDA_USO")</f>
        <v/>
      </c>
      <c r="I7261" s="14">
        <f>SUMIFS(Lancamentos!$G:$G,Lancamentos!$C:$C,$A7261,Lancamentos!$E:$E,$C7261,Lancamentos!$B:$B,"SAIDA_DESCARTE")</f>
        <v/>
      </c>
      <c r="J7261" s="14">
        <f>G7261-H7261-I7261</f>
        <v/>
      </c>
      <c r="K7261">
        <f>IF(A7261="","",IF(J7261&lt;=IFERROR(VLOOKUP(A7261,Produtos!$A:$E,5,FALSE),0),"ABAIXO DO MINIMO","OK"))</f>
        <v/>
      </c>
    </row>
    <row r="7262">
      <c r="B7262">
        <f>IFERROR(VLOOKUP(A7262,Produtos!A:B,2,FALSE),"")</f>
        <v/>
      </c>
      <c r="D7262" s="10">
        <f>IFERROR(INDEX(Lotes!$E:$E,MATCH(1,(Lotes!$A:$A=A7262)*(Lotes!$C:$C=C7262),0)),"")</f>
        <v/>
      </c>
      <c r="E7262" s="14">
        <f>IF(D7262="","",D7262-TODAY())</f>
        <v/>
      </c>
      <c r="F7262">
        <f>IF(D7262="","",IF(E7262&lt;0,"VENCIDO",IF(E7262&lt;=30,"VENCE EM &lt;= 30 DIAS",IF(E7262&lt;=60,"ATENCAO (31-60 DIAS)","OK"))))</f>
        <v/>
      </c>
      <c r="G7262" s="14">
        <f>SUMIFS(Lancamentos!$G:$G,Lancamentos!$C:$C,$A7262,Lancamentos!$E:$E,$C7262,Lancamentos!$B:$B,"ENTRADA")</f>
        <v/>
      </c>
      <c r="H7262" s="14">
        <f>SUMIFS(Lancamentos!$G:$G,Lancamentos!$C:$C,$A7262,Lancamentos!$E:$E,$C7262,Lancamentos!$B:$B,"SAIDA_USO")</f>
        <v/>
      </c>
      <c r="I7262" s="14">
        <f>SUMIFS(Lancamentos!$G:$G,Lancamentos!$C:$C,$A7262,Lancamentos!$E:$E,$C7262,Lancamentos!$B:$B,"SAIDA_DESCARTE")</f>
        <v/>
      </c>
      <c r="J7262" s="14">
        <f>G7262-H7262-I7262</f>
        <v/>
      </c>
      <c r="K7262">
        <f>IF(A7262="","",IF(J7262&lt;=IFERROR(VLOOKUP(A7262,Produtos!$A:$E,5,FALSE),0),"ABAIXO DO MINIMO","OK"))</f>
        <v/>
      </c>
    </row>
    <row r="7263">
      <c r="B7263">
        <f>IFERROR(VLOOKUP(A7263,Produtos!A:B,2,FALSE),"")</f>
        <v/>
      </c>
      <c r="D7263" s="10">
        <f>IFERROR(INDEX(Lotes!$E:$E,MATCH(1,(Lotes!$A:$A=A7263)*(Lotes!$C:$C=C7263),0)),"")</f>
        <v/>
      </c>
      <c r="E7263" s="14">
        <f>IF(D7263="","",D7263-TODAY())</f>
        <v/>
      </c>
      <c r="F7263">
        <f>IF(D7263="","",IF(E7263&lt;0,"VENCIDO",IF(E7263&lt;=30,"VENCE EM &lt;= 30 DIAS",IF(E7263&lt;=60,"ATENCAO (31-60 DIAS)","OK"))))</f>
        <v/>
      </c>
      <c r="G7263" s="14">
        <f>SUMIFS(Lancamentos!$G:$G,Lancamentos!$C:$C,$A7263,Lancamentos!$E:$E,$C7263,Lancamentos!$B:$B,"ENTRADA")</f>
        <v/>
      </c>
      <c r="H7263" s="14">
        <f>SUMIFS(Lancamentos!$G:$G,Lancamentos!$C:$C,$A7263,Lancamentos!$E:$E,$C7263,Lancamentos!$B:$B,"SAIDA_USO")</f>
        <v/>
      </c>
      <c r="I7263" s="14">
        <f>SUMIFS(Lancamentos!$G:$G,Lancamentos!$C:$C,$A7263,Lancamentos!$E:$E,$C7263,Lancamentos!$B:$B,"SAIDA_DESCARTE")</f>
        <v/>
      </c>
      <c r="J7263" s="14">
        <f>G7263-H7263-I7263</f>
        <v/>
      </c>
      <c r="K7263">
        <f>IF(A7263="","",IF(J7263&lt;=IFERROR(VLOOKUP(A7263,Produtos!$A:$E,5,FALSE),0),"ABAIXO DO MINIMO","OK"))</f>
        <v/>
      </c>
    </row>
    <row r="7264">
      <c r="B7264">
        <f>IFERROR(VLOOKUP(A7264,Produtos!A:B,2,FALSE),"")</f>
        <v/>
      </c>
      <c r="D7264" s="10">
        <f>IFERROR(INDEX(Lotes!$E:$E,MATCH(1,(Lotes!$A:$A=A7264)*(Lotes!$C:$C=C7264),0)),"")</f>
        <v/>
      </c>
      <c r="E7264" s="14">
        <f>IF(D7264="","",D7264-TODAY())</f>
        <v/>
      </c>
      <c r="F7264">
        <f>IF(D7264="","",IF(E7264&lt;0,"VENCIDO",IF(E7264&lt;=30,"VENCE EM &lt;= 30 DIAS",IF(E7264&lt;=60,"ATENCAO (31-60 DIAS)","OK"))))</f>
        <v/>
      </c>
      <c r="G7264" s="14">
        <f>SUMIFS(Lancamentos!$G:$G,Lancamentos!$C:$C,$A7264,Lancamentos!$E:$E,$C7264,Lancamentos!$B:$B,"ENTRADA")</f>
        <v/>
      </c>
      <c r="H7264" s="14">
        <f>SUMIFS(Lancamentos!$G:$G,Lancamentos!$C:$C,$A7264,Lancamentos!$E:$E,$C7264,Lancamentos!$B:$B,"SAIDA_USO")</f>
        <v/>
      </c>
      <c r="I7264" s="14">
        <f>SUMIFS(Lancamentos!$G:$G,Lancamentos!$C:$C,$A7264,Lancamentos!$E:$E,$C7264,Lancamentos!$B:$B,"SAIDA_DESCARTE")</f>
        <v/>
      </c>
      <c r="J7264" s="14">
        <f>G7264-H7264-I7264</f>
        <v/>
      </c>
      <c r="K7264">
        <f>IF(A7264="","",IF(J7264&lt;=IFERROR(VLOOKUP(A7264,Produtos!$A:$E,5,FALSE),0),"ABAIXO DO MINIMO","OK"))</f>
        <v/>
      </c>
    </row>
    <row r="7265">
      <c r="B7265">
        <f>IFERROR(VLOOKUP(A7265,Produtos!A:B,2,FALSE),"")</f>
        <v/>
      </c>
      <c r="D7265" s="10">
        <f>IFERROR(INDEX(Lotes!$E:$E,MATCH(1,(Lotes!$A:$A=A7265)*(Lotes!$C:$C=C7265),0)),"")</f>
        <v/>
      </c>
      <c r="E7265" s="14">
        <f>IF(D7265="","",D7265-TODAY())</f>
        <v/>
      </c>
      <c r="F7265">
        <f>IF(D7265="","",IF(E7265&lt;0,"VENCIDO",IF(E7265&lt;=30,"VENCE EM &lt;= 30 DIAS",IF(E7265&lt;=60,"ATENCAO (31-60 DIAS)","OK"))))</f>
        <v/>
      </c>
      <c r="G7265" s="14">
        <f>SUMIFS(Lancamentos!$G:$G,Lancamentos!$C:$C,$A7265,Lancamentos!$E:$E,$C7265,Lancamentos!$B:$B,"ENTRADA")</f>
        <v/>
      </c>
      <c r="H7265" s="14">
        <f>SUMIFS(Lancamentos!$G:$G,Lancamentos!$C:$C,$A7265,Lancamentos!$E:$E,$C7265,Lancamentos!$B:$B,"SAIDA_USO")</f>
        <v/>
      </c>
      <c r="I7265" s="14">
        <f>SUMIFS(Lancamentos!$G:$G,Lancamentos!$C:$C,$A7265,Lancamentos!$E:$E,$C7265,Lancamentos!$B:$B,"SAIDA_DESCARTE")</f>
        <v/>
      </c>
      <c r="J7265" s="14">
        <f>G7265-H7265-I7265</f>
        <v/>
      </c>
      <c r="K7265">
        <f>IF(A7265="","",IF(J7265&lt;=IFERROR(VLOOKUP(A7265,Produtos!$A:$E,5,FALSE),0),"ABAIXO DO MINIMO","OK"))</f>
        <v/>
      </c>
    </row>
    <row r="7266">
      <c r="B7266">
        <f>IFERROR(VLOOKUP(A7266,Produtos!A:B,2,FALSE),"")</f>
        <v/>
      </c>
      <c r="D7266" s="10">
        <f>IFERROR(INDEX(Lotes!$E:$E,MATCH(1,(Lotes!$A:$A=A7266)*(Lotes!$C:$C=C7266),0)),"")</f>
        <v/>
      </c>
      <c r="E7266" s="14">
        <f>IF(D7266="","",D7266-TODAY())</f>
        <v/>
      </c>
      <c r="F7266">
        <f>IF(D7266="","",IF(E7266&lt;0,"VENCIDO",IF(E7266&lt;=30,"VENCE EM &lt;= 30 DIAS",IF(E7266&lt;=60,"ATENCAO (31-60 DIAS)","OK"))))</f>
        <v/>
      </c>
      <c r="G7266" s="14">
        <f>SUMIFS(Lancamentos!$G:$G,Lancamentos!$C:$C,$A7266,Lancamentos!$E:$E,$C7266,Lancamentos!$B:$B,"ENTRADA")</f>
        <v/>
      </c>
      <c r="H7266" s="14">
        <f>SUMIFS(Lancamentos!$G:$G,Lancamentos!$C:$C,$A7266,Lancamentos!$E:$E,$C7266,Lancamentos!$B:$B,"SAIDA_USO")</f>
        <v/>
      </c>
      <c r="I7266" s="14">
        <f>SUMIFS(Lancamentos!$G:$G,Lancamentos!$C:$C,$A7266,Lancamentos!$E:$E,$C7266,Lancamentos!$B:$B,"SAIDA_DESCARTE")</f>
        <v/>
      </c>
      <c r="J7266" s="14">
        <f>G7266-H7266-I7266</f>
        <v/>
      </c>
      <c r="K7266">
        <f>IF(A7266="","",IF(J7266&lt;=IFERROR(VLOOKUP(A7266,Produtos!$A:$E,5,FALSE),0),"ABAIXO DO MINIMO","OK"))</f>
        <v/>
      </c>
    </row>
    <row r="7267">
      <c r="B7267">
        <f>IFERROR(VLOOKUP(A7267,Produtos!A:B,2,FALSE),"")</f>
        <v/>
      </c>
      <c r="D7267" s="10">
        <f>IFERROR(INDEX(Lotes!$E:$E,MATCH(1,(Lotes!$A:$A=A7267)*(Lotes!$C:$C=C7267),0)),"")</f>
        <v/>
      </c>
      <c r="E7267" s="14">
        <f>IF(D7267="","",D7267-TODAY())</f>
        <v/>
      </c>
      <c r="F7267">
        <f>IF(D7267="","",IF(E7267&lt;0,"VENCIDO",IF(E7267&lt;=30,"VENCE EM &lt;= 30 DIAS",IF(E7267&lt;=60,"ATENCAO (31-60 DIAS)","OK"))))</f>
        <v/>
      </c>
      <c r="G7267" s="14">
        <f>SUMIFS(Lancamentos!$G:$G,Lancamentos!$C:$C,$A7267,Lancamentos!$E:$E,$C7267,Lancamentos!$B:$B,"ENTRADA")</f>
        <v/>
      </c>
      <c r="H7267" s="14">
        <f>SUMIFS(Lancamentos!$G:$G,Lancamentos!$C:$C,$A7267,Lancamentos!$E:$E,$C7267,Lancamentos!$B:$B,"SAIDA_USO")</f>
        <v/>
      </c>
      <c r="I7267" s="14">
        <f>SUMIFS(Lancamentos!$G:$G,Lancamentos!$C:$C,$A7267,Lancamentos!$E:$E,$C7267,Lancamentos!$B:$B,"SAIDA_DESCARTE")</f>
        <v/>
      </c>
      <c r="J7267" s="14">
        <f>G7267-H7267-I7267</f>
        <v/>
      </c>
      <c r="K7267">
        <f>IF(A7267="","",IF(J7267&lt;=IFERROR(VLOOKUP(A7267,Produtos!$A:$E,5,FALSE),0),"ABAIXO DO MINIMO","OK"))</f>
        <v/>
      </c>
    </row>
    <row r="7268">
      <c r="B7268">
        <f>IFERROR(VLOOKUP(A7268,Produtos!A:B,2,FALSE),"")</f>
        <v/>
      </c>
      <c r="D7268" s="10">
        <f>IFERROR(INDEX(Lotes!$E:$E,MATCH(1,(Lotes!$A:$A=A7268)*(Lotes!$C:$C=C7268),0)),"")</f>
        <v/>
      </c>
      <c r="E7268" s="14">
        <f>IF(D7268="","",D7268-TODAY())</f>
        <v/>
      </c>
      <c r="F7268">
        <f>IF(D7268="","",IF(E7268&lt;0,"VENCIDO",IF(E7268&lt;=30,"VENCE EM &lt;= 30 DIAS",IF(E7268&lt;=60,"ATENCAO (31-60 DIAS)","OK"))))</f>
        <v/>
      </c>
      <c r="G7268" s="14">
        <f>SUMIFS(Lancamentos!$G:$G,Lancamentos!$C:$C,$A7268,Lancamentos!$E:$E,$C7268,Lancamentos!$B:$B,"ENTRADA")</f>
        <v/>
      </c>
      <c r="H7268" s="14">
        <f>SUMIFS(Lancamentos!$G:$G,Lancamentos!$C:$C,$A7268,Lancamentos!$E:$E,$C7268,Lancamentos!$B:$B,"SAIDA_USO")</f>
        <v/>
      </c>
      <c r="I7268" s="14">
        <f>SUMIFS(Lancamentos!$G:$G,Lancamentos!$C:$C,$A7268,Lancamentos!$E:$E,$C7268,Lancamentos!$B:$B,"SAIDA_DESCARTE")</f>
        <v/>
      </c>
      <c r="J7268" s="14">
        <f>G7268-H7268-I7268</f>
        <v/>
      </c>
      <c r="K7268">
        <f>IF(A7268="","",IF(J7268&lt;=IFERROR(VLOOKUP(A7268,Produtos!$A:$E,5,FALSE),0),"ABAIXO DO MINIMO","OK"))</f>
        <v/>
      </c>
    </row>
    <row r="7269">
      <c r="B7269">
        <f>IFERROR(VLOOKUP(A7269,Produtos!A:B,2,FALSE),"")</f>
        <v/>
      </c>
      <c r="D7269" s="10">
        <f>IFERROR(INDEX(Lotes!$E:$E,MATCH(1,(Lotes!$A:$A=A7269)*(Lotes!$C:$C=C7269),0)),"")</f>
        <v/>
      </c>
      <c r="E7269" s="14">
        <f>IF(D7269="","",D7269-TODAY())</f>
        <v/>
      </c>
      <c r="F7269">
        <f>IF(D7269="","",IF(E7269&lt;0,"VENCIDO",IF(E7269&lt;=30,"VENCE EM &lt;= 30 DIAS",IF(E7269&lt;=60,"ATENCAO (31-60 DIAS)","OK"))))</f>
        <v/>
      </c>
      <c r="G7269" s="14">
        <f>SUMIFS(Lancamentos!$G:$G,Lancamentos!$C:$C,$A7269,Lancamentos!$E:$E,$C7269,Lancamentos!$B:$B,"ENTRADA")</f>
        <v/>
      </c>
      <c r="H7269" s="14">
        <f>SUMIFS(Lancamentos!$G:$G,Lancamentos!$C:$C,$A7269,Lancamentos!$E:$E,$C7269,Lancamentos!$B:$B,"SAIDA_USO")</f>
        <v/>
      </c>
      <c r="I7269" s="14">
        <f>SUMIFS(Lancamentos!$G:$G,Lancamentos!$C:$C,$A7269,Lancamentos!$E:$E,$C7269,Lancamentos!$B:$B,"SAIDA_DESCARTE")</f>
        <v/>
      </c>
      <c r="J7269" s="14">
        <f>G7269-H7269-I7269</f>
        <v/>
      </c>
      <c r="K7269">
        <f>IF(A7269="","",IF(J7269&lt;=IFERROR(VLOOKUP(A7269,Produtos!$A:$E,5,FALSE),0),"ABAIXO DO MINIMO","OK"))</f>
        <v/>
      </c>
    </row>
    <row r="7270">
      <c r="B7270">
        <f>IFERROR(VLOOKUP(A7270,Produtos!A:B,2,FALSE),"")</f>
        <v/>
      </c>
      <c r="D7270" s="10">
        <f>IFERROR(INDEX(Lotes!$E:$E,MATCH(1,(Lotes!$A:$A=A7270)*(Lotes!$C:$C=C7270),0)),"")</f>
        <v/>
      </c>
      <c r="E7270" s="14">
        <f>IF(D7270="","",D7270-TODAY())</f>
        <v/>
      </c>
      <c r="F7270">
        <f>IF(D7270="","",IF(E7270&lt;0,"VENCIDO",IF(E7270&lt;=30,"VENCE EM &lt;= 30 DIAS",IF(E7270&lt;=60,"ATENCAO (31-60 DIAS)","OK"))))</f>
        <v/>
      </c>
      <c r="G7270" s="14">
        <f>SUMIFS(Lancamentos!$G:$G,Lancamentos!$C:$C,$A7270,Lancamentos!$E:$E,$C7270,Lancamentos!$B:$B,"ENTRADA")</f>
        <v/>
      </c>
      <c r="H7270" s="14">
        <f>SUMIFS(Lancamentos!$G:$G,Lancamentos!$C:$C,$A7270,Lancamentos!$E:$E,$C7270,Lancamentos!$B:$B,"SAIDA_USO")</f>
        <v/>
      </c>
      <c r="I7270" s="14">
        <f>SUMIFS(Lancamentos!$G:$G,Lancamentos!$C:$C,$A7270,Lancamentos!$E:$E,$C7270,Lancamentos!$B:$B,"SAIDA_DESCARTE")</f>
        <v/>
      </c>
      <c r="J7270" s="14">
        <f>G7270-H7270-I7270</f>
        <v/>
      </c>
      <c r="K7270">
        <f>IF(A7270="","",IF(J7270&lt;=IFERROR(VLOOKUP(A7270,Produtos!$A:$E,5,FALSE),0),"ABAIXO DO MINIMO","OK"))</f>
        <v/>
      </c>
    </row>
    <row r="7271">
      <c r="B7271">
        <f>IFERROR(VLOOKUP(A7271,Produtos!A:B,2,FALSE),"")</f>
        <v/>
      </c>
      <c r="D7271" s="10">
        <f>IFERROR(INDEX(Lotes!$E:$E,MATCH(1,(Lotes!$A:$A=A7271)*(Lotes!$C:$C=C7271),0)),"")</f>
        <v/>
      </c>
      <c r="E7271" s="14">
        <f>IF(D7271="","",D7271-TODAY())</f>
        <v/>
      </c>
      <c r="F7271">
        <f>IF(D7271="","",IF(E7271&lt;0,"VENCIDO",IF(E7271&lt;=30,"VENCE EM &lt;= 30 DIAS",IF(E7271&lt;=60,"ATENCAO (31-60 DIAS)","OK"))))</f>
        <v/>
      </c>
      <c r="G7271" s="14">
        <f>SUMIFS(Lancamentos!$G:$G,Lancamentos!$C:$C,$A7271,Lancamentos!$E:$E,$C7271,Lancamentos!$B:$B,"ENTRADA")</f>
        <v/>
      </c>
      <c r="H7271" s="14">
        <f>SUMIFS(Lancamentos!$G:$G,Lancamentos!$C:$C,$A7271,Lancamentos!$E:$E,$C7271,Lancamentos!$B:$B,"SAIDA_USO")</f>
        <v/>
      </c>
      <c r="I7271" s="14">
        <f>SUMIFS(Lancamentos!$G:$G,Lancamentos!$C:$C,$A7271,Lancamentos!$E:$E,$C7271,Lancamentos!$B:$B,"SAIDA_DESCARTE")</f>
        <v/>
      </c>
      <c r="J7271" s="14">
        <f>G7271-H7271-I7271</f>
        <v/>
      </c>
      <c r="K7271">
        <f>IF(A7271="","",IF(J7271&lt;=IFERROR(VLOOKUP(A7271,Produtos!$A:$E,5,FALSE),0),"ABAIXO DO MINIMO","OK"))</f>
        <v/>
      </c>
    </row>
    <row r="7272">
      <c r="B7272">
        <f>IFERROR(VLOOKUP(A7272,Produtos!A:B,2,FALSE),"")</f>
        <v/>
      </c>
      <c r="D7272" s="10">
        <f>IFERROR(INDEX(Lotes!$E:$E,MATCH(1,(Lotes!$A:$A=A7272)*(Lotes!$C:$C=C7272),0)),"")</f>
        <v/>
      </c>
      <c r="E7272" s="14">
        <f>IF(D7272="","",D7272-TODAY())</f>
        <v/>
      </c>
      <c r="F7272">
        <f>IF(D7272="","",IF(E7272&lt;0,"VENCIDO",IF(E7272&lt;=30,"VENCE EM &lt;= 30 DIAS",IF(E7272&lt;=60,"ATENCAO (31-60 DIAS)","OK"))))</f>
        <v/>
      </c>
      <c r="G7272" s="14">
        <f>SUMIFS(Lancamentos!$G:$G,Lancamentos!$C:$C,$A7272,Lancamentos!$E:$E,$C7272,Lancamentos!$B:$B,"ENTRADA")</f>
        <v/>
      </c>
      <c r="H7272" s="14">
        <f>SUMIFS(Lancamentos!$G:$G,Lancamentos!$C:$C,$A7272,Lancamentos!$E:$E,$C7272,Lancamentos!$B:$B,"SAIDA_USO")</f>
        <v/>
      </c>
      <c r="I7272" s="14">
        <f>SUMIFS(Lancamentos!$G:$G,Lancamentos!$C:$C,$A7272,Lancamentos!$E:$E,$C7272,Lancamentos!$B:$B,"SAIDA_DESCARTE")</f>
        <v/>
      </c>
      <c r="J7272" s="14">
        <f>G7272-H7272-I7272</f>
        <v/>
      </c>
      <c r="K7272">
        <f>IF(A7272="","",IF(J7272&lt;=IFERROR(VLOOKUP(A7272,Produtos!$A:$E,5,FALSE),0),"ABAIXO DO MINIMO","OK"))</f>
        <v/>
      </c>
    </row>
    <row r="7273">
      <c r="B7273">
        <f>IFERROR(VLOOKUP(A7273,Produtos!A:B,2,FALSE),"")</f>
        <v/>
      </c>
      <c r="D7273" s="10">
        <f>IFERROR(INDEX(Lotes!$E:$E,MATCH(1,(Lotes!$A:$A=A7273)*(Lotes!$C:$C=C7273),0)),"")</f>
        <v/>
      </c>
      <c r="E7273" s="14">
        <f>IF(D7273="","",D7273-TODAY())</f>
        <v/>
      </c>
      <c r="F7273">
        <f>IF(D7273="","",IF(E7273&lt;0,"VENCIDO",IF(E7273&lt;=30,"VENCE EM &lt;= 30 DIAS",IF(E7273&lt;=60,"ATENCAO (31-60 DIAS)","OK"))))</f>
        <v/>
      </c>
      <c r="G7273" s="14">
        <f>SUMIFS(Lancamentos!$G:$G,Lancamentos!$C:$C,$A7273,Lancamentos!$E:$E,$C7273,Lancamentos!$B:$B,"ENTRADA")</f>
        <v/>
      </c>
      <c r="H7273" s="14">
        <f>SUMIFS(Lancamentos!$G:$G,Lancamentos!$C:$C,$A7273,Lancamentos!$E:$E,$C7273,Lancamentos!$B:$B,"SAIDA_USO")</f>
        <v/>
      </c>
      <c r="I7273" s="14">
        <f>SUMIFS(Lancamentos!$G:$G,Lancamentos!$C:$C,$A7273,Lancamentos!$E:$E,$C7273,Lancamentos!$B:$B,"SAIDA_DESCARTE")</f>
        <v/>
      </c>
      <c r="J7273" s="14">
        <f>G7273-H7273-I7273</f>
        <v/>
      </c>
      <c r="K7273">
        <f>IF(A7273="","",IF(J7273&lt;=IFERROR(VLOOKUP(A7273,Produtos!$A:$E,5,FALSE),0),"ABAIXO DO MINIMO","OK"))</f>
        <v/>
      </c>
    </row>
    <row r="7274">
      <c r="B7274">
        <f>IFERROR(VLOOKUP(A7274,Produtos!A:B,2,FALSE),"")</f>
        <v/>
      </c>
      <c r="D7274" s="10">
        <f>IFERROR(INDEX(Lotes!$E:$E,MATCH(1,(Lotes!$A:$A=A7274)*(Lotes!$C:$C=C7274),0)),"")</f>
        <v/>
      </c>
      <c r="E7274" s="14">
        <f>IF(D7274="","",D7274-TODAY())</f>
        <v/>
      </c>
      <c r="F7274">
        <f>IF(D7274="","",IF(E7274&lt;0,"VENCIDO",IF(E7274&lt;=30,"VENCE EM &lt;= 30 DIAS",IF(E7274&lt;=60,"ATENCAO (31-60 DIAS)","OK"))))</f>
        <v/>
      </c>
      <c r="G7274" s="14">
        <f>SUMIFS(Lancamentos!$G:$G,Lancamentos!$C:$C,$A7274,Lancamentos!$E:$E,$C7274,Lancamentos!$B:$B,"ENTRADA")</f>
        <v/>
      </c>
      <c r="H7274" s="14">
        <f>SUMIFS(Lancamentos!$G:$G,Lancamentos!$C:$C,$A7274,Lancamentos!$E:$E,$C7274,Lancamentos!$B:$B,"SAIDA_USO")</f>
        <v/>
      </c>
      <c r="I7274" s="14">
        <f>SUMIFS(Lancamentos!$G:$G,Lancamentos!$C:$C,$A7274,Lancamentos!$E:$E,$C7274,Lancamentos!$B:$B,"SAIDA_DESCARTE")</f>
        <v/>
      </c>
      <c r="J7274" s="14">
        <f>G7274-H7274-I7274</f>
        <v/>
      </c>
      <c r="K7274">
        <f>IF(A7274="","",IF(J7274&lt;=IFERROR(VLOOKUP(A7274,Produtos!$A:$E,5,FALSE),0),"ABAIXO DO MINIMO","OK"))</f>
        <v/>
      </c>
    </row>
    <row r="7275">
      <c r="B7275">
        <f>IFERROR(VLOOKUP(A7275,Produtos!A:B,2,FALSE),"")</f>
        <v/>
      </c>
      <c r="D7275" s="10">
        <f>IFERROR(INDEX(Lotes!$E:$E,MATCH(1,(Lotes!$A:$A=A7275)*(Lotes!$C:$C=C7275),0)),"")</f>
        <v/>
      </c>
      <c r="E7275" s="14">
        <f>IF(D7275="","",D7275-TODAY())</f>
        <v/>
      </c>
      <c r="F7275">
        <f>IF(D7275="","",IF(E7275&lt;0,"VENCIDO",IF(E7275&lt;=30,"VENCE EM &lt;= 30 DIAS",IF(E7275&lt;=60,"ATENCAO (31-60 DIAS)","OK"))))</f>
        <v/>
      </c>
      <c r="G7275" s="14">
        <f>SUMIFS(Lancamentos!$G:$G,Lancamentos!$C:$C,$A7275,Lancamentos!$E:$E,$C7275,Lancamentos!$B:$B,"ENTRADA")</f>
        <v/>
      </c>
      <c r="H7275" s="14">
        <f>SUMIFS(Lancamentos!$G:$G,Lancamentos!$C:$C,$A7275,Lancamentos!$E:$E,$C7275,Lancamentos!$B:$B,"SAIDA_USO")</f>
        <v/>
      </c>
      <c r="I7275" s="14">
        <f>SUMIFS(Lancamentos!$G:$G,Lancamentos!$C:$C,$A7275,Lancamentos!$E:$E,$C7275,Lancamentos!$B:$B,"SAIDA_DESCARTE")</f>
        <v/>
      </c>
      <c r="J7275" s="14">
        <f>G7275-H7275-I7275</f>
        <v/>
      </c>
      <c r="K7275">
        <f>IF(A7275="","",IF(J7275&lt;=IFERROR(VLOOKUP(A7275,Produtos!$A:$E,5,FALSE),0),"ABAIXO DO MINIMO","OK"))</f>
        <v/>
      </c>
    </row>
    <row r="7276">
      <c r="B7276">
        <f>IFERROR(VLOOKUP(A7276,Produtos!A:B,2,FALSE),"")</f>
        <v/>
      </c>
      <c r="D7276" s="10">
        <f>IFERROR(INDEX(Lotes!$E:$E,MATCH(1,(Lotes!$A:$A=A7276)*(Lotes!$C:$C=C7276),0)),"")</f>
        <v/>
      </c>
      <c r="E7276" s="14">
        <f>IF(D7276="","",D7276-TODAY())</f>
        <v/>
      </c>
      <c r="F7276">
        <f>IF(D7276="","",IF(E7276&lt;0,"VENCIDO",IF(E7276&lt;=30,"VENCE EM &lt;= 30 DIAS",IF(E7276&lt;=60,"ATENCAO (31-60 DIAS)","OK"))))</f>
        <v/>
      </c>
      <c r="G7276" s="14">
        <f>SUMIFS(Lancamentos!$G:$G,Lancamentos!$C:$C,$A7276,Lancamentos!$E:$E,$C7276,Lancamentos!$B:$B,"ENTRADA")</f>
        <v/>
      </c>
      <c r="H7276" s="14">
        <f>SUMIFS(Lancamentos!$G:$G,Lancamentos!$C:$C,$A7276,Lancamentos!$E:$E,$C7276,Lancamentos!$B:$B,"SAIDA_USO")</f>
        <v/>
      </c>
      <c r="I7276" s="14">
        <f>SUMIFS(Lancamentos!$G:$G,Lancamentos!$C:$C,$A7276,Lancamentos!$E:$E,$C7276,Lancamentos!$B:$B,"SAIDA_DESCARTE")</f>
        <v/>
      </c>
      <c r="J7276" s="14">
        <f>G7276-H7276-I7276</f>
        <v/>
      </c>
      <c r="K7276">
        <f>IF(A7276="","",IF(J7276&lt;=IFERROR(VLOOKUP(A7276,Produtos!$A:$E,5,FALSE),0),"ABAIXO DO MINIMO","OK"))</f>
        <v/>
      </c>
    </row>
    <row r="7277">
      <c r="B7277">
        <f>IFERROR(VLOOKUP(A7277,Produtos!A:B,2,FALSE),"")</f>
        <v/>
      </c>
      <c r="D7277" s="10">
        <f>IFERROR(INDEX(Lotes!$E:$E,MATCH(1,(Lotes!$A:$A=A7277)*(Lotes!$C:$C=C7277),0)),"")</f>
        <v/>
      </c>
      <c r="E7277" s="14">
        <f>IF(D7277="","",D7277-TODAY())</f>
        <v/>
      </c>
      <c r="F7277">
        <f>IF(D7277="","",IF(E7277&lt;0,"VENCIDO",IF(E7277&lt;=30,"VENCE EM &lt;= 30 DIAS",IF(E7277&lt;=60,"ATENCAO (31-60 DIAS)","OK"))))</f>
        <v/>
      </c>
      <c r="G7277" s="14">
        <f>SUMIFS(Lancamentos!$G:$G,Lancamentos!$C:$C,$A7277,Lancamentos!$E:$E,$C7277,Lancamentos!$B:$B,"ENTRADA")</f>
        <v/>
      </c>
      <c r="H7277" s="14">
        <f>SUMIFS(Lancamentos!$G:$G,Lancamentos!$C:$C,$A7277,Lancamentos!$E:$E,$C7277,Lancamentos!$B:$B,"SAIDA_USO")</f>
        <v/>
      </c>
      <c r="I7277" s="14">
        <f>SUMIFS(Lancamentos!$G:$G,Lancamentos!$C:$C,$A7277,Lancamentos!$E:$E,$C7277,Lancamentos!$B:$B,"SAIDA_DESCARTE")</f>
        <v/>
      </c>
      <c r="J7277" s="14">
        <f>G7277-H7277-I7277</f>
        <v/>
      </c>
      <c r="K7277">
        <f>IF(A7277="","",IF(J7277&lt;=IFERROR(VLOOKUP(A7277,Produtos!$A:$E,5,FALSE),0),"ABAIXO DO MINIMO","OK"))</f>
        <v/>
      </c>
    </row>
    <row r="7278">
      <c r="B7278">
        <f>IFERROR(VLOOKUP(A7278,Produtos!A:B,2,FALSE),"")</f>
        <v/>
      </c>
      <c r="D7278" s="10">
        <f>IFERROR(INDEX(Lotes!$E:$E,MATCH(1,(Lotes!$A:$A=A7278)*(Lotes!$C:$C=C7278),0)),"")</f>
        <v/>
      </c>
      <c r="E7278" s="14">
        <f>IF(D7278="","",D7278-TODAY())</f>
        <v/>
      </c>
      <c r="F7278">
        <f>IF(D7278="","",IF(E7278&lt;0,"VENCIDO",IF(E7278&lt;=30,"VENCE EM &lt;= 30 DIAS",IF(E7278&lt;=60,"ATENCAO (31-60 DIAS)","OK"))))</f>
        <v/>
      </c>
      <c r="G7278" s="14">
        <f>SUMIFS(Lancamentos!$G:$G,Lancamentos!$C:$C,$A7278,Lancamentos!$E:$E,$C7278,Lancamentos!$B:$B,"ENTRADA")</f>
        <v/>
      </c>
      <c r="H7278" s="14">
        <f>SUMIFS(Lancamentos!$G:$G,Lancamentos!$C:$C,$A7278,Lancamentos!$E:$E,$C7278,Lancamentos!$B:$B,"SAIDA_USO")</f>
        <v/>
      </c>
      <c r="I7278" s="14">
        <f>SUMIFS(Lancamentos!$G:$G,Lancamentos!$C:$C,$A7278,Lancamentos!$E:$E,$C7278,Lancamentos!$B:$B,"SAIDA_DESCARTE")</f>
        <v/>
      </c>
      <c r="J7278" s="14">
        <f>G7278-H7278-I7278</f>
        <v/>
      </c>
      <c r="K7278">
        <f>IF(A7278="","",IF(J7278&lt;=IFERROR(VLOOKUP(A7278,Produtos!$A:$E,5,FALSE),0),"ABAIXO DO MINIMO","OK"))</f>
        <v/>
      </c>
    </row>
    <row r="7279">
      <c r="B7279">
        <f>IFERROR(VLOOKUP(A7279,Produtos!A:B,2,FALSE),"")</f>
        <v/>
      </c>
      <c r="D7279" s="10">
        <f>IFERROR(INDEX(Lotes!$E:$E,MATCH(1,(Lotes!$A:$A=A7279)*(Lotes!$C:$C=C7279),0)),"")</f>
        <v/>
      </c>
      <c r="E7279" s="14">
        <f>IF(D7279="","",D7279-TODAY())</f>
        <v/>
      </c>
      <c r="F7279">
        <f>IF(D7279="","",IF(E7279&lt;0,"VENCIDO",IF(E7279&lt;=30,"VENCE EM &lt;= 30 DIAS",IF(E7279&lt;=60,"ATENCAO (31-60 DIAS)","OK"))))</f>
        <v/>
      </c>
      <c r="G7279" s="14">
        <f>SUMIFS(Lancamentos!$G:$G,Lancamentos!$C:$C,$A7279,Lancamentos!$E:$E,$C7279,Lancamentos!$B:$B,"ENTRADA")</f>
        <v/>
      </c>
      <c r="H7279" s="14">
        <f>SUMIFS(Lancamentos!$G:$G,Lancamentos!$C:$C,$A7279,Lancamentos!$E:$E,$C7279,Lancamentos!$B:$B,"SAIDA_USO")</f>
        <v/>
      </c>
      <c r="I7279" s="14">
        <f>SUMIFS(Lancamentos!$G:$G,Lancamentos!$C:$C,$A7279,Lancamentos!$E:$E,$C7279,Lancamentos!$B:$B,"SAIDA_DESCARTE")</f>
        <v/>
      </c>
      <c r="J7279" s="14">
        <f>G7279-H7279-I7279</f>
        <v/>
      </c>
      <c r="K7279">
        <f>IF(A7279="","",IF(J7279&lt;=IFERROR(VLOOKUP(A7279,Produtos!$A:$E,5,FALSE),0),"ABAIXO DO MINIMO","OK"))</f>
        <v/>
      </c>
    </row>
    <row r="7280">
      <c r="B7280">
        <f>IFERROR(VLOOKUP(A7280,Produtos!A:B,2,FALSE),"")</f>
        <v/>
      </c>
      <c r="D7280" s="10">
        <f>IFERROR(INDEX(Lotes!$E:$E,MATCH(1,(Lotes!$A:$A=A7280)*(Lotes!$C:$C=C7280),0)),"")</f>
        <v/>
      </c>
      <c r="E7280" s="14">
        <f>IF(D7280="","",D7280-TODAY())</f>
        <v/>
      </c>
      <c r="F7280">
        <f>IF(D7280="","",IF(E7280&lt;0,"VENCIDO",IF(E7280&lt;=30,"VENCE EM &lt;= 30 DIAS",IF(E7280&lt;=60,"ATENCAO (31-60 DIAS)","OK"))))</f>
        <v/>
      </c>
      <c r="G7280" s="14">
        <f>SUMIFS(Lancamentos!$G:$G,Lancamentos!$C:$C,$A7280,Lancamentos!$E:$E,$C7280,Lancamentos!$B:$B,"ENTRADA")</f>
        <v/>
      </c>
      <c r="H7280" s="14">
        <f>SUMIFS(Lancamentos!$G:$G,Lancamentos!$C:$C,$A7280,Lancamentos!$E:$E,$C7280,Lancamentos!$B:$B,"SAIDA_USO")</f>
        <v/>
      </c>
      <c r="I7280" s="14">
        <f>SUMIFS(Lancamentos!$G:$G,Lancamentos!$C:$C,$A7280,Lancamentos!$E:$E,$C7280,Lancamentos!$B:$B,"SAIDA_DESCARTE")</f>
        <v/>
      </c>
      <c r="J7280" s="14">
        <f>G7280-H7280-I7280</f>
        <v/>
      </c>
      <c r="K7280">
        <f>IF(A7280="","",IF(J7280&lt;=IFERROR(VLOOKUP(A7280,Produtos!$A:$E,5,FALSE),0),"ABAIXO DO MINIMO","OK"))</f>
        <v/>
      </c>
    </row>
    <row r="7281">
      <c r="B7281">
        <f>IFERROR(VLOOKUP(A7281,Produtos!A:B,2,FALSE),"")</f>
        <v/>
      </c>
      <c r="D7281" s="10">
        <f>IFERROR(INDEX(Lotes!$E:$E,MATCH(1,(Lotes!$A:$A=A7281)*(Lotes!$C:$C=C7281),0)),"")</f>
        <v/>
      </c>
      <c r="E7281" s="14">
        <f>IF(D7281="","",D7281-TODAY())</f>
        <v/>
      </c>
      <c r="F7281">
        <f>IF(D7281="","",IF(E7281&lt;0,"VENCIDO",IF(E7281&lt;=30,"VENCE EM &lt;= 30 DIAS",IF(E7281&lt;=60,"ATENCAO (31-60 DIAS)","OK"))))</f>
        <v/>
      </c>
      <c r="G7281" s="14">
        <f>SUMIFS(Lancamentos!$G:$G,Lancamentos!$C:$C,$A7281,Lancamentos!$E:$E,$C7281,Lancamentos!$B:$B,"ENTRADA")</f>
        <v/>
      </c>
      <c r="H7281" s="14">
        <f>SUMIFS(Lancamentos!$G:$G,Lancamentos!$C:$C,$A7281,Lancamentos!$E:$E,$C7281,Lancamentos!$B:$B,"SAIDA_USO")</f>
        <v/>
      </c>
      <c r="I7281" s="14">
        <f>SUMIFS(Lancamentos!$G:$G,Lancamentos!$C:$C,$A7281,Lancamentos!$E:$E,$C7281,Lancamentos!$B:$B,"SAIDA_DESCARTE")</f>
        <v/>
      </c>
      <c r="J7281" s="14">
        <f>G7281-H7281-I7281</f>
        <v/>
      </c>
      <c r="K7281">
        <f>IF(A7281="","",IF(J7281&lt;=IFERROR(VLOOKUP(A7281,Produtos!$A:$E,5,FALSE),0),"ABAIXO DO MINIMO","OK"))</f>
        <v/>
      </c>
    </row>
    <row r="7282">
      <c r="B7282">
        <f>IFERROR(VLOOKUP(A7282,Produtos!A:B,2,FALSE),"")</f>
        <v/>
      </c>
      <c r="D7282" s="10">
        <f>IFERROR(INDEX(Lotes!$E:$E,MATCH(1,(Lotes!$A:$A=A7282)*(Lotes!$C:$C=C7282),0)),"")</f>
        <v/>
      </c>
      <c r="E7282" s="14">
        <f>IF(D7282="","",D7282-TODAY())</f>
        <v/>
      </c>
      <c r="F7282">
        <f>IF(D7282="","",IF(E7282&lt;0,"VENCIDO",IF(E7282&lt;=30,"VENCE EM &lt;= 30 DIAS",IF(E7282&lt;=60,"ATENCAO (31-60 DIAS)","OK"))))</f>
        <v/>
      </c>
      <c r="G7282" s="14">
        <f>SUMIFS(Lancamentos!$G:$G,Lancamentos!$C:$C,$A7282,Lancamentos!$E:$E,$C7282,Lancamentos!$B:$B,"ENTRADA")</f>
        <v/>
      </c>
      <c r="H7282" s="14">
        <f>SUMIFS(Lancamentos!$G:$G,Lancamentos!$C:$C,$A7282,Lancamentos!$E:$E,$C7282,Lancamentos!$B:$B,"SAIDA_USO")</f>
        <v/>
      </c>
      <c r="I7282" s="14">
        <f>SUMIFS(Lancamentos!$G:$G,Lancamentos!$C:$C,$A7282,Lancamentos!$E:$E,$C7282,Lancamentos!$B:$B,"SAIDA_DESCARTE")</f>
        <v/>
      </c>
      <c r="J7282" s="14">
        <f>G7282-H7282-I7282</f>
        <v/>
      </c>
      <c r="K7282">
        <f>IF(A7282="","",IF(J7282&lt;=IFERROR(VLOOKUP(A7282,Produtos!$A:$E,5,FALSE),0),"ABAIXO DO MINIMO","OK"))</f>
        <v/>
      </c>
    </row>
    <row r="7283">
      <c r="B7283">
        <f>IFERROR(VLOOKUP(A7283,Produtos!A:B,2,FALSE),"")</f>
        <v/>
      </c>
      <c r="D7283" s="10">
        <f>IFERROR(INDEX(Lotes!$E:$E,MATCH(1,(Lotes!$A:$A=A7283)*(Lotes!$C:$C=C7283),0)),"")</f>
        <v/>
      </c>
      <c r="E7283" s="14">
        <f>IF(D7283="","",D7283-TODAY())</f>
        <v/>
      </c>
      <c r="F7283">
        <f>IF(D7283="","",IF(E7283&lt;0,"VENCIDO",IF(E7283&lt;=30,"VENCE EM &lt;= 30 DIAS",IF(E7283&lt;=60,"ATENCAO (31-60 DIAS)","OK"))))</f>
        <v/>
      </c>
      <c r="G7283" s="14">
        <f>SUMIFS(Lancamentos!$G:$G,Lancamentos!$C:$C,$A7283,Lancamentos!$E:$E,$C7283,Lancamentos!$B:$B,"ENTRADA")</f>
        <v/>
      </c>
      <c r="H7283" s="14">
        <f>SUMIFS(Lancamentos!$G:$G,Lancamentos!$C:$C,$A7283,Lancamentos!$E:$E,$C7283,Lancamentos!$B:$B,"SAIDA_USO")</f>
        <v/>
      </c>
      <c r="I7283" s="14">
        <f>SUMIFS(Lancamentos!$G:$G,Lancamentos!$C:$C,$A7283,Lancamentos!$E:$E,$C7283,Lancamentos!$B:$B,"SAIDA_DESCARTE")</f>
        <v/>
      </c>
      <c r="J7283" s="14">
        <f>G7283-H7283-I7283</f>
        <v/>
      </c>
      <c r="K7283">
        <f>IF(A7283="","",IF(J7283&lt;=IFERROR(VLOOKUP(A7283,Produtos!$A:$E,5,FALSE),0),"ABAIXO DO MINIMO","OK"))</f>
        <v/>
      </c>
    </row>
    <row r="7284">
      <c r="B7284">
        <f>IFERROR(VLOOKUP(A7284,Produtos!A:B,2,FALSE),"")</f>
        <v/>
      </c>
      <c r="D7284" s="10">
        <f>IFERROR(INDEX(Lotes!$E:$E,MATCH(1,(Lotes!$A:$A=A7284)*(Lotes!$C:$C=C7284),0)),"")</f>
        <v/>
      </c>
      <c r="E7284" s="14">
        <f>IF(D7284="","",D7284-TODAY())</f>
        <v/>
      </c>
      <c r="F7284">
        <f>IF(D7284="","",IF(E7284&lt;0,"VENCIDO",IF(E7284&lt;=30,"VENCE EM &lt;= 30 DIAS",IF(E7284&lt;=60,"ATENCAO (31-60 DIAS)","OK"))))</f>
        <v/>
      </c>
      <c r="G7284" s="14">
        <f>SUMIFS(Lancamentos!$G:$G,Lancamentos!$C:$C,$A7284,Lancamentos!$E:$E,$C7284,Lancamentos!$B:$B,"ENTRADA")</f>
        <v/>
      </c>
      <c r="H7284" s="14">
        <f>SUMIFS(Lancamentos!$G:$G,Lancamentos!$C:$C,$A7284,Lancamentos!$E:$E,$C7284,Lancamentos!$B:$B,"SAIDA_USO")</f>
        <v/>
      </c>
      <c r="I7284" s="14">
        <f>SUMIFS(Lancamentos!$G:$G,Lancamentos!$C:$C,$A7284,Lancamentos!$E:$E,$C7284,Lancamentos!$B:$B,"SAIDA_DESCARTE")</f>
        <v/>
      </c>
      <c r="J7284" s="14">
        <f>G7284-H7284-I7284</f>
        <v/>
      </c>
      <c r="K7284">
        <f>IF(A7284="","",IF(J7284&lt;=IFERROR(VLOOKUP(A7284,Produtos!$A:$E,5,FALSE),0),"ABAIXO DO MINIMO","OK"))</f>
        <v/>
      </c>
    </row>
    <row r="7285">
      <c r="B7285">
        <f>IFERROR(VLOOKUP(A7285,Produtos!A:B,2,FALSE),"")</f>
        <v/>
      </c>
      <c r="D7285" s="10">
        <f>IFERROR(INDEX(Lotes!$E:$E,MATCH(1,(Lotes!$A:$A=A7285)*(Lotes!$C:$C=C7285),0)),"")</f>
        <v/>
      </c>
      <c r="E7285" s="14">
        <f>IF(D7285="","",D7285-TODAY())</f>
        <v/>
      </c>
      <c r="F7285">
        <f>IF(D7285="","",IF(E7285&lt;0,"VENCIDO",IF(E7285&lt;=30,"VENCE EM &lt;= 30 DIAS",IF(E7285&lt;=60,"ATENCAO (31-60 DIAS)","OK"))))</f>
        <v/>
      </c>
      <c r="G7285" s="14">
        <f>SUMIFS(Lancamentos!$G:$G,Lancamentos!$C:$C,$A7285,Lancamentos!$E:$E,$C7285,Lancamentos!$B:$B,"ENTRADA")</f>
        <v/>
      </c>
      <c r="H7285" s="14">
        <f>SUMIFS(Lancamentos!$G:$G,Lancamentos!$C:$C,$A7285,Lancamentos!$E:$E,$C7285,Lancamentos!$B:$B,"SAIDA_USO")</f>
        <v/>
      </c>
      <c r="I7285" s="14">
        <f>SUMIFS(Lancamentos!$G:$G,Lancamentos!$C:$C,$A7285,Lancamentos!$E:$E,$C7285,Lancamentos!$B:$B,"SAIDA_DESCARTE")</f>
        <v/>
      </c>
      <c r="J7285" s="14">
        <f>G7285-H7285-I7285</f>
        <v/>
      </c>
      <c r="K7285">
        <f>IF(A7285="","",IF(J7285&lt;=IFERROR(VLOOKUP(A7285,Produtos!$A:$E,5,FALSE),0),"ABAIXO DO MINIMO","OK"))</f>
        <v/>
      </c>
    </row>
    <row r="7286">
      <c r="B7286">
        <f>IFERROR(VLOOKUP(A7286,Produtos!A:B,2,FALSE),"")</f>
        <v/>
      </c>
      <c r="D7286" s="10">
        <f>IFERROR(INDEX(Lotes!$E:$E,MATCH(1,(Lotes!$A:$A=A7286)*(Lotes!$C:$C=C7286),0)),"")</f>
        <v/>
      </c>
      <c r="E7286" s="14">
        <f>IF(D7286="","",D7286-TODAY())</f>
        <v/>
      </c>
      <c r="F7286">
        <f>IF(D7286="","",IF(E7286&lt;0,"VENCIDO",IF(E7286&lt;=30,"VENCE EM &lt;= 30 DIAS",IF(E7286&lt;=60,"ATENCAO (31-60 DIAS)","OK"))))</f>
        <v/>
      </c>
      <c r="G7286" s="14">
        <f>SUMIFS(Lancamentos!$G:$G,Lancamentos!$C:$C,$A7286,Lancamentos!$E:$E,$C7286,Lancamentos!$B:$B,"ENTRADA")</f>
        <v/>
      </c>
      <c r="H7286" s="14">
        <f>SUMIFS(Lancamentos!$G:$G,Lancamentos!$C:$C,$A7286,Lancamentos!$E:$E,$C7286,Lancamentos!$B:$B,"SAIDA_USO")</f>
        <v/>
      </c>
      <c r="I7286" s="14">
        <f>SUMIFS(Lancamentos!$G:$G,Lancamentos!$C:$C,$A7286,Lancamentos!$E:$E,$C7286,Lancamentos!$B:$B,"SAIDA_DESCARTE")</f>
        <v/>
      </c>
      <c r="J7286" s="14">
        <f>G7286-H7286-I7286</f>
        <v/>
      </c>
      <c r="K7286">
        <f>IF(A7286="","",IF(J7286&lt;=IFERROR(VLOOKUP(A7286,Produtos!$A:$E,5,FALSE),0),"ABAIXO DO MINIMO","OK"))</f>
        <v/>
      </c>
    </row>
    <row r="7287">
      <c r="B7287">
        <f>IFERROR(VLOOKUP(A7287,Produtos!A:B,2,FALSE),"")</f>
        <v/>
      </c>
      <c r="D7287" s="10">
        <f>IFERROR(INDEX(Lotes!$E:$E,MATCH(1,(Lotes!$A:$A=A7287)*(Lotes!$C:$C=C7287),0)),"")</f>
        <v/>
      </c>
      <c r="E7287" s="14">
        <f>IF(D7287="","",D7287-TODAY())</f>
        <v/>
      </c>
      <c r="F7287">
        <f>IF(D7287="","",IF(E7287&lt;0,"VENCIDO",IF(E7287&lt;=30,"VENCE EM &lt;= 30 DIAS",IF(E7287&lt;=60,"ATENCAO (31-60 DIAS)","OK"))))</f>
        <v/>
      </c>
      <c r="G7287" s="14">
        <f>SUMIFS(Lancamentos!$G:$G,Lancamentos!$C:$C,$A7287,Lancamentos!$E:$E,$C7287,Lancamentos!$B:$B,"ENTRADA")</f>
        <v/>
      </c>
      <c r="H7287" s="14">
        <f>SUMIFS(Lancamentos!$G:$G,Lancamentos!$C:$C,$A7287,Lancamentos!$E:$E,$C7287,Lancamentos!$B:$B,"SAIDA_USO")</f>
        <v/>
      </c>
      <c r="I7287" s="14">
        <f>SUMIFS(Lancamentos!$G:$G,Lancamentos!$C:$C,$A7287,Lancamentos!$E:$E,$C7287,Lancamentos!$B:$B,"SAIDA_DESCARTE")</f>
        <v/>
      </c>
      <c r="J7287" s="14">
        <f>G7287-H7287-I7287</f>
        <v/>
      </c>
      <c r="K7287">
        <f>IF(A7287="","",IF(J7287&lt;=IFERROR(VLOOKUP(A7287,Produtos!$A:$E,5,FALSE),0),"ABAIXO DO MINIMO","OK"))</f>
        <v/>
      </c>
    </row>
    <row r="7288">
      <c r="B7288">
        <f>IFERROR(VLOOKUP(A7288,Produtos!A:B,2,FALSE),"")</f>
        <v/>
      </c>
      <c r="D7288" s="10">
        <f>IFERROR(INDEX(Lotes!$E:$E,MATCH(1,(Lotes!$A:$A=A7288)*(Lotes!$C:$C=C7288),0)),"")</f>
        <v/>
      </c>
      <c r="E7288" s="14">
        <f>IF(D7288="","",D7288-TODAY())</f>
        <v/>
      </c>
      <c r="F7288">
        <f>IF(D7288="","",IF(E7288&lt;0,"VENCIDO",IF(E7288&lt;=30,"VENCE EM &lt;= 30 DIAS",IF(E7288&lt;=60,"ATENCAO (31-60 DIAS)","OK"))))</f>
        <v/>
      </c>
      <c r="G7288" s="14">
        <f>SUMIFS(Lancamentos!$G:$G,Lancamentos!$C:$C,$A7288,Lancamentos!$E:$E,$C7288,Lancamentos!$B:$B,"ENTRADA")</f>
        <v/>
      </c>
      <c r="H7288" s="14">
        <f>SUMIFS(Lancamentos!$G:$G,Lancamentos!$C:$C,$A7288,Lancamentos!$E:$E,$C7288,Lancamentos!$B:$B,"SAIDA_USO")</f>
        <v/>
      </c>
      <c r="I7288" s="14">
        <f>SUMIFS(Lancamentos!$G:$G,Lancamentos!$C:$C,$A7288,Lancamentos!$E:$E,$C7288,Lancamentos!$B:$B,"SAIDA_DESCARTE")</f>
        <v/>
      </c>
      <c r="J7288" s="14">
        <f>G7288-H7288-I7288</f>
        <v/>
      </c>
      <c r="K7288">
        <f>IF(A7288="","",IF(J7288&lt;=IFERROR(VLOOKUP(A7288,Produtos!$A:$E,5,FALSE),0),"ABAIXO DO MINIMO","OK"))</f>
        <v/>
      </c>
    </row>
    <row r="7289">
      <c r="B7289">
        <f>IFERROR(VLOOKUP(A7289,Produtos!A:B,2,FALSE),"")</f>
        <v/>
      </c>
      <c r="D7289" s="10">
        <f>IFERROR(INDEX(Lotes!$E:$E,MATCH(1,(Lotes!$A:$A=A7289)*(Lotes!$C:$C=C7289),0)),"")</f>
        <v/>
      </c>
      <c r="E7289" s="14">
        <f>IF(D7289="","",D7289-TODAY())</f>
        <v/>
      </c>
      <c r="F7289">
        <f>IF(D7289="","",IF(E7289&lt;0,"VENCIDO",IF(E7289&lt;=30,"VENCE EM &lt;= 30 DIAS",IF(E7289&lt;=60,"ATENCAO (31-60 DIAS)","OK"))))</f>
        <v/>
      </c>
      <c r="G7289" s="14">
        <f>SUMIFS(Lancamentos!$G:$G,Lancamentos!$C:$C,$A7289,Lancamentos!$E:$E,$C7289,Lancamentos!$B:$B,"ENTRADA")</f>
        <v/>
      </c>
      <c r="H7289" s="14">
        <f>SUMIFS(Lancamentos!$G:$G,Lancamentos!$C:$C,$A7289,Lancamentos!$E:$E,$C7289,Lancamentos!$B:$B,"SAIDA_USO")</f>
        <v/>
      </c>
      <c r="I7289" s="14">
        <f>SUMIFS(Lancamentos!$G:$G,Lancamentos!$C:$C,$A7289,Lancamentos!$E:$E,$C7289,Lancamentos!$B:$B,"SAIDA_DESCARTE")</f>
        <v/>
      </c>
      <c r="J7289" s="14">
        <f>G7289-H7289-I7289</f>
        <v/>
      </c>
      <c r="K7289">
        <f>IF(A7289="","",IF(J7289&lt;=IFERROR(VLOOKUP(A7289,Produtos!$A:$E,5,FALSE),0),"ABAIXO DO MINIMO","OK"))</f>
        <v/>
      </c>
    </row>
    <row r="7290">
      <c r="B7290">
        <f>IFERROR(VLOOKUP(A7290,Produtos!A:B,2,FALSE),"")</f>
        <v/>
      </c>
      <c r="D7290" s="10">
        <f>IFERROR(INDEX(Lotes!$E:$E,MATCH(1,(Lotes!$A:$A=A7290)*(Lotes!$C:$C=C7290),0)),"")</f>
        <v/>
      </c>
      <c r="E7290" s="14">
        <f>IF(D7290="","",D7290-TODAY())</f>
        <v/>
      </c>
      <c r="F7290">
        <f>IF(D7290="","",IF(E7290&lt;0,"VENCIDO",IF(E7290&lt;=30,"VENCE EM &lt;= 30 DIAS",IF(E7290&lt;=60,"ATENCAO (31-60 DIAS)","OK"))))</f>
        <v/>
      </c>
      <c r="G7290" s="14">
        <f>SUMIFS(Lancamentos!$G:$G,Lancamentos!$C:$C,$A7290,Lancamentos!$E:$E,$C7290,Lancamentos!$B:$B,"ENTRADA")</f>
        <v/>
      </c>
      <c r="H7290" s="14">
        <f>SUMIFS(Lancamentos!$G:$G,Lancamentos!$C:$C,$A7290,Lancamentos!$E:$E,$C7290,Lancamentos!$B:$B,"SAIDA_USO")</f>
        <v/>
      </c>
      <c r="I7290" s="14">
        <f>SUMIFS(Lancamentos!$G:$G,Lancamentos!$C:$C,$A7290,Lancamentos!$E:$E,$C7290,Lancamentos!$B:$B,"SAIDA_DESCARTE")</f>
        <v/>
      </c>
      <c r="J7290" s="14">
        <f>G7290-H7290-I7290</f>
        <v/>
      </c>
      <c r="K7290">
        <f>IF(A7290="","",IF(J7290&lt;=IFERROR(VLOOKUP(A7290,Produtos!$A:$E,5,FALSE),0),"ABAIXO DO MINIMO","OK"))</f>
        <v/>
      </c>
    </row>
    <row r="7291">
      <c r="B7291">
        <f>IFERROR(VLOOKUP(A7291,Produtos!A:B,2,FALSE),"")</f>
        <v/>
      </c>
      <c r="D7291" s="10">
        <f>IFERROR(INDEX(Lotes!$E:$E,MATCH(1,(Lotes!$A:$A=A7291)*(Lotes!$C:$C=C7291),0)),"")</f>
        <v/>
      </c>
      <c r="E7291" s="14">
        <f>IF(D7291="","",D7291-TODAY())</f>
        <v/>
      </c>
      <c r="F7291">
        <f>IF(D7291="","",IF(E7291&lt;0,"VENCIDO",IF(E7291&lt;=30,"VENCE EM &lt;= 30 DIAS",IF(E7291&lt;=60,"ATENCAO (31-60 DIAS)","OK"))))</f>
        <v/>
      </c>
      <c r="G7291" s="14">
        <f>SUMIFS(Lancamentos!$G:$G,Lancamentos!$C:$C,$A7291,Lancamentos!$E:$E,$C7291,Lancamentos!$B:$B,"ENTRADA")</f>
        <v/>
      </c>
      <c r="H7291" s="14">
        <f>SUMIFS(Lancamentos!$G:$G,Lancamentos!$C:$C,$A7291,Lancamentos!$E:$E,$C7291,Lancamentos!$B:$B,"SAIDA_USO")</f>
        <v/>
      </c>
      <c r="I7291" s="14">
        <f>SUMIFS(Lancamentos!$G:$G,Lancamentos!$C:$C,$A7291,Lancamentos!$E:$E,$C7291,Lancamentos!$B:$B,"SAIDA_DESCARTE")</f>
        <v/>
      </c>
      <c r="J7291" s="14">
        <f>G7291-H7291-I7291</f>
        <v/>
      </c>
      <c r="K7291">
        <f>IF(A7291="","",IF(J7291&lt;=IFERROR(VLOOKUP(A7291,Produtos!$A:$E,5,FALSE),0),"ABAIXO DO MINIMO","OK"))</f>
        <v/>
      </c>
    </row>
    <row r="7292">
      <c r="B7292">
        <f>IFERROR(VLOOKUP(A7292,Produtos!A:B,2,FALSE),"")</f>
        <v/>
      </c>
      <c r="D7292" s="10">
        <f>IFERROR(INDEX(Lotes!$E:$E,MATCH(1,(Lotes!$A:$A=A7292)*(Lotes!$C:$C=C7292),0)),"")</f>
        <v/>
      </c>
      <c r="E7292" s="14">
        <f>IF(D7292="","",D7292-TODAY())</f>
        <v/>
      </c>
      <c r="F7292">
        <f>IF(D7292="","",IF(E7292&lt;0,"VENCIDO",IF(E7292&lt;=30,"VENCE EM &lt;= 30 DIAS",IF(E7292&lt;=60,"ATENCAO (31-60 DIAS)","OK"))))</f>
        <v/>
      </c>
      <c r="G7292" s="14">
        <f>SUMIFS(Lancamentos!$G:$G,Lancamentos!$C:$C,$A7292,Lancamentos!$E:$E,$C7292,Lancamentos!$B:$B,"ENTRADA")</f>
        <v/>
      </c>
      <c r="H7292" s="14">
        <f>SUMIFS(Lancamentos!$G:$G,Lancamentos!$C:$C,$A7292,Lancamentos!$E:$E,$C7292,Lancamentos!$B:$B,"SAIDA_USO")</f>
        <v/>
      </c>
      <c r="I7292" s="14">
        <f>SUMIFS(Lancamentos!$G:$G,Lancamentos!$C:$C,$A7292,Lancamentos!$E:$E,$C7292,Lancamentos!$B:$B,"SAIDA_DESCARTE")</f>
        <v/>
      </c>
      <c r="J7292" s="14">
        <f>G7292-H7292-I7292</f>
        <v/>
      </c>
      <c r="K7292">
        <f>IF(A7292="","",IF(J7292&lt;=IFERROR(VLOOKUP(A7292,Produtos!$A:$E,5,FALSE),0),"ABAIXO DO MINIMO","OK"))</f>
        <v/>
      </c>
    </row>
    <row r="7293">
      <c r="B7293">
        <f>IFERROR(VLOOKUP(A7293,Produtos!A:B,2,FALSE),"")</f>
        <v/>
      </c>
      <c r="D7293" s="10">
        <f>IFERROR(INDEX(Lotes!$E:$E,MATCH(1,(Lotes!$A:$A=A7293)*(Lotes!$C:$C=C7293),0)),"")</f>
        <v/>
      </c>
      <c r="E7293" s="14">
        <f>IF(D7293="","",D7293-TODAY())</f>
        <v/>
      </c>
      <c r="F7293">
        <f>IF(D7293="","",IF(E7293&lt;0,"VENCIDO",IF(E7293&lt;=30,"VENCE EM &lt;= 30 DIAS",IF(E7293&lt;=60,"ATENCAO (31-60 DIAS)","OK"))))</f>
        <v/>
      </c>
      <c r="G7293" s="14">
        <f>SUMIFS(Lancamentos!$G:$G,Lancamentos!$C:$C,$A7293,Lancamentos!$E:$E,$C7293,Lancamentos!$B:$B,"ENTRADA")</f>
        <v/>
      </c>
      <c r="H7293" s="14">
        <f>SUMIFS(Lancamentos!$G:$G,Lancamentos!$C:$C,$A7293,Lancamentos!$E:$E,$C7293,Lancamentos!$B:$B,"SAIDA_USO")</f>
        <v/>
      </c>
      <c r="I7293" s="14">
        <f>SUMIFS(Lancamentos!$G:$G,Lancamentos!$C:$C,$A7293,Lancamentos!$E:$E,$C7293,Lancamentos!$B:$B,"SAIDA_DESCARTE")</f>
        <v/>
      </c>
      <c r="J7293" s="14">
        <f>G7293-H7293-I7293</f>
        <v/>
      </c>
      <c r="K7293">
        <f>IF(A7293="","",IF(J7293&lt;=IFERROR(VLOOKUP(A7293,Produtos!$A:$E,5,FALSE),0),"ABAIXO DO MINIMO","OK"))</f>
        <v/>
      </c>
    </row>
    <row r="7294">
      <c r="B7294">
        <f>IFERROR(VLOOKUP(A7294,Produtos!A:B,2,FALSE),"")</f>
        <v/>
      </c>
      <c r="D7294" s="10">
        <f>IFERROR(INDEX(Lotes!$E:$E,MATCH(1,(Lotes!$A:$A=A7294)*(Lotes!$C:$C=C7294),0)),"")</f>
        <v/>
      </c>
      <c r="E7294" s="14">
        <f>IF(D7294="","",D7294-TODAY())</f>
        <v/>
      </c>
      <c r="F7294">
        <f>IF(D7294="","",IF(E7294&lt;0,"VENCIDO",IF(E7294&lt;=30,"VENCE EM &lt;= 30 DIAS",IF(E7294&lt;=60,"ATENCAO (31-60 DIAS)","OK"))))</f>
        <v/>
      </c>
      <c r="G7294" s="14">
        <f>SUMIFS(Lancamentos!$G:$G,Lancamentos!$C:$C,$A7294,Lancamentos!$E:$E,$C7294,Lancamentos!$B:$B,"ENTRADA")</f>
        <v/>
      </c>
      <c r="H7294" s="14">
        <f>SUMIFS(Lancamentos!$G:$G,Lancamentos!$C:$C,$A7294,Lancamentos!$E:$E,$C7294,Lancamentos!$B:$B,"SAIDA_USO")</f>
        <v/>
      </c>
      <c r="I7294" s="14">
        <f>SUMIFS(Lancamentos!$G:$G,Lancamentos!$C:$C,$A7294,Lancamentos!$E:$E,$C7294,Lancamentos!$B:$B,"SAIDA_DESCARTE")</f>
        <v/>
      </c>
      <c r="J7294" s="14">
        <f>G7294-H7294-I7294</f>
        <v/>
      </c>
      <c r="K7294">
        <f>IF(A7294="","",IF(J7294&lt;=IFERROR(VLOOKUP(A7294,Produtos!$A:$E,5,FALSE),0),"ABAIXO DO MINIMO","OK"))</f>
        <v/>
      </c>
    </row>
    <row r="7295">
      <c r="B7295">
        <f>IFERROR(VLOOKUP(A7295,Produtos!A:B,2,FALSE),"")</f>
        <v/>
      </c>
      <c r="D7295" s="10">
        <f>IFERROR(INDEX(Lotes!$E:$E,MATCH(1,(Lotes!$A:$A=A7295)*(Lotes!$C:$C=C7295),0)),"")</f>
        <v/>
      </c>
      <c r="E7295" s="14">
        <f>IF(D7295="","",D7295-TODAY())</f>
        <v/>
      </c>
      <c r="F7295">
        <f>IF(D7295="","",IF(E7295&lt;0,"VENCIDO",IF(E7295&lt;=30,"VENCE EM &lt;= 30 DIAS",IF(E7295&lt;=60,"ATENCAO (31-60 DIAS)","OK"))))</f>
        <v/>
      </c>
      <c r="G7295" s="14">
        <f>SUMIFS(Lancamentos!$G:$G,Lancamentos!$C:$C,$A7295,Lancamentos!$E:$E,$C7295,Lancamentos!$B:$B,"ENTRADA")</f>
        <v/>
      </c>
      <c r="H7295" s="14">
        <f>SUMIFS(Lancamentos!$G:$G,Lancamentos!$C:$C,$A7295,Lancamentos!$E:$E,$C7295,Lancamentos!$B:$B,"SAIDA_USO")</f>
        <v/>
      </c>
      <c r="I7295" s="14">
        <f>SUMIFS(Lancamentos!$G:$G,Lancamentos!$C:$C,$A7295,Lancamentos!$E:$E,$C7295,Lancamentos!$B:$B,"SAIDA_DESCARTE")</f>
        <v/>
      </c>
      <c r="J7295" s="14">
        <f>G7295-H7295-I7295</f>
        <v/>
      </c>
      <c r="K7295">
        <f>IF(A7295="","",IF(J7295&lt;=IFERROR(VLOOKUP(A7295,Produtos!$A:$E,5,FALSE),0),"ABAIXO DO MINIMO","OK"))</f>
        <v/>
      </c>
    </row>
    <row r="7296">
      <c r="B7296">
        <f>IFERROR(VLOOKUP(A7296,Produtos!A:B,2,FALSE),"")</f>
        <v/>
      </c>
      <c r="D7296" s="10">
        <f>IFERROR(INDEX(Lotes!$E:$E,MATCH(1,(Lotes!$A:$A=A7296)*(Lotes!$C:$C=C7296),0)),"")</f>
        <v/>
      </c>
      <c r="E7296" s="14">
        <f>IF(D7296="","",D7296-TODAY())</f>
        <v/>
      </c>
      <c r="F7296">
        <f>IF(D7296="","",IF(E7296&lt;0,"VENCIDO",IF(E7296&lt;=30,"VENCE EM &lt;= 30 DIAS",IF(E7296&lt;=60,"ATENCAO (31-60 DIAS)","OK"))))</f>
        <v/>
      </c>
      <c r="G7296" s="14">
        <f>SUMIFS(Lancamentos!$G:$G,Lancamentos!$C:$C,$A7296,Lancamentos!$E:$E,$C7296,Lancamentos!$B:$B,"ENTRADA")</f>
        <v/>
      </c>
      <c r="H7296" s="14">
        <f>SUMIFS(Lancamentos!$G:$G,Lancamentos!$C:$C,$A7296,Lancamentos!$E:$E,$C7296,Lancamentos!$B:$B,"SAIDA_USO")</f>
        <v/>
      </c>
      <c r="I7296" s="14">
        <f>SUMIFS(Lancamentos!$G:$G,Lancamentos!$C:$C,$A7296,Lancamentos!$E:$E,$C7296,Lancamentos!$B:$B,"SAIDA_DESCARTE")</f>
        <v/>
      </c>
      <c r="J7296" s="14">
        <f>G7296-H7296-I7296</f>
        <v/>
      </c>
      <c r="K7296">
        <f>IF(A7296="","",IF(J7296&lt;=IFERROR(VLOOKUP(A7296,Produtos!$A:$E,5,FALSE),0),"ABAIXO DO MINIMO","OK"))</f>
        <v/>
      </c>
    </row>
    <row r="7297">
      <c r="B7297">
        <f>IFERROR(VLOOKUP(A7297,Produtos!A:B,2,FALSE),"")</f>
        <v/>
      </c>
      <c r="D7297" s="10">
        <f>IFERROR(INDEX(Lotes!$E:$E,MATCH(1,(Lotes!$A:$A=A7297)*(Lotes!$C:$C=C7297),0)),"")</f>
        <v/>
      </c>
      <c r="E7297" s="14">
        <f>IF(D7297="","",D7297-TODAY())</f>
        <v/>
      </c>
      <c r="F7297">
        <f>IF(D7297="","",IF(E7297&lt;0,"VENCIDO",IF(E7297&lt;=30,"VENCE EM &lt;= 30 DIAS",IF(E7297&lt;=60,"ATENCAO (31-60 DIAS)","OK"))))</f>
        <v/>
      </c>
      <c r="G7297" s="14">
        <f>SUMIFS(Lancamentos!$G:$G,Lancamentos!$C:$C,$A7297,Lancamentos!$E:$E,$C7297,Lancamentos!$B:$B,"ENTRADA")</f>
        <v/>
      </c>
      <c r="H7297" s="14">
        <f>SUMIFS(Lancamentos!$G:$G,Lancamentos!$C:$C,$A7297,Lancamentos!$E:$E,$C7297,Lancamentos!$B:$B,"SAIDA_USO")</f>
        <v/>
      </c>
      <c r="I7297" s="14">
        <f>SUMIFS(Lancamentos!$G:$G,Lancamentos!$C:$C,$A7297,Lancamentos!$E:$E,$C7297,Lancamentos!$B:$B,"SAIDA_DESCARTE")</f>
        <v/>
      </c>
      <c r="J7297" s="14">
        <f>G7297-H7297-I7297</f>
        <v/>
      </c>
      <c r="K7297">
        <f>IF(A7297="","",IF(J7297&lt;=IFERROR(VLOOKUP(A7297,Produtos!$A:$E,5,FALSE),0),"ABAIXO DO MINIMO","OK"))</f>
        <v/>
      </c>
    </row>
    <row r="7298">
      <c r="B7298">
        <f>IFERROR(VLOOKUP(A7298,Produtos!A:B,2,FALSE),"")</f>
        <v/>
      </c>
      <c r="D7298" s="10">
        <f>IFERROR(INDEX(Lotes!$E:$E,MATCH(1,(Lotes!$A:$A=A7298)*(Lotes!$C:$C=C7298),0)),"")</f>
        <v/>
      </c>
      <c r="E7298" s="14">
        <f>IF(D7298="","",D7298-TODAY())</f>
        <v/>
      </c>
      <c r="F7298">
        <f>IF(D7298="","",IF(E7298&lt;0,"VENCIDO",IF(E7298&lt;=30,"VENCE EM &lt;= 30 DIAS",IF(E7298&lt;=60,"ATENCAO (31-60 DIAS)","OK"))))</f>
        <v/>
      </c>
      <c r="G7298" s="14">
        <f>SUMIFS(Lancamentos!$G:$G,Lancamentos!$C:$C,$A7298,Lancamentos!$E:$E,$C7298,Lancamentos!$B:$B,"ENTRADA")</f>
        <v/>
      </c>
      <c r="H7298" s="14">
        <f>SUMIFS(Lancamentos!$G:$G,Lancamentos!$C:$C,$A7298,Lancamentos!$E:$E,$C7298,Lancamentos!$B:$B,"SAIDA_USO")</f>
        <v/>
      </c>
      <c r="I7298" s="14">
        <f>SUMIFS(Lancamentos!$G:$G,Lancamentos!$C:$C,$A7298,Lancamentos!$E:$E,$C7298,Lancamentos!$B:$B,"SAIDA_DESCARTE")</f>
        <v/>
      </c>
      <c r="J7298" s="14">
        <f>G7298-H7298-I7298</f>
        <v/>
      </c>
      <c r="K7298">
        <f>IF(A7298="","",IF(J7298&lt;=IFERROR(VLOOKUP(A7298,Produtos!$A:$E,5,FALSE),0),"ABAIXO DO MINIMO","OK"))</f>
        <v/>
      </c>
    </row>
    <row r="7299">
      <c r="B7299">
        <f>IFERROR(VLOOKUP(A7299,Produtos!A:B,2,FALSE),"")</f>
        <v/>
      </c>
      <c r="D7299" s="10">
        <f>IFERROR(INDEX(Lotes!$E:$E,MATCH(1,(Lotes!$A:$A=A7299)*(Lotes!$C:$C=C7299),0)),"")</f>
        <v/>
      </c>
      <c r="E7299" s="14">
        <f>IF(D7299="","",D7299-TODAY())</f>
        <v/>
      </c>
      <c r="F7299">
        <f>IF(D7299="","",IF(E7299&lt;0,"VENCIDO",IF(E7299&lt;=30,"VENCE EM &lt;= 30 DIAS",IF(E7299&lt;=60,"ATENCAO (31-60 DIAS)","OK"))))</f>
        <v/>
      </c>
      <c r="G7299" s="14">
        <f>SUMIFS(Lancamentos!$G:$G,Lancamentos!$C:$C,$A7299,Lancamentos!$E:$E,$C7299,Lancamentos!$B:$B,"ENTRADA")</f>
        <v/>
      </c>
      <c r="H7299" s="14">
        <f>SUMIFS(Lancamentos!$G:$G,Lancamentos!$C:$C,$A7299,Lancamentos!$E:$E,$C7299,Lancamentos!$B:$B,"SAIDA_USO")</f>
        <v/>
      </c>
      <c r="I7299" s="14">
        <f>SUMIFS(Lancamentos!$G:$G,Lancamentos!$C:$C,$A7299,Lancamentos!$E:$E,$C7299,Lancamentos!$B:$B,"SAIDA_DESCARTE")</f>
        <v/>
      </c>
      <c r="J7299" s="14">
        <f>G7299-H7299-I7299</f>
        <v/>
      </c>
      <c r="K7299">
        <f>IF(A7299="","",IF(J7299&lt;=IFERROR(VLOOKUP(A7299,Produtos!$A:$E,5,FALSE),0),"ABAIXO DO MINIMO","OK"))</f>
        <v/>
      </c>
    </row>
    <row r="7300">
      <c r="B7300">
        <f>IFERROR(VLOOKUP(A7300,Produtos!A:B,2,FALSE),"")</f>
        <v/>
      </c>
      <c r="D7300" s="10">
        <f>IFERROR(INDEX(Lotes!$E:$E,MATCH(1,(Lotes!$A:$A=A7300)*(Lotes!$C:$C=C7300),0)),"")</f>
        <v/>
      </c>
      <c r="E7300" s="14">
        <f>IF(D7300="","",D7300-TODAY())</f>
        <v/>
      </c>
      <c r="F7300">
        <f>IF(D7300="","",IF(E7300&lt;0,"VENCIDO",IF(E7300&lt;=30,"VENCE EM &lt;= 30 DIAS",IF(E7300&lt;=60,"ATENCAO (31-60 DIAS)","OK"))))</f>
        <v/>
      </c>
      <c r="G7300" s="14">
        <f>SUMIFS(Lancamentos!$G:$G,Lancamentos!$C:$C,$A7300,Lancamentos!$E:$E,$C7300,Lancamentos!$B:$B,"ENTRADA")</f>
        <v/>
      </c>
      <c r="H7300" s="14">
        <f>SUMIFS(Lancamentos!$G:$G,Lancamentos!$C:$C,$A7300,Lancamentos!$E:$E,$C7300,Lancamentos!$B:$B,"SAIDA_USO")</f>
        <v/>
      </c>
      <c r="I7300" s="14">
        <f>SUMIFS(Lancamentos!$G:$G,Lancamentos!$C:$C,$A7300,Lancamentos!$E:$E,$C7300,Lancamentos!$B:$B,"SAIDA_DESCARTE")</f>
        <v/>
      </c>
      <c r="J7300" s="14">
        <f>G7300-H7300-I7300</f>
        <v/>
      </c>
      <c r="K7300">
        <f>IF(A7300="","",IF(J7300&lt;=IFERROR(VLOOKUP(A7300,Produtos!$A:$E,5,FALSE),0),"ABAIXO DO MINIMO","OK"))</f>
        <v/>
      </c>
    </row>
    <row r="7301">
      <c r="B7301">
        <f>IFERROR(VLOOKUP(A7301,Produtos!A:B,2,FALSE),"")</f>
        <v/>
      </c>
      <c r="D7301" s="10">
        <f>IFERROR(INDEX(Lotes!$E:$E,MATCH(1,(Lotes!$A:$A=A7301)*(Lotes!$C:$C=C7301),0)),"")</f>
        <v/>
      </c>
      <c r="E7301" s="14">
        <f>IF(D7301="","",D7301-TODAY())</f>
        <v/>
      </c>
      <c r="F7301">
        <f>IF(D7301="","",IF(E7301&lt;0,"VENCIDO",IF(E7301&lt;=30,"VENCE EM &lt;= 30 DIAS",IF(E7301&lt;=60,"ATENCAO (31-60 DIAS)","OK"))))</f>
        <v/>
      </c>
      <c r="G7301" s="14">
        <f>SUMIFS(Lancamentos!$G:$G,Lancamentos!$C:$C,$A7301,Lancamentos!$E:$E,$C7301,Lancamentos!$B:$B,"ENTRADA")</f>
        <v/>
      </c>
      <c r="H7301" s="14">
        <f>SUMIFS(Lancamentos!$G:$G,Lancamentos!$C:$C,$A7301,Lancamentos!$E:$E,$C7301,Lancamentos!$B:$B,"SAIDA_USO")</f>
        <v/>
      </c>
      <c r="I7301" s="14">
        <f>SUMIFS(Lancamentos!$G:$G,Lancamentos!$C:$C,$A7301,Lancamentos!$E:$E,$C7301,Lancamentos!$B:$B,"SAIDA_DESCARTE")</f>
        <v/>
      </c>
      <c r="J7301" s="14">
        <f>G7301-H7301-I7301</f>
        <v/>
      </c>
      <c r="K7301">
        <f>IF(A7301="","",IF(J7301&lt;=IFERROR(VLOOKUP(A7301,Produtos!$A:$E,5,FALSE),0),"ABAIXO DO MINIMO","OK"))</f>
        <v/>
      </c>
    </row>
    <row r="7302">
      <c r="B7302">
        <f>IFERROR(VLOOKUP(A7302,Produtos!A:B,2,FALSE),"")</f>
        <v/>
      </c>
      <c r="D7302" s="10">
        <f>IFERROR(INDEX(Lotes!$E:$E,MATCH(1,(Lotes!$A:$A=A7302)*(Lotes!$C:$C=C7302),0)),"")</f>
        <v/>
      </c>
      <c r="E7302" s="14">
        <f>IF(D7302="","",D7302-TODAY())</f>
        <v/>
      </c>
      <c r="F7302">
        <f>IF(D7302="","",IF(E7302&lt;0,"VENCIDO",IF(E7302&lt;=30,"VENCE EM &lt;= 30 DIAS",IF(E7302&lt;=60,"ATENCAO (31-60 DIAS)","OK"))))</f>
        <v/>
      </c>
      <c r="G7302" s="14">
        <f>SUMIFS(Lancamentos!$G:$G,Lancamentos!$C:$C,$A7302,Lancamentos!$E:$E,$C7302,Lancamentos!$B:$B,"ENTRADA")</f>
        <v/>
      </c>
      <c r="H7302" s="14">
        <f>SUMIFS(Lancamentos!$G:$G,Lancamentos!$C:$C,$A7302,Lancamentos!$E:$E,$C7302,Lancamentos!$B:$B,"SAIDA_USO")</f>
        <v/>
      </c>
      <c r="I7302" s="14">
        <f>SUMIFS(Lancamentos!$G:$G,Lancamentos!$C:$C,$A7302,Lancamentos!$E:$E,$C7302,Lancamentos!$B:$B,"SAIDA_DESCARTE")</f>
        <v/>
      </c>
      <c r="J7302" s="14">
        <f>G7302-H7302-I7302</f>
        <v/>
      </c>
      <c r="K7302">
        <f>IF(A7302="","",IF(J7302&lt;=IFERROR(VLOOKUP(A7302,Produtos!$A:$E,5,FALSE),0),"ABAIXO DO MINIMO","OK"))</f>
        <v/>
      </c>
    </row>
    <row r="7303">
      <c r="B7303">
        <f>IFERROR(VLOOKUP(A7303,Produtos!A:B,2,FALSE),"")</f>
        <v/>
      </c>
      <c r="D7303" s="10">
        <f>IFERROR(INDEX(Lotes!$E:$E,MATCH(1,(Lotes!$A:$A=A7303)*(Lotes!$C:$C=C7303),0)),"")</f>
        <v/>
      </c>
      <c r="E7303" s="14">
        <f>IF(D7303="","",D7303-TODAY())</f>
        <v/>
      </c>
      <c r="F7303">
        <f>IF(D7303="","",IF(E7303&lt;0,"VENCIDO",IF(E7303&lt;=30,"VENCE EM &lt;= 30 DIAS",IF(E7303&lt;=60,"ATENCAO (31-60 DIAS)","OK"))))</f>
        <v/>
      </c>
      <c r="G7303" s="14">
        <f>SUMIFS(Lancamentos!$G:$G,Lancamentos!$C:$C,$A7303,Lancamentos!$E:$E,$C7303,Lancamentos!$B:$B,"ENTRADA")</f>
        <v/>
      </c>
      <c r="H7303" s="14">
        <f>SUMIFS(Lancamentos!$G:$G,Lancamentos!$C:$C,$A7303,Lancamentos!$E:$E,$C7303,Lancamentos!$B:$B,"SAIDA_USO")</f>
        <v/>
      </c>
      <c r="I7303" s="14">
        <f>SUMIFS(Lancamentos!$G:$G,Lancamentos!$C:$C,$A7303,Lancamentos!$E:$E,$C7303,Lancamentos!$B:$B,"SAIDA_DESCARTE")</f>
        <v/>
      </c>
      <c r="J7303" s="14">
        <f>G7303-H7303-I7303</f>
        <v/>
      </c>
      <c r="K7303">
        <f>IF(A7303="","",IF(J7303&lt;=IFERROR(VLOOKUP(A7303,Produtos!$A:$E,5,FALSE),0),"ABAIXO DO MINIMO","OK"))</f>
        <v/>
      </c>
    </row>
    <row r="7304">
      <c r="B7304">
        <f>IFERROR(VLOOKUP(A7304,Produtos!A:B,2,FALSE),"")</f>
        <v/>
      </c>
      <c r="D7304" s="10">
        <f>IFERROR(INDEX(Lotes!$E:$E,MATCH(1,(Lotes!$A:$A=A7304)*(Lotes!$C:$C=C7304),0)),"")</f>
        <v/>
      </c>
      <c r="E7304" s="14">
        <f>IF(D7304="","",D7304-TODAY())</f>
        <v/>
      </c>
      <c r="F7304">
        <f>IF(D7304="","",IF(E7304&lt;0,"VENCIDO",IF(E7304&lt;=30,"VENCE EM &lt;= 30 DIAS",IF(E7304&lt;=60,"ATENCAO (31-60 DIAS)","OK"))))</f>
        <v/>
      </c>
      <c r="G7304" s="14">
        <f>SUMIFS(Lancamentos!$G:$G,Lancamentos!$C:$C,$A7304,Lancamentos!$E:$E,$C7304,Lancamentos!$B:$B,"ENTRADA")</f>
        <v/>
      </c>
      <c r="H7304" s="14">
        <f>SUMIFS(Lancamentos!$G:$G,Lancamentos!$C:$C,$A7304,Lancamentos!$E:$E,$C7304,Lancamentos!$B:$B,"SAIDA_USO")</f>
        <v/>
      </c>
      <c r="I7304" s="14">
        <f>SUMIFS(Lancamentos!$G:$G,Lancamentos!$C:$C,$A7304,Lancamentos!$E:$E,$C7304,Lancamentos!$B:$B,"SAIDA_DESCARTE")</f>
        <v/>
      </c>
      <c r="J7304" s="14">
        <f>G7304-H7304-I7304</f>
        <v/>
      </c>
      <c r="K7304">
        <f>IF(A7304="","",IF(J7304&lt;=IFERROR(VLOOKUP(A7304,Produtos!$A:$E,5,FALSE),0),"ABAIXO DO MINIMO","OK"))</f>
        <v/>
      </c>
    </row>
    <row r="7305">
      <c r="B7305">
        <f>IFERROR(VLOOKUP(A7305,Produtos!A:B,2,FALSE),"")</f>
        <v/>
      </c>
      <c r="D7305" s="10">
        <f>IFERROR(INDEX(Lotes!$E:$E,MATCH(1,(Lotes!$A:$A=A7305)*(Lotes!$C:$C=C7305),0)),"")</f>
        <v/>
      </c>
      <c r="E7305" s="14">
        <f>IF(D7305="","",D7305-TODAY())</f>
        <v/>
      </c>
      <c r="F7305">
        <f>IF(D7305="","",IF(E7305&lt;0,"VENCIDO",IF(E7305&lt;=30,"VENCE EM &lt;= 30 DIAS",IF(E7305&lt;=60,"ATENCAO (31-60 DIAS)","OK"))))</f>
        <v/>
      </c>
      <c r="G7305" s="14">
        <f>SUMIFS(Lancamentos!$G:$G,Lancamentos!$C:$C,$A7305,Lancamentos!$E:$E,$C7305,Lancamentos!$B:$B,"ENTRADA")</f>
        <v/>
      </c>
      <c r="H7305" s="14">
        <f>SUMIFS(Lancamentos!$G:$G,Lancamentos!$C:$C,$A7305,Lancamentos!$E:$E,$C7305,Lancamentos!$B:$B,"SAIDA_USO")</f>
        <v/>
      </c>
      <c r="I7305" s="14">
        <f>SUMIFS(Lancamentos!$G:$G,Lancamentos!$C:$C,$A7305,Lancamentos!$E:$E,$C7305,Lancamentos!$B:$B,"SAIDA_DESCARTE")</f>
        <v/>
      </c>
      <c r="J7305" s="14">
        <f>G7305-H7305-I7305</f>
        <v/>
      </c>
      <c r="K7305">
        <f>IF(A7305="","",IF(J7305&lt;=IFERROR(VLOOKUP(A7305,Produtos!$A:$E,5,FALSE),0),"ABAIXO DO MINIMO","OK"))</f>
        <v/>
      </c>
    </row>
    <row r="7306">
      <c r="B7306">
        <f>IFERROR(VLOOKUP(A7306,Produtos!A:B,2,FALSE),"")</f>
        <v/>
      </c>
      <c r="D7306" s="10">
        <f>IFERROR(INDEX(Lotes!$E:$E,MATCH(1,(Lotes!$A:$A=A7306)*(Lotes!$C:$C=C7306),0)),"")</f>
        <v/>
      </c>
      <c r="E7306" s="14">
        <f>IF(D7306="","",D7306-TODAY())</f>
        <v/>
      </c>
      <c r="F7306">
        <f>IF(D7306="","",IF(E7306&lt;0,"VENCIDO",IF(E7306&lt;=30,"VENCE EM &lt;= 30 DIAS",IF(E7306&lt;=60,"ATENCAO (31-60 DIAS)","OK"))))</f>
        <v/>
      </c>
      <c r="G7306" s="14">
        <f>SUMIFS(Lancamentos!$G:$G,Lancamentos!$C:$C,$A7306,Lancamentos!$E:$E,$C7306,Lancamentos!$B:$B,"ENTRADA")</f>
        <v/>
      </c>
      <c r="H7306" s="14">
        <f>SUMIFS(Lancamentos!$G:$G,Lancamentos!$C:$C,$A7306,Lancamentos!$E:$E,$C7306,Lancamentos!$B:$B,"SAIDA_USO")</f>
        <v/>
      </c>
      <c r="I7306" s="14">
        <f>SUMIFS(Lancamentos!$G:$G,Lancamentos!$C:$C,$A7306,Lancamentos!$E:$E,$C7306,Lancamentos!$B:$B,"SAIDA_DESCARTE")</f>
        <v/>
      </c>
      <c r="J7306" s="14">
        <f>G7306-H7306-I7306</f>
        <v/>
      </c>
      <c r="K7306">
        <f>IF(A7306="","",IF(J7306&lt;=IFERROR(VLOOKUP(A7306,Produtos!$A:$E,5,FALSE),0),"ABAIXO DO MINIMO","OK"))</f>
        <v/>
      </c>
    </row>
    <row r="7307">
      <c r="B7307">
        <f>IFERROR(VLOOKUP(A7307,Produtos!A:B,2,FALSE),"")</f>
        <v/>
      </c>
      <c r="D7307" s="10">
        <f>IFERROR(INDEX(Lotes!$E:$E,MATCH(1,(Lotes!$A:$A=A7307)*(Lotes!$C:$C=C7307),0)),"")</f>
        <v/>
      </c>
      <c r="E7307" s="14">
        <f>IF(D7307="","",D7307-TODAY())</f>
        <v/>
      </c>
      <c r="F7307">
        <f>IF(D7307="","",IF(E7307&lt;0,"VENCIDO",IF(E7307&lt;=30,"VENCE EM &lt;= 30 DIAS",IF(E7307&lt;=60,"ATENCAO (31-60 DIAS)","OK"))))</f>
        <v/>
      </c>
      <c r="G7307" s="14">
        <f>SUMIFS(Lancamentos!$G:$G,Lancamentos!$C:$C,$A7307,Lancamentos!$E:$E,$C7307,Lancamentos!$B:$B,"ENTRADA")</f>
        <v/>
      </c>
      <c r="H7307" s="14">
        <f>SUMIFS(Lancamentos!$G:$G,Lancamentos!$C:$C,$A7307,Lancamentos!$E:$E,$C7307,Lancamentos!$B:$B,"SAIDA_USO")</f>
        <v/>
      </c>
      <c r="I7307" s="14">
        <f>SUMIFS(Lancamentos!$G:$G,Lancamentos!$C:$C,$A7307,Lancamentos!$E:$E,$C7307,Lancamentos!$B:$B,"SAIDA_DESCARTE")</f>
        <v/>
      </c>
      <c r="J7307" s="14">
        <f>G7307-H7307-I7307</f>
        <v/>
      </c>
      <c r="K7307">
        <f>IF(A7307="","",IF(J7307&lt;=IFERROR(VLOOKUP(A7307,Produtos!$A:$E,5,FALSE),0),"ABAIXO DO MINIMO","OK"))</f>
        <v/>
      </c>
    </row>
    <row r="7308">
      <c r="B7308">
        <f>IFERROR(VLOOKUP(A7308,Produtos!A:B,2,FALSE),"")</f>
        <v/>
      </c>
      <c r="D7308" s="10">
        <f>IFERROR(INDEX(Lotes!$E:$E,MATCH(1,(Lotes!$A:$A=A7308)*(Lotes!$C:$C=C7308),0)),"")</f>
        <v/>
      </c>
      <c r="E7308" s="14">
        <f>IF(D7308="","",D7308-TODAY())</f>
        <v/>
      </c>
      <c r="F7308">
        <f>IF(D7308="","",IF(E7308&lt;0,"VENCIDO",IF(E7308&lt;=30,"VENCE EM &lt;= 30 DIAS",IF(E7308&lt;=60,"ATENCAO (31-60 DIAS)","OK"))))</f>
        <v/>
      </c>
      <c r="G7308" s="14">
        <f>SUMIFS(Lancamentos!$G:$G,Lancamentos!$C:$C,$A7308,Lancamentos!$E:$E,$C7308,Lancamentos!$B:$B,"ENTRADA")</f>
        <v/>
      </c>
      <c r="H7308" s="14">
        <f>SUMIFS(Lancamentos!$G:$G,Lancamentos!$C:$C,$A7308,Lancamentos!$E:$E,$C7308,Lancamentos!$B:$B,"SAIDA_USO")</f>
        <v/>
      </c>
      <c r="I7308" s="14">
        <f>SUMIFS(Lancamentos!$G:$G,Lancamentos!$C:$C,$A7308,Lancamentos!$E:$E,$C7308,Lancamentos!$B:$B,"SAIDA_DESCARTE")</f>
        <v/>
      </c>
      <c r="J7308" s="14">
        <f>G7308-H7308-I7308</f>
        <v/>
      </c>
      <c r="K7308">
        <f>IF(A7308="","",IF(J7308&lt;=IFERROR(VLOOKUP(A7308,Produtos!$A:$E,5,FALSE),0),"ABAIXO DO MINIMO","OK"))</f>
        <v/>
      </c>
    </row>
    <row r="7309">
      <c r="B7309">
        <f>IFERROR(VLOOKUP(A7309,Produtos!A:B,2,FALSE),"")</f>
        <v/>
      </c>
      <c r="D7309" s="10">
        <f>IFERROR(INDEX(Lotes!$E:$E,MATCH(1,(Lotes!$A:$A=A7309)*(Lotes!$C:$C=C7309),0)),"")</f>
        <v/>
      </c>
      <c r="E7309" s="14">
        <f>IF(D7309="","",D7309-TODAY())</f>
        <v/>
      </c>
      <c r="F7309">
        <f>IF(D7309="","",IF(E7309&lt;0,"VENCIDO",IF(E7309&lt;=30,"VENCE EM &lt;= 30 DIAS",IF(E7309&lt;=60,"ATENCAO (31-60 DIAS)","OK"))))</f>
        <v/>
      </c>
      <c r="G7309" s="14">
        <f>SUMIFS(Lancamentos!$G:$G,Lancamentos!$C:$C,$A7309,Lancamentos!$E:$E,$C7309,Lancamentos!$B:$B,"ENTRADA")</f>
        <v/>
      </c>
      <c r="H7309" s="14">
        <f>SUMIFS(Lancamentos!$G:$G,Lancamentos!$C:$C,$A7309,Lancamentos!$E:$E,$C7309,Lancamentos!$B:$B,"SAIDA_USO")</f>
        <v/>
      </c>
      <c r="I7309" s="14">
        <f>SUMIFS(Lancamentos!$G:$G,Lancamentos!$C:$C,$A7309,Lancamentos!$E:$E,$C7309,Lancamentos!$B:$B,"SAIDA_DESCARTE")</f>
        <v/>
      </c>
      <c r="J7309" s="14">
        <f>G7309-H7309-I7309</f>
        <v/>
      </c>
      <c r="K7309">
        <f>IF(A7309="","",IF(J7309&lt;=IFERROR(VLOOKUP(A7309,Produtos!$A:$E,5,FALSE),0),"ABAIXO DO MINIMO","OK"))</f>
        <v/>
      </c>
    </row>
    <row r="7310">
      <c r="B7310">
        <f>IFERROR(VLOOKUP(A7310,Produtos!A:B,2,FALSE),"")</f>
        <v/>
      </c>
      <c r="D7310" s="10">
        <f>IFERROR(INDEX(Lotes!$E:$E,MATCH(1,(Lotes!$A:$A=A7310)*(Lotes!$C:$C=C7310),0)),"")</f>
        <v/>
      </c>
      <c r="E7310" s="14">
        <f>IF(D7310="","",D7310-TODAY())</f>
        <v/>
      </c>
      <c r="F7310">
        <f>IF(D7310="","",IF(E7310&lt;0,"VENCIDO",IF(E7310&lt;=30,"VENCE EM &lt;= 30 DIAS",IF(E7310&lt;=60,"ATENCAO (31-60 DIAS)","OK"))))</f>
        <v/>
      </c>
      <c r="G7310" s="14">
        <f>SUMIFS(Lancamentos!$G:$G,Lancamentos!$C:$C,$A7310,Lancamentos!$E:$E,$C7310,Lancamentos!$B:$B,"ENTRADA")</f>
        <v/>
      </c>
      <c r="H7310" s="14">
        <f>SUMIFS(Lancamentos!$G:$G,Lancamentos!$C:$C,$A7310,Lancamentos!$E:$E,$C7310,Lancamentos!$B:$B,"SAIDA_USO")</f>
        <v/>
      </c>
      <c r="I7310" s="14">
        <f>SUMIFS(Lancamentos!$G:$G,Lancamentos!$C:$C,$A7310,Lancamentos!$E:$E,$C7310,Lancamentos!$B:$B,"SAIDA_DESCARTE")</f>
        <v/>
      </c>
      <c r="J7310" s="14">
        <f>G7310-H7310-I7310</f>
        <v/>
      </c>
      <c r="K7310">
        <f>IF(A7310="","",IF(J7310&lt;=IFERROR(VLOOKUP(A7310,Produtos!$A:$E,5,FALSE),0),"ABAIXO DO MINIMO","OK"))</f>
        <v/>
      </c>
    </row>
    <row r="7311">
      <c r="B7311">
        <f>IFERROR(VLOOKUP(A7311,Produtos!A:B,2,FALSE),"")</f>
        <v/>
      </c>
      <c r="D7311" s="10">
        <f>IFERROR(INDEX(Lotes!$E:$E,MATCH(1,(Lotes!$A:$A=A7311)*(Lotes!$C:$C=C7311),0)),"")</f>
        <v/>
      </c>
      <c r="E7311" s="14">
        <f>IF(D7311="","",D7311-TODAY())</f>
        <v/>
      </c>
      <c r="F7311">
        <f>IF(D7311="","",IF(E7311&lt;0,"VENCIDO",IF(E7311&lt;=30,"VENCE EM &lt;= 30 DIAS",IF(E7311&lt;=60,"ATENCAO (31-60 DIAS)","OK"))))</f>
        <v/>
      </c>
      <c r="G7311" s="14">
        <f>SUMIFS(Lancamentos!$G:$G,Lancamentos!$C:$C,$A7311,Lancamentos!$E:$E,$C7311,Lancamentos!$B:$B,"ENTRADA")</f>
        <v/>
      </c>
      <c r="H7311" s="14">
        <f>SUMIFS(Lancamentos!$G:$G,Lancamentos!$C:$C,$A7311,Lancamentos!$E:$E,$C7311,Lancamentos!$B:$B,"SAIDA_USO")</f>
        <v/>
      </c>
      <c r="I7311" s="14">
        <f>SUMIFS(Lancamentos!$G:$G,Lancamentos!$C:$C,$A7311,Lancamentos!$E:$E,$C7311,Lancamentos!$B:$B,"SAIDA_DESCARTE")</f>
        <v/>
      </c>
      <c r="J7311" s="14">
        <f>G7311-H7311-I7311</f>
        <v/>
      </c>
      <c r="K7311">
        <f>IF(A7311="","",IF(J7311&lt;=IFERROR(VLOOKUP(A7311,Produtos!$A:$E,5,FALSE),0),"ABAIXO DO MINIMO","OK"))</f>
        <v/>
      </c>
    </row>
    <row r="7312">
      <c r="B7312">
        <f>IFERROR(VLOOKUP(A7312,Produtos!A:B,2,FALSE),"")</f>
        <v/>
      </c>
      <c r="D7312" s="10">
        <f>IFERROR(INDEX(Lotes!$E:$E,MATCH(1,(Lotes!$A:$A=A7312)*(Lotes!$C:$C=C7312),0)),"")</f>
        <v/>
      </c>
      <c r="E7312" s="14">
        <f>IF(D7312="","",D7312-TODAY())</f>
        <v/>
      </c>
      <c r="F7312">
        <f>IF(D7312="","",IF(E7312&lt;0,"VENCIDO",IF(E7312&lt;=30,"VENCE EM &lt;= 30 DIAS",IF(E7312&lt;=60,"ATENCAO (31-60 DIAS)","OK"))))</f>
        <v/>
      </c>
      <c r="G7312" s="14">
        <f>SUMIFS(Lancamentos!$G:$G,Lancamentos!$C:$C,$A7312,Lancamentos!$E:$E,$C7312,Lancamentos!$B:$B,"ENTRADA")</f>
        <v/>
      </c>
      <c r="H7312" s="14">
        <f>SUMIFS(Lancamentos!$G:$G,Lancamentos!$C:$C,$A7312,Lancamentos!$E:$E,$C7312,Lancamentos!$B:$B,"SAIDA_USO")</f>
        <v/>
      </c>
      <c r="I7312" s="14">
        <f>SUMIFS(Lancamentos!$G:$G,Lancamentos!$C:$C,$A7312,Lancamentos!$E:$E,$C7312,Lancamentos!$B:$B,"SAIDA_DESCARTE")</f>
        <v/>
      </c>
      <c r="J7312" s="14">
        <f>G7312-H7312-I7312</f>
        <v/>
      </c>
      <c r="K7312">
        <f>IF(A7312="","",IF(J7312&lt;=IFERROR(VLOOKUP(A7312,Produtos!$A:$E,5,FALSE),0),"ABAIXO DO MINIMO","OK"))</f>
        <v/>
      </c>
    </row>
    <row r="7313">
      <c r="B7313">
        <f>IFERROR(VLOOKUP(A7313,Produtos!A:B,2,FALSE),"")</f>
        <v/>
      </c>
      <c r="D7313" s="10">
        <f>IFERROR(INDEX(Lotes!$E:$E,MATCH(1,(Lotes!$A:$A=A7313)*(Lotes!$C:$C=C7313),0)),"")</f>
        <v/>
      </c>
      <c r="E7313" s="14">
        <f>IF(D7313="","",D7313-TODAY())</f>
        <v/>
      </c>
      <c r="F7313">
        <f>IF(D7313="","",IF(E7313&lt;0,"VENCIDO",IF(E7313&lt;=30,"VENCE EM &lt;= 30 DIAS",IF(E7313&lt;=60,"ATENCAO (31-60 DIAS)","OK"))))</f>
        <v/>
      </c>
      <c r="G7313" s="14">
        <f>SUMIFS(Lancamentos!$G:$G,Lancamentos!$C:$C,$A7313,Lancamentos!$E:$E,$C7313,Lancamentos!$B:$B,"ENTRADA")</f>
        <v/>
      </c>
      <c r="H7313" s="14">
        <f>SUMIFS(Lancamentos!$G:$G,Lancamentos!$C:$C,$A7313,Lancamentos!$E:$E,$C7313,Lancamentos!$B:$B,"SAIDA_USO")</f>
        <v/>
      </c>
      <c r="I7313" s="14">
        <f>SUMIFS(Lancamentos!$G:$G,Lancamentos!$C:$C,$A7313,Lancamentos!$E:$E,$C7313,Lancamentos!$B:$B,"SAIDA_DESCARTE")</f>
        <v/>
      </c>
      <c r="J7313" s="14">
        <f>G7313-H7313-I7313</f>
        <v/>
      </c>
      <c r="K7313">
        <f>IF(A7313="","",IF(J7313&lt;=IFERROR(VLOOKUP(A7313,Produtos!$A:$E,5,FALSE),0),"ABAIXO DO MINIMO","OK"))</f>
        <v/>
      </c>
    </row>
    <row r="7314">
      <c r="B7314">
        <f>IFERROR(VLOOKUP(A7314,Produtos!A:B,2,FALSE),"")</f>
        <v/>
      </c>
      <c r="D7314" s="10">
        <f>IFERROR(INDEX(Lotes!$E:$E,MATCH(1,(Lotes!$A:$A=A7314)*(Lotes!$C:$C=C7314),0)),"")</f>
        <v/>
      </c>
      <c r="E7314" s="14">
        <f>IF(D7314="","",D7314-TODAY())</f>
        <v/>
      </c>
      <c r="F7314">
        <f>IF(D7314="","",IF(E7314&lt;0,"VENCIDO",IF(E7314&lt;=30,"VENCE EM &lt;= 30 DIAS",IF(E7314&lt;=60,"ATENCAO (31-60 DIAS)","OK"))))</f>
        <v/>
      </c>
      <c r="G7314" s="14">
        <f>SUMIFS(Lancamentos!$G:$G,Lancamentos!$C:$C,$A7314,Lancamentos!$E:$E,$C7314,Lancamentos!$B:$B,"ENTRADA")</f>
        <v/>
      </c>
      <c r="H7314" s="14">
        <f>SUMIFS(Lancamentos!$G:$G,Lancamentos!$C:$C,$A7314,Lancamentos!$E:$E,$C7314,Lancamentos!$B:$B,"SAIDA_USO")</f>
        <v/>
      </c>
      <c r="I7314" s="14">
        <f>SUMIFS(Lancamentos!$G:$G,Lancamentos!$C:$C,$A7314,Lancamentos!$E:$E,$C7314,Lancamentos!$B:$B,"SAIDA_DESCARTE")</f>
        <v/>
      </c>
      <c r="J7314" s="14">
        <f>G7314-H7314-I7314</f>
        <v/>
      </c>
      <c r="K7314">
        <f>IF(A7314="","",IF(J7314&lt;=IFERROR(VLOOKUP(A7314,Produtos!$A:$E,5,FALSE),0),"ABAIXO DO MINIMO","OK"))</f>
        <v/>
      </c>
    </row>
    <row r="7315">
      <c r="B7315">
        <f>IFERROR(VLOOKUP(A7315,Produtos!A:B,2,FALSE),"")</f>
        <v/>
      </c>
      <c r="D7315" s="10">
        <f>IFERROR(INDEX(Lotes!$E:$E,MATCH(1,(Lotes!$A:$A=A7315)*(Lotes!$C:$C=C7315),0)),"")</f>
        <v/>
      </c>
      <c r="E7315" s="14">
        <f>IF(D7315="","",D7315-TODAY())</f>
        <v/>
      </c>
      <c r="F7315">
        <f>IF(D7315="","",IF(E7315&lt;0,"VENCIDO",IF(E7315&lt;=30,"VENCE EM &lt;= 30 DIAS",IF(E7315&lt;=60,"ATENCAO (31-60 DIAS)","OK"))))</f>
        <v/>
      </c>
      <c r="G7315" s="14">
        <f>SUMIFS(Lancamentos!$G:$G,Lancamentos!$C:$C,$A7315,Lancamentos!$E:$E,$C7315,Lancamentos!$B:$B,"ENTRADA")</f>
        <v/>
      </c>
      <c r="H7315" s="14">
        <f>SUMIFS(Lancamentos!$G:$G,Lancamentos!$C:$C,$A7315,Lancamentos!$E:$E,$C7315,Lancamentos!$B:$B,"SAIDA_USO")</f>
        <v/>
      </c>
      <c r="I7315" s="14">
        <f>SUMIFS(Lancamentos!$G:$G,Lancamentos!$C:$C,$A7315,Lancamentos!$E:$E,$C7315,Lancamentos!$B:$B,"SAIDA_DESCARTE")</f>
        <v/>
      </c>
      <c r="J7315" s="14">
        <f>G7315-H7315-I7315</f>
        <v/>
      </c>
      <c r="K7315">
        <f>IF(A7315="","",IF(J7315&lt;=IFERROR(VLOOKUP(A7315,Produtos!$A:$E,5,FALSE),0),"ABAIXO DO MINIMO","OK"))</f>
        <v/>
      </c>
    </row>
    <row r="7316">
      <c r="B7316">
        <f>IFERROR(VLOOKUP(A7316,Produtos!A:B,2,FALSE),"")</f>
        <v/>
      </c>
      <c r="D7316" s="10">
        <f>IFERROR(INDEX(Lotes!$E:$E,MATCH(1,(Lotes!$A:$A=A7316)*(Lotes!$C:$C=C7316),0)),"")</f>
        <v/>
      </c>
      <c r="E7316" s="14">
        <f>IF(D7316="","",D7316-TODAY())</f>
        <v/>
      </c>
      <c r="F7316">
        <f>IF(D7316="","",IF(E7316&lt;0,"VENCIDO",IF(E7316&lt;=30,"VENCE EM &lt;= 30 DIAS",IF(E7316&lt;=60,"ATENCAO (31-60 DIAS)","OK"))))</f>
        <v/>
      </c>
      <c r="G7316" s="14">
        <f>SUMIFS(Lancamentos!$G:$G,Lancamentos!$C:$C,$A7316,Lancamentos!$E:$E,$C7316,Lancamentos!$B:$B,"ENTRADA")</f>
        <v/>
      </c>
      <c r="H7316" s="14">
        <f>SUMIFS(Lancamentos!$G:$G,Lancamentos!$C:$C,$A7316,Lancamentos!$E:$E,$C7316,Lancamentos!$B:$B,"SAIDA_USO")</f>
        <v/>
      </c>
      <c r="I7316" s="14">
        <f>SUMIFS(Lancamentos!$G:$G,Lancamentos!$C:$C,$A7316,Lancamentos!$E:$E,$C7316,Lancamentos!$B:$B,"SAIDA_DESCARTE")</f>
        <v/>
      </c>
      <c r="J7316" s="14">
        <f>G7316-H7316-I7316</f>
        <v/>
      </c>
      <c r="K7316">
        <f>IF(A7316="","",IF(J7316&lt;=IFERROR(VLOOKUP(A7316,Produtos!$A:$E,5,FALSE),0),"ABAIXO DO MINIMO","OK"))</f>
        <v/>
      </c>
    </row>
    <row r="7317">
      <c r="B7317">
        <f>IFERROR(VLOOKUP(A7317,Produtos!A:B,2,FALSE),"")</f>
        <v/>
      </c>
      <c r="D7317" s="10">
        <f>IFERROR(INDEX(Lotes!$E:$E,MATCH(1,(Lotes!$A:$A=A7317)*(Lotes!$C:$C=C7317),0)),"")</f>
        <v/>
      </c>
      <c r="E7317" s="14">
        <f>IF(D7317="","",D7317-TODAY())</f>
        <v/>
      </c>
      <c r="F7317">
        <f>IF(D7317="","",IF(E7317&lt;0,"VENCIDO",IF(E7317&lt;=30,"VENCE EM &lt;= 30 DIAS",IF(E7317&lt;=60,"ATENCAO (31-60 DIAS)","OK"))))</f>
        <v/>
      </c>
      <c r="G7317" s="14">
        <f>SUMIFS(Lancamentos!$G:$G,Lancamentos!$C:$C,$A7317,Lancamentos!$E:$E,$C7317,Lancamentos!$B:$B,"ENTRADA")</f>
        <v/>
      </c>
      <c r="H7317" s="14">
        <f>SUMIFS(Lancamentos!$G:$G,Lancamentos!$C:$C,$A7317,Lancamentos!$E:$E,$C7317,Lancamentos!$B:$B,"SAIDA_USO")</f>
        <v/>
      </c>
      <c r="I7317" s="14">
        <f>SUMIFS(Lancamentos!$G:$G,Lancamentos!$C:$C,$A7317,Lancamentos!$E:$E,$C7317,Lancamentos!$B:$B,"SAIDA_DESCARTE")</f>
        <v/>
      </c>
      <c r="J7317" s="14">
        <f>G7317-H7317-I7317</f>
        <v/>
      </c>
      <c r="K7317">
        <f>IF(A7317="","",IF(J7317&lt;=IFERROR(VLOOKUP(A7317,Produtos!$A:$E,5,FALSE),0),"ABAIXO DO MINIMO","OK"))</f>
        <v/>
      </c>
    </row>
    <row r="7318">
      <c r="B7318">
        <f>IFERROR(VLOOKUP(A7318,Produtos!A:B,2,FALSE),"")</f>
        <v/>
      </c>
      <c r="D7318" s="10">
        <f>IFERROR(INDEX(Lotes!$E:$E,MATCH(1,(Lotes!$A:$A=A7318)*(Lotes!$C:$C=C7318),0)),"")</f>
        <v/>
      </c>
      <c r="E7318" s="14">
        <f>IF(D7318="","",D7318-TODAY())</f>
        <v/>
      </c>
      <c r="F7318">
        <f>IF(D7318="","",IF(E7318&lt;0,"VENCIDO",IF(E7318&lt;=30,"VENCE EM &lt;= 30 DIAS",IF(E7318&lt;=60,"ATENCAO (31-60 DIAS)","OK"))))</f>
        <v/>
      </c>
      <c r="G7318" s="14">
        <f>SUMIFS(Lancamentos!$G:$G,Lancamentos!$C:$C,$A7318,Lancamentos!$E:$E,$C7318,Lancamentos!$B:$B,"ENTRADA")</f>
        <v/>
      </c>
      <c r="H7318" s="14">
        <f>SUMIFS(Lancamentos!$G:$G,Lancamentos!$C:$C,$A7318,Lancamentos!$E:$E,$C7318,Lancamentos!$B:$B,"SAIDA_USO")</f>
        <v/>
      </c>
      <c r="I7318" s="14">
        <f>SUMIFS(Lancamentos!$G:$G,Lancamentos!$C:$C,$A7318,Lancamentos!$E:$E,$C7318,Lancamentos!$B:$B,"SAIDA_DESCARTE")</f>
        <v/>
      </c>
      <c r="J7318" s="14">
        <f>G7318-H7318-I7318</f>
        <v/>
      </c>
      <c r="K7318">
        <f>IF(A7318="","",IF(J7318&lt;=IFERROR(VLOOKUP(A7318,Produtos!$A:$E,5,FALSE),0),"ABAIXO DO MINIMO","OK"))</f>
        <v/>
      </c>
    </row>
    <row r="7319">
      <c r="B7319">
        <f>IFERROR(VLOOKUP(A7319,Produtos!A:B,2,FALSE),"")</f>
        <v/>
      </c>
      <c r="D7319" s="10">
        <f>IFERROR(INDEX(Lotes!$E:$E,MATCH(1,(Lotes!$A:$A=A7319)*(Lotes!$C:$C=C7319),0)),"")</f>
        <v/>
      </c>
      <c r="E7319" s="14">
        <f>IF(D7319="","",D7319-TODAY())</f>
        <v/>
      </c>
      <c r="F7319">
        <f>IF(D7319="","",IF(E7319&lt;0,"VENCIDO",IF(E7319&lt;=30,"VENCE EM &lt;= 30 DIAS",IF(E7319&lt;=60,"ATENCAO (31-60 DIAS)","OK"))))</f>
        <v/>
      </c>
      <c r="G7319" s="14">
        <f>SUMIFS(Lancamentos!$G:$G,Lancamentos!$C:$C,$A7319,Lancamentos!$E:$E,$C7319,Lancamentos!$B:$B,"ENTRADA")</f>
        <v/>
      </c>
      <c r="H7319" s="14">
        <f>SUMIFS(Lancamentos!$G:$G,Lancamentos!$C:$C,$A7319,Lancamentos!$E:$E,$C7319,Lancamentos!$B:$B,"SAIDA_USO")</f>
        <v/>
      </c>
      <c r="I7319" s="14">
        <f>SUMIFS(Lancamentos!$G:$G,Lancamentos!$C:$C,$A7319,Lancamentos!$E:$E,$C7319,Lancamentos!$B:$B,"SAIDA_DESCARTE")</f>
        <v/>
      </c>
      <c r="J7319" s="14">
        <f>G7319-H7319-I7319</f>
        <v/>
      </c>
      <c r="K7319">
        <f>IF(A7319="","",IF(J7319&lt;=IFERROR(VLOOKUP(A7319,Produtos!$A:$E,5,FALSE),0),"ABAIXO DO MINIMO","OK"))</f>
        <v/>
      </c>
    </row>
    <row r="7320">
      <c r="B7320">
        <f>IFERROR(VLOOKUP(A7320,Produtos!A:B,2,FALSE),"")</f>
        <v/>
      </c>
      <c r="D7320" s="10">
        <f>IFERROR(INDEX(Lotes!$E:$E,MATCH(1,(Lotes!$A:$A=A7320)*(Lotes!$C:$C=C7320),0)),"")</f>
        <v/>
      </c>
      <c r="E7320" s="14">
        <f>IF(D7320="","",D7320-TODAY())</f>
        <v/>
      </c>
      <c r="F7320">
        <f>IF(D7320="","",IF(E7320&lt;0,"VENCIDO",IF(E7320&lt;=30,"VENCE EM &lt;= 30 DIAS",IF(E7320&lt;=60,"ATENCAO (31-60 DIAS)","OK"))))</f>
        <v/>
      </c>
      <c r="G7320" s="14">
        <f>SUMIFS(Lancamentos!$G:$G,Lancamentos!$C:$C,$A7320,Lancamentos!$E:$E,$C7320,Lancamentos!$B:$B,"ENTRADA")</f>
        <v/>
      </c>
      <c r="H7320" s="14">
        <f>SUMIFS(Lancamentos!$G:$G,Lancamentos!$C:$C,$A7320,Lancamentos!$E:$E,$C7320,Lancamentos!$B:$B,"SAIDA_USO")</f>
        <v/>
      </c>
      <c r="I7320" s="14">
        <f>SUMIFS(Lancamentos!$G:$G,Lancamentos!$C:$C,$A7320,Lancamentos!$E:$E,$C7320,Lancamentos!$B:$B,"SAIDA_DESCARTE")</f>
        <v/>
      </c>
      <c r="J7320" s="14">
        <f>G7320-H7320-I7320</f>
        <v/>
      </c>
      <c r="K7320">
        <f>IF(A7320="","",IF(J7320&lt;=IFERROR(VLOOKUP(A7320,Produtos!$A:$E,5,FALSE),0),"ABAIXO DO MINIMO","OK"))</f>
        <v/>
      </c>
    </row>
    <row r="7321">
      <c r="B7321">
        <f>IFERROR(VLOOKUP(A7321,Produtos!A:B,2,FALSE),"")</f>
        <v/>
      </c>
      <c r="D7321" s="10">
        <f>IFERROR(INDEX(Lotes!$E:$E,MATCH(1,(Lotes!$A:$A=A7321)*(Lotes!$C:$C=C7321),0)),"")</f>
        <v/>
      </c>
      <c r="E7321" s="14">
        <f>IF(D7321="","",D7321-TODAY())</f>
        <v/>
      </c>
      <c r="F7321">
        <f>IF(D7321="","",IF(E7321&lt;0,"VENCIDO",IF(E7321&lt;=30,"VENCE EM &lt;= 30 DIAS",IF(E7321&lt;=60,"ATENCAO (31-60 DIAS)","OK"))))</f>
        <v/>
      </c>
      <c r="G7321" s="14">
        <f>SUMIFS(Lancamentos!$G:$G,Lancamentos!$C:$C,$A7321,Lancamentos!$E:$E,$C7321,Lancamentos!$B:$B,"ENTRADA")</f>
        <v/>
      </c>
      <c r="H7321" s="14">
        <f>SUMIFS(Lancamentos!$G:$G,Lancamentos!$C:$C,$A7321,Lancamentos!$E:$E,$C7321,Lancamentos!$B:$B,"SAIDA_USO")</f>
        <v/>
      </c>
      <c r="I7321" s="14">
        <f>SUMIFS(Lancamentos!$G:$G,Lancamentos!$C:$C,$A7321,Lancamentos!$E:$E,$C7321,Lancamentos!$B:$B,"SAIDA_DESCARTE")</f>
        <v/>
      </c>
      <c r="J7321" s="14">
        <f>G7321-H7321-I7321</f>
        <v/>
      </c>
      <c r="K7321">
        <f>IF(A7321="","",IF(J7321&lt;=IFERROR(VLOOKUP(A7321,Produtos!$A:$E,5,FALSE),0),"ABAIXO DO MINIMO","OK"))</f>
        <v/>
      </c>
    </row>
    <row r="7322">
      <c r="B7322">
        <f>IFERROR(VLOOKUP(A7322,Produtos!A:B,2,FALSE),"")</f>
        <v/>
      </c>
      <c r="D7322" s="10">
        <f>IFERROR(INDEX(Lotes!$E:$E,MATCH(1,(Lotes!$A:$A=A7322)*(Lotes!$C:$C=C7322),0)),"")</f>
        <v/>
      </c>
      <c r="E7322" s="14">
        <f>IF(D7322="","",D7322-TODAY())</f>
        <v/>
      </c>
      <c r="F7322">
        <f>IF(D7322="","",IF(E7322&lt;0,"VENCIDO",IF(E7322&lt;=30,"VENCE EM &lt;= 30 DIAS",IF(E7322&lt;=60,"ATENCAO (31-60 DIAS)","OK"))))</f>
        <v/>
      </c>
      <c r="G7322" s="14">
        <f>SUMIFS(Lancamentos!$G:$G,Lancamentos!$C:$C,$A7322,Lancamentos!$E:$E,$C7322,Lancamentos!$B:$B,"ENTRADA")</f>
        <v/>
      </c>
      <c r="H7322" s="14">
        <f>SUMIFS(Lancamentos!$G:$G,Lancamentos!$C:$C,$A7322,Lancamentos!$E:$E,$C7322,Lancamentos!$B:$B,"SAIDA_USO")</f>
        <v/>
      </c>
      <c r="I7322" s="14">
        <f>SUMIFS(Lancamentos!$G:$G,Lancamentos!$C:$C,$A7322,Lancamentos!$E:$E,$C7322,Lancamentos!$B:$B,"SAIDA_DESCARTE")</f>
        <v/>
      </c>
      <c r="J7322" s="14">
        <f>G7322-H7322-I7322</f>
        <v/>
      </c>
      <c r="K7322">
        <f>IF(A7322="","",IF(J7322&lt;=IFERROR(VLOOKUP(A7322,Produtos!$A:$E,5,FALSE),0),"ABAIXO DO MINIMO","OK"))</f>
        <v/>
      </c>
    </row>
    <row r="7323">
      <c r="B7323">
        <f>IFERROR(VLOOKUP(A7323,Produtos!A:B,2,FALSE),"")</f>
        <v/>
      </c>
      <c r="D7323" s="10">
        <f>IFERROR(INDEX(Lotes!$E:$E,MATCH(1,(Lotes!$A:$A=A7323)*(Lotes!$C:$C=C7323),0)),"")</f>
        <v/>
      </c>
      <c r="E7323" s="14">
        <f>IF(D7323="","",D7323-TODAY())</f>
        <v/>
      </c>
      <c r="F7323">
        <f>IF(D7323="","",IF(E7323&lt;0,"VENCIDO",IF(E7323&lt;=30,"VENCE EM &lt;= 30 DIAS",IF(E7323&lt;=60,"ATENCAO (31-60 DIAS)","OK"))))</f>
        <v/>
      </c>
      <c r="G7323" s="14">
        <f>SUMIFS(Lancamentos!$G:$G,Lancamentos!$C:$C,$A7323,Lancamentos!$E:$E,$C7323,Lancamentos!$B:$B,"ENTRADA")</f>
        <v/>
      </c>
      <c r="H7323" s="14">
        <f>SUMIFS(Lancamentos!$G:$G,Lancamentos!$C:$C,$A7323,Lancamentos!$E:$E,$C7323,Lancamentos!$B:$B,"SAIDA_USO")</f>
        <v/>
      </c>
      <c r="I7323" s="14">
        <f>SUMIFS(Lancamentos!$G:$G,Lancamentos!$C:$C,$A7323,Lancamentos!$E:$E,$C7323,Lancamentos!$B:$B,"SAIDA_DESCARTE")</f>
        <v/>
      </c>
      <c r="J7323" s="14">
        <f>G7323-H7323-I7323</f>
        <v/>
      </c>
      <c r="K7323">
        <f>IF(A7323="","",IF(J7323&lt;=IFERROR(VLOOKUP(A7323,Produtos!$A:$E,5,FALSE),0),"ABAIXO DO MINIMO","OK"))</f>
        <v/>
      </c>
    </row>
    <row r="7324">
      <c r="B7324">
        <f>IFERROR(VLOOKUP(A7324,Produtos!A:B,2,FALSE),"")</f>
        <v/>
      </c>
      <c r="D7324" s="10">
        <f>IFERROR(INDEX(Lotes!$E:$E,MATCH(1,(Lotes!$A:$A=A7324)*(Lotes!$C:$C=C7324),0)),"")</f>
        <v/>
      </c>
      <c r="E7324" s="14">
        <f>IF(D7324="","",D7324-TODAY())</f>
        <v/>
      </c>
      <c r="F7324">
        <f>IF(D7324="","",IF(E7324&lt;0,"VENCIDO",IF(E7324&lt;=30,"VENCE EM &lt;= 30 DIAS",IF(E7324&lt;=60,"ATENCAO (31-60 DIAS)","OK"))))</f>
        <v/>
      </c>
      <c r="G7324" s="14">
        <f>SUMIFS(Lancamentos!$G:$G,Lancamentos!$C:$C,$A7324,Lancamentos!$E:$E,$C7324,Lancamentos!$B:$B,"ENTRADA")</f>
        <v/>
      </c>
      <c r="H7324" s="14">
        <f>SUMIFS(Lancamentos!$G:$G,Lancamentos!$C:$C,$A7324,Lancamentos!$E:$E,$C7324,Lancamentos!$B:$B,"SAIDA_USO")</f>
        <v/>
      </c>
      <c r="I7324" s="14">
        <f>SUMIFS(Lancamentos!$G:$G,Lancamentos!$C:$C,$A7324,Lancamentos!$E:$E,$C7324,Lancamentos!$B:$B,"SAIDA_DESCARTE")</f>
        <v/>
      </c>
      <c r="J7324" s="14">
        <f>G7324-H7324-I7324</f>
        <v/>
      </c>
      <c r="K7324">
        <f>IF(A7324="","",IF(J7324&lt;=IFERROR(VLOOKUP(A7324,Produtos!$A:$E,5,FALSE),0),"ABAIXO DO MINIMO","OK"))</f>
        <v/>
      </c>
    </row>
    <row r="7325">
      <c r="B7325">
        <f>IFERROR(VLOOKUP(A7325,Produtos!A:B,2,FALSE),"")</f>
        <v/>
      </c>
      <c r="D7325" s="10">
        <f>IFERROR(INDEX(Lotes!$E:$E,MATCH(1,(Lotes!$A:$A=A7325)*(Lotes!$C:$C=C7325),0)),"")</f>
        <v/>
      </c>
      <c r="E7325" s="14">
        <f>IF(D7325="","",D7325-TODAY())</f>
        <v/>
      </c>
      <c r="F7325">
        <f>IF(D7325="","",IF(E7325&lt;0,"VENCIDO",IF(E7325&lt;=30,"VENCE EM &lt;= 30 DIAS",IF(E7325&lt;=60,"ATENCAO (31-60 DIAS)","OK"))))</f>
        <v/>
      </c>
      <c r="G7325" s="14">
        <f>SUMIFS(Lancamentos!$G:$G,Lancamentos!$C:$C,$A7325,Lancamentos!$E:$E,$C7325,Lancamentos!$B:$B,"ENTRADA")</f>
        <v/>
      </c>
      <c r="H7325" s="14">
        <f>SUMIFS(Lancamentos!$G:$G,Lancamentos!$C:$C,$A7325,Lancamentos!$E:$E,$C7325,Lancamentos!$B:$B,"SAIDA_USO")</f>
        <v/>
      </c>
      <c r="I7325" s="14">
        <f>SUMIFS(Lancamentos!$G:$G,Lancamentos!$C:$C,$A7325,Lancamentos!$E:$E,$C7325,Lancamentos!$B:$B,"SAIDA_DESCARTE")</f>
        <v/>
      </c>
      <c r="J7325" s="14">
        <f>G7325-H7325-I7325</f>
        <v/>
      </c>
      <c r="K7325">
        <f>IF(A7325="","",IF(J7325&lt;=IFERROR(VLOOKUP(A7325,Produtos!$A:$E,5,FALSE),0),"ABAIXO DO MINIMO","OK"))</f>
        <v/>
      </c>
    </row>
    <row r="7326">
      <c r="B7326">
        <f>IFERROR(VLOOKUP(A7326,Produtos!A:B,2,FALSE),"")</f>
        <v/>
      </c>
      <c r="D7326" s="10">
        <f>IFERROR(INDEX(Lotes!$E:$E,MATCH(1,(Lotes!$A:$A=A7326)*(Lotes!$C:$C=C7326),0)),"")</f>
        <v/>
      </c>
      <c r="E7326" s="14">
        <f>IF(D7326="","",D7326-TODAY())</f>
        <v/>
      </c>
      <c r="F7326">
        <f>IF(D7326="","",IF(E7326&lt;0,"VENCIDO",IF(E7326&lt;=30,"VENCE EM &lt;= 30 DIAS",IF(E7326&lt;=60,"ATENCAO (31-60 DIAS)","OK"))))</f>
        <v/>
      </c>
      <c r="G7326" s="14">
        <f>SUMIFS(Lancamentos!$G:$G,Lancamentos!$C:$C,$A7326,Lancamentos!$E:$E,$C7326,Lancamentos!$B:$B,"ENTRADA")</f>
        <v/>
      </c>
      <c r="H7326" s="14">
        <f>SUMIFS(Lancamentos!$G:$G,Lancamentos!$C:$C,$A7326,Lancamentos!$E:$E,$C7326,Lancamentos!$B:$B,"SAIDA_USO")</f>
        <v/>
      </c>
      <c r="I7326" s="14">
        <f>SUMIFS(Lancamentos!$G:$G,Lancamentos!$C:$C,$A7326,Lancamentos!$E:$E,$C7326,Lancamentos!$B:$B,"SAIDA_DESCARTE")</f>
        <v/>
      </c>
      <c r="J7326" s="14">
        <f>G7326-H7326-I7326</f>
        <v/>
      </c>
      <c r="K7326">
        <f>IF(A7326="","",IF(J7326&lt;=IFERROR(VLOOKUP(A7326,Produtos!$A:$E,5,FALSE),0),"ABAIXO DO MINIMO","OK"))</f>
        <v/>
      </c>
    </row>
    <row r="7327">
      <c r="B7327">
        <f>IFERROR(VLOOKUP(A7327,Produtos!A:B,2,FALSE),"")</f>
        <v/>
      </c>
      <c r="D7327" s="10">
        <f>IFERROR(INDEX(Lotes!$E:$E,MATCH(1,(Lotes!$A:$A=A7327)*(Lotes!$C:$C=C7327),0)),"")</f>
        <v/>
      </c>
      <c r="E7327" s="14">
        <f>IF(D7327="","",D7327-TODAY())</f>
        <v/>
      </c>
      <c r="F7327">
        <f>IF(D7327="","",IF(E7327&lt;0,"VENCIDO",IF(E7327&lt;=30,"VENCE EM &lt;= 30 DIAS",IF(E7327&lt;=60,"ATENCAO (31-60 DIAS)","OK"))))</f>
        <v/>
      </c>
      <c r="G7327" s="14">
        <f>SUMIFS(Lancamentos!$G:$G,Lancamentos!$C:$C,$A7327,Lancamentos!$E:$E,$C7327,Lancamentos!$B:$B,"ENTRADA")</f>
        <v/>
      </c>
      <c r="H7327" s="14">
        <f>SUMIFS(Lancamentos!$G:$G,Lancamentos!$C:$C,$A7327,Lancamentos!$E:$E,$C7327,Lancamentos!$B:$B,"SAIDA_USO")</f>
        <v/>
      </c>
      <c r="I7327" s="14">
        <f>SUMIFS(Lancamentos!$G:$G,Lancamentos!$C:$C,$A7327,Lancamentos!$E:$E,$C7327,Lancamentos!$B:$B,"SAIDA_DESCARTE")</f>
        <v/>
      </c>
      <c r="J7327" s="14">
        <f>G7327-H7327-I7327</f>
        <v/>
      </c>
      <c r="K7327">
        <f>IF(A7327="","",IF(J7327&lt;=IFERROR(VLOOKUP(A7327,Produtos!$A:$E,5,FALSE),0),"ABAIXO DO MINIMO","OK"))</f>
        <v/>
      </c>
    </row>
    <row r="7328">
      <c r="B7328">
        <f>IFERROR(VLOOKUP(A7328,Produtos!A:B,2,FALSE),"")</f>
        <v/>
      </c>
      <c r="D7328" s="10">
        <f>IFERROR(INDEX(Lotes!$E:$E,MATCH(1,(Lotes!$A:$A=A7328)*(Lotes!$C:$C=C7328),0)),"")</f>
        <v/>
      </c>
      <c r="E7328" s="14">
        <f>IF(D7328="","",D7328-TODAY())</f>
        <v/>
      </c>
      <c r="F7328">
        <f>IF(D7328="","",IF(E7328&lt;0,"VENCIDO",IF(E7328&lt;=30,"VENCE EM &lt;= 30 DIAS",IF(E7328&lt;=60,"ATENCAO (31-60 DIAS)","OK"))))</f>
        <v/>
      </c>
      <c r="G7328" s="14">
        <f>SUMIFS(Lancamentos!$G:$G,Lancamentos!$C:$C,$A7328,Lancamentos!$E:$E,$C7328,Lancamentos!$B:$B,"ENTRADA")</f>
        <v/>
      </c>
      <c r="H7328" s="14">
        <f>SUMIFS(Lancamentos!$G:$G,Lancamentos!$C:$C,$A7328,Lancamentos!$E:$E,$C7328,Lancamentos!$B:$B,"SAIDA_USO")</f>
        <v/>
      </c>
      <c r="I7328" s="14">
        <f>SUMIFS(Lancamentos!$G:$G,Lancamentos!$C:$C,$A7328,Lancamentos!$E:$E,$C7328,Lancamentos!$B:$B,"SAIDA_DESCARTE")</f>
        <v/>
      </c>
      <c r="J7328" s="14">
        <f>G7328-H7328-I7328</f>
        <v/>
      </c>
      <c r="K7328">
        <f>IF(A7328="","",IF(J7328&lt;=IFERROR(VLOOKUP(A7328,Produtos!$A:$E,5,FALSE),0),"ABAIXO DO MINIMO","OK"))</f>
        <v/>
      </c>
    </row>
    <row r="7329">
      <c r="B7329">
        <f>IFERROR(VLOOKUP(A7329,Produtos!A:B,2,FALSE),"")</f>
        <v/>
      </c>
      <c r="D7329" s="10">
        <f>IFERROR(INDEX(Lotes!$E:$E,MATCH(1,(Lotes!$A:$A=A7329)*(Lotes!$C:$C=C7329),0)),"")</f>
        <v/>
      </c>
      <c r="E7329" s="14">
        <f>IF(D7329="","",D7329-TODAY())</f>
        <v/>
      </c>
      <c r="F7329">
        <f>IF(D7329="","",IF(E7329&lt;0,"VENCIDO",IF(E7329&lt;=30,"VENCE EM &lt;= 30 DIAS",IF(E7329&lt;=60,"ATENCAO (31-60 DIAS)","OK"))))</f>
        <v/>
      </c>
      <c r="G7329" s="14">
        <f>SUMIFS(Lancamentos!$G:$G,Lancamentos!$C:$C,$A7329,Lancamentos!$E:$E,$C7329,Lancamentos!$B:$B,"ENTRADA")</f>
        <v/>
      </c>
      <c r="H7329" s="14">
        <f>SUMIFS(Lancamentos!$G:$G,Lancamentos!$C:$C,$A7329,Lancamentos!$E:$E,$C7329,Lancamentos!$B:$B,"SAIDA_USO")</f>
        <v/>
      </c>
      <c r="I7329" s="14">
        <f>SUMIFS(Lancamentos!$G:$G,Lancamentos!$C:$C,$A7329,Lancamentos!$E:$E,$C7329,Lancamentos!$B:$B,"SAIDA_DESCARTE")</f>
        <v/>
      </c>
      <c r="J7329" s="14">
        <f>G7329-H7329-I7329</f>
        <v/>
      </c>
      <c r="K7329">
        <f>IF(A7329="","",IF(J7329&lt;=IFERROR(VLOOKUP(A7329,Produtos!$A:$E,5,FALSE),0),"ABAIXO DO MINIMO","OK"))</f>
        <v/>
      </c>
    </row>
    <row r="7330">
      <c r="B7330">
        <f>IFERROR(VLOOKUP(A7330,Produtos!A:B,2,FALSE),"")</f>
        <v/>
      </c>
      <c r="D7330" s="10">
        <f>IFERROR(INDEX(Lotes!$E:$E,MATCH(1,(Lotes!$A:$A=A7330)*(Lotes!$C:$C=C7330),0)),"")</f>
        <v/>
      </c>
      <c r="E7330" s="14">
        <f>IF(D7330="","",D7330-TODAY())</f>
        <v/>
      </c>
      <c r="F7330">
        <f>IF(D7330="","",IF(E7330&lt;0,"VENCIDO",IF(E7330&lt;=30,"VENCE EM &lt;= 30 DIAS",IF(E7330&lt;=60,"ATENCAO (31-60 DIAS)","OK"))))</f>
        <v/>
      </c>
      <c r="G7330" s="14">
        <f>SUMIFS(Lancamentos!$G:$G,Lancamentos!$C:$C,$A7330,Lancamentos!$E:$E,$C7330,Lancamentos!$B:$B,"ENTRADA")</f>
        <v/>
      </c>
      <c r="H7330" s="14">
        <f>SUMIFS(Lancamentos!$G:$G,Lancamentos!$C:$C,$A7330,Lancamentos!$E:$E,$C7330,Lancamentos!$B:$B,"SAIDA_USO")</f>
        <v/>
      </c>
      <c r="I7330" s="14">
        <f>SUMIFS(Lancamentos!$G:$G,Lancamentos!$C:$C,$A7330,Lancamentos!$E:$E,$C7330,Lancamentos!$B:$B,"SAIDA_DESCARTE")</f>
        <v/>
      </c>
      <c r="J7330" s="14">
        <f>G7330-H7330-I7330</f>
        <v/>
      </c>
      <c r="K7330">
        <f>IF(A7330="","",IF(J7330&lt;=IFERROR(VLOOKUP(A7330,Produtos!$A:$E,5,FALSE),0),"ABAIXO DO MINIMO","OK"))</f>
        <v/>
      </c>
    </row>
    <row r="7331">
      <c r="B7331">
        <f>IFERROR(VLOOKUP(A7331,Produtos!A:B,2,FALSE),"")</f>
        <v/>
      </c>
      <c r="D7331" s="10">
        <f>IFERROR(INDEX(Lotes!$E:$E,MATCH(1,(Lotes!$A:$A=A7331)*(Lotes!$C:$C=C7331),0)),"")</f>
        <v/>
      </c>
      <c r="E7331" s="14">
        <f>IF(D7331="","",D7331-TODAY())</f>
        <v/>
      </c>
      <c r="F7331">
        <f>IF(D7331="","",IF(E7331&lt;0,"VENCIDO",IF(E7331&lt;=30,"VENCE EM &lt;= 30 DIAS",IF(E7331&lt;=60,"ATENCAO (31-60 DIAS)","OK"))))</f>
        <v/>
      </c>
      <c r="G7331" s="14">
        <f>SUMIFS(Lancamentos!$G:$G,Lancamentos!$C:$C,$A7331,Lancamentos!$E:$E,$C7331,Lancamentos!$B:$B,"ENTRADA")</f>
        <v/>
      </c>
      <c r="H7331" s="14">
        <f>SUMIFS(Lancamentos!$G:$G,Lancamentos!$C:$C,$A7331,Lancamentos!$E:$E,$C7331,Lancamentos!$B:$B,"SAIDA_USO")</f>
        <v/>
      </c>
      <c r="I7331" s="14">
        <f>SUMIFS(Lancamentos!$G:$G,Lancamentos!$C:$C,$A7331,Lancamentos!$E:$E,$C7331,Lancamentos!$B:$B,"SAIDA_DESCARTE")</f>
        <v/>
      </c>
      <c r="J7331" s="14">
        <f>G7331-H7331-I7331</f>
        <v/>
      </c>
      <c r="K7331">
        <f>IF(A7331="","",IF(J7331&lt;=IFERROR(VLOOKUP(A7331,Produtos!$A:$E,5,FALSE),0),"ABAIXO DO MINIMO","OK"))</f>
        <v/>
      </c>
    </row>
    <row r="7332">
      <c r="B7332">
        <f>IFERROR(VLOOKUP(A7332,Produtos!A:B,2,FALSE),"")</f>
        <v/>
      </c>
      <c r="D7332" s="10">
        <f>IFERROR(INDEX(Lotes!$E:$E,MATCH(1,(Lotes!$A:$A=A7332)*(Lotes!$C:$C=C7332),0)),"")</f>
        <v/>
      </c>
      <c r="E7332" s="14">
        <f>IF(D7332="","",D7332-TODAY())</f>
        <v/>
      </c>
      <c r="F7332">
        <f>IF(D7332="","",IF(E7332&lt;0,"VENCIDO",IF(E7332&lt;=30,"VENCE EM &lt;= 30 DIAS",IF(E7332&lt;=60,"ATENCAO (31-60 DIAS)","OK"))))</f>
        <v/>
      </c>
      <c r="G7332" s="14">
        <f>SUMIFS(Lancamentos!$G:$G,Lancamentos!$C:$C,$A7332,Lancamentos!$E:$E,$C7332,Lancamentos!$B:$B,"ENTRADA")</f>
        <v/>
      </c>
      <c r="H7332" s="14">
        <f>SUMIFS(Lancamentos!$G:$G,Lancamentos!$C:$C,$A7332,Lancamentos!$E:$E,$C7332,Lancamentos!$B:$B,"SAIDA_USO")</f>
        <v/>
      </c>
      <c r="I7332" s="14">
        <f>SUMIFS(Lancamentos!$G:$G,Lancamentos!$C:$C,$A7332,Lancamentos!$E:$E,$C7332,Lancamentos!$B:$B,"SAIDA_DESCARTE")</f>
        <v/>
      </c>
      <c r="J7332" s="14">
        <f>G7332-H7332-I7332</f>
        <v/>
      </c>
      <c r="K7332">
        <f>IF(A7332="","",IF(J7332&lt;=IFERROR(VLOOKUP(A7332,Produtos!$A:$E,5,FALSE),0),"ABAIXO DO MINIMO","OK"))</f>
        <v/>
      </c>
    </row>
    <row r="7333">
      <c r="B7333">
        <f>IFERROR(VLOOKUP(A7333,Produtos!A:B,2,FALSE),"")</f>
        <v/>
      </c>
      <c r="D7333" s="10">
        <f>IFERROR(INDEX(Lotes!$E:$E,MATCH(1,(Lotes!$A:$A=A7333)*(Lotes!$C:$C=C7333),0)),"")</f>
        <v/>
      </c>
      <c r="E7333" s="14">
        <f>IF(D7333="","",D7333-TODAY())</f>
        <v/>
      </c>
      <c r="F7333">
        <f>IF(D7333="","",IF(E7333&lt;0,"VENCIDO",IF(E7333&lt;=30,"VENCE EM &lt;= 30 DIAS",IF(E7333&lt;=60,"ATENCAO (31-60 DIAS)","OK"))))</f>
        <v/>
      </c>
      <c r="G7333" s="14">
        <f>SUMIFS(Lancamentos!$G:$G,Lancamentos!$C:$C,$A7333,Lancamentos!$E:$E,$C7333,Lancamentos!$B:$B,"ENTRADA")</f>
        <v/>
      </c>
      <c r="H7333" s="14">
        <f>SUMIFS(Lancamentos!$G:$G,Lancamentos!$C:$C,$A7333,Lancamentos!$E:$E,$C7333,Lancamentos!$B:$B,"SAIDA_USO")</f>
        <v/>
      </c>
      <c r="I7333" s="14">
        <f>SUMIFS(Lancamentos!$G:$G,Lancamentos!$C:$C,$A7333,Lancamentos!$E:$E,$C7333,Lancamentos!$B:$B,"SAIDA_DESCARTE")</f>
        <v/>
      </c>
      <c r="J7333" s="14">
        <f>G7333-H7333-I7333</f>
        <v/>
      </c>
      <c r="K7333">
        <f>IF(A7333="","",IF(J7333&lt;=IFERROR(VLOOKUP(A7333,Produtos!$A:$E,5,FALSE),0),"ABAIXO DO MINIMO","OK"))</f>
        <v/>
      </c>
    </row>
    <row r="7334">
      <c r="B7334">
        <f>IFERROR(VLOOKUP(A7334,Produtos!A:B,2,FALSE),"")</f>
        <v/>
      </c>
      <c r="D7334" s="10">
        <f>IFERROR(INDEX(Lotes!$E:$E,MATCH(1,(Lotes!$A:$A=A7334)*(Lotes!$C:$C=C7334),0)),"")</f>
        <v/>
      </c>
      <c r="E7334" s="14">
        <f>IF(D7334="","",D7334-TODAY())</f>
        <v/>
      </c>
      <c r="F7334">
        <f>IF(D7334="","",IF(E7334&lt;0,"VENCIDO",IF(E7334&lt;=30,"VENCE EM &lt;= 30 DIAS",IF(E7334&lt;=60,"ATENCAO (31-60 DIAS)","OK"))))</f>
        <v/>
      </c>
      <c r="G7334" s="14">
        <f>SUMIFS(Lancamentos!$G:$G,Lancamentos!$C:$C,$A7334,Lancamentos!$E:$E,$C7334,Lancamentos!$B:$B,"ENTRADA")</f>
        <v/>
      </c>
      <c r="H7334" s="14">
        <f>SUMIFS(Lancamentos!$G:$G,Lancamentos!$C:$C,$A7334,Lancamentos!$E:$E,$C7334,Lancamentos!$B:$B,"SAIDA_USO")</f>
        <v/>
      </c>
      <c r="I7334" s="14">
        <f>SUMIFS(Lancamentos!$G:$G,Lancamentos!$C:$C,$A7334,Lancamentos!$E:$E,$C7334,Lancamentos!$B:$B,"SAIDA_DESCARTE")</f>
        <v/>
      </c>
      <c r="J7334" s="14">
        <f>G7334-H7334-I7334</f>
        <v/>
      </c>
      <c r="K7334">
        <f>IF(A7334="","",IF(J7334&lt;=IFERROR(VLOOKUP(A7334,Produtos!$A:$E,5,FALSE),0),"ABAIXO DO MINIMO","OK"))</f>
        <v/>
      </c>
    </row>
    <row r="7335">
      <c r="B7335">
        <f>IFERROR(VLOOKUP(A7335,Produtos!A:B,2,FALSE),"")</f>
        <v/>
      </c>
      <c r="D7335" s="10">
        <f>IFERROR(INDEX(Lotes!$E:$E,MATCH(1,(Lotes!$A:$A=A7335)*(Lotes!$C:$C=C7335),0)),"")</f>
        <v/>
      </c>
      <c r="E7335" s="14">
        <f>IF(D7335="","",D7335-TODAY())</f>
        <v/>
      </c>
      <c r="F7335">
        <f>IF(D7335="","",IF(E7335&lt;0,"VENCIDO",IF(E7335&lt;=30,"VENCE EM &lt;= 30 DIAS",IF(E7335&lt;=60,"ATENCAO (31-60 DIAS)","OK"))))</f>
        <v/>
      </c>
      <c r="G7335" s="14">
        <f>SUMIFS(Lancamentos!$G:$G,Lancamentos!$C:$C,$A7335,Lancamentos!$E:$E,$C7335,Lancamentos!$B:$B,"ENTRADA")</f>
        <v/>
      </c>
      <c r="H7335" s="14">
        <f>SUMIFS(Lancamentos!$G:$G,Lancamentos!$C:$C,$A7335,Lancamentos!$E:$E,$C7335,Lancamentos!$B:$B,"SAIDA_USO")</f>
        <v/>
      </c>
      <c r="I7335" s="14">
        <f>SUMIFS(Lancamentos!$G:$G,Lancamentos!$C:$C,$A7335,Lancamentos!$E:$E,$C7335,Lancamentos!$B:$B,"SAIDA_DESCARTE")</f>
        <v/>
      </c>
      <c r="J7335" s="14">
        <f>G7335-H7335-I7335</f>
        <v/>
      </c>
      <c r="K7335">
        <f>IF(A7335="","",IF(J7335&lt;=IFERROR(VLOOKUP(A7335,Produtos!$A:$E,5,FALSE),0),"ABAIXO DO MINIMO","OK"))</f>
        <v/>
      </c>
    </row>
    <row r="7336">
      <c r="B7336">
        <f>IFERROR(VLOOKUP(A7336,Produtos!A:B,2,FALSE),"")</f>
        <v/>
      </c>
      <c r="D7336" s="10">
        <f>IFERROR(INDEX(Lotes!$E:$E,MATCH(1,(Lotes!$A:$A=A7336)*(Lotes!$C:$C=C7336),0)),"")</f>
        <v/>
      </c>
      <c r="E7336" s="14">
        <f>IF(D7336="","",D7336-TODAY())</f>
        <v/>
      </c>
      <c r="F7336">
        <f>IF(D7336="","",IF(E7336&lt;0,"VENCIDO",IF(E7336&lt;=30,"VENCE EM &lt;= 30 DIAS",IF(E7336&lt;=60,"ATENCAO (31-60 DIAS)","OK"))))</f>
        <v/>
      </c>
      <c r="G7336" s="14">
        <f>SUMIFS(Lancamentos!$G:$G,Lancamentos!$C:$C,$A7336,Lancamentos!$E:$E,$C7336,Lancamentos!$B:$B,"ENTRADA")</f>
        <v/>
      </c>
      <c r="H7336" s="14">
        <f>SUMIFS(Lancamentos!$G:$G,Lancamentos!$C:$C,$A7336,Lancamentos!$E:$E,$C7336,Lancamentos!$B:$B,"SAIDA_USO")</f>
        <v/>
      </c>
      <c r="I7336" s="14">
        <f>SUMIFS(Lancamentos!$G:$G,Lancamentos!$C:$C,$A7336,Lancamentos!$E:$E,$C7336,Lancamentos!$B:$B,"SAIDA_DESCARTE")</f>
        <v/>
      </c>
      <c r="J7336" s="14">
        <f>G7336-H7336-I7336</f>
        <v/>
      </c>
      <c r="K7336">
        <f>IF(A7336="","",IF(J7336&lt;=IFERROR(VLOOKUP(A7336,Produtos!$A:$E,5,FALSE),0),"ABAIXO DO MINIMO","OK"))</f>
        <v/>
      </c>
    </row>
    <row r="7337">
      <c r="B7337">
        <f>IFERROR(VLOOKUP(A7337,Produtos!A:B,2,FALSE),"")</f>
        <v/>
      </c>
      <c r="D7337" s="10">
        <f>IFERROR(INDEX(Lotes!$E:$E,MATCH(1,(Lotes!$A:$A=A7337)*(Lotes!$C:$C=C7337),0)),"")</f>
        <v/>
      </c>
      <c r="E7337" s="14">
        <f>IF(D7337="","",D7337-TODAY())</f>
        <v/>
      </c>
      <c r="F7337">
        <f>IF(D7337="","",IF(E7337&lt;0,"VENCIDO",IF(E7337&lt;=30,"VENCE EM &lt;= 30 DIAS",IF(E7337&lt;=60,"ATENCAO (31-60 DIAS)","OK"))))</f>
        <v/>
      </c>
      <c r="G7337" s="14">
        <f>SUMIFS(Lancamentos!$G:$G,Lancamentos!$C:$C,$A7337,Lancamentos!$E:$E,$C7337,Lancamentos!$B:$B,"ENTRADA")</f>
        <v/>
      </c>
      <c r="H7337" s="14">
        <f>SUMIFS(Lancamentos!$G:$G,Lancamentos!$C:$C,$A7337,Lancamentos!$E:$E,$C7337,Lancamentos!$B:$B,"SAIDA_USO")</f>
        <v/>
      </c>
      <c r="I7337" s="14">
        <f>SUMIFS(Lancamentos!$G:$G,Lancamentos!$C:$C,$A7337,Lancamentos!$E:$E,$C7337,Lancamentos!$B:$B,"SAIDA_DESCARTE")</f>
        <v/>
      </c>
      <c r="J7337" s="14">
        <f>G7337-H7337-I7337</f>
        <v/>
      </c>
      <c r="K7337">
        <f>IF(A7337="","",IF(J7337&lt;=IFERROR(VLOOKUP(A7337,Produtos!$A:$E,5,FALSE),0),"ABAIXO DO MINIMO","OK"))</f>
        <v/>
      </c>
    </row>
    <row r="7338">
      <c r="B7338">
        <f>IFERROR(VLOOKUP(A7338,Produtos!A:B,2,FALSE),"")</f>
        <v/>
      </c>
      <c r="D7338" s="10">
        <f>IFERROR(INDEX(Lotes!$E:$E,MATCH(1,(Lotes!$A:$A=A7338)*(Lotes!$C:$C=C7338),0)),"")</f>
        <v/>
      </c>
      <c r="E7338" s="14">
        <f>IF(D7338="","",D7338-TODAY())</f>
        <v/>
      </c>
      <c r="F7338">
        <f>IF(D7338="","",IF(E7338&lt;0,"VENCIDO",IF(E7338&lt;=30,"VENCE EM &lt;= 30 DIAS",IF(E7338&lt;=60,"ATENCAO (31-60 DIAS)","OK"))))</f>
        <v/>
      </c>
      <c r="G7338" s="14">
        <f>SUMIFS(Lancamentos!$G:$G,Lancamentos!$C:$C,$A7338,Lancamentos!$E:$E,$C7338,Lancamentos!$B:$B,"ENTRADA")</f>
        <v/>
      </c>
      <c r="H7338" s="14">
        <f>SUMIFS(Lancamentos!$G:$G,Lancamentos!$C:$C,$A7338,Lancamentos!$E:$E,$C7338,Lancamentos!$B:$B,"SAIDA_USO")</f>
        <v/>
      </c>
      <c r="I7338" s="14">
        <f>SUMIFS(Lancamentos!$G:$G,Lancamentos!$C:$C,$A7338,Lancamentos!$E:$E,$C7338,Lancamentos!$B:$B,"SAIDA_DESCARTE")</f>
        <v/>
      </c>
      <c r="J7338" s="14">
        <f>G7338-H7338-I7338</f>
        <v/>
      </c>
      <c r="K7338">
        <f>IF(A7338="","",IF(J7338&lt;=IFERROR(VLOOKUP(A7338,Produtos!$A:$E,5,FALSE),0),"ABAIXO DO MINIMO","OK"))</f>
        <v/>
      </c>
    </row>
    <row r="7339">
      <c r="B7339">
        <f>IFERROR(VLOOKUP(A7339,Produtos!A:B,2,FALSE),"")</f>
        <v/>
      </c>
      <c r="D7339" s="10">
        <f>IFERROR(INDEX(Lotes!$E:$E,MATCH(1,(Lotes!$A:$A=A7339)*(Lotes!$C:$C=C7339),0)),"")</f>
        <v/>
      </c>
      <c r="E7339" s="14">
        <f>IF(D7339="","",D7339-TODAY())</f>
        <v/>
      </c>
      <c r="F7339">
        <f>IF(D7339="","",IF(E7339&lt;0,"VENCIDO",IF(E7339&lt;=30,"VENCE EM &lt;= 30 DIAS",IF(E7339&lt;=60,"ATENCAO (31-60 DIAS)","OK"))))</f>
        <v/>
      </c>
      <c r="G7339" s="14">
        <f>SUMIFS(Lancamentos!$G:$G,Lancamentos!$C:$C,$A7339,Lancamentos!$E:$E,$C7339,Lancamentos!$B:$B,"ENTRADA")</f>
        <v/>
      </c>
      <c r="H7339" s="14">
        <f>SUMIFS(Lancamentos!$G:$G,Lancamentos!$C:$C,$A7339,Lancamentos!$E:$E,$C7339,Lancamentos!$B:$B,"SAIDA_USO")</f>
        <v/>
      </c>
      <c r="I7339" s="14">
        <f>SUMIFS(Lancamentos!$G:$G,Lancamentos!$C:$C,$A7339,Lancamentos!$E:$E,$C7339,Lancamentos!$B:$B,"SAIDA_DESCARTE")</f>
        <v/>
      </c>
      <c r="J7339" s="14">
        <f>G7339-H7339-I7339</f>
        <v/>
      </c>
      <c r="K7339">
        <f>IF(A7339="","",IF(J7339&lt;=IFERROR(VLOOKUP(A7339,Produtos!$A:$E,5,FALSE),0),"ABAIXO DO MINIMO","OK"))</f>
        <v/>
      </c>
    </row>
    <row r="7340">
      <c r="B7340">
        <f>IFERROR(VLOOKUP(A7340,Produtos!A:B,2,FALSE),"")</f>
        <v/>
      </c>
      <c r="D7340" s="10">
        <f>IFERROR(INDEX(Lotes!$E:$E,MATCH(1,(Lotes!$A:$A=A7340)*(Lotes!$C:$C=C7340),0)),"")</f>
        <v/>
      </c>
      <c r="E7340" s="14">
        <f>IF(D7340="","",D7340-TODAY())</f>
        <v/>
      </c>
      <c r="F7340">
        <f>IF(D7340="","",IF(E7340&lt;0,"VENCIDO",IF(E7340&lt;=30,"VENCE EM &lt;= 30 DIAS",IF(E7340&lt;=60,"ATENCAO (31-60 DIAS)","OK"))))</f>
        <v/>
      </c>
      <c r="G7340" s="14">
        <f>SUMIFS(Lancamentos!$G:$G,Lancamentos!$C:$C,$A7340,Lancamentos!$E:$E,$C7340,Lancamentos!$B:$B,"ENTRADA")</f>
        <v/>
      </c>
      <c r="H7340" s="14">
        <f>SUMIFS(Lancamentos!$G:$G,Lancamentos!$C:$C,$A7340,Lancamentos!$E:$E,$C7340,Lancamentos!$B:$B,"SAIDA_USO")</f>
        <v/>
      </c>
      <c r="I7340" s="14">
        <f>SUMIFS(Lancamentos!$G:$G,Lancamentos!$C:$C,$A7340,Lancamentos!$E:$E,$C7340,Lancamentos!$B:$B,"SAIDA_DESCARTE")</f>
        <v/>
      </c>
      <c r="J7340" s="14">
        <f>G7340-H7340-I7340</f>
        <v/>
      </c>
      <c r="K7340">
        <f>IF(A7340="","",IF(J7340&lt;=IFERROR(VLOOKUP(A7340,Produtos!$A:$E,5,FALSE),0),"ABAIXO DO MINIMO","OK"))</f>
        <v/>
      </c>
    </row>
    <row r="7341">
      <c r="B7341">
        <f>IFERROR(VLOOKUP(A7341,Produtos!A:B,2,FALSE),"")</f>
        <v/>
      </c>
      <c r="D7341" s="10">
        <f>IFERROR(INDEX(Lotes!$E:$E,MATCH(1,(Lotes!$A:$A=A7341)*(Lotes!$C:$C=C7341),0)),"")</f>
        <v/>
      </c>
      <c r="E7341" s="14">
        <f>IF(D7341="","",D7341-TODAY())</f>
        <v/>
      </c>
      <c r="F7341">
        <f>IF(D7341="","",IF(E7341&lt;0,"VENCIDO",IF(E7341&lt;=30,"VENCE EM &lt;= 30 DIAS",IF(E7341&lt;=60,"ATENCAO (31-60 DIAS)","OK"))))</f>
        <v/>
      </c>
      <c r="G7341" s="14">
        <f>SUMIFS(Lancamentos!$G:$G,Lancamentos!$C:$C,$A7341,Lancamentos!$E:$E,$C7341,Lancamentos!$B:$B,"ENTRADA")</f>
        <v/>
      </c>
      <c r="H7341" s="14">
        <f>SUMIFS(Lancamentos!$G:$G,Lancamentos!$C:$C,$A7341,Lancamentos!$E:$E,$C7341,Lancamentos!$B:$B,"SAIDA_USO")</f>
        <v/>
      </c>
      <c r="I7341" s="14">
        <f>SUMIFS(Lancamentos!$G:$G,Lancamentos!$C:$C,$A7341,Lancamentos!$E:$E,$C7341,Lancamentos!$B:$B,"SAIDA_DESCARTE")</f>
        <v/>
      </c>
      <c r="J7341" s="14">
        <f>G7341-H7341-I7341</f>
        <v/>
      </c>
      <c r="K7341">
        <f>IF(A7341="","",IF(J7341&lt;=IFERROR(VLOOKUP(A7341,Produtos!$A:$E,5,FALSE),0),"ABAIXO DO MINIMO","OK"))</f>
        <v/>
      </c>
    </row>
    <row r="7342">
      <c r="B7342">
        <f>IFERROR(VLOOKUP(A7342,Produtos!A:B,2,FALSE),"")</f>
        <v/>
      </c>
      <c r="D7342" s="10">
        <f>IFERROR(INDEX(Lotes!$E:$E,MATCH(1,(Lotes!$A:$A=A7342)*(Lotes!$C:$C=C7342),0)),"")</f>
        <v/>
      </c>
      <c r="E7342" s="14">
        <f>IF(D7342="","",D7342-TODAY())</f>
        <v/>
      </c>
      <c r="F7342">
        <f>IF(D7342="","",IF(E7342&lt;0,"VENCIDO",IF(E7342&lt;=30,"VENCE EM &lt;= 30 DIAS",IF(E7342&lt;=60,"ATENCAO (31-60 DIAS)","OK"))))</f>
        <v/>
      </c>
      <c r="G7342" s="14">
        <f>SUMIFS(Lancamentos!$G:$G,Lancamentos!$C:$C,$A7342,Lancamentos!$E:$E,$C7342,Lancamentos!$B:$B,"ENTRADA")</f>
        <v/>
      </c>
      <c r="H7342" s="14">
        <f>SUMIFS(Lancamentos!$G:$G,Lancamentos!$C:$C,$A7342,Lancamentos!$E:$E,$C7342,Lancamentos!$B:$B,"SAIDA_USO")</f>
        <v/>
      </c>
      <c r="I7342" s="14">
        <f>SUMIFS(Lancamentos!$G:$G,Lancamentos!$C:$C,$A7342,Lancamentos!$E:$E,$C7342,Lancamentos!$B:$B,"SAIDA_DESCARTE")</f>
        <v/>
      </c>
      <c r="J7342" s="14">
        <f>G7342-H7342-I7342</f>
        <v/>
      </c>
      <c r="K7342">
        <f>IF(A7342="","",IF(J7342&lt;=IFERROR(VLOOKUP(A7342,Produtos!$A:$E,5,FALSE),0),"ABAIXO DO MINIMO","OK"))</f>
        <v/>
      </c>
    </row>
    <row r="7343">
      <c r="B7343">
        <f>IFERROR(VLOOKUP(A7343,Produtos!A:B,2,FALSE),"")</f>
        <v/>
      </c>
      <c r="D7343" s="10">
        <f>IFERROR(INDEX(Lotes!$E:$E,MATCH(1,(Lotes!$A:$A=A7343)*(Lotes!$C:$C=C7343),0)),"")</f>
        <v/>
      </c>
      <c r="E7343" s="14">
        <f>IF(D7343="","",D7343-TODAY())</f>
        <v/>
      </c>
      <c r="F7343">
        <f>IF(D7343="","",IF(E7343&lt;0,"VENCIDO",IF(E7343&lt;=30,"VENCE EM &lt;= 30 DIAS",IF(E7343&lt;=60,"ATENCAO (31-60 DIAS)","OK"))))</f>
        <v/>
      </c>
      <c r="G7343" s="14">
        <f>SUMIFS(Lancamentos!$G:$G,Lancamentos!$C:$C,$A7343,Lancamentos!$E:$E,$C7343,Lancamentos!$B:$B,"ENTRADA")</f>
        <v/>
      </c>
      <c r="H7343" s="14">
        <f>SUMIFS(Lancamentos!$G:$G,Lancamentos!$C:$C,$A7343,Lancamentos!$E:$E,$C7343,Lancamentos!$B:$B,"SAIDA_USO")</f>
        <v/>
      </c>
      <c r="I7343" s="14">
        <f>SUMIFS(Lancamentos!$G:$G,Lancamentos!$C:$C,$A7343,Lancamentos!$E:$E,$C7343,Lancamentos!$B:$B,"SAIDA_DESCARTE")</f>
        <v/>
      </c>
      <c r="J7343" s="14">
        <f>G7343-H7343-I7343</f>
        <v/>
      </c>
      <c r="K7343">
        <f>IF(A7343="","",IF(J7343&lt;=IFERROR(VLOOKUP(A7343,Produtos!$A:$E,5,FALSE),0),"ABAIXO DO MINIMO","OK"))</f>
        <v/>
      </c>
    </row>
    <row r="7344">
      <c r="B7344">
        <f>IFERROR(VLOOKUP(A7344,Produtos!A:B,2,FALSE),"")</f>
        <v/>
      </c>
      <c r="D7344" s="10">
        <f>IFERROR(INDEX(Lotes!$E:$E,MATCH(1,(Lotes!$A:$A=A7344)*(Lotes!$C:$C=C7344),0)),"")</f>
        <v/>
      </c>
      <c r="E7344" s="14">
        <f>IF(D7344="","",D7344-TODAY())</f>
        <v/>
      </c>
      <c r="F7344">
        <f>IF(D7344="","",IF(E7344&lt;0,"VENCIDO",IF(E7344&lt;=30,"VENCE EM &lt;= 30 DIAS",IF(E7344&lt;=60,"ATENCAO (31-60 DIAS)","OK"))))</f>
        <v/>
      </c>
      <c r="G7344" s="14">
        <f>SUMIFS(Lancamentos!$G:$G,Lancamentos!$C:$C,$A7344,Lancamentos!$E:$E,$C7344,Lancamentos!$B:$B,"ENTRADA")</f>
        <v/>
      </c>
      <c r="H7344" s="14">
        <f>SUMIFS(Lancamentos!$G:$G,Lancamentos!$C:$C,$A7344,Lancamentos!$E:$E,$C7344,Lancamentos!$B:$B,"SAIDA_USO")</f>
        <v/>
      </c>
      <c r="I7344" s="14">
        <f>SUMIFS(Lancamentos!$G:$G,Lancamentos!$C:$C,$A7344,Lancamentos!$E:$E,$C7344,Lancamentos!$B:$B,"SAIDA_DESCARTE")</f>
        <v/>
      </c>
      <c r="J7344" s="14">
        <f>G7344-H7344-I7344</f>
        <v/>
      </c>
      <c r="K7344">
        <f>IF(A7344="","",IF(J7344&lt;=IFERROR(VLOOKUP(A7344,Produtos!$A:$E,5,FALSE),0),"ABAIXO DO MINIMO","OK"))</f>
        <v/>
      </c>
    </row>
    <row r="7345">
      <c r="B7345">
        <f>IFERROR(VLOOKUP(A7345,Produtos!A:B,2,FALSE),"")</f>
        <v/>
      </c>
      <c r="D7345" s="10">
        <f>IFERROR(INDEX(Lotes!$E:$E,MATCH(1,(Lotes!$A:$A=A7345)*(Lotes!$C:$C=C7345),0)),"")</f>
        <v/>
      </c>
      <c r="E7345" s="14">
        <f>IF(D7345="","",D7345-TODAY())</f>
        <v/>
      </c>
      <c r="F7345">
        <f>IF(D7345="","",IF(E7345&lt;0,"VENCIDO",IF(E7345&lt;=30,"VENCE EM &lt;= 30 DIAS",IF(E7345&lt;=60,"ATENCAO (31-60 DIAS)","OK"))))</f>
        <v/>
      </c>
      <c r="G7345" s="14">
        <f>SUMIFS(Lancamentos!$G:$G,Lancamentos!$C:$C,$A7345,Lancamentos!$E:$E,$C7345,Lancamentos!$B:$B,"ENTRADA")</f>
        <v/>
      </c>
      <c r="H7345" s="14">
        <f>SUMIFS(Lancamentos!$G:$G,Lancamentos!$C:$C,$A7345,Lancamentos!$E:$E,$C7345,Lancamentos!$B:$B,"SAIDA_USO")</f>
        <v/>
      </c>
      <c r="I7345" s="14">
        <f>SUMIFS(Lancamentos!$G:$G,Lancamentos!$C:$C,$A7345,Lancamentos!$E:$E,$C7345,Lancamentos!$B:$B,"SAIDA_DESCARTE")</f>
        <v/>
      </c>
      <c r="J7345" s="14">
        <f>G7345-H7345-I7345</f>
        <v/>
      </c>
      <c r="K7345">
        <f>IF(A7345="","",IF(J7345&lt;=IFERROR(VLOOKUP(A7345,Produtos!$A:$E,5,FALSE),0),"ABAIXO DO MINIMO","OK"))</f>
        <v/>
      </c>
    </row>
    <row r="7346">
      <c r="B7346">
        <f>IFERROR(VLOOKUP(A7346,Produtos!A:B,2,FALSE),"")</f>
        <v/>
      </c>
      <c r="D7346" s="10">
        <f>IFERROR(INDEX(Lotes!$E:$E,MATCH(1,(Lotes!$A:$A=A7346)*(Lotes!$C:$C=C7346),0)),"")</f>
        <v/>
      </c>
      <c r="E7346" s="14">
        <f>IF(D7346="","",D7346-TODAY())</f>
        <v/>
      </c>
      <c r="F7346">
        <f>IF(D7346="","",IF(E7346&lt;0,"VENCIDO",IF(E7346&lt;=30,"VENCE EM &lt;= 30 DIAS",IF(E7346&lt;=60,"ATENCAO (31-60 DIAS)","OK"))))</f>
        <v/>
      </c>
      <c r="G7346" s="14">
        <f>SUMIFS(Lancamentos!$G:$G,Lancamentos!$C:$C,$A7346,Lancamentos!$E:$E,$C7346,Lancamentos!$B:$B,"ENTRADA")</f>
        <v/>
      </c>
      <c r="H7346" s="14">
        <f>SUMIFS(Lancamentos!$G:$G,Lancamentos!$C:$C,$A7346,Lancamentos!$E:$E,$C7346,Lancamentos!$B:$B,"SAIDA_USO")</f>
        <v/>
      </c>
      <c r="I7346" s="14">
        <f>SUMIFS(Lancamentos!$G:$G,Lancamentos!$C:$C,$A7346,Lancamentos!$E:$E,$C7346,Lancamentos!$B:$B,"SAIDA_DESCARTE")</f>
        <v/>
      </c>
      <c r="J7346" s="14">
        <f>G7346-H7346-I7346</f>
        <v/>
      </c>
      <c r="K7346">
        <f>IF(A7346="","",IF(J7346&lt;=IFERROR(VLOOKUP(A7346,Produtos!$A:$E,5,FALSE),0),"ABAIXO DO MINIMO","OK"))</f>
        <v/>
      </c>
    </row>
    <row r="7347">
      <c r="B7347">
        <f>IFERROR(VLOOKUP(A7347,Produtos!A:B,2,FALSE),"")</f>
        <v/>
      </c>
      <c r="D7347" s="10">
        <f>IFERROR(INDEX(Lotes!$E:$E,MATCH(1,(Lotes!$A:$A=A7347)*(Lotes!$C:$C=C7347),0)),"")</f>
        <v/>
      </c>
      <c r="E7347" s="14">
        <f>IF(D7347="","",D7347-TODAY())</f>
        <v/>
      </c>
      <c r="F7347">
        <f>IF(D7347="","",IF(E7347&lt;0,"VENCIDO",IF(E7347&lt;=30,"VENCE EM &lt;= 30 DIAS",IF(E7347&lt;=60,"ATENCAO (31-60 DIAS)","OK"))))</f>
        <v/>
      </c>
      <c r="G7347" s="14">
        <f>SUMIFS(Lancamentos!$G:$G,Lancamentos!$C:$C,$A7347,Lancamentos!$E:$E,$C7347,Lancamentos!$B:$B,"ENTRADA")</f>
        <v/>
      </c>
      <c r="H7347" s="14">
        <f>SUMIFS(Lancamentos!$G:$G,Lancamentos!$C:$C,$A7347,Lancamentos!$E:$E,$C7347,Lancamentos!$B:$B,"SAIDA_USO")</f>
        <v/>
      </c>
      <c r="I7347" s="14">
        <f>SUMIFS(Lancamentos!$G:$G,Lancamentos!$C:$C,$A7347,Lancamentos!$E:$E,$C7347,Lancamentos!$B:$B,"SAIDA_DESCARTE")</f>
        <v/>
      </c>
      <c r="J7347" s="14">
        <f>G7347-H7347-I7347</f>
        <v/>
      </c>
      <c r="K7347">
        <f>IF(A7347="","",IF(J7347&lt;=IFERROR(VLOOKUP(A7347,Produtos!$A:$E,5,FALSE),0),"ABAIXO DO MINIMO","OK"))</f>
        <v/>
      </c>
    </row>
    <row r="7348">
      <c r="B7348">
        <f>IFERROR(VLOOKUP(A7348,Produtos!A:B,2,FALSE),"")</f>
        <v/>
      </c>
      <c r="D7348" s="10">
        <f>IFERROR(INDEX(Lotes!$E:$E,MATCH(1,(Lotes!$A:$A=A7348)*(Lotes!$C:$C=C7348),0)),"")</f>
        <v/>
      </c>
      <c r="E7348" s="14">
        <f>IF(D7348="","",D7348-TODAY())</f>
        <v/>
      </c>
      <c r="F7348">
        <f>IF(D7348="","",IF(E7348&lt;0,"VENCIDO",IF(E7348&lt;=30,"VENCE EM &lt;= 30 DIAS",IF(E7348&lt;=60,"ATENCAO (31-60 DIAS)","OK"))))</f>
        <v/>
      </c>
      <c r="G7348" s="14">
        <f>SUMIFS(Lancamentos!$G:$G,Lancamentos!$C:$C,$A7348,Lancamentos!$E:$E,$C7348,Lancamentos!$B:$B,"ENTRADA")</f>
        <v/>
      </c>
      <c r="H7348" s="14">
        <f>SUMIFS(Lancamentos!$G:$G,Lancamentos!$C:$C,$A7348,Lancamentos!$E:$E,$C7348,Lancamentos!$B:$B,"SAIDA_USO")</f>
        <v/>
      </c>
      <c r="I7348" s="14">
        <f>SUMIFS(Lancamentos!$G:$G,Lancamentos!$C:$C,$A7348,Lancamentos!$E:$E,$C7348,Lancamentos!$B:$B,"SAIDA_DESCARTE")</f>
        <v/>
      </c>
      <c r="J7348" s="14">
        <f>G7348-H7348-I7348</f>
        <v/>
      </c>
      <c r="K7348">
        <f>IF(A7348="","",IF(J7348&lt;=IFERROR(VLOOKUP(A7348,Produtos!$A:$E,5,FALSE),0),"ABAIXO DO MINIMO","OK"))</f>
        <v/>
      </c>
    </row>
    <row r="7349">
      <c r="B7349">
        <f>IFERROR(VLOOKUP(A7349,Produtos!A:B,2,FALSE),"")</f>
        <v/>
      </c>
      <c r="D7349" s="10">
        <f>IFERROR(INDEX(Lotes!$E:$E,MATCH(1,(Lotes!$A:$A=A7349)*(Lotes!$C:$C=C7349),0)),"")</f>
        <v/>
      </c>
      <c r="E7349" s="14">
        <f>IF(D7349="","",D7349-TODAY())</f>
        <v/>
      </c>
      <c r="F7349">
        <f>IF(D7349="","",IF(E7349&lt;0,"VENCIDO",IF(E7349&lt;=30,"VENCE EM &lt;= 30 DIAS",IF(E7349&lt;=60,"ATENCAO (31-60 DIAS)","OK"))))</f>
        <v/>
      </c>
      <c r="G7349" s="14">
        <f>SUMIFS(Lancamentos!$G:$G,Lancamentos!$C:$C,$A7349,Lancamentos!$E:$E,$C7349,Lancamentos!$B:$B,"ENTRADA")</f>
        <v/>
      </c>
      <c r="H7349" s="14">
        <f>SUMIFS(Lancamentos!$G:$G,Lancamentos!$C:$C,$A7349,Lancamentos!$E:$E,$C7349,Lancamentos!$B:$B,"SAIDA_USO")</f>
        <v/>
      </c>
      <c r="I7349" s="14">
        <f>SUMIFS(Lancamentos!$G:$G,Lancamentos!$C:$C,$A7349,Lancamentos!$E:$E,$C7349,Lancamentos!$B:$B,"SAIDA_DESCARTE")</f>
        <v/>
      </c>
      <c r="J7349" s="14">
        <f>G7349-H7349-I7349</f>
        <v/>
      </c>
      <c r="K7349">
        <f>IF(A7349="","",IF(J7349&lt;=IFERROR(VLOOKUP(A7349,Produtos!$A:$E,5,FALSE),0),"ABAIXO DO MINIMO","OK"))</f>
        <v/>
      </c>
    </row>
    <row r="7350">
      <c r="B7350">
        <f>IFERROR(VLOOKUP(A7350,Produtos!A:B,2,FALSE),"")</f>
        <v/>
      </c>
      <c r="D7350" s="10">
        <f>IFERROR(INDEX(Lotes!$E:$E,MATCH(1,(Lotes!$A:$A=A7350)*(Lotes!$C:$C=C7350),0)),"")</f>
        <v/>
      </c>
      <c r="E7350" s="14">
        <f>IF(D7350="","",D7350-TODAY())</f>
        <v/>
      </c>
      <c r="F7350">
        <f>IF(D7350="","",IF(E7350&lt;0,"VENCIDO",IF(E7350&lt;=30,"VENCE EM &lt;= 30 DIAS",IF(E7350&lt;=60,"ATENCAO (31-60 DIAS)","OK"))))</f>
        <v/>
      </c>
      <c r="G7350" s="14">
        <f>SUMIFS(Lancamentos!$G:$G,Lancamentos!$C:$C,$A7350,Lancamentos!$E:$E,$C7350,Lancamentos!$B:$B,"ENTRADA")</f>
        <v/>
      </c>
      <c r="H7350" s="14">
        <f>SUMIFS(Lancamentos!$G:$G,Lancamentos!$C:$C,$A7350,Lancamentos!$E:$E,$C7350,Lancamentos!$B:$B,"SAIDA_USO")</f>
        <v/>
      </c>
      <c r="I7350" s="14">
        <f>SUMIFS(Lancamentos!$G:$G,Lancamentos!$C:$C,$A7350,Lancamentos!$E:$E,$C7350,Lancamentos!$B:$B,"SAIDA_DESCARTE")</f>
        <v/>
      </c>
      <c r="J7350" s="14">
        <f>G7350-H7350-I7350</f>
        <v/>
      </c>
      <c r="K7350">
        <f>IF(A7350="","",IF(J7350&lt;=IFERROR(VLOOKUP(A7350,Produtos!$A:$E,5,FALSE),0),"ABAIXO DO MINIMO","OK"))</f>
        <v/>
      </c>
    </row>
    <row r="7351">
      <c r="B7351">
        <f>IFERROR(VLOOKUP(A7351,Produtos!A:B,2,FALSE),"")</f>
        <v/>
      </c>
      <c r="D7351" s="10">
        <f>IFERROR(INDEX(Lotes!$E:$E,MATCH(1,(Lotes!$A:$A=A7351)*(Lotes!$C:$C=C7351),0)),"")</f>
        <v/>
      </c>
      <c r="E7351" s="14">
        <f>IF(D7351="","",D7351-TODAY())</f>
        <v/>
      </c>
      <c r="F7351">
        <f>IF(D7351="","",IF(E7351&lt;0,"VENCIDO",IF(E7351&lt;=30,"VENCE EM &lt;= 30 DIAS",IF(E7351&lt;=60,"ATENCAO (31-60 DIAS)","OK"))))</f>
        <v/>
      </c>
      <c r="G7351" s="14">
        <f>SUMIFS(Lancamentos!$G:$G,Lancamentos!$C:$C,$A7351,Lancamentos!$E:$E,$C7351,Lancamentos!$B:$B,"ENTRADA")</f>
        <v/>
      </c>
      <c r="H7351" s="14">
        <f>SUMIFS(Lancamentos!$G:$G,Lancamentos!$C:$C,$A7351,Lancamentos!$E:$E,$C7351,Lancamentos!$B:$B,"SAIDA_USO")</f>
        <v/>
      </c>
      <c r="I7351" s="14">
        <f>SUMIFS(Lancamentos!$G:$G,Lancamentos!$C:$C,$A7351,Lancamentos!$E:$E,$C7351,Lancamentos!$B:$B,"SAIDA_DESCARTE")</f>
        <v/>
      </c>
      <c r="J7351" s="14">
        <f>G7351-H7351-I7351</f>
        <v/>
      </c>
      <c r="K7351">
        <f>IF(A7351="","",IF(J7351&lt;=IFERROR(VLOOKUP(A7351,Produtos!$A:$E,5,FALSE),0),"ABAIXO DO MINIMO","OK"))</f>
        <v/>
      </c>
    </row>
    <row r="7352">
      <c r="B7352">
        <f>IFERROR(VLOOKUP(A7352,Produtos!A:B,2,FALSE),"")</f>
        <v/>
      </c>
      <c r="D7352" s="10">
        <f>IFERROR(INDEX(Lotes!$E:$E,MATCH(1,(Lotes!$A:$A=A7352)*(Lotes!$C:$C=C7352),0)),"")</f>
        <v/>
      </c>
      <c r="E7352" s="14">
        <f>IF(D7352="","",D7352-TODAY())</f>
        <v/>
      </c>
      <c r="F7352">
        <f>IF(D7352="","",IF(E7352&lt;0,"VENCIDO",IF(E7352&lt;=30,"VENCE EM &lt;= 30 DIAS",IF(E7352&lt;=60,"ATENCAO (31-60 DIAS)","OK"))))</f>
        <v/>
      </c>
      <c r="G7352" s="14">
        <f>SUMIFS(Lancamentos!$G:$G,Lancamentos!$C:$C,$A7352,Lancamentos!$E:$E,$C7352,Lancamentos!$B:$B,"ENTRADA")</f>
        <v/>
      </c>
      <c r="H7352" s="14">
        <f>SUMIFS(Lancamentos!$G:$G,Lancamentos!$C:$C,$A7352,Lancamentos!$E:$E,$C7352,Lancamentos!$B:$B,"SAIDA_USO")</f>
        <v/>
      </c>
      <c r="I7352" s="14">
        <f>SUMIFS(Lancamentos!$G:$G,Lancamentos!$C:$C,$A7352,Lancamentos!$E:$E,$C7352,Lancamentos!$B:$B,"SAIDA_DESCARTE")</f>
        <v/>
      </c>
      <c r="J7352" s="14">
        <f>G7352-H7352-I7352</f>
        <v/>
      </c>
      <c r="K7352">
        <f>IF(A7352="","",IF(J7352&lt;=IFERROR(VLOOKUP(A7352,Produtos!$A:$E,5,FALSE),0),"ABAIXO DO MINIMO","OK"))</f>
        <v/>
      </c>
    </row>
    <row r="7353">
      <c r="B7353">
        <f>IFERROR(VLOOKUP(A7353,Produtos!A:B,2,FALSE),"")</f>
        <v/>
      </c>
      <c r="D7353" s="10">
        <f>IFERROR(INDEX(Lotes!$E:$E,MATCH(1,(Lotes!$A:$A=A7353)*(Lotes!$C:$C=C7353),0)),"")</f>
        <v/>
      </c>
      <c r="E7353" s="14">
        <f>IF(D7353="","",D7353-TODAY())</f>
        <v/>
      </c>
      <c r="F7353">
        <f>IF(D7353="","",IF(E7353&lt;0,"VENCIDO",IF(E7353&lt;=30,"VENCE EM &lt;= 30 DIAS",IF(E7353&lt;=60,"ATENCAO (31-60 DIAS)","OK"))))</f>
        <v/>
      </c>
      <c r="G7353" s="14">
        <f>SUMIFS(Lancamentos!$G:$G,Lancamentos!$C:$C,$A7353,Lancamentos!$E:$E,$C7353,Lancamentos!$B:$B,"ENTRADA")</f>
        <v/>
      </c>
      <c r="H7353" s="14">
        <f>SUMIFS(Lancamentos!$G:$G,Lancamentos!$C:$C,$A7353,Lancamentos!$E:$E,$C7353,Lancamentos!$B:$B,"SAIDA_USO")</f>
        <v/>
      </c>
      <c r="I7353" s="14">
        <f>SUMIFS(Lancamentos!$G:$G,Lancamentos!$C:$C,$A7353,Lancamentos!$E:$E,$C7353,Lancamentos!$B:$B,"SAIDA_DESCARTE")</f>
        <v/>
      </c>
      <c r="J7353" s="14">
        <f>G7353-H7353-I7353</f>
        <v/>
      </c>
      <c r="K7353">
        <f>IF(A7353="","",IF(J7353&lt;=IFERROR(VLOOKUP(A7353,Produtos!$A:$E,5,FALSE),0),"ABAIXO DO MINIMO","OK"))</f>
        <v/>
      </c>
    </row>
    <row r="7354">
      <c r="B7354">
        <f>IFERROR(VLOOKUP(A7354,Produtos!A:B,2,FALSE),"")</f>
        <v/>
      </c>
      <c r="D7354" s="10">
        <f>IFERROR(INDEX(Lotes!$E:$E,MATCH(1,(Lotes!$A:$A=A7354)*(Lotes!$C:$C=C7354),0)),"")</f>
        <v/>
      </c>
      <c r="E7354" s="14">
        <f>IF(D7354="","",D7354-TODAY())</f>
        <v/>
      </c>
      <c r="F7354">
        <f>IF(D7354="","",IF(E7354&lt;0,"VENCIDO",IF(E7354&lt;=30,"VENCE EM &lt;= 30 DIAS",IF(E7354&lt;=60,"ATENCAO (31-60 DIAS)","OK"))))</f>
        <v/>
      </c>
      <c r="G7354" s="14">
        <f>SUMIFS(Lancamentos!$G:$G,Lancamentos!$C:$C,$A7354,Lancamentos!$E:$E,$C7354,Lancamentos!$B:$B,"ENTRADA")</f>
        <v/>
      </c>
      <c r="H7354" s="14">
        <f>SUMIFS(Lancamentos!$G:$G,Lancamentos!$C:$C,$A7354,Lancamentos!$E:$E,$C7354,Lancamentos!$B:$B,"SAIDA_USO")</f>
        <v/>
      </c>
      <c r="I7354" s="14">
        <f>SUMIFS(Lancamentos!$G:$G,Lancamentos!$C:$C,$A7354,Lancamentos!$E:$E,$C7354,Lancamentos!$B:$B,"SAIDA_DESCARTE")</f>
        <v/>
      </c>
      <c r="J7354" s="14">
        <f>G7354-H7354-I7354</f>
        <v/>
      </c>
      <c r="K7354">
        <f>IF(A7354="","",IF(J7354&lt;=IFERROR(VLOOKUP(A7354,Produtos!$A:$E,5,FALSE),0),"ABAIXO DO MINIMO","OK"))</f>
        <v/>
      </c>
    </row>
    <row r="7355">
      <c r="B7355">
        <f>IFERROR(VLOOKUP(A7355,Produtos!A:B,2,FALSE),"")</f>
        <v/>
      </c>
      <c r="D7355" s="10">
        <f>IFERROR(INDEX(Lotes!$E:$E,MATCH(1,(Lotes!$A:$A=A7355)*(Lotes!$C:$C=C7355),0)),"")</f>
        <v/>
      </c>
      <c r="E7355" s="14">
        <f>IF(D7355="","",D7355-TODAY())</f>
        <v/>
      </c>
      <c r="F7355">
        <f>IF(D7355="","",IF(E7355&lt;0,"VENCIDO",IF(E7355&lt;=30,"VENCE EM &lt;= 30 DIAS",IF(E7355&lt;=60,"ATENCAO (31-60 DIAS)","OK"))))</f>
        <v/>
      </c>
      <c r="G7355" s="14">
        <f>SUMIFS(Lancamentos!$G:$G,Lancamentos!$C:$C,$A7355,Lancamentos!$E:$E,$C7355,Lancamentos!$B:$B,"ENTRADA")</f>
        <v/>
      </c>
      <c r="H7355" s="14">
        <f>SUMIFS(Lancamentos!$G:$G,Lancamentos!$C:$C,$A7355,Lancamentos!$E:$E,$C7355,Lancamentos!$B:$B,"SAIDA_USO")</f>
        <v/>
      </c>
      <c r="I7355" s="14">
        <f>SUMIFS(Lancamentos!$G:$G,Lancamentos!$C:$C,$A7355,Lancamentos!$E:$E,$C7355,Lancamentos!$B:$B,"SAIDA_DESCARTE")</f>
        <v/>
      </c>
      <c r="J7355" s="14">
        <f>G7355-H7355-I7355</f>
        <v/>
      </c>
      <c r="K7355">
        <f>IF(A7355="","",IF(J7355&lt;=IFERROR(VLOOKUP(A7355,Produtos!$A:$E,5,FALSE),0),"ABAIXO DO MINIMO","OK"))</f>
        <v/>
      </c>
    </row>
    <row r="7356">
      <c r="B7356">
        <f>IFERROR(VLOOKUP(A7356,Produtos!A:B,2,FALSE),"")</f>
        <v/>
      </c>
      <c r="D7356" s="10">
        <f>IFERROR(INDEX(Lotes!$E:$E,MATCH(1,(Lotes!$A:$A=A7356)*(Lotes!$C:$C=C7356),0)),"")</f>
        <v/>
      </c>
      <c r="E7356" s="14">
        <f>IF(D7356="","",D7356-TODAY())</f>
        <v/>
      </c>
      <c r="F7356">
        <f>IF(D7356="","",IF(E7356&lt;0,"VENCIDO",IF(E7356&lt;=30,"VENCE EM &lt;= 30 DIAS",IF(E7356&lt;=60,"ATENCAO (31-60 DIAS)","OK"))))</f>
        <v/>
      </c>
      <c r="G7356" s="14">
        <f>SUMIFS(Lancamentos!$G:$G,Lancamentos!$C:$C,$A7356,Lancamentos!$E:$E,$C7356,Lancamentos!$B:$B,"ENTRADA")</f>
        <v/>
      </c>
      <c r="H7356" s="14">
        <f>SUMIFS(Lancamentos!$G:$G,Lancamentos!$C:$C,$A7356,Lancamentos!$E:$E,$C7356,Lancamentos!$B:$B,"SAIDA_USO")</f>
        <v/>
      </c>
      <c r="I7356" s="14">
        <f>SUMIFS(Lancamentos!$G:$G,Lancamentos!$C:$C,$A7356,Lancamentos!$E:$E,$C7356,Lancamentos!$B:$B,"SAIDA_DESCARTE")</f>
        <v/>
      </c>
      <c r="J7356" s="14">
        <f>G7356-H7356-I7356</f>
        <v/>
      </c>
      <c r="K7356">
        <f>IF(A7356="","",IF(J7356&lt;=IFERROR(VLOOKUP(A7356,Produtos!$A:$E,5,FALSE),0),"ABAIXO DO MINIMO","OK"))</f>
        <v/>
      </c>
    </row>
    <row r="7357">
      <c r="B7357">
        <f>IFERROR(VLOOKUP(A7357,Produtos!A:B,2,FALSE),"")</f>
        <v/>
      </c>
      <c r="D7357" s="10">
        <f>IFERROR(INDEX(Lotes!$E:$E,MATCH(1,(Lotes!$A:$A=A7357)*(Lotes!$C:$C=C7357),0)),"")</f>
        <v/>
      </c>
      <c r="E7357" s="14">
        <f>IF(D7357="","",D7357-TODAY())</f>
        <v/>
      </c>
      <c r="F7357">
        <f>IF(D7357="","",IF(E7357&lt;0,"VENCIDO",IF(E7357&lt;=30,"VENCE EM &lt;= 30 DIAS",IF(E7357&lt;=60,"ATENCAO (31-60 DIAS)","OK"))))</f>
        <v/>
      </c>
      <c r="G7357" s="14">
        <f>SUMIFS(Lancamentos!$G:$G,Lancamentos!$C:$C,$A7357,Lancamentos!$E:$E,$C7357,Lancamentos!$B:$B,"ENTRADA")</f>
        <v/>
      </c>
      <c r="H7357" s="14">
        <f>SUMIFS(Lancamentos!$G:$G,Lancamentos!$C:$C,$A7357,Lancamentos!$E:$E,$C7357,Lancamentos!$B:$B,"SAIDA_USO")</f>
        <v/>
      </c>
      <c r="I7357" s="14">
        <f>SUMIFS(Lancamentos!$G:$G,Lancamentos!$C:$C,$A7357,Lancamentos!$E:$E,$C7357,Lancamentos!$B:$B,"SAIDA_DESCARTE")</f>
        <v/>
      </c>
      <c r="J7357" s="14">
        <f>G7357-H7357-I7357</f>
        <v/>
      </c>
      <c r="K7357">
        <f>IF(A7357="","",IF(J7357&lt;=IFERROR(VLOOKUP(A7357,Produtos!$A:$E,5,FALSE),0),"ABAIXO DO MINIMO","OK"))</f>
        <v/>
      </c>
    </row>
    <row r="7358">
      <c r="B7358">
        <f>IFERROR(VLOOKUP(A7358,Produtos!A:B,2,FALSE),"")</f>
        <v/>
      </c>
      <c r="D7358" s="10">
        <f>IFERROR(INDEX(Lotes!$E:$E,MATCH(1,(Lotes!$A:$A=A7358)*(Lotes!$C:$C=C7358),0)),"")</f>
        <v/>
      </c>
      <c r="E7358" s="14">
        <f>IF(D7358="","",D7358-TODAY())</f>
        <v/>
      </c>
      <c r="F7358">
        <f>IF(D7358="","",IF(E7358&lt;0,"VENCIDO",IF(E7358&lt;=30,"VENCE EM &lt;= 30 DIAS",IF(E7358&lt;=60,"ATENCAO (31-60 DIAS)","OK"))))</f>
        <v/>
      </c>
      <c r="G7358" s="14">
        <f>SUMIFS(Lancamentos!$G:$G,Lancamentos!$C:$C,$A7358,Lancamentos!$E:$E,$C7358,Lancamentos!$B:$B,"ENTRADA")</f>
        <v/>
      </c>
      <c r="H7358" s="14">
        <f>SUMIFS(Lancamentos!$G:$G,Lancamentos!$C:$C,$A7358,Lancamentos!$E:$E,$C7358,Lancamentos!$B:$B,"SAIDA_USO")</f>
        <v/>
      </c>
      <c r="I7358" s="14">
        <f>SUMIFS(Lancamentos!$G:$G,Lancamentos!$C:$C,$A7358,Lancamentos!$E:$E,$C7358,Lancamentos!$B:$B,"SAIDA_DESCARTE")</f>
        <v/>
      </c>
      <c r="J7358" s="14">
        <f>G7358-H7358-I7358</f>
        <v/>
      </c>
      <c r="K7358">
        <f>IF(A7358="","",IF(J7358&lt;=IFERROR(VLOOKUP(A7358,Produtos!$A:$E,5,FALSE),0),"ABAIXO DO MINIMO","OK"))</f>
        <v/>
      </c>
    </row>
    <row r="7359">
      <c r="B7359">
        <f>IFERROR(VLOOKUP(A7359,Produtos!A:B,2,FALSE),"")</f>
        <v/>
      </c>
      <c r="D7359" s="10">
        <f>IFERROR(INDEX(Lotes!$E:$E,MATCH(1,(Lotes!$A:$A=A7359)*(Lotes!$C:$C=C7359),0)),"")</f>
        <v/>
      </c>
      <c r="E7359" s="14">
        <f>IF(D7359="","",D7359-TODAY())</f>
        <v/>
      </c>
      <c r="F7359">
        <f>IF(D7359="","",IF(E7359&lt;0,"VENCIDO",IF(E7359&lt;=30,"VENCE EM &lt;= 30 DIAS",IF(E7359&lt;=60,"ATENCAO (31-60 DIAS)","OK"))))</f>
        <v/>
      </c>
      <c r="G7359" s="14">
        <f>SUMIFS(Lancamentos!$G:$G,Lancamentos!$C:$C,$A7359,Lancamentos!$E:$E,$C7359,Lancamentos!$B:$B,"ENTRADA")</f>
        <v/>
      </c>
      <c r="H7359" s="14">
        <f>SUMIFS(Lancamentos!$G:$G,Lancamentos!$C:$C,$A7359,Lancamentos!$E:$E,$C7359,Lancamentos!$B:$B,"SAIDA_USO")</f>
        <v/>
      </c>
      <c r="I7359" s="14">
        <f>SUMIFS(Lancamentos!$G:$G,Lancamentos!$C:$C,$A7359,Lancamentos!$E:$E,$C7359,Lancamentos!$B:$B,"SAIDA_DESCARTE")</f>
        <v/>
      </c>
      <c r="J7359" s="14">
        <f>G7359-H7359-I7359</f>
        <v/>
      </c>
      <c r="K7359">
        <f>IF(A7359="","",IF(J7359&lt;=IFERROR(VLOOKUP(A7359,Produtos!$A:$E,5,FALSE),0),"ABAIXO DO MINIMO","OK"))</f>
        <v/>
      </c>
    </row>
    <row r="7360">
      <c r="B7360">
        <f>IFERROR(VLOOKUP(A7360,Produtos!A:B,2,FALSE),"")</f>
        <v/>
      </c>
      <c r="D7360" s="10">
        <f>IFERROR(INDEX(Lotes!$E:$E,MATCH(1,(Lotes!$A:$A=A7360)*(Lotes!$C:$C=C7360),0)),"")</f>
        <v/>
      </c>
      <c r="E7360" s="14">
        <f>IF(D7360="","",D7360-TODAY())</f>
        <v/>
      </c>
      <c r="F7360">
        <f>IF(D7360="","",IF(E7360&lt;0,"VENCIDO",IF(E7360&lt;=30,"VENCE EM &lt;= 30 DIAS",IF(E7360&lt;=60,"ATENCAO (31-60 DIAS)","OK"))))</f>
        <v/>
      </c>
      <c r="G7360" s="14">
        <f>SUMIFS(Lancamentos!$G:$G,Lancamentos!$C:$C,$A7360,Lancamentos!$E:$E,$C7360,Lancamentos!$B:$B,"ENTRADA")</f>
        <v/>
      </c>
      <c r="H7360" s="14">
        <f>SUMIFS(Lancamentos!$G:$G,Lancamentos!$C:$C,$A7360,Lancamentos!$E:$E,$C7360,Lancamentos!$B:$B,"SAIDA_USO")</f>
        <v/>
      </c>
      <c r="I7360" s="14">
        <f>SUMIFS(Lancamentos!$G:$G,Lancamentos!$C:$C,$A7360,Lancamentos!$E:$E,$C7360,Lancamentos!$B:$B,"SAIDA_DESCARTE")</f>
        <v/>
      </c>
      <c r="J7360" s="14">
        <f>G7360-H7360-I7360</f>
        <v/>
      </c>
      <c r="K7360">
        <f>IF(A7360="","",IF(J7360&lt;=IFERROR(VLOOKUP(A7360,Produtos!$A:$E,5,FALSE),0),"ABAIXO DO MINIMO","OK"))</f>
        <v/>
      </c>
    </row>
    <row r="7361">
      <c r="B7361">
        <f>IFERROR(VLOOKUP(A7361,Produtos!A:B,2,FALSE),"")</f>
        <v/>
      </c>
      <c r="D7361" s="10">
        <f>IFERROR(INDEX(Lotes!$E:$E,MATCH(1,(Lotes!$A:$A=A7361)*(Lotes!$C:$C=C7361),0)),"")</f>
        <v/>
      </c>
      <c r="E7361" s="14">
        <f>IF(D7361="","",D7361-TODAY())</f>
        <v/>
      </c>
      <c r="F7361">
        <f>IF(D7361="","",IF(E7361&lt;0,"VENCIDO",IF(E7361&lt;=30,"VENCE EM &lt;= 30 DIAS",IF(E7361&lt;=60,"ATENCAO (31-60 DIAS)","OK"))))</f>
        <v/>
      </c>
      <c r="G7361" s="14">
        <f>SUMIFS(Lancamentos!$G:$G,Lancamentos!$C:$C,$A7361,Lancamentos!$E:$E,$C7361,Lancamentos!$B:$B,"ENTRADA")</f>
        <v/>
      </c>
      <c r="H7361" s="14">
        <f>SUMIFS(Lancamentos!$G:$G,Lancamentos!$C:$C,$A7361,Lancamentos!$E:$E,$C7361,Lancamentos!$B:$B,"SAIDA_USO")</f>
        <v/>
      </c>
      <c r="I7361" s="14">
        <f>SUMIFS(Lancamentos!$G:$G,Lancamentos!$C:$C,$A7361,Lancamentos!$E:$E,$C7361,Lancamentos!$B:$B,"SAIDA_DESCARTE")</f>
        <v/>
      </c>
      <c r="J7361" s="14">
        <f>G7361-H7361-I7361</f>
        <v/>
      </c>
      <c r="K7361">
        <f>IF(A7361="","",IF(J7361&lt;=IFERROR(VLOOKUP(A7361,Produtos!$A:$E,5,FALSE),0),"ABAIXO DO MINIMO","OK"))</f>
        <v/>
      </c>
    </row>
    <row r="7362">
      <c r="B7362">
        <f>IFERROR(VLOOKUP(A7362,Produtos!A:B,2,FALSE),"")</f>
        <v/>
      </c>
      <c r="D7362" s="10">
        <f>IFERROR(INDEX(Lotes!$E:$E,MATCH(1,(Lotes!$A:$A=A7362)*(Lotes!$C:$C=C7362),0)),"")</f>
        <v/>
      </c>
      <c r="E7362" s="14">
        <f>IF(D7362="","",D7362-TODAY())</f>
        <v/>
      </c>
      <c r="F7362">
        <f>IF(D7362="","",IF(E7362&lt;0,"VENCIDO",IF(E7362&lt;=30,"VENCE EM &lt;= 30 DIAS",IF(E7362&lt;=60,"ATENCAO (31-60 DIAS)","OK"))))</f>
        <v/>
      </c>
      <c r="G7362" s="14">
        <f>SUMIFS(Lancamentos!$G:$G,Lancamentos!$C:$C,$A7362,Lancamentos!$E:$E,$C7362,Lancamentos!$B:$B,"ENTRADA")</f>
        <v/>
      </c>
      <c r="H7362" s="14">
        <f>SUMIFS(Lancamentos!$G:$G,Lancamentos!$C:$C,$A7362,Lancamentos!$E:$E,$C7362,Lancamentos!$B:$B,"SAIDA_USO")</f>
        <v/>
      </c>
      <c r="I7362" s="14">
        <f>SUMIFS(Lancamentos!$G:$G,Lancamentos!$C:$C,$A7362,Lancamentos!$E:$E,$C7362,Lancamentos!$B:$B,"SAIDA_DESCARTE")</f>
        <v/>
      </c>
      <c r="J7362" s="14">
        <f>G7362-H7362-I7362</f>
        <v/>
      </c>
      <c r="K7362">
        <f>IF(A7362="","",IF(J7362&lt;=IFERROR(VLOOKUP(A7362,Produtos!$A:$E,5,FALSE),0),"ABAIXO DO MINIMO","OK"))</f>
        <v/>
      </c>
    </row>
    <row r="7363">
      <c r="B7363">
        <f>IFERROR(VLOOKUP(A7363,Produtos!A:B,2,FALSE),"")</f>
        <v/>
      </c>
      <c r="D7363" s="10">
        <f>IFERROR(INDEX(Lotes!$E:$E,MATCH(1,(Lotes!$A:$A=A7363)*(Lotes!$C:$C=C7363),0)),"")</f>
        <v/>
      </c>
      <c r="E7363" s="14">
        <f>IF(D7363="","",D7363-TODAY())</f>
        <v/>
      </c>
      <c r="F7363">
        <f>IF(D7363="","",IF(E7363&lt;0,"VENCIDO",IF(E7363&lt;=30,"VENCE EM &lt;= 30 DIAS",IF(E7363&lt;=60,"ATENCAO (31-60 DIAS)","OK"))))</f>
        <v/>
      </c>
      <c r="G7363" s="14">
        <f>SUMIFS(Lancamentos!$G:$G,Lancamentos!$C:$C,$A7363,Lancamentos!$E:$E,$C7363,Lancamentos!$B:$B,"ENTRADA")</f>
        <v/>
      </c>
      <c r="H7363" s="14">
        <f>SUMIFS(Lancamentos!$G:$G,Lancamentos!$C:$C,$A7363,Lancamentos!$E:$E,$C7363,Lancamentos!$B:$B,"SAIDA_USO")</f>
        <v/>
      </c>
      <c r="I7363" s="14">
        <f>SUMIFS(Lancamentos!$G:$G,Lancamentos!$C:$C,$A7363,Lancamentos!$E:$E,$C7363,Lancamentos!$B:$B,"SAIDA_DESCARTE")</f>
        <v/>
      </c>
      <c r="J7363" s="14">
        <f>G7363-H7363-I7363</f>
        <v/>
      </c>
      <c r="K7363">
        <f>IF(A7363="","",IF(J7363&lt;=IFERROR(VLOOKUP(A7363,Produtos!$A:$E,5,FALSE),0),"ABAIXO DO MINIMO","OK"))</f>
        <v/>
      </c>
    </row>
    <row r="7364">
      <c r="B7364">
        <f>IFERROR(VLOOKUP(A7364,Produtos!A:B,2,FALSE),"")</f>
        <v/>
      </c>
      <c r="D7364" s="10">
        <f>IFERROR(INDEX(Lotes!$E:$E,MATCH(1,(Lotes!$A:$A=A7364)*(Lotes!$C:$C=C7364),0)),"")</f>
        <v/>
      </c>
      <c r="E7364" s="14">
        <f>IF(D7364="","",D7364-TODAY())</f>
        <v/>
      </c>
      <c r="F7364">
        <f>IF(D7364="","",IF(E7364&lt;0,"VENCIDO",IF(E7364&lt;=30,"VENCE EM &lt;= 30 DIAS",IF(E7364&lt;=60,"ATENCAO (31-60 DIAS)","OK"))))</f>
        <v/>
      </c>
      <c r="G7364" s="14">
        <f>SUMIFS(Lancamentos!$G:$G,Lancamentos!$C:$C,$A7364,Lancamentos!$E:$E,$C7364,Lancamentos!$B:$B,"ENTRADA")</f>
        <v/>
      </c>
      <c r="H7364" s="14">
        <f>SUMIFS(Lancamentos!$G:$G,Lancamentos!$C:$C,$A7364,Lancamentos!$E:$E,$C7364,Lancamentos!$B:$B,"SAIDA_USO")</f>
        <v/>
      </c>
      <c r="I7364" s="14">
        <f>SUMIFS(Lancamentos!$G:$G,Lancamentos!$C:$C,$A7364,Lancamentos!$E:$E,$C7364,Lancamentos!$B:$B,"SAIDA_DESCARTE")</f>
        <v/>
      </c>
      <c r="J7364" s="14">
        <f>G7364-H7364-I7364</f>
        <v/>
      </c>
      <c r="K7364">
        <f>IF(A7364="","",IF(J7364&lt;=IFERROR(VLOOKUP(A7364,Produtos!$A:$E,5,FALSE),0),"ABAIXO DO MINIMO","OK"))</f>
        <v/>
      </c>
    </row>
    <row r="7365">
      <c r="B7365">
        <f>IFERROR(VLOOKUP(A7365,Produtos!A:B,2,FALSE),"")</f>
        <v/>
      </c>
      <c r="D7365" s="10">
        <f>IFERROR(INDEX(Lotes!$E:$E,MATCH(1,(Lotes!$A:$A=A7365)*(Lotes!$C:$C=C7365),0)),"")</f>
        <v/>
      </c>
      <c r="E7365" s="14">
        <f>IF(D7365="","",D7365-TODAY())</f>
        <v/>
      </c>
      <c r="F7365">
        <f>IF(D7365="","",IF(E7365&lt;0,"VENCIDO",IF(E7365&lt;=30,"VENCE EM &lt;= 30 DIAS",IF(E7365&lt;=60,"ATENCAO (31-60 DIAS)","OK"))))</f>
        <v/>
      </c>
      <c r="G7365" s="14">
        <f>SUMIFS(Lancamentos!$G:$G,Lancamentos!$C:$C,$A7365,Lancamentos!$E:$E,$C7365,Lancamentos!$B:$B,"ENTRADA")</f>
        <v/>
      </c>
      <c r="H7365" s="14">
        <f>SUMIFS(Lancamentos!$G:$G,Lancamentos!$C:$C,$A7365,Lancamentos!$E:$E,$C7365,Lancamentos!$B:$B,"SAIDA_USO")</f>
        <v/>
      </c>
      <c r="I7365" s="14">
        <f>SUMIFS(Lancamentos!$G:$G,Lancamentos!$C:$C,$A7365,Lancamentos!$E:$E,$C7365,Lancamentos!$B:$B,"SAIDA_DESCARTE")</f>
        <v/>
      </c>
      <c r="J7365" s="14">
        <f>G7365-H7365-I7365</f>
        <v/>
      </c>
      <c r="K7365">
        <f>IF(A7365="","",IF(J7365&lt;=IFERROR(VLOOKUP(A7365,Produtos!$A:$E,5,FALSE),0),"ABAIXO DO MINIMO","OK"))</f>
        <v/>
      </c>
    </row>
    <row r="7366">
      <c r="B7366">
        <f>IFERROR(VLOOKUP(A7366,Produtos!A:B,2,FALSE),"")</f>
        <v/>
      </c>
      <c r="D7366" s="10">
        <f>IFERROR(INDEX(Lotes!$E:$E,MATCH(1,(Lotes!$A:$A=A7366)*(Lotes!$C:$C=C7366),0)),"")</f>
        <v/>
      </c>
      <c r="E7366" s="14">
        <f>IF(D7366="","",D7366-TODAY())</f>
        <v/>
      </c>
      <c r="F7366">
        <f>IF(D7366="","",IF(E7366&lt;0,"VENCIDO",IF(E7366&lt;=30,"VENCE EM &lt;= 30 DIAS",IF(E7366&lt;=60,"ATENCAO (31-60 DIAS)","OK"))))</f>
        <v/>
      </c>
      <c r="G7366" s="14">
        <f>SUMIFS(Lancamentos!$G:$G,Lancamentos!$C:$C,$A7366,Lancamentos!$E:$E,$C7366,Lancamentos!$B:$B,"ENTRADA")</f>
        <v/>
      </c>
      <c r="H7366" s="14">
        <f>SUMIFS(Lancamentos!$G:$G,Lancamentos!$C:$C,$A7366,Lancamentos!$E:$E,$C7366,Lancamentos!$B:$B,"SAIDA_USO")</f>
        <v/>
      </c>
      <c r="I7366" s="14">
        <f>SUMIFS(Lancamentos!$G:$G,Lancamentos!$C:$C,$A7366,Lancamentos!$E:$E,$C7366,Lancamentos!$B:$B,"SAIDA_DESCARTE")</f>
        <v/>
      </c>
      <c r="J7366" s="14">
        <f>G7366-H7366-I7366</f>
        <v/>
      </c>
      <c r="K7366">
        <f>IF(A7366="","",IF(J7366&lt;=IFERROR(VLOOKUP(A7366,Produtos!$A:$E,5,FALSE),0),"ABAIXO DO MINIMO","OK"))</f>
        <v/>
      </c>
    </row>
    <row r="7367">
      <c r="B7367">
        <f>IFERROR(VLOOKUP(A7367,Produtos!A:B,2,FALSE),"")</f>
        <v/>
      </c>
      <c r="D7367" s="10">
        <f>IFERROR(INDEX(Lotes!$E:$E,MATCH(1,(Lotes!$A:$A=A7367)*(Lotes!$C:$C=C7367),0)),"")</f>
        <v/>
      </c>
      <c r="E7367" s="14">
        <f>IF(D7367="","",D7367-TODAY())</f>
        <v/>
      </c>
      <c r="F7367">
        <f>IF(D7367="","",IF(E7367&lt;0,"VENCIDO",IF(E7367&lt;=30,"VENCE EM &lt;= 30 DIAS",IF(E7367&lt;=60,"ATENCAO (31-60 DIAS)","OK"))))</f>
        <v/>
      </c>
      <c r="G7367" s="14">
        <f>SUMIFS(Lancamentos!$G:$G,Lancamentos!$C:$C,$A7367,Lancamentos!$E:$E,$C7367,Lancamentos!$B:$B,"ENTRADA")</f>
        <v/>
      </c>
      <c r="H7367" s="14">
        <f>SUMIFS(Lancamentos!$G:$G,Lancamentos!$C:$C,$A7367,Lancamentos!$E:$E,$C7367,Lancamentos!$B:$B,"SAIDA_USO")</f>
        <v/>
      </c>
      <c r="I7367" s="14">
        <f>SUMIFS(Lancamentos!$G:$G,Lancamentos!$C:$C,$A7367,Lancamentos!$E:$E,$C7367,Lancamentos!$B:$B,"SAIDA_DESCARTE")</f>
        <v/>
      </c>
      <c r="J7367" s="14">
        <f>G7367-H7367-I7367</f>
        <v/>
      </c>
      <c r="K7367">
        <f>IF(A7367="","",IF(J7367&lt;=IFERROR(VLOOKUP(A7367,Produtos!$A:$E,5,FALSE),0),"ABAIXO DO MINIMO","OK"))</f>
        <v/>
      </c>
    </row>
    <row r="7368">
      <c r="B7368">
        <f>IFERROR(VLOOKUP(A7368,Produtos!A:B,2,FALSE),"")</f>
        <v/>
      </c>
      <c r="D7368" s="10">
        <f>IFERROR(INDEX(Lotes!$E:$E,MATCH(1,(Lotes!$A:$A=A7368)*(Lotes!$C:$C=C7368),0)),"")</f>
        <v/>
      </c>
      <c r="E7368" s="14">
        <f>IF(D7368="","",D7368-TODAY())</f>
        <v/>
      </c>
      <c r="F7368">
        <f>IF(D7368="","",IF(E7368&lt;0,"VENCIDO",IF(E7368&lt;=30,"VENCE EM &lt;= 30 DIAS",IF(E7368&lt;=60,"ATENCAO (31-60 DIAS)","OK"))))</f>
        <v/>
      </c>
      <c r="G7368" s="14">
        <f>SUMIFS(Lancamentos!$G:$G,Lancamentos!$C:$C,$A7368,Lancamentos!$E:$E,$C7368,Lancamentos!$B:$B,"ENTRADA")</f>
        <v/>
      </c>
      <c r="H7368" s="14">
        <f>SUMIFS(Lancamentos!$G:$G,Lancamentos!$C:$C,$A7368,Lancamentos!$E:$E,$C7368,Lancamentos!$B:$B,"SAIDA_USO")</f>
        <v/>
      </c>
      <c r="I7368" s="14">
        <f>SUMIFS(Lancamentos!$G:$G,Lancamentos!$C:$C,$A7368,Lancamentos!$E:$E,$C7368,Lancamentos!$B:$B,"SAIDA_DESCARTE")</f>
        <v/>
      </c>
      <c r="J7368" s="14">
        <f>G7368-H7368-I7368</f>
        <v/>
      </c>
      <c r="K7368">
        <f>IF(A7368="","",IF(J7368&lt;=IFERROR(VLOOKUP(A7368,Produtos!$A:$E,5,FALSE),0),"ABAIXO DO MINIMO","OK"))</f>
        <v/>
      </c>
    </row>
    <row r="7369">
      <c r="B7369">
        <f>IFERROR(VLOOKUP(A7369,Produtos!A:B,2,FALSE),"")</f>
        <v/>
      </c>
      <c r="D7369" s="10">
        <f>IFERROR(INDEX(Lotes!$E:$E,MATCH(1,(Lotes!$A:$A=A7369)*(Lotes!$C:$C=C7369),0)),"")</f>
        <v/>
      </c>
      <c r="E7369" s="14">
        <f>IF(D7369="","",D7369-TODAY())</f>
        <v/>
      </c>
      <c r="F7369">
        <f>IF(D7369="","",IF(E7369&lt;0,"VENCIDO",IF(E7369&lt;=30,"VENCE EM &lt;= 30 DIAS",IF(E7369&lt;=60,"ATENCAO (31-60 DIAS)","OK"))))</f>
        <v/>
      </c>
      <c r="G7369" s="14">
        <f>SUMIFS(Lancamentos!$G:$G,Lancamentos!$C:$C,$A7369,Lancamentos!$E:$E,$C7369,Lancamentos!$B:$B,"ENTRADA")</f>
        <v/>
      </c>
      <c r="H7369" s="14">
        <f>SUMIFS(Lancamentos!$G:$G,Lancamentos!$C:$C,$A7369,Lancamentos!$E:$E,$C7369,Lancamentos!$B:$B,"SAIDA_USO")</f>
        <v/>
      </c>
      <c r="I7369" s="14">
        <f>SUMIFS(Lancamentos!$G:$G,Lancamentos!$C:$C,$A7369,Lancamentos!$E:$E,$C7369,Lancamentos!$B:$B,"SAIDA_DESCARTE")</f>
        <v/>
      </c>
      <c r="J7369" s="14">
        <f>G7369-H7369-I7369</f>
        <v/>
      </c>
      <c r="K7369">
        <f>IF(A7369="","",IF(J7369&lt;=IFERROR(VLOOKUP(A7369,Produtos!$A:$E,5,FALSE),0),"ABAIXO DO MINIMO","OK"))</f>
        <v/>
      </c>
    </row>
    <row r="7370">
      <c r="B7370">
        <f>IFERROR(VLOOKUP(A7370,Produtos!A:B,2,FALSE),"")</f>
        <v/>
      </c>
      <c r="D7370" s="10">
        <f>IFERROR(INDEX(Lotes!$E:$E,MATCH(1,(Lotes!$A:$A=A7370)*(Lotes!$C:$C=C7370),0)),"")</f>
        <v/>
      </c>
      <c r="E7370" s="14">
        <f>IF(D7370="","",D7370-TODAY())</f>
        <v/>
      </c>
      <c r="F7370">
        <f>IF(D7370="","",IF(E7370&lt;0,"VENCIDO",IF(E7370&lt;=30,"VENCE EM &lt;= 30 DIAS",IF(E7370&lt;=60,"ATENCAO (31-60 DIAS)","OK"))))</f>
        <v/>
      </c>
      <c r="G7370" s="14">
        <f>SUMIFS(Lancamentos!$G:$G,Lancamentos!$C:$C,$A7370,Lancamentos!$E:$E,$C7370,Lancamentos!$B:$B,"ENTRADA")</f>
        <v/>
      </c>
      <c r="H7370" s="14">
        <f>SUMIFS(Lancamentos!$G:$G,Lancamentos!$C:$C,$A7370,Lancamentos!$E:$E,$C7370,Lancamentos!$B:$B,"SAIDA_USO")</f>
        <v/>
      </c>
      <c r="I7370" s="14">
        <f>SUMIFS(Lancamentos!$G:$G,Lancamentos!$C:$C,$A7370,Lancamentos!$E:$E,$C7370,Lancamentos!$B:$B,"SAIDA_DESCARTE")</f>
        <v/>
      </c>
      <c r="J7370" s="14">
        <f>G7370-H7370-I7370</f>
        <v/>
      </c>
      <c r="K7370">
        <f>IF(A7370="","",IF(J7370&lt;=IFERROR(VLOOKUP(A7370,Produtos!$A:$E,5,FALSE),0),"ABAIXO DO MINIMO","OK"))</f>
        <v/>
      </c>
    </row>
    <row r="7371">
      <c r="B7371">
        <f>IFERROR(VLOOKUP(A7371,Produtos!A:B,2,FALSE),"")</f>
        <v/>
      </c>
      <c r="D7371" s="10">
        <f>IFERROR(INDEX(Lotes!$E:$E,MATCH(1,(Lotes!$A:$A=A7371)*(Lotes!$C:$C=C7371),0)),"")</f>
        <v/>
      </c>
      <c r="E7371" s="14">
        <f>IF(D7371="","",D7371-TODAY())</f>
        <v/>
      </c>
      <c r="F7371">
        <f>IF(D7371="","",IF(E7371&lt;0,"VENCIDO",IF(E7371&lt;=30,"VENCE EM &lt;= 30 DIAS",IF(E7371&lt;=60,"ATENCAO (31-60 DIAS)","OK"))))</f>
        <v/>
      </c>
      <c r="G7371" s="14">
        <f>SUMIFS(Lancamentos!$G:$G,Lancamentos!$C:$C,$A7371,Lancamentos!$E:$E,$C7371,Lancamentos!$B:$B,"ENTRADA")</f>
        <v/>
      </c>
      <c r="H7371" s="14">
        <f>SUMIFS(Lancamentos!$G:$G,Lancamentos!$C:$C,$A7371,Lancamentos!$E:$E,$C7371,Lancamentos!$B:$B,"SAIDA_USO")</f>
        <v/>
      </c>
      <c r="I7371" s="14">
        <f>SUMIFS(Lancamentos!$G:$G,Lancamentos!$C:$C,$A7371,Lancamentos!$E:$E,$C7371,Lancamentos!$B:$B,"SAIDA_DESCARTE")</f>
        <v/>
      </c>
      <c r="J7371" s="14">
        <f>G7371-H7371-I7371</f>
        <v/>
      </c>
      <c r="K7371">
        <f>IF(A7371="","",IF(J7371&lt;=IFERROR(VLOOKUP(A7371,Produtos!$A:$E,5,FALSE),0),"ABAIXO DO MINIMO","OK"))</f>
        <v/>
      </c>
    </row>
    <row r="7372">
      <c r="B7372">
        <f>IFERROR(VLOOKUP(A7372,Produtos!A:B,2,FALSE),"")</f>
        <v/>
      </c>
      <c r="D7372" s="10">
        <f>IFERROR(INDEX(Lotes!$E:$E,MATCH(1,(Lotes!$A:$A=A7372)*(Lotes!$C:$C=C7372),0)),"")</f>
        <v/>
      </c>
      <c r="E7372" s="14">
        <f>IF(D7372="","",D7372-TODAY())</f>
        <v/>
      </c>
      <c r="F7372">
        <f>IF(D7372="","",IF(E7372&lt;0,"VENCIDO",IF(E7372&lt;=30,"VENCE EM &lt;= 30 DIAS",IF(E7372&lt;=60,"ATENCAO (31-60 DIAS)","OK"))))</f>
        <v/>
      </c>
      <c r="G7372" s="14">
        <f>SUMIFS(Lancamentos!$G:$G,Lancamentos!$C:$C,$A7372,Lancamentos!$E:$E,$C7372,Lancamentos!$B:$B,"ENTRADA")</f>
        <v/>
      </c>
      <c r="H7372" s="14">
        <f>SUMIFS(Lancamentos!$G:$G,Lancamentos!$C:$C,$A7372,Lancamentos!$E:$E,$C7372,Lancamentos!$B:$B,"SAIDA_USO")</f>
        <v/>
      </c>
      <c r="I7372" s="14">
        <f>SUMIFS(Lancamentos!$G:$G,Lancamentos!$C:$C,$A7372,Lancamentos!$E:$E,$C7372,Lancamentos!$B:$B,"SAIDA_DESCARTE")</f>
        <v/>
      </c>
      <c r="J7372" s="14">
        <f>G7372-H7372-I7372</f>
        <v/>
      </c>
      <c r="K7372">
        <f>IF(A7372="","",IF(J7372&lt;=IFERROR(VLOOKUP(A7372,Produtos!$A:$E,5,FALSE),0),"ABAIXO DO MINIMO","OK"))</f>
        <v/>
      </c>
    </row>
    <row r="7373">
      <c r="B7373">
        <f>IFERROR(VLOOKUP(A7373,Produtos!A:B,2,FALSE),"")</f>
        <v/>
      </c>
      <c r="D7373" s="10">
        <f>IFERROR(INDEX(Lotes!$E:$E,MATCH(1,(Lotes!$A:$A=A7373)*(Lotes!$C:$C=C7373),0)),"")</f>
        <v/>
      </c>
      <c r="E7373" s="14">
        <f>IF(D7373="","",D7373-TODAY())</f>
        <v/>
      </c>
      <c r="F7373">
        <f>IF(D7373="","",IF(E7373&lt;0,"VENCIDO",IF(E7373&lt;=30,"VENCE EM &lt;= 30 DIAS",IF(E7373&lt;=60,"ATENCAO (31-60 DIAS)","OK"))))</f>
        <v/>
      </c>
      <c r="G7373" s="14">
        <f>SUMIFS(Lancamentos!$G:$G,Lancamentos!$C:$C,$A7373,Lancamentos!$E:$E,$C7373,Lancamentos!$B:$B,"ENTRADA")</f>
        <v/>
      </c>
      <c r="H7373" s="14">
        <f>SUMIFS(Lancamentos!$G:$G,Lancamentos!$C:$C,$A7373,Lancamentos!$E:$E,$C7373,Lancamentos!$B:$B,"SAIDA_USO")</f>
        <v/>
      </c>
      <c r="I7373" s="14">
        <f>SUMIFS(Lancamentos!$G:$G,Lancamentos!$C:$C,$A7373,Lancamentos!$E:$E,$C7373,Lancamentos!$B:$B,"SAIDA_DESCARTE")</f>
        <v/>
      </c>
      <c r="J7373" s="14">
        <f>G7373-H7373-I7373</f>
        <v/>
      </c>
      <c r="K7373">
        <f>IF(A7373="","",IF(J7373&lt;=IFERROR(VLOOKUP(A7373,Produtos!$A:$E,5,FALSE),0),"ABAIXO DO MINIMO","OK"))</f>
        <v/>
      </c>
    </row>
    <row r="7374">
      <c r="B7374">
        <f>IFERROR(VLOOKUP(A7374,Produtos!A:B,2,FALSE),"")</f>
        <v/>
      </c>
      <c r="D7374" s="10">
        <f>IFERROR(INDEX(Lotes!$E:$E,MATCH(1,(Lotes!$A:$A=A7374)*(Lotes!$C:$C=C7374),0)),"")</f>
        <v/>
      </c>
      <c r="E7374" s="14">
        <f>IF(D7374="","",D7374-TODAY())</f>
        <v/>
      </c>
      <c r="F7374">
        <f>IF(D7374="","",IF(E7374&lt;0,"VENCIDO",IF(E7374&lt;=30,"VENCE EM &lt;= 30 DIAS",IF(E7374&lt;=60,"ATENCAO (31-60 DIAS)","OK"))))</f>
        <v/>
      </c>
      <c r="G7374" s="14">
        <f>SUMIFS(Lancamentos!$G:$G,Lancamentos!$C:$C,$A7374,Lancamentos!$E:$E,$C7374,Lancamentos!$B:$B,"ENTRADA")</f>
        <v/>
      </c>
      <c r="H7374" s="14">
        <f>SUMIFS(Lancamentos!$G:$G,Lancamentos!$C:$C,$A7374,Lancamentos!$E:$E,$C7374,Lancamentos!$B:$B,"SAIDA_USO")</f>
        <v/>
      </c>
      <c r="I7374" s="14">
        <f>SUMIFS(Lancamentos!$G:$G,Lancamentos!$C:$C,$A7374,Lancamentos!$E:$E,$C7374,Lancamentos!$B:$B,"SAIDA_DESCARTE")</f>
        <v/>
      </c>
      <c r="J7374" s="14">
        <f>G7374-H7374-I7374</f>
        <v/>
      </c>
      <c r="K7374">
        <f>IF(A7374="","",IF(J7374&lt;=IFERROR(VLOOKUP(A7374,Produtos!$A:$E,5,FALSE),0),"ABAIXO DO MINIMO","OK"))</f>
        <v/>
      </c>
    </row>
    <row r="7375">
      <c r="B7375">
        <f>IFERROR(VLOOKUP(A7375,Produtos!A:B,2,FALSE),"")</f>
        <v/>
      </c>
      <c r="D7375" s="10">
        <f>IFERROR(INDEX(Lotes!$E:$E,MATCH(1,(Lotes!$A:$A=A7375)*(Lotes!$C:$C=C7375),0)),"")</f>
        <v/>
      </c>
      <c r="E7375" s="14">
        <f>IF(D7375="","",D7375-TODAY())</f>
        <v/>
      </c>
      <c r="F7375">
        <f>IF(D7375="","",IF(E7375&lt;0,"VENCIDO",IF(E7375&lt;=30,"VENCE EM &lt;= 30 DIAS",IF(E7375&lt;=60,"ATENCAO (31-60 DIAS)","OK"))))</f>
        <v/>
      </c>
      <c r="G7375" s="14">
        <f>SUMIFS(Lancamentos!$G:$G,Lancamentos!$C:$C,$A7375,Lancamentos!$E:$E,$C7375,Lancamentos!$B:$B,"ENTRADA")</f>
        <v/>
      </c>
      <c r="H7375" s="14">
        <f>SUMIFS(Lancamentos!$G:$G,Lancamentos!$C:$C,$A7375,Lancamentos!$E:$E,$C7375,Lancamentos!$B:$B,"SAIDA_USO")</f>
        <v/>
      </c>
      <c r="I7375" s="14">
        <f>SUMIFS(Lancamentos!$G:$G,Lancamentos!$C:$C,$A7375,Lancamentos!$E:$E,$C7375,Lancamentos!$B:$B,"SAIDA_DESCARTE")</f>
        <v/>
      </c>
      <c r="J7375" s="14">
        <f>G7375-H7375-I7375</f>
        <v/>
      </c>
      <c r="K7375">
        <f>IF(A7375="","",IF(J7375&lt;=IFERROR(VLOOKUP(A7375,Produtos!$A:$E,5,FALSE),0),"ABAIXO DO MINIMO","OK"))</f>
        <v/>
      </c>
    </row>
    <row r="7376">
      <c r="B7376">
        <f>IFERROR(VLOOKUP(A7376,Produtos!A:B,2,FALSE),"")</f>
        <v/>
      </c>
      <c r="D7376" s="10">
        <f>IFERROR(INDEX(Lotes!$E:$E,MATCH(1,(Lotes!$A:$A=A7376)*(Lotes!$C:$C=C7376),0)),"")</f>
        <v/>
      </c>
      <c r="E7376" s="14">
        <f>IF(D7376="","",D7376-TODAY())</f>
        <v/>
      </c>
      <c r="F7376">
        <f>IF(D7376="","",IF(E7376&lt;0,"VENCIDO",IF(E7376&lt;=30,"VENCE EM &lt;= 30 DIAS",IF(E7376&lt;=60,"ATENCAO (31-60 DIAS)","OK"))))</f>
        <v/>
      </c>
      <c r="G7376" s="14">
        <f>SUMIFS(Lancamentos!$G:$G,Lancamentos!$C:$C,$A7376,Lancamentos!$E:$E,$C7376,Lancamentos!$B:$B,"ENTRADA")</f>
        <v/>
      </c>
      <c r="H7376" s="14">
        <f>SUMIFS(Lancamentos!$G:$G,Lancamentos!$C:$C,$A7376,Lancamentos!$E:$E,$C7376,Lancamentos!$B:$B,"SAIDA_USO")</f>
        <v/>
      </c>
      <c r="I7376" s="14">
        <f>SUMIFS(Lancamentos!$G:$G,Lancamentos!$C:$C,$A7376,Lancamentos!$E:$E,$C7376,Lancamentos!$B:$B,"SAIDA_DESCARTE")</f>
        <v/>
      </c>
      <c r="J7376" s="14">
        <f>G7376-H7376-I7376</f>
        <v/>
      </c>
      <c r="K7376">
        <f>IF(A7376="","",IF(J7376&lt;=IFERROR(VLOOKUP(A7376,Produtos!$A:$E,5,FALSE),0),"ABAIXO DO MINIMO","OK"))</f>
        <v/>
      </c>
    </row>
    <row r="7377">
      <c r="B7377">
        <f>IFERROR(VLOOKUP(A7377,Produtos!A:B,2,FALSE),"")</f>
        <v/>
      </c>
      <c r="D7377" s="10">
        <f>IFERROR(INDEX(Lotes!$E:$E,MATCH(1,(Lotes!$A:$A=A7377)*(Lotes!$C:$C=C7377),0)),"")</f>
        <v/>
      </c>
      <c r="E7377" s="14">
        <f>IF(D7377="","",D7377-TODAY())</f>
        <v/>
      </c>
      <c r="F7377">
        <f>IF(D7377="","",IF(E7377&lt;0,"VENCIDO",IF(E7377&lt;=30,"VENCE EM &lt;= 30 DIAS",IF(E7377&lt;=60,"ATENCAO (31-60 DIAS)","OK"))))</f>
        <v/>
      </c>
      <c r="G7377" s="14">
        <f>SUMIFS(Lancamentos!$G:$G,Lancamentos!$C:$C,$A7377,Lancamentos!$E:$E,$C7377,Lancamentos!$B:$B,"ENTRADA")</f>
        <v/>
      </c>
      <c r="H7377" s="14">
        <f>SUMIFS(Lancamentos!$G:$G,Lancamentos!$C:$C,$A7377,Lancamentos!$E:$E,$C7377,Lancamentos!$B:$B,"SAIDA_USO")</f>
        <v/>
      </c>
      <c r="I7377" s="14">
        <f>SUMIFS(Lancamentos!$G:$G,Lancamentos!$C:$C,$A7377,Lancamentos!$E:$E,$C7377,Lancamentos!$B:$B,"SAIDA_DESCARTE")</f>
        <v/>
      </c>
      <c r="J7377" s="14">
        <f>G7377-H7377-I7377</f>
        <v/>
      </c>
      <c r="K7377">
        <f>IF(A7377="","",IF(J7377&lt;=IFERROR(VLOOKUP(A7377,Produtos!$A:$E,5,FALSE),0),"ABAIXO DO MINIMO","OK"))</f>
        <v/>
      </c>
    </row>
    <row r="7378">
      <c r="B7378">
        <f>IFERROR(VLOOKUP(A7378,Produtos!A:B,2,FALSE),"")</f>
        <v/>
      </c>
      <c r="D7378" s="10">
        <f>IFERROR(INDEX(Lotes!$E:$E,MATCH(1,(Lotes!$A:$A=A7378)*(Lotes!$C:$C=C7378),0)),"")</f>
        <v/>
      </c>
      <c r="E7378" s="14">
        <f>IF(D7378="","",D7378-TODAY())</f>
        <v/>
      </c>
      <c r="F7378">
        <f>IF(D7378="","",IF(E7378&lt;0,"VENCIDO",IF(E7378&lt;=30,"VENCE EM &lt;= 30 DIAS",IF(E7378&lt;=60,"ATENCAO (31-60 DIAS)","OK"))))</f>
        <v/>
      </c>
      <c r="G7378" s="14">
        <f>SUMIFS(Lancamentos!$G:$G,Lancamentos!$C:$C,$A7378,Lancamentos!$E:$E,$C7378,Lancamentos!$B:$B,"ENTRADA")</f>
        <v/>
      </c>
      <c r="H7378" s="14">
        <f>SUMIFS(Lancamentos!$G:$G,Lancamentos!$C:$C,$A7378,Lancamentos!$E:$E,$C7378,Lancamentos!$B:$B,"SAIDA_USO")</f>
        <v/>
      </c>
      <c r="I7378" s="14">
        <f>SUMIFS(Lancamentos!$G:$G,Lancamentos!$C:$C,$A7378,Lancamentos!$E:$E,$C7378,Lancamentos!$B:$B,"SAIDA_DESCARTE")</f>
        <v/>
      </c>
      <c r="J7378" s="14">
        <f>G7378-H7378-I7378</f>
        <v/>
      </c>
      <c r="K7378">
        <f>IF(A7378="","",IF(J7378&lt;=IFERROR(VLOOKUP(A7378,Produtos!$A:$E,5,FALSE),0),"ABAIXO DO MINIMO","OK"))</f>
        <v/>
      </c>
    </row>
    <row r="7379">
      <c r="B7379">
        <f>IFERROR(VLOOKUP(A7379,Produtos!A:B,2,FALSE),"")</f>
        <v/>
      </c>
      <c r="D7379" s="10">
        <f>IFERROR(INDEX(Lotes!$E:$E,MATCH(1,(Lotes!$A:$A=A7379)*(Lotes!$C:$C=C7379),0)),"")</f>
        <v/>
      </c>
      <c r="E7379" s="14">
        <f>IF(D7379="","",D7379-TODAY())</f>
        <v/>
      </c>
      <c r="F7379">
        <f>IF(D7379="","",IF(E7379&lt;0,"VENCIDO",IF(E7379&lt;=30,"VENCE EM &lt;= 30 DIAS",IF(E7379&lt;=60,"ATENCAO (31-60 DIAS)","OK"))))</f>
        <v/>
      </c>
      <c r="G7379" s="14">
        <f>SUMIFS(Lancamentos!$G:$G,Lancamentos!$C:$C,$A7379,Lancamentos!$E:$E,$C7379,Lancamentos!$B:$B,"ENTRADA")</f>
        <v/>
      </c>
      <c r="H7379" s="14">
        <f>SUMIFS(Lancamentos!$G:$G,Lancamentos!$C:$C,$A7379,Lancamentos!$E:$E,$C7379,Lancamentos!$B:$B,"SAIDA_USO")</f>
        <v/>
      </c>
      <c r="I7379" s="14">
        <f>SUMIFS(Lancamentos!$G:$G,Lancamentos!$C:$C,$A7379,Lancamentos!$E:$E,$C7379,Lancamentos!$B:$B,"SAIDA_DESCARTE")</f>
        <v/>
      </c>
      <c r="J7379" s="14">
        <f>G7379-H7379-I7379</f>
        <v/>
      </c>
      <c r="K7379">
        <f>IF(A7379="","",IF(J7379&lt;=IFERROR(VLOOKUP(A7379,Produtos!$A:$E,5,FALSE),0),"ABAIXO DO MINIMO","OK"))</f>
        <v/>
      </c>
    </row>
    <row r="7380">
      <c r="B7380">
        <f>IFERROR(VLOOKUP(A7380,Produtos!A:B,2,FALSE),"")</f>
        <v/>
      </c>
      <c r="D7380" s="10">
        <f>IFERROR(INDEX(Lotes!$E:$E,MATCH(1,(Lotes!$A:$A=A7380)*(Lotes!$C:$C=C7380),0)),"")</f>
        <v/>
      </c>
      <c r="E7380" s="14">
        <f>IF(D7380="","",D7380-TODAY())</f>
        <v/>
      </c>
      <c r="F7380">
        <f>IF(D7380="","",IF(E7380&lt;0,"VENCIDO",IF(E7380&lt;=30,"VENCE EM &lt;= 30 DIAS",IF(E7380&lt;=60,"ATENCAO (31-60 DIAS)","OK"))))</f>
        <v/>
      </c>
      <c r="G7380" s="14">
        <f>SUMIFS(Lancamentos!$G:$G,Lancamentos!$C:$C,$A7380,Lancamentos!$E:$E,$C7380,Lancamentos!$B:$B,"ENTRADA")</f>
        <v/>
      </c>
      <c r="H7380" s="14">
        <f>SUMIFS(Lancamentos!$G:$G,Lancamentos!$C:$C,$A7380,Lancamentos!$E:$E,$C7380,Lancamentos!$B:$B,"SAIDA_USO")</f>
        <v/>
      </c>
      <c r="I7380" s="14">
        <f>SUMIFS(Lancamentos!$G:$G,Lancamentos!$C:$C,$A7380,Lancamentos!$E:$E,$C7380,Lancamentos!$B:$B,"SAIDA_DESCARTE")</f>
        <v/>
      </c>
      <c r="J7380" s="14">
        <f>G7380-H7380-I7380</f>
        <v/>
      </c>
      <c r="K7380">
        <f>IF(A7380="","",IF(J7380&lt;=IFERROR(VLOOKUP(A7380,Produtos!$A:$E,5,FALSE),0),"ABAIXO DO MINIMO","OK"))</f>
        <v/>
      </c>
    </row>
    <row r="7381">
      <c r="B7381">
        <f>IFERROR(VLOOKUP(A7381,Produtos!A:B,2,FALSE),"")</f>
        <v/>
      </c>
      <c r="D7381" s="10">
        <f>IFERROR(INDEX(Lotes!$E:$E,MATCH(1,(Lotes!$A:$A=A7381)*(Lotes!$C:$C=C7381),0)),"")</f>
        <v/>
      </c>
      <c r="E7381" s="14">
        <f>IF(D7381="","",D7381-TODAY())</f>
        <v/>
      </c>
      <c r="F7381">
        <f>IF(D7381="","",IF(E7381&lt;0,"VENCIDO",IF(E7381&lt;=30,"VENCE EM &lt;= 30 DIAS",IF(E7381&lt;=60,"ATENCAO (31-60 DIAS)","OK"))))</f>
        <v/>
      </c>
      <c r="G7381" s="14">
        <f>SUMIFS(Lancamentos!$G:$G,Lancamentos!$C:$C,$A7381,Lancamentos!$E:$E,$C7381,Lancamentos!$B:$B,"ENTRADA")</f>
        <v/>
      </c>
      <c r="H7381" s="14">
        <f>SUMIFS(Lancamentos!$G:$G,Lancamentos!$C:$C,$A7381,Lancamentos!$E:$E,$C7381,Lancamentos!$B:$B,"SAIDA_USO")</f>
        <v/>
      </c>
      <c r="I7381" s="14">
        <f>SUMIFS(Lancamentos!$G:$G,Lancamentos!$C:$C,$A7381,Lancamentos!$E:$E,$C7381,Lancamentos!$B:$B,"SAIDA_DESCARTE")</f>
        <v/>
      </c>
      <c r="J7381" s="14">
        <f>G7381-H7381-I7381</f>
        <v/>
      </c>
      <c r="K7381">
        <f>IF(A7381="","",IF(J7381&lt;=IFERROR(VLOOKUP(A7381,Produtos!$A:$E,5,FALSE),0),"ABAIXO DO MINIMO","OK"))</f>
        <v/>
      </c>
    </row>
    <row r="7382">
      <c r="B7382">
        <f>IFERROR(VLOOKUP(A7382,Produtos!A:B,2,FALSE),"")</f>
        <v/>
      </c>
      <c r="D7382" s="10">
        <f>IFERROR(INDEX(Lotes!$E:$E,MATCH(1,(Lotes!$A:$A=A7382)*(Lotes!$C:$C=C7382),0)),"")</f>
        <v/>
      </c>
      <c r="E7382" s="14">
        <f>IF(D7382="","",D7382-TODAY())</f>
        <v/>
      </c>
      <c r="F7382">
        <f>IF(D7382="","",IF(E7382&lt;0,"VENCIDO",IF(E7382&lt;=30,"VENCE EM &lt;= 30 DIAS",IF(E7382&lt;=60,"ATENCAO (31-60 DIAS)","OK"))))</f>
        <v/>
      </c>
      <c r="G7382" s="14">
        <f>SUMIFS(Lancamentos!$G:$G,Lancamentos!$C:$C,$A7382,Lancamentos!$E:$E,$C7382,Lancamentos!$B:$B,"ENTRADA")</f>
        <v/>
      </c>
      <c r="H7382" s="14">
        <f>SUMIFS(Lancamentos!$G:$G,Lancamentos!$C:$C,$A7382,Lancamentos!$E:$E,$C7382,Lancamentos!$B:$B,"SAIDA_USO")</f>
        <v/>
      </c>
      <c r="I7382" s="14">
        <f>SUMIFS(Lancamentos!$G:$G,Lancamentos!$C:$C,$A7382,Lancamentos!$E:$E,$C7382,Lancamentos!$B:$B,"SAIDA_DESCARTE")</f>
        <v/>
      </c>
      <c r="J7382" s="14">
        <f>G7382-H7382-I7382</f>
        <v/>
      </c>
      <c r="K7382">
        <f>IF(A7382="","",IF(J7382&lt;=IFERROR(VLOOKUP(A7382,Produtos!$A:$E,5,FALSE),0),"ABAIXO DO MINIMO","OK"))</f>
        <v/>
      </c>
    </row>
    <row r="7383">
      <c r="B7383">
        <f>IFERROR(VLOOKUP(A7383,Produtos!A:B,2,FALSE),"")</f>
        <v/>
      </c>
      <c r="D7383" s="10">
        <f>IFERROR(INDEX(Lotes!$E:$E,MATCH(1,(Lotes!$A:$A=A7383)*(Lotes!$C:$C=C7383),0)),"")</f>
        <v/>
      </c>
      <c r="E7383" s="14">
        <f>IF(D7383="","",D7383-TODAY())</f>
        <v/>
      </c>
      <c r="F7383">
        <f>IF(D7383="","",IF(E7383&lt;0,"VENCIDO",IF(E7383&lt;=30,"VENCE EM &lt;= 30 DIAS",IF(E7383&lt;=60,"ATENCAO (31-60 DIAS)","OK"))))</f>
        <v/>
      </c>
      <c r="G7383" s="14">
        <f>SUMIFS(Lancamentos!$G:$G,Lancamentos!$C:$C,$A7383,Lancamentos!$E:$E,$C7383,Lancamentos!$B:$B,"ENTRADA")</f>
        <v/>
      </c>
      <c r="H7383" s="14">
        <f>SUMIFS(Lancamentos!$G:$G,Lancamentos!$C:$C,$A7383,Lancamentos!$E:$E,$C7383,Lancamentos!$B:$B,"SAIDA_USO")</f>
        <v/>
      </c>
      <c r="I7383" s="14">
        <f>SUMIFS(Lancamentos!$G:$G,Lancamentos!$C:$C,$A7383,Lancamentos!$E:$E,$C7383,Lancamentos!$B:$B,"SAIDA_DESCARTE")</f>
        <v/>
      </c>
      <c r="J7383" s="14">
        <f>G7383-H7383-I7383</f>
        <v/>
      </c>
      <c r="K7383">
        <f>IF(A7383="","",IF(J7383&lt;=IFERROR(VLOOKUP(A7383,Produtos!$A:$E,5,FALSE),0),"ABAIXO DO MINIMO","OK"))</f>
        <v/>
      </c>
    </row>
    <row r="7384">
      <c r="B7384">
        <f>IFERROR(VLOOKUP(A7384,Produtos!A:B,2,FALSE),"")</f>
        <v/>
      </c>
      <c r="D7384" s="10">
        <f>IFERROR(INDEX(Lotes!$E:$E,MATCH(1,(Lotes!$A:$A=A7384)*(Lotes!$C:$C=C7384),0)),"")</f>
        <v/>
      </c>
      <c r="E7384" s="14">
        <f>IF(D7384="","",D7384-TODAY())</f>
        <v/>
      </c>
      <c r="F7384">
        <f>IF(D7384="","",IF(E7384&lt;0,"VENCIDO",IF(E7384&lt;=30,"VENCE EM &lt;= 30 DIAS",IF(E7384&lt;=60,"ATENCAO (31-60 DIAS)","OK"))))</f>
        <v/>
      </c>
      <c r="G7384" s="14">
        <f>SUMIFS(Lancamentos!$G:$G,Lancamentos!$C:$C,$A7384,Lancamentos!$E:$E,$C7384,Lancamentos!$B:$B,"ENTRADA")</f>
        <v/>
      </c>
      <c r="H7384" s="14">
        <f>SUMIFS(Lancamentos!$G:$G,Lancamentos!$C:$C,$A7384,Lancamentos!$E:$E,$C7384,Lancamentos!$B:$B,"SAIDA_USO")</f>
        <v/>
      </c>
      <c r="I7384" s="14">
        <f>SUMIFS(Lancamentos!$G:$G,Lancamentos!$C:$C,$A7384,Lancamentos!$E:$E,$C7384,Lancamentos!$B:$B,"SAIDA_DESCARTE")</f>
        <v/>
      </c>
      <c r="J7384" s="14">
        <f>G7384-H7384-I7384</f>
        <v/>
      </c>
      <c r="K7384">
        <f>IF(A7384="","",IF(J7384&lt;=IFERROR(VLOOKUP(A7384,Produtos!$A:$E,5,FALSE),0),"ABAIXO DO MINIMO","OK"))</f>
        <v/>
      </c>
    </row>
    <row r="7385">
      <c r="B7385">
        <f>IFERROR(VLOOKUP(A7385,Produtos!A:B,2,FALSE),"")</f>
        <v/>
      </c>
      <c r="D7385" s="10">
        <f>IFERROR(INDEX(Lotes!$E:$E,MATCH(1,(Lotes!$A:$A=A7385)*(Lotes!$C:$C=C7385),0)),"")</f>
        <v/>
      </c>
      <c r="E7385" s="14">
        <f>IF(D7385="","",D7385-TODAY())</f>
        <v/>
      </c>
      <c r="F7385">
        <f>IF(D7385="","",IF(E7385&lt;0,"VENCIDO",IF(E7385&lt;=30,"VENCE EM &lt;= 30 DIAS",IF(E7385&lt;=60,"ATENCAO (31-60 DIAS)","OK"))))</f>
        <v/>
      </c>
      <c r="G7385" s="14">
        <f>SUMIFS(Lancamentos!$G:$G,Lancamentos!$C:$C,$A7385,Lancamentos!$E:$E,$C7385,Lancamentos!$B:$B,"ENTRADA")</f>
        <v/>
      </c>
      <c r="H7385" s="14">
        <f>SUMIFS(Lancamentos!$G:$G,Lancamentos!$C:$C,$A7385,Lancamentos!$E:$E,$C7385,Lancamentos!$B:$B,"SAIDA_USO")</f>
        <v/>
      </c>
      <c r="I7385" s="14">
        <f>SUMIFS(Lancamentos!$G:$G,Lancamentos!$C:$C,$A7385,Lancamentos!$E:$E,$C7385,Lancamentos!$B:$B,"SAIDA_DESCARTE")</f>
        <v/>
      </c>
      <c r="J7385" s="14">
        <f>G7385-H7385-I7385</f>
        <v/>
      </c>
      <c r="K7385">
        <f>IF(A7385="","",IF(J7385&lt;=IFERROR(VLOOKUP(A7385,Produtos!$A:$E,5,FALSE),0),"ABAIXO DO MINIMO","OK"))</f>
        <v/>
      </c>
    </row>
    <row r="7386">
      <c r="B7386">
        <f>IFERROR(VLOOKUP(A7386,Produtos!A:B,2,FALSE),"")</f>
        <v/>
      </c>
      <c r="D7386" s="10">
        <f>IFERROR(INDEX(Lotes!$E:$E,MATCH(1,(Lotes!$A:$A=A7386)*(Lotes!$C:$C=C7386),0)),"")</f>
        <v/>
      </c>
      <c r="E7386" s="14">
        <f>IF(D7386="","",D7386-TODAY())</f>
        <v/>
      </c>
      <c r="F7386">
        <f>IF(D7386="","",IF(E7386&lt;0,"VENCIDO",IF(E7386&lt;=30,"VENCE EM &lt;= 30 DIAS",IF(E7386&lt;=60,"ATENCAO (31-60 DIAS)","OK"))))</f>
        <v/>
      </c>
      <c r="G7386" s="14">
        <f>SUMIFS(Lancamentos!$G:$G,Lancamentos!$C:$C,$A7386,Lancamentos!$E:$E,$C7386,Lancamentos!$B:$B,"ENTRADA")</f>
        <v/>
      </c>
      <c r="H7386" s="14">
        <f>SUMIFS(Lancamentos!$G:$G,Lancamentos!$C:$C,$A7386,Lancamentos!$E:$E,$C7386,Lancamentos!$B:$B,"SAIDA_USO")</f>
        <v/>
      </c>
      <c r="I7386" s="14">
        <f>SUMIFS(Lancamentos!$G:$G,Lancamentos!$C:$C,$A7386,Lancamentos!$E:$E,$C7386,Lancamentos!$B:$B,"SAIDA_DESCARTE")</f>
        <v/>
      </c>
      <c r="J7386" s="14">
        <f>G7386-H7386-I7386</f>
        <v/>
      </c>
      <c r="K7386">
        <f>IF(A7386="","",IF(J7386&lt;=IFERROR(VLOOKUP(A7386,Produtos!$A:$E,5,FALSE),0),"ABAIXO DO MINIMO","OK"))</f>
        <v/>
      </c>
    </row>
    <row r="7387">
      <c r="B7387">
        <f>IFERROR(VLOOKUP(A7387,Produtos!A:B,2,FALSE),"")</f>
        <v/>
      </c>
      <c r="D7387" s="10">
        <f>IFERROR(INDEX(Lotes!$E:$E,MATCH(1,(Lotes!$A:$A=A7387)*(Lotes!$C:$C=C7387),0)),"")</f>
        <v/>
      </c>
      <c r="E7387" s="14">
        <f>IF(D7387="","",D7387-TODAY())</f>
        <v/>
      </c>
      <c r="F7387">
        <f>IF(D7387="","",IF(E7387&lt;0,"VENCIDO",IF(E7387&lt;=30,"VENCE EM &lt;= 30 DIAS",IF(E7387&lt;=60,"ATENCAO (31-60 DIAS)","OK"))))</f>
        <v/>
      </c>
      <c r="G7387" s="14">
        <f>SUMIFS(Lancamentos!$G:$G,Lancamentos!$C:$C,$A7387,Lancamentos!$E:$E,$C7387,Lancamentos!$B:$B,"ENTRADA")</f>
        <v/>
      </c>
      <c r="H7387" s="14">
        <f>SUMIFS(Lancamentos!$G:$G,Lancamentos!$C:$C,$A7387,Lancamentos!$E:$E,$C7387,Lancamentos!$B:$B,"SAIDA_USO")</f>
        <v/>
      </c>
      <c r="I7387" s="14">
        <f>SUMIFS(Lancamentos!$G:$G,Lancamentos!$C:$C,$A7387,Lancamentos!$E:$E,$C7387,Lancamentos!$B:$B,"SAIDA_DESCARTE")</f>
        <v/>
      </c>
      <c r="J7387" s="14">
        <f>G7387-H7387-I7387</f>
        <v/>
      </c>
      <c r="K7387">
        <f>IF(A7387="","",IF(J7387&lt;=IFERROR(VLOOKUP(A7387,Produtos!$A:$E,5,FALSE),0),"ABAIXO DO MINIMO","OK"))</f>
        <v/>
      </c>
    </row>
    <row r="7388">
      <c r="B7388">
        <f>IFERROR(VLOOKUP(A7388,Produtos!A:B,2,FALSE),"")</f>
        <v/>
      </c>
      <c r="D7388" s="10">
        <f>IFERROR(INDEX(Lotes!$E:$E,MATCH(1,(Lotes!$A:$A=A7388)*(Lotes!$C:$C=C7388),0)),"")</f>
        <v/>
      </c>
      <c r="E7388" s="14">
        <f>IF(D7388="","",D7388-TODAY())</f>
        <v/>
      </c>
      <c r="F7388">
        <f>IF(D7388="","",IF(E7388&lt;0,"VENCIDO",IF(E7388&lt;=30,"VENCE EM &lt;= 30 DIAS",IF(E7388&lt;=60,"ATENCAO (31-60 DIAS)","OK"))))</f>
        <v/>
      </c>
      <c r="G7388" s="14">
        <f>SUMIFS(Lancamentos!$G:$G,Lancamentos!$C:$C,$A7388,Lancamentos!$E:$E,$C7388,Lancamentos!$B:$B,"ENTRADA")</f>
        <v/>
      </c>
      <c r="H7388" s="14">
        <f>SUMIFS(Lancamentos!$G:$G,Lancamentos!$C:$C,$A7388,Lancamentos!$E:$E,$C7388,Lancamentos!$B:$B,"SAIDA_USO")</f>
        <v/>
      </c>
      <c r="I7388" s="14">
        <f>SUMIFS(Lancamentos!$G:$G,Lancamentos!$C:$C,$A7388,Lancamentos!$E:$E,$C7388,Lancamentos!$B:$B,"SAIDA_DESCARTE")</f>
        <v/>
      </c>
      <c r="J7388" s="14">
        <f>G7388-H7388-I7388</f>
        <v/>
      </c>
      <c r="K7388">
        <f>IF(A7388="","",IF(J7388&lt;=IFERROR(VLOOKUP(A7388,Produtos!$A:$E,5,FALSE),0),"ABAIXO DO MINIMO","OK"))</f>
        <v/>
      </c>
    </row>
    <row r="7389">
      <c r="B7389">
        <f>IFERROR(VLOOKUP(A7389,Produtos!A:B,2,FALSE),"")</f>
        <v/>
      </c>
      <c r="D7389" s="10">
        <f>IFERROR(INDEX(Lotes!$E:$E,MATCH(1,(Lotes!$A:$A=A7389)*(Lotes!$C:$C=C7389),0)),"")</f>
        <v/>
      </c>
      <c r="E7389" s="14">
        <f>IF(D7389="","",D7389-TODAY())</f>
        <v/>
      </c>
      <c r="F7389">
        <f>IF(D7389="","",IF(E7389&lt;0,"VENCIDO",IF(E7389&lt;=30,"VENCE EM &lt;= 30 DIAS",IF(E7389&lt;=60,"ATENCAO (31-60 DIAS)","OK"))))</f>
        <v/>
      </c>
      <c r="G7389" s="14">
        <f>SUMIFS(Lancamentos!$G:$G,Lancamentos!$C:$C,$A7389,Lancamentos!$E:$E,$C7389,Lancamentos!$B:$B,"ENTRADA")</f>
        <v/>
      </c>
      <c r="H7389" s="14">
        <f>SUMIFS(Lancamentos!$G:$G,Lancamentos!$C:$C,$A7389,Lancamentos!$E:$E,$C7389,Lancamentos!$B:$B,"SAIDA_USO")</f>
        <v/>
      </c>
      <c r="I7389" s="14">
        <f>SUMIFS(Lancamentos!$G:$G,Lancamentos!$C:$C,$A7389,Lancamentos!$E:$E,$C7389,Lancamentos!$B:$B,"SAIDA_DESCARTE")</f>
        <v/>
      </c>
      <c r="J7389" s="14">
        <f>G7389-H7389-I7389</f>
        <v/>
      </c>
      <c r="K7389">
        <f>IF(A7389="","",IF(J7389&lt;=IFERROR(VLOOKUP(A7389,Produtos!$A:$E,5,FALSE),0),"ABAIXO DO MINIMO","OK"))</f>
        <v/>
      </c>
    </row>
    <row r="7390">
      <c r="B7390">
        <f>IFERROR(VLOOKUP(A7390,Produtos!A:B,2,FALSE),"")</f>
        <v/>
      </c>
      <c r="D7390" s="10">
        <f>IFERROR(INDEX(Lotes!$E:$E,MATCH(1,(Lotes!$A:$A=A7390)*(Lotes!$C:$C=C7390),0)),"")</f>
        <v/>
      </c>
      <c r="E7390" s="14">
        <f>IF(D7390="","",D7390-TODAY())</f>
        <v/>
      </c>
      <c r="F7390">
        <f>IF(D7390="","",IF(E7390&lt;0,"VENCIDO",IF(E7390&lt;=30,"VENCE EM &lt;= 30 DIAS",IF(E7390&lt;=60,"ATENCAO (31-60 DIAS)","OK"))))</f>
        <v/>
      </c>
      <c r="G7390" s="14">
        <f>SUMIFS(Lancamentos!$G:$G,Lancamentos!$C:$C,$A7390,Lancamentos!$E:$E,$C7390,Lancamentos!$B:$B,"ENTRADA")</f>
        <v/>
      </c>
      <c r="H7390" s="14">
        <f>SUMIFS(Lancamentos!$G:$G,Lancamentos!$C:$C,$A7390,Lancamentos!$E:$E,$C7390,Lancamentos!$B:$B,"SAIDA_USO")</f>
        <v/>
      </c>
      <c r="I7390" s="14">
        <f>SUMIFS(Lancamentos!$G:$G,Lancamentos!$C:$C,$A7390,Lancamentos!$E:$E,$C7390,Lancamentos!$B:$B,"SAIDA_DESCARTE")</f>
        <v/>
      </c>
      <c r="J7390" s="14">
        <f>G7390-H7390-I7390</f>
        <v/>
      </c>
      <c r="K7390">
        <f>IF(A7390="","",IF(J7390&lt;=IFERROR(VLOOKUP(A7390,Produtos!$A:$E,5,FALSE),0),"ABAIXO DO MINIMO","OK"))</f>
        <v/>
      </c>
    </row>
    <row r="7391">
      <c r="B7391">
        <f>IFERROR(VLOOKUP(A7391,Produtos!A:B,2,FALSE),"")</f>
        <v/>
      </c>
      <c r="D7391" s="10">
        <f>IFERROR(INDEX(Lotes!$E:$E,MATCH(1,(Lotes!$A:$A=A7391)*(Lotes!$C:$C=C7391),0)),"")</f>
        <v/>
      </c>
      <c r="E7391" s="14">
        <f>IF(D7391="","",D7391-TODAY())</f>
        <v/>
      </c>
      <c r="F7391">
        <f>IF(D7391="","",IF(E7391&lt;0,"VENCIDO",IF(E7391&lt;=30,"VENCE EM &lt;= 30 DIAS",IF(E7391&lt;=60,"ATENCAO (31-60 DIAS)","OK"))))</f>
        <v/>
      </c>
      <c r="G7391" s="14">
        <f>SUMIFS(Lancamentos!$G:$G,Lancamentos!$C:$C,$A7391,Lancamentos!$E:$E,$C7391,Lancamentos!$B:$B,"ENTRADA")</f>
        <v/>
      </c>
      <c r="H7391" s="14">
        <f>SUMIFS(Lancamentos!$G:$G,Lancamentos!$C:$C,$A7391,Lancamentos!$E:$E,$C7391,Lancamentos!$B:$B,"SAIDA_USO")</f>
        <v/>
      </c>
      <c r="I7391" s="14">
        <f>SUMIFS(Lancamentos!$G:$G,Lancamentos!$C:$C,$A7391,Lancamentos!$E:$E,$C7391,Lancamentos!$B:$B,"SAIDA_DESCARTE")</f>
        <v/>
      </c>
      <c r="J7391" s="14">
        <f>G7391-H7391-I7391</f>
        <v/>
      </c>
      <c r="K7391">
        <f>IF(A7391="","",IF(J7391&lt;=IFERROR(VLOOKUP(A7391,Produtos!$A:$E,5,FALSE),0),"ABAIXO DO MINIMO","OK"))</f>
        <v/>
      </c>
    </row>
    <row r="7392">
      <c r="B7392">
        <f>IFERROR(VLOOKUP(A7392,Produtos!A:B,2,FALSE),"")</f>
        <v/>
      </c>
      <c r="D7392" s="10">
        <f>IFERROR(INDEX(Lotes!$E:$E,MATCH(1,(Lotes!$A:$A=A7392)*(Lotes!$C:$C=C7392),0)),"")</f>
        <v/>
      </c>
      <c r="E7392" s="14">
        <f>IF(D7392="","",D7392-TODAY())</f>
        <v/>
      </c>
      <c r="F7392">
        <f>IF(D7392="","",IF(E7392&lt;0,"VENCIDO",IF(E7392&lt;=30,"VENCE EM &lt;= 30 DIAS",IF(E7392&lt;=60,"ATENCAO (31-60 DIAS)","OK"))))</f>
        <v/>
      </c>
      <c r="G7392" s="14">
        <f>SUMIFS(Lancamentos!$G:$G,Lancamentos!$C:$C,$A7392,Lancamentos!$E:$E,$C7392,Lancamentos!$B:$B,"ENTRADA")</f>
        <v/>
      </c>
      <c r="H7392" s="14">
        <f>SUMIFS(Lancamentos!$G:$G,Lancamentos!$C:$C,$A7392,Lancamentos!$E:$E,$C7392,Lancamentos!$B:$B,"SAIDA_USO")</f>
        <v/>
      </c>
      <c r="I7392" s="14">
        <f>SUMIFS(Lancamentos!$G:$G,Lancamentos!$C:$C,$A7392,Lancamentos!$E:$E,$C7392,Lancamentos!$B:$B,"SAIDA_DESCARTE")</f>
        <v/>
      </c>
      <c r="J7392" s="14">
        <f>G7392-H7392-I7392</f>
        <v/>
      </c>
      <c r="K7392">
        <f>IF(A7392="","",IF(J7392&lt;=IFERROR(VLOOKUP(A7392,Produtos!$A:$E,5,FALSE),0),"ABAIXO DO MINIMO","OK"))</f>
        <v/>
      </c>
    </row>
    <row r="7393">
      <c r="B7393">
        <f>IFERROR(VLOOKUP(A7393,Produtos!A:B,2,FALSE),"")</f>
        <v/>
      </c>
      <c r="D7393" s="10">
        <f>IFERROR(INDEX(Lotes!$E:$E,MATCH(1,(Lotes!$A:$A=A7393)*(Lotes!$C:$C=C7393),0)),"")</f>
        <v/>
      </c>
      <c r="E7393" s="14">
        <f>IF(D7393="","",D7393-TODAY())</f>
        <v/>
      </c>
      <c r="F7393">
        <f>IF(D7393="","",IF(E7393&lt;0,"VENCIDO",IF(E7393&lt;=30,"VENCE EM &lt;= 30 DIAS",IF(E7393&lt;=60,"ATENCAO (31-60 DIAS)","OK"))))</f>
        <v/>
      </c>
      <c r="G7393" s="14">
        <f>SUMIFS(Lancamentos!$G:$G,Lancamentos!$C:$C,$A7393,Lancamentos!$E:$E,$C7393,Lancamentos!$B:$B,"ENTRADA")</f>
        <v/>
      </c>
      <c r="H7393" s="14">
        <f>SUMIFS(Lancamentos!$G:$G,Lancamentos!$C:$C,$A7393,Lancamentos!$E:$E,$C7393,Lancamentos!$B:$B,"SAIDA_USO")</f>
        <v/>
      </c>
      <c r="I7393" s="14">
        <f>SUMIFS(Lancamentos!$G:$G,Lancamentos!$C:$C,$A7393,Lancamentos!$E:$E,$C7393,Lancamentos!$B:$B,"SAIDA_DESCARTE")</f>
        <v/>
      </c>
      <c r="J7393" s="14">
        <f>G7393-H7393-I7393</f>
        <v/>
      </c>
      <c r="K7393">
        <f>IF(A7393="","",IF(J7393&lt;=IFERROR(VLOOKUP(A7393,Produtos!$A:$E,5,FALSE),0),"ABAIXO DO MINIMO","OK"))</f>
        <v/>
      </c>
    </row>
    <row r="7394">
      <c r="B7394">
        <f>IFERROR(VLOOKUP(A7394,Produtos!A:B,2,FALSE),"")</f>
        <v/>
      </c>
      <c r="D7394" s="10">
        <f>IFERROR(INDEX(Lotes!$E:$E,MATCH(1,(Lotes!$A:$A=A7394)*(Lotes!$C:$C=C7394),0)),"")</f>
        <v/>
      </c>
      <c r="E7394" s="14">
        <f>IF(D7394="","",D7394-TODAY())</f>
        <v/>
      </c>
      <c r="F7394">
        <f>IF(D7394="","",IF(E7394&lt;0,"VENCIDO",IF(E7394&lt;=30,"VENCE EM &lt;= 30 DIAS",IF(E7394&lt;=60,"ATENCAO (31-60 DIAS)","OK"))))</f>
        <v/>
      </c>
      <c r="G7394" s="14">
        <f>SUMIFS(Lancamentos!$G:$G,Lancamentos!$C:$C,$A7394,Lancamentos!$E:$E,$C7394,Lancamentos!$B:$B,"ENTRADA")</f>
        <v/>
      </c>
      <c r="H7394" s="14">
        <f>SUMIFS(Lancamentos!$G:$G,Lancamentos!$C:$C,$A7394,Lancamentos!$E:$E,$C7394,Lancamentos!$B:$B,"SAIDA_USO")</f>
        <v/>
      </c>
      <c r="I7394" s="14">
        <f>SUMIFS(Lancamentos!$G:$G,Lancamentos!$C:$C,$A7394,Lancamentos!$E:$E,$C7394,Lancamentos!$B:$B,"SAIDA_DESCARTE")</f>
        <v/>
      </c>
      <c r="J7394" s="14">
        <f>G7394-H7394-I7394</f>
        <v/>
      </c>
      <c r="K7394">
        <f>IF(A7394="","",IF(J7394&lt;=IFERROR(VLOOKUP(A7394,Produtos!$A:$E,5,FALSE),0),"ABAIXO DO MINIMO","OK"))</f>
        <v/>
      </c>
    </row>
    <row r="7395">
      <c r="B7395">
        <f>IFERROR(VLOOKUP(A7395,Produtos!A:B,2,FALSE),"")</f>
        <v/>
      </c>
      <c r="D7395" s="10">
        <f>IFERROR(INDEX(Lotes!$E:$E,MATCH(1,(Lotes!$A:$A=A7395)*(Lotes!$C:$C=C7395),0)),"")</f>
        <v/>
      </c>
      <c r="E7395" s="14">
        <f>IF(D7395="","",D7395-TODAY())</f>
        <v/>
      </c>
      <c r="F7395">
        <f>IF(D7395="","",IF(E7395&lt;0,"VENCIDO",IF(E7395&lt;=30,"VENCE EM &lt;= 30 DIAS",IF(E7395&lt;=60,"ATENCAO (31-60 DIAS)","OK"))))</f>
        <v/>
      </c>
      <c r="G7395" s="14">
        <f>SUMIFS(Lancamentos!$G:$G,Lancamentos!$C:$C,$A7395,Lancamentos!$E:$E,$C7395,Lancamentos!$B:$B,"ENTRADA")</f>
        <v/>
      </c>
      <c r="H7395" s="14">
        <f>SUMIFS(Lancamentos!$G:$G,Lancamentos!$C:$C,$A7395,Lancamentos!$E:$E,$C7395,Lancamentos!$B:$B,"SAIDA_USO")</f>
        <v/>
      </c>
      <c r="I7395" s="14">
        <f>SUMIFS(Lancamentos!$G:$G,Lancamentos!$C:$C,$A7395,Lancamentos!$E:$E,$C7395,Lancamentos!$B:$B,"SAIDA_DESCARTE")</f>
        <v/>
      </c>
      <c r="J7395" s="14">
        <f>G7395-H7395-I7395</f>
        <v/>
      </c>
      <c r="K7395">
        <f>IF(A7395="","",IF(J7395&lt;=IFERROR(VLOOKUP(A7395,Produtos!$A:$E,5,FALSE),0),"ABAIXO DO MINIMO","OK"))</f>
        <v/>
      </c>
    </row>
    <row r="7396">
      <c r="B7396">
        <f>IFERROR(VLOOKUP(A7396,Produtos!A:B,2,FALSE),"")</f>
        <v/>
      </c>
      <c r="D7396" s="10">
        <f>IFERROR(INDEX(Lotes!$E:$E,MATCH(1,(Lotes!$A:$A=A7396)*(Lotes!$C:$C=C7396),0)),"")</f>
        <v/>
      </c>
      <c r="E7396" s="14">
        <f>IF(D7396="","",D7396-TODAY())</f>
        <v/>
      </c>
      <c r="F7396">
        <f>IF(D7396="","",IF(E7396&lt;0,"VENCIDO",IF(E7396&lt;=30,"VENCE EM &lt;= 30 DIAS",IF(E7396&lt;=60,"ATENCAO (31-60 DIAS)","OK"))))</f>
        <v/>
      </c>
      <c r="G7396" s="14">
        <f>SUMIFS(Lancamentos!$G:$G,Lancamentos!$C:$C,$A7396,Lancamentos!$E:$E,$C7396,Lancamentos!$B:$B,"ENTRADA")</f>
        <v/>
      </c>
      <c r="H7396" s="14">
        <f>SUMIFS(Lancamentos!$G:$G,Lancamentos!$C:$C,$A7396,Lancamentos!$E:$E,$C7396,Lancamentos!$B:$B,"SAIDA_USO")</f>
        <v/>
      </c>
      <c r="I7396" s="14">
        <f>SUMIFS(Lancamentos!$G:$G,Lancamentos!$C:$C,$A7396,Lancamentos!$E:$E,$C7396,Lancamentos!$B:$B,"SAIDA_DESCARTE")</f>
        <v/>
      </c>
      <c r="J7396" s="14">
        <f>G7396-H7396-I7396</f>
        <v/>
      </c>
      <c r="K7396">
        <f>IF(A7396="","",IF(J7396&lt;=IFERROR(VLOOKUP(A7396,Produtos!$A:$E,5,FALSE),0),"ABAIXO DO MINIMO","OK"))</f>
        <v/>
      </c>
    </row>
    <row r="7397">
      <c r="B7397">
        <f>IFERROR(VLOOKUP(A7397,Produtos!A:B,2,FALSE),"")</f>
        <v/>
      </c>
      <c r="D7397" s="10">
        <f>IFERROR(INDEX(Lotes!$E:$E,MATCH(1,(Lotes!$A:$A=A7397)*(Lotes!$C:$C=C7397),0)),"")</f>
        <v/>
      </c>
      <c r="E7397" s="14">
        <f>IF(D7397="","",D7397-TODAY())</f>
        <v/>
      </c>
      <c r="F7397">
        <f>IF(D7397="","",IF(E7397&lt;0,"VENCIDO",IF(E7397&lt;=30,"VENCE EM &lt;= 30 DIAS",IF(E7397&lt;=60,"ATENCAO (31-60 DIAS)","OK"))))</f>
        <v/>
      </c>
      <c r="G7397" s="14">
        <f>SUMIFS(Lancamentos!$G:$G,Lancamentos!$C:$C,$A7397,Lancamentos!$E:$E,$C7397,Lancamentos!$B:$B,"ENTRADA")</f>
        <v/>
      </c>
      <c r="H7397" s="14">
        <f>SUMIFS(Lancamentos!$G:$G,Lancamentos!$C:$C,$A7397,Lancamentos!$E:$E,$C7397,Lancamentos!$B:$B,"SAIDA_USO")</f>
        <v/>
      </c>
      <c r="I7397" s="14">
        <f>SUMIFS(Lancamentos!$G:$G,Lancamentos!$C:$C,$A7397,Lancamentos!$E:$E,$C7397,Lancamentos!$B:$B,"SAIDA_DESCARTE")</f>
        <v/>
      </c>
      <c r="J7397" s="14">
        <f>G7397-H7397-I7397</f>
        <v/>
      </c>
      <c r="K7397">
        <f>IF(A7397="","",IF(J7397&lt;=IFERROR(VLOOKUP(A7397,Produtos!$A:$E,5,FALSE),0),"ABAIXO DO MINIMO","OK"))</f>
        <v/>
      </c>
    </row>
    <row r="7398">
      <c r="B7398">
        <f>IFERROR(VLOOKUP(A7398,Produtos!A:B,2,FALSE),"")</f>
        <v/>
      </c>
      <c r="D7398" s="10">
        <f>IFERROR(INDEX(Lotes!$E:$E,MATCH(1,(Lotes!$A:$A=A7398)*(Lotes!$C:$C=C7398),0)),"")</f>
        <v/>
      </c>
      <c r="E7398" s="14">
        <f>IF(D7398="","",D7398-TODAY())</f>
        <v/>
      </c>
      <c r="F7398">
        <f>IF(D7398="","",IF(E7398&lt;0,"VENCIDO",IF(E7398&lt;=30,"VENCE EM &lt;= 30 DIAS",IF(E7398&lt;=60,"ATENCAO (31-60 DIAS)","OK"))))</f>
        <v/>
      </c>
      <c r="G7398" s="14">
        <f>SUMIFS(Lancamentos!$G:$G,Lancamentos!$C:$C,$A7398,Lancamentos!$E:$E,$C7398,Lancamentos!$B:$B,"ENTRADA")</f>
        <v/>
      </c>
      <c r="H7398" s="14">
        <f>SUMIFS(Lancamentos!$G:$G,Lancamentos!$C:$C,$A7398,Lancamentos!$E:$E,$C7398,Lancamentos!$B:$B,"SAIDA_USO")</f>
        <v/>
      </c>
      <c r="I7398" s="14">
        <f>SUMIFS(Lancamentos!$G:$G,Lancamentos!$C:$C,$A7398,Lancamentos!$E:$E,$C7398,Lancamentos!$B:$B,"SAIDA_DESCARTE")</f>
        <v/>
      </c>
      <c r="J7398" s="14">
        <f>G7398-H7398-I7398</f>
        <v/>
      </c>
      <c r="K7398">
        <f>IF(A7398="","",IF(J7398&lt;=IFERROR(VLOOKUP(A7398,Produtos!$A:$E,5,FALSE),0),"ABAIXO DO MINIMO","OK"))</f>
        <v/>
      </c>
    </row>
    <row r="7399">
      <c r="B7399">
        <f>IFERROR(VLOOKUP(A7399,Produtos!A:B,2,FALSE),"")</f>
        <v/>
      </c>
      <c r="D7399" s="10">
        <f>IFERROR(INDEX(Lotes!$E:$E,MATCH(1,(Lotes!$A:$A=A7399)*(Lotes!$C:$C=C7399),0)),"")</f>
        <v/>
      </c>
      <c r="E7399" s="14">
        <f>IF(D7399="","",D7399-TODAY())</f>
        <v/>
      </c>
      <c r="F7399">
        <f>IF(D7399="","",IF(E7399&lt;0,"VENCIDO",IF(E7399&lt;=30,"VENCE EM &lt;= 30 DIAS",IF(E7399&lt;=60,"ATENCAO (31-60 DIAS)","OK"))))</f>
        <v/>
      </c>
      <c r="G7399" s="14">
        <f>SUMIFS(Lancamentos!$G:$G,Lancamentos!$C:$C,$A7399,Lancamentos!$E:$E,$C7399,Lancamentos!$B:$B,"ENTRADA")</f>
        <v/>
      </c>
      <c r="H7399" s="14">
        <f>SUMIFS(Lancamentos!$G:$G,Lancamentos!$C:$C,$A7399,Lancamentos!$E:$E,$C7399,Lancamentos!$B:$B,"SAIDA_USO")</f>
        <v/>
      </c>
      <c r="I7399" s="14">
        <f>SUMIFS(Lancamentos!$G:$G,Lancamentos!$C:$C,$A7399,Lancamentos!$E:$E,$C7399,Lancamentos!$B:$B,"SAIDA_DESCARTE")</f>
        <v/>
      </c>
      <c r="J7399" s="14">
        <f>G7399-H7399-I7399</f>
        <v/>
      </c>
      <c r="K7399">
        <f>IF(A7399="","",IF(J7399&lt;=IFERROR(VLOOKUP(A7399,Produtos!$A:$E,5,FALSE),0),"ABAIXO DO MINIMO","OK"))</f>
        <v/>
      </c>
    </row>
    <row r="7400">
      <c r="B7400">
        <f>IFERROR(VLOOKUP(A7400,Produtos!A:B,2,FALSE),"")</f>
        <v/>
      </c>
      <c r="D7400" s="10">
        <f>IFERROR(INDEX(Lotes!$E:$E,MATCH(1,(Lotes!$A:$A=A7400)*(Lotes!$C:$C=C7400),0)),"")</f>
        <v/>
      </c>
      <c r="E7400" s="14">
        <f>IF(D7400="","",D7400-TODAY())</f>
        <v/>
      </c>
      <c r="F7400">
        <f>IF(D7400="","",IF(E7400&lt;0,"VENCIDO",IF(E7400&lt;=30,"VENCE EM &lt;= 30 DIAS",IF(E7400&lt;=60,"ATENCAO (31-60 DIAS)","OK"))))</f>
        <v/>
      </c>
      <c r="G7400" s="14">
        <f>SUMIFS(Lancamentos!$G:$G,Lancamentos!$C:$C,$A7400,Lancamentos!$E:$E,$C7400,Lancamentos!$B:$B,"ENTRADA")</f>
        <v/>
      </c>
      <c r="H7400" s="14">
        <f>SUMIFS(Lancamentos!$G:$G,Lancamentos!$C:$C,$A7400,Lancamentos!$E:$E,$C7400,Lancamentos!$B:$B,"SAIDA_USO")</f>
        <v/>
      </c>
      <c r="I7400" s="14">
        <f>SUMIFS(Lancamentos!$G:$G,Lancamentos!$C:$C,$A7400,Lancamentos!$E:$E,$C7400,Lancamentos!$B:$B,"SAIDA_DESCARTE")</f>
        <v/>
      </c>
      <c r="J7400" s="14">
        <f>G7400-H7400-I7400</f>
        <v/>
      </c>
      <c r="K7400">
        <f>IF(A7400="","",IF(J7400&lt;=IFERROR(VLOOKUP(A7400,Produtos!$A:$E,5,FALSE),0),"ABAIXO DO MINIMO","OK"))</f>
        <v/>
      </c>
    </row>
    <row r="7401">
      <c r="B7401">
        <f>IFERROR(VLOOKUP(A7401,Produtos!A:B,2,FALSE),"")</f>
        <v/>
      </c>
      <c r="D7401" s="10">
        <f>IFERROR(INDEX(Lotes!$E:$E,MATCH(1,(Lotes!$A:$A=A7401)*(Lotes!$C:$C=C7401),0)),"")</f>
        <v/>
      </c>
      <c r="E7401" s="14">
        <f>IF(D7401="","",D7401-TODAY())</f>
        <v/>
      </c>
      <c r="F7401">
        <f>IF(D7401="","",IF(E7401&lt;0,"VENCIDO",IF(E7401&lt;=30,"VENCE EM &lt;= 30 DIAS",IF(E7401&lt;=60,"ATENCAO (31-60 DIAS)","OK"))))</f>
        <v/>
      </c>
      <c r="G7401" s="14">
        <f>SUMIFS(Lancamentos!$G:$G,Lancamentos!$C:$C,$A7401,Lancamentos!$E:$E,$C7401,Lancamentos!$B:$B,"ENTRADA")</f>
        <v/>
      </c>
      <c r="H7401" s="14">
        <f>SUMIFS(Lancamentos!$G:$G,Lancamentos!$C:$C,$A7401,Lancamentos!$E:$E,$C7401,Lancamentos!$B:$B,"SAIDA_USO")</f>
        <v/>
      </c>
      <c r="I7401" s="14">
        <f>SUMIFS(Lancamentos!$G:$G,Lancamentos!$C:$C,$A7401,Lancamentos!$E:$E,$C7401,Lancamentos!$B:$B,"SAIDA_DESCARTE")</f>
        <v/>
      </c>
      <c r="J7401" s="14">
        <f>G7401-H7401-I7401</f>
        <v/>
      </c>
      <c r="K7401">
        <f>IF(A7401="","",IF(J7401&lt;=IFERROR(VLOOKUP(A7401,Produtos!$A:$E,5,FALSE),0),"ABAIXO DO MINIMO","OK"))</f>
        <v/>
      </c>
    </row>
    <row r="7402">
      <c r="B7402">
        <f>IFERROR(VLOOKUP(A7402,Produtos!A:B,2,FALSE),"")</f>
        <v/>
      </c>
      <c r="D7402" s="10">
        <f>IFERROR(INDEX(Lotes!$E:$E,MATCH(1,(Lotes!$A:$A=A7402)*(Lotes!$C:$C=C7402),0)),"")</f>
        <v/>
      </c>
      <c r="E7402" s="14">
        <f>IF(D7402="","",D7402-TODAY())</f>
        <v/>
      </c>
      <c r="F7402">
        <f>IF(D7402="","",IF(E7402&lt;0,"VENCIDO",IF(E7402&lt;=30,"VENCE EM &lt;= 30 DIAS",IF(E7402&lt;=60,"ATENCAO (31-60 DIAS)","OK"))))</f>
        <v/>
      </c>
      <c r="G7402" s="14">
        <f>SUMIFS(Lancamentos!$G:$G,Lancamentos!$C:$C,$A7402,Lancamentos!$E:$E,$C7402,Lancamentos!$B:$B,"ENTRADA")</f>
        <v/>
      </c>
      <c r="H7402" s="14">
        <f>SUMIFS(Lancamentos!$G:$G,Lancamentos!$C:$C,$A7402,Lancamentos!$E:$E,$C7402,Lancamentos!$B:$B,"SAIDA_USO")</f>
        <v/>
      </c>
      <c r="I7402" s="14">
        <f>SUMIFS(Lancamentos!$G:$G,Lancamentos!$C:$C,$A7402,Lancamentos!$E:$E,$C7402,Lancamentos!$B:$B,"SAIDA_DESCARTE")</f>
        <v/>
      </c>
      <c r="J7402" s="14">
        <f>G7402-H7402-I7402</f>
        <v/>
      </c>
      <c r="K7402">
        <f>IF(A7402="","",IF(J7402&lt;=IFERROR(VLOOKUP(A7402,Produtos!$A:$E,5,FALSE),0),"ABAIXO DO MINIMO","OK"))</f>
        <v/>
      </c>
    </row>
    <row r="7403">
      <c r="B7403">
        <f>IFERROR(VLOOKUP(A7403,Produtos!A:B,2,FALSE),"")</f>
        <v/>
      </c>
      <c r="D7403" s="10">
        <f>IFERROR(INDEX(Lotes!$E:$E,MATCH(1,(Lotes!$A:$A=A7403)*(Lotes!$C:$C=C7403),0)),"")</f>
        <v/>
      </c>
      <c r="E7403" s="14">
        <f>IF(D7403="","",D7403-TODAY())</f>
        <v/>
      </c>
      <c r="F7403">
        <f>IF(D7403="","",IF(E7403&lt;0,"VENCIDO",IF(E7403&lt;=30,"VENCE EM &lt;= 30 DIAS",IF(E7403&lt;=60,"ATENCAO (31-60 DIAS)","OK"))))</f>
        <v/>
      </c>
      <c r="G7403" s="14">
        <f>SUMIFS(Lancamentos!$G:$G,Lancamentos!$C:$C,$A7403,Lancamentos!$E:$E,$C7403,Lancamentos!$B:$B,"ENTRADA")</f>
        <v/>
      </c>
      <c r="H7403" s="14">
        <f>SUMIFS(Lancamentos!$G:$G,Lancamentos!$C:$C,$A7403,Lancamentos!$E:$E,$C7403,Lancamentos!$B:$B,"SAIDA_USO")</f>
        <v/>
      </c>
      <c r="I7403" s="14">
        <f>SUMIFS(Lancamentos!$G:$G,Lancamentos!$C:$C,$A7403,Lancamentos!$E:$E,$C7403,Lancamentos!$B:$B,"SAIDA_DESCARTE")</f>
        <v/>
      </c>
      <c r="J7403" s="14">
        <f>G7403-H7403-I7403</f>
        <v/>
      </c>
      <c r="K7403">
        <f>IF(A7403="","",IF(J7403&lt;=IFERROR(VLOOKUP(A7403,Produtos!$A:$E,5,FALSE),0),"ABAIXO DO MINIMO","OK"))</f>
        <v/>
      </c>
    </row>
    <row r="7404">
      <c r="B7404">
        <f>IFERROR(VLOOKUP(A7404,Produtos!A:B,2,FALSE),"")</f>
        <v/>
      </c>
      <c r="D7404" s="10">
        <f>IFERROR(INDEX(Lotes!$E:$E,MATCH(1,(Lotes!$A:$A=A7404)*(Lotes!$C:$C=C7404),0)),"")</f>
        <v/>
      </c>
      <c r="E7404" s="14">
        <f>IF(D7404="","",D7404-TODAY())</f>
        <v/>
      </c>
      <c r="F7404">
        <f>IF(D7404="","",IF(E7404&lt;0,"VENCIDO",IF(E7404&lt;=30,"VENCE EM &lt;= 30 DIAS",IF(E7404&lt;=60,"ATENCAO (31-60 DIAS)","OK"))))</f>
        <v/>
      </c>
      <c r="G7404" s="14">
        <f>SUMIFS(Lancamentos!$G:$G,Lancamentos!$C:$C,$A7404,Lancamentos!$E:$E,$C7404,Lancamentos!$B:$B,"ENTRADA")</f>
        <v/>
      </c>
      <c r="H7404" s="14">
        <f>SUMIFS(Lancamentos!$G:$G,Lancamentos!$C:$C,$A7404,Lancamentos!$E:$E,$C7404,Lancamentos!$B:$B,"SAIDA_USO")</f>
        <v/>
      </c>
      <c r="I7404" s="14">
        <f>SUMIFS(Lancamentos!$G:$G,Lancamentos!$C:$C,$A7404,Lancamentos!$E:$E,$C7404,Lancamentos!$B:$B,"SAIDA_DESCARTE")</f>
        <v/>
      </c>
      <c r="J7404" s="14">
        <f>G7404-H7404-I7404</f>
        <v/>
      </c>
      <c r="K7404">
        <f>IF(A7404="","",IF(J7404&lt;=IFERROR(VLOOKUP(A7404,Produtos!$A:$E,5,FALSE),0),"ABAIXO DO MINIMO","OK"))</f>
        <v/>
      </c>
    </row>
    <row r="7405">
      <c r="B7405">
        <f>IFERROR(VLOOKUP(A7405,Produtos!A:B,2,FALSE),"")</f>
        <v/>
      </c>
      <c r="D7405" s="10">
        <f>IFERROR(INDEX(Lotes!$E:$E,MATCH(1,(Lotes!$A:$A=A7405)*(Lotes!$C:$C=C7405),0)),"")</f>
        <v/>
      </c>
      <c r="E7405" s="14">
        <f>IF(D7405="","",D7405-TODAY())</f>
        <v/>
      </c>
      <c r="F7405">
        <f>IF(D7405="","",IF(E7405&lt;0,"VENCIDO",IF(E7405&lt;=30,"VENCE EM &lt;= 30 DIAS",IF(E7405&lt;=60,"ATENCAO (31-60 DIAS)","OK"))))</f>
        <v/>
      </c>
      <c r="G7405" s="14">
        <f>SUMIFS(Lancamentos!$G:$G,Lancamentos!$C:$C,$A7405,Lancamentos!$E:$E,$C7405,Lancamentos!$B:$B,"ENTRADA")</f>
        <v/>
      </c>
      <c r="H7405" s="14">
        <f>SUMIFS(Lancamentos!$G:$G,Lancamentos!$C:$C,$A7405,Lancamentos!$E:$E,$C7405,Lancamentos!$B:$B,"SAIDA_USO")</f>
        <v/>
      </c>
      <c r="I7405" s="14">
        <f>SUMIFS(Lancamentos!$G:$G,Lancamentos!$C:$C,$A7405,Lancamentos!$E:$E,$C7405,Lancamentos!$B:$B,"SAIDA_DESCARTE")</f>
        <v/>
      </c>
      <c r="J7405" s="14">
        <f>G7405-H7405-I7405</f>
        <v/>
      </c>
      <c r="K7405">
        <f>IF(A7405="","",IF(J7405&lt;=IFERROR(VLOOKUP(A7405,Produtos!$A:$E,5,FALSE),0),"ABAIXO DO MINIMO","OK"))</f>
        <v/>
      </c>
    </row>
    <row r="7406">
      <c r="B7406">
        <f>IFERROR(VLOOKUP(A7406,Produtos!A:B,2,FALSE),"")</f>
        <v/>
      </c>
      <c r="D7406" s="10">
        <f>IFERROR(INDEX(Lotes!$E:$E,MATCH(1,(Lotes!$A:$A=A7406)*(Lotes!$C:$C=C7406),0)),"")</f>
        <v/>
      </c>
      <c r="E7406" s="14">
        <f>IF(D7406="","",D7406-TODAY())</f>
        <v/>
      </c>
      <c r="F7406">
        <f>IF(D7406="","",IF(E7406&lt;0,"VENCIDO",IF(E7406&lt;=30,"VENCE EM &lt;= 30 DIAS",IF(E7406&lt;=60,"ATENCAO (31-60 DIAS)","OK"))))</f>
        <v/>
      </c>
      <c r="G7406" s="14">
        <f>SUMIFS(Lancamentos!$G:$G,Lancamentos!$C:$C,$A7406,Lancamentos!$E:$E,$C7406,Lancamentos!$B:$B,"ENTRADA")</f>
        <v/>
      </c>
      <c r="H7406" s="14">
        <f>SUMIFS(Lancamentos!$G:$G,Lancamentos!$C:$C,$A7406,Lancamentos!$E:$E,$C7406,Lancamentos!$B:$B,"SAIDA_USO")</f>
        <v/>
      </c>
      <c r="I7406" s="14">
        <f>SUMIFS(Lancamentos!$G:$G,Lancamentos!$C:$C,$A7406,Lancamentos!$E:$E,$C7406,Lancamentos!$B:$B,"SAIDA_DESCARTE")</f>
        <v/>
      </c>
      <c r="J7406" s="14">
        <f>G7406-H7406-I7406</f>
        <v/>
      </c>
      <c r="K7406">
        <f>IF(A7406="","",IF(J7406&lt;=IFERROR(VLOOKUP(A7406,Produtos!$A:$E,5,FALSE),0),"ABAIXO DO MINIMO","OK"))</f>
        <v/>
      </c>
    </row>
    <row r="7407">
      <c r="B7407">
        <f>IFERROR(VLOOKUP(A7407,Produtos!A:B,2,FALSE),"")</f>
        <v/>
      </c>
      <c r="D7407" s="10">
        <f>IFERROR(INDEX(Lotes!$E:$E,MATCH(1,(Lotes!$A:$A=A7407)*(Lotes!$C:$C=C7407),0)),"")</f>
        <v/>
      </c>
      <c r="E7407" s="14">
        <f>IF(D7407="","",D7407-TODAY())</f>
        <v/>
      </c>
      <c r="F7407">
        <f>IF(D7407="","",IF(E7407&lt;0,"VENCIDO",IF(E7407&lt;=30,"VENCE EM &lt;= 30 DIAS",IF(E7407&lt;=60,"ATENCAO (31-60 DIAS)","OK"))))</f>
        <v/>
      </c>
      <c r="G7407" s="14">
        <f>SUMIFS(Lancamentos!$G:$G,Lancamentos!$C:$C,$A7407,Lancamentos!$E:$E,$C7407,Lancamentos!$B:$B,"ENTRADA")</f>
        <v/>
      </c>
      <c r="H7407" s="14">
        <f>SUMIFS(Lancamentos!$G:$G,Lancamentos!$C:$C,$A7407,Lancamentos!$E:$E,$C7407,Lancamentos!$B:$B,"SAIDA_USO")</f>
        <v/>
      </c>
      <c r="I7407" s="14">
        <f>SUMIFS(Lancamentos!$G:$G,Lancamentos!$C:$C,$A7407,Lancamentos!$E:$E,$C7407,Lancamentos!$B:$B,"SAIDA_DESCARTE")</f>
        <v/>
      </c>
      <c r="J7407" s="14">
        <f>G7407-H7407-I7407</f>
        <v/>
      </c>
      <c r="K7407">
        <f>IF(A7407="","",IF(J7407&lt;=IFERROR(VLOOKUP(A7407,Produtos!$A:$E,5,FALSE),0),"ABAIXO DO MINIMO","OK"))</f>
        <v/>
      </c>
    </row>
    <row r="7408">
      <c r="B7408">
        <f>IFERROR(VLOOKUP(A7408,Produtos!A:B,2,FALSE),"")</f>
        <v/>
      </c>
      <c r="D7408" s="10">
        <f>IFERROR(INDEX(Lotes!$E:$E,MATCH(1,(Lotes!$A:$A=A7408)*(Lotes!$C:$C=C7408),0)),"")</f>
        <v/>
      </c>
      <c r="E7408" s="14">
        <f>IF(D7408="","",D7408-TODAY())</f>
        <v/>
      </c>
      <c r="F7408">
        <f>IF(D7408="","",IF(E7408&lt;0,"VENCIDO",IF(E7408&lt;=30,"VENCE EM &lt;= 30 DIAS",IF(E7408&lt;=60,"ATENCAO (31-60 DIAS)","OK"))))</f>
        <v/>
      </c>
      <c r="G7408" s="14">
        <f>SUMIFS(Lancamentos!$G:$G,Lancamentos!$C:$C,$A7408,Lancamentos!$E:$E,$C7408,Lancamentos!$B:$B,"ENTRADA")</f>
        <v/>
      </c>
      <c r="H7408" s="14">
        <f>SUMIFS(Lancamentos!$G:$G,Lancamentos!$C:$C,$A7408,Lancamentos!$E:$E,$C7408,Lancamentos!$B:$B,"SAIDA_USO")</f>
        <v/>
      </c>
      <c r="I7408" s="14">
        <f>SUMIFS(Lancamentos!$G:$G,Lancamentos!$C:$C,$A7408,Lancamentos!$E:$E,$C7408,Lancamentos!$B:$B,"SAIDA_DESCARTE")</f>
        <v/>
      </c>
      <c r="J7408" s="14">
        <f>G7408-H7408-I7408</f>
        <v/>
      </c>
      <c r="K7408">
        <f>IF(A7408="","",IF(J7408&lt;=IFERROR(VLOOKUP(A7408,Produtos!$A:$E,5,FALSE),0),"ABAIXO DO MINIMO","OK"))</f>
        <v/>
      </c>
    </row>
    <row r="7409">
      <c r="B7409">
        <f>IFERROR(VLOOKUP(A7409,Produtos!A:B,2,FALSE),"")</f>
        <v/>
      </c>
      <c r="D7409" s="10">
        <f>IFERROR(INDEX(Lotes!$E:$E,MATCH(1,(Lotes!$A:$A=A7409)*(Lotes!$C:$C=C7409),0)),"")</f>
        <v/>
      </c>
      <c r="E7409" s="14">
        <f>IF(D7409="","",D7409-TODAY())</f>
        <v/>
      </c>
      <c r="F7409">
        <f>IF(D7409="","",IF(E7409&lt;0,"VENCIDO",IF(E7409&lt;=30,"VENCE EM &lt;= 30 DIAS",IF(E7409&lt;=60,"ATENCAO (31-60 DIAS)","OK"))))</f>
        <v/>
      </c>
      <c r="G7409" s="14">
        <f>SUMIFS(Lancamentos!$G:$G,Lancamentos!$C:$C,$A7409,Lancamentos!$E:$E,$C7409,Lancamentos!$B:$B,"ENTRADA")</f>
        <v/>
      </c>
      <c r="H7409" s="14">
        <f>SUMIFS(Lancamentos!$G:$G,Lancamentos!$C:$C,$A7409,Lancamentos!$E:$E,$C7409,Lancamentos!$B:$B,"SAIDA_USO")</f>
        <v/>
      </c>
      <c r="I7409" s="14">
        <f>SUMIFS(Lancamentos!$G:$G,Lancamentos!$C:$C,$A7409,Lancamentos!$E:$E,$C7409,Lancamentos!$B:$B,"SAIDA_DESCARTE")</f>
        <v/>
      </c>
      <c r="J7409" s="14">
        <f>G7409-H7409-I7409</f>
        <v/>
      </c>
      <c r="K7409">
        <f>IF(A7409="","",IF(J7409&lt;=IFERROR(VLOOKUP(A7409,Produtos!$A:$E,5,FALSE),0),"ABAIXO DO MINIMO","OK"))</f>
        <v/>
      </c>
    </row>
    <row r="7410">
      <c r="B7410">
        <f>IFERROR(VLOOKUP(A7410,Produtos!A:B,2,FALSE),"")</f>
        <v/>
      </c>
      <c r="D7410" s="10">
        <f>IFERROR(INDEX(Lotes!$E:$E,MATCH(1,(Lotes!$A:$A=A7410)*(Lotes!$C:$C=C7410),0)),"")</f>
        <v/>
      </c>
      <c r="E7410" s="14">
        <f>IF(D7410="","",D7410-TODAY())</f>
        <v/>
      </c>
      <c r="F7410">
        <f>IF(D7410="","",IF(E7410&lt;0,"VENCIDO",IF(E7410&lt;=30,"VENCE EM &lt;= 30 DIAS",IF(E7410&lt;=60,"ATENCAO (31-60 DIAS)","OK"))))</f>
        <v/>
      </c>
      <c r="G7410" s="14">
        <f>SUMIFS(Lancamentos!$G:$G,Lancamentos!$C:$C,$A7410,Lancamentos!$E:$E,$C7410,Lancamentos!$B:$B,"ENTRADA")</f>
        <v/>
      </c>
      <c r="H7410" s="14">
        <f>SUMIFS(Lancamentos!$G:$G,Lancamentos!$C:$C,$A7410,Lancamentos!$E:$E,$C7410,Lancamentos!$B:$B,"SAIDA_USO")</f>
        <v/>
      </c>
      <c r="I7410" s="14">
        <f>SUMIFS(Lancamentos!$G:$G,Lancamentos!$C:$C,$A7410,Lancamentos!$E:$E,$C7410,Lancamentos!$B:$B,"SAIDA_DESCARTE")</f>
        <v/>
      </c>
      <c r="J7410" s="14">
        <f>G7410-H7410-I7410</f>
        <v/>
      </c>
      <c r="K7410">
        <f>IF(A7410="","",IF(J7410&lt;=IFERROR(VLOOKUP(A7410,Produtos!$A:$E,5,FALSE),0),"ABAIXO DO MINIMO","OK"))</f>
        <v/>
      </c>
    </row>
    <row r="7411">
      <c r="B7411">
        <f>IFERROR(VLOOKUP(A7411,Produtos!A:B,2,FALSE),"")</f>
        <v/>
      </c>
      <c r="D7411" s="10">
        <f>IFERROR(INDEX(Lotes!$E:$E,MATCH(1,(Lotes!$A:$A=A7411)*(Lotes!$C:$C=C7411),0)),"")</f>
        <v/>
      </c>
      <c r="E7411" s="14">
        <f>IF(D7411="","",D7411-TODAY())</f>
        <v/>
      </c>
      <c r="F7411">
        <f>IF(D7411="","",IF(E7411&lt;0,"VENCIDO",IF(E7411&lt;=30,"VENCE EM &lt;= 30 DIAS",IF(E7411&lt;=60,"ATENCAO (31-60 DIAS)","OK"))))</f>
        <v/>
      </c>
      <c r="G7411" s="14">
        <f>SUMIFS(Lancamentos!$G:$G,Lancamentos!$C:$C,$A7411,Lancamentos!$E:$E,$C7411,Lancamentos!$B:$B,"ENTRADA")</f>
        <v/>
      </c>
      <c r="H7411" s="14">
        <f>SUMIFS(Lancamentos!$G:$G,Lancamentos!$C:$C,$A7411,Lancamentos!$E:$E,$C7411,Lancamentos!$B:$B,"SAIDA_USO")</f>
        <v/>
      </c>
      <c r="I7411" s="14">
        <f>SUMIFS(Lancamentos!$G:$G,Lancamentos!$C:$C,$A7411,Lancamentos!$E:$E,$C7411,Lancamentos!$B:$B,"SAIDA_DESCARTE")</f>
        <v/>
      </c>
      <c r="J7411" s="14">
        <f>G7411-H7411-I7411</f>
        <v/>
      </c>
      <c r="K7411">
        <f>IF(A7411="","",IF(J7411&lt;=IFERROR(VLOOKUP(A7411,Produtos!$A:$E,5,FALSE),0),"ABAIXO DO MINIMO","OK"))</f>
        <v/>
      </c>
    </row>
    <row r="7412">
      <c r="B7412">
        <f>IFERROR(VLOOKUP(A7412,Produtos!A:B,2,FALSE),"")</f>
        <v/>
      </c>
      <c r="D7412" s="10">
        <f>IFERROR(INDEX(Lotes!$E:$E,MATCH(1,(Lotes!$A:$A=A7412)*(Lotes!$C:$C=C7412),0)),"")</f>
        <v/>
      </c>
      <c r="E7412" s="14">
        <f>IF(D7412="","",D7412-TODAY())</f>
        <v/>
      </c>
      <c r="F7412">
        <f>IF(D7412="","",IF(E7412&lt;0,"VENCIDO",IF(E7412&lt;=30,"VENCE EM &lt;= 30 DIAS",IF(E7412&lt;=60,"ATENCAO (31-60 DIAS)","OK"))))</f>
        <v/>
      </c>
      <c r="G7412" s="14">
        <f>SUMIFS(Lancamentos!$G:$G,Lancamentos!$C:$C,$A7412,Lancamentos!$E:$E,$C7412,Lancamentos!$B:$B,"ENTRADA")</f>
        <v/>
      </c>
      <c r="H7412" s="14">
        <f>SUMIFS(Lancamentos!$G:$G,Lancamentos!$C:$C,$A7412,Lancamentos!$E:$E,$C7412,Lancamentos!$B:$B,"SAIDA_USO")</f>
        <v/>
      </c>
      <c r="I7412" s="14">
        <f>SUMIFS(Lancamentos!$G:$G,Lancamentos!$C:$C,$A7412,Lancamentos!$E:$E,$C7412,Lancamentos!$B:$B,"SAIDA_DESCARTE")</f>
        <v/>
      </c>
      <c r="J7412" s="14">
        <f>G7412-H7412-I7412</f>
        <v/>
      </c>
      <c r="K7412">
        <f>IF(A7412="","",IF(J7412&lt;=IFERROR(VLOOKUP(A7412,Produtos!$A:$E,5,FALSE),0),"ABAIXO DO MINIMO","OK"))</f>
        <v/>
      </c>
    </row>
    <row r="7413">
      <c r="B7413">
        <f>IFERROR(VLOOKUP(A7413,Produtos!A:B,2,FALSE),"")</f>
        <v/>
      </c>
      <c r="D7413" s="10">
        <f>IFERROR(INDEX(Lotes!$E:$E,MATCH(1,(Lotes!$A:$A=A7413)*(Lotes!$C:$C=C7413),0)),"")</f>
        <v/>
      </c>
      <c r="E7413" s="14">
        <f>IF(D7413="","",D7413-TODAY())</f>
        <v/>
      </c>
      <c r="F7413">
        <f>IF(D7413="","",IF(E7413&lt;0,"VENCIDO",IF(E7413&lt;=30,"VENCE EM &lt;= 30 DIAS",IF(E7413&lt;=60,"ATENCAO (31-60 DIAS)","OK"))))</f>
        <v/>
      </c>
      <c r="G7413" s="14">
        <f>SUMIFS(Lancamentos!$G:$G,Lancamentos!$C:$C,$A7413,Lancamentos!$E:$E,$C7413,Lancamentos!$B:$B,"ENTRADA")</f>
        <v/>
      </c>
      <c r="H7413" s="14">
        <f>SUMIFS(Lancamentos!$G:$G,Lancamentos!$C:$C,$A7413,Lancamentos!$E:$E,$C7413,Lancamentos!$B:$B,"SAIDA_USO")</f>
        <v/>
      </c>
      <c r="I7413" s="14">
        <f>SUMIFS(Lancamentos!$G:$G,Lancamentos!$C:$C,$A7413,Lancamentos!$E:$E,$C7413,Lancamentos!$B:$B,"SAIDA_DESCARTE")</f>
        <v/>
      </c>
      <c r="J7413" s="14">
        <f>G7413-H7413-I7413</f>
        <v/>
      </c>
      <c r="K7413">
        <f>IF(A7413="","",IF(J7413&lt;=IFERROR(VLOOKUP(A7413,Produtos!$A:$E,5,FALSE),0),"ABAIXO DO MINIMO","OK"))</f>
        <v/>
      </c>
    </row>
    <row r="7414">
      <c r="B7414">
        <f>IFERROR(VLOOKUP(A7414,Produtos!A:B,2,FALSE),"")</f>
        <v/>
      </c>
      <c r="D7414" s="10">
        <f>IFERROR(INDEX(Lotes!$E:$E,MATCH(1,(Lotes!$A:$A=A7414)*(Lotes!$C:$C=C7414),0)),"")</f>
        <v/>
      </c>
      <c r="E7414" s="14">
        <f>IF(D7414="","",D7414-TODAY())</f>
        <v/>
      </c>
      <c r="F7414">
        <f>IF(D7414="","",IF(E7414&lt;0,"VENCIDO",IF(E7414&lt;=30,"VENCE EM &lt;= 30 DIAS",IF(E7414&lt;=60,"ATENCAO (31-60 DIAS)","OK"))))</f>
        <v/>
      </c>
      <c r="G7414" s="14">
        <f>SUMIFS(Lancamentos!$G:$G,Lancamentos!$C:$C,$A7414,Lancamentos!$E:$E,$C7414,Lancamentos!$B:$B,"ENTRADA")</f>
        <v/>
      </c>
      <c r="H7414" s="14">
        <f>SUMIFS(Lancamentos!$G:$G,Lancamentos!$C:$C,$A7414,Lancamentos!$E:$E,$C7414,Lancamentos!$B:$B,"SAIDA_USO")</f>
        <v/>
      </c>
      <c r="I7414" s="14">
        <f>SUMIFS(Lancamentos!$G:$G,Lancamentos!$C:$C,$A7414,Lancamentos!$E:$E,$C7414,Lancamentos!$B:$B,"SAIDA_DESCARTE")</f>
        <v/>
      </c>
      <c r="J7414" s="14">
        <f>G7414-H7414-I7414</f>
        <v/>
      </c>
      <c r="K7414">
        <f>IF(A7414="","",IF(J7414&lt;=IFERROR(VLOOKUP(A7414,Produtos!$A:$E,5,FALSE),0),"ABAIXO DO MINIMO","OK"))</f>
        <v/>
      </c>
    </row>
    <row r="7415">
      <c r="B7415">
        <f>IFERROR(VLOOKUP(A7415,Produtos!A:B,2,FALSE),"")</f>
        <v/>
      </c>
      <c r="D7415" s="10">
        <f>IFERROR(INDEX(Lotes!$E:$E,MATCH(1,(Lotes!$A:$A=A7415)*(Lotes!$C:$C=C7415),0)),"")</f>
        <v/>
      </c>
      <c r="E7415" s="14">
        <f>IF(D7415="","",D7415-TODAY())</f>
        <v/>
      </c>
      <c r="F7415">
        <f>IF(D7415="","",IF(E7415&lt;0,"VENCIDO",IF(E7415&lt;=30,"VENCE EM &lt;= 30 DIAS",IF(E7415&lt;=60,"ATENCAO (31-60 DIAS)","OK"))))</f>
        <v/>
      </c>
      <c r="G7415" s="14">
        <f>SUMIFS(Lancamentos!$G:$G,Lancamentos!$C:$C,$A7415,Lancamentos!$E:$E,$C7415,Lancamentos!$B:$B,"ENTRADA")</f>
        <v/>
      </c>
      <c r="H7415" s="14">
        <f>SUMIFS(Lancamentos!$G:$G,Lancamentos!$C:$C,$A7415,Lancamentos!$E:$E,$C7415,Lancamentos!$B:$B,"SAIDA_USO")</f>
        <v/>
      </c>
      <c r="I7415" s="14">
        <f>SUMIFS(Lancamentos!$G:$G,Lancamentos!$C:$C,$A7415,Lancamentos!$E:$E,$C7415,Lancamentos!$B:$B,"SAIDA_DESCARTE")</f>
        <v/>
      </c>
      <c r="J7415" s="14">
        <f>G7415-H7415-I7415</f>
        <v/>
      </c>
      <c r="K7415">
        <f>IF(A7415="","",IF(J7415&lt;=IFERROR(VLOOKUP(A7415,Produtos!$A:$E,5,FALSE),0),"ABAIXO DO MINIMO","OK"))</f>
        <v/>
      </c>
    </row>
    <row r="7416">
      <c r="B7416">
        <f>IFERROR(VLOOKUP(A7416,Produtos!A:B,2,FALSE),"")</f>
        <v/>
      </c>
      <c r="D7416" s="10">
        <f>IFERROR(INDEX(Lotes!$E:$E,MATCH(1,(Lotes!$A:$A=A7416)*(Lotes!$C:$C=C7416),0)),"")</f>
        <v/>
      </c>
      <c r="E7416" s="14">
        <f>IF(D7416="","",D7416-TODAY())</f>
        <v/>
      </c>
      <c r="F7416">
        <f>IF(D7416="","",IF(E7416&lt;0,"VENCIDO",IF(E7416&lt;=30,"VENCE EM &lt;= 30 DIAS",IF(E7416&lt;=60,"ATENCAO (31-60 DIAS)","OK"))))</f>
        <v/>
      </c>
      <c r="G7416" s="14">
        <f>SUMIFS(Lancamentos!$G:$G,Lancamentos!$C:$C,$A7416,Lancamentos!$E:$E,$C7416,Lancamentos!$B:$B,"ENTRADA")</f>
        <v/>
      </c>
      <c r="H7416" s="14">
        <f>SUMIFS(Lancamentos!$G:$G,Lancamentos!$C:$C,$A7416,Lancamentos!$E:$E,$C7416,Lancamentos!$B:$B,"SAIDA_USO")</f>
        <v/>
      </c>
      <c r="I7416" s="14">
        <f>SUMIFS(Lancamentos!$G:$G,Lancamentos!$C:$C,$A7416,Lancamentos!$E:$E,$C7416,Lancamentos!$B:$B,"SAIDA_DESCARTE")</f>
        <v/>
      </c>
      <c r="J7416" s="14">
        <f>G7416-H7416-I7416</f>
        <v/>
      </c>
      <c r="K7416">
        <f>IF(A7416="","",IF(J7416&lt;=IFERROR(VLOOKUP(A7416,Produtos!$A:$E,5,FALSE),0),"ABAIXO DO MINIMO","OK"))</f>
        <v/>
      </c>
    </row>
    <row r="7417">
      <c r="B7417">
        <f>IFERROR(VLOOKUP(A7417,Produtos!A:B,2,FALSE),"")</f>
        <v/>
      </c>
      <c r="D7417" s="10">
        <f>IFERROR(INDEX(Lotes!$E:$E,MATCH(1,(Lotes!$A:$A=A7417)*(Lotes!$C:$C=C7417),0)),"")</f>
        <v/>
      </c>
      <c r="E7417" s="14">
        <f>IF(D7417="","",D7417-TODAY())</f>
        <v/>
      </c>
      <c r="F7417">
        <f>IF(D7417="","",IF(E7417&lt;0,"VENCIDO",IF(E7417&lt;=30,"VENCE EM &lt;= 30 DIAS",IF(E7417&lt;=60,"ATENCAO (31-60 DIAS)","OK"))))</f>
        <v/>
      </c>
      <c r="G7417" s="14">
        <f>SUMIFS(Lancamentos!$G:$G,Lancamentos!$C:$C,$A7417,Lancamentos!$E:$E,$C7417,Lancamentos!$B:$B,"ENTRADA")</f>
        <v/>
      </c>
      <c r="H7417" s="14">
        <f>SUMIFS(Lancamentos!$G:$G,Lancamentos!$C:$C,$A7417,Lancamentos!$E:$E,$C7417,Lancamentos!$B:$B,"SAIDA_USO")</f>
        <v/>
      </c>
      <c r="I7417" s="14">
        <f>SUMIFS(Lancamentos!$G:$G,Lancamentos!$C:$C,$A7417,Lancamentos!$E:$E,$C7417,Lancamentos!$B:$B,"SAIDA_DESCARTE")</f>
        <v/>
      </c>
      <c r="J7417" s="14">
        <f>G7417-H7417-I7417</f>
        <v/>
      </c>
      <c r="K7417">
        <f>IF(A7417="","",IF(J7417&lt;=IFERROR(VLOOKUP(A7417,Produtos!$A:$E,5,FALSE),0),"ABAIXO DO MINIMO","OK"))</f>
        <v/>
      </c>
    </row>
    <row r="7418">
      <c r="B7418">
        <f>IFERROR(VLOOKUP(A7418,Produtos!A:B,2,FALSE),"")</f>
        <v/>
      </c>
      <c r="D7418" s="10">
        <f>IFERROR(INDEX(Lotes!$E:$E,MATCH(1,(Lotes!$A:$A=A7418)*(Lotes!$C:$C=C7418),0)),"")</f>
        <v/>
      </c>
      <c r="E7418" s="14">
        <f>IF(D7418="","",D7418-TODAY())</f>
        <v/>
      </c>
      <c r="F7418">
        <f>IF(D7418="","",IF(E7418&lt;0,"VENCIDO",IF(E7418&lt;=30,"VENCE EM &lt;= 30 DIAS",IF(E7418&lt;=60,"ATENCAO (31-60 DIAS)","OK"))))</f>
        <v/>
      </c>
      <c r="G7418" s="14">
        <f>SUMIFS(Lancamentos!$G:$G,Lancamentos!$C:$C,$A7418,Lancamentos!$E:$E,$C7418,Lancamentos!$B:$B,"ENTRADA")</f>
        <v/>
      </c>
      <c r="H7418" s="14">
        <f>SUMIFS(Lancamentos!$G:$G,Lancamentos!$C:$C,$A7418,Lancamentos!$E:$E,$C7418,Lancamentos!$B:$B,"SAIDA_USO")</f>
        <v/>
      </c>
      <c r="I7418" s="14">
        <f>SUMIFS(Lancamentos!$G:$G,Lancamentos!$C:$C,$A7418,Lancamentos!$E:$E,$C7418,Lancamentos!$B:$B,"SAIDA_DESCARTE")</f>
        <v/>
      </c>
      <c r="J7418" s="14">
        <f>G7418-H7418-I7418</f>
        <v/>
      </c>
      <c r="K7418">
        <f>IF(A7418="","",IF(J7418&lt;=IFERROR(VLOOKUP(A7418,Produtos!$A:$E,5,FALSE),0),"ABAIXO DO MINIMO","OK"))</f>
        <v/>
      </c>
    </row>
    <row r="7419">
      <c r="B7419">
        <f>IFERROR(VLOOKUP(A7419,Produtos!A:B,2,FALSE),"")</f>
        <v/>
      </c>
      <c r="D7419" s="10">
        <f>IFERROR(INDEX(Lotes!$E:$E,MATCH(1,(Lotes!$A:$A=A7419)*(Lotes!$C:$C=C7419),0)),"")</f>
        <v/>
      </c>
      <c r="E7419" s="14">
        <f>IF(D7419="","",D7419-TODAY())</f>
        <v/>
      </c>
      <c r="F7419">
        <f>IF(D7419="","",IF(E7419&lt;0,"VENCIDO",IF(E7419&lt;=30,"VENCE EM &lt;= 30 DIAS",IF(E7419&lt;=60,"ATENCAO (31-60 DIAS)","OK"))))</f>
        <v/>
      </c>
      <c r="G7419" s="14">
        <f>SUMIFS(Lancamentos!$G:$G,Lancamentos!$C:$C,$A7419,Lancamentos!$E:$E,$C7419,Lancamentos!$B:$B,"ENTRADA")</f>
        <v/>
      </c>
      <c r="H7419" s="14">
        <f>SUMIFS(Lancamentos!$G:$G,Lancamentos!$C:$C,$A7419,Lancamentos!$E:$E,$C7419,Lancamentos!$B:$B,"SAIDA_USO")</f>
        <v/>
      </c>
      <c r="I7419" s="14">
        <f>SUMIFS(Lancamentos!$G:$G,Lancamentos!$C:$C,$A7419,Lancamentos!$E:$E,$C7419,Lancamentos!$B:$B,"SAIDA_DESCARTE")</f>
        <v/>
      </c>
      <c r="J7419" s="14">
        <f>G7419-H7419-I7419</f>
        <v/>
      </c>
      <c r="K7419">
        <f>IF(A7419="","",IF(J7419&lt;=IFERROR(VLOOKUP(A7419,Produtos!$A:$E,5,FALSE),0),"ABAIXO DO MINIMO","OK"))</f>
        <v/>
      </c>
    </row>
    <row r="7420">
      <c r="B7420">
        <f>IFERROR(VLOOKUP(A7420,Produtos!A:B,2,FALSE),"")</f>
        <v/>
      </c>
      <c r="D7420" s="10">
        <f>IFERROR(INDEX(Lotes!$E:$E,MATCH(1,(Lotes!$A:$A=A7420)*(Lotes!$C:$C=C7420),0)),"")</f>
        <v/>
      </c>
      <c r="E7420" s="14">
        <f>IF(D7420="","",D7420-TODAY())</f>
        <v/>
      </c>
      <c r="F7420">
        <f>IF(D7420="","",IF(E7420&lt;0,"VENCIDO",IF(E7420&lt;=30,"VENCE EM &lt;= 30 DIAS",IF(E7420&lt;=60,"ATENCAO (31-60 DIAS)","OK"))))</f>
        <v/>
      </c>
      <c r="G7420" s="14">
        <f>SUMIFS(Lancamentos!$G:$G,Lancamentos!$C:$C,$A7420,Lancamentos!$E:$E,$C7420,Lancamentos!$B:$B,"ENTRADA")</f>
        <v/>
      </c>
      <c r="H7420" s="14">
        <f>SUMIFS(Lancamentos!$G:$G,Lancamentos!$C:$C,$A7420,Lancamentos!$E:$E,$C7420,Lancamentos!$B:$B,"SAIDA_USO")</f>
        <v/>
      </c>
      <c r="I7420" s="14">
        <f>SUMIFS(Lancamentos!$G:$G,Lancamentos!$C:$C,$A7420,Lancamentos!$E:$E,$C7420,Lancamentos!$B:$B,"SAIDA_DESCARTE")</f>
        <v/>
      </c>
      <c r="J7420" s="14">
        <f>G7420-H7420-I7420</f>
        <v/>
      </c>
      <c r="K7420">
        <f>IF(A7420="","",IF(J7420&lt;=IFERROR(VLOOKUP(A7420,Produtos!$A:$E,5,FALSE),0),"ABAIXO DO MINIMO","OK"))</f>
        <v/>
      </c>
    </row>
    <row r="7421">
      <c r="B7421">
        <f>IFERROR(VLOOKUP(A7421,Produtos!A:B,2,FALSE),"")</f>
        <v/>
      </c>
      <c r="D7421" s="10">
        <f>IFERROR(INDEX(Lotes!$E:$E,MATCH(1,(Lotes!$A:$A=A7421)*(Lotes!$C:$C=C7421),0)),"")</f>
        <v/>
      </c>
      <c r="E7421" s="14">
        <f>IF(D7421="","",D7421-TODAY())</f>
        <v/>
      </c>
      <c r="F7421">
        <f>IF(D7421="","",IF(E7421&lt;0,"VENCIDO",IF(E7421&lt;=30,"VENCE EM &lt;= 30 DIAS",IF(E7421&lt;=60,"ATENCAO (31-60 DIAS)","OK"))))</f>
        <v/>
      </c>
      <c r="G7421" s="14">
        <f>SUMIFS(Lancamentos!$G:$G,Lancamentos!$C:$C,$A7421,Lancamentos!$E:$E,$C7421,Lancamentos!$B:$B,"ENTRADA")</f>
        <v/>
      </c>
      <c r="H7421" s="14">
        <f>SUMIFS(Lancamentos!$G:$G,Lancamentos!$C:$C,$A7421,Lancamentos!$E:$E,$C7421,Lancamentos!$B:$B,"SAIDA_USO")</f>
        <v/>
      </c>
      <c r="I7421" s="14">
        <f>SUMIFS(Lancamentos!$G:$G,Lancamentos!$C:$C,$A7421,Lancamentos!$E:$E,$C7421,Lancamentos!$B:$B,"SAIDA_DESCARTE")</f>
        <v/>
      </c>
      <c r="J7421" s="14">
        <f>G7421-H7421-I7421</f>
        <v/>
      </c>
      <c r="K7421">
        <f>IF(A7421="","",IF(J7421&lt;=IFERROR(VLOOKUP(A7421,Produtos!$A:$E,5,FALSE),0),"ABAIXO DO MINIMO","OK"))</f>
        <v/>
      </c>
    </row>
    <row r="7422">
      <c r="B7422">
        <f>IFERROR(VLOOKUP(A7422,Produtos!A:B,2,FALSE),"")</f>
        <v/>
      </c>
      <c r="D7422" s="10">
        <f>IFERROR(INDEX(Lotes!$E:$E,MATCH(1,(Lotes!$A:$A=A7422)*(Lotes!$C:$C=C7422),0)),"")</f>
        <v/>
      </c>
      <c r="E7422" s="14">
        <f>IF(D7422="","",D7422-TODAY())</f>
        <v/>
      </c>
      <c r="F7422">
        <f>IF(D7422="","",IF(E7422&lt;0,"VENCIDO",IF(E7422&lt;=30,"VENCE EM &lt;= 30 DIAS",IF(E7422&lt;=60,"ATENCAO (31-60 DIAS)","OK"))))</f>
        <v/>
      </c>
      <c r="G7422" s="14">
        <f>SUMIFS(Lancamentos!$G:$G,Lancamentos!$C:$C,$A7422,Lancamentos!$E:$E,$C7422,Lancamentos!$B:$B,"ENTRADA")</f>
        <v/>
      </c>
      <c r="H7422" s="14">
        <f>SUMIFS(Lancamentos!$G:$G,Lancamentos!$C:$C,$A7422,Lancamentos!$E:$E,$C7422,Lancamentos!$B:$B,"SAIDA_USO")</f>
        <v/>
      </c>
      <c r="I7422" s="14">
        <f>SUMIFS(Lancamentos!$G:$G,Lancamentos!$C:$C,$A7422,Lancamentos!$E:$E,$C7422,Lancamentos!$B:$B,"SAIDA_DESCARTE")</f>
        <v/>
      </c>
      <c r="J7422" s="14">
        <f>G7422-H7422-I7422</f>
        <v/>
      </c>
      <c r="K7422">
        <f>IF(A7422="","",IF(J7422&lt;=IFERROR(VLOOKUP(A7422,Produtos!$A:$E,5,FALSE),0),"ABAIXO DO MINIMO","OK"))</f>
        <v/>
      </c>
    </row>
    <row r="7423">
      <c r="B7423">
        <f>IFERROR(VLOOKUP(A7423,Produtos!A:B,2,FALSE),"")</f>
        <v/>
      </c>
      <c r="D7423" s="10">
        <f>IFERROR(INDEX(Lotes!$E:$E,MATCH(1,(Lotes!$A:$A=A7423)*(Lotes!$C:$C=C7423),0)),"")</f>
        <v/>
      </c>
      <c r="E7423" s="14">
        <f>IF(D7423="","",D7423-TODAY())</f>
        <v/>
      </c>
      <c r="F7423">
        <f>IF(D7423="","",IF(E7423&lt;0,"VENCIDO",IF(E7423&lt;=30,"VENCE EM &lt;= 30 DIAS",IF(E7423&lt;=60,"ATENCAO (31-60 DIAS)","OK"))))</f>
        <v/>
      </c>
      <c r="G7423" s="14">
        <f>SUMIFS(Lancamentos!$G:$G,Lancamentos!$C:$C,$A7423,Lancamentos!$E:$E,$C7423,Lancamentos!$B:$B,"ENTRADA")</f>
        <v/>
      </c>
      <c r="H7423" s="14">
        <f>SUMIFS(Lancamentos!$G:$G,Lancamentos!$C:$C,$A7423,Lancamentos!$E:$E,$C7423,Lancamentos!$B:$B,"SAIDA_USO")</f>
        <v/>
      </c>
      <c r="I7423" s="14">
        <f>SUMIFS(Lancamentos!$G:$G,Lancamentos!$C:$C,$A7423,Lancamentos!$E:$E,$C7423,Lancamentos!$B:$B,"SAIDA_DESCARTE")</f>
        <v/>
      </c>
      <c r="J7423" s="14">
        <f>G7423-H7423-I7423</f>
        <v/>
      </c>
      <c r="K7423">
        <f>IF(A7423="","",IF(J7423&lt;=IFERROR(VLOOKUP(A7423,Produtos!$A:$E,5,FALSE),0),"ABAIXO DO MINIMO","OK"))</f>
        <v/>
      </c>
    </row>
    <row r="7424">
      <c r="B7424">
        <f>IFERROR(VLOOKUP(A7424,Produtos!A:B,2,FALSE),"")</f>
        <v/>
      </c>
      <c r="D7424" s="10">
        <f>IFERROR(INDEX(Lotes!$E:$E,MATCH(1,(Lotes!$A:$A=A7424)*(Lotes!$C:$C=C7424),0)),"")</f>
        <v/>
      </c>
      <c r="E7424" s="14">
        <f>IF(D7424="","",D7424-TODAY())</f>
        <v/>
      </c>
      <c r="F7424">
        <f>IF(D7424="","",IF(E7424&lt;0,"VENCIDO",IF(E7424&lt;=30,"VENCE EM &lt;= 30 DIAS",IF(E7424&lt;=60,"ATENCAO (31-60 DIAS)","OK"))))</f>
        <v/>
      </c>
      <c r="G7424" s="14">
        <f>SUMIFS(Lancamentos!$G:$G,Lancamentos!$C:$C,$A7424,Lancamentos!$E:$E,$C7424,Lancamentos!$B:$B,"ENTRADA")</f>
        <v/>
      </c>
      <c r="H7424" s="14">
        <f>SUMIFS(Lancamentos!$G:$G,Lancamentos!$C:$C,$A7424,Lancamentos!$E:$E,$C7424,Lancamentos!$B:$B,"SAIDA_USO")</f>
        <v/>
      </c>
      <c r="I7424" s="14">
        <f>SUMIFS(Lancamentos!$G:$G,Lancamentos!$C:$C,$A7424,Lancamentos!$E:$E,$C7424,Lancamentos!$B:$B,"SAIDA_DESCARTE")</f>
        <v/>
      </c>
      <c r="J7424" s="14">
        <f>G7424-H7424-I7424</f>
        <v/>
      </c>
      <c r="K7424">
        <f>IF(A7424="","",IF(J7424&lt;=IFERROR(VLOOKUP(A7424,Produtos!$A:$E,5,FALSE),0),"ABAIXO DO MINIMO","OK"))</f>
        <v/>
      </c>
    </row>
    <row r="7425">
      <c r="B7425">
        <f>IFERROR(VLOOKUP(A7425,Produtos!A:B,2,FALSE),"")</f>
        <v/>
      </c>
      <c r="D7425" s="10">
        <f>IFERROR(INDEX(Lotes!$E:$E,MATCH(1,(Lotes!$A:$A=A7425)*(Lotes!$C:$C=C7425),0)),"")</f>
        <v/>
      </c>
      <c r="E7425" s="14">
        <f>IF(D7425="","",D7425-TODAY())</f>
        <v/>
      </c>
      <c r="F7425">
        <f>IF(D7425="","",IF(E7425&lt;0,"VENCIDO",IF(E7425&lt;=30,"VENCE EM &lt;= 30 DIAS",IF(E7425&lt;=60,"ATENCAO (31-60 DIAS)","OK"))))</f>
        <v/>
      </c>
      <c r="G7425" s="14">
        <f>SUMIFS(Lancamentos!$G:$G,Lancamentos!$C:$C,$A7425,Lancamentos!$E:$E,$C7425,Lancamentos!$B:$B,"ENTRADA")</f>
        <v/>
      </c>
      <c r="H7425" s="14">
        <f>SUMIFS(Lancamentos!$G:$G,Lancamentos!$C:$C,$A7425,Lancamentos!$E:$E,$C7425,Lancamentos!$B:$B,"SAIDA_USO")</f>
        <v/>
      </c>
      <c r="I7425" s="14">
        <f>SUMIFS(Lancamentos!$G:$G,Lancamentos!$C:$C,$A7425,Lancamentos!$E:$E,$C7425,Lancamentos!$B:$B,"SAIDA_DESCARTE")</f>
        <v/>
      </c>
      <c r="J7425" s="14">
        <f>G7425-H7425-I7425</f>
        <v/>
      </c>
      <c r="K7425">
        <f>IF(A7425="","",IF(J7425&lt;=IFERROR(VLOOKUP(A7425,Produtos!$A:$E,5,FALSE),0),"ABAIXO DO MINIMO","OK"))</f>
        <v/>
      </c>
    </row>
    <row r="7426">
      <c r="B7426">
        <f>IFERROR(VLOOKUP(A7426,Produtos!A:B,2,FALSE),"")</f>
        <v/>
      </c>
      <c r="D7426" s="10">
        <f>IFERROR(INDEX(Lotes!$E:$E,MATCH(1,(Lotes!$A:$A=A7426)*(Lotes!$C:$C=C7426),0)),"")</f>
        <v/>
      </c>
      <c r="E7426" s="14">
        <f>IF(D7426="","",D7426-TODAY())</f>
        <v/>
      </c>
      <c r="F7426">
        <f>IF(D7426="","",IF(E7426&lt;0,"VENCIDO",IF(E7426&lt;=30,"VENCE EM &lt;= 30 DIAS",IF(E7426&lt;=60,"ATENCAO (31-60 DIAS)","OK"))))</f>
        <v/>
      </c>
      <c r="G7426" s="14">
        <f>SUMIFS(Lancamentos!$G:$G,Lancamentos!$C:$C,$A7426,Lancamentos!$E:$E,$C7426,Lancamentos!$B:$B,"ENTRADA")</f>
        <v/>
      </c>
      <c r="H7426" s="14">
        <f>SUMIFS(Lancamentos!$G:$G,Lancamentos!$C:$C,$A7426,Lancamentos!$E:$E,$C7426,Lancamentos!$B:$B,"SAIDA_USO")</f>
        <v/>
      </c>
      <c r="I7426" s="14">
        <f>SUMIFS(Lancamentos!$G:$G,Lancamentos!$C:$C,$A7426,Lancamentos!$E:$E,$C7426,Lancamentos!$B:$B,"SAIDA_DESCARTE")</f>
        <v/>
      </c>
      <c r="J7426" s="14">
        <f>G7426-H7426-I7426</f>
        <v/>
      </c>
      <c r="K7426">
        <f>IF(A7426="","",IF(J7426&lt;=IFERROR(VLOOKUP(A7426,Produtos!$A:$E,5,FALSE),0),"ABAIXO DO MINIMO","OK"))</f>
        <v/>
      </c>
    </row>
    <row r="7427">
      <c r="B7427">
        <f>IFERROR(VLOOKUP(A7427,Produtos!A:B,2,FALSE),"")</f>
        <v/>
      </c>
      <c r="D7427" s="10">
        <f>IFERROR(INDEX(Lotes!$E:$E,MATCH(1,(Lotes!$A:$A=A7427)*(Lotes!$C:$C=C7427),0)),"")</f>
        <v/>
      </c>
      <c r="E7427" s="14">
        <f>IF(D7427="","",D7427-TODAY())</f>
        <v/>
      </c>
      <c r="F7427">
        <f>IF(D7427="","",IF(E7427&lt;0,"VENCIDO",IF(E7427&lt;=30,"VENCE EM &lt;= 30 DIAS",IF(E7427&lt;=60,"ATENCAO (31-60 DIAS)","OK"))))</f>
        <v/>
      </c>
      <c r="G7427" s="14">
        <f>SUMIFS(Lancamentos!$G:$G,Lancamentos!$C:$C,$A7427,Lancamentos!$E:$E,$C7427,Lancamentos!$B:$B,"ENTRADA")</f>
        <v/>
      </c>
      <c r="H7427" s="14">
        <f>SUMIFS(Lancamentos!$G:$G,Lancamentos!$C:$C,$A7427,Lancamentos!$E:$E,$C7427,Lancamentos!$B:$B,"SAIDA_USO")</f>
        <v/>
      </c>
      <c r="I7427" s="14">
        <f>SUMIFS(Lancamentos!$G:$G,Lancamentos!$C:$C,$A7427,Lancamentos!$E:$E,$C7427,Lancamentos!$B:$B,"SAIDA_DESCARTE")</f>
        <v/>
      </c>
      <c r="J7427" s="14">
        <f>G7427-H7427-I7427</f>
        <v/>
      </c>
      <c r="K7427">
        <f>IF(A7427="","",IF(J7427&lt;=IFERROR(VLOOKUP(A7427,Produtos!$A:$E,5,FALSE),0),"ABAIXO DO MINIMO","OK"))</f>
        <v/>
      </c>
    </row>
    <row r="7428">
      <c r="B7428">
        <f>IFERROR(VLOOKUP(A7428,Produtos!A:B,2,FALSE),"")</f>
        <v/>
      </c>
      <c r="D7428" s="10">
        <f>IFERROR(INDEX(Lotes!$E:$E,MATCH(1,(Lotes!$A:$A=A7428)*(Lotes!$C:$C=C7428),0)),"")</f>
        <v/>
      </c>
      <c r="E7428" s="14">
        <f>IF(D7428="","",D7428-TODAY())</f>
        <v/>
      </c>
      <c r="F7428">
        <f>IF(D7428="","",IF(E7428&lt;0,"VENCIDO",IF(E7428&lt;=30,"VENCE EM &lt;= 30 DIAS",IF(E7428&lt;=60,"ATENCAO (31-60 DIAS)","OK"))))</f>
        <v/>
      </c>
      <c r="G7428" s="14">
        <f>SUMIFS(Lancamentos!$G:$G,Lancamentos!$C:$C,$A7428,Lancamentos!$E:$E,$C7428,Lancamentos!$B:$B,"ENTRADA")</f>
        <v/>
      </c>
      <c r="H7428" s="14">
        <f>SUMIFS(Lancamentos!$G:$G,Lancamentos!$C:$C,$A7428,Lancamentos!$E:$E,$C7428,Lancamentos!$B:$B,"SAIDA_USO")</f>
        <v/>
      </c>
      <c r="I7428" s="14">
        <f>SUMIFS(Lancamentos!$G:$G,Lancamentos!$C:$C,$A7428,Lancamentos!$E:$E,$C7428,Lancamentos!$B:$B,"SAIDA_DESCARTE")</f>
        <v/>
      </c>
      <c r="J7428" s="14">
        <f>G7428-H7428-I7428</f>
        <v/>
      </c>
      <c r="K7428">
        <f>IF(A7428="","",IF(J7428&lt;=IFERROR(VLOOKUP(A7428,Produtos!$A:$E,5,FALSE),0),"ABAIXO DO MINIMO","OK"))</f>
        <v/>
      </c>
    </row>
    <row r="7429">
      <c r="B7429">
        <f>IFERROR(VLOOKUP(A7429,Produtos!A:B,2,FALSE),"")</f>
        <v/>
      </c>
      <c r="D7429" s="10">
        <f>IFERROR(INDEX(Lotes!$E:$E,MATCH(1,(Lotes!$A:$A=A7429)*(Lotes!$C:$C=C7429),0)),"")</f>
        <v/>
      </c>
      <c r="E7429" s="14">
        <f>IF(D7429="","",D7429-TODAY())</f>
        <v/>
      </c>
      <c r="F7429">
        <f>IF(D7429="","",IF(E7429&lt;0,"VENCIDO",IF(E7429&lt;=30,"VENCE EM &lt;= 30 DIAS",IF(E7429&lt;=60,"ATENCAO (31-60 DIAS)","OK"))))</f>
        <v/>
      </c>
      <c r="G7429" s="14">
        <f>SUMIFS(Lancamentos!$G:$G,Lancamentos!$C:$C,$A7429,Lancamentos!$E:$E,$C7429,Lancamentos!$B:$B,"ENTRADA")</f>
        <v/>
      </c>
      <c r="H7429" s="14">
        <f>SUMIFS(Lancamentos!$G:$G,Lancamentos!$C:$C,$A7429,Lancamentos!$E:$E,$C7429,Lancamentos!$B:$B,"SAIDA_USO")</f>
        <v/>
      </c>
      <c r="I7429" s="14">
        <f>SUMIFS(Lancamentos!$G:$G,Lancamentos!$C:$C,$A7429,Lancamentos!$E:$E,$C7429,Lancamentos!$B:$B,"SAIDA_DESCARTE")</f>
        <v/>
      </c>
      <c r="J7429" s="14">
        <f>G7429-H7429-I7429</f>
        <v/>
      </c>
      <c r="K7429">
        <f>IF(A7429="","",IF(J7429&lt;=IFERROR(VLOOKUP(A7429,Produtos!$A:$E,5,FALSE),0),"ABAIXO DO MINIMO","OK"))</f>
        <v/>
      </c>
    </row>
    <row r="7430">
      <c r="B7430">
        <f>IFERROR(VLOOKUP(A7430,Produtos!A:B,2,FALSE),"")</f>
        <v/>
      </c>
      <c r="D7430" s="10">
        <f>IFERROR(INDEX(Lotes!$E:$E,MATCH(1,(Lotes!$A:$A=A7430)*(Lotes!$C:$C=C7430),0)),"")</f>
        <v/>
      </c>
      <c r="E7430" s="14">
        <f>IF(D7430="","",D7430-TODAY())</f>
        <v/>
      </c>
      <c r="F7430">
        <f>IF(D7430="","",IF(E7430&lt;0,"VENCIDO",IF(E7430&lt;=30,"VENCE EM &lt;= 30 DIAS",IF(E7430&lt;=60,"ATENCAO (31-60 DIAS)","OK"))))</f>
        <v/>
      </c>
      <c r="G7430" s="14">
        <f>SUMIFS(Lancamentos!$G:$G,Lancamentos!$C:$C,$A7430,Lancamentos!$E:$E,$C7430,Lancamentos!$B:$B,"ENTRADA")</f>
        <v/>
      </c>
      <c r="H7430" s="14">
        <f>SUMIFS(Lancamentos!$G:$G,Lancamentos!$C:$C,$A7430,Lancamentos!$E:$E,$C7430,Lancamentos!$B:$B,"SAIDA_USO")</f>
        <v/>
      </c>
      <c r="I7430" s="14">
        <f>SUMIFS(Lancamentos!$G:$G,Lancamentos!$C:$C,$A7430,Lancamentos!$E:$E,$C7430,Lancamentos!$B:$B,"SAIDA_DESCARTE")</f>
        <v/>
      </c>
      <c r="J7430" s="14">
        <f>G7430-H7430-I7430</f>
        <v/>
      </c>
      <c r="K7430">
        <f>IF(A7430="","",IF(J7430&lt;=IFERROR(VLOOKUP(A7430,Produtos!$A:$E,5,FALSE),0),"ABAIXO DO MINIMO","OK"))</f>
        <v/>
      </c>
    </row>
    <row r="7431">
      <c r="B7431">
        <f>IFERROR(VLOOKUP(A7431,Produtos!A:B,2,FALSE),"")</f>
        <v/>
      </c>
      <c r="D7431" s="10">
        <f>IFERROR(INDEX(Lotes!$E:$E,MATCH(1,(Lotes!$A:$A=A7431)*(Lotes!$C:$C=C7431),0)),"")</f>
        <v/>
      </c>
      <c r="E7431" s="14">
        <f>IF(D7431="","",D7431-TODAY())</f>
        <v/>
      </c>
      <c r="F7431">
        <f>IF(D7431="","",IF(E7431&lt;0,"VENCIDO",IF(E7431&lt;=30,"VENCE EM &lt;= 30 DIAS",IF(E7431&lt;=60,"ATENCAO (31-60 DIAS)","OK"))))</f>
        <v/>
      </c>
      <c r="G7431" s="14">
        <f>SUMIFS(Lancamentos!$G:$G,Lancamentos!$C:$C,$A7431,Lancamentos!$E:$E,$C7431,Lancamentos!$B:$B,"ENTRADA")</f>
        <v/>
      </c>
      <c r="H7431" s="14">
        <f>SUMIFS(Lancamentos!$G:$G,Lancamentos!$C:$C,$A7431,Lancamentos!$E:$E,$C7431,Lancamentos!$B:$B,"SAIDA_USO")</f>
        <v/>
      </c>
      <c r="I7431" s="14">
        <f>SUMIFS(Lancamentos!$G:$G,Lancamentos!$C:$C,$A7431,Lancamentos!$E:$E,$C7431,Lancamentos!$B:$B,"SAIDA_DESCARTE")</f>
        <v/>
      </c>
      <c r="J7431" s="14">
        <f>G7431-H7431-I7431</f>
        <v/>
      </c>
      <c r="K7431">
        <f>IF(A7431="","",IF(J7431&lt;=IFERROR(VLOOKUP(A7431,Produtos!$A:$E,5,FALSE),0),"ABAIXO DO MINIMO","OK"))</f>
        <v/>
      </c>
    </row>
    <row r="7432">
      <c r="B7432">
        <f>IFERROR(VLOOKUP(A7432,Produtos!A:B,2,FALSE),"")</f>
        <v/>
      </c>
      <c r="D7432" s="10">
        <f>IFERROR(INDEX(Lotes!$E:$E,MATCH(1,(Lotes!$A:$A=A7432)*(Lotes!$C:$C=C7432),0)),"")</f>
        <v/>
      </c>
      <c r="E7432" s="14">
        <f>IF(D7432="","",D7432-TODAY())</f>
        <v/>
      </c>
      <c r="F7432">
        <f>IF(D7432="","",IF(E7432&lt;0,"VENCIDO",IF(E7432&lt;=30,"VENCE EM &lt;= 30 DIAS",IF(E7432&lt;=60,"ATENCAO (31-60 DIAS)","OK"))))</f>
        <v/>
      </c>
      <c r="G7432" s="14">
        <f>SUMIFS(Lancamentos!$G:$G,Lancamentos!$C:$C,$A7432,Lancamentos!$E:$E,$C7432,Lancamentos!$B:$B,"ENTRADA")</f>
        <v/>
      </c>
      <c r="H7432" s="14">
        <f>SUMIFS(Lancamentos!$G:$G,Lancamentos!$C:$C,$A7432,Lancamentos!$E:$E,$C7432,Lancamentos!$B:$B,"SAIDA_USO")</f>
        <v/>
      </c>
      <c r="I7432" s="14">
        <f>SUMIFS(Lancamentos!$G:$G,Lancamentos!$C:$C,$A7432,Lancamentos!$E:$E,$C7432,Lancamentos!$B:$B,"SAIDA_DESCARTE")</f>
        <v/>
      </c>
      <c r="J7432" s="14">
        <f>G7432-H7432-I7432</f>
        <v/>
      </c>
      <c r="K7432">
        <f>IF(A7432="","",IF(J7432&lt;=IFERROR(VLOOKUP(A7432,Produtos!$A:$E,5,FALSE),0),"ABAIXO DO MINIMO","OK"))</f>
        <v/>
      </c>
    </row>
    <row r="7433">
      <c r="B7433">
        <f>IFERROR(VLOOKUP(A7433,Produtos!A:B,2,FALSE),"")</f>
        <v/>
      </c>
      <c r="D7433" s="10">
        <f>IFERROR(INDEX(Lotes!$E:$E,MATCH(1,(Lotes!$A:$A=A7433)*(Lotes!$C:$C=C7433),0)),"")</f>
        <v/>
      </c>
      <c r="E7433" s="14">
        <f>IF(D7433="","",D7433-TODAY())</f>
        <v/>
      </c>
      <c r="F7433">
        <f>IF(D7433="","",IF(E7433&lt;0,"VENCIDO",IF(E7433&lt;=30,"VENCE EM &lt;= 30 DIAS",IF(E7433&lt;=60,"ATENCAO (31-60 DIAS)","OK"))))</f>
        <v/>
      </c>
      <c r="G7433" s="14">
        <f>SUMIFS(Lancamentos!$G:$G,Lancamentos!$C:$C,$A7433,Lancamentos!$E:$E,$C7433,Lancamentos!$B:$B,"ENTRADA")</f>
        <v/>
      </c>
      <c r="H7433" s="14">
        <f>SUMIFS(Lancamentos!$G:$G,Lancamentos!$C:$C,$A7433,Lancamentos!$E:$E,$C7433,Lancamentos!$B:$B,"SAIDA_USO")</f>
        <v/>
      </c>
      <c r="I7433" s="14">
        <f>SUMIFS(Lancamentos!$G:$G,Lancamentos!$C:$C,$A7433,Lancamentos!$E:$E,$C7433,Lancamentos!$B:$B,"SAIDA_DESCARTE")</f>
        <v/>
      </c>
      <c r="J7433" s="14">
        <f>G7433-H7433-I7433</f>
        <v/>
      </c>
      <c r="K7433">
        <f>IF(A7433="","",IF(J7433&lt;=IFERROR(VLOOKUP(A7433,Produtos!$A:$E,5,FALSE),0),"ABAIXO DO MINIMO","OK"))</f>
        <v/>
      </c>
    </row>
    <row r="7434">
      <c r="B7434">
        <f>IFERROR(VLOOKUP(A7434,Produtos!A:B,2,FALSE),"")</f>
        <v/>
      </c>
      <c r="D7434" s="10">
        <f>IFERROR(INDEX(Lotes!$E:$E,MATCH(1,(Lotes!$A:$A=A7434)*(Lotes!$C:$C=C7434),0)),"")</f>
        <v/>
      </c>
      <c r="E7434" s="14">
        <f>IF(D7434="","",D7434-TODAY())</f>
        <v/>
      </c>
      <c r="F7434">
        <f>IF(D7434="","",IF(E7434&lt;0,"VENCIDO",IF(E7434&lt;=30,"VENCE EM &lt;= 30 DIAS",IF(E7434&lt;=60,"ATENCAO (31-60 DIAS)","OK"))))</f>
        <v/>
      </c>
      <c r="G7434" s="14">
        <f>SUMIFS(Lancamentos!$G:$G,Lancamentos!$C:$C,$A7434,Lancamentos!$E:$E,$C7434,Lancamentos!$B:$B,"ENTRADA")</f>
        <v/>
      </c>
      <c r="H7434" s="14">
        <f>SUMIFS(Lancamentos!$G:$G,Lancamentos!$C:$C,$A7434,Lancamentos!$E:$E,$C7434,Lancamentos!$B:$B,"SAIDA_USO")</f>
        <v/>
      </c>
      <c r="I7434" s="14">
        <f>SUMIFS(Lancamentos!$G:$G,Lancamentos!$C:$C,$A7434,Lancamentos!$E:$E,$C7434,Lancamentos!$B:$B,"SAIDA_DESCARTE")</f>
        <v/>
      </c>
      <c r="J7434" s="14">
        <f>G7434-H7434-I7434</f>
        <v/>
      </c>
      <c r="K7434">
        <f>IF(A7434="","",IF(J7434&lt;=IFERROR(VLOOKUP(A7434,Produtos!$A:$E,5,FALSE),0),"ABAIXO DO MINIMO","OK"))</f>
        <v/>
      </c>
    </row>
    <row r="7435">
      <c r="B7435">
        <f>IFERROR(VLOOKUP(A7435,Produtos!A:B,2,FALSE),"")</f>
        <v/>
      </c>
      <c r="D7435" s="10">
        <f>IFERROR(INDEX(Lotes!$E:$E,MATCH(1,(Lotes!$A:$A=A7435)*(Lotes!$C:$C=C7435),0)),"")</f>
        <v/>
      </c>
      <c r="E7435" s="14">
        <f>IF(D7435="","",D7435-TODAY())</f>
        <v/>
      </c>
      <c r="F7435">
        <f>IF(D7435="","",IF(E7435&lt;0,"VENCIDO",IF(E7435&lt;=30,"VENCE EM &lt;= 30 DIAS",IF(E7435&lt;=60,"ATENCAO (31-60 DIAS)","OK"))))</f>
        <v/>
      </c>
      <c r="G7435" s="14">
        <f>SUMIFS(Lancamentos!$G:$G,Lancamentos!$C:$C,$A7435,Lancamentos!$E:$E,$C7435,Lancamentos!$B:$B,"ENTRADA")</f>
        <v/>
      </c>
      <c r="H7435" s="14">
        <f>SUMIFS(Lancamentos!$G:$G,Lancamentos!$C:$C,$A7435,Lancamentos!$E:$E,$C7435,Lancamentos!$B:$B,"SAIDA_USO")</f>
        <v/>
      </c>
      <c r="I7435" s="14">
        <f>SUMIFS(Lancamentos!$G:$G,Lancamentos!$C:$C,$A7435,Lancamentos!$E:$E,$C7435,Lancamentos!$B:$B,"SAIDA_DESCARTE")</f>
        <v/>
      </c>
      <c r="J7435" s="14">
        <f>G7435-H7435-I7435</f>
        <v/>
      </c>
      <c r="K7435">
        <f>IF(A7435="","",IF(J7435&lt;=IFERROR(VLOOKUP(A7435,Produtos!$A:$E,5,FALSE),0),"ABAIXO DO MINIMO","OK"))</f>
        <v/>
      </c>
    </row>
    <row r="7436">
      <c r="B7436">
        <f>IFERROR(VLOOKUP(A7436,Produtos!A:B,2,FALSE),"")</f>
        <v/>
      </c>
      <c r="D7436" s="10">
        <f>IFERROR(INDEX(Lotes!$E:$E,MATCH(1,(Lotes!$A:$A=A7436)*(Lotes!$C:$C=C7436),0)),"")</f>
        <v/>
      </c>
      <c r="E7436" s="14">
        <f>IF(D7436="","",D7436-TODAY())</f>
        <v/>
      </c>
      <c r="F7436">
        <f>IF(D7436="","",IF(E7436&lt;0,"VENCIDO",IF(E7436&lt;=30,"VENCE EM &lt;= 30 DIAS",IF(E7436&lt;=60,"ATENCAO (31-60 DIAS)","OK"))))</f>
        <v/>
      </c>
      <c r="G7436" s="14">
        <f>SUMIFS(Lancamentos!$G:$G,Lancamentos!$C:$C,$A7436,Lancamentos!$E:$E,$C7436,Lancamentos!$B:$B,"ENTRADA")</f>
        <v/>
      </c>
      <c r="H7436" s="14">
        <f>SUMIFS(Lancamentos!$G:$G,Lancamentos!$C:$C,$A7436,Lancamentos!$E:$E,$C7436,Lancamentos!$B:$B,"SAIDA_USO")</f>
        <v/>
      </c>
      <c r="I7436" s="14">
        <f>SUMIFS(Lancamentos!$G:$G,Lancamentos!$C:$C,$A7436,Lancamentos!$E:$E,$C7436,Lancamentos!$B:$B,"SAIDA_DESCARTE")</f>
        <v/>
      </c>
      <c r="J7436" s="14">
        <f>G7436-H7436-I7436</f>
        <v/>
      </c>
      <c r="K7436">
        <f>IF(A7436="","",IF(J7436&lt;=IFERROR(VLOOKUP(A7436,Produtos!$A:$E,5,FALSE),0),"ABAIXO DO MINIMO","OK"))</f>
        <v/>
      </c>
    </row>
    <row r="7437">
      <c r="B7437">
        <f>IFERROR(VLOOKUP(A7437,Produtos!A:B,2,FALSE),"")</f>
        <v/>
      </c>
      <c r="D7437" s="10">
        <f>IFERROR(INDEX(Lotes!$E:$E,MATCH(1,(Lotes!$A:$A=A7437)*(Lotes!$C:$C=C7437),0)),"")</f>
        <v/>
      </c>
      <c r="E7437" s="14">
        <f>IF(D7437="","",D7437-TODAY())</f>
        <v/>
      </c>
      <c r="F7437">
        <f>IF(D7437="","",IF(E7437&lt;0,"VENCIDO",IF(E7437&lt;=30,"VENCE EM &lt;= 30 DIAS",IF(E7437&lt;=60,"ATENCAO (31-60 DIAS)","OK"))))</f>
        <v/>
      </c>
      <c r="G7437" s="14">
        <f>SUMIFS(Lancamentos!$G:$G,Lancamentos!$C:$C,$A7437,Lancamentos!$E:$E,$C7437,Lancamentos!$B:$B,"ENTRADA")</f>
        <v/>
      </c>
      <c r="H7437" s="14">
        <f>SUMIFS(Lancamentos!$G:$G,Lancamentos!$C:$C,$A7437,Lancamentos!$E:$E,$C7437,Lancamentos!$B:$B,"SAIDA_USO")</f>
        <v/>
      </c>
      <c r="I7437" s="14">
        <f>SUMIFS(Lancamentos!$G:$G,Lancamentos!$C:$C,$A7437,Lancamentos!$E:$E,$C7437,Lancamentos!$B:$B,"SAIDA_DESCARTE")</f>
        <v/>
      </c>
      <c r="J7437" s="14">
        <f>G7437-H7437-I7437</f>
        <v/>
      </c>
      <c r="K7437">
        <f>IF(A7437="","",IF(J7437&lt;=IFERROR(VLOOKUP(A7437,Produtos!$A:$E,5,FALSE),0),"ABAIXO DO MINIMO","OK"))</f>
        <v/>
      </c>
    </row>
    <row r="7438">
      <c r="B7438">
        <f>IFERROR(VLOOKUP(A7438,Produtos!A:B,2,FALSE),"")</f>
        <v/>
      </c>
      <c r="D7438" s="10">
        <f>IFERROR(INDEX(Lotes!$E:$E,MATCH(1,(Lotes!$A:$A=A7438)*(Lotes!$C:$C=C7438),0)),"")</f>
        <v/>
      </c>
      <c r="E7438" s="14">
        <f>IF(D7438="","",D7438-TODAY())</f>
        <v/>
      </c>
      <c r="F7438">
        <f>IF(D7438="","",IF(E7438&lt;0,"VENCIDO",IF(E7438&lt;=30,"VENCE EM &lt;= 30 DIAS",IF(E7438&lt;=60,"ATENCAO (31-60 DIAS)","OK"))))</f>
        <v/>
      </c>
      <c r="G7438" s="14">
        <f>SUMIFS(Lancamentos!$G:$G,Lancamentos!$C:$C,$A7438,Lancamentos!$E:$E,$C7438,Lancamentos!$B:$B,"ENTRADA")</f>
        <v/>
      </c>
      <c r="H7438" s="14">
        <f>SUMIFS(Lancamentos!$G:$G,Lancamentos!$C:$C,$A7438,Lancamentos!$E:$E,$C7438,Lancamentos!$B:$B,"SAIDA_USO")</f>
        <v/>
      </c>
      <c r="I7438" s="14">
        <f>SUMIFS(Lancamentos!$G:$G,Lancamentos!$C:$C,$A7438,Lancamentos!$E:$E,$C7438,Lancamentos!$B:$B,"SAIDA_DESCARTE")</f>
        <v/>
      </c>
      <c r="J7438" s="14">
        <f>G7438-H7438-I7438</f>
        <v/>
      </c>
      <c r="K7438">
        <f>IF(A7438="","",IF(J7438&lt;=IFERROR(VLOOKUP(A7438,Produtos!$A:$E,5,FALSE),0),"ABAIXO DO MINIMO","OK"))</f>
        <v/>
      </c>
    </row>
    <row r="7439">
      <c r="B7439">
        <f>IFERROR(VLOOKUP(A7439,Produtos!A:B,2,FALSE),"")</f>
        <v/>
      </c>
      <c r="D7439" s="10">
        <f>IFERROR(INDEX(Lotes!$E:$E,MATCH(1,(Lotes!$A:$A=A7439)*(Lotes!$C:$C=C7439),0)),"")</f>
        <v/>
      </c>
      <c r="E7439" s="14">
        <f>IF(D7439="","",D7439-TODAY())</f>
        <v/>
      </c>
      <c r="F7439">
        <f>IF(D7439="","",IF(E7439&lt;0,"VENCIDO",IF(E7439&lt;=30,"VENCE EM &lt;= 30 DIAS",IF(E7439&lt;=60,"ATENCAO (31-60 DIAS)","OK"))))</f>
        <v/>
      </c>
      <c r="G7439" s="14">
        <f>SUMIFS(Lancamentos!$G:$G,Lancamentos!$C:$C,$A7439,Lancamentos!$E:$E,$C7439,Lancamentos!$B:$B,"ENTRADA")</f>
        <v/>
      </c>
      <c r="H7439" s="14">
        <f>SUMIFS(Lancamentos!$G:$G,Lancamentos!$C:$C,$A7439,Lancamentos!$E:$E,$C7439,Lancamentos!$B:$B,"SAIDA_USO")</f>
        <v/>
      </c>
      <c r="I7439" s="14">
        <f>SUMIFS(Lancamentos!$G:$G,Lancamentos!$C:$C,$A7439,Lancamentos!$E:$E,$C7439,Lancamentos!$B:$B,"SAIDA_DESCARTE")</f>
        <v/>
      </c>
      <c r="J7439" s="14">
        <f>G7439-H7439-I7439</f>
        <v/>
      </c>
      <c r="K7439">
        <f>IF(A7439="","",IF(J7439&lt;=IFERROR(VLOOKUP(A7439,Produtos!$A:$E,5,FALSE),0),"ABAIXO DO MINIMO","OK"))</f>
        <v/>
      </c>
    </row>
    <row r="7440">
      <c r="B7440">
        <f>IFERROR(VLOOKUP(A7440,Produtos!A:B,2,FALSE),"")</f>
        <v/>
      </c>
      <c r="D7440" s="10">
        <f>IFERROR(INDEX(Lotes!$E:$E,MATCH(1,(Lotes!$A:$A=A7440)*(Lotes!$C:$C=C7440),0)),"")</f>
        <v/>
      </c>
      <c r="E7440" s="14">
        <f>IF(D7440="","",D7440-TODAY())</f>
        <v/>
      </c>
      <c r="F7440">
        <f>IF(D7440="","",IF(E7440&lt;0,"VENCIDO",IF(E7440&lt;=30,"VENCE EM &lt;= 30 DIAS",IF(E7440&lt;=60,"ATENCAO (31-60 DIAS)","OK"))))</f>
        <v/>
      </c>
      <c r="G7440" s="14">
        <f>SUMIFS(Lancamentos!$G:$G,Lancamentos!$C:$C,$A7440,Lancamentos!$E:$E,$C7440,Lancamentos!$B:$B,"ENTRADA")</f>
        <v/>
      </c>
      <c r="H7440" s="14">
        <f>SUMIFS(Lancamentos!$G:$G,Lancamentos!$C:$C,$A7440,Lancamentos!$E:$E,$C7440,Lancamentos!$B:$B,"SAIDA_USO")</f>
        <v/>
      </c>
      <c r="I7440" s="14">
        <f>SUMIFS(Lancamentos!$G:$G,Lancamentos!$C:$C,$A7440,Lancamentos!$E:$E,$C7440,Lancamentos!$B:$B,"SAIDA_DESCARTE")</f>
        <v/>
      </c>
      <c r="J7440" s="14">
        <f>G7440-H7440-I7440</f>
        <v/>
      </c>
      <c r="K7440">
        <f>IF(A7440="","",IF(J7440&lt;=IFERROR(VLOOKUP(A7440,Produtos!$A:$E,5,FALSE),0),"ABAIXO DO MINIMO","OK"))</f>
        <v/>
      </c>
    </row>
    <row r="7441">
      <c r="B7441">
        <f>IFERROR(VLOOKUP(A7441,Produtos!A:B,2,FALSE),"")</f>
        <v/>
      </c>
      <c r="D7441" s="10">
        <f>IFERROR(INDEX(Lotes!$E:$E,MATCH(1,(Lotes!$A:$A=A7441)*(Lotes!$C:$C=C7441),0)),"")</f>
        <v/>
      </c>
      <c r="E7441" s="14">
        <f>IF(D7441="","",D7441-TODAY())</f>
        <v/>
      </c>
      <c r="F7441">
        <f>IF(D7441="","",IF(E7441&lt;0,"VENCIDO",IF(E7441&lt;=30,"VENCE EM &lt;= 30 DIAS",IF(E7441&lt;=60,"ATENCAO (31-60 DIAS)","OK"))))</f>
        <v/>
      </c>
      <c r="G7441" s="14">
        <f>SUMIFS(Lancamentos!$G:$G,Lancamentos!$C:$C,$A7441,Lancamentos!$E:$E,$C7441,Lancamentos!$B:$B,"ENTRADA")</f>
        <v/>
      </c>
      <c r="H7441" s="14">
        <f>SUMIFS(Lancamentos!$G:$G,Lancamentos!$C:$C,$A7441,Lancamentos!$E:$E,$C7441,Lancamentos!$B:$B,"SAIDA_USO")</f>
        <v/>
      </c>
      <c r="I7441" s="14">
        <f>SUMIFS(Lancamentos!$G:$G,Lancamentos!$C:$C,$A7441,Lancamentos!$E:$E,$C7441,Lancamentos!$B:$B,"SAIDA_DESCARTE")</f>
        <v/>
      </c>
      <c r="J7441" s="14">
        <f>G7441-H7441-I7441</f>
        <v/>
      </c>
      <c r="K7441">
        <f>IF(A7441="","",IF(J7441&lt;=IFERROR(VLOOKUP(A7441,Produtos!$A:$E,5,FALSE),0),"ABAIXO DO MINIMO","OK"))</f>
        <v/>
      </c>
    </row>
    <row r="7442">
      <c r="B7442">
        <f>IFERROR(VLOOKUP(A7442,Produtos!A:B,2,FALSE),"")</f>
        <v/>
      </c>
      <c r="D7442" s="10">
        <f>IFERROR(INDEX(Lotes!$E:$E,MATCH(1,(Lotes!$A:$A=A7442)*(Lotes!$C:$C=C7442),0)),"")</f>
        <v/>
      </c>
      <c r="E7442" s="14">
        <f>IF(D7442="","",D7442-TODAY())</f>
        <v/>
      </c>
      <c r="F7442">
        <f>IF(D7442="","",IF(E7442&lt;0,"VENCIDO",IF(E7442&lt;=30,"VENCE EM &lt;= 30 DIAS",IF(E7442&lt;=60,"ATENCAO (31-60 DIAS)","OK"))))</f>
        <v/>
      </c>
      <c r="G7442" s="14">
        <f>SUMIFS(Lancamentos!$G:$G,Lancamentos!$C:$C,$A7442,Lancamentos!$E:$E,$C7442,Lancamentos!$B:$B,"ENTRADA")</f>
        <v/>
      </c>
      <c r="H7442" s="14">
        <f>SUMIFS(Lancamentos!$G:$G,Lancamentos!$C:$C,$A7442,Lancamentos!$E:$E,$C7442,Lancamentos!$B:$B,"SAIDA_USO")</f>
        <v/>
      </c>
      <c r="I7442" s="14">
        <f>SUMIFS(Lancamentos!$G:$G,Lancamentos!$C:$C,$A7442,Lancamentos!$E:$E,$C7442,Lancamentos!$B:$B,"SAIDA_DESCARTE")</f>
        <v/>
      </c>
      <c r="J7442" s="14">
        <f>G7442-H7442-I7442</f>
        <v/>
      </c>
      <c r="K7442">
        <f>IF(A7442="","",IF(J7442&lt;=IFERROR(VLOOKUP(A7442,Produtos!$A:$E,5,FALSE),0),"ABAIXO DO MINIMO","OK"))</f>
        <v/>
      </c>
    </row>
    <row r="7443">
      <c r="B7443">
        <f>IFERROR(VLOOKUP(A7443,Produtos!A:B,2,FALSE),"")</f>
        <v/>
      </c>
      <c r="D7443" s="10">
        <f>IFERROR(INDEX(Lotes!$E:$E,MATCH(1,(Lotes!$A:$A=A7443)*(Lotes!$C:$C=C7443),0)),"")</f>
        <v/>
      </c>
      <c r="E7443" s="14">
        <f>IF(D7443="","",D7443-TODAY())</f>
        <v/>
      </c>
      <c r="F7443">
        <f>IF(D7443="","",IF(E7443&lt;0,"VENCIDO",IF(E7443&lt;=30,"VENCE EM &lt;= 30 DIAS",IF(E7443&lt;=60,"ATENCAO (31-60 DIAS)","OK"))))</f>
        <v/>
      </c>
      <c r="G7443" s="14">
        <f>SUMIFS(Lancamentos!$G:$G,Lancamentos!$C:$C,$A7443,Lancamentos!$E:$E,$C7443,Lancamentos!$B:$B,"ENTRADA")</f>
        <v/>
      </c>
      <c r="H7443" s="14">
        <f>SUMIFS(Lancamentos!$G:$G,Lancamentos!$C:$C,$A7443,Lancamentos!$E:$E,$C7443,Lancamentos!$B:$B,"SAIDA_USO")</f>
        <v/>
      </c>
      <c r="I7443" s="14">
        <f>SUMIFS(Lancamentos!$G:$G,Lancamentos!$C:$C,$A7443,Lancamentos!$E:$E,$C7443,Lancamentos!$B:$B,"SAIDA_DESCARTE")</f>
        <v/>
      </c>
      <c r="J7443" s="14">
        <f>G7443-H7443-I7443</f>
        <v/>
      </c>
      <c r="K7443">
        <f>IF(A7443="","",IF(J7443&lt;=IFERROR(VLOOKUP(A7443,Produtos!$A:$E,5,FALSE),0),"ABAIXO DO MINIMO","OK"))</f>
        <v/>
      </c>
    </row>
    <row r="7444">
      <c r="B7444">
        <f>IFERROR(VLOOKUP(A7444,Produtos!A:B,2,FALSE),"")</f>
        <v/>
      </c>
      <c r="D7444" s="10">
        <f>IFERROR(INDEX(Lotes!$E:$E,MATCH(1,(Lotes!$A:$A=A7444)*(Lotes!$C:$C=C7444),0)),"")</f>
        <v/>
      </c>
      <c r="E7444" s="14">
        <f>IF(D7444="","",D7444-TODAY())</f>
        <v/>
      </c>
      <c r="F7444">
        <f>IF(D7444="","",IF(E7444&lt;0,"VENCIDO",IF(E7444&lt;=30,"VENCE EM &lt;= 30 DIAS",IF(E7444&lt;=60,"ATENCAO (31-60 DIAS)","OK"))))</f>
        <v/>
      </c>
      <c r="G7444" s="14">
        <f>SUMIFS(Lancamentos!$G:$G,Lancamentos!$C:$C,$A7444,Lancamentos!$E:$E,$C7444,Lancamentos!$B:$B,"ENTRADA")</f>
        <v/>
      </c>
      <c r="H7444" s="14">
        <f>SUMIFS(Lancamentos!$G:$G,Lancamentos!$C:$C,$A7444,Lancamentos!$E:$E,$C7444,Lancamentos!$B:$B,"SAIDA_USO")</f>
        <v/>
      </c>
      <c r="I7444" s="14">
        <f>SUMIFS(Lancamentos!$G:$G,Lancamentos!$C:$C,$A7444,Lancamentos!$E:$E,$C7444,Lancamentos!$B:$B,"SAIDA_DESCARTE")</f>
        <v/>
      </c>
      <c r="J7444" s="14">
        <f>G7444-H7444-I7444</f>
        <v/>
      </c>
      <c r="K7444">
        <f>IF(A7444="","",IF(J7444&lt;=IFERROR(VLOOKUP(A7444,Produtos!$A:$E,5,FALSE),0),"ABAIXO DO MINIMO","OK"))</f>
        <v/>
      </c>
    </row>
    <row r="7445">
      <c r="B7445">
        <f>IFERROR(VLOOKUP(A7445,Produtos!A:B,2,FALSE),"")</f>
        <v/>
      </c>
      <c r="D7445" s="10">
        <f>IFERROR(INDEX(Lotes!$E:$E,MATCH(1,(Lotes!$A:$A=A7445)*(Lotes!$C:$C=C7445),0)),"")</f>
        <v/>
      </c>
      <c r="E7445" s="14">
        <f>IF(D7445="","",D7445-TODAY())</f>
        <v/>
      </c>
      <c r="F7445">
        <f>IF(D7445="","",IF(E7445&lt;0,"VENCIDO",IF(E7445&lt;=30,"VENCE EM &lt;= 30 DIAS",IF(E7445&lt;=60,"ATENCAO (31-60 DIAS)","OK"))))</f>
        <v/>
      </c>
      <c r="G7445" s="14">
        <f>SUMIFS(Lancamentos!$G:$G,Lancamentos!$C:$C,$A7445,Lancamentos!$E:$E,$C7445,Lancamentos!$B:$B,"ENTRADA")</f>
        <v/>
      </c>
      <c r="H7445" s="14">
        <f>SUMIFS(Lancamentos!$G:$G,Lancamentos!$C:$C,$A7445,Lancamentos!$E:$E,$C7445,Lancamentos!$B:$B,"SAIDA_USO")</f>
        <v/>
      </c>
      <c r="I7445" s="14">
        <f>SUMIFS(Lancamentos!$G:$G,Lancamentos!$C:$C,$A7445,Lancamentos!$E:$E,$C7445,Lancamentos!$B:$B,"SAIDA_DESCARTE")</f>
        <v/>
      </c>
      <c r="J7445" s="14">
        <f>G7445-H7445-I7445</f>
        <v/>
      </c>
      <c r="K7445">
        <f>IF(A7445="","",IF(J7445&lt;=IFERROR(VLOOKUP(A7445,Produtos!$A:$E,5,FALSE),0),"ABAIXO DO MINIMO","OK"))</f>
        <v/>
      </c>
    </row>
    <row r="7446">
      <c r="B7446">
        <f>IFERROR(VLOOKUP(A7446,Produtos!A:B,2,FALSE),"")</f>
        <v/>
      </c>
      <c r="D7446" s="10">
        <f>IFERROR(INDEX(Lotes!$E:$E,MATCH(1,(Lotes!$A:$A=A7446)*(Lotes!$C:$C=C7446),0)),"")</f>
        <v/>
      </c>
      <c r="E7446" s="14">
        <f>IF(D7446="","",D7446-TODAY())</f>
        <v/>
      </c>
      <c r="F7446">
        <f>IF(D7446="","",IF(E7446&lt;0,"VENCIDO",IF(E7446&lt;=30,"VENCE EM &lt;= 30 DIAS",IF(E7446&lt;=60,"ATENCAO (31-60 DIAS)","OK"))))</f>
        <v/>
      </c>
      <c r="G7446" s="14">
        <f>SUMIFS(Lancamentos!$G:$G,Lancamentos!$C:$C,$A7446,Lancamentos!$E:$E,$C7446,Lancamentos!$B:$B,"ENTRADA")</f>
        <v/>
      </c>
      <c r="H7446" s="14">
        <f>SUMIFS(Lancamentos!$G:$G,Lancamentos!$C:$C,$A7446,Lancamentos!$E:$E,$C7446,Lancamentos!$B:$B,"SAIDA_USO")</f>
        <v/>
      </c>
      <c r="I7446" s="14">
        <f>SUMIFS(Lancamentos!$G:$G,Lancamentos!$C:$C,$A7446,Lancamentos!$E:$E,$C7446,Lancamentos!$B:$B,"SAIDA_DESCARTE")</f>
        <v/>
      </c>
      <c r="J7446" s="14">
        <f>G7446-H7446-I7446</f>
        <v/>
      </c>
      <c r="K7446">
        <f>IF(A7446="","",IF(J7446&lt;=IFERROR(VLOOKUP(A7446,Produtos!$A:$E,5,FALSE),0),"ABAIXO DO MINIMO","OK"))</f>
        <v/>
      </c>
    </row>
    <row r="7447">
      <c r="B7447">
        <f>IFERROR(VLOOKUP(A7447,Produtos!A:B,2,FALSE),"")</f>
        <v/>
      </c>
      <c r="D7447" s="10">
        <f>IFERROR(INDEX(Lotes!$E:$E,MATCH(1,(Lotes!$A:$A=A7447)*(Lotes!$C:$C=C7447),0)),"")</f>
        <v/>
      </c>
      <c r="E7447" s="14">
        <f>IF(D7447="","",D7447-TODAY())</f>
        <v/>
      </c>
      <c r="F7447">
        <f>IF(D7447="","",IF(E7447&lt;0,"VENCIDO",IF(E7447&lt;=30,"VENCE EM &lt;= 30 DIAS",IF(E7447&lt;=60,"ATENCAO (31-60 DIAS)","OK"))))</f>
        <v/>
      </c>
      <c r="G7447" s="14">
        <f>SUMIFS(Lancamentos!$G:$G,Lancamentos!$C:$C,$A7447,Lancamentos!$E:$E,$C7447,Lancamentos!$B:$B,"ENTRADA")</f>
        <v/>
      </c>
      <c r="H7447" s="14">
        <f>SUMIFS(Lancamentos!$G:$G,Lancamentos!$C:$C,$A7447,Lancamentos!$E:$E,$C7447,Lancamentos!$B:$B,"SAIDA_USO")</f>
        <v/>
      </c>
      <c r="I7447" s="14">
        <f>SUMIFS(Lancamentos!$G:$G,Lancamentos!$C:$C,$A7447,Lancamentos!$E:$E,$C7447,Lancamentos!$B:$B,"SAIDA_DESCARTE")</f>
        <v/>
      </c>
      <c r="J7447" s="14">
        <f>G7447-H7447-I7447</f>
        <v/>
      </c>
      <c r="K7447">
        <f>IF(A7447="","",IF(J7447&lt;=IFERROR(VLOOKUP(A7447,Produtos!$A:$E,5,FALSE),0),"ABAIXO DO MINIMO","OK"))</f>
        <v/>
      </c>
    </row>
    <row r="7448">
      <c r="B7448">
        <f>IFERROR(VLOOKUP(A7448,Produtos!A:B,2,FALSE),"")</f>
        <v/>
      </c>
      <c r="D7448" s="10">
        <f>IFERROR(INDEX(Lotes!$E:$E,MATCH(1,(Lotes!$A:$A=A7448)*(Lotes!$C:$C=C7448),0)),"")</f>
        <v/>
      </c>
      <c r="E7448" s="14">
        <f>IF(D7448="","",D7448-TODAY())</f>
        <v/>
      </c>
      <c r="F7448">
        <f>IF(D7448="","",IF(E7448&lt;0,"VENCIDO",IF(E7448&lt;=30,"VENCE EM &lt;= 30 DIAS",IF(E7448&lt;=60,"ATENCAO (31-60 DIAS)","OK"))))</f>
        <v/>
      </c>
      <c r="G7448" s="14">
        <f>SUMIFS(Lancamentos!$G:$G,Lancamentos!$C:$C,$A7448,Lancamentos!$E:$E,$C7448,Lancamentos!$B:$B,"ENTRADA")</f>
        <v/>
      </c>
      <c r="H7448" s="14">
        <f>SUMIFS(Lancamentos!$G:$G,Lancamentos!$C:$C,$A7448,Lancamentos!$E:$E,$C7448,Lancamentos!$B:$B,"SAIDA_USO")</f>
        <v/>
      </c>
      <c r="I7448" s="14">
        <f>SUMIFS(Lancamentos!$G:$G,Lancamentos!$C:$C,$A7448,Lancamentos!$E:$E,$C7448,Lancamentos!$B:$B,"SAIDA_DESCARTE")</f>
        <v/>
      </c>
      <c r="J7448" s="14">
        <f>G7448-H7448-I7448</f>
        <v/>
      </c>
      <c r="K7448">
        <f>IF(A7448="","",IF(J7448&lt;=IFERROR(VLOOKUP(A7448,Produtos!$A:$E,5,FALSE),0),"ABAIXO DO MINIMO","OK"))</f>
        <v/>
      </c>
    </row>
    <row r="7449">
      <c r="B7449">
        <f>IFERROR(VLOOKUP(A7449,Produtos!A:B,2,FALSE),"")</f>
        <v/>
      </c>
      <c r="D7449" s="10">
        <f>IFERROR(INDEX(Lotes!$E:$E,MATCH(1,(Lotes!$A:$A=A7449)*(Lotes!$C:$C=C7449),0)),"")</f>
        <v/>
      </c>
      <c r="E7449" s="14">
        <f>IF(D7449="","",D7449-TODAY())</f>
        <v/>
      </c>
      <c r="F7449">
        <f>IF(D7449="","",IF(E7449&lt;0,"VENCIDO",IF(E7449&lt;=30,"VENCE EM &lt;= 30 DIAS",IF(E7449&lt;=60,"ATENCAO (31-60 DIAS)","OK"))))</f>
        <v/>
      </c>
      <c r="G7449" s="14">
        <f>SUMIFS(Lancamentos!$G:$G,Lancamentos!$C:$C,$A7449,Lancamentos!$E:$E,$C7449,Lancamentos!$B:$B,"ENTRADA")</f>
        <v/>
      </c>
      <c r="H7449" s="14">
        <f>SUMIFS(Lancamentos!$G:$G,Lancamentos!$C:$C,$A7449,Lancamentos!$E:$E,$C7449,Lancamentos!$B:$B,"SAIDA_USO")</f>
        <v/>
      </c>
      <c r="I7449" s="14">
        <f>SUMIFS(Lancamentos!$G:$G,Lancamentos!$C:$C,$A7449,Lancamentos!$E:$E,$C7449,Lancamentos!$B:$B,"SAIDA_DESCARTE")</f>
        <v/>
      </c>
      <c r="J7449" s="14">
        <f>G7449-H7449-I7449</f>
        <v/>
      </c>
      <c r="K7449">
        <f>IF(A7449="","",IF(J7449&lt;=IFERROR(VLOOKUP(A7449,Produtos!$A:$E,5,FALSE),0),"ABAIXO DO MINIMO","OK"))</f>
        <v/>
      </c>
    </row>
    <row r="7450">
      <c r="B7450">
        <f>IFERROR(VLOOKUP(A7450,Produtos!A:B,2,FALSE),"")</f>
        <v/>
      </c>
      <c r="D7450" s="10">
        <f>IFERROR(INDEX(Lotes!$E:$E,MATCH(1,(Lotes!$A:$A=A7450)*(Lotes!$C:$C=C7450),0)),"")</f>
        <v/>
      </c>
      <c r="E7450" s="14">
        <f>IF(D7450="","",D7450-TODAY())</f>
        <v/>
      </c>
      <c r="F7450">
        <f>IF(D7450="","",IF(E7450&lt;0,"VENCIDO",IF(E7450&lt;=30,"VENCE EM &lt;= 30 DIAS",IF(E7450&lt;=60,"ATENCAO (31-60 DIAS)","OK"))))</f>
        <v/>
      </c>
      <c r="G7450" s="14">
        <f>SUMIFS(Lancamentos!$G:$G,Lancamentos!$C:$C,$A7450,Lancamentos!$E:$E,$C7450,Lancamentos!$B:$B,"ENTRADA")</f>
        <v/>
      </c>
      <c r="H7450" s="14">
        <f>SUMIFS(Lancamentos!$G:$G,Lancamentos!$C:$C,$A7450,Lancamentos!$E:$E,$C7450,Lancamentos!$B:$B,"SAIDA_USO")</f>
        <v/>
      </c>
      <c r="I7450" s="14">
        <f>SUMIFS(Lancamentos!$G:$G,Lancamentos!$C:$C,$A7450,Lancamentos!$E:$E,$C7450,Lancamentos!$B:$B,"SAIDA_DESCARTE")</f>
        <v/>
      </c>
      <c r="J7450" s="14">
        <f>G7450-H7450-I7450</f>
        <v/>
      </c>
      <c r="K7450">
        <f>IF(A7450="","",IF(J7450&lt;=IFERROR(VLOOKUP(A7450,Produtos!$A:$E,5,FALSE),0),"ABAIXO DO MINIMO","OK"))</f>
        <v/>
      </c>
    </row>
    <row r="7451">
      <c r="B7451">
        <f>IFERROR(VLOOKUP(A7451,Produtos!A:B,2,FALSE),"")</f>
        <v/>
      </c>
      <c r="D7451" s="10">
        <f>IFERROR(INDEX(Lotes!$E:$E,MATCH(1,(Lotes!$A:$A=A7451)*(Lotes!$C:$C=C7451),0)),"")</f>
        <v/>
      </c>
      <c r="E7451" s="14">
        <f>IF(D7451="","",D7451-TODAY())</f>
        <v/>
      </c>
      <c r="F7451">
        <f>IF(D7451="","",IF(E7451&lt;0,"VENCIDO",IF(E7451&lt;=30,"VENCE EM &lt;= 30 DIAS",IF(E7451&lt;=60,"ATENCAO (31-60 DIAS)","OK"))))</f>
        <v/>
      </c>
      <c r="G7451" s="14">
        <f>SUMIFS(Lancamentos!$G:$G,Lancamentos!$C:$C,$A7451,Lancamentos!$E:$E,$C7451,Lancamentos!$B:$B,"ENTRADA")</f>
        <v/>
      </c>
      <c r="H7451" s="14">
        <f>SUMIFS(Lancamentos!$G:$G,Lancamentos!$C:$C,$A7451,Lancamentos!$E:$E,$C7451,Lancamentos!$B:$B,"SAIDA_USO")</f>
        <v/>
      </c>
      <c r="I7451" s="14">
        <f>SUMIFS(Lancamentos!$G:$G,Lancamentos!$C:$C,$A7451,Lancamentos!$E:$E,$C7451,Lancamentos!$B:$B,"SAIDA_DESCARTE")</f>
        <v/>
      </c>
      <c r="J7451" s="14">
        <f>G7451-H7451-I7451</f>
        <v/>
      </c>
      <c r="K7451">
        <f>IF(A7451="","",IF(J7451&lt;=IFERROR(VLOOKUP(A7451,Produtos!$A:$E,5,FALSE),0),"ABAIXO DO MINIMO","OK"))</f>
        <v/>
      </c>
    </row>
    <row r="7452">
      <c r="B7452">
        <f>IFERROR(VLOOKUP(A7452,Produtos!A:B,2,FALSE),"")</f>
        <v/>
      </c>
      <c r="D7452" s="10">
        <f>IFERROR(INDEX(Lotes!$E:$E,MATCH(1,(Lotes!$A:$A=A7452)*(Lotes!$C:$C=C7452),0)),"")</f>
        <v/>
      </c>
      <c r="E7452" s="14">
        <f>IF(D7452="","",D7452-TODAY())</f>
        <v/>
      </c>
      <c r="F7452">
        <f>IF(D7452="","",IF(E7452&lt;0,"VENCIDO",IF(E7452&lt;=30,"VENCE EM &lt;= 30 DIAS",IF(E7452&lt;=60,"ATENCAO (31-60 DIAS)","OK"))))</f>
        <v/>
      </c>
      <c r="G7452" s="14">
        <f>SUMIFS(Lancamentos!$G:$G,Lancamentos!$C:$C,$A7452,Lancamentos!$E:$E,$C7452,Lancamentos!$B:$B,"ENTRADA")</f>
        <v/>
      </c>
      <c r="H7452" s="14">
        <f>SUMIFS(Lancamentos!$G:$G,Lancamentos!$C:$C,$A7452,Lancamentos!$E:$E,$C7452,Lancamentos!$B:$B,"SAIDA_USO")</f>
        <v/>
      </c>
      <c r="I7452" s="14">
        <f>SUMIFS(Lancamentos!$G:$G,Lancamentos!$C:$C,$A7452,Lancamentos!$E:$E,$C7452,Lancamentos!$B:$B,"SAIDA_DESCARTE")</f>
        <v/>
      </c>
      <c r="J7452" s="14">
        <f>G7452-H7452-I7452</f>
        <v/>
      </c>
      <c r="K7452">
        <f>IF(A7452="","",IF(J7452&lt;=IFERROR(VLOOKUP(A7452,Produtos!$A:$E,5,FALSE),0),"ABAIXO DO MINIMO","OK"))</f>
        <v/>
      </c>
    </row>
    <row r="7453">
      <c r="B7453">
        <f>IFERROR(VLOOKUP(A7453,Produtos!A:B,2,FALSE),"")</f>
        <v/>
      </c>
      <c r="D7453" s="10">
        <f>IFERROR(INDEX(Lotes!$E:$E,MATCH(1,(Lotes!$A:$A=A7453)*(Lotes!$C:$C=C7453),0)),"")</f>
        <v/>
      </c>
      <c r="E7453" s="14">
        <f>IF(D7453="","",D7453-TODAY())</f>
        <v/>
      </c>
      <c r="F7453">
        <f>IF(D7453="","",IF(E7453&lt;0,"VENCIDO",IF(E7453&lt;=30,"VENCE EM &lt;= 30 DIAS",IF(E7453&lt;=60,"ATENCAO (31-60 DIAS)","OK"))))</f>
        <v/>
      </c>
      <c r="G7453" s="14">
        <f>SUMIFS(Lancamentos!$G:$G,Lancamentos!$C:$C,$A7453,Lancamentos!$E:$E,$C7453,Lancamentos!$B:$B,"ENTRADA")</f>
        <v/>
      </c>
      <c r="H7453" s="14">
        <f>SUMIFS(Lancamentos!$G:$G,Lancamentos!$C:$C,$A7453,Lancamentos!$E:$E,$C7453,Lancamentos!$B:$B,"SAIDA_USO")</f>
        <v/>
      </c>
      <c r="I7453" s="14">
        <f>SUMIFS(Lancamentos!$G:$G,Lancamentos!$C:$C,$A7453,Lancamentos!$E:$E,$C7453,Lancamentos!$B:$B,"SAIDA_DESCARTE")</f>
        <v/>
      </c>
      <c r="J7453" s="14">
        <f>G7453-H7453-I7453</f>
        <v/>
      </c>
      <c r="K7453">
        <f>IF(A7453="","",IF(J7453&lt;=IFERROR(VLOOKUP(A7453,Produtos!$A:$E,5,FALSE),0),"ABAIXO DO MINIMO","OK"))</f>
        <v/>
      </c>
    </row>
    <row r="7454">
      <c r="B7454">
        <f>IFERROR(VLOOKUP(A7454,Produtos!A:B,2,FALSE),"")</f>
        <v/>
      </c>
      <c r="D7454" s="10">
        <f>IFERROR(INDEX(Lotes!$E:$E,MATCH(1,(Lotes!$A:$A=A7454)*(Lotes!$C:$C=C7454),0)),"")</f>
        <v/>
      </c>
      <c r="E7454" s="14">
        <f>IF(D7454="","",D7454-TODAY())</f>
        <v/>
      </c>
      <c r="F7454">
        <f>IF(D7454="","",IF(E7454&lt;0,"VENCIDO",IF(E7454&lt;=30,"VENCE EM &lt;= 30 DIAS",IF(E7454&lt;=60,"ATENCAO (31-60 DIAS)","OK"))))</f>
        <v/>
      </c>
      <c r="G7454" s="14">
        <f>SUMIFS(Lancamentos!$G:$G,Lancamentos!$C:$C,$A7454,Lancamentos!$E:$E,$C7454,Lancamentos!$B:$B,"ENTRADA")</f>
        <v/>
      </c>
      <c r="H7454" s="14">
        <f>SUMIFS(Lancamentos!$G:$G,Lancamentos!$C:$C,$A7454,Lancamentos!$E:$E,$C7454,Lancamentos!$B:$B,"SAIDA_USO")</f>
        <v/>
      </c>
      <c r="I7454" s="14">
        <f>SUMIFS(Lancamentos!$G:$G,Lancamentos!$C:$C,$A7454,Lancamentos!$E:$E,$C7454,Lancamentos!$B:$B,"SAIDA_DESCARTE")</f>
        <v/>
      </c>
      <c r="J7454" s="14">
        <f>G7454-H7454-I7454</f>
        <v/>
      </c>
      <c r="K7454">
        <f>IF(A7454="","",IF(J7454&lt;=IFERROR(VLOOKUP(A7454,Produtos!$A:$E,5,FALSE),0),"ABAIXO DO MINIMO","OK"))</f>
        <v/>
      </c>
    </row>
    <row r="7455">
      <c r="B7455">
        <f>IFERROR(VLOOKUP(A7455,Produtos!A:B,2,FALSE),"")</f>
        <v/>
      </c>
      <c r="D7455" s="10">
        <f>IFERROR(INDEX(Lotes!$E:$E,MATCH(1,(Lotes!$A:$A=A7455)*(Lotes!$C:$C=C7455),0)),"")</f>
        <v/>
      </c>
      <c r="E7455" s="14">
        <f>IF(D7455="","",D7455-TODAY())</f>
        <v/>
      </c>
      <c r="F7455">
        <f>IF(D7455="","",IF(E7455&lt;0,"VENCIDO",IF(E7455&lt;=30,"VENCE EM &lt;= 30 DIAS",IF(E7455&lt;=60,"ATENCAO (31-60 DIAS)","OK"))))</f>
        <v/>
      </c>
      <c r="G7455" s="14">
        <f>SUMIFS(Lancamentos!$G:$G,Lancamentos!$C:$C,$A7455,Lancamentos!$E:$E,$C7455,Lancamentos!$B:$B,"ENTRADA")</f>
        <v/>
      </c>
      <c r="H7455" s="14">
        <f>SUMIFS(Lancamentos!$G:$G,Lancamentos!$C:$C,$A7455,Lancamentos!$E:$E,$C7455,Lancamentos!$B:$B,"SAIDA_USO")</f>
        <v/>
      </c>
      <c r="I7455" s="14">
        <f>SUMIFS(Lancamentos!$G:$G,Lancamentos!$C:$C,$A7455,Lancamentos!$E:$E,$C7455,Lancamentos!$B:$B,"SAIDA_DESCARTE")</f>
        <v/>
      </c>
      <c r="J7455" s="14">
        <f>G7455-H7455-I7455</f>
        <v/>
      </c>
      <c r="K7455">
        <f>IF(A7455="","",IF(J7455&lt;=IFERROR(VLOOKUP(A7455,Produtos!$A:$E,5,FALSE),0),"ABAIXO DO MINIMO","OK"))</f>
        <v/>
      </c>
    </row>
    <row r="7456">
      <c r="B7456">
        <f>IFERROR(VLOOKUP(A7456,Produtos!A:B,2,FALSE),"")</f>
        <v/>
      </c>
      <c r="D7456" s="10">
        <f>IFERROR(INDEX(Lotes!$E:$E,MATCH(1,(Lotes!$A:$A=A7456)*(Lotes!$C:$C=C7456),0)),"")</f>
        <v/>
      </c>
      <c r="E7456" s="14">
        <f>IF(D7456="","",D7456-TODAY())</f>
        <v/>
      </c>
      <c r="F7456">
        <f>IF(D7456="","",IF(E7456&lt;0,"VENCIDO",IF(E7456&lt;=30,"VENCE EM &lt;= 30 DIAS",IF(E7456&lt;=60,"ATENCAO (31-60 DIAS)","OK"))))</f>
        <v/>
      </c>
      <c r="G7456" s="14">
        <f>SUMIFS(Lancamentos!$G:$G,Lancamentos!$C:$C,$A7456,Lancamentos!$E:$E,$C7456,Lancamentos!$B:$B,"ENTRADA")</f>
        <v/>
      </c>
      <c r="H7456" s="14">
        <f>SUMIFS(Lancamentos!$G:$G,Lancamentos!$C:$C,$A7456,Lancamentos!$E:$E,$C7456,Lancamentos!$B:$B,"SAIDA_USO")</f>
        <v/>
      </c>
      <c r="I7456" s="14">
        <f>SUMIFS(Lancamentos!$G:$G,Lancamentos!$C:$C,$A7456,Lancamentos!$E:$E,$C7456,Lancamentos!$B:$B,"SAIDA_DESCARTE")</f>
        <v/>
      </c>
      <c r="J7456" s="14">
        <f>G7456-H7456-I7456</f>
        <v/>
      </c>
      <c r="K7456">
        <f>IF(A7456="","",IF(J7456&lt;=IFERROR(VLOOKUP(A7456,Produtos!$A:$E,5,FALSE),0),"ABAIXO DO MINIMO","OK"))</f>
        <v/>
      </c>
    </row>
    <row r="7457">
      <c r="B7457">
        <f>IFERROR(VLOOKUP(A7457,Produtos!A:B,2,FALSE),"")</f>
        <v/>
      </c>
      <c r="D7457" s="10">
        <f>IFERROR(INDEX(Lotes!$E:$E,MATCH(1,(Lotes!$A:$A=A7457)*(Lotes!$C:$C=C7457),0)),"")</f>
        <v/>
      </c>
      <c r="E7457" s="14">
        <f>IF(D7457="","",D7457-TODAY())</f>
        <v/>
      </c>
      <c r="F7457">
        <f>IF(D7457="","",IF(E7457&lt;0,"VENCIDO",IF(E7457&lt;=30,"VENCE EM &lt;= 30 DIAS",IF(E7457&lt;=60,"ATENCAO (31-60 DIAS)","OK"))))</f>
        <v/>
      </c>
      <c r="G7457" s="14">
        <f>SUMIFS(Lancamentos!$G:$G,Lancamentos!$C:$C,$A7457,Lancamentos!$E:$E,$C7457,Lancamentos!$B:$B,"ENTRADA")</f>
        <v/>
      </c>
      <c r="H7457" s="14">
        <f>SUMIFS(Lancamentos!$G:$G,Lancamentos!$C:$C,$A7457,Lancamentos!$E:$E,$C7457,Lancamentos!$B:$B,"SAIDA_USO")</f>
        <v/>
      </c>
      <c r="I7457" s="14">
        <f>SUMIFS(Lancamentos!$G:$G,Lancamentos!$C:$C,$A7457,Lancamentos!$E:$E,$C7457,Lancamentos!$B:$B,"SAIDA_DESCARTE")</f>
        <v/>
      </c>
      <c r="J7457" s="14">
        <f>G7457-H7457-I7457</f>
        <v/>
      </c>
      <c r="K7457">
        <f>IF(A7457="","",IF(J7457&lt;=IFERROR(VLOOKUP(A7457,Produtos!$A:$E,5,FALSE),0),"ABAIXO DO MINIMO","OK"))</f>
        <v/>
      </c>
    </row>
    <row r="7458">
      <c r="B7458">
        <f>IFERROR(VLOOKUP(A7458,Produtos!A:B,2,FALSE),"")</f>
        <v/>
      </c>
      <c r="D7458" s="10">
        <f>IFERROR(INDEX(Lotes!$E:$E,MATCH(1,(Lotes!$A:$A=A7458)*(Lotes!$C:$C=C7458),0)),"")</f>
        <v/>
      </c>
      <c r="E7458" s="14">
        <f>IF(D7458="","",D7458-TODAY())</f>
        <v/>
      </c>
      <c r="F7458">
        <f>IF(D7458="","",IF(E7458&lt;0,"VENCIDO",IF(E7458&lt;=30,"VENCE EM &lt;= 30 DIAS",IF(E7458&lt;=60,"ATENCAO (31-60 DIAS)","OK"))))</f>
        <v/>
      </c>
      <c r="G7458" s="14">
        <f>SUMIFS(Lancamentos!$G:$G,Lancamentos!$C:$C,$A7458,Lancamentos!$E:$E,$C7458,Lancamentos!$B:$B,"ENTRADA")</f>
        <v/>
      </c>
      <c r="H7458" s="14">
        <f>SUMIFS(Lancamentos!$G:$G,Lancamentos!$C:$C,$A7458,Lancamentos!$E:$E,$C7458,Lancamentos!$B:$B,"SAIDA_USO")</f>
        <v/>
      </c>
      <c r="I7458" s="14">
        <f>SUMIFS(Lancamentos!$G:$G,Lancamentos!$C:$C,$A7458,Lancamentos!$E:$E,$C7458,Lancamentos!$B:$B,"SAIDA_DESCARTE")</f>
        <v/>
      </c>
      <c r="J7458" s="14">
        <f>G7458-H7458-I7458</f>
        <v/>
      </c>
      <c r="K7458">
        <f>IF(A7458="","",IF(J7458&lt;=IFERROR(VLOOKUP(A7458,Produtos!$A:$E,5,FALSE),0),"ABAIXO DO MINIMO","OK"))</f>
        <v/>
      </c>
    </row>
    <row r="7459">
      <c r="B7459">
        <f>IFERROR(VLOOKUP(A7459,Produtos!A:B,2,FALSE),"")</f>
        <v/>
      </c>
      <c r="D7459" s="10">
        <f>IFERROR(INDEX(Lotes!$E:$E,MATCH(1,(Lotes!$A:$A=A7459)*(Lotes!$C:$C=C7459),0)),"")</f>
        <v/>
      </c>
      <c r="E7459" s="14">
        <f>IF(D7459="","",D7459-TODAY())</f>
        <v/>
      </c>
      <c r="F7459">
        <f>IF(D7459="","",IF(E7459&lt;0,"VENCIDO",IF(E7459&lt;=30,"VENCE EM &lt;= 30 DIAS",IF(E7459&lt;=60,"ATENCAO (31-60 DIAS)","OK"))))</f>
        <v/>
      </c>
      <c r="G7459" s="14">
        <f>SUMIFS(Lancamentos!$G:$G,Lancamentos!$C:$C,$A7459,Lancamentos!$E:$E,$C7459,Lancamentos!$B:$B,"ENTRADA")</f>
        <v/>
      </c>
      <c r="H7459" s="14">
        <f>SUMIFS(Lancamentos!$G:$G,Lancamentos!$C:$C,$A7459,Lancamentos!$E:$E,$C7459,Lancamentos!$B:$B,"SAIDA_USO")</f>
        <v/>
      </c>
      <c r="I7459" s="14">
        <f>SUMIFS(Lancamentos!$G:$G,Lancamentos!$C:$C,$A7459,Lancamentos!$E:$E,$C7459,Lancamentos!$B:$B,"SAIDA_DESCARTE")</f>
        <v/>
      </c>
      <c r="J7459" s="14">
        <f>G7459-H7459-I7459</f>
        <v/>
      </c>
      <c r="K7459">
        <f>IF(A7459="","",IF(J7459&lt;=IFERROR(VLOOKUP(A7459,Produtos!$A:$E,5,FALSE),0),"ABAIXO DO MINIMO","OK"))</f>
        <v/>
      </c>
    </row>
    <row r="7460">
      <c r="B7460">
        <f>IFERROR(VLOOKUP(A7460,Produtos!A:B,2,FALSE),"")</f>
        <v/>
      </c>
      <c r="D7460" s="10">
        <f>IFERROR(INDEX(Lotes!$E:$E,MATCH(1,(Lotes!$A:$A=A7460)*(Lotes!$C:$C=C7460),0)),"")</f>
        <v/>
      </c>
      <c r="E7460" s="14">
        <f>IF(D7460="","",D7460-TODAY())</f>
        <v/>
      </c>
      <c r="F7460">
        <f>IF(D7460="","",IF(E7460&lt;0,"VENCIDO",IF(E7460&lt;=30,"VENCE EM &lt;= 30 DIAS",IF(E7460&lt;=60,"ATENCAO (31-60 DIAS)","OK"))))</f>
        <v/>
      </c>
      <c r="G7460" s="14">
        <f>SUMIFS(Lancamentos!$G:$G,Lancamentos!$C:$C,$A7460,Lancamentos!$E:$E,$C7460,Lancamentos!$B:$B,"ENTRADA")</f>
        <v/>
      </c>
      <c r="H7460" s="14">
        <f>SUMIFS(Lancamentos!$G:$G,Lancamentos!$C:$C,$A7460,Lancamentos!$E:$E,$C7460,Lancamentos!$B:$B,"SAIDA_USO")</f>
        <v/>
      </c>
      <c r="I7460" s="14">
        <f>SUMIFS(Lancamentos!$G:$G,Lancamentos!$C:$C,$A7460,Lancamentos!$E:$E,$C7460,Lancamentos!$B:$B,"SAIDA_DESCARTE")</f>
        <v/>
      </c>
      <c r="J7460" s="14">
        <f>G7460-H7460-I7460</f>
        <v/>
      </c>
      <c r="K7460">
        <f>IF(A7460="","",IF(J7460&lt;=IFERROR(VLOOKUP(A7460,Produtos!$A:$E,5,FALSE),0),"ABAIXO DO MINIMO","OK"))</f>
        <v/>
      </c>
    </row>
    <row r="7461">
      <c r="B7461">
        <f>IFERROR(VLOOKUP(A7461,Produtos!A:B,2,FALSE),"")</f>
        <v/>
      </c>
      <c r="D7461" s="10">
        <f>IFERROR(INDEX(Lotes!$E:$E,MATCH(1,(Lotes!$A:$A=A7461)*(Lotes!$C:$C=C7461),0)),"")</f>
        <v/>
      </c>
      <c r="E7461" s="14">
        <f>IF(D7461="","",D7461-TODAY())</f>
        <v/>
      </c>
      <c r="F7461">
        <f>IF(D7461="","",IF(E7461&lt;0,"VENCIDO",IF(E7461&lt;=30,"VENCE EM &lt;= 30 DIAS",IF(E7461&lt;=60,"ATENCAO (31-60 DIAS)","OK"))))</f>
        <v/>
      </c>
      <c r="G7461" s="14">
        <f>SUMIFS(Lancamentos!$G:$G,Lancamentos!$C:$C,$A7461,Lancamentos!$E:$E,$C7461,Lancamentos!$B:$B,"ENTRADA")</f>
        <v/>
      </c>
      <c r="H7461" s="14">
        <f>SUMIFS(Lancamentos!$G:$G,Lancamentos!$C:$C,$A7461,Lancamentos!$E:$E,$C7461,Lancamentos!$B:$B,"SAIDA_USO")</f>
        <v/>
      </c>
      <c r="I7461" s="14">
        <f>SUMIFS(Lancamentos!$G:$G,Lancamentos!$C:$C,$A7461,Lancamentos!$E:$E,$C7461,Lancamentos!$B:$B,"SAIDA_DESCARTE")</f>
        <v/>
      </c>
      <c r="J7461" s="14">
        <f>G7461-H7461-I7461</f>
        <v/>
      </c>
      <c r="K7461">
        <f>IF(A7461="","",IF(J7461&lt;=IFERROR(VLOOKUP(A7461,Produtos!$A:$E,5,FALSE),0),"ABAIXO DO MINIMO","OK"))</f>
        <v/>
      </c>
    </row>
    <row r="7462">
      <c r="B7462">
        <f>IFERROR(VLOOKUP(A7462,Produtos!A:B,2,FALSE),"")</f>
        <v/>
      </c>
      <c r="D7462" s="10">
        <f>IFERROR(INDEX(Lotes!$E:$E,MATCH(1,(Lotes!$A:$A=A7462)*(Lotes!$C:$C=C7462),0)),"")</f>
        <v/>
      </c>
      <c r="E7462" s="14">
        <f>IF(D7462="","",D7462-TODAY())</f>
        <v/>
      </c>
      <c r="F7462">
        <f>IF(D7462="","",IF(E7462&lt;0,"VENCIDO",IF(E7462&lt;=30,"VENCE EM &lt;= 30 DIAS",IF(E7462&lt;=60,"ATENCAO (31-60 DIAS)","OK"))))</f>
        <v/>
      </c>
      <c r="G7462" s="14">
        <f>SUMIFS(Lancamentos!$G:$G,Lancamentos!$C:$C,$A7462,Lancamentos!$E:$E,$C7462,Lancamentos!$B:$B,"ENTRADA")</f>
        <v/>
      </c>
      <c r="H7462" s="14">
        <f>SUMIFS(Lancamentos!$G:$G,Lancamentos!$C:$C,$A7462,Lancamentos!$E:$E,$C7462,Lancamentos!$B:$B,"SAIDA_USO")</f>
        <v/>
      </c>
      <c r="I7462" s="14">
        <f>SUMIFS(Lancamentos!$G:$G,Lancamentos!$C:$C,$A7462,Lancamentos!$E:$E,$C7462,Lancamentos!$B:$B,"SAIDA_DESCARTE")</f>
        <v/>
      </c>
      <c r="J7462" s="14">
        <f>G7462-H7462-I7462</f>
        <v/>
      </c>
      <c r="K7462">
        <f>IF(A7462="","",IF(J7462&lt;=IFERROR(VLOOKUP(A7462,Produtos!$A:$E,5,FALSE),0),"ABAIXO DO MINIMO","OK"))</f>
        <v/>
      </c>
    </row>
    <row r="7463">
      <c r="B7463">
        <f>IFERROR(VLOOKUP(A7463,Produtos!A:B,2,FALSE),"")</f>
        <v/>
      </c>
      <c r="D7463" s="10">
        <f>IFERROR(INDEX(Lotes!$E:$E,MATCH(1,(Lotes!$A:$A=A7463)*(Lotes!$C:$C=C7463),0)),"")</f>
        <v/>
      </c>
      <c r="E7463" s="14">
        <f>IF(D7463="","",D7463-TODAY())</f>
        <v/>
      </c>
      <c r="F7463">
        <f>IF(D7463="","",IF(E7463&lt;0,"VENCIDO",IF(E7463&lt;=30,"VENCE EM &lt;= 30 DIAS",IF(E7463&lt;=60,"ATENCAO (31-60 DIAS)","OK"))))</f>
        <v/>
      </c>
      <c r="G7463" s="14">
        <f>SUMIFS(Lancamentos!$G:$G,Lancamentos!$C:$C,$A7463,Lancamentos!$E:$E,$C7463,Lancamentos!$B:$B,"ENTRADA")</f>
        <v/>
      </c>
      <c r="H7463" s="14">
        <f>SUMIFS(Lancamentos!$G:$G,Lancamentos!$C:$C,$A7463,Lancamentos!$E:$E,$C7463,Lancamentos!$B:$B,"SAIDA_USO")</f>
        <v/>
      </c>
      <c r="I7463" s="14">
        <f>SUMIFS(Lancamentos!$G:$G,Lancamentos!$C:$C,$A7463,Lancamentos!$E:$E,$C7463,Lancamentos!$B:$B,"SAIDA_DESCARTE")</f>
        <v/>
      </c>
      <c r="J7463" s="14">
        <f>G7463-H7463-I7463</f>
        <v/>
      </c>
      <c r="K7463">
        <f>IF(A7463="","",IF(J7463&lt;=IFERROR(VLOOKUP(A7463,Produtos!$A:$E,5,FALSE),0),"ABAIXO DO MINIMO","OK"))</f>
        <v/>
      </c>
    </row>
    <row r="7464">
      <c r="B7464">
        <f>IFERROR(VLOOKUP(A7464,Produtos!A:B,2,FALSE),"")</f>
        <v/>
      </c>
      <c r="D7464" s="10">
        <f>IFERROR(INDEX(Lotes!$E:$E,MATCH(1,(Lotes!$A:$A=A7464)*(Lotes!$C:$C=C7464),0)),"")</f>
        <v/>
      </c>
      <c r="E7464" s="14">
        <f>IF(D7464="","",D7464-TODAY())</f>
        <v/>
      </c>
      <c r="F7464">
        <f>IF(D7464="","",IF(E7464&lt;0,"VENCIDO",IF(E7464&lt;=30,"VENCE EM &lt;= 30 DIAS",IF(E7464&lt;=60,"ATENCAO (31-60 DIAS)","OK"))))</f>
        <v/>
      </c>
      <c r="G7464" s="14">
        <f>SUMIFS(Lancamentos!$G:$G,Lancamentos!$C:$C,$A7464,Lancamentos!$E:$E,$C7464,Lancamentos!$B:$B,"ENTRADA")</f>
        <v/>
      </c>
      <c r="H7464" s="14">
        <f>SUMIFS(Lancamentos!$G:$G,Lancamentos!$C:$C,$A7464,Lancamentos!$E:$E,$C7464,Lancamentos!$B:$B,"SAIDA_USO")</f>
        <v/>
      </c>
      <c r="I7464" s="14">
        <f>SUMIFS(Lancamentos!$G:$G,Lancamentos!$C:$C,$A7464,Lancamentos!$E:$E,$C7464,Lancamentos!$B:$B,"SAIDA_DESCARTE")</f>
        <v/>
      </c>
      <c r="J7464" s="14">
        <f>G7464-H7464-I7464</f>
        <v/>
      </c>
      <c r="K7464">
        <f>IF(A7464="","",IF(J7464&lt;=IFERROR(VLOOKUP(A7464,Produtos!$A:$E,5,FALSE),0),"ABAIXO DO MINIMO","OK"))</f>
        <v/>
      </c>
    </row>
    <row r="7465">
      <c r="B7465">
        <f>IFERROR(VLOOKUP(A7465,Produtos!A:B,2,FALSE),"")</f>
        <v/>
      </c>
      <c r="D7465" s="10">
        <f>IFERROR(INDEX(Lotes!$E:$E,MATCH(1,(Lotes!$A:$A=A7465)*(Lotes!$C:$C=C7465),0)),"")</f>
        <v/>
      </c>
      <c r="E7465" s="14">
        <f>IF(D7465="","",D7465-TODAY())</f>
        <v/>
      </c>
      <c r="F7465">
        <f>IF(D7465="","",IF(E7465&lt;0,"VENCIDO",IF(E7465&lt;=30,"VENCE EM &lt;= 30 DIAS",IF(E7465&lt;=60,"ATENCAO (31-60 DIAS)","OK"))))</f>
        <v/>
      </c>
      <c r="G7465" s="14">
        <f>SUMIFS(Lancamentos!$G:$G,Lancamentos!$C:$C,$A7465,Lancamentos!$E:$E,$C7465,Lancamentos!$B:$B,"ENTRADA")</f>
        <v/>
      </c>
      <c r="H7465" s="14">
        <f>SUMIFS(Lancamentos!$G:$G,Lancamentos!$C:$C,$A7465,Lancamentos!$E:$E,$C7465,Lancamentos!$B:$B,"SAIDA_USO")</f>
        <v/>
      </c>
      <c r="I7465" s="14">
        <f>SUMIFS(Lancamentos!$G:$G,Lancamentos!$C:$C,$A7465,Lancamentos!$E:$E,$C7465,Lancamentos!$B:$B,"SAIDA_DESCARTE")</f>
        <v/>
      </c>
      <c r="J7465" s="14">
        <f>G7465-H7465-I7465</f>
        <v/>
      </c>
      <c r="K7465">
        <f>IF(A7465="","",IF(J7465&lt;=IFERROR(VLOOKUP(A7465,Produtos!$A:$E,5,FALSE),0),"ABAIXO DO MINIMO","OK"))</f>
        <v/>
      </c>
    </row>
    <row r="7466">
      <c r="B7466">
        <f>IFERROR(VLOOKUP(A7466,Produtos!A:B,2,FALSE),"")</f>
        <v/>
      </c>
      <c r="D7466" s="10">
        <f>IFERROR(INDEX(Lotes!$E:$E,MATCH(1,(Lotes!$A:$A=A7466)*(Lotes!$C:$C=C7466),0)),"")</f>
        <v/>
      </c>
      <c r="E7466" s="14">
        <f>IF(D7466="","",D7466-TODAY())</f>
        <v/>
      </c>
      <c r="F7466">
        <f>IF(D7466="","",IF(E7466&lt;0,"VENCIDO",IF(E7466&lt;=30,"VENCE EM &lt;= 30 DIAS",IF(E7466&lt;=60,"ATENCAO (31-60 DIAS)","OK"))))</f>
        <v/>
      </c>
      <c r="G7466" s="14">
        <f>SUMIFS(Lancamentos!$G:$G,Lancamentos!$C:$C,$A7466,Lancamentos!$E:$E,$C7466,Lancamentos!$B:$B,"ENTRADA")</f>
        <v/>
      </c>
      <c r="H7466" s="14">
        <f>SUMIFS(Lancamentos!$G:$G,Lancamentos!$C:$C,$A7466,Lancamentos!$E:$E,$C7466,Lancamentos!$B:$B,"SAIDA_USO")</f>
        <v/>
      </c>
      <c r="I7466" s="14">
        <f>SUMIFS(Lancamentos!$G:$G,Lancamentos!$C:$C,$A7466,Lancamentos!$E:$E,$C7466,Lancamentos!$B:$B,"SAIDA_DESCARTE")</f>
        <v/>
      </c>
      <c r="J7466" s="14">
        <f>G7466-H7466-I7466</f>
        <v/>
      </c>
      <c r="K7466">
        <f>IF(A7466="","",IF(J7466&lt;=IFERROR(VLOOKUP(A7466,Produtos!$A:$E,5,FALSE),0),"ABAIXO DO MINIMO","OK"))</f>
        <v/>
      </c>
    </row>
    <row r="7467">
      <c r="B7467">
        <f>IFERROR(VLOOKUP(A7467,Produtos!A:B,2,FALSE),"")</f>
        <v/>
      </c>
      <c r="D7467" s="10">
        <f>IFERROR(INDEX(Lotes!$E:$E,MATCH(1,(Lotes!$A:$A=A7467)*(Lotes!$C:$C=C7467),0)),"")</f>
        <v/>
      </c>
      <c r="E7467" s="14">
        <f>IF(D7467="","",D7467-TODAY())</f>
        <v/>
      </c>
      <c r="F7467">
        <f>IF(D7467="","",IF(E7467&lt;0,"VENCIDO",IF(E7467&lt;=30,"VENCE EM &lt;= 30 DIAS",IF(E7467&lt;=60,"ATENCAO (31-60 DIAS)","OK"))))</f>
        <v/>
      </c>
      <c r="G7467" s="14">
        <f>SUMIFS(Lancamentos!$G:$G,Lancamentos!$C:$C,$A7467,Lancamentos!$E:$E,$C7467,Lancamentos!$B:$B,"ENTRADA")</f>
        <v/>
      </c>
      <c r="H7467" s="14">
        <f>SUMIFS(Lancamentos!$G:$G,Lancamentos!$C:$C,$A7467,Lancamentos!$E:$E,$C7467,Lancamentos!$B:$B,"SAIDA_USO")</f>
        <v/>
      </c>
      <c r="I7467" s="14">
        <f>SUMIFS(Lancamentos!$G:$G,Lancamentos!$C:$C,$A7467,Lancamentos!$E:$E,$C7467,Lancamentos!$B:$B,"SAIDA_DESCARTE")</f>
        <v/>
      </c>
      <c r="J7467" s="14">
        <f>G7467-H7467-I7467</f>
        <v/>
      </c>
      <c r="K7467">
        <f>IF(A7467="","",IF(J7467&lt;=IFERROR(VLOOKUP(A7467,Produtos!$A:$E,5,FALSE),0),"ABAIXO DO MINIMO","OK"))</f>
        <v/>
      </c>
    </row>
    <row r="7468">
      <c r="B7468">
        <f>IFERROR(VLOOKUP(A7468,Produtos!A:B,2,FALSE),"")</f>
        <v/>
      </c>
      <c r="D7468" s="10">
        <f>IFERROR(INDEX(Lotes!$E:$E,MATCH(1,(Lotes!$A:$A=A7468)*(Lotes!$C:$C=C7468),0)),"")</f>
        <v/>
      </c>
      <c r="E7468" s="14">
        <f>IF(D7468="","",D7468-TODAY())</f>
        <v/>
      </c>
      <c r="F7468">
        <f>IF(D7468="","",IF(E7468&lt;0,"VENCIDO",IF(E7468&lt;=30,"VENCE EM &lt;= 30 DIAS",IF(E7468&lt;=60,"ATENCAO (31-60 DIAS)","OK"))))</f>
        <v/>
      </c>
      <c r="G7468" s="14">
        <f>SUMIFS(Lancamentos!$G:$G,Lancamentos!$C:$C,$A7468,Lancamentos!$E:$E,$C7468,Lancamentos!$B:$B,"ENTRADA")</f>
        <v/>
      </c>
      <c r="H7468" s="14">
        <f>SUMIFS(Lancamentos!$G:$G,Lancamentos!$C:$C,$A7468,Lancamentos!$E:$E,$C7468,Lancamentos!$B:$B,"SAIDA_USO")</f>
        <v/>
      </c>
      <c r="I7468" s="14">
        <f>SUMIFS(Lancamentos!$G:$G,Lancamentos!$C:$C,$A7468,Lancamentos!$E:$E,$C7468,Lancamentos!$B:$B,"SAIDA_DESCARTE")</f>
        <v/>
      </c>
      <c r="J7468" s="14">
        <f>G7468-H7468-I7468</f>
        <v/>
      </c>
      <c r="K7468">
        <f>IF(A7468="","",IF(J7468&lt;=IFERROR(VLOOKUP(A7468,Produtos!$A:$E,5,FALSE),0),"ABAIXO DO MINIMO","OK"))</f>
        <v/>
      </c>
    </row>
    <row r="7469">
      <c r="B7469">
        <f>IFERROR(VLOOKUP(A7469,Produtos!A:B,2,FALSE),"")</f>
        <v/>
      </c>
      <c r="D7469" s="10">
        <f>IFERROR(INDEX(Lotes!$E:$E,MATCH(1,(Lotes!$A:$A=A7469)*(Lotes!$C:$C=C7469),0)),"")</f>
        <v/>
      </c>
      <c r="E7469" s="14">
        <f>IF(D7469="","",D7469-TODAY())</f>
        <v/>
      </c>
      <c r="F7469">
        <f>IF(D7469="","",IF(E7469&lt;0,"VENCIDO",IF(E7469&lt;=30,"VENCE EM &lt;= 30 DIAS",IF(E7469&lt;=60,"ATENCAO (31-60 DIAS)","OK"))))</f>
        <v/>
      </c>
      <c r="G7469" s="14">
        <f>SUMIFS(Lancamentos!$G:$G,Lancamentos!$C:$C,$A7469,Lancamentos!$E:$E,$C7469,Lancamentos!$B:$B,"ENTRADA")</f>
        <v/>
      </c>
      <c r="H7469" s="14">
        <f>SUMIFS(Lancamentos!$G:$G,Lancamentos!$C:$C,$A7469,Lancamentos!$E:$E,$C7469,Lancamentos!$B:$B,"SAIDA_USO")</f>
        <v/>
      </c>
      <c r="I7469" s="14">
        <f>SUMIFS(Lancamentos!$G:$G,Lancamentos!$C:$C,$A7469,Lancamentos!$E:$E,$C7469,Lancamentos!$B:$B,"SAIDA_DESCARTE")</f>
        <v/>
      </c>
      <c r="J7469" s="14">
        <f>G7469-H7469-I7469</f>
        <v/>
      </c>
      <c r="K7469">
        <f>IF(A7469="","",IF(J7469&lt;=IFERROR(VLOOKUP(A7469,Produtos!$A:$E,5,FALSE),0),"ABAIXO DO MINIMO","OK"))</f>
        <v/>
      </c>
    </row>
    <row r="7470">
      <c r="B7470">
        <f>IFERROR(VLOOKUP(A7470,Produtos!A:B,2,FALSE),"")</f>
        <v/>
      </c>
      <c r="D7470" s="10">
        <f>IFERROR(INDEX(Lotes!$E:$E,MATCH(1,(Lotes!$A:$A=A7470)*(Lotes!$C:$C=C7470),0)),"")</f>
        <v/>
      </c>
      <c r="E7470" s="14">
        <f>IF(D7470="","",D7470-TODAY())</f>
        <v/>
      </c>
      <c r="F7470">
        <f>IF(D7470="","",IF(E7470&lt;0,"VENCIDO",IF(E7470&lt;=30,"VENCE EM &lt;= 30 DIAS",IF(E7470&lt;=60,"ATENCAO (31-60 DIAS)","OK"))))</f>
        <v/>
      </c>
      <c r="G7470" s="14">
        <f>SUMIFS(Lancamentos!$G:$G,Lancamentos!$C:$C,$A7470,Lancamentos!$E:$E,$C7470,Lancamentos!$B:$B,"ENTRADA")</f>
        <v/>
      </c>
      <c r="H7470" s="14">
        <f>SUMIFS(Lancamentos!$G:$G,Lancamentos!$C:$C,$A7470,Lancamentos!$E:$E,$C7470,Lancamentos!$B:$B,"SAIDA_USO")</f>
        <v/>
      </c>
      <c r="I7470" s="14">
        <f>SUMIFS(Lancamentos!$G:$G,Lancamentos!$C:$C,$A7470,Lancamentos!$E:$E,$C7470,Lancamentos!$B:$B,"SAIDA_DESCARTE")</f>
        <v/>
      </c>
      <c r="J7470" s="14">
        <f>G7470-H7470-I7470</f>
        <v/>
      </c>
      <c r="K7470">
        <f>IF(A7470="","",IF(J7470&lt;=IFERROR(VLOOKUP(A7470,Produtos!$A:$E,5,FALSE),0),"ABAIXO DO MINIMO","OK"))</f>
        <v/>
      </c>
    </row>
    <row r="7471">
      <c r="B7471">
        <f>IFERROR(VLOOKUP(A7471,Produtos!A:B,2,FALSE),"")</f>
        <v/>
      </c>
      <c r="D7471" s="10">
        <f>IFERROR(INDEX(Lotes!$E:$E,MATCH(1,(Lotes!$A:$A=A7471)*(Lotes!$C:$C=C7471),0)),"")</f>
        <v/>
      </c>
      <c r="E7471" s="14">
        <f>IF(D7471="","",D7471-TODAY())</f>
        <v/>
      </c>
      <c r="F7471">
        <f>IF(D7471="","",IF(E7471&lt;0,"VENCIDO",IF(E7471&lt;=30,"VENCE EM &lt;= 30 DIAS",IF(E7471&lt;=60,"ATENCAO (31-60 DIAS)","OK"))))</f>
        <v/>
      </c>
      <c r="G7471" s="14">
        <f>SUMIFS(Lancamentos!$G:$G,Lancamentos!$C:$C,$A7471,Lancamentos!$E:$E,$C7471,Lancamentos!$B:$B,"ENTRADA")</f>
        <v/>
      </c>
      <c r="H7471" s="14">
        <f>SUMIFS(Lancamentos!$G:$G,Lancamentos!$C:$C,$A7471,Lancamentos!$E:$E,$C7471,Lancamentos!$B:$B,"SAIDA_USO")</f>
        <v/>
      </c>
      <c r="I7471" s="14">
        <f>SUMIFS(Lancamentos!$G:$G,Lancamentos!$C:$C,$A7471,Lancamentos!$E:$E,$C7471,Lancamentos!$B:$B,"SAIDA_DESCARTE")</f>
        <v/>
      </c>
      <c r="J7471" s="14">
        <f>G7471-H7471-I7471</f>
        <v/>
      </c>
      <c r="K7471">
        <f>IF(A7471="","",IF(J7471&lt;=IFERROR(VLOOKUP(A7471,Produtos!$A:$E,5,FALSE),0),"ABAIXO DO MINIMO","OK"))</f>
        <v/>
      </c>
    </row>
    <row r="7472">
      <c r="B7472">
        <f>IFERROR(VLOOKUP(A7472,Produtos!A:B,2,FALSE),"")</f>
        <v/>
      </c>
      <c r="D7472" s="10">
        <f>IFERROR(INDEX(Lotes!$E:$E,MATCH(1,(Lotes!$A:$A=A7472)*(Lotes!$C:$C=C7472),0)),"")</f>
        <v/>
      </c>
      <c r="E7472" s="14">
        <f>IF(D7472="","",D7472-TODAY())</f>
        <v/>
      </c>
      <c r="F7472">
        <f>IF(D7472="","",IF(E7472&lt;0,"VENCIDO",IF(E7472&lt;=30,"VENCE EM &lt;= 30 DIAS",IF(E7472&lt;=60,"ATENCAO (31-60 DIAS)","OK"))))</f>
        <v/>
      </c>
      <c r="G7472" s="14">
        <f>SUMIFS(Lancamentos!$G:$G,Lancamentos!$C:$C,$A7472,Lancamentos!$E:$E,$C7472,Lancamentos!$B:$B,"ENTRADA")</f>
        <v/>
      </c>
      <c r="H7472" s="14">
        <f>SUMIFS(Lancamentos!$G:$G,Lancamentos!$C:$C,$A7472,Lancamentos!$E:$E,$C7472,Lancamentos!$B:$B,"SAIDA_USO")</f>
        <v/>
      </c>
      <c r="I7472" s="14">
        <f>SUMIFS(Lancamentos!$G:$G,Lancamentos!$C:$C,$A7472,Lancamentos!$E:$E,$C7472,Lancamentos!$B:$B,"SAIDA_DESCARTE")</f>
        <v/>
      </c>
      <c r="J7472" s="14">
        <f>G7472-H7472-I7472</f>
        <v/>
      </c>
      <c r="K7472">
        <f>IF(A7472="","",IF(J7472&lt;=IFERROR(VLOOKUP(A7472,Produtos!$A:$E,5,FALSE),0),"ABAIXO DO MINIMO","OK"))</f>
        <v/>
      </c>
    </row>
    <row r="7473">
      <c r="B7473">
        <f>IFERROR(VLOOKUP(A7473,Produtos!A:B,2,FALSE),"")</f>
        <v/>
      </c>
      <c r="D7473" s="10">
        <f>IFERROR(INDEX(Lotes!$E:$E,MATCH(1,(Lotes!$A:$A=A7473)*(Lotes!$C:$C=C7473),0)),"")</f>
        <v/>
      </c>
      <c r="E7473" s="14">
        <f>IF(D7473="","",D7473-TODAY())</f>
        <v/>
      </c>
      <c r="F7473">
        <f>IF(D7473="","",IF(E7473&lt;0,"VENCIDO",IF(E7473&lt;=30,"VENCE EM &lt;= 30 DIAS",IF(E7473&lt;=60,"ATENCAO (31-60 DIAS)","OK"))))</f>
        <v/>
      </c>
      <c r="G7473" s="14">
        <f>SUMIFS(Lancamentos!$G:$G,Lancamentos!$C:$C,$A7473,Lancamentos!$E:$E,$C7473,Lancamentos!$B:$B,"ENTRADA")</f>
        <v/>
      </c>
      <c r="H7473" s="14">
        <f>SUMIFS(Lancamentos!$G:$G,Lancamentos!$C:$C,$A7473,Lancamentos!$E:$E,$C7473,Lancamentos!$B:$B,"SAIDA_USO")</f>
        <v/>
      </c>
      <c r="I7473" s="14">
        <f>SUMIFS(Lancamentos!$G:$G,Lancamentos!$C:$C,$A7473,Lancamentos!$E:$E,$C7473,Lancamentos!$B:$B,"SAIDA_DESCARTE")</f>
        <v/>
      </c>
      <c r="J7473" s="14">
        <f>G7473-H7473-I7473</f>
        <v/>
      </c>
      <c r="K7473">
        <f>IF(A7473="","",IF(J7473&lt;=IFERROR(VLOOKUP(A7473,Produtos!$A:$E,5,FALSE),0),"ABAIXO DO MINIMO","OK"))</f>
        <v/>
      </c>
    </row>
    <row r="7474">
      <c r="B7474">
        <f>IFERROR(VLOOKUP(A7474,Produtos!A:B,2,FALSE),"")</f>
        <v/>
      </c>
      <c r="D7474" s="10">
        <f>IFERROR(INDEX(Lotes!$E:$E,MATCH(1,(Lotes!$A:$A=A7474)*(Lotes!$C:$C=C7474),0)),"")</f>
        <v/>
      </c>
      <c r="E7474" s="14">
        <f>IF(D7474="","",D7474-TODAY())</f>
        <v/>
      </c>
      <c r="F7474">
        <f>IF(D7474="","",IF(E7474&lt;0,"VENCIDO",IF(E7474&lt;=30,"VENCE EM &lt;= 30 DIAS",IF(E7474&lt;=60,"ATENCAO (31-60 DIAS)","OK"))))</f>
        <v/>
      </c>
      <c r="G7474" s="14">
        <f>SUMIFS(Lancamentos!$G:$G,Lancamentos!$C:$C,$A7474,Lancamentos!$E:$E,$C7474,Lancamentos!$B:$B,"ENTRADA")</f>
        <v/>
      </c>
      <c r="H7474" s="14">
        <f>SUMIFS(Lancamentos!$G:$G,Lancamentos!$C:$C,$A7474,Lancamentos!$E:$E,$C7474,Lancamentos!$B:$B,"SAIDA_USO")</f>
        <v/>
      </c>
      <c r="I7474" s="14">
        <f>SUMIFS(Lancamentos!$G:$G,Lancamentos!$C:$C,$A7474,Lancamentos!$E:$E,$C7474,Lancamentos!$B:$B,"SAIDA_DESCARTE")</f>
        <v/>
      </c>
      <c r="J7474" s="14">
        <f>G7474-H7474-I7474</f>
        <v/>
      </c>
      <c r="K7474">
        <f>IF(A7474="","",IF(J7474&lt;=IFERROR(VLOOKUP(A7474,Produtos!$A:$E,5,FALSE),0),"ABAIXO DO MINIMO","OK"))</f>
        <v/>
      </c>
    </row>
    <row r="7475">
      <c r="B7475">
        <f>IFERROR(VLOOKUP(A7475,Produtos!A:B,2,FALSE),"")</f>
        <v/>
      </c>
      <c r="D7475" s="10">
        <f>IFERROR(INDEX(Lotes!$E:$E,MATCH(1,(Lotes!$A:$A=A7475)*(Lotes!$C:$C=C7475),0)),"")</f>
        <v/>
      </c>
      <c r="E7475" s="14">
        <f>IF(D7475="","",D7475-TODAY())</f>
        <v/>
      </c>
      <c r="F7475">
        <f>IF(D7475="","",IF(E7475&lt;0,"VENCIDO",IF(E7475&lt;=30,"VENCE EM &lt;= 30 DIAS",IF(E7475&lt;=60,"ATENCAO (31-60 DIAS)","OK"))))</f>
        <v/>
      </c>
      <c r="G7475" s="14">
        <f>SUMIFS(Lancamentos!$G:$G,Lancamentos!$C:$C,$A7475,Lancamentos!$E:$E,$C7475,Lancamentos!$B:$B,"ENTRADA")</f>
        <v/>
      </c>
      <c r="H7475" s="14">
        <f>SUMIFS(Lancamentos!$G:$G,Lancamentos!$C:$C,$A7475,Lancamentos!$E:$E,$C7475,Lancamentos!$B:$B,"SAIDA_USO")</f>
        <v/>
      </c>
      <c r="I7475" s="14">
        <f>SUMIFS(Lancamentos!$G:$G,Lancamentos!$C:$C,$A7475,Lancamentos!$E:$E,$C7475,Lancamentos!$B:$B,"SAIDA_DESCARTE")</f>
        <v/>
      </c>
      <c r="J7475" s="14">
        <f>G7475-H7475-I7475</f>
        <v/>
      </c>
      <c r="K7475">
        <f>IF(A7475="","",IF(J7475&lt;=IFERROR(VLOOKUP(A7475,Produtos!$A:$E,5,FALSE),0),"ABAIXO DO MINIMO","OK"))</f>
        <v/>
      </c>
    </row>
    <row r="7476">
      <c r="B7476">
        <f>IFERROR(VLOOKUP(A7476,Produtos!A:B,2,FALSE),"")</f>
        <v/>
      </c>
      <c r="D7476" s="10">
        <f>IFERROR(INDEX(Lotes!$E:$E,MATCH(1,(Lotes!$A:$A=A7476)*(Lotes!$C:$C=C7476),0)),"")</f>
        <v/>
      </c>
      <c r="E7476" s="14">
        <f>IF(D7476="","",D7476-TODAY())</f>
        <v/>
      </c>
      <c r="F7476">
        <f>IF(D7476="","",IF(E7476&lt;0,"VENCIDO",IF(E7476&lt;=30,"VENCE EM &lt;= 30 DIAS",IF(E7476&lt;=60,"ATENCAO (31-60 DIAS)","OK"))))</f>
        <v/>
      </c>
      <c r="G7476" s="14">
        <f>SUMIFS(Lancamentos!$G:$G,Lancamentos!$C:$C,$A7476,Lancamentos!$E:$E,$C7476,Lancamentos!$B:$B,"ENTRADA")</f>
        <v/>
      </c>
      <c r="H7476" s="14">
        <f>SUMIFS(Lancamentos!$G:$G,Lancamentos!$C:$C,$A7476,Lancamentos!$E:$E,$C7476,Lancamentos!$B:$B,"SAIDA_USO")</f>
        <v/>
      </c>
      <c r="I7476" s="14">
        <f>SUMIFS(Lancamentos!$G:$G,Lancamentos!$C:$C,$A7476,Lancamentos!$E:$E,$C7476,Lancamentos!$B:$B,"SAIDA_DESCARTE")</f>
        <v/>
      </c>
      <c r="J7476" s="14">
        <f>G7476-H7476-I7476</f>
        <v/>
      </c>
      <c r="K7476">
        <f>IF(A7476="","",IF(J7476&lt;=IFERROR(VLOOKUP(A7476,Produtos!$A:$E,5,FALSE),0),"ABAIXO DO MINIMO","OK"))</f>
        <v/>
      </c>
    </row>
    <row r="7477">
      <c r="B7477">
        <f>IFERROR(VLOOKUP(A7477,Produtos!A:B,2,FALSE),"")</f>
        <v/>
      </c>
      <c r="D7477" s="10">
        <f>IFERROR(INDEX(Lotes!$E:$E,MATCH(1,(Lotes!$A:$A=A7477)*(Lotes!$C:$C=C7477),0)),"")</f>
        <v/>
      </c>
      <c r="E7477" s="14">
        <f>IF(D7477="","",D7477-TODAY())</f>
        <v/>
      </c>
      <c r="F7477">
        <f>IF(D7477="","",IF(E7477&lt;0,"VENCIDO",IF(E7477&lt;=30,"VENCE EM &lt;= 30 DIAS",IF(E7477&lt;=60,"ATENCAO (31-60 DIAS)","OK"))))</f>
        <v/>
      </c>
      <c r="G7477" s="14">
        <f>SUMIFS(Lancamentos!$G:$G,Lancamentos!$C:$C,$A7477,Lancamentos!$E:$E,$C7477,Lancamentos!$B:$B,"ENTRADA")</f>
        <v/>
      </c>
      <c r="H7477" s="14">
        <f>SUMIFS(Lancamentos!$G:$G,Lancamentos!$C:$C,$A7477,Lancamentos!$E:$E,$C7477,Lancamentos!$B:$B,"SAIDA_USO")</f>
        <v/>
      </c>
      <c r="I7477" s="14">
        <f>SUMIFS(Lancamentos!$G:$G,Lancamentos!$C:$C,$A7477,Lancamentos!$E:$E,$C7477,Lancamentos!$B:$B,"SAIDA_DESCARTE")</f>
        <v/>
      </c>
      <c r="J7477" s="14">
        <f>G7477-H7477-I7477</f>
        <v/>
      </c>
      <c r="K7477">
        <f>IF(A7477="","",IF(J7477&lt;=IFERROR(VLOOKUP(A7477,Produtos!$A:$E,5,FALSE),0),"ABAIXO DO MINIMO","OK"))</f>
        <v/>
      </c>
    </row>
    <row r="7478">
      <c r="B7478">
        <f>IFERROR(VLOOKUP(A7478,Produtos!A:B,2,FALSE),"")</f>
        <v/>
      </c>
      <c r="D7478" s="10">
        <f>IFERROR(INDEX(Lotes!$E:$E,MATCH(1,(Lotes!$A:$A=A7478)*(Lotes!$C:$C=C7478),0)),"")</f>
        <v/>
      </c>
      <c r="E7478" s="14">
        <f>IF(D7478="","",D7478-TODAY())</f>
        <v/>
      </c>
      <c r="F7478">
        <f>IF(D7478="","",IF(E7478&lt;0,"VENCIDO",IF(E7478&lt;=30,"VENCE EM &lt;= 30 DIAS",IF(E7478&lt;=60,"ATENCAO (31-60 DIAS)","OK"))))</f>
        <v/>
      </c>
      <c r="G7478" s="14">
        <f>SUMIFS(Lancamentos!$G:$G,Lancamentos!$C:$C,$A7478,Lancamentos!$E:$E,$C7478,Lancamentos!$B:$B,"ENTRADA")</f>
        <v/>
      </c>
      <c r="H7478" s="14">
        <f>SUMIFS(Lancamentos!$G:$G,Lancamentos!$C:$C,$A7478,Lancamentos!$E:$E,$C7478,Lancamentos!$B:$B,"SAIDA_USO")</f>
        <v/>
      </c>
      <c r="I7478" s="14">
        <f>SUMIFS(Lancamentos!$G:$G,Lancamentos!$C:$C,$A7478,Lancamentos!$E:$E,$C7478,Lancamentos!$B:$B,"SAIDA_DESCARTE")</f>
        <v/>
      </c>
      <c r="J7478" s="14">
        <f>G7478-H7478-I7478</f>
        <v/>
      </c>
      <c r="K7478">
        <f>IF(A7478="","",IF(J7478&lt;=IFERROR(VLOOKUP(A7478,Produtos!$A:$E,5,FALSE),0),"ABAIXO DO MINIMO","OK"))</f>
        <v/>
      </c>
    </row>
    <row r="7479">
      <c r="B7479">
        <f>IFERROR(VLOOKUP(A7479,Produtos!A:B,2,FALSE),"")</f>
        <v/>
      </c>
      <c r="D7479" s="10">
        <f>IFERROR(INDEX(Lotes!$E:$E,MATCH(1,(Lotes!$A:$A=A7479)*(Lotes!$C:$C=C7479),0)),"")</f>
        <v/>
      </c>
      <c r="E7479" s="14">
        <f>IF(D7479="","",D7479-TODAY())</f>
        <v/>
      </c>
      <c r="F7479">
        <f>IF(D7479="","",IF(E7479&lt;0,"VENCIDO",IF(E7479&lt;=30,"VENCE EM &lt;= 30 DIAS",IF(E7479&lt;=60,"ATENCAO (31-60 DIAS)","OK"))))</f>
        <v/>
      </c>
      <c r="G7479" s="14">
        <f>SUMIFS(Lancamentos!$G:$G,Lancamentos!$C:$C,$A7479,Lancamentos!$E:$E,$C7479,Lancamentos!$B:$B,"ENTRADA")</f>
        <v/>
      </c>
      <c r="H7479" s="14">
        <f>SUMIFS(Lancamentos!$G:$G,Lancamentos!$C:$C,$A7479,Lancamentos!$E:$E,$C7479,Lancamentos!$B:$B,"SAIDA_USO")</f>
        <v/>
      </c>
      <c r="I7479" s="14">
        <f>SUMIFS(Lancamentos!$G:$G,Lancamentos!$C:$C,$A7479,Lancamentos!$E:$E,$C7479,Lancamentos!$B:$B,"SAIDA_DESCARTE")</f>
        <v/>
      </c>
      <c r="J7479" s="14">
        <f>G7479-H7479-I7479</f>
        <v/>
      </c>
      <c r="K7479">
        <f>IF(A7479="","",IF(J7479&lt;=IFERROR(VLOOKUP(A7479,Produtos!$A:$E,5,FALSE),0),"ABAIXO DO MINIMO","OK"))</f>
        <v/>
      </c>
    </row>
    <row r="7480">
      <c r="B7480">
        <f>IFERROR(VLOOKUP(A7480,Produtos!A:B,2,FALSE),"")</f>
        <v/>
      </c>
      <c r="D7480" s="10">
        <f>IFERROR(INDEX(Lotes!$E:$E,MATCH(1,(Lotes!$A:$A=A7480)*(Lotes!$C:$C=C7480),0)),"")</f>
        <v/>
      </c>
      <c r="E7480" s="14">
        <f>IF(D7480="","",D7480-TODAY())</f>
        <v/>
      </c>
      <c r="F7480">
        <f>IF(D7480="","",IF(E7480&lt;0,"VENCIDO",IF(E7480&lt;=30,"VENCE EM &lt;= 30 DIAS",IF(E7480&lt;=60,"ATENCAO (31-60 DIAS)","OK"))))</f>
        <v/>
      </c>
      <c r="G7480" s="14">
        <f>SUMIFS(Lancamentos!$G:$G,Lancamentos!$C:$C,$A7480,Lancamentos!$E:$E,$C7480,Lancamentos!$B:$B,"ENTRADA")</f>
        <v/>
      </c>
      <c r="H7480" s="14">
        <f>SUMIFS(Lancamentos!$G:$G,Lancamentos!$C:$C,$A7480,Lancamentos!$E:$E,$C7480,Lancamentos!$B:$B,"SAIDA_USO")</f>
        <v/>
      </c>
      <c r="I7480" s="14">
        <f>SUMIFS(Lancamentos!$G:$G,Lancamentos!$C:$C,$A7480,Lancamentos!$E:$E,$C7480,Lancamentos!$B:$B,"SAIDA_DESCARTE")</f>
        <v/>
      </c>
      <c r="J7480" s="14">
        <f>G7480-H7480-I7480</f>
        <v/>
      </c>
      <c r="K7480">
        <f>IF(A7480="","",IF(J7480&lt;=IFERROR(VLOOKUP(A7480,Produtos!$A:$E,5,FALSE),0),"ABAIXO DO MINIMO","OK"))</f>
        <v/>
      </c>
    </row>
    <row r="7481">
      <c r="B7481">
        <f>IFERROR(VLOOKUP(A7481,Produtos!A:B,2,FALSE),"")</f>
        <v/>
      </c>
      <c r="D7481" s="10">
        <f>IFERROR(INDEX(Lotes!$E:$E,MATCH(1,(Lotes!$A:$A=A7481)*(Lotes!$C:$C=C7481),0)),"")</f>
        <v/>
      </c>
      <c r="E7481" s="14">
        <f>IF(D7481="","",D7481-TODAY())</f>
        <v/>
      </c>
      <c r="F7481">
        <f>IF(D7481="","",IF(E7481&lt;0,"VENCIDO",IF(E7481&lt;=30,"VENCE EM &lt;= 30 DIAS",IF(E7481&lt;=60,"ATENCAO (31-60 DIAS)","OK"))))</f>
        <v/>
      </c>
      <c r="G7481" s="14">
        <f>SUMIFS(Lancamentos!$G:$G,Lancamentos!$C:$C,$A7481,Lancamentos!$E:$E,$C7481,Lancamentos!$B:$B,"ENTRADA")</f>
        <v/>
      </c>
      <c r="H7481" s="14">
        <f>SUMIFS(Lancamentos!$G:$G,Lancamentos!$C:$C,$A7481,Lancamentos!$E:$E,$C7481,Lancamentos!$B:$B,"SAIDA_USO")</f>
        <v/>
      </c>
      <c r="I7481" s="14">
        <f>SUMIFS(Lancamentos!$G:$G,Lancamentos!$C:$C,$A7481,Lancamentos!$E:$E,$C7481,Lancamentos!$B:$B,"SAIDA_DESCARTE")</f>
        <v/>
      </c>
      <c r="J7481" s="14">
        <f>G7481-H7481-I7481</f>
        <v/>
      </c>
      <c r="K7481">
        <f>IF(A7481="","",IF(J7481&lt;=IFERROR(VLOOKUP(A7481,Produtos!$A:$E,5,FALSE),0),"ABAIXO DO MINIMO","OK"))</f>
        <v/>
      </c>
    </row>
    <row r="7482">
      <c r="B7482">
        <f>IFERROR(VLOOKUP(A7482,Produtos!A:B,2,FALSE),"")</f>
        <v/>
      </c>
      <c r="D7482" s="10">
        <f>IFERROR(INDEX(Lotes!$E:$E,MATCH(1,(Lotes!$A:$A=A7482)*(Lotes!$C:$C=C7482),0)),"")</f>
        <v/>
      </c>
      <c r="E7482" s="14">
        <f>IF(D7482="","",D7482-TODAY())</f>
        <v/>
      </c>
      <c r="F7482">
        <f>IF(D7482="","",IF(E7482&lt;0,"VENCIDO",IF(E7482&lt;=30,"VENCE EM &lt;= 30 DIAS",IF(E7482&lt;=60,"ATENCAO (31-60 DIAS)","OK"))))</f>
        <v/>
      </c>
      <c r="G7482" s="14">
        <f>SUMIFS(Lancamentos!$G:$G,Lancamentos!$C:$C,$A7482,Lancamentos!$E:$E,$C7482,Lancamentos!$B:$B,"ENTRADA")</f>
        <v/>
      </c>
      <c r="H7482" s="14">
        <f>SUMIFS(Lancamentos!$G:$G,Lancamentos!$C:$C,$A7482,Lancamentos!$E:$E,$C7482,Lancamentos!$B:$B,"SAIDA_USO")</f>
        <v/>
      </c>
      <c r="I7482" s="14">
        <f>SUMIFS(Lancamentos!$G:$G,Lancamentos!$C:$C,$A7482,Lancamentos!$E:$E,$C7482,Lancamentos!$B:$B,"SAIDA_DESCARTE")</f>
        <v/>
      </c>
      <c r="J7482" s="14">
        <f>G7482-H7482-I7482</f>
        <v/>
      </c>
      <c r="K7482">
        <f>IF(A7482="","",IF(J7482&lt;=IFERROR(VLOOKUP(A7482,Produtos!$A:$E,5,FALSE),0),"ABAIXO DO MINIMO","OK"))</f>
        <v/>
      </c>
    </row>
    <row r="7483">
      <c r="B7483">
        <f>IFERROR(VLOOKUP(A7483,Produtos!A:B,2,FALSE),"")</f>
        <v/>
      </c>
      <c r="D7483" s="10">
        <f>IFERROR(INDEX(Lotes!$E:$E,MATCH(1,(Lotes!$A:$A=A7483)*(Lotes!$C:$C=C7483),0)),"")</f>
        <v/>
      </c>
      <c r="E7483" s="14">
        <f>IF(D7483="","",D7483-TODAY())</f>
        <v/>
      </c>
      <c r="F7483">
        <f>IF(D7483="","",IF(E7483&lt;0,"VENCIDO",IF(E7483&lt;=30,"VENCE EM &lt;= 30 DIAS",IF(E7483&lt;=60,"ATENCAO (31-60 DIAS)","OK"))))</f>
        <v/>
      </c>
      <c r="G7483" s="14">
        <f>SUMIFS(Lancamentos!$G:$G,Lancamentos!$C:$C,$A7483,Lancamentos!$E:$E,$C7483,Lancamentos!$B:$B,"ENTRADA")</f>
        <v/>
      </c>
      <c r="H7483" s="14">
        <f>SUMIFS(Lancamentos!$G:$G,Lancamentos!$C:$C,$A7483,Lancamentos!$E:$E,$C7483,Lancamentos!$B:$B,"SAIDA_USO")</f>
        <v/>
      </c>
      <c r="I7483" s="14">
        <f>SUMIFS(Lancamentos!$G:$G,Lancamentos!$C:$C,$A7483,Lancamentos!$E:$E,$C7483,Lancamentos!$B:$B,"SAIDA_DESCARTE")</f>
        <v/>
      </c>
      <c r="J7483" s="14">
        <f>G7483-H7483-I7483</f>
        <v/>
      </c>
      <c r="K7483">
        <f>IF(A7483="","",IF(J7483&lt;=IFERROR(VLOOKUP(A7483,Produtos!$A:$E,5,FALSE),0),"ABAIXO DO MINIMO","OK"))</f>
        <v/>
      </c>
    </row>
    <row r="7484">
      <c r="B7484">
        <f>IFERROR(VLOOKUP(A7484,Produtos!A:B,2,FALSE),"")</f>
        <v/>
      </c>
      <c r="D7484" s="10">
        <f>IFERROR(INDEX(Lotes!$E:$E,MATCH(1,(Lotes!$A:$A=A7484)*(Lotes!$C:$C=C7484),0)),"")</f>
        <v/>
      </c>
      <c r="E7484" s="14">
        <f>IF(D7484="","",D7484-TODAY())</f>
        <v/>
      </c>
      <c r="F7484">
        <f>IF(D7484="","",IF(E7484&lt;0,"VENCIDO",IF(E7484&lt;=30,"VENCE EM &lt;= 30 DIAS",IF(E7484&lt;=60,"ATENCAO (31-60 DIAS)","OK"))))</f>
        <v/>
      </c>
      <c r="G7484" s="14">
        <f>SUMIFS(Lancamentos!$G:$G,Lancamentos!$C:$C,$A7484,Lancamentos!$E:$E,$C7484,Lancamentos!$B:$B,"ENTRADA")</f>
        <v/>
      </c>
      <c r="H7484" s="14">
        <f>SUMIFS(Lancamentos!$G:$G,Lancamentos!$C:$C,$A7484,Lancamentos!$E:$E,$C7484,Lancamentos!$B:$B,"SAIDA_USO")</f>
        <v/>
      </c>
      <c r="I7484" s="14">
        <f>SUMIFS(Lancamentos!$G:$G,Lancamentos!$C:$C,$A7484,Lancamentos!$E:$E,$C7484,Lancamentos!$B:$B,"SAIDA_DESCARTE")</f>
        <v/>
      </c>
      <c r="J7484" s="14">
        <f>G7484-H7484-I7484</f>
        <v/>
      </c>
      <c r="K7484">
        <f>IF(A7484="","",IF(J7484&lt;=IFERROR(VLOOKUP(A7484,Produtos!$A:$E,5,FALSE),0),"ABAIXO DO MINIMO","OK"))</f>
        <v/>
      </c>
    </row>
    <row r="7485">
      <c r="B7485">
        <f>IFERROR(VLOOKUP(A7485,Produtos!A:B,2,FALSE),"")</f>
        <v/>
      </c>
      <c r="D7485" s="10">
        <f>IFERROR(INDEX(Lotes!$E:$E,MATCH(1,(Lotes!$A:$A=A7485)*(Lotes!$C:$C=C7485),0)),"")</f>
        <v/>
      </c>
      <c r="E7485" s="14">
        <f>IF(D7485="","",D7485-TODAY())</f>
        <v/>
      </c>
      <c r="F7485">
        <f>IF(D7485="","",IF(E7485&lt;0,"VENCIDO",IF(E7485&lt;=30,"VENCE EM &lt;= 30 DIAS",IF(E7485&lt;=60,"ATENCAO (31-60 DIAS)","OK"))))</f>
        <v/>
      </c>
      <c r="G7485" s="14">
        <f>SUMIFS(Lancamentos!$G:$G,Lancamentos!$C:$C,$A7485,Lancamentos!$E:$E,$C7485,Lancamentos!$B:$B,"ENTRADA")</f>
        <v/>
      </c>
      <c r="H7485" s="14">
        <f>SUMIFS(Lancamentos!$G:$G,Lancamentos!$C:$C,$A7485,Lancamentos!$E:$E,$C7485,Lancamentos!$B:$B,"SAIDA_USO")</f>
        <v/>
      </c>
      <c r="I7485" s="14">
        <f>SUMIFS(Lancamentos!$G:$G,Lancamentos!$C:$C,$A7485,Lancamentos!$E:$E,$C7485,Lancamentos!$B:$B,"SAIDA_DESCARTE")</f>
        <v/>
      </c>
      <c r="J7485" s="14">
        <f>G7485-H7485-I7485</f>
        <v/>
      </c>
      <c r="K7485">
        <f>IF(A7485="","",IF(J7485&lt;=IFERROR(VLOOKUP(A7485,Produtos!$A:$E,5,FALSE),0),"ABAIXO DO MINIMO","OK"))</f>
        <v/>
      </c>
    </row>
    <row r="7486">
      <c r="B7486">
        <f>IFERROR(VLOOKUP(A7486,Produtos!A:B,2,FALSE),"")</f>
        <v/>
      </c>
      <c r="D7486" s="10">
        <f>IFERROR(INDEX(Lotes!$E:$E,MATCH(1,(Lotes!$A:$A=A7486)*(Lotes!$C:$C=C7486),0)),"")</f>
        <v/>
      </c>
      <c r="E7486" s="14">
        <f>IF(D7486="","",D7486-TODAY())</f>
        <v/>
      </c>
      <c r="F7486">
        <f>IF(D7486="","",IF(E7486&lt;0,"VENCIDO",IF(E7486&lt;=30,"VENCE EM &lt;= 30 DIAS",IF(E7486&lt;=60,"ATENCAO (31-60 DIAS)","OK"))))</f>
        <v/>
      </c>
      <c r="G7486" s="14">
        <f>SUMIFS(Lancamentos!$G:$G,Lancamentos!$C:$C,$A7486,Lancamentos!$E:$E,$C7486,Lancamentos!$B:$B,"ENTRADA")</f>
        <v/>
      </c>
      <c r="H7486" s="14">
        <f>SUMIFS(Lancamentos!$G:$G,Lancamentos!$C:$C,$A7486,Lancamentos!$E:$E,$C7486,Lancamentos!$B:$B,"SAIDA_USO")</f>
        <v/>
      </c>
      <c r="I7486" s="14">
        <f>SUMIFS(Lancamentos!$G:$G,Lancamentos!$C:$C,$A7486,Lancamentos!$E:$E,$C7486,Lancamentos!$B:$B,"SAIDA_DESCARTE")</f>
        <v/>
      </c>
      <c r="J7486" s="14">
        <f>G7486-H7486-I7486</f>
        <v/>
      </c>
      <c r="K7486">
        <f>IF(A7486="","",IF(J7486&lt;=IFERROR(VLOOKUP(A7486,Produtos!$A:$E,5,FALSE),0),"ABAIXO DO MINIMO","OK"))</f>
        <v/>
      </c>
    </row>
    <row r="7487">
      <c r="B7487">
        <f>IFERROR(VLOOKUP(A7487,Produtos!A:B,2,FALSE),"")</f>
        <v/>
      </c>
      <c r="D7487" s="10">
        <f>IFERROR(INDEX(Lotes!$E:$E,MATCH(1,(Lotes!$A:$A=A7487)*(Lotes!$C:$C=C7487),0)),"")</f>
        <v/>
      </c>
      <c r="E7487" s="14">
        <f>IF(D7487="","",D7487-TODAY())</f>
        <v/>
      </c>
      <c r="F7487">
        <f>IF(D7487="","",IF(E7487&lt;0,"VENCIDO",IF(E7487&lt;=30,"VENCE EM &lt;= 30 DIAS",IF(E7487&lt;=60,"ATENCAO (31-60 DIAS)","OK"))))</f>
        <v/>
      </c>
      <c r="G7487" s="14">
        <f>SUMIFS(Lancamentos!$G:$G,Lancamentos!$C:$C,$A7487,Lancamentos!$E:$E,$C7487,Lancamentos!$B:$B,"ENTRADA")</f>
        <v/>
      </c>
      <c r="H7487" s="14">
        <f>SUMIFS(Lancamentos!$G:$G,Lancamentos!$C:$C,$A7487,Lancamentos!$E:$E,$C7487,Lancamentos!$B:$B,"SAIDA_USO")</f>
        <v/>
      </c>
      <c r="I7487" s="14">
        <f>SUMIFS(Lancamentos!$G:$G,Lancamentos!$C:$C,$A7487,Lancamentos!$E:$E,$C7487,Lancamentos!$B:$B,"SAIDA_DESCARTE")</f>
        <v/>
      </c>
      <c r="J7487" s="14">
        <f>G7487-H7487-I7487</f>
        <v/>
      </c>
      <c r="K7487">
        <f>IF(A7487="","",IF(J7487&lt;=IFERROR(VLOOKUP(A7487,Produtos!$A:$E,5,FALSE),0),"ABAIXO DO MINIMO","OK"))</f>
        <v/>
      </c>
    </row>
    <row r="7488">
      <c r="B7488">
        <f>IFERROR(VLOOKUP(A7488,Produtos!A:B,2,FALSE),"")</f>
        <v/>
      </c>
      <c r="D7488" s="10">
        <f>IFERROR(INDEX(Lotes!$E:$E,MATCH(1,(Lotes!$A:$A=A7488)*(Lotes!$C:$C=C7488),0)),"")</f>
        <v/>
      </c>
      <c r="E7488" s="14">
        <f>IF(D7488="","",D7488-TODAY())</f>
        <v/>
      </c>
      <c r="F7488">
        <f>IF(D7488="","",IF(E7488&lt;0,"VENCIDO",IF(E7488&lt;=30,"VENCE EM &lt;= 30 DIAS",IF(E7488&lt;=60,"ATENCAO (31-60 DIAS)","OK"))))</f>
        <v/>
      </c>
      <c r="G7488" s="14">
        <f>SUMIFS(Lancamentos!$G:$G,Lancamentos!$C:$C,$A7488,Lancamentos!$E:$E,$C7488,Lancamentos!$B:$B,"ENTRADA")</f>
        <v/>
      </c>
      <c r="H7488" s="14">
        <f>SUMIFS(Lancamentos!$G:$G,Lancamentos!$C:$C,$A7488,Lancamentos!$E:$E,$C7488,Lancamentos!$B:$B,"SAIDA_USO")</f>
        <v/>
      </c>
      <c r="I7488" s="14">
        <f>SUMIFS(Lancamentos!$G:$G,Lancamentos!$C:$C,$A7488,Lancamentos!$E:$E,$C7488,Lancamentos!$B:$B,"SAIDA_DESCARTE")</f>
        <v/>
      </c>
      <c r="J7488" s="14">
        <f>G7488-H7488-I7488</f>
        <v/>
      </c>
      <c r="K7488">
        <f>IF(A7488="","",IF(J7488&lt;=IFERROR(VLOOKUP(A7488,Produtos!$A:$E,5,FALSE),0),"ABAIXO DO MINIMO","OK"))</f>
        <v/>
      </c>
    </row>
    <row r="7489">
      <c r="B7489">
        <f>IFERROR(VLOOKUP(A7489,Produtos!A:B,2,FALSE),"")</f>
        <v/>
      </c>
      <c r="D7489" s="10">
        <f>IFERROR(INDEX(Lotes!$E:$E,MATCH(1,(Lotes!$A:$A=A7489)*(Lotes!$C:$C=C7489),0)),"")</f>
        <v/>
      </c>
      <c r="E7489" s="14">
        <f>IF(D7489="","",D7489-TODAY())</f>
        <v/>
      </c>
      <c r="F7489">
        <f>IF(D7489="","",IF(E7489&lt;0,"VENCIDO",IF(E7489&lt;=30,"VENCE EM &lt;= 30 DIAS",IF(E7489&lt;=60,"ATENCAO (31-60 DIAS)","OK"))))</f>
        <v/>
      </c>
      <c r="G7489" s="14">
        <f>SUMIFS(Lancamentos!$G:$G,Lancamentos!$C:$C,$A7489,Lancamentos!$E:$E,$C7489,Lancamentos!$B:$B,"ENTRADA")</f>
        <v/>
      </c>
      <c r="H7489" s="14">
        <f>SUMIFS(Lancamentos!$G:$G,Lancamentos!$C:$C,$A7489,Lancamentos!$E:$E,$C7489,Lancamentos!$B:$B,"SAIDA_USO")</f>
        <v/>
      </c>
      <c r="I7489" s="14">
        <f>SUMIFS(Lancamentos!$G:$G,Lancamentos!$C:$C,$A7489,Lancamentos!$E:$E,$C7489,Lancamentos!$B:$B,"SAIDA_DESCARTE")</f>
        <v/>
      </c>
      <c r="J7489" s="14">
        <f>G7489-H7489-I7489</f>
        <v/>
      </c>
      <c r="K7489">
        <f>IF(A7489="","",IF(J7489&lt;=IFERROR(VLOOKUP(A7489,Produtos!$A:$E,5,FALSE),0),"ABAIXO DO MINIMO","OK"))</f>
        <v/>
      </c>
    </row>
    <row r="7490">
      <c r="B7490">
        <f>IFERROR(VLOOKUP(A7490,Produtos!A:B,2,FALSE),"")</f>
        <v/>
      </c>
      <c r="D7490" s="10">
        <f>IFERROR(INDEX(Lotes!$E:$E,MATCH(1,(Lotes!$A:$A=A7490)*(Lotes!$C:$C=C7490),0)),"")</f>
        <v/>
      </c>
      <c r="E7490" s="14">
        <f>IF(D7490="","",D7490-TODAY())</f>
        <v/>
      </c>
      <c r="F7490">
        <f>IF(D7490="","",IF(E7490&lt;0,"VENCIDO",IF(E7490&lt;=30,"VENCE EM &lt;= 30 DIAS",IF(E7490&lt;=60,"ATENCAO (31-60 DIAS)","OK"))))</f>
        <v/>
      </c>
      <c r="G7490" s="14">
        <f>SUMIFS(Lancamentos!$G:$G,Lancamentos!$C:$C,$A7490,Lancamentos!$E:$E,$C7490,Lancamentos!$B:$B,"ENTRADA")</f>
        <v/>
      </c>
      <c r="H7490" s="14">
        <f>SUMIFS(Lancamentos!$G:$G,Lancamentos!$C:$C,$A7490,Lancamentos!$E:$E,$C7490,Lancamentos!$B:$B,"SAIDA_USO")</f>
        <v/>
      </c>
      <c r="I7490" s="14">
        <f>SUMIFS(Lancamentos!$G:$G,Lancamentos!$C:$C,$A7490,Lancamentos!$E:$E,$C7490,Lancamentos!$B:$B,"SAIDA_DESCARTE")</f>
        <v/>
      </c>
      <c r="J7490" s="14">
        <f>G7490-H7490-I7490</f>
        <v/>
      </c>
      <c r="K7490">
        <f>IF(A7490="","",IF(J7490&lt;=IFERROR(VLOOKUP(A7490,Produtos!$A:$E,5,FALSE),0),"ABAIXO DO MINIMO","OK"))</f>
        <v/>
      </c>
    </row>
    <row r="7491">
      <c r="B7491">
        <f>IFERROR(VLOOKUP(A7491,Produtos!A:B,2,FALSE),"")</f>
        <v/>
      </c>
      <c r="D7491" s="10">
        <f>IFERROR(INDEX(Lotes!$E:$E,MATCH(1,(Lotes!$A:$A=A7491)*(Lotes!$C:$C=C7491),0)),"")</f>
        <v/>
      </c>
      <c r="E7491" s="14">
        <f>IF(D7491="","",D7491-TODAY())</f>
        <v/>
      </c>
      <c r="F7491">
        <f>IF(D7491="","",IF(E7491&lt;0,"VENCIDO",IF(E7491&lt;=30,"VENCE EM &lt;= 30 DIAS",IF(E7491&lt;=60,"ATENCAO (31-60 DIAS)","OK"))))</f>
        <v/>
      </c>
      <c r="G7491" s="14">
        <f>SUMIFS(Lancamentos!$G:$G,Lancamentos!$C:$C,$A7491,Lancamentos!$E:$E,$C7491,Lancamentos!$B:$B,"ENTRADA")</f>
        <v/>
      </c>
      <c r="H7491" s="14">
        <f>SUMIFS(Lancamentos!$G:$G,Lancamentos!$C:$C,$A7491,Lancamentos!$E:$E,$C7491,Lancamentos!$B:$B,"SAIDA_USO")</f>
        <v/>
      </c>
      <c r="I7491" s="14">
        <f>SUMIFS(Lancamentos!$G:$G,Lancamentos!$C:$C,$A7491,Lancamentos!$E:$E,$C7491,Lancamentos!$B:$B,"SAIDA_DESCARTE")</f>
        <v/>
      </c>
      <c r="J7491" s="14">
        <f>G7491-H7491-I7491</f>
        <v/>
      </c>
      <c r="K7491">
        <f>IF(A7491="","",IF(J7491&lt;=IFERROR(VLOOKUP(A7491,Produtos!$A:$E,5,FALSE),0),"ABAIXO DO MINIMO","OK"))</f>
        <v/>
      </c>
    </row>
    <row r="7492">
      <c r="B7492">
        <f>IFERROR(VLOOKUP(A7492,Produtos!A:B,2,FALSE),"")</f>
        <v/>
      </c>
      <c r="D7492" s="10">
        <f>IFERROR(INDEX(Lotes!$E:$E,MATCH(1,(Lotes!$A:$A=A7492)*(Lotes!$C:$C=C7492),0)),"")</f>
        <v/>
      </c>
      <c r="E7492" s="14">
        <f>IF(D7492="","",D7492-TODAY())</f>
        <v/>
      </c>
      <c r="F7492">
        <f>IF(D7492="","",IF(E7492&lt;0,"VENCIDO",IF(E7492&lt;=30,"VENCE EM &lt;= 30 DIAS",IF(E7492&lt;=60,"ATENCAO (31-60 DIAS)","OK"))))</f>
        <v/>
      </c>
      <c r="G7492" s="14">
        <f>SUMIFS(Lancamentos!$G:$G,Lancamentos!$C:$C,$A7492,Lancamentos!$E:$E,$C7492,Lancamentos!$B:$B,"ENTRADA")</f>
        <v/>
      </c>
      <c r="H7492" s="14">
        <f>SUMIFS(Lancamentos!$G:$G,Lancamentos!$C:$C,$A7492,Lancamentos!$E:$E,$C7492,Lancamentos!$B:$B,"SAIDA_USO")</f>
        <v/>
      </c>
      <c r="I7492" s="14">
        <f>SUMIFS(Lancamentos!$G:$G,Lancamentos!$C:$C,$A7492,Lancamentos!$E:$E,$C7492,Lancamentos!$B:$B,"SAIDA_DESCARTE")</f>
        <v/>
      </c>
      <c r="J7492" s="14">
        <f>G7492-H7492-I7492</f>
        <v/>
      </c>
      <c r="K7492">
        <f>IF(A7492="","",IF(J7492&lt;=IFERROR(VLOOKUP(A7492,Produtos!$A:$E,5,FALSE),0),"ABAIXO DO MINIMO","OK"))</f>
        <v/>
      </c>
    </row>
    <row r="7493">
      <c r="B7493">
        <f>IFERROR(VLOOKUP(A7493,Produtos!A:B,2,FALSE),"")</f>
        <v/>
      </c>
      <c r="D7493" s="10">
        <f>IFERROR(INDEX(Lotes!$E:$E,MATCH(1,(Lotes!$A:$A=A7493)*(Lotes!$C:$C=C7493),0)),"")</f>
        <v/>
      </c>
      <c r="E7493" s="14">
        <f>IF(D7493="","",D7493-TODAY())</f>
        <v/>
      </c>
      <c r="F7493">
        <f>IF(D7493="","",IF(E7493&lt;0,"VENCIDO",IF(E7493&lt;=30,"VENCE EM &lt;= 30 DIAS",IF(E7493&lt;=60,"ATENCAO (31-60 DIAS)","OK"))))</f>
        <v/>
      </c>
      <c r="G7493" s="14">
        <f>SUMIFS(Lancamentos!$G:$G,Lancamentos!$C:$C,$A7493,Lancamentos!$E:$E,$C7493,Lancamentos!$B:$B,"ENTRADA")</f>
        <v/>
      </c>
      <c r="H7493" s="14">
        <f>SUMIFS(Lancamentos!$G:$G,Lancamentos!$C:$C,$A7493,Lancamentos!$E:$E,$C7493,Lancamentos!$B:$B,"SAIDA_USO")</f>
        <v/>
      </c>
      <c r="I7493" s="14">
        <f>SUMIFS(Lancamentos!$G:$G,Lancamentos!$C:$C,$A7493,Lancamentos!$E:$E,$C7493,Lancamentos!$B:$B,"SAIDA_DESCARTE")</f>
        <v/>
      </c>
      <c r="J7493" s="14">
        <f>G7493-H7493-I7493</f>
        <v/>
      </c>
      <c r="K7493">
        <f>IF(A7493="","",IF(J7493&lt;=IFERROR(VLOOKUP(A7493,Produtos!$A:$E,5,FALSE),0),"ABAIXO DO MINIMO","OK"))</f>
        <v/>
      </c>
    </row>
    <row r="7494">
      <c r="B7494">
        <f>IFERROR(VLOOKUP(A7494,Produtos!A:B,2,FALSE),"")</f>
        <v/>
      </c>
      <c r="D7494" s="10">
        <f>IFERROR(INDEX(Lotes!$E:$E,MATCH(1,(Lotes!$A:$A=A7494)*(Lotes!$C:$C=C7494),0)),"")</f>
        <v/>
      </c>
      <c r="E7494" s="14">
        <f>IF(D7494="","",D7494-TODAY())</f>
        <v/>
      </c>
      <c r="F7494">
        <f>IF(D7494="","",IF(E7494&lt;0,"VENCIDO",IF(E7494&lt;=30,"VENCE EM &lt;= 30 DIAS",IF(E7494&lt;=60,"ATENCAO (31-60 DIAS)","OK"))))</f>
        <v/>
      </c>
      <c r="G7494" s="14">
        <f>SUMIFS(Lancamentos!$G:$G,Lancamentos!$C:$C,$A7494,Lancamentos!$E:$E,$C7494,Lancamentos!$B:$B,"ENTRADA")</f>
        <v/>
      </c>
      <c r="H7494" s="14">
        <f>SUMIFS(Lancamentos!$G:$G,Lancamentos!$C:$C,$A7494,Lancamentos!$E:$E,$C7494,Lancamentos!$B:$B,"SAIDA_USO")</f>
        <v/>
      </c>
      <c r="I7494" s="14">
        <f>SUMIFS(Lancamentos!$G:$G,Lancamentos!$C:$C,$A7494,Lancamentos!$E:$E,$C7494,Lancamentos!$B:$B,"SAIDA_DESCARTE")</f>
        <v/>
      </c>
      <c r="J7494" s="14">
        <f>G7494-H7494-I7494</f>
        <v/>
      </c>
      <c r="K7494">
        <f>IF(A7494="","",IF(J7494&lt;=IFERROR(VLOOKUP(A7494,Produtos!$A:$E,5,FALSE),0),"ABAIXO DO MINIMO","OK"))</f>
        <v/>
      </c>
    </row>
    <row r="7495">
      <c r="B7495">
        <f>IFERROR(VLOOKUP(A7495,Produtos!A:B,2,FALSE),"")</f>
        <v/>
      </c>
      <c r="D7495" s="10">
        <f>IFERROR(INDEX(Lotes!$E:$E,MATCH(1,(Lotes!$A:$A=A7495)*(Lotes!$C:$C=C7495),0)),"")</f>
        <v/>
      </c>
      <c r="E7495" s="14">
        <f>IF(D7495="","",D7495-TODAY())</f>
        <v/>
      </c>
      <c r="F7495">
        <f>IF(D7495="","",IF(E7495&lt;0,"VENCIDO",IF(E7495&lt;=30,"VENCE EM &lt;= 30 DIAS",IF(E7495&lt;=60,"ATENCAO (31-60 DIAS)","OK"))))</f>
        <v/>
      </c>
      <c r="G7495" s="14">
        <f>SUMIFS(Lancamentos!$G:$G,Lancamentos!$C:$C,$A7495,Lancamentos!$E:$E,$C7495,Lancamentos!$B:$B,"ENTRADA")</f>
        <v/>
      </c>
      <c r="H7495" s="14">
        <f>SUMIFS(Lancamentos!$G:$G,Lancamentos!$C:$C,$A7495,Lancamentos!$E:$E,$C7495,Lancamentos!$B:$B,"SAIDA_USO")</f>
        <v/>
      </c>
      <c r="I7495" s="14">
        <f>SUMIFS(Lancamentos!$G:$G,Lancamentos!$C:$C,$A7495,Lancamentos!$E:$E,$C7495,Lancamentos!$B:$B,"SAIDA_DESCARTE")</f>
        <v/>
      </c>
      <c r="J7495" s="14">
        <f>G7495-H7495-I7495</f>
        <v/>
      </c>
      <c r="K7495">
        <f>IF(A7495="","",IF(J7495&lt;=IFERROR(VLOOKUP(A7495,Produtos!$A:$E,5,FALSE),0),"ABAIXO DO MINIMO","OK"))</f>
        <v/>
      </c>
    </row>
    <row r="7496">
      <c r="B7496">
        <f>IFERROR(VLOOKUP(A7496,Produtos!A:B,2,FALSE),"")</f>
        <v/>
      </c>
      <c r="D7496" s="10">
        <f>IFERROR(INDEX(Lotes!$E:$E,MATCH(1,(Lotes!$A:$A=A7496)*(Lotes!$C:$C=C7496),0)),"")</f>
        <v/>
      </c>
      <c r="E7496" s="14">
        <f>IF(D7496="","",D7496-TODAY())</f>
        <v/>
      </c>
      <c r="F7496">
        <f>IF(D7496="","",IF(E7496&lt;0,"VENCIDO",IF(E7496&lt;=30,"VENCE EM &lt;= 30 DIAS",IF(E7496&lt;=60,"ATENCAO (31-60 DIAS)","OK"))))</f>
        <v/>
      </c>
      <c r="G7496" s="14">
        <f>SUMIFS(Lancamentos!$G:$G,Lancamentos!$C:$C,$A7496,Lancamentos!$E:$E,$C7496,Lancamentos!$B:$B,"ENTRADA")</f>
        <v/>
      </c>
      <c r="H7496" s="14">
        <f>SUMIFS(Lancamentos!$G:$G,Lancamentos!$C:$C,$A7496,Lancamentos!$E:$E,$C7496,Lancamentos!$B:$B,"SAIDA_USO")</f>
        <v/>
      </c>
      <c r="I7496" s="14">
        <f>SUMIFS(Lancamentos!$G:$G,Lancamentos!$C:$C,$A7496,Lancamentos!$E:$E,$C7496,Lancamentos!$B:$B,"SAIDA_DESCARTE")</f>
        <v/>
      </c>
      <c r="J7496" s="14">
        <f>G7496-H7496-I7496</f>
        <v/>
      </c>
      <c r="K7496">
        <f>IF(A7496="","",IF(J7496&lt;=IFERROR(VLOOKUP(A7496,Produtos!$A:$E,5,FALSE),0),"ABAIXO DO MINIMO","OK"))</f>
        <v/>
      </c>
    </row>
    <row r="7497">
      <c r="B7497">
        <f>IFERROR(VLOOKUP(A7497,Produtos!A:B,2,FALSE),"")</f>
        <v/>
      </c>
      <c r="D7497" s="10">
        <f>IFERROR(INDEX(Lotes!$E:$E,MATCH(1,(Lotes!$A:$A=A7497)*(Lotes!$C:$C=C7497),0)),"")</f>
        <v/>
      </c>
      <c r="E7497" s="14">
        <f>IF(D7497="","",D7497-TODAY())</f>
        <v/>
      </c>
      <c r="F7497">
        <f>IF(D7497="","",IF(E7497&lt;0,"VENCIDO",IF(E7497&lt;=30,"VENCE EM &lt;= 30 DIAS",IF(E7497&lt;=60,"ATENCAO (31-60 DIAS)","OK"))))</f>
        <v/>
      </c>
      <c r="G7497" s="14">
        <f>SUMIFS(Lancamentos!$G:$G,Lancamentos!$C:$C,$A7497,Lancamentos!$E:$E,$C7497,Lancamentos!$B:$B,"ENTRADA")</f>
        <v/>
      </c>
      <c r="H7497" s="14">
        <f>SUMIFS(Lancamentos!$G:$G,Lancamentos!$C:$C,$A7497,Lancamentos!$E:$E,$C7497,Lancamentos!$B:$B,"SAIDA_USO")</f>
        <v/>
      </c>
      <c r="I7497" s="14">
        <f>SUMIFS(Lancamentos!$G:$G,Lancamentos!$C:$C,$A7497,Lancamentos!$E:$E,$C7497,Lancamentos!$B:$B,"SAIDA_DESCARTE")</f>
        <v/>
      </c>
      <c r="J7497" s="14">
        <f>G7497-H7497-I7497</f>
        <v/>
      </c>
      <c r="K7497">
        <f>IF(A7497="","",IF(J7497&lt;=IFERROR(VLOOKUP(A7497,Produtos!$A:$E,5,FALSE),0),"ABAIXO DO MINIMO","OK"))</f>
        <v/>
      </c>
    </row>
    <row r="7498">
      <c r="B7498">
        <f>IFERROR(VLOOKUP(A7498,Produtos!A:B,2,FALSE),"")</f>
        <v/>
      </c>
      <c r="D7498" s="10">
        <f>IFERROR(INDEX(Lotes!$E:$E,MATCH(1,(Lotes!$A:$A=A7498)*(Lotes!$C:$C=C7498),0)),"")</f>
        <v/>
      </c>
      <c r="E7498" s="14">
        <f>IF(D7498="","",D7498-TODAY())</f>
        <v/>
      </c>
      <c r="F7498">
        <f>IF(D7498="","",IF(E7498&lt;0,"VENCIDO",IF(E7498&lt;=30,"VENCE EM &lt;= 30 DIAS",IF(E7498&lt;=60,"ATENCAO (31-60 DIAS)","OK"))))</f>
        <v/>
      </c>
      <c r="G7498" s="14">
        <f>SUMIFS(Lancamentos!$G:$G,Lancamentos!$C:$C,$A7498,Lancamentos!$E:$E,$C7498,Lancamentos!$B:$B,"ENTRADA")</f>
        <v/>
      </c>
      <c r="H7498" s="14">
        <f>SUMIFS(Lancamentos!$G:$G,Lancamentos!$C:$C,$A7498,Lancamentos!$E:$E,$C7498,Lancamentos!$B:$B,"SAIDA_USO")</f>
        <v/>
      </c>
      <c r="I7498" s="14">
        <f>SUMIFS(Lancamentos!$G:$G,Lancamentos!$C:$C,$A7498,Lancamentos!$E:$E,$C7498,Lancamentos!$B:$B,"SAIDA_DESCARTE")</f>
        <v/>
      </c>
      <c r="J7498" s="14">
        <f>G7498-H7498-I7498</f>
        <v/>
      </c>
      <c r="K7498">
        <f>IF(A7498="","",IF(J7498&lt;=IFERROR(VLOOKUP(A7498,Produtos!$A:$E,5,FALSE),0),"ABAIXO DO MINIMO","OK"))</f>
        <v/>
      </c>
    </row>
    <row r="7499">
      <c r="B7499">
        <f>IFERROR(VLOOKUP(A7499,Produtos!A:B,2,FALSE),"")</f>
        <v/>
      </c>
      <c r="D7499" s="10">
        <f>IFERROR(INDEX(Lotes!$E:$E,MATCH(1,(Lotes!$A:$A=A7499)*(Lotes!$C:$C=C7499),0)),"")</f>
        <v/>
      </c>
      <c r="E7499" s="14">
        <f>IF(D7499="","",D7499-TODAY())</f>
        <v/>
      </c>
      <c r="F7499">
        <f>IF(D7499="","",IF(E7499&lt;0,"VENCIDO",IF(E7499&lt;=30,"VENCE EM &lt;= 30 DIAS",IF(E7499&lt;=60,"ATENCAO (31-60 DIAS)","OK"))))</f>
        <v/>
      </c>
      <c r="G7499" s="14">
        <f>SUMIFS(Lancamentos!$G:$G,Lancamentos!$C:$C,$A7499,Lancamentos!$E:$E,$C7499,Lancamentos!$B:$B,"ENTRADA")</f>
        <v/>
      </c>
      <c r="H7499" s="14">
        <f>SUMIFS(Lancamentos!$G:$G,Lancamentos!$C:$C,$A7499,Lancamentos!$E:$E,$C7499,Lancamentos!$B:$B,"SAIDA_USO")</f>
        <v/>
      </c>
      <c r="I7499" s="14">
        <f>SUMIFS(Lancamentos!$G:$G,Lancamentos!$C:$C,$A7499,Lancamentos!$E:$E,$C7499,Lancamentos!$B:$B,"SAIDA_DESCARTE")</f>
        <v/>
      </c>
      <c r="J7499" s="14">
        <f>G7499-H7499-I7499</f>
        <v/>
      </c>
      <c r="K7499">
        <f>IF(A7499="","",IF(J7499&lt;=IFERROR(VLOOKUP(A7499,Produtos!$A:$E,5,FALSE),0),"ABAIXO DO MINIMO","OK"))</f>
        <v/>
      </c>
    </row>
    <row r="7500">
      <c r="B7500">
        <f>IFERROR(VLOOKUP(A7500,Produtos!A:B,2,FALSE),"")</f>
        <v/>
      </c>
      <c r="D7500" s="10">
        <f>IFERROR(INDEX(Lotes!$E:$E,MATCH(1,(Lotes!$A:$A=A7500)*(Lotes!$C:$C=C7500),0)),"")</f>
        <v/>
      </c>
      <c r="E7500" s="14">
        <f>IF(D7500="","",D7500-TODAY())</f>
        <v/>
      </c>
      <c r="F7500">
        <f>IF(D7500="","",IF(E7500&lt;0,"VENCIDO",IF(E7500&lt;=30,"VENCE EM &lt;= 30 DIAS",IF(E7500&lt;=60,"ATENCAO (31-60 DIAS)","OK"))))</f>
        <v/>
      </c>
      <c r="G7500" s="14">
        <f>SUMIFS(Lancamentos!$G:$G,Lancamentos!$C:$C,$A7500,Lancamentos!$E:$E,$C7500,Lancamentos!$B:$B,"ENTRADA")</f>
        <v/>
      </c>
      <c r="H7500" s="14">
        <f>SUMIFS(Lancamentos!$G:$G,Lancamentos!$C:$C,$A7500,Lancamentos!$E:$E,$C7500,Lancamentos!$B:$B,"SAIDA_USO")</f>
        <v/>
      </c>
      <c r="I7500" s="14">
        <f>SUMIFS(Lancamentos!$G:$G,Lancamentos!$C:$C,$A7500,Lancamentos!$E:$E,$C7500,Lancamentos!$B:$B,"SAIDA_DESCARTE")</f>
        <v/>
      </c>
      <c r="J7500" s="14">
        <f>G7500-H7500-I7500</f>
        <v/>
      </c>
      <c r="K7500">
        <f>IF(A7500="","",IF(J7500&lt;=IFERROR(VLOOKUP(A7500,Produtos!$A:$E,5,FALSE),0),"ABAIXO DO MINIMO","OK"))</f>
        <v/>
      </c>
    </row>
    <row r="7501">
      <c r="B7501">
        <f>IFERROR(VLOOKUP(A7501,Produtos!A:B,2,FALSE),"")</f>
        <v/>
      </c>
      <c r="D7501" s="10">
        <f>IFERROR(INDEX(Lotes!$E:$E,MATCH(1,(Lotes!$A:$A=A7501)*(Lotes!$C:$C=C7501),0)),"")</f>
        <v/>
      </c>
      <c r="E7501" s="14">
        <f>IF(D7501="","",D7501-TODAY())</f>
        <v/>
      </c>
      <c r="F7501">
        <f>IF(D7501="","",IF(E7501&lt;0,"VENCIDO",IF(E7501&lt;=30,"VENCE EM &lt;= 30 DIAS",IF(E7501&lt;=60,"ATENCAO (31-60 DIAS)","OK"))))</f>
        <v/>
      </c>
      <c r="G7501" s="14">
        <f>SUMIFS(Lancamentos!$G:$G,Lancamentos!$C:$C,$A7501,Lancamentos!$E:$E,$C7501,Lancamentos!$B:$B,"ENTRADA")</f>
        <v/>
      </c>
      <c r="H7501" s="14">
        <f>SUMIFS(Lancamentos!$G:$G,Lancamentos!$C:$C,$A7501,Lancamentos!$E:$E,$C7501,Lancamentos!$B:$B,"SAIDA_USO")</f>
        <v/>
      </c>
      <c r="I7501" s="14">
        <f>SUMIFS(Lancamentos!$G:$G,Lancamentos!$C:$C,$A7501,Lancamentos!$E:$E,$C7501,Lancamentos!$B:$B,"SAIDA_DESCARTE")</f>
        <v/>
      </c>
      <c r="J7501" s="14">
        <f>G7501-H7501-I7501</f>
        <v/>
      </c>
      <c r="K7501">
        <f>IF(A7501="","",IF(J7501&lt;=IFERROR(VLOOKUP(A7501,Produtos!$A:$E,5,FALSE),0),"ABAIXO DO MINIMO","OK"))</f>
        <v/>
      </c>
    </row>
    <row r="7502">
      <c r="B7502">
        <f>IFERROR(VLOOKUP(A7502,Produtos!A:B,2,FALSE),"")</f>
        <v/>
      </c>
      <c r="D7502" s="10">
        <f>IFERROR(INDEX(Lotes!$E:$E,MATCH(1,(Lotes!$A:$A=A7502)*(Lotes!$C:$C=C7502),0)),"")</f>
        <v/>
      </c>
      <c r="E7502" s="14">
        <f>IF(D7502="","",D7502-TODAY())</f>
        <v/>
      </c>
      <c r="F7502">
        <f>IF(D7502="","",IF(E7502&lt;0,"VENCIDO",IF(E7502&lt;=30,"VENCE EM &lt;= 30 DIAS",IF(E7502&lt;=60,"ATENCAO (31-60 DIAS)","OK"))))</f>
        <v/>
      </c>
      <c r="G7502" s="14">
        <f>SUMIFS(Lancamentos!$G:$G,Lancamentos!$C:$C,$A7502,Lancamentos!$E:$E,$C7502,Lancamentos!$B:$B,"ENTRADA")</f>
        <v/>
      </c>
      <c r="H7502" s="14">
        <f>SUMIFS(Lancamentos!$G:$G,Lancamentos!$C:$C,$A7502,Lancamentos!$E:$E,$C7502,Lancamentos!$B:$B,"SAIDA_USO")</f>
        <v/>
      </c>
      <c r="I7502" s="14">
        <f>SUMIFS(Lancamentos!$G:$G,Lancamentos!$C:$C,$A7502,Lancamentos!$E:$E,$C7502,Lancamentos!$B:$B,"SAIDA_DESCARTE")</f>
        <v/>
      </c>
      <c r="J7502" s="14">
        <f>G7502-H7502-I7502</f>
        <v/>
      </c>
      <c r="K7502">
        <f>IF(A7502="","",IF(J7502&lt;=IFERROR(VLOOKUP(A7502,Produtos!$A:$E,5,FALSE),0),"ABAIXO DO MINIMO","OK"))</f>
        <v/>
      </c>
    </row>
    <row r="7503">
      <c r="B7503">
        <f>IFERROR(VLOOKUP(A7503,Produtos!A:B,2,FALSE),"")</f>
        <v/>
      </c>
      <c r="D7503" s="10">
        <f>IFERROR(INDEX(Lotes!$E:$E,MATCH(1,(Lotes!$A:$A=A7503)*(Lotes!$C:$C=C7503),0)),"")</f>
        <v/>
      </c>
      <c r="E7503" s="14">
        <f>IF(D7503="","",D7503-TODAY())</f>
        <v/>
      </c>
      <c r="F7503">
        <f>IF(D7503="","",IF(E7503&lt;0,"VENCIDO",IF(E7503&lt;=30,"VENCE EM &lt;= 30 DIAS",IF(E7503&lt;=60,"ATENCAO (31-60 DIAS)","OK"))))</f>
        <v/>
      </c>
      <c r="G7503" s="14">
        <f>SUMIFS(Lancamentos!$G:$G,Lancamentos!$C:$C,$A7503,Lancamentos!$E:$E,$C7503,Lancamentos!$B:$B,"ENTRADA")</f>
        <v/>
      </c>
      <c r="H7503" s="14">
        <f>SUMIFS(Lancamentos!$G:$G,Lancamentos!$C:$C,$A7503,Lancamentos!$E:$E,$C7503,Lancamentos!$B:$B,"SAIDA_USO")</f>
        <v/>
      </c>
      <c r="I7503" s="14">
        <f>SUMIFS(Lancamentos!$G:$G,Lancamentos!$C:$C,$A7503,Lancamentos!$E:$E,$C7503,Lancamentos!$B:$B,"SAIDA_DESCARTE")</f>
        <v/>
      </c>
      <c r="J7503" s="14">
        <f>G7503-H7503-I7503</f>
        <v/>
      </c>
      <c r="K7503">
        <f>IF(A7503="","",IF(J7503&lt;=IFERROR(VLOOKUP(A7503,Produtos!$A:$E,5,FALSE),0),"ABAIXO DO MINIMO","OK"))</f>
        <v/>
      </c>
    </row>
    <row r="7504">
      <c r="B7504">
        <f>IFERROR(VLOOKUP(A7504,Produtos!A:B,2,FALSE),"")</f>
        <v/>
      </c>
      <c r="D7504" s="10">
        <f>IFERROR(INDEX(Lotes!$E:$E,MATCH(1,(Lotes!$A:$A=A7504)*(Lotes!$C:$C=C7504),0)),"")</f>
        <v/>
      </c>
      <c r="E7504" s="14">
        <f>IF(D7504="","",D7504-TODAY())</f>
        <v/>
      </c>
      <c r="F7504">
        <f>IF(D7504="","",IF(E7504&lt;0,"VENCIDO",IF(E7504&lt;=30,"VENCE EM &lt;= 30 DIAS",IF(E7504&lt;=60,"ATENCAO (31-60 DIAS)","OK"))))</f>
        <v/>
      </c>
      <c r="G7504" s="14">
        <f>SUMIFS(Lancamentos!$G:$G,Lancamentos!$C:$C,$A7504,Lancamentos!$E:$E,$C7504,Lancamentos!$B:$B,"ENTRADA")</f>
        <v/>
      </c>
      <c r="H7504" s="14">
        <f>SUMIFS(Lancamentos!$G:$G,Lancamentos!$C:$C,$A7504,Lancamentos!$E:$E,$C7504,Lancamentos!$B:$B,"SAIDA_USO")</f>
        <v/>
      </c>
      <c r="I7504" s="14">
        <f>SUMIFS(Lancamentos!$G:$G,Lancamentos!$C:$C,$A7504,Lancamentos!$E:$E,$C7504,Lancamentos!$B:$B,"SAIDA_DESCARTE")</f>
        <v/>
      </c>
      <c r="J7504" s="14">
        <f>G7504-H7504-I7504</f>
        <v/>
      </c>
      <c r="K7504">
        <f>IF(A7504="","",IF(J7504&lt;=IFERROR(VLOOKUP(A7504,Produtos!$A:$E,5,FALSE),0),"ABAIXO DO MINIMO","OK"))</f>
        <v/>
      </c>
    </row>
    <row r="7505">
      <c r="B7505">
        <f>IFERROR(VLOOKUP(A7505,Produtos!A:B,2,FALSE),"")</f>
        <v/>
      </c>
      <c r="D7505" s="10">
        <f>IFERROR(INDEX(Lotes!$E:$E,MATCH(1,(Lotes!$A:$A=A7505)*(Lotes!$C:$C=C7505),0)),"")</f>
        <v/>
      </c>
      <c r="E7505" s="14">
        <f>IF(D7505="","",D7505-TODAY())</f>
        <v/>
      </c>
      <c r="F7505">
        <f>IF(D7505="","",IF(E7505&lt;0,"VENCIDO",IF(E7505&lt;=30,"VENCE EM &lt;= 30 DIAS",IF(E7505&lt;=60,"ATENCAO (31-60 DIAS)","OK"))))</f>
        <v/>
      </c>
      <c r="G7505" s="14">
        <f>SUMIFS(Lancamentos!$G:$G,Lancamentos!$C:$C,$A7505,Lancamentos!$E:$E,$C7505,Lancamentos!$B:$B,"ENTRADA")</f>
        <v/>
      </c>
      <c r="H7505" s="14">
        <f>SUMIFS(Lancamentos!$G:$G,Lancamentos!$C:$C,$A7505,Lancamentos!$E:$E,$C7505,Lancamentos!$B:$B,"SAIDA_USO")</f>
        <v/>
      </c>
      <c r="I7505" s="14">
        <f>SUMIFS(Lancamentos!$G:$G,Lancamentos!$C:$C,$A7505,Lancamentos!$E:$E,$C7505,Lancamentos!$B:$B,"SAIDA_DESCARTE")</f>
        <v/>
      </c>
      <c r="J7505" s="14">
        <f>G7505-H7505-I7505</f>
        <v/>
      </c>
      <c r="K7505">
        <f>IF(A7505="","",IF(J7505&lt;=IFERROR(VLOOKUP(A7505,Produtos!$A:$E,5,FALSE),0),"ABAIXO DO MINIMO","OK"))</f>
        <v/>
      </c>
    </row>
    <row r="7506">
      <c r="B7506">
        <f>IFERROR(VLOOKUP(A7506,Produtos!A:B,2,FALSE),"")</f>
        <v/>
      </c>
      <c r="D7506" s="10">
        <f>IFERROR(INDEX(Lotes!$E:$E,MATCH(1,(Lotes!$A:$A=A7506)*(Lotes!$C:$C=C7506),0)),"")</f>
        <v/>
      </c>
      <c r="E7506" s="14">
        <f>IF(D7506="","",D7506-TODAY())</f>
        <v/>
      </c>
      <c r="F7506">
        <f>IF(D7506="","",IF(E7506&lt;0,"VENCIDO",IF(E7506&lt;=30,"VENCE EM &lt;= 30 DIAS",IF(E7506&lt;=60,"ATENCAO (31-60 DIAS)","OK"))))</f>
        <v/>
      </c>
      <c r="G7506" s="14">
        <f>SUMIFS(Lancamentos!$G:$G,Lancamentos!$C:$C,$A7506,Lancamentos!$E:$E,$C7506,Lancamentos!$B:$B,"ENTRADA")</f>
        <v/>
      </c>
      <c r="H7506" s="14">
        <f>SUMIFS(Lancamentos!$G:$G,Lancamentos!$C:$C,$A7506,Lancamentos!$E:$E,$C7506,Lancamentos!$B:$B,"SAIDA_USO")</f>
        <v/>
      </c>
      <c r="I7506" s="14">
        <f>SUMIFS(Lancamentos!$G:$G,Lancamentos!$C:$C,$A7506,Lancamentos!$E:$E,$C7506,Lancamentos!$B:$B,"SAIDA_DESCARTE")</f>
        <v/>
      </c>
      <c r="J7506" s="14">
        <f>G7506-H7506-I7506</f>
        <v/>
      </c>
      <c r="K7506">
        <f>IF(A7506="","",IF(J7506&lt;=IFERROR(VLOOKUP(A7506,Produtos!$A:$E,5,FALSE),0),"ABAIXO DO MINIMO","OK"))</f>
        <v/>
      </c>
    </row>
    <row r="7507">
      <c r="B7507">
        <f>IFERROR(VLOOKUP(A7507,Produtos!A:B,2,FALSE),"")</f>
        <v/>
      </c>
      <c r="D7507" s="10">
        <f>IFERROR(INDEX(Lotes!$E:$E,MATCH(1,(Lotes!$A:$A=A7507)*(Lotes!$C:$C=C7507),0)),"")</f>
        <v/>
      </c>
      <c r="E7507" s="14">
        <f>IF(D7507="","",D7507-TODAY())</f>
        <v/>
      </c>
      <c r="F7507">
        <f>IF(D7507="","",IF(E7507&lt;0,"VENCIDO",IF(E7507&lt;=30,"VENCE EM &lt;= 30 DIAS",IF(E7507&lt;=60,"ATENCAO (31-60 DIAS)","OK"))))</f>
        <v/>
      </c>
      <c r="G7507" s="14">
        <f>SUMIFS(Lancamentos!$G:$G,Lancamentos!$C:$C,$A7507,Lancamentos!$E:$E,$C7507,Lancamentos!$B:$B,"ENTRADA")</f>
        <v/>
      </c>
      <c r="H7507" s="14">
        <f>SUMIFS(Lancamentos!$G:$G,Lancamentos!$C:$C,$A7507,Lancamentos!$E:$E,$C7507,Lancamentos!$B:$B,"SAIDA_USO")</f>
        <v/>
      </c>
      <c r="I7507" s="14">
        <f>SUMIFS(Lancamentos!$G:$G,Lancamentos!$C:$C,$A7507,Lancamentos!$E:$E,$C7507,Lancamentos!$B:$B,"SAIDA_DESCARTE")</f>
        <v/>
      </c>
      <c r="J7507" s="14">
        <f>G7507-H7507-I7507</f>
        <v/>
      </c>
      <c r="K7507">
        <f>IF(A7507="","",IF(J7507&lt;=IFERROR(VLOOKUP(A7507,Produtos!$A:$E,5,FALSE),0),"ABAIXO DO MINIMO","OK"))</f>
        <v/>
      </c>
    </row>
    <row r="7508">
      <c r="B7508">
        <f>IFERROR(VLOOKUP(A7508,Produtos!A:B,2,FALSE),"")</f>
        <v/>
      </c>
      <c r="D7508" s="10">
        <f>IFERROR(INDEX(Lotes!$E:$E,MATCH(1,(Lotes!$A:$A=A7508)*(Lotes!$C:$C=C7508),0)),"")</f>
        <v/>
      </c>
      <c r="E7508" s="14">
        <f>IF(D7508="","",D7508-TODAY())</f>
        <v/>
      </c>
      <c r="F7508">
        <f>IF(D7508="","",IF(E7508&lt;0,"VENCIDO",IF(E7508&lt;=30,"VENCE EM &lt;= 30 DIAS",IF(E7508&lt;=60,"ATENCAO (31-60 DIAS)","OK"))))</f>
        <v/>
      </c>
      <c r="G7508" s="14">
        <f>SUMIFS(Lancamentos!$G:$G,Lancamentos!$C:$C,$A7508,Lancamentos!$E:$E,$C7508,Lancamentos!$B:$B,"ENTRADA")</f>
        <v/>
      </c>
      <c r="H7508" s="14">
        <f>SUMIFS(Lancamentos!$G:$G,Lancamentos!$C:$C,$A7508,Lancamentos!$E:$E,$C7508,Lancamentos!$B:$B,"SAIDA_USO")</f>
        <v/>
      </c>
      <c r="I7508" s="14">
        <f>SUMIFS(Lancamentos!$G:$G,Lancamentos!$C:$C,$A7508,Lancamentos!$E:$E,$C7508,Lancamentos!$B:$B,"SAIDA_DESCARTE")</f>
        <v/>
      </c>
      <c r="J7508" s="14">
        <f>G7508-H7508-I7508</f>
        <v/>
      </c>
      <c r="K7508">
        <f>IF(A7508="","",IF(J7508&lt;=IFERROR(VLOOKUP(A7508,Produtos!$A:$E,5,FALSE),0),"ABAIXO DO MINIMO","OK"))</f>
        <v/>
      </c>
    </row>
    <row r="7509">
      <c r="B7509">
        <f>IFERROR(VLOOKUP(A7509,Produtos!A:B,2,FALSE),"")</f>
        <v/>
      </c>
      <c r="D7509" s="10">
        <f>IFERROR(INDEX(Lotes!$E:$E,MATCH(1,(Lotes!$A:$A=A7509)*(Lotes!$C:$C=C7509),0)),"")</f>
        <v/>
      </c>
      <c r="E7509" s="14">
        <f>IF(D7509="","",D7509-TODAY())</f>
        <v/>
      </c>
      <c r="F7509">
        <f>IF(D7509="","",IF(E7509&lt;0,"VENCIDO",IF(E7509&lt;=30,"VENCE EM &lt;= 30 DIAS",IF(E7509&lt;=60,"ATENCAO (31-60 DIAS)","OK"))))</f>
        <v/>
      </c>
      <c r="G7509" s="14">
        <f>SUMIFS(Lancamentos!$G:$G,Lancamentos!$C:$C,$A7509,Lancamentos!$E:$E,$C7509,Lancamentos!$B:$B,"ENTRADA")</f>
        <v/>
      </c>
      <c r="H7509" s="14">
        <f>SUMIFS(Lancamentos!$G:$G,Lancamentos!$C:$C,$A7509,Lancamentos!$E:$E,$C7509,Lancamentos!$B:$B,"SAIDA_USO")</f>
        <v/>
      </c>
      <c r="I7509" s="14">
        <f>SUMIFS(Lancamentos!$G:$G,Lancamentos!$C:$C,$A7509,Lancamentos!$E:$E,$C7509,Lancamentos!$B:$B,"SAIDA_DESCARTE")</f>
        <v/>
      </c>
      <c r="J7509" s="14">
        <f>G7509-H7509-I7509</f>
        <v/>
      </c>
      <c r="K7509">
        <f>IF(A7509="","",IF(J7509&lt;=IFERROR(VLOOKUP(A7509,Produtos!$A:$E,5,FALSE),0),"ABAIXO DO MINIMO","OK"))</f>
        <v/>
      </c>
    </row>
    <row r="7510">
      <c r="B7510">
        <f>IFERROR(VLOOKUP(A7510,Produtos!A:B,2,FALSE),"")</f>
        <v/>
      </c>
      <c r="D7510" s="10">
        <f>IFERROR(INDEX(Lotes!$E:$E,MATCH(1,(Lotes!$A:$A=A7510)*(Lotes!$C:$C=C7510),0)),"")</f>
        <v/>
      </c>
      <c r="E7510" s="14">
        <f>IF(D7510="","",D7510-TODAY())</f>
        <v/>
      </c>
      <c r="F7510">
        <f>IF(D7510="","",IF(E7510&lt;0,"VENCIDO",IF(E7510&lt;=30,"VENCE EM &lt;= 30 DIAS",IF(E7510&lt;=60,"ATENCAO (31-60 DIAS)","OK"))))</f>
        <v/>
      </c>
      <c r="G7510" s="14">
        <f>SUMIFS(Lancamentos!$G:$G,Lancamentos!$C:$C,$A7510,Lancamentos!$E:$E,$C7510,Lancamentos!$B:$B,"ENTRADA")</f>
        <v/>
      </c>
      <c r="H7510" s="14">
        <f>SUMIFS(Lancamentos!$G:$G,Lancamentos!$C:$C,$A7510,Lancamentos!$E:$E,$C7510,Lancamentos!$B:$B,"SAIDA_USO")</f>
        <v/>
      </c>
      <c r="I7510" s="14">
        <f>SUMIFS(Lancamentos!$G:$G,Lancamentos!$C:$C,$A7510,Lancamentos!$E:$E,$C7510,Lancamentos!$B:$B,"SAIDA_DESCARTE")</f>
        <v/>
      </c>
      <c r="J7510" s="14">
        <f>G7510-H7510-I7510</f>
        <v/>
      </c>
      <c r="K7510">
        <f>IF(A7510="","",IF(J7510&lt;=IFERROR(VLOOKUP(A7510,Produtos!$A:$E,5,FALSE),0),"ABAIXO DO MINIMO","OK"))</f>
        <v/>
      </c>
    </row>
    <row r="7511">
      <c r="B7511">
        <f>IFERROR(VLOOKUP(A7511,Produtos!A:B,2,FALSE),"")</f>
        <v/>
      </c>
      <c r="D7511" s="10">
        <f>IFERROR(INDEX(Lotes!$E:$E,MATCH(1,(Lotes!$A:$A=A7511)*(Lotes!$C:$C=C7511),0)),"")</f>
        <v/>
      </c>
      <c r="E7511" s="14">
        <f>IF(D7511="","",D7511-TODAY())</f>
        <v/>
      </c>
      <c r="F7511">
        <f>IF(D7511="","",IF(E7511&lt;0,"VENCIDO",IF(E7511&lt;=30,"VENCE EM &lt;= 30 DIAS",IF(E7511&lt;=60,"ATENCAO (31-60 DIAS)","OK"))))</f>
        <v/>
      </c>
      <c r="G7511" s="14">
        <f>SUMIFS(Lancamentos!$G:$G,Lancamentos!$C:$C,$A7511,Lancamentos!$E:$E,$C7511,Lancamentos!$B:$B,"ENTRADA")</f>
        <v/>
      </c>
      <c r="H7511" s="14">
        <f>SUMIFS(Lancamentos!$G:$G,Lancamentos!$C:$C,$A7511,Lancamentos!$E:$E,$C7511,Lancamentos!$B:$B,"SAIDA_USO")</f>
        <v/>
      </c>
      <c r="I7511" s="14">
        <f>SUMIFS(Lancamentos!$G:$G,Lancamentos!$C:$C,$A7511,Lancamentos!$E:$E,$C7511,Lancamentos!$B:$B,"SAIDA_DESCARTE")</f>
        <v/>
      </c>
      <c r="J7511" s="14">
        <f>G7511-H7511-I7511</f>
        <v/>
      </c>
      <c r="K7511">
        <f>IF(A7511="","",IF(J7511&lt;=IFERROR(VLOOKUP(A7511,Produtos!$A:$E,5,FALSE),0),"ABAIXO DO MINIMO","OK"))</f>
        <v/>
      </c>
    </row>
    <row r="7512">
      <c r="B7512">
        <f>IFERROR(VLOOKUP(A7512,Produtos!A:B,2,FALSE),"")</f>
        <v/>
      </c>
      <c r="D7512" s="10">
        <f>IFERROR(INDEX(Lotes!$E:$E,MATCH(1,(Lotes!$A:$A=A7512)*(Lotes!$C:$C=C7512),0)),"")</f>
        <v/>
      </c>
      <c r="E7512" s="14">
        <f>IF(D7512="","",D7512-TODAY())</f>
        <v/>
      </c>
      <c r="F7512">
        <f>IF(D7512="","",IF(E7512&lt;0,"VENCIDO",IF(E7512&lt;=30,"VENCE EM &lt;= 30 DIAS",IF(E7512&lt;=60,"ATENCAO (31-60 DIAS)","OK"))))</f>
        <v/>
      </c>
      <c r="G7512" s="14">
        <f>SUMIFS(Lancamentos!$G:$G,Lancamentos!$C:$C,$A7512,Lancamentos!$E:$E,$C7512,Lancamentos!$B:$B,"ENTRADA")</f>
        <v/>
      </c>
      <c r="H7512" s="14">
        <f>SUMIFS(Lancamentos!$G:$G,Lancamentos!$C:$C,$A7512,Lancamentos!$E:$E,$C7512,Lancamentos!$B:$B,"SAIDA_USO")</f>
        <v/>
      </c>
      <c r="I7512" s="14">
        <f>SUMIFS(Lancamentos!$G:$G,Lancamentos!$C:$C,$A7512,Lancamentos!$E:$E,$C7512,Lancamentos!$B:$B,"SAIDA_DESCARTE")</f>
        <v/>
      </c>
      <c r="J7512" s="14">
        <f>G7512-H7512-I7512</f>
        <v/>
      </c>
      <c r="K7512">
        <f>IF(A7512="","",IF(J7512&lt;=IFERROR(VLOOKUP(A7512,Produtos!$A:$E,5,FALSE),0),"ABAIXO DO MINIMO","OK"))</f>
        <v/>
      </c>
    </row>
    <row r="7513">
      <c r="B7513">
        <f>IFERROR(VLOOKUP(A7513,Produtos!A:B,2,FALSE),"")</f>
        <v/>
      </c>
      <c r="D7513" s="10">
        <f>IFERROR(INDEX(Lotes!$E:$E,MATCH(1,(Lotes!$A:$A=A7513)*(Lotes!$C:$C=C7513),0)),"")</f>
        <v/>
      </c>
      <c r="E7513" s="14">
        <f>IF(D7513="","",D7513-TODAY())</f>
        <v/>
      </c>
      <c r="F7513">
        <f>IF(D7513="","",IF(E7513&lt;0,"VENCIDO",IF(E7513&lt;=30,"VENCE EM &lt;= 30 DIAS",IF(E7513&lt;=60,"ATENCAO (31-60 DIAS)","OK"))))</f>
        <v/>
      </c>
      <c r="G7513" s="14">
        <f>SUMIFS(Lancamentos!$G:$G,Lancamentos!$C:$C,$A7513,Lancamentos!$E:$E,$C7513,Lancamentos!$B:$B,"ENTRADA")</f>
        <v/>
      </c>
      <c r="H7513" s="14">
        <f>SUMIFS(Lancamentos!$G:$G,Lancamentos!$C:$C,$A7513,Lancamentos!$E:$E,$C7513,Lancamentos!$B:$B,"SAIDA_USO")</f>
        <v/>
      </c>
      <c r="I7513" s="14">
        <f>SUMIFS(Lancamentos!$G:$G,Lancamentos!$C:$C,$A7513,Lancamentos!$E:$E,$C7513,Lancamentos!$B:$B,"SAIDA_DESCARTE")</f>
        <v/>
      </c>
      <c r="J7513" s="14">
        <f>G7513-H7513-I7513</f>
        <v/>
      </c>
      <c r="K7513">
        <f>IF(A7513="","",IF(J7513&lt;=IFERROR(VLOOKUP(A7513,Produtos!$A:$E,5,FALSE),0),"ABAIXO DO MINIMO","OK"))</f>
        <v/>
      </c>
    </row>
    <row r="7514">
      <c r="B7514">
        <f>IFERROR(VLOOKUP(A7514,Produtos!A:B,2,FALSE),"")</f>
        <v/>
      </c>
      <c r="D7514" s="10">
        <f>IFERROR(INDEX(Lotes!$E:$E,MATCH(1,(Lotes!$A:$A=A7514)*(Lotes!$C:$C=C7514),0)),"")</f>
        <v/>
      </c>
      <c r="E7514" s="14">
        <f>IF(D7514="","",D7514-TODAY())</f>
        <v/>
      </c>
      <c r="F7514">
        <f>IF(D7514="","",IF(E7514&lt;0,"VENCIDO",IF(E7514&lt;=30,"VENCE EM &lt;= 30 DIAS",IF(E7514&lt;=60,"ATENCAO (31-60 DIAS)","OK"))))</f>
        <v/>
      </c>
      <c r="G7514" s="14">
        <f>SUMIFS(Lancamentos!$G:$G,Lancamentos!$C:$C,$A7514,Lancamentos!$E:$E,$C7514,Lancamentos!$B:$B,"ENTRADA")</f>
        <v/>
      </c>
      <c r="H7514" s="14">
        <f>SUMIFS(Lancamentos!$G:$G,Lancamentos!$C:$C,$A7514,Lancamentos!$E:$E,$C7514,Lancamentos!$B:$B,"SAIDA_USO")</f>
        <v/>
      </c>
      <c r="I7514" s="14">
        <f>SUMIFS(Lancamentos!$G:$G,Lancamentos!$C:$C,$A7514,Lancamentos!$E:$E,$C7514,Lancamentos!$B:$B,"SAIDA_DESCARTE")</f>
        <v/>
      </c>
      <c r="J7514" s="14">
        <f>G7514-H7514-I7514</f>
        <v/>
      </c>
      <c r="K7514">
        <f>IF(A7514="","",IF(J7514&lt;=IFERROR(VLOOKUP(A7514,Produtos!$A:$E,5,FALSE),0),"ABAIXO DO MINIMO","OK"))</f>
        <v/>
      </c>
    </row>
    <row r="7515">
      <c r="B7515">
        <f>IFERROR(VLOOKUP(A7515,Produtos!A:B,2,FALSE),"")</f>
        <v/>
      </c>
      <c r="D7515" s="10">
        <f>IFERROR(INDEX(Lotes!$E:$E,MATCH(1,(Lotes!$A:$A=A7515)*(Lotes!$C:$C=C7515),0)),"")</f>
        <v/>
      </c>
      <c r="E7515" s="14">
        <f>IF(D7515="","",D7515-TODAY())</f>
        <v/>
      </c>
      <c r="F7515">
        <f>IF(D7515="","",IF(E7515&lt;0,"VENCIDO",IF(E7515&lt;=30,"VENCE EM &lt;= 30 DIAS",IF(E7515&lt;=60,"ATENCAO (31-60 DIAS)","OK"))))</f>
        <v/>
      </c>
      <c r="G7515" s="14">
        <f>SUMIFS(Lancamentos!$G:$G,Lancamentos!$C:$C,$A7515,Lancamentos!$E:$E,$C7515,Lancamentos!$B:$B,"ENTRADA")</f>
        <v/>
      </c>
      <c r="H7515" s="14">
        <f>SUMIFS(Lancamentos!$G:$G,Lancamentos!$C:$C,$A7515,Lancamentos!$E:$E,$C7515,Lancamentos!$B:$B,"SAIDA_USO")</f>
        <v/>
      </c>
      <c r="I7515" s="14">
        <f>SUMIFS(Lancamentos!$G:$G,Lancamentos!$C:$C,$A7515,Lancamentos!$E:$E,$C7515,Lancamentos!$B:$B,"SAIDA_DESCARTE")</f>
        <v/>
      </c>
      <c r="J7515" s="14">
        <f>G7515-H7515-I7515</f>
        <v/>
      </c>
      <c r="K7515">
        <f>IF(A7515="","",IF(J7515&lt;=IFERROR(VLOOKUP(A7515,Produtos!$A:$E,5,FALSE),0),"ABAIXO DO MINIMO","OK"))</f>
        <v/>
      </c>
    </row>
    <row r="7516">
      <c r="B7516">
        <f>IFERROR(VLOOKUP(A7516,Produtos!A:B,2,FALSE),"")</f>
        <v/>
      </c>
      <c r="D7516" s="10">
        <f>IFERROR(INDEX(Lotes!$E:$E,MATCH(1,(Lotes!$A:$A=A7516)*(Lotes!$C:$C=C7516),0)),"")</f>
        <v/>
      </c>
      <c r="E7516" s="14">
        <f>IF(D7516="","",D7516-TODAY())</f>
        <v/>
      </c>
      <c r="F7516">
        <f>IF(D7516="","",IF(E7516&lt;0,"VENCIDO",IF(E7516&lt;=30,"VENCE EM &lt;= 30 DIAS",IF(E7516&lt;=60,"ATENCAO (31-60 DIAS)","OK"))))</f>
        <v/>
      </c>
      <c r="G7516" s="14">
        <f>SUMIFS(Lancamentos!$G:$G,Lancamentos!$C:$C,$A7516,Lancamentos!$E:$E,$C7516,Lancamentos!$B:$B,"ENTRADA")</f>
        <v/>
      </c>
      <c r="H7516" s="14">
        <f>SUMIFS(Lancamentos!$G:$G,Lancamentos!$C:$C,$A7516,Lancamentos!$E:$E,$C7516,Lancamentos!$B:$B,"SAIDA_USO")</f>
        <v/>
      </c>
      <c r="I7516" s="14">
        <f>SUMIFS(Lancamentos!$G:$G,Lancamentos!$C:$C,$A7516,Lancamentos!$E:$E,$C7516,Lancamentos!$B:$B,"SAIDA_DESCARTE")</f>
        <v/>
      </c>
      <c r="J7516" s="14">
        <f>G7516-H7516-I7516</f>
        <v/>
      </c>
      <c r="K7516">
        <f>IF(A7516="","",IF(J7516&lt;=IFERROR(VLOOKUP(A7516,Produtos!$A:$E,5,FALSE),0),"ABAIXO DO MINIMO","OK"))</f>
        <v/>
      </c>
    </row>
    <row r="7517">
      <c r="B7517">
        <f>IFERROR(VLOOKUP(A7517,Produtos!A:B,2,FALSE),"")</f>
        <v/>
      </c>
      <c r="D7517" s="10">
        <f>IFERROR(INDEX(Lotes!$E:$E,MATCH(1,(Lotes!$A:$A=A7517)*(Lotes!$C:$C=C7517),0)),"")</f>
        <v/>
      </c>
      <c r="E7517" s="14">
        <f>IF(D7517="","",D7517-TODAY())</f>
        <v/>
      </c>
      <c r="F7517">
        <f>IF(D7517="","",IF(E7517&lt;0,"VENCIDO",IF(E7517&lt;=30,"VENCE EM &lt;= 30 DIAS",IF(E7517&lt;=60,"ATENCAO (31-60 DIAS)","OK"))))</f>
        <v/>
      </c>
      <c r="G7517" s="14">
        <f>SUMIFS(Lancamentos!$G:$G,Lancamentos!$C:$C,$A7517,Lancamentos!$E:$E,$C7517,Lancamentos!$B:$B,"ENTRADA")</f>
        <v/>
      </c>
      <c r="H7517" s="14">
        <f>SUMIFS(Lancamentos!$G:$G,Lancamentos!$C:$C,$A7517,Lancamentos!$E:$E,$C7517,Lancamentos!$B:$B,"SAIDA_USO")</f>
        <v/>
      </c>
      <c r="I7517" s="14">
        <f>SUMIFS(Lancamentos!$G:$G,Lancamentos!$C:$C,$A7517,Lancamentos!$E:$E,$C7517,Lancamentos!$B:$B,"SAIDA_DESCARTE")</f>
        <v/>
      </c>
      <c r="J7517" s="14">
        <f>G7517-H7517-I7517</f>
        <v/>
      </c>
      <c r="K7517">
        <f>IF(A7517="","",IF(J7517&lt;=IFERROR(VLOOKUP(A7517,Produtos!$A:$E,5,FALSE),0),"ABAIXO DO MINIMO","OK"))</f>
        <v/>
      </c>
    </row>
    <row r="7518">
      <c r="B7518">
        <f>IFERROR(VLOOKUP(A7518,Produtos!A:B,2,FALSE),"")</f>
        <v/>
      </c>
      <c r="D7518" s="10">
        <f>IFERROR(INDEX(Lotes!$E:$E,MATCH(1,(Lotes!$A:$A=A7518)*(Lotes!$C:$C=C7518),0)),"")</f>
        <v/>
      </c>
      <c r="E7518" s="14">
        <f>IF(D7518="","",D7518-TODAY())</f>
        <v/>
      </c>
      <c r="F7518">
        <f>IF(D7518="","",IF(E7518&lt;0,"VENCIDO",IF(E7518&lt;=30,"VENCE EM &lt;= 30 DIAS",IF(E7518&lt;=60,"ATENCAO (31-60 DIAS)","OK"))))</f>
        <v/>
      </c>
      <c r="G7518" s="14">
        <f>SUMIFS(Lancamentos!$G:$G,Lancamentos!$C:$C,$A7518,Lancamentos!$E:$E,$C7518,Lancamentos!$B:$B,"ENTRADA")</f>
        <v/>
      </c>
      <c r="H7518" s="14">
        <f>SUMIFS(Lancamentos!$G:$G,Lancamentos!$C:$C,$A7518,Lancamentos!$E:$E,$C7518,Lancamentos!$B:$B,"SAIDA_USO")</f>
        <v/>
      </c>
      <c r="I7518" s="14">
        <f>SUMIFS(Lancamentos!$G:$G,Lancamentos!$C:$C,$A7518,Lancamentos!$E:$E,$C7518,Lancamentos!$B:$B,"SAIDA_DESCARTE")</f>
        <v/>
      </c>
      <c r="J7518" s="14">
        <f>G7518-H7518-I7518</f>
        <v/>
      </c>
      <c r="K7518">
        <f>IF(A7518="","",IF(J7518&lt;=IFERROR(VLOOKUP(A7518,Produtos!$A:$E,5,FALSE),0),"ABAIXO DO MINIMO","OK"))</f>
        <v/>
      </c>
    </row>
    <row r="7519">
      <c r="B7519">
        <f>IFERROR(VLOOKUP(A7519,Produtos!A:B,2,FALSE),"")</f>
        <v/>
      </c>
      <c r="D7519" s="10">
        <f>IFERROR(INDEX(Lotes!$E:$E,MATCH(1,(Lotes!$A:$A=A7519)*(Lotes!$C:$C=C7519),0)),"")</f>
        <v/>
      </c>
      <c r="E7519" s="14">
        <f>IF(D7519="","",D7519-TODAY())</f>
        <v/>
      </c>
      <c r="F7519">
        <f>IF(D7519="","",IF(E7519&lt;0,"VENCIDO",IF(E7519&lt;=30,"VENCE EM &lt;= 30 DIAS",IF(E7519&lt;=60,"ATENCAO (31-60 DIAS)","OK"))))</f>
        <v/>
      </c>
      <c r="G7519" s="14">
        <f>SUMIFS(Lancamentos!$G:$G,Lancamentos!$C:$C,$A7519,Lancamentos!$E:$E,$C7519,Lancamentos!$B:$B,"ENTRADA")</f>
        <v/>
      </c>
      <c r="H7519" s="14">
        <f>SUMIFS(Lancamentos!$G:$G,Lancamentos!$C:$C,$A7519,Lancamentos!$E:$E,$C7519,Lancamentos!$B:$B,"SAIDA_USO")</f>
        <v/>
      </c>
      <c r="I7519" s="14">
        <f>SUMIFS(Lancamentos!$G:$G,Lancamentos!$C:$C,$A7519,Lancamentos!$E:$E,$C7519,Lancamentos!$B:$B,"SAIDA_DESCARTE")</f>
        <v/>
      </c>
      <c r="J7519" s="14">
        <f>G7519-H7519-I7519</f>
        <v/>
      </c>
      <c r="K7519">
        <f>IF(A7519="","",IF(J7519&lt;=IFERROR(VLOOKUP(A7519,Produtos!$A:$E,5,FALSE),0),"ABAIXO DO MINIMO","OK"))</f>
        <v/>
      </c>
    </row>
    <row r="7520">
      <c r="B7520">
        <f>IFERROR(VLOOKUP(A7520,Produtos!A:B,2,FALSE),"")</f>
        <v/>
      </c>
      <c r="D7520" s="10">
        <f>IFERROR(INDEX(Lotes!$E:$E,MATCH(1,(Lotes!$A:$A=A7520)*(Lotes!$C:$C=C7520),0)),"")</f>
        <v/>
      </c>
      <c r="E7520" s="14">
        <f>IF(D7520="","",D7520-TODAY())</f>
        <v/>
      </c>
      <c r="F7520">
        <f>IF(D7520="","",IF(E7520&lt;0,"VENCIDO",IF(E7520&lt;=30,"VENCE EM &lt;= 30 DIAS",IF(E7520&lt;=60,"ATENCAO (31-60 DIAS)","OK"))))</f>
        <v/>
      </c>
      <c r="G7520" s="14">
        <f>SUMIFS(Lancamentos!$G:$G,Lancamentos!$C:$C,$A7520,Lancamentos!$E:$E,$C7520,Lancamentos!$B:$B,"ENTRADA")</f>
        <v/>
      </c>
      <c r="H7520" s="14">
        <f>SUMIFS(Lancamentos!$G:$G,Lancamentos!$C:$C,$A7520,Lancamentos!$E:$E,$C7520,Lancamentos!$B:$B,"SAIDA_USO")</f>
        <v/>
      </c>
      <c r="I7520" s="14">
        <f>SUMIFS(Lancamentos!$G:$G,Lancamentos!$C:$C,$A7520,Lancamentos!$E:$E,$C7520,Lancamentos!$B:$B,"SAIDA_DESCARTE")</f>
        <v/>
      </c>
      <c r="J7520" s="14">
        <f>G7520-H7520-I7520</f>
        <v/>
      </c>
      <c r="K7520">
        <f>IF(A7520="","",IF(J7520&lt;=IFERROR(VLOOKUP(A7520,Produtos!$A:$E,5,FALSE),0),"ABAIXO DO MINIMO","OK"))</f>
        <v/>
      </c>
    </row>
    <row r="7521">
      <c r="B7521">
        <f>IFERROR(VLOOKUP(A7521,Produtos!A:B,2,FALSE),"")</f>
        <v/>
      </c>
      <c r="D7521" s="10">
        <f>IFERROR(INDEX(Lotes!$E:$E,MATCH(1,(Lotes!$A:$A=A7521)*(Lotes!$C:$C=C7521),0)),"")</f>
        <v/>
      </c>
      <c r="E7521" s="14">
        <f>IF(D7521="","",D7521-TODAY())</f>
        <v/>
      </c>
      <c r="F7521">
        <f>IF(D7521="","",IF(E7521&lt;0,"VENCIDO",IF(E7521&lt;=30,"VENCE EM &lt;= 30 DIAS",IF(E7521&lt;=60,"ATENCAO (31-60 DIAS)","OK"))))</f>
        <v/>
      </c>
      <c r="G7521" s="14">
        <f>SUMIFS(Lancamentos!$G:$G,Lancamentos!$C:$C,$A7521,Lancamentos!$E:$E,$C7521,Lancamentos!$B:$B,"ENTRADA")</f>
        <v/>
      </c>
      <c r="H7521" s="14">
        <f>SUMIFS(Lancamentos!$G:$G,Lancamentos!$C:$C,$A7521,Lancamentos!$E:$E,$C7521,Lancamentos!$B:$B,"SAIDA_USO")</f>
        <v/>
      </c>
      <c r="I7521" s="14">
        <f>SUMIFS(Lancamentos!$G:$G,Lancamentos!$C:$C,$A7521,Lancamentos!$E:$E,$C7521,Lancamentos!$B:$B,"SAIDA_DESCARTE")</f>
        <v/>
      </c>
      <c r="J7521" s="14">
        <f>G7521-H7521-I7521</f>
        <v/>
      </c>
      <c r="K7521">
        <f>IF(A7521="","",IF(J7521&lt;=IFERROR(VLOOKUP(A7521,Produtos!$A:$E,5,FALSE),0),"ABAIXO DO MINIMO","OK"))</f>
        <v/>
      </c>
    </row>
    <row r="7522">
      <c r="B7522">
        <f>IFERROR(VLOOKUP(A7522,Produtos!A:B,2,FALSE),"")</f>
        <v/>
      </c>
      <c r="D7522" s="10">
        <f>IFERROR(INDEX(Lotes!$E:$E,MATCH(1,(Lotes!$A:$A=A7522)*(Lotes!$C:$C=C7522),0)),"")</f>
        <v/>
      </c>
      <c r="E7522" s="14">
        <f>IF(D7522="","",D7522-TODAY())</f>
        <v/>
      </c>
      <c r="F7522">
        <f>IF(D7522="","",IF(E7522&lt;0,"VENCIDO",IF(E7522&lt;=30,"VENCE EM &lt;= 30 DIAS",IF(E7522&lt;=60,"ATENCAO (31-60 DIAS)","OK"))))</f>
        <v/>
      </c>
      <c r="G7522" s="14">
        <f>SUMIFS(Lancamentos!$G:$G,Lancamentos!$C:$C,$A7522,Lancamentos!$E:$E,$C7522,Lancamentos!$B:$B,"ENTRADA")</f>
        <v/>
      </c>
      <c r="H7522" s="14">
        <f>SUMIFS(Lancamentos!$G:$G,Lancamentos!$C:$C,$A7522,Lancamentos!$E:$E,$C7522,Lancamentos!$B:$B,"SAIDA_USO")</f>
        <v/>
      </c>
      <c r="I7522" s="14">
        <f>SUMIFS(Lancamentos!$G:$G,Lancamentos!$C:$C,$A7522,Lancamentos!$E:$E,$C7522,Lancamentos!$B:$B,"SAIDA_DESCARTE")</f>
        <v/>
      </c>
      <c r="J7522" s="14">
        <f>G7522-H7522-I7522</f>
        <v/>
      </c>
      <c r="K7522">
        <f>IF(A7522="","",IF(J7522&lt;=IFERROR(VLOOKUP(A7522,Produtos!$A:$E,5,FALSE),0),"ABAIXO DO MINIMO","OK"))</f>
        <v/>
      </c>
    </row>
    <row r="7523">
      <c r="B7523">
        <f>IFERROR(VLOOKUP(A7523,Produtos!A:B,2,FALSE),"")</f>
        <v/>
      </c>
      <c r="D7523" s="10">
        <f>IFERROR(INDEX(Lotes!$E:$E,MATCH(1,(Lotes!$A:$A=A7523)*(Lotes!$C:$C=C7523),0)),"")</f>
        <v/>
      </c>
      <c r="E7523" s="14">
        <f>IF(D7523="","",D7523-TODAY())</f>
        <v/>
      </c>
      <c r="F7523">
        <f>IF(D7523="","",IF(E7523&lt;0,"VENCIDO",IF(E7523&lt;=30,"VENCE EM &lt;= 30 DIAS",IF(E7523&lt;=60,"ATENCAO (31-60 DIAS)","OK"))))</f>
        <v/>
      </c>
      <c r="G7523" s="14">
        <f>SUMIFS(Lancamentos!$G:$G,Lancamentos!$C:$C,$A7523,Lancamentos!$E:$E,$C7523,Lancamentos!$B:$B,"ENTRADA")</f>
        <v/>
      </c>
      <c r="H7523" s="14">
        <f>SUMIFS(Lancamentos!$G:$G,Lancamentos!$C:$C,$A7523,Lancamentos!$E:$E,$C7523,Lancamentos!$B:$B,"SAIDA_USO")</f>
        <v/>
      </c>
      <c r="I7523" s="14">
        <f>SUMIFS(Lancamentos!$G:$G,Lancamentos!$C:$C,$A7523,Lancamentos!$E:$E,$C7523,Lancamentos!$B:$B,"SAIDA_DESCARTE")</f>
        <v/>
      </c>
      <c r="J7523" s="14">
        <f>G7523-H7523-I7523</f>
        <v/>
      </c>
      <c r="K7523">
        <f>IF(A7523="","",IF(J7523&lt;=IFERROR(VLOOKUP(A7523,Produtos!$A:$E,5,FALSE),0),"ABAIXO DO MINIMO","OK"))</f>
        <v/>
      </c>
    </row>
    <row r="7524">
      <c r="B7524">
        <f>IFERROR(VLOOKUP(A7524,Produtos!A:B,2,FALSE),"")</f>
        <v/>
      </c>
      <c r="D7524" s="10">
        <f>IFERROR(INDEX(Lotes!$E:$E,MATCH(1,(Lotes!$A:$A=A7524)*(Lotes!$C:$C=C7524),0)),"")</f>
        <v/>
      </c>
      <c r="E7524" s="14">
        <f>IF(D7524="","",D7524-TODAY())</f>
        <v/>
      </c>
      <c r="F7524">
        <f>IF(D7524="","",IF(E7524&lt;0,"VENCIDO",IF(E7524&lt;=30,"VENCE EM &lt;= 30 DIAS",IF(E7524&lt;=60,"ATENCAO (31-60 DIAS)","OK"))))</f>
        <v/>
      </c>
      <c r="G7524" s="14">
        <f>SUMIFS(Lancamentos!$G:$G,Lancamentos!$C:$C,$A7524,Lancamentos!$E:$E,$C7524,Lancamentos!$B:$B,"ENTRADA")</f>
        <v/>
      </c>
      <c r="H7524" s="14">
        <f>SUMIFS(Lancamentos!$G:$G,Lancamentos!$C:$C,$A7524,Lancamentos!$E:$E,$C7524,Lancamentos!$B:$B,"SAIDA_USO")</f>
        <v/>
      </c>
      <c r="I7524" s="14">
        <f>SUMIFS(Lancamentos!$G:$G,Lancamentos!$C:$C,$A7524,Lancamentos!$E:$E,$C7524,Lancamentos!$B:$B,"SAIDA_DESCARTE")</f>
        <v/>
      </c>
      <c r="J7524" s="14">
        <f>G7524-H7524-I7524</f>
        <v/>
      </c>
      <c r="K7524">
        <f>IF(A7524="","",IF(J7524&lt;=IFERROR(VLOOKUP(A7524,Produtos!$A:$E,5,FALSE),0),"ABAIXO DO MINIMO","OK"))</f>
        <v/>
      </c>
    </row>
    <row r="7525">
      <c r="B7525">
        <f>IFERROR(VLOOKUP(A7525,Produtos!A:B,2,FALSE),"")</f>
        <v/>
      </c>
      <c r="D7525" s="10">
        <f>IFERROR(INDEX(Lotes!$E:$E,MATCH(1,(Lotes!$A:$A=A7525)*(Lotes!$C:$C=C7525),0)),"")</f>
        <v/>
      </c>
      <c r="E7525" s="14">
        <f>IF(D7525="","",D7525-TODAY())</f>
        <v/>
      </c>
      <c r="F7525">
        <f>IF(D7525="","",IF(E7525&lt;0,"VENCIDO",IF(E7525&lt;=30,"VENCE EM &lt;= 30 DIAS",IF(E7525&lt;=60,"ATENCAO (31-60 DIAS)","OK"))))</f>
        <v/>
      </c>
      <c r="G7525" s="14">
        <f>SUMIFS(Lancamentos!$G:$G,Lancamentos!$C:$C,$A7525,Lancamentos!$E:$E,$C7525,Lancamentos!$B:$B,"ENTRADA")</f>
        <v/>
      </c>
      <c r="H7525" s="14">
        <f>SUMIFS(Lancamentos!$G:$G,Lancamentos!$C:$C,$A7525,Lancamentos!$E:$E,$C7525,Lancamentos!$B:$B,"SAIDA_USO")</f>
        <v/>
      </c>
      <c r="I7525" s="14">
        <f>SUMIFS(Lancamentos!$G:$G,Lancamentos!$C:$C,$A7525,Lancamentos!$E:$E,$C7525,Lancamentos!$B:$B,"SAIDA_DESCARTE")</f>
        <v/>
      </c>
      <c r="J7525" s="14">
        <f>G7525-H7525-I7525</f>
        <v/>
      </c>
      <c r="K7525">
        <f>IF(A7525="","",IF(J7525&lt;=IFERROR(VLOOKUP(A7525,Produtos!$A:$E,5,FALSE),0),"ABAIXO DO MINIMO","OK"))</f>
        <v/>
      </c>
    </row>
    <row r="7526">
      <c r="B7526">
        <f>IFERROR(VLOOKUP(A7526,Produtos!A:B,2,FALSE),"")</f>
        <v/>
      </c>
      <c r="D7526" s="10">
        <f>IFERROR(INDEX(Lotes!$E:$E,MATCH(1,(Lotes!$A:$A=A7526)*(Lotes!$C:$C=C7526),0)),"")</f>
        <v/>
      </c>
      <c r="E7526" s="14">
        <f>IF(D7526="","",D7526-TODAY())</f>
        <v/>
      </c>
      <c r="F7526">
        <f>IF(D7526="","",IF(E7526&lt;0,"VENCIDO",IF(E7526&lt;=30,"VENCE EM &lt;= 30 DIAS",IF(E7526&lt;=60,"ATENCAO (31-60 DIAS)","OK"))))</f>
        <v/>
      </c>
      <c r="G7526" s="14">
        <f>SUMIFS(Lancamentos!$G:$G,Lancamentos!$C:$C,$A7526,Lancamentos!$E:$E,$C7526,Lancamentos!$B:$B,"ENTRADA")</f>
        <v/>
      </c>
      <c r="H7526" s="14">
        <f>SUMIFS(Lancamentos!$G:$G,Lancamentos!$C:$C,$A7526,Lancamentos!$E:$E,$C7526,Lancamentos!$B:$B,"SAIDA_USO")</f>
        <v/>
      </c>
      <c r="I7526" s="14">
        <f>SUMIFS(Lancamentos!$G:$G,Lancamentos!$C:$C,$A7526,Lancamentos!$E:$E,$C7526,Lancamentos!$B:$B,"SAIDA_DESCARTE")</f>
        <v/>
      </c>
      <c r="J7526" s="14">
        <f>G7526-H7526-I7526</f>
        <v/>
      </c>
      <c r="K7526">
        <f>IF(A7526="","",IF(J7526&lt;=IFERROR(VLOOKUP(A7526,Produtos!$A:$E,5,FALSE),0),"ABAIXO DO MINIMO","OK"))</f>
        <v/>
      </c>
    </row>
    <row r="7527">
      <c r="B7527">
        <f>IFERROR(VLOOKUP(A7527,Produtos!A:B,2,FALSE),"")</f>
        <v/>
      </c>
      <c r="D7527" s="10">
        <f>IFERROR(INDEX(Lotes!$E:$E,MATCH(1,(Lotes!$A:$A=A7527)*(Lotes!$C:$C=C7527),0)),"")</f>
        <v/>
      </c>
      <c r="E7527" s="14">
        <f>IF(D7527="","",D7527-TODAY())</f>
        <v/>
      </c>
      <c r="F7527">
        <f>IF(D7527="","",IF(E7527&lt;0,"VENCIDO",IF(E7527&lt;=30,"VENCE EM &lt;= 30 DIAS",IF(E7527&lt;=60,"ATENCAO (31-60 DIAS)","OK"))))</f>
        <v/>
      </c>
      <c r="G7527" s="14">
        <f>SUMIFS(Lancamentos!$G:$G,Lancamentos!$C:$C,$A7527,Lancamentos!$E:$E,$C7527,Lancamentos!$B:$B,"ENTRADA")</f>
        <v/>
      </c>
      <c r="H7527" s="14">
        <f>SUMIFS(Lancamentos!$G:$G,Lancamentos!$C:$C,$A7527,Lancamentos!$E:$E,$C7527,Lancamentos!$B:$B,"SAIDA_USO")</f>
        <v/>
      </c>
      <c r="I7527" s="14">
        <f>SUMIFS(Lancamentos!$G:$G,Lancamentos!$C:$C,$A7527,Lancamentos!$E:$E,$C7527,Lancamentos!$B:$B,"SAIDA_DESCARTE")</f>
        <v/>
      </c>
      <c r="J7527" s="14">
        <f>G7527-H7527-I7527</f>
        <v/>
      </c>
      <c r="K7527">
        <f>IF(A7527="","",IF(J7527&lt;=IFERROR(VLOOKUP(A7527,Produtos!$A:$E,5,FALSE),0),"ABAIXO DO MINIMO","OK"))</f>
        <v/>
      </c>
    </row>
    <row r="7528">
      <c r="B7528">
        <f>IFERROR(VLOOKUP(A7528,Produtos!A:B,2,FALSE),"")</f>
        <v/>
      </c>
      <c r="D7528" s="10">
        <f>IFERROR(INDEX(Lotes!$E:$E,MATCH(1,(Lotes!$A:$A=A7528)*(Lotes!$C:$C=C7528),0)),"")</f>
        <v/>
      </c>
      <c r="E7528" s="14">
        <f>IF(D7528="","",D7528-TODAY())</f>
        <v/>
      </c>
      <c r="F7528">
        <f>IF(D7528="","",IF(E7528&lt;0,"VENCIDO",IF(E7528&lt;=30,"VENCE EM &lt;= 30 DIAS",IF(E7528&lt;=60,"ATENCAO (31-60 DIAS)","OK"))))</f>
        <v/>
      </c>
      <c r="G7528" s="14">
        <f>SUMIFS(Lancamentos!$G:$G,Lancamentos!$C:$C,$A7528,Lancamentos!$E:$E,$C7528,Lancamentos!$B:$B,"ENTRADA")</f>
        <v/>
      </c>
      <c r="H7528" s="14">
        <f>SUMIFS(Lancamentos!$G:$G,Lancamentos!$C:$C,$A7528,Lancamentos!$E:$E,$C7528,Lancamentos!$B:$B,"SAIDA_USO")</f>
        <v/>
      </c>
      <c r="I7528" s="14">
        <f>SUMIFS(Lancamentos!$G:$G,Lancamentos!$C:$C,$A7528,Lancamentos!$E:$E,$C7528,Lancamentos!$B:$B,"SAIDA_DESCARTE")</f>
        <v/>
      </c>
      <c r="J7528" s="14">
        <f>G7528-H7528-I7528</f>
        <v/>
      </c>
      <c r="K7528">
        <f>IF(A7528="","",IF(J7528&lt;=IFERROR(VLOOKUP(A7528,Produtos!$A:$E,5,FALSE),0),"ABAIXO DO MINIMO","OK"))</f>
        <v/>
      </c>
    </row>
    <row r="7529">
      <c r="B7529">
        <f>IFERROR(VLOOKUP(A7529,Produtos!A:B,2,FALSE),"")</f>
        <v/>
      </c>
      <c r="D7529" s="10">
        <f>IFERROR(INDEX(Lotes!$E:$E,MATCH(1,(Lotes!$A:$A=A7529)*(Lotes!$C:$C=C7529),0)),"")</f>
        <v/>
      </c>
      <c r="E7529" s="14">
        <f>IF(D7529="","",D7529-TODAY())</f>
        <v/>
      </c>
      <c r="F7529">
        <f>IF(D7529="","",IF(E7529&lt;0,"VENCIDO",IF(E7529&lt;=30,"VENCE EM &lt;= 30 DIAS",IF(E7529&lt;=60,"ATENCAO (31-60 DIAS)","OK"))))</f>
        <v/>
      </c>
      <c r="G7529" s="14">
        <f>SUMIFS(Lancamentos!$G:$G,Lancamentos!$C:$C,$A7529,Lancamentos!$E:$E,$C7529,Lancamentos!$B:$B,"ENTRADA")</f>
        <v/>
      </c>
      <c r="H7529" s="14">
        <f>SUMIFS(Lancamentos!$G:$G,Lancamentos!$C:$C,$A7529,Lancamentos!$E:$E,$C7529,Lancamentos!$B:$B,"SAIDA_USO")</f>
        <v/>
      </c>
      <c r="I7529" s="14">
        <f>SUMIFS(Lancamentos!$G:$G,Lancamentos!$C:$C,$A7529,Lancamentos!$E:$E,$C7529,Lancamentos!$B:$B,"SAIDA_DESCARTE")</f>
        <v/>
      </c>
      <c r="J7529" s="14">
        <f>G7529-H7529-I7529</f>
        <v/>
      </c>
      <c r="K7529">
        <f>IF(A7529="","",IF(J7529&lt;=IFERROR(VLOOKUP(A7529,Produtos!$A:$E,5,FALSE),0),"ABAIXO DO MINIMO","OK"))</f>
        <v/>
      </c>
    </row>
    <row r="7530">
      <c r="B7530">
        <f>IFERROR(VLOOKUP(A7530,Produtos!A:B,2,FALSE),"")</f>
        <v/>
      </c>
      <c r="D7530" s="10">
        <f>IFERROR(INDEX(Lotes!$E:$E,MATCH(1,(Lotes!$A:$A=A7530)*(Lotes!$C:$C=C7530),0)),"")</f>
        <v/>
      </c>
      <c r="E7530" s="14">
        <f>IF(D7530="","",D7530-TODAY())</f>
        <v/>
      </c>
      <c r="F7530">
        <f>IF(D7530="","",IF(E7530&lt;0,"VENCIDO",IF(E7530&lt;=30,"VENCE EM &lt;= 30 DIAS",IF(E7530&lt;=60,"ATENCAO (31-60 DIAS)","OK"))))</f>
        <v/>
      </c>
      <c r="G7530" s="14">
        <f>SUMIFS(Lancamentos!$G:$G,Lancamentos!$C:$C,$A7530,Lancamentos!$E:$E,$C7530,Lancamentos!$B:$B,"ENTRADA")</f>
        <v/>
      </c>
      <c r="H7530" s="14">
        <f>SUMIFS(Lancamentos!$G:$G,Lancamentos!$C:$C,$A7530,Lancamentos!$E:$E,$C7530,Lancamentos!$B:$B,"SAIDA_USO")</f>
        <v/>
      </c>
      <c r="I7530" s="14">
        <f>SUMIFS(Lancamentos!$G:$G,Lancamentos!$C:$C,$A7530,Lancamentos!$E:$E,$C7530,Lancamentos!$B:$B,"SAIDA_DESCARTE")</f>
        <v/>
      </c>
      <c r="J7530" s="14">
        <f>G7530-H7530-I7530</f>
        <v/>
      </c>
      <c r="K7530">
        <f>IF(A7530="","",IF(J7530&lt;=IFERROR(VLOOKUP(A7530,Produtos!$A:$E,5,FALSE),0),"ABAIXO DO MINIMO","OK"))</f>
        <v/>
      </c>
    </row>
    <row r="7531">
      <c r="B7531">
        <f>IFERROR(VLOOKUP(A7531,Produtos!A:B,2,FALSE),"")</f>
        <v/>
      </c>
      <c r="D7531" s="10">
        <f>IFERROR(INDEX(Lotes!$E:$E,MATCH(1,(Lotes!$A:$A=A7531)*(Lotes!$C:$C=C7531),0)),"")</f>
        <v/>
      </c>
      <c r="E7531" s="14">
        <f>IF(D7531="","",D7531-TODAY())</f>
        <v/>
      </c>
      <c r="F7531">
        <f>IF(D7531="","",IF(E7531&lt;0,"VENCIDO",IF(E7531&lt;=30,"VENCE EM &lt;= 30 DIAS",IF(E7531&lt;=60,"ATENCAO (31-60 DIAS)","OK"))))</f>
        <v/>
      </c>
      <c r="G7531" s="14">
        <f>SUMIFS(Lancamentos!$G:$G,Lancamentos!$C:$C,$A7531,Lancamentos!$E:$E,$C7531,Lancamentos!$B:$B,"ENTRADA")</f>
        <v/>
      </c>
      <c r="H7531" s="14">
        <f>SUMIFS(Lancamentos!$G:$G,Lancamentos!$C:$C,$A7531,Lancamentos!$E:$E,$C7531,Lancamentos!$B:$B,"SAIDA_USO")</f>
        <v/>
      </c>
      <c r="I7531" s="14">
        <f>SUMIFS(Lancamentos!$G:$G,Lancamentos!$C:$C,$A7531,Lancamentos!$E:$E,$C7531,Lancamentos!$B:$B,"SAIDA_DESCARTE")</f>
        <v/>
      </c>
      <c r="J7531" s="14">
        <f>G7531-H7531-I7531</f>
        <v/>
      </c>
      <c r="K7531">
        <f>IF(A7531="","",IF(J7531&lt;=IFERROR(VLOOKUP(A7531,Produtos!$A:$E,5,FALSE),0),"ABAIXO DO MINIMO","OK"))</f>
        <v/>
      </c>
    </row>
    <row r="7532">
      <c r="B7532">
        <f>IFERROR(VLOOKUP(A7532,Produtos!A:B,2,FALSE),"")</f>
        <v/>
      </c>
      <c r="D7532" s="10">
        <f>IFERROR(INDEX(Lotes!$E:$E,MATCH(1,(Lotes!$A:$A=A7532)*(Lotes!$C:$C=C7532),0)),"")</f>
        <v/>
      </c>
      <c r="E7532" s="14">
        <f>IF(D7532="","",D7532-TODAY())</f>
        <v/>
      </c>
      <c r="F7532">
        <f>IF(D7532="","",IF(E7532&lt;0,"VENCIDO",IF(E7532&lt;=30,"VENCE EM &lt;= 30 DIAS",IF(E7532&lt;=60,"ATENCAO (31-60 DIAS)","OK"))))</f>
        <v/>
      </c>
      <c r="G7532" s="14">
        <f>SUMIFS(Lancamentos!$G:$G,Lancamentos!$C:$C,$A7532,Lancamentos!$E:$E,$C7532,Lancamentos!$B:$B,"ENTRADA")</f>
        <v/>
      </c>
      <c r="H7532" s="14">
        <f>SUMIFS(Lancamentos!$G:$G,Lancamentos!$C:$C,$A7532,Lancamentos!$E:$E,$C7532,Lancamentos!$B:$B,"SAIDA_USO")</f>
        <v/>
      </c>
      <c r="I7532" s="14">
        <f>SUMIFS(Lancamentos!$G:$G,Lancamentos!$C:$C,$A7532,Lancamentos!$E:$E,$C7532,Lancamentos!$B:$B,"SAIDA_DESCARTE")</f>
        <v/>
      </c>
      <c r="J7532" s="14">
        <f>G7532-H7532-I7532</f>
        <v/>
      </c>
      <c r="K7532">
        <f>IF(A7532="","",IF(J7532&lt;=IFERROR(VLOOKUP(A7532,Produtos!$A:$E,5,FALSE),0),"ABAIXO DO MINIMO","OK"))</f>
        <v/>
      </c>
    </row>
    <row r="7533">
      <c r="B7533">
        <f>IFERROR(VLOOKUP(A7533,Produtos!A:B,2,FALSE),"")</f>
        <v/>
      </c>
      <c r="D7533" s="10">
        <f>IFERROR(INDEX(Lotes!$E:$E,MATCH(1,(Lotes!$A:$A=A7533)*(Lotes!$C:$C=C7533),0)),"")</f>
        <v/>
      </c>
      <c r="E7533" s="14">
        <f>IF(D7533="","",D7533-TODAY())</f>
        <v/>
      </c>
      <c r="F7533">
        <f>IF(D7533="","",IF(E7533&lt;0,"VENCIDO",IF(E7533&lt;=30,"VENCE EM &lt;= 30 DIAS",IF(E7533&lt;=60,"ATENCAO (31-60 DIAS)","OK"))))</f>
        <v/>
      </c>
      <c r="G7533" s="14">
        <f>SUMIFS(Lancamentos!$G:$G,Lancamentos!$C:$C,$A7533,Lancamentos!$E:$E,$C7533,Lancamentos!$B:$B,"ENTRADA")</f>
        <v/>
      </c>
      <c r="H7533" s="14">
        <f>SUMIFS(Lancamentos!$G:$G,Lancamentos!$C:$C,$A7533,Lancamentos!$E:$E,$C7533,Lancamentos!$B:$B,"SAIDA_USO")</f>
        <v/>
      </c>
      <c r="I7533" s="14">
        <f>SUMIFS(Lancamentos!$G:$G,Lancamentos!$C:$C,$A7533,Lancamentos!$E:$E,$C7533,Lancamentos!$B:$B,"SAIDA_DESCARTE")</f>
        <v/>
      </c>
      <c r="J7533" s="14">
        <f>G7533-H7533-I7533</f>
        <v/>
      </c>
      <c r="K7533">
        <f>IF(A7533="","",IF(J7533&lt;=IFERROR(VLOOKUP(A7533,Produtos!$A:$E,5,FALSE),0),"ABAIXO DO MINIMO","OK"))</f>
        <v/>
      </c>
    </row>
    <row r="7534">
      <c r="B7534">
        <f>IFERROR(VLOOKUP(A7534,Produtos!A:B,2,FALSE),"")</f>
        <v/>
      </c>
      <c r="D7534" s="10">
        <f>IFERROR(INDEX(Lotes!$E:$E,MATCH(1,(Lotes!$A:$A=A7534)*(Lotes!$C:$C=C7534),0)),"")</f>
        <v/>
      </c>
      <c r="E7534" s="14">
        <f>IF(D7534="","",D7534-TODAY())</f>
        <v/>
      </c>
      <c r="F7534">
        <f>IF(D7534="","",IF(E7534&lt;0,"VENCIDO",IF(E7534&lt;=30,"VENCE EM &lt;= 30 DIAS",IF(E7534&lt;=60,"ATENCAO (31-60 DIAS)","OK"))))</f>
        <v/>
      </c>
      <c r="G7534" s="14">
        <f>SUMIFS(Lancamentos!$G:$G,Lancamentos!$C:$C,$A7534,Lancamentos!$E:$E,$C7534,Lancamentos!$B:$B,"ENTRADA")</f>
        <v/>
      </c>
      <c r="H7534" s="14">
        <f>SUMIFS(Lancamentos!$G:$G,Lancamentos!$C:$C,$A7534,Lancamentos!$E:$E,$C7534,Lancamentos!$B:$B,"SAIDA_USO")</f>
        <v/>
      </c>
      <c r="I7534" s="14">
        <f>SUMIFS(Lancamentos!$G:$G,Lancamentos!$C:$C,$A7534,Lancamentos!$E:$E,$C7534,Lancamentos!$B:$B,"SAIDA_DESCARTE")</f>
        <v/>
      </c>
      <c r="J7534" s="14">
        <f>G7534-H7534-I7534</f>
        <v/>
      </c>
      <c r="K7534">
        <f>IF(A7534="","",IF(J7534&lt;=IFERROR(VLOOKUP(A7534,Produtos!$A:$E,5,FALSE),0),"ABAIXO DO MINIMO","OK"))</f>
        <v/>
      </c>
    </row>
    <row r="7535">
      <c r="B7535">
        <f>IFERROR(VLOOKUP(A7535,Produtos!A:B,2,FALSE),"")</f>
        <v/>
      </c>
      <c r="D7535" s="10">
        <f>IFERROR(INDEX(Lotes!$E:$E,MATCH(1,(Lotes!$A:$A=A7535)*(Lotes!$C:$C=C7535),0)),"")</f>
        <v/>
      </c>
      <c r="E7535" s="14">
        <f>IF(D7535="","",D7535-TODAY())</f>
        <v/>
      </c>
      <c r="F7535">
        <f>IF(D7535="","",IF(E7535&lt;0,"VENCIDO",IF(E7535&lt;=30,"VENCE EM &lt;= 30 DIAS",IF(E7535&lt;=60,"ATENCAO (31-60 DIAS)","OK"))))</f>
        <v/>
      </c>
      <c r="G7535" s="14">
        <f>SUMIFS(Lancamentos!$G:$G,Lancamentos!$C:$C,$A7535,Lancamentos!$E:$E,$C7535,Lancamentos!$B:$B,"ENTRADA")</f>
        <v/>
      </c>
      <c r="H7535" s="14">
        <f>SUMIFS(Lancamentos!$G:$G,Lancamentos!$C:$C,$A7535,Lancamentos!$E:$E,$C7535,Lancamentos!$B:$B,"SAIDA_USO")</f>
        <v/>
      </c>
      <c r="I7535" s="14">
        <f>SUMIFS(Lancamentos!$G:$G,Lancamentos!$C:$C,$A7535,Lancamentos!$E:$E,$C7535,Lancamentos!$B:$B,"SAIDA_DESCARTE")</f>
        <v/>
      </c>
      <c r="J7535" s="14">
        <f>G7535-H7535-I7535</f>
        <v/>
      </c>
      <c r="K7535">
        <f>IF(A7535="","",IF(J7535&lt;=IFERROR(VLOOKUP(A7535,Produtos!$A:$E,5,FALSE),0),"ABAIXO DO MINIMO","OK"))</f>
        <v/>
      </c>
    </row>
    <row r="7536">
      <c r="B7536">
        <f>IFERROR(VLOOKUP(A7536,Produtos!A:B,2,FALSE),"")</f>
        <v/>
      </c>
      <c r="D7536" s="10">
        <f>IFERROR(INDEX(Lotes!$E:$E,MATCH(1,(Lotes!$A:$A=A7536)*(Lotes!$C:$C=C7536),0)),"")</f>
        <v/>
      </c>
      <c r="E7536" s="14">
        <f>IF(D7536="","",D7536-TODAY())</f>
        <v/>
      </c>
      <c r="F7536">
        <f>IF(D7536="","",IF(E7536&lt;0,"VENCIDO",IF(E7536&lt;=30,"VENCE EM &lt;= 30 DIAS",IF(E7536&lt;=60,"ATENCAO (31-60 DIAS)","OK"))))</f>
        <v/>
      </c>
      <c r="G7536" s="14">
        <f>SUMIFS(Lancamentos!$G:$G,Lancamentos!$C:$C,$A7536,Lancamentos!$E:$E,$C7536,Lancamentos!$B:$B,"ENTRADA")</f>
        <v/>
      </c>
      <c r="H7536" s="14">
        <f>SUMIFS(Lancamentos!$G:$G,Lancamentos!$C:$C,$A7536,Lancamentos!$E:$E,$C7536,Lancamentos!$B:$B,"SAIDA_USO")</f>
        <v/>
      </c>
      <c r="I7536" s="14">
        <f>SUMIFS(Lancamentos!$G:$G,Lancamentos!$C:$C,$A7536,Lancamentos!$E:$E,$C7536,Lancamentos!$B:$B,"SAIDA_DESCARTE")</f>
        <v/>
      </c>
      <c r="J7536" s="14">
        <f>G7536-H7536-I7536</f>
        <v/>
      </c>
      <c r="K7536">
        <f>IF(A7536="","",IF(J7536&lt;=IFERROR(VLOOKUP(A7536,Produtos!$A:$E,5,FALSE),0),"ABAIXO DO MINIMO","OK"))</f>
        <v/>
      </c>
    </row>
    <row r="7537">
      <c r="B7537">
        <f>IFERROR(VLOOKUP(A7537,Produtos!A:B,2,FALSE),"")</f>
        <v/>
      </c>
      <c r="D7537" s="10">
        <f>IFERROR(INDEX(Lotes!$E:$E,MATCH(1,(Lotes!$A:$A=A7537)*(Lotes!$C:$C=C7537),0)),"")</f>
        <v/>
      </c>
      <c r="E7537" s="14">
        <f>IF(D7537="","",D7537-TODAY())</f>
        <v/>
      </c>
      <c r="F7537">
        <f>IF(D7537="","",IF(E7537&lt;0,"VENCIDO",IF(E7537&lt;=30,"VENCE EM &lt;= 30 DIAS",IF(E7537&lt;=60,"ATENCAO (31-60 DIAS)","OK"))))</f>
        <v/>
      </c>
      <c r="G7537" s="14">
        <f>SUMIFS(Lancamentos!$G:$G,Lancamentos!$C:$C,$A7537,Lancamentos!$E:$E,$C7537,Lancamentos!$B:$B,"ENTRADA")</f>
        <v/>
      </c>
      <c r="H7537" s="14">
        <f>SUMIFS(Lancamentos!$G:$G,Lancamentos!$C:$C,$A7537,Lancamentos!$E:$E,$C7537,Lancamentos!$B:$B,"SAIDA_USO")</f>
        <v/>
      </c>
      <c r="I7537" s="14">
        <f>SUMIFS(Lancamentos!$G:$G,Lancamentos!$C:$C,$A7537,Lancamentos!$E:$E,$C7537,Lancamentos!$B:$B,"SAIDA_DESCARTE")</f>
        <v/>
      </c>
      <c r="J7537" s="14">
        <f>G7537-H7537-I7537</f>
        <v/>
      </c>
      <c r="K7537">
        <f>IF(A7537="","",IF(J7537&lt;=IFERROR(VLOOKUP(A7537,Produtos!$A:$E,5,FALSE),0),"ABAIXO DO MINIMO","OK"))</f>
        <v/>
      </c>
    </row>
    <row r="7538">
      <c r="B7538">
        <f>IFERROR(VLOOKUP(A7538,Produtos!A:B,2,FALSE),"")</f>
        <v/>
      </c>
      <c r="D7538" s="10">
        <f>IFERROR(INDEX(Lotes!$E:$E,MATCH(1,(Lotes!$A:$A=A7538)*(Lotes!$C:$C=C7538),0)),"")</f>
        <v/>
      </c>
      <c r="E7538" s="14">
        <f>IF(D7538="","",D7538-TODAY())</f>
        <v/>
      </c>
      <c r="F7538">
        <f>IF(D7538="","",IF(E7538&lt;0,"VENCIDO",IF(E7538&lt;=30,"VENCE EM &lt;= 30 DIAS",IF(E7538&lt;=60,"ATENCAO (31-60 DIAS)","OK"))))</f>
        <v/>
      </c>
      <c r="G7538" s="14">
        <f>SUMIFS(Lancamentos!$G:$G,Lancamentos!$C:$C,$A7538,Lancamentos!$E:$E,$C7538,Lancamentos!$B:$B,"ENTRADA")</f>
        <v/>
      </c>
      <c r="H7538" s="14">
        <f>SUMIFS(Lancamentos!$G:$G,Lancamentos!$C:$C,$A7538,Lancamentos!$E:$E,$C7538,Lancamentos!$B:$B,"SAIDA_USO")</f>
        <v/>
      </c>
      <c r="I7538" s="14">
        <f>SUMIFS(Lancamentos!$G:$G,Lancamentos!$C:$C,$A7538,Lancamentos!$E:$E,$C7538,Lancamentos!$B:$B,"SAIDA_DESCARTE")</f>
        <v/>
      </c>
      <c r="J7538" s="14">
        <f>G7538-H7538-I7538</f>
        <v/>
      </c>
      <c r="K7538">
        <f>IF(A7538="","",IF(J7538&lt;=IFERROR(VLOOKUP(A7538,Produtos!$A:$E,5,FALSE),0),"ABAIXO DO MINIMO","OK"))</f>
        <v/>
      </c>
    </row>
    <row r="7539">
      <c r="B7539">
        <f>IFERROR(VLOOKUP(A7539,Produtos!A:B,2,FALSE),"")</f>
        <v/>
      </c>
      <c r="D7539" s="10">
        <f>IFERROR(INDEX(Lotes!$E:$E,MATCH(1,(Lotes!$A:$A=A7539)*(Lotes!$C:$C=C7539),0)),"")</f>
        <v/>
      </c>
      <c r="E7539" s="14">
        <f>IF(D7539="","",D7539-TODAY())</f>
        <v/>
      </c>
      <c r="F7539">
        <f>IF(D7539="","",IF(E7539&lt;0,"VENCIDO",IF(E7539&lt;=30,"VENCE EM &lt;= 30 DIAS",IF(E7539&lt;=60,"ATENCAO (31-60 DIAS)","OK"))))</f>
        <v/>
      </c>
      <c r="G7539" s="14">
        <f>SUMIFS(Lancamentos!$G:$G,Lancamentos!$C:$C,$A7539,Lancamentos!$E:$E,$C7539,Lancamentos!$B:$B,"ENTRADA")</f>
        <v/>
      </c>
      <c r="H7539" s="14">
        <f>SUMIFS(Lancamentos!$G:$G,Lancamentos!$C:$C,$A7539,Lancamentos!$E:$E,$C7539,Lancamentos!$B:$B,"SAIDA_USO")</f>
        <v/>
      </c>
      <c r="I7539" s="14">
        <f>SUMIFS(Lancamentos!$G:$G,Lancamentos!$C:$C,$A7539,Lancamentos!$E:$E,$C7539,Lancamentos!$B:$B,"SAIDA_DESCARTE")</f>
        <v/>
      </c>
      <c r="J7539" s="14">
        <f>G7539-H7539-I7539</f>
        <v/>
      </c>
      <c r="K7539">
        <f>IF(A7539="","",IF(J7539&lt;=IFERROR(VLOOKUP(A7539,Produtos!$A:$E,5,FALSE),0),"ABAIXO DO MINIMO","OK"))</f>
        <v/>
      </c>
    </row>
    <row r="7540">
      <c r="B7540">
        <f>IFERROR(VLOOKUP(A7540,Produtos!A:B,2,FALSE),"")</f>
        <v/>
      </c>
      <c r="D7540" s="10">
        <f>IFERROR(INDEX(Lotes!$E:$E,MATCH(1,(Lotes!$A:$A=A7540)*(Lotes!$C:$C=C7540),0)),"")</f>
        <v/>
      </c>
      <c r="E7540" s="14">
        <f>IF(D7540="","",D7540-TODAY())</f>
        <v/>
      </c>
      <c r="F7540">
        <f>IF(D7540="","",IF(E7540&lt;0,"VENCIDO",IF(E7540&lt;=30,"VENCE EM &lt;= 30 DIAS",IF(E7540&lt;=60,"ATENCAO (31-60 DIAS)","OK"))))</f>
        <v/>
      </c>
      <c r="G7540" s="14">
        <f>SUMIFS(Lancamentos!$G:$G,Lancamentos!$C:$C,$A7540,Lancamentos!$E:$E,$C7540,Lancamentos!$B:$B,"ENTRADA")</f>
        <v/>
      </c>
      <c r="H7540" s="14">
        <f>SUMIFS(Lancamentos!$G:$G,Lancamentos!$C:$C,$A7540,Lancamentos!$E:$E,$C7540,Lancamentos!$B:$B,"SAIDA_USO")</f>
        <v/>
      </c>
      <c r="I7540" s="14">
        <f>SUMIFS(Lancamentos!$G:$G,Lancamentos!$C:$C,$A7540,Lancamentos!$E:$E,$C7540,Lancamentos!$B:$B,"SAIDA_DESCARTE")</f>
        <v/>
      </c>
      <c r="J7540" s="14">
        <f>G7540-H7540-I7540</f>
        <v/>
      </c>
      <c r="K7540">
        <f>IF(A7540="","",IF(J7540&lt;=IFERROR(VLOOKUP(A7540,Produtos!$A:$E,5,FALSE),0),"ABAIXO DO MINIMO","OK"))</f>
        <v/>
      </c>
    </row>
    <row r="7541">
      <c r="B7541">
        <f>IFERROR(VLOOKUP(A7541,Produtos!A:B,2,FALSE),"")</f>
        <v/>
      </c>
      <c r="D7541" s="10">
        <f>IFERROR(INDEX(Lotes!$E:$E,MATCH(1,(Lotes!$A:$A=A7541)*(Lotes!$C:$C=C7541),0)),"")</f>
        <v/>
      </c>
      <c r="E7541" s="14">
        <f>IF(D7541="","",D7541-TODAY())</f>
        <v/>
      </c>
      <c r="F7541">
        <f>IF(D7541="","",IF(E7541&lt;0,"VENCIDO",IF(E7541&lt;=30,"VENCE EM &lt;= 30 DIAS",IF(E7541&lt;=60,"ATENCAO (31-60 DIAS)","OK"))))</f>
        <v/>
      </c>
      <c r="G7541" s="14">
        <f>SUMIFS(Lancamentos!$G:$G,Lancamentos!$C:$C,$A7541,Lancamentos!$E:$E,$C7541,Lancamentos!$B:$B,"ENTRADA")</f>
        <v/>
      </c>
      <c r="H7541" s="14">
        <f>SUMIFS(Lancamentos!$G:$G,Lancamentos!$C:$C,$A7541,Lancamentos!$E:$E,$C7541,Lancamentos!$B:$B,"SAIDA_USO")</f>
        <v/>
      </c>
      <c r="I7541" s="14">
        <f>SUMIFS(Lancamentos!$G:$G,Lancamentos!$C:$C,$A7541,Lancamentos!$E:$E,$C7541,Lancamentos!$B:$B,"SAIDA_DESCARTE")</f>
        <v/>
      </c>
      <c r="J7541" s="14">
        <f>G7541-H7541-I7541</f>
        <v/>
      </c>
      <c r="K7541">
        <f>IF(A7541="","",IF(J7541&lt;=IFERROR(VLOOKUP(A7541,Produtos!$A:$E,5,FALSE),0),"ABAIXO DO MINIMO","OK"))</f>
        <v/>
      </c>
    </row>
    <row r="7542">
      <c r="B7542">
        <f>IFERROR(VLOOKUP(A7542,Produtos!A:B,2,FALSE),"")</f>
        <v/>
      </c>
      <c r="D7542" s="10">
        <f>IFERROR(INDEX(Lotes!$E:$E,MATCH(1,(Lotes!$A:$A=A7542)*(Lotes!$C:$C=C7542),0)),"")</f>
        <v/>
      </c>
      <c r="E7542" s="14">
        <f>IF(D7542="","",D7542-TODAY())</f>
        <v/>
      </c>
      <c r="F7542">
        <f>IF(D7542="","",IF(E7542&lt;0,"VENCIDO",IF(E7542&lt;=30,"VENCE EM &lt;= 30 DIAS",IF(E7542&lt;=60,"ATENCAO (31-60 DIAS)","OK"))))</f>
        <v/>
      </c>
      <c r="G7542" s="14">
        <f>SUMIFS(Lancamentos!$G:$G,Lancamentos!$C:$C,$A7542,Lancamentos!$E:$E,$C7542,Lancamentos!$B:$B,"ENTRADA")</f>
        <v/>
      </c>
      <c r="H7542" s="14">
        <f>SUMIFS(Lancamentos!$G:$G,Lancamentos!$C:$C,$A7542,Lancamentos!$E:$E,$C7542,Lancamentos!$B:$B,"SAIDA_USO")</f>
        <v/>
      </c>
      <c r="I7542" s="14">
        <f>SUMIFS(Lancamentos!$G:$G,Lancamentos!$C:$C,$A7542,Lancamentos!$E:$E,$C7542,Lancamentos!$B:$B,"SAIDA_DESCARTE")</f>
        <v/>
      </c>
      <c r="J7542" s="14">
        <f>G7542-H7542-I7542</f>
        <v/>
      </c>
      <c r="K7542">
        <f>IF(A7542="","",IF(J7542&lt;=IFERROR(VLOOKUP(A7542,Produtos!$A:$E,5,FALSE),0),"ABAIXO DO MINIMO","OK"))</f>
        <v/>
      </c>
    </row>
    <row r="7543">
      <c r="B7543">
        <f>IFERROR(VLOOKUP(A7543,Produtos!A:B,2,FALSE),"")</f>
        <v/>
      </c>
      <c r="D7543" s="10">
        <f>IFERROR(INDEX(Lotes!$E:$E,MATCH(1,(Lotes!$A:$A=A7543)*(Lotes!$C:$C=C7543),0)),"")</f>
        <v/>
      </c>
      <c r="E7543" s="14">
        <f>IF(D7543="","",D7543-TODAY())</f>
        <v/>
      </c>
      <c r="F7543">
        <f>IF(D7543="","",IF(E7543&lt;0,"VENCIDO",IF(E7543&lt;=30,"VENCE EM &lt;= 30 DIAS",IF(E7543&lt;=60,"ATENCAO (31-60 DIAS)","OK"))))</f>
        <v/>
      </c>
      <c r="G7543" s="14">
        <f>SUMIFS(Lancamentos!$G:$G,Lancamentos!$C:$C,$A7543,Lancamentos!$E:$E,$C7543,Lancamentos!$B:$B,"ENTRADA")</f>
        <v/>
      </c>
      <c r="H7543" s="14">
        <f>SUMIFS(Lancamentos!$G:$G,Lancamentos!$C:$C,$A7543,Lancamentos!$E:$E,$C7543,Lancamentos!$B:$B,"SAIDA_USO")</f>
        <v/>
      </c>
      <c r="I7543" s="14">
        <f>SUMIFS(Lancamentos!$G:$G,Lancamentos!$C:$C,$A7543,Lancamentos!$E:$E,$C7543,Lancamentos!$B:$B,"SAIDA_DESCARTE")</f>
        <v/>
      </c>
      <c r="J7543" s="14">
        <f>G7543-H7543-I7543</f>
        <v/>
      </c>
      <c r="K7543">
        <f>IF(A7543="","",IF(J7543&lt;=IFERROR(VLOOKUP(A7543,Produtos!$A:$E,5,FALSE),0),"ABAIXO DO MINIMO","OK"))</f>
        <v/>
      </c>
    </row>
    <row r="7544">
      <c r="B7544">
        <f>IFERROR(VLOOKUP(A7544,Produtos!A:B,2,FALSE),"")</f>
        <v/>
      </c>
      <c r="D7544" s="10">
        <f>IFERROR(INDEX(Lotes!$E:$E,MATCH(1,(Lotes!$A:$A=A7544)*(Lotes!$C:$C=C7544),0)),"")</f>
        <v/>
      </c>
      <c r="E7544" s="14">
        <f>IF(D7544="","",D7544-TODAY())</f>
        <v/>
      </c>
      <c r="F7544">
        <f>IF(D7544="","",IF(E7544&lt;0,"VENCIDO",IF(E7544&lt;=30,"VENCE EM &lt;= 30 DIAS",IF(E7544&lt;=60,"ATENCAO (31-60 DIAS)","OK"))))</f>
        <v/>
      </c>
      <c r="G7544" s="14">
        <f>SUMIFS(Lancamentos!$G:$G,Lancamentos!$C:$C,$A7544,Lancamentos!$E:$E,$C7544,Lancamentos!$B:$B,"ENTRADA")</f>
        <v/>
      </c>
      <c r="H7544" s="14">
        <f>SUMIFS(Lancamentos!$G:$G,Lancamentos!$C:$C,$A7544,Lancamentos!$E:$E,$C7544,Lancamentos!$B:$B,"SAIDA_USO")</f>
        <v/>
      </c>
      <c r="I7544" s="14">
        <f>SUMIFS(Lancamentos!$G:$G,Lancamentos!$C:$C,$A7544,Lancamentos!$E:$E,$C7544,Lancamentos!$B:$B,"SAIDA_DESCARTE")</f>
        <v/>
      </c>
      <c r="J7544" s="14">
        <f>G7544-H7544-I7544</f>
        <v/>
      </c>
      <c r="K7544">
        <f>IF(A7544="","",IF(J7544&lt;=IFERROR(VLOOKUP(A7544,Produtos!$A:$E,5,FALSE),0),"ABAIXO DO MINIMO","OK"))</f>
        <v/>
      </c>
    </row>
    <row r="7545">
      <c r="B7545">
        <f>IFERROR(VLOOKUP(A7545,Produtos!A:B,2,FALSE),"")</f>
        <v/>
      </c>
      <c r="D7545" s="10">
        <f>IFERROR(INDEX(Lotes!$E:$E,MATCH(1,(Lotes!$A:$A=A7545)*(Lotes!$C:$C=C7545),0)),"")</f>
        <v/>
      </c>
      <c r="E7545" s="14">
        <f>IF(D7545="","",D7545-TODAY())</f>
        <v/>
      </c>
      <c r="F7545">
        <f>IF(D7545="","",IF(E7545&lt;0,"VENCIDO",IF(E7545&lt;=30,"VENCE EM &lt;= 30 DIAS",IF(E7545&lt;=60,"ATENCAO (31-60 DIAS)","OK"))))</f>
        <v/>
      </c>
      <c r="G7545" s="14">
        <f>SUMIFS(Lancamentos!$G:$G,Lancamentos!$C:$C,$A7545,Lancamentos!$E:$E,$C7545,Lancamentos!$B:$B,"ENTRADA")</f>
        <v/>
      </c>
      <c r="H7545" s="14">
        <f>SUMIFS(Lancamentos!$G:$G,Lancamentos!$C:$C,$A7545,Lancamentos!$E:$E,$C7545,Lancamentos!$B:$B,"SAIDA_USO")</f>
        <v/>
      </c>
      <c r="I7545" s="14">
        <f>SUMIFS(Lancamentos!$G:$G,Lancamentos!$C:$C,$A7545,Lancamentos!$E:$E,$C7545,Lancamentos!$B:$B,"SAIDA_DESCARTE")</f>
        <v/>
      </c>
      <c r="J7545" s="14">
        <f>G7545-H7545-I7545</f>
        <v/>
      </c>
      <c r="K7545">
        <f>IF(A7545="","",IF(J7545&lt;=IFERROR(VLOOKUP(A7545,Produtos!$A:$E,5,FALSE),0),"ABAIXO DO MINIMO","OK"))</f>
        <v/>
      </c>
    </row>
    <row r="7546">
      <c r="B7546">
        <f>IFERROR(VLOOKUP(A7546,Produtos!A:B,2,FALSE),"")</f>
        <v/>
      </c>
      <c r="D7546" s="10">
        <f>IFERROR(INDEX(Lotes!$E:$E,MATCH(1,(Lotes!$A:$A=A7546)*(Lotes!$C:$C=C7546),0)),"")</f>
        <v/>
      </c>
      <c r="E7546" s="14">
        <f>IF(D7546="","",D7546-TODAY())</f>
        <v/>
      </c>
      <c r="F7546">
        <f>IF(D7546="","",IF(E7546&lt;0,"VENCIDO",IF(E7546&lt;=30,"VENCE EM &lt;= 30 DIAS",IF(E7546&lt;=60,"ATENCAO (31-60 DIAS)","OK"))))</f>
        <v/>
      </c>
      <c r="G7546" s="14">
        <f>SUMIFS(Lancamentos!$G:$G,Lancamentos!$C:$C,$A7546,Lancamentos!$E:$E,$C7546,Lancamentos!$B:$B,"ENTRADA")</f>
        <v/>
      </c>
      <c r="H7546" s="14">
        <f>SUMIFS(Lancamentos!$G:$G,Lancamentos!$C:$C,$A7546,Lancamentos!$E:$E,$C7546,Lancamentos!$B:$B,"SAIDA_USO")</f>
        <v/>
      </c>
      <c r="I7546" s="14">
        <f>SUMIFS(Lancamentos!$G:$G,Lancamentos!$C:$C,$A7546,Lancamentos!$E:$E,$C7546,Lancamentos!$B:$B,"SAIDA_DESCARTE")</f>
        <v/>
      </c>
      <c r="J7546" s="14">
        <f>G7546-H7546-I7546</f>
        <v/>
      </c>
      <c r="K7546">
        <f>IF(A7546="","",IF(J7546&lt;=IFERROR(VLOOKUP(A7546,Produtos!$A:$E,5,FALSE),0),"ABAIXO DO MINIMO","OK"))</f>
        <v/>
      </c>
    </row>
    <row r="7547">
      <c r="B7547">
        <f>IFERROR(VLOOKUP(A7547,Produtos!A:B,2,FALSE),"")</f>
        <v/>
      </c>
      <c r="D7547" s="10">
        <f>IFERROR(INDEX(Lotes!$E:$E,MATCH(1,(Lotes!$A:$A=A7547)*(Lotes!$C:$C=C7547),0)),"")</f>
        <v/>
      </c>
      <c r="E7547" s="14">
        <f>IF(D7547="","",D7547-TODAY())</f>
        <v/>
      </c>
      <c r="F7547">
        <f>IF(D7547="","",IF(E7547&lt;0,"VENCIDO",IF(E7547&lt;=30,"VENCE EM &lt;= 30 DIAS",IF(E7547&lt;=60,"ATENCAO (31-60 DIAS)","OK"))))</f>
        <v/>
      </c>
      <c r="G7547" s="14">
        <f>SUMIFS(Lancamentos!$G:$G,Lancamentos!$C:$C,$A7547,Lancamentos!$E:$E,$C7547,Lancamentos!$B:$B,"ENTRADA")</f>
        <v/>
      </c>
      <c r="H7547" s="14">
        <f>SUMIFS(Lancamentos!$G:$G,Lancamentos!$C:$C,$A7547,Lancamentos!$E:$E,$C7547,Lancamentos!$B:$B,"SAIDA_USO")</f>
        <v/>
      </c>
      <c r="I7547" s="14">
        <f>SUMIFS(Lancamentos!$G:$G,Lancamentos!$C:$C,$A7547,Lancamentos!$E:$E,$C7547,Lancamentos!$B:$B,"SAIDA_DESCARTE")</f>
        <v/>
      </c>
      <c r="J7547" s="14">
        <f>G7547-H7547-I7547</f>
        <v/>
      </c>
      <c r="K7547">
        <f>IF(A7547="","",IF(J7547&lt;=IFERROR(VLOOKUP(A7547,Produtos!$A:$E,5,FALSE),0),"ABAIXO DO MINIMO","OK"))</f>
        <v/>
      </c>
    </row>
    <row r="7548">
      <c r="B7548">
        <f>IFERROR(VLOOKUP(A7548,Produtos!A:B,2,FALSE),"")</f>
        <v/>
      </c>
      <c r="D7548" s="10">
        <f>IFERROR(INDEX(Lotes!$E:$E,MATCH(1,(Lotes!$A:$A=A7548)*(Lotes!$C:$C=C7548),0)),"")</f>
        <v/>
      </c>
      <c r="E7548" s="14">
        <f>IF(D7548="","",D7548-TODAY())</f>
        <v/>
      </c>
      <c r="F7548">
        <f>IF(D7548="","",IF(E7548&lt;0,"VENCIDO",IF(E7548&lt;=30,"VENCE EM &lt;= 30 DIAS",IF(E7548&lt;=60,"ATENCAO (31-60 DIAS)","OK"))))</f>
        <v/>
      </c>
      <c r="G7548" s="14">
        <f>SUMIFS(Lancamentos!$G:$G,Lancamentos!$C:$C,$A7548,Lancamentos!$E:$E,$C7548,Lancamentos!$B:$B,"ENTRADA")</f>
        <v/>
      </c>
      <c r="H7548" s="14">
        <f>SUMIFS(Lancamentos!$G:$G,Lancamentos!$C:$C,$A7548,Lancamentos!$E:$E,$C7548,Lancamentos!$B:$B,"SAIDA_USO")</f>
        <v/>
      </c>
      <c r="I7548" s="14">
        <f>SUMIFS(Lancamentos!$G:$G,Lancamentos!$C:$C,$A7548,Lancamentos!$E:$E,$C7548,Lancamentos!$B:$B,"SAIDA_DESCARTE")</f>
        <v/>
      </c>
      <c r="J7548" s="14">
        <f>G7548-H7548-I7548</f>
        <v/>
      </c>
      <c r="K7548">
        <f>IF(A7548="","",IF(J7548&lt;=IFERROR(VLOOKUP(A7548,Produtos!$A:$E,5,FALSE),0),"ABAIXO DO MINIMO","OK"))</f>
        <v/>
      </c>
    </row>
    <row r="7549">
      <c r="B7549">
        <f>IFERROR(VLOOKUP(A7549,Produtos!A:B,2,FALSE),"")</f>
        <v/>
      </c>
      <c r="D7549" s="10">
        <f>IFERROR(INDEX(Lotes!$E:$E,MATCH(1,(Lotes!$A:$A=A7549)*(Lotes!$C:$C=C7549),0)),"")</f>
        <v/>
      </c>
      <c r="E7549" s="14">
        <f>IF(D7549="","",D7549-TODAY())</f>
        <v/>
      </c>
      <c r="F7549">
        <f>IF(D7549="","",IF(E7549&lt;0,"VENCIDO",IF(E7549&lt;=30,"VENCE EM &lt;= 30 DIAS",IF(E7549&lt;=60,"ATENCAO (31-60 DIAS)","OK"))))</f>
        <v/>
      </c>
      <c r="G7549" s="14">
        <f>SUMIFS(Lancamentos!$G:$G,Lancamentos!$C:$C,$A7549,Lancamentos!$E:$E,$C7549,Lancamentos!$B:$B,"ENTRADA")</f>
        <v/>
      </c>
      <c r="H7549" s="14">
        <f>SUMIFS(Lancamentos!$G:$G,Lancamentos!$C:$C,$A7549,Lancamentos!$E:$E,$C7549,Lancamentos!$B:$B,"SAIDA_USO")</f>
        <v/>
      </c>
      <c r="I7549" s="14">
        <f>SUMIFS(Lancamentos!$G:$G,Lancamentos!$C:$C,$A7549,Lancamentos!$E:$E,$C7549,Lancamentos!$B:$B,"SAIDA_DESCARTE")</f>
        <v/>
      </c>
      <c r="J7549" s="14">
        <f>G7549-H7549-I7549</f>
        <v/>
      </c>
      <c r="K7549">
        <f>IF(A7549="","",IF(J7549&lt;=IFERROR(VLOOKUP(A7549,Produtos!$A:$E,5,FALSE),0),"ABAIXO DO MINIMO","OK"))</f>
        <v/>
      </c>
    </row>
    <row r="7550">
      <c r="B7550">
        <f>IFERROR(VLOOKUP(A7550,Produtos!A:B,2,FALSE),"")</f>
        <v/>
      </c>
      <c r="D7550" s="10">
        <f>IFERROR(INDEX(Lotes!$E:$E,MATCH(1,(Lotes!$A:$A=A7550)*(Lotes!$C:$C=C7550),0)),"")</f>
        <v/>
      </c>
      <c r="E7550" s="14">
        <f>IF(D7550="","",D7550-TODAY())</f>
        <v/>
      </c>
      <c r="F7550">
        <f>IF(D7550="","",IF(E7550&lt;0,"VENCIDO",IF(E7550&lt;=30,"VENCE EM &lt;= 30 DIAS",IF(E7550&lt;=60,"ATENCAO (31-60 DIAS)","OK"))))</f>
        <v/>
      </c>
      <c r="G7550" s="14">
        <f>SUMIFS(Lancamentos!$G:$G,Lancamentos!$C:$C,$A7550,Lancamentos!$E:$E,$C7550,Lancamentos!$B:$B,"ENTRADA")</f>
        <v/>
      </c>
      <c r="H7550" s="14">
        <f>SUMIFS(Lancamentos!$G:$G,Lancamentos!$C:$C,$A7550,Lancamentos!$E:$E,$C7550,Lancamentos!$B:$B,"SAIDA_USO")</f>
        <v/>
      </c>
      <c r="I7550" s="14">
        <f>SUMIFS(Lancamentos!$G:$G,Lancamentos!$C:$C,$A7550,Lancamentos!$E:$E,$C7550,Lancamentos!$B:$B,"SAIDA_DESCARTE")</f>
        <v/>
      </c>
      <c r="J7550" s="14">
        <f>G7550-H7550-I7550</f>
        <v/>
      </c>
      <c r="K7550">
        <f>IF(A7550="","",IF(J7550&lt;=IFERROR(VLOOKUP(A7550,Produtos!$A:$E,5,FALSE),0),"ABAIXO DO MINIMO","OK"))</f>
        <v/>
      </c>
    </row>
    <row r="7551">
      <c r="B7551">
        <f>IFERROR(VLOOKUP(A7551,Produtos!A:B,2,FALSE),"")</f>
        <v/>
      </c>
      <c r="D7551" s="10">
        <f>IFERROR(INDEX(Lotes!$E:$E,MATCH(1,(Lotes!$A:$A=A7551)*(Lotes!$C:$C=C7551),0)),"")</f>
        <v/>
      </c>
      <c r="E7551" s="14">
        <f>IF(D7551="","",D7551-TODAY())</f>
        <v/>
      </c>
      <c r="F7551">
        <f>IF(D7551="","",IF(E7551&lt;0,"VENCIDO",IF(E7551&lt;=30,"VENCE EM &lt;= 30 DIAS",IF(E7551&lt;=60,"ATENCAO (31-60 DIAS)","OK"))))</f>
        <v/>
      </c>
      <c r="G7551" s="14">
        <f>SUMIFS(Lancamentos!$G:$G,Lancamentos!$C:$C,$A7551,Lancamentos!$E:$E,$C7551,Lancamentos!$B:$B,"ENTRADA")</f>
        <v/>
      </c>
      <c r="H7551" s="14">
        <f>SUMIFS(Lancamentos!$G:$G,Lancamentos!$C:$C,$A7551,Lancamentos!$E:$E,$C7551,Lancamentos!$B:$B,"SAIDA_USO")</f>
        <v/>
      </c>
      <c r="I7551" s="14">
        <f>SUMIFS(Lancamentos!$G:$G,Lancamentos!$C:$C,$A7551,Lancamentos!$E:$E,$C7551,Lancamentos!$B:$B,"SAIDA_DESCARTE")</f>
        <v/>
      </c>
      <c r="J7551" s="14">
        <f>G7551-H7551-I7551</f>
        <v/>
      </c>
      <c r="K7551">
        <f>IF(A7551="","",IF(J7551&lt;=IFERROR(VLOOKUP(A7551,Produtos!$A:$E,5,FALSE),0),"ABAIXO DO MINIMO","OK"))</f>
        <v/>
      </c>
    </row>
    <row r="7552">
      <c r="B7552">
        <f>IFERROR(VLOOKUP(A7552,Produtos!A:B,2,FALSE),"")</f>
        <v/>
      </c>
      <c r="D7552" s="10">
        <f>IFERROR(INDEX(Lotes!$E:$E,MATCH(1,(Lotes!$A:$A=A7552)*(Lotes!$C:$C=C7552),0)),"")</f>
        <v/>
      </c>
      <c r="E7552" s="14">
        <f>IF(D7552="","",D7552-TODAY())</f>
        <v/>
      </c>
      <c r="F7552">
        <f>IF(D7552="","",IF(E7552&lt;0,"VENCIDO",IF(E7552&lt;=30,"VENCE EM &lt;= 30 DIAS",IF(E7552&lt;=60,"ATENCAO (31-60 DIAS)","OK"))))</f>
        <v/>
      </c>
      <c r="G7552" s="14">
        <f>SUMIFS(Lancamentos!$G:$G,Lancamentos!$C:$C,$A7552,Lancamentos!$E:$E,$C7552,Lancamentos!$B:$B,"ENTRADA")</f>
        <v/>
      </c>
      <c r="H7552" s="14">
        <f>SUMIFS(Lancamentos!$G:$G,Lancamentos!$C:$C,$A7552,Lancamentos!$E:$E,$C7552,Lancamentos!$B:$B,"SAIDA_USO")</f>
        <v/>
      </c>
      <c r="I7552" s="14">
        <f>SUMIFS(Lancamentos!$G:$G,Lancamentos!$C:$C,$A7552,Lancamentos!$E:$E,$C7552,Lancamentos!$B:$B,"SAIDA_DESCARTE")</f>
        <v/>
      </c>
      <c r="J7552" s="14">
        <f>G7552-H7552-I7552</f>
        <v/>
      </c>
      <c r="K7552">
        <f>IF(A7552="","",IF(J7552&lt;=IFERROR(VLOOKUP(A7552,Produtos!$A:$E,5,FALSE),0),"ABAIXO DO MINIMO","OK"))</f>
        <v/>
      </c>
    </row>
    <row r="7553">
      <c r="B7553">
        <f>IFERROR(VLOOKUP(A7553,Produtos!A:B,2,FALSE),"")</f>
        <v/>
      </c>
      <c r="D7553" s="10">
        <f>IFERROR(INDEX(Lotes!$E:$E,MATCH(1,(Lotes!$A:$A=A7553)*(Lotes!$C:$C=C7553),0)),"")</f>
        <v/>
      </c>
      <c r="E7553" s="14">
        <f>IF(D7553="","",D7553-TODAY())</f>
        <v/>
      </c>
      <c r="F7553">
        <f>IF(D7553="","",IF(E7553&lt;0,"VENCIDO",IF(E7553&lt;=30,"VENCE EM &lt;= 30 DIAS",IF(E7553&lt;=60,"ATENCAO (31-60 DIAS)","OK"))))</f>
        <v/>
      </c>
      <c r="G7553" s="14">
        <f>SUMIFS(Lancamentos!$G:$G,Lancamentos!$C:$C,$A7553,Lancamentos!$E:$E,$C7553,Lancamentos!$B:$B,"ENTRADA")</f>
        <v/>
      </c>
      <c r="H7553" s="14">
        <f>SUMIFS(Lancamentos!$G:$G,Lancamentos!$C:$C,$A7553,Lancamentos!$E:$E,$C7553,Lancamentos!$B:$B,"SAIDA_USO")</f>
        <v/>
      </c>
      <c r="I7553" s="14">
        <f>SUMIFS(Lancamentos!$G:$G,Lancamentos!$C:$C,$A7553,Lancamentos!$E:$E,$C7553,Lancamentos!$B:$B,"SAIDA_DESCARTE")</f>
        <v/>
      </c>
      <c r="J7553" s="14">
        <f>G7553-H7553-I7553</f>
        <v/>
      </c>
      <c r="K7553">
        <f>IF(A7553="","",IF(J7553&lt;=IFERROR(VLOOKUP(A7553,Produtos!$A:$E,5,FALSE),0),"ABAIXO DO MINIMO","OK"))</f>
        <v/>
      </c>
    </row>
    <row r="7554">
      <c r="B7554">
        <f>IFERROR(VLOOKUP(A7554,Produtos!A:B,2,FALSE),"")</f>
        <v/>
      </c>
      <c r="D7554" s="10">
        <f>IFERROR(INDEX(Lotes!$E:$E,MATCH(1,(Lotes!$A:$A=A7554)*(Lotes!$C:$C=C7554),0)),"")</f>
        <v/>
      </c>
      <c r="E7554" s="14">
        <f>IF(D7554="","",D7554-TODAY())</f>
        <v/>
      </c>
      <c r="F7554">
        <f>IF(D7554="","",IF(E7554&lt;0,"VENCIDO",IF(E7554&lt;=30,"VENCE EM &lt;= 30 DIAS",IF(E7554&lt;=60,"ATENCAO (31-60 DIAS)","OK"))))</f>
        <v/>
      </c>
      <c r="G7554" s="14">
        <f>SUMIFS(Lancamentos!$G:$G,Lancamentos!$C:$C,$A7554,Lancamentos!$E:$E,$C7554,Lancamentos!$B:$B,"ENTRADA")</f>
        <v/>
      </c>
      <c r="H7554" s="14">
        <f>SUMIFS(Lancamentos!$G:$G,Lancamentos!$C:$C,$A7554,Lancamentos!$E:$E,$C7554,Lancamentos!$B:$B,"SAIDA_USO")</f>
        <v/>
      </c>
      <c r="I7554" s="14">
        <f>SUMIFS(Lancamentos!$G:$G,Lancamentos!$C:$C,$A7554,Lancamentos!$E:$E,$C7554,Lancamentos!$B:$B,"SAIDA_DESCARTE")</f>
        <v/>
      </c>
      <c r="J7554" s="14">
        <f>G7554-H7554-I7554</f>
        <v/>
      </c>
      <c r="K7554">
        <f>IF(A7554="","",IF(J7554&lt;=IFERROR(VLOOKUP(A7554,Produtos!$A:$E,5,FALSE),0),"ABAIXO DO MINIMO","OK"))</f>
        <v/>
      </c>
    </row>
    <row r="7555">
      <c r="B7555">
        <f>IFERROR(VLOOKUP(A7555,Produtos!A:B,2,FALSE),"")</f>
        <v/>
      </c>
      <c r="D7555" s="10">
        <f>IFERROR(INDEX(Lotes!$E:$E,MATCH(1,(Lotes!$A:$A=A7555)*(Lotes!$C:$C=C7555),0)),"")</f>
        <v/>
      </c>
      <c r="E7555" s="14">
        <f>IF(D7555="","",D7555-TODAY())</f>
        <v/>
      </c>
      <c r="F7555">
        <f>IF(D7555="","",IF(E7555&lt;0,"VENCIDO",IF(E7555&lt;=30,"VENCE EM &lt;= 30 DIAS",IF(E7555&lt;=60,"ATENCAO (31-60 DIAS)","OK"))))</f>
        <v/>
      </c>
      <c r="G7555" s="14">
        <f>SUMIFS(Lancamentos!$G:$G,Lancamentos!$C:$C,$A7555,Lancamentos!$E:$E,$C7555,Lancamentos!$B:$B,"ENTRADA")</f>
        <v/>
      </c>
      <c r="H7555" s="14">
        <f>SUMIFS(Lancamentos!$G:$G,Lancamentos!$C:$C,$A7555,Lancamentos!$E:$E,$C7555,Lancamentos!$B:$B,"SAIDA_USO")</f>
        <v/>
      </c>
      <c r="I7555" s="14">
        <f>SUMIFS(Lancamentos!$G:$G,Lancamentos!$C:$C,$A7555,Lancamentos!$E:$E,$C7555,Lancamentos!$B:$B,"SAIDA_DESCARTE")</f>
        <v/>
      </c>
      <c r="J7555" s="14">
        <f>G7555-H7555-I7555</f>
        <v/>
      </c>
      <c r="K7555">
        <f>IF(A7555="","",IF(J7555&lt;=IFERROR(VLOOKUP(A7555,Produtos!$A:$E,5,FALSE),0),"ABAIXO DO MINIMO","OK"))</f>
        <v/>
      </c>
    </row>
    <row r="7556">
      <c r="B7556">
        <f>IFERROR(VLOOKUP(A7556,Produtos!A:B,2,FALSE),"")</f>
        <v/>
      </c>
      <c r="D7556" s="10">
        <f>IFERROR(INDEX(Lotes!$E:$E,MATCH(1,(Lotes!$A:$A=A7556)*(Lotes!$C:$C=C7556),0)),"")</f>
        <v/>
      </c>
      <c r="E7556" s="14">
        <f>IF(D7556="","",D7556-TODAY())</f>
        <v/>
      </c>
      <c r="F7556">
        <f>IF(D7556="","",IF(E7556&lt;0,"VENCIDO",IF(E7556&lt;=30,"VENCE EM &lt;= 30 DIAS",IF(E7556&lt;=60,"ATENCAO (31-60 DIAS)","OK"))))</f>
        <v/>
      </c>
      <c r="G7556" s="14">
        <f>SUMIFS(Lancamentos!$G:$G,Lancamentos!$C:$C,$A7556,Lancamentos!$E:$E,$C7556,Lancamentos!$B:$B,"ENTRADA")</f>
        <v/>
      </c>
      <c r="H7556" s="14">
        <f>SUMIFS(Lancamentos!$G:$G,Lancamentos!$C:$C,$A7556,Lancamentos!$E:$E,$C7556,Lancamentos!$B:$B,"SAIDA_USO")</f>
        <v/>
      </c>
      <c r="I7556" s="14">
        <f>SUMIFS(Lancamentos!$G:$G,Lancamentos!$C:$C,$A7556,Lancamentos!$E:$E,$C7556,Lancamentos!$B:$B,"SAIDA_DESCARTE")</f>
        <v/>
      </c>
      <c r="J7556" s="14">
        <f>G7556-H7556-I7556</f>
        <v/>
      </c>
      <c r="K7556">
        <f>IF(A7556="","",IF(J7556&lt;=IFERROR(VLOOKUP(A7556,Produtos!$A:$E,5,FALSE),0),"ABAIXO DO MINIMO","OK"))</f>
        <v/>
      </c>
    </row>
    <row r="7557">
      <c r="B7557">
        <f>IFERROR(VLOOKUP(A7557,Produtos!A:B,2,FALSE),"")</f>
        <v/>
      </c>
      <c r="D7557" s="10">
        <f>IFERROR(INDEX(Lotes!$E:$E,MATCH(1,(Lotes!$A:$A=A7557)*(Lotes!$C:$C=C7557),0)),"")</f>
        <v/>
      </c>
      <c r="E7557" s="14">
        <f>IF(D7557="","",D7557-TODAY())</f>
        <v/>
      </c>
      <c r="F7557">
        <f>IF(D7557="","",IF(E7557&lt;0,"VENCIDO",IF(E7557&lt;=30,"VENCE EM &lt;= 30 DIAS",IF(E7557&lt;=60,"ATENCAO (31-60 DIAS)","OK"))))</f>
        <v/>
      </c>
      <c r="G7557" s="14">
        <f>SUMIFS(Lancamentos!$G:$G,Lancamentos!$C:$C,$A7557,Lancamentos!$E:$E,$C7557,Lancamentos!$B:$B,"ENTRADA")</f>
        <v/>
      </c>
      <c r="H7557" s="14">
        <f>SUMIFS(Lancamentos!$G:$G,Lancamentos!$C:$C,$A7557,Lancamentos!$E:$E,$C7557,Lancamentos!$B:$B,"SAIDA_USO")</f>
        <v/>
      </c>
      <c r="I7557" s="14">
        <f>SUMIFS(Lancamentos!$G:$G,Lancamentos!$C:$C,$A7557,Lancamentos!$E:$E,$C7557,Lancamentos!$B:$B,"SAIDA_DESCARTE")</f>
        <v/>
      </c>
      <c r="J7557" s="14">
        <f>G7557-H7557-I7557</f>
        <v/>
      </c>
      <c r="K7557">
        <f>IF(A7557="","",IF(J7557&lt;=IFERROR(VLOOKUP(A7557,Produtos!$A:$E,5,FALSE),0),"ABAIXO DO MINIMO","OK"))</f>
        <v/>
      </c>
    </row>
    <row r="7558">
      <c r="B7558">
        <f>IFERROR(VLOOKUP(A7558,Produtos!A:B,2,FALSE),"")</f>
        <v/>
      </c>
      <c r="D7558" s="10">
        <f>IFERROR(INDEX(Lotes!$E:$E,MATCH(1,(Lotes!$A:$A=A7558)*(Lotes!$C:$C=C7558),0)),"")</f>
        <v/>
      </c>
      <c r="E7558" s="14">
        <f>IF(D7558="","",D7558-TODAY())</f>
        <v/>
      </c>
      <c r="F7558">
        <f>IF(D7558="","",IF(E7558&lt;0,"VENCIDO",IF(E7558&lt;=30,"VENCE EM &lt;= 30 DIAS",IF(E7558&lt;=60,"ATENCAO (31-60 DIAS)","OK"))))</f>
        <v/>
      </c>
      <c r="G7558" s="14">
        <f>SUMIFS(Lancamentos!$G:$G,Lancamentos!$C:$C,$A7558,Lancamentos!$E:$E,$C7558,Lancamentos!$B:$B,"ENTRADA")</f>
        <v/>
      </c>
      <c r="H7558" s="14">
        <f>SUMIFS(Lancamentos!$G:$G,Lancamentos!$C:$C,$A7558,Lancamentos!$E:$E,$C7558,Lancamentos!$B:$B,"SAIDA_USO")</f>
        <v/>
      </c>
      <c r="I7558" s="14">
        <f>SUMIFS(Lancamentos!$G:$G,Lancamentos!$C:$C,$A7558,Lancamentos!$E:$E,$C7558,Lancamentos!$B:$B,"SAIDA_DESCARTE")</f>
        <v/>
      </c>
      <c r="J7558" s="14">
        <f>G7558-H7558-I7558</f>
        <v/>
      </c>
      <c r="K7558">
        <f>IF(A7558="","",IF(J7558&lt;=IFERROR(VLOOKUP(A7558,Produtos!$A:$E,5,FALSE),0),"ABAIXO DO MINIMO","OK"))</f>
        <v/>
      </c>
    </row>
    <row r="7559">
      <c r="B7559">
        <f>IFERROR(VLOOKUP(A7559,Produtos!A:B,2,FALSE),"")</f>
        <v/>
      </c>
      <c r="D7559" s="10">
        <f>IFERROR(INDEX(Lotes!$E:$E,MATCH(1,(Lotes!$A:$A=A7559)*(Lotes!$C:$C=C7559),0)),"")</f>
        <v/>
      </c>
      <c r="E7559" s="14">
        <f>IF(D7559="","",D7559-TODAY())</f>
        <v/>
      </c>
      <c r="F7559">
        <f>IF(D7559="","",IF(E7559&lt;0,"VENCIDO",IF(E7559&lt;=30,"VENCE EM &lt;= 30 DIAS",IF(E7559&lt;=60,"ATENCAO (31-60 DIAS)","OK"))))</f>
        <v/>
      </c>
      <c r="G7559" s="14">
        <f>SUMIFS(Lancamentos!$G:$G,Lancamentos!$C:$C,$A7559,Lancamentos!$E:$E,$C7559,Lancamentos!$B:$B,"ENTRADA")</f>
        <v/>
      </c>
      <c r="H7559" s="14">
        <f>SUMIFS(Lancamentos!$G:$G,Lancamentos!$C:$C,$A7559,Lancamentos!$E:$E,$C7559,Lancamentos!$B:$B,"SAIDA_USO")</f>
        <v/>
      </c>
      <c r="I7559" s="14">
        <f>SUMIFS(Lancamentos!$G:$G,Lancamentos!$C:$C,$A7559,Lancamentos!$E:$E,$C7559,Lancamentos!$B:$B,"SAIDA_DESCARTE")</f>
        <v/>
      </c>
      <c r="J7559" s="14">
        <f>G7559-H7559-I7559</f>
        <v/>
      </c>
      <c r="K7559">
        <f>IF(A7559="","",IF(J7559&lt;=IFERROR(VLOOKUP(A7559,Produtos!$A:$E,5,FALSE),0),"ABAIXO DO MINIMO","OK"))</f>
        <v/>
      </c>
    </row>
    <row r="7560">
      <c r="B7560">
        <f>IFERROR(VLOOKUP(A7560,Produtos!A:B,2,FALSE),"")</f>
        <v/>
      </c>
      <c r="D7560" s="10">
        <f>IFERROR(INDEX(Lotes!$E:$E,MATCH(1,(Lotes!$A:$A=A7560)*(Lotes!$C:$C=C7560),0)),"")</f>
        <v/>
      </c>
      <c r="E7560" s="14">
        <f>IF(D7560="","",D7560-TODAY())</f>
        <v/>
      </c>
      <c r="F7560">
        <f>IF(D7560="","",IF(E7560&lt;0,"VENCIDO",IF(E7560&lt;=30,"VENCE EM &lt;= 30 DIAS",IF(E7560&lt;=60,"ATENCAO (31-60 DIAS)","OK"))))</f>
        <v/>
      </c>
      <c r="G7560" s="14">
        <f>SUMIFS(Lancamentos!$G:$G,Lancamentos!$C:$C,$A7560,Lancamentos!$E:$E,$C7560,Lancamentos!$B:$B,"ENTRADA")</f>
        <v/>
      </c>
      <c r="H7560" s="14">
        <f>SUMIFS(Lancamentos!$G:$G,Lancamentos!$C:$C,$A7560,Lancamentos!$E:$E,$C7560,Lancamentos!$B:$B,"SAIDA_USO")</f>
        <v/>
      </c>
      <c r="I7560" s="14">
        <f>SUMIFS(Lancamentos!$G:$G,Lancamentos!$C:$C,$A7560,Lancamentos!$E:$E,$C7560,Lancamentos!$B:$B,"SAIDA_DESCARTE")</f>
        <v/>
      </c>
      <c r="J7560" s="14">
        <f>G7560-H7560-I7560</f>
        <v/>
      </c>
      <c r="K7560">
        <f>IF(A7560="","",IF(J7560&lt;=IFERROR(VLOOKUP(A7560,Produtos!$A:$E,5,FALSE),0),"ABAIXO DO MINIMO","OK"))</f>
        <v/>
      </c>
    </row>
    <row r="7561">
      <c r="B7561">
        <f>IFERROR(VLOOKUP(A7561,Produtos!A:B,2,FALSE),"")</f>
        <v/>
      </c>
      <c r="D7561" s="10">
        <f>IFERROR(INDEX(Lotes!$E:$E,MATCH(1,(Lotes!$A:$A=A7561)*(Lotes!$C:$C=C7561),0)),"")</f>
        <v/>
      </c>
      <c r="E7561" s="14">
        <f>IF(D7561="","",D7561-TODAY())</f>
        <v/>
      </c>
      <c r="F7561">
        <f>IF(D7561="","",IF(E7561&lt;0,"VENCIDO",IF(E7561&lt;=30,"VENCE EM &lt;= 30 DIAS",IF(E7561&lt;=60,"ATENCAO (31-60 DIAS)","OK"))))</f>
        <v/>
      </c>
      <c r="G7561" s="14">
        <f>SUMIFS(Lancamentos!$G:$G,Lancamentos!$C:$C,$A7561,Lancamentos!$E:$E,$C7561,Lancamentos!$B:$B,"ENTRADA")</f>
        <v/>
      </c>
      <c r="H7561" s="14">
        <f>SUMIFS(Lancamentos!$G:$G,Lancamentos!$C:$C,$A7561,Lancamentos!$E:$E,$C7561,Lancamentos!$B:$B,"SAIDA_USO")</f>
        <v/>
      </c>
      <c r="I7561" s="14">
        <f>SUMIFS(Lancamentos!$G:$G,Lancamentos!$C:$C,$A7561,Lancamentos!$E:$E,$C7561,Lancamentos!$B:$B,"SAIDA_DESCARTE")</f>
        <v/>
      </c>
      <c r="J7561" s="14">
        <f>G7561-H7561-I7561</f>
        <v/>
      </c>
      <c r="K7561">
        <f>IF(A7561="","",IF(J7561&lt;=IFERROR(VLOOKUP(A7561,Produtos!$A:$E,5,FALSE),0),"ABAIXO DO MINIMO","OK"))</f>
        <v/>
      </c>
    </row>
    <row r="7562">
      <c r="B7562">
        <f>IFERROR(VLOOKUP(A7562,Produtos!A:B,2,FALSE),"")</f>
        <v/>
      </c>
      <c r="D7562" s="10">
        <f>IFERROR(INDEX(Lotes!$E:$E,MATCH(1,(Lotes!$A:$A=A7562)*(Lotes!$C:$C=C7562),0)),"")</f>
        <v/>
      </c>
      <c r="E7562" s="14">
        <f>IF(D7562="","",D7562-TODAY())</f>
        <v/>
      </c>
      <c r="F7562">
        <f>IF(D7562="","",IF(E7562&lt;0,"VENCIDO",IF(E7562&lt;=30,"VENCE EM &lt;= 30 DIAS",IF(E7562&lt;=60,"ATENCAO (31-60 DIAS)","OK"))))</f>
        <v/>
      </c>
      <c r="G7562" s="14">
        <f>SUMIFS(Lancamentos!$G:$G,Lancamentos!$C:$C,$A7562,Lancamentos!$E:$E,$C7562,Lancamentos!$B:$B,"ENTRADA")</f>
        <v/>
      </c>
      <c r="H7562" s="14">
        <f>SUMIFS(Lancamentos!$G:$G,Lancamentos!$C:$C,$A7562,Lancamentos!$E:$E,$C7562,Lancamentos!$B:$B,"SAIDA_USO")</f>
        <v/>
      </c>
      <c r="I7562" s="14">
        <f>SUMIFS(Lancamentos!$G:$G,Lancamentos!$C:$C,$A7562,Lancamentos!$E:$E,$C7562,Lancamentos!$B:$B,"SAIDA_DESCARTE")</f>
        <v/>
      </c>
      <c r="J7562" s="14">
        <f>G7562-H7562-I7562</f>
        <v/>
      </c>
      <c r="K7562">
        <f>IF(A7562="","",IF(J7562&lt;=IFERROR(VLOOKUP(A7562,Produtos!$A:$E,5,FALSE),0),"ABAIXO DO MINIMO","OK"))</f>
        <v/>
      </c>
    </row>
    <row r="7563">
      <c r="B7563">
        <f>IFERROR(VLOOKUP(A7563,Produtos!A:B,2,FALSE),"")</f>
        <v/>
      </c>
      <c r="D7563" s="10">
        <f>IFERROR(INDEX(Lotes!$E:$E,MATCH(1,(Lotes!$A:$A=A7563)*(Lotes!$C:$C=C7563),0)),"")</f>
        <v/>
      </c>
      <c r="E7563" s="14">
        <f>IF(D7563="","",D7563-TODAY())</f>
        <v/>
      </c>
      <c r="F7563">
        <f>IF(D7563="","",IF(E7563&lt;0,"VENCIDO",IF(E7563&lt;=30,"VENCE EM &lt;= 30 DIAS",IF(E7563&lt;=60,"ATENCAO (31-60 DIAS)","OK"))))</f>
        <v/>
      </c>
      <c r="G7563" s="14">
        <f>SUMIFS(Lancamentos!$G:$G,Lancamentos!$C:$C,$A7563,Lancamentos!$E:$E,$C7563,Lancamentos!$B:$B,"ENTRADA")</f>
        <v/>
      </c>
      <c r="H7563" s="14">
        <f>SUMIFS(Lancamentos!$G:$G,Lancamentos!$C:$C,$A7563,Lancamentos!$E:$E,$C7563,Lancamentos!$B:$B,"SAIDA_USO")</f>
        <v/>
      </c>
      <c r="I7563" s="14">
        <f>SUMIFS(Lancamentos!$G:$G,Lancamentos!$C:$C,$A7563,Lancamentos!$E:$E,$C7563,Lancamentos!$B:$B,"SAIDA_DESCARTE")</f>
        <v/>
      </c>
      <c r="J7563" s="14">
        <f>G7563-H7563-I7563</f>
        <v/>
      </c>
      <c r="K7563">
        <f>IF(A7563="","",IF(J7563&lt;=IFERROR(VLOOKUP(A7563,Produtos!$A:$E,5,FALSE),0),"ABAIXO DO MINIMO","OK"))</f>
        <v/>
      </c>
    </row>
    <row r="7564">
      <c r="B7564">
        <f>IFERROR(VLOOKUP(A7564,Produtos!A:B,2,FALSE),"")</f>
        <v/>
      </c>
      <c r="D7564" s="10">
        <f>IFERROR(INDEX(Lotes!$E:$E,MATCH(1,(Lotes!$A:$A=A7564)*(Lotes!$C:$C=C7564),0)),"")</f>
        <v/>
      </c>
      <c r="E7564" s="14">
        <f>IF(D7564="","",D7564-TODAY())</f>
        <v/>
      </c>
      <c r="F7564">
        <f>IF(D7564="","",IF(E7564&lt;0,"VENCIDO",IF(E7564&lt;=30,"VENCE EM &lt;= 30 DIAS",IF(E7564&lt;=60,"ATENCAO (31-60 DIAS)","OK"))))</f>
        <v/>
      </c>
      <c r="G7564" s="14">
        <f>SUMIFS(Lancamentos!$G:$G,Lancamentos!$C:$C,$A7564,Lancamentos!$E:$E,$C7564,Lancamentos!$B:$B,"ENTRADA")</f>
        <v/>
      </c>
      <c r="H7564" s="14">
        <f>SUMIFS(Lancamentos!$G:$G,Lancamentos!$C:$C,$A7564,Lancamentos!$E:$E,$C7564,Lancamentos!$B:$B,"SAIDA_USO")</f>
        <v/>
      </c>
      <c r="I7564" s="14">
        <f>SUMIFS(Lancamentos!$G:$G,Lancamentos!$C:$C,$A7564,Lancamentos!$E:$E,$C7564,Lancamentos!$B:$B,"SAIDA_DESCARTE")</f>
        <v/>
      </c>
      <c r="J7564" s="14">
        <f>G7564-H7564-I7564</f>
        <v/>
      </c>
      <c r="K7564">
        <f>IF(A7564="","",IF(J7564&lt;=IFERROR(VLOOKUP(A7564,Produtos!$A:$E,5,FALSE),0),"ABAIXO DO MINIMO","OK"))</f>
        <v/>
      </c>
    </row>
    <row r="7565">
      <c r="B7565">
        <f>IFERROR(VLOOKUP(A7565,Produtos!A:B,2,FALSE),"")</f>
        <v/>
      </c>
      <c r="D7565" s="10">
        <f>IFERROR(INDEX(Lotes!$E:$E,MATCH(1,(Lotes!$A:$A=A7565)*(Lotes!$C:$C=C7565),0)),"")</f>
        <v/>
      </c>
      <c r="E7565" s="14">
        <f>IF(D7565="","",D7565-TODAY())</f>
        <v/>
      </c>
      <c r="F7565">
        <f>IF(D7565="","",IF(E7565&lt;0,"VENCIDO",IF(E7565&lt;=30,"VENCE EM &lt;= 30 DIAS",IF(E7565&lt;=60,"ATENCAO (31-60 DIAS)","OK"))))</f>
        <v/>
      </c>
      <c r="G7565" s="14">
        <f>SUMIFS(Lancamentos!$G:$G,Lancamentos!$C:$C,$A7565,Lancamentos!$E:$E,$C7565,Lancamentos!$B:$B,"ENTRADA")</f>
        <v/>
      </c>
      <c r="H7565" s="14">
        <f>SUMIFS(Lancamentos!$G:$G,Lancamentos!$C:$C,$A7565,Lancamentos!$E:$E,$C7565,Lancamentos!$B:$B,"SAIDA_USO")</f>
        <v/>
      </c>
      <c r="I7565" s="14">
        <f>SUMIFS(Lancamentos!$G:$G,Lancamentos!$C:$C,$A7565,Lancamentos!$E:$E,$C7565,Lancamentos!$B:$B,"SAIDA_DESCARTE")</f>
        <v/>
      </c>
      <c r="J7565" s="14">
        <f>G7565-H7565-I7565</f>
        <v/>
      </c>
      <c r="K7565">
        <f>IF(A7565="","",IF(J7565&lt;=IFERROR(VLOOKUP(A7565,Produtos!$A:$E,5,FALSE),0),"ABAIXO DO MINIMO","OK"))</f>
        <v/>
      </c>
    </row>
    <row r="7566">
      <c r="B7566">
        <f>IFERROR(VLOOKUP(A7566,Produtos!A:B,2,FALSE),"")</f>
        <v/>
      </c>
      <c r="D7566" s="10">
        <f>IFERROR(INDEX(Lotes!$E:$E,MATCH(1,(Lotes!$A:$A=A7566)*(Lotes!$C:$C=C7566),0)),"")</f>
        <v/>
      </c>
      <c r="E7566" s="14">
        <f>IF(D7566="","",D7566-TODAY())</f>
        <v/>
      </c>
      <c r="F7566">
        <f>IF(D7566="","",IF(E7566&lt;0,"VENCIDO",IF(E7566&lt;=30,"VENCE EM &lt;= 30 DIAS",IF(E7566&lt;=60,"ATENCAO (31-60 DIAS)","OK"))))</f>
        <v/>
      </c>
      <c r="G7566" s="14">
        <f>SUMIFS(Lancamentos!$G:$G,Lancamentos!$C:$C,$A7566,Lancamentos!$E:$E,$C7566,Lancamentos!$B:$B,"ENTRADA")</f>
        <v/>
      </c>
      <c r="H7566" s="14">
        <f>SUMIFS(Lancamentos!$G:$G,Lancamentos!$C:$C,$A7566,Lancamentos!$E:$E,$C7566,Lancamentos!$B:$B,"SAIDA_USO")</f>
        <v/>
      </c>
      <c r="I7566" s="14">
        <f>SUMIFS(Lancamentos!$G:$G,Lancamentos!$C:$C,$A7566,Lancamentos!$E:$E,$C7566,Lancamentos!$B:$B,"SAIDA_DESCARTE")</f>
        <v/>
      </c>
      <c r="J7566" s="14">
        <f>G7566-H7566-I7566</f>
        <v/>
      </c>
      <c r="K7566">
        <f>IF(A7566="","",IF(J7566&lt;=IFERROR(VLOOKUP(A7566,Produtos!$A:$E,5,FALSE),0),"ABAIXO DO MINIMO","OK"))</f>
        <v/>
      </c>
    </row>
    <row r="7567">
      <c r="B7567">
        <f>IFERROR(VLOOKUP(A7567,Produtos!A:B,2,FALSE),"")</f>
        <v/>
      </c>
      <c r="D7567" s="10">
        <f>IFERROR(INDEX(Lotes!$E:$E,MATCH(1,(Lotes!$A:$A=A7567)*(Lotes!$C:$C=C7567),0)),"")</f>
        <v/>
      </c>
      <c r="E7567" s="14">
        <f>IF(D7567="","",D7567-TODAY())</f>
        <v/>
      </c>
      <c r="F7567">
        <f>IF(D7567="","",IF(E7567&lt;0,"VENCIDO",IF(E7567&lt;=30,"VENCE EM &lt;= 30 DIAS",IF(E7567&lt;=60,"ATENCAO (31-60 DIAS)","OK"))))</f>
        <v/>
      </c>
      <c r="G7567" s="14">
        <f>SUMIFS(Lancamentos!$G:$G,Lancamentos!$C:$C,$A7567,Lancamentos!$E:$E,$C7567,Lancamentos!$B:$B,"ENTRADA")</f>
        <v/>
      </c>
      <c r="H7567" s="14">
        <f>SUMIFS(Lancamentos!$G:$G,Lancamentos!$C:$C,$A7567,Lancamentos!$E:$E,$C7567,Lancamentos!$B:$B,"SAIDA_USO")</f>
        <v/>
      </c>
      <c r="I7567" s="14">
        <f>SUMIFS(Lancamentos!$G:$G,Lancamentos!$C:$C,$A7567,Lancamentos!$E:$E,$C7567,Lancamentos!$B:$B,"SAIDA_DESCARTE")</f>
        <v/>
      </c>
      <c r="J7567" s="14">
        <f>G7567-H7567-I7567</f>
        <v/>
      </c>
      <c r="K7567">
        <f>IF(A7567="","",IF(J7567&lt;=IFERROR(VLOOKUP(A7567,Produtos!$A:$E,5,FALSE),0),"ABAIXO DO MINIMO","OK"))</f>
        <v/>
      </c>
    </row>
    <row r="7568">
      <c r="B7568">
        <f>IFERROR(VLOOKUP(A7568,Produtos!A:B,2,FALSE),"")</f>
        <v/>
      </c>
      <c r="D7568" s="10">
        <f>IFERROR(INDEX(Lotes!$E:$E,MATCH(1,(Lotes!$A:$A=A7568)*(Lotes!$C:$C=C7568),0)),"")</f>
        <v/>
      </c>
      <c r="E7568" s="14">
        <f>IF(D7568="","",D7568-TODAY())</f>
        <v/>
      </c>
      <c r="F7568">
        <f>IF(D7568="","",IF(E7568&lt;0,"VENCIDO",IF(E7568&lt;=30,"VENCE EM &lt;= 30 DIAS",IF(E7568&lt;=60,"ATENCAO (31-60 DIAS)","OK"))))</f>
        <v/>
      </c>
      <c r="G7568" s="14">
        <f>SUMIFS(Lancamentos!$G:$G,Lancamentos!$C:$C,$A7568,Lancamentos!$E:$E,$C7568,Lancamentos!$B:$B,"ENTRADA")</f>
        <v/>
      </c>
      <c r="H7568" s="14">
        <f>SUMIFS(Lancamentos!$G:$G,Lancamentos!$C:$C,$A7568,Lancamentos!$E:$E,$C7568,Lancamentos!$B:$B,"SAIDA_USO")</f>
        <v/>
      </c>
      <c r="I7568" s="14">
        <f>SUMIFS(Lancamentos!$G:$G,Lancamentos!$C:$C,$A7568,Lancamentos!$E:$E,$C7568,Lancamentos!$B:$B,"SAIDA_DESCARTE")</f>
        <v/>
      </c>
      <c r="J7568" s="14">
        <f>G7568-H7568-I7568</f>
        <v/>
      </c>
      <c r="K7568">
        <f>IF(A7568="","",IF(J7568&lt;=IFERROR(VLOOKUP(A7568,Produtos!$A:$E,5,FALSE),0),"ABAIXO DO MINIMO","OK"))</f>
        <v/>
      </c>
    </row>
    <row r="7569">
      <c r="B7569">
        <f>IFERROR(VLOOKUP(A7569,Produtos!A:B,2,FALSE),"")</f>
        <v/>
      </c>
      <c r="D7569" s="10">
        <f>IFERROR(INDEX(Lotes!$E:$E,MATCH(1,(Lotes!$A:$A=A7569)*(Lotes!$C:$C=C7569),0)),"")</f>
        <v/>
      </c>
      <c r="E7569" s="14">
        <f>IF(D7569="","",D7569-TODAY())</f>
        <v/>
      </c>
      <c r="F7569">
        <f>IF(D7569="","",IF(E7569&lt;0,"VENCIDO",IF(E7569&lt;=30,"VENCE EM &lt;= 30 DIAS",IF(E7569&lt;=60,"ATENCAO (31-60 DIAS)","OK"))))</f>
        <v/>
      </c>
      <c r="G7569" s="14">
        <f>SUMIFS(Lancamentos!$G:$G,Lancamentos!$C:$C,$A7569,Lancamentos!$E:$E,$C7569,Lancamentos!$B:$B,"ENTRADA")</f>
        <v/>
      </c>
      <c r="H7569" s="14">
        <f>SUMIFS(Lancamentos!$G:$G,Lancamentos!$C:$C,$A7569,Lancamentos!$E:$E,$C7569,Lancamentos!$B:$B,"SAIDA_USO")</f>
        <v/>
      </c>
      <c r="I7569" s="14">
        <f>SUMIFS(Lancamentos!$G:$G,Lancamentos!$C:$C,$A7569,Lancamentos!$E:$E,$C7569,Lancamentos!$B:$B,"SAIDA_DESCARTE")</f>
        <v/>
      </c>
      <c r="J7569" s="14">
        <f>G7569-H7569-I7569</f>
        <v/>
      </c>
      <c r="K7569">
        <f>IF(A7569="","",IF(J7569&lt;=IFERROR(VLOOKUP(A7569,Produtos!$A:$E,5,FALSE),0),"ABAIXO DO MINIMO","OK"))</f>
        <v/>
      </c>
    </row>
    <row r="7570">
      <c r="B7570">
        <f>IFERROR(VLOOKUP(A7570,Produtos!A:B,2,FALSE),"")</f>
        <v/>
      </c>
      <c r="D7570" s="10">
        <f>IFERROR(INDEX(Lotes!$E:$E,MATCH(1,(Lotes!$A:$A=A7570)*(Lotes!$C:$C=C7570),0)),"")</f>
        <v/>
      </c>
      <c r="E7570" s="14">
        <f>IF(D7570="","",D7570-TODAY())</f>
        <v/>
      </c>
      <c r="F7570">
        <f>IF(D7570="","",IF(E7570&lt;0,"VENCIDO",IF(E7570&lt;=30,"VENCE EM &lt;= 30 DIAS",IF(E7570&lt;=60,"ATENCAO (31-60 DIAS)","OK"))))</f>
        <v/>
      </c>
      <c r="G7570" s="14">
        <f>SUMIFS(Lancamentos!$G:$G,Lancamentos!$C:$C,$A7570,Lancamentos!$E:$E,$C7570,Lancamentos!$B:$B,"ENTRADA")</f>
        <v/>
      </c>
      <c r="H7570" s="14">
        <f>SUMIFS(Lancamentos!$G:$G,Lancamentos!$C:$C,$A7570,Lancamentos!$E:$E,$C7570,Lancamentos!$B:$B,"SAIDA_USO")</f>
        <v/>
      </c>
      <c r="I7570" s="14">
        <f>SUMIFS(Lancamentos!$G:$G,Lancamentos!$C:$C,$A7570,Lancamentos!$E:$E,$C7570,Lancamentos!$B:$B,"SAIDA_DESCARTE")</f>
        <v/>
      </c>
      <c r="J7570" s="14">
        <f>G7570-H7570-I7570</f>
        <v/>
      </c>
      <c r="K7570">
        <f>IF(A7570="","",IF(J7570&lt;=IFERROR(VLOOKUP(A7570,Produtos!$A:$E,5,FALSE),0),"ABAIXO DO MINIMO","OK"))</f>
        <v/>
      </c>
    </row>
    <row r="7571">
      <c r="B7571">
        <f>IFERROR(VLOOKUP(A7571,Produtos!A:B,2,FALSE),"")</f>
        <v/>
      </c>
      <c r="D7571" s="10">
        <f>IFERROR(INDEX(Lotes!$E:$E,MATCH(1,(Lotes!$A:$A=A7571)*(Lotes!$C:$C=C7571),0)),"")</f>
        <v/>
      </c>
      <c r="E7571" s="14">
        <f>IF(D7571="","",D7571-TODAY())</f>
        <v/>
      </c>
      <c r="F7571">
        <f>IF(D7571="","",IF(E7571&lt;0,"VENCIDO",IF(E7571&lt;=30,"VENCE EM &lt;= 30 DIAS",IF(E7571&lt;=60,"ATENCAO (31-60 DIAS)","OK"))))</f>
        <v/>
      </c>
      <c r="G7571" s="14">
        <f>SUMIFS(Lancamentos!$G:$G,Lancamentos!$C:$C,$A7571,Lancamentos!$E:$E,$C7571,Lancamentos!$B:$B,"ENTRADA")</f>
        <v/>
      </c>
      <c r="H7571" s="14">
        <f>SUMIFS(Lancamentos!$G:$G,Lancamentos!$C:$C,$A7571,Lancamentos!$E:$E,$C7571,Lancamentos!$B:$B,"SAIDA_USO")</f>
        <v/>
      </c>
      <c r="I7571" s="14">
        <f>SUMIFS(Lancamentos!$G:$G,Lancamentos!$C:$C,$A7571,Lancamentos!$E:$E,$C7571,Lancamentos!$B:$B,"SAIDA_DESCARTE")</f>
        <v/>
      </c>
      <c r="J7571" s="14">
        <f>G7571-H7571-I7571</f>
        <v/>
      </c>
      <c r="K7571">
        <f>IF(A7571="","",IF(J7571&lt;=IFERROR(VLOOKUP(A7571,Produtos!$A:$E,5,FALSE),0),"ABAIXO DO MINIMO","OK"))</f>
        <v/>
      </c>
    </row>
    <row r="7572">
      <c r="B7572">
        <f>IFERROR(VLOOKUP(A7572,Produtos!A:B,2,FALSE),"")</f>
        <v/>
      </c>
      <c r="D7572" s="10">
        <f>IFERROR(INDEX(Lotes!$E:$E,MATCH(1,(Lotes!$A:$A=A7572)*(Lotes!$C:$C=C7572),0)),"")</f>
        <v/>
      </c>
      <c r="E7572" s="14">
        <f>IF(D7572="","",D7572-TODAY())</f>
        <v/>
      </c>
      <c r="F7572">
        <f>IF(D7572="","",IF(E7572&lt;0,"VENCIDO",IF(E7572&lt;=30,"VENCE EM &lt;= 30 DIAS",IF(E7572&lt;=60,"ATENCAO (31-60 DIAS)","OK"))))</f>
        <v/>
      </c>
      <c r="G7572" s="14">
        <f>SUMIFS(Lancamentos!$G:$G,Lancamentos!$C:$C,$A7572,Lancamentos!$E:$E,$C7572,Lancamentos!$B:$B,"ENTRADA")</f>
        <v/>
      </c>
      <c r="H7572" s="14">
        <f>SUMIFS(Lancamentos!$G:$G,Lancamentos!$C:$C,$A7572,Lancamentos!$E:$E,$C7572,Lancamentos!$B:$B,"SAIDA_USO")</f>
        <v/>
      </c>
      <c r="I7572" s="14">
        <f>SUMIFS(Lancamentos!$G:$G,Lancamentos!$C:$C,$A7572,Lancamentos!$E:$E,$C7572,Lancamentos!$B:$B,"SAIDA_DESCARTE")</f>
        <v/>
      </c>
      <c r="J7572" s="14">
        <f>G7572-H7572-I7572</f>
        <v/>
      </c>
      <c r="K7572">
        <f>IF(A7572="","",IF(J7572&lt;=IFERROR(VLOOKUP(A7572,Produtos!$A:$E,5,FALSE),0),"ABAIXO DO MINIMO","OK"))</f>
        <v/>
      </c>
    </row>
    <row r="7573">
      <c r="B7573">
        <f>IFERROR(VLOOKUP(A7573,Produtos!A:B,2,FALSE),"")</f>
        <v/>
      </c>
      <c r="D7573" s="10">
        <f>IFERROR(INDEX(Lotes!$E:$E,MATCH(1,(Lotes!$A:$A=A7573)*(Lotes!$C:$C=C7573),0)),"")</f>
        <v/>
      </c>
      <c r="E7573" s="14">
        <f>IF(D7573="","",D7573-TODAY())</f>
        <v/>
      </c>
      <c r="F7573">
        <f>IF(D7573="","",IF(E7573&lt;0,"VENCIDO",IF(E7573&lt;=30,"VENCE EM &lt;= 30 DIAS",IF(E7573&lt;=60,"ATENCAO (31-60 DIAS)","OK"))))</f>
        <v/>
      </c>
      <c r="G7573" s="14">
        <f>SUMIFS(Lancamentos!$G:$G,Lancamentos!$C:$C,$A7573,Lancamentos!$E:$E,$C7573,Lancamentos!$B:$B,"ENTRADA")</f>
        <v/>
      </c>
      <c r="H7573" s="14">
        <f>SUMIFS(Lancamentos!$G:$G,Lancamentos!$C:$C,$A7573,Lancamentos!$E:$E,$C7573,Lancamentos!$B:$B,"SAIDA_USO")</f>
        <v/>
      </c>
      <c r="I7573" s="14">
        <f>SUMIFS(Lancamentos!$G:$G,Lancamentos!$C:$C,$A7573,Lancamentos!$E:$E,$C7573,Lancamentos!$B:$B,"SAIDA_DESCARTE")</f>
        <v/>
      </c>
      <c r="J7573" s="14">
        <f>G7573-H7573-I7573</f>
        <v/>
      </c>
      <c r="K7573">
        <f>IF(A7573="","",IF(J7573&lt;=IFERROR(VLOOKUP(A7573,Produtos!$A:$E,5,FALSE),0),"ABAIXO DO MINIMO","OK"))</f>
        <v/>
      </c>
    </row>
    <row r="7574">
      <c r="B7574">
        <f>IFERROR(VLOOKUP(A7574,Produtos!A:B,2,FALSE),"")</f>
        <v/>
      </c>
      <c r="D7574" s="10">
        <f>IFERROR(INDEX(Lotes!$E:$E,MATCH(1,(Lotes!$A:$A=A7574)*(Lotes!$C:$C=C7574),0)),"")</f>
        <v/>
      </c>
      <c r="E7574" s="14">
        <f>IF(D7574="","",D7574-TODAY())</f>
        <v/>
      </c>
      <c r="F7574">
        <f>IF(D7574="","",IF(E7574&lt;0,"VENCIDO",IF(E7574&lt;=30,"VENCE EM &lt;= 30 DIAS",IF(E7574&lt;=60,"ATENCAO (31-60 DIAS)","OK"))))</f>
        <v/>
      </c>
      <c r="G7574" s="14">
        <f>SUMIFS(Lancamentos!$G:$G,Lancamentos!$C:$C,$A7574,Lancamentos!$E:$E,$C7574,Lancamentos!$B:$B,"ENTRADA")</f>
        <v/>
      </c>
      <c r="H7574" s="14">
        <f>SUMIFS(Lancamentos!$G:$G,Lancamentos!$C:$C,$A7574,Lancamentos!$E:$E,$C7574,Lancamentos!$B:$B,"SAIDA_USO")</f>
        <v/>
      </c>
      <c r="I7574" s="14">
        <f>SUMIFS(Lancamentos!$G:$G,Lancamentos!$C:$C,$A7574,Lancamentos!$E:$E,$C7574,Lancamentos!$B:$B,"SAIDA_DESCARTE")</f>
        <v/>
      </c>
      <c r="J7574" s="14">
        <f>G7574-H7574-I7574</f>
        <v/>
      </c>
      <c r="K7574">
        <f>IF(A7574="","",IF(J7574&lt;=IFERROR(VLOOKUP(A7574,Produtos!$A:$E,5,FALSE),0),"ABAIXO DO MINIMO","OK"))</f>
        <v/>
      </c>
    </row>
    <row r="7575">
      <c r="B7575">
        <f>IFERROR(VLOOKUP(A7575,Produtos!A:B,2,FALSE),"")</f>
        <v/>
      </c>
      <c r="D7575" s="10">
        <f>IFERROR(INDEX(Lotes!$E:$E,MATCH(1,(Lotes!$A:$A=A7575)*(Lotes!$C:$C=C7575),0)),"")</f>
        <v/>
      </c>
      <c r="E7575" s="14">
        <f>IF(D7575="","",D7575-TODAY())</f>
        <v/>
      </c>
      <c r="F7575">
        <f>IF(D7575="","",IF(E7575&lt;0,"VENCIDO",IF(E7575&lt;=30,"VENCE EM &lt;= 30 DIAS",IF(E7575&lt;=60,"ATENCAO (31-60 DIAS)","OK"))))</f>
        <v/>
      </c>
      <c r="G7575" s="14">
        <f>SUMIFS(Lancamentos!$G:$G,Lancamentos!$C:$C,$A7575,Lancamentos!$E:$E,$C7575,Lancamentos!$B:$B,"ENTRADA")</f>
        <v/>
      </c>
      <c r="H7575" s="14">
        <f>SUMIFS(Lancamentos!$G:$G,Lancamentos!$C:$C,$A7575,Lancamentos!$E:$E,$C7575,Lancamentos!$B:$B,"SAIDA_USO")</f>
        <v/>
      </c>
      <c r="I7575" s="14">
        <f>SUMIFS(Lancamentos!$G:$G,Lancamentos!$C:$C,$A7575,Lancamentos!$E:$E,$C7575,Lancamentos!$B:$B,"SAIDA_DESCARTE")</f>
        <v/>
      </c>
      <c r="J7575" s="14">
        <f>G7575-H7575-I7575</f>
        <v/>
      </c>
      <c r="K7575">
        <f>IF(A7575="","",IF(J7575&lt;=IFERROR(VLOOKUP(A7575,Produtos!$A:$E,5,FALSE),0),"ABAIXO DO MINIMO","OK"))</f>
        <v/>
      </c>
    </row>
    <row r="7576">
      <c r="B7576">
        <f>IFERROR(VLOOKUP(A7576,Produtos!A:B,2,FALSE),"")</f>
        <v/>
      </c>
      <c r="D7576" s="10">
        <f>IFERROR(INDEX(Lotes!$E:$E,MATCH(1,(Lotes!$A:$A=A7576)*(Lotes!$C:$C=C7576),0)),"")</f>
        <v/>
      </c>
      <c r="E7576" s="14">
        <f>IF(D7576="","",D7576-TODAY())</f>
        <v/>
      </c>
      <c r="F7576">
        <f>IF(D7576="","",IF(E7576&lt;0,"VENCIDO",IF(E7576&lt;=30,"VENCE EM &lt;= 30 DIAS",IF(E7576&lt;=60,"ATENCAO (31-60 DIAS)","OK"))))</f>
        <v/>
      </c>
      <c r="G7576" s="14">
        <f>SUMIFS(Lancamentos!$G:$G,Lancamentos!$C:$C,$A7576,Lancamentos!$E:$E,$C7576,Lancamentos!$B:$B,"ENTRADA")</f>
        <v/>
      </c>
      <c r="H7576" s="14">
        <f>SUMIFS(Lancamentos!$G:$G,Lancamentos!$C:$C,$A7576,Lancamentos!$E:$E,$C7576,Lancamentos!$B:$B,"SAIDA_USO")</f>
        <v/>
      </c>
      <c r="I7576" s="14">
        <f>SUMIFS(Lancamentos!$G:$G,Lancamentos!$C:$C,$A7576,Lancamentos!$E:$E,$C7576,Lancamentos!$B:$B,"SAIDA_DESCARTE")</f>
        <v/>
      </c>
      <c r="J7576" s="14">
        <f>G7576-H7576-I7576</f>
        <v/>
      </c>
      <c r="K7576">
        <f>IF(A7576="","",IF(J7576&lt;=IFERROR(VLOOKUP(A7576,Produtos!$A:$E,5,FALSE),0),"ABAIXO DO MINIMO","OK"))</f>
        <v/>
      </c>
    </row>
    <row r="7577">
      <c r="B7577">
        <f>IFERROR(VLOOKUP(A7577,Produtos!A:B,2,FALSE),"")</f>
        <v/>
      </c>
      <c r="D7577" s="10">
        <f>IFERROR(INDEX(Lotes!$E:$E,MATCH(1,(Lotes!$A:$A=A7577)*(Lotes!$C:$C=C7577),0)),"")</f>
        <v/>
      </c>
      <c r="E7577" s="14">
        <f>IF(D7577="","",D7577-TODAY())</f>
        <v/>
      </c>
      <c r="F7577">
        <f>IF(D7577="","",IF(E7577&lt;0,"VENCIDO",IF(E7577&lt;=30,"VENCE EM &lt;= 30 DIAS",IF(E7577&lt;=60,"ATENCAO (31-60 DIAS)","OK"))))</f>
        <v/>
      </c>
      <c r="G7577" s="14">
        <f>SUMIFS(Lancamentos!$G:$G,Lancamentos!$C:$C,$A7577,Lancamentos!$E:$E,$C7577,Lancamentos!$B:$B,"ENTRADA")</f>
        <v/>
      </c>
      <c r="H7577" s="14">
        <f>SUMIFS(Lancamentos!$G:$G,Lancamentos!$C:$C,$A7577,Lancamentos!$E:$E,$C7577,Lancamentos!$B:$B,"SAIDA_USO")</f>
        <v/>
      </c>
      <c r="I7577" s="14">
        <f>SUMIFS(Lancamentos!$G:$G,Lancamentos!$C:$C,$A7577,Lancamentos!$E:$E,$C7577,Lancamentos!$B:$B,"SAIDA_DESCARTE")</f>
        <v/>
      </c>
      <c r="J7577" s="14">
        <f>G7577-H7577-I7577</f>
        <v/>
      </c>
      <c r="K7577">
        <f>IF(A7577="","",IF(J7577&lt;=IFERROR(VLOOKUP(A7577,Produtos!$A:$E,5,FALSE),0),"ABAIXO DO MINIMO","OK"))</f>
        <v/>
      </c>
    </row>
    <row r="7578">
      <c r="B7578">
        <f>IFERROR(VLOOKUP(A7578,Produtos!A:B,2,FALSE),"")</f>
        <v/>
      </c>
      <c r="D7578" s="10">
        <f>IFERROR(INDEX(Lotes!$E:$E,MATCH(1,(Lotes!$A:$A=A7578)*(Lotes!$C:$C=C7578),0)),"")</f>
        <v/>
      </c>
      <c r="E7578" s="14">
        <f>IF(D7578="","",D7578-TODAY())</f>
        <v/>
      </c>
      <c r="F7578">
        <f>IF(D7578="","",IF(E7578&lt;0,"VENCIDO",IF(E7578&lt;=30,"VENCE EM &lt;= 30 DIAS",IF(E7578&lt;=60,"ATENCAO (31-60 DIAS)","OK"))))</f>
        <v/>
      </c>
      <c r="G7578" s="14">
        <f>SUMIFS(Lancamentos!$G:$G,Lancamentos!$C:$C,$A7578,Lancamentos!$E:$E,$C7578,Lancamentos!$B:$B,"ENTRADA")</f>
        <v/>
      </c>
      <c r="H7578" s="14">
        <f>SUMIFS(Lancamentos!$G:$G,Lancamentos!$C:$C,$A7578,Lancamentos!$E:$E,$C7578,Lancamentos!$B:$B,"SAIDA_USO")</f>
        <v/>
      </c>
      <c r="I7578" s="14">
        <f>SUMIFS(Lancamentos!$G:$G,Lancamentos!$C:$C,$A7578,Lancamentos!$E:$E,$C7578,Lancamentos!$B:$B,"SAIDA_DESCARTE")</f>
        <v/>
      </c>
      <c r="J7578" s="14">
        <f>G7578-H7578-I7578</f>
        <v/>
      </c>
      <c r="K7578">
        <f>IF(A7578="","",IF(J7578&lt;=IFERROR(VLOOKUP(A7578,Produtos!$A:$E,5,FALSE),0),"ABAIXO DO MINIMO","OK"))</f>
        <v/>
      </c>
    </row>
    <row r="7579">
      <c r="B7579">
        <f>IFERROR(VLOOKUP(A7579,Produtos!A:B,2,FALSE),"")</f>
        <v/>
      </c>
      <c r="D7579" s="10">
        <f>IFERROR(INDEX(Lotes!$E:$E,MATCH(1,(Lotes!$A:$A=A7579)*(Lotes!$C:$C=C7579),0)),"")</f>
        <v/>
      </c>
      <c r="E7579" s="14">
        <f>IF(D7579="","",D7579-TODAY())</f>
        <v/>
      </c>
      <c r="F7579">
        <f>IF(D7579="","",IF(E7579&lt;0,"VENCIDO",IF(E7579&lt;=30,"VENCE EM &lt;= 30 DIAS",IF(E7579&lt;=60,"ATENCAO (31-60 DIAS)","OK"))))</f>
        <v/>
      </c>
      <c r="G7579" s="14">
        <f>SUMIFS(Lancamentos!$G:$G,Lancamentos!$C:$C,$A7579,Lancamentos!$E:$E,$C7579,Lancamentos!$B:$B,"ENTRADA")</f>
        <v/>
      </c>
      <c r="H7579" s="14">
        <f>SUMIFS(Lancamentos!$G:$G,Lancamentos!$C:$C,$A7579,Lancamentos!$E:$E,$C7579,Lancamentos!$B:$B,"SAIDA_USO")</f>
        <v/>
      </c>
      <c r="I7579" s="14">
        <f>SUMIFS(Lancamentos!$G:$G,Lancamentos!$C:$C,$A7579,Lancamentos!$E:$E,$C7579,Lancamentos!$B:$B,"SAIDA_DESCARTE")</f>
        <v/>
      </c>
      <c r="J7579" s="14">
        <f>G7579-H7579-I7579</f>
        <v/>
      </c>
      <c r="K7579">
        <f>IF(A7579="","",IF(J7579&lt;=IFERROR(VLOOKUP(A7579,Produtos!$A:$E,5,FALSE),0),"ABAIXO DO MINIMO","OK"))</f>
        <v/>
      </c>
    </row>
    <row r="7580">
      <c r="B7580">
        <f>IFERROR(VLOOKUP(A7580,Produtos!A:B,2,FALSE),"")</f>
        <v/>
      </c>
      <c r="D7580" s="10">
        <f>IFERROR(INDEX(Lotes!$E:$E,MATCH(1,(Lotes!$A:$A=A7580)*(Lotes!$C:$C=C7580),0)),"")</f>
        <v/>
      </c>
      <c r="E7580" s="14">
        <f>IF(D7580="","",D7580-TODAY())</f>
        <v/>
      </c>
      <c r="F7580">
        <f>IF(D7580="","",IF(E7580&lt;0,"VENCIDO",IF(E7580&lt;=30,"VENCE EM &lt;= 30 DIAS",IF(E7580&lt;=60,"ATENCAO (31-60 DIAS)","OK"))))</f>
        <v/>
      </c>
      <c r="G7580" s="14">
        <f>SUMIFS(Lancamentos!$G:$G,Lancamentos!$C:$C,$A7580,Lancamentos!$E:$E,$C7580,Lancamentos!$B:$B,"ENTRADA")</f>
        <v/>
      </c>
      <c r="H7580" s="14">
        <f>SUMIFS(Lancamentos!$G:$G,Lancamentos!$C:$C,$A7580,Lancamentos!$E:$E,$C7580,Lancamentos!$B:$B,"SAIDA_USO")</f>
        <v/>
      </c>
      <c r="I7580" s="14">
        <f>SUMIFS(Lancamentos!$G:$G,Lancamentos!$C:$C,$A7580,Lancamentos!$E:$E,$C7580,Lancamentos!$B:$B,"SAIDA_DESCARTE")</f>
        <v/>
      </c>
      <c r="J7580" s="14">
        <f>G7580-H7580-I7580</f>
        <v/>
      </c>
      <c r="K7580">
        <f>IF(A7580="","",IF(J7580&lt;=IFERROR(VLOOKUP(A7580,Produtos!$A:$E,5,FALSE),0),"ABAIXO DO MINIMO","OK"))</f>
        <v/>
      </c>
    </row>
    <row r="7581">
      <c r="B7581">
        <f>IFERROR(VLOOKUP(A7581,Produtos!A:B,2,FALSE),"")</f>
        <v/>
      </c>
      <c r="D7581" s="10">
        <f>IFERROR(INDEX(Lotes!$E:$E,MATCH(1,(Lotes!$A:$A=A7581)*(Lotes!$C:$C=C7581),0)),"")</f>
        <v/>
      </c>
      <c r="E7581" s="14">
        <f>IF(D7581="","",D7581-TODAY())</f>
        <v/>
      </c>
      <c r="F7581">
        <f>IF(D7581="","",IF(E7581&lt;0,"VENCIDO",IF(E7581&lt;=30,"VENCE EM &lt;= 30 DIAS",IF(E7581&lt;=60,"ATENCAO (31-60 DIAS)","OK"))))</f>
        <v/>
      </c>
      <c r="G7581" s="14">
        <f>SUMIFS(Lancamentos!$G:$G,Lancamentos!$C:$C,$A7581,Lancamentos!$E:$E,$C7581,Lancamentos!$B:$B,"ENTRADA")</f>
        <v/>
      </c>
      <c r="H7581" s="14">
        <f>SUMIFS(Lancamentos!$G:$G,Lancamentos!$C:$C,$A7581,Lancamentos!$E:$E,$C7581,Lancamentos!$B:$B,"SAIDA_USO")</f>
        <v/>
      </c>
      <c r="I7581" s="14">
        <f>SUMIFS(Lancamentos!$G:$G,Lancamentos!$C:$C,$A7581,Lancamentos!$E:$E,$C7581,Lancamentos!$B:$B,"SAIDA_DESCARTE")</f>
        <v/>
      </c>
      <c r="J7581" s="14">
        <f>G7581-H7581-I7581</f>
        <v/>
      </c>
      <c r="K7581">
        <f>IF(A7581="","",IF(J7581&lt;=IFERROR(VLOOKUP(A7581,Produtos!$A:$E,5,FALSE),0),"ABAIXO DO MINIMO","OK"))</f>
        <v/>
      </c>
    </row>
    <row r="7582">
      <c r="B7582">
        <f>IFERROR(VLOOKUP(A7582,Produtos!A:B,2,FALSE),"")</f>
        <v/>
      </c>
      <c r="D7582" s="10">
        <f>IFERROR(INDEX(Lotes!$E:$E,MATCH(1,(Lotes!$A:$A=A7582)*(Lotes!$C:$C=C7582),0)),"")</f>
        <v/>
      </c>
      <c r="E7582" s="14">
        <f>IF(D7582="","",D7582-TODAY())</f>
        <v/>
      </c>
      <c r="F7582">
        <f>IF(D7582="","",IF(E7582&lt;0,"VENCIDO",IF(E7582&lt;=30,"VENCE EM &lt;= 30 DIAS",IF(E7582&lt;=60,"ATENCAO (31-60 DIAS)","OK"))))</f>
        <v/>
      </c>
      <c r="G7582" s="14">
        <f>SUMIFS(Lancamentos!$G:$G,Lancamentos!$C:$C,$A7582,Lancamentos!$E:$E,$C7582,Lancamentos!$B:$B,"ENTRADA")</f>
        <v/>
      </c>
      <c r="H7582" s="14">
        <f>SUMIFS(Lancamentos!$G:$G,Lancamentos!$C:$C,$A7582,Lancamentos!$E:$E,$C7582,Lancamentos!$B:$B,"SAIDA_USO")</f>
        <v/>
      </c>
      <c r="I7582" s="14">
        <f>SUMIFS(Lancamentos!$G:$G,Lancamentos!$C:$C,$A7582,Lancamentos!$E:$E,$C7582,Lancamentos!$B:$B,"SAIDA_DESCARTE")</f>
        <v/>
      </c>
      <c r="J7582" s="14">
        <f>G7582-H7582-I7582</f>
        <v/>
      </c>
      <c r="K7582">
        <f>IF(A7582="","",IF(J7582&lt;=IFERROR(VLOOKUP(A7582,Produtos!$A:$E,5,FALSE),0),"ABAIXO DO MINIMO","OK"))</f>
        <v/>
      </c>
    </row>
    <row r="7583">
      <c r="B7583">
        <f>IFERROR(VLOOKUP(A7583,Produtos!A:B,2,FALSE),"")</f>
        <v/>
      </c>
      <c r="D7583" s="10">
        <f>IFERROR(INDEX(Lotes!$E:$E,MATCH(1,(Lotes!$A:$A=A7583)*(Lotes!$C:$C=C7583),0)),"")</f>
        <v/>
      </c>
      <c r="E7583" s="14">
        <f>IF(D7583="","",D7583-TODAY())</f>
        <v/>
      </c>
      <c r="F7583">
        <f>IF(D7583="","",IF(E7583&lt;0,"VENCIDO",IF(E7583&lt;=30,"VENCE EM &lt;= 30 DIAS",IF(E7583&lt;=60,"ATENCAO (31-60 DIAS)","OK"))))</f>
        <v/>
      </c>
      <c r="G7583" s="14">
        <f>SUMIFS(Lancamentos!$G:$G,Lancamentos!$C:$C,$A7583,Lancamentos!$E:$E,$C7583,Lancamentos!$B:$B,"ENTRADA")</f>
        <v/>
      </c>
      <c r="H7583" s="14">
        <f>SUMIFS(Lancamentos!$G:$G,Lancamentos!$C:$C,$A7583,Lancamentos!$E:$E,$C7583,Lancamentos!$B:$B,"SAIDA_USO")</f>
        <v/>
      </c>
      <c r="I7583" s="14">
        <f>SUMIFS(Lancamentos!$G:$G,Lancamentos!$C:$C,$A7583,Lancamentos!$E:$E,$C7583,Lancamentos!$B:$B,"SAIDA_DESCARTE")</f>
        <v/>
      </c>
      <c r="J7583" s="14">
        <f>G7583-H7583-I7583</f>
        <v/>
      </c>
      <c r="K7583">
        <f>IF(A7583="","",IF(J7583&lt;=IFERROR(VLOOKUP(A7583,Produtos!$A:$E,5,FALSE),0),"ABAIXO DO MINIMO","OK"))</f>
        <v/>
      </c>
    </row>
    <row r="7584">
      <c r="B7584">
        <f>IFERROR(VLOOKUP(A7584,Produtos!A:B,2,FALSE),"")</f>
        <v/>
      </c>
      <c r="D7584" s="10">
        <f>IFERROR(INDEX(Lotes!$E:$E,MATCH(1,(Lotes!$A:$A=A7584)*(Lotes!$C:$C=C7584),0)),"")</f>
        <v/>
      </c>
      <c r="E7584" s="14">
        <f>IF(D7584="","",D7584-TODAY())</f>
        <v/>
      </c>
      <c r="F7584">
        <f>IF(D7584="","",IF(E7584&lt;0,"VENCIDO",IF(E7584&lt;=30,"VENCE EM &lt;= 30 DIAS",IF(E7584&lt;=60,"ATENCAO (31-60 DIAS)","OK"))))</f>
        <v/>
      </c>
      <c r="G7584" s="14">
        <f>SUMIFS(Lancamentos!$G:$G,Lancamentos!$C:$C,$A7584,Lancamentos!$E:$E,$C7584,Lancamentos!$B:$B,"ENTRADA")</f>
        <v/>
      </c>
      <c r="H7584" s="14">
        <f>SUMIFS(Lancamentos!$G:$G,Lancamentos!$C:$C,$A7584,Lancamentos!$E:$E,$C7584,Lancamentos!$B:$B,"SAIDA_USO")</f>
        <v/>
      </c>
      <c r="I7584" s="14">
        <f>SUMIFS(Lancamentos!$G:$G,Lancamentos!$C:$C,$A7584,Lancamentos!$E:$E,$C7584,Lancamentos!$B:$B,"SAIDA_DESCARTE")</f>
        <v/>
      </c>
      <c r="J7584" s="14">
        <f>G7584-H7584-I7584</f>
        <v/>
      </c>
      <c r="K7584">
        <f>IF(A7584="","",IF(J7584&lt;=IFERROR(VLOOKUP(A7584,Produtos!$A:$E,5,FALSE),0),"ABAIXO DO MINIMO","OK"))</f>
        <v/>
      </c>
    </row>
    <row r="7585">
      <c r="B7585">
        <f>IFERROR(VLOOKUP(A7585,Produtos!A:B,2,FALSE),"")</f>
        <v/>
      </c>
      <c r="D7585" s="10">
        <f>IFERROR(INDEX(Lotes!$E:$E,MATCH(1,(Lotes!$A:$A=A7585)*(Lotes!$C:$C=C7585),0)),"")</f>
        <v/>
      </c>
      <c r="E7585" s="14">
        <f>IF(D7585="","",D7585-TODAY())</f>
        <v/>
      </c>
      <c r="F7585">
        <f>IF(D7585="","",IF(E7585&lt;0,"VENCIDO",IF(E7585&lt;=30,"VENCE EM &lt;= 30 DIAS",IF(E7585&lt;=60,"ATENCAO (31-60 DIAS)","OK"))))</f>
        <v/>
      </c>
      <c r="G7585" s="14">
        <f>SUMIFS(Lancamentos!$G:$G,Lancamentos!$C:$C,$A7585,Lancamentos!$E:$E,$C7585,Lancamentos!$B:$B,"ENTRADA")</f>
        <v/>
      </c>
      <c r="H7585" s="14">
        <f>SUMIFS(Lancamentos!$G:$G,Lancamentos!$C:$C,$A7585,Lancamentos!$E:$E,$C7585,Lancamentos!$B:$B,"SAIDA_USO")</f>
        <v/>
      </c>
      <c r="I7585" s="14">
        <f>SUMIFS(Lancamentos!$G:$G,Lancamentos!$C:$C,$A7585,Lancamentos!$E:$E,$C7585,Lancamentos!$B:$B,"SAIDA_DESCARTE")</f>
        <v/>
      </c>
      <c r="J7585" s="14">
        <f>G7585-H7585-I7585</f>
        <v/>
      </c>
      <c r="K7585">
        <f>IF(A7585="","",IF(J7585&lt;=IFERROR(VLOOKUP(A7585,Produtos!$A:$E,5,FALSE),0),"ABAIXO DO MINIMO","OK"))</f>
        <v/>
      </c>
    </row>
    <row r="7586">
      <c r="B7586">
        <f>IFERROR(VLOOKUP(A7586,Produtos!A:B,2,FALSE),"")</f>
        <v/>
      </c>
      <c r="D7586" s="10">
        <f>IFERROR(INDEX(Lotes!$E:$E,MATCH(1,(Lotes!$A:$A=A7586)*(Lotes!$C:$C=C7586),0)),"")</f>
        <v/>
      </c>
      <c r="E7586" s="14">
        <f>IF(D7586="","",D7586-TODAY())</f>
        <v/>
      </c>
      <c r="F7586">
        <f>IF(D7586="","",IF(E7586&lt;0,"VENCIDO",IF(E7586&lt;=30,"VENCE EM &lt;= 30 DIAS",IF(E7586&lt;=60,"ATENCAO (31-60 DIAS)","OK"))))</f>
        <v/>
      </c>
      <c r="G7586" s="14">
        <f>SUMIFS(Lancamentos!$G:$G,Lancamentos!$C:$C,$A7586,Lancamentos!$E:$E,$C7586,Lancamentos!$B:$B,"ENTRADA")</f>
        <v/>
      </c>
      <c r="H7586" s="14">
        <f>SUMIFS(Lancamentos!$G:$G,Lancamentos!$C:$C,$A7586,Lancamentos!$E:$E,$C7586,Lancamentos!$B:$B,"SAIDA_USO")</f>
        <v/>
      </c>
      <c r="I7586" s="14">
        <f>SUMIFS(Lancamentos!$G:$G,Lancamentos!$C:$C,$A7586,Lancamentos!$E:$E,$C7586,Lancamentos!$B:$B,"SAIDA_DESCARTE")</f>
        <v/>
      </c>
      <c r="J7586" s="14">
        <f>G7586-H7586-I7586</f>
        <v/>
      </c>
      <c r="K7586">
        <f>IF(A7586="","",IF(J7586&lt;=IFERROR(VLOOKUP(A7586,Produtos!$A:$E,5,FALSE),0),"ABAIXO DO MINIMO","OK"))</f>
        <v/>
      </c>
    </row>
    <row r="7587">
      <c r="B7587">
        <f>IFERROR(VLOOKUP(A7587,Produtos!A:B,2,FALSE),"")</f>
        <v/>
      </c>
      <c r="D7587" s="10">
        <f>IFERROR(INDEX(Lotes!$E:$E,MATCH(1,(Lotes!$A:$A=A7587)*(Lotes!$C:$C=C7587),0)),"")</f>
        <v/>
      </c>
      <c r="E7587" s="14">
        <f>IF(D7587="","",D7587-TODAY())</f>
        <v/>
      </c>
      <c r="F7587">
        <f>IF(D7587="","",IF(E7587&lt;0,"VENCIDO",IF(E7587&lt;=30,"VENCE EM &lt;= 30 DIAS",IF(E7587&lt;=60,"ATENCAO (31-60 DIAS)","OK"))))</f>
        <v/>
      </c>
      <c r="G7587" s="14">
        <f>SUMIFS(Lancamentos!$G:$G,Lancamentos!$C:$C,$A7587,Lancamentos!$E:$E,$C7587,Lancamentos!$B:$B,"ENTRADA")</f>
        <v/>
      </c>
      <c r="H7587" s="14">
        <f>SUMIFS(Lancamentos!$G:$G,Lancamentos!$C:$C,$A7587,Lancamentos!$E:$E,$C7587,Lancamentos!$B:$B,"SAIDA_USO")</f>
        <v/>
      </c>
      <c r="I7587" s="14">
        <f>SUMIFS(Lancamentos!$G:$G,Lancamentos!$C:$C,$A7587,Lancamentos!$E:$E,$C7587,Lancamentos!$B:$B,"SAIDA_DESCARTE")</f>
        <v/>
      </c>
      <c r="J7587" s="14">
        <f>G7587-H7587-I7587</f>
        <v/>
      </c>
      <c r="K7587">
        <f>IF(A7587="","",IF(J7587&lt;=IFERROR(VLOOKUP(A7587,Produtos!$A:$E,5,FALSE),0),"ABAIXO DO MINIMO","OK"))</f>
        <v/>
      </c>
    </row>
    <row r="7588">
      <c r="B7588">
        <f>IFERROR(VLOOKUP(A7588,Produtos!A:B,2,FALSE),"")</f>
        <v/>
      </c>
      <c r="D7588" s="10">
        <f>IFERROR(INDEX(Lotes!$E:$E,MATCH(1,(Lotes!$A:$A=A7588)*(Lotes!$C:$C=C7588),0)),"")</f>
        <v/>
      </c>
      <c r="E7588" s="14">
        <f>IF(D7588="","",D7588-TODAY())</f>
        <v/>
      </c>
      <c r="F7588">
        <f>IF(D7588="","",IF(E7588&lt;0,"VENCIDO",IF(E7588&lt;=30,"VENCE EM &lt;= 30 DIAS",IF(E7588&lt;=60,"ATENCAO (31-60 DIAS)","OK"))))</f>
        <v/>
      </c>
      <c r="G7588" s="14">
        <f>SUMIFS(Lancamentos!$G:$G,Lancamentos!$C:$C,$A7588,Lancamentos!$E:$E,$C7588,Lancamentos!$B:$B,"ENTRADA")</f>
        <v/>
      </c>
      <c r="H7588" s="14">
        <f>SUMIFS(Lancamentos!$G:$G,Lancamentos!$C:$C,$A7588,Lancamentos!$E:$E,$C7588,Lancamentos!$B:$B,"SAIDA_USO")</f>
        <v/>
      </c>
      <c r="I7588" s="14">
        <f>SUMIFS(Lancamentos!$G:$G,Lancamentos!$C:$C,$A7588,Lancamentos!$E:$E,$C7588,Lancamentos!$B:$B,"SAIDA_DESCARTE")</f>
        <v/>
      </c>
      <c r="J7588" s="14">
        <f>G7588-H7588-I7588</f>
        <v/>
      </c>
      <c r="K7588">
        <f>IF(A7588="","",IF(J7588&lt;=IFERROR(VLOOKUP(A7588,Produtos!$A:$E,5,FALSE),0),"ABAIXO DO MINIMO","OK"))</f>
        <v/>
      </c>
    </row>
    <row r="7589">
      <c r="B7589">
        <f>IFERROR(VLOOKUP(A7589,Produtos!A:B,2,FALSE),"")</f>
        <v/>
      </c>
      <c r="D7589" s="10">
        <f>IFERROR(INDEX(Lotes!$E:$E,MATCH(1,(Lotes!$A:$A=A7589)*(Lotes!$C:$C=C7589),0)),"")</f>
        <v/>
      </c>
      <c r="E7589" s="14">
        <f>IF(D7589="","",D7589-TODAY())</f>
        <v/>
      </c>
      <c r="F7589">
        <f>IF(D7589="","",IF(E7589&lt;0,"VENCIDO",IF(E7589&lt;=30,"VENCE EM &lt;= 30 DIAS",IF(E7589&lt;=60,"ATENCAO (31-60 DIAS)","OK"))))</f>
        <v/>
      </c>
      <c r="G7589" s="14">
        <f>SUMIFS(Lancamentos!$G:$G,Lancamentos!$C:$C,$A7589,Lancamentos!$E:$E,$C7589,Lancamentos!$B:$B,"ENTRADA")</f>
        <v/>
      </c>
      <c r="H7589" s="14">
        <f>SUMIFS(Lancamentos!$G:$G,Lancamentos!$C:$C,$A7589,Lancamentos!$E:$E,$C7589,Lancamentos!$B:$B,"SAIDA_USO")</f>
        <v/>
      </c>
      <c r="I7589" s="14">
        <f>SUMIFS(Lancamentos!$G:$G,Lancamentos!$C:$C,$A7589,Lancamentos!$E:$E,$C7589,Lancamentos!$B:$B,"SAIDA_DESCARTE")</f>
        <v/>
      </c>
      <c r="J7589" s="14">
        <f>G7589-H7589-I7589</f>
        <v/>
      </c>
      <c r="K7589">
        <f>IF(A7589="","",IF(J7589&lt;=IFERROR(VLOOKUP(A7589,Produtos!$A:$E,5,FALSE),0),"ABAIXO DO MINIMO","OK"))</f>
        <v/>
      </c>
    </row>
    <row r="7590">
      <c r="B7590">
        <f>IFERROR(VLOOKUP(A7590,Produtos!A:B,2,FALSE),"")</f>
        <v/>
      </c>
      <c r="D7590" s="10">
        <f>IFERROR(INDEX(Lotes!$E:$E,MATCH(1,(Lotes!$A:$A=A7590)*(Lotes!$C:$C=C7590),0)),"")</f>
        <v/>
      </c>
      <c r="E7590" s="14">
        <f>IF(D7590="","",D7590-TODAY())</f>
        <v/>
      </c>
      <c r="F7590">
        <f>IF(D7590="","",IF(E7590&lt;0,"VENCIDO",IF(E7590&lt;=30,"VENCE EM &lt;= 30 DIAS",IF(E7590&lt;=60,"ATENCAO (31-60 DIAS)","OK"))))</f>
        <v/>
      </c>
      <c r="G7590" s="14">
        <f>SUMIFS(Lancamentos!$G:$G,Lancamentos!$C:$C,$A7590,Lancamentos!$E:$E,$C7590,Lancamentos!$B:$B,"ENTRADA")</f>
        <v/>
      </c>
      <c r="H7590" s="14">
        <f>SUMIFS(Lancamentos!$G:$G,Lancamentos!$C:$C,$A7590,Lancamentos!$E:$E,$C7590,Lancamentos!$B:$B,"SAIDA_USO")</f>
        <v/>
      </c>
      <c r="I7590" s="14">
        <f>SUMIFS(Lancamentos!$G:$G,Lancamentos!$C:$C,$A7590,Lancamentos!$E:$E,$C7590,Lancamentos!$B:$B,"SAIDA_DESCARTE")</f>
        <v/>
      </c>
      <c r="J7590" s="14">
        <f>G7590-H7590-I7590</f>
        <v/>
      </c>
      <c r="K7590">
        <f>IF(A7590="","",IF(J7590&lt;=IFERROR(VLOOKUP(A7590,Produtos!$A:$E,5,FALSE),0),"ABAIXO DO MINIMO","OK"))</f>
        <v/>
      </c>
    </row>
    <row r="7591">
      <c r="B7591">
        <f>IFERROR(VLOOKUP(A7591,Produtos!A:B,2,FALSE),"")</f>
        <v/>
      </c>
      <c r="D7591" s="10">
        <f>IFERROR(INDEX(Lotes!$E:$E,MATCH(1,(Lotes!$A:$A=A7591)*(Lotes!$C:$C=C7591),0)),"")</f>
        <v/>
      </c>
      <c r="E7591" s="14">
        <f>IF(D7591="","",D7591-TODAY())</f>
        <v/>
      </c>
      <c r="F7591">
        <f>IF(D7591="","",IF(E7591&lt;0,"VENCIDO",IF(E7591&lt;=30,"VENCE EM &lt;= 30 DIAS",IF(E7591&lt;=60,"ATENCAO (31-60 DIAS)","OK"))))</f>
        <v/>
      </c>
      <c r="G7591" s="14">
        <f>SUMIFS(Lancamentos!$G:$G,Lancamentos!$C:$C,$A7591,Lancamentos!$E:$E,$C7591,Lancamentos!$B:$B,"ENTRADA")</f>
        <v/>
      </c>
      <c r="H7591" s="14">
        <f>SUMIFS(Lancamentos!$G:$G,Lancamentos!$C:$C,$A7591,Lancamentos!$E:$E,$C7591,Lancamentos!$B:$B,"SAIDA_USO")</f>
        <v/>
      </c>
      <c r="I7591" s="14">
        <f>SUMIFS(Lancamentos!$G:$G,Lancamentos!$C:$C,$A7591,Lancamentos!$E:$E,$C7591,Lancamentos!$B:$B,"SAIDA_DESCARTE")</f>
        <v/>
      </c>
      <c r="J7591" s="14">
        <f>G7591-H7591-I7591</f>
        <v/>
      </c>
      <c r="K7591">
        <f>IF(A7591="","",IF(J7591&lt;=IFERROR(VLOOKUP(A7591,Produtos!$A:$E,5,FALSE),0),"ABAIXO DO MINIMO","OK"))</f>
        <v/>
      </c>
    </row>
    <row r="7592">
      <c r="B7592">
        <f>IFERROR(VLOOKUP(A7592,Produtos!A:B,2,FALSE),"")</f>
        <v/>
      </c>
      <c r="D7592" s="10">
        <f>IFERROR(INDEX(Lotes!$E:$E,MATCH(1,(Lotes!$A:$A=A7592)*(Lotes!$C:$C=C7592),0)),"")</f>
        <v/>
      </c>
      <c r="E7592" s="14">
        <f>IF(D7592="","",D7592-TODAY())</f>
        <v/>
      </c>
      <c r="F7592">
        <f>IF(D7592="","",IF(E7592&lt;0,"VENCIDO",IF(E7592&lt;=30,"VENCE EM &lt;= 30 DIAS",IF(E7592&lt;=60,"ATENCAO (31-60 DIAS)","OK"))))</f>
        <v/>
      </c>
      <c r="G7592" s="14">
        <f>SUMIFS(Lancamentos!$G:$G,Lancamentos!$C:$C,$A7592,Lancamentos!$E:$E,$C7592,Lancamentos!$B:$B,"ENTRADA")</f>
        <v/>
      </c>
      <c r="H7592" s="14">
        <f>SUMIFS(Lancamentos!$G:$G,Lancamentos!$C:$C,$A7592,Lancamentos!$E:$E,$C7592,Lancamentos!$B:$B,"SAIDA_USO")</f>
        <v/>
      </c>
      <c r="I7592" s="14">
        <f>SUMIFS(Lancamentos!$G:$G,Lancamentos!$C:$C,$A7592,Lancamentos!$E:$E,$C7592,Lancamentos!$B:$B,"SAIDA_DESCARTE")</f>
        <v/>
      </c>
      <c r="J7592" s="14">
        <f>G7592-H7592-I7592</f>
        <v/>
      </c>
      <c r="K7592">
        <f>IF(A7592="","",IF(J7592&lt;=IFERROR(VLOOKUP(A7592,Produtos!$A:$E,5,FALSE),0),"ABAIXO DO MINIMO","OK"))</f>
        <v/>
      </c>
    </row>
    <row r="7593">
      <c r="B7593">
        <f>IFERROR(VLOOKUP(A7593,Produtos!A:B,2,FALSE),"")</f>
        <v/>
      </c>
      <c r="D7593" s="10">
        <f>IFERROR(INDEX(Lotes!$E:$E,MATCH(1,(Lotes!$A:$A=A7593)*(Lotes!$C:$C=C7593),0)),"")</f>
        <v/>
      </c>
      <c r="E7593" s="14">
        <f>IF(D7593="","",D7593-TODAY())</f>
        <v/>
      </c>
      <c r="F7593">
        <f>IF(D7593="","",IF(E7593&lt;0,"VENCIDO",IF(E7593&lt;=30,"VENCE EM &lt;= 30 DIAS",IF(E7593&lt;=60,"ATENCAO (31-60 DIAS)","OK"))))</f>
        <v/>
      </c>
      <c r="G7593" s="14">
        <f>SUMIFS(Lancamentos!$G:$G,Lancamentos!$C:$C,$A7593,Lancamentos!$E:$E,$C7593,Lancamentos!$B:$B,"ENTRADA")</f>
        <v/>
      </c>
      <c r="H7593" s="14">
        <f>SUMIFS(Lancamentos!$G:$G,Lancamentos!$C:$C,$A7593,Lancamentos!$E:$E,$C7593,Lancamentos!$B:$B,"SAIDA_USO")</f>
        <v/>
      </c>
      <c r="I7593" s="14">
        <f>SUMIFS(Lancamentos!$G:$G,Lancamentos!$C:$C,$A7593,Lancamentos!$E:$E,$C7593,Lancamentos!$B:$B,"SAIDA_DESCARTE")</f>
        <v/>
      </c>
      <c r="J7593" s="14">
        <f>G7593-H7593-I7593</f>
        <v/>
      </c>
      <c r="K7593">
        <f>IF(A7593="","",IF(J7593&lt;=IFERROR(VLOOKUP(A7593,Produtos!$A:$E,5,FALSE),0),"ABAIXO DO MINIMO","OK"))</f>
        <v/>
      </c>
    </row>
    <row r="7594">
      <c r="B7594">
        <f>IFERROR(VLOOKUP(A7594,Produtos!A:B,2,FALSE),"")</f>
        <v/>
      </c>
      <c r="D7594" s="10">
        <f>IFERROR(INDEX(Lotes!$E:$E,MATCH(1,(Lotes!$A:$A=A7594)*(Lotes!$C:$C=C7594),0)),"")</f>
        <v/>
      </c>
      <c r="E7594" s="14">
        <f>IF(D7594="","",D7594-TODAY())</f>
        <v/>
      </c>
      <c r="F7594">
        <f>IF(D7594="","",IF(E7594&lt;0,"VENCIDO",IF(E7594&lt;=30,"VENCE EM &lt;= 30 DIAS",IF(E7594&lt;=60,"ATENCAO (31-60 DIAS)","OK"))))</f>
        <v/>
      </c>
      <c r="G7594" s="14">
        <f>SUMIFS(Lancamentos!$G:$G,Lancamentos!$C:$C,$A7594,Lancamentos!$E:$E,$C7594,Lancamentos!$B:$B,"ENTRADA")</f>
        <v/>
      </c>
      <c r="H7594" s="14">
        <f>SUMIFS(Lancamentos!$G:$G,Lancamentos!$C:$C,$A7594,Lancamentos!$E:$E,$C7594,Lancamentos!$B:$B,"SAIDA_USO")</f>
        <v/>
      </c>
      <c r="I7594" s="14">
        <f>SUMIFS(Lancamentos!$G:$G,Lancamentos!$C:$C,$A7594,Lancamentos!$E:$E,$C7594,Lancamentos!$B:$B,"SAIDA_DESCARTE")</f>
        <v/>
      </c>
      <c r="J7594" s="14">
        <f>G7594-H7594-I7594</f>
        <v/>
      </c>
      <c r="K7594">
        <f>IF(A7594="","",IF(J7594&lt;=IFERROR(VLOOKUP(A7594,Produtos!$A:$E,5,FALSE),0),"ABAIXO DO MINIMO","OK"))</f>
        <v/>
      </c>
    </row>
    <row r="7595">
      <c r="B7595">
        <f>IFERROR(VLOOKUP(A7595,Produtos!A:B,2,FALSE),"")</f>
        <v/>
      </c>
      <c r="D7595" s="10">
        <f>IFERROR(INDEX(Lotes!$E:$E,MATCH(1,(Lotes!$A:$A=A7595)*(Lotes!$C:$C=C7595),0)),"")</f>
        <v/>
      </c>
      <c r="E7595" s="14">
        <f>IF(D7595="","",D7595-TODAY())</f>
        <v/>
      </c>
      <c r="F7595">
        <f>IF(D7595="","",IF(E7595&lt;0,"VENCIDO",IF(E7595&lt;=30,"VENCE EM &lt;= 30 DIAS",IF(E7595&lt;=60,"ATENCAO (31-60 DIAS)","OK"))))</f>
        <v/>
      </c>
      <c r="G7595" s="14">
        <f>SUMIFS(Lancamentos!$G:$G,Lancamentos!$C:$C,$A7595,Lancamentos!$E:$E,$C7595,Lancamentos!$B:$B,"ENTRADA")</f>
        <v/>
      </c>
      <c r="H7595" s="14">
        <f>SUMIFS(Lancamentos!$G:$G,Lancamentos!$C:$C,$A7595,Lancamentos!$E:$E,$C7595,Lancamentos!$B:$B,"SAIDA_USO")</f>
        <v/>
      </c>
      <c r="I7595" s="14">
        <f>SUMIFS(Lancamentos!$G:$G,Lancamentos!$C:$C,$A7595,Lancamentos!$E:$E,$C7595,Lancamentos!$B:$B,"SAIDA_DESCARTE")</f>
        <v/>
      </c>
      <c r="J7595" s="14">
        <f>G7595-H7595-I7595</f>
        <v/>
      </c>
      <c r="K7595">
        <f>IF(A7595="","",IF(J7595&lt;=IFERROR(VLOOKUP(A7595,Produtos!$A:$E,5,FALSE),0),"ABAIXO DO MINIMO","OK"))</f>
        <v/>
      </c>
    </row>
    <row r="7596">
      <c r="B7596">
        <f>IFERROR(VLOOKUP(A7596,Produtos!A:B,2,FALSE),"")</f>
        <v/>
      </c>
      <c r="D7596" s="10">
        <f>IFERROR(INDEX(Lotes!$E:$E,MATCH(1,(Lotes!$A:$A=A7596)*(Lotes!$C:$C=C7596),0)),"")</f>
        <v/>
      </c>
      <c r="E7596" s="14">
        <f>IF(D7596="","",D7596-TODAY())</f>
        <v/>
      </c>
      <c r="F7596">
        <f>IF(D7596="","",IF(E7596&lt;0,"VENCIDO",IF(E7596&lt;=30,"VENCE EM &lt;= 30 DIAS",IF(E7596&lt;=60,"ATENCAO (31-60 DIAS)","OK"))))</f>
        <v/>
      </c>
      <c r="G7596" s="14">
        <f>SUMIFS(Lancamentos!$G:$G,Lancamentos!$C:$C,$A7596,Lancamentos!$E:$E,$C7596,Lancamentos!$B:$B,"ENTRADA")</f>
        <v/>
      </c>
      <c r="H7596" s="14">
        <f>SUMIFS(Lancamentos!$G:$G,Lancamentos!$C:$C,$A7596,Lancamentos!$E:$E,$C7596,Lancamentos!$B:$B,"SAIDA_USO")</f>
        <v/>
      </c>
      <c r="I7596" s="14">
        <f>SUMIFS(Lancamentos!$G:$G,Lancamentos!$C:$C,$A7596,Lancamentos!$E:$E,$C7596,Lancamentos!$B:$B,"SAIDA_DESCARTE")</f>
        <v/>
      </c>
      <c r="J7596" s="14">
        <f>G7596-H7596-I7596</f>
        <v/>
      </c>
      <c r="K7596">
        <f>IF(A7596="","",IF(J7596&lt;=IFERROR(VLOOKUP(A7596,Produtos!$A:$E,5,FALSE),0),"ABAIXO DO MINIMO","OK"))</f>
        <v/>
      </c>
    </row>
    <row r="7597">
      <c r="B7597">
        <f>IFERROR(VLOOKUP(A7597,Produtos!A:B,2,FALSE),"")</f>
        <v/>
      </c>
      <c r="D7597" s="10">
        <f>IFERROR(INDEX(Lotes!$E:$E,MATCH(1,(Lotes!$A:$A=A7597)*(Lotes!$C:$C=C7597),0)),"")</f>
        <v/>
      </c>
      <c r="E7597" s="14">
        <f>IF(D7597="","",D7597-TODAY())</f>
        <v/>
      </c>
      <c r="F7597">
        <f>IF(D7597="","",IF(E7597&lt;0,"VENCIDO",IF(E7597&lt;=30,"VENCE EM &lt;= 30 DIAS",IF(E7597&lt;=60,"ATENCAO (31-60 DIAS)","OK"))))</f>
        <v/>
      </c>
      <c r="G7597" s="14">
        <f>SUMIFS(Lancamentos!$G:$G,Lancamentos!$C:$C,$A7597,Lancamentos!$E:$E,$C7597,Lancamentos!$B:$B,"ENTRADA")</f>
        <v/>
      </c>
      <c r="H7597" s="14">
        <f>SUMIFS(Lancamentos!$G:$G,Lancamentos!$C:$C,$A7597,Lancamentos!$E:$E,$C7597,Lancamentos!$B:$B,"SAIDA_USO")</f>
        <v/>
      </c>
      <c r="I7597" s="14">
        <f>SUMIFS(Lancamentos!$G:$G,Lancamentos!$C:$C,$A7597,Lancamentos!$E:$E,$C7597,Lancamentos!$B:$B,"SAIDA_DESCARTE")</f>
        <v/>
      </c>
      <c r="J7597" s="14">
        <f>G7597-H7597-I7597</f>
        <v/>
      </c>
      <c r="K7597">
        <f>IF(A7597="","",IF(J7597&lt;=IFERROR(VLOOKUP(A7597,Produtos!$A:$E,5,FALSE),0),"ABAIXO DO MINIMO","OK"))</f>
        <v/>
      </c>
    </row>
    <row r="7598">
      <c r="B7598">
        <f>IFERROR(VLOOKUP(A7598,Produtos!A:B,2,FALSE),"")</f>
        <v/>
      </c>
      <c r="D7598" s="10">
        <f>IFERROR(INDEX(Lotes!$E:$E,MATCH(1,(Lotes!$A:$A=A7598)*(Lotes!$C:$C=C7598),0)),"")</f>
        <v/>
      </c>
      <c r="E7598" s="14">
        <f>IF(D7598="","",D7598-TODAY())</f>
        <v/>
      </c>
      <c r="F7598">
        <f>IF(D7598="","",IF(E7598&lt;0,"VENCIDO",IF(E7598&lt;=30,"VENCE EM &lt;= 30 DIAS",IF(E7598&lt;=60,"ATENCAO (31-60 DIAS)","OK"))))</f>
        <v/>
      </c>
      <c r="G7598" s="14">
        <f>SUMIFS(Lancamentos!$G:$G,Lancamentos!$C:$C,$A7598,Lancamentos!$E:$E,$C7598,Lancamentos!$B:$B,"ENTRADA")</f>
        <v/>
      </c>
      <c r="H7598" s="14">
        <f>SUMIFS(Lancamentos!$G:$G,Lancamentos!$C:$C,$A7598,Lancamentos!$E:$E,$C7598,Lancamentos!$B:$B,"SAIDA_USO")</f>
        <v/>
      </c>
      <c r="I7598" s="14">
        <f>SUMIFS(Lancamentos!$G:$G,Lancamentos!$C:$C,$A7598,Lancamentos!$E:$E,$C7598,Lancamentos!$B:$B,"SAIDA_DESCARTE")</f>
        <v/>
      </c>
      <c r="J7598" s="14">
        <f>G7598-H7598-I7598</f>
        <v/>
      </c>
      <c r="K7598">
        <f>IF(A7598="","",IF(J7598&lt;=IFERROR(VLOOKUP(A7598,Produtos!$A:$E,5,FALSE),0),"ABAIXO DO MINIMO","OK"))</f>
        <v/>
      </c>
    </row>
    <row r="7599">
      <c r="B7599">
        <f>IFERROR(VLOOKUP(A7599,Produtos!A:B,2,FALSE),"")</f>
        <v/>
      </c>
      <c r="D7599" s="10">
        <f>IFERROR(INDEX(Lotes!$E:$E,MATCH(1,(Lotes!$A:$A=A7599)*(Lotes!$C:$C=C7599),0)),"")</f>
        <v/>
      </c>
      <c r="E7599" s="14">
        <f>IF(D7599="","",D7599-TODAY())</f>
        <v/>
      </c>
      <c r="F7599">
        <f>IF(D7599="","",IF(E7599&lt;0,"VENCIDO",IF(E7599&lt;=30,"VENCE EM &lt;= 30 DIAS",IF(E7599&lt;=60,"ATENCAO (31-60 DIAS)","OK"))))</f>
        <v/>
      </c>
      <c r="G7599" s="14">
        <f>SUMIFS(Lancamentos!$G:$G,Lancamentos!$C:$C,$A7599,Lancamentos!$E:$E,$C7599,Lancamentos!$B:$B,"ENTRADA")</f>
        <v/>
      </c>
      <c r="H7599" s="14">
        <f>SUMIFS(Lancamentos!$G:$G,Lancamentos!$C:$C,$A7599,Lancamentos!$E:$E,$C7599,Lancamentos!$B:$B,"SAIDA_USO")</f>
        <v/>
      </c>
      <c r="I7599" s="14">
        <f>SUMIFS(Lancamentos!$G:$G,Lancamentos!$C:$C,$A7599,Lancamentos!$E:$E,$C7599,Lancamentos!$B:$B,"SAIDA_DESCARTE")</f>
        <v/>
      </c>
      <c r="J7599" s="14">
        <f>G7599-H7599-I7599</f>
        <v/>
      </c>
      <c r="K7599">
        <f>IF(A7599="","",IF(J7599&lt;=IFERROR(VLOOKUP(A7599,Produtos!$A:$E,5,FALSE),0),"ABAIXO DO MINIMO","OK"))</f>
        <v/>
      </c>
    </row>
    <row r="7600">
      <c r="B7600">
        <f>IFERROR(VLOOKUP(A7600,Produtos!A:B,2,FALSE),"")</f>
        <v/>
      </c>
      <c r="D7600" s="10">
        <f>IFERROR(INDEX(Lotes!$E:$E,MATCH(1,(Lotes!$A:$A=A7600)*(Lotes!$C:$C=C7600),0)),"")</f>
        <v/>
      </c>
      <c r="E7600" s="14">
        <f>IF(D7600="","",D7600-TODAY())</f>
        <v/>
      </c>
      <c r="F7600">
        <f>IF(D7600="","",IF(E7600&lt;0,"VENCIDO",IF(E7600&lt;=30,"VENCE EM &lt;= 30 DIAS",IF(E7600&lt;=60,"ATENCAO (31-60 DIAS)","OK"))))</f>
        <v/>
      </c>
      <c r="G7600" s="14">
        <f>SUMIFS(Lancamentos!$G:$G,Lancamentos!$C:$C,$A7600,Lancamentos!$E:$E,$C7600,Lancamentos!$B:$B,"ENTRADA")</f>
        <v/>
      </c>
      <c r="H7600" s="14">
        <f>SUMIFS(Lancamentos!$G:$G,Lancamentos!$C:$C,$A7600,Lancamentos!$E:$E,$C7600,Lancamentos!$B:$B,"SAIDA_USO")</f>
        <v/>
      </c>
      <c r="I7600" s="14">
        <f>SUMIFS(Lancamentos!$G:$G,Lancamentos!$C:$C,$A7600,Lancamentos!$E:$E,$C7600,Lancamentos!$B:$B,"SAIDA_DESCARTE")</f>
        <v/>
      </c>
      <c r="J7600" s="14">
        <f>G7600-H7600-I7600</f>
        <v/>
      </c>
      <c r="K7600">
        <f>IF(A7600="","",IF(J7600&lt;=IFERROR(VLOOKUP(A7600,Produtos!$A:$E,5,FALSE),0),"ABAIXO DO MINIMO","OK"))</f>
        <v/>
      </c>
    </row>
    <row r="7601">
      <c r="B7601">
        <f>IFERROR(VLOOKUP(A7601,Produtos!A:B,2,FALSE),"")</f>
        <v/>
      </c>
      <c r="D7601" s="10">
        <f>IFERROR(INDEX(Lotes!$E:$E,MATCH(1,(Lotes!$A:$A=A7601)*(Lotes!$C:$C=C7601),0)),"")</f>
        <v/>
      </c>
      <c r="E7601" s="14">
        <f>IF(D7601="","",D7601-TODAY())</f>
        <v/>
      </c>
      <c r="F7601">
        <f>IF(D7601="","",IF(E7601&lt;0,"VENCIDO",IF(E7601&lt;=30,"VENCE EM &lt;= 30 DIAS",IF(E7601&lt;=60,"ATENCAO (31-60 DIAS)","OK"))))</f>
        <v/>
      </c>
      <c r="G7601" s="14">
        <f>SUMIFS(Lancamentos!$G:$G,Lancamentos!$C:$C,$A7601,Lancamentos!$E:$E,$C7601,Lancamentos!$B:$B,"ENTRADA")</f>
        <v/>
      </c>
      <c r="H7601" s="14">
        <f>SUMIFS(Lancamentos!$G:$G,Lancamentos!$C:$C,$A7601,Lancamentos!$E:$E,$C7601,Lancamentos!$B:$B,"SAIDA_USO")</f>
        <v/>
      </c>
      <c r="I7601" s="14">
        <f>SUMIFS(Lancamentos!$G:$G,Lancamentos!$C:$C,$A7601,Lancamentos!$E:$E,$C7601,Lancamentos!$B:$B,"SAIDA_DESCARTE")</f>
        <v/>
      </c>
      <c r="J7601" s="14">
        <f>G7601-H7601-I7601</f>
        <v/>
      </c>
      <c r="K7601">
        <f>IF(A7601="","",IF(J7601&lt;=IFERROR(VLOOKUP(A7601,Produtos!$A:$E,5,FALSE),0),"ABAIXO DO MINIMO","OK"))</f>
        <v/>
      </c>
    </row>
    <row r="7602">
      <c r="B7602">
        <f>IFERROR(VLOOKUP(A7602,Produtos!A:B,2,FALSE),"")</f>
        <v/>
      </c>
      <c r="D7602" s="10">
        <f>IFERROR(INDEX(Lotes!$E:$E,MATCH(1,(Lotes!$A:$A=A7602)*(Lotes!$C:$C=C7602),0)),"")</f>
        <v/>
      </c>
      <c r="E7602" s="14">
        <f>IF(D7602="","",D7602-TODAY())</f>
        <v/>
      </c>
      <c r="F7602">
        <f>IF(D7602="","",IF(E7602&lt;0,"VENCIDO",IF(E7602&lt;=30,"VENCE EM &lt;= 30 DIAS",IF(E7602&lt;=60,"ATENCAO (31-60 DIAS)","OK"))))</f>
        <v/>
      </c>
      <c r="G7602" s="14">
        <f>SUMIFS(Lancamentos!$G:$G,Lancamentos!$C:$C,$A7602,Lancamentos!$E:$E,$C7602,Lancamentos!$B:$B,"ENTRADA")</f>
        <v/>
      </c>
      <c r="H7602" s="14">
        <f>SUMIFS(Lancamentos!$G:$G,Lancamentos!$C:$C,$A7602,Lancamentos!$E:$E,$C7602,Lancamentos!$B:$B,"SAIDA_USO")</f>
        <v/>
      </c>
      <c r="I7602" s="14">
        <f>SUMIFS(Lancamentos!$G:$G,Lancamentos!$C:$C,$A7602,Lancamentos!$E:$E,$C7602,Lancamentos!$B:$B,"SAIDA_DESCARTE")</f>
        <v/>
      </c>
      <c r="J7602" s="14">
        <f>G7602-H7602-I7602</f>
        <v/>
      </c>
      <c r="K7602">
        <f>IF(A7602="","",IF(J7602&lt;=IFERROR(VLOOKUP(A7602,Produtos!$A:$E,5,FALSE),0),"ABAIXO DO MINIMO","OK"))</f>
        <v/>
      </c>
    </row>
    <row r="7603">
      <c r="B7603">
        <f>IFERROR(VLOOKUP(A7603,Produtos!A:B,2,FALSE),"")</f>
        <v/>
      </c>
      <c r="D7603" s="10">
        <f>IFERROR(INDEX(Lotes!$E:$E,MATCH(1,(Lotes!$A:$A=A7603)*(Lotes!$C:$C=C7603),0)),"")</f>
        <v/>
      </c>
      <c r="E7603" s="14">
        <f>IF(D7603="","",D7603-TODAY())</f>
        <v/>
      </c>
      <c r="F7603">
        <f>IF(D7603="","",IF(E7603&lt;0,"VENCIDO",IF(E7603&lt;=30,"VENCE EM &lt;= 30 DIAS",IF(E7603&lt;=60,"ATENCAO (31-60 DIAS)","OK"))))</f>
        <v/>
      </c>
      <c r="G7603" s="14">
        <f>SUMIFS(Lancamentos!$G:$G,Lancamentos!$C:$C,$A7603,Lancamentos!$E:$E,$C7603,Lancamentos!$B:$B,"ENTRADA")</f>
        <v/>
      </c>
      <c r="H7603" s="14">
        <f>SUMIFS(Lancamentos!$G:$G,Lancamentos!$C:$C,$A7603,Lancamentos!$E:$E,$C7603,Lancamentos!$B:$B,"SAIDA_USO")</f>
        <v/>
      </c>
      <c r="I7603" s="14">
        <f>SUMIFS(Lancamentos!$G:$G,Lancamentos!$C:$C,$A7603,Lancamentos!$E:$E,$C7603,Lancamentos!$B:$B,"SAIDA_DESCARTE")</f>
        <v/>
      </c>
      <c r="J7603" s="14">
        <f>G7603-H7603-I7603</f>
        <v/>
      </c>
      <c r="K7603">
        <f>IF(A7603="","",IF(J7603&lt;=IFERROR(VLOOKUP(A7603,Produtos!$A:$E,5,FALSE),0),"ABAIXO DO MINIMO","OK"))</f>
        <v/>
      </c>
    </row>
    <row r="7604">
      <c r="B7604">
        <f>IFERROR(VLOOKUP(A7604,Produtos!A:B,2,FALSE),"")</f>
        <v/>
      </c>
      <c r="D7604" s="10">
        <f>IFERROR(INDEX(Lotes!$E:$E,MATCH(1,(Lotes!$A:$A=A7604)*(Lotes!$C:$C=C7604),0)),"")</f>
        <v/>
      </c>
      <c r="E7604" s="14">
        <f>IF(D7604="","",D7604-TODAY())</f>
        <v/>
      </c>
      <c r="F7604">
        <f>IF(D7604="","",IF(E7604&lt;0,"VENCIDO",IF(E7604&lt;=30,"VENCE EM &lt;= 30 DIAS",IF(E7604&lt;=60,"ATENCAO (31-60 DIAS)","OK"))))</f>
        <v/>
      </c>
      <c r="G7604" s="14">
        <f>SUMIFS(Lancamentos!$G:$G,Lancamentos!$C:$C,$A7604,Lancamentos!$E:$E,$C7604,Lancamentos!$B:$B,"ENTRADA")</f>
        <v/>
      </c>
      <c r="H7604" s="14">
        <f>SUMIFS(Lancamentos!$G:$G,Lancamentos!$C:$C,$A7604,Lancamentos!$E:$E,$C7604,Lancamentos!$B:$B,"SAIDA_USO")</f>
        <v/>
      </c>
      <c r="I7604" s="14">
        <f>SUMIFS(Lancamentos!$G:$G,Lancamentos!$C:$C,$A7604,Lancamentos!$E:$E,$C7604,Lancamentos!$B:$B,"SAIDA_DESCARTE")</f>
        <v/>
      </c>
      <c r="J7604" s="14">
        <f>G7604-H7604-I7604</f>
        <v/>
      </c>
      <c r="K7604">
        <f>IF(A7604="","",IF(J7604&lt;=IFERROR(VLOOKUP(A7604,Produtos!$A:$E,5,FALSE),0),"ABAIXO DO MINIMO","OK"))</f>
        <v/>
      </c>
    </row>
    <row r="7605">
      <c r="B7605">
        <f>IFERROR(VLOOKUP(A7605,Produtos!A:B,2,FALSE),"")</f>
        <v/>
      </c>
      <c r="D7605" s="10">
        <f>IFERROR(INDEX(Lotes!$E:$E,MATCH(1,(Lotes!$A:$A=A7605)*(Lotes!$C:$C=C7605),0)),"")</f>
        <v/>
      </c>
      <c r="E7605" s="14">
        <f>IF(D7605="","",D7605-TODAY())</f>
        <v/>
      </c>
      <c r="F7605">
        <f>IF(D7605="","",IF(E7605&lt;0,"VENCIDO",IF(E7605&lt;=30,"VENCE EM &lt;= 30 DIAS",IF(E7605&lt;=60,"ATENCAO (31-60 DIAS)","OK"))))</f>
        <v/>
      </c>
      <c r="G7605" s="14">
        <f>SUMIFS(Lancamentos!$G:$G,Lancamentos!$C:$C,$A7605,Lancamentos!$E:$E,$C7605,Lancamentos!$B:$B,"ENTRADA")</f>
        <v/>
      </c>
      <c r="H7605" s="14">
        <f>SUMIFS(Lancamentos!$G:$G,Lancamentos!$C:$C,$A7605,Lancamentos!$E:$E,$C7605,Lancamentos!$B:$B,"SAIDA_USO")</f>
        <v/>
      </c>
      <c r="I7605" s="14">
        <f>SUMIFS(Lancamentos!$G:$G,Lancamentos!$C:$C,$A7605,Lancamentos!$E:$E,$C7605,Lancamentos!$B:$B,"SAIDA_DESCARTE")</f>
        <v/>
      </c>
      <c r="J7605" s="14">
        <f>G7605-H7605-I7605</f>
        <v/>
      </c>
      <c r="K7605">
        <f>IF(A7605="","",IF(J7605&lt;=IFERROR(VLOOKUP(A7605,Produtos!$A:$E,5,FALSE),0),"ABAIXO DO MINIMO","OK"))</f>
        <v/>
      </c>
    </row>
    <row r="7606">
      <c r="B7606">
        <f>IFERROR(VLOOKUP(A7606,Produtos!A:B,2,FALSE),"")</f>
        <v/>
      </c>
      <c r="D7606" s="10">
        <f>IFERROR(INDEX(Lotes!$E:$E,MATCH(1,(Lotes!$A:$A=A7606)*(Lotes!$C:$C=C7606),0)),"")</f>
        <v/>
      </c>
      <c r="E7606" s="14">
        <f>IF(D7606="","",D7606-TODAY())</f>
        <v/>
      </c>
      <c r="F7606">
        <f>IF(D7606="","",IF(E7606&lt;0,"VENCIDO",IF(E7606&lt;=30,"VENCE EM &lt;= 30 DIAS",IF(E7606&lt;=60,"ATENCAO (31-60 DIAS)","OK"))))</f>
        <v/>
      </c>
      <c r="G7606" s="14">
        <f>SUMIFS(Lancamentos!$G:$G,Lancamentos!$C:$C,$A7606,Lancamentos!$E:$E,$C7606,Lancamentos!$B:$B,"ENTRADA")</f>
        <v/>
      </c>
      <c r="H7606" s="14">
        <f>SUMIFS(Lancamentos!$G:$G,Lancamentos!$C:$C,$A7606,Lancamentos!$E:$E,$C7606,Lancamentos!$B:$B,"SAIDA_USO")</f>
        <v/>
      </c>
      <c r="I7606" s="14">
        <f>SUMIFS(Lancamentos!$G:$G,Lancamentos!$C:$C,$A7606,Lancamentos!$E:$E,$C7606,Lancamentos!$B:$B,"SAIDA_DESCARTE")</f>
        <v/>
      </c>
      <c r="J7606" s="14">
        <f>G7606-H7606-I7606</f>
        <v/>
      </c>
      <c r="K7606">
        <f>IF(A7606="","",IF(J7606&lt;=IFERROR(VLOOKUP(A7606,Produtos!$A:$E,5,FALSE),0),"ABAIXO DO MINIMO","OK"))</f>
        <v/>
      </c>
    </row>
    <row r="7607">
      <c r="B7607">
        <f>IFERROR(VLOOKUP(A7607,Produtos!A:B,2,FALSE),"")</f>
        <v/>
      </c>
      <c r="D7607" s="10">
        <f>IFERROR(INDEX(Lotes!$E:$E,MATCH(1,(Lotes!$A:$A=A7607)*(Lotes!$C:$C=C7607),0)),"")</f>
        <v/>
      </c>
      <c r="E7607" s="14">
        <f>IF(D7607="","",D7607-TODAY())</f>
        <v/>
      </c>
      <c r="F7607">
        <f>IF(D7607="","",IF(E7607&lt;0,"VENCIDO",IF(E7607&lt;=30,"VENCE EM &lt;= 30 DIAS",IF(E7607&lt;=60,"ATENCAO (31-60 DIAS)","OK"))))</f>
        <v/>
      </c>
      <c r="G7607" s="14">
        <f>SUMIFS(Lancamentos!$G:$G,Lancamentos!$C:$C,$A7607,Lancamentos!$E:$E,$C7607,Lancamentos!$B:$B,"ENTRADA")</f>
        <v/>
      </c>
      <c r="H7607" s="14">
        <f>SUMIFS(Lancamentos!$G:$G,Lancamentos!$C:$C,$A7607,Lancamentos!$E:$E,$C7607,Lancamentos!$B:$B,"SAIDA_USO")</f>
        <v/>
      </c>
      <c r="I7607" s="14">
        <f>SUMIFS(Lancamentos!$G:$G,Lancamentos!$C:$C,$A7607,Lancamentos!$E:$E,$C7607,Lancamentos!$B:$B,"SAIDA_DESCARTE")</f>
        <v/>
      </c>
      <c r="J7607" s="14">
        <f>G7607-H7607-I7607</f>
        <v/>
      </c>
      <c r="K7607">
        <f>IF(A7607="","",IF(J7607&lt;=IFERROR(VLOOKUP(A7607,Produtos!$A:$E,5,FALSE),0),"ABAIXO DO MINIMO","OK"))</f>
        <v/>
      </c>
    </row>
    <row r="7608">
      <c r="B7608">
        <f>IFERROR(VLOOKUP(A7608,Produtos!A:B,2,FALSE),"")</f>
        <v/>
      </c>
      <c r="D7608" s="10">
        <f>IFERROR(INDEX(Lotes!$E:$E,MATCH(1,(Lotes!$A:$A=A7608)*(Lotes!$C:$C=C7608),0)),"")</f>
        <v/>
      </c>
      <c r="E7608" s="14">
        <f>IF(D7608="","",D7608-TODAY())</f>
        <v/>
      </c>
      <c r="F7608">
        <f>IF(D7608="","",IF(E7608&lt;0,"VENCIDO",IF(E7608&lt;=30,"VENCE EM &lt;= 30 DIAS",IF(E7608&lt;=60,"ATENCAO (31-60 DIAS)","OK"))))</f>
        <v/>
      </c>
      <c r="G7608" s="14">
        <f>SUMIFS(Lancamentos!$G:$G,Lancamentos!$C:$C,$A7608,Lancamentos!$E:$E,$C7608,Lancamentos!$B:$B,"ENTRADA")</f>
        <v/>
      </c>
      <c r="H7608" s="14">
        <f>SUMIFS(Lancamentos!$G:$G,Lancamentos!$C:$C,$A7608,Lancamentos!$E:$E,$C7608,Lancamentos!$B:$B,"SAIDA_USO")</f>
        <v/>
      </c>
      <c r="I7608" s="14">
        <f>SUMIFS(Lancamentos!$G:$G,Lancamentos!$C:$C,$A7608,Lancamentos!$E:$E,$C7608,Lancamentos!$B:$B,"SAIDA_DESCARTE")</f>
        <v/>
      </c>
      <c r="J7608" s="14">
        <f>G7608-H7608-I7608</f>
        <v/>
      </c>
      <c r="K7608">
        <f>IF(A7608="","",IF(J7608&lt;=IFERROR(VLOOKUP(A7608,Produtos!$A:$E,5,FALSE),0),"ABAIXO DO MINIMO","OK"))</f>
        <v/>
      </c>
    </row>
    <row r="7609">
      <c r="B7609">
        <f>IFERROR(VLOOKUP(A7609,Produtos!A:B,2,FALSE),"")</f>
        <v/>
      </c>
      <c r="D7609" s="10">
        <f>IFERROR(INDEX(Lotes!$E:$E,MATCH(1,(Lotes!$A:$A=A7609)*(Lotes!$C:$C=C7609),0)),"")</f>
        <v/>
      </c>
      <c r="E7609" s="14">
        <f>IF(D7609="","",D7609-TODAY())</f>
        <v/>
      </c>
      <c r="F7609">
        <f>IF(D7609="","",IF(E7609&lt;0,"VENCIDO",IF(E7609&lt;=30,"VENCE EM &lt;= 30 DIAS",IF(E7609&lt;=60,"ATENCAO (31-60 DIAS)","OK"))))</f>
        <v/>
      </c>
      <c r="G7609" s="14">
        <f>SUMIFS(Lancamentos!$G:$G,Lancamentos!$C:$C,$A7609,Lancamentos!$E:$E,$C7609,Lancamentos!$B:$B,"ENTRADA")</f>
        <v/>
      </c>
      <c r="H7609" s="14">
        <f>SUMIFS(Lancamentos!$G:$G,Lancamentos!$C:$C,$A7609,Lancamentos!$E:$E,$C7609,Lancamentos!$B:$B,"SAIDA_USO")</f>
        <v/>
      </c>
      <c r="I7609" s="14">
        <f>SUMIFS(Lancamentos!$G:$G,Lancamentos!$C:$C,$A7609,Lancamentos!$E:$E,$C7609,Lancamentos!$B:$B,"SAIDA_DESCARTE")</f>
        <v/>
      </c>
      <c r="J7609" s="14">
        <f>G7609-H7609-I7609</f>
        <v/>
      </c>
      <c r="K7609">
        <f>IF(A7609="","",IF(J7609&lt;=IFERROR(VLOOKUP(A7609,Produtos!$A:$E,5,FALSE),0),"ABAIXO DO MINIMO","OK"))</f>
        <v/>
      </c>
    </row>
    <row r="7610">
      <c r="B7610">
        <f>IFERROR(VLOOKUP(A7610,Produtos!A:B,2,FALSE),"")</f>
        <v/>
      </c>
      <c r="D7610" s="10">
        <f>IFERROR(INDEX(Lotes!$E:$E,MATCH(1,(Lotes!$A:$A=A7610)*(Lotes!$C:$C=C7610),0)),"")</f>
        <v/>
      </c>
      <c r="E7610" s="14">
        <f>IF(D7610="","",D7610-TODAY())</f>
        <v/>
      </c>
      <c r="F7610">
        <f>IF(D7610="","",IF(E7610&lt;0,"VENCIDO",IF(E7610&lt;=30,"VENCE EM &lt;= 30 DIAS",IF(E7610&lt;=60,"ATENCAO (31-60 DIAS)","OK"))))</f>
        <v/>
      </c>
      <c r="G7610" s="14">
        <f>SUMIFS(Lancamentos!$G:$G,Lancamentos!$C:$C,$A7610,Lancamentos!$E:$E,$C7610,Lancamentos!$B:$B,"ENTRADA")</f>
        <v/>
      </c>
      <c r="H7610" s="14">
        <f>SUMIFS(Lancamentos!$G:$G,Lancamentos!$C:$C,$A7610,Lancamentos!$E:$E,$C7610,Lancamentos!$B:$B,"SAIDA_USO")</f>
        <v/>
      </c>
      <c r="I7610" s="14">
        <f>SUMIFS(Lancamentos!$G:$G,Lancamentos!$C:$C,$A7610,Lancamentos!$E:$E,$C7610,Lancamentos!$B:$B,"SAIDA_DESCARTE")</f>
        <v/>
      </c>
      <c r="J7610" s="14">
        <f>G7610-H7610-I7610</f>
        <v/>
      </c>
      <c r="K7610">
        <f>IF(A7610="","",IF(J7610&lt;=IFERROR(VLOOKUP(A7610,Produtos!$A:$E,5,FALSE),0),"ABAIXO DO MINIMO","OK"))</f>
        <v/>
      </c>
    </row>
    <row r="7611">
      <c r="B7611">
        <f>IFERROR(VLOOKUP(A7611,Produtos!A:B,2,FALSE),"")</f>
        <v/>
      </c>
      <c r="D7611" s="10">
        <f>IFERROR(INDEX(Lotes!$E:$E,MATCH(1,(Lotes!$A:$A=A7611)*(Lotes!$C:$C=C7611),0)),"")</f>
        <v/>
      </c>
      <c r="E7611" s="14">
        <f>IF(D7611="","",D7611-TODAY())</f>
        <v/>
      </c>
      <c r="F7611">
        <f>IF(D7611="","",IF(E7611&lt;0,"VENCIDO",IF(E7611&lt;=30,"VENCE EM &lt;= 30 DIAS",IF(E7611&lt;=60,"ATENCAO (31-60 DIAS)","OK"))))</f>
        <v/>
      </c>
      <c r="G7611" s="14">
        <f>SUMIFS(Lancamentos!$G:$G,Lancamentos!$C:$C,$A7611,Lancamentos!$E:$E,$C7611,Lancamentos!$B:$B,"ENTRADA")</f>
        <v/>
      </c>
      <c r="H7611" s="14">
        <f>SUMIFS(Lancamentos!$G:$G,Lancamentos!$C:$C,$A7611,Lancamentos!$E:$E,$C7611,Lancamentos!$B:$B,"SAIDA_USO")</f>
        <v/>
      </c>
      <c r="I7611" s="14">
        <f>SUMIFS(Lancamentos!$G:$G,Lancamentos!$C:$C,$A7611,Lancamentos!$E:$E,$C7611,Lancamentos!$B:$B,"SAIDA_DESCARTE")</f>
        <v/>
      </c>
      <c r="J7611" s="14">
        <f>G7611-H7611-I7611</f>
        <v/>
      </c>
      <c r="K7611">
        <f>IF(A7611="","",IF(J7611&lt;=IFERROR(VLOOKUP(A7611,Produtos!$A:$E,5,FALSE),0),"ABAIXO DO MINIMO","OK"))</f>
        <v/>
      </c>
    </row>
    <row r="7612">
      <c r="B7612">
        <f>IFERROR(VLOOKUP(A7612,Produtos!A:B,2,FALSE),"")</f>
        <v/>
      </c>
      <c r="D7612" s="10">
        <f>IFERROR(INDEX(Lotes!$E:$E,MATCH(1,(Lotes!$A:$A=A7612)*(Lotes!$C:$C=C7612),0)),"")</f>
        <v/>
      </c>
      <c r="E7612" s="14">
        <f>IF(D7612="","",D7612-TODAY())</f>
        <v/>
      </c>
      <c r="F7612">
        <f>IF(D7612="","",IF(E7612&lt;0,"VENCIDO",IF(E7612&lt;=30,"VENCE EM &lt;= 30 DIAS",IF(E7612&lt;=60,"ATENCAO (31-60 DIAS)","OK"))))</f>
        <v/>
      </c>
      <c r="G7612" s="14">
        <f>SUMIFS(Lancamentos!$G:$G,Lancamentos!$C:$C,$A7612,Lancamentos!$E:$E,$C7612,Lancamentos!$B:$B,"ENTRADA")</f>
        <v/>
      </c>
      <c r="H7612" s="14">
        <f>SUMIFS(Lancamentos!$G:$G,Lancamentos!$C:$C,$A7612,Lancamentos!$E:$E,$C7612,Lancamentos!$B:$B,"SAIDA_USO")</f>
        <v/>
      </c>
      <c r="I7612" s="14">
        <f>SUMIFS(Lancamentos!$G:$G,Lancamentos!$C:$C,$A7612,Lancamentos!$E:$E,$C7612,Lancamentos!$B:$B,"SAIDA_DESCARTE")</f>
        <v/>
      </c>
      <c r="J7612" s="14">
        <f>G7612-H7612-I7612</f>
        <v/>
      </c>
      <c r="K7612">
        <f>IF(A7612="","",IF(J7612&lt;=IFERROR(VLOOKUP(A7612,Produtos!$A:$E,5,FALSE),0),"ABAIXO DO MINIMO","OK"))</f>
        <v/>
      </c>
    </row>
    <row r="7613">
      <c r="B7613">
        <f>IFERROR(VLOOKUP(A7613,Produtos!A:B,2,FALSE),"")</f>
        <v/>
      </c>
      <c r="D7613" s="10">
        <f>IFERROR(INDEX(Lotes!$E:$E,MATCH(1,(Lotes!$A:$A=A7613)*(Lotes!$C:$C=C7613),0)),"")</f>
        <v/>
      </c>
      <c r="E7613" s="14">
        <f>IF(D7613="","",D7613-TODAY())</f>
        <v/>
      </c>
      <c r="F7613">
        <f>IF(D7613="","",IF(E7613&lt;0,"VENCIDO",IF(E7613&lt;=30,"VENCE EM &lt;= 30 DIAS",IF(E7613&lt;=60,"ATENCAO (31-60 DIAS)","OK"))))</f>
        <v/>
      </c>
      <c r="G7613" s="14">
        <f>SUMIFS(Lancamentos!$G:$G,Lancamentos!$C:$C,$A7613,Lancamentos!$E:$E,$C7613,Lancamentos!$B:$B,"ENTRADA")</f>
        <v/>
      </c>
      <c r="H7613" s="14">
        <f>SUMIFS(Lancamentos!$G:$G,Lancamentos!$C:$C,$A7613,Lancamentos!$E:$E,$C7613,Lancamentos!$B:$B,"SAIDA_USO")</f>
        <v/>
      </c>
      <c r="I7613" s="14">
        <f>SUMIFS(Lancamentos!$G:$G,Lancamentos!$C:$C,$A7613,Lancamentos!$E:$E,$C7613,Lancamentos!$B:$B,"SAIDA_DESCARTE")</f>
        <v/>
      </c>
      <c r="J7613" s="14">
        <f>G7613-H7613-I7613</f>
        <v/>
      </c>
      <c r="K7613">
        <f>IF(A7613="","",IF(J7613&lt;=IFERROR(VLOOKUP(A7613,Produtos!$A:$E,5,FALSE),0),"ABAIXO DO MINIMO","OK"))</f>
        <v/>
      </c>
    </row>
    <row r="7614">
      <c r="B7614">
        <f>IFERROR(VLOOKUP(A7614,Produtos!A:B,2,FALSE),"")</f>
        <v/>
      </c>
      <c r="D7614" s="10">
        <f>IFERROR(INDEX(Lotes!$E:$E,MATCH(1,(Lotes!$A:$A=A7614)*(Lotes!$C:$C=C7614),0)),"")</f>
        <v/>
      </c>
      <c r="E7614" s="14">
        <f>IF(D7614="","",D7614-TODAY())</f>
        <v/>
      </c>
      <c r="F7614">
        <f>IF(D7614="","",IF(E7614&lt;0,"VENCIDO",IF(E7614&lt;=30,"VENCE EM &lt;= 30 DIAS",IF(E7614&lt;=60,"ATENCAO (31-60 DIAS)","OK"))))</f>
        <v/>
      </c>
      <c r="G7614" s="14">
        <f>SUMIFS(Lancamentos!$G:$G,Lancamentos!$C:$C,$A7614,Lancamentos!$E:$E,$C7614,Lancamentos!$B:$B,"ENTRADA")</f>
        <v/>
      </c>
      <c r="H7614" s="14">
        <f>SUMIFS(Lancamentos!$G:$G,Lancamentos!$C:$C,$A7614,Lancamentos!$E:$E,$C7614,Lancamentos!$B:$B,"SAIDA_USO")</f>
        <v/>
      </c>
      <c r="I7614" s="14">
        <f>SUMIFS(Lancamentos!$G:$G,Lancamentos!$C:$C,$A7614,Lancamentos!$E:$E,$C7614,Lancamentos!$B:$B,"SAIDA_DESCARTE")</f>
        <v/>
      </c>
      <c r="J7614" s="14">
        <f>G7614-H7614-I7614</f>
        <v/>
      </c>
      <c r="K7614">
        <f>IF(A7614="","",IF(J7614&lt;=IFERROR(VLOOKUP(A7614,Produtos!$A:$E,5,FALSE),0),"ABAIXO DO MINIMO","OK"))</f>
        <v/>
      </c>
    </row>
    <row r="7615">
      <c r="B7615">
        <f>IFERROR(VLOOKUP(A7615,Produtos!A:B,2,FALSE),"")</f>
        <v/>
      </c>
      <c r="D7615" s="10">
        <f>IFERROR(INDEX(Lotes!$E:$E,MATCH(1,(Lotes!$A:$A=A7615)*(Lotes!$C:$C=C7615),0)),"")</f>
        <v/>
      </c>
      <c r="E7615" s="14">
        <f>IF(D7615="","",D7615-TODAY())</f>
        <v/>
      </c>
      <c r="F7615">
        <f>IF(D7615="","",IF(E7615&lt;0,"VENCIDO",IF(E7615&lt;=30,"VENCE EM &lt;= 30 DIAS",IF(E7615&lt;=60,"ATENCAO (31-60 DIAS)","OK"))))</f>
        <v/>
      </c>
      <c r="G7615" s="14">
        <f>SUMIFS(Lancamentos!$G:$G,Lancamentos!$C:$C,$A7615,Lancamentos!$E:$E,$C7615,Lancamentos!$B:$B,"ENTRADA")</f>
        <v/>
      </c>
      <c r="H7615" s="14">
        <f>SUMIFS(Lancamentos!$G:$G,Lancamentos!$C:$C,$A7615,Lancamentos!$E:$E,$C7615,Lancamentos!$B:$B,"SAIDA_USO")</f>
        <v/>
      </c>
      <c r="I7615" s="14">
        <f>SUMIFS(Lancamentos!$G:$G,Lancamentos!$C:$C,$A7615,Lancamentos!$E:$E,$C7615,Lancamentos!$B:$B,"SAIDA_DESCARTE")</f>
        <v/>
      </c>
      <c r="J7615" s="14">
        <f>G7615-H7615-I7615</f>
        <v/>
      </c>
      <c r="K7615">
        <f>IF(A7615="","",IF(J7615&lt;=IFERROR(VLOOKUP(A7615,Produtos!$A:$E,5,FALSE),0),"ABAIXO DO MINIMO","OK"))</f>
        <v/>
      </c>
    </row>
    <row r="7616">
      <c r="B7616">
        <f>IFERROR(VLOOKUP(A7616,Produtos!A:B,2,FALSE),"")</f>
        <v/>
      </c>
      <c r="D7616" s="10">
        <f>IFERROR(INDEX(Lotes!$E:$E,MATCH(1,(Lotes!$A:$A=A7616)*(Lotes!$C:$C=C7616),0)),"")</f>
        <v/>
      </c>
      <c r="E7616" s="14">
        <f>IF(D7616="","",D7616-TODAY())</f>
        <v/>
      </c>
      <c r="F7616">
        <f>IF(D7616="","",IF(E7616&lt;0,"VENCIDO",IF(E7616&lt;=30,"VENCE EM &lt;= 30 DIAS",IF(E7616&lt;=60,"ATENCAO (31-60 DIAS)","OK"))))</f>
        <v/>
      </c>
      <c r="G7616" s="14">
        <f>SUMIFS(Lancamentos!$G:$G,Lancamentos!$C:$C,$A7616,Lancamentos!$E:$E,$C7616,Lancamentos!$B:$B,"ENTRADA")</f>
        <v/>
      </c>
      <c r="H7616" s="14">
        <f>SUMIFS(Lancamentos!$G:$G,Lancamentos!$C:$C,$A7616,Lancamentos!$E:$E,$C7616,Lancamentos!$B:$B,"SAIDA_USO")</f>
        <v/>
      </c>
      <c r="I7616" s="14">
        <f>SUMIFS(Lancamentos!$G:$G,Lancamentos!$C:$C,$A7616,Lancamentos!$E:$E,$C7616,Lancamentos!$B:$B,"SAIDA_DESCARTE")</f>
        <v/>
      </c>
      <c r="J7616" s="14">
        <f>G7616-H7616-I7616</f>
        <v/>
      </c>
      <c r="K7616">
        <f>IF(A7616="","",IF(J7616&lt;=IFERROR(VLOOKUP(A7616,Produtos!$A:$E,5,FALSE),0),"ABAIXO DO MINIMO","OK"))</f>
        <v/>
      </c>
    </row>
    <row r="7617">
      <c r="B7617">
        <f>IFERROR(VLOOKUP(A7617,Produtos!A:B,2,FALSE),"")</f>
        <v/>
      </c>
      <c r="D7617" s="10">
        <f>IFERROR(INDEX(Lotes!$E:$E,MATCH(1,(Lotes!$A:$A=A7617)*(Lotes!$C:$C=C7617),0)),"")</f>
        <v/>
      </c>
      <c r="E7617" s="14">
        <f>IF(D7617="","",D7617-TODAY())</f>
        <v/>
      </c>
      <c r="F7617">
        <f>IF(D7617="","",IF(E7617&lt;0,"VENCIDO",IF(E7617&lt;=30,"VENCE EM &lt;= 30 DIAS",IF(E7617&lt;=60,"ATENCAO (31-60 DIAS)","OK"))))</f>
        <v/>
      </c>
      <c r="G7617" s="14">
        <f>SUMIFS(Lancamentos!$G:$G,Lancamentos!$C:$C,$A7617,Lancamentos!$E:$E,$C7617,Lancamentos!$B:$B,"ENTRADA")</f>
        <v/>
      </c>
      <c r="H7617" s="14">
        <f>SUMIFS(Lancamentos!$G:$G,Lancamentos!$C:$C,$A7617,Lancamentos!$E:$E,$C7617,Lancamentos!$B:$B,"SAIDA_USO")</f>
        <v/>
      </c>
      <c r="I7617" s="14">
        <f>SUMIFS(Lancamentos!$G:$G,Lancamentos!$C:$C,$A7617,Lancamentos!$E:$E,$C7617,Lancamentos!$B:$B,"SAIDA_DESCARTE")</f>
        <v/>
      </c>
      <c r="J7617" s="14">
        <f>G7617-H7617-I7617</f>
        <v/>
      </c>
      <c r="K7617">
        <f>IF(A7617="","",IF(J7617&lt;=IFERROR(VLOOKUP(A7617,Produtos!$A:$E,5,FALSE),0),"ABAIXO DO MINIMO","OK"))</f>
        <v/>
      </c>
    </row>
    <row r="7618">
      <c r="B7618">
        <f>IFERROR(VLOOKUP(A7618,Produtos!A:B,2,FALSE),"")</f>
        <v/>
      </c>
      <c r="D7618" s="10">
        <f>IFERROR(INDEX(Lotes!$E:$E,MATCH(1,(Lotes!$A:$A=A7618)*(Lotes!$C:$C=C7618),0)),"")</f>
        <v/>
      </c>
      <c r="E7618" s="14">
        <f>IF(D7618="","",D7618-TODAY())</f>
        <v/>
      </c>
      <c r="F7618">
        <f>IF(D7618="","",IF(E7618&lt;0,"VENCIDO",IF(E7618&lt;=30,"VENCE EM &lt;= 30 DIAS",IF(E7618&lt;=60,"ATENCAO (31-60 DIAS)","OK"))))</f>
        <v/>
      </c>
      <c r="G7618" s="14">
        <f>SUMIFS(Lancamentos!$G:$G,Lancamentos!$C:$C,$A7618,Lancamentos!$E:$E,$C7618,Lancamentos!$B:$B,"ENTRADA")</f>
        <v/>
      </c>
      <c r="H7618" s="14">
        <f>SUMIFS(Lancamentos!$G:$G,Lancamentos!$C:$C,$A7618,Lancamentos!$E:$E,$C7618,Lancamentos!$B:$B,"SAIDA_USO")</f>
        <v/>
      </c>
      <c r="I7618" s="14">
        <f>SUMIFS(Lancamentos!$G:$G,Lancamentos!$C:$C,$A7618,Lancamentos!$E:$E,$C7618,Lancamentos!$B:$B,"SAIDA_DESCARTE")</f>
        <v/>
      </c>
      <c r="J7618" s="14">
        <f>G7618-H7618-I7618</f>
        <v/>
      </c>
      <c r="K7618">
        <f>IF(A7618="","",IF(J7618&lt;=IFERROR(VLOOKUP(A7618,Produtos!$A:$E,5,FALSE),0),"ABAIXO DO MINIMO","OK"))</f>
        <v/>
      </c>
    </row>
    <row r="7619">
      <c r="B7619">
        <f>IFERROR(VLOOKUP(A7619,Produtos!A:B,2,FALSE),"")</f>
        <v/>
      </c>
      <c r="D7619" s="10">
        <f>IFERROR(INDEX(Lotes!$E:$E,MATCH(1,(Lotes!$A:$A=A7619)*(Lotes!$C:$C=C7619),0)),"")</f>
        <v/>
      </c>
      <c r="E7619" s="14">
        <f>IF(D7619="","",D7619-TODAY())</f>
        <v/>
      </c>
      <c r="F7619">
        <f>IF(D7619="","",IF(E7619&lt;0,"VENCIDO",IF(E7619&lt;=30,"VENCE EM &lt;= 30 DIAS",IF(E7619&lt;=60,"ATENCAO (31-60 DIAS)","OK"))))</f>
        <v/>
      </c>
      <c r="G7619" s="14">
        <f>SUMIFS(Lancamentos!$G:$G,Lancamentos!$C:$C,$A7619,Lancamentos!$E:$E,$C7619,Lancamentos!$B:$B,"ENTRADA")</f>
        <v/>
      </c>
      <c r="H7619" s="14">
        <f>SUMIFS(Lancamentos!$G:$G,Lancamentos!$C:$C,$A7619,Lancamentos!$E:$E,$C7619,Lancamentos!$B:$B,"SAIDA_USO")</f>
        <v/>
      </c>
      <c r="I7619" s="14">
        <f>SUMIFS(Lancamentos!$G:$G,Lancamentos!$C:$C,$A7619,Lancamentos!$E:$E,$C7619,Lancamentos!$B:$B,"SAIDA_DESCARTE")</f>
        <v/>
      </c>
      <c r="J7619" s="14">
        <f>G7619-H7619-I7619</f>
        <v/>
      </c>
      <c r="K7619">
        <f>IF(A7619="","",IF(J7619&lt;=IFERROR(VLOOKUP(A7619,Produtos!$A:$E,5,FALSE),0),"ABAIXO DO MINIMO","OK"))</f>
        <v/>
      </c>
    </row>
    <row r="7620">
      <c r="B7620">
        <f>IFERROR(VLOOKUP(A7620,Produtos!A:B,2,FALSE),"")</f>
        <v/>
      </c>
      <c r="D7620" s="10">
        <f>IFERROR(INDEX(Lotes!$E:$E,MATCH(1,(Lotes!$A:$A=A7620)*(Lotes!$C:$C=C7620),0)),"")</f>
        <v/>
      </c>
      <c r="E7620" s="14">
        <f>IF(D7620="","",D7620-TODAY())</f>
        <v/>
      </c>
      <c r="F7620">
        <f>IF(D7620="","",IF(E7620&lt;0,"VENCIDO",IF(E7620&lt;=30,"VENCE EM &lt;= 30 DIAS",IF(E7620&lt;=60,"ATENCAO (31-60 DIAS)","OK"))))</f>
        <v/>
      </c>
      <c r="G7620" s="14">
        <f>SUMIFS(Lancamentos!$G:$G,Lancamentos!$C:$C,$A7620,Lancamentos!$E:$E,$C7620,Lancamentos!$B:$B,"ENTRADA")</f>
        <v/>
      </c>
      <c r="H7620" s="14">
        <f>SUMIFS(Lancamentos!$G:$G,Lancamentos!$C:$C,$A7620,Lancamentos!$E:$E,$C7620,Lancamentos!$B:$B,"SAIDA_USO")</f>
        <v/>
      </c>
      <c r="I7620" s="14">
        <f>SUMIFS(Lancamentos!$G:$G,Lancamentos!$C:$C,$A7620,Lancamentos!$E:$E,$C7620,Lancamentos!$B:$B,"SAIDA_DESCARTE")</f>
        <v/>
      </c>
      <c r="J7620" s="14">
        <f>G7620-H7620-I7620</f>
        <v/>
      </c>
      <c r="K7620">
        <f>IF(A7620="","",IF(J7620&lt;=IFERROR(VLOOKUP(A7620,Produtos!$A:$E,5,FALSE),0),"ABAIXO DO MINIMO","OK"))</f>
        <v/>
      </c>
    </row>
    <row r="7621">
      <c r="B7621">
        <f>IFERROR(VLOOKUP(A7621,Produtos!A:B,2,FALSE),"")</f>
        <v/>
      </c>
      <c r="D7621" s="10">
        <f>IFERROR(INDEX(Lotes!$E:$E,MATCH(1,(Lotes!$A:$A=A7621)*(Lotes!$C:$C=C7621),0)),"")</f>
        <v/>
      </c>
      <c r="E7621" s="14">
        <f>IF(D7621="","",D7621-TODAY())</f>
        <v/>
      </c>
      <c r="F7621">
        <f>IF(D7621="","",IF(E7621&lt;0,"VENCIDO",IF(E7621&lt;=30,"VENCE EM &lt;= 30 DIAS",IF(E7621&lt;=60,"ATENCAO (31-60 DIAS)","OK"))))</f>
        <v/>
      </c>
      <c r="G7621" s="14">
        <f>SUMIFS(Lancamentos!$G:$G,Lancamentos!$C:$C,$A7621,Lancamentos!$E:$E,$C7621,Lancamentos!$B:$B,"ENTRADA")</f>
        <v/>
      </c>
      <c r="H7621" s="14">
        <f>SUMIFS(Lancamentos!$G:$G,Lancamentos!$C:$C,$A7621,Lancamentos!$E:$E,$C7621,Lancamentos!$B:$B,"SAIDA_USO")</f>
        <v/>
      </c>
      <c r="I7621" s="14">
        <f>SUMIFS(Lancamentos!$G:$G,Lancamentos!$C:$C,$A7621,Lancamentos!$E:$E,$C7621,Lancamentos!$B:$B,"SAIDA_DESCARTE")</f>
        <v/>
      </c>
      <c r="J7621" s="14">
        <f>G7621-H7621-I7621</f>
        <v/>
      </c>
      <c r="K7621">
        <f>IF(A7621="","",IF(J7621&lt;=IFERROR(VLOOKUP(A7621,Produtos!$A:$E,5,FALSE),0),"ABAIXO DO MINIMO","OK"))</f>
        <v/>
      </c>
    </row>
    <row r="7622">
      <c r="B7622">
        <f>IFERROR(VLOOKUP(A7622,Produtos!A:B,2,FALSE),"")</f>
        <v/>
      </c>
      <c r="D7622" s="10">
        <f>IFERROR(INDEX(Lotes!$E:$E,MATCH(1,(Lotes!$A:$A=A7622)*(Lotes!$C:$C=C7622),0)),"")</f>
        <v/>
      </c>
      <c r="E7622" s="14">
        <f>IF(D7622="","",D7622-TODAY())</f>
        <v/>
      </c>
      <c r="F7622">
        <f>IF(D7622="","",IF(E7622&lt;0,"VENCIDO",IF(E7622&lt;=30,"VENCE EM &lt;= 30 DIAS",IF(E7622&lt;=60,"ATENCAO (31-60 DIAS)","OK"))))</f>
        <v/>
      </c>
      <c r="G7622" s="14">
        <f>SUMIFS(Lancamentos!$G:$G,Lancamentos!$C:$C,$A7622,Lancamentos!$E:$E,$C7622,Lancamentos!$B:$B,"ENTRADA")</f>
        <v/>
      </c>
      <c r="H7622" s="14">
        <f>SUMIFS(Lancamentos!$G:$G,Lancamentos!$C:$C,$A7622,Lancamentos!$E:$E,$C7622,Lancamentos!$B:$B,"SAIDA_USO")</f>
        <v/>
      </c>
      <c r="I7622" s="14">
        <f>SUMIFS(Lancamentos!$G:$G,Lancamentos!$C:$C,$A7622,Lancamentos!$E:$E,$C7622,Lancamentos!$B:$B,"SAIDA_DESCARTE")</f>
        <v/>
      </c>
      <c r="J7622" s="14">
        <f>G7622-H7622-I7622</f>
        <v/>
      </c>
      <c r="K7622">
        <f>IF(A7622="","",IF(J7622&lt;=IFERROR(VLOOKUP(A7622,Produtos!$A:$E,5,FALSE),0),"ABAIXO DO MINIMO","OK"))</f>
        <v/>
      </c>
    </row>
    <row r="7623">
      <c r="B7623">
        <f>IFERROR(VLOOKUP(A7623,Produtos!A:B,2,FALSE),"")</f>
        <v/>
      </c>
      <c r="D7623" s="10">
        <f>IFERROR(INDEX(Lotes!$E:$E,MATCH(1,(Lotes!$A:$A=A7623)*(Lotes!$C:$C=C7623),0)),"")</f>
        <v/>
      </c>
      <c r="E7623" s="14">
        <f>IF(D7623="","",D7623-TODAY())</f>
        <v/>
      </c>
      <c r="F7623">
        <f>IF(D7623="","",IF(E7623&lt;0,"VENCIDO",IF(E7623&lt;=30,"VENCE EM &lt;= 30 DIAS",IF(E7623&lt;=60,"ATENCAO (31-60 DIAS)","OK"))))</f>
        <v/>
      </c>
      <c r="G7623" s="14">
        <f>SUMIFS(Lancamentos!$G:$G,Lancamentos!$C:$C,$A7623,Lancamentos!$E:$E,$C7623,Lancamentos!$B:$B,"ENTRADA")</f>
        <v/>
      </c>
      <c r="H7623" s="14">
        <f>SUMIFS(Lancamentos!$G:$G,Lancamentos!$C:$C,$A7623,Lancamentos!$E:$E,$C7623,Lancamentos!$B:$B,"SAIDA_USO")</f>
        <v/>
      </c>
      <c r="I7623" s="14">
        <f>SUMIFS(Lancamentos!$G:$G,Lancamentos!$C:$C,$A7623,Lancamentos!$E:$E,$C7623,Lancamentos!$B:$B,"SAIDA_DESCARTE")</f>
        <v/>
      </c>
      <c r="J7623" s="14">
        <f>G7623-H7623-I7623</f>
        <v/>
      </c>
      <c r="K7623">
        <f>IF(A7623="","",IF(J7623&lt;=IFERROR(VLOOKUP(A7623,Produtos!$A:$E,5,FALSE),0),"ABAIXO DO MINIMO","OK"))</f>
        <v/>
      </c>
    </row>
    <row r="7624">
      <c r="B7624">
        <f>IFERROR(VLOOKUP(A7624,Produtos!A:B,2,FALSE),"")</f>
        <v/>
      </c>
      <c r="D7624" s="10">
        <f>IFERROR(INDEX(Lotes!$E:$E,MATCH(1,(Lotes!$A:$A=A7624)*(Lotes!$C:$C=C7624),0)),"")</f>
        <v/>
      </c>
      <c r="E7624" s="14">
        <f>IF(D7624="","",D7624-TODAY())</f>
        <v/>
      </c>
      <c r="F7624">
        <f>IF(D7624="","",IF(E7624&lt;0,"VENCIDO",IF(E7624&lt;=30,"VENCE EM &lt;= 30 DIAS",IF(E7624&lt;=60,"ATENCAO (31-60 DIAS)","OK"))))</f>
        <v/>
      </c>
      <c r="G7624" s="14">
        <f>SUMIFS(Lancamentos!$G:$G,Lancamentos!$C:$C,$A7624,Lancamentos!$E:$E,$C7624,Lancamentos!$B:$B,"ENTRADA")</f>
        <v/>
      </c>
      <c r="H7624" s="14">
        <f>SUMIFS(Lancamentos!$G:$G,Lancamentos!$C:$C,$A7624,Lancamentos!$E:$E,$C7624,Lancamentos!$B:$B,"SAIDA_USO")</f>
        <v/>
      </c>
      <c r="I7624" s="14">
        <f>SUMIFS(Lancamentos!$G:$G,Lancamentos!$C:$C,$A7624,Lancamentos!$E:$E,$C7624,Lancamentos!$B:$B,"SAIDA_DESCARTE")</f>
        <v/>
      </c>
      <c r="J7624" s="14">
        <f>G7624-H7624-I7624</f>
        <v/>
      </c>
      <c r="K7624">
        <f>IF(A7624="","",IF(J7624&lt;=IFERROR(VLOOKUP(A7624,Produtos!$A:$E,5,FALSE),0),"ABAIXO DO MINIMO","OK"))</f>
        <v/>
      </c>
    </row>
    <row r="7625">
      <c r="B7625">
        <f>IFERROR(VLOOKUP(A7625,Produtos!A:B,2,FALSE),"")</f>
        <v/>
      </c>
      <c r="D7625" s="10">
        <f>IFERROR(INDEX(Lotes!$E:$E,MATCH(1,(Lotes!$A:$A=A7625)*(Lotes!$C:$C=C7625),0)),"")</f>
        <v/>
      </c>
      <c r="E7625" s="14">
        <f>IF(D7625="","",D7625-TODAY())</f>
        <v/>
      </c>
      <c r="F7625">
        <f>IF(D7625="","",IF(E7625&lt;0,"VENCIDO",IF(E7625&lt;=30,"VENCE EM &lt;= 30 DIAS",IF(E7625&lt;=60,"ATENCAO (31-60 DIAS)","OK"))))</f>
        <v/>
      </c>
      <c r="G7625" s="14">
        <f>SUMIFS(Lancamentos!$G:$G,Lancamentos!$C:$C,$A7625,Lancamentos!$E:$E,$C7625,Lancamentos!$B:$B,"ENTRADA")</f>
        <v/>
      </c>
      <c r="H7625" s="14">
        <f>SUMIFS(Lancamentos!$G:$G,Lancamentos!$C:$C,$A7625,Lancamentos!$E:$E,$C7625,Lancamentos!$B:$B,"SAIDA_USO")</f>
        <v/>
      </c>
      <c r="I7625" s="14">
        <f>SUMIFS(Lancamentos!$G:$G,Lancamentos!$C:$C,$A7625,Lancamentos!$E:$E,$C7625,Lancamentos!$B:$B,"SAIDA_DESCARTE")</f>
        <v/>
      </c>
      <c r="J7625" s="14">
        <f>G7625-H7625-I7625</f>
        <v/>
      </c>
      <c r="K7625">
        <f>IF(A7625="","",IF(J7625&lt;=IFERROR(VLOOKUP(A7625,Produtos!$A:$E,5,FALSE),0),"ABAIXO DO MINIMO","OK"))</f>
        <v/>
      </c>
    </row>
    <row r="7626">
      <c r="B7626">
        <f>IFERROR(VLOOKUP(A7626,Produtos!A:B,2,FALSE),"")</f>
        <v/>
      </c>
      <c r="D7626" s="10">
        <f>IFERROR(INDEX(Lotes!$E:$E,MATCH(1,(Lotes!$A:$A=A7626)*(Lotes!$C:$C=C7626),0)),"")</f>
        <v/>
      </c>
      <c r="E7626" s="14">
        <f>IF(D7626="","",D7626-TODAY())</f>
        <v/>
      </c>
      <c r="F7626">
        <f>IF(D7626="","",IF(E7626&lt;0,"VENCIDO",IF(E7626&lt;=30,"VENCE EM &lt;= 30 DIAS",IF(E7626&lt;=60,"ATENCAO (31-60 DIAS)","OK"))))</f>
        <v/>
      </c>
      <c r="G7626" s="14">
        <f>SUMIFS(Lancamentos!$G:$G,Lancamentos!$C:$C,$A7626,Lancamentos!$E:$E,$C7626,Lancamentos!$B:$B,"ENTRADA")</f>
        <v/>
      </c>
      <c r="H7626" s="14">
        <f>SUMIFS(Lancamentos!$G:$G,Lancamentos!$C:$C,$A7626,Lancamentos!$E:$E,$C7626,Lancamentos!$B:$B,"SAIDA_USO")</f>
        <v/>
      </c>
      <c r="I7626" s="14">
        <f>SUMIFS(Lancamentos!$G:$G,Lancamentos!$C:$C,$A7626,Lancamentos!$E:$E,$C7626,Lancamentos!$B:$B,"SAIDA_DESCARTE")</f>
        <v/>
      </c>
      <c r="J7626" s="14">
        <f>G7626-H7626-I7626</f>
        <v/>
      </c>
      <c r="K7626">
        <f>IF(A7626="","",IF(J7626&lt;=IFERROR(VLOOKUP(A7626,Produtos!$A:$E,5,FALSE),0),"ABAIXO DO MINIMO","OK"))</f>
        <v/>
      </c>
    </row>
    <row r="7627">
      <c r="B7627">
        <f>IFERROR(VLOOKUP(A7627,Produtos!A:B,2,FALSE),"")</f>
        <v/>
      </c>
      <c r="D7627" s="10">
        <f>IFERROR(INDEX(Lotes!$E:$E,MATCH(1,(Lotes!$A:$A=A7627)*(Lotes!$C:$C=C7627),0)),"")</f>
        <v/>
      </c>
      <c r="E7627" s="14">
        <f>IF(D7627="","",D7627-TODAY())</f>
        <v/>
      </c>
      <c r="F7627">
        <f>IF(D7627="","",IF(E7627&lt;0,"VENCIDO",IF(E7627&lt;=30,"VENCE EM &lt;= 30 DIAS",IF(E7627&lt;=60,"ATENCAO (31-60 DIAS)","OK"))))</f>
        <v/>
      </c>
      <c r="G7627" s="14">
        <f>SUMIFS(Lancamentos!$G:$G,Lancamentos!$C:$C,$A7627,Lancamentos!$E:$E,$C7627,Lancamentos!$B:$B,"ENTRADA")</f>
        <v/>
      </c>
      <c r="H7627" s="14">
        <f>SUMIFS(Lancamentos!$G:$G,Lancamentos!$C:$C,$A7627,Lancamentos!$E:$E,$C7627,Lancamentos!$B:$B,"SAIDA_USO")</f>
        <v/>
      </c>
      <c r="I7627" s="14">
        <f>SUMIFS(Lancamentos!$G:$G,Lancamentos!$C:$C,$A7627,Lancamentos!$E:$E,$C7627,Lancamentos!$B:$B,"SAIDA_DESCARTE")</f>
        <v/>
      </c>
      <c r="J7627" s="14">
        <f>G7627-H7627-I7627</f>
        <v/>
      </c>
      <c r="K7627">
        <f>IF(A7627="","",IF(J7627&lt;=IFERROR(VLOOKUP(A7627,Produtos!$A:$E,5,FALSE),0),"ABAIXO DO MINIMO","OK"))</f>
        <v/>
      </c>
    </row>
    <row r="7628">
      <c r="B7628">
        <f>IFERROR(VLOOKUP(A7628,Produtos!A:B,2,FALSE),"")</f>
        <v/>
      </c>
      <c r="D7628" s="10">
        <f>IFERROR(INDEX(Lotes!$E:$E,MATCH(1,(Lotes!$A:$A=A7628)*(Lotes!$C:$C=C7628),0)),"")</f>
        <v/>
      </c>
      <c r="E7628" s="14">
        <f>IF(D7628="","",D7628-TODAY())</f>
        <v/>
      </c>
      <c r="F7628">
        <f>IF(D7628="","",IF(E7628&lt;0,"VENCIDO",IF(E7628&lt;=30,"VENCE EM &lt;= 30 DIAS",IF(E7628&lt;=60,"ATENCAO (31-60 DIAS)","OK"))))</f>
        <v/>
      </c>
      <c r="G7628" s="14">
        <f>SUMIFS(Lancamentos!$G:$G,Lancamentos!$C:$C,$A7628,Lancamentos!$E:$E,$C7628,Lancamentos!$B:$B,"ENTRADA")</f>
        <v/>
      </c>
      <c r="H7628" s="14">
        <f>SUMIFS(Lancamentos!$G:$G,Lancamentos!$C:$C,$A7628,Lancamentos!$E:$E,$C7628,Lancamentos!$B:$B,"SAIDA_USO")</f>
        <v/>
      </c>
      <c r="I7628" s="14">
        <f>SUMIFS(Lancamentos!$G:$G,Lancamentos!$C:$C,$A7628,Lancamentos!$E:$E,$C7628,Lancamentos!$B:$B,"SAIDA_DESCARTE")</f>
        <v/>
      </c>
      <c r="J7628" s="14">
        <f>G7628-H7628-I7628</f>
        <v/>
      </c>
      <c r="K7628">
        <f>IF(A7628="","",IF(J7628&lt;=IFERROR(VLOOKUP(A7628,Produtos!$A:$E,5,FALSE),0),"ABAIXO DO MINIMO","OK"))</f>
        <v/>
      </c>
    </row>
    <row r="7629">
      <c r="B7629">
        <f>IFERROR(VLOOKUP(A7629,Produtos!A:B,2,FALSE),"")</f>
        <v/>
      </c>
      <c r="D7629" s="10">
        <f>IFERROR(INDEX(Lotes!$E:$E,MATCH(1,(Lotes!$A:$A=A7629)*(Lotes!$C:$C=C7629),0)),"")</f>
        <v/>
      </c>
      <c r="E7629" s="14">
        <f>IF(D7629="","",D7629-TODAY())</f>
        <v/>
      </c>
      <c r="F7629">
        <f>IF(D7629="","",IF(E7629&lt;0,"VENCIDO",IF(E7629&lt;=30,"VENCE EM &lt;= 30 DIAS",IF(E7629&lt;=60,"ATENCAO (31-60 DIAS)","OK"))))</f>
        <v/>
      </c>
      <c r="G7629" s="14">
        <f>SUMIFS(Lancamentos!$G:$G,Lancamentos!$C:$C,$A7629,Lancamentos!$E:$E,$C7629,Lancamentos!$B:$B,"ENTRADA")</f>
        <v/>
      </c>
      <c r="H7629" s="14">
        <f>SUMIFS(Lancamentos!$G:$G,Lancamentos!$C:$C,$A7629,Lancamentos!$E:$E,$C7629,Lancamentos!$B:$B,"SAIDA_USO")</f>
        <v/>
      </c>
      <c r="I7629" s="14">
        <f>SUMIFS(Lancamentos!$G:$G,Lancamentos!$C:$C,$A7629,Lancamentos!$E:$E,$C7629,Lancamentos!$B:$B,"SAIDA_DESCARTE")</f>
        <v/>
      </c>
      <c r="J7629" s="14">
        <f>G7629-H7629-I7629</f>
        <v/>
      </c>
      <c r="K7629">
        <f>IF(A7629="","",IF(J7629&lt;=IFERROR(VLOOKUP(A7629,Produtos!$A:$E,5,FALSE),0),"ABAIXO DO MINIMO","OK"))</f>
        <v/>
      </c>
    </row>
    <row r="7630">
      <c r="B7630">
        <f>IFERROR(VLOOKUP(A7630,Produtos!A:B,2,FALSE),"")</f>
        <v/>
      </c>
      <c r="D7630" s="10">
        <f>IFERROR(INDEX(Lotes!$E:$E,MATCH(1,(Lotes!$A:$A=A7630)*(Lotes!$C:$C=C7630),0)),"")</f>
        <v/>
      </c>
      <c r="E7630" s="14">
        <f>IF(D7630="","",D7630-TODAY())</f>
        <v/>
      </c>
      <c r="F7630">
        <f>IF(D7630="","",IF(E7630&lt;0,"VENCIDO",IF(E7630&lt;=30,"VENCE EM &lt;= 30 DIAS",IF(E7630&lt;=60,"ATENCAO (31-60 DIAS)","OK"))))</f>
        <v/>
      </c>
      <c r="G7630" s="14">
        <f>SUMIFS(Lancamentos!$G:$G,Lancamentos!$C:$C,$A7630,Lancamentos!$E:$E,$C7630,Lancamentos!$B:$B,"ENTRADA")</f>
        <v/>
      </c>
      <c r="H7630" s="14">
        <f>SUMIFS(Lancamentos!$G:$G,Lancamentos!$C:$C,$A7630,Lancamentos!$E:$E,$C7630,Lancamentos!$B:$B,"SAIDA_USO")</f>
        <v/>
      </c>
      <c r="I7630" s="14">
        <f>SUMIFS(Lancamentos!$G:$G,Lancamentos!$C:$C,$A7630,Lancamentos!$E:$E,$C7630,Lancamentos!$B:$B,"SAIDA_DESCARTE")</f>
        <v/>
      </c>
      <c r="J7630" s="14">
        <f>G7630-H7630-I7630</f>
        <v/>
      </c>
      <c r="K7630">
        <f>IF(A7630="","",IF(J7630&lt;=IFERROR(VLOOKUP(A7630,Produtos!$A:$E,5,FALSE),0),"ABAIXO DO MINIMO","OK"))</f>
        <v/>
      </c>
    </row>
    <row r="7631">
      <c r="B7631">
        <f>IFERROR(VLOOKUP(A7631,Produtos!A:B,2,FALSE),"")</f>
        <v/>
      </c>
      <c r="D7631" s="10">
        <f>IFERROR(INDEX(Lotes!$E:$E,MATCH(1,(Lotes!$A:$A=A7631)*(Lotes!$C:$C=C7631),0)),"")</f>
        <v/>
      </c>
      <c r="E7631" s="14">
        <f>IF(D7631="","",D7631-TODAY())</f>
        <v/>
      </c>
      <c r="F7631">
        <f>IF(D7631="","",IF(E7631&lt;0,"VENCIDO",IF(E7631&lt;=30,"VENCE EM &lt;= 30 DIAS",IF(E7631&lt;=60,"ATENCAO (31-60 DIAS)","OK"))))</f>
        <v/>
      </c>
      <c r="G7631" s="14">
        <f>SUMIFS(Lancamentos!$G:$G,Lancamentos!$C:$C,$A7631,Lancamentos!$E:$E,$C7631,Lancamentos!$B:$B,"ENTRADA")</f>
        <v/>
      </c>
      <c r="H7631" s="14">
        <f>SUMIFS(Lancamentos!$G:$G,Lancamentos!$C:$C,$A7631,Lancamentos!$E:$E,$C7631,Lancamentos!$B:$B,"SAIDA_USO")</f>
        <v/>
      </c>
      <c r="I7631" s="14">
        <f>SUMIFS(Lancamentos!$G:$G,Lancamentos!$C:$C,$A7631,Lancamentos!$E:$E,$C7631,Lancamentos!$B:$B,"SAIDA_DESCARTE")</f>
        <v/>
      </c>
      <c r="J7631" s="14">
        <f>G7631-H7631-I7631</f>
        <v/>
      </c>
      <c r="K7631">
        <f>IF(A7631="","",IF(J7631&lt;=IFERROR(VLOOKUP(A7631,Produtos!$A:$E,5,FALSE),0),"ABAIXO DO MINIMO","OK"))</f>
        <v/>
      </c>
    </row>
    <row r="7632">
      <c r="B7632">
        <f>IFERROR(VLOOKUP(A7632,Produtos!A:B,2,FALSE),"")</f>
        <v/>
      </c>
      <c r="D7632" s="10">
        <f>IFERROR(INDEX(Lotes!$E:$E,MATCH(1,(Lotes!$A:$A=A7632)*(Lotes!$C:$C=C7632),0)),"")</f>
        <v/>
      </c>
      <c r="E7632" s="14">
        <f>IF(D7632="","",D7632-TODAY())</f>
        <v/>
      </c>
      <c r="F7632">
        <f>IF(D7632="","",IF(E7632&lt;0,"VENCIDO",IF(E7632&lt;=30,"VENCE EM &lt;= 30 DIAS",IF(E7632&lt;=60,"ATENCAO (31-60 DIAS)","OK"))))</f>
        <v/>
      </c>
      <c r="G7632" s="14">
        <f>SUMIFS(Lancamentos!$G:$G,Lancamentos!$C:$C,$A7632,Lancamentos!$E:$E,$C7632,Lancamentos!$B:$B,"ENTRADA")</f>
        <v/>
      </c>
      <c r="H7632" s="14">
        <f>SUMIFS(Lancamentos!$G:$G,Lancamentos!$C:$C,$A7632,Lancamentos!$E:$E,$C7632,Lancamentos!$B:$B,"SAIDA_USO")</f>
        <v/>
      </c>
      <c r="I7632" s="14">
        <f>SUMIFS(Lancamentos!$G:$G,Lancamentos!$C:$C,$A7632,Lancamentos!$E:$E,$C7632,Lancamentos!$B:$B,"SAIDA_DESCARTE")</f>
        <v/>
      </c>
      <c r="J7632" s="14">
        <f>G7632-H7632-I7632</f>
        <v/>
      </c>
      <c r="K7632">
        <f>IF(A7632="","",IF(J7632&lt;=IFERROR(VLOOKUP(A7632,Produtos!$A:$E,5,FALSE),0),"ABAIXO DO MINIMO","OK"))</f>
        <v/>
      </c>
    </row>
    <row r="7633">
      <c r="B7633">
        <f>IFERROR(VLOOKUP(A7633,Produtos!A:B,2,FALSE),"")</f>
        <v/>
      </c>
      <c r="D7633" s="10">
        <f>IFERROR(INDEX(Lotes!$E:$E,MATCH(1,(Lotes!$A:$A=A7633)*(Lotes!$C:$C=C7633),0)),"")</f>
        <v/>
      </c>
      <c r="E7633" s="14">
        <f>IF(D7633="","",D7633-TODAY())</f>
        <v/>
      </c>
      <c r="F7633">
        <f>IF(D7633="","",IF(E7633&lt;0,"VENCIDO",IF(E7633&lt;=30,"VENCE EM &lt;= 30 DIAS",IF(E7633&lt;=60,"ATENCAO (31-60 DIAS)","OK"))))</f>
        <v/>
      </c>
      <c r="G7633" s="14">
        <f>SUMIFS(Lancamentos!$G:$G,Lancamentos!$C:$C,$A7633,Lancamentos!$E:$E,$C7633,Lancamentos!$B:$B,"ENTRADA")</f>
        <v/>
      </c>
      <c r="H7633" s="14">
        <f>SUMIFS(Lancamentos!$G:$G,Lancamentos!$C:$C,$A7633,Lancamentos!$E:$E,$C7633,Lancamentos!$B:$B,"SAIDA_USO")</f>
        <v/>
      </c>
      <c r="I7633" s="14">
        <f>SUMIFS(Lancamentos!$G:$G,Lancamentos!$C:$C,$A7633,Lancamentos!$E:$E,$C7633,Lancamentos!$B:$B,"SAIDA_DESCARTE")</f>
        <v/>
      </c>
      <c r="J7633" s="14">
        <f>G7633-H7633-I7633</f>
        <v/>
      </c>
      <c r="K7633">
        <f>IF(A7633="","",IF(J7633&lt;=IFERROR(VLOOKUP(A7633,Produtos!$A:$E,5,FALSE),0),"ABAIXO DO MINIMO","OK"))</f>
        <v/>
      </c>
    </row>
    <row r="7634">
      <c r="B7634">
        <f>IFERROR(VLOOKUP(A7634,Produtos!A:B,2,FALSE),"")</f>
        <v/>
      </c>
      <c r="D7634" s="10">
        <f>IFERROR(INDEX(Lotes!$E:$E,MATCH(1,(Lotes!$A:$A=A7634)*(Lotes!$C:$C=C7634),0)),"")</f>
        <v/>
      </c>
      <c r="E7634" s="14">
        <f>IF(D7634="","",D7634-TODAY())</f>
        <v/>
      </c>
      <c r="F7634">
        <f>IF(D7634="","",IF(E7634&lt;0,"VENCIDO",IF(E7634&lt;=30,"VENCE EM &lt;= 30 DIAS",IF(E7634&lt;=60,"ATENCAO (31-60 DIAS)","OK"))))</f>
        <v/>
      </c>
      <c r="G7634" s="14">
        <f>SUMIFS(Lancamentos!$G:$G,Lancamentos!$C:$C,$A7634,Lancamentos!$E:$E,$C7634,Lancamentos!$B:$B,"ENTRADA")</f>
        <v/>
      </c>
      <c r="H7634" s="14">
        <f>SUMIFS(Lancamentos!$G:$G,Lancamentos!$C:$C,$A7634,Lancamentos!$E:$E,$C7634,Lancamentos!$B:$B,"SAIDA_USO")</f>
        <v/>
      </c>
      <c r="I7634" s="14">
        <f>SUMIFS(Lancamentos!$G:$G,Lancamentos!$C:$C,$A7634,Lancamentos!$E:$E,$C7634,Lancamentos!$B:$B,"SAIDA_DESCARTE")</f>
        <v/>
      </c>
      <c r="J7634" s="14">
        <f>G7634-H7634-I7634</f>
        <v/>
      </c>
      <c r="K7634">
        <f>IF(A7634="","",IF(J7634&lt;=IFERROR(VLOOKUP(A7634,Produtos!$A:$E,5,FALSE),0),"ABAIXO DO MINIMO","OK"))</f>
        <v/>
      </c>
    </row>
    <row r="7635">
      <c r="B7635">
        <f>IFERROR(VLOOKUP(A7635,Produtos!A:B,2,FALSE),"")</f>
        <v/>
      </c>
      <c r="D7635" s="10">
        <f>IFERROR(INDEX(Lotes!$E:$E,MATCH(1,(Lotes!$A:$A=A7635)*(Lotes!$C:$C=C7635),0)),"")</f>
        <v/>
      </c>
      <c r="E7635" s="14">
        <f>IF(D7635="","",D7635-TODAY())</f>
        <v/>
      </c>
      <c r="F7635">
        <f>IF(D7635="","",IF(E7635&lt;0,"VENCIDO",IF(E7635&lt;=30,"VENCE EM &lt;= 30 DIAS",IF(E7635&lt;=60,"ATENCAO (31-60 DIAS)","OK"))))</f>
        <v/>
      </c>
      <c r="G7635" s="14">
        <f>SUMIFS(Lancamentos!$G:$G,Lancamentos!$C:$C,$A7635,Lancamentos!$E:$E,$C7635,Lancamentos!$B:$B,"ENTRADA")</f>
        <v/>
      </c>
      <c r="H7635" s="14">
        <f>SUMIFS(Lancamentos!$G:$G,Lancamentos!$C:$C,$A7635,Lancamentos!$E:$E,$C7635,Lancamentos!$B:$B,"SAIDA_USO")</f>
        <v/>
      </c>
      <c r="I7635" s="14">
        <f>SUMIFS(Lancamentos!$G:$G,Lancamentos!$C:$C,$A7635,Lancamentos!$E:$E,$C7635,Lancamentos!$B:$B,"SAIDA_DESCARTE")</f>
        <v/>
      </c>
      <c r="J7635" s="14">
        <f>G7635-H7635-I7635</f>
        <v/>
      </c>
      <c r="K7635">
        <f>IF(A7635="","",IF(J7635&lt;=IFERROR(VLOOKUP(A7635,Produtos!$A:$E,5,FALSE),0),"ABAIXO DO MINIMO","OK"))</f>
        <v/>
      </c>
    </row>
    <row r="7636">
      <c r="B7636">
        <f>IFERROR(VLOOKUP(A7636,Produtos!A:B,2,FALSE),"")</f>
        <v/>
      </c>
      <c r="D7636" s="10">
        <f>IFERROR(INDEX(Lotes!$E:$E,MATCH(1,(Lotes!$A:$A=A7636)*(Lotes!$C:$C=C7636),0)),"")</f>
        <v/>
      </c>
      <c r="E7636" s="14">
        <f>IF(D7636="","",D7636-TODAY())</f>
        <v/>
      </c>
      <c r="F7636">
        <f>IF(D7636="","",IF(E7636&lt;0,"VENCIDO",IF(E7636&lt;=30,"VENCE EM &lt;= 30 DIAS",IF(E7636&lt;=60,"ATENCAO (31-60 DIAS)","OK"))))</f>
        <v/>
      </c>
      <c r="G7636" s="14">
        <f>SUMIFS(Lancamentos!$G:$G,Lancamentos!$C:$C,$A7636,Lancamentos!$E:$E,$C7636,Lancamentos!$B:$B,"ENTRADA")</f>
        <v/>
      </c>
      <c r="H7636" s="14">
        <f>SUMIFS(Lancamentos!$G:$G,Lancamentos!$C:$C,$A7636,Lancamentos!$E:$E,$C7636,Lancamentos!$B:$B,"SAIDA_USO")</f>
        <v/>
      </c>
      <c r="I7636" s="14">
        <f>SUMIFS(Lancamentos!$G:$G,Lancamentos!$C:$C,$A7636,Lancamentos!$E:$E,$C7636,Lancamentos!$B:$B,"SAIDA_DESCARTE")</f>
        <v/>
      </c>
      <c r="J7636" s="14">
        <f>G7636-H7636-I7636</f>
        <v/>
      </c>
      <c r="K7636">
        <f>IF(A7636="","",IF(J7636&lt;=IFERROR(VLOOKUP(A7636,Produtos!$A:$E,5,FALSE),0),"ABAIXO DO MINIMO","OK"))</f>
        <v/>
      </c>
    </row>
    <row r="7637">
      <c r="B7637">
        <f>IFERROR(VLOOKUP(A7637,Produtos!A:B,2,FALSE),"")</f>
        <v/>
      </c>
      <c r="D7637" s="10">
        <f>IFERROR(INDEX(Lotes!$E:$E,MATCH(1,(Lotes!$A:$A=A7637)*(Lotes!$C:$C=C7637),0)),"")</f>
        <v/>
      </c>
      <c r="E7637" s="14">
        <f>IF(D7637="","",D7637-TODAY())</f>
        <v/>
      </c>
      <c r="F7637">
        <f>IF(D7637="","",IF(E7637&lt;0,"VENCIDO",IF(E7637&lt;=30,"VENCE EM &lt;= 30 DIAS",IF(E7637&lt;=60,"ATENCAO (31-60 DIAS)","OK"))))</f>
        <v/>
      </c>
      <c r="G7637" s="14">
        <f>SUMIFS(Lancamentos!$G:$G,Lancamentos!$C:$C,$A7637,Lancamentos!$E:$E,$C7637,Lancamentos!$B:$B,"ENTRADA")</f>
        <v/>
      </c>
      <c r="H7637" s="14">
        <f>SUMIFS(Lancamentos!$G:$G,Lancamentos!$C:$C,$A7637,Lancamentos!$E:$E,$C7637,Lancamentos!$B:$B,"SAIDA_USO")</f>
        <v/>
      </c>
      <c r="I7637" s="14">
        <f>SUMIFS(Lancamentos!$G:$G,Lancamentos!$C:$C,$A7637,Lancamentos!$E:$E,$C7637,Lancamentos!$B:$B,"SAIDA_DESCARTE")</f>
        <v/>
      </c>
      <c r="J7637" s="14">
        <f>G7637-H7637-I7637</f>
        <v/>
      </c>
      <c r="K7637">
        <f>IF(A7637="","",IF(J7637&lt;=IFERROR(VLOOKUP(A7637,Produtos!$A:$E,5,FALSE),0),"ABAIXO DO MINIMO","OK"))</f>
        <v/>
      </c>
    </row>
    <row r="7638">
      <c r="B7638">
        <f>IFERROR(VLOOKUP(A7638,Produtos!A:B,2,FALSE),"")</f>
        <v/>
      </c>
      <c r="D7638" s="10">
        <f>IFERROR(INDEX(Lotes!$E:$E,MATCH(1,(Lotes!$A:$A=A7638)*(Lotes!$C:$C=C7638),0)),"")</f>
        <v/>
      </c>
      <c r="E7638" s="14">
        <f>IF(D7638="","",D7638-TODAY())</f>
        <v/>
      </c>
      <c r="F7638">
        <f>IF(D7638="","",IF(E7638&lt;0,"VENCIDO",IF(E7638&lt;=30,"VENCE EM &lt;= 30 DIAS",IF(E7638&lt;=60,"ATENCAO (31-60 DIAS)","OK"))))</f>
        <v/>
      </c>
      <c r="G7638" s="14">
        <f>SUMIFS(Lancamentos!$G:$G,Lancamentos!$C:$C,$A7638,Lancamentos!$E:$E,$C7638,Lancamentos!$B:$B,"ENTRADA")</f>
        <v/>
      </c>
      <c r="H7638" s="14">
        <f>SUMIFS(Lancamentos!$G:$G,Lancamentos!$C:$C,$A7638,Lancamentos!$E:$E,$C7638,Lancamentos!$B:$B,"SAIDA_USO")</f>
        <v/>
      </c>
      <c r="I7638" s="14">
        <f>SUMIFS(Lancamentos!$G:$G,Lancamentos!$C:$C,$A7638,Lancamentos!$E:$E,$C7638,Lancamentos!$B:$B,"SAIDA_DESCARTE")</f>
        <v/>
      </c>
      <c r="J7638" s="14">
        <f>G7638-H7638-I7638</f>
        <v/>
      </c>
      <c r="K7638">
        <f>IF(A7638="","",IF(J7638&lt;=IFERROR(VLOOKUP(A7638,Produtos!$A:$E,5,FALSE),0),"ABAIXO DO MINIMO","OK"))</f>
        <v/>
      </c>
    </row>
    <row r="7639">
      <c r="B7639">
        <f>IFERROR(VLOOKUP(A7639,Produtos!A:B,2,FALSE),"")</f>
        <v/>
      </c>
      <c r="D7639" s="10">
        <f>IFERROR(INDEX(Lotes!$E:$E,MATCH(1,(Lotes!$A:$A=A7639)*(Lotes!$C:$C=C7639),0)),"")</f>
        <v/>
      </c>
      <c r="E7639" s="14">
        <f>IF(D7639="","",D7639-TODAY())</f>
        <v/>
      </c>
      <c r="F7639">
        <f>IF(D7639="","",IF(E7639&lt;0,"VENCIDO",IF(E7639&lt;=30,"VENCE EM &lt;= 30 DIAS",IF(E7639&lt;=60,"ATENCAO (31-60 DIAS)","OK"))))</f>
        <v/>
      </c>
      <c r="G7639" s="14">
        <f>SUMIFS(Lancamentos!$G:$G,Lancamentos!$C:$C,$A7639,Lancamentos!$E:$E,$C7639,Lancamentos!$B:$B,"ENTRADA")</f>
        <v/>
      </c>
      <c r="H7639" s="14">
        <f>SUMIFS(Lancamentos!$G:$G,Lancamentos!$C:$C,$A7639,Lancamentos!$E:$E,$C7639,Lancamentos!$B:$B,"SAIDA_USO")</f>
        <v/>
      </c>
      <c r="I7639" s="14">
        <f>SUMIFS(Lancamentos!$G:$G,Lancamentos!$C:$C,$A7639,Lancamentos!$E:$E,$C7639,Lancamentos!$B:$B,"SAIDA_DESCARTE")</f>
        <v/>
      </c>
      <c r="J7639" s="14">
        <f>G7639-H7639-I7639</f>
        <v/>
      </c>
      <c r="K7639">
        <f>IF(A7639="","",IF(J7639&lt;=IFERROR(VLOOKUP(A7639,Produtos!$A:$E,5,FALSE),0),"ABAIXO DO MINIMO","OK"))</f>
        <v/>
      </c>
    </row>
    <row r="7640">
      <c r="B7640">
        <f>IFERROR(VLOOKUP(A7640,Produtos!A:B,2,FALSE),"")</f>
        <v/>
      </c>
      <c r="D7640" s="10">
        <f>IFERROR(INDEX(Lotes!$E:$E,MATCH(1,(Lotes!$A:$A=A7640)*(Lotes!$C:$C=C7640),0)),"")</f>
        <v/>
      </c>
      <c r="E7640" s="14">
        <f>IF(D7640="","",D7640-TODAY())</f>
        <v/>
      </c>
      <c r="F7640">
        <f>IF(D7640="","",IF(E7640&lt;0,"VENCIDO",IF(E7640&lt;=30,"VENCE EM &lt;= 30 DIAS",IF(E7640&lt;=60,"ATENCAO (31-60 DIAS)","OK"))))</f>
        <v/>
      </c>
      <c r="G7640" s="14">
        <f>SUMIFS(Lancamentos!$G:$G,Lancamentos!$C:$C,$A7640,Lancamentos!$E:$E,$C7640,Lancamentos!$B:$B,"ENTRADA")</f>
        <v/>
      </c>
      <c r="H7640" s="14">
        <f>SUMIFS(Lancamentos!$G:$G,Lancamentos!$C:$C,$A7640,Lancamentos!$E:$E,$C7640,Lancamentos!$B:$B,"SAIDA_USO")</f>
        <v/>
      </c>
      <c r="I7640" s="14">
        <f>SUMIFS(Lancamentos!$G:$G,Lancamentos!$C:$C,$A7640,Lancamentos!$E:$E,$C7640,Lancamentos!$B:$B,"SAIDA_DESCARTE")</f>
        <v/>
      </c>
      <c r="J7640" s="14">
        <f>G7640-H7640-I7640</f>
        <v/>
      </c>
      <c r="K7640">
        <f>IF(A7640="","",IF(J7640&lt;=IFERROR(VLOOKUP(A7640,Produtos!$A:$E,5,FALSE),0),"ABAIXO DO MINIMO","OK"))</f>
        <v/>
      </c>
    </row>
    <row r="7641">
      <c r="B7641">
        <f>IFERROR(VLOOKUP(A7641,Produtos!A:B,2,FALSE),"")</f>
        <v/>
      </c>
      <c r="D7641" s="10">
        <f>IFERROR(INDEX(Lotes!$E:$E,MATCH(1,(Lotes!$A:$A=A7641)*(Lotes!$C:$C=C7641),0)),"")</f>
        <v/>
      </c>
      <c r="E7641" s="14">
        <f>IF(D7641="","",D7641-TODAY())</f>
        <v/>
      </c>
      <c r="F7641">
        <f>IF(D7641="","",IF(E7641&lt;0,"VENCIDO",IF(E7641&lt;=30,"VENCE EM &lt;= 30 DIAS",IF(E7641&lt;=60,"ATENCAO (31-60 DIAS)","OK"))))</f>
        <v/>
      </c>
      <c r="G7641" s="14">
        <f>SUMIFS(Lancamentos!$G:$G,Lancamentos!$C:$C,$A7641,Lancamentos!$E:$E,$C7641,Lancamentos!$B:$B,"ENTRADA")</f>
        <v/>
      </c>
      <c r="H7641" s="14">
        <f>SUMIFS(Lancamentos!$G:$G,Lancamentos!$C:$C,$A7641,Lancamentos!$E:$E,$C7641,Lancamentos!$B:$B,"SAIDA_USO")</f>
        <v/>
      </c>
      <c r="I7641" s="14">
        <f>SUMIFS(Lancamentos!$G:$G,Lancamentos!$C:$C,$A7641,Lancamentos!$E:$E,$C7641,Lancamentos!$B:$B,"SAIDA_DESCARTE")</f>
        <v/>
      </c>
      <c r="J7641" s="14">
        <f>G7641-H7641-I7641</f>
        <v/>
      </c>
      <c r="K7641">
        <f>IF(A7641="","",IF(J7641&lt;=IFERROR(VLOOKUP(A7641,Produtos!$A:$E,5,FALSE),0),"ABAIXO DO MINIMO","OK"))</f>
        <v/>
      </c>
    </row>
    <row r="7642">
      <c r="B7642">
        <f>IFERROR(VLOOKUP(A7642,Produtos!A:B,2,FALSE),"")</f>
        <v/>
      </c>
      <c r="D7642" s="10">
        <f>IFERROR(INDEX(Lotes!$E:$E,MATCH(1,(Lotes!$A:$A=A7642)*(Lotes!$C:$C=C7642),0)),"")</f>
        <v/>
      </c>
      <c r="E7642" s="14">
        <f>IF(D7642="","",D7642-TODAY())</f>
        <v/>
      </c>
      <c r="F7642">
        <f>IF(D7642="","",IF(E7642&lt;0,"VENCIDO",IF(E7642&lt;=30,"VENCE EM &lt;= 30 DIAS",IF(E7642&lt;=60,"ATENCAO (31-60 DIAS)","OK"))))</f>
        <v/>
      </c>
      <c r="G7642" s="14">
        <f>SUMIFS(Lancamentos!$G:$G,Lancamentos!$C:$C,$A7642,Lancamentos!$E:$E,$C7642,Lancamentos!$B:$B,"ENTRADA")</f>
        <v/>
      </c>
      <c r="H7642" s="14">
        <f>SUMIFS(Lancamentos!$G:$G,Lancamentos!$C:$C,$A7642,Lancamentos!$E:$E,$C7642,Lancamentos!$B:$B,"SAIDA_USO")</f>
        <v/>
      </c>
      <c r="I7642" s="14">
        <f>SUMIFS(Lancamentos!$G:$G,Lancamentos!$C:$C,$A7642,Lancamentos!$E:$E,$C7642,Lancamentos!$B:$B,"SAIDA_DESCARTE")</f>
        <v/>
      </c>
      <c r="J7642" s="14">
        <f>G7642-H7642-I7642</f>
        <v/>
      </c>
      <c r="K7642">
        <f>IF(A7642="","",IF(J7642&lt;=IFERROR(VLOOKUP(A7642,Produtos!$A:$E,5,FALSE),0),"ABAIXO DO MINIMO","OK"))</f>
        <v/>
      </c>
    </row>
    <row r="7643">
      <c r="B7643">
        <f>IFERROR(VLOOKUP(A7643,Produtos!A:B,2,FALSE),"")</f>
        <v/>
      </c>
      <c r="D7643" s="10">
        <f>IFERROR(INDEX(Lotes!$E:$E,MATCH(1,(Lotes!$A:$A=A7643)*(Lotes!$C:$C=C7643),0)),"")</f>
        <v/>
      </c>
      <c r="E7643" s="14">
        <f>IF(D7643="","",D7643-TODAY())</f>
        <v/>
      </c>
      <c r="F7643">
        <f>IF(D7643="","",IF(E7643&lt;0,"VENCIDO",IF(E7643&lt;=30,"VENCE EM &lt;= 30 DIAS",IF(E7643&lt;=60,"ATENCAO (31-60 DIAS)","OK"))))</f>
        <v/>
      </c>
      <c r="G7643" s="14">
        <f>SUMIFS(Lancamentos!$G:$G,Lancamentos!$C:$C,$A7643,Lancamentos!$E:$E,$C7643,Lancamentos!$B:$B,"ENTRADA")</f>
        <v/>
      </c>
      <c r="H7643" s="14">
        <f>SUMIFS(Lancamentos!$G:$G,Lancamentos!$C:$C,$A7643,Lancamentos!$E:$E,$C7643,Lancamentos!$B:$B,"SAIDA_USO")</f>
        <v/>
      </c>
      <c r="I7643" s="14">
        <f>SUMIFS(Lancamentos!$G:$G,Lancamentos!$C:$C,$A7643,Lancamentos!$E:$E,$C7643,Lancamentos!$B:$B,"SAIDA_DESCARTE")</f>
        <v/>
      </c>
      <c r="J7643" s="14">
        <f>G7643-H7643-I7643</f>
        <v/>
      </c>
      <c r="K7643">
        <f>IF(A7643="","",IF(J7643&lt;=IFERROR(VLOOKUP(A7643,Produtos!$A:$E,5,FALSE),0),"ABAIXO DO MINIMO","OK"))</f>
        <v/>
      </c>
    </row>
    <row r="7644">
      <c r="B7644">
        <f>IFERROR(VLOOKUP(A7644,Produtos!A:B,2,FALSE),"")</f>
        <v/>
      </c>
      <c r="D7644" s="10">
        <f>IFERROR(INDEX(Lotes!$E:$E,MATCH(1,(Lotes!$A:$A=A7644)*(Lotes!$C:$C=C7644),0)),"")</f>
        <v/>
      </c>
      <c r="E7644" s="14">
        <f>IF(D7644="","",D7644-TODAY())</f>
        <v/>
      </c>
      <c r="F7644">
        <f>IF(D7644="","",IF(E7644&lt;0,"VENCIDO",IF(E7644&lt;=30,"VENCE EM &lt;= 30 DIAS",IF(E7644&lt;=60,"ATENCAO (31-60 DIAS)","OK"))))</f>
        <v/>
      </c>
      <c r="G7644" s="14">
        <f>SUMIFS(Lancamentos!$G:$G,Lancamentos!$C:$C,$A7644,Lancamentos!$E:$E,$C7644,Lancamentos!$B:$B,"ENTRADA")</f>
        <v/>
      </c>
      <c r="H7644" s="14">
        <f>SUMIFS(Lancamentos!$G:$G,Lancamentos!$C:$C,$A7644,Lancamentos!$E:$E,$C7644,Lancamentos!$B:$B,"SAIDA_USO")</f>
        <v/>
      </c>
      <c r="I7644" s="14">
        <f>SUMIFS(Lancamentos!$G:$G,Lancamentos!$C:$C,$A7644,Lancamentos!$E:$E,$C7644,Lancamentos!$B:$B,"SAIDA_DESCARTE")</f>
        <v/>
      </c>
      <c r="J7644" s="14">
        <f>G7644-H7644-I7644</f>
        <v/>
      </c>
      <c r="K7644">
        <f>IF(A7644="","",IF(J7644&lt;=IFERROR(VLOOKUP(A7644,Produtos!$A:$E,5,FALSE),0),"ABAIXO DO MINIMO","OK"))</f>
        <v/>
      </c>
    </row>
    <row r="7645">
      <c r="B7645">
        <f>IFERROR(VLOOKUP(A7645,Produtos!A:B,2,FALSE),"")</f>
        <v/>
      </c>
      <c r="D7645" s="10">
        <f>IFERROR(INDEX(Lotes!$E:$E,MATCH(1,(Lotes!$A:$A=A7645)*(Lotes!$C:$C=C7645),0)),"")</f>
        <v/>
      </c>
      <c r="E7645" s="14">
        <f>IF(D7645="","",D7645-TODAY())</f>
        <v/>
      </c>
      <c r="F7645">
        <f>IF(D7645="","",IF(E7645&lt;0,"VENCIDO",IF(E7645&lt;=30,"VENCE EM &lt;= 30 DIAS",IF(E7645&lt;=60,"ATENCAO (31-60 DIAS)","OK"))))</f>
        <v/>
      </c>
      <c r="G7645" s="14">
        <f>SUMIFS(Lancamentos!$G:$G,Lancamentos!$C:$C,$A7645,Lancamentos!$E:$E,$C7645,Lancamentos!$B:$B,"ENTRADA")</f>
        <v/>
      </c>
      <c r="H7645" s="14">
        <f>SUMIFS(Lancamentos!$G:$G,Lancamentos!$C:$C,$A7645,Lancamentos!$E:$E,$C7645,Lancamentos!$B:$B,"SAIDA_USO")</f>
        <v/>
      </c>
      <c r="I7645" s="14">
        <f>SUMIFS(Lancamentos!$G:$G,Lancamentos!$C:$C,$A7645,Lancamentos!$E:$E,$C7645,Lancamentos!$B:$B,"SAIDA_DESCARTE")</f>
        <v/>
      </c>
      <c r="J7645" s="14">
        <f>G7645-H7645-I7645</f>
        <v/>
      </c>
      <c r="K7645">
        <f>IF(A7645="","",IF(J7645&lt;=IFERROR(VLOOKUP(A7645,Produtos!$A:$E,5,FALSE),0),"ABAIXO DO MINIMO","OK"))</f>
        <v/>
      </c>
    </row>
    <row r="7646">
      <c r="B7646">
        <f>IFERROR(VLOOKUP(A7646,Produtos!A:B,2,FALSE),"")</f>
        <v/>
      </c>
      <c r="D7646" s="10">
        <f>IFERROR(INDEX(Lotes!$E:$E,MATCH(1,(Lotes!$A:$A=A7646)*(Lotes!$C:$C=C7646),0)),"")</f>
        <v/>
      </c>
      <c r="E7646" s="14">
        <f>IF(D7646="","",D7646-TODAY())</f>
        <v/>
      </c>
      <c r="F7646">
        <f>IF(D7646="","",IF(E7646&lt;0,"VENCIDO",IF(E7646&lt;=30,"VENCE EM &lt;= 30 DIAS",IF(E7646&lt;=60,"ATENCAO (31-60 DIAS)","OK"))))</f>
        <v/>
      </c>
      <c r="G7646" s="14">
        <f>SUMIFS(Lancamentos!$G:$G,Lancamentos!$C:$C,$A7646,Lancamentos!$E:$E,$C7646,Lancamentos!$B:$B,"ENTRADA")</f>
        <v/>
      </c>
      <c r="H7646" s="14">
        <f>SUMIFS(Lancamentos!$G:$G,Lancamentos!$C:$C,$A7646,Lancamentos!$E:$E,$C7646,Lancamentos!$B:$B,"SAIDA_USO")</f>
        <v/>
      </c>
      <c r="I7646" s="14">
        <f>SUMIFS(Lancamentos!$G:$G,Lancamentos!$C:$C,$A7646,Lancamentos!$E:$E,$C7646,Lancamentos!$B:$B,"SAIDA_DESCARTE")</f>
        <v/>
      </c>
      <c r="J7646" s="14">
        <f>G7646-H7646-I7646</f>
        <v/>
      </c>
      <c r="K7646">
        <f>IF(A7646="","",IF(J7646&lt;=IFERROR(VLOOKUP(A7646,Produtos!$A:$E,5,FALSE),0),"ABAIXO DO MINIMO","OK"))</f>
        <v/>
      </c>
    </row>
    <row r="7647">
      <c r="B7647">
        <f>IFERROR(VLOOKUP(A7647,Produtos!A:B,2,FALSE),"")</f>
        <v/>
      </c>
      <c r="D7647" s="10">
        <f>IFERROR(INDEX(Lotes!$E:$E,MATCH(1,(Lotes!$A:$A=A7647)*(Lotes!$C:$C=C7647),0)),"")</f>
        <v/>
      </c>
      <c r="E7647" s="14">
        <f>IF(D7647="","",D7647-TODAY())</f>
        <v/>
      </c>
      <c r="F7647">
        <f>IF(D7647="","",IF(E7647&lt;0,"VENCIDO",IF(E7647&lt;=30,"VENCE EM &lt;= 30 DIAS",IF(E7647&lt;=60,"ATENCAO (31-60 DIAS)","OK"))))</f>
        <v/>
      </c>
      <c r="G7647" s="14">
        <f>SUMIFS(Lancamentos!$G:$G,Lancamentos!$C:$C,$A7647,Lancamentos!$E:$E,$C7647,Lancamentos!$B:$B,"ENTRADA")</f>
        <v/>
      </c>
      <c r="H7647" s="14">
        <f>SUMIFS(Lancamentos!$G:$G,Lancamentos!$C:$C,$A7647,Lancamentos!$E:$E,$C7647,Lancamentos!$B:$B,"SAIDA_USO")</f>
        <v/>
      </c>
      <c r="I7647" s="14">
        <f>SUMIFS(Lancamentos!$G:$G,Lancamentos!$C:$C,$A7647,Lancamentos!$E:$E,$C7647,Lancamentos!$B:$B,"SAIDA_DESCARTE")</f>
        <v/>
      </c>
      <c r="J7647" s="14">
        <f>G7647-H7647-I7647</f>
        <v/>
      </c>
      <c r="K7647">
        <f>IF(A7647="","",IF(J7647&lt;=IFERROR(VLOOKUP(A7647,Produtos!$A:$E,5,FALSE),0),"ABAIXO DO MINIMO","OK"))</f>
        <v/>
      </c>
    </row>
    <row r="7648">
      <c r="B7648">
        <f>IFERROR(VLOOKUP(A7648,Produtos!A:B,2,FALSE),"")</f>
        <v/>
      </c>
      <c r="D7648" s="10">
        <f>IFERROR(INDEX(Lotes!$E:$E,MATCH(1,(Lotes!$A:$A=A7648)*(Lotes!$C:$C=C7648),0)),"")</f>
        <v/>
      </c>
      <c r="E7648" s="14">
        <f>IF(D7648="","",D7648-TODAY())</f>
        <v/>
      </c>
      <c r="F7648">
        <f>IF(D7648="","",IF(E7648&lt;0,"VENCIDO",IF(E7648&lt;=30,"VENCE EM &lt;= 30 DIAS",IF(E7648&lt;=60,"ATENCAO (31-60 DIAS)","OK"))))</f>
        <v/>
      </c>
      <c r="G7648" s="14">
        <f>SUMIFS(Lancamentos!$G:$G,Lancamentos!$C:$C,$A7648,Lancamentos!$E:$E,$C7648,Lancamentos!$B:$B,"ENTRADA")</f>
        <v/>
      </c>
      <c r="H7648" s="14">
        <f>SUMIFS(Lancamentos!$G:$G,Lancamentos!$C:$C,$A7648,Lancamentos!$E:$E,$C7648,Lancamentos!$B:$B,"SAIDA_USO")</f>
        <v/>
      </c>
      <c r="I7648" s="14">
        <f>SUMIFS(Lancamentos!$G:$G,Lancamentos!$C:$C,$A7648,Lancamentos!$E:$E,$C7648,Lancamentos!$B:$B,"SAIDA_DESCARTE")</f>
        <v/>
      </c>
      <c r="J7648" s="14">
        <f>G7648-H7648-I7648</f>
        <v/>
      </c>
      <c r="K7648">
        <f>IF(A7648="","",IF(J7648&lt;=IFERROR(VLOOKUP(A7648,Produtos!$A:$E,5,FALSE),0),"ABAIXO DO MINIMO","OK"))</f>
        <v/>
      </c>
    </row>
    <row r="7649">
      <c r="B7649">
        <f>IFERROR(VLOOKUP(A7649,Produtos!A:B,2,FALSE),"")</f>
        <v/>
      </c>
      <c r="D7649" s="10">
        <f>IFERROR(INDEX(Lotes!$E:$E,MATCH(1,(Lotes!$A:$A=A7649)*(Lotes!$C:$C=C7649),0)),"")</f>
        <v/>
      </c>
      <c r="E7649" s="14">
        <f>IF(D7649="","",D7649-TODAY())</f>
        <v/>
      </c>
      <c r="F7649">
        <f>IF(D7649="","",IF(E7649&lt;0,"VENCIDO",IF(E7649&lt;=30,"VENCE EM &lt;= 30 DIAS",IF(E7649&lt;=60,"ATENCAO (31-60 DIAS)","OK"))))</f>
        <v/>
      </c>
      <c r="G7649" s="14">
        <f>SUMIFS(Lancamentos!$G:$G,Lancamentos!$C:$C,$A7649,Lancamentos!$E:$E,$C7649,Lancamentos!$B:$B,"ENTRADA")</f>
        <v/>
      </c>
      <c r="H7649" s="14">
        <f>SUMIFS(Lancamentos!$G:$G,Lancamentos!$C:$C,$A7649,Lancamentos!$E:$E,$C7649,Lancamentos!$B:$B,"SAIDA_USO")</f>
        <v/>
      </c>
      <c r="I7649" s="14">
        <f>SUMIFS(Lancamentos!$G:$G,Lancamentos!$C:$C,$A7649,Lancamentos!$E:$E,$C7649,Lancamentos!$B:$B,"SAIDA_DESCARTE")</f>
        <v/>
      </c>
      <c r="J7649" s="14">
        <f>G7649-H7649-I7649</f>
        <v/>
      </c>
      <c r="K7649">
        <f>IF(A7649="","",IF(J7649&lt;=IFERROR(VLOOKUP(A7649,Produtos!$A:$E,5,FALSE),0),"ABAIXO DO MINIMO","OK"))</f>
        <v/>
      </c>
    </row>
    <row r="7650">
      <c r="B7650">
        <f>IFERROR(VLOOKUP(A7650,Produtos!A:B,2,FALSE),"")</f>
        <v/>
      </c>
      <c r="D7650" s="10">
        <f>IFERROR(INDEX(Lotes!$E:$E,MATCH(1,(Lotes!$A:$A=A7650)*(Lotes!$C:$C=C7650),0)),"")</f>
        <v/>
      </c>
      <c r="E7650" s="14">
        <f>IF(D7650="","",D7650-TODAY())</f>
        <v/>
      </c>
      <c r="F7650">
        <f>IF(D7650="","",IF(E7650&lt;0,"VENCIDO",IF(E7650&lt;=30,"VENCE EM &lt;= 30 DIAS",IF(E7650&lt;=60,"ATENCAO (31-60 DIAS)","OK"))))</f>
        <v/>
      </c>
      <c r="G7650" s="14">
        <f>SUMIFS(Lancamentos!$G:$G,Lancamentos!$C:$C,$A7650,Lancamentos!$E:$E,$C7650,Lancamentos!$B:$B,"ENTRADA")</f>
        <v/>
      </c>
      <c r="H7650" s="14">
        <f>SUMIFS(Lancamentos!$G:$G,Lancamentos!$C:$C,$A7650,Lancamentos!$E:$E,$C7650,Lancamentos!$B:$B,"SAIDA_USO")</f>
        <v/>
      </c>
      <c r="I7650" s="14">
        <f>SUMIFS(Lancamentos!$G:$G,Lancamentos!$C:$C,$A7650,Lancamentos!$E:$E,$C7650,Lancamentos!$B:$B,"SAIDA_DESCARTE")</f>
        <v/>
      </c>
      <c r="J7650" s="14">
        <f>G7650-H7650-I7650</f>
        <v/>
      </c>
      <c r="K7650">
        <f>IF(A7650="","",IF(J7650&lt;=IFERROR(VLOOKUP(A7650,Produtos!$A:$E,5,FALSE),0),"ABAIXO DO MINIMO","OK"))</f>
        <v/>
      </c>
    </row>
    <row r="7651">
      <c r="B7651">
        <f>IFERROR(VLOOKUP(A7651,Produtos!A:B,2,FALSE),"")</f>
        <v/>
      </c>
      <c r="D7651" s="10">
        <f>IFERROR(INDEX(Lotes!$E:$E,MATCH(1,(Lotes!$A:$A=A7651)*(Lotes!$C:$C=C7651),0)),"")</f>
        <v/>
      </c>
      <c r="E7651" s="14">
        <f>IF(D7651="","",D7651-TODAY())</f>
        <v/>
      </c>
      <c r="F7651">
        <f>IF(D7651="","",IF(E7651&lt;0,"VENCIDO",IF(E7651&lt;=30,"VENCE EM &lt;= 30 DIAS",IF(E7651&lt;=60,"ATENCAO (31-60 DIAS)","OK"))))</f>
        <v/>
      </c>
      <c r="G7651" s="14">
        <f>SUMIFS(Lancamentos!$G:$G,Lancamentos!$C:$C,$A7651,Lancamentos!$E:$E,$C7651,Lancamentos!$B:$B,"ENTRADA")</f>
        <v/>
      </c>
      <c r="H7651" s="14">
        <f>SUMIFS(Lancamentos!$G:$G,Lancamentos!$C:$C,$A7651,Lancamentos!$E:$E,$C7651,Lancamentos!$B:$B,"SAIDA_USO")</f>
        <v/>
      </c>
      <c r="I7651" s="14">
        <f>SUMIFS(Lancamentos!$G:$G,Lancamentos!$C:$C,$A7651,Lancamentos!$E:$E,$C7651,Lancamentos!$B:$B,"SAIDA_DESCARTE")</f>
        <v/>
      </c>
      <c r="J7651" s="14">
        <f>G7651-H7651-I7651</f>
        <v/>
      </c>
      <c r="K7651">
        <f>IF(A7651="","",IF(J7651&lt;=IFERROR(VLOOKUP(A7651,Produtos!$A:$E,5,FALSE),0),"ABAIXO DO MINIMO","OK"))</f>
        <v/>
      </c>
    </row>
    <row r="7652">
      <c r="B7652">
        <f>IFERROR(VLOOKUP(A7652,Produtos!A:B,2,FALSE),"")</f>
        <v/>
      </c>
      <c r="D7652" s="10">
        <f>IFERROR(INDEX(Lotes!$E:$E,MATCH(1,(Lotes!$A:$A=A7652)*(Lotes!$C:$C=C7652),0)),"")</f>
        <v/>
      </c>
      <c r="E7652" s="14">
        <f>IF(D7652="","",D7652-TODAY())</f>
        <v/>
      </c>
      <c r="F7652">
        <f>IF(D7652="","",IF(E7652&lt;0,"VENCIDO",IF(E7652&lt;=30,"VENCE EM &lt;= 30 DIAS",IF(E7652&lt;=60,"ATENCAO (31-60 DIAS)","OK"))))</f>
        <v/>
      </c>
      <c r="G7652" s="14">
        <f>SUMIFS(Lancamentos!$G:$G,Lancamentos!$C:$C,$A7652,Lancamentos!$E:$E,$C7652,Lancamentos!$B:$B,"ENTRADA")</f>
        <v/>
      </c>
      <c r="H7652" s="14">
        <f>SUMIFS(Lancamentos!$G:$G,Lancamentos!$C:$C,$A7652,Lancamentos!$E:$E,$C7652,Lancamentos!$B:$B,"SAIDA_USO")</f>
        <v/>
      </c>
      <c r="I7652" s="14">
        <f>SUMIFS(Lancamentos!$G:$G,Lancamentos!$C:$C,$A7652,Lancamentos!$E:$E,$C7652,Lancamentos!$B:$B,"SAIDA_DESCARTE")</f>
        <v/>
      </c>
      <c r="J7652" s="14">
        <f>G7652-H7652-I7652</f>
        <v/>
      </c>
      <c r="K7652">
        <f>IF(A7652="","",IF(J7652&lt;=IFERROR(VLOOKUP(A7652,Produtos!$A:$E,5,FALSE),0),"ABAIXO DO MINIMO","OK"))</f>
        <v/>
      </c>
    </row>
    <row r="7653">
      <c r="B7653">
        <f>IFERROR(VLOOKUP(A7653,Produtos!A:B,2,FALSE),"")</f>
        <v/>
      </c>
      <c r="D7653" s="10">
        <f>IFERROR(INDEX(Lotes!$E:$E,MATCH(1,(Lotes!$A:$A=A7653)*(Lotes!$C:$C=C7653),0)),"")</f>
        <v/>
      </c>
      <c r="E7653" s="14">
        <f>IF(D7653="","",D7653-TODAY())</f>
        <v/>
      </c>
      <c r="F7653">
        <f>IF(D7653="","",IF(E7653&lt;0,"VENCIDO",IF(E7653&lt;=30,"VENCE EM &lt;= 30 DIAS",IF(E7653&lt;=60,"ATENCAO (31-60 DIAS)","OK"))))</f>
        <v/>
      </c>
      <c r="G7653" s="14">
        <f>SUMIFS(Lancamentos!$G:$G,Lancamentos!$C:$C,$A7653,Lancamentos!$E:$E,$C7653,Lancamentos!$B:$B,"ENTRADA")</f>
        <v/>
      </c>
      <c r="H7653" s="14">
        <f>SUMIFS(Lancamentos!$G:$G,Lancamentos!$C:$C,$A7653,Lancamentos!$E:$E,$C7653,Lancamentos!$B:$B,"SAIDA_USO")</f>
        <v/>
      </c>
      <c r="I7653" s="14">
        <f>SUMIFS(Lancamentos!$G:$G,Lancamentos!$C:$C,$A7653,Lancamentos!$E:$E,$C7653,Lancamentos!$B:$B,"SAIDA_DESCARTE")</f>
        <v/>
      </c>
      <c r="J7653" s="14">
        <f>G7653-H7653-I7653</f>
        <v/>
      </c>
      <c r="K7653">
        <f>IF(A7653="","",IF(J7653&lt;=IFERROR(VLOOKUP(A7653,Produtos!$A:$E,5,FALSE),0),"ABAIXO DO MINIMO","OK"))</f>
        <v/>
      </c>
    </row>
    <row r="7654">
      <c r="B7654">
        <f>IFERROR(VLOOKUP(A7654,Produtos!A:B,2,FALSE),"")</f>
        <v/>
      </c>
      <c r="D7654" s="10">
        <f>IFERROR(INDEX(Lotes!$E:$E,MATCH(1,(Lotes!$A:$A=A7654)*(Lotes!$C:$C=C7654),0)),"")</f>
        <v/>
      </c>
      <c r="E7654" s="14">
        <f>IF(D7654="","",D7654-TODAY())</f>
        <v/>
      </c>
      <c r="F7654">
        <f>IF(D7654="","",IF(E7654&lt;0,"VENCIDO",IF(E7654&lt;=30,"VENCE EM &lt;= 30 DIAS",IF(E7654&lt;=60,"ATENCAO (31-60 DIAS)","OK"))))</f>
        <v/>
      </c>
      <c r="G7654" s="14">
        <f>SUMIFS(Lancamentos!$G:$G,Lancamentos!$C:$C,$A7654,Lancamentos!$E:$E,$C7654,Lancamentos!$B:$B,"ENTRADA")</f>
        <v/>
      </c>
      <c r="H7654" s="14">
        <f>SUMIFS(Lancamentos!$G:$G,Lancamentos!$C:$C,$A7654,Lancamentos!$E:$E,$C7654,Lancamentos!$B:$B,"SAIDA_USO")</f>
        <v/>
      </c>
      <c r="I7654" s="14">
        <f>SUMIFS(Lancamentos!$G:$G,Lancamentos!$C:$C,$A7654,Lancamentos!$E:$E,$C7654,Lancamentos!$B:$B,"SAIDA_DESCARTE")</f>
        <v/>
      </c>
      <c r="J7654" s="14">
        <f>G7654-H7654-I7654</f>
        <v/>
      </c>
      <c r="K7654">
        <f>IF(A7654="","",IF(J7654&lt;=IFERROR(VLOOKUP(A7654,Produtos!$A:$E,5,FALSE),0),"ABAIXO DO MINIMO","OK"))</f>
        <v/>
      </c>
    </row>
    <row r="7655">
      <c r="B7655">
        <f>IFERROR(VLOOKUP(A7655,Produtos!A:B,2,FALSE),"")</f>
        <v/>
      </c>
      <c r="D7655" s="10">
        <f>IFERROR(INDEX(Lotes!$E:$E,MATCH(1,(Lotes!$A:$A=A7655)*(Lotes!$C:$C=C7655),0)),"")</f>
        <v/>
      </c>
      <c r="E7655" s="14">
        <f>IF(D7655="","",D7655-TODAY())</f>
        <v/>
      </c>
      <c r="F7655">
        <f>IF(D7655="","",IF(E7655&lt;0,"VENCIDO",IF(E7655&lt;=30,"VENCE EM &lt;= 30 DIAS",IF(E7655&lt;=60,"ATENCAO (31-60 DIAS)","OK"))))</f>
        <v/>
      </c>
      <c r="G7655" s="14">
        <f>SUMIFS(Lancamentos!$G:$G,Lancamentos!$C:$C,$A7655,Lancamentos!$E:$E,$C7655,Lancamentos!$B:$B,"ENTRADA")</f>
        <v/>
      </c>
      <c r="H7655" s="14">
        <f>SUMIFS(Lancamentos!$G:$G,Lancamentos!$C:$C,$A7655,Lancamentos!$E:$E,$C7655,Lancamentos!$B:$B,"SAIDA_USO")</f>
        <v/>
      </c>
      <c r="I7655" s="14">
        <f>SUMIFS(Lancamentos!$G:$G,Lancamentos!$C:$C,$A7655,Lancamentos!$E:$E,$C7655,Lancamentos!$B:$B,"SAIDA_DESCARTE")</f>
        <v/>
      </c>
      <c r="J7655" s="14">
        <f>G7655-H7655-I7655</f>
        <v/>
      </c>
      <c r="K7655">
        <f>IF(A7655="","",IF(J7655&lt;=IFERROR(VLOOKUP(A7655,Produtos!$A:$E,5,FALSE),0),"ABAIXO DO MINIMO","OK"))</f>
        <v/>
      </c>
    </row>
    <row r="7656">
      <c r="B7656">
        <f>IFERROR(VLOOKUP(A7656,Produtos!A:B,2,FALSE),"")</f>
        <v/>
      </c>
      <c r="D7656" s="10">
        <f>IFERROR(INDEX(Lotes!$E:$E,MATCH(1,(Lotes!$A:$A=A7656)*(Lotes!$C:$C=C7656),0)),"")</f>
        <v/>
      </c>
      <c r="E7656" s="14">
        <f>IF(D7656="","",D7656-TODAY())</f>
        <v/>
      </c>
      <c r="F7656">
        <f>IF(D7656="","",IF(E7656&lt;0,"VENCIDO",IF(E7656&lt;=30,"VENCE EM &lt;= 30 DIAS",IF(E7656&lt;=60,"ATENCAO (31-60 DIAS)","OK"))))</f>
        <v/>
      </c>
      <c r="G7656" s="14">
        <f>SUMIFS(Lancamentos!$G:$G,Lancamentos!$C:$C,$A7656,Lancamentos!$E:$E,$C7656,Lancamentos!$B:$B,"ENTRADA")</f>
        <v/>
      </c>
      <c r="H7656" s="14">
        <f>SUMIFS(Lancamentos!$G:$G,Lancamentos!$C:$C,$A7656,Lancamentos!$E:$E,$C7656,Lancamentos!$B:$B,"SAIDA_USO")</f>
        <v/>
      </c>
      <c r="I7656" s="14">
        <f>SUMIFS(Lancamentos!$G:$G,Lancamentos!$C:$C,$A7656,Lancamentos!$E:$E,$C7656,Lancamentos!$B:$B,"SAIDA_DESCARTE")</f>
        <v/>
      </c>
      <c r="J7656" s="14">
        <f>G7656-H7656-I7656</f>
        <v/>
      </c>
      <c r="K7656">
        <f>IF(A7656="","",IF(J7656&lt;=IFERROR(VLOOKUP(A7656,Produtos!$A:$E,5,FALSE),0),"ABAIXO DO MINIMO","OK"))</f>
        <v/>
      </c>
    </row>
    <row r="7657">
      <c r="B7657">
        <f>IFERROR(VLOOKUP(A7657,Produtos!A:B,2,FALSE),"")</f>
        <v/>
      </c>
      <c r="D7657" s="10">
        <f>IFERROR(INDEX(Lotes!$E:$E,MATCH(1,(Lotes!$A:$A=A7657)*(Lotes!$C:$C=C7657),0)),"")</f>
        <v/>
      </c>
      <c r="E7657" s="14">
        <f>IF(D7657="","",D7657-TODAY())</f>
        <v/>
      </c>
      <c r="F7657">
        <f>IF(D7657="","",IF(E7657&lt;0,"VENCIDO",IF(E7657&lt;=30,"VENCE EM &lt;= 30 DIAS",IF(E7657&lt;=60,"ATENCAO (31-60 DIAS)","OK"))))</f>
        <v/>
      </c>
      <c r="G7657" s="14">
        <f>SUMIFS(Lancamentos!$G:$G,Lancamentos!$C:$C,$A7657,Lancamentos!$E:$E,$C7657,Lancamentos!$B:$B,"ENTRADA")</f>
        <v/>
      </c>
      <c r="H7657" s="14">
        <f>SUMIFS(Lancamentos!$G:$G,Lancamentos!$C:$C,$A7657,Lancamentos!$E:$E,$C7657,Lancamentos!$B:$B,"SAIDA_USO")</f>
        <v/>
      </c>
      <c r="I7657" s="14">
        <f>SUMIFS(Lancamentos!$G:$G,Lancamentos!$C:$C,$A7657,Lancamentos!$E:$E,$C7657,Lancamentos!$B:$B,"SAIDA_DESCARTE")</f>
        <v/>
      </c>
      <c r="J7657" s="14">
        <f>G7657-H7657-I7657</f>
        <v/>
      </c>
      <c r="K7657">
        <f>IF(A7657="","",IF(J7657&lt;=IFERROR(VLOOKUP(A7657,Produtos!$A:$E,5,FALSE),0),"ABAIXO DO MINIMO","OK"))</f>
        <v/>
      </c>
    </row>
    <row r="7658">
      <c r="B7658">
        <f>IFERROR(VLOOKUP(A7658,Produtos!A:B,2,FALSE),"")</f>
        <v/>
      </c>
      <c r="D7658" s="10">
        <f>IFERROR(INDEX(Lotes!$E:$E,MATCH(1,(Lotes!$A:$A=A7658)*(Lotes!$C:$C=C7658),0)),"")</f>
        <v/>
      </c>
      <c r="E7658" s="14">
        <f>IF(D7658="","",D7658-TODAY())</f>
        <v/>
      </c>
      <c r="F7658">
        <f>IF(D7658="","",IF(E7658&lt;0,"VENCIDO",IF(E7658&lt;=30,"VENCE EM &lt;= 30 DIAS",IF(E7658&lt;=60,"ATENCAO (31-60 DIAS)","OK"))))</f>
        <v/>
      </c>
      <c r="G7658" s="14">
        <f>SUMIFS(Lancamentos!$G:$G,Lancamentos!$C:$C,$A7658,Lancamentos!$E:$E,$C7658,Lancamentos!$B:$B,"ENTRADA")</f>
        <v/>
      </c>
      <c r="H7658" s="14">
        <f>SUMIFS(Lancamentos!$G:$G,Lancamentos!$C:$C,$A7658,Lancamentos!$E:$E,$C7658,Lancamentos!$B:$B,"SAIDA_USO")</f>
        <v/>
      </c>
      <c r="I7658" s="14">
        <f>SUMIFS(Lancamentos!$G:$G,Lancamentos!$C:$C,$A7658,Lancamentos!$E:$E,$C7658,Lancamentos!$B:$B,"SAIDA_DESCARTE")</f>
        <v/>
      </c>
      <c r="J7658" s="14">
        <f>G7658-H7658-I7658</f>
        <v/>
      </c>
      <c r="K7658">
        <f>IF(A7658="","",IF(J7658&lt;=IFERROR(VLOOKUP(A7658,Produtos!$A:$E,5,FALSE),0),"ABAIXO DO MINIMO","OK"))</f>
        <v/>
      </c>
    </row>
    <row r="7659">
      <c r="B7659">
        <f>IFERROR(VLOOKUP(A7659,Produtos!A:B,2,FALSE),"")</f>
        <v/>
      </c>
      <c r="D7659" s="10">
        <f>IFERROR(INDEX(Lotes!$E:$E,MATCH(1,(Lotes!$A:$A=A7659)*(Lotes!$C:$C=C7659),0)),"")</f>
        <v/>
      </c>
      <c r="E7659" s="14">
        <f>IF(D7659="","",D7659-TODAY())</f>
        <v/>
      </c>
      <c r="F7659">
        <f>IF(D7659="","",IF(E7659&lt;0,"VENCIDO",IF(E7659&lt;=30,"VENCE EM &lt;= 30 DIAS",IF(E7659&lt;=60,"ATENCAO (31-60 DIAS)","OK"))))</f>
        <v/>
      </c>
      <c r="G7659" s="14">
        <f>SUMIFS(Lancamentos!$G:$G,Lancamentos!$C:$C,$A7659,Lancamentos!$E:$E,$C7659,Lancamentos!$B:$B,"ENTRADA")</f>
        <v/>
      </c>
      <c r="H7659" s="14">
        <f>SUMIFS(Lancamentos!$G:$G,Lancamentos!$C:$C,$A7659,Lancamentos!$E:$E,$C7659,Lancamentos!$B:$B,"SAIDA_USO")</f>
        <v/>
      </c>
      <c r="I7659" s="14">
        <f>SUMIFS(Lancamentos!$G:$G,Lancamentos!$C:$C,$A7659,Lancamentos!$E:$E,$C7659,Lancamentos!$B:$B,"SAIDA_DESCARTE")</f>
        <v/>
      </c>
      <c r="J7659" s="14">
        <f>G7659-H7659-I7659</f>
        <v/>
      </c>
      <c r="K7659">
        <f>IF(A7659="","",IF(J7659&lt;=IFERROR(VLOOKUP(A7659,Produtos!$A:$E,5,FALSE),0),"ABAIXO DO MINIMO","OK"))</f>
        <v/>
      </c>
    </row>
    <row r="7660">
      <c r="B7660">
        <f>IFERROR(VLOOKUP(A7660,Produtos!A:B,2,FALSE),"")</f>
        <v/>
      </c>
      <c r="D7660" s="10">
        <f>IFERROR(INDEX(Lotes!$E:$E,MATCH(1,(Lotes!$A:$A=A7660)*(Lotes!$C:$C=C7660),0)),"")</f>
        <v/>
      </c>
      <c r="E7660" s="14">
        <f>IF(D7660="","",D7660-TODAY())</f>
        <v/>
      </c>
      <c r="F7660">
        <f>IF(D7660="","",IF(E7660&lt;0,"VENCIDO",IF(E7660&lt;=30,"VENCE EM &lt;= 30 DIAS",IF(E7660&lt;=60,"ATENCAO (31-60 DIAS)","OK"))))</f>
        <v/>
      </c>
      <c r="G7660" s="14">
        <f>SUMIFS(Lancamentos!$G:$G,Lancamentos!$C:$C,$A7660,Lancamentos!$E:$E,$C7660,Lancamentos!$B:$B,"ENTRADA")</f>
        <v/>
      </c>
      <c r="H7660" s="14">
        <f>SUMIFS(Lancamentos!$G:$G,Lancamentos!$C:$C,$A7660,Lancamentos!$E:$E,$C7660,Lancamentos!$B:$B,"SAIDA_USO")</f>
        <v/>
      </c>
      <c r="I7660" s="14">
        <f>SUMIFS(Lancamentos!$G:$G,Lancamentos!$C:$C,$A7660,Lancamentos!$E:$E,$C7660,Lancamentos!$B:$B,"SAIDA_DESCARTE")</f>
        <v/>
      </c>
      <c r="J7660" s="14">
        <f>G7660-H7660-I7660</f>
        <v/>
      </c>
      <c r="K7660">
        <f>IF(A7660="","",IF(J7660&lt;=IFERROR(VLOOKUP(A7660,Produtos!$A:$E,5,FALSE),0),"ABAIXO DO MINIMO","OK"))</f>
        <v/>
      </c>
    </row>
    <row r="7661">
      <c r="B7661">
        <f>IFERROR(VLOOKUP(A7661,Produtos!A:B,2,FALSE),"")</f>
        <v/>
      </c>
      <c r="D7661" s="10">
        <f>IFERROR(INDEX(Lotes!$E:$E,MATCH(1,(Lotes!$A:$A=A7661)*(Lotes!$C:$C=C7661),0)),"")</f>
        <v/>
      </c>
      <c r="E7661" s="14">
        <f>IF(D7661="","",D7661-TODAY())</f>
        <v/>
      </c>
      <c r="F7661">
        <f>IF(D7661="","",IF(E7661&lt;0,"VENCIDO",IF(E7661&lt;=30,"VENCE EM &lt;= 30 DIAS",IF(E7661&lt;=60,"ATENCAO (31-60 DIAS)","OK"))))</f>
        <v/>
      </c>
      <c r="G7661" s="14">
        <f>SUMIFS(Lancamentos!$G:$G,Lancamentos!$C:$C,$A7661,Lancamentos!$E:$E,$C7661,Lancamentos!$B:$B,"ENTRADA")</f>
        <v/>
      </c>
      <c r="H7661" s="14">
        <f>SUMIFS(Lancamentos!$G:$G,Lancamentos!$C:$C,$A7661,Lancamentos!$E:$E,$C7661,Lancamentos!$B:$B,"SAIDA_USO")</f>
        <v/>
      </c>
      <c r="I7661" s="14">
        <f>SUMIFS(Lancamentos!$G:$G,Lancamentos!$C:$C,$A7661,Lancamentos!$E:$E,$C7661,Lancamentos!$B:$B,"SAIDA_DESCARTE")</f>
        <v/>
      </c>
      <c r="J7661" s="14">
        <f>G7661-H7661-I7661</f>
        <v/>
      </c>
      <c r="K7661">
        <f>IF(A7661="","",IF(J7661&lt;=IFERROR(VLOOKUP(A7661,Produtos!$A:$E,5,FALSE),0),"ABAIXO DO MINIMO","OK"))</f>
        <v/>
      </c>
    </row>
    <row r="7662">
      <c r="B7662">
        <f>IFERROR(VLOOKUP(A7662,Produtos!A:B,2,FALSE),"")</f>
        <v/>
      </c>
      <c r="D7662" s="10">
        <f>IFERROR(INDEX(Lotes!$E:$E,MATCH(1,(Lotes!$A:$A=A7662)*(Lotes!$C:$C=C7662),0)),"")</f>
        <v/>
      </c>
      <c r="E7662" s="14">
        <f>IF(D7662="","",D7662-TODAY())</f>
        <v/>
      </c>
      <c r="F7662">
        <f>IF(D7662="","",IF(E7662&lt;0,"VENCIDO",IF(E7662&lt;=30,"VENCE EM &lt;= 30 DIAS",IF(E7662&lt;=60,"ATENCAO (31-60 DIAS)","OK"))))</f>
        <v/>
      </c>
      <c r="G7662" s="14">
        <f>SUMIFS(Lancamentos!$G:$G,Lancamentos!$C:$C,$A7662,Lancamentos!$E:$E,$C7662,Lancamentos!$B:$B,"ENTRADA")</f>
        <v/>
      </c>
      <c r="H7662" s="14">
        <f>SUMIFS(Lancamentos!$G:$G,Lancamentos!$C:$C,$A7662,Lancamentos!$E:$E,$C7662,Lancamentos!$B:$B,"SAIDA_USO")</f>
        <v/>
      </c>
      <c r="I7662" s="14">
        <f>SUMIFS(Lancamentos!$G:$G,Lancamentos!$C:$C,$A7662,Lancamentos!$E:$E,$C7662,Lancamentos!$B:$B,"SAIDA_DESCARTE")</f>
        <v/>
      </c>
      <c r="J7662" s="14">
        <f>G7662-H7662-I7662</f>
        <v/>
      </c>
      <c r="K7662">
        <f>IF(A7662="","",IF(J7662&lt;=IFERROR(VLOOKUP(A7662,Produtos!$A:$E,5,FALSE),0),"ABAIXO DO MINIMO","OK"))</f>
        <v/>
      </c>
    </row>
    <row r="7663">
      <c r="B7663">
        <f>IFERROR(VLOOKUP(A7663,Produtos!A:B,2,FALSE),"")</f>
        <v/>
      </c>
      <c r="D7663" s="10">
        <f>IFERROR(INDEX(Lotes!$E:$E,MATCH(1,(Lotes!$A:$A=A7663)*(Lotes!$C:$C=C7663),0)),"")</f>
        <v/>
      </c>
      <c r="E7663" s="14">
        <f>IF(D7663="","",D7663-TODAY())</f>
        <v/>
      </c>
      <c r="F7663">
        <f>IF(D7663="","",IF(E7663&lt;0,"VENCIDO",IF(E7663&lt;=30,"VENCE EM &lt;= 30 DIAS",IF(E7663&lt;=60,"ATENCAO (31-60 DIAS)","OK"))))</f>
        <v/>
      </c>
      <c r="G7663" s="14">
        <f>SUMIFS(Lancamentos!$G:$G,Lancamentos!$C:$C,$A7663,Lancamentos!$E:$E,$C7663,Lancamentos!$B:$B,"ENTRADA")</f>
        <v/>
      </c>
      <c r="H7663" s="14">
        <f>SUMIFS(Lancamentos!$G:$G,Lancamentos!$C:$C,$A7663,Lancamentos!$E:$E,$C7663,Lancamentos!$B:$B,"SAIDA_USO")</f>
        <v/>
      </c>
      <c r="I7663" s="14">
        <f>SUMIFS(Lancamentos!$G:$G,Lancamentos!$C:$C,$A7663,Lancamentos!$E:$E,$C7663,Lancamentos!$B:$B,"SAIDA_DESCARTE")</f>
        <v/>
      </c>
      <c r="J7663" s="14">
        <f>G7663-H7663-I7663</f>
        <v/>
      </c>
      <c r="K7663">
        <f>IF(A7663="","",IF(J7663&lt;=IFERROR(VLOOKUP(A7663,Produtos!$A:$E,5,FALSE),0),"ABAIXO DO MINIMO","OK"))</f>
        <v/>
      </c>
    </row>
    <row r="7664">
      <c r="B7664">
        <f>IFERROR(VLOOKUP(A7664,Produtos!A:B,2,FALSE),"")</f>
        <v/>
      </c>
      <c r="D7664" s="10">
        <f>IFERROR(INDEX(Lotes!$E:$E,MATCH(1,(Lotes!$A:$A=A7664)*(Lotes!$C:$C=C7664),0)),"")</f>
        <v/>
      </c>
      <c r="E7664" s="14">
        <f>IF(D7664="","",D7664-TODAY())</f>
        <v/>
      </c>
      <c r="F7664">
        <f>IF(D7664="","",IF(E7664&lt;0,"VENCIDO",IF(E7664&lt;=30,"VENCE EM &lt;= 30 DIAS",IF(E7664&lt;=60,"ATENCAO (31-60 DIAS)","OK"))))</f>
        <v/>
      </c>
      <c r="G7664" s="14">
        <f>SUMIFS(Lancamentos!$G:$G,Lancamentos!$C:$C,$A7664,Lancamentos!$E:$E,$C7664,Lancamentos!$B:$B,"ENTRADA")</f>
        <v/>
      </c>
      <c r="H7664" s="14">
        <f>SUMIFS(Lancamentos!$G:$G,Lancamentos!$C:$C,$A7664,Lancamentos!$E:$E,$C7664,Lancamentos!$B:$B,"SAIDA_USO")</f>
        <v/>
      </c>
      <c r="I7664" s="14">
        <f>SUMIFS(Lancamentos!$G:$G,Lancamentos!$C:$C,$A7664,Lancamentos!$E:$E,$C7664,Lancamentos!$B:$B,"SAIDA_DESCARTE")</f>
        <v/>
      </c>
      <c r="J7664" s="14">
        <f>G7664-H7664-I7664</f>
        <v/>
      </c>
      <c r="K7664">
        <f>IF(A7664="","",IF(J7664&lt;=IFERROR(VLOOKUP(A7664,Produtos!$A:$E,5,FALSE),0),"ABAIXO DO MINIMO","OK"))</f>
        <v/>
      </c>
    </row>
    <row r="7665">
      <c r="B7665">
        <f>IFERROR(VLOOKUP(A7665,Produtos!A:B,2,FALSE),"")</f>
        <v/>
      </c>
      <c r="D7665" s="10">
        <f>IFERROR(INDEX(Lotes!$E:$E,MATCH(1,(Lotes!$A:$A=A7665)*(Lotes!$C:$C=C7665),0)),"")</f>
        <v/>
      </c>
      <c r="E7665" s="14">
        <f>IF(D7665="","",D7665-TODAY())</f>
        <v/>
      </c>
      <c r="F7665">
        <f>IF(D7665="","",IF(E7665&lt;0,"VENCIDO",IF(E7665&lt;=30,"VENCE EM &lt;= 30 DIAS",IF(E7665&lt;=60,"ATENCAO (31-60 DIAS)","OK"))))</f>
        <v/>
      </c>
      <c r="G7665" s="14">
        <f>SUMIFS(Lancamentos!$G:$G,Lancamentos!$C:$C,$A7665,Lancamentos!$E:$E,$C7665,Lancamentos!$B:$B,"ENTRADA")</f>
        <v/>
      </c>
      <c r="H7665" s="14">
        <f>SUMIFS(Lancamentos!$G:$G,Lancamentos!$C:$C,$A7665,Lancamentos!$E:$E,$C7665,Lancamentos!$B:$B,"SAIDA_USO")</f>
        <v/>
      </c>
      <c r="I7665" s="14">
        <f>SUMIFS(Lancamentos!$G:$G,Lancamentos!$C:$C,$A7665,Lancamentos!$E:$E,$C7665,Lancamentos!$B:$B,"SAIDA_DESCARTE")</f>
        <v/>
      </c>
      <c r="J7665" s="14">
        <f>G7665-H7665-I7665</f>
        <v/>
      </c>
      <c r="K7665">
        <f>IF(A7665="","",IF(J7665&lt;=IFERROR(VLOOKUP(A7665,Produtos!$A:$E,5,FALSE),0),"ABAIXO DO MINIMO","OK"))</f>
        <v/>
      </c>
    </row>
    <row r="7666">
      <c r="B7666">
        <f>IFERROR(VLOOKUP(A7666,Produtos!A:B,2,FALSE),"")</f>
        <v/>
      </c>
      <c r="D7666" s="10">
        <f>IFERROR(INDEX(Lotes!$E:$E,MATCH(1,(Lotes!$A:$A=A7666)*(Lotes!$C:$C=C7666),0)),"")</f>
        <v/>
      </c>
      <c r="E7666" s="14">
        <f>IF(D7666="","",D7666-TODAY())</f>
        <v/>
      </c>
      <c r="F7666">
        <f>IF(D7666="","",IF(E7666&lt;0,"VENCIDO",IF(E7666&lt;=30,"VENCE EM &lt;= 30 DIAS",IF(E7666&lt;=60,"ATENCAO (31-60 DIAS)","OK"))))</f>
        <v/>
      </c>
      <c r="G7666" s="14">
        <f>SUMIFS(Lancamentos!$G:$G,Lancamentos!$C:$C,$A7666,Lancamentos!$E:$E,$C7666,Lancamentos!$B:$B,"ENTRADA")</f>
        <v/>
      </c>
      <c r="H7666" s="14">
        <f>SUMIFS(Lancamentos!$G:$G,Lancamentos!$C:$C,$A7666,Lancamentos!$E:$E,$C7666,Lancamentos!$B:$B,"SAIDA_USO")</f>
        <v/>
      </c>
      <c r="I7666" s="14">
        <f>SUMIFS(Lancamentos!$G:$G,Lancamentos!$C:$C,$A7666,Lancamentos!$E:$E,$C7666,Lancamentos!$B:$B,"SAIDA_DESCARTE")</f>
        <v/>
      </c>
      <c r="J7666" s="14">
        <f>G7666-H7666-I7666</f>
        <v/>
      </c>
      <c r="K7666">
        <f>IF(A7666="","",IF(J7666&lt;=IFERROR(VLOOKUP(A7666,Produtos!$A:$E,5,FALSE),0),"ABAIXO DO MINIMO","OK"))</f>
        <v/>
      </c>
    </row>
    <row r="7667">
      <c r="B7667">
        <f>IFERROR(VLOOKUP(A7667,Produtos!A:B,2,FALSE),"")</f>
        <v/>
      </c>
      <c r="D7667" s="10">
        <f>IFERROR(INDEX(Lotes!$E:$E,MATCH(1,(Lotes!$A:$A=A7667)*(Lotes!$C:$C=C7667),0)),"")</f>
        <v/>
      </c>
      <c r="E7667" s="14">
        <f>IF(D7667="","",D7667-TODAY())</f>
        <v/>
      </c>
      <c r="F7667">
        <f>IF(D7667="","",IF(E7667&lt;0,"VENCIDO",IF(E7667&lt;=30,"VENCE EM &lt;= 30 DIAS",IF(E7667&lt;=60,"ATENCAO (31-60 DIAS)","OK"))))</f>
        <v/>
      </c>
      <c r="G7667" s="14">
        <f>SUMIFS(Lancamentos!$G:$G,Lancamentos!$C:$C,$A7667,Lancamentos!$E:$E,$C7667,Lancamentos!$B:$B,"ENTRADA")</f>
        <v/>
      </c>
      <c r="H7667" s="14">
        <f>SUMIFS(Lancamentos!$G:$G,Lancamentos!$C:$C,$A7667,Lancamentos!$E:$E,$C7667,Lancamentos!$B:$B,"SAIDA_USO")</f>
        <v/>
      </c>
      <c r="I7667" s="14">
        <f>SUMIFS(Lancamentos!$G:$G,Lancamentos!$C:$C,$A7667,Lancamentos!$E:$E,$C7667,Lancamentos!$B:$B,"SAIDA_DESCARTE")</f>
        <v/>
      </c>
      <c r="J7667" s="14">
        <f>G7667-H7667-I7667</f>
        <v/>
      </c>
      <c r="K7667">
        <f>IF(A7667="","",IF(J7667&lt;=IFERROR(VLOOKUP(A7667,Produtos!$A:$E,5,FALSE),0),"ABAIXO DO MINIMO","OK"))</f>
        <v/>
      </c>
    </row>
    <row r="7668">
      <c r="B7668">
        <f>IFERROR(VLOOKUP(A7668,Produtos!A:B,2,FALSE),"")</f>
        <v/>
      </c>
      <c r="D7668" s="10">
        <f>IFERROR(INDEX(Lotes!$E:$E,MATCH(1,(Lotes!$A:$A=A7668)*(Lotes!$C:$C=C7668),0)),"")</f>
        <v/>
      </c>
      <c r="E7668" s="14">
        <f>IF(D7668="","",D7668-TODAY())</f>
        <v/>
      </c>
      <c r="F7668">
        <f>IF(D7668="","",IF(E7668&lt;0,"VENCIDO",IF(E7668&lt;=30,"VENCE EM &lt;= 30 DIAS",IF(E7668&lt;=60,"ATENCAO (31-60 DIAS)","OK"))))</f>
        <v/>
      </c>
      <c r="G7668" s="14">
        <f>SUMIFS(Lancamentos!$G:$G,Lancamentos!$C:$C,$A7668,Lancamentos!$E:$E,$C7668,Lancamentos!$B:$B,"ENTRADA")</f>
        <v/>
      </c>
      <c r="H7668" s="14">
        <f>SUMIFS(Lancamentos!$G:$G,Lancamentos!$C:$C,$A7668,Lancamentos!$E:$E,$C7668,Lancamentos!$B:$B,"SAIDA_USO")</f>
        <v/>
      </c>
      <c r="I7668" s="14">
        <f>SUMIFS(Lancamentos!$G:$G,Lancamentos!$C:$C,$A7668,Lancamentos!$E:$E,$C7668,Lancamentos!$B:$B,"SAIDA_DESCARTE")</f>
        <v/>
      </c>
      <c r="J7668" s="14">
        <f>G7668-H7668-I7668</f>
        <v/>
      </c>
      <c r="K7668">
        <f>IF(A7668="","",IF(J7668&lt;=IFERROR(VLOOKUP(A7668,Produtos!$A:$E,5,FALSE),0),"ABAIXO DO MINIMO","OK"))</f>
        <v/>
      </c>
    </row>
    <row r="7669">
      <c r="B7669">
        <f>IFERROR(VLOOKUP(A7669,Produtos!A:B,2,FALSE),"")</f>
        <v/>
      </c>
      <c r="D7669" s="10">
        <f>IFERROR(INDEX(Lotes!$E:$E,MATCH(1,(Lotes!$A:$A=A7669)*(Lotes!$C:$C=C7669),0)),"")</f>
        <v/>
      </c>
      <c r="E7669" s="14">
        <f>IF(D7669="","",D7669-TODAY())</f>
        <v/>
      </c>
      <c r="F7669">
        <f>IF(D7669="","",IF(E7669&lt;0,"VENCIDO",IF(E7669&lt;=30,"VENCE EM &lt;= 30 DIAS",IF(E7669&lt;=60,"ATENCAO (31-60 DIAS)","OK"))))</f>
        <v/>
      </c>
      <c r="G7669" s="14">
        <f>SUMIFS(Lancamentos!$G:$G,Lancamentos!$C:$C,$A7669,Lancamentos!$E:$E,$C7669,Lancamentos!$B:$B,"ENTRADA")</f>
        <v/>
      </c>
      <c r="H7669" s="14">
        <f>SUMIFS(Lancamentos!$G:$G,Lancamentos!$C:$C,$A7669,Lancamentos!$E:$E,$C7669,Lancamentos!$B:$B,"SAIDA_USO")</f>
        <v/>
      </c>
      <c r="I7669" s="14">
        <f>SUMIFS(Lancamentos!$G:$G,Lancamentos!$C:$C,$A7669,Lancamentos!$E:$E,$C7669,Lancamentos!$B:$B,"SAIDA_DESCARTE")</f>
        <v/>
      </c>
      <c r="J7669" s="14">
        <f>G7669-H7669-I7669</f>
        <v/>
      </c>
      <c r="K7669">
        <f>IF(A7669="","",IF(J7669&lt;=IFERROR(VLOOKUP(A7669,Produtos!$A:$E,5,FALSE),0),"ABAIXO DO MINIMO","OK"))</f>
        <v/>
      </c>
    </row>
    <row r="7670">
      <c r="B7670">
        <f>IFERROR(VLOOKUP(A7670,Produtos!A:B,2,FALSE),"")</f>
        <v/>
      </c>
      <c r="D7670" s="10">
        <f>IFERROR(INDEX(Lotes!$E:$E,MATCH(1,(Lotes!$A:$A=A7670)*(Lotes!$C:$C=C7670),0)),"")</f>
        <v/>
      </c>
      <c r="E7670" s="14">
        <f>IF(D7670="","",D7670-TODAY())</f>
        <v/>
      </c>
      <c r="F7670">
        <f>IF(D7670="","",IF(E7670&lt;0,"VENCIDO",IF(E7670&lt;=30,"VENCE EM &lt;= 30 DIAS",IF(E7670&lt;=60,"ATENCAO (31-60 DIAS)","OK"))))</f>
        <v/>
      </c>
      <c r="G7670" s="14">
        <f>SUMIFS(Lancamentos!$G:$G,Lancamentos!$C:$C,$A7670,Lancamentos!$E:$E,$C7670,Lancamentos!$B:$B,"ENTRADA")</f>
        <v/>
      </c>
      <c r="H7670" s="14">
        <f>SUMIFS(Lancamentos!$G:$G,Lancamentos!$C:$C,$A7670,Lancamentos!$E:$E,$C7670,Lancamentos!$B:$B,"SAIDA_USO")</f>
        <v/>
      </c>
      <c r="I7670" s="14">
        <f>SUMIFS(Lancamentos!$G:$G,Lancamentos!$C:$C,$A7670,Lancamentos!$E:$E,$C7670,Lancamentos!$B:$B,"SAIDA_DESCARTE")</f>
        <v/>
      </c>
      <c r="J7670" s="14">
        <f>G7670-H7670-I7670</f>
        <v/>
      </c>
      <c r="K7670">
        <f>IF(A7670="","",IF(J7670&lt;=IFERROR(VLOOKUP(A7670,Produtos!$A:$E,5,FALSE),0),"ABAIXO DO MINIMO","OK"))</f>
        <v/>
      </c>
    </row>
    <row r="7671">
      <c r="B7671">
        <f>IFERROR(VLOOKUP(A7671,Produtos!A:B,2,FALSE),"")</f>
        <v/>
      </c>
      <c r="D7671" s="10">
        <f>IFERROR(INDEX(Lotes!$E:$E,MATCH(1,(Lotes!$A:$A=A7671)*(Lotes!$C:$C=C7671),0)),"")</f>
        <v/>
      </c>
      <c r="E7671" s="14">
        <f>IF(D7671="","",D7671-TODAY())</f>
        <v/>
      </c>
      <c r="F7671">
        <f>IF(D7671="","",IF(E7671&lt;0,"VENCIDO",IF(E7671&lt;=30,"VENCE EM &lt;= 30 DIAS",IF(E7671&lt;=60,"ATENCAO (31-60 DIAS)","OK"))))</f>
        <v/>
      </c>
      <c r="G7671" s="14">
        <f>SUMIFS(Lancamentos!$G:$G,Lancamentos!$C:$C,$A7671,Lancamentos!$E:$E,$C7671,Lancamentos!$B:$B,"ENTRADA")</f>
        <v/>
      </c>
      <c r="H7671" s="14">
        <f>SUMIFS(Lancamentos!$G:$G,Lancamentos!$C:$C,$A7671,Lancamentos!$E:$E,$C7671,Lancamentos!$B:$B,"SAIDA_USO")</f>
        <v/>
      </c>
      <c r="I7671" s="14">
        <f>SUMIFS(Lancamentos!$G:$G,Lancamentos!$C:$C,$A7671,Lancamentos!$E:$E,$C7671,Lancamentos!$B:$B,"SAIDA_DESCARTE")</f>
        <v/>
      </c>
      <c r="J7671" s="14">
        <f>G7671-H7671-I7671</f>
        <v/>
      </c>
      <c r="K7671">
        <f>IF(A7671="","",IF(J7671&lt;=IFERROR(VLOOKUP(A7671,Produtos!$A:$E,5,FALSE),0),"ABAIXO DO MINIMO","OK"))</f>
        <v/>
      </c>
    </row>
    <row r="7672">
      <c r="B7672">
        <f>IFERROR(VLOOKUP(A7672,Produtos!A:B,2,FALSE),"")</f>
        <v/>
      </c>
      <c r="D7672" s="10">
        <f>IFERROR(INDEX(Lotes!$E:$E,MATCH(1,(Lotes!$A:$A=A7672)*(Lotes!$C:$C=C7672),0)),"")</f>
        <v/>
      </c>
      <c r="E7672" s="14">
        <f>IF(D7672="","",D7672-TODAY())</f>
        <v/>
      </c>
      <c r="F7672">
        <f>IF(D7672="","",IF(E7672&lt;0,"VENCIDO",IF(E7672&lt;=30,"VENCE EM &lt;= 30 DIAS",IF(E7672&lt;=60,"ATENCAO (31-60 DIAS)","OK"))))</f>
        <v/>
      </c>
      <c r="G7672" s="14">
        <f>SUMIFS(Lancamentos!$G:$G,Lancamentos!$C:$C,$A7672,Lancamentos!$E:$E,$C7672,Lancamentos!$B:$B,"ENTRADA")</f>
        <v/>
      </c>
      <c r="H7672" s="14">
        <f>SUMIFS(Lancamentos!$G:$G,Lancamentos!$C:$C,$A7672,Lancamentos!$E:$E,$C7672,Lancamentos!$B:$B,"SAIDA_USO")</f>
        <v/>
      </c>
      <c r="I7672" s="14">
        <f>SUMIFS(Lancamentos!$G:$G,Lancamentos!$C:$C,$A7672,Lancamentos!$E:$E,$C7672,Lancamentos!$B:$B,"SAIDA_DESCARTE")</f>
        <v/>
      </c>
      <c r="J7672" s="14">
        <f>G7672-H7672-I7672</f>
        <v/>
      </c>
      <c r="K7672">
        <f>IF(A7672="","",IF(J7672&lt;=IFERROR(VLOOKUP(A7672,Produtos!$A:$E,5,FALSE),0),"ABAIXO DO MINIMO","OK"))</f>
        <v/>
      </c>
    </row>
    <row r="7673">
      <c r="B7673">
        <f>IFERROR(VLOOKUP(A7673,Produtos!A:B,2,FALSE),"")</f>
        <v/>
      </c>
      <c r="D7673" s="10">
        <f>IFERROR(INDEX(Lotes!$E:$E,MATCH(1,(Lotes!$A:$A=A7673)*(Lotes!$C:$C=C7673),0)),"")</f>
        <v/>
      </c>
      <c r="E7673" s="14">
        <f>IF(D7673="","",D7673-TODAY())</f>
        <v/>
      </c>
      <c r="F7673">
        <f>IF(D7673="","",IF(E7673&lt;0,"VENCIDO",IF(E7673&lt;=30,"VENCE EM &lt;= 30 DIAS",IF(E7673&lt;=60,"ATENCAO (31-60 DIAS)","OK"))))</f>
        <v/>
      </c>
      <c r="G7673" s="14">
        <f>SUMIFS(Lancamentos!$G:$G,Lancamentos!$C:$C,$A7673,Lancamentos!$E:$E,$C7673,Lancamentos!$B:$B,"ENTRADA")</f>
        <v/>
      </c>
      <c r="H7673" s="14">
        <f>SUMIFS(Lancamentos!$G:$G,Lancamentos!$C:$C,$A7673,Lancamentos!$E:$E,$C7673,Lancamentos!$B:$B,"SAIDA_USO")</f>
        <v/>
      </c>
      <c r="I7673" s="14">
        <f>SUMIFS(Lancamentos!$G:$G,Lancamentos!$C:$C,$A7673,Lancamentos!$E:$E,$C7673,Lancamentos!$B:$B,"SAIDA_DESCARTE")</f>
        <v/>
      </c>
      <c r="J7673" s="14">
        <f>G7673-H7673-I7673</f>
        <v/>
      </c>
      <c r="K7673">
        <f>IF(A7673="","",IF(J7673&lt;=IFERROR(VLOOKUP(A7673,Produtos!$A:$E,5,FALSE),0),"ABAIXO DO MINIMO","OK"))</f>
        <v/>
      </c>
    </row>
    <row r="7674">
      <c r="B7674">
        <f>IFERROR(VLOOKUP(A7674,Produtos!A:B,2,FALSE),"")</f>
        <v/>
      </c>
      <c r="D7674" s="10">
        <f>IFERROR(INDEX(Lotes!$E:$E,MATCH(1,(Lotes!$A:$A=A7674)*(Lotes!$C:$C=C7674),0)),"")</f>
        <v/>
      </c>
      <c r="E7674" s="14">
        <f>IF(D7674="","",D7674-TODAY())</f>
        <v/>
      </c>
      <c r="F7674">
        <f>IF(D7674="","",IF(E7674&lt;0,"VENCIDO",IF(E7674&lt;=30,"VENCE EM &lt;= 30 DIAS",IF(E7674&lt;=60,"ATENCAO (31-60 DIAS)","OK"))))</f>
        <v/>
      </c>
      <c r="G7674" s="14">
        <f>SUMIFS(Lancamentos!$G:$G,Lancamentos!$C:$C,$A7674,Lancamentos!$E:$E,$C7674,Lancamentos!$B:$B,"ENTRADA")</f>
        <v/>
      </c>
      <c r="H7674" s="14">
        <f>SUMIFS(Lancamentos!$G:$G,Lancamentos!$C:$C,$A7674,Lancamentos!$E:$E,$C7674,Lancamentos!$B:$B,"SAIDA_USO")</f>
        <v/>
      </c>
      <c r="I7674" s="14">
        <f>SUMIFS(Lancamentos!$G:$G,Lancamentos!$C:$C,$A7674,Lancamentos!$E:$E,$C7674,Lancamentos!$B:$B,"SAIDA_DESCARTE")</f>
        <v/>
      </c>
      <c r="J7674" s="14">
        <f>G7674-H7674-I7674</f>
        <v/>
      </c>
      <c r="K7674">
        <f>IF(A7674="","",IF(J7674&lt;=IFERROR(VLOOKUP(A7674,Produtos!$A:$E,5,FALSE),0),"ABAIXO DO MINIMO","OK"))</f>
        <v/>
      </c>
    </row>
    <row r="7675">
      <c r="B7675">
        <f>IFERROR(VLOOKUP(A7675,Produtos!A:B,2,FALSE),"")</f>
        <v/>
      </c>
      <c r="D7675" s="10">
        <f>IFERROR(INDEX(Lotes!$E:$E,MATCH(1,(Lotes!$A:$A=A7675)*(Lotes!$C:$C=C7675),0)),"")</f>
        <v/>
      </c>
      <c r="E7675" s="14">
        <f>IF(D7675="","",D7675-TODAY())</f>
        <v/>
      </c>
      <c r="F7675">
        <f>IF(D7675="","",IF(E7675&lt;0,"VENCIDO",IF(E7675&lt;=30,"VENCE EM &lt;= 30 DIAS",IF(E7675&lt;=60,"ATENCAO (31-60 DIAS)","OK"))))</f>
        <v/>
      </c>
      <c r="G7675" s="14">
        <f>SUMIFS(Lancamentos!$G:$G,Lancamentos!$C:$C,$A7675,Lancamentos!$E:$E,$C7675,Lancamentos!$B:$B,"ENTRADA")</f>
        <v/>
      </c>
      <c r="H7675" s="14">
        <f>SUMIFS(Lancamentos!$G:$G,Lancamentos!$C:$C,$A7675,Lancamentos!$E:$E,$C7675,Lancamentos!$B:$B,"SAIDA_USO")</f>
        <v/>
      </c>
      <c r="I7675" s="14">
        <f>SUMIFS(Lancamentos!$G:$G,Lancamentos!$C:$C,$A7675,Lancamentos!$E:$E,$C7675,Lancamentos!$B:$B,"SAIDA_DESCARTE")</f>
        <v/>
      </c>
      <c r="J7675" s="14">
        <f>G7675-H7675-I7675</f>
        <v/>
      </c>
      <c r="K7675">
        <f>IF(A7675="","",IF(J7675&lt;=IFERROR(VLOOKUP(A7675,Produtos!$A:$E,5,FALSE),0),"ABAIXO DO MINIMO","OK"))</f>
        <v/>
      </c>
    </row>
    <row r="7676">
      <c r="B7676">
        <f>IFERROR(VLOOKUP(A7676,Produtos!A:B,2,FALSE),"")</f>
        <v/>
      </c>
      <c r="D7676" s="10">
        <f>IFERROR(INDEX(Lotes!$E:$E,MATCH(1,(Lotes!$A:$A=A7676)*(Lotes!$C:$C=C7676),0)),"")</f>
        <v/>
      </c>
      <c r="E7676" s="14">
        <f>IF(D7676="","",D7676-TODAY())</f>
        <v/>
      </c>
      <c r="F7676">
        <f>IF(D7676="","",IF(E7676&lt;0,"VENCIDO",IF(E7676&lt;=30,"VENCE EM &lt;= 30 DIAS",IF(E7676&lt;=60,"ATENCAO (31-60 DIAS)","OK"))))</f>
        <v/>
      </c>
      <c r="G7676" s="14">
        <f>SUMIFS(Lancamentos!$G:$G,Lancamentos!$C:$C,$A7676,Lancamentos!$E:$E,$C7676,Lancamentos!$B:$B,"ENTRADA")</f>
        <v/>
      </c>
      <c r="H7676" s="14">
        <f>SUMIFS(Lancamentos!$G:$G,Lancamentos!$C:$C,$A7676,Lancamentos!$E:$E,$C7676,Lancamentos!$B:$B,"SAIDA_USO")</f>
        <v/>
      </c>
      <c r="I7676" s="14">
        <f>SUMIFS(Lancamentos!$G:$G,Lancamentos!$C:$C,$A7676,Lancamentos!$E:$E,$C7676,Lancamentos!$B:$B,"SAIDA_DESCARTE")</f>
        <v/>
      </c>
      <c r="J7676" s="14">
        <f>G7676-H7676-I7676</f>
        <v/>
      </c>
      <c r="K7676">
        <f>IF(A7676="","",IF(J7676&lt;=IFERROR(VLOOKUP(A7676,Produtos!$A:$E,5,FALSE),0),"ABAIXO DO MINIMO","OK"))</f>
        <v/>
      </c>
    </row>
    <row r="7677">
      <c r="B7677">
        <f>IFERROR(VLOOKUP(A7677,Produtos!A:B,2,FALSE),"")</f>
        <v/>
      </c>
      <c r="D7677" s="10">
        <f>IFERROR(INDEX(Lotes!$E:$E,MATCH(1,(Lotes!$A:$A=A7677)*(Lotes!$C:$C=C7677),0)),"")</f>
        <v/>
      </c>
      <c r="E7677" s="14">
        <f>IF(D7677="","",D7677-TODAY())</f>
        <v/>
      </c>
      <c r="F7677">
        <f>IF(D7677="","",IF(E7677&lt;0,"VENCIDO",IF(E7677&lt;=30,"VENCE EM &lt;= 30 DIAS",IF(E7677&lt;=60,"ATENCAO (31-60 DIAS)","OK"))))</f>
        <v/>
      </c>
      <c r="G7677" s="14">
        <f>SUMIFS(Lancamentos!$G:$G,Lancamentos!$C:$C,$A7677,Lancamentos!$E:$E,$C7677,Lancamentos!$B:$B,"ENTRADA")</f>
        <v/>
      </c>
      <c r="H7677" s="14">
        <f>SUMIFS(Lancamentos!$G:$G,Lancamentos!$C:$C,$A7677,Lancamentos!$E:$E,$C7677,Lancamentos!$B:$B,"SAIDA_USO")</f>
        <v/>
      </c>
      <c r="I7677" s="14">
        <f>SUMIFS(Lancamentos!$G:$G,Lancamentos!$C:$C,$A7677,Lancamentos!$E:$E,$C7677,Lancamentos!$B:$B,"SAIDA_DESCARTE")</f>
        <v/>
      </c>
      <c r="J7677" s="14">
        <f>G7677-H7677-I7677</f>
        <v/>
      </c>
      <c r="K7677">
        <f>IF(A7677="","",IF(J7677&lt;=IFERROR(VLOOKUP(A7677,Produtos!$A:$E,5,FALSE),0),"ABAIXO DO MINIMO","OK"))</f>
        <v/>
      </c>
    </row>
    <row r="7678">
      <c r="B7678">
        <f>IFERROR(VLOOKUP(A7678,Produtos!A:B,2,FALSE),"")</f>
        <v/>
      </c>
      <c r="D7678" s="10">
        <f>IFERROR(INDEX(Lotes!$E:$E,MATCH(1,(Lotes!$A:$A=A7678)*(Lotes!$C:$C=C7678),0)),"")</f>
        <v/>
      </c>
      <c r="E7678" s="14">
        <f>IF(D7678="","",D7678-TODAY())</f>
        <v/>
      </c>
      <c r="F7678">
        <f>IF(D7678="","",IF(E7678&lt;0,"VENCIDO",IF(E7678&lt;=30,"VENCE EM &lt;= 30 DIAS",IF(E7678&lt;=60,"ATENCAO (31-60 DIAS)","OK"))))</f>
        <v/>
      </c>
      <c r="G7678" s="14">
        <f>SUMIFS(Lancamentos!$G:$G,Lancamentos!$C:$C,$A7678,Lancamentos!$E:$E,$C7678,Lancamentos!$B:$B,"ENTRADA")</f>
        <v/>
      </c>
      <c r="H7678" s="14">
        <f>SUMIFS(Lancamentos!$G:$G,Lancamentos!$C:$C,$A7678,Lancamentos!$E:$E,$C7678,Lancamentos!$B:$B,"SAIDA_USO")</f>
        <v/>
      </c>
      <c r="I7678" s="14">
        <f>SUMIFS(Lancamentos!$G:$G,Lancamentos!$C:$C,$A7678,Lancamentos!$E:$E,$C7678,Lancamentos!$B:$B,"SAIDA_DESCARTE")</f>
        <v/>
      </c>
      <c r="J7678" s="14">
        <f>G7678-H7678-I7678</f>
        <v/>
      </c>
      <c r="K7678">
        <f>IF(A7678="","",IF(J7678&lt;=IFERROR(VLOOKUP(A7678,Produtos!$A:$E,5,FALSE),0),"ABAIXO DO MINIMO","OK"))</f>
        <v/>
      </c>
    </row>
    <row r="7679">
      <c r="B7679">
        <f>IFERROR(VLOOKUP(A7679,Produtos!A:B,2,FALSE),"")</f>
        <v/>
      </c>
      <c r="D7679" s="10">
        <f>IFERROR(INDEX(Lotes!$E:$E,MATCH(1,(Lotes!$A:$A=A7679)*(Lotes!$C:$C=C7679),0)),"")</f>
        <v/>
      </c>
      <c r="E7679" s="14">
        <f>IF(D7679="","",D7679-TODAY())</f>
        <v/>
      </c>
      <c r="F7679">
        <f>IF(D7679="","",IF(E7679&lt;0,"VENCIDO",IF(E7679&lt;=30,"VENCE EM &lt;= 30 DIAS",IF(E7679&lt;=60,"ATENCAO (31-60 DIAS)","OK"))))</f>
        <v/>
      </c>
      <c r="G7679" s="14">
        <f>SUMIFS(Lancamentos!$G:$G,Lancamentos!$C:$C,$A7679,Lancamentos!$E:$E,$C7679,Lancamentos!$B:$B,"ENTRADA")</f>
        <v/>
      </c>
      <c r="H7679" s="14">
        <f>SUMIFS(Lancamentos!$G:$G,Lancamentos!$C:$C,$A7679,Lancamentos!$E:$E,$C7679,Lancamentos!$B:$B,"SAIDA_USO")</f>
        <v/>
      </c>
      <c r="I7679" s="14">
        <f>SUMIFS(Lancamentos!$G:$G,Lancamentos!$C:$C,$A7679,Lancamentos!$E:$E,$C7679,Lancamentos!$B:$B,"SAIDA_DESCARTE")</f>
        <v/>
      </c>
      <c r="J7679" s="14">
        <f>G7679-H7679-I7679</f>
        <v/>
      </c>
      <c r="K7679">
        <f>IF(A7679="","",IF(J7679&lt;=IFERROR(VLOOKUP(A7679,Produtos!$A:$E,5,FALSE),0),"ABAIXO DO MINIMO","OK"))</f>
        <v/>
      </c>
    </row>
    <row r="7680">
      <c r="B7680">
        <f>IFERROR(VLOOKUP(A7680,Produtos!A:B,2,FALSE),"")</f>
        <v/>
      </c>
      <c r="D7680" s="10">
        <f>IFERROR(INDEX(Lotes!$E:$E,MATCH(1,(Lotes!$A:$A=A7680)*(Lotes!$C:$C=C7680),0)),"")</f>
        <v/>
      </c>
      <c r="E7680" s="14">
        <f>IF(D7680="","",D7680-TODAY())</f>
        <v/>
      </c>
      <c r="F7680">
        <f>IF(D7680="","",IF(E7680&lt;0,"VENCIDO",IF(E7680&lt;=30,"VENCE EM &lt;= 30 DIAS",IF(E7680&lt;=60,"ATENCAO (31-60 DIAS)","OK"))))</f>
        <v/>
      </c>
      <c r="G7680" s="14">
        <f>SUMIFS(Lancamentos!$G:$G,Lancamentos!$C:$C,$A7680,Lancamentos!$E:$E,$C7680,Lancamentos!$B:$B,"ENTRADA")</f>
        <v/>
      </c>
      <c r="H7680" s="14">
        <f>SUMIFS(Lancamentos!$G:$G,Lancamentos!$C:$C,$A7680,Lancamentos!$E:$E,$C7680,Lancamentos!$B:$B,"SAIDA_USO")</f>
        <v/>
      </c>
      <c r="I7680" s="14">
        <f>SUMIFS(Lancamentos!$G:$G,Lancamentos!$C:$C,$A7680,Lancamentos!$E:$E,$C7680,Lancamentos!$B:$B,"SAIDA_DESCARTE")</f>
        <v/>
      </c>
      <c r="J7680" s="14">
        <f>G7680-H7680-I7680</f>
        <v/>
      </c>
      <c r="K7680">
        <f>IF(A7680="","",IF(J7680&lt;=IFERROR(VLOOKUP(A7680,Produtos!$A:$E,5,FALSE),0),"ABAIXO DO MINIMO","OK"))</f>
        <v/>
      </c>
    </row>
    <row r="7681">
      <c r="B7681">
        <f>IFERROR(VLOOKUP(A7681,Produtos!A:B,2,FALSE),"")</f>
        <v/>
      </c>
      <c r="D7681" s="10">
        <f>IFERROR(INDEX(Lotes!$E:$E,MATCH(1,(Lotes!$A:$A=A7681)*(Lotes!$C:$C=C7681),0)),"")</f>
        <v/>
      </c>
      <c r="E7681" s="14">
        <f>IF(D7681="","",D7681-TODAY())</f>
        <v/>
      </c>
      <c r="F7681">
        <f>IF(D7681="","",IF(E7681&lt;0,"VENCIDO",IF(E7681&lt;=30,"VENCE EM &lt;= 30 DIAS",IF(E7681&lt;=60,"ATENCAO (31-60 DIAS)","OK"))))</f>
        <v/>
      </c>
      <c r="G7681" s="14">
        <f>SUMIFS(Lancamentos!$G:$G,Lancamentos!$C:$C,$A7681,Lancamentos!$E:$E,$C7681,Lancamentos!$B:$B,"ENTRADA")</f>
        <v/>
      </c>
      <c r="H7681" s="14">
        <f>SUMIFS(Lancamentos!$G:$G,Lancamentos!$C:$C,$A7681,Lancamentos!$E:$E,$C7681,Lancamentos!$B:$B,"SAIDA_USO")</f>
        <v/>
      </c>
      <c r="I7681" s="14">
        <f>SUMIFS(Lancamentos!$G:$G,Lancamentos!$C:$C,$A7681,Lancamentos!$E:$E,$C7681,Lancamentos!$B:$B,"SAIDA_DESCARTE")</f>
        <v/>
      </c>
      <c r="J7681" s="14">
        <f>G7681-H7681-I7681</f>
        <v/>
      </c>
      <c r="K7681">
        <f>IF(A7681="","",IF(J7681&lt;=IFERROR(VLOOKUP(A7681,Produtos!$A:$E,5,FALSE),0),"ABAIXO DO MINIMO","OK"))</f>
        <v/>
      </c>
    </row>
    <row r="7682">
      <c r="B7682">
        <f>IFERROR(VLOOKUP(A7682,Produtos!A:B,2,FALSE),"")</f>
        <v/>
      </c>
      <c r="D7682" s="10">
        <f>IFERROR(INDEX(Lotes!$E:$E,MATCH(1,(Lotes!$A:$A=A7682)*(Lotes!$C:$C=C7682),0)),"")</f>
        <v/>
      </c>
      <c r="E7682" s="14">
        <f>IF(D7682="","",D7682-TODAY())</f>
        <v/>
      </c>
      <c r="F7682">
        <f>IF(D7682="","",IF(E7682&lt;0,"VENCIDO",IF(E7682&lt;=30,"VENCE EM &lt;= 30 DIAS",IF(E7682&lt;=60,"ATENCAO (31-60 DIAS)","OK"))))</f>
        <v/>
      </c>
      <c r="G7682" s="14">
        <f>SUMIFS(Lancamentos!$G:$G,Lancamentos!$C:$C,$A7682,Lancamentos!$E:$E,$C7682,Lancamentos!$B:$B,"ENTRADA")</f>
        <v/>
      </c>
      <c r="H7682" s="14">
        <f>SUMIFS(Lancamentos!$G:$G,Lancamentos!$C:$C,$A7682,Lancamentos!$E:$E,$C7682,Lancamentos!$B:$B,"SAIDA_USO")</f>
        <v/>
      </c>
      <c r="I7682" s="14">
        <f>SUMIFS(Lancamentos!$G:$G,Lancamentos!$C:$C,$A7682,Lancamentos!$E:$E,$C7682,Lancamentos!$B:$B,"SAIDA_DESCARTE")</f>
        <v/>
      </c>
      <c r="J7682" s="14">
        <f>G7682-H7682-I7682</f>
        <v/>
      </c>
      <c r="K7682">
        <f>IF(A7682="","",IF(J7682&lt;=IFERROR(VLOOKUP(A7682,Produtos!$A:$E,5,FALSE),0),"ABAIXO DO MINIMO","OK"))</f>
        <v/>
      </c>
    </row>
    <row r="7683">
      <c r="B7683">
        <f>IFERROR(VLOOKUP(A7683,Produtos!A:B,2,FALSE),"")</f>
        <v/>
      </c>
      <c r="D7683" s="10">
        <f>IFERROR(INDEX(Lotes!$E:$E,MATCH(1,(Lotes!$A:$A=A7683)*(Lotes!$C:$C=C7683),0)),"")</f>
        <v/>
      </c>
      <c r="E7683" s="14">
        <f>IF(D7683="","",D7683-TODAY())</f>
        <v/>
      </c>
      <c r="F7683">
        <f>IF(D7683="","",IF(E7683&lt;0,"VENCIDO",IF(E7683&lt;=30,"VENCE EM &lt;= 30 DIAS",IF(E7683&lt;=60,"ATENCAO (31-60 DIAS)","OK"))))</f>
        <v/>
      </c>
      <c r="G7683" s="14">
        <f>SUMIFS(Lancamentos!$G:$G,Lancamentos!$C:$C,$A7683,Lancamentos!$E:$E,$C7683,Lancamentos!$B:$B,"ENTRADA")</f>
        <v/>
      </c>
      <c r="H7683" s="14">
        <f>SUMIFS(Lancamentos!$G:$G,Lancamentos!$C:$C,$A7683,Lancamentos!$E:$E,$C7683,Lancamentos!$B:$B,"SAIDA_USO")</f>
        <v/>
      </c>
      <c r="I7683" s="14">
        <f>SUMIFS(Lancamentos!$G:$G,Lancamentos!$C:$C,$A7683,Lancamentos!$E:$E,$C7683,Lancamentos!$B:$B,"SAIDA_DESCARTE")</f>
        <v/>
      </c>
      <c r="J7683" s="14">
        <f>G7683-H7683-I7683</f>
        <v/>
      </c>
      <c r="K7683">
        <f>IF(A7683="","",IF(J7683&lt;=IFERROR(VLOOKUP(A7683,Produtos!$A:$E,5,FALSE),0),"ABAIXO DO MINIMO","OK"))</f>
        <v/>
      </c>
    </row>
    <row r="7684">
      <c r="B7684">
        <f>IFERROR(VLOOKUP(A7684,Produtos!A:B,2,FALSE),"")</f>
        <v/>
      </c>
      <c r="D7684" s="10">
        <f>IFERROR(INDEX(Lotes!$E:$E,MATCH(1,(Lotes!$A:$A=A7684)*(Lotes!$C:$C=C7684),0)),"")</f>
        <v/>
      </c>
      <c r="E7684" s="14">
        <f>IF(D7684="","",D7684-TODAY())</f>
        <v/>
      </c>
      <c r="F7684">
        <f>IF(D7684="","",IF(E7684&lt;0,"VENCIDO",IF(E7684&lt;=30,"VENCE EM &lt;= 30 DIAS",IF(E7684&lt;=60,"ATENCAO (31-60 DIAS)","OK"))))</f>
        <v/>
      </c>
      <c r="G7684" s="14">
        <f>SUMIFS(Lancamentos!$G:$G,Lancamentos!$C:$C,$A7684,Lancamentos!$E:$E,$C7684,Lancamentos!$B:$B,"ENTRADA")</f>
        <v/>
      </c>
      <c r="H7684" s="14">
        <f>SUMIFS(Lancamentos!$G:$G,Lancamentos!$C:$C,$A7684,Lancamentos!$E:$E,$C7684,Lancamentos!$B:$B,"SAIDA_USO")</f>
        <v/>
      </c>
      <c r="I7684" s="14">
        <f>SUMIFS(Lancamentos!$G:$G,Lancamentos!$C:$C,$A7684,Lancamentos!$E:$E,$C7684,Lancamentos!$B:$B,"SAIDA_DESCARTE")</f>
        <v/>
      </c>
      <c r="J7684" s="14">
        <f>G7684-H7684-I7684</f>
        <v/>
      </c>
      <c r="K7684">
        <f>IF(A7684="","",IF(J7684&lt;=IFERROR(VLOOKUP(A7684,Produtos!$A:$E,5,FALSE),0),"ABAIXO DO MINIMO","OK"))</f>
        <v/>
      </c>
    </row>
    <row r="7685">
      <c r="B7685">
        <f>IFERROR(VLOOKUP(A7685,Produtos!A:B,2,FALSE),"")</f>
        <v/>
      </c>
      <c r="D7685" s="10">
        <f>IFERROR(INDEX(Lotes!$E:$E,MATCH(1,(Lotes!$A:$A=A7685)*(Lotes!$C:$C=C7685),0)),"")</f>
        <v/>
      </c>
      <c r="E7685" s="14">
        <f>IF(D7685="","",D7685-TODAY())</f>
        <v/>
      </c>
      <c r="F7685">
        <f>IF(D7685="","",IF(E7685&lt;0,"VENCIDO",IF(E7685&lt;=30,"VENCE EM &lt;= 30 DIAS",IF(E7685&lt;=60,"ATENCAO (31-60 DIAS)","OK"))))</f>
        <v/>
      </c>
      <c r="G7685" s="14">
        <f>SUMIFS(Lancamentos!$G:$G,Lancamentos!$C:$C,$A7685,Lancamentos!$E:$E,$C7685,Lancamentos!$B:$B,"ENTRADA")</f>
        <v/>
      </c>
      <c r="H7685" s="14">
        <f>SUMIFS(Lancamentos!$G:$G,Lancamentos!$C:$C,$A7685,Lancamentos!$E:$E,$C7685,Lancamentos!$B:$B,"SAIDA_USO")</f>
        <v/>
      </c>
      <c r="I7685" s="14">
        <f>SUMIFS(Lancamentos!$G:$G,Lancamentos!$C:$C,$A7685,Lancamentos!$E:$E,$C7685,Lancamentos!$B:$B,"SAIDA_DESCARTE")</f>
        <v/>
      </c>
      <c r="J7685" s="14">
        <f>G7685-H7685-I7685</f>
        <v/>
      </c>
      <c r="K7685">
        <f>IF(A7685="","",IF(J7685&lt;=IFERROR(VLOOKUP(A7685,Produtos!$A:$E,5,FALSE),0),"ABAIXO DO MINIMO","OK"))</f>
        <v/>
      </c>
    </row>
    <row r="7686">
      <c r="B7686">
        <f>IFERROR(VLOOKUP(A7686,Produtos!A:B,2,FALSE),"")</f>
        <v/>
      </c>
      <c r="D7686" s="10">
        <f>IFERROR(INDEX(Lotes!$E:$E,MATCH(1,(Lotes!$A:$A=A7686)*(Lotes!$C:$C=C7686),0)),"")</f>
        <v/>
      </c>
      <c r="E7686" s="14">
        <f>IF(D7686="","",D7686-TODAY())</f>
        <v/>
      </c>
      <c r="F7686">
        <f>IF(D7686="","",IF(E7686&lt;0,"VENCIDO",IF(E7686&lt;=30,"VENCE EM &lt;= 30 DIAS",IF(E7686&lt;=60,"ATENCAO (31-60 DIAS)","OK"))))</f>
        <v/>
      </c>
      <c r="G7686" s="14">
        <f>SUMIFS(Lancamentos!$G:$G,Lancamentos!$C:$C,$A7686,Lancamentos!$E:$E,$C7686,Lancamentos!$B:$B,"ENTRADA")</f>
        <v/>
      </c>
      <c r="H7686" s="14">
        <f>SUMIFS(Lancamentos!$G:$G,Lancamentos!$C:$C,$A7686,Lancamentos!$E:$E,$C7686,Lancamentos!$B:$B,"SAIDA_USO")</f>
        <v/>
      </c>
      <c r="I7686" s="14">
        <f>SUMIFS(Lancamentos!$G:$G,Lancamentos!$C:$C,$A7686,Lancamentos!$E:$E,$C7686,Lancamentos!$B:$B,"SAIDA_DESCARTE")</f>
        <v/>
      </c>
      <c r="J7686" s="14">
        <f>G7686-H7686-I7686</f>
        <v/>
      </c>
      <c r="K7686">
        <f>IF(A7686="","",IF(J7686&lt;=IFERROR(VLOOKUP(A7686,Produtos!$A:$E,5,FALSE),0),"ABAIXO DO MINIMO","OK"))</f>
        <v/>
      </c>
    </row>
    <row r="7687">
      <c r="B7687">
        <f>IFERROR(VLOOKUP(A7687,Produtos!A:B,2,FALSE),"")</f>
        <v/>
      </c>
      <c r="D7687" s="10">
        <f>IFERROR(INDEX(Lotes!$E:$E,MATCH(1,(Lotes!$A:$A=A7687)*(Lotes!$C:$C=C7687),0)),"")</f>
        <v/>
      </c>
      <c r="E7687" s="14">
        <f>IF(D7687="","",D7687-TODAY())</f>
        <v/>
      </c>
      <c r="F7687">
        <f>IF(D7687="","",IF(E7687&lt;0,"VENCIDO",IF(E7687&lt;=30,"VENCE EM &lt;= 30 DIAS",IF(E7687&lt;=60,"ATENCAO (31-60 DIAS)","OK"))))</f>
        <v/>
      </c>
      <c r="G7687" s="14">
        <f>SUMIFS(Lancamentos!$G:$G,Lancamentos!$C:$C,$A7687,Lancamentos!$E:$E,$C7687,Lancamentos!$B:$B,"ENTRADA")</f>
        <v/>
      </c>
      <c r="H7687" s="14">
        <f>SUMIFS(Lancamentos!$G:$G,Lancamentos!$C:$C,$A7687,Lancamentos!$E:$E,$C7687,Lancamentos!$B:$B,"SAIDA_USO")</f>
        <v/>
      </c>
      <c r="I7687" s="14">
        <f>SUMIFS(Lancamentos!$G:$G,Lancamentos!$C:$C,$A7687,Lancamentos!$E:$E,$C7687,Lancamentos!$B:$B,"SAIDA_DESCARTE")</f>
        <v/>
      </c>
      <c r="J7687" s="14">
        <f>G7687-H7687-I7687</f>
        <v/>
      </c>
      <c r="K7687">
        <f>IF(A7687="","",IF(J7687&lt;=IFERROR(VLOOKUP(A7687,Produtos!$A:$E,5,FALSE),0),"ABAIXO DO MINIMO","OK"))</f>
        <v/>
      </c>
    </row>
    <row r="7688">
      <c r="B7688">
        <f>IFERROR(VLOOKUP(A7688,Produtos!A:B,2,FALSE),"")</f>
        <v/>
      </c>
      <c r="D7688" s="10">
        <f>IFERROR(INDEX(Lotes!$E:$E,MATCH(1,(Lotes!$A:$A=A7688)*(Lotes!$C:$C=C7688),0)),"")</f>
        <v/>
      </c>
      <c r="E7688" s="14">
        <f>IF(D7688="","",D7688-TODAY())</f>
        <v/>
      </c>
      <c r="F7688">
        <f>IF(D7688="","",IF(E7688&lt;0,"VENCIDO",IF(E7688&lt;=30,"VENCE EM &lt;= 30 DIAS",IF(E7688&lt;=60,"ATENCAO (31-60 DIAS)","OK"))))</f>
        <v/>
      </c>
      <c r="G7688" s="14">
        <f>SUMIFS(Lancamentos!$G:$G,Lancamentos!$C:$C,$A7688,Lancamentos!$E:$E,$C7688,Lancamentos!$B:$B,"ENTRADA")</f>
        <v/>
      </c>
      <c r="H7688" s="14">
        <f>SUMIFS(Lancamentos!$G:$G,Lancamentos!$C:$C,$A7688,Lancamentos!$E:$E,$C7688,Lancamentos!$B:$B,"SAIDA_USO")</f>
        <v/>
      </c>
      <c r="I7688" s="14">
        <f>SUMIFS(Lancamentos!$G:$G,Lancamentos!$C:$C,$A7688,Lancamentos!$E:$E,$C7688,Lancamentos!$B:$B,"SAIDA_DESCARTE")</f>
        <v/>
      </c>
      <c r="J7688" s="14">
        <f>G7688-H7688-I7688</f>
        <v/>
      </c>
      <c r="K7688">
        <f>IF(A7688="","",IF(J7688&lt;=IFERROR(VLOOKUP(A7688,Produtos!$A:$E,5,FALSE),0),"ABAIXO DO MINIMO","OK"))</f>
        <v/>
      </c>
    </row>
    <row r="7689">
      <c r="B7689">
        <f>IFERROR(VLOOKUP(A7689,Produtos!A:B,2,FALSE),"")</f>
        <v/>
      </c>
      <c r="D7689" s="10">
        <f>IFERROR(INDEX(Lotes!$E:$E,MATCH(1,(Lotes!$A:$A=A7689)*(Lotes!$C:$C=C7689),0)),"")</f>
        <v/>
      </c>
      <c r="E7689" s="14">
        <f>IF(D7689="","",D7689-TODAY())</f>
        <v/>
      </c>
      <c r="F7689">
        <f>IF(D7689="","",IF(E7689&lt;0,"VENCIDO",IF(E7689&lt;=30,"VENCE EM &lt;= 30 DIAS",IF(E7689&lt;=60,"ATENCAO (31-60 DIAS)","OK"))))</f>
        <v/>
      </c>
      <c r="G7689" s="14">
        <f>SUMIFS(Lancamentos!$G:$G,Lancamentos!$C:$C,$A7689,Lancamentos!$E:$E,$C7689,Lancamentos!$B:$B,"ENTRADA")</f>
        <v/>
      </c>
      <c r="H7689" s="14">
        <f>SUMIFS(Lancamentos!$G:$G,Lancamentos!$C:$C,$A7689,Lancamentos!$E:$E,$C7689,Lancamentos!$B:$B,"SAIDA_USO")</f>
        <v/>
      </c>
      <c r="I7689" s="14">
        <f>SUMIFS(Lancamentos!$G:$G,Lancamentos!$C:$C,$A7689,Lancamentos!$E:$E,$C7689,Lancamentos!$B:$B,"SAIDA_DESCARTE")</f>
        <v/>
      </c>
      <c r="J7689" s="14">
        <f>G7689-H7689-I7689</f>
        <v/>
      </c>
      <c r="K7689">
        <f>IF(A7689="","",IF(J7689&lt;=IFERROR(VLOOKUP(A7689,Produtos!$A:$E,5,FALSE),0),"ABAIXO DO MINIMO","OK"))</f>
        <v/>
      </c>
    </row>
    <row r="7690">
      <c r="B7690">
        <f>IFERROR(VLOOKUP(A7690,Produtos!A:B,2,FALSE),"")</f>
        <v/>
      </c>
      <c r="D7690" s="10">
        <f>IFERROR(INDEX(Lotes!$E:$E,MATCH(1,(Lotes!$A:$A=A7690)*(Lotes!$C:$C=C7690),0)),"")</f>
        <v/>
      </c>
      <c r="E7690" s="14">
        <f>IF(D7690="","",D7690-TODAY())</f>
        <v/>
      </c>
      <c r="F7690">
        <f>IF(D7690="","",IF(E7690&lt;0,"VENCIDO",IF(E7690&lt;=30,"VENCE EM &lt;= 30 DIAS",IF(E7690&lt;=60,"ATENCAO (31-60 DIAS)","OK"))))</f>
        <v/>
      </c>
      <c r="G7690" s="14">
        <f>SUMIFS(Lancamentos!$G:$G,Lancamentos!$C:$C,$A7690,Lancamentos!$E:$E,$C7690,Lancamentos!$B:$B,"ENTRADA")</f>
        <v/>
      </c>
      <c r="H7690" s="14">
        <f>SUMIFS(Lancamentos!$G:$G,Lancamentos!$C:$C,$A7690,Lancamentos!$E:$E,$C7690,Lancamentos!$B:$B,"SAIDA_USO")</f>
        <v/>
      </c>
      <c r="I7690" s="14">
        <f>SUMIFS(Lancamentos!$G:$G,Lancamentos!$C:$C,$A7690,Lancamentos!$E:$E,$C7690,Lancamentos!$B:$B,"SAIDA_DESCARTE")</f>
        <v/>
      </c>
      <c r="J7690" s="14">
        <f>G7690-H7690-I7690</f>
        <v/>
      </c>
      <c r="K7690">
        <f>IF(A7690="","",IF(J7690&lt;=IFERROR(VLOOKUP(A7690,Produtos!$A:$E,5,FALSE),0),"ABAIXO DO MINIMO","OK"))</f>
        <v/>
      </c>
    </row>
    <row r="7691">
      <c r="B7691">
        <f>IFERROR(VLOOKUP(A7691,Produtos!A:B,2,FALSE),"")</f>
        <v/>
      </c>
      <c r="D7691" s="10">
        <f>IFERROR(INDEX(Lotes!$E:$E,MATCH(1,(Lotes!$A:$A=A7691)*(Lotes!$C:$C=C7691),0)),"")</f>
        <v/>
      </c>
      <c r="E7691" s="14">
        <f>IF(D7691="","",D7691-TODAY())</f>
        <v/>
      </c>
      <c r="F7691">
        <f>IF(D7691="","",IF(E7691&lt;0,"VENCIDO",IF(E7691&lt;=30,"VENCE EM &lt;= 30 DIAS",IF(E7691&lt;=60,"ATENCAO (31-60 DIAS)","OK"))))</f>
        <v/>
      </c>
      <c r="G7691" s="14">
        <f>SUMIFS(Lancamentos!$G:$G,Lancamentos!$C:$C,$A7691,Lancamentos!$E:$E,$C7691,Lancamentos!$B:$B,"ENTRADA")</f>
        <v/>
      </c>
      <c r="H7691" s="14">
        <f>SUMIFS(Lancamentos!$G:$G,Lancamentos!$C:$C,$A7691,Lancamentos!$E:$E,$C7691,Lancamentos!$B:$B,"SAIDA_USO")</f>
        <v/>
      </c>
      <c r="I7691" s="14">
        <f>SUMIFS(Lancamentos!$G:$G,Lancamentos!$C:$C,$A7691,Lancamentos!$E:$E,$C7691,Lancamentos!$B:$B,"SAIDA_DESCARTE")</f>
        <v/>
      </c>
      <c r="J7691" s="14">
        <f>G7691-H7691-I7691</f>
        <v/>
      </c>
      <c r="K7691">
        <f>IF(A7691="","",IF(J7691&lt;=IFERROR(VLOOKUP(A7691,Produtos!$A:$E,5,FALSE),0),"ABAIXO DO MINIMO","OK"))</f>
        <v/>
      </c>
    </row>
    <row r="7692">
      <c r="B7692">
        <f>IFERROR(VLOOKUP(A7692,Produtos!A:B,2,FALSE),"")</f>
        <v/>
      </c>
      <c r="D7692" s="10">
        <f>IFERROR(INDEX(Lotes!$E:$E,MATCH(1,(Lotes!$A:$A=A7692)*(Lotes!$C:$C=C7692),0)),"")</f>
        <v/>
      </c>
      <c r="E7692" s="14">
        <f>IF(D7692="","",D7692-TODAY())</f>
        <v/>
      </c>
      <c r="F7692">
        <f>IF(D7692="","",IF(E7692&lt;0,"VENCIDO",IF(E7692&lt;=30,"VENCE EM &lt;= 30 DIAS",IF(E7692&lt;=60,"ATENCAO (31-60 DIAS)","OK"))))</f>
        <v/>
      </c>
      <c r="G7692" s="14">
        <f>SUMIFS(Lancamentos!$G:$G,Lancamentos!$C:$C,$A7692,Lancamentos!$E:$E,$C7692,Lancamentos!$B:$B,"ENTRADA")</f>
        <v/>
      </c>
      <c r="H7692" s="14">
        <f>SUMIFS(Lancamentos!$G:$G,Lancamentos!$C:$C,$A7692,Lancamentos!$E:$E,$C7692,Lancamentos!$B:$B,"SAIDA_USO")</f>
        <v/>
      </c>
      <c r="I7692" s="14">
        <f>SUMIFS(Lancamentos!$G:$G,Lancamentos!$C:$C,$A7692,Lancamentos!$E:$E,$C7692,Lancamentos!$B:$B,"SAIDA_DESCARTE")</f>
        <v/>
      </c>
      <c r="J7692" s="14">
        <f>G7692-H7692-I7692</f>
        <v/>
      </c>
      <c r="K7692">
        <f>IF(A7692="","",IF(J7692&lt;=IFERROR(VLOOKUP(A7692,Produtos!$A:$E,5,FALSE),0),"ABAIXO DO MINIMO","OK"))</f>
        <v/>
      </c>
    </row>
    <row r="7693">
      <c r="B7693">
        <f>IFERROR(VLOOKUP(A7693,Produtos!A:B,2,FALSE),"")</f>
        <v/>
      </c>
      <c r="D7693" s="10">
        <f>IFERROR(INDEX(Lotes!$E:$E,MATCH(1,(Lotes!$A:$A=A7693)*(Lotes!$C:$C=C7693),0)),"")</f>
        <v/>
      </c>
      <c r="E7693" s="14">
        <f>IF(D7693="","",D7693-TODAY())</f>
        <v/>
      </c>
      <c r="F7693">
        <f>IF(D7693="","",IF(E7693&lt;0,"VENCIDO",IF(E7693&lt;=30,"VENCE EM &lt;= 30 DIAS",IF(E7693&lt;=60,"ATENCAO (31-60 DIAS)","OK"))))</f>
        <v/>
      </c>
      <c r="G7693" s="14">
        <f>SUMIFS(Lancamentos!$G:$G,Lancamentos!$C:$C,$A7693,Lancamentos!$E:$E,$C7693,Lancamentos!$B:$B,"ENTRADA")</f>
        <v/>
      </c>
      <c r="H7693" s="14">
        <f>SUMIFS(Lancamentos!$G:$G,Lancamentos!$C:$C,$A7693,Lancamentos!$E:$E,$C7693,Lancamentos!$B:$B,"SAIDA_USO")</f>
        <v/>
      </c>
      <c r="I7693" s="14">
        <f>SUMIFS(Lancamentos!$G:$G,Lancamentos!$C:$C,$A7693,Lancamentos!$E:$E,$C7693,Lancamentos!$B:$B,"SAIDA_DESCARTE")</f>
        <v/>
      </c>
      <c r="J7693" s="14">
        <f>G7693-H7693-I7693</f>
        <v/>
      </c>
      <c r="K7693">
        <f>IF(A7693="","",IF(J7693&lt;=IFERROR(VLOOKUP(A7693,Produtos!$A:$E,5,FALSE),0),"ABAIXO DO MINIMO","OK"))</f>
        <v/>
      </c>
    </row>
    <row r="7694">
      <c r="B7694">
        <f>IFERROR(VLOOKUP(A7694,Produtos!A:B,2,FALSE),"")</f>
        <v/>
      </c>
      <c r="D7694" s="10">
        <f>IFERROR(INDEX(Lotes!$E:$E,MATCH(1,(Lotes!$A:$A=A7694)*(Lotes!$C:$C=C7694),0)),"")</f>
        <v/>
      </c>
      <c r="E7694" s="14">
        <f>IF(D7694="","",D7694-TODAY())</f>
        <v/>
      </c>
      <c r="F7694">
        <f>IF(D7694="","",IF(E7694&lt;0,"VENCIDO",IF(E7694&lt;=30,"VENCE EM &lt;= 30 DIAS",IF(E7694&lt;=60,"ATENCAO (31-60 DIAS)","OK"))))</f>
        <v/>
      </c>
      <c r="G7694" s="14">
        <f>SUMIFS(Lancamentos!$G:$G,Lancamentos!$C:$C,$A7694,Lancamentos!$E:$E,$C7694,Lancamentos!$B:$B,"ENTRADA")</f>
        <v/>
      </c>
      <c r="H7694" s="14">
        <f>SUMIFS(Lancamentos!$G:$G,Lancamentos!$C:$C,$A7694,Lancamentos!$E:$E,$C7694,Lancamentos!$B:$B,"SAIDA_USO")</f>
        <v/>
      </c>
      <c r="I7694" s="14">
        <f>SUMIFS(Lancamentos!$G:$G,Lancamentos!$C:$C,$A7694,Lancamentos!$E:$E,$C7694,Lancamentos!$B:$B,"SAIDA_DESCARTE")</f>
        <v/>
      </c>
      <c r="J7694" s="14">
        <f>G7694-H7694-I7694</f>
        <v/>
      </c>
      <c r="K7694">
        <f>IF(A7694="","",IF(J7694&lt;=IFERROR(VLOOKUP(A7694,Produtos!$A:$E,5,FALSE),0),"ABAIXO DO MINIMO","OK"))</f>
        <v/>
      </c>
    </row>
    <row r="7695">
      <c r="B7695">
        <f>IFERROR(VLOOKUP(A7695,Produtos!A:B,2,FALSE),"")</f>
        <v/>
      </c>
      <c r="D7695" s="10">
        <f>IFERROR(INDEX(Lotes!$E:$E,MATCH(1,(Lotes!$A:$A=A7695)*(Lotes!$C:$C=C7695),0)),"")</f>
        <v/>
      </c>
      <c r="E7695" s="14">
        <f>IF(D7695="","",D7695-TODAY())</f>
        <v/>
      </c>
      <c r="F7695">
        <f>IF(D7695="","",IF(E7695&lt;0,"VENCIDO",IF(E7695&lt;=30,"VENCE EM &lt;= 30 DIAS",IF(E7695&lt;=60,"ATENCAO (31-60 DIAS)","OK"))))</f>
        <v/>
      </c>
      <c r="G7695" s="14">
        <f>SUMIFS(Lancamentos!$G:$G,Lancamentos!$C:$C,$A7695,Lancamentos!$E:$E,$C7695,Lancamentos!$B:$B,"ENTRADA")</f>
        <v/>
      </c>
      <c r="H7695" s="14">
        <f>SUMIFS(Lancamentos!$G:$G,Lancamentos!$C:$C,$A7695,Lancamentos!$E:$E,$C7695,Lancamentos!$B:$B,"SAIDA_USO")</f>
        <v/>
      </c>
      <c r="I7695" s="14">
        <f>SUMIFS(Lancamentos!$G:$G,Lancamentos!$C:$C,$A7695,Lancamentos!$E:$E,$C7695,Lancamentos!$B:$B,"SAIDA_DESCARTE")</f>
        <v/>
      </c>
      <c r="J7695" s="14">
        <f>G7695-H7695-I7695</f>
        <v/>
      </c>
      <c r="K7695">
        <f>IF(A7695="","",IF(J7695&lt;=IFERROR(VLOOKUP(A7695,Produtos!$A:$E,5,FALSE),0),"ABAIXO DO MINIMO","OK"))</f>
        <v/>
      </c>
    </row>
    <row r="7696">
      <c r="B7696">
        <f>IFERROR(VLOOKUP(A7696,Produtos!A:B,2,FALSE),"")</f>
        <v/>
      </c>
      <c r="D7696" s="10">
        <f>IFERROR(INDEX(Lotes!$E:$E,MATCH(1,(Lotes!$A:$A=A7696)*(Lotes!$C:$C=C7696),0)),"")</f>
        <v/>
      </c>
      <c r="E7696" s="14">
        <f>IF(D7696="","",D7696-TODAY())</f>
        <v/>
      </c>
      <c r="F7696">
        <f>IF(D7696="","",IF(E7696&lt;0,"VENCIDO",IF(E7696&lt;=30,"VENCE EM &lt;= 30 DIAS",IF(E7696&lt;=60,"ATENCAO (31-60 DIAS)","OK"))))</f>
        <v/>
      </c>
      <c r="G7696" s="14">
        <f>SUMIFS(Lancamentos!$G:$G,Lancamentos!$C:$C,$A7696,Lancamentos!$E:$E,$C7696,Lancamentos!$B:$B,"ENTRADA")</f>
        <v/>
      </c>
      <c r="H7696" s="14">
        <f>SUMIFS(Lancamentos!$G:$G,Lancamentos!$C:$C,$A7696,Lancamentos!$E:$E,$C7696,Lancamentos!$B:$B,"SAIDA_USO")</f>
        <v/>
      </c>
      <c r="I7696" s="14">
        <f>SUMIFS(Lancamentos!$G:$G,Lancamentos!$C:$C,$A7696,Lancamentos!$E:$E,$C7696,Lancamentos!$B:$B,"SAIDA_DESCARTE")</f>
        <v/>
      </c>
      <c r="J7696" s="14">
        <f>G7696-H7696-I7696</f>
        <v/>
      </c>
      <c r="K7696">
        <f>IF(A7696="","",IF(J7696&lt;=IFERROR(VLOOKUP(A7696,Produtos!$A:$E,5,FALSE),0),"ABAIXO DO MINIMO","OK"))</f>
        <v/>
      </c>
    </row>
    <row r="7697">
      <c r="B7697">
        <f>IFERROR(VLOOKUP(A7697,Produtos!A:B,2,FALSE),"")</f>
        <v/>
      </c>
      <c r="D7697" s="10">
        <f>IFERROR(INDEX(Lotes!$E:$E,MATCH(1,(Lotes!$A:$A=A7697)*(Lotes!$C:$C=C7697),0)),"")</f>
        <v/>
      </c>
      <c r="E7697" s="14">
        <f>IF(D7697="","",D7697-TODAY())</f>
        <v/>
      </c>
      <c r="F7697">
        <f>IF(D7697="","",IF(E7697&lt;0,"VENCIDO",IF(E7697&lt;=30,"VENCE EM &lt;= 30 DIAS",IF(E7697&lt;=60,"ATENCAO (31-60 DIAS)","OK"))))</f>
        <v/>
      </c>
      <c r="G7697" s="14">
        <f>SUMIFS(Lancamentos!$G:$G,Lancamentos!$C:$C,$A7697,Lancamentos!$E:$E,$C7697,Lancamentos!$B:$B,"ENTRADA")</f>
        <v/>
      </c>
      <c r="H7697" s="14">
        <f>SUMIFS(Lancamentos!$G:$G,Lancamentos!$C:$C,$A7697,Lancamentos!$E:$E,$C7697,Lancamentos!$B:$B,"SAIDA_USO")</f>
        <v/>
      </c>
      <c r="I7697" s="14">
        <f>SUMIFS(Lancamentos!$G:$G,Lancamentos!$C:$C,$A7697,Lancamentos!$E:$E,$C7697,Lancamentos!$B:$B,"SAIDA_DESCARTE")</f>
        <v/>
      </c>
      <c r="J7697" s="14">
        <f>G7697-H7697-I7697</f>
        <v/>
      </c>
      <c r="K7697">
        <f>IF(A7697="","",IF(J7697&lt;=IFERROR(VLOOKUP(A7697,Produtos!$A:$E,5,FALSE),0),"ABAIXO DO MINIMO","OK"))</f>
        <v/>
      </c>
    </row>
    <row r="7698">
      <c r="B7698">
        <f>IFERROR(VLOOKUP(A7698,Produtos!A:B,2,FALSE),"")</f>
        <v/>
      </c>
      <c r="D7698" s="10">
        <f>IFERROR(INDEX(Lotes!$E:$E,MATCH(1,(Lotes!$A:$A=A7698)*(Lotes!$C:$C=C7698),0)),"")</f>
        <v/>
      </c>
      <c r="E7698" s="14">
        <f>IF(D7698="","",D7698-TODAY())</f>
        <v/>
      </c>
      <c r="F7698">
        <f>IF(D7698="","",IF(E7698&lt;0,"VENCIDO",IF(E7698&lt;=30,"VENCE EM &lt;= 30 DIAS",IF(E7698&lt;=60,"ATENCAO (31-60 DIAS)","OK"))))</f>
        <v/>
      </c>
      <c r="G7698" s="14">
        <f>SUMIFS(Lancamentos!$G:$G,Lancamentos!$C:$C,$A7698,Lancamentos!$E:$E,$C7698,Lancamentos!$B:$B,"ENTRADA")</f>
        <v/>
      </c>
      <c r="H7698" s="14">
        <f>SUMIFS(Lancamentos!$G:$G,Lancamentos!$C:$C,$A7698,Lancamentos!$E:$E,$C7698,Lancamentos!$B:$B,"SAIDA_USO")</f>
        <v/>
      </c>
      <c r="I7698" s="14">
        <f>SUMIFS(Lancamentos!$G:$G,Lancamentos!$C:$C,$A7698,Lancamentos!$E:$E,$C7698,Lancamentos!$B:$B,"SAIDA_DESCARTE")</f>
        <v/>
      </c>
      <c r="J7698" s="14">
        <f>G7698-H7698-I7698</f>
        <v/>
      </c>
      <c r="K7698">
        <f>IF(A7698="","",IF(J7698&lt;=IFERROR(VLOOKUP(A7698,Produtos!$A:$E,5,FALSE),0),"ABAIXO DO MINIMO","OK"))</f>
        <v/>
      </c>
    </row>
    <row r="7699">
      <c r="B7699">
        <f>IFERROR(VLOOKUP(A7699,Produtos!A:B,2,FALSE),"")</f>
        <v/>
      </c>
      <c r="D7699" s="10">
        <f>IFERROR(INDEX(Lotes!$E:$E,MATCH(1,(Lotes!$A:$A=A7699)*(Lotes!$C:$C=C7699),0)),"")</f>
        <v/>
      </c>
      <c r="E7699" s="14">
        <f>IF(D7699="","",D7699-TODAY())</f>
        <v/>
      </c>
      <c r="F7699">
        <f>IF(D7699="","",IF(E7699&lt;0,"VENCIDO",IF(E7699&lt;=30,"VENCE EM &lt;= 30 DIAS",IF(E7699&lt;=60,"ATENCAO (31-60 DIAS)","OK"))))</f>
        <v/>
      </c>
      <c r="G7699" s="14">
        <f>SUMIFS(Lancamentos!$G:$G,Lancamentos!$C:$C,$A7699,Lancamentos!$E:$E,$C7699,Lancamentos!$B:$B,"ENTRADA")</f>
        <v/>
      </c>
      <c r="H7699" s="14">
        <f>SUMIFS(Lancamentos!$G:$G,Lancamentos!$C:$C,$A7699,Lancamentos!$E:$E,$C7699,Lancamentos!$B:$B,"SAIDA_USO")</f>
        <v/>
      </c>
      <c r="I7699" s="14">
        <f>SUMIFS(Lancamentos!$G:$G,Lancamentos!$C:$C,$A7699,Lancamentos!$E:$E,$C7699,Lancamentos!$B:$B,"SAIDA_DESCARTE")</f>
        <v/>
      </c>
      <c r="J7699" s="14">
        <f>G7699-H7699-I7699</f>
        <v/>
      </c>
      <c r="K7699">
        <f>IF(A7699="","",IF(J7699&lt;=IFERROR(VLOOKUP(A7699,Produtos!$A:$E,5,FALSE),0),"ABAIXO DO MINIMO","OK"))</f>
        <v/>
      </c>
    </row>
    <row r="7700">
      <c r="B7700">
        <f>IFERROR(VLOOKUP(A7700,Produtos!A:B,2,FALSE),"")</f>
        <v/>
      </c>
      <c r="D7700" s="10">
        <f>IFERROR(INDEX(Lotes!$E:$E,MATCH(1,(Lotes!$A:$A=A7700)*(Lotes!$C:$C=C7700),0)),"")</f>
        <v/>
      </c>
      <c r="E7700" s="14">
        <f>IF(D7700="","",D7700-TODAY())</f>
        <v/>
      </c>
      <c r="F7700">
        <f>IF(D7700="","",IF(E7700&lt;0,"VENCIDO",IF(E7700&lt;=30,"VENCE EM &lt;= 30 DIAS",IF(E7700&lt;=60,"ATENCAO (31-60 DIAS)","OK"))))</f>
        <v/>
      </c>
      <c r="G7700" s="14">
        <f>SUMIFS(Lancamentos!$G:$G,Lancamentos!$C:$C,$A7700,Lancamentos!$E:$E,$C7700,Lancamentos!$B:$B,"ENTRADA")</f>
        <v/>
      </c>
      <c r="H7700" s="14">
        <f>SUMIFS(Lancamentos!$G:$G,Lancamentos!$C:$C,$A7700,Lancamentos!$E:$E,$C7700,Lancamentos!$B:$B,"SAIDA_USO")</f>
        <v/>
      </c>
      <c r="I7700" s="14">
        <f>SUMIFS(Lancamentos!$G:$G,Lancamentos!$C:$C,$A7700,Lancamentos!$E:$E,$C7700,Lancamentos!$B:$B,"SAIDA_DESCARTE")</f>
        <v/>
      </c>
      <c r="J7700" s="14">
        <f>G7700-H7700-I7700</f>
        <v/>
      </c>
      <c r="K7700">
        <f>IF(A7700="","",IF(J7700&lt;=IFERROR(VLOOKUP(A7700,Produtos!$A:$E,5,FALSE),0),"ABAIXO DO MINIMO","OK"))</f>
        <v/>
      </c>
    </row>
    <row r="7701">
      <c r="B7701">
        <f>IFERROR(VLOOKUP(A7701,Produtos!A:B,2,FALSE),"")</f>
        <v/>
      </c>
      <c r="D7701" s="10">
        <f>IFERROR(INDEX(Lotes!$E:$E,MATCH(1,(Lotes!$A:$A=A7701)*(Lotes!$C:$C=C7701),0)),"")</f>
        <v/>
      </c>
      <c r="E7701" s="14">
        <f>IF(D7701="","",D7701-TODAY())</f>
        <v/>
      </c>
      <c r="F7701">
        <f>IF(D7701="","",IF(E7701&lt;0,"VENCIDO",IF(E7701&lt;=30,"VENCE EM &lt;= 30 DIAS",IF(E7701&lt;=60,"ATENCAO (31-60 DIAS)","OK"))))</f>
        <v/>
      </c>
      <c r="G7701" s="14">
        <f>SUMIFS(Lancamentos!$G:$G,Lancamentos!$C:$C,$A7701,Lancamentos!$E:$E,$C7701,Lancamentos!$B:$B,"ENTRADA")</f>
        <v/>
      </c>
      <c r="H7701" s="14">
        <f>SUMIFS(Lancamentos!$G:$G,Lancamentos!$C:$C,$A7701,Lancamentos!$E:$E,$C7701,Lancamentos!$B:$B,"SAIDA_USO")</f>
        <v/>
      </c>
      <c r="I7701" s="14">
        <f>SUMIFS(Lancamentos!$G:$G,Lancamentos!$C:$C,$A7701,Lancamentos!$E:$E,$C7701,Lancamentos!$B:$B,"SAIDA_DESCARTE")</f>
        <v/>
      </c>
      <c r="J7701" s="14">
        <f>G7701-H7701-I7701</f>
        <v/>
      </c>
      <c r="K7701">
        <f>IF(A7701="","",IF(J7701&lt;=IFERROR(VLOOKUP(A7701,Produtos!$A:$E,5,FALSE),0),"ABAIXO DO MINIMO","OK"))</f>
        <v/>
      </c>
    </row>
    <row r="7702">
      <c r="B7702">
        <f>IFERROR(VLOOKUP(A7702,Produtos!A:B,2,FALSE),"")</f>
        <v/>
      </c>
      <c r="D7702" s="10">
        <f>IFERROR(INDEX(Lotes!$E:$E,MATCH(1,(Lotes!$A:$A=A7702)*(Lotes!$C:$C=C7702),0)),"")</f>
        <v/>
      </c>
      <c r="E7702" s="14">
        <f>IF(D7702="","",D7702-TODAY())</f>
        <v/>
      </c>
      <c r="F7702">
        <f>IF(D7702="","",IF(E7702&lt;0,"VENCIDO",IF(E7702&lt;=30,"VENCE EM &lt;= 30 DIAS",IF(E7702&lt;=60,"ATENCAO (31-60 DIAS)","OK"))))</f>
        <v/>
      </c>
      <c r="G7702" s="14">
        <f>SUMIFS(Lancamentos!$G:$G,Lancamentos!$C:$C,$A7702,Lancamentos!$E:$E,$C7702,Lancamentos!$B:$B,"ENTRADA")</f>
        <v/>
      </c>
      <c r="H7702" s="14">
        <f>SUMIFS(Lancamentos!$G:$G,Lancamentos!$C:$C,$A7702,Lancamentos!$E:$E,$C7702,Lancamentos!$B:$B,"SAIDA_USO")</f>
        <v/>
      </c>
      <c r="I7702" s="14">
        <f>SUMIFS(Lancamentos!$G:$G,Lancamentos!$C:$C,$A7702,Lancamentos!$E:$E,$C7702,Lancamentos!$B:$B,"SAIDA_DESCARTE")</f>
        <v/>
      </c>
      <c r="J7702" s="14">
        <f>G7702-H7702-I7702</f>
        <v/>
      </c>
      <c r="K7702">
        <f>IF(A7702="","",IF(J7702&lt;=IFERROR(VLOOKUP(A7702,Produtos!$A:$E,5,FALSE),0),"ABAIXO DO MINIMO","OK"))</f>
        <v/>
      </c>
    </row>
    <row r="7703">
      <c r="B7703">
        <f>IFERROR(VLOOKUP(A7703,Produtos!A:B,2,FALSE),"")</f>
        <v/>
      </c>
      <c r="D7703" s="10">
        <f>IFERROR(INDEX(Lotes!$E:$E,MATCH(1,(Lotes!$A:$A=A7703)*(Lotes!$C:$C=C7703),0)),"")</f>
        <v/>
      </c>
      <c r="E7703" s="14">
        <f>IF(D7703="","",D7703-TODAY())</f>
        <v/>
      </c>
      <c r="F7703">
        <f>IF(D7703="","",IF(E7703&lt;0,"VENCIDO",IF(E7703&lt;=30,"VENCE EM &lt;= 30 DIAS",IF(E7703&lt;=60,"ATENCAO (31-60 DIAS)","OK"))))</f>
        <v/>
      </c>
      <c r="G7703" s="14">
        <f>SUMIFS(Lancamentos!$G:$G,Lancamentos!$C:$C,$A7703,Lancamentos!$E:$E,$C7703,Lancamentos!$B:$B,"ENTRADA")</f>
        <v/>
      </c>
      <c r="H7703" s="14">
        <f>SUMIFS(Lancamentos!$G:$G,Lancamentos!$C:$C,$A7703,Lancamentos!$E:$E,$C7703,Lancamentos!$B:$B,"SAIDA_USO")</f>
        <v/>
      </c>
      <c r="I7703" s="14">
        <f>SUMIFS(Lancamentos!$G:$G,Lancamentos!$C:$C,$A7703,Lancamentos!$E:$E,$C7703,Lancamentos!$B:$B,"SAIDA_DESCARTE")</f>
        <v/>
      </c>
      <c r="J7703" s="14">
        <f>G7703-H7703-I7703</f>
        <v/>
      </c>
      <c r="K7703">
        <f>IF(A7703="","",IF(J7703&lt;=IFERROR(VLOOKUP(A7703,Produtos!$A:$E,5,FALSE),0),"ABAIXO DO MINIMO","OK"))</f>
        <v/>
      </c>
    </row>
    <row r="7704">
      <c r="B7704">
        <f>IFERROR(VLOOKUP(A7704,Produtos!A:B,2,FALSE),"")</f>
        <v/>
      </c>
      <c r="D7704" s="10">
        <f>IFERROR(INDEX(Lotes!$E:$E,MATCH(1,(Lotes!$A:$A=A7704)*(Lotes!$C:$C=C7704),0)),"")</f>
        <v/>
      </c>
      <c r="E7704" s="14">
        <f>IF(D7704="","",D7704-TODAY())</f>
        <v/>
      </c>
      <c r="F7704">
        <f>IF(D7704="","",IF(E7704&lt;0,"VENCIDO",IF(E7704&lt;=30,"VENCE EM &lt;= 30 DIAS",IF(E7704&lt;=60,"ATENCAO (31-60 DIAS)","OK"))))</f>
        <v/>
      </c>
      <c r="G7704" s="14">
        <f>SUMIFS(Lancamentos!$G:$G,Lancamentos!$C:$C,$A7704,Lancamentos!$E:$E,$C7704,Lancamentos!$B:$B,"ENTRADA")</f>
        <v/>
      </c>
      <c r="H7704" s="14">
        <f>SUMIFS(Lancamentos!$G:$G,Lancamentos!$C:$C,$A7704,Lancamentos!$E:$E,$C7704,Lancamentos!$B:$B,"SAIDA_USO")</f>
        <v/>
      </c>
      <c r="I7704" s="14">
        <f>SUMIFS(Lancamentos!$G:$G,Lancamentos!$C:$C,$A7704,Lancamentos!$E:$E,$C7704,Lancamentos!$B:$B,"SAIDA_DESCARTE")</f>
        <v/>
      </c>
      <c r="J7704" s="14">
        <f>G7704-H7704-I7704</f>
        <v/>
      </c>
      <c r="K7704">
        <f>IF(A7704="","",IF(J7704&lt;=IFERROR(VLOOKUP(A7704,Produtos!$A:$E,5,FALSE),0),"ABAIXO DO MINIMO","OK"))</f>
        <v/>
      </c>
    </row>
    <row r="7705">
      <c r="B7705">
        <f>IFERROR(VLOOKUP(A7705,Produtos!A:B,2,FALSE),"")</f>
        <v/>
      </c>
      <c r="D7705" s="10">
        <f>IFERROR(INDEX(Lotes!$E:$E,MATCH(1,(Lotes!$A:$A=A7705)*(Lotes!$C:$C=C7705),0)),"")</f>
        <v/>
      </c>
      <c r="E7705" s="14">
        <f>IF(D7705="","",D7705-TODAY())</f>
        <v/>
      </c>
      <c r="F7705">
        <f>IF(D7705="","",IF(E7705&lt;0,"VENCIDO",IF(E7705&lt;=30,"VENCE EM &lt;= 30 DIAS",IF(E7705&lt;=60,"ATENCAO (31-60 DIAS)","OK"))))</f>
        <v/>
      </c>
      <c r="G7705" s="14">
        <f>SUMIFS(Lancamentos!$G:$G,Lancamentos!$C:$C,$A7705,Lancamentos!$E:$E,$C7705,Lancamentos!$B:$B,"ENTRADA")</f>
        <v/>
      </c>
      <c r="H7705" s="14">
        <f>SUMIFS(Lancamentos!$G:$G,Lancamentos!$C:$C,$A7705,Lancamentos!$E:$E,$C7705,Lancamentos!$B:$B,"SAIDA_USO")</f>
        <v/>
      </c>
      <c r="I7705" s="14">
        <f>SUMIFS(Lancamentos!$G:$G,Lancamentos!$C:$C,$A7705,Lancamentos!$E:$E,$C7705,Lancamentos!$B:$B,"SAIDA_DESCARTE")</f>
        <v/>
      </c>
      <c r="J7705" s="14">
        <f>G7705-H7705-I7705</f>
        <v/>
      </c>
      <c r="K7705">
        <f>IF(A7705="","",IF(J7705&lt;=IFERROR(VLOOKUP(A7705,Produtos!$A:$E,5,FALSE),0),"ABAIXO DO MINIMO","OK"))</f>
        <v/>
      </c>
    </row>
    <row r="7706">
      <c r="B7706">
        <f>IFERROR(VLOOKUP(A7706,Produtos!A:B,2,FALSE),"")</f>
        <v/>
      </c>
      <c r="D7706" s="10">
        <f>IFERROR(INDEX(Lotes!$E:$E,MATCH(1,(Lotes!$A:$A=A7706)*(Lotes!$C:$C=C7706),0)),"")</f>
        <v/>
      </c>
      <c r="E7706" s="14">
        <f>IF(D7706="","",D7706-TODAY())</f>
        <v/>
      </c>
      <c r="F7706">
        <f>IF(D7706="","",IF(E7706&lt;0,"VENCIDO",IF(E7706&lt;=30,"VENCE EM &lt;= 30 DIAS",IF(E7706&lt;=60,"ATENCAO (31-60 DIAS)","OK"))))</f>
        <v/>
      </c>
      <c r="G7706" s="14">
        <f>SUMIFS(Lancamentos!$G:$G,Lancamentos!$C:$C,$A7706,Lancamentos!$E:$E,$C7706,Lancamentos!$B:$B,"ENTRADA")</f>
        <v/>
      </c>
      <c r="H7706" s="14">
        <f>SUMIFS(Lancamentos!$G:$G,Lancamentos!$C:$C,$A7706,Lancamentos!$E:$E,$C7706,Lancamentos!$B:$B,"SAIDA_USO")</f>
        <v/>
      </c>
      <c r="I7706" s="14">
        <f>SUMIFS(Lancamentos!$G:$G,Lancamentos!$C:$C,$A7706,Lancamentos!$E:$E,$C7706,Lancamentos!$B:$B,"SAIDA_DESCARTE")</f>
        <v/>
      </c>
      <c r="J7706" s="14">
        <f>G7706-H7706-I7706</f>
        <v/>
      </c>
      <c r="K7706">
        <f>IF(A7706="","",IF(J7706&lt;=IFERROR(VLOOKUP(A7706,Produtos!$A:$E,5,FALSE),0),"ABAIXO DO MINIMO","OK"))</f>
        <v/>
      </c>
    </row>
    <row r="7707">
      <c r="B7707">
        <f>IFERROR(VLOOKUP(A7707,Produtos!A:B,2,FALSE),"")</f>
        <v/>
      </c>
      <c r="D7707" s="10">
        <f>IFERROR(INDEX(Lotes!$E:$E,MATCH(1,(Lotes!$A:$A=A7707)*(Lotes!$C:$C=C7707),0)),"")</f>
        <v/>
      </c>
      <c r="E7707" s="14">
        <f>IF(D7707="","",D7707-TODAY())</f>
        <v/>
      </c>
      <c r="F7707">
        <f>IF(D7707="","",IF(E7707&lt;0,"VENCIDO",IF(E7707&lt;=30,"VENCE EM &lt;= 30 DIAS",IF(E7707&lt;=60,"ATENCAO (31-60 DIAS)","OK"))))</f>
        <v/>
      </c>
      <c r="G7707" s="14">
        <f>SUMIFS(Lancamentos!$G:$G,Lancamentos!$C:$C,$A7707,Lancamentos!$E:$E,$C7707,Lancamentos!$B:$B,"ENTRADA")</f>
        <v/>
      </c>
      <c r="H7707" s="14">
        <f>SUMIFS(Lancamentos!$G:$G,Lancamentos!$C:$C,$A7707,Lancamentos!$E:$E,$C7707,Lancamentos!$B:$B,"SAIDA_USO")</f>
        <v/>
      </c>
      <c r="I7707" s="14">
        <f>SUMIFS(Lancamentos!$G:$G,Lancamentos!$C:$C,$A7707,Lancamentos!$E:$E,$C7707,Lancamentos!$B:$B,"SAIDA_DESCARTE")</f>
        <v/>
      </c>
      <c r="J7707" s="14">
        <f>G7707-H7707-I7707</f>
        <v/>
      </c>
      <c r="K7707">
        <f>IF(A7707="","",IF(J7707&lt;=IFERROR(VLOOKUP(A7707,Produtos!$A:$E,5,FALSE),0),"ABAIXO DO MINIMO","OK"))</f>
        <v/>
      </c>
    </row>
    <row r="7708">
      <c r="B7708">
        <f>IFERROR(VLOOKUP(A7708,Produtos!A:B,2,FALSE),"")</f>
        <v/>
      </c>
      <c r="D7708" s="10">
        <f>IFERROR(INDEX(Lotes!$E:$E,MATCH(1,(Lotes!$A:$A=A7708)*(Lotes!$C:$C=C7708),0)),"")</f>
        <v/>
      </c>
      <c r="E7708" s="14">
        <f>IF(D7708="","",D7708-TODAY())</f>
        <v/>
      </c>
      <c r="F7708">
        <f>IF(D7708="","",IF(E7708&lt;0,"VENCIDO",IF(E7708&lt;=30,"VENCE EM &lt;= 30 DIAS",IF(E7708&lt;=60,"ATENCAO (31-60 DIAS)","OK"))))</f>
        <v/>
      </c>
      <c r="G7708" s="14">
        <f>SUMIFS(Lancamentos!$G:$G,Lancamentos!$C:$C,$A7708,Lancamentos!$E:$E,$C7708,Lancamentos!$B:$B,"ENTRADA")</f>
        <v/>
      </c>
      <c r="H7708" s="14">
        <f>SUMIFS(Lancamentos!$G:$G,Lancamentos!$C:$C,$A7708,Lancamentos!$E:$E,$C7708,Lancamentos!$B:$B,"SAIDA_USO")</f>
        <v/>
      </c>
      <c r="I7708" s="14">
        <f>SUMIFS(Lancamentos!$G:$G,Lancamentos!$C:$C,$A7708,Lancamentos!$E:$E,$C7708,Lancamentos!$B:$B,"SAIDA_DESCARTE")</f>
        <v/>
      </c>
      <c r="J7708" s="14">
        <f>G7708-H7708-I7708</f>
        <v/>
      </c>
      <c r="K7708">
        <f>IF(A7708="","",IF(J7708&lt;=IFERROR(VLOOKUP(A7708,Produtos!$A:$E,5,FALSE),0),"ABAIXO DO MINIMO","OK"))</f>
        <v/>
      </c>
    </row>
    <row r="7709">
      <c r="B7709">
        <f>IFERROR(VLOOKUP(A7709,Produtos!A:B,2,FALSE),"")</f>
        <v/>
      </c>
      <c r="D7709" s="10">
        <f>IFERROR(INDEX(Lotes!$E:$E,MATCH(1,(Lotes!$A:$A=A7709)*(Lotes!$C:$C=C7709),0)),"")</f>
        <v/>
      </c>
      <c r="E7709" s="14">
        <f>IF(D7709="","",D7709-TODAY())</f>
        <v/>
      </c>
      <c r="F7709">
        <f>IF(D7709="","",IF(E7709&lt;0,"VENCIDO",IF(E7709&lt;=30,"VENCE EM &lt;= 30 DIAS",IF(E7709&lt;=60,"ATENCAO (31-60 DIAS)","OK"))))</f>
        <v/>
      </c>
      <c r="G7709" s="14">
        <f>SUMIFS(Lancamentos!$G:$G,Lancamentos!$C:$C,$A7709,Lancamentos!$E:$E,$C7709,Lancamentos!$B:$B,"ENTRADA")</f>
        <v/>
      </c>
      <c r="H7709" s="14">
        <f>SUMIFS(Lancamentos!$G:$G,Lancamentos!$C:$C,$A7709,Lancamentos!$E:$E,$C7709,Lancamentos!$B:$B,"SAIDA_USO")</f>
        <v/>
      </c>
      <c r="I7709" s="14">
        <f>SUMIFS(Lancamentos!$G:$G,Lancamentos!$C:$C,$A7709,Lancamentos!$E:$E,$C7709,Lancamentos!$B:$B,"SAIDA_DESCARTE")</f>
        <v/>
      </c>
      <c r="J7709" s="14">
        <f>G7709-H7709-I7709</f>
        <v/>
      </c>
      <c r="K7709">
        <f>IF(A7709="","",IF(J7709&lt;=IFERROR(VLOOKUP(A7709,Produtos!$A:$E,5,FALSE),0),"ABAIXO DO MINIMO","OK"))</f>
        <v/>
      </c>
    </row>
    <row r="7710">
      <c r="B7710">
        <f>IFERROR(VLOOKUP(A7710,Produtos!A:B,2,FALSE),"")</f>
        <v/>
      </c>
      <c r="D7710" s="10">
        <f>IFERROR(INDEX(Lotes!$E:$E,MATCH(1,(Lotes!$A:$A=A7710)*(Lotes!$C:$C=C7710),0)),"")</f>
        <v/>
      </c>
      <c r="E7710" s="14">
        <f>IF(D7710="","",D7710-TODAY())</f>
        <v/>
      </c>
      <c r="F7710">
        <f>IF(D7710="","",IF(E7710&lt;0,"VENCIDO",IF(E7710&lt;=30,"VENCE EM &lt;= 30 DIAS",IF(E7710&lt;=60,"ATENCAO (31-60 DIAS)","OK"))))</f>
        <v/>
      </c>
      <c r="G7710" s="14">
        <f>SUMIFS(Lancamentos!$G:$G,Lancamentos!$C:$C,$A7710,Lancamentos!$E:$E,$C7710,Lancamentos!$B:$B,"ENTRADA")</f>
        <v/>
      </c>
      <c r="H7710" s="14">
        <f>SUMIFS(Lancamentos!$G:$G,Lancamentos!$C:$C,$A7710,Lancamentos!$E:$E,$C7710,Lancamentos!$B:$B,"SAIDA_USO")</f>
        <v/>
      </c>
      <c r="I7710" s="14">
        <f>SUMIFS(Lancamentos!$G:$G,Lancamentos!$C:$C,$A7710,Lancamentos!$E:$E,$C7710,Lancamentos!$B:$B,"SAIDA_DESCARTE")</f>
        <v/>
      </c>
      <c r="J7710" s="14">
        <f>G7710-H7710-I7710</f>
        <v/>
      </c>
      <c r="K7710">
        <f>IF(A7710="","",IF(J7710&lt;=IFERROR(VLOOKUP(A7710,Produtos!$A:$E,5,FALSE),0),"ABAIXO DO MINIMO","OK"))</f>
        <v/>
      </c>
    </row>
    <row r="7711">
      <c r="B7711">
        <f>IFERROR(VLOOKUP(A7711,Produtos!A:B,2,FALSE),"")</f>
        <v/>
      </c>
      <c r="D7711" s="10">
        <f>IFERROR(INDEX(Lotes!$E:$E,MATCH(1,(Lotes!$A:$A=A7711)*(Lotes!$C:$C=C7711),0)),"")</f>
        <v/>
      </c>
      <c r="E7711" s="14">
        <f>IF(D7711="","",D7711-TODAY())</f>
        <v/>
      </c>
      <c r="F7711">
        <f>IF(D7711="","",IF(E7711&lt;0,"VENCIDO",IF(E7711&lt;=30,"VENCE EM &lt;= 30 DIAS",IF(E7711&lt;=60,"ATENCAO (31-60 DIAS)","OK"))))</f>
        <v/>
      </c>
      <c r="G7711" s="14">
        <f>SUMIFS(Lancamentos!$G:$G,Lancamentos!$C:$C,$A7711,Lancamentos!$E:$E,$C7711,Lancamentos!$B:$B,"ENTRADA")</f>
        <v/>
      </c>
      <c r="H7711" s="14">
        <f>SUMIFS(Lancamentos!$G:$G,Lancamentos!$C:$C,$A7711,Lancamentos!$E:$E,$C7711,Lancamentos!$B:$B,"SAIDA_USO")</f>
        <v/>
      </c>
      <c r="I7711" s="14">
        <f>SUMIFS(Lancamentos!$G:$G,Lancamentos!$C:$C,$A7711,Lancamentos!$E:$E,$C7711,Lancamentos!$B:$B,"SAIDA_DESCARTE")</f>
        <v/>
      </c>
      <c r="J7711" s="14">
        <f>G7711-H7711-I7711</f>
        <v/>
      </c>
      <c r="K7711">
        <f>IF(A7711="","",IF(J7711&lt;=IFERROR(VLOOKUP(A7711,Produtos!$A:$E,5,FALSE),0),"ABAIXO DO MINIMO","OK"))</f>
        <v/>
      </c>
    </row>
    <row r="7712">
      <c r="B7712">
        <f>IFERROR(VLOOKUP(A7712,Produtos!A:B,2,FALSE),"")</f>
        <v/>
      </c>
      <c r="D7712" s="10">
        <f>IFERROR(INDEX(Lotes!$E:$E,MATCH(1,(Lotes!$A:$A=A7712)*(Lotes!$C:$C=C7712),0)),"")</f>
        <v/>
      </c>
      <c r="E7712" s="14">
        <f>IF(D7712="","",D7712-TODAY())</f>
        <v/>
      </c>
      <c r="F7712">
        <f>IF(D7712="","",IF(E7712&lt;0,"VENCIDO",IF(E7712&lt;=30,"VENCE EM &lt;= 30 DIAS",IF(E7712&lt;=60,"ATENCAO (31-60 DIAS)","OK"))))</f>
        <v/>
      </c>
      <c r="G7712" s="14">
        <f>SUMIFS(Lancamentos!$G:$G,Lancamentos!$C:$C,$A7712,Lancamentos!$E:$E,$C7712,Lancamentos!$B:$B,"ENTRADA")</f>
        <v/>
      </c>
      <c r="H7712" s="14">
        <f>SUMIFS(Lancamentos!$G:$G,Lancamentos!$C:$C,$A7712,Lancamentos!$E:$E,$C7712,Lancamentos!$B:$B,"SAIDA_USO")</f>
        <v/>
      </c>
      <c r="I7712" s="14">
        <f>SUMIFS(Lancamentos!$G:$G,Lancamentos!$C:$C,$A7712,Lancamentos!$E:$E,$C7712,Lancamentos!$B:$B,"SAIDA_DESCARTE")</f>
        <v/>
      </c>
      <c r="J7712" s="14">
        <f>G7712-H7712-I7712</f>
        <v/>
      </c>
      <c r="K7712">
        <f>IF(A7712="","",IF(J7712&lt;=IFERROR(VLOOKUP(A7712,Produtos!$A:$E,5,FALSE),0),"ABAIXO DO MINIMO","OK"))</f>
        <v/>
      </c>
    </row>
    <row r="7713">
      <c r="B7713">
        <f>IFERROR(VLOOKUP(A7713,Produtos!A:B,2,FALSE),"")</f>
        <v/>
      </c>
      <c r="D7713" s="10">
        <f>IFERROR(INDEX(Lotes!$E:$E,MATCH(1,(Lotes!$A:$A=A7713)*(Lotes!$C:$C=C7713),0)),"")</f>
        <v/>
      </c>
      <c r="E7713" s="14">
        <f>IF(D7713="","",D7713-TODAY())</f>
        <v/>
      </c>
      <c r="F7713">
        <f>IF(D7713="","",IF(E7713&lt;0,"VENCIDO",IF(E7713&lt;=30,"VENCE EM &lt;= 30 DIAS",IF(E7713&lt;=60,"ATENCAO (31-60 DIAS)","OK"))))</f>
        <v/>
      </c>
      <c r="G7713" s="14">
        <f>SUMIFS(Lancamentos!$G:$G,Lancamentos!$C:$C,$A7713,Lancamentos!$E:$E,$C7713,Lancamentos!$B:$B,"ENTRADA")</f>
        <v/>
      </c>
      <c r="H7713" s="14">
        <f>SUMIFS(Lancamentos!$G:$G,Lancamentos!$C:$C,$A7713,Lancamentos!$E:$E,$C7713,Lancamentos!$B:$B,"SAIDA_USO")</f>
        <v/>
      </c>
      <c r="I7713" s="14">
        <f>SUMIFS(Lancamentos!$G:$G,Lancamentos!$C:$C,$A7713,Lancamentos!$E:$E,$C7713,Lancamentos!$B:$B,"SAIDA_DESCARTE")</f>
        <v/>
      </c>
      <c r="J7713" s="14">
        <f>G7713-H7713-I7713</f>
        <v/>
      </c>
      <c r="K7713">
        <f>IF(A7713="","",IF(J7713&lt;=IFERROR(VLOOKUP(A7713,Produtos!$A:$E,5,FALSE),0),"ABAIXO DO MINIMO","OK"))</f>
        <v/>
      </c>
    </row>
    <row r="7714">
      <c r="B7714">
        <f>IFERROR(VLOOKUP(A7714,Produtos!A:B,2,FALSE),"")</f>
        <v/>
      </c>
      <c r="D7714" s="10">
        <f>IFERROR(INDEX(Lotes!$E:$E,MATCH(1,(Lotes!$A:$A=A7714)*(Lotes!$C:$C=C7714),0)),"")</f>
        <v/>
      </c>
      <c r="E7714" s="14">
        <f>IF(D7714="","",D7714-TODAY())</f>
        <v/>
      </c>
      <c r="F7714">
        <f>IF(D7714="","",IF(E7714&lt;0,"VENCIDO",IF(E7714&lt;=30,"VENCE EM &lt;= 30 DIAS",IF(E7714&lt;=60,"ATENCAO (31-60 DIAS)","OK"))))</f>
        <v/>
      </c>
      <c r="G7714" s="14">
        <f>SUMIFS(Lancamentos!$G:$G,Lancamentos!$C:$C,$A7714,Lancamentos!$E:$E,$C7714,Lancamentos!$B:$B,"ENTRADA")</f>
        <v/>
      </c>
      <c r="H7714" s="14">
        <f>SUMIFS(Lancamentos!$G:$G,Lancamentos!$C:$C,$A7714,Lancamentos!$E:$E,$C7714,Lancamentos!$B:$B,"SAIDA_USO")</f>
        <v/>
      </c>
      <c r="I7714" s="14">
        <f>SUMIFS(Lancamentos!$G:$G,Lancamentos!$C:$C,$A7714,Lancamentos!$E:$E,$C7714,Lancamentos!$B:$B,"SAIDA_DESCARTE")</f>
        <v/>
      </c>
      <c r="J7714" s="14">
        <f>G7714-H7714-I7714</f>
        <v/>
      </c>
      <c r="K7714">
        <f>IF(A7714="","",IF(J7714&lt;=IFERROR(VLOOKUP(A7714,Produtos!$A:$E,5,FALSE),0),"ABAIXO DO MINIMO","OK"))</f>
        <v/>
      </c>
    </row>
    <row r="7715">
      <c r="B7715">
        <f>IFERROR(VLOOKUP(A7715,Produtos!A:B,2,FALSE),"")</f>
        <v/>
      </c>
      <c r="D7715" s="10">
        <f>IFERROR(INDEX(Lotes!$E:$E,MATCH(1,(Lotes!$A:$A=A7715)*(Lotes!$C:$C=C7715),0)),"")</f>
        <v/>
      </c>
      <c r="E7715" s="14">
        <f>IF(D7715="","",D7715-TODAY())</f>
        <v/>
      </c>
      <c r="F7715">
        <f>IF(D7715="","",IF(E7715&lt;0,"VENCIDO",IF(E7715&lt;=30,"VENCE EM &lt;= 30 DIAS",IF(E7715&lt;=60,"ATENCAO (31-60 DIAS)","OK"))))</f>
        <v/>
      </c>
      <c r="G7715" s="14">
        <f>SUMIFS(Lancamentos!$G:$G,Lancamentos!$C:$C,$A7715,Lancamentos!$E:$E,$C7715,Lancamentos!$B:$B,"ENTRADA")</f>
        <v/>
      </c>
      <c r="H7715" s="14">
        <f>SUMIFS(Lancamentos!$G:$G,Lancamentos!$C:$C,$A7715,Lancamentos!$E:$E,$C7715,Lancamentos!$B:$B,"SAIDA_USO")</f>
        <v/>
      </c>
      <c r="I7715" s="14">
        <f>SUMIFS(Lancamentos!$G:$G,Lancamentos!$C:$C,$A7715,Lancamentos!$E:$E,$C7715,Lancamentos!$B:$B,"SAIDA_DESCARTE")</f>
        <v/>
      </c>
      <c r="J7715" s="14">
        <f>G7715-H7715-I7715</f>
        <v/>
      </c>
      <c r="K7715">
        <f>IF(A7715="","",IF(J7715&lt;=IFERROR(VLOOKUP(A7715,Produtos!$A:$E,5,FALSE),0),"ABAIXO DO MINIMO","OK"))</f>
        <v/>
      </c>
    </row>
    <row r="7716">
      <c r="B7716">
        <f>IFERROR(VLOOKUP(A7716,Produtos!A:B,2,FALSE),"")</f>
        <v/>
      </c>
      <c r="D7716" s="10">
        <f>IFERROR(INDEX(Lotes!$E:$E,MATCH(1,(Lotes!$A:$A=A7716)*(Lotes!$C:$C=C7716),0)),"")</f>
        <v/>
      </c>
      <c r="E7716" s="14">
        <f>IF(D7716="","",D7716-TODAY())</f>
        <v/>
      </c>
      <c r="F7716">
        <f>IF(D7716="","",IF(E7716&lt;0,"VENCIDO",IF(E7716&lt;=30,"VENCE EM &lt;= 30 DIAS",IF(E7716&lt;=60,"ATENCAO (31-60 DIAS)","OK"))))</f>
        <v/>
      </c>
      <c r="G7716" s="14">
        <f>SUMIFS(Lancamentos!$G:$G,Lancamentos!$C:$C,$A7716,Lancamentos!$E:$E,$C7716,Lancamentos!$B:$B,"ENTRADA")</f>
        <v/>
      </c>
      <c r="H7716" s="14">
        <f>SUMIFS(Lancamentos!$G:$G,Lancamentos!$C:$C,$A7716,Lancamentos!$E:$E,$C7716,Lancamentos!$B:$B,"SAIDA_USO")</f>
        <v/>
      </c>
      <c r="I7716" s="14">
        <f>SUMIFS(Lancamentos!$G:$G,Lancamentos!$C:$C,$A7716,Lancamentos!$E:$E,$C7716,Lancamentos!$B:$B,"SAIDA_DESCARTE")</f>
        <v/>
      </c>
      <c r="J7716" s="14">
        <f>G7716-H7716-I7716</f>
        <v/>
      </c>
      <c r="K7716">
        <f>IF(A7716="","",IF(J7716&lt;=IFERROR(VLOOKUP(A7716,Produtos!$A:$E,5,FALSE),0),"ABAIXO DO MINIMO","OK"))</f>
        <v/>
      </c>
    </row>
    <row r="7717">
      <c r="B7717">
        <f>IFERROR(VLOOKUP(A7717,Produtos!A:B,2,FALSE),"")</f>
        <v/>
      </c>
      <c r="D7717" s="10">
        <f>IFERROR(INDEX(Lotes!$E:$E,MATCH(1,(Lotes!$A:$A=A7717)*(Lotes!$C:$C=C7717),0)),"")</f>
        <v/>
      </c>
      <c r="E7717" s="14">
        <f>IF(D7717="","",D7717-TODAY())</f>
        <v/>
      </c>
      <c r="F7717">
        <f>IF(D7717="","",IF(E7717&lt;0,"VENCIDO",IF(E7717&lt;=30,"VENCE EM &lt;= 30 DIAS",IF(E7717&lt;=60,"ATENCAO (31-60 DIAS)","OK"))))</f>
        <v/>
      </c>
      <c r="G7717" s="14">
        <f>SUMIFS(Lancamentos!$G:$G,Lancamentos!$C:$C,$A7717,Lancamentos!$E:$E,$C7717,Lancamentos!$B:$B,"ENTRADA")</f>
        <v/>
      </c>
      <c r="H7717" s="14">
        <f>SUMIFS(Lancamentos!$G:$G,Lancamentos!$C:$C,$A7717,Lancamentos!$E:$E,$C7717,Lancamentos!$B:$B,"SAIDA_USO")</f>
        <v/>
      </c>
      <c r="I7717" s="14">
        <f>SUMIFS(Lancamentos!$G:$G,Lancamentos!$C:$C,$A7717,Lancamentos!$E:$E,$C7717,Lancamentos!$B:$B,"SAIDA_DESCARTE")</f>
        <v/>
      </c>
      <c r="J7717" s="14">
        <f>G7717-H7717-I7717</f>
        <v/>
      </c>
      <c r="K7717">
        <f>IF(A7717="","",IF(J7717&lt;=IFERROR(VLOOKUP(A7717,Produtos!$A:$E,5,FALSE),0),"ABAIXO DO MINIMO","OK"))</f>
        <v/>
      </c>
    </row>
    <row r="7718">
      <c r="B7718">
        <f>IFERROR(VLOOKUP(A7718,Produtos!A:B,2,FALSE),"")</f>
        <v/>
      </c>
      <c r="D7718" s="10">
        <f>IFERROR(INDEX(Lotes!$E:$E,MATCH(1,(Lotes!$A:$A=A7718)*(Lotes!$C:$C=C7718),0)),"")</f>
        <v/>
      </c>
      <c r="E7718" s="14">
        <f>IF(D7718="","",D7718-TODAY())</f>
        <v/>
      </c>
      <c r="F7718">
        <f>IF(D7718="","",IF(E7718&lt;0,"VENCIDO",IF(E7718&lt;=30,"VENCE EM &lt;= 30 DIAS",IF(E7718&lt;=60,"ATENCAO (31-60 DIAS)","OK"))))</f>
        <v/>
      </c>
      <c r="G7718" s="14">
        <f>SUMIFS(Lancamentos!$G:$G,Lancamentos!$C:$C,$A7718,Lancamentos!$E:$E,$C7718,Lancamentos!$B:$B,"ENTRADA")</f>
        <v/>
      </c>
      <c r="H7718" s="14">
        <f>SUMIFS(Lancamentos!$G:$G,Lancamentos!$C:$C,$A7718,Lancamentos!$E:$E,$C7718,Lancamentos!$B:$B,"SAIDA_USO")</f>
        <v/>
      </c>
      <c r="I7718" s="14">
        <f>SUMIFS(Lancamentos!$G:$G,Lancamentos!$C:$C,$A7718,Lancamentos!$E:$E,$C7718,Lancamentos!$B:$B,"SAIDA_DESCARTE")</f>
        <v/>
      </c>
      <c r="J7718" s="14">
        <f>G7718-H7718-I7718</f>
        <v/>
      </c>
      <c r="K7718">
        <f>IF(A7718="","",IF(J7718&lt;=IFERROR(VLOOKUP(A7718,Produtos!$A:$E,5,FALSE),0),"ABAIXO DO MINIMO","OK"))</f>
        <v/>
      </c>
    </row>
    <row r="7719">
      <c r="B7719">
        <f>IFERROR(VLOOKUP(A7719,Produtos!A:B,2,FALSE),"")</f>
        <v/>
      </c>
      <c r="D7719" s="10">
        <f>IFERROR(INDEX(Lotes!$E:$E,MATCH(1,(Lotes!$A:$A=A7719)*(Lotes!$C:$C=C7719),0)),"")</f>
        <v/>
      </c>
      <c r="E7719" s="14">
        <f>IF(D7719="","",D7719-TODAY())</f>
        <v/>
      </c>
      <c r="F7719">
        <f>IF(D7719="","",IF(E7719&lt;0,"VENCIDO",IF(E7719&lt;=30,"VENCE EM &lt;= 30 DIAS",IF(E7719&lt;=60,"ATENCAO (31-60 DIAS)","OK"))))</f>
        <v/>
      </c>
      <c r="G7719" s="14">
        <f>SUMIFS(Lancamentos!$G:$G,Lancamentos!$C:$C,$A7719,Lancamentos!$E:$E,$C7719,Lancamentos!$B:$B,"ENTRADA")</f>
        <v/>
      </c>
      <c r="H7719" s="14">
        <f>SUMIFS(Lancamentos!$G:$G,Lancamentos!$C:$C,$A7719,Lancamentos!$E:$E,$C7719,Lancamentos!$B:$B,"SAIDA_USO")</f>
        <v/>
      </c>
      <c r="I7719" s="14">
        <f>SUMIFS(Lancamentos!$G:$G,Lancamentos!$C:$C,$A7719,Lancamentos!$E:$E,$C7719,Lancamentos!$B:$B,"SAIDA_DESCARTE")</f>
        <v/>
      </c>
      <c r="J7719" s="14">
        <f>G7719-H7719-I7719</f>
        <v/>
      </c>
      <c r="K7719">
        <f>IF(A7719="","",IF(J7719&lt;=IFERROR(VLOOKUP(A7719,Produtos!$A:$E,5,FALSE),0),"ABAIXO DO MINIMO","OK"))</f>
        <v/>
      </c>
    </row>
    <row r="7720">
      <c r="B7720">
        <f>IFERROR(VLOOKUP(A7720,Produtos!A:B,2,FALSE),"")</f>
        <v/>
      </c>
      <c r="D7720" s="10">
        <f>IFERROR(INDEX(Lotes!$E:$E,MATCH(1,(Lotes!$A:$A=A7720)*(Lotes!$C:$C=C7720),0)),"")</f>
        <v/>
      </c>
      <c r="E7720" s="14">
        <f>IF(D7720="","",D7720-TODAY())</f>
        <v/>
      </c>
      <c r="F7720">
        <f>IF(D7720="","",IF(E7720&lt;0,"VENCIDO",IF(E7720&lt;=30,"VENCE EM &lt;= 30 DIAS",IF(E7720&lt;=60,"ATENCAO (31-60 DIAS)","OK"))))</f>
        <v/>
      </c>
      <c r="G7720" s="14">
        <f>SUMIFS(Lancamentos!$G:$G,Lancamentos!$C:$C,$A7720,Lancamentos!$E:$E,$C7720,Lancamentos!$B:$B,"ENTRADA")</f>
        <v/>
      </c>
      <c r="H7720" s="14">
        <f>SUMIFS(Lancamentos!$G:$G,Lancamentos!$C:$C,$A7720,Lancamentos!$E:$E,$C7720,Lancamentos!$B:$B,"SAIDA_USO")</f>
        <v/>
      </c>
      <c r="I7720" s="14">
        <f>SUMIFS(Lancamentos!$G:$G,Lancamentos!$C:$C,$A7720,Lancamentos!$E:$E,$C7720,Lancamentos!$B:$B,"SAIDA_DESCARTE")</f>
        <v/>
      </c>
      <c r="J7720" s="14">
        <f>G7720-H7720-I7720</f>
        <v/>
      </c>
      <c r="K7720">
        <f>IF(A7720="","",IF(J7720&lt;=IFERROR(VLOOKUP(A7720,Produtos!$A:$E,5,FALSE),0),"ABAIXO DO MINIMO","OK"))</f>
        <v/>
      </c>
    </row>
    <row r="7721">
      <c r="B7721">
        <f>IFERROR(VLOOKUP(A7721,Produtos!A:B,2,FALSE),"")</f>
        <v/>
      </c>
      <c r="D7721" s="10">
        <f>IFERROR(INDEX(Lotes!$E:$E,MATCH(1,(Lotes!$A:$A=A7721)*(Lotes!$C:$C=C7721),0)),"")</f>
        <v/>
      </c>
      <c r="E7721" s="14">
        <f>IF(D7721="","",D7721-TODAY())</f>
        <v/>
      </c>
      <c r="F7721">
        <f>IF(D7721="","",IF(E7721&lt;0,"VENCIDO",IF(E7721&lt;=30,"VENCE EM &lt;= 30 DIAS",IF(E7721&lt;=60,"ATENCAO (31-60 DIAS)","OK"))))</f>
        <v/>
      </c>
      <c r="G7721" s="14">
        <f>SUMIFS(Lancamentos!$G:$G,Lancamentos!$C:$C,$A7721,Lancamentos!$E:$E,$C7721,Lancamentos!$B:$B,"ENTRADA")</f>
        <v/>
      </c>
      <c r="H7721" s="14">
        <f>SUMIFS(Lancamentos!$G:$G,Lancamentos!$C:$C,$A7721,Lancamentos!$E:$E,$C7721,Lancamentos!$B:$B,"SAIDA_USO")</f>
        <v/>
      </c>
      <c r="I7721" s="14">
        <f>SUMIFS(Lancamentos!$G:$G,Lancamentos!$C:$C,$A7721,Lancamentos!$E:$E,$C7721,Lancamentos!$B:$B,"SAIDA_DESCARTE")</f>
        <v/>
      </c>
      <c r="J7721" s="14">
        <f>G7721-H7721-I7721</f>
        <v/>
      </c>
      <c r="K7721">
        <f>IF(A7721="","",IF(J7721&lt;=IFERROR(VLOOKUP(A7721,Produtos!$A:$E,5,FALSE),0),"ABAIXO DO MINIMO","OK"))</f>
        <v/>
      </c>
    </row>
    <row r="7722">
      <c r="B7722">
        <f>IFERROR(VLOOKUP(A7722,Produtos!A:B,2,FALSE),"")</f>
        <v/>
      </c>
      <c r="D7722" s="10">
        <f>IFERROR(INDEX(Lotes!$E:$E,MATCH(1,(Lotes!$A:$A=A7722)*(Lotes!$C:$C=C7722),0)),"")</f>
        <v/>
      </c>
      <c r="E7722" s="14">
        <f>IF(D7722="","",D7722-TODAY())</f>
        <v/>
      </c>
      <c r="F7722">
        <f>IF(D7722="","",IF(E7722&lt;0,"VENCIDO",IF(E7722&lt;=30,"VENCE EM &lt;= 30 DIAS",IF(E7722&lt;=60,"ATENCAO (31-60 DIAS)","OK"))))</f>
        <v/>
      </c>
      <c r="G7722" s="14">
        <f>SUMIFS(Lancamentos!$G:$G,Lancamentos!$C:$C,$A7722,Lancamentos!$E:$E,$C7722,Lancamentos!$B:$B,"ENTRADA")</f>
        <v/>
      </c>
      <c r="H7722" s="14">
        <f>SUMIFS(Lancamentos!$G:$G,Lancamentos!$C:$C,$A7722,Lancamentos!$E:$E,$C7722,Lancamentos!$B:$B,"SAIDA_USO")</f>
        <v/>
      </c>
      <c r="I7722" s="14">
        <f>SUMIFS(Lancamentos!$G:$G,Lancamentos!$C:$C,$A7722,Lancamentos!$E:$E,$C7722,Lancamentos!$B:$B,"SAIDA_DESCARTE")</f>
        <v/>
      </c>
      <c r="J7722" s="14">
        <f>G7722-H7722-I7722</f>
        <v/>
      </c>
      <c r="K7722">
        <f>IF(A7722="","",IF(J7722&lt;=IFERROR(VLOOKUP(A7722,Produtos!$A:$E,5,FALSE),0),"ABAIXO DO MINIMO","OK"))</f>
        <v/>
      </c>
    </row>
    <row r="7723">
      <c r="B7723">
        <f>IFERROR(VLOOKUP(A7723,Produtos!A:B,2,FALSE),"")</f>
        <v/>
      </c>
      <c r="D7723" s="10">
        <f>IFERROR(INDEX(Lotes!$E:$E,MATCH(1,(Lotes!$A:$A=A7723)*(Lotes!$C:$C=C7723),0)),"")</f>
        <v/>
      </c>
      <c r="E7723" s="14">
        <f>IF(D7723="","",D7723-TODAY())</f>
        <v/>
      </c>
      <c r="F7723">
        <f>IF(D7723="","",IF(E7723&lt;0,"VENCIDO",IF(E7723&lt;=30,"VENCE EM &lt;= 30 DIAS",IF(E7723&lt;=60,"ATENCAO (31-60 DIAS)","OK"))))</f>
        <v/>
      </c>
      <c r="G7723" s="14">
        <f>SUMIFS(Lancamentos!$G:$G,Lancamentos!$C:$C,$A7723,Lancamentos!$E:$E,$C7723,Lancamentos!$B:$B,"ENTRADA")</f>
        <v/>
      </c>
      <c r="H7723" s="14">
        <f>SUMIFS(Lancamentos!$G:$G,Lancamentos!$C:$C,$A7723,Lancamentos!$E:$E,$C7723,Lancamentos!$B:$B,"SAIDA_USO")</f>
        <v/>
      </c>
      <c r="I7723" s="14">
        <f>SUMIFS(Lancamentos!$G:$G,Lancamentos!$C:$C,$A7723,Lancamentos!$E:$E,$C7723,Lancamentos!$B:$B,"SAIDA_DESCARTE")</f>
        <v/>
      </c>
      <c r="J7723" s="14">
        <f>G7723-H7723-I7723</f>
        <v/>
      </c>
      <c r="K7723">
        <f>IF(A7723="","",IF(J7723&lt;=IFERROR(VLOOKUP(A7723,Produtos!$A:$E,5,FALSE),0),"ABAIXO DO MINIMO","OK"))</f>
        <v/>
      </c>
    </row>
    <row r="7724">
      <c r="B7724">
        <f>IFERROR(VLOOKUP(A7724,Produtos!A:B,2,FALSE),"")</f>
        <v/>
      </c>
      <c r="D7724" s="10">
        <f>IFERROR(INDEX(Lotes!$E:$E,MATCH(1,(Lotes!$A:$A=A7724)*(Lotes!$C:$C=C7724),0)),"")</f>
        <v/>
      </c>
      <c r="E7724" s="14">
        <f>IF(D7724="","",D7724-TODAY())</f>
        <v/>
      </c>
      <c r="F7724">
        <f>IF(D7724="","",IF(E7724&lt;0,"VENCIDO",IF(E7724&lt;=30,"VENCE EM &lt;= 30 DIAS",IF(E7724&lt;=60,"ATENCAO (31-60 DIAS)","OK"))))</f>
        <v/>
      </c>
      <c r="G7724" s="14">
        <f>SUMIFS(Lancamentos!$G:$G,Lancamentos!$C:$C,$A7724,Lancamentos!$E:$E,$C7724,Lancamentos!$B:$B,"ENTRADA")</f>
        <v/>
      </c>
      <c r="H7724" s="14">
        <f>SUMIFS(Lancamentos!$G:$G,Lancamentos!$C:$C,$A7724,Lancamentos!$E:$E,$C7724,Lancamentos!$B:$B,"SAIDA_USO")</f>
        <v/>
      </c>
      <c r="I7724" s="14">
        <f>SUMIFS(Lancamentos!$G:$G,Lancamentos!$C:$C,$A7724,Lancamentos!$E:$E,$C7724,Lancamentos!$B:$B,"SAIDA_DESCARTE")</f>
        <v/>
      </c>
      <c r="J7724" s="14">
        <f>G7724-H7724-I7724</f>
        <v/>
      </c>
      <c r="K7724">
        <f>IF(A7724="","",IF(J7724&lt;=IFERROR(VLOOKUP(A7724,Produtos!$A:$E,5,FALSE),0),"ABAIXO DO MINIMO","OK"))</f>
        <v/>
      </c>
    </row>
    <row r="7725">
      <c r="B7725">
        <f>IFERROR(VLOOKUP(A7725,Produtos!A:B,2,FALSE),"")</f>
        <v/>
      </c>
      <c r="D7725" s="10">
        <f>IFERROR(INDEX(Lotes!$E:$E,MATCH(1,(Lotes!$A:$A=A7725)*(Lotes!$C:$C=C7725),0)),"")</f>
        <v/>
      </c>
      <c r="E7725" s="14">
        <f>IF(D7725="","",D7725-TODAY())</f>
        <v/>
      </c>
      <c r="F7725">
        <f>IF(D7725="","",IF(E7725&lt;0,"VENCIDO",IF(E7725&lt;=30,"VENCE EM &lt;= 30 DIAS",IF(E7725&lt;=60,"ATENCAO (31-60 DIAS)","OK"))))</f>
        <v/>
      </c>
      <c r="G7725" s="14">
        <f>SUMIFS(Lancamentos!$G:$G,Lancamentos!$C:$C,$A7725,Lancamentos!$E:$E,$C7725,Lancamentos!$B:$B,"ENTRADA")</f>
        <v/>
      </c>
      <c r="H7725" s="14">
        <f>SUMIFS(Lancamentos!$G:$G,Lancamentos!$C:$C,$A7725,Lancamentos!$E:$E,$C7725,Lancamentos!$B:$B,"SAIDA_USO")</f>
        <v/>
      </c>
      <c r="I7725" s="14">
        <f>SUMIFS(Lancamentos!$G:$G,Lancamentos!$C:$C,$A7725,Lancamentos!$E:$E,$C7725,Lancamentos!$B:$B,"SAIDA_DESCARTE")</f>
        <v/>
      </c>
      <c r="J7725" s="14">
        <f>G7725-H7725-I7725</f>
        <v/>
      </c>
      <c r="K7725">
        <f>IF(A7725="","",IF(J7725&lt;=IFERROR(VLOOKUP(A7725,Produtos!$A:$E,5,FALSE),0),"ABAIXO DO MINIMO","OK"))</f>
        <v/>
      </c>
    </row>
    <row r="7726">
      <c r="B7726">
        <f>IFERROR(VLOOKUP(A7726,Produtos!A:B,2,FALSE),"")</f>
        <v/>
      </c>
      <c r="D7726" s="10">
        <f>IFERROR(INDEX(Lotes!$E:$E,MATCH(1,(Lotes!$A:$A=A7726)*(Lotes!$C:$C=C7726),0)),"")</f>
        <v/>
      </c>
      <c r="E7726" s="14">
        <f>IF(D7726="","",D7726-TODAY())</f>
        <v/>
      </c>
      <c r="F7726">
        <f>IF(D7726="","",IF(E7726&lt;0,"VENCIDO",IF(E7726&lt;=30,"VENCE EM &lt;= 30 DIAS",IF(E7726&lt;=60,"ATENCAO (31-60 DIAS)","OK"))))</f>
        <v/>
      </c>
      <c r="G7726" s="14">
        <f>SUMIFS(Lancamentos!$G:$G,Lancamentos!$C:$C,$A7726,Lancamentos!$E:$E,$C7726,Lancamentos!$B:$B,"ENTRADA")</f>
        <v/>
      </c>
      <c r="H7726" s="14">
        <f>SUMIFS(Lancamentos!$G:$G,Lancamentos!$C:$C,$A7726,Lancamentos!$E:$E,$C7726,Lancamentos!$B:$B,"SAIDA_USO")</f>
        <v/>
      </c>
      <c r="I7726" s="14">
        <f>SUMIFS(Lancamentos!$G:$G,Lancamentos!$C:$C,$A7726,Lancamentos!$E:$E,$C7726,Lancamentos!$B:$B,"SAIDA_DESCARTE")</f>
        <v/>
      </c>
      <c r="J7726" s="14">
        <f>G7726-H7726-I7726</f>
        <v/>
      </c>
      <c r="K7726">
        <f>IF(A7726="","",IF(J7726&lt;=IFERROR(VLOOKUP(A7726,Produtos!$A:$E,5,FALSE),0),"ABAIXO DO MINIMO","OK"))</f>
        <v/>
      </c>
    </row>
    <row r="7727">
      <c r="B7727">
        <f>IFERROR(VLOOKUP(A7727,Produtos!A:B,2,FALSE),"")</f>
        <v/>
      </c>
      <c r="D7727" s="10">
        <f>IFERROR(INDEX(Lotes!$E:$E,MATCH(1,(Lotes!$A:$A=A7727)*(Lotes!$C:$C=C7727),0)),"")</f>
        <v/>
      </c>
      <c r="E7727" s="14">
        <f>IF(D7727="","",D7727-TODAY())</f>
        <v/>
      </c>
      <c r="F7727">
        <f>IF(D7727="","",IF(E7727&lt;0,"VENCIDO",IF(E7727&lt;=30,"VENCE EM &lt;= 30 DIAS",IF(E7727&lt;=60,"ATENCAO (31-60 DIAS)","OK"))))</f>
        <v/>
      </c>
      <c r="G7727" s="14">
        <f>SUMIFS(Lancamentos!$G:$G,Lancamentos!$C:$C,$A7727,Lancamentos!$E:$E,$C7727,Lancamentos!$B:$B,"ENTRADA")</f>
        <v/>
      </c>
      <c r="H7727" s="14">
        <f>SUMIFS(Lancamentos!$G:$G,Lancamentos!$C:$C,$A7727,Lancamentos!$E:$E,$C7727,Lancamentos!$B:$B,"SAIDA_USO")</f>
        <v/>
      </c>
      <c r="I7727" s="14">
        <f>SUMIFS(Lancamentos!$G:$G,Lancamentos!$C:$C,$A7727,Lancamentos!$E:$E,$C7727,Lancamentos!$B:$B,"SAIDA_DESCARTE")</f>
        <v/>
      </c>
      <c r="J7727" s="14">
        <f>G7727-H7727-I7727</f>
        <v/>
      </c>
      <c r="K7727">
        <f>IF(A7727="","",IF(J7727&lt;=IFERROR(VLOOKUP(A7727,Produtos!$A:$E,5,FALSE),0),"ABAIXO DO MINIMO","OK"))</f>
        <v/>
      </c>
    </row>
    <row r="7728">
      <c r="B7728">
        <f>IFERROR(VLOOKUP(A7728,Produtos!A:B,2,FALSE),"")</f>
        <v/>
      </c>
      <c r="D7728" s="10">
        <f>IFERROR(INDEX(Lotes!$E:$E,MATCH(1,(Lotes!$A:$A=A7728)*(Lotes!$C:$C=C7728),0)),"")</f>
        <v/>
      </c>
      <c r="E7728" s="14">
        <f>IF(D7728="","",D7728-TODAY())</f>
        <v/>
      </c>
      <c r="F7728">
        <f>IF(D7728="","",IF(E7728&lt;0,"VENCIDO",IF(E7728&lt;=30,"VENCE EM &lt;= 30 DIAS",IF(E7728&lt;=60,"ATENCAO (31-60 DIAS)","OK"))))</f>
        <v/>
      </c>
      <c r="G7728" s="14">
        <f>SUMIFS(Lancamentos!$G:$G,Lancamentos!$C:$C,$A7728,Lancamentos!$E:$E,$C7728,Lancamentos!$B:$B,"ENTRADA")</f>
        <v/>
      </c>
      <c r="H7728" s="14">
        <f>SUMIFS(Lancamentos!$G:$G,Lancamentos!$C:$C,$A7728,Lancamentos!$E:$E,$C7728,Lancamentos!$B:$B,"SAIDA_USO")</f>
        <v/>
      </c>
      <c r="I7728" s="14">
        <f>SUMIFS(Lancamentos!$G:$G,Lancamentos!$C:$C,$A7728,Lancamentos!$E:$E,$C7728,Lancamentos!$B:$B,"SAIDA_DESCARTE")</f>
        <v/>
      </c>
      <c r="J7728" s="14">
        <f>G7728-H7728-I7728</f>
        <v/>
      </c>
      <c r="K7728">
        <f>IF(A7728="","",IF(J7728&lt;=IFERROR(VLOOKUP(A7728,Produtos!$A:$E,5,FALSE),0),"ABAIXO DO MINIMO","OK"))</f>
        <v/>
      </c>
    </row>
    <row r="7729">
      <c r="B7729">
        <f>IFERROR(VLOOKUP(A7729,Produtos!A:B,2,FALSE),"")</f>
        <v/>
      </c>
      <c r="D7729" s="10">
        <f>IFERROR(INDEX(Lotes!$E:$E,MATCH(1,(Lotes!$A:$A=A7729)*(Lotes!$C:$C=C7729),0)),"")</f>
        <v/>
      </c>
      <c r="E7729" s="14">
        <f>IF(D7729="","",D7729-TODAY())</f>
        <v/>
      </c>
      <c r="F7729">
        <f>IF(D7729="","",IF(E7729&lt;0,"VENCIDO",IF(E7729&lt;=30,"VENCE EM &lt;= 30 DIAS",IF(E7729&lt;=60,"ATENCAO (31-60 DIAS)","OK"))))</f>
        <v/>
      </c>
      <c r="G7729" s="14">
        <f>SUMIFS(Lancamentos!$G:$G,Lancamentos!$C:$C,$A7729,Lancamentos!$E:$E,$C7729,Lancamentos!$B:$B,"ENTRADA")</f>
        <v/>
      </c>
      <c r="H7729" s="14">
        <f>SUMIFS(Lancamentos!$G:$G,Lancamentos!$C:$C,$A7729,Lancamentos!$E:$E,$C7729,Lancamentos!$B:$B,"SAIDA_USO")</f>
        <v/>
      </c>
      <c r="I7729" s="14">
        <f>SUMIFS(Lancamentos!$G:$G,Lancamentos!$C:$C,$A7729,Lancamentos!$E:$E,$C7729,Lancamentos!$B:$B,"SAIDA_DESCARTE")</f>
        <v/>
      </c>
      <c r="J7729" s="14">
        <f>G7729-H7729-I7729</f>
        <v/>
      </c>
      <c r="K7729">
        <f>IF(A7729="","",IF(J7729&lt;=IFERROR(VLOOKUP(A7729,Produtos!$A:$E,5,FALSE),0),"ABAIXO DO MINIMO","OK"))</f>
        <v/>
      </c>
    </row>
    <row r="7730">
      <c r="B7730">
        <f>IFERROR(VLOOKUP(A7730,Produtos!A:B,2,FALSE),"")</f>
        <v/>
      </c>
      <c r="D7730" s="10">
        <f>IFERROR(INDEX(Lotes!$E:$E,MATCH(1,(Lotes!$A:$A=A7730)*(Lotes!$C:$C=C7730),0)),"")</f>
        <v/>
      </c>
      <c r="E7730" s="14">
        <f>IF(D7730="","",D7730-TODAY())</f>
        <v/>
      </c>
      <c r="F7730">
        <f>IF(D7730="","",IF(E7730&lt;0,"VENCIDO",IF(E7730&lt;=30,"VENCE EM &lt;= 30 DIAS",IF(E7730&lt;=60,"ATENCAO (31-60 DIAS)","OK"))))</f>
        <v/>
      </c>
      <c r="G7730" s="14">
        <f>SUMIFS(Lancamentos!$G:$G,Lancamentos!$C:$C,$A7730,Lancamentos!$E:$E,$C7730,Lancamentos!$B:$B,"ENTRADA")</f>
        <v/>
      </c>
      <c r="H7730" s="14">
        <f>SUMIFS(Lancamentos!$G:$G,Lancamentos!$C:$C,$A7730,Lancamentos!$E:$E,$C7730,Lancamentos!$B:$B,"SAIDA_USO")</f>
        <v/>
      </c>
      <c r="I7730" s="14">
        <f>SUMIFS(Lancamentos!$G:$G,Lancamentos!$C:$C,$A7730,Lancamentos!$E:$E,$C7730,Lancamentos!$B:$B,"SAIDA_DESCARTE")</f>
        <v/>
      </c>
      <c r="J7730" s="14">
        <f>G7730-H7730-I7730</f>
        <v/>
      </c>
      <c r="K7730">
        <f>IF(A7730="","",IF(J7730&lt;=IFERROR(VLOOKUP(A7730,Produtos!$A:$E,5,FALSE),0),"ABAIXO DO MINIMO","OK"))</f>
        <v/>
      </c>
    </row>
    <row r="7731">
      <c r="B7731">
        <f>IFERROR(VLOOKUP(A7731,Produtos!A:B,2,FALSE),"")</f>
        <v/>
      </c>
      <c r="D7731" s="10">
        <f>IFERROR(INDEX(Lotes!$E:$E,MATCH(1,(Lotes!$A:$A=A7731)*(Lotes!$C:$C=C7731),0)),"")</f>
        <v/>
      </c>
      <c r="E7731" s="14">
        <f>IF(D7731="","",D7731-TODAY())</f>
        <v/>
      </c>
      <c r="F7731">
        <f>IF(D7731="","",IF(E7731&lt;0,"VENCIDO",IF(E7731&lt;=30,"VENCE EM &lt;= 30 DIAS",IF(E7731&lt;=60,"ATENCAO (31-60 DIAS)","OK"))))</f>
        <v/>
      </c>
      <c r="G7731" s="14">
        <f>SUMIFS(Lancamentos!$G:$G,Lancamentos!$C:$C,$A7731,Lancamentos!$E:$E,$C7731,Lancamentos!$B:$B,"ENTRADA")</f>
        <v/>
      </c>
      <c r="H7731" s="14">
        <f>SUMIFS(Lancamentos!$G:$G,Lancamentos!$C:$C,$A7731,Lancamentos!$E:$E,$C7731,Lancamentos!$B:$B,"SAIDA_USO")</f>
        <v/>
      </c>
      <c r="I7731" s="14">
        <f>SUMIFS(Lancamentos!$G:$G,Lancamentos!$C:$C,$A7731,Lancamentos!$E:$E,$C7731,Lancamentos!$B:$B,"SAIDA_DESCARTE")</f>
        <v/>
      </c>
      <c r="J7731" s="14">
        <f>G7731-H7731-I7731</f>
        <v/>
      </c>
      <c r="K7731">
        <f>IF(A7731="","",IF(J7731&lt;=IFERROR(VLOOKUP(A7731,Produtos!$A:$E,5,FALSE),0),"ABAIXO DO MINIMO","OK"))</f>
        <v/>
      </c>
    </row>
    <row r="7732">
      <c r="B7732">
        <f>IFERROR(VLOOKUP(A7732,Produtos!A:B,2,FALSE),"")</f>
        <v/>
      </c>
      <c r="D7732" s="10">
        <f>IFERROR(INDEX(Lotes!$E:$E,MATCH(1,(Lotes!$A:$A=A7732)*(Lotes!$C:$C=C7732),0)),"")</f>
        <v/>
      </c>
      <c r="E7732" s="14">
        <f>IF(D7732="","",D7732-TODAY())</f>
        <v/>
      </c>
      <c r="F7732">
        <f>IF(D7732="","",IF(E7732&lt;0,"VENCIDO",IF(E7732&lt;=30,"VENCE EM &lt;= 30 DIAS",IF(E7732&lt;=60,"ATENCAO (31-60 DIAS)","OK"))))</f>
        <v/>
      </c>
      <c r="G7732" s="14">
        <f>SUMIFS(Lancamentos!$G:$G,Lancamentos!$C:$C,$A7732,Lancamentos!$E:$E,$C7732,Lancamentos!$B:$B,"ENTRADA")</f>
        <v/>
      </c>
      <c r="H7732" s="14">
        <f>SUMIFS(Lancamentos!$G:$G,Lancamentos!$C:$C,$A7732,Lancamentos!$E:$E,$C7732,Lancamentos!$B:$B,"SAIDA_USO")</f>
        <v/>
      </c>
      <c r="I7732" s="14">
        <f>SUMIFS(Lancamentos!$G:$G,Lancamentos!$C:$C,$A7732,Lancamentos!$E:$E,$C7732,Lancamentos!$B:$B,"SAIDA_DESCARTE")</f>
        <v/>
      </c>
      <c r="J7732" s="14">
        <f>G7732-H7732-I7732</f>
        <v/>
      </c>
      <c r="K7732">
        <f>IF(A7732="","",IF(J7732&lt;=IFERROR(VLOOKUP(A7732,Produtos!$A:$E,5,FALSE),0),"ABAIXO DO MINIMO","OK"))</f>
        <v/>
      </c>
    </row>
    <row r="7733">
      <c r="B7733">
        <f>IFERROR(VLOOKUP(A7733,Produtos!A:B,2,FALSE),"")</f>
        <v/>
      </c>
      <c r="D7733" s="10">
        <f>IFERROR(INDEX(Lotes!$E:$E,MATCH(1,(Lotes!$A:$A=A7733)*(Lotes!$C:$C=C7733),0)),"")</f>
        <v/>
      </c>
      <c r="E7733" s="14">
        <f>IF(D7733="","",D7733-TODAY())</f>
        <v/>
      </c>
      <c r="F7733">
        <f>IF(D7733="","",IF(E7733&lt;0,"VENCIDO",IF(E7733&lt;=30,"VENCE EM &lt;= 30 DIAS",IF(E7733&lt;=60,"ATENCAO (31-60 DIAS)","OK"))))</f>
        <v/>
      </c>
      <c r="G7733" s="14">
        <f>SUMIFS(Lancamentos!$G:$G,Lancamentos!$C:$C,$A7733,Lancamentos!$E:$E,$C7733,Lancamentos!$B:$B,"ENTRADA")</f>
        <v/>
      </c>
      <c r="H7733" s="14">
        <f>SUMIFS(Lancamentos!$G:$G,Lancamentos!$C:$C,$A7733,Lancamentos!$E:$E,$C7733,Lancamentos!$B:$B,"SAIDA_USO")</f>
        <v/>
      </c>
      <c r="I7733" s="14">
        <f>SUMIFS(Lancamentos!$G:$G,Lancamentos!$C:$C,$A7733,Lancamentos!$E:$E,$C7733,Lancamentos!$B:$B,"SAIDA_DESCARTE")</f>
        <v/>
      </c>
      <c r="J7733" s="14">
        <f>G7733-H7733-I7733</f>
        <v/>
      </c>
      <c r="K7733">
        <f>IF(A7733="","",IF(J7733&lt;=IFERROR(VLOOKUP(A7733,Produtos!$A:$E,5,FALSE),0),"ABAIXO DO MINIMO","OK"))</f>
        <v/>
      </c>
    </row>
    <row r="7734">
      <c r="B7734">
        <f>IFERROR(VLOOKUP(A7734,Produtos!A:B,2,FALSE),"")</f>
        <v/>
      </c>
      <c r="D7734" s="10">
        <f>IFERROR(INDEX(Lotes!$E:$E,MATCH(1,(Lotes!$A:$A=A7734)*(Lotes!$C:$C=C7734),0)),"")</f>
        <v/>
      </c>
      <c r="E7734" s="14">
        <f>IF(D7734="","",D7734-TODAY())</f>
        <v/>
      </c>
      <c r="F7734">
        <f>IF(D7734="","",IF(E7734&lt;0,"VENCIDO",IF(E7734&lt;=30,"VENCE EM &lt;= 30 DIAS",IF(E7734&lt;=60,"ATENCAO (31-60 DIAS)","OK"))))</f>
        <v/>
      </c>
      <c r="G7734" s="14">
        <f>SUMIFS(Lancamentos!$G:$G,Lancamentos!$C:$C,$A7734,Lancamentos!$E:$E,$C7734,Lancamentos!$B:$B,"ENTRADA")</f>
        <v/>
      </c>
      <c r="H7734" s="14">
        <f>SUMIFS(Lancamentos!$G:$G,Lancamentos!$C:$C,$A7734,Lancamentos!$E:$E,$C7734,Lancamentos!$B:$B,"SAIDA_USO")</f>
        <v/>
      </c>
      <c r="I7734" s="14">
        <f>SUMIFS(Lancamentos!$G:$G,Lancamentos!$C:$C,$A7734,Lancamentos!$E:$E,$C7734,Lancamentos!$B:$B,"SAIDA_DESCARTE")</f>
        <v/>
      </c>
      <c r="J7734" s="14">
        <f>G7734-H7734-I7734</f>
        <v/>
      </c>
      <c r="K7734">
        <f>IF(A7734="","",IF(J7734&lt;=IFERROR(VLOOKUP(A7734,Produtos!$A:$E,5,FALSE),0),"ABAIXO DO MINIMO","OK"))</f>
        <v/>
      </c>
    </row>
    <row r="7735">
      <c r="B7735">
        <f>IFERROR(VLOOKUP(A7735,Produtos!A:B,2,FALSE),"")</f>
        <v/>
      </c>
      <c r="D7735" s="10">
        <f>IFERROR(INDEX(Lotes!$E:$E,MATCH(1,(Lotes!$A:$A=A7735)*(Lotes!$C:$C=C7735),0)),"")</f>
        <v/>
      </c>
      <c r="E7735" s="14">
        <f>IF(D7735="","",D7735-TODAY())</f>
        <v/>
      </c>
      <c r="F7735">
        <f>IF(D7735="","",IF(E7735&lt;0,"VENCIDO",IF(E7735&lt;=30,"VENCE EM &lt;= 30 DIAS",IF(E7735&lt;=60,"ATENCAO (31-60 DIAS)","OK"))))</f>
        <v/>
      </c>
      <c r="G7735" s="14">
        <f>SUMIFS(Lancamentos!$G:$G,Lancamentos!$C:$C,$A7735,Lancamentos!$E:$E,$C7735,Lancamentos!$B:$B,"ENTRADA")</f>
        <v/>
      </c>
      <c r="H7735" s="14">
        <f>SUMIFS(Lancamentos!$G:$G,Lancamentos!$C:$C,$A7735,Lancamentos!$E:$E,$C7735,Lancamentos!$B:$B,"SAIDA_USO")</f>
        <v/>
      </c>
      <c r="I7735" s="14">
        <f>SUMIFS(Lancamentos!$G:$G,Lancamentos!$C:$C,$A7735,Lancamentos!$E:$E,$C7735,Lancamentos!$B:$B,"SAIDA_DESCARTE")</f>
        <v/>
      </c>
      <c r="J7735" s="14">
        <f>G7735-H7735-I7735</f>
        <v/>
      </c>
      <c r="K7735">
        <f>IF(A7735="","",IF(J7735&lt;=IFERROR(VLOOKUP(A7735,Produtos!$A:$E,5,FALSE),0),"ABAIXO DO MINIMO","OK"))</f>
        <v/>
      </c>
    </row>
    <row r="7736">
      <c r="B7736">
        <f>IFERROR(VLOOKUP(A7736,Produtos!A:B,2,FALSE),"")</f>
        <v/>
      </c>
      <c r="D7736" s="10">
        <f>IFERROR(INDEX(Lotes!$E:$E,MATCH(1,(Lotes!$A:$A=A7736)*(Lotes!$C:$C=C7736),0)),"")</f>
        <v/>
      </c>
      <c r="E7736" s="14">
        <f>IF(D7736="","",D7736-TODAY())</f>
        <v/>
      </c>
      <c r="F7736">
        <f>IF(D7736="","",IF(E7736&lt;0,"VENCIDO",IF(E7736&lt;=30,"VENCE EM &lt;= 30 DIAS",IF(E7736&lt;=60,"ATENCAO (31-60 DIAS)","OK"))))</f>
        <v/>
      </c>
      <c r="G7736" s="14">
        <f>SUMIFS(Lancamentos!$G:$G,Lancamentos!$C:$C,$A7736,Lancamentos!$E:$E,$C7736,Lancamentos!$B:$B,"ENTRADA")</f>
        <v/>
      </c>
      <c r="H7736" s="14">
        <f>SUMIFS(Lancamentos!$G:$G,Lancamentos!$C:$C,$A7736,Lancamentos!$E:$E,$C7736,Lancamentos!$B:$B,"SAIDA_USO")</f>
        <v/>
      </c>
      <c r="I7736" s="14">
        <f>SUMIFS(Lancamentos!$G:$G,Lancamentos!$C:$C,$A7736,Lancamentos!$E:$E,$C7736,Lancamentos!$B:$B,"SAIDA_DESCARTE")</f>
        <v/>
      </c>
      <c r="J7736" s="14">
        <f>G7736-H7736-I7736</f>
        <v/>
      </c>
      <c r="K7736">
        <f>IF(A7736="","",IF(J7736&lt;=IFERROR(VLOOKUP(A7736,Produtos!$A:$E,5,FALSE),0),"ABAIXO DO MINIMO","OK"))</f>
        <v/>
      </c>
    </row>
    <row r="7737">
      <c r="B7737">
        <f>IFERROR(VLOOKUP(A7737,Produtos!A:B,2,FALSE),"")</f>
        <v/>
      </c>
      <c r="D7737" s="10">
        <f>IFERROR(INDEX(Lotes!$E:$E,MATCH(1,(Lotes!$A:$A=A7737)*(Lotes!$C:$C=C7737),0)),"")</f>
        <v/>
      </c>
      <c r="E7737" s="14">
        <f>IF(D7737="","",D7737-TODAY())</f>
        <v/>
      </c>
      <c r="F7737">
        <f>IF(D7737="","",IF(E7737&lt;0,"VENCIDO",IF(E7737&lt;=30,"VENCE EM &lt;= 30 DIAS",IF(E7737&lt;=60,"ATENCAO (31-60 DIAS)","OK"))))</f>
        <v/>
      </c>
      <c r="G7737" s="14">
        <f>SUMIFS(Lancamentos!$G:$G,Lancamentos!$C:$C,$A7737,Lancamentos!$E:$E,$C7737,Lancamentos!$B:$B,"ENTRADA")</f>
        <v/>
      </c>
      <c r="H7737" s="14">
        <f>SUMIFS(Lancamentos!$G:$G,Lancamentos!$C:$C,$A7737,Lancamentos!$E:$E,$C7737,Lancamentos!$B:$B,"SAIDA_USO")</f>
        <v/>
      </c>
      <c r="I7737" s="14">
        <f>SUMIFS(Lancamentos!$G:$G,Lancamentos!$C:$C,$A7737,Lancamentos!$E:$E,$C7737,Lancamentos!$B:$B,"SAIDA_DESCARTE")</f>
        <v/>
      </c>
      <c r="J7737" s="14">
        <f>G7737-H7737-I7737</f>
        <v/>
      </c>
      <c r="K7737">
        <f>IF(A7737="","",IF(J7737&lt;=IFERROR(VLOOKUP(A7737,Produtos!$A:$E,5,FALSE),0),"ABAIXO DO MINIMO","OK"))</f>
        <v/>
      </c>
    </row>
    <row r="7738">
      <c r="B7738">
        <f>IFERROR(VLOOKUP(A7738,Produtos!A:B,2,FALSE),"")</f>
        <v/>
      </c>
      <c r="D7738" s="10">
        <f>IFERROR(INDEX(Lotes!$E:$E,MATCH(1,(Lotes!$A:$A=A7738)*(Lotes!$C:$C=C7738),0)),"")</f>
        <v/>
      </c>
      <c r="E7738" s="14">
        <f>IF(D7738="","",D7738-TODAY())</f>
        <v/>
      </c>
      <c r="F7738">
        <f>IF(D7738="","",IF(E7738&lt;0,"VENCIDO",IF(E7738&lt;=30,"VENCE EM &lt;= 30 DIAS",IF(E7738&lt;=60,"ATENCAO (31-60 DIAS)","OK"))))</f>
        <v/>
      </c>
      <c r="G7738" s="14">
        <f>SUMIFS(Lancamentos!$G:$G,Lancamentos!$C:$C,$A7738,Lancamentos!$E:$E,$C7738,Lancamentos!$B:$B,"ENTRADA")</f>
        <v/>
      </c>
      <c r="H7738" s="14">
        <f>SUMIFS(Lancamentos!$G:$G,Lancamentos!$C:$C,$A7738,Lancamentos!$E:$E,$C7738,Lancamentos!$B:$B,"SAIDA_USO")</f>
        <v/>
      </c>
      <c r="I7738" s="14">
        <f>SUMIFS(Lancamentos!$G:$G,Lancamentos!$C:$C,$A7738,Lancamentos!$E:$E,$C7738,Lancamentos!$B:$B,"SAIDA_DESCARTE")</f>
        <v/>
      </c>
      <c r="J7738" s="14">
        <f>G7738-H7738-I7738</f>
        <v/>
      </c>
      <c r="K7738">
        <f>IF(A7738="","",IF(J7738&lt;=IFERROR(VLOOKUP(A7738,Produtos!$A:$E,5,FALSE),0),"ABAIXO DO MINIMO","OK"))</f>
        <v/>
      </c>
    </row>
    <row r="7739">
      <c r="B7739">
        <f>IFERROR(VLOOKUP(A7739,Produtos!A:B,2,FALSE),"")</f>
        <v/>
      </c>
      <c r="D7739" s="10">
        <f>IFERROR(INDEX(Lotes!$E:$E,MATCH(1,(Lotes!$A:$A=A7739)*(Lotes!$C:$C=C7739),0)),"")</f>
        <v/>
      </c>
      <c r="E7739" s="14">
        <f>IF(D7739="","",D7739-TODAY())</f>
        <v/>
      </c>
      <c r="F7739">
        <f>IF(D7739="","",IF(E7739&lt;0,"VENCIDO",IF(E7739&lt;=30,"VENCE EM &lt;= 30 DIAS",IF(E7739&lt;=60,"ATENCAO (31-60 DIAS)","OK"))))</f>
        <v/>
      </c>
      <c r="G7739" s="14">
        <f>SUMIFS(Lancamentos!$G:$G,Lancamentos!$C:$C,$A7739,Lancamentos!$E:$E,$C7739,Lancamentos!$B:$B,"ENTRADA")</f>
        <v/>
      </c>
      <c r="H7739" s="14">
        <f>SUMIFS(Lancamentos!$G:$G,Lancamentos!$C:$C,$A7739,Lancamentos!$E:$E,$C7739,Lancamentos!$B:$B,"SAIDA_USO")</f>
        <v/>
      </c>
      <c r="I7739" s="14">
        <f>SUMIFS(Lancamentos!$G:$G,Lancamentos!$C:$C,$A7739,Lancamentos!$E:$E,$C7739,Lancamentos!$B:$B,"SAIDA_DESCARTE")</f>
        <v/>
      </c>
      <c r="J7739" s="14">
        <f>G7739-H7739-I7739</f>
        <v/>
      </c>
      <c r="K7739">
        <f>IF(A7739="","",IF(J7739&lt;=IFERROR(VLOOKUP(A7739,Produtos!$A:$E,5,FALSE),0),"ABAIXO DO MINIMO","OK"))</f>
        <v/>
      </c>
    </row>
    <row r="7740">
      <c r="B7740">
        <f>IFERROR(VLOOKUP(A7740,Produtos!A:B,2,FALSE),"")</f>
        <v/>
      </c>
      <c r="D7740" s="10">
        <f>IFERROR(INDEX(Lotes!$E:$E,MATCH(1,(Lotes!$A:$A=A7740)*(Lotes!$C:$C=C7740),0)),"")</f>
        <v/>
      </c>
      <c r="E7740" s="14">
        <f>IF(D7740="","",D7740-TODAY())</f>
        <v/>
      </c>
      <c r="F7740">
        <f>IF(D7740="","",IF(E7740&lt;0,"VENCIDO",IF(E7740&lt;=30,"VENCE EM &lt;= 30 DIAS",IF(E7740&lt;=60,"ATENCAO (31-60 DIAS)","OK"))))</f>
        <v/>
      </c>
      <c r="G7740" s="14">
        <f>SUMIFS(Lancamentos!$G:$G,Lancamentos!$C:$C,$A7740,Lancamentos!$E:$E,$C7740,Lancamentos!$B:$B,"ENTRADA")</f>
        <v/>
      </c>
      <c r="H7740" s="14">
        <f>SUMIFS(Lancamentos!$G:$G,Lancamentos!$C:$C,$A7740,Lancamentos!$E:$E,$C7740,Lancamentos!$B:$B,"SAIDA_USO")</f>
        <v/>
      </c>
      <c r="I7740" s="14">
        <f>SUMIFS(Lancamentos!$G:$G,Lancamentos!$C:$C,$A7740,Lancamentos!$E:$E,$C7740,Lancamentos!$B:$B,"SAIDA_DESCARTE")</f>
        <v/>
      </c>
      <c r="J7740" s="14">
        <f>G7740-H7740-I7740</f>
        <v/>
      </c>
      <c r="K7740">
        <f>IF(A7740="","",IF(J7740&lt;=IFERROR(VLOOKUP(A7740,Produtos!$A:$E,5,FALSE),0),"ABAIXO DO MINIMO","OK"))</f>
        <v/>
      </c>
    </row>
    <row r="7741">
      <c r="B7741">
        <f>IFERROR(VLOOKUP(A7741,Produtos!A:B,2,FALSE),"")</f>
        <v/>
      </c>
      <c r="D7741" s="10">
        <f>IFERROR(INDEX(Lotes!$E:$E,MATCH(1,(Lotes!$A:$A=A7741)*(Lotes!$C:$C=C7741),0)),"")</f>
        <v/>
      </c>
      <c r="E7741" s="14">
        <f>IF(D7741="","",D7741-TODAY())</f>
        <v/>
      </c>
      <c r="F7741">
        <f>IF(D7741="","",IF(E7741&lt;0,"VENCIDO",IF(E7741&lt;=30,"VENCE EM &lt;= 30 DIAS",IF(E7741&lt;=60,"ATENCAO (31-60 DIAS)","OK"))))</f>
        <v/>
      </c>
      <c r="G7741" s="14">
        <f>SUMIFS(Lancamentos!$G:$G,Lancamentos!$C:$C,$A7741,Lancamentos!$E:$E,$C7741,Lancamentos!$B:$B,"ENTRADA")</f>
        <v/>
      </c>
      <c r="H7741" s="14">
        <f>SUMIFS(Lancamentos!$G:$G,Lancamentos!$C:$C,$A7741,Lancamentos!$E:$E,$C7741,Lancamentos!$B:$B,"SAIDA_USO")</f>
        <v/>
      </c>
      <c r="I7741" s="14">
        <f>SUMIFS(Lancamentos!$G:$G,Lancamentos!$C:$C,$A7741,Lancamentos!$E:$E,$C7741,Lancamentos!$B:$B,"SAIDA_DESCARTE")</f>
        <v/>
      </c>
      <c r="J7741" s="14">
        <f>G7741-H7741-I7741</f>
        <v/>
      </c>
      <c r="K7741">
        <f>IF(A7741="","",IF(J7741&lt;=IFERROR(VLOOKUP(A7741,Produtos!$A:$E,5,FALSE),0),"ABAIXO DO MINIMO","OK"))</f>
        <v/>
      </c>
    </row>
    <row r="7742">
      <c r="B7742">
        <f>IFERROR(VLOOKUP(A7742,Produtos!A:B,2,FALSE),"")</f>
        <v/>
      </c>
      <c r="D7742" s="10">
        <f>IFERROR(INDEX(Lotes!$E:$E,MATCH(1,(Lotes!$A:$A=A7742)*(Lotes!$C:$C=C7742),0)),"")</f>
        <v/>
      </c>
      <c r="E7742" s="14">
        <f>IF(D7742="","",D7742-TODAY())</f>
        <v/>
      </c>
      <c r="F7742">
        <f>IF(D7742="","",IF(E7742&lt;0,"VENCIDO",IF(E7742&lt;=30,"VENCE EM &lt;= 30 DIAS",IF(E7742&lt;=60,"ATENCAO (31-60 DIAS)","OK"))))</f>
        <v/>
      </c>
      <c r="G7742" s="14">
        <f>SUMIFS(Lancamentos!$G:$G,Lancamentos!$C:$C,$A7742,Lancamentos!$E:$E,$C7742,Lancamentos!$B:$B,"ENTRADA")</f>
        <v/>
      </c>
      <c r="H7742" s="14">
        <f>SUMIFS(Lancamentos!$G:$G,Lancamentos!$C:$C,$A7742,Lancamentos!$E:$E,$C7742,Lancamentos!$B:$B,"SAIDA_USO")</f>
        <v/>
      </c>
      <c r="I7742" s="14">
        <f>SUMIFS(Lancamentos!$G:$G,Lancamentos!$C:$C,$A7742,Lancamentos!$E:$E,$C7742,Lancamentos!$B:$B,"SAIDA_DESCARTE")</f>
        <v/>
      </c>
      <c r="J7742" s="14">
        <f>G7742-H7742-I7742</f>
        <v/>
      </c>
      <c r="K7742">
        <f>IF(A7742="","",IF(J7742&lt;=IFERROR(VLOOKUP(A7742,Produtos!$A:$E,5,FALSE),0),"ABAIXO DO MINIMO","OK"))</f>
        <v/>
      </c>
    </row>
    <row r="7743">
      <c r="B7743">
        <f>IFERROR(VLOOKUP(A7743,Produtos!A:B,2,FALSE),"")</f>
        <v/>
      </c>
      <c r="D7743" s="10">
        <f>IFERROR(INDEX(Lotes!$E:$E,MATCH(1,(Lotes!$A:$A=A7743)*(Lotes!$C:$C=C7743),0)),"")</f>
        <v/>
      </c>
      <c r="E7743" s="14">
        <f>IF(D7743="","",D7743-TODAY())</f>
        <v/>
      </c>
      <c r="F7743">
        <f>IF(D7743="","",IF(E7743&lt;0,"VENCIDO",IF(E7743&lt;=30,"VENCE EM &lt;= 30 DIAS",IF(E7743&lt;=60,"ATENCAO (31-60 DIAS)","OK"))))</f>
        <v/>
      </c>
      <c r="G7743" s="14">
        <f>SUMIFS(Lancamentos!$G:$G,Lancamentos!$C:$C,$A7743,Lancamentos!$E:$E,$C7743,Lancamentos!$B:$B,"ENTRADA")</f>
        <v/>
      </c>
      <c r="H7743" s="14">
        <f>SUMIFS(Lancamentos!$G:$G,Lancamentos!$C:$C,$A7743,Lancamentos!$E:$E,$C7743,Lancamentos!$B:$B,"SAIDA_USO")</f>
        <v/>
      </c>
      <c r="I7743" s="14">
        <f>SUMIFS(Lancamentos!$G:$G,Lancamentos!$C:$C,$A7743,Lancamentos!$E:$E,$C7743,Lancamentos!$B:$B,"SAIDA_DESCARTE")</f>
        <v/>
      </c>
      <c r="J7743" s="14">
        <f>G7743-H7743-I7743</f>
        <v/>
      </c>
      <c r="K7743">
        <f>IF(A7743="","",IF(J7743&lt;=IFERROR(VLOOKUP(A7743,Produtos!$A:$E,5,FALSE),0),"ABAIXO DO MINIMO","OK"))</f>
        <v/>
      </c>
    </row>
    <row r="7744">
      <c r="B7744">
        <f>IFERROR(VLOOKUP(A7744,Produtos!A:B,2,FALSE),"")</f>
        <v/>
      </c>
      <c r="D7744" s="10">
        <f>IFERROR(INDEX(Lotes!$E:$E,MATCH(1,(Lotes!$A:$A=A7744)*(Lotes!$C:$C=C7744),0)),"")</f>
        <v/>
      </c>
      <c r="E7744" s="14">
        <f>IF(D7744="","",D7744-TODAY())</f>
        <v/>
      </c>
      <c r="F7744">
        <f>IF(D7744="","",IF(E7744&lt;0,"VENCIDO",IF(E7744&lt;=30,"VENCE EM &lt;= 30 DIAS",IF(E7744&lt;=60,"ATENCAO (31-60 DIAS)","OK"))))</f>
        <v/>
      </c>
      <c r="G7744" s="14">
        <f>SUMIFS(Lancamentos!$G:$G,Lancamentos!$C:$C,$A7744,Lancamentos!$E:$E,$C7744,Lancamentos!$B:$B,"ENTRADA")</f>
        <v/>
      </c>
      <c r="H7744" s="14">
        <f>SUMIFS(Lancamentos!$G:$G,Lancamentos!$C:$C,$A7744,Lancamentos!$E:$E,$C7744,Lancamentos!$B:$B,"SAIDA_USO")</f>
        <v/>
      </c>
      <c r="I7744" s="14">
        <f>SUMIFS(Lancamentos!$G:$G,Lancamentos!$C:$C,$A7744,Lancamentos!$E:$E,$C7744,Lancamentos!$B:$B,"SAIDA_DESCARTE")</f>
        <v/>
      </c>
      <c r="J7744" s="14">
        <f>G7744-H7744-I7744</f>
        <v/>
      </c>
      <c r="K7744">
        <f>IF(A7744="","",IF(J7744&lt;=IFERROR(VLOOKUP(A7744,Produtos!$A:$E,5,FALSE),0),"ABAIXO DO MINIMO","OK"))</f>
        <v/>
      </c>
    </row>
    <row r="7745">
      <c r="B7745">
        <f>IFERROR(VLOOKUP(A7745,Produtos!A:B,2,FALSE),"")</f>
        <v/>
      </c>
      <c r="D7745" s="10">
        <f>IFERROR(INDEX(Lotes!$E:$E,MATCH(1,(Lotes!$A:$A=A7745)*(Lotes!$C:$C=C7745),0)),"")</f>
        <v/>
      </c>
      <c r="E7745" s="14">
        <f>IF(D7745="","",D7745-TODAY())</f>
        <v/>
      </c>
      <c r="F7745">
        <f>IF(D7745="","",IF(E7745&lt;0,"VENCIDO",IF(E7745&lt;=30,"VENCE EM &lt;= 30 DIAS",IF(E7745&lt;=60,"ATENCAO (31-60 DIAS)","OK"))))</f>
        <v/>
      </c>
      <c r="G7745" s="14">
        <f>SUMIFS(Lancamentos!$G:$G,Lancamentos!$C:$C,$A7745,Lancamentos!$E:$E,$C7745,Lancamentos!$B:$B,"ENTRADA")</f>
        <v/>
      </c>
      <c r="H7745" s="14">
        <f>SUMIFS(Lancamentos!$G:$G,Lancamentos!$C:$C,$A7745,Lancamentos!$E:$E,$C7745,Lancamentos!$B:$B,"SAIDA_USO")</f>
        <v/>
      </c>
      <c r="I7745" s="14">
        <f>SUMIFS(Lancamentos!$G:$G,Lancamentos!$C:$C,$A7745,Lancamentos!$E:$E,$C7745,Lancamentos!$B:$B,"SAIDA_DESCARTE")</f>
        <v/>
      </c>
      <c r="J7745" s="14">
        <f>G7745-H7745-I7745</f>
        <v/>
      </c>
      <c r="K7745">
        <f>IF(A7745="","",IF(J7745&lt;=IFERROR(VLOOKUP(A7745,Produtos!$A:$E,5,FALSE),0),"ABAIXO DO MINIMO","OK"))</f>
        <v/>
      </c>
    </row>
    <row r="7746">
      <c r="B7746">
        <f>IFERROR(VLOOKUP(A7746,Produtos!A:B,2,FALSE),"")</f>
        <v/>
      </c>
      <c r="D7746" s="10">
        <f>IFERROR(INDEX(Lotes!$E:$E,MATCH(1,(Lotes!$A:$A=A7746)*(Lotes!$C:$C=C7746),0)),"")</f>
        <v/>
      </c>
      <c r="E7746" s="14">
        <f>IF(D7746="","",D7746-TODAY())</f>
        <v/>
      </c>
      <c r="F7746">
        <f>IF(D7746="","",IF(E7746&lt;0,"VENCIDO",IF(E7746&lt;=30,"VENCE EM &lt;= 30 DIAS",IF(E7746&lt;=60,"ATENCAO (31-60 DIAS)","OK"))))</f>
        <v/>
      </c>
      <c r="G7746" s="14">
        <f>SUMIFS(Lancamentos!$G:$G,Lancamentos!$C:$C,$A7746,Lancamentos!$E:$E,$C7746,Lancamentos!$B:$B,"ENTRADA")</f>
        <v/>
      </c>
      <c r="H7746" s="14">
        <f>SUMIFS(Lancamentos!$G:$G,Lancamentos!$C:$C,$A7746,Lancamentos!$E:$E,$C7746,Lancamentos!$B:$B,"SAIDA_USO")</f>
        <v/>
      </c>
      <c r="I7746" s="14">
        <f>SUMIFS(Lancamentos!$G:$G,Lancamentos!$C:$C,$A7746,Lancamentos!$E:$E,$C7746,Lancamentos!$B:$B,"SAIDA_DESCARTE")</f>
        <v/>
      </c>
      <c r="J7746" s="14">
        <f>G7746-H7746-I7746</f>
        <v/>
      </c>
      <c r="K7746">
        <f>IF(A7746="","",IF(J7746&lt;=IFERROR(VLOOKUP(A7746,Produtos!$A:$E,5,FALSE),0),"ABAIXO DO MINIMO","OK"))</f>
        <v/>
      </c>
    </row>
    <row r="7747">
      <c r="B7747">
        <f>IFERROR(VLOOKUP(A7747,Produtos!A:B,2,FALSE),"")</f>
        <v/>
      </c>
      <c r="D7747" s="10">
        <f>IFERROR(INDEX(Lotes!$E:$E,MATCH(1,(Lotes!$A:$A=A7747)*(Lotes!$C:$C=C7747),0)),"")</f>
        <v/>
      </c>
      <c r="E7747" s="14">
        <f>IF(D7747="","",D7747-TODAY())</f>
        <v/>
      </c>
      <c r="F7747">
        <f>IF(D7747="","",IF(E7747&lt;0,"VENCIDO",IF(E7747&lt;=30,"VENCE EM &lt;= 30 DIAS",IF(E7747&lt;=60,"ATENCAO (31-60 DIAS)","OK"))))</f>
        <v/>
      </c>
      <c r="G7747" s="14">
        <f>SUMIFS(Lancamentos!$G:$G,Lancamentos!$C:$C,$A7747,Lancamentos!$E:$E,$C7747,Lancamentos!$B:$B,"ENTRADA")</f>
        <v/>
      </c>
      <c r="H7747" s="14">
        <f>SUMIFS(Lancamentos!$G:$G,Lancamentos!$C:$C,$A7747,Lancamentos!$E:$E,$C7747,Lancamentos!$B:$B,"SAIDA_USO")</f>
        <v/>
      </c>
      <c r="I7747" s="14">
        <f>SUMIFS(Lancamentos!$G:$G,Lancamentos!$C:$C,$A7747,Lancamentos!$E:$E,$C7747,Lancamentos!$B:$B,"SAIDA_DESCARTE")</f>
        <v/>
      </c>
      <c r="J7747" s="14">
        <f>G7747-H7747-I7747</f>
        <v/>
      </c>
      <c r="K7747">
        <f>IF(A7747="","",IF(J7747&lt;=IFERROR(VLOOKUP(A7747,Produtos!$A:$E,5,FALSE),0),"ABAIXO DO MINIMO","OK"))</f>
        <v/>
      </c>
    </row>
    <row r="7748">
      <c r="B7748">
        <f>IFERROR(VLOOKUP(A7748,Produtos!A:B,2,FALSE),"")</f>
        <v/>
      </c>
      <c r="D7748" s="10">
        <f>IFERROR(INDEX(Lotes!$E:$E,MATCH(1,(Lotes!$A:$A=A7748)*(Lotes!$C:$C=C7748),0)),"")</f>
        <v/>
      </c>
      <c r="E7748" s="14">
        <f>IF(D7748="","",D7748-TODAY())</f>
        <v/>
      </c>
      <c r="F7748">
        <f>IF(D7748="","",IF(E7748&lt;0,"VENCIDO",IF(E7748&lt;=30,"VENCE EM &lt;= 30 DIAS",IF(E7748&lt;=60,"ATENCAO (31-60 DIAS)","OK"))))</f>
        <v/>
      </c>
      <c r="G7748" s="14">
        <f>SUMIFS(Lancamentos!$G:$G,Lancamentos!$C:$C,$A7748,Lancamentos!$E:$E,$C7748,Lancamentos!$B:$B,"ENTRADA")</f>
        <v/>
      </c>
      <c r="H7748" s="14">
        <f>SUMIFS(Lancamentos!$G:$G,Lancamentos!$C:$C,$A7748,Lancamentos!$E:$E,$C7748,Lancamentos!$B:$B,"SAIDA_USO")</f>
        <v/>
      </c>
      <c r="I7748" s="14">
        <f>SUMIFS(Lancamentos!$G:$G,Lancamentos!$C:$C,$A7748,Lancamentos!$E:$E,$C7748,Lancamentos!$B:$B,"SAIDA_DESCARTE")</f>
        <v/>
      </c>
      <c r="J7748" s="14">
        <f>G7748-H7748-I7748</f>
        <v/>
      </c>
      <c r="K7748">
        <f>IF(A7748="","",IF(J7748&lt;=IFERROR(VLOOKUP(A7748,Produtos!$A:$E,5,FALSE),0),"ABAIXO DO MINIMO","OK"))</f>
        <v/>
      </c>
    </row>
    <row r="7749">
      <c r="B7749">
        <f>IFERROR(VLOOKUP(A7749,Produtos!A:B,2,FALSE),"")</f>
        <v/>
      </c>
      <c r="D7749" s="10">
        <f>IFERROR(INDEX(Lotes!$E:$E,MATCH(1,(Lotes!$A:$A=A7749)*(Lotes!$C:$C=C7749),0)),"")</f>
        <v/>
      </c>
      <c r="E7749" s="14">
        <f>IF(D7749="","",D7749-TODAY())</f>
        <v/>
      </c>
      <c r="F7749">
        <f>IF(D7749="","",IF(E7749&lt;0,"VENCIDO",IF(E7749&lt;=30,"VENCE EM &lt;= 30 DIAS",IF(E7749&lt;=60,"ATENCAO (31-60 DIAS)","OK"))))</f>
        <v/>
      </c>
      <c r="G7749" s="14">
        <f>SUMIFS(Lancamentos!$G:$G,Lancamentos!$C:$C,$A7749,Lancamentos!$E:$E,$C7749,Lancamentos!$B:$B,"ENTRADA")</f>
        <v/>
      </c>
      <c r="H7749" s="14">
        <f>SUMIFS(Lancamentos!$G:$G,Lancamentos!$C:$C,$A7749,Lancamentos!$E:$E,$C7749,Lancamentos!$B:$B,"SAIDA_USO")</f>
        <v/>
      </c>
      <c r="I7749" s="14">
        <f>SUMIFS(Lancamentos!$G:$G,Lancamentos!$C:$C,$A7749,Lancamentos!$E:$E,$C7749,Lancamentos!$B:$B,"SAIDA_DESCARTE")</f>
        <v/>
      </c>
      <c r="J7749" s="14">
        <f>G7749-H7749-I7749</f>
        <v/>
      </c>
      <c r="K7749">
        <f>IF(A7749="","",IF(J7749&lt;=IFERROR(VLOOKUP(A7749,Produtos!$A:$E,5,FALSE),0),"ABAIXO DO MINIMO","OK"))</f>
        <v/>
      </c>
    </row>
    <row r="7750">
      <c r="B7750">
        <f>IFERROR(VLOOKUP(A7750,Produtos!A:B,2,FALSE),"")</f>
        <v/>
      </c>
      <c r="D7750" s="10">
        <f>IFERROR(INDEX(Lotes!$E:$E,MATCH(1,(Lotes!$A:$A=A7750)*(Lotes!$C:$C=C7750),0)),"")</f>
        <v/>
      </c>
      <c r="E7750" s="14">
        <f>IF(D7750="","",D7750-TODAY())</f>
        <v/>
      </c>
      <c r="F7750">
        <f>IF(D7750="","",IF(E7750&lt;0,"VENCIDO",IF(E7750&lt;=30,"VENCE EM &lt;= 30 DIAS",IF(E7750&lt;=60,"ATENCAO (31-60 DIAS)","OK"))))</f>
        <v/>
      </c>
      <c r="G7750" s="14">
        <f>SUMIFS(Lancamentos!$G:$G,Lancamentos!$C:$C,$A7750,Lancamentos!$E:$E,$C7750,Lancamentos!$B:$B,"ENTRADA")</f>
        <v/>
      </c>
      <c r="H7750" s="14">
        <f>SUMIFS(Lancamentos!$G:$G,Lancamentos!$C:$C,$A7750,Lancamentos!$E:$E,$C7750,Lancamentos!$B:$B,"SAIDA_USO")</f>
        <v/>
      </c>
      <c r="I7750" s="14">
        <f>SUMIFS(Lancamentos!$G:$G,Lancamentos!$C:$C,$A7750,Lancamentos!$E:$E,$C7750,Lancamentos!$B:$B,"SAIDA_DESCARTE")</f>
        <v/>
      </c>
      <c r="J7750" s="14">
        <f>G7750-H7750-I7750</f>
        <v/>
      </c>
      <c r="K7750">
        <f>IF(A7750="","",IF(J7750&lt;=IFERROR(VLOOKUP(A7750,Produtos!$A:$E,5,FALSE),0),"ABAIXO DO MINIMO","OK"))</f>
        <v/>
      </c>
    </row>
    <row r="7751">
      <c r="B7751">
        <f>IFERROR(VLOOKUP(A7751,Produtos!A:B,2,FALSE),"")</f>
        <v/>
      </c>
      <c r="D7751" s="10">
        <f>IFERROR(INDEX(Lotes!$E:$E,MATCH(1,(Lotes!$A:$A=A7751)*(Lotes!$C:$C=C7751),0)),"")</f>
        <v/>
      </c>
      <c r="E7751" s="14">
        <f>IF(D7751="","",D7751-TODAY())</f>
        <v/>
      </c>
      <c r="F7751">
        <f>IF(D7751="","",IF(E7751&lt;0,"VENCIDO",IF(E7751&lt;=30,"VENCE EM &lt;= 30 DIAS",IF(E7751&lt;=60,"ATENCAO (31-60 DIAS)","OK"))))</f>
        <v/>
      </c>
      <c r="G7751" s="14">
        <f>SUMIFS(Lancamentos!$G:$G,Lancamentos!$C:$C,$A7751,Lancamentos!$E:$E,$C7751,Lancamentos!$B:$B,"ENTRADA")</f>
        <v/>
      </c>
      <c r="H7751" s="14">
        <f>SUMIFS(Lancamentos!$G:$G,Lancamentos!$C:$C,$A7751,Lancamentos!$E:$E,$C7751,Lancamentos!$B:$B,"SAIDA_USO")</f>
        <v/>
      </c>
      <c r="I7751" s="14">
        <f>SUMIFS(Lancamentos!$G:$G,Lancamentos!$C:$C,$A7751,Lancamentos!$E:$E,$C7751,Lancamentos!$B:$B,"SAIDA_DESCARTE")</f>
        <v/>
      </c>
      <c r="J7751" s="14">
        <f>G7751-H7751-I7751</f>
        <v/>
      </c>
      <c r="K7751">
        <f>IF(A7751="","",IF(J7751&lt;=IFERROR(VLOOKUP(A7751,Produtos!$A:$E,5,FALSE),0),"ABAIXO DO MINIMO","OK"))</f>
        <v/>
      </c>
    </row>
    <row r="7752">
      <c r="B7752">
        <f>IFERROR(VLOOKUP(A7752,Produtos!A:B,2,FALSE),"")</f>
        <v/>
      </c>
      <c r="D7752" s="10">
        <f>IFERROR(INDEX(Lotes!$E:$E,MATCH(1,(Lotes!$A:$A=A7752)*(Lotes!$C:$C=C7752),0)),"")</f>
        <v/>
      </c>
      <c r="E7752" s="14">
        <f>IF(D7752="","",D7752-TODAY())</f>
        <v/>
      </c>
      <c r="F7752">
        <f>IF(D7752="","",IF(E7752&lt;0,"VENCIDO",IF(E7752&lt;=30,"VENCE EM &lt;= 30 DIAS",IF(E7752&lt;=60,"ATENCAO (31-60 DIAS)","OK"))))</f>
        <v/>
      </c>
      <c r="G7752" s="14">
        <f>SUMIFS(Lancamentos!$G:$G,Lancamentos!$C:$C,$A7752,Lancamentos!$E:$E,$C7752,Lancamentos!$B:$B,"ENTRADA")</f>
        <v/>
      </c>
      <c r="H7752" s="14">
        <f>SUMIFS(Lancamentos!$G:$G,Lancamentos!$C:$C,$A7752,Lancamentos!$E:$E,$C7752,Lancamentos!$B:$B,"SAIDA_USO")</f>
        <v/>
      </c>
      <c r="I7752" s="14">
        <f>SUMIFS(Lancamentos!$G:$G,Lancamentos!$C:$C,$A7752,Lancamentos!$E:$E,$C7752,Lancamentos!$B:$B,"SAIDA_DESCARTE")</f>
        <v/>
      </c>
      <c r="J7752" s="14">
        <f>G7752-H7752-I7752</f>
        <v/>
      </c>
      <c r="K7752">
        <f>IF(A7752="","",IF(J7752&lt;=IFERROR(VLOOKUP(A7752,Produtos!$A:$E,5,FALSE),0),"ABAIXO DO MINIMO","OK"))</f>
        <v/>
      </c>
    </row>
    <row r="7753">
      <c r="B7753">
        <f>IFERROR(VLOOKUP(A7753,Produtos!A:B,2,FALSE),"")</f>
        <v/>
      </c>
      <c r="D7753" s="10">
        <f>IFERROR(INDEX(Lotes!$E:$E,MATCH(1,(Lotes!$A:$A=A7753)*(Lotes!$C:$C=C7753),0)),"")</f>
        <v/>
      </c>
      <c r="E7753" s="14">
        <f>IF(D7753="","",D7753-TODAY())</f>
        <v/>
      </c>
      <c r="F7753">
        <f>IF(D7753="","",IF(E7753&lt;0,"VENCIDO",IF(E7753&lt;=30,"VENCE EM &lt;= 30 DIAS",IF(E7753&lt;=60,"ATENCAO (31-60 DIAS)","OK"))))</f>
        <v/>
      </c>
      <c r="G7753" s="14">
        <f>SUMIFS(Lancamentos!$G:$G,Lancamentos!$C:$C,$A7753,Lancamentos!$E:$E,$C7753,Lancamentos!$B:$B,"ENTRADA")</f>
        <v/>
      </c>
      <c r="H7753" s="14">
        <f>SUMIFS(Lancamentos!$G:$G,Lancamentos!$C:$C,$A7753,Lancamentos!$E:$E,$C7753,Lancamentos!$B:$B,"SAIDA_USO")</f>
        <v/>
      </c>
      <c r="I7753" s="14">
        <f>SUMIFS(Lancamentos!$G:$G,Lancamentos!$C:$C,$A7753,Lancamentos!$E:$E,$C7753,Lancamentos!$B:$B,"SAIDA_DESCARTE")</f>
        <v/>
      </c>
      <c r="J7753" s="14">
        <f>G7753-H7753-I7753</f>
        <v/>
      </c>
      <c r="K7753">
        <f>IF(A7753="","",IF(J7753&lt;=IFERROR(VLOOKUP(A7753,Produtos!$A:$E,5,FALSE),0),"ABAIXO DO MINIMO","OK"))</f>
        <v/>
      </c>
    </row>
    <row r="7754">
      <c r="B7754">
        <f>IFERROR(VLOOKUP(A7754,Produtos!A:B,2,FALSE),"")</f>
        <v/>
      </c>
      <c r="D7754" s="10">
        <f>IFERROR(INDEX(Lotes!$E:$E,MATCH(1,(Lotes!$A:$A=A7754)*(Lotes!$C:$C=C7754),0)),"")</f>
        <v/>
      </c>
      <c r="E7754" s="14">
        <f>IF(D7754="","",D7754-TODAY())</f>
        <v/>
      </c>
      <c r="F7754">
        <f>IF(D7754="","",IF(E7754&lt;0,"VENCIDO",IF(E7754&lt;=30,"VENCE EM &lt;= 30 DIAS",IF(E7754&lt;=60,"ATENCAO (31-60 DIAS)","OK"))))</f>
        <v/>
      </c>
      <c r="G7754" s="14">
        <f>SUMIFS(Lancamentos!$G:$G,Lancamentos!$C:$C,$A7754,Lancamentos!$E:$E,$C7754,Lancamentos!$B:$B,"ENTRADA")</f>
        <v/>
      </c>
      <c r="H7754" s="14">
        <f>SUMIFS(Lancamentos!$G:$G,Lancamentos!$C:$C,$A7754,Lancamentos!$E:$E,$C7754,Lancamentos!$B:$B,"SAIDA_USO")</f>
        <v/>
      </c>
      <c r="I7754" s="14">
        <f>SUMIFS(Lancamentos!$G:$G,Lancamentos!$C:$C,$A7754,Lancamentos!$E:$E,$C7754,Lancamentos!$B:$B,"SAIDA_DESCARTE")</f>
        <v/>
      </c>
      <c r="J7754" s="14">
        <f>G7754-H7754-I7754</f>
        <v/>
      </c>
      <c r="K7754">
        <f>IF(A7754="","",IF(J7754&lt;=IFERROR(VLOOKUP(A7754,Produtos!$A:$E,5,FALSE),0),"ABAIXO DO MINIMO","OK"))</f>
        <v/>
      </c>
    </row>
    <row r="7755">
      <c r="B7755">
        <f>IFERROR(VLOOKUP(A7755,Produtos!A:B,2,FALSE),"")</f>
        <v/>
      </c>
      <c r="D7755" s="10">
        <f>IFERROR(INDEX(Lotes!$E:$E,MATCH(1,(Lotes!$A:$A=A7755)*(Lotes!$C:$C=C7755),0)),"")</f>
        <v/>
      </c>
      <c r="E7755" s="14">
        <f>IF(D7755="","",D7755-TODAY())</f>
        <v/>
      </c>
      <c r="F7755">
        <f>IF(D7755="","",IF(E7755&lt;0,"VENCIDO",IF(E7755&lt;=30,"VENCE EM &lt;= 30 DIAS",IF(E7755&lt;=60,"ATENCAO (31-60 DIAS)","OK"))))</f>
        <v/>
      </c>
      <c r="G7755" s="14">
        <f>SUMIFS(Lancamentos!$G:$G,Lancamentos!$C:$C,$A7755,Lancamentos!$E:$E,$C7755,Lancamentos!$B:$B,"ENTRADA")</f>
        <v/>
      </c>
      <c r="H7755" s="14">
        <f>SUMIFS(Lancamentos!$G:$G,Lancamentos!$C:$C,$A7755,Lancamentos!$E:$E,$C7755,Lancamentos!$B:$B,"SAIDA_USO")</f>
        <v/>
      </c>
      <c r="I7755" s="14">
        <f>SUMIFS(Lancamentos!$G:$G,Lancamentos!$C:$C,$A7755,Lancamentos!$E:$E,$C7755,Lancamentos!$B:$B,"SAIDA_DESCARTE")</f>
        <v/>
      </c>
      <c r="J7755" s="14">
        <f>G7755-H7755-I7755</f>
        <v/>
      </c>
      <c r="K7755">
        <f>IF(A7755="","",IF(J7755&lt;=IFERROR(VLOOKUP(A7755,Produtos!$A:$E,5,FALSE),0),"ABAIXO DO MINIMO","OK"))</f>
        <v/>
      </c>
    </row>
    <row r="7756">
      <c r="B7756">
        <f>IFERROR(VLOOKUP(A7756,Produtos!A:B,2,FALSE),"")</f>
        <v/>
      </c>
      <c r="D7756" s="10">
        <f>IFERROR(INDEX(Lotes!$E:$E,MATCH(1,(Lotes!$A:$A=A7756)*(Lotes!$C:$C=C7756),0)),"")</f>
        <v/>
      </c>
      <c r="E7756" s="14">
        <f>IF(D7756="","",D7756-TODAY())</f>
        <v/>
      </c>
      <c r="F7756">
        <f>IF(D7756="","",IF(E7756&lt;0,"VENCIDO",IF(E7756&lt;=30,"VENCE EM &lt;= 30 DIAS",IF(E7756&lt;=60,"ATENCAO (31-60 DIAS)","OK"))))</f>
        <v/>
      </c>
      <c r="G7756" s="14">
        <f>SUMIFS(Lancamentos!$G:$G,Lancamentos!$C:$C,$A7756,Lancamentos!$E:$E,$C7756,Lancamentos!$B:$B,"ENTRADA")</f>
        <v/>
      </c>
      <c r="H7756" s="14">
        <f>SUMIFS(Lancamentos!$G:$G,Lancamentos!$C:$C,$A7756,Lancamentos!$E:$E,$C7756,Lancamentos!$B:$B,"SAIDA_USO")</f>
        <v/>
      </c>
      <c r="I7756" s="14">
        <f>SUMIFS(Lancamentos!$G:$G,Lancamentos!$C:$C,$A7756,Lancamentos!$E:$E,$C7756,Lancamentos!$B:$B,"SAIDA_DESCARTE")</f>
        <v/>
      </c>
      <c r="J7756" s="14">
        <f>G7756-H7756-I7756</f>
        <v/>
      </c>
      <c r="K7756">
        <f>IF(A7756="","",IF(J7756&lt;=IFERROR(VLOOKUP(A7756,Produtos!$A:$E,5,FALSE),0),"ABAIXO DO MINIMO","OK"))</f>
        <v/>
      </c>
    </row>
    <row r="7757">
      <c r="B7757">
        <f>IFERROR(VLOOKUP(A7757,Produtos!A:B,2,FALSE),"")</f>
        <v/>
      </c>
      <c r="D7757" s="10">
        <f>IFERROR(INDEX(Lotes!$E:$E,MATCH(1,(Lotes!$A:$A=A7757)*(Lotes!$C:$C=C7757),0)),"")</f>
        <v/>
      </c>
      <c r="E7757" s="14">
        <f>IF(D7757="","",D7757-TODAY())</f>
        <v/>
      </c>
      <c r="F7757">
        <f>IF(D7757="","",IF(E7757&lt;0,"VENCIDO",IF(E7757&lt;=30,"VENCE EM &lt;= 30 DIAS",IF(E7757&lt;=60,"ATENCAO (31-60 DIAS)","OK"))))</f>
        <v/>
      </c>
      <c r="G7757" s="14">
        <f>SUMIFS(Lancamentos!$G:$G,Lancamentos!$C:$C,$A7757,Lancamentos!$E:$E,$C7757,Lancamentos!$B:$B,"ENTRADA")</f>
        <v/>
      </c>
      <c r="H7757" s="14">
        <f>SUMIFS(Lancamentos!$G:$G,Lancamentos!$C:$C,$A7757,Lancamentos!$E:$E,$C7757,Lancamentos!$B:$B,"SAIDA_USO")</f>
        <v/>
      </c>
      <c r="I7757" s="14">
        <f>SUMIFS(Lancamentos!$G:$G,Lancamentos!$C:$C,$A7757,Lancamentos!$E:$E,$C7757,Lancamentos!$B:$B,"SAIDA_DESCARTE")</f>
        <v/>
      </c>
      <c r="J7757" s="14">
        <f>G7757-H7757-I7757</f>
        <v/>
      </c>
      <c r="K7757">
        <f>IF(A7757="","",IF(J7757&lt;=IFERROR(VLOOKUP(A7757,Produtos!$A:$E,5,FALSE),0),"ABAIXO DO MINIMO","OK"))</f>
        <v/>
      </c>
    </row>
    <row r="7758">
      <c r="B7758">
        <f>IFERROR(VLOOKUP(A7758,Produtos!A:B,2,FALSE),"")</f>
        <v/>
      </c>
      <c r="D7758" s="10">
        <f>IFERROR(INDEX(Lotes!$E:$E,MATCH(1,(Lotes!$A:$A=A7758)*(Lotes!$C:$C=C7758),0)),"")</f>
        <v/>
      </c>
      <c r="E7758" s="14">
        <f>IF(D7758="","",D7758-TODAY())</f>
        <v/>
      </c>
      <c r="F7758">
        <f>IF(D7758="","",IF(E7758&lt;0,"VENCIDO",IF(E7758&lt;=30,"VENCE EM &lt;= 30 DIAS",IF(E7758&lt;=60,"ATENCAO (31-60 DIAS)","OK"))))</f>
        <v/>
      </c>
      <c r="G7758" s="14">
        <f>SUMIFS(Lancamentos!$G:$G,Lancamentos!$C:$C,$A7758,Lancamentos!$E:$E,$C7758,Lancamentos!$B:$B,"ENTRADA")</f>
        <v/>
      </c>
      <c r="H7758" s="14">
        <f>SUMIFS(Lancamentos!$G:$G,Lancamentos!$C:$C,$A7758,Lancamentos!$E:$E,$C7758,Lancamentos!$B:$B,"SAIDA_USO")</f>
        <v/>
      </c>
      <c r="I7758" s="14">
        <f>SUMIFS(Lancamentos!$G:$G,Lancamentos!$C:$C,$A7758,Lancamentos!$E:$E,$C7758,Lancamentos!$B:$B,"SAIDA_DESCARTE")</f>
        <v/>
      </c>
      <c r="J7758" s="14">
        <f>G7758-H7758-I7758</f>
        <v/>
      </c>
      <c r="K7758">
        <f>IF(A7758="","",IF(J7758&lt;=IFERROR(VLOOKUP(A7758,Produtos!$A:$E,5,FALSE),0),"ABAIXO DO MINIMO","OK"))</f>
        <v/>
      </c>
    </row>
    <row r="7759">
      <c r="B7759">
        <f>IFERROR(VLOOKUP(A7759,Produtos!A:B,2,FALSE),"")</f>
        <v/>
      </c>
      <c r="D7759" s="10">
        <f>IFERROR(INDEX(Lotes!$E:$E,MATCH(1,(Lotes!$A:$A=A7759)*(Lotes!$C:$C=C7759),0)),"")</f>
        <v/>
      </c>
      <c r="E7759" s="14">
        <f>IF(D7759="","",D7759-TODAY())</f>
        <v/>
      </c>
      <c r="F7759">
        <f>IF(D7759="","",IF(E7759&lt;0,"VENCIDO",IF(E7759&lt;=30,"VENCE EM &lt;= 30 DIAS",IF(E7759&lt;=60,"ATENCAO (31-60 DIAS)","OK"))))</f>
        <v/>
      </c>
      <c r="G7759" s="14">
        <f>SUMIFS(Lancamentos!$G:$G,Lancamentos!$C:$C,$A7759,Lancamentos!$E:$E,$C7759,Lancamentos!$B:$B,"ENTRADA")</f>
        <v/>
      </c>
      <c r="H7759" s="14">
        <f>SUMIFS(Lancamentos!$G:$G,Lancamentos!$C:$C,$A7759,Lancamentos!$E:$E,$C7759,Lancamentos!$B:$B,"SAIDA_USO")</f>
        <v/>
      </c>
      <c r="I7759" s="14">
        <f>SUMIFS(Lancamentos!$G:$G,Lancamentos!$C:$C,$A7759,Lancamentos!$E:$E,$C7759,Lancamentos!$B:$B,"SAIDA_DESCARTE")</f>
        <v/>
      </c>
      <c r="J7759" s="14">
        <f>G7759-H7759-I7759</f>
        <v/>
      </c>
      <c r="K7759">
        <f>IF(A7759="","",IF(J7759&lt;=IFERROR(VLOOKUP(A7759,Produtos!$A:$E,5,FALSE),0),"ABAIXO DO MINIMO","OK"))</f>
        <v/>
      </c>
    </row>
    <row r="7760">
      <c r="B7760">
        <f>IFERROR(VLOOKUP(A7760,Produtos!A:B,2,FALSE),"")</f>
        <v/>
      </c>
      <c r="D7760" s="10">
        <f>IFERROR(INDEX(Lotes!$E:$E,MATCH(1,(Lotes!$A:$A=A7760)*(Lotes!$C:$C=C7760),0)),"")</f>
        <v/>
      </c>
      <c r="E7760" s="14">
        <f>IF(D7760="","",D7760-TODAY())</f>
        <v/>
      </c>
      <c r="F7760">
        <f>IF(D7760="","",IF(E7760&lt;0,"VENCIDO",IF(E7760&lt;=30,"VENCE EM &lt;= 30 DIAS",IF(E7760&lt;=60,"ATENCAO (31-60 DIAS)","OK"))))</f>
        <v/>
      </c>
      <c r="G7760" s="14">
        <f>SUMIFS(Lancamentos!$G:$G,Lancamentos!$C:$C,$A7760,Lancamentos!$E:$E,$C7760,Lancamentos!$B:$B,"ENTRADA")</f>
        <v/>
      </c>
      <c r="H7760" s="14">
        <f>SUMIFS(Lancamentos!$G:$G,Lancamentos!$C:$C,$A7760,Lancamentos!$E:$E,$C7760,Lancamentos!$B:$B,"SAIDA_USO")</f>
        <v/>
      </c>
      <c r="I7760" s="14">
        <f>SUMIFS(Lancamentos!$G:$G,Lancamentos!$C:$C,$A7760,Lancamentos!$E:$E,$C7760,Lancamentos!$B:$B,"SAIDA_DESCARTE")</f>
        <v/>
      </c>
      <c r="J7760" s="14">
        <f>G7760-H7760-I7760</f>
        <v/>
      </c>
      <c r="K7760">
        <f>IF(A7760="","",IF(J7760&lt;=IFERROR(VLOOKUP(A7760,Produtos!$A:$E,5,FALSE),0),"ABAIXO DO MINIMO","OK"))</f>
        <v/>
      </c>
    </row>
    <row r="7761">
      <c r="B7761">
        <f>IFERROR(VLOOKUP(A7761,Produtos!A:B,2,FALSE),"")</f>
        <v/>
      </c>
      <c r="D7761" s="10">
        <f>IFERROR(INDEX(Lotes!$E:$E,MATCH(1,(Lotes!$A:$A=A7761)*(Lotes!$C:$C=C7761),0)),"")</f>
        <v/>
      </c>
      <c r="E7761" s="14">
        <f>IF(D7761="","",D7761-TODAY())</f>
        <v/>
      </c>
      <c r="F7761">
        <f>IF(D7761="","",IF(E7761&lt;0,"VENCIDO",IF(E7761&lt;=30,"VENCE EM &lt;= 30 DIAS",IF(E7761&lt;=60,"ATENCAO (31-60 DIAS)","OK"))))</f>
        <v/>
      </c>
      <c r="G7761" s="14">
        <f>SUMIFS(Lancamentos!$G:$G,Lancamentos!$C:$C,$A7761,Lancamentos!$E:$E,$C7761,Lancamentos!$B:$B,"ENTRADA")</f>
        <v/>
      </c>
      <c r="H7761" s="14">
        <f>SUMIFS(Lancamentos!$G:$G,Lancamentos!$C:$C,$A7761,Lancamentos!$E:$E,$C7761,Lancamentos!$B:$B,"SAIDA_USO")</f>
        <v/>
      </c>
      <c r="I7761" s="14">
        <f>SUMIFS(Lancamentos!$G:$G,Lancamentos!$C:$C,$A7761,Lancamentos!$E:$E,$C7761,Lancamentos!$B:$B,"SAIDA_DESCARTE")</f>
        <v/>
      </c>
      <c r="J7761" s="14">
        <f>G7761-H7761-I7761</f>
        <v/>
      </c>
      <c r="K7761">
        <f>IF(A7761="","",IF(J7761&lt;=IFERROR(VLOOKUP(A7761,Produtos!$A:$E,5,FALSE),0),"ABAIXO DO MINIMO","OK"))</f>
        <v/>
      </c>
    </row>
    <row r="7762">
      <c r="B7762">
        <f>IFERROR(VLOOKUP(A7762,Produtos!A:B,2,FALSE),"")</f>
        <v/>
      </c>
      <c r="D7762" s="10">
        <f>IFERROR(INDEX(Lotes!$E:$E,MATCH(1,(Lotes!$A:$A=A7762)*(Lotes!$C:$C=C7762),0)),"")</f>
        <v/>
      </c>
      <c r="E7762" s="14">
        <f>IF(D7762="","",D7762-TODAY())</f>
        <v/>
      </c>
      <c r="F7762">
        <f>IF(D7762="","",IF(E7762&lt;0,"VENCIDO",IF(E7762&lt;=30,"VENCE EM &lt;= 30 DIAS",IF(E7762&lt;=60,"ATENCAO (31-60 DIAS)","OK"))))</f>
        <v/>
      </c>
      <c r="G7762" s="14">
        <f>SUMIFS(Lancamentos!$G:$G,Lancamentos!$C:$C,$A7762,Lancamentos!$E:$E,$C7762,Lancamentos!$B:$B,"ENTRADA")</f>
        <v/>
      </c>
      <c r="H7762" s="14">
        <f>SUMIFS(Lancamentos!$G:$G,Lancamentos!$C:$C,$A7762,Lancamentos!$E:$E,$C7762,Lancamentos!$B:$B,"SAIDA_USO")</f>
        <v/>
      </c>
      <c r="I7762" s="14">
        <f>SUMIFS(Lancamentos!$G:$G,Lancamentos!$C:$C,$A7762,Lancamentos!$E:$E,$C7762,Lancamentos!$B:$B,"SAIDA_DESCARTE")</f>
        <v/>
      </c>
      <c r="J7762" s="14">
        <f>G7762-H7762-I7762</f>
        <v/>
      </c>
      <c r="K7762">
        <f>IF(A7762="","",IF(J7762&lt;=IFERROR(VLOOKUP(A7762,Produtos!$A:$E,5,FALSE),0),"ABAIXO DO MINIMO","OK"))</f>
        <v/>
      </c>
    </row>
    <row r="7763">
      <c r="B7763">
        <f>IFERROR(VLOOKUP(A7763,Produtos!A:B,2,FALSE),"")</f>
        <v/>
      </c>
      <c r="D7763" s="10">
        <f>IFERROR(INDEX(Lotes!$E:$E,MATCH(1,(Lotes!$A:$A=A7763)*(Lotes!$C:$C=C7763),0)),"")</f>
        <v/>
      </c>
      <c r="E7763" s="14">
        <f>IF(D7763="","",D7763-TODAY())</f>
        <v/>
      </c>
      <c r="F7763">
        <f>IF(D7763="","",IF(E7763&lt;0,"VENCIDO",IF(E7763&lt;=30,"VENCE EM &lt;= 30 DIAS",IF(E7763&lt;=60,"ATENCAO (31-60 DIAS)","OK"))))</f>
        <v/>
      </c>
      <c r="G7763" s="14">
        <f>SUMIFS(Lancamentos!$G:$G,Lancamentos!$C:$C,$A7763,Lancamentos!$E:$E,$C7763,Lancamentos!$B:$B,"ENTRADA")</f>
        <v/>
      </c>
      <c r="H7763" s="14">
        <f>SUMIFS(Lancamentos!$G:$G,Lancamentos!$C:$C,$A7763,Lancamentos!$E:$E,$C7763,Lancamentos!$B:$B,"SAIDA_USO")</f>
        <v/>
      </c>
      <c r="I7763" s="14">
        <f>SUMIFS(Lancamentos!$G:$G,Lancamentos!$C:$C,$A7763,Lancamentos!$E:$E,$C7763,Lancamentos!$B:$B,"SAIDA_DESCARTE")</f>
        <v/>
      </c>
      <c r="J7763" s="14">
        <f>G7763-H7763-I7763</f>
        <v/>
      </c>
      <c r="K7763">
        <f>IF(A7763="","",IF(J7763&lt;=IFERROR(VLOOKUP(A7763,Produtos!$A:$E,5,FALSE),0),"ABAIXO DO MINIMO","OK"))</f>
        <v/>
      </c>
    </row>
    <row r="7764">
      <c r="B7764">
        <f>IFERROR(VLOOKUP(A7764,Produtos!A:B,2,FALSE),"")</f>
        <v/>
      </c>
      <c r="D7764" s="10">
        <f>IFERROR(INDEX(Lotes!$E:$E,MATCH(1,(Lotes!$A:$A=A7764)*(Lotes!$C:$C=C7764),0)),"")</f>
        <v/>
      </c>
      <c r="E7764" s="14">
        <f>IF(D7764="","",D7764-TODAY())</f>
        <v/>
      </c>
      <c r="F7764">
        <f>IF(D7764="","",IF(E7764&lt;0,"VENCIDO",IF(E7764&lt;=30,"VENCE EM &lt;= 30 DIAS",IF(E7764&lt;=60,"ATENCAO (31-60 DIAS)","OK"))))</f>
        <v/>
      </c>
      <c r="G7764" s="14">
        <f>SUMIFS(Lancamentos!$G:$G,Lancamentos!$C:$C,$A7764,Lancamentos!$E:$E,$C7764,Lancamentos!$B:$B,"ENTRADA")</f>
        <v/>
      </c>
      <c r="H7764" s="14">
        <f>SUMIFS(Lancamentos!$G:$G,Lancamentos!$C:$C,$A7764,Lancamentos!$E:$E,$C7764,Lancamentos!$B:$B,"SAIDA_USO")</f>
        <v/>
      </c>
      <c r="I7764" s="14">
        <f>SUMIFS(Lancamentos!$G:$G,Lancamentos!$C:$C,$A7764,Lancamentos!$E:$E,$C7764,Lancamentos!$B:$B,"SAIDA_DESCARTE")</f>
        <v/>
      </c>
      <c r="J7764" s="14">
        <f>G7764-H7764-I7764</f>
        <v/>
      </c>
      <c r="K7764">
        <f>IF(A7764="","",IF(J7764&lt;=IFERROR(VLOOKUP(A7764,Produtos!$A:$E,5,FALSE),0),"ABAIXO DO MINIMO","OK"))</f>
        <v/>
      </c>
    </row>
    <row r="7765">
      <c r="B7765">
        <f>IFERROR(VLOOKUP(A7765,Produtos!A:B,2,FALSE),"")</f>
        <v/>
      </c>
      <c r="D7765" s="10">
        <f>IFERROR(INDEX(Lotes!$E:$E,MATCH(1,(Lotes!$A:$A=A7765)*(Lotes!$C:$C=C7765),0)),"")</f>
        <v/>
      </c>
      <c r="E7765" s="14">
        <f>IF(D7765="","",D7765-TODAY())</f>
        <v/>
      </c>
      <c r="F7765">
        <f>IF(D7765="","",IF(E7765&lt;0,"VENCIDO",IF(E7765&lt;=30,"VENCE EM &lt;= 30 DIAS",IF(E7765&lt;=60,"ATENCAO (31-60 DIAS)","OK"))))</f>
        <v/>
      </c>
      <c r="G7765" s="14">
        <f>SUMIFS(Lancamentos!$G:$G,Lancamentos!$C:$C,$A7765,Lancamentos!$E:$E,$C7765,Lancamentos!$B:$B,"ENTRADA")</f>
        <v/>
      </c>
      <c r="H7765" s="14">
        <f>SUMIFS(Lancamentos!$G:$G,Lancamentos!$C:$C,$A7765,Lancamentos!$E:$E,$C7765,Lancamentos!$B:$B,"SAIDA_USO")</f>
        <v/>
      </c>
      <c r="I7765" s="14">
        <f>SUMIFS(Lancamentos!$G:$G,Lancamentos!$C:$C,$A7765,Lancamentos!$E:$E,$C7765,Lancamentos!$B:$B,"SAIDA_DESCARTE")</f>
        <v/>
      </c>
      <c r="J7765" s="14">
        <f>G7765-H7765-I7765</f>
        <v/>
      </c>
      <c r="K7765">
        <f>IF(A7765="","",IF(J7765&lt;=IFERROR(VLOOKUP(A7765,Produtos!$A:$E,5,FALSE),0),"ABAIXO DO MINIMO","OK"))</f>
        <v/>
      </c>
    </row>
    <row r="7766">
      <c r="B7766">
        <f>IFERROR(VLOOKUP(A7766,Produtos!A:B,2,FALSE),"")</f>
        <v/>
      </c>
      <c r="D7766" s="10">
        <f>IFERROR(INDEX(Lotes!$E:$E,MATCH(1,(Lotes!$A:$A=A7766)*(Lotes!$C:$C=C7766),0)),"")</f>
        <v/>
      </c>
      <c r="E7766" s="14">
        <f>IF(D7766="","",D7766-TODAY())</f>
        <v/>
      </c>
      <c r="F7766">
        <f>IF(D7766="","",IF(E7766&lt;0,"VENCIDO",IF(E7766&lt;=30,"VENCE EM &lt;= 30 DIAS",IF(E7766&lt;=60,"ATENCAO (31-60 DIAS)","OK"))))</f>
        <v/>
      </c>
      <c r="G7766" s="14">
        <f>SUMIFS(Lancamentos!$G:$G,Lancamentos!$C:$C,$A7766,Lancamentos!$E:$E,$C7766,Lancamentos!$B:$B,"ENTRADA")</f>
        <v/>
      </c>
      <c r="H7766" s="14">
        <f>SUMIFS(Lancamentos!$G:$G,Lancamentos!$C:$C,$A7766,Lancamentos!$E:$E,$C7766,Lancamentos!$B:$B,"SAIDA_USO")</f>
        <v/>
      </c>
      <c r="I7766" s="14">
        <f>SUMIFS(Lancamentos!$G:$G,Lancamentos!$C:$C,$A7766,Lancamentos!$E:$E,$C7766,Lancamentos!$B:$B,"SAIDA_DESCARTE")</f>
        <v/>
      </c>
      <c r="J7766" s="14">
        <f>G7766-H7766-I7766</f>
        <v/>
      </c>
      <c r="K7766">
        <f>IF(A7766="","",IF(J7766&lt;=IFERROR(VLOOKUP(A7766,Produtos!$A:$E,5,FALSE),0),"ABAIXO DO MINIMO","OK"))</f>
        <v/>
      </c>
    </row>
    <row r="7767">
      <c r="B7767">
        <f>IFERROR(VLOOKUP(A7767,Produtos!A:B,2,FALSE),"")</f>
        <v/>
      </c>
      <c r="D7767" s="10">
        <f>IFERROR(INDEX(Lotes!$E:$E,MATCH(1,(Lotes!$A:$A=A7767)*(Lotes!$C:$C=C7767),0)),"")</f>
        <v/>
      </c>
      <c r="E7767" s="14">
        <f>IF(D7767="","",D7767-TODAY())</f>
        <v/>
      </c>
      <c r="F7767">
        <f>IF(D7767="","",IF(E7767&lt;0,"VENCIDO",IF(E7767&lt;=30,"VENCE EM &lt;= 30 DIAS",IF(E7767&lt;=60,"ATENCAO (31-60 DIAS)","OK"))))</f>
        <v/>
      </c>
      <c r="G7767" s="14">
        <f>SUMIFS(Lancamentos!$G:$G,Lancamentos!$C:$C,$A7767,Lancamentos!$E:$E,$C7767,Lancamentos!$B:$B,"ENTRADA")</f>
        <v/>
      </c>
      <c r="H7767" s="14">
        <f>SUMIFS(Lancamentos!$G:$G,Lancamentos!$C:$C,$A7767,Lancamentos!$E:$E,$C7767,Lancamentos!$B:$B,"SAIDA_USO")</f>
        <v/>
      </c>
      <c r="I7767" s="14">
        <f>SUMIFS(Lancamentos!$G:$G,Lancamentos!$C:$C,$A7767,Lancamentos!$E:$E,$C7767,Lancamentos!$B:$B,"SAIDA_DESCARTE")</f>
        <v/>
      </c>
      <c r="J7767" s="14">
        <f>G7767-H7767-I7767</f>
        <v/>
      </c>
      <c r="K7767">
        <f>IF(A7767="","",IF(J7767&lt;=IFERROR(VLOOKUP(A7767,Produtos!$A:$E,5,FALSE),0),"ABAIXO DO MINIMO","OK"))</f>
        <v/>
      </c>
    </row>
    <row r="7768">
      <c r="B7768">
        <f>IFERROR(VLOOKUP(A7768,Produtos!A:B,2,FALSE),"")</f>
        <v/>
      </c>
      <c r="D7768" s="10">
        <f>IFERROR(INDEX(Lotes!$E:$E,MATCH(1,(Lotes!$A:$A=A7768)*(Lotes!$C:$C=C7768),0)),"")</f>
        <v/>
      </c>
      <c r="E7768" s="14">
        <f>IF(D7768="","",D7768-TODAY())</f>
        <v/>
      </c>
      <c r="F7768">
        <f>IF(D7768="","",IF(E7768&lt;0,"VENCIDO",IF(E7768&lt;=30,"VENCE EM &lt;= 30 DIAS",IF(E7768&lt;=60,"ATENCAO (31-60 DIAS)","OK"))))</f>
        <v/>
      </c>
      <c r="G7768" s="14">
        <f>SUMIFS(Lancamentos!$G:$G,Lancamentos!$C:$C,$A7768,Lancamentos!$E:$E,$C7768,Lancamentos!$B:$B,"ENTRADA")</f>
        <v/>
      </c>
      <c r="H7768" s="14">
        <f>SUMIFS(Lancamentos!$G:$G,Lancamentos!$C:$C,$A7768,Lancamentos!$E:$E,$C7768,Lancamentos!$B:$B,"SAIDA_USO")</f>
        <v/>
      </c>
      <c r="I7768" s="14">
        <f>SUMIFS(Lancamentos!$G:$G,Lancamentos!$C:$C,$A7768,Lancamentos!$E:$E,$C7768,Lancamentos!$B:$B,"SAIDA_DESCARTE")</f>
        <v/>
      </c>
      <c r="J7768" s="14">
        <f>G7768-H7768-I7768</f>
        <v/>
      </c>
      <c r="K7768">
        <f>IF(A7768="","",IF(J7768&lt;=IFERROR(VLOOKUP(A7768,Produtos!$A:$E,5,FALSE),0),"ABAIXO DO MINIMO","OK"))</f>
        <v/>
      </c>
    </row>
    <row r="7769">
      <c r="B7769">
        <f>IFERROR(VLOOKUP(A7769,Produtos!A:B,2,FALSE),"")</f>
        <v/>
      </c>
      <c r="D7769" s="10">
        <f>IFERROR(INDEX(Lotes!$E:$E,MATCH(1,(Lotes!$A:$A=A7769)*(Lotes!$C:$C=C7769),0)),"")</f>
        <v/>
      </c>
      <c r="E7769" s="14">
        <f>IF(D7769="","",D7769-TODAY())</f>
        <v/>
      </c>
      <c r="F7769">
        <f>IF(D7769="","",IF(E7769&lt;0,"VENCIDO",IF(E7769&lt;=30,"VENCE EM &lt;= 30 DIAS",IF(E7769&lt;=60,"ATENCAO (31-60 DIAS)","OK"))))</f>
        <v/>
      </c>
      <c r="G7769" s="14">
        <f>SUMIFS(Lancamentos!$G:$G,Lancamentos!$C:$C,$A7769,Lancamentos!$E:$E,$C7769,Lancamentos!$B:$B,"ENTRADA")</f>
        <v/>
      </c>
      <c r="H7769" s="14">
        <f>SUMIFS(Lancamentos!$G:$G,Lancamentos!$C:$C,$A7769,Lancamentos!$E:$E,$C7769,Lancamentos!$B:$B,"SAIDA_USO")</f>
        <v/>
      </c>
      <c r="I7769" s="14">
        <f>SUMIFS(Lancamentos!$G:$G,Lancamentos!$C:$C,$A7769,Lancamentos!$E:$E,$C7769,Lancamentos!$B:$B,"SAIDA_DESCARTE")</f>
        <v/>
      </c>
      <c r="J7769" s="14">
        <f>G7769-H7769-I7769</f>
        <v/>
      </c>
      <c r="K7769">
        <f>IF(A7769="","",IF(J7769&lt;=IFERROR(VLOOKUP(A7769,Produtos!$A:$E,5,FALSE),0),"ABAIXO DO MINIMO","OK"))</f>
        <v/>
      </c>
    </row>
    <row r="7770">
      <c r="B7770">
        <f>IFERROR(VLOOKUP(A7770,Produtos!A:B,2,FALSE),"")</f>
        <v/>
      </c>
      <c r="D7770" s="10">
        <f>IFERROR(INDEX(Lotes!$E:$E,MATCH(1,(Lotes!$A:$A=A7770)*(Lotes!$C:$C=C7770),0)),"")</f>
        <v/>
      </c>
      <c r="E7770" s="14">
        <f>IF(D7770="","",D7770-TODAY())</f>
        <v/>
      </c>
      <c r="F7770">
        <f>IF(D7770="","",IF(E7770&lt;0,"VENCIDO",IF(E7770&lt;=30,"VENCE EM &lt;= 30 DIAS",IF(E7770&lt;=60,"ATENCAO (31-60 DIAS)","OK"))))</f>
        <v/>
      </c>
      <c r="G7770" s="14">
        <f>SUMIFS(Lancamentos!$G:$G,Lancamentos!$C:$C,$A7770,Lancamentos!$E:$E,$C7770,Lancamentos!$B:$B,"ENTRADA")</f>
        <v/>
      </c>
      <c r="H7770" s="14">
        <f>SUMIFS(Lancamentos!$G:$G,Lancamentos!$C:$C,$A7770,Lancamentos!$E:$E,$C7770,Lancamentos!$B:$B,"SAIDA_USO")</f>
        <v/>
      </c>
      <c r="I7770" s="14">
        <f>SUMIFS(Lancamentos!$G:$G,Lancamentos!$C:$C,$A7770,Lancamentos!$E:$E,$C7770,Lancamentos!$B:$B,"SAIDA_DESCARTE")</f>
        <v/>
      </c>
      <c r="J7770" s="14">
        <f>G7770-H7770-I7770</f>
        <v/>
      </c>
      <c r="K7770">
        <f>IF(A7770="","",IF(J7770&lt;=IFERROR(VLOOKUP(A7770,Produtos!$A:$E,5,FALSE),0),"ABAIXO DO MINIMO","OK"))</f>
        <v/>
      </c>
    </row>
    <row r="7771">
      <c r="B7771">
        <f>IFERROR(VLOOKUP(A7771,Produtos!A:B,2,FALSE),"")</f>
        <v/>
      </c>
      <c r="D7771" s="10">
        <f>IFERROR(INDEX(Lotes!$E:$E,MATCH(1,(Lotes!$A:$A=A7771)*(Lotes!$C:$C=C7771),0)),"")</f>
        <v/>
      </c>
      <c r="E7771" s="14">
        <f>IF(D7771="","",D7771-TODAY())</f>
        <v/>
      </c>
      <c r="F7771">
        <f>IF(D7771="","",IF(E7771&lt;0,"VENCIDO",IF(E7771&lt;=30,"VENCE EM &lt;= 30 DIAS",IF(E7771&lt;=60,"ATENCAO (31-60 DIAS)","OK"))))</f>
        <v/>
      </c>
      <c r="G7771" s="14">
        <f>SUMIFS(Lancamentos!$G:$G,Lancamentos!$C:$C,$A7771,Lancamentos!$E:$E,$C7771,Lancamentos!$B:$B,"ENTRADA")</f>
        <v/>
      </c>
      <c r="H7771" s="14">
        <f>SUMIFS(Lancamentos!$G:$G,Lancamentos!$C:$C,$A7771,Lancamentos!$E:$E,$C7771,Lancamentos!$B:$B,"SAIDA_USO")</f>
        <v/>
      </c>
      <c r="I7771" s="14">
        <f>SUMIFS(Lancamentos!$G:$G,Lancamentos!$C:$C,$A7771,Lancamentos!$E:$E,$C7771,Lancamentos!$B:$B,"SAIDA_DESCARTE")</f>
        <v/>
      </c>
      <c r="J7771" s="14">
        <f>G7771-H7771-I7771</f>
        <v/>
      </c>
      <c r="K7771">
        <f>IF(A7771="","",IF(J7771&lt;=IFERROR(VLOOKUP(A7771,Produtos!$A:$E,5,FALSE),0),"ABAIXO DO MINIMO","OK"))</f>
        <v/>
      </c>
    </row>
    <row r="7772">
      <c r="B7772">
        <f>IFERROR(VLOOKUP(A7772,Produtos!A:B,2,FALSE),"")</f>
        <v/>
      </c>
      <c r="D7772" s="10">
        <f>IFERROR(INDEX(Lotes!$E:$E,MATCH(1,(Lotes!$A:$A=A7772)*(Lotes!$C:$C=C7772),0)),"")</f>
        <v/>
      </c>
      <c r="E7772" s="14">
        <f>IF(D7772="","",D7772-TODAY())</f>
        <v/>
      </c>
      <c r="F7772">
        <f>IF(D7772="","",IF(E7772&lt;0,"VENCIDO",IF(E7772&lt;=30,"VENCE EM &lt;= 30 DIAS",IF(E7772&lt;=60,"ATENCAO (31-60 DIAS)","OK"))))</f>
        <v/>
      </c>
      <c r="G7772" s="14">
        <f>SUMIFS(Lancamentos!$G:$G,Lancamentos!$C:$C,$A7772,Lancamentos!$E:$E,$C7772,Lancamentos!$B:$B,"ENTRADA")</f>
        <v/>
      </c>
      <c r="H7772" s="14">
        <f>SUMIFS(Lancamentos!$G:$G,Lancamentos!$C:$C,$A7772,Lancamentos!$E:$E,$C7772,Lancamentos!$B:$B,"SAIDA_USO")</f>
        <v/>
      </c>
      <c r="I7772" s="14">
        <f>SUMIFS(Lancamentos!$G:$G,Lancamentos!$C:$C,$A7772,Lancamentos!$E:$E,$C7772,Lancamentos!$B:$B,"SAIDA_DESCARTE")</f>
        <v/>
      </c>
      <c r="J7772" s="14">
        <f>G7772-H7772-I7772</f>
        <v/>
      </c>
      <c r="K7772">
        <f>IF(A7772="","",IF(J7772&lt;=IFERROR(VLOOKUP(A7772,Produtos!$A:$E,5,FALSE),0),"ABAIXO DO MINIMO","OK"))</f>
        <v/>
      </c>
    </row>
    <row r="7773">
      <c r="B7773">
        <f>IFERROR(VLOOKUP(A7773,Produtos!A:B,2,FALSE),"")</f>
        <v/>
      </c>
      <c r="D7773" s="10">
        <f>IFERROR(INDEX(Lotes!$E:$E,MATCH(1,(Lotes!$A:$A=A7773)*(Lotes!$C:$C=C7773),0)),"")</f>
        <v/>
      </c>
      <c r="E7773" s="14">
        <f>IF(D7773="","",D7773-TODAY())</f>
        <v/>
      </c>
      <c r="F7773">
        <f>IF(D7773="","",IF(E7773&lt;0,"VENCIDO",IF(E7773&lt;=30,"VENCE EM &lt;= 30 DIAS",IF(E7773&lt;=60,"ATENCAO (31-60 DIAS)","OK"))))</f>
        <v/>
      </c>
      <c r="G7773" s="14">
        <f>SUMIFS(Lancamentos!$G:$G,Lancamentos!$C:$C,$A7773,Lancamentos!$E:$E,$C7773,Lancamentos!$B:$B,"ENTRADA")</f>
        <v/>
      </c>
      <c r="H7773" s="14">
        <f>SUMIFS(Lancamentos!$G:$G,Lancamentos!$C:$C,$A7773,Lancamentos!$E:$E,$C7773,Lancamentos!$B:$B,"SAIDA_USO")</f>
        <v/>
      </c>
      <c r="I7773" s="14">
        <f>SUMIFS(Lancamentos!$G:$G,Lancamentos!$C:$C,$A7773,Lancamentos!$E:$E,$C7773,Lancamentos!$B:$B,"SAIDA_DESCARTE")</f>
        <v/>
      </c>
      <c r="J7773" s="14">
        <f>G7773-H7773-I7773</f>
        <v/>
      </c>
      <c r="K7773">
        <f>IF(A7773="","",IF(J7773&lt;=IFERROR(VLOOKUP(A7773,Produtos!$A:$E,5,FALSE),0),"ABAIXO DO MINIMO","OK"))</f>
        <v/>
      </c>
    </row>
    <row r="7774">
      <c r="B7774">
        <f>IFERROR(VLOOKUP(A7774,Produtos!A:B,2,FALSE),"")</f>
        <v/>
      </c>
      <c r="D7774" s="10">
        <f>IFERROR(INDEX(Lotes!$E:$E,MATCH(1,(Lotes!$A:$A=A7774)*(Lotes!$C:$C=C7774),0)),"")</f>
        <v/>
      </c>
      <c r="E7774" s="14">
        <f>IF(D7774="","",D7774-TODAY())</f>
        <v/>
      </c>
      <c r="F7774">
        <f>IF(D7774="","",IF(E7774&lt;0,"VENCIDO",IF(E7774&lt;=30,"VENCE EM &lt;= 30 DIAS",IF(E7774&lt;=60,"ATENCAO (31-60 DIAS)","OK"))))</f>
        <v/>
      </c>
      <c r="G7774" s="14">
        <f>SUMIFS(Lancamentos!$G:$G,Lancamentos!$C:$C,$A7774,Lancamentos!$E:$E,$C7774,Lancamentos!$B:$B,"ENTRADA")</f>
        <v/>
      </c>
      <c r="H7774" s="14">
        <f>SUMIFS(Lancamentos!$G:$G,Lancamentos!$C:$C,$A7774,Lancamentos!$E:$E,$C7774,Lancamentos!$B:$B,"SAIDA_USO")</f>
        <v/>
      </c>
      <c r="I7774" s="14">
        <f>SUMIFS(Lancamentos!$G:$G,Lancamentos!$C:$C,$A7774,Lancamentos!$E:$E,$C7774,Lancamentos!$B:$B,"SAIDA_DESCARTE")</f>
        <v/>
      </c>
      <c r="J7774" s="14">
        <f>G7774-H7774-I7774</f>
        <v/>
      </c>
      <c r="K7774">
        <f>IF(A7774="","",IF(J7774&lt;=IFERROR(VLOOKUP(A7774,Produtos!$A:$E,5,FALSE),0),"ABAIXO DO MINIMO","OK"))</f>
        <v/>
      </c>
    </row>
    <row r="7775">
      <c r="B7775">
        <f>IFERROR(VLOOKUP(A7775,Produtos!A:B,2,FALSE),"")</f>
        <v/>
      </c>
      <c r="D7775" s="10">
        <f>IFERROR(INDEX(Lotes!$E:$E,MATCH(1,(Lotes!$A:$A=A7775)*(Lotes!$C:$C=C7775),0)),"")</f>
        <v/>
      </c>
      <c r="E7775" s="14">
        <f>IF(D7775="","",D7775-TODAY())</f>
        <v/>
      </c>
      <c r="F7775">
        <f>IF(D7775="","",IF(E7775&lt;0,"VENCIDO",IF(E7775&lt;=30,"VENCE EM &lt;= 30 DIAS",IF(E7775&lt;=60,"ATENCAO (31-60 DIAS)","OK"))))</f>
        <v/>
      </c>
      <c r="G7775" s="14">
        <f>SUMIFS(Lancamentos!$G:$G,Lancamentos!$C:$C,$A7775,Lancamentos!$E:$E,$C7775,Lancamentos!$B:$B,"ENTRADA")</f>
        <v/>
      </c>
      <c r="H7775" s="14">
        <f>SUMIFS(Lancamentos!$G:$G,Lancamentos!$C:$C,$A7775,Lancamentos!$E:$E,$C7775,Lancamentos!$B:$B,"SAIDA_USO")</f>
        <v/>
      </c>
      <c r="I7775" s="14">
        <f>SUMIFS(Lancamentos!$G:$G,Lancamentos!$C:$C,$A7775,Lancamentos!$E:$E,$C7775,Lancamentos!$B:$B,"SAIDA_DESCARTE")</f>
        <v/>
      </c>
      <c r="J7775" s="14">
        <f>G7775-H7775-I7775</f>
        <v/>
      </c>
      <c r="K7775">
        <f>IF(A7775="","",IF(J7775&lt;=IFERROR(VLOOKUP(A7775,Produtos!$A:$E,5,FALSE),0),"ABAIXO DO MINIMO","OK"))</f>
        <v/>
      </c>
    </row>
    <row r="7776">
      <c r="B7776">
        <f>IFERROR(VLOOKUP(A7776,Produtos!A:B,2,FALSE),"")</f>
        <v/>
      </c>
      <c r="D7776" s="10">
        <f>IFERROR(INDEX(Lotes!$E:$E,MATCH(1,(Lotes!$A:$A=A7776)*(Lotes!$C:$C=C7776),0)),"")</f>
        <v/>
      </c>
      <c r="E7776" s="14">
        <f>IF(D7776="","",D7776-TODAY())</f>
        <v/>
      </c>
      <c r="F7776">
        <f>IF(D7776="","",IF(E7776&lt;0,"VENCIDO",IF(E7776&lt;=30,"VENCE EM &lt;= 30 DIAS",IF(E7776&lt;=60,"ATENCAO (31-60 DIAS)","OK"))))</f>
        <v/>
      </c>
      <c r="G7776" s="14">
        <f>SUMIFS(Lancamentos!$G:$G,Lancamentos!$C:$C,$A7776,Lancamentos!$E:$E,$C7776,Lancamentos!$B:$B,"ENTRADA")</f>
        <v/>
      </c>
      <c r="H7776" s="14">
        <f>SUMIFS(Lancamentos!$G:$G,Lancamentos!$C:$C,$A7776,Lancamentos!$E:$E,$C7776,Lancamentos!$B:$B,"SAIDA_USO")</f>
        <v/>
      </c>
      <c r="I7776" s="14">
        <f>SUMIFS(Lancamentos!$G:$G,Lancamentos!$C:$C,$A7776,Lancamentos!$E:$E,$C7776,Lancamentos!$B:$B,"SAIDA_DESCARTE")</f>
        <v/>
      </c>
      <c r="J7776" s="14">
        <f>G7776-H7776-I7776</f>
        <v/>
      </c>
      <c r="K7776">
        <f>IF(A7776="","",IF(J7776&lt;=IFERROR(VLOOKUP(A7776,Produtos!$A:$E,5,FALSE),0),"ABAIXO DO MINIMO","OK"))</f>
        <v/>
      </c>
    </row>
    <row r="7777">
      <c r="B7777">
        <f>IFERROR(VLOOKUP(A7777,Produtos!A:B,2,FALSE),"")</f>
        <v/>
      </c>
      <c r="D7777" s="10">
        <f>IFERROR(INDEX(Lotes!$E:$E,MATCH(1,(Lotes!$A:$A=A7777)*(Lotes!$C:$C=C7777),0)),"")</f>
        <v/>
      </c>
      <c r="E7777" s="14">
        <f>IF(D7777="","",D7777-TODAY())</f>
        <v/>
      </c>
      <c r="F7777">
        <f>IF(D7777="","",IF(E7777&lt;0,"VENCIDO",IF(E7777&lt;=30,"VENCE EM &lt;= 30 DIAS",IF(E7777&lt;=60,"ATENCAO (31-60 DIAS)","OK"))))</f>
        <v/>
      </c>
      <c r="G7777" s="14">
        <f>SUMIFS(Lancamentos!$G:$G,Lancamentos!$C:$C,$A7777,Lancamentos!$E:$E,$C7777,Lancamentos!$B:$B,"ENTRADA")</f>
        <v/>
      </c>
      <c r="H7777" s="14">
        <f>SUMIFS(Lancamentos!$G:$G,Lancamentos!$C:$C,$A7777,Lancamentos!$E:$E,$C7777,Lancamentos!$B:$B,"SAIDA_USO")</f>
        <v/>
      </c>
      <c r="I7777" s="14">
        <f>SUMIFS(Lancamentos!$G:$G,Lancamentos!$C:$C,$A7777,Lancamentos!$E:$E,$C7777,Lancamentos!$B:$B,"SAIDA_DESCARTE")</f>
        <v/>
      </c>
      <c r="J7777" s="14">
        <f>G7777-H7777-I7777</f>
        <v/>
      </c>
      <c r="K7777">
        <f>IF(A7777="","",IF(J7777&lt;=IFERROR(VLOOKUP(A7777,Produtos!$A:$E,5,FALSE),0),"ABAIXO DO MINIMO","OK"))</f>
        <v/>
      </c>
    </row>
    <row r="7778">
      <c r="B7778">
        <f>IFERROR(VLOOKUP(A7778,Produtos!A:B,2,FALSE),"")</f>
        <v/>
      </c>
      <c r="D7778" s="10">
        <f>IFERROR(INDEX(Lotes!$E:$E,MATCH(1,(Lotes!$A:$A=A7778)*(Lotes!$C:$C=C7778),0)),"")</f>
        <v/>
      </c>
      <c r="E7778" s="14">
        <f>IF(D7778="","",D7778-TODAY())</f>
        <v/>
      </c>
      <c r="F7778">
        <f>IF(D7778="","",IF(E7778&lt;0,"VENCIDO",IF(E7778&lt;=30,"VENCE EM &lt;= 30 DIAS",IF(E7778&lt;=60,"ATENCAO (31-60 DIAS)","OK"))))</f>
        <v/>
      </c>
      <c r="G7778" s="14">
        <f>SUMIFS(Lancamentos!$G:$G,Lancamentos!$C:$C,$A7778,Lancamentos!$E:$E,$C7778,Lancamentos!$B:$B,"ENTRADA")</f>
        <v/>
      </c>
      <c r="H7778" s="14">
        <f>SUMIFS(Lancamentos!$G:$G,Lancamentos!$C:$C,$A7778,Lancamentos!$E:$E,$C7778,Lancamentos!$B:$B,"SAIDA_USO")</f>
        <v/>
      </c>
      <c r="I7778" s="14">
        <f>SUMIFS(Lancamentos!$G:$G,Lancamentos!$C:$C,$A7778,Lancamentos!$E:$E,$C7778,Lancamentos!$B:$B,"SAIDA_DESCARTE")</f>
        <v/>
      </c>
      <c r="J7778" s="14">
        <f>G7778-H7778-I7778</f>
        <v/>
      </c>
      <c r="K7778">
        <f>IF(A7778="","",IF(J7778&lt;=IFERROR(VLOOKUP(A7778,Produtos!$A:$E,5,FALSE),0),"ABAIXO DO MINIMO","OK"))</f>
        <v/>
      </c>
    </row>
    <row r="7779">
      <c r="B7779">
        <f>IFERROR(VLOOKUP(A7779,Produtos!A:B,2,FALSE),"")</f>
        <v/>
      </c>
      <c r="D7779" s="10">
        <f>IFERROR(INDEX(Lotes!$E:$E,MATCH(1,(Lotes!$A:$A=A7779)*(Lotes!$C:$C=C7779),0)),"")</f>
        <v/>
      </c>
      <c r="E7779" s="14">
        <f>IF(D7779="","",D7779-TODAY())</f>
        <v/>
      </c>
      <c r="F7779">
        <f>IF(D7779="","",IF(E7779&lt;0,"VENCIDO",IF(E7779&lt;=30,"VENCE EM &lt;= 30 DIAS",IF(E7779&lt;=60,"ATENCAO (31-60 DIAS)","OK"))))</f>
        <v/>
      </c>
      <c r="G7779" s="14">
        <f>SUMIFS(Lancamentos!$G:$G,Lancamentos!$C:$C,$A7779,Lancamentos!$E:$E,$C7779,Lancamentos!$B:$B,"ENTRADA")</f>
        <v/>
      </c>
      <c r="H7779" s="14">
        <f>SUMIFS(Lancamentos!$G:$G,Lancamentos!$C:$C,$A7779,Lancamentos!$E:$E,$C7779,Lancamentos!$B:$B,"SAIDA_USO")</f>
        <v/>
      </c>
      <c r="I7779" s="14">
        <f>SUMIFS(Lancamentos!$G:$G,Lancamentos!$C:$C,$A7779,Lancamentos!$E:$E,$C7779,Lancamentos!$B:$B,"SAIDA_DESCARTE")</f>
        <v/>
      </c>
      <c r="J7779" s="14">
        <f>G7779-H7779-I7779</f>
        <v/>
      </c>
      <c r="K7779">
        <f>IF(A7779="","",IF(J7779&lt;=IFERROR(VLOOKUP(A7779,Produtos!$A:$E,5,FALSE),0),"ABAIXO DO MINIMO","OK"))</f>
        <v/>
      </c>
    </row>
    <row r="7780">
      <c r="B7780">
        <f>IFERROR(VLOOKUP(A7780,Produtos!A:B,2,FALSE),"")</f>
        <v/>
      </c>
      <c r="D7780" s="10">
        <f>IFERROR(INDEX(Lotes!$E:$E,MATCH(1,(Lotes!$A:$A=A7780)*(Lotes!$C:$C=C7780),0)),"")</f>
        <v/>
      </c>
      <c r="E7780" s="14">
        <f>IF(D7780="","",D7780-TODAY())</f>
        <v/>
      </c>
      <c r="F7780">
        <f>IF(D7780="","",IF(E7780&lt;0,"VENCIDO",IF(E7780&lt;=30,"VENCE EM &lt;= 30 DIAS",IF(E7780&lt;=60,"ATENCAO (31-60 DIAS)","OK"))))</f>
        <v/>
      </c>
      <c r="G7780" s="14">
        <f>SUMIFS(Lancamentos!$G:$G,Lancamentos!$C:$C,$A7780,Lancamentos!$E:$E,$C7780,Lancamentos!$B:$B,"ENTRADA")</f>
        <v/>
      </c>
      <c r="H7780" s="14">
        <f>SUMIFS(Lancamentos!$G:$G,Lancamentos!$C:$C,$A7780,Lancamentos!$E:$E,$C7780,Lancamentos!$B:$B,"SAIDA_USO")</f>
        <v/>
      </c>
      <c r="I7780" s="14">
        <f>SUMIFS(Lancamentos!$G:$G,Lancamentos!$C:$C,$A7780,Lancamentos!$E:$E,$C7780,Lancamentos!$B:$B,"SAIDA_DESCARTE")</f>
        <v/>
      </c>
      <c r="J7780" s="14">
        <f>G7780-H7780-I7780</f>
        <v/>
      </c>
      <c r="K7780">
        <f>IF(A7780="","",IF(J7780&lt;=IFERROR(VLOOKUP(A7780,Produtos!$A:$E,5,FALSE),0),"ABAIXO DO MINIMO","OK"))</f>
        <v/>
      </c>
    </row>
    <row r="7781">
      <c r="B7781">
        <f>IFERROR(VLOOKUP(A7781,Produtos!A:B,2,FALSE),"")</f>
        <v/>
      </c>
      <c r="D7781" s="10">
        <f>IFERROR(INDEX(Lotes!$E:$E,MATCH(1,(Lotes!$A:$A=A7781)*(Lotes!$C:$C=C7781),0)),"")</f>
        <v/>
      </c>
      <c r="E7781" s="14">
        <f>IF(D7781="","",D7781-TODAY())</f>
        <v/>
      </c>
      <c r="F7781">
        <f>IF(D7781="","",IF(E7781&lt;0,"VENCIDO",IF(E7781&lt;=30,"VENCE EM &lt;= 30 DIAS",IF(E7781&lt;=60,"ATENCAO (31-60 DIAS)","OK"))))</f>
        <v/>
      </c>
      <c r="G7781" s="14">
        <f>SUMIFS(Lancamentos!$G:$G,Lancamentos!$C:$C,$A7781,Lancamentos!$E:$E,$C7781,Lancamentos!$B:$B,"ENTRADA")</f>
        <v/>
      </c>
      <c r="H7781" s="14">
        <f>SUMIFS(Lancamentos!$G:$G,Lancamentos!$C:$C,$A7781,Lancamentos!$E:$E,$C7781,Lancamentos!$B:$B,"SAIDA_USO")</f>
        <v/>
      </c>
      <c r="I7781" s="14">
        <f>SUMIFS(Lancamentos!$G:$G,Lancamentos!$C:$C,$A7781,Lancamentos!$E:$E,$C7781,Lancamentos!$B:$B,"SAIDA_DESCARTE")</f>
        <v/>
      </c>
      <c r="J7781" s="14">
        <f>G7781-H7781-I7781</f>
        <v/>
      </c>
      <c r="K7781">
        <f>IF(A7781="","",IF(J7781&lt;=IFERROR(VLOOKUP(A7781,Produtos!$A:$E,5,FALSE),0),"ABAIXO DO MINIMO","OK"))</f>
        <v/>
      </c>
    </row>
    <row r="7782">
      <c r="B7782">
        <f>IFERROR(VLOOKUP(A7782,Produtos!A:B,2,FALSE),"")</f>
        <v/>
      </c>
      <c r="D7782" s="10">
        <f>IFERROR(INDEX(Lotes!$E:$E,MATCH(1,(Lotes!$A:$A=A7782)*(Lotes!$C:$C=C7782),0)),"")</f>
        <v/>
      </c>
      <c r="E7782" s="14">
        <f>IF(D7782="","",D7782-TODAY())</f>
        <v/>
      </c>
      <c r="F7782">
        <f>IF(D7782="","",IF(E7782&lt;0,"VENCIDO",IF(E7782&lt;=30,"VENCE EM &lt;= 30 DIAS",IF(E7782&lt;=60,"ATENCAO (31-60 DIAS)","OK"))))</f>
        <v/>
      </c>
      <c r="G7782" s="14">
        <f>SUMIFS(Lancamentos!$G:$G,Lancamentos!$C:$C,$A7782,Lancamentos!$E:$E,$C7782,Lancamentos!$B:$B,"ENTRADA")</f>
        <v/>
      </c>
      <c r="H7782" s="14">
        <f>SUMIFS(Lancamentos!$G:$G,Lancamentos!$C:$C,$A7782,Lancamentos!$E:$E,$C7782,Lancamentos!$B:$B,"SAIDA_USO")</f>
        <v/>
      </c>
      <c r="I7782" s="14">
        <f>SUMIFS(Lancamentos!$G:$G,Lancamentos!$C:$C,$A7782,Lancamentos!$E:$E,$C7782,Lancamentos!$B:$B,"SAIDA_DESCARTE")</f>
        <v/>
      </c>
      <c r="J7782" s="14">
        <f>G7782-H7782-I7782</f>
        <v/>
      </c>
      <c r="K7782">
        <f>IF(A7782="","",IF(J7782&lt;=IFERROR(VLOOKUP(A7782,Produtos!$A:$E,5,FALSE),0),"ABAIXO DO MINIMO","OK"))</f>
        <v/>
      </c>
    </row>
    <row r="7783">
      <c r="B7783">
        <f>IFERROR(VLOOKUP(A7783,Produtos!A:B,2,FALSE),"")</f>
        <v/>
      </c>
      <c r="D7783" s="10">
        <f>IFERROR(INDEX(Lotes!$E:$E,MATCH(1,(Lotes!$A:$A=A7783)*(Lotes!$C:$C=C7783),0)),"")</f>
        <v/>
      </c>
      <c r="E7783" s="14">
        <f>IF(D7783="","",D7783-TODAY())</f>
        <v/>
      </c>
      <c r="F7783">
        <f>IF(D7783="","",IF(E7783&lt;0,"VENCIDO",IF(E7783&lt;=30,"VENCE EM &lt;= 30 DIAS",IF(E7783&lt;=60,"ATENCAO (31-60 DIAS)","OK"))))</f>
        <v/>
      </c>
      <c r="G7783" s="14">
        <f>SUMIFS(Lancamentos!$G:$G,Lancamentos!$C:$C,$A7783,Lancamentos!$E:$E,$C7783,Lancamentos!$B:$B,"ENTRADA")</f>
        <v/>
      </c>
      <c r="H7783" s="14">
        <f>SUMIFS(Lancamentos!$G:$G,Lancamentos!$C:$C,$A7783,Lancamentos!$E:$E,$C7783,Lancamentos!$B:$B,"SAIDA_USO")</f>
        <v/>
      </c>
      <c r="I7783" s="14">
        <f>SUMIFS(Lancamentos!$G:$G,Lancamentos!$C:$C,$A7783,Lancamentos!$E:$E,$C7783,Lancamentos!$B:$B,"SAIDA_DESCARTE")</f>
        <v/>
      </c>
      <c r="J7783" s="14">
        <f>G7783-H7783-I7783</f>
        <v/>
      </c>
      <c r="K7783">
        <f>IF(A7783="","",IF(J7783&lt;=IFERROR(VLOOKUP(A7783,Produtos!$A:$E,5,FALSE),0),"ABAIXO DO MINIMO","OK"))</f>
        <v/>
      </c>
    </row>
    <row r="7784">
      <c r="B7784">
        <f>IFERROR(VLOOKUP(A7784,Produtos!A:B,2,FALSE),"")</f>
        <v/>
      </c>
      <c r="D7784" s="10">
        <f>IFERROR(INDEX(Lotes!$E:$E,MATCH(1,(Lotes!$A:$A=A7784)*(Lotes!$C:$C=C7784),0)),"")</f>
        <v/>
      </c>
      <c r="E7784" s="14">
        <f>IF(D7784="","",D7784-TODAY())</f>
        <v/>
      </c>
      <c r="F7784">
        <f>IF(D7784="","",IF(E7784&lt;0,"VENCIDO",IF(E7784&lt;=30,"VENCE EM &lt;= 30 DIAS",IF(E7784&lt;=60,"ATENCAO (31-60 DIAS)","OK"))))</f>
        <v/>
      </c>
      <c r="G7784" s="14">
        <f>SUMIFS(Lancamentos!$G:$G,Lancamentos!$C:$C,$A7784,Lancamentos!$E:$E,$C7784,Lancamentos!$B:$B,"ENTRADA")</f>
        <v/>
      </c>
      <c r="H7784" s="14">
        <f>SUMIFS(Lancamentos!$G:$G,Lancamentos!$C:$C,$A7784,Lancamentos!$E:$E,$C7784,Lancamentos!$B:$B,"SAIDA_USO")</f>
        <v/>
      </c>
      <c r="I7784" s="14">
        <f>SUMIFS(Lancamentos!$G:$G,Lancamentos!$C:$C,$A7784,Lancamentos!$E:$E,$C7784,Lancamentos!$B:$B,"SAIDA_DESCARTE")</f>
        <v/>
      </c>
      <c r="J7784" s="14">
        <f>G7784-H7784-I7784</f>
        <v/>
      </c>
      <c r="K7784">
        <f>IF(A7784="","",IF(J7784&lt;=IFERROR(VLOOKUP(A7784,Produtos!$A:$E,5,FALSE),0),"ABAIXO DO MINIMO","OK"))</f>
        <v/>
      </c>
    </row>
    <row r="7785">
      <c r="B7785">
        <f>IFERROR(VLOOKUP(A7785,Produtos!A:B,2,FALSE),"")</f>
        <v/>
      </c>
      <c r="D7785" s="10">
        <f>IFERROR(INDEX(Lotes!$E:$E,MATCH(1,(Lotes!$A:$A=A7785)*(Lotes!$C:$C=C7785),0)),"")</f>
        <v/>
      </c>
      <c r="E7785" s="14">
        <f>IF(D7785="","",D7785-TODAY())</f>
        <v/>
      </c>
      <c r="F7785">
        <f>IF(D7785="","",IF(E7785&lt;0,"VENCIDO",IF(E7785&lt;=30,"VENCE EM &lt;= 30 DIAS",IF(E7785&lt;=60,"ATENCAO (31-60 DIAS)","OK"))))</f>
        <v/>
      </c>
      <c r="G7785" s="14">
        <f>SUMIFS(Lancamentos!$G:$G,Lancamentos!$C:$C,$A7785,Lancamentos!$E:$E,$C7785,Lancamentos!$B:$B,"ENTRADA")</f>
        <v/>
      </c>
      <c r="H7785" s="14">
        <f>SUMIFS(Lancamentos!$G:$G,Lancamentos!$C:$C,$A7785,Lancamentos!$E:$E,$C7785,Lancamentos!$B:$B,"SAIDA_USO")</f>
        <v/>
      </c>
      <c r="I7785" s="14">
        <f>SUMIFS(Lancamentos!$G:$G,Lancamentos!$C:$C,$A7785,Lancamentos!$E:$E,$C7785,Lancamentos!$B:$B,"SAIDA_DESCARTE")</f>
        <v/>
      </c>
      <c r="J7785" s="14">
        <f>G7785-H7785-I7785</f>
        <v/>
      </c>
      <c r="K7785">
        <f>IF(A7785="","",IF(J7785&lt;=IFERROR(VLOOKUP(A7785,Produtos!$A:$E,5,FALSE),0),"ABAIXO DO MINIMO","OK"))</f>
        <v/>
      </c>
    </row>
    <row r="7786">
      <c r="B7786">
        <f>IFERROR(VLOOKUP(A7786,Produtos!A:B,2,FALSE),"")</f>
        <v/>
      </c>
      <c r="D7786" s="10">
        <f>IFERROR(INDEX(Lotes!$E:$E,MATCH(1,(Lotes!$A:$A=A7786)*(Lotes!$C:$C=C7786),0)),"")</f>
        <v/>
      </c>
      <c r="E7786" s="14">
        <f>IF(D7786="","",D7786-TODAY())</f>
        <v/>
      </c>
      <c r="F7786">
        <f>IF(D7786="","",IF(E7786&lt;0,"VENCIDO",IF(E7786&lt;=30,"VENCE EM &lt;= 30 DIAS",IF(E7786&lt;=60,"ATENCAO (31-60 DIAS)","OK"))))</f>
        <v/>
      </c>
      <c r="G7786" s="14">
        <f>SUMIFS(Lancamentos!$G:$G,Lancamentos!$C:$C,$A7786,Lancamentos!$E:$E,$C7786,Lancamentos!$B:$B,"ENTRADA")</f>
        <v/>
      </c>
      <c r="H7786" s="14">
        <f>SUMIFS(Lancamentos!$G:$G,Lancamentos!$C:$C,$A7786,Lancamentos!$E:$E,$C7786,Lancamentos!$B:$B,"SAIDA_USO")</f>
        <v/>
      </c>
      <c r="I7786" s="14">
        <f>SUMIFS(Lancamentos!$G:$G,Lancamentos!$C:$C,$A7786,Lancamentos!$E:$E,$C7786,Lancamentos!$B:$B,"SAIDA_DESCARTE")</f>
        <v/>
      </c>
      <c r="J7786" s="14">
        <f>G7786-H7786-I7786</f>
        <v/>
      </c>
      <c r="K7786">
        <f>IF(A7786="","",IF(J7786&lt;=IFERROR(VLOOKUP(A7786,Produtos!$A:$E,5,FALSE),0),"ABAIXO DO MINIMO","OK"))</f>
        <v/>
      </c>
    </row>
    <row r="7787">
      <c r="B7787">
        <f>IFERROR(VLOOKUP(A7787,Produtos!A:B,2,FALSE),"")</f>
        <v/>
      </c>
      <c r="D7787" s="10">
        <f>IFERROR(INDEX(Lotes!$E:$E,MATCH(1,(Lotes!$A:$A=A7787)*(Lotes!$C:$C=C7787),0)),"")</f>
        <v/>
      </c>
      <c r="E7787" s="14">
        <f>IF(D7787="","",D7787-TODAY())</f>
        <v/>
      </c>
      <c r="F7787">
        <f>IF(D7787="","",IF(E7787&lt;0,"VENCIDO",IF(E7787&lt;=30,"VENCE EM &lt;= 30 DIAS",IF(E7787&lt;=60,"ATENCAO (31-60 DIAS)","OK"))))</f>
        <v/>
      </c>
      <c r="G7787" s="14">
        <f>SUMIFS(Lancamentos!$G:$G,Lancamentos!$C:$C,$A7787,Lancamentos!$E:$E,$C7787,Lancamentos!$B:$B,"ENTRADA")</f>
        <v/>
      </c>
      <c r="H7787" s="14">
        <f>SUMIFS(Lancamentos!$G:$G,Lancamentos!$C:$C,$A7787,Lancamentos!$E:$E,$C7787,Lancamentos!$B:$B,"SAIDA_USO")</f>
        <v/>
      </c>
      <c r="I7787" s="14">
        <f>SUMIFS(Lancamentos!$G:$G,Lancamentos!$C:$C,$A7787,Lancamentos!$E:$E,$C7787,Lancamentos!$B:$B,"SAIDA_DESCARTE")</f>
        <v/>
      </c>
      <c r="J7787" s="14">
        <f>G7787-H7787-I7787</f>
        <v/>
      </c>
      <c r="K7787">
        <f>IF(A7787="","",IF(J7787&lt;=IFERROR(VLOOKUP(A7787,Produtos!$A:$E,5,FALSE),0),"ABAIXO DO MINIMO","OK"))</f>
        <v/>
      </c>
    </row>
    <row r="7788">
      <c r="B7788">
        <f>IFERROR(VLOOKUP(A7788,Produtos!A:B,2,FALSE),"")</f>
        <v/>
      </c>
      <c r="D7788" s="10">
        <f>IFERROR(INDEX(Lotes!$E:$E,MATCH(1,(Lotes!$A:$A=A7788)*(Lotes!$C:$C=C7788),0)),"")</f>
        <v/>
      </c>
      <c r="E7788" s="14">
        <f>IF(D7788="","",D7788-TODAY())</f>
        <v/>
      </c>
      <c r="F7788">
        <f>IF(D7788="","",IF(E7788&lt;0,"VENCIDO",IF(E7788&lt;=30,"VENCE EM &lt;= 30 DIAS",IF(E7788&lt;=60,"ATENCAO (31-60 DIAS)","OK"))))</f>
        <v/>
      </c>
      <c r="G7788" s="14">
        <f>SUMIFS(Lancamentos!$G:$G,Lancamentos!$C:$C,$A7788,Lancamentos!$E:$E,$C7788,Lancamentos!$B:$B,"ENTRADA")</f>
        <v/>
      </c>
      <c r="H7788" s="14">
        <f>SUMIFS(Lancamentos!$G:$G,Lancamentos!$C:$C,$A7788,Lancamentos!$E:$E,$C7788,Lancamentos!$B:$B,"SAIDA_USO")</f>
        <v/>
      </c>
      <c r="I7788" s="14">
        <f>SUMIFS(Lancamentos!$G:$G,Lancamentos!$C:$C,$A7788,Lancamentos!$E:$E,$C7788,Lancamentos!$B:$B,"SAIDA_DESCARTE")</f>
        <v/>
      </c>
      <c r="J7788" s="14">
        <f>G7788-H7788-I7788</f>
        <v/>
      </c>
      <c r="K7788">
        <f>IF(A7788="","",IF(J7788&lt;=IFERROR(VLOOKUP(A7788,Produtos!$A:$E,5,FALSE),0),"ABAIXO DO MINIMO","OK"))</f>
        <v/>
      </c>
    </row>
    <row r="7789">
      <c r="B7789">
        <f>IFERROR(VLOOKUP(A7789,Produtos!A:B,2,FALSE),"")</f>
        <v/>
      </c>
      <c r="D7789" s="10">
        <f>IFERROR(INDEX(Lotes!$E:$E,MATCH(1,(Lotes!$A:$A=A7789)*(Lotes!$C:$C=C7789),0)),"")</f>
        <v/>
      </c>
      <c r="E7789" s="14">
        <f>IF(D7789="","",D7789-TODAY())</f>
        <v/>
      </c>
      <c r="F7789">
        <f>IF(D7789="","",IF(E7789&lt;0,"VENCIDO",IF(E7789&lt;=30,"VENCE EM &lt;= 30 DIAS",IF(E7789&lt;=60,"ATENCAO (31-60 DIAS)","OK"))))</f>
        <v/>
      </c>
      <c r="G7789" s="14">
        <f>SUMIFS(Lancamentos!$G:$G,Lancamentos!$C:$C,$A7789,Lancamentos!$E:$E,$C7789,Lancamentos!$B:$B,"ENTRADA")</f>
        <v/>
      </c>
      <c r="H7789" s="14">
        <f>SUMIFS(Lancamentos!$G:$G,Lancamentos!$C:$C,$A7789,Lancamentos!$E:$E,$C7789,Lancamentos!$B:$B,"SAIDA_USO")</f>
        <v/>
      </c>
      <c r="I7789" s="14">
        <f>SUMIFS(Lancamentos!$G:$G,Lancamentos!$C:$C,$A7789,Lancamentos!$E:$E,$C7789,Lancamentos!$B:$B,"SAIDA_DESCARTE")</f>
        <v/>
      </c>
      <c r="J7789" s="14">
        <f>G7789-H7789-I7789</f>
        <v/>
      </c>
      <c r="K7789">
        <f>IF(A7789="","",IF(J7789&lt;=IFERROR(VLOOKUP(A7789,Produtos!$A:$E,5,FALSE),0),"ABAIXO DO MINIMO","OK"))</f>
        <v/>
      </c>
    </row>
    <row r="7790">
      <c r="B7790">
        <f>IFERROR(VLOOKUP(A7790,Produtos!A:B,2,FALSE),"")</f>
        <v/>
      </c>
      <c r="D7790" s="10">
        <f>IFERROR(INDEX(Lotes!$E:$E,MATCH(1,(Lotes!$A:$A=A7790)*(Lotes!$C:$C=C7790),0)),"")</f>
        <v/>
      </c>
      <c r="E7790" s="14">
        <f>IF(D7790="","",D7790-TODAY())</f>
        <v/>
      </c>
      <c r="F7790">
        <f>IF(D7790="","",IF(E7790&lt;0,"VENCIDO",IF(E7790&lt;=30,"VENCE EM &lt;= 30 DIAS",IF(E7790&lt;=60,"ATENCAO (31-60 DIAS)","OK"))))</f>
        <v/>
      </c>
      <c r="G7790" s="14">
        <f>SUMIFS(Lancamentos!$G:$G,Lancamentos!$C:$C,$A7790,Lancamentos!$E:$E,$C7790,Lancamentos!$B:$B,"ENTRADA")</f>
        <v/>
      </c>
      <c r="H7790" s="14">
        <f>SUMIFS(Lancamentos!$G:$G,Lancamentos!$C:$C,$A7790,Lancamentos!$E:$E,$C7790,Lancamentos!$B:$B,"SAIDA_USO")</f>
        <v/>
      </c>
      <c r="I7790" s="14">
        <f>SUMIFS(Lancamentos!$G:$G,Lancamentos!$C:$C,$A7790,Lancamentos!$E:$E,$C7790,Lancamentos!$B:$B,"SAIDA_DESCARTE")</f>
        <v/>
      </c>
      <c r="J7790" s="14">
        <f>G7790-H7790-I7790</f>
        <v/>
      </c>
      <c r="K7790">
        <f>IF(A7790="","",IF(J7790&lt;=IFERROR(VLOOKUP(A7790,Produtos!$A:$E,5,FALSE),0),"ABAIXO DO MINIMO","OK"))</f>
        <v/>
      </c>
    </row>
    <row r="7791">
      <c r="B7791">
        <f>IFERROR(VLOOKUP(A7791,Produtos!A:B,2,FALSE),"")</f>
        <v/>
      </c>
      <c r="D7791" s="10">
        <f>IFERROR(INDEX(Lotes!$E:$E,MATCH(1,(Lotes!$A:$A=A7791)*(Lotes!$C:$C=C7791),0)),"")</f>
        <v/>
      </c>
      <c r="E7791" s="14">
        <f>IF(D7791="","",D7791-TODAY())</f>
        <v/>
      </c>
      <c r="F7791">
        <f>IF(D7791="","",IF(E7791&lt;0,"VENCIDO",IF(E7791&lt;=30,"VENCE EM &lt;= 30 DIAS",IF(E7791&lt;=60,"ATENCAO (31-60 DIAS)","OK"))))</f>
        <v/>
      </c>
      <c r="G7791" s="14">
        <f>SUMIFS(Lancamentos!$G:$G,Lancamentos!$C:$C,$A7791,Lancamentos!$E:$E,$C7791,Lancamentos!$B:$B,"ENTRADA")</f>
        <v/>
      </c>
      <c r="H7791" s="14">
        <f>SUMIFS(Lancamentos!$G:$G,Lancamentos!$C:$C,$A7791,Lancamentos!$E:$E,$C7791,Lancamentos!$B:$B,"SAIDA_USO")</f>
        <v/>
      </c>
      <c r="I7791" s="14">
        <f>SUMIFS(Lancamentos!$G:$G,Lancamentos!$C:$C,$A7791,Lancamentos!$E:$E,$C7791,Lancamentos!$B:$B,"SAIDA_DESCARTE")</f>
        <v/>
      </c>
      <c r="J7791" s="14">
        <f>G7791-H7791-I7791</f>
        <v/>
      </c>
      <c r="K7791">
        <f>IF(A7791="","",IF(J7791&lt;=IFERROR(VLOOKUP(A7791,Produtos!$A:$E,5,FALSE),0),"ABAIXO DO MINIMO","OK"))</f>
        <v/>
      </c>
    </row>
    <row r="7792">
      <c r="B7792">
        <f>IFERROR(VLOOKUP(A7792,Produtos!A:B,2,FALSE),"")</f>
        <v/>
      </c>
      <c r="D7792" s="10">
        <f>IFERROR(INDEX(Lotes!$E:$E,MATCH(1,(Lotes!$A:$A=A7792)*(Lotes!$C:$C=C7792),0)),"")</f>
        <v/>
      </c>
      <c r="E7792" s="14">
        <f>IF(D7792="","",D7792-TODAY())</f>
        <v/>
      </c>
      <c r="F7792">
        <f>IF(D7792="","",IF(E7792&lt;0,"VENCIDO",IF(E7792&lt;=30,"VENCE EM &lt;= 30 DIAS",IF(E7792&lt;=60,"ATENCAO (31-60 DIAS)","OK"))))</f>
        <v/>
      </c>
      <c r="G7792" s="14">
        <f>SUMIFS(Lancamentos!$G:$G,Lancamentos!$C:$C,$A7792,Lancamentos!$E:$E,$C7792,Lancamentos!$B:$B,"ENTRADA")</f>
        <v/>
      </c>
      <c r="H7792" s="14">
        <f>SUMIFS(Lancamentos!$G:$G,Lancamentos!$C:$C,$A7792,Lancamentos!$E:$E,$C7792,Lancamentos!$B:$B,"SAIDA_USO")</f>
        <v/>
      </c>
      <c r="I7792" s="14">
        <f>SUMIFS(Lancamentos!$G:$G,Lancamentos!$C:$C,$A7792,Lancamentos!$E:$E,$C7792,Lancamentos!$B:$B,"SAIDA_DESCARTE")</f>
        <v/>
      </c>
      <c r="J7792" s="14">
        <f>G7792-H7792-I7792</f>
        <v/>
      </c>
      <c r="K7792">
        <f>IF(A7792="","",IF(J7792&lt;=IFERROR(VLOOKUP(A7792,Produtos!$A:$E,5,FALSE),0),"ABAIXO DO MINIMO","OK"))</f>
        <v/>
      </c>
    </row>
    <row r="7793">
      <c r="B7793">
        <f>IFERROR(VLOOKUP(A7793,Produtos!A:B,2,FALSE),"")</f>
        <v/>
      </c>
      <c r="D7793" s="10">
        <f>IFERROR(INDEX(Lotes!$E:$E,MATCH(1,(Lotes!$A:$A=A7793)*(Lotes!$C:$C=C7793),0)),"")</f>
        <v/>
      </c>
      <c r="E7793" s="14">
        <f>IF(D7793="","",D7793-TODAY())</f>
        <v/>
      </c>
      <c r="F7793">
        <f>IF(D7793="","",IF(E7793&lt;0,"VENCIDO",IF(E7793&lt;=30,"VENCE EM &lt;= 30 DIAS",IF(E7793&lt;=60,"ATENCAO (31-60 DIAS)","OK"))))</f>
        <v/>
      </c>
      <c r="G7793" s="14">
        <f>SUMIFS(Lancamentos!$G:$G,Lancamentos!$C:$C,$A7793,Lancamentos!$E:$E,$C7793,Lancamentos!$B:$B,"ENTRADA")</f>
        <v/>
      </c>
      <c r="H7793" s="14">
        <f>SUMIFS(Lancamentos!$G:$G,Lancamentos!$C:$C,$A7793,Lancamentos!$E:$E,$C7793,Lancamentos!$B:$B,"SAIDA_USO")</f>
        <v/>
      </c>
      <c r="I7793" s="14">
        <f>SUMIFS(Lancamentos!$G:$G,Lancamentos!$C:$C,$A7793,Lancamentos!$E:$E,$C7793,Lancamentos!$B:$B,"SAIDA_DESCARTE")</f>
        <v/>
      </c>
      <c r="J7793" s="14">
        <f>G7793-H7793-I7793</f>
        <v/>
      </c>
      <c r="K7793">
        <f>IF(A7793="","",IF(J7793&lt;=IFERROR(VLOOKUP(A7793,Produtos!$A:$E,5,FALSE),0),"ABAIXO DO MINIMO","OK"))</f>
        <v/>
      </c>
    </row>
    <row r="7794">
      <c r="B7794">
        <f>IFERROR(VLOOKUP(A7794,Produtos!A:B,2,FALSE),"")</f>
        <v/>
      </c>
      <c r="D7794" s="10">
        <f>IFERROR(INDEX(Lotes!$E:$E,MATCH(1,(Lotes!$A:$A=A7794)*(Lotes!$C:$C=C7794),0)),"")</f>
        <v/>
      </c>
      <c r="E7794" s="14">
        <f>IF(D7794="","",D7794-TODAY())</f>
        <v/>
      </c>
      <c r="F7794">
        <f>IF(D7794="","",IF(E7794&lt;0,"VENCIDO",IF(E7794&lt;=30,"VENCE EM &lt;= 30 DIAS",IF(E7794&lt;=60,"ATENCAO (31-60 DIAS)","OK"))))</f>
        <v/>
      </c>
      <c r="G7794" s="14">
        <f>SUMIFS(Lancamentos!$G:$G,Lancamentos!$C:$C,$A7794,Lancamentos!$E:$E,$C7794,Lancamentos!$B:$B,"ENTRADA")</f>
        <v/>
      </c>
      <c r="H7794" s="14">
        <f>SUMIFS(Lancamentos!$G:$G,Lancamentos!$C:$C,$A7794,Lancamentos!$E:$E,$C7794,Lancamentos!$B:$B,"SAIDA_USO")</f>
        <v/>
      </c>
      <c r="I7794" s="14">
        <f>SUMIFS(Lancamentos!$G:$G,Lancamentos!$C:$C,$A7794,Lancamentos!$E:$E,$C7794,Lancamentos!$B:$B,"SAIDA_DESCARTE")</f>
        <v/>
      </c>
      <c r="J7794" s="14">
        <f>G7794-H7794-I7794</f>
        <v/>
      </c>
      <c r="K7794">
        <f>IF(A7794="","",IF(J7794&lt;=IFERROR(VLOOKUP(A7794,Produtos!$A:$E,5,FALSE),0),"ABAIXO DO MINIMO","OK"))</f>
        <v/>
      </c>
    </row>
    <row r="7795">
      <c r="B7795">
        <f>IFERROR(VLOOKUP(A7795,Produtos!A:B,2,FALSE),"")</f>
        <v/>
      </c>
      <c r="D7795" s="10">
        <f>IFERROR(INDEX(Lotes!$E:$E,MATCH(1,(Lotes!$A:$A=A7795)*(Lotes!$C:$C=C7795),0)),"")</f>
        <v/>
      </c>
      <c r="E7795" s="14">
        <f>IF(D7795="","",D7795-TODAY())</f>
        <v/>
      </c>
      <c r="F7795">
        <f>IF(D7795="","",IF(E7795&lt;0,"VENCIDO",IF(E7795&lt;=30,"VENCE EM &lt;= 30 DIAS",IF(E7795&lt;=60,"ATENCAO (31-60 DIAS)","OK"))))</f>
        <v/>
      </c>
      <c r="G7795" s="14">
        <f>SUMIFS(Lancamentos!$G:$G,Lancamentos!$C:$C,$A7795,Lancamentos!$E:$E,$C7795,Lancamentos!$B:$B,"ENTRADA")</f>
        <v/>
      </c>
      <c r="H7795" s="14">
        <f>SUMIFS(Lancamentos!$G:$G,Lancamentos!$C:$C,$A7795,Lancamentos!$E:$E,$C7795,Lancamentos!$B:$B,"SAIDA_USO")</f>
        <v/>
      </c>
      <c r="I7795" s="14">
        <f>SUMIFS(Lancamentos!$G:$G,Lancamentos!$C:$C,$A7795,Lancamentos!$E:$E,$C7795,Lancamentos!$B:$B,"SAIDA_DESCARTE")</f>
        <v/>
      </c>
      <c r="J7795" s="14">
        <f>G7795-H7795-I7795</f>
        <v/>
      </c>
      <c r="K7795">
        <f>IF(A7795="","",IF(J7795&lt;=IFERROR(VLOOKUP(A7795,Produtos!$A:$E,5,FALSE),0),"ABAIXO DO MINIMO","OK"))</f>
        <v/>
      </c>
    </row>
    <row r="7796">
      <c r="B7796">
        <f>IFERROR(VLOOKUP(A7796,Produtos!A:B,2,FALSE),"")</f>
        <v/>
      </c>
      <c r="D7796" s="10">
        <f>IFERROR(INDEX(Lotes!$E:$E,MATCH(1,(Lotes!$A:$A=A7796)*(Lotes!$C:$C=C7796),0)),"")</f>
        <v/>
      </c>
      <c r="E7796" s="14">
        <f>IF(D7796="","",D7796-TODAY())</f>
        <v/>
      </c>
      <c r="F7796">
        <f>IF(D7796="","",IF(E7796&lt;0,"VENCIDO",IF(E7796&lt;=30,"VENCE EM &lt;= 30 DIAS",IF(E7796&lt;=60,"ATENCAO (31-60 DIAS)","OK"))))</f>
        <v/>
      </c>
      <c r="G7796" s="14">
        <f>SUMIFS(Lancamentos!$G:$G,Lancamentos!$C:$C,$A7796,Lancamentos!$E:$E,$C7796,Lancamentos!$B:$B,"ENTRADA")</f>
        <v/>
      </c>
      <c r="H7796" s="14">
        <f>SUMIFS(Lancamentos!$G:$G,Lancamentos!$C:$C,$A7796,Lancamentos!$E:$E,$C7796,Lancamentos!$B:$B,"SAIDA_USO")</f>
        <v/>
      </c>
      <c r="I7796" s="14">
        <f>SUMIFS(Lancamentos!$G:$G,Lancamentos!$C:$C,$A7796,Lancamentos!$E:$E,$C7796,Lancamentos!$B:$B,"SAIDA_DESCARTE")</f>
        <v/>
      </c>
      <c r="J7796" s="14">
        <f>G7796-H7796-I7796</f>
        <v/>
      </c>
      <c r="K7796">
        <f>IF(A7796="","",IF(J7796&lt;=IFERROR(VLOOKUP(A7796,Produtos!$A:$E,5,FALSE),0),"ABAIXO DO MINIMO","OK"))</f>
        <v/>
      </c>
    </row>
    <row r="7797">
      <c r="B7797">
        <f>IFERROR(VLOOKUP(A7797,Produtos!A:B,2,FALSE),"")</f>
        <v/>
      </c>
      <c r="D7797" s="10">
        <f>IFERROR(INDEX(Lotes!$E:$E,MATCH(1,(Lotes!$A:$A=A7797)*(Lotes!$C:$C=C7797),0)),"")</f>
        <v/>
      </c>
      <c r="E7797" s="14">
        <f>IF(D7797="","",D7797-TODAY())</f>
        <v/>
      </c>
      <c r="F7797">
        <f>IF(D7797="","",IF(E7797&lt;0,"VENCIDO",IF(E7797&lt;=30,"VENCE EM &lt;= 30 DIAS",IF(E7797&lt;=60,"ATENCAO (31-60 DIAS)","OK"))))</f>
        <v/>
      </c>
      <c r="G7797" s="14">
        <f>SUMIFS(Lancamentos!$G:$G,Lancamentos!$C:$C,$A7797,Lancamentos!$E:$E,$C7797,Lancamentos!$B:$B,"ENTRADA")</f>
        <v/>
      </c>
      <c r="H7797" s="14">
        <f>SUMIFS(Lancamentos!$G:$G,Lancamentos!$C:$C,$A7797,Lancamentos!$E:$E,$C7797,Lancamentos!$B:$B,"SAIDA_USO")</f>
        <v/>
      </c>
      <c r="I7797" s="14">
        <f>SUMIFS(Lancamentos!$G:$G,Lancamentos!$C:$C,$A7797,Lancamentos!$E:$E,$C7797,Lancamentos!$B:$B,"SAIDA_DESCARTE")</f>
        <v/>
      </c>
      <c r="J7797" s="14">
        <f>G7797-H7797-I7797</f>
        <v/>
      </c>
      <c r="K7797">
        <f>IF(A7797="","",IF(J7797&lt;=IFERROR(VLOOKUP(A7797,Produtos!$A:$E,5,FALSE),0),"ABAIXO DO MINIMO","OK"))</f>
        <v/>
      </c>
    </row>
    <row r="7798">
      <c r="B7798">
        <f>IFERROR(VLOOKUP(A7798,Produtos!A:B,2,FALSE),"")</f>
        <v/>
      </c>
      <c r="D7798" s="10">
        <f>IFERROR(INDEX(Lotes!$E:$E,MATCH(1,(Lotes!$A:$A=A7798)*(Lotes!$C:$C=C7798),0)),"")</f>
        <v/>
      </c>
      <c r="E7798" s="14">
        <f>IF(D7798="","",D7798-TODAY())</f>
        <v/>
      </c>
      <c r="F7798">
        <f>IF(D7798="","",IF(E7798&lt;0,"VENCIDO",IF(E7798&lt;=30,"VENCE EM &lt;= 30 DIAS",IF(E7798&lt;=60,"ATENCAO (31-60 DIAS)","OK"))))</f>
        <v/>
      </c>
      <c r="G7798" s="14">
        <f>SUMIFS(Lancamentos!$G:$G,Lancamentos!$C:$C,$A7798,Lancamentos!$E:$E,$C7798,Lancamentos!$B:$B,"ENTRADA")</f>
        <v/>
      </c>
      <c r="H7798" s="14">
        <f>SUMIFS(Lancamentos!$G:$G,Lancamentos!$C:$C,$A7798,Lancamentos!$E:$E,$C7798,Lancamentos!$B:$B,"SAIDA_USO")</f>
        <v/>
      </c>
      <c r="I7798" s="14">
        <f>SUMIFS(Lancamentos!$G:$G,Lancamentos!$C:$C,$A7798,Lancamentos!$E:$E,$C7798,Lancamentos!$B:$B,"SAIDA_DESCARTE")</f>
        <v/>
      </c>
      <c r="J7798" s="14">
        <f>G7798-H7798-I7798</f>
        <v/>
      </c>
      <c r="K7798">
        <f>IF(A7798="","",IF(J7798&lt;=IFERROR(VLOOKUP(A7798,Produtos!$A:$E,5,FALSE),0),"ABAIXO DO MINIMO","OK"))</f>
        <v/>
      </c>
    </row>
    <row r="7799">
      <c r="B7799">
        <f>IFERROR(VLOOKUP(A7799,Produtos!A:B,2,FALSE),"")</f>
        <v/>
      </c>
      <c r="D7799" s="10">
        <f>IFERROR(INDEX(Lotes!$E:$E,MATCH(1,(Lotes!$A:$A=A7799)*(Lotes!$C:$C=C7799),0)),"")</f>
        <v/>
      </c>
      <c r="E7799" s="14">
        <f>IF(D7799="","",D7799-TODAY())</f>
        <v/>
      </c>
      <c r="F7799">
        <f>IF(D7799="","",IF(E7799&lt;0,"VENCIDO",IF(E7799&lt;=30,"VENCE EM &lt;= 30 DIAS",IF(E7799&lt;=60,"ATENCAO (31-60 DIAS)","OK"))))</f>
        <v/>
      </c>
      <c r="G7799" s="14">
        <f>SUMIFS(Lancamentos!$G:$G,Lancamentos!$C:$C,$A7799,Lancamentos!$E:$E,$C7799,Lancamentos!$B:$B,"ENTRADA")</f>
        <v/>
      </c>
      <c r="H7799" s="14">
        <f>SUMIFS(Lancamentos!$G:$G,Lancamentos!$C:$C,$A7799,Lancamentos!$E:$E,$C7799,Lancamentos!$B:$B,"SAIDA_USO")</f>
        <v/>
      </c>
      <c r="I7799" s="14">
        <f>SUMIFS(Lancamentos!$G:$G,Lancamentos!$C:$C,$A7799,Lancamentos!$E:$E,$C7799,Lancamentos!$B:$B,"SAIDA_DESCARTE")</f>
        <v/>
      </c>
      <c r="J7799" s="14">
        <f>G7799-H7799-I7799</f>
        <v/>
      </c>
      <c r="K7799">
        <f>IF(A7799="","",IF(J7799&lt;=IFERROR(VLOOKUP(A7799,Produtos!$A:$E,5,FALSE),0),"ABAIXO DO MINIMO","OK"))</f>
        <v/>
      </c>
    </row>
    <row r="7800">
      <c r="B7800">
        <f>IFERROR(VLOOKUP(A7800,Produtos!A:B,2,FALSE),"")</f>
        <v/>
      </c>
      <c r="D7800" s="10">
        <f>IFERROR(INDEX(Lotes!$E:$E,MATCH(1,(Lotes!$A:$A=A7800)*(Lotes!$C:$C=C7800),0)),"")</f>
        <v/>
      </c>
      <c r="E7800" s="14">
        <f>IF(D7800="","",D7800-TODAY())</f>
        <v/>
      </c>
      <c r="F7800">
        <f>IF(D7800="","",IF(E7800&lt;0,"VENCIDO",IF(E7800&lt;=30,"VENCE EM &lt;= 30 DIAS",IF(E7800&lt;=60,"ATENCAO (31-60 DIAS)","OK"))))</f>
        <v/>
      </c>
      <c r="G7800" s="14">
        <f>SUMIFS(Lancamentos!$G:$G,Lancamentos!$C:$C,$A7800,Lancamentos!$E:$E,$C7800,Lancamentos!$B:$B,"ENTRADA")</f>
        <v/>
      </c>
      <c r="H7800" s="14">
        <f>SUMIFS(Lancamentos!$G:$G,Lancamentos!$C:$C,$A7800,Lancamentos!$E:$E,$C7800,Lancamentos!$B:$B,"SAIDA_USO")</f>
        <v/>
      </c>
      <c r="I7800" s="14">
        <f>SUMIFS(Lancamentos!$G:$G,Lancamentos!$C:$C,$A7800,Lancamentos!$E:$E,$C7800,Lancamentos!$B:$B,"SAIDA_DESCARTE")</f>
        <v/>
      </c>
      <c r="J7800" s="14">
        <f>G7800-H7800-I7800</f>
        <v/>
      </c>
      <c r="K7800">
        <f>IF(A7800="","",IF(J7800&lt;=IFERROR(VLOOKUP(A7800,Produtos!$A:$E,5,FALSE),0),"ABAIXO DO MINIMO","OK"))</f>
        <v/>
      </c>
    </row>
    <row r="7801">
      <c r="B7801">
        <f>IFERROR(VLOOKUP(A7801,Produtos!A:B,2,FALSE),"")</f>
        <v/>
      </c>
      <c r="D7801" s="10">
        <f>IFERROR(INDEX(Lotes!$E:$E,MATCH(1,(Lotes!$A:$A=A7801)*(Lotes!$C:$C=C7801),0)),"")</f>
        <v/>
      </c>
      <c r="E7801" s="14">
        <f>IF(D7801="","",D7801-TODAY())</f>
        <v/>
      </c>
      <c r="F7801">
        <f>IF(D7801="","",IF(E7801&lt;0,"VENCIDO",IF(E7801&lt;=30,"VENCE EM &lt;= 30 DIAS",IF(E7801&lt;=60,"ATENCAO (31-60 DIAS)","OK"))))</f>
        <v/>
      </c>
      <c r="G7801" s="14">
        <f>SUMIFS(Lancamentos!$G:$G,Lancamentos!$C:$C,$A7801,Lancamentos!$E:$E,$C7801,Lancamentos!$B:$B,"ENTRADA")</f>
        <v/>
      </c>
      <c r="H7801" s="14">
        <f>SUMIFS(Lancamentos!$G:$G,Lancamentos!$C:$C,$A7801,Lancamentos!$E:$E,$C7801,Lancamentos!$B:$B,"SAIDA_USO")</f>
        <v/>
      </c>
      <c r="I7801" s="14">
        <f>SUMIFS(Lancamentos!$G:$G,Lancamentos!$C:$C,$A7801,Lancamentos!$E:$E,$C7801,Lancamentos!$B:$B,"SAIDA_DESCARTE")</f>
        <v/>
      </c>
      <c r="J7801" s="14">
        <f>G7801-H7801-I7801</f>
        <v/>
      </c>
      <c r="K7801">
        <f>IF(A7801="","",IF(J7801&lt;=IFERROR(VLOOKUP(A7801,Produtos!$A:$E,5,FALSE),0),"ABAIXO DO MINIMO","OK"))</f>
        <v/>
      </c>
    </row>
    <row r="7802">
      <c r="B7802">
        <f>IFERROR(VLOOKUP(A7802,Produtos!A:B,2,FALSE),"")</f>
        <v/>
      </c>
      <c r="D7802" s="10">
        <f>IFERROR(INDEX(Lotes!$E:$E,MATCH(1,(Lotes!$A:$A=A7802)*(Lotes!$C:$C=C7802),0)),"")</f>
        <v/>
      </c>
      <c r="E7802" s="14">
        <f>IF(D7802="","",D7802-TODAY())</f>
        <v/>
      </c>
      <c r="F7802">
        <f>IF(D7802="","",IF(E7802&lt;0,"VENCIDO",IF(E7802&lt;=30,"VENCE EM &lt;= 30 DIAS",IF(E7802&lt;=60,"ATENCAO (31-60 DIAS)","OK"))))</f>
        <v/>
      </c>
      <c r="G7802" s="14">
        <f>SUMIFS(Lancamentos!$G:$G,Lancamentos!$C:$C,$A7802,Lancamentos!$E:$E,$C7802,Lancamentos!$B:$B,"ENTRADA")</f>
        <v/>
      </c>
      <c r="H7802" s="14">
        <f>SUMIFS(Lancamentos!$G:$G,Lancamentos!$C:$C,$A7802,Lancamentos!$E:$E,$C7802,Lancamentos!$B:$B,"SAIDA_USO")</f>
        <v/>
      </c>
      <c r="I7802" s="14">
        <f>SUMIFS(Lancamentos!$G:$G,Lancamentos!$C:$C,$A7802,Lancamentos!$E:$E,$C7802,Lancamentos!$B:$B,"SAIDA_DESCARTE")</f>
        <v/>
      </c>
      <c r="J7802" s="14">
        <f>G7802-H7802-I7802</f>
        <v/>
      </c>
      <c r="K7802">
        <f>IF(A7802="","",IF(J7802&lt;=IFERROR(VLOOKUP(A7802,Produtos!$A:$E,5,FALSE),0),"ABAIXO DO MINIMO","OK"))</f>
        <v/>
      </c>
    </row>
    <row r="7803">
      <c r="B7803">
        <f>IFERROR(VLOOKUP(A7803,Produtos!A:B,2,FALSE),"")</f>
        <v/>
      </c>
      <c r="D7803" s="10">
        <f>IFERROR(INDEX(Lotes!$E:$E,MATCH(1,(Lotes!$A:$A=A7803)*(Lotes!$C:$C=C7803),0)),"")</f>
        <v/>
      </c>
      <c r="E7803" s="14">
        <f>IF(D7803="","",D7803-TODAY())</f>
        <v/>
      </c>
      <c r="F7803">
        <f>IF(D7803="","",IF(E7803&lt;0,"VENCIDO",IF(E7803&lt;=30,"VENCE EM &lt;= 30 DIAS",IF(E7803&lt;=60,"ATENCAO (31-60 DIAS)","OK"))))</f>
        <v/>
      </c>
      <c r="G7803" s="14">
        <f>SUMIFS(Lancamentos!$G:$G,Lancamentos!$C:$C,$A7803,Lancamentos!$E:$E,$C7803,Lancamentos!$B:$B,"ENTRADA")</f>
        <v/>
      </c>
      <c r="H7803" s="14">
        <f>SUMIFS(Lancamentos!$G:$G,Lancamentos!$C:$C,$A7803,Lancamentos!$E:$E,$C7803,Lancamentos!$B:$B,"SAIDA_USO")</f>
        <v/>
      </c>
      <c r="I7803" s="14">
        <f>SUMIFS(Lancamentos!$G:$G,Lancamentos!$C:$C,$A7803,Lancamentos!$E:$E,$C7803,Lancamentos!$B:$B,"SAIDA_DESCARTE")</f>
        <v/>
      </c>
      <c r="J7803" s="14">
        <f>G7803-H7803-I7803</f>
        <v/>
      </c>
      <c r="K7803">
        <f>IF(A7803="","",IF(J7803&lt;=IFERROR(VLOOKUP(A7803,Produtos!$A:$E,5,FALSE),0),"ABAIXO DO MINIMO","OK"))</f>
        <v/>
      </c>
    </row>
    <row r="7804">
      <c r="B7804">
        <f>IFERROR(VLOOKUP(A7804,Produtos!A:B,2,FALSE),"")</f>
        <v/>
      </c>
      <c r="D7804" s="10">
        <f>IFERROR(INDEX(Lotes!$E:$E,MATCH(1,(Lotes!$A:$A=A7804)*(Lotes!$C:$C=C7804),0)),"")</f>
        <v/>
      </c>
      <c r="E7804" s="14">
        <f>IF(D7804="","",D7804-TODAY())</f>
        <v/>
      </c>
      <c r="F7804">
        <f>IF(D7804="","",IF(E7804&lt;0,"VENCIDO",IF(E7804&lt;=30,"VENCE EM &lt;= 30 DIAS",IF(E7804&lt;=60,"ATENCAO (31-60 DIAS)","OK"))))</f>
        <v/>
      </c>
      <c r="G7804" s="14">
        <f>SUMIFS(Lancamentos!$G:$G,Lancamentos!$C:$C,$A7804,Lancamentos!$E:$E,$C7804,Lancamentos!$B:$B,"ENTRADA")</f>
        <v/>
      </c>
      <c r="H7804" s="14">
        <f>SUMIFS(Lancamentos!$G:$G,Lancamentos!$C:$C,$A7804,Lancamentos!$E:$E,$C7804,Lancamentos!$B:$B,"SAIDA_USO")</f>
        <v/>
      </c>
      <c r="I7804" s="14">
        <f>SUMIFS(Lancamentos!$G:$G,Lancamentos!$C:$C,$A7804,Lancamentos!$E:$E,$C7804,Lancamentos!$B:$B,"SAIDA_DESCARTE")</f>
        <v/>
      </c>
      <c r="J7804" s="14">
        <f>G7804-H7804-I7804</f>
        <v/>
      </c>
      <c r="K7804">
        <f>IF(A7804="","",IF(J7804&lt;=IFERROR(VLOOKUP(A7804,Produtos!$A:$E,5,FALSE),0),"ABAIXO DO MINIMO","OK"))</f>
        <v/>
      </c>
    </row>
    <row r="7805">
      <c r="B7805">
        <f>IFERROR(VLOOKUP(A7805,Produtos!A:B,2,FALSE),"")</f>
        <v/>
      </c>
      <c r="D7805" s="10">
        <f>IFERROR(INDEX(Lotes!$E:$E,MATCH(1,(Lotes!$A:$A=A7805)*(Lotes!$C:$C=C7805),0)),"")</f>
        <v/>
      </c>
      <c r="E7805" s="14">
        <f>IF(D7805="","",D7805-TODAY())</f>
        <v/>
      </c>
      <c r="F7805">
        <f>IF(D7805="","",IF(E7805&lt;0,"VENCIDO",IF(E7805&lt;=30,"VENCE EM &lt;= 30 DIAS",IF(E7805&lt;=60,"ATENCAO (31-60 DIAS)","OK"))))</f>
        <v/>
      </c>
      <c r="G7805" s="14">
        <f>SUMIFS(Lancamentos!$G:$G,Lancamentos!$C:$C,$A7805,Lancamentos!$E:$E,$C7805,Lancamentos!$B:$B,"ENTRADA")</f>
        <v/>
      </c>
      <c r="H7805" s="14">
        <f>SUMIFS(Lancamentos!$G:$G,Lancamentos!$C:$C,$A7805,Lancamentos!$E:$E,$C7805,Lancamentos!$B:$B,"SAIDA_USO")</f>
        <v/>
      </c>
      <c r="I7805" s="14">
        <f>SUMIFS(Lancamentos!$G:$G,Lancamentos!$C:$C,$A7805,Lancamentos!$E:$E,$C7805,Lancamentos!$B:$B,"SAIDA_DESCARTE")</f>
        <v/>
      </c>
      <c r="J7805" s="14">
        <f>G7805-H7805-I7805</f>
        <v/>
      </c>
      <c r="K7805">
        <f>IF(A7805="","",IF(J7805&lt;=IFERROR(VLOOKUP(A7805,Produtos!$A:$E,5,FALSE),0),"ABAIXO DO MINIMO","OK"))</f>
        <v/>
      </c>
    </row>
    <row r="7806">
      <c r="B7806">
        <f>IFERROR(VLOOKUP(A7806,Produtos!A:B,2,FALSE),"")</f>
        <v/>
      </c>
      <c r="D7806" s="10">
        <f>IFERROR(INDEX(Lotes!$E:$E,MATCH(1,(Lotes!$A:$A=A7806)*(Lotes!$C:$C=C7806),0)),"")</f>
        <v/>
      </c>
      <c r="E7806" s="14">
        <f>IF(D7806="","",D7806-TODAY())</f>
        <v/>
      </c>
      <c r="F7806">
        <f>IF(D7806="","",IF(E7806&lt;0,"VENCIDO",IF(E7806&lt;=30,"VENCE EM &lt;= 30 DIAS",IF(E7806&lt;=60,"ATENCAO (31-60 DIAS)","OK"))))</f>
        <v/>
      </c>
      <c r="G7806" s="14">
        <f>SUMIFS(Lancamentos!$G:$G,Lancamentos!$C:$C,$A7806,Lancamentos!$E:$E,$C7806,Lancamentos!$B:$B,"ENTRADA")</f>
        <v/>
      </c>
      <c r="H7806" s="14">
        <f>SUMIFS(Lancamentos!$G:$G,Lancamentos!$C:$C,$A7806,Lancamentos!$E:$E,$C7806,Lancamentos!$B:$B,"SAIDA_USO")</f>
        <v/>
      </c>
      <c r="I7806" s="14">
        <f>SUMIFS(Lancamentos!$G:$G,Lancamentos!$C:$C,$A7806,Lancamentos!$E:$E,$C7806,Lancamentos!$B:$B,"SAIDA_DESCARTE")</f>
        <v/>
      </c>
      <c r="J7806" s="14">
        <f>G7806-H7806-I7806</f>
        <v/>
      </c>
      <c r="K7806">
        <f>IF(A7806="","",IF(J7806&lt;=IFERROR(VLOOKUP(A7806,Produtos!$A:$E,5,FALSE),0),"ABAIXO DO MINIMO","OK"))</f>
        <v/>
      </c>
    </row>
    <row r="7807">
      <c r="B7807">
        <f>IFERROR(VLOOKUP(A7807,Produtos!A:B,2,FALSE),"")</f>
        <v/>
      </c>
      <c r="D7807" s="10">
        <f>IFERROR(INDEX(Lotes!$E:$E,MATCH(1,(Lotes!$A:$A=A7807)*(Lotes!$C:$C=C7807),0)),"")</f>
        <v/>
      </c>
      <c r="E7807" s="14">
        <f>IF(D7807="","",D7807-TODAY())</f>
        <v/>
      </c>
      <c r="F7807">
        <f>IF(D7807="","",IF(E7807&lt;0,"VENCIDO",IF(E7807&lt;=30,"VENCE EM &lt;= 30 DIAS",IF(E7807&lt;=60,"ATENCAO (31-60 DIAS)","OK"))))</f>
        <v/>
      </c>
      <c r="G7807" s="14">
        <f>SUMIFS(Lancamentos!$G:$G,Lancamentos!$C:$C,$A7807,Lancamentos!$E:$E,$C7807,Lancamentos!$B:$B,"ENTRADA")</f>
        <v/>
      </c>
      <c r="H7807" s="14">
        <f>SUMIFS(Lancamentos!$G:$G,Lancamentos!$C:$C,$A7807,Lancamentos!$E:$E,$C7807,Lancamentos!$B:$B,"SAIDA_USO")</f>
        <v/>
      </c>
      <c r="I7807" s="14">
        <f>SUMIFS(Lancamentos!$G:$G,Lancamentos!$C:$C,$A7807,Lancamentos!$E:$E,$C7807,Lancamentos!$B:$B,"SAIDA_DESCARTE")</f>
        <v/>
      </c>
      <c r="J7807" s="14">
        <f>G7807-H7807-I7807</f>
        <v/>
      </c>
      <c r="K7807">
        <f>IF(A7807="","",IF(J7807&lt;=IFERROR(VLOOKUP(A7807,Produtos!$A:$E,5,FALSE),0),"ABAIXO DO MINIMO","OK"))</f>
        <v/>
      </c>
    </row>
    <row r="7808">
      <c r="B7808">
        <f>IFERROR(VLOOKUP(A7808,Produtos!A:B,2,FALSE),"")</f>
        <v/>
      </c>
      <c r="D7808" s="10">
        <f>IFERROR(INDEX(Lotes!$E:$E,MATCH(1,(Lotes!$A:$A=A7808)*(Lotes!$C:$C=C7808),0)),"")</f>
        <v/>
      </c>
      <c r="E7808" s="14">
        <f>IF(D7808="","",D7808-TODAY())</f>
        <v/>
      </c>
      <c r="F7808">
        <f>IF(D7808="","",IF(E7808&lt;0,"VENCIDO",IF(E7808&lt;=30,"VENCE EM &lt;= 30 DIAS",IF(E7808&lt;=60,"ATENCAO (31-60 DIAS)","OK"))))</f>
        <v/>
      </c>
      <c r="G7808" s="14">
        <f>SUMIFS(Lancamentos!$G:$G,Lancamentos!$C:$C,$A7808,Lancamentos!$E:$E,$C7808,Lancamentos!$B:$B,"ENTRADA")</f>
        <v/>
      </c>
      <c r="H7808" s="14">
        <f>SUMIFS(Lancamentos!$G:$G,Lancamentos!$C:$C,$A7808,Lancamentos!$E:$E,$C7808,Lancamentos!$B:$B,"SAIDA_USO")</f>
        <v/>
      </c>
      <c r="I7808" s="14">
        <f>SUMIFS(Lancamentos!$G:$G,Lancamentos!$C:$C,$A7808,Lancamentos!$E:$E,$C7808,Lancamentos!$B:$B,"SAIDA_DESCARTE")</f>
        <v/>
      </c>
      <c r="J7808" s="14">
        <f>G7808-H7808-I7808</f>
        <v/>
      </c>
      <c r="K7808">
        <f>IF(A7808="","",IF(J7808&lt;=IFERROR(VLOOKUP(A7808,Produtos!$A:$E,5,FALSE),0),"ABAIXO DO MINIMO","OK"))</f>
        <v/>
      </c>
    </row>
    <row r="7809">
      <c r="B7809">
        <f>IFERROR(VLOOKUP(A7809,Produtos!A:B,2,FALSE),"")</f>
        <v/>
      </c>
      <c r="D7809" s="10">
        <f>IFERROR(INDEX(Lotes!$E:$E,MATCH(1,(Lotes!$A:$A=A7809)*(Lotes!$C:$C=C7809),0)),"")</f>
        <v/>
      </c>
      <c r="E7809" s="14">
        <f>IF(D7809="","",D7809-TODAY())</f>
        <v/>
      </c>
      <c r="F7809">
        <f>IF(D7809="","",IF(E7809&lt;0,"VENCIDO",IF(E7809&lt;=30,"VENCE EM &lt;= 30 DIAS",IF(E7809&lt;=60,"ATENCAO (31-60 DIAS)","OK"))))</f>
        <v/>
      </c>
      <c r="G7809" s="14">
        <f>SUMIFS(Lancamentos!$G:$G,Lancamentos!$C:$C,$A7809,Lancamentos!$E:$E,$C7809,Lancamentos!$B:$B,"ENTRADA")</f>
        <v/>
      </c>
      <c r="H7809" s="14">
        <f>SUMIFS(Lancamentos!$G:$G,Lancamentos!$C:$C,$A7809,Lancamentos!$E:$E,$C7809,Lancamentos!$B:$B,"SAIDA_USO")</f>
        <v/>
      </c>
      <c r="I7809" s="14">
        <f>SUMIFS(Lancamentos!$G:$G,Lancamentos!$C:$C,$A7809,Lancamentos!$E:$E,$C7809,Lancamentos!$B:$B,"SAIDA_DESCARTE")</f>
        <v/>
      </c>
      <c r="J7809" s="14">
        <f>G7809-H7809-I7809</f>
        <v/>
      </c>
      <c r="K7809">
        <f>IF(A7809="","",IF(J7809&lt;=IFERROR(VLOOKUP(A7809,Produtos!$A:$E,5,FALSE),0),"ABAIXO DO MINIMO","OK"))</f>
        <v/>
      </c>
    </row>
    <row r="7810">
      <c r="B7810">
        <f>IFERROR(VLOOKUP(A7810,Produtos!A:B,2,FALSE),"")</f>
        <v/>
      </c>
      <c r="D7810" s="10">
        <f>IFERROR(INDEX(Lotes!$E:$E,MATCH(1,(Lotes!$A:$A=A7810)*(Lotes!$C:$C=C7810),0)),"")</f>
        <v/>
      </c>
      <c r="E7810" s="14">
        <f>IF(D7810="","",D7810-TODAY())</f>
        <v/>
      </c>
      <c r="F7810">
        <f>IF(D7810="","",IF(E7810&lt;0,"VENCIDO",IF(E7810&lt;=30,"VENCE EM &lt;= 30 DIAS",IF(E7810&lt;=60,"ATENCAO (31-60 DIAS)","OK"))))</f>
        <v/>
      </c>
      <c r="G7810" s="14">
        <f>SUMIFS(Lancamentos!$G:$G,Lancamentos!$C:$C,$A7810,Lancamentos!$E:$E,$C7810,Lancamentos!$B:$B,"ENTRADA")</f>
        <v/>
      </c>
      <c r="H7810" s="14">
        <f>SUMIFS(Lancamentos!$G:$G,Lancamentos!$C:$C,$A7810,Lancamentos!$E:$E,$C7810,Lancamentos!$B:$B,"SAIDA_USO")</f>
        <v/>
      </c>
      <c r="I7810" s="14">
        <f>SUMIFS(Lancamentos!$G:$G,Lancamentos!$C:$C,$A7810,Lancamentos!$E:$E,$C7810,Lancamentos!$B:$B,"SAIDA_DESCARTE")</f>
        <v/>
      </c>
      <c r="J7810" s="14">
        <f>G7810-H7810-I7810</f>
        <v/>
      </c>
      <c r="K7810">
        <f>IF(A7810="","",IF(J7810&lt;=IFERROR(VLOOKUP(A7810,Produtos!$A:$E,5,FALSE),0),"ABAIXO DO MINIMO","OK"))</f>
        <v/>
      </c>
    </row>
    <row r="7811">
      <c r="B7811">
        <f>IFERROR(VLOOKUP(A7811,Produtos!A:B,2,FALSE),"")</f>
        <v/>
      </c>
      <c r="D7811" s="10">
        <f>IFERROR(INDEX(Lotes!$E:$E,MATCH(1,(Lotes!$A:$A=A7811)*(Lotes!$C:$C=C7811),0)),"")</f>
        <v/>
      </c>
      <c r="E7811" s="14">
        <f>IF(D7811="","",D7811-TODAY())</f>
        <v/>
      </c>
      <c r="F7811">
        <f>IF(D7811="","",IF(E7811&lt;0,"VENCIDO",IF(E7811&lt;=30,"VENCE EM &lt;= 30 DIAS",IF(E7811&lt;=60,"ATENCAO (31-60 DIAS)","OK"))))</f>
        <v/>
      </c>
      <c r="G7811" s="14">
        <f>SUMIFS(Lancamentos!$G:$G,Lancamentos!$C:$C,$A7811,Lancamentos!$E:$E,$C7811,Lancamentos!$B:$B,"ENTRADA")</f>
        <v/>
      </c>
      <c r="H7811" s="14">
        <f>SUMIFS(Lancamentos!$G:$G,Lancamentos!$C:$C,$A7811,Lancamentos!$E:$E,$C7811,Lancamentos!$B:$B,"SAIDA_USO")</f>
        <v/>
      </c>
      <c r="I7811" s="14">
        <f>SUMIFS(Lancamentos!$G:$G,Lancamentos!$C:$C,$A7811,Lancamentos!$E:$E,$C7811,Lancamentos!$B:$B,"SAIDA_DESCARTE")</f>
        <v/>
      </c>
      <c r="J7811" s="14">
        <f>G7811-H7811-I7811</f>
        <v/>
      </c>
      <c r="K7811">
        <f>IF(A7811="","",IF(J7811&lt;=IFERROR(VLOOKUP(A7811,Produtos!$A:$E,5,FALSE),0),"ABAIXO DO MINIMO","OK"))</f>
        <v/>
      </c>
    </row>
    <row r="7812">
      <c r="B7812">
        <f>IFERROR(VLOOKUP(A7812,Produtos!A:B,2,FALSE),"")</f>
        <v/>
      </c>
      <c r="D7812" s="10">
        <f>IFERROR(INDEX(Lotes!$E:$E,MATCH(1,(Lotes!$A:$A=A7812)*(Lotes!$C:$C=C7812),0)),"")</f>
        <v/>
      </c>
      <c r="E7812" s="14">
        <f>IF(D7812="","",D7812-TODAY())</f>
        <v/>
      </c>
      <c r="F7812">
        <f>IF(D7812="","",IF(E7812&lt;0,"VENCIDO",IF(E7812&lt;=30,"VENCE EM &lt;= 30 DIAS",IF(E7812&lt;=60,"ATENCAO (31-60 DIAS)","OK"))))</f>
        <v/>
      </c>
      <c r="G7812" s="14">
        <f>SUMIFS(Lancamentos!$G:$G,Lancamentos!$C:$C,$A7812,Lancamentos!$E:$E,$C7812,Lancamentos!$B:$B,"ENTRADA")</f>
        <v/>
      </c>
      <c r="H7812" s="14">
        <f>SUMIFS(Lancamentos!$G:$G,Lancamentos!$C:$C,$A7812,Lancamentos!$E:$E,$C7812,Lancamentos!$B:$B,"SAIDA_USO")</f>
        <v/>
      </c>
      <c r="I7812" s="14">
        <f>SUMIFS(Lancamentos!$G:$G,Lancamentos!$C:$C,$A7812,Lancamentos!$E:$E,$C7812,Lancamentos!$B:$B,"SAIDA_DESCARTE")</f>
        <v/>
      </c>
      <c r="J7812" s="14">
        <f>G7812-H7812-I7812</f>
        <v/>
      </c>
      <c r="K7812">
        <f>IF(A7812="","",IF(J7812&lt;=IFERROR(VLOOKUP(A7812,Produtos!$A:$E,5,FALSE),0),"ABAIXO DO MINIMO","OK"))</f>
        <v/>
      </c>
    </row>
    <row r="7813">
      <c r="B7813">
        <f>IFERROR(VLOOKUP(A7813,Produtos!A:B,2,FALSE),"")</f>
        <v/>
      </c>
      <c r="D7813" s="10">
        <f>IFERROR(INDEX(Lotes!$E:$E,MATCH(1,(Lotes!$A:$A=A7813)*(Lotes!$C:$C=C7813),0)),"")</f>
        <v/>
      </c>
      <c r="E7813" s="14">
        <f>IF(D7813="","",D7813-TODAY())</f>
        <v/>
      </c>
      <c r="F7813">
        <f>IF(D7813="","",IF(E7813&lt;0,"VENCIDO",IF(E7813&lt;=30,"VENCE EM &lt;= 30 DIAS",IF(E7813&lt;=60,"ATENCAO (31-60 DIAS)","OK"))))</f>
        <v/>
      </c>
      <c r="G7813" s="14">
        <f>SUMIFS(Lancamentos!$G:$G,Lancamentos!$C:$C,$A7813,Lancamentos!$E:$E,$C7813,Lancamentos!$B:$B,"ENTRADA")</f>
        <v/>
      </c>
      <c r="H7813" s="14">
        <f>SUMIFS(Lancamentos!$G:$G,Lancamentos!$C:$C,$A7813,Lancamentos!$E:$E,$C7813,Lancamentos!$B:$B,"SAIDA_USO")</f>
        <v/>
      </c>
      <c r="I7813" s="14">
        <f>SUMIFS(Lancamentos!$G:$G,Lancamentos!$C:$C,$A7813,Lancamentos!$E:$E,$C7813,Lancamentos!$B:$B,"SAIDA_DESCARTE")</f>
        <v/>
      </c>
      <c r="J7813" s="14">
        <f>G7813-H7813-I7813</f>
        <v/>
      </c>
      <c r="K7813">
        <f>IF(A7813="","",IF(J7813&lt;=IFERROR(VLOOKUP(A7813,Produtos!$A:$E,5,FALSE),0),"ABAIXO DO MINIMO","OK"))</f>
        <v/>
      </c>
    </row>
    <row r="7814">
      <c r="B7814">
        <f>IFERROR(VLOOKUP(A7814,Produtos!A:B,2,FALSE),"")</f>
        <v/>
      </c>
      <c r="D7814" s="10">
        <f>IFERROR(INDEX(Lotes!$E:$E,MATCH(1,(Lotes!$A:$A=A7814)*(Lotes!$C:$C=C7814),0)),"")</f>
        <v/>
      </c>
      <c r="E7814" s="14">
        <f>IF(D7814="","",D7814-TODAY())</f>
        <v/>
      </c>
      <c r="F7814">
        <f>IF(D7814="","",IF(E7814&lt;0,"VENCIDO",IF(E7814&lt;=30,"VENCE EM &lt;= 30 DIAS",IF(E7814&lt;=60,"ATENCAO (31-60 DIAS)","OK"))))</f>
        <v/>
      </c>
      <c r="G7814" s="14">
        <f>SUMIFS(Lancamentos!$G:$G,Lancamentos!$C:$C,$A7814,Lancamentos!$E:$E,$C7814,Lancamentos!$B:$B,"ENTRADA")</f>
        <v/>
      </c>
      <c r="H7814" s="14">
        <f>SUMIFS(Lancamentos!$G:$G,Lancamentos!$C:$C,$A7814,Lancamentos!$E:$E,$C7814,Lancamentos!$B:$B,"SAIDA_USO")</f>
        <v/>
      </c>
      <c r="I7814" s="14">
        <f>SUMIFS(Lancamentos!$G:$G,Lancamentos!$C:$C,$A7814,Lancamentos!$E:$E,$C7814,Lancamentos!$B:$B,"SAIDA_DESCARTE")</f>
        <v/>
      </c>
      <c r="J7814" s="14">
        <f>G7814-H7814-I7814</f>
        <v/>
      </c>
      <c r="K7814">
        <f>IF(A7814="","",IF(J7814&lt;=IFERROR(VLOOKUP(A7814,Produtos!$A:$E,5,FALSE),0),"ABAIXO DO MINIMO","OK"))</f>
        <v/>
      </c>
    </row>
    <row r="7815">
      <c r="B7815">
        <f>IFERROR(VLOOKUP(A7815,Produtos!A:B,2,FALSE),"")</f>
        <v/>
      </c>
      <c r="D7815" s="10">
        <f>IFERROR(INDEX(Lotes!$E:$E,MATCH(1,(Lotes!$A:$A=A7815)*(Lotes!$C:$C=C7815),0)),"")</f>
        <v/>
      </c>
      <c r="E7815" s="14">
        <f>IF(D7815="","",D7815-TODAY())</f>
        <v/>
      </c>
      <c r="F7815">
        <f>IF(D7815="","",IF(E7815&lt;0,"VENCIDO",IF(E7815&lt;=30,"VENCE EM &lt;= 30 DIAS",IF(E7815&lt;=60,"ATENCAO (31-60 DIAS)","OK"))))</f>
        <v/>
      </c>
      <c r="G7815" s="14">
        <f>SUMIFS(Lancamentos!$G:$G,Lancamentos!$C:$C,$A7815,Lancamentos!$E:$E,$C7815,Lancamentos!$B:$B,"ENTRADA")</f>
        <v/>
      </c>
      <c r="H7815" s="14">
        <f>SUMIFS(Lancamentos!$G:$G,Lancamentos!$C:$C,$A7815,Lancamentos!$E:$E,$C7815,Lancamentos!$B:$B,"SAIDA_USO")</f>
        <v/>
      </c>
      <c r="I7815" s="14">
        <f>SUMIFS(Lancamentos!$G:$G,Lancamentos!$C:$C,$A7815,Lancamentos!$E:$E,$C7815,Lancamentos!$B:$B,"SAIDA_DESCARTE")</f>
        <v/>
      </c>
      <c r="J7815" s="14">
        <f>G7815-H7815-I7815</f>
        <v/>
      </c>
      <c r="K7815">
        <f>IF(A7815="","",IF(J7815&lt;=IFERROR(VLOOKUP(A7815,Produtos!$A:$E,5,FALSE),0),"ABAIXO DO MINIMO","OK"))</f>
        <v/>
      </c>
    </row>
    <row r="7816">
      <c r="B7816">
        <f>IFERROR(VLOOKUP(A7816,Produtos!A:B,2,FALSE),"")</f>
        <v/>
      </c>
      <c r="D7816" s="10">
        <f>IFERROR(INDEX(Lotes!$E:$E,MATCH(1,(Lotes!$A:$A=A7816)*(Lotes!$C:$C=C7816),0)),"")</f>
        <v/>
      </c>
      <c r="E7816" s="14">
        <f>IF(D7816="","",D7816-TODAY())</f>
        <v/>
      </c>
      <c r="F7816">
        <f>IF(D7816="","",IF(E7816&lt;0,"VENCIDO",IF(E7816&lt;=30,"VENCE EM &lt;= 30 DIAS",IF(E7816&lt;=60,"ATENCAO (31-60 DIAS)","OK"))))</f>
        <v/>
      </c>
      <c r="G7816" s="14">
        <f>SUMIFS(Lancamentos!$G:$G,Lancamentos!$C:$C,$A7816,Lancamentos!$E:$E,$C7816,Lancamentos!$B:$B,"ENTRADA")</f>
        <v/>
      </c>
      <c r="H7816" s="14">
        <f>SUMIFS(Lancamentos!$G:$G,Lancamentos!$C:$C,$A7816,Lancamentos!$E:$E,$C7816,Lancamentos!$B:$B,"SAIDA_USO")</f>
        <v/>
      </c>
      <c r="I7816" s="14">
        <f>SUMIFS(Lancamentos!$G:$G,Lancamentos!$C:$C,$A7816,Lancamentos!$E:$E,$C7816,Lancamentos!$B:$B,"SAIDA_DESCARTE")</f>
        <v/>
      </c>
      <c r="J7816" s="14">
        <f>G7816-H7816-I7816</f>
        <v/>
      </c>
      <c r="K7816">
        <f>IF(A7816="","",IF(J7816&lt;=IFERROR(VLOOKUP(A7816,Produtos!$A:$E,5,FALSE),0),"ABAIXO DO MINIMO","OK"))</f>
        <v/>
      </c>
    </row>
    <row r="7817">
      <c r="B7817">
        <f>IFERROR(VLOOKUP(A7817,Produtos!A:B,2,FALSE),"")</f>
        <v/>
      </c>
      <c r="D7817" s="10">
        <f>IFERROR(INDEX(Lotes!$E:$E,MATCH(1,(Lotes!$A:$A=A7817)*(Lotes!$C:$C=C7817),0)),"")</f>
        <v/>
      </c>
      <c r="E7817" s="14">
        <f>IF(D7817="","",D7817-TODAY())</f>
        <v/>
      </c>
      <c r="F7817">
        <f>IF(D7817="","",IF(E7817&lt;0,"VENCIDO",IF(E7817&lt;=30,"VENCE EM &lt;= 30 DIAS",IF(E7817&lt;=60,"ATENCAO (31-60 DIAS)","OK"))))</f>
        <v/>
      </c>
      <c r="G7817" s="14">
        <f>SUMIFS(Lancamentos!$G:$G,Lancamentos!$C:$C,$A7817,Lancamentos!$E:$E,$C7817,Lancamentos!$B:$B,"ENTRADA")</f>
        <v/>
      </c>
      <c r="H7817" s="14">
        <f>SUMIFS(Lancamentos!$G:$G,Lancamentos!$C:$C,$A7817,Lancamentos!$E:$E,$C7817,Lancamentos!$B:$B,"SAIDA_USO")</f>
        <v/>
      </c>
      <c r="I7817" s="14">
        <f>SUMIFS(Lancamentos!$G:$G,Lancamentos!$C:$C,$A7817,Lancamentos!$E:$E,$C7817,Lancamentos!$B:$B,"SAIDA_DESCARTE")</f>
        <v/>
      </c>
      <c r="J7817" s="14">
        <f>G7817-H7817-I7817</f>
        <v/>
      </c>
      <c r="K7817">
        <f>IF(A7817="","",IF(J7817&lt;=IFERROR(VLOOKUP(A7817,Produtos!$A:$E,5,FALSE),0),"ABAIXO DO MINIMO","OK"))</f>
        <v/>
      </c>
    </row>
    <row r="7818">
      <c r="B7818">
        <f>IFERROR(VLOOKUP(A7818,Produtos!A:B,2,FALSE),"")</f>
        <v/>
      </c>
      <c r="D7818" s="10">
        <f>IFERROR(INDEX(Lotes!$E:$E,MATCH(1,(Lotes!$A:$A=A7818)*(Lotes!$C:$C=C7818),0)),"")</f>
        <v/>
      </c>
      <c r="E7818" s="14">
        <f>IF(D7818="","",D7818-TODAY())</f>
        <v/>
      </c>
      <c r="F7818">
        <f>IF(D7818="","",IF(E7818&lt;0,"VENCIDO",IF(E7818&lt;=30,"VENCE EM &lt;= 30 DIAS",IF(E7818&lt;=60,"ATENCAO (31-60 DIAS)","OK"))))</f>
        <v/>
      </c>
      <c r="G7818" s="14">
        <f>SUMIFS(Lancamentos!$G:$G,Lancamentos!$C:$C,$A7818,Lancamentos!$E:$E,$C7818,Lancamentos!$B:$B,"ENTRADA")</f>
        <v/>
      </c>
      <c r="H7818" s="14">
        <f>SUMIFS(Lancamentos!$G:$G,Lancamentos!$C:$C,$A7818,Lancamentos!$E:$E,$C7818,Lancamentos!$B:$B,"SAIDA_USO")</f>
        <v/>
      </c>
      <c r="I7818" s="14">
        <f>SUMIFS(Lancamentos!$G:$G,Lancamentos!$C:$C,$A7818,Lancamentos!$E:$E,$C7818,Lancamentos!$B:$B,"SAIDA_DESCARTE")</f>
        <v/>
      </c>
      <c r="J7818" s="14">
        <f>G7818-H7818-I7818</f>
        <v/>
      </c>
      <c r="K7818">
        <f>IF(A7818="","",IF(J7818&lt;=IFERROR(VLOOKUP(A7818,Produtos!$A:$E,5,FALSE),0),"ABAIXO DO MINIMO","OK"))</f>
        <v/>
      </c>
    </row>
    <row r="7819">
      <c r="B7819">
        <f>IFERROR(VLOOKUP(A7819,Produtos!A:B,2,FALSE),"")</f>
        <v/>
      </c>
      <c r="D7819" s="10">
        <f>IFERROR(INDEX(Lotes!$E:$E,MATCH(1,(Lotes!$A:$A=A7819)*(Lotes!$C:$C=C7819),0)),"")</f>
        <v/>
      </c>
      <c r="E7819" s="14">
        <f>IF(D7819="","",D7819-TODAY())</f>
        <v/>
      </c>
      <c r="F7819">
        <f>IF(D7819="","",IF(E7819&lt;0,"VENCIDO",IF(E7819&lt;=30,"VENCE EM &lt;= 30 DIAS",IF(E7819&lt;=60,"ATENCAO (31-60 DIAS)","OK"))))</f>
        <v/>
      </c>
      <c r="G7819" s="14">
        <f>SUMIFS(Lancamentos!$G:$G,Lancamentos!$C:$C,$A7819,Lancamentos!$E:$E,$C7819,Lancamentos!$B:$B,"ENTRADA")</f>
        <v/>
      </c>
      <c r="H7819" s="14">
        <f>SUMIFS(Lancamentos!$G:$G,Lancamentos!$C:$C,$A7819,Lancamentos!$E:$E,$C7819,Lancamentos!$B:$B,"SAIDA_USO")</f>
        <v/>
      </c>
      <c r="I7819" s="14">
        <f>SUMIFS(Lancamentos!$G:$G,Lancamentos!$C:$C,$A7819,Lancamentos!$E:$E,$C7819,Lancamentos!$B:$B,"SAIDA_DESCARTE")</f>
        <v/>
      </c>
      <c r="J7819" s="14">
        <f>G7819-H7819-I7819</f>
        <v/>
      </c>
      <c r="K7819">
        <f>IF(A7819="","",IF(J7819&lt;=IFERROR(VLOOKUP(A7819,Produtos!$A:$E,5,FALSE),0),"ABAIXO DO MINIMO","OK"))</f>
        <v/>
      </c>
    </row>
    <row r="7820">
      <c r="B7820">
        <f>IFERROR(VLOOKUP(A7820,Produtos!A:B,2,FALSE),"")</f>
        <v/>
      </c>
      <c r="D7820" s="10">
        <f>IFERROR(INDEX(Lotes!$E:$E,MATCH(1,(Lotes!$A:$A=A7820)*(Lotes!$C:$C=C7820),0)),"")</f>
        <v/>
      </c>
      <c r="E7820" s="14">
        <f>IF(D7820="","",D7820-TODAY())</f>
        <v/>
      </c>
      <c r="F7820">
        <f>IF(D7820="","",IF(E7820&lt;0,"VENCIDO",IF(E7820&lt;=30,"VENCE EM &lt;= 30 DIAS",IF(E7820&lt;=60,"ATENCAO (31-60 DIAS)","OK"))))</f>
        <v/>
      </c>
      <c r="G7820" s="14">
        <f>SUMIFS(Lancamentos!$G:$G,Lancamentos!$C:$C,$A7820,Lancamentos!$E:$E,$C7820,Lancamentos!$B:$B,"ENTRADA")</f>
        <v/>
      </c>
      <c r="H7820" s="14">
        <f>SUMIFS(Lancamentos!$G:$G,Lancamentos!$C:$C,$A7820,Lancamentos!$E:$E,$C7820,Lancamentos!$B:$B,"SAIDA_USO")</f>
        <v/>
      </c>
      <c r="I7820" s="14">
        <f>SUMIFS(Lancamentos!$G:$G,Lancamentos!$C:$C,$A7820,Lancamentos!$E:$E,$C7820,Lancamentos!$B:$B,"SAIDA_DESCARTE")</f>
        <v/>
      </c>
      <c r="J7820" s="14">
        <f>G7820-H7820-I7820</f>
        <v/>
      </c>
      <c r="K7820">
        <f>IF(A7820="","",IF(J7820&lt;=IFERROR(VLOOKUP(A7820,Produtos!$A:$E,5,FALSE),0),"ABAIXO DO MINIMO","OK"))</f>
        <v/>
      </c>
    </row>
    <row r="7821">
      <c r="B7821">
        <f>IFERROR(VLOOKUP(A7821,Produtos!A:B,2,FALSE),"")</f>
        <v/>
      </c>
      <c r="D7821" s="10">
        <f>IFERROR(INDEX(Lotes!$E:$E,MATCH(1,(Lotes!$A:$A=A7821)*(Lotes!$C:$C=C7821),0)),"")</f>
        <v/>
      </c>
      <c r="E7821" s="14">
        <f>IF(D7821="","",D7821-TODAY())</f>
        <v/>
      </c>
      <c r="F7821">
        <f>IF(D7821="","",IF(E7821&lt;0,"VENCIDO",IF(E7821&lt;=30,"VENCE EM &lt;= 30 DIAS",IF(E7821&lt;=60,"ATENCAO (31-60 DIAS)","OK"))))</f>
        <v/>
      </c>
      <c r="G7821" s="14">
        <f>SUMIFS(Lancamentos!$G:$G,Lancamentos!$C:$C,$A7821,Lancamentos!$E:$E,$C7821,Lancamentos!$B:$B,"ENTRADA")</f>
        <v/>
      </c>
      <c r="H7821" s="14">
        <f>SUMIFS(Lancamentos!$G:$G,Lancamentos!$C:$C,$A7821,Lancamentos!$E:$E,$C7821,Lancamentos!$B:$B,"SAIDA_USO")</f>
        <v/>
      </c>
      <c r="I7821" s="14">
        <f>SUMIFS(Lancamentos!$G:$G,Lancamentos!$C:$C,$A7821,Lancamentos!$E:$E,$C7821,Lancamentos!$B:$B,"SAIDA_DESCARTE")</f>
        <v/>
      </c>
      <c r="J7821" s="14">
        <f>G7821-H7821-I7821</f>
        <v/>
      </c>
      <c r="K7821">
        <f>IF(A7821="","",IF(J7821&lt;=IFERROR(VLOOKUP(A7821,Produtos!$A:$E,5,FALSE),0),"ABAIXO DO MINIMO","OK"))</f>
        <v/>
      </c>
    </row>
    <row r="7822">
      <c r="B7822">
        <f>IFERROR(VLOOKUP(A7822,Produtos!A:B,2,FALSE),"")</f>
        <v/>
      </c>
      <c r="D7822" s="10">
        <f>IFERROR(INDEX(Lotes!$E:$E,MATCH(1,(Lotes!$A:$A=A7822)*(Lotes!$C:$C=C7822),0)),"")</f>
        <v/>
      </c>
      <c r="E7822" s="14">
        <f>IF(D7822="","",D7822-TODAY())</f>
        <v/>
      </c>
      <c r="F7822">
        <f>IF(D7822="","",IF(E7822&lt;0,"VENCIDO",IF(E7822&lt;=30,"VENCE EM &lt;= 30 DIAS",IF(E7822&lt;=60,"ATENCAO (31-60 DIAS)","OK"))))</f>
        <v/>
      </c>
      <c r="G7822" s="14">
        <f>SUMIFS(Lancamentos!$G:$G,Lancamentos!$C:$C,$A7822,Lancamentos!$E:$E,$C7822,Lancamentos!$B:$B,"ENTRADA")</f>
        <v/>
      </c>
      <c r="H7822" s="14">
        <f>SUMIFS(Lancamentos!$G:$G,Lancamentos!$C:$C,$A7822,Lancamentos!$E:$E,$C7822,Lancamentos!$B:$B,"SAIDA_USO")</f>
        <v/>
      </c>
      <c r="I7822" s="14">
        <f>SUMIFS(Lancamentos!$G:$G,Lancamentos!$C:$C,$A7822,Lancamentos!$E:$E,$C7822,Lancamentos!$B:$B,"SAIDA_DESCARTE")</f>
        <v/>
      </c>
      <c r="J7822" s="14">
        <f>G7822-H7822-I7822</f>
        <v/>
      </c>
      <c r="K7822">
        <f>IF(A7822="","",IF(J7822&lt;=IFERROR(VLOOKUP(A7822,Produtos!$A:$E,5,FALSE),0),"ABAIXO DO MINIMO","OK"))</f>
        <v/>
      </c>
    </row>
    <row r="7823">
      <c r="B7823">
        <f>IFERROR(VLOOKUP(A7823,Produtos!A:B,2,FALSE),"")</f>
        <v/>
      </c>
      <c r="D7823" s="10">
        <f>IFERROR(INDEX(Lotes!$E:$E,MATCH(1,(Lotes!$A:$A=A7823)*(Lotes!$C:$C=C7823),0)),"")</f>
        <v/>
      </c>
      <c r="E7823" s="14">
        <f>IF(D7823="","",D7823-TODAY())</f>
        <v/>
      </c>
      <c r="F7823">
        <f>IF(D7823="","",IF(E7823&lt;0,"VENCIDO",IF(E7823&lt;=30,"VENCE EM &lt;= 30 DIAS",IF(E7823&lt;=60,"ATENCAO (31-60 DIAS)","OK"))))</f>
        <v/>
      </c>
      <c r="G7823" s="14">
        <f>SUMIFS(Lancamentos!$G:$G,Lancamentos!$C:$C,$A7823,Lancamentos!$E:$E,$C7823,Lancamentos!$B:$B,"ENTRADA")</f>
        <v/>
      </c>
      <c r="H7823" s="14">
        <f>SUMIFS(Lancamentos!$G:$G,Lancamentos!$C:$C,$A7823,Lancamentos!$E:$E,$C7823,Lancamentos!$B:$B,"SAIDA_USO")</f>
        <v/>
      </c>
      <c r="I7823" s="14">
        <f>SUMIFS(Lancamentos!$G:$G,Lancamentos!$C:$C,$A7823,Lancamentos!$E:$E,$C7823,Lancamentos!$B:$B,"SAIDA_DESCARTE")</f>
        <v/>
      </c>
      <c r="J7823" s="14">
        <f>G7823-H7823-I7823</f>
        <v/>
      </c>
      <c r="K7823">
        <f>IF(A7823="","",IF(J7823&lt;=IFERROR(VLOOKUP(A7823,Produtos!$A:$E,5,FALSE),0),"ABAIXO DO MINIMO","OK"))</f>
        <v/>
      </c>
    </row>
    <row r="7824">
      <c r="B7824">
        <f>IFERROR(VLOOKUP(A7824,Produtos!A:B,2,FALSE),"")</f>
        <v/>
      </c>
      <c r="D7824" s="10">
        <f>IFERROR(INDEX(Lotes!$E:$E,MATCH(1,(Lotes!$A:$A=A7824)*(Lotes!$C:$C=C7824),0)),"")</f>
        <v/>
      </c>
      <c r="E7824" s="14">
        <f>IF(D7824="","",D7824-TODAY())</f>
        <v/>
      </c>
      <c r="F7824">
        <f>IF(D7824="","",IF(E7824&lt;0,"VENCIDO",IF(E7824&lt;=30,"VENCE EM &lt;= 30 DIAS",IF(E7824&lt;=60,"ATENCAO (31-60 DIAS)","OK"))))</f>
        <v/>
      </c>
      <c r="G7824" s="14">
        <f>SUMIFS(Lancamentos!$G:$G,Lancamentos!$C:$C,$A7824,Lancamentos!$E:$E,$C7824,Lancamentos!$B:$B,"ENTRADA")</f>
        <v/>
      </c>
      <c r="H7824" s="14">
        <f>SUMIFS(Lancamentos!$G:$G,Lancamentos!$C:$C,$A7824,Lancamentos!$E:$E,$C7824,Lancamentos!$B:$B,"SAIDA_USO")</f>
        <v/>
      </c>
      <c r="I7824" s="14">
        <f>SUMIFS(Lancamentos!$G:$G,Lancamentos!$C:$C,$A7824,Lancamentos!$E:$E,$C7824,Lancamentos!$B:$B,"SAIDA_DESCARTE")</f>
        <v/>
      </c>
      <c r="J7824" s="14">
        <f>G7824-H7824-I7824</f>
        <v/>
      </c>
      <c r="K7824">
        <f>IF(A7824="","",IF(J7824&lt;=IFERROR(VLOOKUP(A7824,Produtos!$A:$E,5,FALSE),0),"ABAIXO DO MINIMO","OK"))</f>
        <v/>
      </c>
    </row>
    <row r="7825">
      <c r="B7825">
        <f>IFERROR(VLOOKUP(A7825,Produtos!A:B,2,FALSE),"")</f>
        <v/>
      </c>
      <c r="D7825" s="10">
        <f>IFERROR(INDEX(Lotes!$E:$E,MATCH(1,(Lotes!$A:$A=A7825)*(Lotes!$C:$C=C7825),0)),"")</f>
        <v/>
      </c>
      <c r="E7825" s="14">
        <f>IF(D7825="","",D7825-TODAY())</f>
        <v/>
      </c>
      <c r="F7825">
        <f>IF(D7825="","",IF(E7825&lt;0,"VENCIDO",IF(E7825&lt;=30,"VENCE EM &lt;= 30 DIAS",IF(E7825&lt;=60,"ATENCAO (31-60 DIAS)","OK"))))</f>
        <v/>
      </c>
      <c r="G7825" s="14">
        <f>SUMIFS(Lancamentos!$G:$G,Lancamentos!$C:$C,$A7825,Lancamentos!$E:$E,$C7825,Lancamentos!$B:$B,"ENTRADA")</f>
        <v/>
      </c>
      <c r="H7825" s="14">
        <f>SUMIFS(Lancamentos!$G:$G,Lancamentos!$C:$C,$A7825,Lancamentos!$E:$E,$C7825,Lancamentos!$B:$B,"SAIDA_USO")</f>
        <v/>
      </c>
      <c r="I7825" s="14">
        <f>SUMIFS(Lancamentos!$G:$G,Lancamentos!$C:$C,$A7825,Lancamentos!$E:$E,$C7825,Lancamentos!$B:$B,"SAIDA_DESCARTE")</f>
        <v/>
      </c>
      <c r="J7825" s="14">
        <f>G7825-H7825-I7825</f>
        <v/>
      </c>
      <c r="K7825">
        <f>IF(A7825="","",IF(J7825&lt;=IFERROR(VLOOKUP(A7825,Produtos!$A:$E,5,FALSE),0),"ABAIXO DO MINIMO","OK"))</f>
        <v/>
      </c>
    </row>
    <row r="7826">
      <c r="B7826">
        <f>IFERROR(VLOOKUP(A7826,Produtos!A:B,2,FALSE),"")</f>
        <v/>
      </c>
      <c r="D7826" s="10">
        <f>IFERROR(INDEX(Lotes!$E:$E,MATCH(1,(Lotes!$A:$A=A7826)*(Lotes!$C:$C=C7826),0)),"")</f>
        <v/>
      </c>
      <c r="E7826" s="14">
        <f>IF(D7826="","",D7826-TODAY())</f>
        <v/>
      </c>
      <c r="F7826">
        <f>IF(D7826="","",IF(E7826&lt;0,"VENCIDO",IF(E7826&lt;=30,"VENCE EM &lt;= 30 DIAS",IF(E7826&lt;=60,"ATENCAO (31-60 DIAS)","OK"))))</f>
        <v/>
      </c>
      <c r="G7826" s="14">
        <f>SUMIFS(Lancamentos!$G:$G,Lancamentos!$C:$C,$A7826,Lancamentos!$E:$E,$C7826,Lancamentos!$B:$B,"ENTRADA")</f>
        <v/>
      </c>
      <c r="H7826" s="14">
        <f>SUMIFS(Lancamentos!$G:$G,Lancamentos!$C:$C,$A7826,Lancamentos!$E:$E,$C7826,Lancamentos!$B:$B,"SAIDA_USO")</f>
        <v/>
      </c>
      <c r="I7826" s="14">
        <f>SUMIFS(Lancamentos!$G:$G,Lancamentos!$C:$C,$A7826,Lancamentos!$E:$E,$C7826,Lancamentos!$B:$B,"SAIDA_DESCARTE")</f>
        <v/>
      </c>
      <c r="J7826" s="14">
        <f>G7826-H7826-I7826</f>
        <v/>
      </c>
      <c r="K7826">
        <f>IF(A7826="","",IF(J7826&lt;=IFERROR(VLOOKUP(A7826,Produtos!$A:$E,5,FALSE),0),"ABAIXO DO MINIMO","OK"))</f>
        <v/>
      </c>
    </row>
    <row r="7827">
      <c r="B7827">
        <f>IFERROR(VLOOKUP(A7827,Produtos!A:B,2,FALSE),"")</f>
        <v/>
      </c>
      <c r="D7827" s="10">
        <f>IFERROR(INDEX(Lotes!$E:$E,MATCH(1,(Lotes!$A:$A=A7827)*(Lotes!$C:$C=C7827),0)),"")</f>
        <v/>
      </c>
      <c r="E7827" s="14">
        <f>IF(D7827="","",D7827-TODAY())</f>
        <v/>
      </c>
      <c r="F7827">
        <f>IF(D7827="","",IF(E7827&lt;0,"VENCIDO",IF(E7827&lt;=30,"VENCE EM &lt;= 30 DIAS",IF(E7827&lt;=60,"ATENCAO (31-60 DIAS)","OK"))))</f>
        <v/>
      </c>
      <c r="G7827" s="14">
        <f>SUMIFS(Lancamentos!$G:$G,Lancamentos!$C:$C,$A7827,Lancamentos!$E:$E,$C7827,Lancamentos!$B:$B,"ENTRADA")</f>
        <v/>
      </c>
      <c r="H7827" s="14">
        <f>SUMIFS(Lancamentos!$G:$G,Lancamentos!$C:$C,$A7827,Lancamentos!$E:$E,$C7827,Lancamentos!$B:$B,"SAIDA_USO")</f>
        <v/>
      </c>
      <c r="I7827" s="14">
        <f>SUMIFS(Lancamentos!$G:$G,Lancamentos!$C:$C,$A7827,Lancamentos!$E:$E,$C7827,Lancamentos!$B:$B,"SAIDA_DESCARTE")</f>
        <v/>
      </c>
      <c r="J7827" s="14">
        <f>G7827-H7827-I7827</f>
        <v/>
      </c>
      <c r="K7827">
        <f>IF(A7827="","",IF(J7827&lt;=IFERROR(VLOOKUP(A7827,Produtos!$A:$E,5,FALSE),0),"ABAIXO DO MINIMO","OK"))</f>
        <v/>
      </c>
    </row>
    <row r="7828">
      <c r="B7828">
        <f>IFERROR(VLOOKUP(A7828,Produtos!A:B,2,FALSE),"")</f>
        <v/>
      </c>
      <c r="D7828" s="10">
        <f>IFERROR(INDEX(Lotes!$E:$E,MATCH(1,(Lotes!$A:$A=A7828)*(Lotes!$C:$C=C7828),0)),"")</f>
        <v/>
      </c>
      <c r="E7828" s="14">
        <f>IF(D7828="","",D7828-TODAY())</f>
        <v/>
      </c>
      <c r="F7828">
        <f>IF(D7828="","",IF(E7828&lt;0,"VENCIDO",IF(E7828&lt;=30,"VENCE EM &lt;= 30 DIAS",IF(E7828&lt;=60,"ATENCAO (31-60 DIAS)","OK"))))</f>
        <v/>
      </c>
      <c r="G7828" s="14">
        <f>SUMIFS(Lancamentos!$G:$G,Lancamentos!$C:$C,$A7828,Lancamentos!$E:$E,$C7828,Lancamentos!$B:$B,"ENTRADA")</f>
        <v/>
      </c>
      <c r="H7828" s="14">
        <f>SUMIFS(Lancamentos!$G:$G,Lancamentos!$C:$C,$A7828,Lancamentos!$E:$E,$C7828,Lancamentos!$B:$B,"SAIDA_USO")</f>
        <v/>
      </c>
      <c r="I7828" s="14">
        <f>SUMIFS(Lancamentos!$G:$G,Lancamentos!$C:$C,$A7828,Lancamentos!$E:$E,$C7828,Lancamentos!$B:$B,"SAIDA_DESCARTE")</f>
        <v/>
      </c>
      <c r="J7828" s="14">
        <f>G7828-H7828-I7828</f>
        <v/>
      </c>
      <c r="K7828">
        <f>IF(A7828="","",IF(J7828&lt;=IFERROR(VLOOKUP(A7828,Produtos!$A:$E,5,FALSE),0),"ABAIXO DO MINIMO","OK"))</f>
        <v/>
      </c>
    </row>
    <row r="7829">
      <c r="B7829">
        <f>IFERROR(VLOOKUP(A7829,Produtos!A:B,2,FALSE),"")</f>
        <v/>
      </c>
      <c r="D7829" s="10">
        <f>IFERROR(INDEX(Lotes!$E:$E,MATCH(1,(Lotes!$A:$A=A7829)*(Lotes!$C:$C=C7829),0)),"")</f>
        <v/>
      </c>
      <c r="E7829" s="14">
        <f>IF(D7829="","",D7829-TODAY())</f>
        <v/>
      </c>
      <c r="F7829">
        <f>IF(D7829="","",IF(E7829&lt;0,"VENCIDO",IF(E7829&lt;=30,"VENCE EM &lt;= 30 DIAS",IF(E7829&lt;=60,"ATENCAO (31-60 DIAS)","OK"))))</f>
        <v/>
      </c>
      <c r="G7829" s="14">
        <f>SUMIFS(Lancamentos!$G:$G,Lancamentos!$C:$C,$A7829,Lancamentos!$E:$E,$C7829,Lancamentos!$B:$B,"ENTRADA")</f>
        <v/>
      </c>
      <c r="H7829" s="14">
        <f>SUMIFS(Lancamentos!$G:$G,Lancamentos!$C:$C,$A7829,Lancamentos!$E:$E,$C7829,Lancamentos!$B:$B,"SAIDA_USO")</f>
        <v/>
      </c>
      <c r="I7829" s="14">
        <f>SUMIFS(Lancamentos!$G:$G,Lancamentos!$C:$C,$A7829,Lancamentos!$E:$E,$C7829,Lancamentos!$B:$B,"SAIDA_DESCARTE")</f>
        <v/>
      </c>
      <c r="J7829" s="14">
        <f>G7829-H7829-I7829</f>
        <v/>
      </c>
      <c r="K7829">
        <f>IF(A7829="","",IF(J7829&lt;=IFERROR(VLOOKUP(A7829,Produtos!$A:$E,5,FALSE),0),"ABAIXO DO MINIMO","OK"))</f>
        <v/>
      </c>
    </row>
    <row r="7830">
      <c r="B7830">
        <f>IFERROR(VLOOKUP(A7830,Produtos!A:B,2,FALSE),"")</f>
        <v/>
      </c>
      <c r="D7830" s="10">
        <f>IFERROR(INDEX(Lotes!$E:$E,MATCH(1,(Lotes!$A:$A=A7830)*(Lotes!$C:$C=C7830),0)),"")</f>
        <v/>
      </c>
      <c r="E7830" s="14">
        <f>IF(D7830="","",D7830-TODAY())</f>
        <v/>
      </c>
      <c r="F7830">
        <f>IF(D7830="","",IF(E7830&lt;0,"VENCIDO",IF(E7830&lt;=30,"VENCE EM &lt;= 30 DIAS",IF(E7830&lt;=60,"ATENCAO (31-60 DIAS)","OK"))))</f>
        <v/>
      </c>
      <c r="G7830" s="14">
        <f>SUMIFS(Lancamentos!$G:$G,Lancamentos!$C:$C,$A7830,Lancamentos!$E:$E,$C7830,Lancamentos!$B:$B,"ENTRADA")</f>
        <v/>
      </c>
      <c r="H7830" s="14">
        <f>SUMIFS(Lancamentos!$G:$G,Lancamentos!$C:$C,$A7830,Lancamentos!$E:$E,$C7830,Lancamentos!$B:$B,"SAIDA_USO")</f>
        <v/>
      </c>
      <c r="I7830" s="14">
        <f>SUMIFS(Lancamentos!$G:$G,Lancamentos!$C:$C,$A7830,Lancamentos!$E:$E,$C7830,Lancamentos!$B:$B,"SAIDA_DESCARTE")</f>
        <v/>
      </c>
      <c r="J7830" s="14">
        <f>G7830-H7830-I7830</f>
        <v/>
      </c>
      <c r="K7830">
        <f>IF(A7830="","",IF(J7830&lt;=IFERROR(VLOOKUP(A7830,Produtos!$A:$E,5,FALSE),0),"ABAIXO DO MINIMO","OK"))</f>
        <v/>
      </c>
    </row>
    <row r="7831">
      <c r="B7831">
        <f>IFERROR(VLOOKUP(A7831,Produtos!A:B,2,FALSE),"")</f>
        <v/>
      </c>
      <c r="D7831" s="10">
        <f>IFERROR(INDEX(Lotes!$E:$E,MATCH(1,(Lotes!$A:$A=A7831)*(Lotes!$C:$C=C7831),0)),"")</f>
        <v/>
      </c>
      <c r="E7831" s="14">
        <f>IF(D7831="","",D7831-TODAY())</f>
        <v/>
      </c>
      <c r="F7831">
        <f>IF(D7831="","",IF(E7831&lt;0,"VENCIDO",IF(E7831&lt;=30,"VENCE EM &lt;= 30 DIAS",IF(E7831&lt;=60,"ATENCAO (31-60 DIAS)","OK"))))</f>
        <v/>
      </c>
      <c r="G7831" s="14">
        <f>SUMIFS(Lancamentos!$G:$G,Lancamentos!$C:$C,$A7831,Lancamentos!$E:$E,$C7831,Lancamentos!$B:$B,"ENTRADA")</f>
        <v/>
      </c>
      <c r="H7831" s="14">
        <f>SUMIFS(Lancamentos!$G:$G,Lancamentos!$C:$C,$A7831,Lancamentos!$E:$E,$C7831,Lancamentos!$B:$B,"SAIDA_USO")</f>
        <v/>
      </c>
      <c r="I7831" s="14">
        <f>SUMIFS(Lancamentos!$G:$G,Lancamentos!$C:$C,$A7831,Lancamentos!$E:$E,$C7831,Lancamentos!$B:$B,"SAIDA_DESCARTE")</f>
        <v/>
      </c>
      <c r="J7831" s="14">
        <f>G7831-H7831-I7831</f>
        <v/>
      </c>
      <c r="K7831">
        <f>IF(A7831="","",IF(J7831&lt;=IFERROR(VLOOKUP(A7831,Produtos!$A:$E,5,FALSE),0),"ABAIXO DO MINIMO","OK"))</f>
        <v/>
      </c>
    </row>
    <row r="7832">
      <c r="B7832">
        <f>IFERROR(VLOOKUP(A7832,Produtos!A:B,2,FALSE),"")</f>
        <v/>
      </c>
      <c r="D7832" s="10">
        <f>IFERROR(INDEX(Lotes!$E:$E,MATCH(1,(Lotes!$A:$A=A7832)*(Lotes!$C:$C=C7832),0)),"")</f>
        <v/>
      </c>
      <c r="E7832" s="14">
        <f>IF(D7832="","",D7832-TODAY())</f>
        <v/>
      </c>
      <c r="F7832">
        <f>IF(D7832="","",IF(E7832&lt;0,"VENCIDO",IF(E7832&lt;=30,"VENCE EM &lt;= 30 DIAS",IF(E7832&lt;=60,"ATENCAO (31-60 DIAS)","OK"))))</f>
        <v/>
      </c>
      <c r="G7832" s="14">
        <f>SUMIFS(Lancamentos!$G:$G,Lancamentos!$C:$C,$A7832,Lancamentos!$E:$E,$C7832,Lancamentos!$B:$B,"ENTRADA")</f>
        <v/>
      </c>
      <c r="H7832" s="14">
        <f>SUMIFS(Lancamentos!$G:$G,Lancamentos!$C:$C,$A7832,Lancamentos!$E:$E,$C7832,Lancamentos!$B:$B,"SAIDA_USO")</f>
        <v/>
      </c>
      <c r="I7832" s="14">
        <f>SUMIFS(Lancamentos!$G:$G,Lancamentos!$C:$C,$A7832,Lancamentos!$E:$E,$C7832,Lancamentos!$B:$B,"SAIDA_DESCARTE")</f>
        <v/>
      </c>
      <c r="J7832" s="14">
        <f>G7832-H7832-I7832</f>
        <v/>
      </c>
      <c r="K7832">
        <f>IF(A7832="","",IF(J7832&lt;=IFERROR(VLOOKUP(A7832,Produtos!$A:$E,5,FALSE),0),"ABAIXO DO MINIMO","OK"))</f>
        <v/>
      </c>
    </row>
    <row r="7833">
      <c r="B7833">
        <f>IFERROR(VLOOKUP(A7833,Produtos!A:B,2,FALSE),"")</f>
        <v/>
      </c>
      <c r="D7833" s="10">
        <f>IFERROR(INDEX(Lotes!$E:$E,MATCH(1,(Lotes!$A:$A=A7833)*(Lotes!$C:$C=C7833),0)),"")</f>
        <v/>
      </c>
      <c r="E7833" s="14">
        <f>IF(D7833="","",D7833-TODAY())</f>
        <v/>
      </c>
      <c r="F7833">
        <f>IF(D7833="","",IF(E7833&lt;0,"VENCIDO",IF(E7833&lt;=30,"VENCE EM &lt;= 30 DIAS",IF(E7833&lt;=60,"ATENCAO (31-60 DIAS)","OK"))))</f>
        <v/>
      </c>
      <c r="G7833" s="14">
        <f>SUMIFS(Lancamentos!$G:$G,Lancamentos!$C:$C,$A7833,Lancamentos!$E:$E,$C7833,Lancamentos!$B:$B,"ENTRADA")</f>
        <v/>
      </c>
      <c r="H7833" s="14">
        <f>SUMIFS(Lancamentos!$G:$G,Lancamentos!$C:$C,$A7833,Lancamentos!$E:$E,$C7833,Lancamentos!$B:$B,"SAIDA_USO")</f>
        <v/>
      </c>
      <c r="I7833" s="14">
        <f>SUMIFS(Lancamentos!$G:$G,Lancamentos!$C:$C,$A7833,Lancamentos!$E:$E,$C7833,Lancamentos!$B:$B,"SAIDA_DESCARTE")</f>
        <v/>
      </c>
      <c r="J7833" s="14">
        <f>G7833-H7833-I7833</f>
        <v/>
      </c>
      <c r="K7833">
        <f>IF(A7833="","",IF(J7833&lt;=IFERROR(VLOOKUP(A7833,Produtos!$A:$E,5,FALSE),0),"ABAIXO DO MINIMO","OK"))</f>
        <v/>
      </c>
    </row>
    <row r="7834">
      <c r="B7834">
        <f>IFERROR(VLOOKUP(A7834,Produtos!A:B,2,FALSE),"")</f>
        <v/>
      </c>
      <c r="D7834" s="10">
        <f>IFERROR(INDEX(Lotes!$E:$E,MATCH(1,(Lotes!$A:$A=A7834)*(Lotes!$C:$C=C7834),0)),"")</f>
        <v/>
      </c>
      <c r="E7834" s="14">
        <f>IF(D7834="","",D7834-TODAY())</f>
        <v/>
      </c>
      <c r="F7834">
        <f>IF(D7834="","",IF(E7834&lt;0,"VENCIDO",IF(E7834&lt;=30,"VENCE EM &lt;= 30 DIAS",IF(E7834&lt;=60,"ATENCAO (31-60 DIAS)","OK"))))</f>
        <v/>
      </c>
      <c r="G7834" s="14">
        <f>SUMIFS(Lancamentos!$G:$G,Lancamentos!$C:$C,$A7834,Lancamentos!$E:$E,$C7834,Lancamentos!$B:$B,"ENTRADA")</f>
        <v/>
      </c>
      <c r="H7834" s="14">
        <f>SUMIFS(Lancamentos!$G:$G,Lancamentos!$C:$C,$A7834,Lancamentos!$E:$E,$C7834,Lancamentos!$B:$B,"SAIDA_USO")</f>
        <v/>
      </c>
      <c r="I7834" s="14">
        <f>SUMIFS(Lancamentos!$G:$G,Lancamentos!$C:$C,$A7834,Lancamentos!$E:$E,$C7834,Lancamentos!$B:$B,"SAIDA_DESCARTE")</f>
        <v/>
      </c>
      <c r="J7834" s="14">
        <f>G7834-H7834-I7834</f>
        <v/>
      </c>
      <c r="K7834">
        <f>IF(A7834="","",IF(J7834&lt;=IFERROR(VLOOKUP(A7834,Produtos!$A:$E,5,FALSE),0),"ABAIXO DO MINIMO","OK"))</f>
        <v/>
      </c>
    </row>
    <row r="7835">
      <c r="B7835">
        <f>IFERROR(VLOOKUP(A7835,Produtos!A:B,2,FALSE),"")</f>
        <v/>
      </c>
      <c r="D7835" s="10">
        <f>IFERROR(INDEX(Lotes!$E:$E,MATCH(1,(Lotes!$A:$A=A7835)*(Lotes!$C:$C=C7835),0)),"")</f>
        <v/>
      </c>
      <c r="E7835" s="14">
        <f>IF(D7835="","",D7835-TODAY())</f>
        <v/>
      </c>
      <c r="F7835">
        <f>IF(D7835="","",IF(E7835&lt;0,"VENCIDO",IF(E7835&lt;=30,"VENCE EM &lt;= 30 DIAS",IF(E7835&lt;=60,"ATENCAO (31-60 DIAS)","OK"))))</f>
        <v/>
      </c>
      <c r="G7835" s="14">
        <f>SUMIFS(Lancamentos!$G:$G,Lancamentos!$C:$C,$A7835,Lancamentos!$E:$E,$C7835,Lancamentos!$B:$B,"ENTRADA")</f>
        <v/>
      </c>
      <c r="H7835" s="14">
        <f>SUMIFS(Lancamentos!$G:$G,Lancamentos!$C:$C,$A7835,Lancamentos!$E:$E,$C7835,Lancamentos!$B:$B,"SAIDA_USO")</f>
        <v/>
      </c>
      <c r="I7835" s="14">
        <f>SUMIFS(Lancamentos!$G:$G,Lancamentos!$C:$C,$A7835,Lancamentos!$E:$E,$C7835,Lancamentos!$B:$B,"SAIDA_DESCARTE")</f>
        <v/>
      </c>
      <c r="J7835" s="14">
        <f>G7835-H7835-I7835</f>
        <v/>
      </c>
      <c r="K7835">
        <f>IF(A7835="","",IF(J7835&lt;=IFERROR(VLOOKUP(A7835,Produtos!$A:$E,5,FALSE),0),"ABAIXO DO MINIMO","OK"))</f>
        <v/>
      </c>
    </row>
    <row r="7836">
      <c r="B7836">
        <f>IFERROR(VLOOKUP(A7836,Produtos!A:B,2,FALSE),"")</f>
        <v/>
      </c>
      <c r="D7836" s="10">
        <f>IFERROR(INDEX(Lotes!$E:$E,MATCH(1,(Lotes!$A:$A=A7836)*(Lotes!$C:$C=C7836),0)),"")</f>
        <v/>
      </c>
      <c r="E7836" s="14">
        <f>IF(D7836="","",D7836-TODAY())</f>
        <v/>
      </c>
      <c r="F7836">
        <f>IF(D7836="","",IF(E7836&lt;0,"VENCIDO",IF(E7836&lt;=30,"VENCE EM &lt;= 30 DIAS",IF(E7836&lt;=60,"ATENCAO (31-60 DIAS)","OK"))))</f>
        <v/>
      </c>
      <c r="G7836" s="14">
        <f>SUMIFS(Lancamentos!$G:$G,Lancamentos!$C:$C,$A7836,Lancamentos!$E:$E,$C7836,Lancamentos!$B:$B,"ENTRADA")</f>
        <v/>
      </c>
      <c r="H7836" s="14">
        <f>SUMIFS(Lancamentos!$G:$G,Lancamentos!$C:$C,$A7836,Lancamentos!$E:$E,$C7836,Lancamentos!$B:$B,"SAIDA_USO")</f>
        <v/>
      </c>
      <c r="I7836" s="14">
        <f>SUMIFS(Lancamentos!$G:$G,Lancamentos!$C:$C,$A7836,Lancamentos!$E:$E,$C7836,Lancamentos!$B:$B,"SAIDA_DESCARTE")</f>
        <v/>
      </c>
      <c r="J7836" s="14">
        <f>G7836-H7836-I7836</f>
        <v/>
      </c>
      <c r="K7836">
        <f>IF(A7836="","",IF(J7836&lt;=IFERROR(VLOOKUP(A7836,Produtos!$A:$E,5,FALSE),0),"ABAIXO DO MINIMO","OK"))</f>
        <v/>
      </c>
    </row>
    <row r="7837">
      <c r="B7837">
        <f>IFERROR(VLOOKUP(A7837,Produtos!A:B,2,FALSE),"")</f>
        <v/>
      </c>
      <c r="D7837" s="10">
        <f>IFERROR(INDEX(Lotes!$E:$E,MATCH(1,(Lotes!$A:$A=A7837)*(Lotes!$C:$C=C7837),0)),"")</f>
        <v/>
      </c>
      <c r="E7837" s="14">
        <f>IF(D7837="","",D7837-TODAY())</f>
        <v/>
      </c>
      <c r="F7837">
        <f>IF(D7837="","",IF(E7837&lt;0,"VENCIDO",IF(E7837&lt;=30,"VENCE EM &lt;= 30 DIAS",IF(E7837&lt;=60,"ATENCAO (31-60 DIAS)","OK"))))</f>
        <v/>
      </c>
      <c r="G7837" s="14">
        <f>SUMIFS(Lancamentos!$G:$G,Lancamentos!$C:$C,$A7837,Lancamentos!$E:$E,$C7837,Lancamentos!$B:$B,"ENTRADA")</f>
        <v/>
      </c>
      <c r="H7837" s="14">
        <f>SUMIFS(Lancamentos!$G:$G,Lancamentos!$C:$C,$A7837,Lancamentos!$E:$E,$C7837,Lancamentos!$B:$B,"SAIDA_USO")</f>
        <v/>
      </c>
      <c r="I7837" s="14">
        <f>SUMIFS(Lancamentos!$G:$G,Lancamentos!$C:$C,$A7837,Lancamentos!$E:$E,$C7837,Lancamentos!$B:$B,"SAIDA_DESCARTE")</f>
        <v/>
      </c>
      <c r="J7837" s="14">
        <f>G7837-H7837-I7837</f>
        <v/>
      </c>
      <c r="K7837">
        <f>IF(A7837="","",IF(J7837&lt;=IFERROR(VLOOKUP(A7837,Produtos!$A:$E,5,FALSE),0),"ABAIXO DO MINIMO","OK"))</f>
        <v/>
      </c>
    </row>
    <row r="7838">
      <c r="B7838">
        <f>IFERROR(VLOOKUP(A7838,Produtos!A:B,2,FALSE),"")</f>
        <v/>
      </c>
      <c r="D7838" s="10">
        <f>IFERROR(INDEX(Lotes!$E:$E,MATCH(1,(Lotes!$A:$A=A7838)*(Lotes!$C:$C=C7838),0)),"")</f>
        <v/>
      </c>
      <c r="E7838" s="14">
        <f>IF(D7838="","",D7838-TODAY())</f>
        <v/>
      </c>
      <c r="F7838">
        <f>IF(D7838="","",IF(E7838&lt;0,"VENCIDO",IF(E7838&lt;=30,"VENCE EM &lt;= 30 DIAS",IF(E7838&lt;=60,"ATENCAO (31-60 DIAS)","OK"))))</f>
        <v/>
      </c>
      <c r="G7838" s="14">
        <f>SUMIFS(Lancamentos!$G:$G,Lancamentos!$C:$C,$A7838,Lancamentos!$E:$E,$C7838,Lancamentos!$B:$B,"ENTRADA")</f>
        <v/>
      </c>
      <c r="H7838" s="14">
        <f>SUMIFS(Lancamentos!$G:$G,Lancamentos!$C:$C,$A7838,Lancamentos!$E:$E,$C7838,Lancamentos!$B:$B,"SAIDA_USO")</f>
        <v/>
      </c>
      <c r="I7838" s="14">
        <f>SUMIFS(Lancamentos!$G:$G,Lancamentos!$C:$C,$A7838,Lancamentos!$E:$E,$C7838,Lancamentos!$B:$B,"SAIDA_DESCARTE")</f>
        <v/>
      </c>
      <c r="J7838" s="14">
        <f>G7838-H7838-I7838</f>
        <v/>
      </c>
      <c r="K7838">
        <f>IF(A7838="","",IF(J7838&lt;=IFERROR(VLOOKUP(A7838,Produtos!$A:$E,5,FALSE),0),"ABAIXO DO MINIMO","OK"))</f>
        <v/>
      </c>
    </row>
    <row r="7839">
      <c r="B7839">
        <f>IFERROR(VLOOKUP(A7839,Produtos!A:B,2,FALSE),"")</f>
        <v/>
      </c>
      <c r="D7839" s="10">
        <f>IFERROR(INDEX(Lotes!$E:$E,MATCH(1,(Lotes!$A:$A=A7839)*(Lotes!$C:$C=C7839),0)),"")</f>
        <v/>
      </c>
      <c r="E7839" s="14">
        <f>IF(D7839="","",D7839-TODAY())</f>
        <v/>
      </c>
      <c r="F7839">
        <f>IF(D7839="","",IF(E7839&lt;0,"VENCIDO",IF(E7839&lt;=30,"VENCE EM &lt;= 30 DIAS",IF(E7839&lt;=60,"ATENCAO (31-60 DIAS)","OK"))))</f>
        <v/>
      </c>
      <c r="G7839" s="14">
        <f>SUMIFS(Lancamentos!$G:$G,Lancamentos!$C:$C,$A7839,Lancamentos!$E:$E,$C7839,Lancamentos!$B:$B,"ENTRADA")</f>
        <v/>
      </c>
      <c r="H7839" s="14">
        <f>SUMIFS(Lancamentos!$G:$G,Lancamentos!$C:$C,$A7839,Lancamentos!$E:$E,$C7839,Lancamentos!$B:$B,"SAIDA_USO")</f>
        <v/>
      </c>
      <c r="I7839" s="14">
        <f>SUMIFS(Lancamentos!$G:$G,Lancamentos!$C:$C,$A7839,Lancamentos!$E:$E,$C7839,Lancamentos!$B:$B,"SAIDA_DESCARTE")</f>
        <v/>
      </c>
      <c r="J7839" s="14">
        <f>G7839-H7839-I7839</f>
        <v/>
      </c>
      <c r="K7839">
        <f>IF(A7839="","",IF(J7839&lt;=IFERROR(VLOOKUP(A7839,Produtos!$A:$E,5,FALSE),0),"ABAIXO DO MINIMO","OK"))</f>
        <v/>
      </c>
    </row>
    <row r="7840">
      <c r="B7840">
        <f>IFERROR(VLOOKUP(A7840,Produtos!A:B,2,FALSE),"")</f>
        <v/>
      </c>
      <c r="D7840" s="10">
        <f>IFERROR(INDEX(Lotes!$E:$E,MATCH(1,(Lotes!$A:$A=A7840)*(Lotes!$C:$C=C7840),0)),"")</f>
        <v/>
      </c>
      <c r="E7840" s="14">
        <f>IF(D7840="","",D7840-TODAY())</f>
        <v/>
      </c>
      <c r="F7840">
        <f>IF(D7840="","",IF(E7840&lt;0,"VENCIDO",IF(E7840&lt;=30,"VENCE EM &lt;= 30 DIAS",IF(E7840&lt;=60,"ATENCAO (31-60 DIAS)","OK"))))</f>
        <v/>
      </c>
      <c r="G7840" s="14">
        <f>SUMIFS(Lancamentos!$G:$G,Lancamentos!$C:$C,$A7840,Lancamentos!$E:$E,$C7840,Lancamentos!$B:$B,"ENTRADA")</f>
        <v/>
      </c>
      <c r="H7840" s="14">
        <f>SUMIFS(Lancamentos!$G:$G,Lancamentos!$C:$C,$A7840,Lancamentos!$E:$E,$C7840,Lancamentos!$B:$B,"SAIDA_USO")</f>
        <v/>
      </c>
      <c r="I7840" s="14">
        <f>SUMIFS(Lancamentos!$G:$G,Lancamentos!$C:$C,$A7840,Lancamentos!$E:$E,$C7840,Lancamentos!$B:$B,"SAIDA_DESCARTE")</f>
        <v/>
      </c>
      <c r="J7840" s="14">
        <f>G7840-H7840-I7840</f>
        <v/>
      </c>
      <c r="K7840">
        <f>IF(A7840="","",IF(J7840&lt;=IFERROR(VLOOKUP(A7840,Produtos!$A:$E,5,FALSE),0),"ABAIXO DO MINIMO","OK"))</f>
        <v/>
      </c>
    </row>
    <row r="7841">
      <c r="B7841">
        <f>IFERROR(VLOOKUP(A7841,Produtos!A:B,2,FALSE),"")</f>
        <v/>
      </c>
      <c r="D7841" s="10">
        <f>IFERROR(INDEX(Lotes!$E:$E,MATCH(1,(Lotes!$A:$A=A7841)*(Lotes!$C:$C=C7841),0)),"")</f>
        <v/>
      </c>
      <c r="E7841" s="14">
        <f>IF(D7841="","",D7841-TODAY())</f>
        <v/>
      </c>
      <c r="F7841">
        <f>IF(D7841="","",IF(E7841&lt;0,"VENCIDO",IF(E7841&lt;=30,"VENCE EM &lt;= 30 DIAS",IF(E7841&lt;=60,"ATENCAO (31-60 DIAS)","OK"))))</f>
        <v/>
      </c>
      <c r="G7841" s="14">
        <f>SUMIFS(Lancamentos!$G:$G,Lancamentos!$C:$C,$A7841,Lancamentos!$E:$E,$C7841,Lancamentos!$B:$B,"ENTRADA")</f>
        <v/>
      </c>
      <c r="H7841" s="14">
        <f>SUMIFS(Lancamentos!$G:$G,Lancamentos!$C:$C,$A7841,Lancamentos!$E:$E,$C7841,Lancamentos!$B:$B,"SAIDA_USO")</f>
        <v/>
      </c>
      <c r="I7841" s="14">
        <f>SUMIFS(Lancamentos!$G:$G,Lancamentos!$C:$C,$A7841,Lancamentos!$E:$E,$C7841,Lancamentos!$B:$B,"SAIDA_DESCARTE")</f>
        <v/>
      </c>
      <c r="J7841" s="14">
        <f>G7841-H7841-I7841</f>
        <v/>
      </c>
      <c r="K7841">
        <f>IF(A7841="","",IF(J7841&lt;=IFERROR(VLOOKUP(A7841,Produtos!$A:$E,5,FALSE),0),"ABAIXO DO MINIMO","OK"))</f>
        <v/>
      </c>
    </row>
    <row r="7842">
      <c r="B7842">
        <f>IFERROR(VLOOKUP(A7842,Produtos!A:B,2,FALSE),"")</f>
        <v/>
      </c>
      <c r="D7842" s="10">
        <f>IFERROR(INDEX(Lotes!$E:$E,MATCH(1,(Lotes!$A:$A=A7842)*(Lotes!$C:$C=C7842),0)),"")</f>
        <v/>
      </c>
      <c r="E7842" s="14">
        <f>IF(D7842="","",D7842-TODAY())</f>
        <v/>
      </c>
      <c r="F7842">
        <f>IF(D7842="","",IF(E7842&lt;0,"VENCIDO",IF(E7842&lt;=30,"VENCE EM &lt;= 30 DIAS",IF(E7842&lt;=60,"ATENCAO (31-60 DIAS)","OK"))))</f>
        <v/>
      </c>
      <c r="G7842" s="14">
        <f>SUMIFS(Lancamentos!$G:$G,Lancamentos!$C:$C,$A7842,Lancamentos!$E:$E,$C7842,Lancamentos!$B:$B,"ENTRADA")</f>
        <v/>
      </c>
      <c r="H7842" s="14">
        <f>SUMIFS(Lancamentos!$G:$G,Lancamentos!$C:$C,$A7842,Lancamentos!$E:$E,$C7842,Lancamentos!$B:$B,"SAIDA_USO")</f>
        <v/>
      </c>
      <c r="I7842" s="14">
        <f>SUMIFS(Lancamentos!$G:$G,Lancamentos!$C:$C,$A7842,Lancamentos!$E:$E,$C7842,Lancamentos!$B:$B,"SAIDA_DESCARTE")</f>
        <v/>
      </c>
      <c r="J7842" s="14">
        <f>G7842-H7842-I7842</f>
        <v/>
      </c>
      <c r="K7842">
        <f>IF(A7842="","",IF(J7842&lt;=IFERROR(VLOOKUP(A7842,Produtos!$A:$E,5,FALSE),0),"ABAIXO DO MINIMO","OK"))</f>
        <v/>
      </c>
    </row>
    <row r="7843">
      <c r="B7843">
        <f>IFERROR(VLOOKUP(A7843,Produtos!A:B,2,FALSE),"")</f>
        <v/>
      </c>
      <c r="D7843" s="10">
        <f>IFERROR(INDEX(Lotes!$E:$E,MATCH(1,(Lotes!$A:$A=A7843)*(Lotes!$C:$C=C7843),0)),"")</f>
        <v/>
      </c>
      <c r="E7843" s="14">
        <f>IF(D7843="","",D7843-TODAY())</f>
        <v/>
      </c>
      <c r="F7843">
        <f>IF(D7843="","",IF(E7843&lt;0,"VENCIDO",IF(E7843&lt;=30,"VENCE EM &lt;= 30 DIAS",IF(E7843&lt;=60,"ATENCAO (31-60 DIAS)","OK"))))</f>
        <v/>
      </c>
      <c r="G7843" s="14">
        <f>SUMIFS(Lancamentos!$G:$G,Lancamentos!$C:$C,$A7843,Lancamentos!$E:$E,$C7843,Lancamentos!$B:$B,"ENTRADA")</f>
        <v/>
      </c>
      <c r="H7843" s="14">
        <f>SUMIFS(Lancamentos!$G:$G,Lancamentos!$C:$C,$A7843,Lancamentos!$E:$E,$C7843,Lancamentos!$B:$B,"SAIDA_USO")</f>
        <v/>
      </c>
      <c r="I7843" s="14">
        <f>SUMIFS(Lancamentos!$G:$G,Lancamentos!$C:$C,$A7843,Lancamentos!$E:$E,$C7843,Lancamentos!$B:$B,"SAIDA_DESCARTE")</f>
        <v/>
      </c>
      <c r="J7843" s="14">
        <f>G7843-H7843-I7843</f>
        <v/>
      </c>
      <c r="K7843">
        <f>IF(A7843="","",IF(J7843&lt;=IFERROR(VLOOKUP(A7843,Produtos!$A:$E,5,FALSE),0),"ABAIXO DO MINIMO","OK"))</f>
        <v/>
      </c>
    </row>
    <row r="7844">
      <c r="B7844">
        <f>IFERROR(VLOOKUP(A7844,Produtos!A:B,2,FALSE),"")</f>
        <v/>
      </c>
      <c r="D7844" s="10">
        <f>IFERROR(INDEX(Lotes!$E:$E,MATCH(1,(Lotes!$A:$A=A7844)*(Lotes!$C:$C=C7844),0)),"")</f>
        <v/>
      </c>
      <c r="E7844" s="14">
        <f>IF(D7844="","",D7844-TODAY())</f>
        <v/>
      </c>
      <c r="F7844">
        <f>IF(D7844="","",IF(E7844&lt;0,"VENCIDO",IF(E7844&lt;=30,"VENCE EM &lt;= 30 DIAS",IF(E7844&lt;=60,"ATENCAO (31-60 DIAS)","OK"))))</f>
        <v/>
      </c>
      <c r="G7844" s="14">
        <f>SUMIFS(Lancamentos!$G:$G,Lancamentos!$C:$C,$A7844,Lancamentos!$E:$E,$C7844,Lancamentos!$B:$B,"ENTRADA")</f>
        <v/>
      </c>
      <c r="H7844" s="14">
        <f>SUMIFS(Lancamentos!$G:$G,Lancamentos!$C:$C,$A7844,Lancamentos!$E:$E,$C7844,Lancamentos!$B:$B,"SAIDA_USO")</f>
        <v/>
      </c>
      <c r="I7844" s="14">
        <f>SUMIFS(Lancamentos!$G:$G,Lancamentos!$C:$C,$A7844,Lancamentos!$E:$E,$C7844,Lancamentos!$B:$B,"SAIDA_DESCARTE")</f>
        <v/>
      </c>
      <c r="J7844" s="14">
        <f>G7844-H7844-I7844</f>
        <v/>
      </c>
      <c r="K7844">
        <f>IF(A7844="","",IF(J7844&lt;=IFERROR(VLOOKUP(A7844,Produtos!$A:$E,5,FALSE),0),"ABAIXO DO MINIMO","OK"))</f>
        <v/>
      </c>
    </row>
    <row r="7845">
      <c r="B7845">
        <f>IFERROR(VLOOKUP(A7845,Produtos!A:B,2,FALSE),"")</f>
        <v/>
      </c>
      <c r="D7845" s="10">
        <f>IFERROR(INDEX(Lotes!$E:$E,MATCH(1,(Lotes!$A:$A=A7845)*(Lotes!$C:$C=C7845),0)),"")</f>
        <v/>
      </c>
      <c r="E7845" s="14">
        <f>IF(D7845="","",D7845-TODAY())</f>
        <v/>
      </c>
      <c r="F7845">
        <f>IF(D7845="","",IF(E7845&lt;0,"VENCIDO",IF(E7845&lt;=30,"VENCE EM &lt;= 30 DIAS",IF(E7845&lt;=60,"ATENCAO (31-60 DIAS)","OK"))))</f>
        <v/>
      </c>
      <c r="G7845" s="14">
        <f>SUMIFS(Lancamentos!$G:$G,Lancamentos!$C:$C,$A7845,Lancamentos!$E:$E,$C7845,Lancamentos!$B:$B,"ENTRADA")</f>
        <v/>
      </c>
      <c r="H7845" s="14">
        <f>SUMIFS(Lancamentos!$G:$G,Lancamentos!$C:$C,$A7845,Lancamentos!$E:$E,$C7845,Lancamentos!$B:$B,"SAIDA_USO")</f>
        <v/>
      </c>
      <c r="I7845" s="14">
        <f>SUMIFS(Lancamentos!$G:$G,Lancamentos!$C:$C,$A7845,Lancamentos!$E:$E,$C7845,Lancamentos!$B:$B,"SAIDA_DESCARTE")</f>
        <v/>
      </c>
      <c r="J7845" s="14">
        <f>G7845-H7845-I7845</f>
        <v/>
      </c>
      <c r="K7845">
        <f>IF(A7845="","",IF(J7845&lt;=IFERROR(VLOOKUP(A7845,Produtos!$A:$E,5,FALSE),0),"ABAIXO DO MINIMO","OK"))</f>
        <v/>
      </c>
    </row>
    <row r="7846">
      <c r="B7846">
        <f>IFERROR(VLOOKUP(A7846,Produtos!A:B,2,FALSE),"")</f>
        <v/>
      </c>
      <c r="D7846" s="10">
        <f>IFERROR(INDEX(Lotes!$E:$E,MATCH(1,(Lotes!$A:$A=A7846)*(Lotes!$C:$C=C7846),0)),"")</f>
        <v/>
      </c>
      <c r="E7846" s="14">
        <f>IF(D7846="","",D7846-TODAY())</f>
        <v/>
      </c>
      <c r="F7846">
        <f>IF(D7846="","",IF(E7846&lt;0,"VENCIDO",IF(E7846&lt;=30,"VENCE EM &lt;= 30 DIAS",IF(E7846&lt;=60,"ATENCAO (31-60 DIAS)","OK"))))</f>
        <v/>
      </c>
      <c r="G7846" s="14">
        <f>SUMIFS(Lancamentos!$G:$G,Lancamentos!$C:$C,$A7846,Lancamentos!$E:$E,$C7846,Lancamentos!$B:$B,"ENTRADA")</f>
        <v/>
      </c>
      <c r="H7846" s="14">
        <f>SUMIFS(Lancamentos!$G:$G,Lancamentos!$C:$C,$A7846,Lancamentos!$E:$E,$C7846,Lancamentos!$B:$B,"SAIDA_USO")</f>
        <v/>
      </c>
      <c r="I7846" s="14">
        <f>SUMIFS(Lancamentos!$G:$G,Lancamentos!$C:$C,$A7846,Lancamentos!$E:$E,$C7846,Lancamentos!$B:$B,"SAIDA_DESCARTE")</f>
        <v/>
      </c>
      <c r="J7846" s="14">
        <f>G7846-H7846-I7846</f>
        <v/>
      </c>
      <c r="K7846">
        <f>IF(A7846="","",IF(J7846&lt;=IFERROR(VLOOKUP(A7846,Produtos!$A:$E,5,FALSE),0),"ABAIXO DO MINIMO","OK"))</f>
        <v/>
      </c>
    </row>
    <row r="7847">
      <c r="B7847">
        <f>IFERROR(VLOOKUP(A7847,Produtos!A:B,2,FALSE),"")</f>
        <v/>
      </c>
      <c r="D7847" s="10">
        <f>IFERROR(INDEX(Lotes!$E:$E,MATCH(1,(Lotes!$A:$A=A7847)*(Lotes!$C:$C=C7847),0)),"")</f>
        <v/>
      </c>
      <c r="E7847" s="14">
        <f>IF(D7847="","",D7847-TODAY())</f>
        <v/>
      </c>
      <c r="F7847">
        <f>IF(D7847="","",IF(E7847&lt;0,"VENCIDO",IF(E7847&lt;=30,"VENCE EM &lt;= 30 DIAS",IF(E7847&lt;=60,"ATENCAO (31-60 DIAS)","OK"))))</f>
        <v/>
      </c>
      <c r="G7847" s="14">
        <f>SUMIFS(Lancamentos!$G:$G,Lancamentos!$C:$C,$A7847,Lancamentos!$E:$E,$C7847,Lancamentos!$B:$B,"ENTRADA")</f>
        <v/>
      </c>
      <c r="H7847" s="14">
        <f>SUMIFS(Lancamentos!$G:$G,Lancamentos!$C:$C,$A7847,Lancamentos!$E:$E,$C7847,Lancamentos!$B:$B,"SAIDA_USO")</f>
        <v/>
      </c>
      <c r="I7847" s="14">
        <f>SUMIFS(Lancamentos!$G:$G,Lancamentos!$C:$C,$A7847,Lancamentos!$E:$E,$C7847,Lancamentos!$B:$B,"SAIDA_DESCARTE")</f>
        <v/>
      </c>
      <c r="J7847" s="14">
        <f>G7847-H7847-I7847</f>
        <v/>
      </c>
      <c r="K7847">
        <f>IF(A7847="","",IF(J7847&lt;=IFERROR(VLOOKUP(A7847,Produtos!$A:$E,5,FALSE),0),"ABAIXO DO MINIMO","OK"))</f>
        <v/>
      </c>
    </row>
    <row r="7848">
      <c r="B7848">
        <f>IFERROR(VLOOKUP(A7848,Produtos!A:B,2,FALSE),"")</f>
        <v/>
      </c>
      <c r="D7848" s="10">
        <f>IFERROR(INDEX(Lotes!$E:$E,MATCH(1,(Lotes!$A:$A=A7848)*(Lotes!$C:$C=C7848),0)),"")</f>
        <v/>
      </c>
      <c r="E7848" s="14">
        <f>IF(D7848="","",D7848-TODAY())</f>
        <v/>
      </c>
      <c r="F7848">
        <f>IF(D7848="","",IF(E7848&lt;0,"VENCIDO",IF(E7848&lt;=30,"VENCE EM &lt;= 30 DIAS",IF(E7848&lt;=60,"ATENCAO (31-60 DIAS)","OK"))))</f>
        <v/>
      </c>
      <c r="G7848" s="14">
        <f>SUMIFS(Lancamentos!$G:$G,Lancamentos!$C:$C,$A7848,Lancamentos!$E:$E,$C7848,Lancamentos!$B:$B,"ENTRADA")</f>
        <v/>
      </c>
      <c r="H7848" s="14">
        <f>SUMIFS(Lancamentos!$G:$G,Lancamentos!$C:$C,$A7848,Lancamentos!$E:$E,$C7848,Lancamentos!$B:$B,"SAIDA_USO")</f>
        <v/>
      </c>
      <c r="I7848" s="14">
        <f>SUMIFS(Lancamentos!$G:$G,Lancamentos!$C:$C,$A7848,Lancamentos!$E:$E,$C7848,Lancamentos!$B:$B,"SAIDA_DESCARTE")</f>
        <v/>
      </c>
      <c r="J7848" s="14">
        <f>G7848-H7848-I7848</f>
        <v/>
      </c>
      <c r="K7848">
        <f>IF(A7848="","",IF(J7848&lt;=IFERROR(VLOOKUP(A7848,Produtos!$A:$E,5,FALSE),0),"ABAIXO DO MINIMO","OK"))</f>
        <v/>
      </c>
    </row>
    <row r="7849">
      <c r="B7849">
        <f>IFERROR(VLOOKUP(A7849,Produtos!A:B,2,FALSE),"")</f>
        <v/>
      </c>
      <c r="D7849" s="10">
        <f>IFERROR(INDEX(Lotes!$E:$E,MATCH(1,(Lotes!$A:$A=A7849)*(Lotes!$C:$C=C7849),0)),"")</f>
        <v/>
      </c>
      <c r="E7849" s="14">
        <f>IF(D7849="","",D7849-TODAY())</f>
        <v/>
      </c>
      <c r="F7849">
        <f>IF(D7849="","",IF(E7849&lt;0,"VENCIDO",IF(E7849&lt;=30,"VENCE EM &lt;= 30 DIAS",IF(E7849&lt;=60,"ATENCAO (31-60 DIAS)","OK"))))</f>
        <v/>
      </c>
      <c r="G7849" s="14">
        <f>SUMIFS(Lancamentos!$G:$G,Lancamentos!$C:$C,$A7849,Lancamentos!$E:$E,$C7849,Lancamentos!$B:$B,"ENTRADA")</f>
        <v/>
      </c>
      <c r="H7849" s="14">
        <f>SUMIFS(Lancamentos!$G:$G,Lancamentos!$C:$C,$A7849,Lancamentos!$E:$E,$C7849,Lancamentos!$B:$B,"SAIDA_USO")</f>
        <v/>
      </c>
      <c r="I7849" s="14">
        <f>SUMIFS(Lancamentos!$G:$G,Lancamentos!$C:$C,$A7849,Lancamentos!$E:$E,$C7849,Lancamentos!$B:$B,"SAIDA_DESCARTE")</f>
        <v/>
      </c>
      <c r="J7849" s="14">
        <f>G7849-H7849-I7849</f>
        <v/>
      </c>
      <c r="K7849">
        <f>IF(A7849="","",IF(J7849&lt;=IFERROR(VLOOKUP(A7849,Produtos!$A:$E,5,FALSE),0),"ABAIXO DO MINIMO","OK"))</f>
        <v/>
      </c>
    </row>
    <row r="7850">
      <c r="B7850">
        <f>IFERROR(VLOOKUP(A7850,Produtos!A:B,2,FALSE),"")</f>
        <v/>
      </c>
      <c r="D7850" s="10">
        <f>IFERROR(INDEX(Lotes!$E:$E,MATCH(1,(Lotes!$A:$A=A7850)*(Lotes!$C:$C=C7850),0)),"")</f>
        <v/>
      </c>
      <c r="E7850" s="14">
        <f>IF(D7850="","",D7850-TODAY())</f>
        <v/>
      </c>
      <c r="F7850">
        <f>IF(D7850="","",IF(E7850&lt;0,"VENCIDO",IF(E7850&lt;=30,"VENCE EM &lt;= 30 DIAS",IF(E7850&lt;=60,"ATENCAO (31-60 DIAS)","OK"))))</f>
        <v/>
      </c>
      <c r="G7850" s="14">
        <f>SUMIFS(Lancamentos!$G:$G,Lancamentos!$C:$C,$A7850,Lancamentos!$E:$E,$C7850,Lancamentos!$B:$B,"ENTRADA")</f>
        <v/>
      </c>
      <c r="H7850" s="14">
        <f>SUMIFS(Lancamentos!$G:$G,Lancamentos!$C:$C,$A7850,Lancamentos!$E:$E,$C7850,Lancamentos!$B:$B,"SAIDA_USO")</f>
        <v/>
      </c>
      <c r="I7850" s="14">
        <f>SUMIFS(Lancamentos!$G:$G,Lancamentos!$C:$C,$A7850,Lancamentos!$E:$E,$C7850,Lancamentos!$B:$B,"SAIDA_DESCARTE")</f>
        <v/>
      </c>
      <c r="J7850" s="14">
        <f>G7850-H7850-I7850</f>
        <v/>
      </c>
      <c r="K7850">
        <f>IF(A7850="","",IF(J7850&lt;=IFERROR(VLOOKUP(A7850,Produtos!$A:$E,5,FALSE),0),"ABAIXO DO MINIMO","OK"))</f>
        <v/>
      </c>
    </row>
    <row r="7851">
      <c r="B7851">
        <f>IFERROR(VLOOKUP(A7851,Produtos!A:B,2,FALSE),"")</f>
        <v/>
      </c>
      <c r="D7851" s="10">
        <f>IFERROR(INDEX(Lotes!$E:$E,MATCH(1,(Lotes!$A:$A=A7851)*(Lotes!$C:$C=C7851),0)),"")</f>
        <v/>
      </c>
      <c r="E7851" s="14">
        <f>IF(D7851="","",D7851-TODAY())</f>
        <v/>
      </c>
      <c r="F7851">
        <f>IF(D7851="","",IF(E7851&lt;0,"VENCIDO",IF(E7851&lt;=30,"VENCE EM &lt;= 30 DIAS",IF(E7851&lt;=60,"ATENCAO (31-60 DIAS)","OK"))))</f>
        <v/>
      </c>
      <c r="G7851" s="14">
        <f>SUMIFS(Lancamentos!$G:$G,Lancamentos!$C:$C,$A7851,Lancamentos!$E:$E,$C7851,Lancamentos!$B:$B,"ENTRADA")</f>
        <v/>
      </c>
      <c r="H7851" s="14">
        <f>SUMIFS(Lancamentos!$G:$G,Lancamentos!$C:$C,$A7851,Lancamentos!$E:$E,$C7851,Lancamentos!$B:$B,"SAIDA_USO")</f>
        <v/>
      </c>
      <c r="I7851" s="14">
        <f>SUMIFS(Lancamentos!$G:$G,Lancamentos!$C:$C,$A7851,Lancamentos!$E:$E,$C7851,Lancamentos!$B:$B,"SAIDA_DESCARTE")</f>
        <v/>
      </c>
      <c r="J7851" s="14">
        <f>G7851-H7851-I7851</f>
        <v/>
      </c>
      <c r="K7851">
        <f>IF(A7851="","",IF(J7851&lt;=IFERROR(VLOOKUP(A7851,Produtos!$A:$E,5,FALSE),0),"ABAIXO DO MINIMO","OK"))</f>
        <v/>
      </c>
    </row>
    <row r="7852">
      <c r="B7852">
        <f>IFERROR(VLOOKUP(A7852,Produtos!A:B,2,FALSE),"")</f>
        <v/>
      </c>
      <c r="D7852" s="10">
        <f>IFERROR(INDEX(Lotes!$E:$E,MATCH(1,(Lotes!$A:$A=A7852)*(Lotes!$C:$C=C7852),0)),"")</f>
        <v/>
      </c>
      <c r="E7852" s="14">
        <f>IF(D7852="","",D7852-TODAY())</f>
        <v/>
      </c>
      <c r="F7852">
        <f>IF(D7852="","",IF(E7852&lt;0,"VENCIDO",IF(E7852&lt;=30,"VENCE EM &lt;= 30 DIAS",IF(E7852&lt;=60,"ATENCAO (31-60 DIAS)","OK"))))</f>
        <v/>
      </c>
      <c r="G7852" s="14">
        <f>SUMIFS(Lancamentos!$G:$G,Lancamentos!$C:$C,$A7852,Lancamentos!$E:$E,$C7852,Lancamentos!$B:$B,"ENTRADA")</f>
        <v/>
      </c>
      <c r="H7852" s="14">
        <f>SUMIFS(Lancamentos!$G:$G,Lancamentos!$C:$C,$A7852,Lancamentos!$E:$E,$C7852,Lancamentos!$B:$B,"SAIDA_USO")</f>
        <v/>
      </c>
      <c r="I7852" s="14">
        <f>SUMIFS(Lancamentos!$G:$G,Lancamentos!$C:$C,$A7852,Lancamentos!$E:$E,$C7852,Lancamentos!$B:$B,"SAIDA_DESCARTE")</f>
        <v/>
      </c>
      <c r="J7852" s="14">
        <f>G7852-H7852-I7852</f>
        <v/>
      </c>
      <c r="K7852">
        <f>IF(A7852="","",IF(J7852&lt;=IFERROR(VLOOKUP(A7852,Produtos!$A:$E,5,FALSE),0),"ABAIXO DO MINIMO","OK"))</f>
        <v/>
      </c>
    </row>
    <row r="7853">
      <c r="B7853">
        <f>IFERROR(VLOOKUP(A7853,Produtos!A:B,2,FALSE),"")</f>
        <v/>
      </c>
      <c r="D7853" s="10">
        <f>IFERROR(INDEX(Lotes!$E:$E,MATCH(1,(Lotes!$A:$A=A7853)*(Lotes!$C:$C=C7853),0)),"")</f>
        <v/>
      </c>
      <c r="E7853" s="14">
        <f>IF(D7853="","",D7853-TODAY())</f>
        <v/>
      </c>
      <c r="F7853">
        <f>IF(D7853="","",IF(E7853&lt;0,"VENCIDO",IF(E7853&lt;=30,"VENCE EM &lt;= 30 DIAS",IF(E7853&lt;=60,"ATENCAO (31-60 DIAS)","OK"))))</f>
        <v/>
      </c>
      <c r="G7853" s="14">
        <f>SUMIFS(Lancamentos!$G:$G,Lancamentos!$C:$C,$A7853,Lancamentos!$E:$E,$C7853,Lancamentos!$B:$B,"ENTRADA")</f>
        <v/>
      </c>
      <c r="H7853" s="14">
        <f>SUMIFS(Lancamentos!$G:$G,Lancamentos!$C:$C,$A7853,Lancamentos!$E:$E,$C7853,Lancamentos!$B:$B,"SAIDA_USO")</f>
        <v/>
      </c>
      <c r="I7853" s="14">
        <f>SUMIFS(Lancamentos!$G:$G,Lancamentos!$C:$C,$A7853,Lancamentos!$E:$E,$C7853,Lancamentos!$B:$B,"SAIDA_DESCARTE")</f>
        <v/>
      </c>
      <c r="J7853" s="14">
        <f>G7853-H7853-I7853</f>
        <v/>
      </c>
      <c r="K7853">
        <f>IF(A7853="","",IF(J7853&lt;=IFERROR(VLOOKUP(A7853,Produtos!$A:$E,5,FALSE),0),"ABAIXO DO MINIMO","OK"))</f>
        <v/>
      </c>
    </row>
    <row r="7854">
      <c r="B7854">
        <f>IFERROR(VLOOKUP(A7854,Produtos!A:B,2,FALSE),"")</f>
        <v/>
      </c>
      <c r="D7854" s="10">
        <f>IFERROR(INDEX(Lotes!$E:$E,MATCH(1,(Lotes!$A:$A=A7854)*(Lotes!$C:$C=C7854),0)),"")</f>
        <v/>
      </c>
      <c r="E7854" s="14">
        <f>IF(D7854="","",D7854-TODAY())</f>
        <v/>
      </c>
      <c r="F7854">
        <f>IF(D7854="","",IF(E7854&lt;0,"VENCIDO",IF(E7854&lt;=30,"VENCE EM &lt;= 30 DIAS",IF(E7854&lt;=60,"ATENCAO (31-60 DIAS)","OK"))))</f>
        <v/>
      </c>
      <c r="G7854" s="14">
        <f>SUMIFS(Lancamentos!$G:$G,Lancamentos!$C:$C,$A7854,Lancamentos!$E:$E,$C7854,Lancamentos!$B:$B,"ENTRADA")</f>
        <v/>
      </c>
      <c r="H7854" s="14">
        <f>SUMIFS(Lancamentos!$G:$G,Lancamentos!$C:$C,$A7854,Lancamentos!$E:$E,$C7854,Lancamentos!$B:$B,"SAIDA_USO")</f>
        <v/>
      </c>
      <c r="I7854" s="14">
        <f>SUMIFS(Lancamentos!$G:$G,Lancamentos!$C:$C,$A7854,Lancamentos!$E:$E,$C7854,Lancamentos!$B:$B,"SAIDA_DESCARTE")</f>
        <v/>
      </c>
      <c r="J7854" s="14">
        <f>G7854-H7854-I7854</f>
        <v/>
      </c>
      <c r="K7854">
        <f>IF(A7854="","",IF(J7854&lt;=IFERROR(VLOOKUP(A7854,Produtos!$A:$E,5,FALSE),0),"ABAIXO DO MINIMO","OK"))</f>
        <v/>
      </c>
    </row>
    <row r="7855">
      <c r="B7855">
        <f>IFERROR(VLOOKUP(A7855,Produtos!A:B,2,FALSE),"")</f>
        <v/>
      </c>
      <c r="D7855" s="10">
        <f>IFERROR(INDEX(Lotes!$E:$E,MATCH(1,(Lotes!$A:$A=A7855)*(Lotes!$C:$C=C7855),0)),"")</f>
        <v/>
      </c>
      <c r="E7855" s="14">
        <f>IF(D7855="","",D7855-TODAY())</f>
        <v/>
      </c>
      <c r="F7855">
        <f>IF(D7855="","",IF(E7855&lt;0,"VENCIDO",IF(E7855&lt;=30,"VENCE EM &lt;= 30 DIAS",IF(E7855&lt;=60,"ATENCAO (31-60 DIAS)","OK"))))</f>
        <v/>
      </c>
      <c r="G7855" s="14">
        <f>SUMIFS(Lancamentos!$G:$G,Lancamentos!$C:$C,$A7855,Lancamentos!$E:$E,$C7855,Lancamentos!$B:$B,"ENTRADA")</f>
        <v/>
      </c>
      <c r="H7855" s="14">
        <f>SUMIFS(Lancamentos!$G:$G,Lancamentos!$C:$C,$A7855,Lancamentos!$E:$E,$C7855,Lancamentos!$B:$B,"SAIDA_USO")</f>
        <v/>
      </c>
      <c r="I7855" s="14">
        <f>SUMIFS(Lancamentos!$G:$G,Lancamentos!$C:$C,$A7855,Lancamentos!$E:$E,$C7855,Lancamentos!$B:$B,"SAIDA_DESCARTE")</f>
        <v/>
      </c>
      <c r="J7855" s="14">
        <f>G7855-H7855-I7855</f>
        <v/>
      </c>
      <c r="K7855">
        <f>IF(A7855="","",IF(J7855&lt;=IFERROR(VLOOKUP(A7855,Produtos!$A:$E,5,FALSE),0),"ABAIXO DO MINIMO","OK"))</f>
        <v/>
      </c>
    </row>
    <row r="7856">
      <c r="B7856">
        <f>IFERROR(VLOOKUP(A7856,Produtos!A:B,2,FALSE),"")</f>
        <v/>
      </c>
      <c r="D7856" s="10">
        <f>IFERROR(INDEX(Lotes!$E:$E,MATCH(1,(Lotes!$A:$A=A7856)*(Lotes!$C:$C=C7856),0)),"")</f>
        <v/>
      </c>
      <c r="E7856" s="14">
        <f>IF(D7856="","",D7856-TODAY())</f>
        <v/>
      </c>
      <c r="F7856">
        <f>IF(D7856="","",IF(E7856&lt;0,"VENCIDO",IF(E7856&lt;=30,"VENCE EM &lt;= 30 DIAS",IF(E7856&lt;=60,"ATENCAO (31-60 DIAS)","OK"))))</f>
        <v/>
      </c>
      <c r="G7856" s="14">
        <f>SUMIFS(Lancamentos!$G:$G,Lancamentos!$C:$C,$A7856,Lancamentos!$E:$E,$C7856,Lancamentos!$B:$B,"ENTRADA")</f>
        <v/>
      </c>
      <c r="H7856" s="14">
        <f>SUMIFS(Lancamentos!$G:$G,Lancamentos!$C:$C,$A7856,Lancamentos!$E:$E,$C7856,Lancamentos!$B:$B,"SAIDA_USO")</f>
        <v/>
      </c>
      <c r="I7856" s="14">
        <f>SUMIFS(Lancamentos!$G:$G,Lancamentos!$C:$C,$A7856,Lancamentos!$E:$E,$C7856,Lancamentos!$B:$B,"SAIDA_DESCARTE")</f>
        <v/>
      </c>
      <c r="J7856" s="14">
        <f>G7856-H7856-I7856</f>
        <v/>
      </c>
      <c r="K7856">
        <f>IF(A7856="","",IF(J7856&lt;=IFERROR(VLOOKUP(A7856,Produtos!$A:$E,5,FALSE),0),"ABAIXO DO MINIMO","OK"))</f>
        <v/>
      </c>
    </row>
    <row r="7857">
      <c r="B7857">
        <f>IFERROR(VLOOKUP(A7857,Produtos!A:B,2,FALSE),"")</f>
        <v/>
      </c>
      <c r="D7857" s="10">
        <f>IFERROR(INDEX(Lotes!$E:$E,MATCH(1,(Lotes!$A:$A=A7857)*(Lotes!$C:$C=C7857),0)),"")</f>
        <v/>
      </c>
      <c r="E7857" s="14">
        <f>IF(D7857="","",D7857-TODAY())</f>
        <v/>
      </c>
      <c r="F7857">
        <f>IF(D7857="","",IF(E7857&lt;0,"VENCIDO",IF(E7857&lt;=30,"VENCE EM &lt;= 30 DIAS",IF(E7857&lt;=60,"ATENCAO (31-60 DIAS)","OK"))))</f>
        <v/>
      </c>
      <c r="G7857" s="14">
        <f>SUMIFS(Lancamentos!$G:$G,Lancamentos!$C:$C,$A7857,Lancamentos!$E:$E,$C7857,Lancamentos!$B:$B,"ENTRADA")</f>
        <v/>
      </c>
      <c r="H7857" s="14">
        <f>SUMIFS(Lancamentos!$G:$G,Lancamentos!$C:$C,$A7857,Lancamentos!$E:$E,$C7857,Lancamentos!$B:$B,"SAIDA_USO")</f>
        <v/>
      </c>
      <c r="I7857" s="14">
        <f>SUMIFS(Lancamentos!$G:$G,Lancamentos!$C:$C,$A7857,Lancamentos!$E:$E,$C7857,Lancamentos!$B:$B,"SAIDA_DESCARTE")</f>
        <v/>
      </c>
      <c r="J7857" s="14">
        <f>G7857-H7857-I7857</f>
        <v/>
      </c>
      <c r="K7857">
        <f>IF(A7857="","",IF(J7857&lt;=IFERROR(VLOOKUP(A7857,Produtos!$A:$E,5,FALSE),0),"ABAIXO DO MINIMO","OK"))</f>
        <v/>
      </c>
    </row>
    <row r="7858">
      <c r="B7858">
        <f>IFERROR(VLOOKUP(A7858,Produtos!A:B,2,FALSE),"")</f>
        <v/>
      </c>
      <c r="D7858" s="10">
        <f>IFERROR(INDEX(Lotes!$E:$E,MATCH(1,(Lotes!$A:$A=A7858)*(Lotes!$C:$C=C7858),0)),"")</f>
        <v/>
      </c>
      <c r="E7858" s="14">
        <f>IF(D7858="","",D7858-TODAY())</f>
        <v/>
      </c>
      <c r="F7858">
        <f>IF(D7858="","",IF(E7858&lt;0,"VENCIDO",IF(E7858&lt;=30,"VENCE EM &lt;= 30 DIAS",IF(E7858&lt;=60,"ATENCAO (31-60 DIAS)","OK"))))</f>
        <v/>
      </c>
      <c r="G7858" s="14">
        <f>SUMIFS(Lancamentos!$G:$G,Lancamentos!$C:$C,$A7858,Lancamentos!$E:$E,$C7858,Lancamentos!$B:$B,"ENTRADA")</f>
        <v/>
      </c>
      <c r="H7858" s="14">
        <f>SUMIFS(Lancamentos!$G:$G,Lancamentos!$C:$C,$A7858,Lancamentos!$E:$E,$C7858,Lancamentos!$B:$B,"SAIDA_USO")</f>
        <v/>
      </c>
      <c r="I7858" s="14">
        <f>SUMIFS(Lancamentos!$G:$G,Lancamentos!$C:$C,$A7858,Lancamentos!$E:$E,$C7858,Lancamentos!$B:$B,"SAIDA_DESCARTE")</f>
        <v/>
      </c>
      <c r="J7858" s="14">
        <f>G7858-H7858-I7858</f>
        <v/>
      </c>
      <c r="K7858">
        <f>IF(A7858="","",IF(J7858&lt;=IFERROR(VLOOKUP(A7858,Produtos!$A:$E,5,FALSE),0),"ABAIXO DO MINIMO","OK"))</f>
        <v/>
      </c>
    </row>
    <row r="7859">
      <c r="B7859">
        <f>IFERROR(VLOOKUP(A7859,Produtos!A:B,2,FALSE),"")</f>
        <v/>
      </c>
      <c r="D7859" s="10">
        <f>IFERROR(INDEX(Lotes!$E:$E,MATCH(1,(Lotes!$A:$A=A7859)*(Lotes!$C:$C=C7859),0)),"")</f>
        <v/>
      </c>
      <c r="E7859" s="14">
        <f>IF(D7859="","",D7859-TODAY())</f>
        <v/>
      </c>
      <c r="F7859">
        <f>IF(D7859="","",IF(E7859&lt;0,"VENCIDO",IF(E7859&lt;=30,"VENCE EM &lt;= 30 DIAS",IF(E7859&lt;=60,"ATENCAO (31-60 DIAS)","OK"))))</f>
        <v/>
      </c>
      <c r="G7859" s="14">
        <f>SUMIFS(Lancamentos!$G:$G,Lancamentos!$C:$C,$A7859,Lancamentos!$E:$E,$C7859,Lancamentos!$B:$B,"ENTRADA")</f>
        <v/>
      </c>
      <c r="H7859" s="14">
        <f>SUMIFS(Lancamentos!$G:$G,Lancamentos!$C:$C,$A7859,Lancamentos!$E:$E,$C7859,Lancamentos!$B:$B,"SAIDA_USO")</f>
        <v/>
      </c>
      <c r="I7859" s="14">
        <f>SUMIFS(Lancamentos!$G:$G,Lancamentos!$C:$C,$A7859,Lancamentos!$E:$E,$C7859,Lancamentos!$B:$B,"SAIDA_DESCARTE")</f>
        <v/>
      </c>
      <c r="J7859" s="14">
        <f>G7859-H7859-I7859</f>
        <v/>
      </c>
      <c r="K7859">
        <f>IF(A7859="","",IF(J7859&lt;=IFERROR(VLOOKUP(A7859,Produtos!$A:$E,5,FALSE),0),"ABAIXO DO MINIMO","OK"))</f>
        <v/>
      </c>
    </row>
    <row r="7860">
      <c r="B7860">
        <f>IFERROR(VLOOKUP(A7860,Produtos!A:B,2,FALSE),"")</f>
        <v/>
      </c>
      <c r="D7860" s="10">
        <f>IFERROR(INDEX(Lotes!$E:$E,MATCH(1,(Lotes!$A:$A=A7860)*(Lotes!$C:$C=C7860),0)),"")</f>
        <v/>
      </c>
      <c r="E7860" s="14">
        <f>IF(D7860="","",D7860-TODAY())</f>
        <v/>
      </c>
      <c r="F7860">
        <f>IF(D7860="","",IF(E7860&lt;0,"VENCIDO",IF(E7860&lt;=30,"VENCE EM &lt;= 30 DIAS",IF(E7860&lt;=60,"ATENCAO (31-60 DIAS)","OK"))))</f>
        <v/>
      </c>
      <c r="G7860" s="14">
        <f>SUMIFS(Lancamentos!$G:$G,Lancamentos!$C:$C,$A7860,Lancamentos!$E:$E,$C7860,Lancamentos!$B:$B,"ENTRADA")</f>
        <v/>
      </c>
      <c r="H7860" s="14">
        <f>SUMIFS(Lancamentos!$G:$G,Lancamentos!$C:$C,$A7860,Lancamentos!$E:$E,$C7860,Lancamentos!$B:$B,"SAIDA_USO")</f>
        <v/>
      </c>
      <c r="I7860" s="14">
        <f>SUMIFS(Lancamentos!$G:$G,Lancamentos!$C:$C,$A7860,Lancamentos!$E:$E,$C7860,Lancamentos!$B:$B,"SAIDA_DESCARTE")</f>
        <v/>
      </c>
      <c r="J7860" s="14">
        <f>G7860-H7860-I7860</f>
        <v/>
      </c>
      <c r="K7860">
        <f>IF(A7860="","",IF(J7860&lt;=IFERROR(VLOOKUP(A7860,Produtos!$A:$E,5,FALSE),0),"ABAIXO DO MINIMO","OK"))</f>
        <v/>
      </c>
    </row>
    <row r="7861">
      <c r="B7861">
        <f>IFERROR(VLOOKUP(A7861,Produtos!A:B,2,FALSE),"")</f>
        <v/>
      </c>
      <c r="D7861" s="10">
        <f>IFERROR(INDEX(Lotes!$E:$E,MATCH(1,(Lotes!$A:$A=A7861)*(Lotes!$C:$C=C7861),0)),"")</f>
        <v/>
      </c>
      <c r="E7861" s="14">
        <f>IF(D7861="","",D7861-TODAY())</f>
        <v/>
      </c>
      <c r="F7861">
        <f>IF(D7861="","",IF(E7861&lt;0,"VENCIDO",IF(E7861&lt;=30,"VENCE EM &lt;= 30 DIAS",IF(E7861&lt;=60,"ATENCAO (31-60 DIAS)","OK"))))</f>
        <v/>
      </c>
      <c r="G7861" s="14">
        <f>SUMIFS(Lancamentos!$G:$G,Lancamentos!$C:$C,$A7861,Lancamentos!$E:$E,$C7861,Lancamentos!$B:$B,"ENTRADA")</f>
        <v/>
      </c>
      <c r="H7861" s="14">
        <f>SUMIFS(Lancamentos!$G:$G,Lancamentos!$C:$C,$A7861,Lancamentos!$E:$E,$C7861,Lancamentos!$B:$B,"SAIDA_USO")</f>
        <v/>
      </c>
      <c r="I7861" s="14">
        <f>SUMIFS(Lancamentos!$G:$G,Lancamentos!$C:$C,$A7861,Lancamentos!$E:$E,$C7861,Lancamentos!$B:$B,"SAIDA_DESCARTE")</f>
        <v/>
      </c>
      <c r="J7861" s="14">
        <f>G7861-H7861-I7861</f>
        <v/>
      </c>
      <c r="K7861">
        <f>IF(A7861="","",IF(J7861&lt;=IFERROR(VLOOKUP(A7861,Produtos!$A:$E,5,FALSE),0),"ABAIXO DO MINIMO","OK"))</f>
        <v/>
      </c>
    </row>
    <row r="7862">
      <c r="B7862">
        <f>IFERROR(VLOOKUP(A7862,Produtos!A:B,2,FALSE),"")</f>
        <v/>
      </c>
      <c r="D7862" s="10">
        <f>IFERROR(INDEX(Lotes!$E:$E,MATCH(1,(Lotes!$A:$A=A7862)*(Lotes!$C:$C=C7862),0)),"")</f>
        <v/>
      </c>
      <c r="E7862" s="14">
        <f>IF(D7862="","",D7862-TODAY())</f>
        <v/>
      </c>
      <c r="F7862">
        <f>IF(D7862="","",IF(E7862&lt;0,"VENCIDO",IF(E7862&lt;=30,"VENCE EM &lt;= 30 DIAS",IF(E7862&lt;=60,"ATENCAO (31-60 DIAS)","OK"))))</f>
        <v/>
      </c>
      <c r="G7862" s="14">
        <f>SUMIFS(Lancamentos!$G:$G,Lancamentos!$C:$C,$A7862,Lancamentos!$E:$E,$C7862,Lancamentos!$B:$B,"ENTRADA")</f>
        <v/>
      </c>
      <c r="H7862" s="14">
        <f>SUMIFS(Lancamentos!$G:$G,Lancamentos!$C:$C,$A7862,Lancamentos!$E:$E,$C7862,Lancamentos!$B:$B,"SAIDA_USO")</f>
        <v/>
      </c>
      <c r="I7862" s="14">
        <f>SUMIFS(Lancamentos!$G:$G,Lancamentos!$C:$C,$A7862,Lancamentos!$E:$E,$C7862,Lancamentos!$B:$B,"SAIDA_DESCARTE")</f>
        <v/>
      </c>
      <c r="J7862" s="14">
        <f>G7862-H7862-I7862</f>
        <v/>
      </c>
      <c r="K7862">
        <f>IF(A7862="","",IF(J7862&lt;=IFERROR(VLOOKUP(A7862,Produtos!$A:$E,5,FALSE),0),"ABAIXO DO MINIMO","OK"))</f>
        <v/>
      </c>
    </row>
    <row r="7863">
      <c r="B7863">
        <f>IFERROR(VLOOKUP(A7863,Produtos!A:B,2,FALSE),"")</f>
        <v/>
      </c>
      <c r="D7863" s="10">
        <f>IFERROR(INDEX(Lotes!$E:$E,MATCH(1,(Lotes!$A:$A=A7863)*(Lotes!$C:$C=C7863),0)),"")</f>
        <v/>
      </c>
      <c r="E7863" s="14">
        <f>IF(D7863="","",D7863-TODAY())</f>
        <v/>
      </c>
      <c r="F7863">
        <f>IF(D7863="","",IF(E7863&lt;0,"VENCIDO",IF(E7863&lt;=30,"VENCE EM &lt;= 30 DIAS",IF(E7863&lt;=60,"ATENCAO (31-60 DIAS)","OK"))))</f>
        <v/>
      </c>
      <c r="G7863" s="14">
        <f>SUMIFS(Lancamentos!$G:$G,Lancamentos!$C:$C,$A7863,Lancamentos!$E:$E,$C7863,Lancamentos!$B:$B,"ENTRADA")</f>
        <v/>
      </c>
      <c r="H7863" s="14">
        <f>SUMIFS(Lancamentos!$G:$G,Lancamentos!$C:$C,$A7863,Lancamentos!$E:$E,$C7863,Lancamentos!$B:$B,"SAIDA_USO")</f>
        <v/>
      </c>
      <c r="I7863" s="14">
        <f>SUMIFS(Lancamentos!$G:$G,Lancamentos!$C:$C,$A7863,Lancamentos!$E:$E,$C7863,Lancamentos!$B:$B,"SAIDA_DESCARTE")</f>
        <v/>
      </c>
      <c r="J7863" s="14">
        <f>G7863-H7863-I7863</f>
        <v/>
      </c>
      <c r="K7863">
        <f>IF(A7863="","",IF(J7863&lt;=IFERROR(VLOOKUP(A7863,Produtos!$A:$E,5,FALSE),0),"ABAIXO DO MINIMO","OK"))</f>
        <v/>
      </c>
    </row>
    <row r="7864">
      <c r="B7864">
        <f>IFERROR(VLOOKUP(A7864,Produtos!A:B,2,FALSE),"")</f>
        <v/>
      </c>
      <c r="D7864" s="10">
        <f>IFERROR(INDEX(Lotes!$E:$E,MATCH(1,(Lotes!$A:$A=A7864)*(Lotes!$C:$C=C7864),0)),"")</f>
        <v/>
      </c>
      <c r="E7864" s="14">
        <f>IF(D7864="","",D7864-TODAY())</f>
        <v/>
      </c>
      <c r="F7864">
        <f>IF(D7864="","",IF(E7864&lt;0,"VENCIDO",IF(E7864&lt;=30,"VENCE EM &lt;= 30 DIAS",IF(E7864&lt;=60,"ATENCAO (31-60 DIAS)","OK"))))</f>
        <v/>
      </c>
      <c r="G7864" s="14">
        <f>SUMIFS(Lancamentos!$G:$G,Lancamentos!$C:$C,$A7864,Lancamentos!$E:$E,$C7864,Lancamentos!$B:$B,"ENTRADA")</f>
        <v/>
      </c>
      <c r="H7864" s="14">
        <f>SUMIFS(Lancamentos!$G:$G,Lancamentos!$C:$C,$A7864,Lancamentos!$E:$E,$C7864,Lancamentos!$B:$B,"SAIDA_USO")</f>
        <v/>
      </c>
      <c r="I7864" s="14">
        <f>SUMIFS(Lancamentos!$G:$G,Lancamentos!$C:$C,$A7864,Lancamentos!$E:$E,$C7864,Lancamentos!$B:$B,"SAIDA_DESCARTE")</f>
        <v/>
      </c>
      <c r="J7864" s="14">
        <f>G7864-H7864-I7864</f>
        <v/>
      </c>
      <c r="K7864">
        <f>IF(A7864="","",IF(J7864&lt;=IFERROR(VLOOKUP(A7864,Produtos!$A:$E,5,FALSE),0),"ABAIXO DO MINIMO","OK"))</f>
        <v/>
      </c>
    </row>
    <row r="7865">
      <c r="B7865">
        <f>IFERROR(VLOOKUP(A7865,Produtos!A:B,2,FALSE),"")</f>
        <v/>
      </c>
      <c r="D7865" s="10">
        <f>IFERROR(INDEX(Lotes!$E:$E,MATCH(1,(Lotes!$A:$A=A7865)*(Lotes!$C:$C=C7865),0)),"")</f>
        <v/>
      </c>
      <c r="E7865" s="14">
        <f>IF(D7865="","",D7865-TODAY())</f>
        <v/>
      </c>
      <c r="F7865">
        <f>IF(D7865="","",IF(E7865&lt;0,"VENCIDO",IF(E7865&lt;=30,"VENCE EM &lt;= 30 DIAS",IF(E7865&lt;=60,"ATENCAO (31-60 DIAS)","OK"))))</f>
        <v/>
      </c>
      <c r="G7865" s="14">
        <f>SUMIFS(Lancamentos!$G:$G,Lancamentos!$C:$C,$A7865,Lancamentos!$E:$E,$C7865,Lancamentos!$B:$B,"ENTRADA")</f>
        <v/>
      </c>
      <c r="H7865" s="14">
        <f>SUMIFS(Lancamentos!$G:$G,Lancamentos!$C:$C,$A7865,Lancamentos!$E:$E,$C7865,Lancamentos!$B:$B,"SAIDA_USO")</f>
        <v/>
      </c>
      <c r="I7865" s="14">
        <f>SUMIFS(Lancamentos!$G:$G,Lancamentos!$C:$C,$A7865,Lancamentos!$E:$E,$C7865,Lancamentos!$B:$B,"SAIDA_DESCARTE")</f>
        <v/>
      </c>
      <c r="J7865" s="14">
        <f>G7865-H7865-I7865</f>
        <v/>
      </c>
      <c r="K7865">
        <f>IF(A7865="","",IF(J7865&lt;=IFERROR(VLOOKUP(A7865,Produtos!$A:$E,5,FALSE),0),"ABAIXO DO MINIMO","OK"))</f>
        <v/>
      </c>
    </row>
    <row r="7866">
      <c r="B7866">
        <f>IFERROR(VLOOKUP(A7866,Produtos!A:B,2,FALSE),"")</f>
        <v/>
      </c>
      <c r="D7866" s="10">
        <f>IFERROR(INDEX(Lotes!$E:$E,MATCH(1,(Lotes!$A:$A=A7866)*(Lotes!$C:$C=C7866),0)),"")</f>
        <v/>
      </c>
      <c r="E7866" s="14">
        <f>IF(D7866="","",D7866-TODAY())</f>
        <v/>
      </c>
      <c r="F7866">
        <f>IF(D7866="","",IF(E7866&lt;0,"VENCIDO",IF(E7866&lt;=30,"VENCE EM &lt;= 30 DIAS",IF(E7866&lt;=60,"ATENCAO (31-60 DIAS)","OK"))))</f>
        <v/>
      </c>
      <c r="G7866" s="14">
        <f>SUMIFS(Lancamentos!$G:$G,Lancamentos!$C:$C,$A7866,Lancamentos!$E:$E,$C7866,Lancamentos!$B:$B,"ENTRADA")</f>
        <v/>
      </c>
      <c r="H7866" s="14">
        <f>SUMIFS(Lancamentos!$G:$G,Lancamentos!$C:$C,$A7866,Lancamentos!$E:$E,$C7866,Lancamentos!$B:$B,"SAIDA_USO")</f>
        <v/>
      </c>
      <c r="I7866" s="14">
        <f>SUMIFS(Lancamentos!$G:$G,Lancamentos!$C:$C,$A7866,Lancamentos!$E:$E,$C7866,Lancamentos!$B:$B,"SAIDA_DESCARTE")</f>
        <v/>
      </c>
      <c r="J7866" s="14">
        <f>G7866-H7866-I7866</f>
        <v/>
      </c>
      <c r="K7866">
        <f>IF(A7866="","",IF(J7866&lt;=IFERROR(VLOOKUP(A7866,Produtos!$A:$E,5,FALSE),0),"ABAIXO DO MINIMO","OK"))</f>
        <v/>
      </c>
    </row>
    <row r="7867">
      <c r="B7867">
        <f>IFERROR(VLOOKUP(A7867,Produtos!A:B,2,FALSE),"")</f>
        <v/>
      </c>
      <c r="D7867" s="10">
        <f>IFERROR(INDEX(Lotes!$E:$E,MATCH(1,(Lotes!$A:$A=A7867)*(Lotes!$C:$C=C7867),0)),"")</f>
        <v/>
      </c>
      <c r="E7867" s="14">
        <f>IF(D7867="","",D7867-TODAY())</f>
        <v/>
      </c>
      <c r="F7867">
        <f>IF(D7867="","",IF(E7867&lt;0,"VENCIDO",IF(E7867&lt;=30,"VENCE EM &lt;= 30 DIAS",IF(E7867&lt;=60,"ATENCAO (31-60 DIAS)","OK"))))</f>
        <v/>
      </c>
      <c r="G7867" s="14">
        <f>SUMIFS(Lancamentos!$G:$G,Lancamentos!$C:$C,$A7867,Lancamentos!$E:$E,$C7867,Lancamentos!$B:$B,"ENTRADA")</f>
        <v/>
      </c>
      <c r="H7867" s="14">
        <f>SUMIFS(Lancamentos!$G:$G,Lancamentos!$C:$C,$A7867,Lancamentos!$E:$E,$C7867,Lancamentos!$B:$B,"SAIDA_USO")</f>
        <v/>
      </c>
      <c r="I7867" s="14">
        <f>SUMIFS(Lancamentos!$G:$G,Lancamentos!$C:$C,$A7867,Lancamentos!$E:$E,$C7867,Lancamentos!$B:$B,"SAIDA_DESCARTE")</f>
        <v/>
      </c>
      <c r="J7867" s="14">
        <f>G7867-H7867-I7867</f>
        <v/>
      </c>
      <c r="K7867">
        <f>IF(A7867="","",IF(J7867&lt;=IFERROR(VLOOKUP(A7867,Produtos!$A:$E,5,FALSE),0),"ABAIXO DO MINIMO","OK"))</f>
        <v/>
      </c>
    </row>
    <row r="7868">
      <c r="B7868">
        <f>IFERROR(VLOOKUP(A7868,Produtos!A:B,2,FALSE),"")</f>
        <v/>
      </c>
      <c r="D7868" s="10">
        <f>IFERROR(INDEX(Lotes!$E:$E,MATCH(1,(Lotes!$A:$A=A7868)*(Lotes!$C:$C=C7868),0)),"")</f>
        <v/>
      </c>
      <c r="E7868" s="14">
        <f>IF(D7868="","",D7868-TODAY())</f>
        <v/>
      </c>
      <c r="F7868">
        <f>IF(D7868="","",IF(E7868&lt;0,"VENCIDO",IF(E7868&lt;=30,"VENCE EM &lt;= 30 DIAS",IF(E7868&lt;=60,"ATENCAO (31-60 DIAS)","OK"))))</f>
        <v/>
      </c>
      <c r="G7868" s="14">
        <f>SUMIFS(Lancamentos!$G:$G,Lancamentos!$C:$C,$A7868,Lancamentos!$E:$E,$C7868,Lancamentos!$B:$B,"ENTRADA")</f>
        <v/>
      </c>
      <c r="H7868" s="14">
        <f>SUMIFS(Lancamentos!$G:$G,Lancamentos!$C:$C,$A7868,Lancamentos!$E:$E,$C7868,Lancamentos!$B:$B,"SAIDA_USO")</f>
        <v/>
      </c>
      <c r="I7868" s="14">
        <f>SUMIFS(Lancamentos!$G:$G,Lancamentos!$C:$C,$A7868,Lancamentos!$E:$E,$C7868,Lancamentos!$B:$B,"SAIDA_DESCARTE")</f>
        <v/>
      </c>
      <c r="J7868" s="14">
        <f>G7868-H7868-I7868</f>
        <v/>
      </c>
      <c r="K7868">
        <f>IF(A7868="","",IF(J7868&lt;=IFERROR(VLOOKUP(A7868,Produtos!$A:$E,5,FALSE),0),"ABAIXO DO MINIMO","OK"))</f>
        <v/>
      </c>
    </row>
    <row r="7869">
      <c r="B7869">
        <f>IFERROR(VLOOKUP(A7869,Produtos!A:B,2,FALSE),"")</f>
        <v/>
      </c>
      <c r="D7869" s="10">
        <f>IFERROR(INDEX(Lotes!$E:$E,MATCH(1,(Lotes!$A:$A=A7869)*(Lotes!$C:$C=C7869),0)),"")</f>
        <v/>
      </c>
      <c r="E7869" s="14">
        <f>IF(D7869="","",D7869-TODAY())</f>
        <v/>
      </c>
      <c r="F7869">
        <f>IF(D7869="","",IF(E7869&lt;0,"VENCIDO",IF(E7869&lt;=30,"VENCE EM &lt;= 30 DIAS",IF(E7869&lt;=60,"ATENCAO (31-60 DIAS)","OK"))))</f>
        <v/>
      </c>
      <c r="G7869" s="14">
        <f>SUMIFS(Lancamentos!$G:$G,Lancamentos!$C:$C,$A7869,Lancamentos!$E:$E,$C7869,Lancamentos!$B:$B,"ENTRADA")</f>
        <v/>
      </c>
      <c r="H7869" s="14">
        <f>SUMIFS(Lancamentos!$G:$G,Lancamentos!$C:$C,$A7869,Lancamentos!$E:$E,$C7869,Lancamentos!$B:$B,"SAIDA_USO")</f>
        <v/>
      </c>
      <c r="I7869" s="14">
        <f>SUMIFS(Lancamentos!$G:$G,Lancamentos!$C:$C,$A7869,Lancamentos!$E:$E,$C7869,Lancamentos!$B:$B,"SAIDA_DESCARTE")</f>
        <v/>
      </c>
      <c r="J7869" s="14">
        <f>G7869-H7869-I7869</f>
        <v/>
      </c>
      <c r="K7869">
        <f>IF(A7869="","",IF(J7869&lt;=IFERROR(VLOOKUP(A7869,Produtos!$A:$E,5,FALSE),0),"ABAIXO DO MINIMO","OK"))</f>
        <v/>
      </c>
    </row>
    <row r="7870">
      <c r="B7870">
        <f>IFERROR(VLOOKUP(A7870,Produtos!A:B,2,FALSE),"")</f>
        <v/>
      </c>
      <c r="D7870" s="10">
        <f>IFERROR(INDEX(Lotes!$E:$E,MATCH(1,(Lotes!$A:$A=A7870)*(Lotes!$C:$C=C7870),0)),"")</f>
        <v/>
      </c>
      <c r="E7870" s="14">
        <f>IF(D7870="","",D7870-TODAY())</f>
        <v/>
      </c>
      <c r="F7870">
        <f>IF(D7870="","",IF(E7870&lt;0,"VENCIDO",IF(E7870&lt;=30,"VENCE EM &lt;= 30 DIAS",IF(E7870&lt;=60,"ATENCAO (31-60 DIAS)","OK"))))</f>
        <v/>
      </c>
      <c r="G7870" s="14">
        <f>SUMIFS(Lancamentos!$G:$G,Lancamentos!$C:$C,$A7870,Lancamentos!$E:$E,$C7870,Lancamentos!$B:$B,"ENTRADA")</f>
        <v/>
      </c>
      <c r="H7870" s="14">
        <f>SUMIFS(Lancamentos!$G:$G,Lancamentos!$C:$C,$A7870,Lancamentos!$E:$E,$C7870,Lancamentos!$B:$B,"SAIDA_USO")</f>
        <v/>
      </c>
      <c r="I7870" s="14">
        <f>SUMIFS(Lancamentos!$G:$G,Lancamentos!$C:$C,$A7870,Lancamentos!$E:$E,$C7870,Lancamentos!$B:$B,"SAIDA_DESCARTE")</f>
        <v/>
      </c>
      <c r="J7870" s="14">
        <f>G7870-H7870-I7870</f>
        <v/>
      </c>
      <c r="K7870">
        <f>IF(A7870="","",IF(J7870&lt;=IFERROR(VLOOKUP(A7870,Produtos!$A:$E,5,FALSE),0),"ABAIXO DO MINIMO","OK"))</f>
        <v/>
      </c>
    </row>
    <row r="7871">
      <c r="B7871">
        <f>IFERROR(VLOOKUP(A7871,Produtos!A:B,2,FALSE),"")</f>
        <v/>
      </c>
      <c r="D7871" s="10">
        <f>IFERROR(INDEX(Lotes!$E:$E,MATCH(1,(Lotes!$A:$A=A7871)*(Lotes!$C:$C=C7871),0)),"")</f>
        <v/>
      </c>
      <c r="E7871" s="14">
        <f>IF(D7871="","",D7871-TODAY())</f>
        <v/>
      </c>
      <c r="F7871">
        <f>IF(D7871="","",IF(E7871&lt;0,"VENCIDO",IF(E7871&lt;=30,"VENCE EM &lt;= 30 DIAS",IF(E7871&lt;=60,"ATENCAO (31-60 DIAS)","OK"))))</f>
        <v/>
      </c>
      <c r="G7871" s="14">
        <f>SUMIFS(Lancamentos!$G:$G,Lancamentos!$C:$C,$A7871,Lancamentos!$E:$E,$C7871,Lancamentos!$B:$B,"ENTRADA")</f>
        <v/>
      </c>
      <c r="H7871" s="14">
        <f>SUMIFS(Lancamentos!$G:$G,Lancamentos!$C:$C,$A7871,Lancamentos!$E:$E,$C7871,Lancamentos!$B:$B,"SAIDA_USO")</f>
        <v/>
      </c>
      <c r="I7871" s="14">
        <f>SUMIFS(Lancamentos!$G:$G,Lancamentos!$C:$C,$A7871,Lancamentos!$E:$E,$C7871,Lancamentos!$B:$B,"SAIDA_DESCARTE")</f>
        <v/>
      </c>
      <c r="J7871" s="14">
        <f>G7871-H7871-I7871</f>
        <v/>
      </c>
      <c r="K7871">
        <f>IF(A7871="","",IF(J7871&lt;=IFERROR(VLOOKUP(A7871,Produtos!$A:$E,5,FALSE),0),"ABAIXO DO MINIMO","OK"))</f>
        <v/>
      </c>
    </row>
    <row r="7872">
      <c r="B7872">
        <f>IFERROR(VLOOKUP(A7872,Produtos!A:B,2,FALSE),"")</f>
        <v/>
      </c>
      <c r="D7872" s="10">
        <f>IFERROR(INDEX(Lotes!$E:$E,MATCH(1,(Lotes!$A:$A=A7872)*(Lotes!$C:$C=C7872),0)),"")</f>
        <v/>
      </c>
      <c r="E7872" s="14">
        <f>IF(D7872="","",D7872-TODAY())</f>
        <v/>
      </c>
      <c r="F7872">
        <f>IF(D7872="","",IF(E7872&lt;0,"VENCIDO",IF(E7872&lt;=30,"VENCE EM &lt;= 30 DIAS",IF(E7872&lt;=60,"ATENCAO (31-60 DIAS)","OK"))))</f>
        <v/>
      </c>
      <c r="G7872" s="14">
        <f>SUMIFS(Lancamentos!$G:$G,Lancamentos!$C:$C,$A7872,Lancamentos!$E:$E,$C7872,Lancamentos!$B:$B,"ENTRADA")</f>
        <v/>
      </c>
      <c r="H7872" s="14">
        <f>SUMIFS(Lancamentos!$G:$G,Lancamentos!$C:$C,$A7872,Lancamentos!$E:$E,$C7872,Lancamentos!$B:$B,"SAIDA_USO")</f>
        <v/>
      </c>
      <c r="I7872" s="14">
        <f>SUMIFS(Lancamentos!$G:$G,Lancamentos!$C:$C,$A7872,Lancamentos!$E:$E,$C7872,Lancamentos!$B:$B,"SAIDA_DESCARTE")</f>
        <v/>
      </c>
      <c r="J7872" s="14">
        <f>G7872-H7872-I7872</f>
        <v/>
      </c>
      <c r="K7872">
        <f>IF(A7872="","",IF(J7872&lt;=IFERROR(VLOOKUP(A7872,Produtos!$A:$E,5,FALSE),0),"ABAIXO DO MINIMO","OK"))</f>
        <v/>
      </c>
    </row>
    <row r="7873">
      <c r="B7873">
        <f>IFERROR(VLOOKUP(A7873,Produtos!A:B,2,FALSE),"")</f>
        <v/>
      </c>
      <c r="D7873" s="10">
        <f>IFERROR(INDEX(Lotes!$E:$E,MATCH(1,(Lotes!$A:$A=A7873)*(Lotes!$C:$C=C7873),0)),"")</f>
        <v/>
      </c>
      <c r="E7873" s="14">
        <f>IF(D7873="","",D7873-TODAY())</f>
        <v/>
      </c>
      <c r="F7873">
        <f>IF(D7873="","",IF(E7873&lt;0,"VENCIDO",IF(E7873&lt;=30,"VENCE EM &lt;= 30 DIAS",IF(E7873&lt;=60,"ATENCAO (31-60 DIAS)","OK"))))</f>
        <v/>
      </c>
      <c r="G7873" s="14">
        <f>SUMIFS(Lancamentos!$G:$G,Lancamentos!$C:$C,$A7873,Lancamentos!$E:$E,$C7873,Lancamentos!$B:$B,"ENTRADA")</f>
        <v/>
      </c>
      <c r="H7873" s="14">
        <f>SUMIFS(Lancamentos!$G:$G,Lancamentos!$C:$C,$A7873,Lancamentos!$E:$E,$C7873,Lancamentos!$B:$B,"SAIDA_USO")</f>
        <v/>
      </c>
      <c r="I7873" s="14">
        <f>SUMIFS(Lancamentos!$G:$G,Lancamentos!$C:$C,$A7873,Lancamentos!$E:$E,$C7873,Lancamentos!$B:$B,"SAIDA_DESCARTE")</f>
        <v/>
      </c>
      <c r="J7873" s="14">
        <f>G7873-H7873-I7873</f>
        <v/>
      </c>
      <c r="K7873">
        <f>IF(A7873="","",IF(J7873&lt;=IFERROR(VLOOKUP(A7873,Produtos!$A:$E,5,FALSE),0),"ABAIXO DO MINIMO","OK"))</f>
        <v/>
      </c>
    </row>
    <row r="7874">
      <c r="B7874">
        <f>IFERROR(VLOOKUP(A7874,Produtos!A:B,2,FALSE),"")</f>
        <v/>
      </c>
      <c r="D7874" s="10">
        <f>IFERROR(INDEX(Lotes!$E:$E,MATCH(1,(Lotes!$A:$A=A7874)*(Lotes!$C:$C=C7874),0)),"")</f>
        <v/>
      </c>
      <c r="E7874" s="14">
        <f>IF(D7874="","",D7874-TODAY())</f>
        <v/>
      </c>
      <c r="F7874">
        <f>IF(D7874="","",IF(E7874&lt;0,"VENCIDO",IF(E7874&lt;=30,"VENCE EM &lt;= 30 DIAS",IF(E7874&lt;=60,"ATENCAO (31-60 DIAS)","OK"))))</f>
        <v/>
      </c>
      <c r="G7874" s="14">
        <f>SUMIFS(Lancamentos!$G:$G,Lancamentos!$C:$C,$A7874,Lancamentos!$E:$E,$C7874,Lancamentos!$B:$B,"ENTRADA")</f>
        <v/>
      </c>
      <c r="H7874" s="14">
        <f>SUMIFS(Lancamentos!$G:$G,Lancamentos!$C:$C,$A7874,Lancamentos!$E:$E,$C7874,Lancamentos!$B:$B,"SAIDA_USO")</f>
        <v/>
      </c>
      <c r="I7874" s="14">
        <f>SUMIFS(Lancamentos!$G:$G,Lancamentos!$C:$C,$A7874,Lancamentos!$E:$E,$C7874,Lancamentos!$B:$B,"SAIDA_DESCARTE")</f>
        <v/>
      </c>
      <c r="J7874" s="14">
        <f>G7874-H7874-I7874</f>
        <v/>
      </c>
      <c r="K7874">
        <f>IF(A7874="","",IF(J7874&lt;=IFERROR(VLOOKUP(A7874,Produtos!$A:$E,5,FALSE),0),"ABAIXO DO MINIMO","OK"))</f>
        <v/>
      </c>
    </row>
    <row r="7875">
      <c r="B7875">
        <f>IFERROR(VLOOKUP(A7875,Produtos!A:B,2,FALSE),"")</f>
        <v/>
      </c>
      <c r="D7875" s="10">
        <f>IFERROR(INDEX(Lotes!$E:$E,MATCH(1,(Lotes!$A:$A=A7875)*(Lotes!$C:$C=C7875),0)),"")</f>
        <v/>
      </c>
      <c r="E7875" s="14">
        <f>IF(D7875="","",D7875-TODAY())</f>
        <v/>
      </c>
      <c r="F7875">
        <f>IF(D7875="","",IF(E7875&lt;0,"VENCIDO",IF(E7875&lt;=30,"VENCE EM &lt;= 30 DIAS",IF(E7875&lt;=60,"ATENCAO (31-60 DIAS)","OK"))))</f>
        <v/>
      </c>
      <c r="G7875" s="14">
        <f>SUMIFS(Lancamentos!$G:$G,Lancamentos!$C:$C,$A7875,Lancamentos!$E:$E,$C7875,Lancamentos!$B:$B,"ENTRADA")</f>
        <v/>
      </c>
      <c r="H7875" s="14">
        <f>SUMIFS(Lancamentos!$G:$G,Lancamentos!$C:$C,$A7875,Lancamentos!$E:$E,$C7875,Lancamentos!$B:$B,"SAIDA_USO")</f>
        <v/>
      </c>
      <c r="I7875" s="14">
        <f>SUMIFS(Lancamentos!$G:$G,Lancamentos!$C:$C,$A7875,Lancamentos!$E:$E,$C7875,Lancamentos!$B:$B,"SAIDA_DESCARTE")</f>
        <v/>
      </c>
      <c r="J7875" s="14">
        <f>G7875-H7875-I7875</f>
        <v/>
      </c>
      <c r="K7875">
        <f>IF(A7875="","",IF(J7875&lt;=IFERROR(VLOOKUP(A7875,Produtos!$A:$E,5,FALSE),0),"ABAIXO DO MINIMO","OK"))</f>
        <v/>
      </c>
    </row>
    <row r="7876">
      <c r="B7876">
        <f>IFERROR(VLOOKUP(A7876,Produtos!A:B,2,FALSE),"")</f>
        <v/>
      </c>
      <c r="D7876" s="10">
        <f>IFERROR(INDEX(Lotes!$E:$E,MATCH(1,(Lotes!$A:$A=A7876)*(Lotes!$C:$C=C7876),0)),"")</f>
        <v/>
      </c>
      <c r="E7876" s="14">
        <f>IF(D7876="","",D7876-TODAY())</f>
        <v/>
      </c>
      <c r="F7876">
        <f>IF(D7876="","",IF(E7876&lt;0,"VENCIDO",IF(E7876&lt;=30,"VENCE EM &lt;= 30 DIAS",IF(E7876&lt;=60,"ATENCAO (31-60 DIAS)","OK"))))</f>
        <v/>
      </c>
      <c r="G7876" s="14">
        <f>SUMIFS(Lancamentos!$G:$G,Lancamentos!$C:$C,$A7876,Lancamentos!$E:$E,$C7876,Lancamentos!$B:$B,"ENTRADA")</f>
        <v/>
      </c>
      <c r="H7876" s="14">
        <f>SUMIFS(Lancamentos!$G:$G,Lancamentos!$C:$C,$A7876,Lancamentos!$E:$E,$C7876,Lancamentos!$B:$B,"SAIDA_USO")</f>
        <v/>
      </c>
      <c r="I7876" s="14">
        <f>SUMIFS(Lancamentos!$G:$G,Lancamentos!$C:$C,$A7876,Lancamentos!$E:$E,$C7876,Lancamentos!$B:$B,"SAIDA_DESCARTE")</f>
        <v/>
      </c>
      <c r="J7876" s="14">
        <f>G7876-H7876-I7876</f>
        <v/>
      </c>
      <c r="K7876">
        <f>IF(A7876="","",IF(J7876&lt;=IFERROR(VLOOKUP(A7876,Produtos!$A:$E,5,FALSE),0),"ABAIXO DO MINIMO","OK"))</f>
        <v/>
      </c>
    </row>
    <row r="7877">
      <c r="B7877">
        <f>IFERROR(VLOOKUP(A7877,Produtos!A:B,2,FALSE),"")</f>
        <v/>
      </c>
      <c r="D7877" s="10">
        <f>IFERROR(INDEX(Lotes!$E:$E,MATCH(1,(Lotes!$A:$A=A7877)*(Lotes!$C:$C=C7877),0)),"")</f>
        <v/>
      </c>
      <c r="E7877" s="14">
        <f>IF(D7877="","",D7877-TODAY())</f>
        <v/>
      </c>
      <c r="F7877">
        <f>IF(D7877="","",IF(E7877&lt;0,"VENCIDO",IF(E7877&lt;=30,"VENCE EM &lt;= 30 DIAS",IF(E7877&lt;=60,"ATENCAO (31-60 DIAS)","OK"))))</f>
        <v/>
      </c>
      <c r="G7877" s="14">
        <f>SUMIFS(Lancamentos!$G:$G,Lancamentos!$C:$C,$A7877,Lancamentos!$E:$E,$C7877,Lancamentos!$B:$B,"ENTRADA")</f>
        <v/>
      </c>
      <c r="H7877" s="14">
        <f>SUMIFS(Lancamentos!$G:$G,Lancamentos!$C:$C,$A7877,Lancamentos!$E:$E,$C7877,Lancamentos!$B:$B,"SAIDA_USO")</f>
        <v/>
      </c>
      <c r="I7877" s="14">
        <f>SUMIFS(Lancamentos!$G:$G,Lancamentos!$C:$C,$A7877,Lancamentos!$E:$E,$C7877,Lancamentos!$B:$B,"SAIDA_DESCARTE")</f>
        <v/>
      </c>
      <c r="J7877" s="14">
        <f>G7877-H7877-I7877</f>
        <v/>
      </c>
      <c r="K7877">
        <f>IF(A7877="","",IF(J7877&lt;=IFERROR(VLOOKUP(A7877,Produtos!$A:$E,5,FALSE),0),"ABAIXO DO MINIMO","OK"))</f>
        <v/>
      </c>
    </row>
    <row r="7878">
      <c r="B7878">
        <f>IFERROR(VLOOKUP(A7878,Produtos!A:B,2,FALSE),"")</f>
        <v/>
      </c>
      <c r="D7878" s="10">
        <f>IFERROR(INDEX(Lotes!$E:$E,MATCH(1,(Lotes!$A:$A=A7878)*(Lotes!$C:$C=C7878),0)),"")</f>
        <v/>
      </c>
      <c r="E7878" s="14">
        <f>IF(D7878="","",D7878-TODAY())</f>
        <v/>
      </c>
      <c r="F7878">
        <f>IF(D7878="","",IF(E7878&lt;0,"VENCIDO",IF(E7878&lt;=30,"VENCE EM &lt;= 30 DIAS",IF(E7878&lt;=60,"ATENCAO (31-60 DIAS)","OK"))))</f>
        <v/>
      </c>
      <c r="G7878" s="14">
        <f>SUMIFS(Lancamentos!$G:$G,Lancamentos!$C:$C,$A7878,Lancamentos!$E:$E,$C7878,Lancamentos!$B:$B,"ENTRADA")</f>
        <v/>
      </c>
      <c r="H7878" s="14">
        <f>SUMIFS(Lancamentos!$G:$G,Lancamentos!$C:$C,$A7878,Lancamentos!$E:$E,$C7878,Lancamentos!$B:$B,"SAIDA_USO")</f>
        <v/>
      </c>
      <c r="I7878" s="14">
        <f>SUMIFS(Lancamentos!$G:$G,Lancamentos!$C:$C,$A7878,Lancamentos!$E:$E,$C7878,Lancamentos!$B:$B,"SAIDA_DESCARTE")</f>
        <v/>
      </c>
      <c r="J7878" s="14">
        <f>G7878-H7878-I7878</f>
        <v/>
      </c>
      <c r="K7878">
        <f>IF(A7878="","",IF(J7878&lt;=IFERROR(VLOOKUP(A7878,Produtos!$A:$E,5,FALSE),0),"ABAIXO DO MINIMO","OK"))</f>
        <v/>
      </c>
    </row>
    <row r="7879">
      <c r="B7879">
        <f>IFERROR(VLOOKUP(A7879,Produtos!A:B,2,FALSE),"")</f>
        <v/>
      </c>
      <c r="D7879" s="10">
        <f>IFERROR(INDEX(Lotes!$E:$E,MATCH(1,(Lotes!$A:$A=A7879)*(Lotes!$C:$C=C7879),0)),"")</f>
        <v/>
      </c>
      <c r="E7879" s="14">
        <f>IF(D7879="","",D7879-TODAY())</f>
        <v/>
      </c>
      <c r="F7879">
        <f>IF(D7879="","",IF(E7879&lt;0,"VENCIDO",IF(E7879&lt;=30,"VENCE EM &lt;= 30 DIAS",IF(E7879&lt;=60,"ATENCAO (31-60 DIAS)","OK"))))</f>
        <v/>
      </c>
      <c r="G7879" s="14">
        <f>SUMIFS(Lancamentos!$G:$G,Lancamentos!$C:$C,$A7879,Lancamentos!$E:$E,$C7879,Lancamentos!$B:$B,"ENTRADA")</f>
        <v/>
      </c>
      <c r="H7879" s="14">
        <f>SUMIFS(Lancamentos!$G:$G,Lancamentos!$C:$C,$A7879,Lancamentos!$E:$E,$C7879,Lancamentos!$B:$B,"SAIDA_USO")</f>
        <v/>
      </c>
      <c r="I7879" s="14">
        <f>SUMIFS(Lancamentos!$G:$G,Lancamentos!$C:$C,$A7879,Lancamentos!$E:$E,$C7879,Lancamentos!$B:$B,"SAIDA_DESCARTE")</f>
        <v/>
      </c>
      <c r="J7879" s="14">
        <f>G7879-H7879-I7879</f>
        <v/>
      </c>
      <c r="K7879">
        <f>IF(A7879="","",IF(J7879&lt;=IFERROR(VLOOKUP(A7879,Produtos!$A:$E,5,FALSE),0),"ABAIXO DO MINIMO","OK"))</f>
        <v/>
      </c>
    </row>
    <row r="7880">
      <c r="B7880">
        <f>IFERROR(VLOOKUP(A7880,Produtos!A:B,2,FALSE),"")</f>
        <v/>
      </c>
      <c r="D7880" s="10">
        <f>IFERROR(INDEX(Lotes!$E:$E,MATCH(1,(Lotes!$A:$A=A7880)*(Lotes!$C:$C=C7880),0)),"")</f>
        <v/>
      </c>
      <c r="E7880" s="14">
        <f>IF(D7880="","",D7880-TODAY())</f>
        <v/>
      </c>
      <c r="F7880">
        <f>IF(D7880="","",IF(E7880&lt;0,"VENCIDO",IF(E7880&lt;=30,"VENCE EM &lt;= 30 DIAS",IF(E7880&lt;=60,"ATENCAO (31-60 DIAS)","OK"))))</f>
        <v/>
      </c>
      <c r="G7880" s="14">
        <f>SUMIFS(Lancamentos!$G:$G,Lancamentos!$C:$C,$A7880,Lancamentos!$E:$E,$C7880,Lancamentos!$B:$B,"ENTRADA")</f>
        <v/>
      </c>
      <c r="H7880" s="14">
        <f>SUMIFS(Lancamentos!$G:$G,Lancamentos!$C:$C,$A7880,Lancamentos!$E:$E,$C7880,Lancamentos!$B:$B,"SAIDA_USO")</f>
        <v/>
      </c>
      <c r="I7880" s="14">
        <f>SUMIFS(Lancamentos!$G:$G,Lancamentos!$C:$C,$A7880,Lancamentos!$E:$E,$C7880,Lancamentos!$B:$B,"SAIDA_DESCARTE")</f>
        <v/>
      </c>
      <c r="J7880" s="14">
        <f>G7880-H7880-I7880</f>
        <v/>
      </c>
      <c r="K7880">
        <f>IF(A7880="","",IF(J7880&lt;=IFERROR(VLOOKUP(A7880,Produtos!$A:$E,5,FALSE),0),"ABAIXO DO MINIMO","OK"))</f>
        <v/>
      </c>
    </row>
    <row r="7881">
      <c r="B7881">
        <f>IFERROR(VLOOKUP(A7881,Produtos!A:B,2,FALSE),"")</f>
        <v/>
      </c>
      <c r="D7881" s="10">
        <f>IFERROR(INDEX(Lotes!$E:$E,MATCH(1,(Lotes!$A:$A=A7881)*(Lotes!$C:$C=C7881),0)),"")</f>
        <v/>
      </c>
      <c r="E7881" s="14">
        <f>IF(D7881="","",D7881-TODAY())</f>
        <v/>
      </c>
      <c r="F7881">
        <f>IF(D7881="","",IF(E7881&lt;0,"VENCIDO",IF(E7881&lt;=30,"VENCE EM &lt;= 30 DIAS",IF(E7881&lt;=60,"ATENCAO (31-60 DIAS)","OK"))))</f>
        <v/>
      </c>
      <c r="G7881" s="14">
        <f>SUMIFS(Lancamentos!$G:$G,Lancamentos!$C:$C,$A7881,Lancamentos!$E:$E,$C7881,Lancamentos!$B:$B,"ENTRADA")</f>
        <v/>
      </c>
      <c r="H7881" s="14">
        <f>SUMIFS(Lancamentos!$G:$G,Lancamentos!$C:$C,$A7881,Lancamentos!$E:$E,$C7881,Lancamentos!$B:$B,"SAIDA_USO")</f>
        <v/>
      </c>
      <c r="I7881" s="14">
        <f>SUMIFS(Lancamentos!$G:$G,Lancamentos!$C:$C,$A7881,Lancamentos!$E:$E,$C7881,Lancamentos!$B:$B,"SAIDA_DESCARTE")</f>
        <v/>
      </c>
      <c r="J7881" s="14">
        <f>G7881-H7881-I7881</f>
        <v/>
      </c>
      <c r="K7881">
        <f>IF(A7881="","",IF(J7881&lt;=IFERROR(VLOOKUP(A7881,Produtos!$A:$E,5,FALSE),0),"ABAIXO DO MINIMO","OK"))</f>
        <v/>
      </c>
    </row>
    <row r="7882">
      <c r="B7882">
        <f>IFERROR(VLOOKUP(A7882,Produtos!A:B,2,FALSE),"")</f>
        <v/>
      </c>
      <c r="D7882" s="10">
        <f>IFERROR(INDEX(Lotes!$E:$E,MATCH(1,(Lotes!$A:$A=A7882)*(Lotes!$C:$C=C7882),0)),"")</f>
        <v/>
      </c>
      <c r="E7882" s="14">
        <f>IF(D7882="","",D7882-TODAY())</f>
        <v/>
      </c>
      <c r="F7882">
        <f>IF(D7882="","",IF(E7882&lt;0,"VENCIDO",IF(E7882&lt;=30,"VENCE EM &lt;= 30 DIAS",IF(E7882&lt;=60,"ATENCAO (31-60 DIAS)","OK"))))</f>
        <v/>
      </c>
      <c r="G7882" s="14">
        <f>SUMIFS(Lancamentos!$G:$G,Lancamentos!$C:$C,$A7882,Lancamentos!$E:$E,$C7882,Lancamentos!$B:$B,"ENTRADA")</f>
        <v/>
      </c>
      <c r="H7882" s="14">
        <f>SUMIFS(Lancamentos!$G:$G,Lancamentos!$C:$C,$A7882,Lancamentos!$E:$E,$C7882,Lancamentos!$B:$B,"SAIDA_USO")</f>
        <v/>
      </c>
      <c r="I7882" s="14">
        <f>SUMIFS(Lancamentos!$G:$G,Lancamentos!$C:$C,$A7882,Lancamentos!$E:$E,$C7882,Lancamentos!$B:$B,"SAIDA_DESCARTE")</f>
        <v/>
      </c>
      <c r="J7882" s="14">
        <f>G7882-H7882-I7882</f>
        <v/>
      </c>
      <c r="K7882">
        <f>IF(A7882="","",IF(J7882&lt;=IFERROR(VLOOKUP(A7882,Produtos!$A:$E,5,FALSE),0),"ABAIXO DO MINIMO","OK"))</f>
        <v/>
      </c>
    </row>
    <row r="7883">
      <c r="B7883">
        <f>IFERROR(VLOOKUP(A7883,Produtos!A:B,2,FALSE),"")</f>
        <v/>
      </c>
      <c r="D7883" s="10">
        <f>IFERROR(INDEX(Lotes!$E:$E,MATCH(1,(Lotes!$A:$A=A7883)*(Lotes!$C:$C=C7883),0)),"")</f>
        <v/>
      </c>
      <c r="E7883" s="14">
        <f>IF(D7883="","",D7883-TODAY())</f>
        <v/>
      </c>
      <c r="F7883">
        <f>IF(D7883="","",IF(E7883&lt;0,"VENCIDO",IF(E7883&lt;=30,"VENCE EM &lt;= 30 DIAS",IF(E7883&lt;=60,"ATENCAO (31-60 DIAS)","OK"))))</f>
        <v/>
      </c>
      <c r="G7883" s="14">
        <f>SUMIFS(Lancamentos!$G:$G,Lancamentos!$C:$C,$A7883,Lancamentos!$E:$E,$C7883,Lancamentos!$B:$B,"ENTRADA")</f>
        <v/>
      </c>
      <c r="H7883" s="14">
        <f>SUMIFS(Lancamentos!$G:$G,Lancamentos!$C:$C,$A7883,Lancamentos!$E:$E,$C7883,Lancamentos!$B:$B,"SAIDA_USO")</f>
        <v/>
      </c>
      <c r="I7883" s="14">
        <f>SUMIFS(Lancamentos!$G:$G,Lancamentos!$C:$C,$A7883,Lancamentos!$E:$E,$C7883,Lancamentos!$B:$B,"SAIDA_DESCARTE")</f>
        <v/>
      </c>
      <c r="J7883" s="14">
        <f>G7883-H7883-I7883</f>
        <v/>
      </c>
      <c r="K7883">
        <f>IF(A7883="","",IF(J7883&lt;=IFERROR(VLOOKUP(A7883,Produtos!$A:$E,5,FALSE),0),"ABAIXO DO MINIMO","OK"))</f>
        <v/>
      </c>
    </row>
    <row r="7884">
      <c r="B7884">
        <f>IFERROR(VLOOKUP(A7884,Produtos!A:B,2,FALSE),"")</f>
        <v/>
      </c>
      <c r="D7884" s="10">
        <f>IFERROR(INDEX(Lotes!$E:$E,MATCH(1,(Lotes!$A:$A=A7884)*(Lotes!$C:$C=C7884),0)),"")</f>
        <v/>
      </c>
      <c r="E7884" s="14">
        <f>IF(D7884="","",D7884-TODAY())</f>
        <v/>
      </c>
      <c r="F7884">
        <f>IF(D7884="","",IF(E7884&lt;0,"VENCIDO",IF(E7884&lt;=30,"VENCE EM &lt;= 30 DIAS",IF(E7884&lt;=60,"ATENCAO (31-60 DIAS)","OK"))))</f>
        <v/>
      </c>
      <c r="G7884" s="14">
        <f>SUMIFS(Lancamentos!$G:$G,Lancamentos!$C:$C,$A7884,Lancamentos!$E:$E,$C7884,Lancamentos!$B:$B,"ENTRADA")</f>
        <v/>
      </c>
      <c r="H7884" s="14">
        <f>SUMIFS(Lancamentos!$G:$G,Lancamentos!$C:$C,$A7884,Lancamentos!$E:$E,$C7884,Lancamentos!$B:$B,"SAIDA_USO")</f>
        <v/>
      </c>
      <c r="I7884" s="14">
        <f>SUMIFS(Lancamentos!$G:$G,Lancamentos!$C:$C,$A7884,Lancamentos!$E:$E,$C7884,Lancamentos!$B:$B,"SAIDA_DESCARTE")</f>
        <v/>
      </c>
      <c r="J7884" s="14">
        <f>G7884-H7884-I7884</f>
        <v/>
      </c>
      <c r="K7884">
        <f>IF(A7884="","",IF(J7884&lt;=IFERROR(VLOOKUP(A7884,Produtos!$A:$E,5,FALSE),0),"ABAIXO DO MINIMO","OK"))</f>
        <v/>
      </c>
    </row>
    <row r="7885">
      <c r="B7885">
        <f>IFERROR(VLOOKUP(A7885,Produtos!A:B,2,FALSE),"")</f>
        <v/>
      </c>
      <c r="D7885" s="10">
        <f>IFERROR(INDEX(Lotes!$E:$E,MATCH(1,(Lotes!$A:$A=A7885)*(Lotes!$C:$C=C7885),0)),"")</f>
        <v/>
      </c>
      <c r="E7885" s="14">
        <f>IF(D7885="","",D7885-TODAY())</f>
        <v/>
      </c>
      <c r="F7885">
        <f>IF(D7885="","",IF(E7885&lt;0,"VENCIDO",IF(E7885&lt;=30,"VENCE EM &lt;= 30 DIAS",IF(E7885&lt;=60,"ATENCAO (31-60 DIAS)","OK"))))</f>
        <v/>
      </c>
      <c r="G7885" s="14">
        <f>SUMIFS(Lancamentos!$G:$G,Lancamentos!$C:$C,$A7885,Lancamentos!$E:$E,$C7885,Lancamentos!$B:$B,"ENTRADA")</f>
        <v/>
      </c>
      <c r="H7885" s="14">
        <f>SUMIFS(Lancamentos!$G:$G,Lancamentos!$C:$C,$A7885,Lancamentos!$E:$E,$C7885,Lancamentos!$B:$B,"SAIDA_USO")</f>
        <v/>
      </c>
      <c r="I7885" s="14">
        <f>SUMIFS(Lancamentos!$G:$G,Lancamentos!$C:$C,$A7885,Lancamentos!$E:$E,$C7885,Lancamentos!$B:$B,"SAIDA_DESCARTE")</f>
        <v/>
      </c>
      <c r="J7885" s="14">
        <f>G7885-H7885-I7885</f>
        <v/>
      </c>
      <c r="K7885">
        <f>IF(A7885="","",IF(J7885&lt;=IFERROR(VLOOKUP(A7885,Produtos!$A:$E,5,FALSE),0),"ABAIXO DO MINIMO","OK"))</f>
        <v/>
      </c>
    </row>
    <row r="7886">
      <c r="B7886">
        <f>IFERROR(VLOOKUP(A7886,Produtos!A:B,2,FALSE),"")</f>
        <v/>
      </c>
      <c r="D7886" s="10">
        <f>IFERROR(INDEX(Lotes!$E:$E,MATCH(1,(Lotes!$A:$A=A7886)*(Lotes!$C:$C=C7886),0)),"")</f>
        <v/>
      </c>
      <c r="E7886" s="14">
        <f>IF(D7886="","",D7886-TODAY())</f>
        <v/>
      </c>
      <c r="F7886">
        <f>IF(D7886="","",IF(E7886&lt;0,"VENCIDO",IF(E7886&lt;=30,"VENCE EM &lt;= 30 DIAS",IF(E7886&lt;=60,"ATENCAO (31-60 DIAS)","OK"))))</f>
        <v/>
      </c>
      <c r="G7886" s="14">
        <f>SUMIFS(Lancamentos!$G:$G,Lancamentos!$C:$C,$A7886,Lancamentos!$E:$E,$C7886,Lancamentos!$B:$B,"ENTRADA")</f>
        <v/>
      </c>
      <c r="H7886" s="14">
        <f>SUMIFS(Lancamentos!$G:$G,Lancamentos!$C:$C,$A7886,Lancamentos!$E:$E,$C7886,Lancamentos!$B:$B,"SAIDA_USO")</f>
        <v/>
      </c>
      <c r="I7886" s="14">
        <f>SUMIFS(Lancamentos!$G:$G,Lancamentos!$C:$C,$A7886,Lancamentos!$E:$E,$C7886,Lancamentos!$B:$B,"SAIDA_DESCARTE")</f>
        <v/>
      </c>
      <c r="J7886" s="14">
        <f>G7886-H7886-I7886</f>
        <v/>
      </c>
      <c r="K7886">
        <f>IF(A7886="","",IF(J7886&lt;=IFERROR(VLOOKUP(A7886,Produtos!$A:$E,5,FALSE),0),"ABAIXO DO MINIMO","OK"))</f>
        <v/>
      </c>
    </row>
    <row r="7887">
      <c r="B7887">
        <f>IFERROR(VLOOKUP(A7887,Produtos!A:B,2,FALSE),"")</f>
        <v/>
      </c>
      <c r="D7887" s="10">
        <f>IFERROR(INDEX(Lotes!$E:$E,MATCH(1,(Lotes!$A:$A=A7887)*(Lotes!$C:$C=C7887),0)),"")</f>
        <v/>
      </c>
      <c r="E7887" s="14">
        <f>IF(D7887="","",D7887-TODAY())</f>
        <v/>
      </c>
      <c r="F7887">
        <f>IF(D7887="","",IF(E7887&lt;0,"VENCIDO",IF(E7887&lt;=30,"VENCE EM &lt;= 30 DIAS",IF(E7887&lt;=60,"ATENCAO (31-60 DIAS)","OK"))))</f>
        <v/>
      </c>
      <c r="G7887" s="14">
        <f>SUMIFS(Lancamentos!$G:$G,Lancamentos!$C:$C,$A7887,Lancamentos!$E:$E,$C7887,Lancamentos!$B:$B,"ENTRADA")</f>
        <v/>
      </c>
      <c r="H7887" s="14">
        <f>SUMIFS(Lancamentos!$G:$G,Lancamentos!$C:$C,$A7887,Lancamentos!$E:$E,$C7887,Lancamentos!$B:$B,"SAIDA_USO")</f>
        <v/>
      </c>
      <c r="I7887" s="14">
        <f>SUMIFS(Lancamentos!$G:$G,Lancamentos!$C:$C,$A7887,Lancamentos!$E:$E,$C7887,Lancamentos!$B:$B,"SAIDA_DESCARTE")</f>
        <v/>
      </c>
      <c r="J7887" s="14">
        <f>G7887-H7887-I7887</f>
        <v/>
      </c>
      <c r="K7887">
        <f>IF(A7887="","",IF(J7887&lt;=IFERROR(VLOOKUP(A7887,Produtos!$A:$E,5,FALSE),0),"ABAIXO DO MINIMO","OK"))</f>
        <v/>
      </c>
    </row>
    <row r="7888">
      <c r="B7888">
        <f>IFERROR(VLOOKUP(A7888,Produtos!A:B,2,FALSE),"")</f>
        <v/>
      </c>
      <c r="D7888" s="10">
        <f>IFERROR(INDEX(Lotes!$E:$E,MATCH(1,(Lotes!$A:$A=A7888)*(Lotes!$C:$C=C7888),0)),"")</f>
        <v/>
      </c>
      <c r="E7888" s="14">
        <f>IF(D7888="","",D7888-TODAY())</f>
        <v/>
      </c>
      <c r="F7888">
        <f>IF(D7888="","",IF(E7888&lt;0,"VENCIDO",IF(E7888&lt;=30,"VENCE EM &lt;= 30 DIAS",IF(E7888&lt;=60,"ATENCAO (31-60 DIAS)","OK"))))</f>
        <v/>
      </c>
      <c r="G7888" s="14">
        <f>SUMIFS(Lancamentos!$G:$G,Lancamentos!$C:$C,$A7888,Lancamentos!$E:$E,$C7888,Lancamentos!$B:$B,"ENTRADA")</f>
        <v/>
      </c>
      <c r="H7888" s="14">
        <f>SUMIFS(Lancamentos!$G:$G,Lancamentos!$C:$C,$A7888,Lancamentos!$E:$E,$C7888,Lancamentos!$B:$B,"SAIDA_USO")</f>
        <v/>
      </c>
      <c r="I7888" s="14">
        <f>SUMIFS(Lancamentos!$G:$G,Lancamentos!$C:$C,$A7888,Lancamentos!$E:$E,$C7888,Lancamentos!$B:$B,"SAIDA_DESCARTE")</f>
        <v/>
      </c>
      <c r="J7888" s="14">
        <f>G7888-H7888-I7888</f>
        <v/>
      </c>
      <c r="K7888">
        <f>IF(A7888="","",IF(J7888&lt;=IFERROR(VLOOKUP(A7888,Produtos!$A:$E,5,FALSE),0),"ABAIXO DO MINIMO","OK"))</f>
        <v/>
      </c>
    </row>
    <row r="7889">
      <c r="B7889">
        <f>IFERROR(VLOOKUP(A7889,Produtos!A:B,2,FALSE),"")</f>
        <v/>
      </c>
      <c r="D7889" s="10">
        <f>IFERROR(INDEX(Lotes!$E:$E,MATCH(1,(Lotes!$A:$A=A7889)*(Lotes!$C:$C=C7889),0)),"")</f>
        <v/>
      </c>
      <c r="E7889" s="14">
        <f>IF(D7889="","",D7889-TODAY())</f>
        <v/>
      </c>
      <c r="F7889">
        <f>IF(D7889="","",IF(E7889&lt;0,"VENCIDO",IF(E7889&lt;=30,"VENCE EM &lt;= 30 DIAS",IF(E7889&lt;=60,"ATENCAO (31-60 DIAS)","OK"))))</f>
        <v/>
      </c>
      <c r="G7889" s="14">
        <f>SUMIFS(Lancamentos!$G:$G,Lancamentos!$C:$C,$A7889,Lancamentos!$E:$E,$C7889,Lancamentos!$B:$B,"ENTRADA")</f>
        <v/>
      </c>
      <c r="H7889" s="14">
        <f>SUMIFS(Lancamentos!$G:$G,Lancamentos!$C:$C,$A7889,Lancamentos!$E:$E,$C7889,Lancamentos!$B:$B,"SAIDA_USO")</f>
        <v/>
      </c>
      <c r="I7889" s="14">
        <f>SUMIFS(Lancamentos!$G:$G,Lancamentos!$C:$C,$A7889,Lancamentos!$E:$E,$C7889,Lancamentos!$B:$B,"SAIDA_DESCARTE")</f>
        <v/>
      </c>
      <c r="J7889" s="14">
        <f>G7889-H7889-I7889</f>
        <v/>
      </c>
      <c r="K7889">
        <f>IF(A7889="","",IF(J7889&lt;=IFERROR(VLOOKUP(A7889,Produtos!$A:$E,5,FALSE),0),"ABAIXO DO MINIMO","OK"))</f>
        <v/>
      </c>
    </row>
    <row r="7890">
      <c r="B7890">
        <f>IFERROR(VLOOKUP(A7890,Produtos!A:B,2,FALSE),"")</f>
        <v/>
      </c>
      <c r="D7890" s="10">
        <f>IFERROR(INDEX(Lotes!$E:$E,MATCH(1,(Lotes!$A:$A=A7890)*(Lotes!$C:$C=C7890),0)),"")</f>
        <v/>
      </c>
      <c r="E7890" s="14">
        <f>IF(D7890="","",D7890-TODAY())</f>
        <v/>
      </c>
      <c r="F7890">
        <f>IF(D7890="","",IF(E7890&lt;0,"VENCIDO",IF(E7890&lt;=30,"VENCE EM &lt;= 30 DIAS",IF(E7890&lt;=60,"ATENCAO (31-60 DIAS)","OK"))))</f>
        <v/>
      </c>
      <c r="G7890" s="14">
        <f>SUMIFS(Lancamentos!$G:$G,Lancamentos!$C:$C,$A7890,Lancamentos!$E:$E,$C7890,Lancamentos!$B:$B,"ENTRADA")</f>
        <v/>
      </c>
      <c r="H7890" s="14">
        <f>SUMIFS(Lancamentos!$G:$G,Lancamentos!$C:$C,$A7890,Lancamentos!$E:$E,$C7890,Lancamentos!$B:$B,"SAIDA_USO")</f>
        <v/>
      </c>
      <c r="I7890" s="14">
        <f>SUMIFS(Lancamentos!$G:$G,Lancamentos!$C:$C,$A7890,Lancamentos!$E:$E,$C7890,Lancamentos!$B:$B,"SAIDA_DESCARTE")</f>
        <v/>
      </c>
      <c r="J7890" s="14">
        <f>G7890-H7890-I7890</f>
        <v/>
      </c>
      <c r="K7890">
        <f>IF(A7890="","",IF(J7890&lt;=IFERROR(VLOOKUP(A7890,Produtos!$A:$E,5,FALSE),0),"ABAIXO DO MINIMO","OK"))</f>
        <v/>
      </c>
    </row>
    <row r="7891">
      <c r="B7891">
        <f>IFERROR(VLOOKUP(A7891,Produtos!A:B,2,FALSE),"")</f>
        <v/>
      </c>
      <c r="D7891" s="10">
        <f>IFERROR(INDEX(Lotes!$E:$E,MATCH(1,(Lotes!$A:$A=A7891)*(Lotes!$C:$C=C7891),0)),"")</f>
        <v/>
      </c>
      <c r="E7891" s="14">
        <f>IF(D7891="","",D7891-TODAY())</f>
        <v/>
      </c>
      <c r="F7891">
        <f>IF(D7891="","",IF(E7891&lt;0,"VENCIDO",IF(E7891&lt;=30,"VENCE EM &lt;= 30 DIAS",IF(E7891&lt;=60,"ATENCAO (31-60 DIAS)","OK"))))</f>
        <v/>
      </c>
      <c r="G7891" s="14">
        <f>SUMIFS(Lancamentos!$G:$G,Lancamentos!$C:$C,$A7891,Lancamentos!$E:$E,$C7891,Lancamentos!$B:$B,"ENTRADA")</f>
        <v/>
      </c>
      <c r="H7891" s="14">
        <f>SUMIFS(Lancamentos!$G:$G,Lancamentos!$C:$C,$A7891,Lancamentos!$E:$E,$C7891,Lancamentos!$B:$B,"SAIDA_USO")</f>
        <v/>
      </c>
      <c r="I7891" s="14">
        <f>SUMIFS(Lancamentos!$G:$G,Lancamentos!$C:$C,$A7891,Lancamentos!$E:$E,$C7891,Lancamentos!$B:$B,"SAIDA_DESCARTE")</f>
        <v/>
      </c>
      <c r="J7891" s="14">
        <f>G7891-H7891-I7891</f>
        <v/>
      </c>
      <c r="K7891">
        <f>IF(A7891="","",IF(J7891&lt;=IFERROR(VLOOKUP(A7891,Produtos!$A:$E,5,FALSE),0),"ABAIXO DO MINIMO","OK"))</f>
        <v/>
      </c>
    </row>
    <row r="7892">
      <c r="B7892">
        <f>IFERROR(VLOOKUP(A7892,Produtos!A:B,2,FALSE),"")</f>
        <v/>
      </c>
      <c r="D7892" s="10">
        <f>IFERROR(INDEX(Lotes!$E:$E,MATCH(1,(Lotes!$A:$A=A7892)*(Lotes!$C:$C=C7892),0)),"")</f>
        <v/>
      </c>
      <c r="E7892" s="14">
        <f>IF(D7892="","",D7892-TODAY())</f>
        <v/>
      </c>
      <c r="F7892">
        <f>IF(D7892="","",IF(E7892&lt;0,"VENCIDO",IF(E7892&lt;=30,"VENCE EM &lt;= 30 DIAS",IF(E7892&lt;=60,"ATENCAO (31-60 DIAS)","OK"))))</f>
        <v/>
      </c>
      <c r="G7892" s="14">
        <f>SUMIFS(Lancamentos!$G:$G,Lancamentos!$C:$C,$A7892,Lancamentos!$E:$E,$C7892,Lancamentos!$B:$B,"ENTRADA")</f>
        <v/>
      </c>
      <c r="H7892" s="14">
        <f>SUMIFS(Lancamentos!$G:$G,Lancamentos!$C:$C,$A7892,Lancamentos!$E:$E,$C7892,Lancamentos!$B:$B,"SAIDA_USO")</f>
        <v/>
      </c>
      <c r="I7892" s="14">
        <f>SUMIFS(Lancamentos!$G:$G,Lancamentos!$C:$C,$A7892,Lancamentos!$E:$E,$C7892,Lancamentos!$B:$B,"SAIDA_DESCARTE")</f>
        <v/>
      </c>
      <c r="J7892" s="14">
        <f>G7892-H7892-I7892</f>
        <v/>
      </c>
      <c r="K7892">
        <f>IF(A7892="","",IF(J7892&lt;=IFERROR(VLOOKUP(A7892,Produtos!$A:$E,5,FALSE),0),"ABAIXO DO MINIMO","OK"))</f>
        <v/>
      </c>
    </row>
    <row r="7893">
      <c r="B7893">
        <f>IFERROR(VLOOKUP(A7893,Produtos!A:B,2,FALSE),"")</f>
        <v/>
      </c>
      <c r="D7893" s="10">
        <f>IFERROR(INDEX(Lotes!$E:$E,MATCH(1,(Lotes!$A:$A=A7893)*(Lotes!$C:$C=C7893),0)),"")</f>
        <v/>
      </c>
      <c r="E7893" s="14">
        <f>IF(D7893="","",D7893-TODAY())</f>
        <v/>
      </c>
      <c r="F7893">
        <f>IF(D7893="","",IF(E7893&lt;0,"VENCIDO",IF(E7893&lt;=30,"VENCE EM &lt;= 30 DIAS",IF(E7893&lt;=60,"ATENCAO (31-60 DIAS)","OK"))))</f>
        <v/>
      </c>
      <c r="G7893" s="14">
        <f>SUMIFS(Lancamentos!$G:$G,Lancamentos!$C:$C,$A7893,Lancamentos!$E:$E,$C7893,Lancamentos!$B:$B,"ENTRADA")</f>
        <v/>
      </c>
      <c r="H7893" s="14">
        <f>SUMIFS(Lancamentos!$G:$G,Lancamentos!$C:$C,$A7893,Lancamentos!$E:$E,$C7893,Lancamentos!$B:$B,"SAIDA_USO")</f>
        <v/>
      </c>
      <c r="I7893" s="14">
        <f>SUMIFS(Lancamentos!$G:$G,Lancamentos!$C:$C,$A7893,Lancamentos!$E:$E,$C7893,Lancamentos!$B:$B,"SAIDA_DESCARTE")</f>
        <v/>
      </c>
      <c r="J7893" s="14">
        <f>G7893-H7893-I7893</f>
        <v/>
      </c>
      <c r="K7893">
        <f>IF(A7893="","",IF(J7893&lt;=IFERROR(VLOOKUP(A7893,Produtos!$A:$E,5,FALSE),0),"ABAIXO DO MINIMO","OK"))</f>
        <v/>
      </c>
    </row>
    <row r="7894">
      <c r="B7894">
        <f>IFERROR(VLOOKUP(A7894,Produtos!A:B,2,FALSE),"")</f>
        <v/>
      </c>
      <c r="D7894" s="10">
        <f>IFERROR(INDEX(Lotes!$E:$E,MATCH(1,(Lotes!$A:$A=A7894)*(Lotes!$C:$C=C7894),0)),"")</f>
        <v/>
      </c>
      <c r="E7894" s="14">
        <f>IF(D7894="","",D7894-TODAY())</f>
        <v/>
      </c>
      <c r="F7894">
        <f>IF(D7894="","",IF(E7894&lt;0,"VENCIDO",IF(E7894&lt;=30,"VENCE EM &lt;= 30 DIAS",IF(E7894&lt;=60,"ATENCAO (31-60 DIAS)","OK"))))</f>
        <v/>
      </c>
      <c r="G7894" s="14">
        <f>SUMIFS(Lancamentos!$G:$G,Lancamentos!$C:$C,$A7894,Lancamentos!$E:$E,$C7894,Lancamentos!$B:$B,"ENTRADA")</f>
        <v/>
      </c>
      <c r="H7894" s="14">
        <f>SUMIFS(Lancamentos!$G:$G,Lancamentos!$C:$C,$A7894,Lancamentos!$E:$E,$C7894,Lancamentos!$B:$B,"SAIDA_USO")</f>
        <v/>
      </c>
      <c r="I7894" s="14">
        <f>SUMIFS(Lancamentos!$G:$G,Lancamentos!$C:$C,$A7894,Lancamentos!$E:$E,$C7894,Lancamentos!$B:$B,"SAIDA_DESCARTE")</f>
        <v/>
      </c>
      <c r="J7894" s="14">
        <f>G7894-H7894-I7894</f>
        <v/>
      </c>
      <c r="K7894">
        <f>IF(A7894="","",IF(J7894&lt;=IFERROR(VLOOKUP(A7894,Produtos!$A:$E,5,FALSE),0),"ABAIXO DO MINIMO","OK"))</f>
        <v/>
      </c>
    </row>
    <row r="7895">
      <c r="B7895">
        <f>IFERROR(VLOOKUP(A7895,Produtos!A:B,2,FALSE),"")</f>
        <v/>
      </c>
      <c r="D7895" s="10">
        <f>IFERROR(INDEX(Lotes!$E:$E,MATCH(1,(Lotes!$A:$A=A7895)*(Lotes!$C:$C=C7895),0)),"")</f>
        <v/>
      </c>
      <c r="E7895" s="14">
        <f>IF(D7895="","",D7895-TODAY())</f>
        <v/>
      </c>
      <c r="F7895">
        <f>IF(D7895="","",IF(E7895&lt;0,"VENCIDO",IF(E7895&lt;=30,"VENCE EM &lt;= 30 DIAS",IF(E7895&lt;=60,"ATENCAO (31-60 DIAS)","OK"))))</f>
        <v/>
      </c>
      <c r="G7895" s="14">
        <f>SUMIFS(Lancamentos!$G:$G,Lancamentos!$C:$C,$A7895,Lancamentos!$E:$E,$C7895,Lancamentos!$B:$B,"ENTRADA")</f>
        <v/>
      </c>
      <c r="H7895" s="14">
        <f>SUMIFS(Lancamentos!$G:$G,Lancamentos!$C:$C,$A7895,Lancamentos!$E:$E,$C7895,Lancamentos!$B:$B,"SAIDA_USO")</f>
        <v/>
      </c>
      <c r="I7895" s="14">
        <f>SUMIFS(Lancamentos!$G:$G,Lancamentos!$C:$C,$A7895,Lancamentos!$E:$E,$C7895,Lancamentos!$B:$B,"SAIDA_DESCARTE")</f>
        <v/>
      </c>
      <c r="J7895" s="14">
        <f>G7895-H7895-I7895</f>
        <v/>
      </c>
      <c r="K7895">
        <f>IF(A7895="","",IF(J7895&lt;=IFERROR(VLOOKUP(A7895,Produtos!$A:$E,5,FALSE),0),"ABAIXO DO MINIMO","OK"))</f>
        <v/>
      </c>
    </row>
    <row r="7896">
      <c r="B7896">
        <f>IFERROR(VLOOKUP(A7896,Produtos!A:B,2,FALSE),"")</f>
        <v/>
      </c>
      <c r="D7896" s="10">
        <f>IFERROR(INDEX(Lotes!$E:$E,MATCH(1,(Lotes!$A:$A=A7896)*(Lotes!$C:$C=C7896),0)),"")</f>
        <v/>
      </c>
      <c r="E7896" s="14">
        <f>IF(D7896="","",D7896-TODAY())</f>
        <v/>
      </c>
      <c r="F7896">
        <f>IF(D7896="","",IF(E7896&lt;0,"VENCIDO",IF(E7896&lt;=30,"VENCE EM &lt;= 30 DIAS",IF(E7896&lt;=60,"ATENCAO (31-60 DIAS)","OK"))))</f>
        <v/>
      </c>
      <c r="G7896" s="14">
        <f>SUMIFS(Lancamentos!$G:$G,Lancamentos!$C:$C,$A7896,Lancamentos!$E:$E,$C7896,Lancamentos!$B:$B,"ENTRADA")</f>
        <v/>
      </c>
      <c r="H7896" s="14">
        <f>SUMIFS(Lancamentos!$G:$G,Lancamentos!$C:$C,$A7896,Lancamentos!$E:$E,$C7896,Lancamentos!$B:$B,"SAIDA_USO")</f>
        <v/>
      </c>
      <c r="I7896" s="14">
        <f>SUMIFS(Lancamentos!$G:$G,Lancamentos!$C:$C,$A7896,Lancamentos!$E:$E,$C7896,Lancamentos!$B:$B,"SAIDA_DESCARTE")</f>
        <v/>
      </c>
      <c r="J7896" s="14">
        <f>G7896-H7896-I7896</f>
        <v/>
      </c>
      <c r="K7896">
        <f>IF(A7896="","",IF(J7896&lt;=IFERROR(VLOOKUP(A7896,Produtos!$A:$E,5,FALSE),0),"ABAIXO DO MINIMO","OK"))</f>
        <v/>
      </c>
    </row>
    <row r="7897">
      <c r="B7897">
        <f>IFERROR(VLOOKUP(A7897,Produtos!A:B,2,FALSE),"")</f>
        <v/>
      </c>
      <c r="D7897" s="10">
        <f>IFERROR(INDEX(Lotes!$E:$E,MATCH(1,(Lotes!$A:$A=A7897)*(Lotes!$C:$C=C7897),0)),"")</f>
        <v/>
      </c>
      <c r="E7897" s="14">
        <f>IF(D7897="","",D7897-TODAY())</f>
        <v/>
      </c>
      <c r="F7897">
        <f>IF(D7897="","",IF(E7897&lt;0,"VENCIDO",IF(E7897&lt;=30,"VENCE EM &lt;= 30 DIAS",IF(E7897&lt;=60,"ATENCAO (31-60 DIAS)","OK"))))</f>
        <v/>
      </c>
      <c r="G7897" s="14">
        <f>SUMIFS(Lancamentos!$G:$G,Lancamentos!$C:$C,$A7897,Lancamentos!$E:$E,$C7897,Lancamentos!$B:$B,"ENTRADA")</f>
        <v/>
      </c>
      <c r="H7897" s="14">
        <f>SUMIFS(Lancamentos!$G:$G,Lancamentos!$C:$C,$A7897,Lancamentos!$E:$E,$C7897,Lancamentos!$B:$B,"SAIDA_USO")</f>
        <v/>
      </c>
      <c r="I7897" s="14">
        <f>SUMIFS(Lancamentos!$G:$G,Lancamentos!$C:$C,$A7897,Lancamentos!$E:$E,$C7897,Lancamentos!$B:$B,"SAIDA_DESCARTE")</f>
        <v/>
      </c>
      <c r="J7897" s="14">
        <f>G7897-H7897-I7897</f>
        <v/>
      </c>
      <c r="K7897">
        <f>IF(A7897="","",IF(J7897&lt;=IFERROR(VLOOKUP(A7897,Produtos!$A:$E,5,FALSE),0),"ABAIXO DO MINIMO","OK"))</f>
        <v/>
      </c>
    </row>
    <row r="7898">
      <c r="B7898">
        <f>IFERROR(VLOOKUP(A7898,Produtos!A:B,2,FALSE),"")</f>
        <v/>
      </c>
      <c r="D7898" s="10">
        <f>IFERROR(INDEX(Lotes!$E:$E,MATCH(1,(Lotes!$A:$A=A7898)*(Lotes!$C:$C=C7898),0)),"")</f>
        <v/>
      </c>
      <c r="E7898" s="14">
        <f>IF(D7898="","",D7898-TODAY())</f>
        <v/>
      </c>
      <c r="F7898">
        <f>IF(D7898="","",IF(E7898&lt;0,"VENCIDO",IF(E7898&lt;=30,"VENCE EM &lt;= 30 DIAS",IF(E7898&lt;=60,"ATENCAO (31-60 DIAS)","OK"))))</f>
        <v/>
      </c>
      <c r="G7898" s="14">
        <f>SUMIFS(Lancamentos!$G:$G,Lancamentos!$C:$C,$A7898,Lancamentos!$E:$E,$C7898,Lancamentos!$B:$B,"ENTRADA")</f>
        <v/>
      </c>
      <c r="H7898" s="14">
        <f>SUMIFS(Lancamentos!$G:$G,Lancamentos!$C:$C,$A7898,Lancamentos!$E:$E,$C7898,Lancamentos!$B:$B,"SAIDA_USO")</f>
        <v/>
      </c>
      <c r="I7898" s="14">
        <f>SUMIFS(Lancamentos!$G:$G,Lancamentos!$C:$C,$A7898,Lancamentos!$E:$E,$C7898,Lancamentos!$B:$B,"SAIDA_DESCARTE")</f>
        <v/>
      </c>
      <c r="J7898" s="14">
        <f>G7898-H7898-I7898</f>
        <v/>
      </c>
      <c r="K7898">
        <f>IF(A7898="","",IF(J7898&lt;=IFERROR(VLOOKUP(A7898,Produtos!$A:$E,5,FALSE),0),"ABAIXO DO MINIMO","OK"))</f>
        <v/>
      </c>
    </row>
    <row r="7899">
      <c r="B7899">
        <f>IFERROR(VLOOKUP(A7899,Produtos!A:B,2,FALSE),"")</f>
        <v/>
      </c>
      <c r="D7899" s="10">
        <f>IFERROR(INDEX(Lotes!$E:$E,MATCH(1,(Lotes!$A:$A=A7899)*(Lotes!$C:$C=C7899),0)),"")</f>
        <v/>
      </c>
      <c r="E7899" s="14">
        <f>IF(D7899="","",D7899-TODAY())</f>
        <v/>
      </c>
      <c r="F7899">
        <f>IF(D7899="","",IF(E7899&lt;0,"VENCIDO",IF(E7899&lt;=30,"VENCE EM &lt;= 30 DIAS",IF(E7899&lt;=60,"ATENCAO (31-60 DIAS)","OK"))))</f>
        <v/>
      </c>
      <c r="G7899" s="14">
        <f>SUMIFS(Lancamentos!$G:$G,Lancamentos!$C:$C,$A7899,Lancamentos!$E:$E,$C7899,Lancamentos!$B:$B,"ENTRADA")</f>
        <v/>
      </c>
      <c r="H7899" s="14">
        <f>SUMIFS(Lancamentos!$G:$G,Lancamentos!$C:$C,$A7899,Lancamentos!$E:$E,$C7899,Lancamentos!$B:$B,"SAIDA_USO")</f>
        <v/>
      </c>
      <c r="I7899" s="14">
        <f>SUMIFS(Lancamentos!$G:$G,Lancamentos!$C:$C,$A7899,Lancamentos!$E:$E,$C7899,Lancamentos!$B:$B,"SAIDA_DESCARTE")</f>
        <v/>
      </c>
      <c r="J7899" s="14">
        <f>G7899-H7899-I7899</f>
        <v/>
      </c>
      <c r="K7899">
        <f>IF(A7899="","",IF(J7899&lt;=IFERROR(VLOOKUP(A7899,Produtos!$A:$E,5,FALSE),0),"ABAIXO DO MINIMO","OK"))</f>
        <v/>
      </c>
    </row>
    <row r="7900">
      <c r="B7900">
        <f>IFERROR(VLOOKUP(A7900,Produtos!A:B,2,FALSE),"")</f>
        <v/>
      </c>
      <c r="D7900" s="10">
        <f>IFERROR(INDEX(Lotes!$E:$E,MATCH(1,(Lotes!$A:$A=A7900)*(Lotes!$C:$C=C7900),0)),"")</f>
        <v/>
      </c>
      <c r="E7900" s="14">
        <f>IF(D7900="","",D7900-TODAY())</f>
        <v/>
      </c>
      <c r="F7900">
        <f>IF(D7900="","",IF(E7900&lt;0,"VENCIDO",IF(E7900&lt;=30,"VENCE EM &lt;= 30 DIAS",IF(E7900&lt;=60,"ATENCAO (31-60 DIAS)","OK"))))</f>
        <v/>
      </c>
      <c r="G7900" s="14">
        <f>SUMIFS(Lancamentos!$G:$G,Lancamentos!$C:$C,$A7900,Lancamentos!$E:$E,$C7900,Lancamentos!$B:$B,"ENTRADA")</f>
        <v/>
      </c>
      <c r="H7900" s="14">
        <f>SUMIFS(Lancamentos!$G:$G,Lancamentos!$C:$C,$A7900,Lancamentos!$E:$E,$C7900,Lancamentos!$B:$B,"SAIDA_USO")</f>
        <v/>
      </c>
      <c r="I7900" s="14">
        <f>SUMIFS(Lancamentos!$G:$G,Lancamentos!$C:$C,$A7900,Lancamentos!$E:$E,$C7900,Lancamentos!$B:$B,"SAIDA_DESCARTE")</f>
        <v/>
      </c>
      <c r="J7900" s="14">
        <f>G7900-H7900-I7900</f>
        <v/>
      </c>
      <c r="K7900">
        <f>IF(A7900="","",IF(J7900&lt;=IFERROR(VLOOKUP(A7900,Produtos!$A:$E,5,FALSE),0),"ABAIXO DO MINIMO","OK"))</f>
        <v/>
      </c>
    </row>
    <row r="7901">
      <c r="B7901">
        <f>IFERROR(VLOOKUP(A7901,Produtos!A:B,2,FALSE),"")</f>
        <v/>
      </c>
      <c r="D7901" s="10">
        <f>IFERROR(INDEX(Lotes!$E:$E,MATCH(1,(Lotes!$A:$A=A7901)*(Lotes!$C:$C=C7901),0)),"")</f>
        <v/>
      </c>
      <c r="E7901" s="14">
        <f>IF(D7901="","",D7901-TODAY())</f>
        <v/>
      </c>
      <c r="F7901">
        <f>IF(D7901="","",IF(E7901&lt;0,"VENCIDO",IF(E7901&lt;=30,"VENCE EM &lt;= 30 DIAS",IF(E7901&lt;=60,"ATENCAO (31-60 DIAS)","OK"))))</f>
        <v/>
      </c>
      <c r="G7901" s="14">
        <f>SUMIFS(Lancamentos!$G:$G,Lancamentos!$C:$C,$A7901,Lancamentos!$E:$E,$C7901,Lancamentos!$B:$B,"ENTRADA")</f>
        <v/>
      </c>
      <c r="H7901" s="14">
        <f>SUMIFS(Lancamentos!$G:$G,Lancamentos!$C:$C,$A7901,Lancamentos!$E:$E,$C7901,Lancamentos!$B:$B,"SAIDA_USO")</f>
        <v/>
      </c>
      <c r="I7901" s="14">
        <f>SUMIFS(Lancamentos!$G:$G,Lancamentos!$C:$C,$A7901,Lancamentos!$E:$E,$C7901,Lancamentos!$B:$B,"SAIDA_DESCARTE")</f>
        <v/>
      </c>
      <c r="J7901" s="14">
        <f>G7901-H7901-I7901</f>
        <v/>
      </c>
      <c r="K7901">
        <f>IF(A7901="","",IF(J7901&lt;=IFERROR(VLOOKUP(A7901,Produtos!$A:$E,5,FALSE),0),"ABAIXO DO MINIMO","OK"))</f>
        <v/>
      </c>
    </row>
    <row r="7902">
      <c r="B7902">
        <f>IFERROR(VLOOKUP(A7902,Produtos!A:B,2,FALSE),"")</f>
        <v/>
      </c>
      <c r="D7902" s="10">
        <f>IFERROR(INDEX(Lotes!$E:$E,MATCH(1,(Lotes!$A:$A=A7902)*(Lotes!$C:$C=C7902),0)),"")</f>
        <v/>
      </c>
      <c r="E7902" s="14">
        <f>IF(D7902="","",D7902-TODAY())</f>
        <v/>
      </c>
      <c r="F7902">
        <f>IF(D7902="","",IF(E7902&lt;0,"VENCIDO",IF(E7902&lt;=30,"VENCE EM &lt;= 30 DIAS",IF(E7902&lt;=60,"ATENCAO (31-60 DIAS)","OK"))))</f>
        <v/>
      </c>
      <c r="G7902" s="14">
        <f>SUMIFS(Lancamentos!$G:$G,Lancamentos!$C:$C,$A7902,Lancamentos!$E:$E,$C7902,Lancamentos!$B:$B,"ENTRADA")</f>
        <v/>
      </c>
      <c r="H7902" s="14">
        <f>SUMIFS(Lancamentos!$G:$G,Lancamentos!$C:$C,$A7902,Lancamentos!$E:$E,$C7902,Lancamentos!$B:$B,"SAIDA_USO")</f>
        <v/>
      </c>
      <c r="I7902" s="14">
        <f>SUMIFS(Lancamentos!$G:$G,Lancamentos!$C:$C,$A7902,Lancamentos!$E:$E,$C7902,Lancamentos!$B:$B,"SAIDA_DESCARTE")</f>
        <v/>
      </c>
      <c r="J7902" s="14">
        <f>G7902-H7902-I7902</f>
        <v/>
      </c>
      <c r="K7902">
        <f>IF(A7902="","",IF(J7902&lt;=IFERROR(VLOOKUP(A7902,Produtos!$A:$E,5,FALSE),0),"ABAIXO DO MINIMO","OK"))</f>
        <v/>
      </c>
    </row>
    <row r="7903">
      <c r="B7903">
        <f>IFERROR(VLOOKUP(A7903,Produtos!A:B,2,FALSE),"")</f>
        <v/>
      </c>
      <c r="D7903" s="10">
        <f>IFERROR(INDEX(Lotes!$E:$E,MATCH(1,(Lotes!$A:$A=A7903)*(Lotes!$C:$C=C7903),0)),"")</f>
        <v/>
      </c>
      <c r="E7903" s="14">
        <f>IF(D7903="","",D7903-TODAY())</f>
        <v/>
      </c>
      <c r="F7903">
        <f>IF(D7903="","",IF(E7903&lt;0,"VENCIDO",IF(E7903&lt;=30,"VENCE EM &lt;= 30 DIAS",IF(E7903&lt;=60,"ATENCAO (31-60 DIAS)","OK"))))</f>
        <v/>
      </c>
      <c r="G7903" s="14">
        <f>SUMIFS(Lancamentos!$G:$G,Lancamentos!$C:$C,$A7903,Lancamentos!$E:$E,$C7903,Lancamentos!$B:$B,"ENTRADA")</f>
        <v/>
      </c>
      <c r="H7903" s="14">
        <f>SUMIFS(Lancamentos!$G:$G,Lancamentos!$C:$C,$A7903,Lancamentos!$E:$E,$C7903,Lancamentos!$B:$B,"SAIDA_USO")</f>
        <v/>
      </c>
      <c r="I7903" s="14">
        <f>SUMIFS(Lancamentos!$G:$G,Lancamentos!$C:$C,$A7903,Lancamentos!$E:$E,$C7903,Lancamentos!$B:$B,"SAIDA_DESCARTE")</f>
        <v/>
      </c>
      <c r="J7903" s="14">
        <f>G7903-H7903-I7903</f>
        <v/>
      </c>
      <c r="K7903">
        <f>IF(A7903="","",IF(J7903&lt;=IFERROR(VLOOKUP(A7903,Produtos!$A:$E,5,FALSE),0),"ABAIXO DO MINIMO","OK"))</f>
        <v/>
      </c>
    </row>
    <row r="7904">
      <c r="B7904">
        <f>IFERROR(VLOOKUP(A7904,Produtos!A:B,2,FALSE),"")</f>
        <v/>
      </c>
      <c r="D7904" s="10">
        <f>IFERROR(INDEX(Lotes!$E:$E,MATCH(1,(Lotes!$A:$A=A7904)*(Lotes!$C:$C=C7904),0)),"")</f>
        <v/>
      </c>
      <c r="E7904" s="14">
        <f>IF(D7904="","",D7904-TODAY())</f>
        <v/>
      </c>
      <c r="F7904">
        <f>IF(D7904="","",IF(E7904&lt;0,"VENCIDO",IF(E7904&lt;=30,"VENCE EM &lt;= 30 DIAS",IF(E7904&lt;=60,"ATENCAO (31-60 DIAS)","OK"))))</f>
        <v/>
      </c>
      <c r="G7904" s="14">
        <f>SUMIFS(Lancamentos!$G:$G,Lancamentos!$C:$C,$A7904,Lancamentos!$E:$E,$C7904,Lancamentos!$B:$B,"ENTRADA")</f>
        <v/>
      </c>
      <c r="H7904" s="14">
        <f>SUMIFS(Lancamentos!$G:$G,Lancamentos!$C:$C,$A7904,Lancamentos!$E:$E,$C7904,Lancamentos!$B:$B,"SAIDA_USO")</f>
        <v/>
      </c>
      <c r="I7904" s="14">
        <f>SUMIFS(Lancamentos!$G:$G,Lancamentos!$C:$C,$A7904,Lancamentos!$E:$E,$C7904,Lancamentos!$B:$B,"SAIDA_DESCARTE")</f>
        <v/>
      </c>
      <c r="J7904" s="14">
        <f>G7904-H7904-I7904</f>
        <v/>
      </c>
      <c r="K7904">
        <f>IF(A7904="","",IF(J7904&lt;=IFERROR(VLOOKUP(A7904,Produtos!$A:$E,5,FALSE),0),"ABAIXO DO MINIMO","OK"))</f>
        <v/>
      </c>
    </row>
    <row r="7905">
      <c r="B7905">
        <f>IFERROR(VLOOKUP(A7905,Produtos!A:B,2,FALSE),"")</f>
        <v/>
      </c>
      <c r="D7905" s="10">
        <f>IFERROR(INDEX(Lotes!$E:$E,MATCH(1,(Lotes!$A:$A=A7905)*(Lotes!$C:$C=C7905),0)),"")</f>
        <v/>
      </c>
      <c r="E7905" s="14">
        <f>IF(D7905="","",D7905-TODAY())</f>
        <v/>
      </c>
      <c r="F7905">
        <f>IF(D7905="","",IF(E7905&lt;0,"VENCIDO",IF(E7905&lt;=30,"VENCE EM &lt;= 30 DIAS",IF(E7905&lt;=60,"ATENCAO (31-60 DIAS)","OK"))))</f>
        <v/>
      </c>
      <c r="G7905" s="14">
        <f>SUMIFS(Lancamentos!$G:$G,Lancamentos!$C:$C,$A7905,Lancamentos!$E:$E,$C7905,Lancamentos!$B:$B,"ENTRADA")</f>
        <v/>
      </c>
      <c r="H7905" s="14">
        <f>SUMIFS(Lancamentos!$G:$G,Lancamentos!$C:$C,$A7905,Lancamentos!$E:$E,$C7905,Lancamentos!$B:$B,"SAIDA_USO")</f>
        <v/>
      </c>
      <c r="I7905" s="14">
        <f>SUMIFS(Lancamentos!$G:$G,Lancamentos!$C:$C,$A7905,Lancamentos!$E:$E,$C7905,Lancamentos!$B:$B,"SAIDA_DESCARTE")</f>
        <v/>
      </c>
      <c r="J7905" s="14">
        <f>G7905-H7905-I7905</f>
        <v/>
      </c>
      <c r="K7905">
        <f>IF(A7905="","",IF(J7905&lt;=IFERROR(VLOOKUP(A7905,Produtos!$A:$E,5,FALSE),0),"ABAIXO DO MINIMO","OK"))</f>
        <v/>
      </c>
    </row>
    <row r="7906">
      <c r="B7906">
        <f>IFERROR(VLOOKUP(A7906,Produtos!A:B,2,FALSE),"")</f>
        <v/>
      </c>
      <c r="D7906" s="10">
        <f>IFERROR(INDEX(Lotes!$E:$E,MATCH(1,(Lotes!$A:$A=A7906)*(Lotes!$C:$C=C7906),0)),"")</f>
        <v/>
      </c>
      <c r="E7906" s="14">
        <f>IF(D7906="","",D7906-TODAY())</f>
        <v/>
      </c>
      <c r="F7906">
        <f>IF(D7906="","",IF(E7906&lt;0,"VENCIDO",IF(E7906&lt;=30,"VENCE EM &lt;= 30 DIAS",IF(E7906&lt;=60,"ATENCAO (31-60 DIAS)","OK"))))</f>
        <v/>
      </c>
      <c r="G7906" s="14">
        <f>SUMIFS(Lancamentos!$G:$G,Lancamentos!$C:$C,$A7906,Lancamentos!$E:$E,$C7906,Lancamentos!$B:$B,"ENTRADA")</f>
        <v/>
      </c>
      <c r="H7906" s="14">
        <f>SUMIFS(Lancamentos!$G:$G,Lancamentos!$C:$C,$A7906,Lancamentos!$E:$E,$C7906,Lancamentos!$B:$B,"SAIDA_USO")</f>
        <v/>
      </c>
      <c r="I7906" s="14">
        <f>SUMIFS(Lancamentos!$G:$G,Lancamentos!$C:$C,$A7906,Lancamentos!$E:$E,$C7906,Lancamentos!$B:$B,"SAIDA_DESCARTE")</f>
        <v/>
      </c>
      <c r="J7906" s="14">
        <f>G7906-H7906-I7906</f>
        <v/>
      </c>
      <c r="K7906">
        <f>IF(A7906="","",IF(J7906&lt;=IFERROR(VLOOKUP(A7906,Produtos!$A:$E,5,FALSE),0),"ABAIXO DO MINIMO","OK"))</f>
        <v/>
      </c>
    </row>
    <row r="7907">
      <c r="B7907">
        <f>IFERROR(VLOOKUP(A7907,Produtos!A:B,2,FALSE),"")</f>
        <v/>
      </c>
      <c r="D7907" s="10">
        <f>IFERROR(INDEX(Lotes!$E:$E,MATCH(1,(Lotes!$A:$A=A7907)*(Lotes!$C:$C=C7907),0)),"")</f>
        <v/>
      </c>
      <c r="E7907" s="14">
        <f>IF(D7907="","",D7907-TODAY())</f>
        <v/>
      </c>
      <c r="F7907">
        <f>IF(D7907="","",IF(E7907&lt;0,"VENCIDO",IF(E7907&lt;=30,"VENCE EM &lt;= 30 DIAS",IF(E7907&lt;=60,"ATENCAO (31-60 DIAS)","OK"))))</f>
        <v/>
      </c>
      <c r="G7907" s="14">
        <f>SUMIFS(Lancamentos!$G:$G,Lancamentos!$C:$C,$A7907,Lancamentos!$E:$E,$C7907,Lancamentos!$B:$B,"ENTRADA")</f>
        <v/>
      </c>
      <c r="H7907" s="14">
        <f>SUMIFS(Lancamentos!$G:$G,Lancamentos!$C:$C,$A7907,Lancamentos!$E:$E,$C7907,Lancamentos!$B:$B,"SAIDA_USO")</f>
        <v/>
      </c>
      <c r="I7907" s="14">
        <f>SUMIFS(Lancamentos!$G:$G,Lancamentos!$C:$C,$A7907,Lancamentos!$E:$E,$C7907,Lancamentos!$B:$B,"SAIDA_DESCARTE")</f>
        <v/>
      </c>
      <c r="J7907" s="14">
        <f>G7907-H7907-I7907</f>
        <v/>
      </c>
      <c r="K7907">
        <f>IF(A7907="","",IF(J7907&lt;=IFERROR(VLOOKUP(A7907,Produtos!$A:$E,5,FALSE),0),"ABAIXO DO MINIMO","OK"))</f>
        <v/>
      </c>
    </row>
    <row r="7908">
      <c r="B7908">
        <f>IFERROR(VLOOKUP(A7908,Produtos!A:B,2,FALSE),"")</f>
        <v/>
      </c>
      <c r="D7908" s="10">
        <f>IFERROR(INDEX(Lotes!$E:$E,MATCH(1,(Lotes!$A:$A=A7908)*(Lotes!$C:$C=C7908),0)),"")</f>
        <v/>
      </c>
      <c r="E7908" s="14">
        <f>IF(D7908="","",D7908-TODAY())</f>
        <v/>
      </c>
      <c r="F7908">
        <f>IF(D7908="","",IF(E7908&lt;0,"VENCIDO",IF(E7908&lt;=30,"VENCE EM &lt;= 30 DIAS",IF(E7908&lt;=60,"ATENCAO (31-60 DIAS)","OK"))))</f>
        <v/>
      </c>
      <c r="G7908" s="14">
        <f>SUMIFS(Lancamentos!$G:$G,Lancamentos!$C:$C,$A7908,Lancamentos!$E:$E,$C7908,Lancamentos!$B:$B,"ENTRADA")</f>
        <v/>
      </c>
      <c r="H7908" s="14">
        <f>SUMIFS(Lancamentos!$G:$G,Lancamentos!$C:$C,$A7908,Lancamentos!$E:$E,$C7908,Lancamentos!$B:$B,"SAIDA_USO")</f>
        <v/>
      </c>
      <c r="I7908" s="14">
        <f>SUMIFS(Lancamentos!$G:$G,Lancamentos!$C:$C,$A7908,Lancamentos!$E:$E,$C7908,Lancamentos!$B:$B,"SAIDA_DESCARTE")</f>
        <v/>
      </c>
      <c r="J7908" s="14">
        <f>G7908-H7908-I7908</f>
        <v/>
      </c>
      <c r="K7908">
        <f>IF(A7908="","",IF(J7908&lt;=IFERROR(VLOOKUP(A7908,Produtos!$A:$E,5,FALSE),0),"ABAIXO DO MINIMO","OK"))</f>
        <v/>
      </c>
    </row>
    <row r="7909">
      <c r="B7909">
        <f>IFERROR(VLOOKUP(A7909,Produtos!A:B,2,FALSE),"")</f>
        <v/>
      </c>
      <c r="D7909" s="10">
        <f>IFERROR(INDEX(Lotes!$E:$E,MATCH(1,(Lotes!$A:$A=A7909)*(Lotes!$C:$C=C7909),0)),"")</f>
        <v/>
      </c>
      <c r="E7909" s="14">
        <f>IF(D7909="","",D7909-TODAY())</f>
        <v/>
      </c>
      <c r="F7909">
        <f>IF(D7909="","",IF(E7909&lt;0,"VENCIDO",IF(E7909&lt;=30,"VENCE EM &lt;= 30 DIAS",IF(E7909&lt;=60,"ATENCAO (31-60 DIAS)","OK"))))</f>
        <v/>
      </c>
      <c r="G7909" s="14">
        <f>SUMIFS(Lancamentos!$G:$G,Lancamentos!$C:$C,$A7909,Lancamentos!$E:$E,$C7909,Lancamentos!$B:$B,"ENTRADA")</f>
        <v/>
      </c>
      <c r="H7909" s="14">
        <f>SUMIFS(Lancamentos!$G:$G,Lancamentos!$C:$C,$A7909,Lancamentos!$E:$E,$C7909,Lancamentos!$B:$B,"SAIDA_USO")</f>
        <v/>
      </c>
      <c r="I7909" s="14">
        <f>SUMIFS(Lancamentos!$G:$G,Lancamentos!$C:$C,$A7909,Lancamentos!$E:$E,$C7909,Lancamentos!$B:$B,"SAIDA_DESCARTE")</f>
        <v/>
      </c>
      <c r="J7909" s="14">
        <f>G7909-H7909-I7909</f>
        <v/>
      </c>
      <c r="K7909">
        <f>IF(A7909="","",IF(J7909&lt;=IFERROR(VLOOKUP(A7909,Produtos!$A:$E,5,FALSE),0),"ABAIXO DO MINIMO","OK"))</f>
        <v/>
      </c>
    </row>
    <row r="7910">
      <c r="B7910">
        <f>IFERROR(VLOOKUP(A7910,Produtos!A:B,2,FALSE),"")</f>
        <v/>
      </c>
      <c r="D7910" s="10">
        <f>IFERROR(INDEX(Lotes!$E:$E,MATCH(1,(Lotes!$A:$A=A7910)*(Lotes!$C:$C=C7910),0)),"")</f>
        <v/>
      </c>
      <c r="E7910" s="14">
        <f>IF(D7910="","",D7910-TODAY())</f>
        <v/>
      </c>
      <c r="F7910">
        <f>IF(D7910="","",IF(E7910&lt;0,"VENCIDO",IF(E7910&lt;=30,"VENCE EM &lt;= 30 DIAS",IF(E7910&lt;=60,"ATENCAO (31-60 DIAS)","OK"))))</f>
        <v/>
      </c>
      <c r="G7910" s="14">
        <f>SUMIFS(Lancamentos!$G:$G,Lancamentos!$C:$C,$A7910,Lancamentos!$E:$E,$C7910,Lancamentos!$B:$B,"ENTRADA")</f>
        <v/>
      </c>
      <c r="H7910" s="14">
        <f>SUMIFS(Lancamentos!$G:$G,Lancamentos!$C:$C,$A7910,Lancamentos!$E:$E,$C7910,Lancamentos!$B:$B,"SAIDA_USO")</f>
        <v/>
      </c>
      <c r="I7910" s="14">
        <f>SUMIFS(Lancamentos!$G:$G,Lancamentos!$C:$C,$A7910,Lancamentos!$E:$E,$C7910,Lancamentos!$B:$B,"SAIDA_DESCARTE")</f>
        <v/>
      </c>
      <c r="J7910" s="14">
        <f>G7910-H7910-I7910</f>
        <v/>
      </c>
      <c r="K7910">
        <f>IF(A7910="","",IF(J7910&lt;=IFERROR(VLOOKUP(A7910,Produtos!$A:$E,5,FALSE),0),"ABAIXO DO MINIMO","OK"))</f>
        <v/>
      </c>
    </row>
    <row r="7911">
      <c r="B7911">
        <f>IFERROR(VLOOKUP(A7911,Produtos!A:B,2,FALSE),"")</f>
        <v/>
      </c>
      <c r="D7911" s="10">
        <f>IFERROR(INDEX(Lotes!$E:$E,MATCH(1,(Lotes!$A:$A=A7911)*(Lotes!$C:$C=C7911),0)),"")</f>
        <v/>
      </c>
      <c r="E7911" s="14">
        <f>IF(D7911="","",D7911-TODAY())</f>
        <v/>
      </c>
      <c r="F7911">
        <f>IF(D7911="","",IF(E7911&lt;0,"VENCIDO",IF(E7911&lt;=30,"VENCE EM &lt;= 30 DIAS",IF(E7911&lt;=60,"ATENCAO (31-60 DIAS)","OK"))))</f>
        <v/>
      </c>
      <c r="G7911" s="14">
        <f>SUMIFS(Lancamentos!$G:$G,Lancamentos!$C:$C,$A7911,Lancamentos!$E:$E,$C7911,Lancamentos!$B:$B,"ENTRADA")</f>
        <v/>
      </c>
      <c r="H7911" s="14">
        <f>SUMIFS(Lancamentos!$G:$G,Lancamentos!$C:$C,$A7911,Lancamentos!$E:$E,$C7911,Lancamentos!$B:$B,"SAIDA_USO")</f>
        <v/>
      </c>
      <c r="I7911" s="14">
        <f>SUMIFS(Lancamentos!$G:$G,Lancamentos!$C:$C,$A7911,Lancamentos!$E:$E,$C7911,Lancamentos!$B:$B,"SAIDA_DESCARTE")</f>
        <v/>
      </c>
      <c r="J7911" s="14">
        <f>G7911-H7911-I7911</f>
        <v/>
      </c>
      <c r="K7911">
        <f>IF(A7911="","",IF(J7911&lt;=IFERROR(VLOOKUP(A7911,Produtos!$A:$E,5,FALSE),0),"ABAIXO DO MINIMO","OK"))</f>
        <v/>
      </c>
    </row>
    <row r="7912">
      <c r="B7912">
        <f>IFERROR(VLOOKUP(A7912,Produtos!A:B,2,FALSE),"")</f>
        <v/>
      </c>
      <c r="D7912" s="10">
        <f>IFERROR(INDEX(Lotes!$E:$E,MATCH(1,(Lotes!$A:$A=A7912)*(Lotes!$C:$C=C7912),0)),"")</f>
        <v/>
      </c>
      <c r="E7912" s="14">
        <f>IF(D7912="","",D7912-TODAY())</f>
        <v/>
      </c>
      <c r="F7912">
        <f>IF(D7912="","",IF(E7912&lt;0,"VENCIDO",IF(E7912&lt;=30,"VENCE EM &lt;= 30 DIAS",IF(E7912&lt;=60,"ATENCAO (31-60 DIAS)","OK"))))</f>
        <v/>
      </c>
      <c r="G7912" s="14">
        <f>SUMIFS(Lancamentos!$G:$G,Lancamentos!$C:$C,$A7912,Lancamentos!$E:$E,$C7912,Lancamentos!$B:$B,"ENTRADA")</f>
        <v/>
      </c>
      <c r="H7912" s="14">
        <f>SUMIFS(Lancamentos!$G:$G,Lancamentos!$C:$C,$A7912,Lancamentos!$E:$E,$C7912,Lancamentos!$B:$B,"SAIDA_USO")</f>
        <v/>
      </c>
      <c r="I7912" s="14">
        <f>SUMIFS(Lancamentos!$G:$G,Lancamentos!$C:$C,$A7912,Lancamentos!$E:$E,$C7912,Lancamentos!$B:$B,"SAIDA_DESCARTE")</f>
        <v/>
      </c>
      <c r="J7912" s="14">
        <f>G7912-H7912-I7912</f>
        <v/>
      </c>
      <c r="K7912">
        <f>IF(A7912="","",IF(J7912&lt;=IFERROR(VLOOKUP(A7912,Produtos!$A:$E,5,FALSE),0),"ABAIXO DO MINIMO","OK"))</f>
        <v/>
      </c>
    </row>
    <row r="7913">
      <c r="B7913">
        <f>IFERROR(VLOOKUP(A7913,Produtos!A:B,2,FALSE),"")</f>
        <v/>
      </c>
      <c r="D7913" s="10">
        <f>IFERROR(INDEX(Lotes!$E:$E,MATCH(1,(Lotes!$A:$A=A7913)*(Lotes!$C:$C=C7913),0)),"")</f>
        <v/>
      </c>
      <c r="E7913" s="14">
        <f>IF(D7913="","",D7913-TODAY())</f>
        <v/>
      </c>
      <c r="F7913">
        <f>IF(D7913="","",IF(E7913&lt;0,"VENCIDO",IF(E7913&lt;=30,"VENCE EM &lt;= 30 DIAS",IF(E7913&lt;=60,"ATENCAO (31-60 DIAS)","OK"))))</f>
        <v/>
      </c>
      <c r="G7913" s="14">
        <f>SUMIFS(Lancamentos!$G:$G,Lancamentos!$C:$C,$A7913,Lancamentos!$E:$E,$C7913,Lancamentos!$B:$B,"ENTRADA")</f>
        <v/>
      </c>
      <c r="H7913" s="14">
        <f>SUMIFS(Lancamentos!$G:$G,Lancamentos!$C:$C,$A7913,Lancamentos!$E:$E,$C7913,Lancamentos!$B:$B,"SAIDA_USO")</f>
        <v/>
      </c>
      <c r="I7913" s="14">
        <f>SUMIFS(Lancamentos!$G:$G,Lancamentos!$C:$C,$A7913,Lancamentos!$E:$E,$C7913,Lancamentos!$B:$B,"SAIDA_DESCARTE")</f>
        <v/>
      </c>
      <c r="J7913" s="14">
        <f>G7913-H7913-I7913</f>
        <v/>
      </c>
      <c r="K7913">
        <f>IF(A7913="","",IF(J7913&lt;=IFERROR(VLOOKUP(A7913,Produtos!$A:$E,5,FALSE),0),"ABAIXO DO MINIMO","OK"))</f>
        <v/>
      </c>
    </row>
    <row r="7914">
      <c r="B7914">
        <f>IFERROR(VLOOKUP(A7914,Produtos!A:B,2,FALSE),"")</f>
        <v/>
      </c>
      <c r="D7914" s="10">
        <f>IFERROR(INDEX(Lotes!$E:$E,MATCH(1,(Lotes!$A:$A=A7914)*(Lotes!$C:$C=C7914),0)),"")</f>
        <v/>
      </c>
      <c r="E7914" s="14">
        <f>IF(D7914="","",D7914-TODAY())</f>
        <v/>
      </c>
      <c r="F7914">
        <f>IF(D7914="","",IF(E7914&lt;0,"VENCIDO",IF(E7914&lt;=30,"VENCE EM &lt;= 30 DIAS",IF(E7914&lt;=60,"ATENCAO (31-60 DIAS)","OK"))))</f>
        <v/>
      </c>
      <c r="G7914" s="14">
        <f>SUMIFS(Lancamentos!$G:$G,Lancamentos!$C:$C,$A7914,Lancamentos!$E:$E,$C7914,Lancamentos!$B:$B,"ENTRADA")</f>
        <v/>
      </c>
      <c r="H7914" s="14">
        <f>SUMIFS(Lancamentos!$G:$G,Lancamentos!$C:$C,$A7914,Lancamentos!$E:$E,$C7914,Lancamentos!$B:$B,"SAIDA_USO")</f>
        <v/>
      </c>
      <c r="I7914" s="14">
        <f>SUMIFS(Lancamentos!$G:$G,Lancamentos!$C:$C,$A7914,Lancamentos!$E:$E,$C7914,Lancamentos!$B:$B,"SAIDA_DESCARTE")</f>
        <v/>
      </c>
      <c r="J7914" s="14">
        <f>G7914-H7914-I7914</f>
        <v/>
      </c>
      <c r="K7914">
        <f>IF(A7914="","",IF(J7914&lt;=IFERROR(VLOOKUP(A7914,Produtos!$A:$E,5,FALSE),0),"ABAIXO DO MINIMO","OK"))</f>
        <v/>
      </c>
    </row>
    <row r="7915">
      <c r="B7915">
        <f>IFERROR(VLOOKUP(A7915,Produtos!A:B,2,FALSE),"")</f>
        <v/>
      </c>
      <c r="D7915" s="10">
        <f>IFERROR(INDEX(Lotes!$E:$E,MATCH(1,(Lotes!$A:$A=A7915)*(Lotes!$C:$C=C7915),0)),"")</f>
        <v/>
      </c>
      <c r="E7915" s="14">
        <f>IF(D7915="","",D7915-TODAY())</f>
        <v/>
      </c>
      <c r="F7915">
        <f>IF(D7915="","",IF(E7915&lt;0,"VENCIDO",IF(E7915&lt;=30,"VENCE EM &lt;= 30 DIAS",IF(E7915&lt;=60,"ATENCAO (31-60 DIAS)","OK"))))</f>
        <v/>
      </c>
      <c r="G7915" s="14">
        <f>SUMIFS(Lancamentos!$G:$G,Lancamentos!$C:$C,$A7915,Lancamentos!$E:$E,$C7915,Lancamentos!$B:$B,"ENTRADA")</f>
        <v/>
      </c>
      <c r="H7915" s="14">
        <f>SUMIFS(Lancamentos!$G:$G,Lancamentos!$C:$C,$A7915,Lancamentos!$E:$E,$C7915,Lancamentos!$B:$B,"SAIDA_USO")</f>
        <v/>
      </c>
      <c r="I7915" s="14">
        <f>SUMIFS(Lancamentos!$G:$G,Lancamentos!$C:$C,$A7915,Lancamentos!$E:$E,$C7915,Lancamentos!$B:$B,"SAIDA_DESCARTE")</f>
        <v/>
      </c>
      <c r="J7915" s="14">
        <f>G7915-H7915-I7915</f>
        <v/>
      </c>
      <c r="K7915">
        <f>IF(A7915="","",IF(J7915&lt;=IFERROR(VLOOKUP(A7915,Produtos!$A:$E,5,FALSE),0),"ABAIXO DO MINIMO","OK"))</f>
        <v/>
      </c>
    </row>
    <row r="7916">
      <c r="B7916">
        <f>IFERROR(VLOOKUP(A7916,Produtos!A:B,2,FALSE),"")</f>
        <v/>
      </c>
      <c r="D7916" s="10">
        <f>IFERROR(INDEX(Lotes!$E:$E,MATCH(1,(Lotes!$A:$A=A7916)*(Lotes!$C:$C=C7916),0)),"")</f>
        <v/>
      </c>
      <c r="E7916" s="14">
        <f>IF(D7916="","",D7916-TODAY())</f>
        <v/>
      </c>
      <c r="F7916">
        <f>IF(D7916="","",IF(E7916&lt;0,"VENCIDO",IF(E7916&lt;=30,"VENCE EM &lt;= 30 DIAS",IF(E7916&lt;=60,"ATENCAO (31-60 DIAS)","OK"))))</f>
        <v/>
      </c>
      <c r="G7916" s="14">
        <f>SUMIFS(Lancamentos!$G:$G,Lancamentos!$C:$C,$A7916,Lancamentos!$E:$E,$C7916,Lancamentos!$B:$B,"ENTRADA")</f>
        <v/>
      </c>
      <c r="H7916" s="14">
        <f>SUMIFS(Lancamentos!$G:$G,Lancamentos!$C:$C,$A7916,Lancamentos!$E:$E,$C7916,Lancamentos!$B:$B,"SAIDA_USO")</f>
        <v/>
      </c>
      <c r="I7916" s="14">
        <f>SUMIFS(Lancamentos!$G:$G,Lancamentos!$C:$C,$A7916,Lancamentos!$E:$E,$C7916,Lancamentos!$B:$B,"SAIDA_DESCARTE")</f>
        <v/>
      </c>
      <c r="J7916" s="14">
        <f>G7916-H7916-I7916</f>
        <v/>
      </c>
      <c r="K7916">
        <f>IF(A7916="","",IF(J7916&lt;=IFERROR(VLOOKUP(A7916,Produtos!$A:$E,5,FALSE),0),"ABAIXO DO MINIMO","OK"))</f>
        <v/>
      </c>
    </row>
    <row r="7917">
      <c r="B7917">
        <f>IFERROR(VLOOKUP(A7917,Produtos!A:B,2,FALSE),"")</f>
        <v/>
      </c>
      <c r="D7917" s="10">
        <f>IFERROR(INDEX(Lotes!$E:$E,MATCH(1,(Lotes!$A:$A=A7917)*(Lotes!$C:$C=C7917),0)),"")</f>
        <v/>
      </c>
      <c r="E7917" s="14">
        <f>IF(D7917="","",D7917-TODAY())</f>
        <v/>
      </c>
      <c r="F7917">
        <f>IF(D7917="","",IF(E7917&lt;0,"VENCIDO",IF(E7917&lt;=30,"VENCE EM &lt;= 30 DIAS",IF(E7917&lt;=60,"ATENCAO (31-60 DIAS)","OK"))))</f>
        <v/>
      </c>
      <c r="G7917" s="14">
        <f>SUMIFS(Lancamentos!$G:$G,Lancamentos!$C:$C,$A7917,Lancamentos!$E:$E,$C7917,Lancamentos!$B:$B,"ENTRADA")</f>
        <v/>
      </c>
      <c r="H7917" s="14">
        <f>SUMIFS(Lancamentos!$G:$G,Lancamentos!$C:$C,$A7917,Lancamentos!$E:$E,$C7917,Lancamentos!$B:$B,"SAIDA_USO")</f>
        <v/>
      </c>
      <c r="I7917" s="14">
        <f>SUMIFS(Lancamentos!$G:$G,Lancamentos!$C:$C,$A7917,Lancamentos!$E:$E,$C7917,Lancamentos!$B:$B,"SAIDA_DESCARTE")</f>
        <v/>
      </c>
      <c r="J7917" s="14">
        <f>G7917-H7917-I7917</f>
        <v/>
      </c>
      <c r="K7917">
        <f>IF(A7917="","",IF(J7917&lt;=IFERROR(VLOOKUP(A7917,Produtos!$A:$E,5,FALSE),0),"ABAIXO DO MINIMO","OK"))</f>
        <v/>
      </c>
    </row>
    <row r="7918">
      <c r="B7918">
        <f>IFERROR(VLOOKUP(A7918,Produtos!A:B,2,FALSE),"")</f>
        <v/>
      </c>
      <c r="D7918" s="10">
        <f>IFERROR(INDEX(Lotes!$E:$E,MATCH(1,(Lotes!$A:$A=A7918)*(Lotes!$C:$C=C7918),0)),"")</f>
        <v/>
      </c>
      <c r="E7918" s="14">
        <f>IF(D7918="","",D7918-TODAY())</f>
        <v/>
      </c>
      <c r="F7918">
        <f>IF(D7918="","",IF(E7918&lt;0,"VENCIDO",IF(E7918&lt;=30,"VENCE EM &lt;= 30 DIAS",IF(E7918&lt;=60,"ATENCAO (31-60 DIAS)","OK"))))</f>
        <v/>
      </c>
      <c r="G7918" s="14">
        <f>SUMIFS(Lancamentos!$G:$G,Lancamentos!$C:$C,$A7918,Lancamentos!$E:$E,$C7918,Lancamentos!$B:$B,"ENTRADA")</f>
        <v/>
      </c>
      <c r="H7918" s="14">
        <f>SUMIFS(Lancamentos!$G:$G,Lancamentos!$C:$C,$A7918,Lancamentos!$E:$E,$C7918,Lancamentos!$B:$B,"SAIDA_USO")</f>
        <v/>
      </c>
      <c r="I7918" s="14">
        <f>SUMIFS(Lancamentos!$G:$G,Lancamentos!$C:$C,$A7918,Lancamentos!$E:$E,$C7918,Lancamentos!$B:$B,"SAIDA_DESCARTE")</f>
        <v/>
      </c>
      <c r="J7918" s="14">
        <f>G7918-H7918-I7918</f>
        <v/>
      </c>
      <c r="K7918">
        <f>IF(A7918="","",IF(J7918&lt;=IFERROR(VLOOKUP(A7918,Produtos!$A:$E,5,FALSE),0),"ABAIXO DO MINIMO","OK"))</f>
        <v/>
      </c>
    </row>
    <row r="7919">
      <c r="B7919">
        <f>IFERROR(VLOOKUP(A7919,Produtos!A:B,2,FALSE),"")</f>
        <v/>
      </c>
      <c r="D7919" s="10">
        <f>IFERROR(INDEX(Lotes!$E:$E,MATCH(1,(Lotes!$A:$A=A7919)*(Lotes!$C:$C=C7919),0)),"")</f>
        <v/>
      </c>
      <c r="E7919" s="14">
        <f>IF(D7919="","",D7919-TODAY())</f>
        <v/>
      </c>
      <c r="F7919">
        <f>IF(D7919="","",IF(E7919&lt;0,"VENCIDO",IF(E7919&lt;=30,"VENCE EM &lt;= 30 DIAS",IF(E7919&lt;=60,"ATENCAO (31-60 DIAS)","OK"))))</f>
        <v/>
      </c>
      <c r="G7919" s="14">
        <f>SUMIFS(Lancamentos!$G:$G,Lancamentos!$C:$C,$A7919,Lancamentos!$E:$E,$C7919,Lancamentos!$B:$B,"ENTRADA")</f>
        <v/>
      </c>
      <c r="H7919" s="14">
        <f>SUMIFS(Lancamentos!$G:$G,Lancamentos!$C:$C,$A7919,Lancamentos!$E:$E,$C7919,Lancamentos!$B:$B,"SAIDA_USO")</f>
        <v/>
      </c>
      <c r="I7919" s="14">
        <f>SUMIFS(Lancamentos!$G:$G,Lancamentos!$C:$C,$A7919,Lancamentos!$E:$E,$C7919,Lancamentos!$B:$B,"SAIDA_DESCARTE")</f>
        <v/>
      </c>
      <c r="J7919" s="14">
        <f>G7919-H7919-I7919</f>
        <v/>
      </c>
      <c r="K7919">
        <f>IF(A7919="","",IF(J7919&lt;=IFERROR(VLOOKUP(A7919,Produtos!$A:$E,5,FALSE),0),"ABAIXO DO MINIMO","OK"))</f>
        <v/>
      </c>
    </row>
    <row r="7920">
      <c r="B7920">
        <f>IFERROR(VLOOKUP(A7920,Produtos!A:B,2,FALSE),"")</f>
        <v/>
      </c>
      <c r="D7920" s="10">
        <f>IFERROR(INDEX(Lotes!$E:$E,MATCH(1,(Lotes!$A:$A=A7920)*(Lotes!$C:$C=C7920),0)),"")</f>
        <v/>
      </c>
      <c r="E7920" s="14">
        <f>IF(D7920="","",D7920-TODAY())</f>
        <v/>
      </c>
      <c r="F7920">
        <f>IF(D7920="","",IF(E7920&lt;0,"VENCIDO",IF(E7920&lt;=30,"VENCE EM &lt;= 30 DIAS",IF(E7920&lt;=60,"ATENCAO (31-60 DIAS)","OK"))))</f>
        <v/>
      </c>
      <c r="G7920" s="14">
        <f>SUMIFS(Lancamentos!$G:$G,Lancamentos!$C:$C,$A7920,Lancamentos!$E:$E,$C7920,Lancamentos!$B:$B,"ENTRADA")</f>
        <v/>
      </c>
      <c r="H7920" s="14">
        <f>SUMIFS(Lancamentos!$G:$G,Lancamentos!$C:$C,$A7920,Lancamentos!$E:$E,$C7920,Lancamentos!$B:$B,"SAIDA_USO")</f>
        <v/>
      </c>
      <c r="I7920" s="14">
        <f>SUMIFS(Lancamentos!$G:$G,Lancamentos!$C:$C,$A7920,Lancamentos!$E:$E,$C7920,Lancamentos!$B:$B,"SAIDA_DESCARTE")</f>
        <v/>
      </c>
      <c r="J7920" s="14">
        <f>G7920-H7920-I7920</f>
        <v/>
      </c>
      <c r="K7920">
        <f>IF(A7920="","",IF(J7920&lt;=IFERROR(VLOOKUP(A7920,Produtos!$A:$E,5,FALSE),0),"ABAIXO DO MINIMO","OK"))</f>
        <v/>
      </c>
    </row>
    <row r="7921">
      <c r="B7921">
        <f>IFERROR(VLOOKUP(A7921,Produtos!A:B,2,FALSE),"")</f>
        <v/>
      </c>
      <c r="D7921" s="10">
        <f>IFERROR(INDEX(Lotes!$E:$E,MATCH(1,(Lotes!$A:$A=A7921)*(Lotes!$C:$C=C7921),0)),"")</f>
        <v/>
      </c>
      <c r="E7921" s="14">
        <f>IF(D7921="","",D7921-TODAY())</f>
        <v/>
      </c>
      <c r="F7921">
        <f>IF(D7921="","",IF(E7921&lt;0,"VENCIDO",IF(E7921&lt;=30,"VENCE EM &lt;= 30 DIAS",IF(E7921&lt;=60,"ATENCAO (31-60 DIAS)","OK"))))</f>
        <v/>
      </c>
      <c r="G7921" s="14">
        <f>SUMIFS(Lancamentos!$G:$G,Lancamentos!$C:$C,$A7921,Lancamentos!$E:$E,$C7921,Lancamentos!$B:$B,"ENTRADA")</f>
        <v/>
      </c>
      <c r="H7921" s="14">
        <f>SUMIFS(Lancamentos!$G:$G,Lancamentos!$C:$C,$A7921,Lancamentos!$E:$E,$C7921,Lancamentos!$B:$B,"SAIDA_USO")</f>
        <v/>
      </c>
      <c r="I7921" s="14">
        <f>SUMIFS(Lancamentos!$G:$G,Lancamentos!$C:$C,$A7921,Lancamentos!$E:$E,$C7921,Lancamentos!$B:$B,"SAIDA_DESCARTE")</f>
        <v/>
      </c>
      <c r="J7921" s="14">
        <f>G7921-H7921-I7921</f>
        <v/>
      </c>
      <c r="K7921">
        <f>IF(A7921="","",IF(J7921&lt;=IFERROR(VLOOKUP(A7921,Produtos!$A:$E,5,FALSE),0),"ABAIXO DO MINIMO","OK"))</f>
        <v/>
      </c>
    </row>
    <row r="7922">
      <c r="B7922">
        <f>IFERROR(VLOOKUP(A7922,Produtos!A:B,2,FALSE),"")</f>
        <v/>
      </c>
      <c r="D7922" s="10">
        <f>IFERROR(INDEX(Lotes!$E:$E,MATCH(1,(Lotes!$A:$A=A7922)*(Lotes!$C:$C=C7922),0)),"")</f>
        <v/>
      </c>
      <c r="E7922" s="14">
        <f>IF(D7922="","",D7922-TODAY())</f>
        <v/>
      </c>
      <c r="F7922">
        <f>IF(D7922="","",IF(E7922&lt;0,"VENCIDO",IF(E7922&lt;=30,"VENCE EM &lt;= 30 DIAS",IF(E7922&lt;=60,"ATENCAO (31-60 DIAS)","OK"))))</f>
        <v/>
      </c>
      <c r="G7922" s="14">
        <f>SUMIFS(Lancamentos!$G:$G,Lancamentos!$C:$C,$A7922,Lancamentos!$E:$E,$C7922,Lancamentos!$B:$B,"ENTRADA")</f>
        <v/>
      </c>
      <c r="H7922" s="14">
        <f>SUMIFS(Lancamentos!$G:$G,Lancamentos!$C:$C,$A7922,Lancamentos!$E:$E,$C7922,Lancamentos!$B:$B,"SAIDA_USO")</f>
        <v/>
      </c>
      <c r="I7922" s="14">
        <f>SUMIFS(Lancamentos!$G:$G,Lancamentos!$C:$C,$A7922,Lancamentos!$E:$E,$C7922,Lancamentos!$B:$B,"SAIDA_DESCARTE")</f>
        <v/>
      </c>
      <c r="J7922" s="14">
        <f>G7922-H7922-I7922</f>
        <v/>
      </c>
      <c r="K7922">
        <f>IF(A7922="","",IF(J7922&lt;=IFERROR(VLOOKUP(A7922,Produtos!$A:$E,5,FALSE),0),"ABAIXO DO MINIMO","OK"))</f>
        <v/>
      </c>
    </row>
    <row r="7923">
      <c r="B7923">
        <f>IFERROR(VLOOKUP(A7923,Produtos!A:B,2,FALSE),"")</f>
        <v/>
      </c>
      <c r="D7923" s="10">
        <f>IFERROR(INDEX(Lotes!$E:$E,MATCH(1,(Lotes!$A:$A=A7923)*(Lotes!$C:$C=C7923),0)),"")</f>
        <v/>
      </c>
      <c r="E7923" s="14">
        <f>IF(D7923="","",D7923-TODAY())</f>
        <v/>
      </c>
      <c r="F7923">
        <f>IF(D7923="","",IF(E7923&lt;0,"VENCIDO",IF(E7923&lt;=30,"VENCE EM &lt;= 30 DIAS",IF(E7923&lt;=60,"ATENCAO (31-60 DIAS)","OK"))))</f>
        <v/>
      </c>
      <c r="G7923" s="14">
        <f>SUMIFS(Lancamentos!$G:$G,Lancamentos!$C:$C,$A7923,Lancamentos!$E:$E,$C7923,Lancamentos!$B:$B,"ENTRADA")</f>
        <v/>
      </c>
      <c r="H7923" s="14">
        <f>SUMIFS(Lancamentos!$G:$G,Lancamentos!$C:$C,$A7923,Lancamentos!$E:$E,$C7923,Lancamentos!$B:$B,"SAIDA_USO")</f>
        <v/>
      </c>
      <c r="I7923" s="14">
        <f>SUMIFS(Lancamentos!$G:$G,Lancamentos!$C:$C,$A7923,Lancamentos!$E:$E,$C7923,Lancamentos!$B:$B,"SAIDA_DESCARTE")</f>
        <v/>
      </c>
      <c r="J7923" s="14">
        <f>G7923-H7923-I7923</f>
        <v/>
      </c>
      <c r="K7923">
        <f>IF(A7923="","",IF(J7923&lt;=IFERROR(VLOOKUP(A7923,Produtos!$A:$E,5,FALSE),0),"ABAIXO DO MINIMO","OK"))</f>
        <v/>
      </c>
    </row>
    <row r="7924">
      <c r="B7924">
        <f>IFERROR(VLOOKUP(A7924,Produtos!A:B,2,FALSE),"")</f>
        <v/>
      </c>
      <c r="D7924" s="10">
        <f>IFERROR(INDEX(Lotes!$E:$E,MATCH(1,(Lotes!$A:$A=A7924)*(Lotes!$C:$C=C7924),0)),"")</f>
        <v/>
      </c>
      <c r="E7924" s="14">
        <f>IF(D7924="","",D7924-TODAY())</f>
        <v/>
      </c>
      <c r="F7924">
        <f>IF(D7924="","",IF(E7924&lt;0,"VENCIDO",IF(E7924&lt;=30,"VENCE EM &lt;= 30 DIAS",IF(E7924&lt;=60,"ATENCAO (31-60 DIAS)","OK"))))</f>
        <v/>
      </c>
      <c r="G7924" s="14">
        <f>SUMIFS(Lancamentos!$G:$G,Lancamentos!$C:$C,$A7924,Lancamentos!$E:$E,$C7924,Lancamentos!$B:$B,"ENTRADA")</f>
        <v/>
      </c>
      <c r="H7924" s="14">
        <f>SUMIFS(Lancamentos!$G:$G,Lancamentos!$C:$C,$A7924,Lancamentos!$E:$E,$C7924,Lancamentos!$B:$B,"SAIDA_USO")</f>
        <v/>
      </c>
      <c r="I7924" s="14">
        <f>SUMIFS(Lancamentos!$G:$G,Lancamentos!$C:$C,$A7924,Lancamentos!$E:$E,$C7924,Lancamentos!$B:$B,"SAIDA_DESCARTE")</f>
        <v/>
      </c>
      <c r="J7924" s="14">
        <f>G7924-H7924-I7924</f>
        <v/>
      </c>
      <c r="K7924">
        <f>IF(A7924="","",IF(J7924&lt;=IFERROR(VLOOKUP(A7924,Produtos!$A:$E,5,FALSE),0),"ABAIXO DO MINIMO","OK"))</f>
        <v/>
      </c>
    </row>
    <row r="7925">
      <c r="B7925">
        <f>IFERROR(VLOOKUP(A7925,Produtos!A:B,2,FALSE),"")</f>
        <v/>
      </c>
      <c r="D7925" s="10">
        <f>IFERROR(INDEX(Lotes!$E:$E,MATCH(1,(Lotes!$A:$A=A7925)*(Lotes!$C:$C=C7925),0)),"")</f>
        <v/>
      </c>
      <c r="E7925" s="14">
        <f>IF(D7925="","",D7925-TODAY())</f>
        <v/>
      </c>
      <c r="F7925">
        <f>IF(D7925="","",IF(E7925&lt;0,"VENCIDO",IF(E7925&lt;=30,"VENCE EM &lt;= 30 DIAS",IF(E7925&lt;=60,"ATENCAO (31-60 DIAS)","OK"))))</f>
        <v/>
      </c>
      <c r="G7925" s="14">
        <f>SUMIFS(Lancamentos!$G:$G,Lancamentos!$C:$C,$A7925,Lancamentos!$E:$E,$C7925,Lancamentos!$B:$B,"ENTRADA")</f>
        <v/>
      </c>
      <c r="H7925" s="14">
        <f>SUMIFS(Lancamentos!$G:$G,Lancamentos!$C:$C,$A7925,Lancamentos!$E:$E,$C7925,Lancamentos!$B:$B,"SAIDA_USO")</f>
        <v/>
      </c>
      <c r="I7925" s="14">
        <f>SUMIFS(Lancamentos!$G:$G,Lancamentos!$C:$C,$A7925,Lancamentos!$E:$E,$C7925,Lancamentos!$B:$B,"SAIDA_DESCARTE")</f>
        <v/>
      </c>
      <c r="J7925" s="14">
        <f>G7925-H7925-I7925</f>
        <v/>
      </c>
      <c r="K7925">
        <f>IF(A7925="","",IF(J7925&lt;=IFERROR(VLOOKUP(A7925,Produtos!$A:$E,5,FALSE),0),"ABAIXO DO MINIMO","OK"))</f>
        <v/>
      </c>
    </row>
    <row r="7926">
      <c r="B7926">
        <f>IFERROR(VLOOKUP(A7926,Produtos!A:B,2,FALSE),"")</f>
        <v/>
      </c>
      <c r="D7926" s="10">
        <f>IFERROR(INDEX(Lotes!$E:$E,MATCH(1,(Lotes!$A:$A=A7926)*(Lotes!$C:$C=C7926),0)),"")</f>
        <v/>
      </c>
      <c r="E7926" s="14">
        <f>IF(D7926="","",D7926-TODAY())</f>
        <v/>
      </c>
      <c r="F7926">
        <f>IF(D7926="","",IF(E7926&lt;0,"VENCIDO",IF(E7926&lt;=30,"VENCE EM &lt;= 30 DIAS",IF(E7926&lt;=60,"ATENCAO (31-60 DIAS)","OK"))))</f>
        <v/>
      </c>
      <c r="G7926" s="14">
        <f>SUMIFS(Lancamentos!$G:$G,Lancamentos!$C:$C,$A7926,Lancamentos!$E:$E,$C7926,Lancamentos!$B:$B,"ENTRADA")</f>
        <v/>
      </c>
      <c r="H7926" s="14">
        <f>SUMIFS(Lancamentos!$G:$G,Lancamentos!$C:$C,$A7926,Lancamentos!$E:$E,$C7926,Lancamentos!$B:$B,"SAIDA_USO")</f>
        <v/>
      </c>
      <c r="I7926" s="14">
        <f>SUMIFS(Lancamentos!$G:$G,Lancamentos!$C:$C,$A7926,Lancamentos!$E:$E,$C7926,Lancamentos!$B:$B,"SAIDA_DESCARTE")</f>
        <v/>
      </c>
      <c r="J7926" s="14">
        <f>G7926-H7926-I7926</f>
        <v/>
      </c>
      <c r="K7926">
        <f>IF(A7926="","",IF(J7926&lt;=IFERROR(VLOOKUP(A7926,Produtos!$A:$E,5,FALSE),0),"ABAIXO DO MINIMO","OK"))</f>
        <v/>
      </c>
    </row>
    <row r="7927">
      <c r="B7927">
        <f>IFERROR(VLOOKUP(A7927,Produtos!A:B,2,FALSE),"")</f>
        <v/>
      </c>
      <c r="D7927" s="10">
        <f>IFERROR(INDEX(Lotes!$E:$E,MATCH(1,(Lotes!$A:$A=A7927)*(Lotes!$C:$C=C7927),0)),"")</f>
        <v/>
      </c>
      <c r="E7927" s="14">
        <f>IF(D7927="","",D7927-TODAY())</f>
        <v/>
      </c>
      <c r="F7927">
        <f>IF(D7927="","",IF(E7927&lt;0,"VENCIDO",IF(E7927&lt;=30,"VENCE EM &lt;= 30 DIAS",IF(E7927&lt;=60,"ATENCAO (31-60 DIAS)","OK"))))</f>
        <v/>
      </c>
      <c r="G7927" s="14">
        <f>SUMIFS(Lancamentos!$G:$G,Lancamentos!$C:$C,$A7927,Lancamentos!$E:$E,$C7927,Lancamentos!$B:$B,"ENTRADA")</f>
        <v/>
      </c>
      <c r="H7927" s="14">
        <f>SUMIFS(Lancamentos!$G:$G,Lancamentos!$C:$C,$A7927,Lancamentos!$E:$E,$C7927,Lancamentos!$B:$B,"SAIDA_USO")</f>
        <v/>
      </c>
      <c r="I7927" s="14">
        <f>SUMIFS(Lancamentos!$G:$G,Lancamentos!$C:$C,$A7927,Lancamentos!$E:$E,$C7927,Lancamentos!$B:$B,"SAIDA_DESCARTE")</f>
        <v/>
      </c>
      <c r="J7927" s="14">
        <f>G7927-H7927-I7927</f>
        <v/>
      </c>
      <c r="K7927">
        <f>IF(A7927="","",IF(J7927&lt;=IFERROR(VLOOKUP(A7927,Produtos!$A:$E,5,FALSE),0),"ABAIXO DO MINIMO","OK"))</f>
        <v/>
      </c>
    </row>
    <row r="7928">
      <c r="B7928">
        <f>IFERROR(VLOOKUP(A7928,Produtos!A:B,2,FALSE),"")</f>
        <v/>
      </c>
      <c r="D7928" s="10">
        <f>IFERROR(INDEX(Lotes!$E:$E,MATCH(1,(Lotes!$A:$A=A7928)*(Lotes!$C:$C=C7928),0)),"")</f>
        <v/>
      </c>
      <c r="E7928" s="14">
        <f>IF(D7928="","",D7928-TODAY())</f>
        <v/>
      </c>
      <c r="F7928">
        <f>IF(D7928="","",IF(E7928&lt;0,"VENCIDO",IF(E7928&lt;=30,"VENCE EM &lt;= 30 DIAS",IF(E7928&lt;=60,"ATENCAO (31-60 DIAS)","OK"))))</f>
        <v/>
      </c>
      <c r="G7928" s="14">
        <f>SUMIFS(Lancamentos!$G:$G,Lancamentos!$C:$C,$A7928,Lancamentos!$E:$E,$C7928,Lancamentos!$B:$B,"ENTRADA")</f>
        <v/>
      </c>
      <c r="H7928" s="14">
        <f>SUMIFS(Lancamentos!$G:$G,Lancamentos!$C:$C,$A7928,Lancamentos!$E:$E,$C7928,Lancamentos!$B:$B,"SAIDA_USO")</f>
        <v/>
      </c>
      <c r="I7928" s="14">
        <f>SUMIFS(Lancamentos!$G:$G,Lancamentos!$C:$C,$A7928,Lancamentos!$E:$E,$C7928,Lancamentos!$B:$B,"SAIDA_DESCARTE")</f>
        <v/>
      </c>
      <c r="J7928" s="14">
        <f>G7928-H7928-I7928</f>
        <v/>
      </c>
      <c r="K7928">
        <f>IF(A7928="","",IF(J7928&lt;=IFERROR(VLOOKUP(A7928,Produtos!$A:$E,5,FALSE),0),"ABAIXO DO MINIMO","OK"))</f>
        <v/>
      </c>
    </row>
    <row r="7929">
      <c r="B7929">
        <f>IFERROR(VLOOKUP(A7929,Produtos!A:B,2,FALSE),"")</f>
        <v/>
      </c>
      <c r="D7929" s="10">
        <f>IFERROR(INDEX(Lotes!$E:$E,MATCH(1,(Lotes!$A:$A=A7929)*(Lotes!$C:$C=C7929),0)),"")</f>
        <v/>
      </c>
      <c r="E7929" s="14">
        <f>IF(D7929="","",D7929-TODAY())</f>
        <v/>
      </c>
      <c r="F7929">
        <f>IF(D7929="","",IF(E7929&lt;0,"VENCIDO",IF(E7929&lt;=30,"VENCE EM &lt;= 30 DIAS",IF(E7929&lt;=60,"ATENCAO (31-60 DIAS)","OK"))))</f>
        <v/>
      </c>
      <c r="G7929" s="14">
        <f>SUMIFS(Lancamentos!$G:$G,Lancamentos!$C:$C,$A7929,Lancamentos!$E:$E,$C7929,Lancamentos!$B:$B,"ENTRADA")</f>
        <v/>
      </c>
      <c r="H7929" s="14">
        <f>SUMIFS(Lancamentos!$G:$G,Lancamentos!$C:$C,$A7929,Lancamentos!$E:$E,$C7929,Lancamentos!$B:$B,"SAIDA_USO")</f>
        <v/>
      </c>
      <c r="I7929" s="14">
        <f>SUMIFS(Lancamentos!$G:$G,Lancamentos!$C:$C,$A7929,Lancamentos!$E:$E,$C7929,Lancamentos!$B:$B,"SAIDA_DESCARTE")</f>
        <v/>
      </c>
      <c r="J7929" s="14">
        <f>G7929-H7929-I7929</f>
        <v/>
      </c>
      <c r="K7929">
        <f>IF(A7929="","",IF(J7929&lt;=IFERROR(VLOOKUP(A7929,Produtos!$A:$E,5,FALSE),0),"ABAIXO DO MINIMO","OK"))</f>
        <v/>
      </c>
    </row>
    <row r="7930">
      <c r="B7930">
        <f>IFERROR(VLOOKUP(A7930,Produtos!A:B,2,FALSE),"")</f>
        <v/>
      </c>
      <c r="D7930" s="10">
        <f>IFERROR(INDEX(Lotes!$E:$E,MATCH(1,(Lotes!$A:$A=A7930)*(Lotes!$C:$C=C7930),0)),"")</f>
        <v/>
      </c>
      <c r="E7930" s="14">
        <f>IF(D7930="","",D7930-TODAY())</f>
        <v/>
      </c>
      <c r="F7930">
        <f>IF(D7930="","",IF(E7930&lt;0,"VENCIDO",IF(E7930&lt;=30,"VENCE EM &lt;= 30 DIAS",IF(E7930&lt;=60,"ATENCAO (31-60 DIAS)","OK"))))</f>
        <v/>
      </c>
      <c r="G7930" s="14">
        <f>SUMIFS(Lancamentos!$G:$G,Lancamentos!$C:$C,$A7930,Lancamentos!$E:$E,$C7930,Lancamentos!$B:$B,"ENTRADA")</f>
        <v/>
      </c>
      <c r="H7930" s="14">
        <f>SUMIFS(Lancamentos!$G:$G,Lancamentos!$C:$C,$A7930,Lancamentos!$E:$E,$C7930,Lancamentos!$B:$B,"SAIDA_USO")</f>
        <v/>
      </c>
      <c r="I7930" s="14">
        <f>SUMIFS(Lancamentos!$G:$G,Lancamentos!$C:$C,$A7930,Lancamentos!$E:$E,$C7930,Lancamentos!$B:$B,"SAIDA_DESCARTE")</f>
        <v/>
      </c>
      <c r="J7930" s="14">
        <f>G7930-H7930-I7930</f>
        <v/>
      </c>
      <c r="K7930">
        <f>IF(A7930="","",IF(J7930&lt;=IFERROR(VLOOKUP(A7930,Produtos!$A:$E,5,FALSE),0),"ABAIXO DO MINIMO","OK"))</f>
        <v/>
      </c>
    </row>
    <row r="7931">
      <c r="B7931">
        <f>IFERROR(VLOOKUP(A7931,Produtos!A:B,2,FALSE),"")</f>
        <v/>
      </c>
      <c r="D7931" s="10">
        <f>IFERROR(INDEX(Lotes!$E:$E,MATCH(1,(Lotes!$A:$A=A7931)*(Lotes!$C:$C=C7931),0)),"")</f>
        <v/>
      </c>
      <c r="E7931" s="14">
        <f>IF(D7931="","",D7931-TODAY())</f>
        <v/>
      </c>
      <c r="F7931">
        <f>IF(D7931="","",IF(E7931&lt;0,"VENCIDO",IF(E7931&lt;=30,"VENCE EM &lt;= 30 DIAS",IF(E7931&lt;=60,"ATENCAO (31-60 DIAS)","OK"))))</f>
        <v/>
      </c>
      <c r="G7931" s="14">
        <f>SUMIFS(Lancamentos!$G:$G,Lancamentos!$C:$C,$A7931,Lancamentos!$E:$E,$C7931,Lancamentos!$B:$B,"ENTRADA")</f>
        <v/>
      </c>
      <c r="H7931" s="14">
        <f>SUMIFS(Lancamentos!$G:$G,Lancamentos!$C:$C,$A7931,Lancamentos!$E:$E,$C7931,Lancamentos!$B:$B,"SAIDA_USO")</f>
        <v/>
      </c>
      <c r="I7931" s="14">
        <f>SUMIFS(Lancamentos!$G:$G,Lancamentos!$C:$C,$A7931,Lancamentos!$E:$E,$C7931,Lancamentos!$B:$B,"SAIDA_DESCARTE")</f>
        <v/>
      </c>
      <c r="J7931" s="14">
        <f>G7931-H7931-I7931</f>
        <v/>
      </c>
      <c r="K7931">
        <f>IF(A7931="","",IF(J7931&lt;=IFERROR(VLOOKUP(A7931,Produtos!$A:$E,5,FALSE),0),"ABAIXO DO MINIMO","OK"))</f>
        <v/>
      </c>
    </row>
    <row r="7932">
      <c r="B7932">
        <f>IFERROR(VLOOKUP(A7932,Produtos!A:B,2,FALSE),"")</f>
        <v/>
      </c>
      <c r="D7932" s="10">
        <f>IFERROR(INDEX(Lotes!$E:$E,MATCH(1,(Lotes!$A:$A=A7932)*(Lotes!$C:$C=C7932),0)),"")</f>
        <v/>
      </c>
      <c r="E7932" s="14">
        <f>IF(D7932="","",D7932-TODAY())</f>
        <v/>
      </c>
      <c r="F7932">
        <f>IF(D7932="","",IF(E7932&lt;0,"VENCIDO",IF(E7932&lt;=30,"VENCE EM &lt;= 30 DIAS",IF(E7932&lt;=60,"ATENCAO (31-60 DIAS)","OK"))))</f>
        <v/>
      </c>
      <c r="G7932" s="14">
        <f>SUMIFS(Lancamentos!$G:$G,Lancamentos!$C:$C,$A7932,Lancamentos!$E:$E,$C7932,Lancamentos!$B:$B,"ENTRADA")</f>
        <v/>
      </c>
      <c r="H7932" s="14">
        <f>SUMIFS(Lancamentos!$G:$G,Lancamentos!$C:$C,$A7932,Lancamentos!$E:$E,$C7932,Lancamentos!$B:$B,"SAIDA_USO")</f>
        <v/>
      </c>
      <c r="I7932" s="14">
        <f>SUMIFS(Lancamentos!$G:$G,Lancamentos!$C:$C,$A7932,Lancamentos!$E:$E,$C7932,Lancamentos!$B:$B,"SAIDA_DESCARTE")</f>
        <v/>
      </c>
      <c r="J7932" s="14">
        <f>G7932-H7932-I7932</f>
        <v/>
      </c>
      <c r="K7932">
        <f>IF(A7932="","",IF(J7932&lt;=IFERROR(VLOOKUP(A7932,Produtos!$A:$E,5,FALSE),0),"ABAIXO DO MINIMO","OK"))</f>
        <v/>
      </c>
    </row>
    <row r="7933">
      <c r="B7933">
        <f>IFERROR(VLOOKUP(A7933,Produtos!A:B,2,FALSE),"")</f>
        <v/>
      </c>
      <c r="D7933" s="10">
        <f>IFERROR(INDEX(Lotes!$E:$E,MATCH(1,(Lotes!$A:$A=A7933)*(Lotes!$C:$C=C7933),0)),"")</f>
        <v/>
      </c>
      <c r="E7933" s="14">
        <f>IF(D7933="","",D7933-TODAY())</f>
        <v/>
      </c>
      <c r="F7933">
        <f>IF(D7933="","",IF(E7933&lt;0,"VENCIDO",IF(E7933&lt;=30,"VENCE EM &lt;= 30 DIAS",IF(E7933&lt;=60,"ATENCAO (31-60 DIAS)","OK"))))</f>
        <v/>
      </c>
      <c r="G7933" s="14">
        <f>SUMIFS(Lancamentos!$G:$G,Lancamentos!$C:$C,$A7933,Lancamentos!$E:$E,$C7933,Lancamentos!$B:$B,"ENTRADA")</f>
        <v/>
      </c>
      <c r="H7933" s="14">
        <f>SUMIFS(Lancamentos!$G:$G,Lancamentos!$C:$C,$A7933,Lancamentos!$E:$E,$C7933,Lancamentos!$B:$B,"SAIDA_USO")</f>
        <v/>
      </c>
      <c r="I7933" s="14">
        <f>SUMIFS(Lancamentos!$G:$G,Lancamentos!$C:$C,$A7933,Lancamentos!$E:$E,$C7933,Lancamentos!$B:$B,"SAIDA_DESCARTE")</f>
        <v/>
      </c>
      <c r="J7933" s="14">
        <f>G7933-H7933-I7933</f>
        <v/>
      </c>
      <c r="K7933">
        <f>IF(A7933="","",IF(J7933&lt;=IFERROR(VLOOKUP(A7933,Produtos!$A:$E,5,FALSE),0),"ABAIXO DO MINIMO","OK"))</f>
        <v/>
      </c>
    </row>
    <row r="7934">
      <c r="B7934">
        <f>IFERROR(VLOOKUP(A7934,Produtos!A:B,2,FALSE),"")</f>
        <v/>
      </c>
      <c r="D7934" s="10">
        <f>IFERROR(INDEX(Lotes!$E:$E,MATCH(1,(Lotes!$A:$A=A7934)*(Lotes!$C:$C=C7934),0)),"")</f>
        <v/>
      </c>
      <c r="E7934" s="14">
        <f>IF(D7934="","",D7934-TODAY())</f>
        <v/>
      </c>
      <c r="F7934">
        <f>IF(D7934="","",IF(E7934&lt;0,"VENCIDO",IF(E7934&lt;=30,"VENCE EM &lt;= 30 DIAS",IF(E7934&lt;=60,"ATENCAO (31-60 DIAS)","OK"))))</f>
        <v/>
      </c>
      <c r="G7934" s="14">
        <f>SUMIFS(Lancamentos!$G:$G,Lancamentos!$C:$C,$A7934,Lancamentos!$E:$E,$C7934,Lancamentos!$B:$B,"ENTRADA")</f>
        <v/>
      </c>
      <c r="H7934" s="14">
        <f>SUMIFS(Lancamentos!$G:$G,Lancamentos!$C:$C,$A7934,Lancamentos!$E:$E,$C7934,Lancamentos!$B:$B,"SAIDA_USO")</f>
        <v/>
      </c>
      <c r="I7934" s="14">
        <f>SUMIFS(Lancamentos!$G:$G,Lancamentos!$C:$C,$A7934,Lancamentos!$E:$E,$C7934,Lancamentos!$B:$B,"SAIDA_DESCARTE")</f>
        <v/>
      </c>
      <c r="J7934" s="14">
        <f>G7934-H7934-I7934</f>
        <v/>
      </c>
      <c r="K7934">
        <f>IF(A7934="","",IF(J7934&lt;=IFERROR(VLOOKUP(A7934,Produtos!$A:$E,5,FALSE),0),"ABAIXO DO MINIMO","OK"))</f>
        <v/>
      </c>
    </row>
    <row r="7935">
      <c r="B7935">
        <f>IFERROR(VLOOKUP(A7935,Produtos!A:B,2,FALSE),"")</f>
        <v/>
      </c>
      <c r="D7935" s="10">
        <f>IFERROR(INDEX(Lotes!$E:$E,MATCH(1,(Lotes!$A:$A=A7935)*(Lotes!$C:$C=C7935),0)),"")</f>
        <v/>
      </c>
      <c r="E7935" s="14">
        <f>IF(D7935="","",D7935-TODAY())</f>
        <v/>
      </c>
      <c r="F7935">
        <f>IF(D7935="","",IF(E7935&lt;0,"VENCIDO",IF(E7935&lt;=30,"VENCE EM &lt;= 30 DIAS",IF(E7935&lt;=60,"ATENCAO (31-60 DIAS)","OK"))))</f>
        <v/>
      </c>
      <c r="G7935" s="14">
        <f>SUMIFS(Lancamentos!$G:$G,Lancamentos!$C:$C,$A7935,Lancamentos!$E:$E,$C7935,Lancamentos!$B:$B,"ENTRADA")</f>
        <v/>
      </c>
      <c r="H7935" s="14">
        <f>SUMIFS(Lancamentos!$G:$G,Lancamentos!$C:$C,$A7935,Lancamentos!$E:$E,$C7935,Lancamentos!$B:$B,"SAIDA_USO")</f>
        <v/>
      </c>
      <c r="I7935" s="14">
        <f>SUMIFS(Lancamentos!$G:$G,Lancamentos!$C:$C,$A7935,Lancamentos!$E:$E,$C7935,Lancamentos!$B:$B,"SAIDA_DESCARTE")</f>
        <v/>
      </c>
      <c r="J7935" s="14">
        <f>G7935-H7935-I7935</f>
        <v/>
      </c>
      <c r="K7935">
        <f>IF(A7935="","",IF(J7935&lt;=IFERROR(VLOOKUP(A7935,Produtos!$A:$E,5,FALSE),0),"ABAIXO DO MINIMO","OK"))</f>
        <v/>
      </c>
    </row>
    <row r="7936">
      <c r="B7936">
        <f>IFERROR(VLOOKUP(A7936,Produtos!A:B,2,FALSE),"")</f>
        <v/>
      </c>
      <c r="D7936" s="10">
        <f>IFERROR(INDEX(Lotes!$E:$E,MATCH(1,(Lotes!$A:$A=A7936)*(Lotes!$C:$C=C7936),0)),"")</f>
        <v/>
      </c>
      <c r="E7936" s="14">
        <f>IF(D7936="","",D7936-TODAY())</f>
        <v/>
      </c>
      <c r="F7936">
        <f>IF(D7936="","",IF(E7936&lt;0,"VENCIDO",IF(E7936&lt;=30,"VENCE EM &lt;= 30 DIAS",IF(E7936&lt;=60,"ATENCAO (31-60 DIAS)","OK"))))</f>
        <v/>
      </c>
      <c r="G7936" s="14">
        <f>SUMIFS(Lancamentos!$G:$G,Lancamentos!$C:$C,$A7936,Lancamentos!$E:$E,$C7936,Lancamentos!$B:$B,"ENTRADA")</f>
        <v/>
      </c>
      <c r="H7936" s="14">
        <f>SUMIFS(Lancamentos!$G:$G,Lancamentos!$C:$C,$A7936,Lancamentos!$E:$E,$C7936,Lancamentos!$B:$B,"SAIDA_USO")</f>
        <v/>
      </c>
      <c r="I7936" s="14">
        <f>SUMIFS(Lancamentos!$G:$G,Lancamentos!$C:$C,$A7936,Lancamentos!$E:$E,$C7936,Lancamentos!$B:$B,"SAIDA_DESCARTE")</f>
        <v/>
      </c>
      <c r="J7936" s="14">
        <f>G7936-H7936-I7936</f>
        <v/>
      </c>
      <c r="K7936">
        <f>IF(A7936="","",IF(J7936&lt;=IFERROR(VLOOKUP(A7936,Produtos!$A:$E,5,FALSE),0),"ABAIXO DO MINIMO","OK"))</f>
        <v/>
      </c>
    </row>
    <row r="7937">
      <c r="B7937">
        <f>IFERROR(VLOOKUP(A7937,Produtos!A:B,2,FALSE),"")</f>
        <v/>
      </c>
      <c r="D7937" s="10">
        <f>IFERROR(INDEX(Lotes!$E:$E,MATCH(1,(Lotes!$A:$A=A7937)*(Lotes!$C:$C=C7937),0)),"")</f>
        <v/>
      </c>
      <c r="E7937" s="14">
        <f>IF(D7937="","",D7937-TODAY())</f>
        <v/>
      </c>
      <c r="F7937">
        <f>IF(D7937="","",IF(E7937&lt;0,"VENCIDO",IF(E7937&lt;=30,"VENCE EM &lt;= 30 DIAS",IF(E7937&lt;=60,"ATENCAO (31-60 DIAS)","OK"))))</f>
        <v/>
      </c>
      <c r="G7937" s="14">
        <f>SUMIFS(Lancamentos!$G:$G,Lancamentos!$C:$C,$A7937,Lancamentos!$E:$E,$C7937,Lancamentos!$B:$B,"ENTRADA")</f>
        <v/>
      </c>
      <c r="H7937" s="14">
        <f>SUMIFS(Lancamentos!$G:$G,Lancamentos!$C:$C,$A7937,Lancamentos!$E:$E,$C7937,Lancamentos!$B:$B,"SAIDA_USO")</f>
        <v/>
      </c>
      <c r="I7937" s="14">
        <f>SUMIFS(Lancamentos!$G:$G,Lancamentos!$C:$C,$A7937,Lancamentos!$E:$E,$C7937,Lancamentos!$B:$B,"SAIDA_DESCARTE")</f>
        <v/>
      </c>
      <c r="J7937" s="14">
        <f>G7937-H7937-I7937</f>
        <v/>
      </c>
      <c r="K7937">
        <f>IF(A7937="","",IF(J7937&lt;=IFERROR(VLOOKUP(A7937,Produtos!$A:$E,5,FALSE),0),"ABAIXO DO MINIMO","OK"))</f>
        <v/>
      </c>
    </row>
    <row r="7938">
      <c r="B7938">
        <f>IFERROR(VLOOKUP(A7938,Produtos!A:B,2,FALSE),"")</f>
        <v/>
      </c>
      <c r="D7938" s="10">
        <f>IFERROR(INDEX(Lotes!$E:$E,MATCH(1,(Lotes!$A:$A=A7938)*(Lotes!$C:$C=C7938),0)),"")</f>
        <v/>
      </c>
      <c r="E7938" s="14">
        <f>IF(D7938="","",D7938-TODAY())</f>
        <v/>
      </c>
      <c r="F7938">
        <f>IF(D7938="","",IF(E7938&lt;0,"VENCIDO",IF(E7938&lt;=30,"VENCE EM &lt;= 30 DIAS",IF(E7938&lt;=60,"ATENCAO (31-60 DIAS)","OK"))))</f>
        <v/>
      </c>
      <c r="G7938" s="14">
        <f>SUMIFS(Lancamentos!$G:$G,Lancamentos!$C:$C,$A7938,Lancamentos!$E:$E,$C7938,Lancamentos!$B:$B,"ENTRADA")</f>
        <v/>
      </c>
      <c r="H7938" s="14">
        <f>SUMIFS(Lancamentos!$G:$G,Lancamentos!$C:$C,$A7938,Lancamentos!$E:$E,$C7938,Lancamentos!$B:$B,"SAIDA_USO")</f>
        <v/>
      </c>
      <c r="I7938" s="14">
        <f>SUMIFS(Lancamentos!$G:$G,Lancamentos!$C:$C,$A7938,Lancamentos!$E:$E,$C7938,Lancamentos!$B:$B,"SAIDA_DESCARTE")</f>
        <v/>
      </c>
      <c r="J7938" s="14">
        <f>G7938-H7938-I7938</f>
        <v/>
      </c>
      <c r="K7938">
        <f>IF(A7938="","",IF(J7938&lt;=IFERROR(VLOOKUP(A7938,Produtos!$A:$E,5,FALSE),0),"ABAIXO DO MINIMO","OK"))</f>
        <v/>
      </c>
    </row>
    <row r="7939">
      <c r="B7939">
        <f>IFERROR(VLOOKUP(A7939,Produtos!A:B,2,FALSE),"")</f>
        <v/>
      </c>
      <c r="D7939" s="10">
        <f>IFERROR(INDEX(Lotes!$E:$E,MATCH(1,(Lotes!$A:$A=A7939)*(Lotes!$C:$C=C7939),0)),"")</f>
        <v/>
      </c>
      <c r="E7939" s="14">
        <f>IF(D7939="","",D7939-TODAY())</f>
        <v/>
      </c>
      <c r="F7939">
        <f>IF(D7939="","",IF(E7939&lt;0,"VENCIDO",IF(E7939&lt;=30,"VENCE EM &lt;= 30 DIAS",IF(E7939&lt;=60,"ATENCAO (31-60 DIAS)","OK"))))</f>
        <v/>
      </c>
      <c r="G7939" s="14">
        <f>SUMIFS(Lancamentos!$G:$G,Lancamentos!$C:$C,$A7939,Lancamentos!$E:$E,$C7939,Lancamentos!$B:$B,"ENTRADA")</f>
        <v/>
      </c>
      <c r="H7939" s="14">
        <f>SUMIFS(Lancamentos!$G:$G,Lancamentos!$C:$C,$A7939,Lancamentos!$E:$E,$C7939,Lancamentos!$B:$B,"SAIDA_USO")</f>
        <v/>
      </c>
      <c r="I7939" s="14">
        <f>SUMIFS(Lancamentos!$G:$G,Lancamentos!$C:$C,$A7939,Lancamentos!$E:$E,$C7939,Lancamentos!$B:$B,"SAIDA_DESCARTE")</f>
        <v/>
      </c>
      <c r="J7939" s="14">
        <f>G7939-H7939-I7939</f>
        <v/>
      </c>
      <c r="K7939">
        <f>IF(A7939="","",IF(J7939&lt;=IFERROR(VLOOKUP(A7939,Produtos!$A:$E,5,FALSE),0),"ABAIXO DO MINIMO","OK"))</f>
        <v/>
      </c>
    </row>
    <row r="7940">
      <c r="B7940">
        <f>IFERROR(VLOOKUP(A7940,Produtos!A:B,2,FALSE),"")</f>
        <v/>
      </c>
      <c r="D7940" s="10">
        <f>IFERROR(INDEX(Lotes!$E:$E,MATCH(1,(Lotes!$A:$A=A7940)*(Lotes!$C:$C=C7940),0)),"")</f>
        <v/>
      </c>
      <c r="E7940" s="14">
        <f>IF(D7940="","",D7940-TODAY())</f>
        <v/>
      </c>
      <c r="F7940">
        <f>IF(D7940="","",IF(E7940&lt;0,"VENCIDO",IF(E7940&lt;=30,"VENCE EM &lt;= 30 DIAS",IF(E7940&lt;=60,"ATENCAO (31-60 DIAS)","OK"))))</f>
        <v/>
      </c>
      <c r="G7940" s="14">
        <f>SUMIFS(Lancamentos!$G:$G,Lancamentos!$C:$C,$A7940,Lancamentos!$E:$E,$C7940,Lancamentos!$B:$B,"ENTRADA")</f>
        <v/>
      </c>
      <c r="H7940" s="14">
        <f>SUMIFS(Lancamentos!$G:$G,Lancamentos!$C:$C,$A7940,Lancamentos!$E:$E,$C7940,Lancamentos!$B:$B,"SAIDA_USO")</f>
        <v/>
      </c>
      <c r="I7940" s="14">
        <f>SUMIFS(Lancamentos!$G:$G,Lancamentos!$C:$C,$A7940,Lancamentos!$E:$E,$C7940,Lancamentos!$B:$B,"SAIDA_DESCARTE")</f>
        <v/>
      </c>
      <c r="J7940" s="14">
        <f>G7940-H7940-I7940</f>
        <v/>
      </c>
      <c r="K7940">
        <f>IF(A7940="","",IF(J7940&lt;=IFERROR(VLOOKUP(A7940,Produtos!$A:$E,5,FALSE),0),"ABAIXO DO MINIMO","OK"))</f>
        <v/>
      </c>
    </row>
    <row r="7941">
      <c r="B7941">
        <f>IFERROR(VLOOKUP(A7941,Produtos!A:B,2,FALSE),"")</f>
        <v/>
      </c>
      <c r="D7941" s="10">
        <f>IFERROR(INDEX(Lotes!$E:$E,MATCH(1,(Lotes!$A:$A=A7941)*(Lotes!$C:$C=C7941),0)),"")</f>
        <v/>
      </c>
      <c r="E7941" s="14">
        <f>IF(D7941="","",D7941-TODAY())</f>
        <v/>
      </c>
      <c r="F7941">
        <f>IF(D7941="","",IF(E7941&lt;0,"VENCIDO",IF(E7941&lt;=30,"VENCE EM &lt;= 30 DIAS",IF(E7941&lt;=60,"ATENCAO (31-60 DIAS)","OK"))))</f>
        <v/>
      </c>
      <c r="G7941" s="14">
        <f>SUMIFS(Lancamentos!$G:$G,Lancamentos!$C:$C,$A7941,Lancamentos!$E:$E,$C7941,Lancamentos!$B:$B,"ENTRADA")</f>
        <v/>
      </c>
      <c r="H7941" s="14">
        <f>SUMIFS(Lancamentos!$G:$G,Lancamentos!$C:$C,$A7941,Lancamentos!$E:$E,$C7941,Lancamentos!$B:$B,"SAIDA_USO")</f>
        <v/>
      </c>
      <c r="I7941" s="14">
        <f>SUMIFS(Lancamentos!$G:$G,Lancamentos!$C:$C,$A7941,Lancamentos!$E:$E,$C7941,Lancamentos!$B:$B,"SAIDA_DESCARTE")</f>
        <v/>
      </c>
      <c r="J7941" s="14">
        <f>G7941-H7941-I7941</f>
        <v/>
      </c>
      <c r="K7941">
        <f>IF(A7941="","",IF(J7941&lt;=IFERROR(VLOOKUP(A7941,Produtos!$A:$E,5,FALSE),0),"ABAIXO DO MINIMO","OK"))</f>
        <v/>
      </c>
    </row>
    <row r="7942">
      <c r="B7942">
        <f>IFERROR(VLOOKUP(A7942,Produtos!A:B,2,FALSE),"")</f>
        <v/>
      </c>
      <c r="D7942" s="10">
        <f>IFERROR(INDEX(Lotes!$E:$E,MATCH(1,(Lotes!$A:$A=A7942)*(Lotes!$C:$C=C7942),0)),"")</f>
        <v/>
      </c>
      <c r="E7942" s="14">
        <f>IF(D7942="","",D7942-TODAY())</f>
        <v/>
      </c>
      <c r="F7942">
        <f>IF(D7942="","",IF(E7942&lt;0,"VENCIDO",IF(E7942&lt;=30,"VENCE EM &lt;= 30 DIAS",IF(E7942&lt;=60,"ATENCAO (31-60 DIAS)","OK"))))</f>
        <v/>
      </c>
      <c r="G7942" s="14">
        <f>SUMIFS(Lancamentos!$G:$G,Lancamentos!$C:$C,$A7942,Lancamentos!$E:$E,$C7942,Lancamentos!$B:$B,"ENTRADA")</f>
        <v/>
      </c>
      <c r="H7942" s="14">
        <f>SUMIFS(Lancamentos!$G:$G,Lancamentos!$C:$C,$A7942,Lancamentos!$E:$E,$C7942,Lancamentos!$B:$B,"SAIDA_USO")</f>
        <v/>
      </c>
      <c r="I7942" s="14">
        <f>SUMIFS(Lancamentos!$G:$G,Lancamentos!$C:$C,$A7942,Lancamentos!$E:$E,$C7942,Lancamentos!$B:$B,"SAIDA_DESCARTE")</f>
        <v/>
      </c>
      <c r="J7942" s="14">
        <f>G7942-H7942-I7942</f>
        <v/>
      </c>
      <c r="K7942">
        <f>IF(A7942="","",IF(J7942&lt;=IFERROR(VLOOKUP(A7942,Produtos!$A:$E,5,FALSE),0),"ABAIXO DO MINIMO","OK"))</f>
        <v/>
      </c>
    </row>
    <row r="7943">
      <c r="B7943">
        <f>IFERROR(VLOOKUP(A7943,Produtos!A:B,2,FALSE),"")</f>
        <v/>
      </c>
      <c r="D7943" s="10">
        <f>IFERROR(INDEX(Lotes!$E:$E,MATCH(1,(Lotes!$A:$A=A7943)*(Lotes!$C:$C=C7943),0)),"")</f>
        <v/>
      </c>
      <c r="E7943" s="14">
        <f>IF(D7943="","",D7943-TODAY())</f>
        <v/>
      </c>
      <c r="F7943">
        <f>IF(D7943="","",IF(E7943&lt;0,"VENCIDO",IF(E7943&lt;=30,"VENCE EM &lt;= 30 DIAS",IF(E7943&lt;=60,"ATENCAO (31-60 DIAS)","OK"))))</f>
        <v/>
      </c>
      <c r="G7943" s="14">
        <f>SUMIFS(Lancamentos!$G:$G,Lancamentos!$C:$C,$A7943,Lancamentos!$E:$E,$C7943,Lancamentos!$B:$B,"ENTRADA")</f>
        <v/>
      </c>
      <c r="H7943" s="14">
        <f>SUMIFS(Lancamentos!$G:$G,Lancamentos!$C:$C,$A7943,Lancamentos!$E:$E,$C7943,Lancamentos!$B:$B,"SAIDA_USO")</f>
        <v/>
      </c>
      <c r="I7943" s="14">
        <f>SUMIFS(Lancamentos!$G:$G,Lancamentos!$C:$C,$A7943,Lancamentos!$E:$E,$C7943,Lancamentos!$B:$B,"SAIDA_DESCARTE")</f>
        <v/>
      </c>
      <c r="J7943" s="14">
        <f>G7943-H7943-I7943</f>
        <v/>
      </c>
      <c r="K7943">
        <f>IF(A7943="","",IF(J7943&lt;=IFERROR(VLOOKUP(A7943,Produtos!$A:$E,5,FALSE),0),"ABAIXO DO MINIMO","OK"))</f>
        <v/>
      </c>
    </row>
    <row r="7944">
      <c r="B7944">
        <f>IFERROR(VLOOKUP(A7944,Produtos!A:B,2,FALSE),"")</f>
        <v/>
      </c>
      <c r="D7944" s="10">
        <f>IFERROR(INDEX(Lotes!$E:$E,MATCH(1,(Lotes!$A:$A=A7944)*(Lotes!$C:$C=C7944),0)),"")</f>
        <v/>
      </c>
      <c r="E7944" s="14">
        <f>IF(D7944="","",D7944-TODAY())</f>
        <v/>
      </c>
      <c r="F7944">
        <f>IF(D7944="","",IF(E7944&lt;0,"VENCIDO",IF(E7944&lt;=30,"VENCE EM &lt;= 30 DIAS",IF(E7944&lt;=60,"ATENCAO (31-60 DIAS)","OK"))))</f>
        <v/>
      </c>
      <c r="G7944" s="14">
        <f>SUMIFS(Lancamentos!$G:$G,Lancamentos!$C:$C,$A7944,Lancamentos!$E:$E,$C7944,Lancamentos!$B:$B,"ENTRADA")</f>
        <v/>
      </c>
      <c r="H7944" s="14">
        <f>SUMIFS(Lancamentos!$G:$G,Lancamentos!$C:$C,$A7944,Lancamentos!$E:$E,$C7944,Lancamentos!$B:$B,"SAIDA_USO")</f>
        <v/>
      </c>
      <c r="I7944" s="14">
        <f>SUMIFS(Lancamentos!$G:$G,Lancamentos!$C:$C,$A7944,Lancamentos!$E:$E,$C7944,Lancamentos!$B:$B,"SAIDA_DESCARTE")</f>
        <v/>
      </c>
      <c r="J7944" s="14">
        <f>G7944-H7944-I7944</f>
        <v/>
      </c>
      <c r="K7944">
        <f>IF(A7944="","",IF(J7944&lt;=IFERROR(VLOOKUP(A7944,Produtos!$A:$E,5,FALSE),0),"ABAIXO DO MINIMO","OK"))</f>
        <v/>
      </c>
    </row>
    <row r="7945">
      <c r="B7945">
        <f>IFERROR(VLOOKUP(A7945,Produtos!A:B,2,FALSE),"")</f>
        <v/>
      </c>
      <c r="D7945" s="10">
        <f>IFERROR(INDEX(Lotes!$E:$E,MATCH(1,(Lotes!$A:$A=A7945)*(Lotes!$C:$C=C7945),0)),"")</f>
        <v/>
      </c>
      <c r="E7945" s="14">
        <f>IF(D7945="","",D7945-TODAY())</f>
        <v/>
      </c>
      <c r="F7945">
        <f>IF(D7945="","",IF(E7945&lt;0,"VENCIDO",IF(E7945&lt;=30,"VENCE EM &lt;= 30 DIAS",IF(E7945&lt;=60,"ATENCAO (31-60 DIAS)","OK"))))</f>
        <v/>
      </c>
      <c r="G7945" s="14">
        <f>SUMIFS(Lancamentos!$G:$G,Lancamentos!$C:$C,$A7945,Lancamentos!$E:$E,$C7945,Lancamentos!$B:$B,"ENTRADA")</f>
        <v/>
      </c>
      <c r="H7945" s="14">
        <f>SUMIFS(Lancamentos!$G:$G,Lancamentos!$C:$C,$A7945,Lancamentos!$E:$E,$C7945,Lancamentos!$B:$B,"SAIDA_USO")</f>
        <v/>
      </c>
      <c r="I7945" s="14">
        <f>SUMIFS(Lancamentos!$G:$G,Lancamentos!$C:$C,$A7945,Lancamentos!$E:$E,$C7945,Lancamentos!$B:$B,"SAIDA_DESCARTE")</f>
        <v/>
      </c>
      <c r="J7945" s="14">
        <f>G7945-H7945-I7945</f>
        <v/>
      </c>
      <c r="K7945">
        <f>IF(A7945="","",IF(J7945&lt;=IFERROR(VLOOKUP(A7945,Produtos!$A:$E,5,FALSE),0),"ABAIXO DO MINIMO","OK"))</f>
        <v/>
      </c>
    </row>
    <row r="7946">
      <c r="B7946">
        <f>IFERROR(VLOOKUP(A7946,Produtos!A:B,2,FALSE),"")</f>
        <v/>
      </c>
      <c r="D7946" s="10">
        <f>IFERROR(INDEX(Lotes!$E:$E,MATCH(1,(Lotes!$A:$A=A7946)*(Lotes!$C:$C=C7946),0)),"")</f>
        <v/>
      </c>
      <c r="E7946" s="14">
        <f>IF(D7946="","",D7946-TODAY())</f>
        <v/>
      </c>
      <c r="F7946">
        <f>IF(D7946="","",IF(E7946&lt;0,"VENCIDO",IF(E7946&lt;=30,"VENCE EM &lt;= 30 DIAS",IF(E7946&lt;=60,"ATENCAO (31-60 DIAS)","OK"))))</f>
        <v/>
      </c>
      <c r="G7946" s="14">
        <f>SUMIFS(Lancamentos!$G:$G,Lancamentos!$C:$C,$A7946,Lancamentos!$E:$E,$C7946,Lancamentos!$B:$B,"ENTRADA")</f>
        <v/>
      </c>
      <c r="H7946" s="14">
        <f>SUMIFS(Lancamentos!$G:$G,Lancamentos!$C:$C,$A7946,Lancamentos!$E:$E,$C7946,Lancamentos!$B:$B,"SAIDA_USO")</f>
        <v/>
      </c>
      <c r="I7946" s="14">
        <f>SUMIFS(Lancamentos!$G:$G,Lancamentos!$C:$C,$A7946,Lancamentos!$E:$E,$C7946,Lancamentos!$B:$B,"SAIDA_DESCARTE")</f>
        <v/>
      </c>
      <c r="J7946" s="14">
        <f>G7946-H7946-I7946</f>
        <v/>
      </c>
      <c r="K7946">
        <f>IF(A7946="","",IF(J7946&lt;=IFERROR(VLOOKUP(A7946,Produtos!$A:$E,5,FALSE),0),"ABAIXO DO MINIMO","OK"))</f>
        <v/>
      </c>
    </row>
    <row r="7947">
      <c r="B7947">
        <f>IFERROR(VLOOKUP(A7947,Produtos!A:B,2,FALSE),"")</f>
        <v/>
      </c>
      <c r="D7947" s="10">
        <f>IFERROR(INDEX(Lotes!$E:$E,MATCH(1,(Lotes!$A:$A=A7947)*(Lotes!$C:$C=C7947),0)),"")</f>
        <v/>
      </c>
      <c r="E7947" s="14">
        <f>IF(D7947="","",D7947-TODAY())</f>
        <v/>
      </c>
      <c r="F7947">
        <f>IF(D7947="","",IF(E7947&lt;0,"VENCIDO",IF(E7947&lt;=30,"VENCE EM &lt;= 30 DIAS",IF(E7947&lt;=60,"ATENCAO (31-60 DIAS)","OK"))))</f>
        <v/>
      </c>
      <c r="G7947" s="14">
        <f>SUMIFS(Lancamentos!$G:$G,Lancamentos!$C:$C,$A7947,Lancamentos!$E:$E,$C7947,Lancamentos!$B:$B,"ENTRADA")</f>
        <v/>
      </c>
      <c r="H7947" s="14">
        <f>SUMIFS(Lancamentos!$G:$G,Lancamentos!$C:$C,$A7947,Lancamentos!$E:$E,$C7947,Lancamentos!$B:$B,"SAIDA_USO")</f>
        <v/>
      </c>
      <c r="I7947" s="14">
        <f>SUMIFS(Lancamentos!$G:$G,Lancamentos!$C:$C,$A7947,Lancamentos!$E:$E,$C7947,Lancamentos!$B:$B,"SAIDA_DESCARTE")</f>
        <v/>
      </c>
      <c r="J7947" s="14">
        <f>G7947-H7947-I7947</f>
        <v/>
      </c>
      <c r="K7947">
        <f>IF(A7947="","",IF(J7947&lt;=IFERROR(VLOOKUP(A7947,Produtos!$A:$E,5,FALSE),0),"ABAIXO DO MINIMO","OK"))</f>
        <v/>
      </c>
    </row>
    <row r="7948">
      <c r="B7948">
        <f>IFERROR(VLOOKUP(A7948,Produtos!A:B,2,FALSE),"")</f>
        <v/>
      </c>
      <c r="D7948" s="10">
        <f>IFERROR(INDEX(Lotes!$E:$E,MATCH(1,(Lotes!$A:$A=A7948)*(Lotes!$C:$C=C7948),0)),"")</f>
        <v/>
      </c>
      <c r="E7948" s="14">
        <f>IF(D7948="","",D7948-TODAY())</f>
        <v/>
      </c>
      <c r="F7948">
        <f>IF(D7948="","",IF(E7948&lt;0,"VENCIDO",IF(E7948&lt;=30,"VENCE EM &lt;= 30 DIAS",IF(E7948&lt;=60,"ATENCAO (31-60 DIAS)","OK"))))</f>
        <v/>
      </c>
      <c r="G7948" s="14">
        <f>SUMIFS(Lancamentos!$G:$G,Lancamentos!$C:$C,$A7948,Lancamentos!$E:$E,$C7948,Lancamentos!$B:$B,"ENTRADA")</f>
        <v/>
      </c>
      <c r="H7948" s="14">
        <f>SUMIFS(Lancamentos!$G:$G,Lancamentos!$C:$C,$A7948,Lancamentos!$E:$E,$C7948,Lancamentos!$B:$B,"SAIDA_USO")</f>
        <v/>
      </c>
      <c r="I7948" s="14">
        <f>SUMIFS(Lancamentos!$G:$G,Lancamentos!$C:$C,$A7948,Lancamentos!$E:$E,$C7948,Lancamentos!$B:$B,"SAIDA_DESCARTE")</f>
        <v/>
      </c>
      <c r="J7948" s="14">
        <f>G7948-H7948-I7948</f>
        <v/>
      </c>
      <c r="K7948">
        <f>IF(A7948="","",IF(J7948&lt;=IFERROR(VLOOKUP(A7948,Produtos!$A:$E,5,FALSE),0),"ABAIXO DO MINIMO","OK"))</f>
        <v/>
      </c>
    </row>
    <row r="7949">
      <c r="B7949">
        <f>IFERROR(VLOOKUP(A7949,Produtos!A:B,2,FALSE),"")</f>
        <v/>
      </c>
      <c r="D7949" s="10">
        <f>IFERROR(INDEX(Lotes!$E:$E,MATCH(1,(Lotes!$A:$A=A7949)*(Lotes!$C:$C=C7949),0)),"")</f>
        <v/>
      </c>
      <c r="E7949" s="14">
        <f>IF(D7949="","",D7949-TODAY())</f>
        <v/>
      </c>
      <c r="F7949">
        <f>IF(D7949="","",IF(E7949&lt;0,"VENCIDO",IF(E7949&lt;=30,"VENCE EM &lt;= 30 DIAS",IF(E7949&lt;=60,"ATENCAO (31-60 DIAS)","OK"))))</f>
        <v/>
      </c>
      <c r="G7949" s="14">
        <f>SUMIFS(Lancamentos!$G:$G,Lancamentos!$C:$C,$A7949,Lancamentos!$E:$E,$C7949,Lancamentos!$B:$B,"ENTRADA")</f>
        <v/>
      </c>
      <c r="H7949" s="14">
        <f>SUMIFS(Lancamentos!$G:$G,Lancamentos!$C:$C,$A7949,Lancamentos!$E:$E,$C7949,Lancamentos!$B:$B,"SAIDA_USO")</f>
        <v/>
      </c>
      <c r="I7949" s="14">
        <f>SUMIFS(Lancamentos!$G:$G,Lancamentos!$C:$C,$A7949,Lancamentos!$E:$E,$C7949,Lancamentos!$B:$B,"SAIDA_DESCARTE")</f>
        <v/>
      </c>
      <c r="J7949" s="14">
        <f>G7949-H7949-I7949</f>
        <v/>
      </c>
      <c r="K7949">
        <f>IF(A7949="","",IF(J7949&lt;=IFERROR(VLOOKUP(A7949,Produtos!$A:$E,5,FALSE),0),"ABAIXO DO MINIMO","OK"))</f>
        <v/>
      </c>
    </row>
    <row r="7950">
      <c r="B7950">
        <f>IFERROR(VLOOKUP(A7950,Produtos!A:B,2,FALSE),"")</f>
        <v/>
      </c>
      <c r="D7950" s="10">
        <f>IFERROR(INDEX(Lotes!$E:$E,MATCH(1,(Lotes!$A:$A=A7950)*(Lotes!$C:$C=C7950),0)),"")</f>
        <v/>
      </c>
      <c r="E7950" s="14">
        <f>IF(D7950="","",D7950-TODAY())</f>
        <v/>
      </c>
      <c r="F7950">
        <f>IF(D7950="","",IF(E7950&lt;0,"VENCIDO",IF(E7950&lt;=30,"VENCE EM &lt;= 30 DIAS",IF(E7950&lt;=60,"ATENCAO (31-60 DIAS)","OK"))))</f>
        <v/>
      </c>
      <c r="G7950" s="14">
        <f>SUMIFS(Lancamentos!$G:$G,Lancamentos!$C:$C,$A7950,Lancamentos!$E:$E,$C7950,Lancamentos!$B:$B,"ENTRADA")</f>
        <v/>
      </c>
      <c r="H7950" s="14">
        <f>SUMIFS(Lancamentos!$G:$G,Lancamentos!$C:$C,$A7950,Lancamentos!$E:$E,$C7950,Lancamentos!$B:$B,"SAIDA_USO")</f>
        <v/>
      </c>
      <c r="I7950" s="14">
        <f>SUMIFS(Lancamentos!$G:$G,Lancamentos!$C:$C,$A7950,Lancamentos!$E:$E,$C7950,Lancamentos!$B:$B,"SAIDA_DESCARTE")</f>
        <v/>
      </c>
      <c r="J7950" s="14">
        <f>G7950-H7950-I7950</f>
        <v/>
      </c>
      <c r="K7950">
        <f>IF(A7950="","",IF(J7950&lt;=IFERROR(VLOOKUP(A7950,Produtos!$A:$E,5,FALSE),0),"ABAIXO DO MINIMO","OK"))</f>
        <v/>
      </c>
    </row>
    <row r="7951">
      <c r="B7951">
        <f>IFERROR(VLOOKUP(A7951,Produtos!A:B,2,FALSE),"")</f>
        <v/>
      </c>
      <c r="D7951" s="10">
        <f>IFERROR(INDEX(Lotes!$E:$E,MATCH(1,(Lotes!$A:$A=A7951)*(Lotes!$C:$C=C7951),0)),"")</f>
        <v/>
      </c>
      <c r="E7951" s="14">
        <f>IF(D7951="","",D7951-TODAY())</f>
        <v/>
      </c>
      <c r="F7951">
        <f>IF(D7951="","",IF(E7951&lt;0,"VENCIDO",IF(E7951&lt;=30,"VENCE EM &lt;= 30 DIAS",IF(E7951&lt;=60,"ATENCAO (31-60 DIAS)","OK"))))</f>
        <v/>
      </c>
      <c r="G7951" s="14">
        <f>SUMIFS(Lancamentos!$G:$G,Lancamentos!$C:$C,$A7951,Lancamentos!$E:$E,$C7951,Lancamentos!$B:$B,"ENTRADA")</f>
        <v/>
      </c>
      <c r="H7951" s="14">
        <f>SUMIFS(Lancamentos!$G:$G,Lancamentos!$C:$C,$A7951,Lancamentos!$E:$E,$C7951,Lancamentos!$B:$B,"SAIDA_USO")</f>
        <v/>
      </c>
      <c r="I7951" s="14">
        <f>SUMIFS(Lancamentos!$G:$G,Lancamentos!$C:$C,$A7951,Lancamentos!$E:$E,$C7951,Lancamentos!$B:$B,"SAIDA_DESCARTE")</f>
        <v/>
      </c>
      <c r="J7951" s="14">
        <f>G7951-H7951-I7951</f>
        <v/>
      </c>
      <c r="K7951">
        <f>IF(A7951="","",IF(J7951&lt;=IFERROR(VLOOKUP(A7951,Produtos!$A:$E,5,FALSE),0),"ABAIXO DO MINIMO","OK"))</f>
        <v/>
      </c>
    </row>
    <row r="7952">
      <c r="B7952">
        <f>IFERROR(VLOOKUP(A7952,Produtos!A:B,2,FALSE),"")</f>
        <v/>
      </c>
      <c r="D7952" s="10">
        <f>IFERROR(INDEX(Lotes!$E:$E,MATCH(1,(Lotes!$A:$A=A7952)*(Lotes!$C:$C=C7952),0)),"")</f>
        <v/>
      </c>
      <c r="E7952" s="14">
        <f>IF(D7952="","",D7952-TODAY())</f>
        <v/>
      </c>
      <c r="F7952">
        <f>IF(D7952="","",IF(E7952&lt;0,"VENCIDO",IF(E7952&lt;=30,"VENCE EM &lt;= 30 DIAS",IF(E7952&lt;=60,"ATENCAO (31-60 DIAS)","OK"))))</f>
        <v/>
      </c>
      <c r="G7952" s="14">
        <f>SUMIFS(Lancamentos!$G:$G,Lancamentos!$C:$C,$A7952,Lancamentos!$E:$E,$C7952,Lancamentos!$B:$B,"ENTRADA")</f>
        <v/>
      </c>
      <c r="H7952" s="14">
        <f>SUMIFS(Lancamentos!$G:$G,Lancamentos!$C:$C,$A7952,Lancamentos!$E:$E,$C7952,Lancamentos!$B:$B,"SAIDA_USO")</f>
        <v/>
      </c>
      <c r="I7952" s="14">
        <f>SUMIFS(Lancamentos!$G:$G,Lancamentos!$C:$C,$A7952,Lancamentos!$E:$E,$C7952,Lancamentos!$B:$B,"SAIDA_DESCARTE")</f>
        <v/>
      </c>
      <c r="J7952" s="14">
        <f>G7952-H7952-I7952</f>
        <v/>
      </c>
      <c r="K7952">
        <f>IF(A7952="","",IF(J7952&lt;=IFERROR(VLOOKUP(A7952,Produtos!$A:$E,5,FALSE),0),"ABAIXO DO MINIMO","OK"))</f>
        <v/>
      </c>
    </row>
    <row r="7953">
      <c r="B7953">
        <f>IFERROR(VLOOKUP(A7953,Produtos!A:B,2,FALSE),"")</f>
        <v/>
      </c>
      <c r="D7953" s="10">
        <f>IFERROR(INDEX(Lotes!$E:$E,MATCH(1,(Lotes!$A:$A=A7953)*(Lotes!$C:$C=C7953),0)),"")</f>
        <v/>
      </c>
      <c r="E7953" s="14">
        <f>IF(D7953="","",D7953-TODAY())</f>
        <v/>
      </c>
      <c r="F7953">
        <f>IF(D7953="","",IF(E7953&lt;0,"VENCIDO",IF(E7953&lt;=30,"VENCE EM &lt;= 30 DIAS",IF(E7953&lt;=60,"ATENCAO (31-60 DIAS)","OK"))))</f>
        <v/>
      </c>
      <c r="G7953" s="14">
        <f>SUMIFS(Lancamentos!$G:$G,Lancamentos!$C:$C,$A7953,Lancamentos!$E:$E,$C7953,Lancamentos!$B:$B,"ENTRADA")</f>
        <v/>
      </c>
      <c r="H7953" s="14">
        <f>SUMIFS(Lancamentos!$G:$G,Lancamentos!$C:$C,$A7953,Lancamentos!$E:$E,$C7953,Lancamentos!$B:$B,"SAIDA_USO")</f>
        <v/>
      </c>
      <c r="I7953" s="14">
        <f>SUMIFS(Lancamentos!$G:$G,Lancamentos!$C:$C,$A7953,Lancamentos!$E:$E,$C7953,Lancamentos!$B:$B,"SAIDA_DESCARTE")</f>
        <v/>
      </c>
      <c r="J7953" s="14">
        <f>G7953-H7953-I7953</f>
        <v/>
      </c>
      <c r="K7953">
        <f>IF(A7953="","",IF(J7953&lt;=IFERROR(VLOOKUP(A7953,Produtos!$A:$E,5,FALSE),0),"ABAIXO DO MINIMO","OK"))</f>
        <v/>
      </c>
    </row>
    <row r="7954">
      <c r="B7954">
        <f>IFERROR(VLOOKUP(A7954,Produtos!A:B,2,FALSE),"")</f>
        <v/>
      </c>
      <c r="D7954" s="10">
        <f>IFERROR(INDEX(Lotes!$E:$E,MATCH(1,(Lotes!$A:$A=A7954)*(Lotes!$C:$C=C7954),0)),"")</f>
        <v/>
      </c>
      <c r="E7954" s="14">
        <f>IF(D7954="","",D7954-TODAY())</f>
        <v/>
      </c>
      <c r="F7954">
        <f>IF(D7954="","",IF(E7954&lt;0,"VENCIDO",IF(E7954&lt;=30,"VENCE EM &lt;= 30 DIAS",IF(E7954&lt;=60,"ATENCAO (31-60 DIAS)","OK"))))</f>
        <v/>
      </c>
      <c r="G7954" s="14">
        <f>SUMIFS(Lancamentos!$G:$G,Lancamentos!$C:$C,$A7954,Lancamentos!$E:$E,$C7954,Lancamentos!$B:$B,"ENTRADA")</f>
        <v/>
      </c>
      <c r="H7954" s="14">
        <f>SUMIFS(Lancamentos!$G:$G,Lancamentos!$C:$C,$A7954,Lancamentos!$E:$E,$C7954,Lancamentos!$B:$B,"SAIDA_USO")</f>
        <v/>
      </c>
      <c r="I7954" s="14">
        <f>SUMIFS(Lancamentos!$G:$G,Lancamentos!$C:$C,$A7954,Lancamentos!$E:$E,$C7954,Lancamentos!$B:$B,"SAIDA_DESCARTE")</f>
        <v/>
      </c>
      <c r="J7954" s="14">
        <f>G7954-H7954-I7954</f>
        <v/>
      </c>
      <c r="K7954">
        <f>IF(A7954="","",IF(J7954&lt;=IFERROR(VLOOKUP(A7954,Produtos!$A:$E,5,FALSE),0),"ABAIXO DO MINIMO","OK"))</f>
        <v/>
      </c>
    </row>
    <row r="7955">
      <c r="B7955">
        <f>IFERROR(VLOOKUP(A7955,Produtos!A:B,2,FALSE),"")</f>
        <v/>
      </c>
      <c r="D7955" s="10">
        <f>IFERROR(INDEX(Lotes!$E:$E,MATCH(1,(Lotes!$A:$A=A7955)*(Lotes!$C:$C=C7955),0)),"")</f>
        <v/>
      </c>
      <c r="E7955" s="14">
        <f>IF(D7955="","",D7955-TODAY())</f>
        <v/>
      </c>
      <c r="F7955">
        <f>IF(D7955="","",IF(E7955&lt;0,"VENCIDO",IF(E7955&lt;=30,"VENCE EM &lt;= 30 DIAS",IF(E7955&lt;=60,"ATENCAO (31-60 DIAS)","OK"))))</f>
        <v/>
      </c>
      <c r="G7955" s="14">
        <f>SUMIFS(Lancamentos!$G:$G,Lancamentos!$C:$C,$A7955,Lancamentos!$E:$E,$C7955,Lancamentos!$B:$B,"ENTRADA")</f>
        <v/>
      </c>
      <c r="H7955" s="14">
        <f>SUMIFS(Lancamentos!$G:$G,Lancamentos!$C:$C,$A7955,Lancamentos!$E:$E,$C7955,Lancamentos!$B:$B,"SAIDA_USO")</f>
        <v/>
      </c>
      <c r="I7955" s="14">
        <f>SUMIFS(Lancamentos!$G:$G,Lancamentos!$C:$C,$A7955,Lancamentos!$E:$E,$C7955,Lancamentos!$B:$B,"SAIDA_DESCARTE")</f>
        <v/>
      </c>
      <c r="J7955" s="14">
        <f>G7955-H7955-I7955</f>
        <v/>
      </c>
      <c r="K7955">
        <f>IF(A7955="","",IF(J7955&lt;=IFERROR(VLOOKUP(A7955,Produtos!$A:$E,5,FALSE),0),"ABAIXO DO MINIMO","OK"))</f>
        <v/>
      </c>
    </row>
    <row r="7956">
      <c r="B7956">
        <f>IFERROR(VLOOKUP(A7956,Produtos!A:B,2,FALSE),"")</f>
        <v/>
      </c>
      <c r="D7956" s="10">
        <f>IFERROR(INDEX(Lotes!$E:$E,MATCH(1,(Lotes!$A:$A=A7956)*(Lotes!$C:$C=C7956),0)),"")</f>
        <v/>
      </c>
      <c r="E7956" s="14">
        <f>IF(D7956="","",D7956-TODAY())</f>
        <v/>
      </c>
      <c r="F7956">
        <f>IF(D7956="","",IF(E7956&lt;0,"VENCIDO",IF(E7956&lt;=30,"VENCE EM &lt;= 30 DIAS",IF(E7956&lt;=60,"ATENCAO (31-60 DIAS)","OK"))))</f>
        <v/>
      </c>
      <c r="G7956" s="14">
        <f>SUMIFS(Lancamentos!$G:$G,Lancamentos!$C:$C,$A7956,Lancamentos!$E:$E,$C7956,Lancamentos!$B:$B,"ENTRADA")</f>
        <v/>
      </c>
      <c r="H7956" s="14">
        <f>SUMIFS(Lancamentos!$G:$G,Lancamentos!$C:$C,$A7956,Lancamentos!$E:$E,$C7956,Lancamentos!$B:$B,"SAIDA_USO")</f>
        <v/>
      </c>
      <c r="I7956" s="14">
        <f>SUMIFS(Lancamentos!$G:$G,Lancamentos!$C:$C,$A7956,Lancamentos!$E:$E,$C7956,Lancamentos!$B:$B,"SAIDA_DESCARTE")</f>
        <v/>
      </c>
      <c r="J7956" s="14">
        <f>G7956-H7956-I7956</f>
        <v/>
      </c>
      <c r="K7956">
        <f>IF(A7956="","",IF(J7956&lt;=IFERROR(VLOOKUP(A7956,Produtos!$A:$E,5,FALSE),0),"ABAIXO DO MINIMO","OK"))</f>
        <v/>
      </c>
    </row>
    <row r="7957">
      <c r="B7957">
        <f>IFERROR(VLOOKUP(A7957,Produtos!A:B,2,FALSE),"")</f>
        <v/>
      </c>
      <c r="D7957" s="10">
        <f>IFERROR(INDEX(Lotes!$E:$E,MATCH(1,(Lotes!$A:$A=A7957)*(Lotes!$C:$C=C7957),0)),"")</f>
        <v/>
      </c>
      <c r="E7957" s="14">
        <f>IF(D7957="","",D7957-TODAY())</f>
        <v/>
      </c>
      <c r="F7957">
        <f>IF(D7957="","",IF(E7957&lt;0,"VENCIDO",IF(E7957&lt;=30,"VENCE EM &lt;= 30 DIAS",IF(E7957&lt;=60,"ATENCAO (31-60 DIAS)","OK"))))</f>
        <v/>
      </c>
      <c r="G7957" s="14">
        <f>SUMIFS(Lancamentos!$G:$G,Lancamentos!$C:$C,$A7957,Lancamentos!$E:$E,$C7957,Lancamentos!$B:$B,"ENTRADA")</f>
        <v/>
      </c>
      <c r="H7957" s="14">
        <f>SUMIFS(Lancamentos!$G:$G,Lancamentos!$C:$C,$A7957,Lancamentos!$E:$E,$C7957,Lancamentos!$B:$B,"SAIDA_USO")</f>
        <v/>
      </c>
      <c r="I7957" s="14">
        <f>SUMIFS(Lancamentos!$G:$G,Lancamentos!$C:$C,$A7957,Lancamentos!$E:$E,$C7957,Lancamentos!$B:$B,"SAIDA_DESCARTE")</f>
        <v/>
      </c>
      <c r="J7957" s="14">
        <f>G7957-H7957-I7957</f>
        <v/>
      </c>
      <c r="K7957">
        <f>IF(A7957="","",IF(J7957&lt;=IFERROR(VLOOKUP(A7957,Produtos!$A:$E,5,FALSE),0),"ABAIXO DO MINIMO","OK"))</f>
        <v/>
      </c>
    </row>
    <row r="7958">
      <c r="B7958">
        <f>IFERROR(VLOOKUP(A7958,Produtos!A:B,2,FALSE),"")</f>
        <v/>
      </c>
      <c r="D7958" s="10">
        <f>IFERROR(INDEX(Lotes!$E:$E,MATCH(1,(Lotes!$A:$A=A7958)*(Lotes!$C:$C=C7958),0)),"")</f>
        <v/>
      </c>
      <c r="E7958" s="14">
        <f>IF(D7958="","",D7958-TODAY())</f>
        <v/>
      </c>
      <c r="F7958">
        <f>IF(D7958="","",IF(E7958&lt;0,"VENCIDO",IF(E7958&lt;=30,"VENCE EM &lt;= 30 DIAS",IF(E7958&lt;=60,"ATENCAO (31-60 DIAS)","OK"))))</f>
        <v/>
      </c>
      <c r="G7958" s="14">
        <f>SUMIFS(Lancamentos!$G:$G,Lancamentos!$C:$C,$A7958,Lancamentos!$E:$E,$C7958,Lancamentos!$B:$B,"ENTRADA")</f>
        <v/>
      </c>
      <c r="H7958" s="14">
        <f>SUMIFS(Lancamentos!$G:$G,Lancamentos!$C:$C,$A7958,Lancamentos!$E:$E,$C7958,Lancamentos!$B:$B,"SAIDA_USO")</f>
        <v/>
      </c>
      <c r="I7958" s="14">
        <f>SUMIFS(Lancamentos!$G:$G,Lancamentos!$C:$C,$A7958,Lancamentos!$E:$E,$C7958,Lancamentos!$B:$B,"SAIDA_DESCARTE")</f>
        <v/>
      </c>
      <c r="J7958" s="14">
        <f>G7958-H7958-I7958</f>
        <v/>
      </c>
      <c r="K7958">
        <f>IF(A7958="","",IF(J7958&lt;=IFERROR(VLOOKUP(A7958,Produtos!$A:$E,5,FALSE),0),"ABAIXO DO MINIMO","OK"))</f>
        <v/>
      </c>
    </row>
    <row r="7959">
      <c r="B7959">
        <f>IFERROR(VLOOKUP(A7959,Produtos!A:B,2,FALSE),"")</f>
        <v/>
      </c>
      <c r="D7959" s="10">
        <f>IFERROR(INDEX(Lotes!$E:$E,MATCH(1,(Lotes!$A:$A=A7959)*(Lotes!$C:$C=C7959),0)),"")</f>
        <v/>
      </c>
      <c r="E7959" s="14">
        <f>IF(D7959="","",D7959-TODAY())</f>
        <v/>
      </c>
      <c r="F7959">
        <f>IF(D7959="","",IF(E7959&lt;0,"VENCIDO",IF(E7959&lt;=30,"VENCE EM &lt;= 30 DIAS",IF(E7959&lt;=60,"ATENCAO (31-60 DIAS)","OK"))))</f>
        <v/>
      </c>
      <c r="G7959" s="14">
        <f>SUMIFS(Lancamentos!$G:$G,Lancamentos!$C:$C,$A7959,Lancamentos!$E:$E,$C7959,Lancamentos!$B:$B,"ENTRADA")</f>
        <v/>
      </c>
      <c r="H7959" s="14">
        <f>SUMIFS(Lancamentos!$G:$G,Lancamentos!$C:$C,$A7959,Lancamentos!$E:$E,$C7959,Lancamentos!$B:$B,"SAIDA_USO")</f>
        <v/>
      </c>
      <c r="I7959" s="14">
        <f>SUMIFS(Lancamentos!$G:$G,Lancamentos!$C:$C,$A7959,Lancamentos!$E:$E,$C7959,Lancamentos!$B:$B,"SAIDA_DESCARTE")</f>
        <v/>
      </c>
      <c r="J7959" s="14">
        <f>G7959-H7959-I7959</f>
        <v/>
      </c>
      <c r="K7959">
        <f>IF(A7959="","",IF(J7959&lt;=IFERROR(VLOOKUP(A7959,Produtos!$A:$E,5,FALSE),0),"ABAIXO DO MINIMO","OK"))</f>
        <v/>
      </c>
    </row>
    <row r="7960">
      <c r="B7960">
        <f>IFERROR(VLOOKUP(A7960,Produtos!A:B,2,FALSE),"")</f>
        <v/>
      </c>
      <c r="D7960" s="10">
        <f>IFERROR(INDEX(Lotes!$E:$E,MATCH(1,(Lotes!$A:$A=A7960)*(Lotes!$C:$C=C7960),0)),"")</f>
        <v/>
      </c>
      <c r="E7960" s="14">
        <f>IF(D7960="","",D7960-TODAY())</f>
        <v/>
      </c>
      <c r="F7960">
        <f>IF(D7960="","",IF(E7960&lt;0,"VENCIDO",IF(E7960&lt;=30,"VENCE EM &lt;= 30 DIAS",IF(E7960&lt;=60,"ATENCAO (31-60 DIAS)","OK"))))</f>
        <v/>
      </c>
      <c r="G7960" s="14">
        <f>SUMIFS(Lancamentos!$G:$G,Lancamentos!$C:$C,$A7960,Lancamentos!$E:$E,$C7960,Lancamentos!$B:$B,"ENTRADA")</f>
        <v/>
      </c>
      <c r="H7960" s="14">
        <f>SUMIFS(Lancamentos!$G:$G,Lancamentos!$C:$C,$A7960,Lancamentos!$E:$E,$C7960,Lancamentos!$B:$B,"SAIDA_USO")</f>
        <v/>
      </c>
      <c r="I7960" s="14">
        <f>SUMIFS(Lancamentos!$G:$G,Lancamentos!$C:$C,$A7960,Lancamentos!$E:$E,$C7960,Lancamentos!$B:$B,"SAIDA_DESCARTE")</f>
        <v/>
      </c>
      <c r="J7960" s="14">
        <f>G7960-H7960-I7960</f>
        <v/>
      </c>
      <c r="K7960">
        <f>IF(A7960="","",IF(J7960&lt;=IFERROR(VLOOKUP(A7960,Produtos!$A:$E,5,FALSE),0),"ABAIXO DO MINIMO","OK"))</f>
        <v/>
      </c>
    </row>
    <row r="7961">
      <c r="B7961">
        <f>IFERROR(VLOOKUP(A7961,Produtos!A:B,2,FALSE),"")</f>
        <v/>
      </c>
      <c r="D7961" s="10">
        <f>IFERROR(INDEX(Lotes!$E:$E,MATCH(1,(Lotes!$A:$A=A7961)*(Lotes!$C:$C=C7961),0)),"")</f>
        <v/>
      </c>
      <c r="E7961" s="14">
        <f>IF(D7961="","",D7961-TODAY())</f>
        <v/>
      </c>
      <c r="F7961">
        <f>IF(D7961="","",IF(E7961&lt;0,"VENCIDO",IF(E7961&lt;=30,"VENCE EM &lt;= 30 DIAS",IF(E7961&lt;=60,"ATENCAO (31-60 DIAS)","OK"))))</f>
        <v/>
      </c>
      <c r="G7961" s="14">
        <f>SUMIFS(Lancamentos!$G:$G,Lancamentos!$C:$C,$A7961,Lancamentos!$E:$E,$C7961,Lancamentos!$B:$B,"ENTRADA")</f>
        <v/>
      </c>
      <c r="H7961" s="14">
        <f>SUMIFS(Lancamentos!$G:$G,Lancamentos!$C:$C,$A7961,Lancamentos!$E:$E,$C7961,Lancamentos!$B:$B,"SAIDA_USO")</f>
        <v/>
      </c>
      <c r="I7961" s="14">
        <f>SUMIFS(Lancamentos!$G:$G,Lancamentos!$C:$C,$A7961,Lancamentos!$E:$E,$C7961,Lancamentos!$B:$B,"SAIDA_DESCARTE")</f>
        <v/>
      </c>
      <c r="J7961" s="14">
        <f>G7961-H7961-I7961</f>
        <v/>
      </c>
      <c r="K7961">
        <f>IF(A7961="","",IF(J7961&lt;=IFERROR(VLOOKUP(A7961,Produtos!$A:$E,5,FALSE),0),"ABAIXO DO MINIMO","OK"))</f>
        <v/>
      </c>
    </row>
    <row r="7962">
      <c r="B7962">
        <f>IFERROR(VLOOKUP(A7962,Produtos!A:B,2,FALSE),"")</f>
        <v/>
      </c>
      <c r="D7962" s="10">
        <f>IFERROR(INDEX(Lotes!$E:$E,MATCH(1,(Lotes!$A:$A=A7962)*(Lotes!$C:$C=C7962),0)),"")</f>
        <v/>
      </c>
      <c r="E7962" s="14">
        <f>IF(D7962="","",D7962-TODAY())</f>
        <v/>
      </c>
      <c r="F7962">
        <f>IF(D7962="","",IF(E7962&lt;0,"VENCIDO",IF(E7962&lt;=30,"VENCE EM &lt;= 30 DIAS",IF(E7962&lt;=60,"ATENCAO (31-60 DIAS)","OK"))))</f>
        <v/>
      </c>
      <c r="G7962" s="14">
        <f>SUMIFS(Lancamentos!$G:$G,Lancamentos!$C:$C,$A7962,Lancamentos!$E:$E,$C7962,Lancamentos!$B:$B,"ENTRADA")</f>
        <v/>
      </c>
      <c r="H7962" s="14">
        <f>SUMIFS(Lancamentos!$G:$G,Lancamentos!$C:$C,$A7962,Lancamentos!$E:$E,$C7962,Lancamentos!$B:$B,"SAIDA_USO")</f>
        <v/>
      </c>
      <c r="I7962" s="14">
        <f>SUMIFS(Lancamentos!$G:$G,Lancamentos!$C:$C,$A7962,Lancamentos!$E:$E,$C7962,Lancamentos!$B:$B,"SAIDA_DESCARTE")</f>
        <v/>
      </c>
      <c r="J7962" s="14">
        <f>G7962-H7962-I7962</f>
        <v/>
      </c>
      <c r="K7962">
        <f>IF(A7962="","",IF(J7962&lt;=IFERROR(VLOOKUP(A7962,Produtos!$A:$E,5,FALSE),0),"ABAIXO DO MINIMO","OK"))</f>
        <v/>
      </c>
    </row>
    <row r="7963">
      <c r="B7963">
        <f>IFERROR(VLOOKUP(A7963,Produtos!A:B,2,FALSE),"")</f>
        <v/>
      </c>
      <c r="D7963" s="10">
        <f>IFERROR(INDEX(Lotes!$E:$E,MATCH(1,(Lotes!$A:$A=A7963)*(Lotes!$C:$C=C7963),0)),"")</f>
        <v/>
      </c>
      <c r="E7963" s="14">
        <f>IF(D7963="","",D7963-TODAY())</f>
        <v/>
      </c>
      <c r="F7963">
        <f>IF(D7963="","",IF(E7963&lt;0,"VENCIDO",IF(E7963&lt;=30,"VENCE EM &lt;= 30 DIAS",IF(E7963&lt;=60,"ATENCAO (31-60 DIAS)","OK"))))</f>
        <v/>
      </c>
      <c r="G7963" s="14">
        <f>SUMIFS(Lancamentos!$G:$G,Lancamentos!$C:$C,$A7963,Lancamentos!$E:$E,$C7963,Lancamentos!$B:$B,"ENTRADA")</f>
        <v/>
      </c>
      <c r="H7963" s="14">
        <f>SUMIFS(Lancamentos!$G:$G,Lancamentos!$C:$C,$A7963,Lancamentos!$E:$E,$C7963,Lancamentos!$B:$B,"SAIDA_USO")</f>
        <v/>
      </c>
      <c r="I7963" s="14">
        <f>SUMIFS(Lancamentos!$G:$G,Lancamentos!$C:$C,$A7963,Lancamentos!$E:$E,$C7963,Lancamentos!$B:$B,"SAIDA_DESCARTE")</f>
        <v/>
      </c>
      <c r="J7963" s="14">
        <f>G7963-H7963-I7963</f>
        <v/>
      </c>
      <c r="K7963">
        <f>IF(A7963="","",IF(J7963&lt;=IFERROR(VLOOKUP(A7963,Produtos!$A:$E,5,FALSE),0),"ABAIXO DO MINIMO","OK"))</f>
        <v/>
      </c>
    </row>
    <row r="7964">
      <c r="B7964">
        <f>IFERROR(VLOOKUP(A7964,Produtos!A:B,2,FALSE),"")</f>
        <v/>
      </c>
      <c r="D7964" s="10">
        <f>IFERROR(INDEX(Lotes!$E:$E,MATCH(1,(Lotes!$A:$A=A7964)*(Lotes!$C:$C=C7964),0)),"")</f>
        <v/>
      </c>
      <c r="E7964" s="14">
        <f>IF(D7964="","",D7964-TODAY())</f>
        <v/>
      </c>
      <c r="F7964">
        <f>IF(D7964="","",IF(E7964&lt;0,"VENCIDO",IF(E7964&lt;=30,"VENCE EM &lt;= 30 DIAS",IF(E7964&lt;=60,"ATENCAO (31-60 DIAS)","OK"))))</f>
        <v/>
      </c>
      <c r="G7964" s="14">
        <f>SUMIFS(Lancamentos!$G:$G,Lancamentos!$C:$C,$A7964,Lancamentos!$E:$E,$C7964,Lancamentos!$B:$B,"ENTRADA")</f>
        <v/>
      </c>
      <c r="H7964" s="14">
        <f>SUMIFS(Lancamentos!$G:$G,Lancamentos!$C:$C,$A7964,Lancamentos!$E:$E,$C7964,Lancamentos!$B:$B,"SAIDA_USO")</f>
        <v/>
      </c>
      <c r="I7964" s="14">
        <f>SUMIFS(Lancamentos!$G:$G,Lancamentos!$C:$C,$A7964,Lancamentos!$E:$E,$C7964,Lancamentos!$B:$B,"SAIDA_DESCARTE")</f>
        <v/>
      </c>
      <c r="J7964" s="14">
        <f>G7964-H7964-I7964</f>
        <v/>
      </c>
      <c r="K7964">
        <f>IF(A7964="","",IF(J7964&lt;=IFERROR(VLOOKUP(A7964,Produtos!$A:$E,5,FALSE),0),"ABAIXO DO MINIMO","OK"))</f>
        <v/>
      </c>
    </row>
    <row r="7965">
      <c r="B7965">
        <f>IFERROR(VLOOKUP(A7965,Produtos!A:B,2,FALSE),"")</f>
        <v/>
      </c>
      <c r="D7965" s="10">
        <f>IFERROR(INDEX(Lotes!$E:$E,MATCH(1,(Lotes!$A:$A=A7965)*(Lotes!$C:$C=C7965),0)),"")</f>
        <v/>
      </c>
      <c r="E7965" s="14">
        <f>IF(D7965="","",D7965-TODAY())</f>
        <v/>
      </c>
      <c r="F7965">
        <f>IF(D7965="","",IF(E7965&lt;0,"VENCIDO",IF(E7965&lt;=30,"VENCE EM &lt;= 30 DIAS",IF(E7965&lt;=60,"ATENCAO (31-60 DIAS)","OK"))))</f>
        <v/>
      </c>
      <c r="G7965" s="14">
        <f>SUMIFS(Lancamentos!$G:$G,Lancamentos!$C:$C,$A7965,Lancamentos!$E:$E,$C7965,Lancamentos!$B:$B,"ENTRADA")</f>
        <v/>
      </c>
      <c r="H7965" s="14">
        <f>SUMIFS(Lancamentos!$G:$G,Lancamentos!$C:$C,$A7965,Lancamentos!$E:$E,$C7965,Lancamentos!$B:$B,"SAIDA_USO")</f>
        <v/>
      </c>
      <c r="I7965" s="14">
        <f>SUMIFS(Lancamentos!$G:$G,Lancamentos!$C:$C,$A7965,Lancamentos!$E:$E,$C7965,Lancamentos!$B:$B,"SAIDA_DESCARTE")</f>
        <v/>
      </c>
      <c r="J7965" s="14">
        <f>G7965-H7965-I7965</f>
        <v/>
      </c>
      <c r="K7965">
        <f>IF(A7965="","",IF(J7965&lt;=IFERROR(VLOOKUP(A7965,Produtos!$A:$E,5,FALSE),0),"ABAIXO DO MINIMO","OK"))</f>
        <v/>
      </c>
    </row>
    <row r="7966">
      <c r="B7966">
        <f>IFERROR(VLOOKUP(A7966,Produtos!A:B,2,FALSE),"")</f>
        <v/>
      </c>
      <c r="D7966" s="10">
        <f>IFERROR(INDEX(Lotes!$E:$E,MATCH(1,(Lotes!$A:$A=A7966)*(Lotes!$C:$C=C7966),0)),"")</f>
        <v/>
      </c>
      <c r="E7966" s="14">
        <f>IF(D7966="","",D7966-TODAY())</f>
        <v/>
      </c>
      <c r="F7966">
        <f>IF(D7966="","",IF(E7966&lt;0,"VENCIDO",IF(E7966&lt;=30,"VENCE EM &lt;= 30 DIAS",IF(E7966&lt;=60,"ATENCAO (31-60 DIAS)","OK"))))</f>
        <v/>
      </c>
      <c r="G7966" s="14">
        <f>SUMIFS(Lancamentos!$G:$G,Lancamentos!$C:$C,$A7966,Lancamentos!$E:$E,$C7966,Lancamentos!$B:$B,"ENTRADA")</f>
        <v/>
      </c>
      <c r="H7966" s="14">
        <f>SUMIFS(Lancamentos!$G:$G,Lancamentos!$C:$C,$A7966,Lancamentos!$E:$E,$C7966,Lancamentos!$B:$B,"SAIDA_USO")</f>
        <v/>
      </c>
      <c r="I7966" s="14">
        <f>SUMIFS(Lancamentos!$G:$G,Lancamentos!$C:$C,$A7966,Lancamentos!$E:$E,$C7966,Lancamentos!$B:$B,"SAIDA_DESCARTE")</f>
        <v/>
      </c>
      <c r="J7966" s="14">
        <f>G7966-H7966-I7966</f>
        <v/>
      </c>
      <c r="K7966">
        <f>IF(A7966="","",IF(J7966&lt;=IFERROR(VLOOKUP(A7966,Produtos!$A:$E,5,FALSE),0),"ABAIXO DO MINIMO","OK"))</f>
        <v/>
      </c>
    </row>
    <row r="7967">
      <c r="B7967">
        <f>IFERROR(VLOOKUP(A7967,Produtos!A:B,2,FALSE),"")</f>
        <v/>
      </c>
      <c r="D7967" s="10">
        <f>IFERROR(INDEX(Lotes!$E:$E,MATCH(1,(Lotes!$A:$A=A7967)*(Lotes!$C:$C=C7967),0)),"")</f>
        <v/>
      </c>
      <c r="E7967" s="14">
        <f>IF(D7967="","",D7967-TODAY())</f>
        <v/>
      </c>
      <c r="F7967">
        <f>IF(D7967="","",IF(E7967&lt;0,"VENCIDO",IF(E7967&lt;=30,"VENCE EM &lt;= 30 DIAS",IF(E7967&lt;=60,"ATENCAO (31-60 DIAS)","OK"))))</f>
        <v/>
      </c>
      <c r="G7967" s="14">
        <f>SUMIFS(Lancamentos!$G:$G,Lancamentos!$C:$C,$A7967,Lancamentos!$E:$E,$C7967,Lancamentos!$B:$B,"ENTRADA")</f>
        <v/>
      </c>
      <c r="H7967" s="14">
        <f>SUMIFS(Lancamentos!$G:$G,Lancamentos!$C:$C,$A7967,Lancamentos!$E:$E,$C7967,Lancamentos!$B:$B,"SAIDA_USO")</f>
        <v/>
      </c>
      <c r="I7967" s="14">
        <f>SUMIFS(Lancamentos!$G:$G,Lancamentos!$C:$C,$A7967,Lancamentos!$E:$E,$C7967,Lancamentos!$B:$B,"SAIDA_DESCARTE")</f>
        <v/>
      </c>
      <c r="J7967" s="14">
        <f>G7967-H7967-I7967</f>
        <v/>
      </c>
      <c r="K7967">
        <f>IF(A7967="","",IF(J7967&lt;=IFERROR(VLOOKUP(A7967,Produtos!$A:$E,5,FALSE),0),"ABAIXO DO MINIMO","OK"))</f>
        <v/>
      </c>
    </row>
    <row r="7968">
      <c r="B7968">
        <f>IFERROR(VLOOKUP(A7968,Produtos!A:B,2,FALSE),"")</f>
        <v/>
      </c>
      <c r="D7968" s="10">
        <f>IFERROR(INDEX(Lotes!$E:$E,MATCH(1,(Lotes!$A:$A=A7968)*(Lotes!$C:$C=C7968),0)),"")</f>
        <v/>
      </c>
      <c r="E7968" s="14">
        <f>IF(D7968="","",D7968-TODAY())</f>
        <v/>
      </c>
      <c r="F7968">
        <f>IF(D7968="","",IF(E7968&lt;0,"VENCIDO",IF(E7968&lt;=30,"VENCE EM &lt;= 30 DIAS",IF(E7968&lt;=60,"ATENCAO (31-60 DIAS)","OK"))))</f>
        <v/>
      </c>
      <c r="G7968" s="14">
        <f>SUMIFS(Lancamentos!$G:$G,Lancamentos!$C:$C,$A7968,Lancamentos!$E:$E,$C7968,Lancamentos!$B:$B,"ENTRADA")</f>
        <v/>
      </c>
      <c r="H7968" s="14">
        <f>SUMIFS(Lancamentos!$G:$G,Lancamentos!$C:$C,$A7968,Lancamentos!$E:$E,$C7968,Lancamentos!$B:$B,"SAIDA_USO")</f>
        <v/>
      </c>
      <c r="I7968" s="14">
        <f>SUMIFS(Lancamentos!$G:$G,Lancamentos!$C:$C,$A7968,Lancamentos!$E:$E,$C7968,Lancamentos!$B:$B,"SAIDA_DESCARTE")</f>
        <v/>
      </c>
      <c r="J7968" s="14">
        <f>G7968-H7968-I7968</f>
        <v/>
      </c>
      <c r="K7968">
        <f>IF(A7968="","",IF(J7968&lt;=IFERROR(VLOOKUP(A7968,Produtos!$A:$E,5,FALSE),0),"ABAIXO DO MINIMO","OK"))</f>
        <v/>
      </c>
    </row>
    <row r="7969">
      <c r="B7969">
        <f>IFERROR(VLOOKUP(A7969,Produtos!A:B,2,FALSE),"")</f>
        <v/>
      </c>
      <c r="D7969" s="10">
        <f>IFERROR(INDEX(Lotes!$E:$E,MATCH(1,(Lotes!$A:$A=A7969)*(Lotes!$C:$C=C7969),0)),"")</f>
        <v/>
      </c>
      <c r="E7969" s="14">
        <f>IF(D7969="","",D7969-TODAY())</f>
        <v/>
      </c>
      <c r="F7969">
        <f>IF(D7969="","",IF(E7969&lt;0,"VENCIDO",IF(E7969&lt;=30,"VENCE EM &lt;= 30 DIAS",IF(E7969&lt;=60,"ATENCAO (31-60 DIAS)","OK"))))</f>
        <v/>
      </c>
      <c r="G7969" s="14">
        <f>SUMIFS(Lancamentos!$G:$G,Lancamentos!$C:$C,$A7969,Lancamentos!$E:$E,$C7969,Lancamentos!$B:$B,"ENTRADA")</f>
        <v/>
      </c>
      <c r="H7969" s="14">
        <f>SUMIFS(Lancamentos!$G:$G,Lancamentos!$C:$C,$A7969,Lancamentos!$E:$E,$C7969,Lancamentos!$B:$B,"SAIDA_USO")</f>
        <v/>
      </c>
      <c r="I7969" s="14">
        <f>SUMIFS(Lancamentos!$G:$G,Lancamentos!$C:$C,$A7969,Lancamentos!$E:$E,$C7969,Lancamentos!$B:$B,"SAIDA_DESCARTE")</f>
        <v/>
      </c>
      <c r="J7969" s="14">
        <f>G7969-H7969-I7969</f>
        <v/>
      </c>
      <c r="K7969">
        <f>IF(A7969="","",IF(J7969&lt;=IFERROR(VLOOKUP(A7969,Produtos!$A:$E,5,FALSE),0),"ABAIXO DO MINIMO","OK"))</f>
        <v/>
      </c>
    </row>
    <row r="7970">
      <c r="B7970">
        <f>IFERROR(VLOOKUP(A7970,Produtos!A:B,2,FALSE),"")</f>
        <v/>
      </c>
      <c r="D7970" s="10">
        <f>IFERROR(INDEX(Lotes!$E:$E,MATCH(1,(Lotes!$A:$A=A7970)*(Lotes!$C:$C=C7970),0)),"")</f>
        <v/>
      </c>
      <c r="E7970" s="14">
        <f>IF(D7970="","",D7970-TODAY())</f>
        <v/>
      </c>
      <c r="F7970">
        <f>IF(D7970="","",IF(E7970&lt;0,"VENCIDO",IF(E7970&lt;=30,"VENCE EM &lt;= 30 DIAS",IF(E7970&lt;=60,"ATENCAO (31-60 DIAS)","OK"))))</f>
        <v/>
      </c>
      <c r="G7970" s="14">
        <f>SUMIFS(Lancamentos!$G:$G,Lancamentos!$C:$C,$A7970,Lancamentos!$E:$E,$C7970,Lancamentos!$B:$B,"ENTRADA")</f>
        <v/>
      </c>
      <c r="H7970" s="14">
        <f>SUMIFS(Lancamentos!$G:$G,Lancamentos!$C:$C,$A7970,Lancamentos!$E:$E,$C7970,Lancamentos!$B:$B,"SAIDA_USO")</f>
        <v/>
      </c>
      <c r="I7970" s="14">
        <f>SUMIFS(Lancamentos!$G:$G,Lancamentos!$C:$C,$A7970,Lancamentos!$E:$E,$C7970,Lancamentos!$B:$B,"SAIDA_DESCARTE")</f>
        <v/>
      </c>
      <c r="J7970" s="14">
        <f>G7970-H7970-I7970</f>
        <v/>
      </c>
      <c r="K7970">
        <f>IF(A7970="","",IF(J7970&lt;=IFERROR(VLOOKUP(A7970,Produtos!$A:$E,5,FALSE),0),"ABAIXO DO MINIMO","OK"))</f>
        <v/>
      </c>
    </row>
    <row r="7971">
      <c r="B7971">
        <f>IFERROR(VLOOKUP(A7971,Produtos!A:B,2,FALSE),"")</f>
        <v/>
      </c>
      <c r="D7971" s="10">
        <f>IFERROR(INDEX(Lotes!$E:$E,MATCH(1,(Lotes!$A:$A=A7971)*(Lotes!$C:$C=C7971),0)),"")</f>
        <v/>
      </c>
      <c r="E7971" s="14">
        <f>IF(D7971="","",D7971-TODAY())</f>
        <v/>
      </c>
      <c r="F7971">
        <f>IF(D7971="","",IF(E7971&lt;0,"VENCIDO",IF(E7971&lt;=30,"VENCE EM &lt;= 30 DIAS",IF(E7971&lt;=60,"ATENCAO (31-60 DIAS)","OK"))))</f>
        <v/>
      </c>
      <c r="G7971" s="14">
        <f>SUMIFS(Lancamentos!$G:$G,Lancamentos!$C:$C,$A7971,Lancamentos!$E:$E,$C7971,Lancamentos!$B:$B,"ENTRADA")</f>
        <v/>
      </c>
      <c r="H7971" s="14">
        <f>SUMIFS(Lancamentos!$G:$G,Lancamentos!$C:$C,$A7971,Lancamentos!$E:$E,$C7971,Lancamentos!$B:$B,"SAIDA_USO")</f>
        <v/>
      </c>
      <c r="I7971" s="14">
        <f>SUMIFS(Lancamentos!$G:$G,Lancamentos!$C:$C,$A7971,Lancamentos!$E:$E,$C7971,Lancamentos!$B:$B,"SAIDA_DESCARTE")</f>
        <v/>
      </c>
      <c r="J7971" s="14">
        <f>G7971-H7971-I7971</f>
        <v/>
      </c>
      <c r="K7971">
        <f>IF(A7971="","",IF(J7971&lt;=IFERROR(VLOOKUP(A7971,Produtos!$A:$E,5,FALSE),0),"ABAIXO DO MINIMO","OK"))</f>
        <v/>
      </c>
    </row>
    <row r="7972">
      <c r="B7972">
        <f>IFERROR(VLOOKUP(A7972,Produtos!A:B,2,FALSE),"")</f>
        <v/>
      </c>
      <c r="D7972" s="10">
        <f>IFERROR(INDEX(Lotes!$E:$E,MATCH(1,(Lotes!$A:$A=A7972)*(Lotes!$C:$C=C7972),0)),"")</f>
        <v/>
      </c>
      <c r="E7972" s="14">
        <f>IF(D7972="","",D7972-TODAY())</f>
        <v/>
      </c>
      <c r="F7972">
        <f>IF(D7972="","",IF(E7972&lt;0,"VENCIDO",IF(E7972&lt;=30,"VENCE EM &lt;= 30 DIAS",IF(E7972&lt;=60,"ATENCAO (31-60 DIAS)","OK"))))</f>
        <v/>
      </c>
      <c r="G7972" s="14">
        <f>SUMIFS(Lancamentos!$G:$G,Lancamentos!$C:$C,$A7972,Lancamentos!$E:$E,$C7972,Lancamentos!$B:$B,"ENTRADA")</f>
        <v/>
      </c>
      <c r="H7972" s="14">
        <f>SUMIFS(Lancamentos!$G:$G,Lancamentos!$C:$C,$A7972,Lancamentos!$E:$E,$C7972,Lancamentos!$B:$B,"SAIDA_USO")</f>
        <v/>
      </c>
      <c r="I7972" s="14">
        <f>SUMIFS(Lancamentos!$G:$G,Lancamentos!$C:$C,$A7972,Lancamentos!$E:$E,$C7972,Lancamentos!$B:$B,"SAIDA_DESCARTE")</f>
        <v/>
      </c>
      <c r="J7972" s="14">
        <f>G7972-H7972-I7972</f>
        <v/>
      </c>
      <c r="K7972">
        <f>IF(A7972="","",IF(J7972&lt;=IFERROR(VLOOKUP(A7972,Produtos!$A:$E,5,FALSE),0),"ABAIXO DO MINIMO","OK"))</f>
        <v/>
      </c>
    </row>
    <row r="7973">
      <c r="B7973">
        <f>IFERROR(VLOOKUP(A7973,Produtos!A:B,2,FALSE),"")</f>
        <v/>
      </c>
      <c r="D7973" s="10">
        <f>IFERROR(INDEX(Lotes!$E:$E,MATCH(1,(Lotes!$A:$A=A7973)*(Lotes!$C:$C=C7973),0)),"")</f>
        <v/>
      </c>
      <c r="E7973" s="14">
        <f>IF(D7973="","",D7973-TODAY())</f>
        <v/>
      </c>
      <c r="F7973">
        <f>IF(D7973="","",IF(E7973&lt;0,"VENCIDO",IF(E7973&lt;=30,"VENCE EM &lt;= 30 DIAS",IF(E7973&lt;=60,"ATENCAO (31-60 DIAS)","OK"))))</f>
        <v/>
      </c>
      <c r="G7973" s="14">
        <f>SUMIFS(Lancamentos!$G:$G,Lancamentos!$C:$C,$A7973,Lancamentos!$E:$E,$C7973,Lancamentos!$B:$B,"ENTRADA")</f>
        <v/>
      </c>
      <c r="H7973" s="14">
        <f>SUMIFS(Lancamentos!$G:$G,Lancamentos!$C:$C,$A7973,Lancamentos!$E:$E,$C7973,Lancamentos!$B:$B,"SAIDA_USO")</f>
        <v/>
      </c>
      <c r="I7973" s="14">
        <f>SUMIFS(Lancamentos!$G:$G,Lancamentos!$C:$C,$A7973,Lancamentos!$E:$E,$C7973,Lancamentos!$B:$B,"SAIDA_DESCARTE")</f>
        <v/>
      </c>
      <c r="J7973" s="14">
        <f>G7973-H7973-I7973</f>
        <v/>
      </c>
      <c r="K7973">
        <f>IF(A7973="","",IF(J7973&lt;=IFERROR(VLOOKUP(A7973,Produtos!$A:$E,5,FALSE),0),"ABAIXO DO MINIMO","OK"))</f>
        <v/>
      </c>
    </row>
    <row r="7974">
      <c r="B7974">
        <f>IFERROR(VLOOKUP(A7974,Produtos!A:B,2,FALSE),"")</f>
        <v/>
      </c>
      <c r="D7974" s="10">
        <f>IFERROR(INDEX(Lotes!$E:$E,MATCH(1,(Lotes!$A:$A=A7974)*(Lotes!$C:$C=C7974),0)),"")</f>
        <v/>
      </c>
      <c r="E7974" s="14">
        <f>IF(D7974="","",D7974-TODAY())</f>
        <v/>
      </c>
      <c r="F7974">
        <f>IF(D7974="","",IF(E7974&lt;0,"VENCIDO",IF(E7974&lt;=30,"VENCE EM &lt;= 30 DIAS",IF(E7974&lt;=60,"ATENCAO (31-60 DIAS)","OK"))))</f>
        <v/>
      </c>
      <c r="G7974" s="14">
        <f>SUMIFS(Lancamentos!$G:$G,Lancamentos!$C:$C,$A7974,Lancamentos!$E:$E,$C7974,Lancamentos!$B:$B,"ENTRADA")</f>
        <v/>
      </c>
      <c r="H7974" s="14">
        <f>SUMIFS(Lancamentos!$G:$G,Lancamentos!$C:$C,$A7974,Lancamentos!$E:$E,$C7974,Lancamentos!$B:$B,"SAIDA_USO")</f>
        <v/>
      </c>
      <c r="I7974" s="14">
        <f>SUMIFS(Lancamentos!$G:$G,Lancamentos!$C:$C,$A7974,Lancamentos!$E:$E,$C7974,Lancamentos!$B:$B,"SAIDA_DESCARTE")</f>
        <v/>
      </c>
      <c r="J7974" s="14">
        <f>G7974-H7974-I7974</f>
        <v/>
      </c>
      <c r="K7974">
        <f>IF(A7974="","",IF(J7974&lt;=IFERROR(VLOOKUP(A7974,Produtos!$A:$E,5,FALSE),0),"ABAIXO DO MINIMO","OK"))</f>
        <v/>
      </c>
    </row>
    <row r="7975">
      <c r="B7975">
        <f>IFERROR(VLOOKUP(A7975,Produtos!A:B,2,FALSE),"")</f>
        <v/>
      </c>
      <c r="D7975" s="10">
        <f>IFERROR(INDEX(Lotes!$E:$E,MATCH(1,(Lotes!$A:$A=A7975)*(Lotes!$C:$C=C7975),0)),"")</f>
        <v/>
      </c>
      <c r="E7975" s="14">
        <f>IF(D7975="","",D7975-TODAY())</f>
        <v/>
      </c>
      <c r="F7975">
        <f>IF(D7975="","",IF(E7975&lt;0,"VENCIDO",IF(E7975&lt;=30,"VENCE EM &lt;= 30 DIAS",IF(E7975&lt;=60,"ATENCAO (31-60 DIAS)","OK"))))</f>
        <v/>
      </c>
      <c r="G7975" s="14">
        <f>SUMIFS(Lancamentos!$G:$G,Lancamentos!$C:$C,$A7975,Lancamentos!$E:$E,$C7975,Lancamentos!$B:$B,"ENTRADA")</f>
        <v/>
      </c>
      <c r="H7975" s="14">
        <f>SUMIFS(Lancamentos!$G:$G,Lancamentos!$C:$C,$A7975,Lancamentos!$E:$E,$C7975,Lancamentos!$B:$B,"SAIDA_USO")</f>
        <v/>
      </c>
      <c r="I7975" s="14">
        <f>SUMIFS(Lancamentos!$G:$G,Lancamentos!$C:$C,$A7975,Lancamentos!$E:$E,$C7975,Lancamentos!$B:$B,"SAIDA_DESCARTE")</f>
        <v/>
      </c>
      <c r="J7975" s="14">
        <f>G7975-H7975-I7975</f>
        <v/>
      </c>
      <c r="K7975">
        <f>IF(A7975="","",IF(J7975&lt;=IFERROR(VLOOKUP(A7975,Produtos!$A:$E,5,FALSE),0),"ABAIXO DO MINIMO","OK"))</f>
        <v/>
      </c>
    </row>
    <row r="7976">
      <c r="B7976">
        <f>IFERROR(VLOOKUP(A7976,Produtos!A:B,2,FALSE),"")</f>
        <v/>
      </c>
      <c r="D7976" s="10">
        <f>IFERROR(INDEX(Lotes!$E:$E,MATCH(1,(Lotes!$A:$A=A7976)*(Lotes!$C:$C=C7976),0)),"")</f>
        <v/>
      </c>
      <c r="E7976" s="14">
        <f>IF(D7976="","",D7976-TODAY())</f>
        <v/>
      </c>
      <c r="F7976">
        <f>IF(D7976="","",IF(E7976&lt;0,"VENCIDO",IF(E7976&lt;=30,"VENCE EM &lt;= 30 DIAS",IF(E7976&lt;=60,"ATENCAO (31-60 DIAS)","OK"))))</f>
        <v/>
      </c>
      <c r="G7976" s="14">
        <f>SUMIFS(Lancamentos!$G:$G,Lancamentos!$C:$C,$A7976,Lancamentos!$E:$E,$C7976,Lancamentos!$B:$B,"ENTRADA")</f>
        <v/>
      </c>
      <c r="H7976" s="14">
        <f>SUMIFS(Lancamentos!$G:$G,Lancamentos!$C:$C,$A7976,Lancamentos!$E:$E,$C7976,Lancamentos!$B:$B,"SAIDA_USO")</f>
        <v/>
      </c>
      <c r="I7976" s="14">
        <f>SUMIFS(Lancamentos!$G:$G,Lancamentos!$C:$C,$A7976,Lancamentos!$E:$E,$C7976,Lancamentos!$B:$B,"SAIDA_DESCARTE")</f>
        <v/>
      </c>
      <c r="J7976" s="14">
        <f>G7976-H7976-I7976</f>
        <v/>
      </c>
      <c r="K7976">
        <f>IF(A7976="","",IF(J7976&lt;=IFERROR(VLOOKUP(A7976,Produtos!$A:$E,5,FALSE),0),"ABAIXO DO MINIMO","OK"))</f>
        <v/>
      </c>
    </row>
    <row r="7977">
      <c r="B7977">
        <f>IFERROR(VLOOKUP(A7977,Produtos!A:B,2,FALSE),"")</f>
        <v/>
      </c>
      <c r="D7977" s="10">
        <f>IFERROR(INDEX(Lotes!$E:$E,MATCH(1,(Lotes!$A:$A=A7977)*(Lotes!$C:$C=C7977),0)),"")</f>
        <v/>
      </c>
      <c r="E7977" s="14">
        <f>IF(D7977="","",D7977-TODAY())</f>
        <v/>
      </c>
      <c r="F7977">
        <f>IF(D7977="","",IF(E7977&lt;0,"VENCIDO",IF(E7977&lt;=30,"VENCE EM &lt;= 30 DIAS",IF(E7977&lt;=60,"ATENCAO (31-60 DIAS)","OK"))))</f>
        <v/>
      </c>
      <c r="G7977" s="14">
        <f>SUMIFS(Lancamentos!$G:$G,Lancamentos!$C:$C,$A7977,Lancamentos!$E:$E,$C7977,Lancamentos!$B:$B,"ENTRADA")</f>
        <v/>
      </c>
      <c r="H7977" s="14">
        <f>SUMIFS(Lancamentos!$G:$G,Lancamentos!$C:$C,$A7977,Lancamentos!$E:$E,$C7977,Lancamentos!$B:$B,"SAIDA_USO")</f>
        <v/>
      </c>
      <c r="I7977" s="14">
        <f>SUMIFS(Lancamentos!$G:$G,Lancamentos!$C:$C,$A7977,Lancamentos!$E:$E,$C7977,Lancamentos!$B:$B,"SAIDA_DESCARTE")</f>
        <v/>
      </c>
      <c r="J7977" s="14">
        <f>G7977-H7977-I7977</f>
        <v/>
      </c>
      <c r="K7977">
        <f>IF(A7977="","",IF(J7977&lt;=IFERROR(VLOOKUP(A7977,Produtos!$A:$E,5,FALSE),0),"ABAIXO DO MINIMO","OK"))</f>
        <v/>
      </c>
    </row>
    <row r="7978">
      <c r="B7978">
        <f>IFERROR(VLOOKUP(A7978,Produtos!A:B,2,FALSE),"")</f>
        <v/>
      </c>
      <c r="D7978" s="10">
        <f>IFERROR(INDEX(Lotes!$E:$E,MATCH(1,(Lotes!$A:$A=A7978)*(Lotes!$C:$C=C7978),0)),"")</f>
        <v/>
      </c>
      <c r="E7978" s="14">
        <f>IF(D7978="","",D7978-TODAY())</f>
        <v/>
      </c>
      <c r="F7978">
        <f>IF(D7978="","",IF(E7978&lt;0,"VENCIDO",IF(E7978&lt;=30,"VENCE EM &lt;= 30 DIAS",IF(E7978&lt;=60,"ATENCAO (31-60 DIAS)","OK"))))</f>
        <v/>
      </c>
      <c r="G7978" s="14">
        <f>SUMIFS(Lancamentos!$G:$G,Lancamentos!$C:$C,$A7978,Lancamentos!$E:$E,$C7978,Lancamentos!$B:$B,"ENTRADA")</f>
        <v/>
      </c>
      <c r="H7978" s="14">
        <f>SUMIFS(Lancamentos!$G:$G,Lancamentos!$C:$C,$A7978,Lancamentos!$E:$E,$C7978,Lancamentos!$B:$B,"SAIDA_USO")</f>
        <v/>
      </c>
      <c r="I7978" s="14">
        <f>SUMIFS(Lancamentos!$G:$G,Lancamentos!$C:$C,$A7978,Lancamentos!$E:$E,$C7978,Lancamentos!$B:$B,"SAIDA_DESCARTE")</f>
        <v/>
      </c>
      <c r="J7978" s="14">
        <f>G7978-H7978-I7978</f>
        <v/>
      </c>
      <c r="K7978">
        <f>IF(A7978="","",IF(J7978&lt;=IFERROR(VLOOKUP(A7978,Produtos!$A:$E,5,FALSE),0),"ABAIXO DO MINIMO","OK"))</f>
        <v/>
      </c>
    </row>
    <row r="7979">
      <c r="B7979">
        <f>IFERROR(VLOOKUP(A7979,Produtos!A:B,2,FALSE),"")</f>
        <v/>
      </c>
      <c r="D7979" s="10">
        <f>IFERROR(INDEX(Lotes!$E:$E,MATCH(1,(Lotes!$A:$A=A7979)*(Lotes!$C:$C=C7979),0)),"")</f>
        <v/>
      </c>
      <c r="E7979" s="14">
        <f>IF(D7979="","",D7979-TODAY())</f>
        <v/>
      </c>
      <c r="F7979">
        <f>IF(D7979="","",IF(E7979&lt;0,"VENCIDO",IF(E7979&lt;=30,"VENCE EM &lt;= 30 DIAS",IF(E7979&lt;=60,"ATENCAO (31-60 DIAS)","OK"))))</f>
        <v/>
      </c>
      <c r="G7979" s="14">
        <f>SUMIFS(Lancamentos!$G:$G,Lancamentos!$C:$C,$A7979,Lancamentos!$E:$E,$C7979,Lancamentos!$B:$B,"ENTRADA")</f>
        <v/>
      </c>
      <c r="H7979" s="14">
        <f>SUMIFS(Lancamentos!$G:$G,Lancamentos!$C:$C,$A7979,Lancamentos!$E:$E,$C7979,Lancamentos!$B:$B,"SAIDA_USO")</f>
        <v/>
      </c>
      <c r="I7979" s="14">
        <f>SUMIFS(Lancamentos!$G:$G,Lancamentos!$C:$C,$A7979,Lancamentos!$E:$E,$C7979,Lancamentos!$B:$B,"SAIDA_DESCARTE")</f>
        <v/>
      </c>
      <c r="J7979" s="14">
        <f>G7979-H7979-I7979</f>
        <v/>
      </c>
      <c r="K7979">
        <f>IF(A7979="","",IF(J7979&lt;=IFERROR(VLOOKUP(A7979,Produtos!$A:$E,5,FALSE),0),"ABAIXO DO MINIMO","OK"))</f>
        <v/>
      </c>
    </row>
    <row r="7980">
      <c r="B7980">
        <f>IFERROR(VLOOKUP(A7980,Produtos!A:B,2,FALSE),"")</f>
        <v/>
      </c>
      <c r="D7980" s="10">
        <f>IFERROR(INDEX(Lotes!$E:$E,MATCH(1,(Lotes!$A:$A=A7980)*(Lotes!$C:$C=C7980),0)),"")</f>
        <v/>
      </c>
      <c r="E7980" s="14">
        <f>IF(D7980="","",D7980-TODAY())</f>
        <v/>
      </c>
      <c r="F7980">
        <f>IF(D7980="","",IF(E7980&lt;0,"VENCIDO",IF(E7980&lt;=30,"VENCE EM &lt;= 30 DIAS",IF(E7980&lt;=60,"ATENCAO (31-60 DIAS)","OK"))))</f>
        <v/>
      </c>
      <c r="G7980" s="14">
        <f>SUMIFS(Lancamentos!$G:$G,Lancamentos!$C:$C,$A7980,Lancamentos!$E:$E,$C7980,Lancamentos!$B:$B,"ENTRADA")</f>
        <v/>
      </c>
      <c r="H7980" s="14">
        <f>SUMIFS(Lancamentos!$G:$G,Lancamentos!$C:$C,$A7980,Lancamentos!$E:$E,$C7980,Lancamentos!$B:$B,"SAIDA_USO")</f>
        <v/>
      </c>
      <c r="I7980" s="14">
        <f>SUMIFS(Lancamentos!$G:$G,Lancamentos!$C:$C,$A7980,Lancamentos!$E:$E,$C7980,Lancamentos!$B:$B,"SAIDA_DESCARTE")</f>
        <v/>
      </c>
      <c r="J7980" s="14">
        <f>G7980-H7980-I7980</f>
        <v/>
      </c>
      <c r="K7980">
        <f>IF(A7980="","",IF(J7980&lt;=IFERROR(VLOOKUP(A7980,Produtos!$A:$E,5,FALSE),0),"ABAIXO DO MINIMO","OK"))</f>
        <v/>
      </c>
    </row>
    <row r="7981">
      <c r="B7981">
        <f>IFERROR(VLOOKUP(A7981,Produtos!A:B,2,FALSE),"")</f>
        <v/>
      </c>
      <c r="D7981" s="10">
        <f>IFERROR(INDEX(Lotes!$E:$E,MATCH(1,(Lotes!$A:$A=A7981)*(Lotes!$C:$C=C7981),0)),"")</f>
        <v/>
      </c>
      <c r="E7981" s="14">
        <f>IF(D7981="","",D7981-TODAY())</f>
        <v/>
      </c>
      <c r="F7981">
        <f>IF(D7981="","",IF(E7981&lt;0,"VENCIDO",IF(E7981&lt;=30,"VENCE EM &lt;= 30 DIAS",IF(E7981&lt;=60,"ATENCAO (31-60 DIAS)","OK"))))</f>
        <v/>
      </c>
      <c r="G7981" s="14">
        <f>SUMIFS(Lancamentos!$G:$G,Lancamentos!$C:$C,$A7981,Lancamentos!$E:$E,$C7981,Lancamentos!$B:$B,"ENTRADA")</f>
        <v/>
      </c>
      <c r="H7981" s="14">
        <f>SUMIFS(Lancamentos!$G:$G,Lancamentos!$C:$C,$A7981,Lancamentos!$E:$E,$C7981,Lancamentos!$B:$B,"SAIDA_USO")</f>
        <v/>
      </c>
      <c r="I7981" s="14">
        <f>SUMIFS(Lancamentos!$G:$G,Lancamentos!$C:$C,$A7981,Lancamentos!$E:$E,$C7981,Lancamentos!$B:$B,"SAIDA_DESCARTE")</f>
        <v/>
      </c>
      <c r="J7981" s="14">
        <f>G7981-H7981-I7981</f>
        <v/>
      </c>
      <c r="K7981">
        <f>IF(A7981="","",IF(J7981&lt;=IFERROR(VLOOKUP(A7981,Produtos!$A:$E,5,FALSE),0),"ABAIXO DO MINIMO","OK"))</f>
        <v/>
      </c>
    </row>
    <row r="7982">
      <c r="B7982">
        <f>IFERROR(VLOOKUP(A7982,Produtos!A:B,2,FALSE),"")</f>
        <v/>
      </c>
      <c r="D7982" s="10">
        <f>IFERROR(INDEX(Lotes!$E:$E,MATCH(1,(Lotes!$A:$A=A7982)*(Lotes!$C:$C=C7982),0)),"")</f>
        <v/>
      </c>
      <c r="E7982" s="14">
        <f>IF(D7982="","",D7982-TODAY())</f>
        <v/>
      </c>
      <c r="F7982">
        <f>IF(D7982="","",IF(E7982&lt;0,"VENCIDO",IF(E7982&lt;=30,"VENCE EM &lt;= 30 DIAS",IF(E7982&lt;=60,"ATENCAO (31-60 DIAS)","OK"))))</f>
        <v/>
      </c>
      <c r="G7982" s="14">
        <f>SUMIFS(Lancamentos!$G:$G,Lancamentos!$C:$C,$A7982,Lancamentos!$E:$E,$C7982,Lancamentos!$B:$B,"ENTRADA")</f>
        <v/>
      </c>
      <c r="H7982" s="14">
        <f>SUMIFS(Lancamentos!$G:$G,Lancamentos!$C:$C,$A7982,Lancamentos!$E:$E,$C7982,Lancamentos!$B:$B,"SAIDA_USO")</f>
        <v/>
      </c>
      <c r="I7982" s="14">
        <f>SUMIFS(Lancamentos!$G:$G,Lancamentos!$C:$C,$A7982,Lancamentos!$E:$E,$C7982,Lancamentos!$B:$B,"SAIDA_DESCARTE")</f>
        <v/>
      </c>
      <c r="J7982" s="14">
        <f>G7982-H7982-I7982</f>
        <v/>
      </c>
      <c r="K7982">
        <f>IF(A7982="","",IF(J7982&lt;=IFERROR(VLOOKUP(A7982,Produtos!$A:$E,5,FALSE),0),"ABAIXO DO MINIMO","OK"))</f>
        <v/>
      </c>
    </row>
    <row r="7983">
      <c r="B7983">
        <f>IFERROR(VLOOKUP(A7983,Produtos!A:B,2,FALSE),"")</f>
        <v/>
      </c>
      <c r="D7983" s="10">
        <f>IFERROR(INDEX(Lotes!$E:$E,MATCH(1,(Lotes!$A:$A=A7983)*(Lotes!$C:$C=C7983),0)),"")</f>
        <v/>
      </c>
      <c r="E7983" s="14">
        <f>IF(D7983="","",D7983-TODAY())</f>
        <v/>
      </c>
      <c r="F7983">
        <f>IF(D7983="","",IF(E7983&lt;0,"VENCIDO",IF(E7983&lt;=30,"VENCE EM &lt;= 30 DIAS",IF(E7983&lt;=60,"ATENCAO (31-60 DIAS)","OK"))))</f>
        <v/>
      </c>
      <c r="G7983" s="14">
        <f>SUMIFS(Lancamentos!$G:$G,Lancamentos!$C:$C,$A7983,Lancamentos!$E:$E,$C7983,Lancamentos!$B:$B,"ENTRADA")</f>
        <v/>
      </c>
      <c r="H7983" s="14">
        <f>SUMIFS(Lancamentos!$G:$G,Lancamentos!$C:$C,$A7983,Lancamentos!$E:$E,$C7983,Lancamentos!$B:$B,"SAIDA_USO")</f>
        <v/>
      </c>
      <c r="I7983" s="14">
        <f>SUMIFS(Lancamentos!$G:$G,Lancamentos!$C:$C,$A7983,Lancamentos!$E:$E,$C7983,Lancamentos!$B:$B,"SAIDA_DESCARTE")</f>
        <v/>
      </c>
      <c r="J7983" s="14">
        <f>G7983-H7983-I7983</f>
        <v/>
      </c>
      <c r="K7983">
        <f>IF(A7983="","",IF(J7983&lt;=IFERROR(VLOOKUP(A7983,Produtos!$A:$E,5,FALSE),0),"ABAIXO DO MINIMO","OK"))</f>
        <v/>
      </c>
    </row>
    <row r="7984">
      <c r="B7984">
        <f>IFERROR(VLOOKUP(A7984,Produtos!A:B,2,FALSE),"")</f>
        <v/>
      </c>
      <c r="D7984" s="10">
        <f>IFERROR(INDEX(Lotes!$E:$E,MATCH(1,(Lotes!$A:$A=A7984)*(Lotes!$C:$C=C7984),0)),"")</f>
        <v/>
      </c>
      <c r="E7984" s="14">
        <f>IF(D7984="","",D7984-TODAY())</f>
        <v/>
      </c>
      <c r="F7984">
        <f>IF(D7984="","",IF(E7984&lt;0,"VENCIDO",IF(E7984&lt;=30,"VENCE EM &lt;= 30 DIAS",IF(E7984&lt;=60,"ATENCAO (31-60 DIAS)","OK"))))</f>
        <v/>
      </c>
      <c r="G7984" s="14">
        <f>SUMIFS(Lancamentos!$G:$G,Lancamentos!$C:$C,$A7984,Lancamentos!$E:$E,$C7984,Lancamentos!$B:$B,"ENTRADA")</f>
        <v/>
      </c>
      <c r="H7984" s="14">
        <f>SUMIFS(Lancamentos!$G:$G,Lancamentos!$C:$C,$A7984,Lancamentos!$E:$E,$C7984,Lancamentos!$B:$B,"SAIDA_USO")</f>
        <v/>
      </c>
      <c r="I7984" s="14">
        <f>SUMIFS(Lancamentos!$G:$G,Lancamentos!$C:$C,$A7984,Lancamentos!$E:$E,$C7984,Lancamentos!$B:$B,"SAIDA_DESCARTE")</f>
        <v/>
      </c>
      <c r="J7984" s="14">
        <f>G7984-H7984-I7984</f>
        <v/>
      </c>
      <c r="K7984">
        <f>IF(A7984="","",IF(J7984&lt;=IFERROR(VLOOKUP(A7984,Produtos!$A:$E,5,FALSE),0),"ABAIXO DO MINIMO","OK"))</f>
        <v/>
      </c>
    </row>
    <row r="7985">
      <c r="B7985">
        <f>IFERROR(VLOOKUP(A7985,Produtos!A:B,2,FALSE),"")</f>
        <v/>
      </c>
      <c r="D7985" s="10">
        <f>IFERROR(INDEX(Lotes!$E:$E,MATCH(1,(Lotes!$A:$A=A7985)*(Lotes!$C:$C=C7985),0)),"")</f>
        <v/>
      </c>
      <c r="E7985" s="14">
        <f>IF(D7985="","",D7985-TODAY())</f>
        <v/>
      </c>
      <c r="F7985">
        <f>IF(D7985="","",IF(E7985&lt;0,"VENCIDO",IF(E7985&lt;=30,"VENCE EM &lt;= 30 DIAS",IF(E7985&lt;=60,"ATENCAO (31-60 DIAS)","OK"))))</f>
        <v/>
      </c>
      <c r="G7985" s="14">
        <f>SUMIFS(Lancamentos!$G:$G,Lancamentos!$C:$C,$A7985,Lancamentos!$E:$E,$C7985,Lancamentos!$B:$B,"ENTRADA")</f>
        <v/>
      </c>
      <c r="H7985" s="14">
        <f>SUMIFS(Lancamentos!$G:$G,Lancamentos!$C:$C,$A7985,Lancamentos!$E:$E,$C7985,Lancamentos!$B:$B,"SAIDA_USO")</f>
        <v/>
      </c>
      <c r="I7985" s="14">
        <f>SUMIFS(Lancamentos!$G:$G,Lancamentos!$C:$C,$A7985,Lancamentos!$E:$E,$C7985,Lancamentos!$B:$B,"SAIDA_DESCARTE")</f>
        <v/>
      </c>
      <c r="J7985" s="14">
        <f>G7985-H7985-I7985</f>
        <v/>
      </c>
      <c r="K7985">
        <f>IF(A7985="","",IF(J7985&lt;=IFERROR(VLOOKUP(A7985,Produtos!$A:$E,5,FALSE),0),"ABAIXO DO MINIMO","OK"))</f>
        <v/>
      </c>
    </row>
    <row r="7986">
      <c r="B7986">
        <f>IFERROR(VLOOKUP(A7986,Produtos!A:B,2,FALSE),"")</f>
        <v/>
      </c>
      <c r="D7986" s="10">
        <f>IFERROR(INDEX(Lotes!$E:$E,MATCH(1,(Lotes!$A:$A=A7986)*(Lotes!$C:$C=C7986),0)),"")</f>
        <v/>
      </c>
      <c r="E7986" s="14">
        <f>IF(D7986="","",D7986-TODAY())</f>
        <v/>
      </c>
      <c r="F7986">
        <f>IF(D7986="","",IF(E7986&lt;0,"VENCIDO",IF(E7986&lt;=30,"VENCE EM &lt;= 30 DIAS",IF(E7986&lt;=60,"ATENCAO (31-60 DIAS)","OK"))))</f>
        <v/>
      </c>
      <c r="G7986" s="14">
        <f>SUMIFS(Lancamentos!$G:$G,Lancamentos!$C:$C,$A7986,Lancamentos!$E:$E,$C7986,Lancamentos!$B:$B,"ENTRADA")</f>
        <v/>
      </c>
      <c r="H7986" s="14">
        <f>SUMIFS(Lancamentos!$G:$G,Lancamentos!$C:$C,$A7986,Lancamentos!$E:$E,$C7986,Lancamentos!$B:$B,"SAIDA_USO")</f>
        <v/>
      </c>
      <c r="I7986" s="14">
        <f>SUMIFS(Lancamentos!$G:$G,Lancamentos!$C:$C,$A7986,Lancamentos!$E:$E,$C7986,Lancamentos!$B:$B,"SAIDA_DESCARTE")</f>
        <v/>
      </c>
      <c r="J7986" s="14">
        <f>G7986-H7986-I7986</f>
        <v/>
      </c>
      <c r="K7986">
        <f>IF(A7986="","",IF(J7986&lt;=IFERROR(VLOOKUP(A7986,Produtos!$A:$E,5,FALSE),0),"ABAIXO DO MINIMO","OK"))</f>
        <v/>
      </c>
    </row>
    <row r="7987">
      <c r="B7987">
        <f>IFERROR(VLOOKUP(A7987,Produtos!A:B,2,FALSE),"")</f>
        <v/>
      </c>
      <c r="D7987" s="10">
        <f>IFERROR(INDEX(Lotes!$E:$E,MATCH(1,(Lotes!$A:$A=A7987)*(Lotes!$C:$C=C7987),0)),"")</f>
        <v/>
      </c>
      <c r="E7987" s="14">
        <f>IF(D7987="","",D7987-TODAY())</f>
        <v/>
      </c>
      <c r="F7987">
        <f>IF(D7987="","",IF(E7987&lt;0,"VENCIDO",IF(E7987&lt;=30,"VENCE EM &lt;= 30 DIAS",IF(E7987&lt;=60,"ATENCAO (31-60 DIAS)","OK"))))</f>
        <v/>
      </c>
      <c r="G7987" s="14">
        <f>SUMIFS(Lancamentos!$G:$G,Lancamentos!$C:$C,$A7987,Lancamentos!$E:$E,$C7987,Lancamentos!$B:$B,"ENTRADA")</f>
        <v/>
      </c>
      <c r="H7987" s="14">
        <f>SUMIFS(Lancamentos!$G:$G,Lancamentos!$C:$C,$A7987,Lancamentos!$E:$E,$C7987,Lancamentos!$B:$B,"SAIDA_USO")</f>
        <v/>
      </c>
      <c r="I7987" s="14">
        <f>SUMIFS(Lancamentos!$G:$G,Lancamentos!$C:$C,$A7987,Lancamentos!$E:$E,$C7987,Lancamentos!$B:$B,"SAIDA_DESCARTE")</f>
        <v/>
      </c>
      <c r="J7987" s="14">
        <f>G7987-H7987-I7987</f>
        <v/>
      </c>
      <c r="K7987">
        <f>IF(A7987="","",IF(J7987&lt;=IFERROR(VLOOKUP(A7987,Produtos!$A:$E,5,FALSE),0),"ABAIXO DO MINIMO","OK"))</f>
        <v/>
      </c>
    </row>
    <row r="7988">
      <c r="B7988">
        <f>IFERROR(VLOOKUP(A7988,Produtos!A:B,2,FALSE),"")</f>
        <v/>
      </c>
      <c r="D7988" s="10">
        <f>IFERROR(INDEX(Lotes!$E:$E,MATCH(1,(Lotes!$A:$A=A7988)*(Lotes!$C:$C=C7988),0)),"")</f>
        <v/>
      </c>
      <c r="E7988" s="14">
        <f>IF(D7988="","",D7988-TODAY())</f>
        <v/>
      </c>
      <c r="F7988">
        <f>IF(D7988="","",IF(E7988&lt;0,"VENCIDO",IF(E7988&lt;=30,"VENCE EM &lt;= 30 DIAS",IF(E7988&lt;=60,"ATENCAO (31-60 DIAS)","OK"))))</f>
        <v/>
      </c>
      <c r="G7988" s="14">
        <f>SUMIFS(Lancamentos!$G:$G,Lancamentos!$C:$C,$A7988,Lancamentos!$E:$E,$C7988,Lancamentos!$B:$B,"ENTRADA")</f>
        <v/>
      </c>
      <c r="H7988" s="14">
        <f>SUMIFS(Lancamentos!$G:$G,Lancamentos!$C:$C,$A7988,Lancamentos!$E:$E,$C7988,Lancamentos!$B:$B,"SAIDA_USO")</f>
        <v/>
      </c>
      <c r="I7988" s="14">
        <f>SUMIFS(Lancamentos!$G:$G,Lancamentos!$C:$C,$A7988,Lancamentos!$E:$E,$C7988,Lancamentos!$B:$B,"SAIDA_DESCARTE")</f>
        <v/>
      </c>
      <c r="J7988" s="14">
        <f>G7988-H7988-I7988</f>
        <v/>
      </c>
      <c r="K7988">
        <f>IF(A7988="","",IF(J7988&lt;=IFERROR(VLOOKUP(A7988,Produtos!$A:$E,5,FALSE),0),"ABAIXO DO MINIMO","OK"))</f>
        <v/>
      </c>
    </row>
    <row r="7989">
      <c r="B7989">
        <f>IFERROR(VLOOKUP(A7989,Produtos!A:B,2,FALSE),"")</f>
        <v/>
      </c>
      <c r="D7989" s="10">
        <f>IFERROR(INDEX(Lotes!$E:$E,MATCH(1,(Lotes!$A:$A=A7989)*(Lotes!$C:$C=C7989),0)),"")</f>
        <v/>
      </c>
      <c r="E7989" s="14">
        <f>IF(D7989="","",D7989-TODAY())</f>
        <v/>
      </c>
      <c r="F7989">
        <f>IF(D7989="","",IF(E7989&lt;0,"VENCIDO",IF(E7989&lt;=30,"VENCE EM &lt;= 30 DIAS",IF(E7989&lt;=60,"ATENCAO (31-60 DIAS)","OK"))))</f>
        <v/>
      </c>
      <c r="G7989" s="14">
        <f>SUMIFS(Lancamentos!$G:$G,Lancamentos!$C:$C,$A7989,Lancamentos!$E:$E,$C7989,Lancamentos!$B:$B,"ENTRADA")</f>
        <v/>
      </c>
      <c r="H7989" s="14">
        <f>SUMIFS(Lancamentos!$G:$G,Lancamentos!$C:$C,$A7989,Lancamentos!$E:$E,$C7989,Lancamentos!$B:$B,"SAIDA_USO")</f>
        <v/>
      </c>
      <c r="I7989" s="14">
        <f>SUMIFS(Lancamentos!$G:$G,Lancamentos!$C:$C,$A7989,Lancamentos!$E:$E,$C7989,Lancamentos!$B:$B,"SAIDA_DESCARTE")</f>
        <v/>
      </c>
      <c r="J7989" s="14">
        <f>G7989-H7989-I7989</f>
        <v/>
      </c>
      <c r="K7989">
        <f>IF(A7989="","",IF(J7989&lt;=IFERROR(VLOOKUP(A7989,Produtos!$A:$E,5,FALSE),0),"ABAIXO DO MINIMO","OK"))</f>
        <v/>
      </c>
    </row>
    <row r="7990">
      <c r="B7990">
        <f>IFERROR(VLOOKUP(A7990,Produtos!A:B,2,FALSE),"")</f>
        <v/>
      </c>
      <c r="D7990" s="10">
        <f>IFERROR(INDEX(Lotes!$E:$E,MATCH(1,(Lotes!$A:$A=A7990)*(Lotes!$C:$C=C7990),0)),"")</f>
        <v/>
      </c>
      <c r="E7990" s="14">
        <f>IF(D7990="","",D7990-TODAY())</f>
        <v/>
      </c>
      <c r="F7990">
        <f>IF(D7990="","",IF(E7990&lt;0,"VENCIDO",IF(E7990&lt;=30,"VENCE EM &lt;= 30 DIAS",IF(E7990&lt;=60,"ATENCAO (31-60 DIAS)","OK"))))</f>
        <v/>
      </c>
      <c r="G7990" s="14">
        <f>SUMIFS(Lancamentos!$G:$G,Lancamentos!$C:$C,$A7990,Lancamentos!$E:$E,$C7990,Lancamentos!$B:$B,"ENTRADA")</f>
        <v/>
      </c>
      <c r="H7990" s="14">
        <f>SUMIFS(Lancamentos!$G:$G,Lancamentos!$C:$C,$A7990,Lancamentos!$E:$E,$C7990,Lancamentos!$B:$B,"SAIDA_USO")</f>
        <v/>
      </c>
      <c r="I7990" s="14">
        <f>SUMIFS(Lancamentos!$G:$G,Lancamentos!$C:$C,$A7990,Lancamentos!$E:$E,$C7990,Lancamentos!$B:$B,"SAIDA_DESCARTE")</f>
        <v/>
      </c>
      <c r="J7990" s="14">
        <f>G7990-H7990-I7990</f>
        <v/>
      </c>
      <c r="K7990">
        <f>IF(A7990="","",IF(J7990&lt;=IFERROR(VLOOKUP(A7990,Produtos!$A:$E,5,FALSE),0),"ABAIXO DO MINIMO","OK"))</f>
        <v/>
      </c>
    </row>
    <row r="7991">
      <c r="B7991">
        <f>IFERROR(VLOOKUP(A7991,Produtos!A:B,2,FALSE),"")</f>
        <v/>
      </c>
      <c r="D7991" s="10">
        <f>IFERROR(INDEX(Lotes!$E:$E,MATCH(1,(Lotes!$A:$A=A7991)*(Lotes!$C:$C=C7991),0)),"")</f>
        <v/>
      </c>
      <c r="E7991" s="14">
        <f>IF(D7991="","",D7991-TODAY())</f>
        <v/>
      </c>
      <c r="F7991">
        <f>IF(D7991="","",IF(E7991&lt;0,"VENCIDO",IF(E7991&lt;=30,"VENCE EM &lt;= 30 DIAS",IF(E7991&lt;=60,"ATENCAO (31-60 DIAS)","OK"))))</f>
        <v/>
      </c>
      <c r="G7991" s="14">
        <f>SUMIFS(Lancamentos!$G:$G,Lancamentos!$C:$C,$A7991,Lancamentos!$E:$E,$C7991,Lancamentos!$B:$B,"ENTRADA")</f>
        <v/>
      </c>
      <c r="H7991" s="14">
        <f>SUMIFS(Lancamentos!$G:$G,Lancamentos!$C:$C,$A7991,Lancamentos!$E:$E,$C7991,Lancamentos!$B:$B,"SAIDA_USO")</f>
        <v/>
      </c>
      <c r="I7991" s="14">
        <f>SUMIFS(Lancamentos!$G:$G,Lancamentos!$C:$C,$A7991,Lancamentos!$E:$E,$C7991,Lancamentos!$B:$B,"SAIDA_DESCARTE")</f>
        <v/>
      </c>
      <c r="J7991" s="14">
        <f>G7991-H7991-I7991</f>
        <v/>
      </c>
      <c r="K7991">
        <f>IF(A7991="","",IF(J7991&lt;=IFERROR(VLOOKUP(A7991,Produtos!$A:$E,5,FALSE),0),"ABAIXO DO MINIMO","OK"))</f>
        <v/>
      </c>
    </row>
    <row r="7992">
      <c r="B7992">
        <f>IFERROR(VLOOKUP(A7992,Produtos!A:B,2,FALSE),"")</f>
        <v/>
      </c>
      <c r="D7992" s="10">
        <f>IFERROR(INDEX(Lotes!$E:$E,MATCH(1,(Lotes!$A:$A=A7992)*(Lotes!$C:$C=C7992),0)),"")</f>
        <v/>
      </c>
      <c r="E7992" s="14">
        <f>IF(D7992="","",D7992-TODAY())</f>
        <v/>
      </c>
      <c r="F7992">
        <f>IF(D7992="","",IF(E7992&lt;0,"VENCIDO",IF(E7992&lt;=30,"VENCE EM &lt;= 30 DIAS",IF(E7992&lt;=60,"ATENCAO (31-60 DIAS)","OK"))))</f>
        <v/>
      </c>
      <c r="G7992" s="14">
        <f>SUMIFS(Lancamentos!$G:$G,Lancamentos!$C:$C,$A7992,Lancamentos!$E:$E,$C7992,Lancamentos!$B:$B,"ENTRADA")</f>
        <v/>
      </c>
      <c r="H7992" s="14">
        <f>SUMIFS(Lancamentos!$G:$G,Lancamentos!$C:$C,$A7992,Lancamentos!$E:$E,$C7992,Lancamentos!$B:$B,"SAIDA_USO")</f>
        <v/>
      </c>
      <c r="I7992" s="14">
        <f>SUMIFS(Lancamentos!$G:$G,Lancamentos!$C:$C,$A7992,Lancamentos!$E:$E,$C7992,Lancamentos!$B:$B,"SAIDA_DESCARTE")</f>
        <v/>
      </c>
      <c r="J7992" s="14">
        <f>G7992-H7992-I7992</f>
        <v/>
      </c>
      <c r="K7992">
        <f>IF(A7992="","",IF(J7992&lt;=IFERROR(VLOOKUP(A7992,Produtos!$A:$E,5,FALSE),0),"ABAIXO DO MINIMO","OK"))</f>
        <v/>
      </c>
    </row>
    <row r="7993">
      <c r="B7993">
        <f>IFERROR(VLOOKUP(A7993,Produtos!A:B,2,FALSE),"")</f>
        <v/>
      </c>
      <c r="D7993" s="10">
        <f>IFERROR(INDEX(Lotes!$E:$E,MATCH(1,(Lotes!$A:$A=A7993)*(Lotes!$C:$C=C7993),0)),"")</f>
        <v/>
      </c>
      <c r="E7993" s="14">
        <f>IF(D7993="","",D7993-TODAY())</f>
        <v/>
      </c>
      <c r="F7993">
        <f>IF(D7993="","",IF(E7993&lt;0,"VENCIDO",IF(E7993&lt;=30,"VENCE EM &lt;= 30 DIAS",IF(E7993&lt;=60,"ATENCAO (31-60 DIAS)","OK"))))</f>
        <v/>
      </c>
      <c r="G7993" s="14">
        <f>SUMIFS(Lancamentos!$G:$G,Lancamentos!$C:$C,$A7993,Lancamentos!$E:$E,$C7993,Lancamentos!$B:$B,"ENTRADA")</f>
        <v/>
      </c>
      <c r="H7993" s="14">
        <f>SUMIFS(Lancamentos!$G:$G,Lancamentos!$C:$C,$A7993,Lancamentos!$E:$E,$C7993,Lancamentos!$B:$B,"SAIDA_USO")</f>
        <v/>
      </c>
      <c r="I7993" s="14">
        <f>SUMIFS(Lancamentos!$G:$G,Lancamentos!$C:$C,$A7993,Lancamentos!$E:$E,$C7993,Lancamentos!$B:$B,"SAIDA_DESCARTE")</f>
        <v/>
      </c>
      <c r="J7993" s="14">
        <f>G7993-H7993-I7993</f>
        <v/>
      </c>
      <c r="K7993">
        <f>IF(A7993="","",IF(J7993&lt;=IFERROR(VLOOKUP(A7993,Produtos!$A:$E,5,FALSE),0),"ABAIXO DO MINIMO","OK"))</f>
        <v/>
      </c>
    </row>
    <row r="7994">
      <c r="B7994">
        <f>IFERROR(VLOOKUP(A7994,Produtos!A:B,2,FALSE),"")</f>
        <v/>
      </c>
      <c r="D7994" s="10">
        <f>IFERROR(INDEX(Lotes!$E:$E,MATCH(1,(Lotes!$A:$A=A7994)*(Lotes!$C:$C=C7994),0)),"")</f>
        <v/>
      </c>
      <c r="E7994" s="14">
        <f>IF(D7994="","",D7994-TODAY())</f>
        <v/>
      </c>
      <c r="F7994">
        <f>IF(D7994="","",IF(E7994&lt;0,"VENCIDO",IF(E7994&lt;=30,"VENCE EM &lt;= 30 DIAS",IF(E7994&lt;=60,"ATENCAO (31-60 DIAS)","OK"))))</f>
        <v/>
      </c>
      <c r="G7994" s="14">
        <f>SUMIFS(Lancamentos!$G:$G,Lancamentos!$C:$C,$A7994,Lancamentos!$E:$E,$C7994,Lancamentos!$B:$B,"ENTRADA")</f>
        <v/>
      </c>
      <c r="H7994" s="14">
        <f>SUMIFS(Lancamentos!$G:$G,Lancamentos!$C:$C,$A7994,Lancamentos!$E:$E,$C7994,Lancamentos!$B:$B,"SAIDA_USO")</f>
        <v/>
      </c>
      <c r="I7994" s="14">
        <f>SUMIFS(Lancamentos!$G:$G,Lancamentos!$C:$C,$A7994,Lancamentos!$E:$E,$C7994,Lancamentos!$B:$B,"SAIDA_DESCARTE")</f>
        <v/>
      </c>
      <c r="J7994" s="14">
        <f>G7994-H7994-I7994</f>
        <v/>
      </c>
      <c r="K7994">
        <f>IF(A7994="","",IF(J7994&lt;=IFERROR(VLOOKUP(A7994,Produtos!$A:$E,5,FALSE),0),"ABAIXO DO MINIMO","OK"))</f>
        <v/>
      </c>
    </row>
    <row r="7995">
      <c r="B7995">
        <f>IFERROR(VLOOKUP(A7995,Produtos!A:B,2,FALSE),"")</f>
        <v/>
      </c>
      <c r="D7995" s="10">
        <f>IFERROR(INDEX(Lotes!$E:$E,MATCH(1,(Lotes!$A:$A=A7995)*(Lotes!$C:$C=C7995),0)),"")</f>
        <v/>
      </c>
      <c r="E7995" s="14">
        <f>IF(D7995="","",D7995-TODAY())</f>
        <v/>
      </c>
      <c r="F7995">
        <f>IF(D7995="","",IF(E7995&lt;0,"VENCIDO",IF(E7995&lt;=30,"VENCE EM &lt;= 30 DIAS",IF(E7995&lt;=60,"ATENCAO (31-60 DIAS)","OK"))))</f>
        <v/>
      </c>
      <c r="G7995" s="14">
        <f>SUMIFS(Lancamentos!$G:$G,Lancamentos!$C:$C,$A7995,Lancamentos!$E:$E,$C7995,Lancamentos!$B:$B,"ENTRADA")</f>
        <v/>
      </c>
      <c r="H7995" s="14">
        <f>SUMIFS(Lancamentos!$G:$G,Lancamentos!$C:$C,$A7995,Lancamentos!$E:$E,$C7995,Lancamentos!$B:$B,"SAIDA_USO")</f>
        <v/>
      </c>
      <c r="I7995" s="14">
        <f>SUMIFS(Lancamentos!$G:$G,Lancamentos!$C:$C,$A7995,Lancamentos!$E:$E,$C7995,Lancamentos!$B:$B,"SAIDA_DESCARTE")</f>
        <v/>
      </c>
      <c r="J7995" s="14">
        <f>G7995-H7995-I7995</f>
        <v/>
      </c>
      <c r="K7995">
        <f>IF(A7995="","",IF(J7995&lt;=IFERROR(VLOOKUP(A7995,Produtos!$A:$E,5,FALSE),0),"ABAIXO DO MINIMO","OK"))</f>
        <v/>
      </c>
    </row>
    <row r="7996">
      <c r="B7996">
        <f>IFERROR(VLOOKUP(A7996,Produtos!A:B,2,FALSE),"")</f>
        <v/>
      </c>
      <c r="D7996" s="10">
        <f>IFERROR(INDEX(Lotes!$E:$E,MATCH(1,(Lotes!$A:$A=A7996)*(Lotes!$C:$C=C7996),0)),"")</f>
        <v/>
      </c>
      <c r="E7996" s="14">
        <f>IF(D7996="","",D7996-TODAY())</f>
        <v/>
      </c>
      <c r="F7996">
        <f>IF(D7996="","",IF(E7996&lt;0,"VENCIDO",IF(E7996&lt;=30,"VENCE EM &lt;= 30 DIAS",IF(E7996&lt;=60,"ATENCAO (31-60 DIAS)","OK"))))</f>
        <v/>
      </c>
      <c r="G7996" s="14">
        <f>SUMIFS(Lancamentos!$G:$G,Lancamentos!$C:$C,$A7996,Lancamentos!$E:$E,$C7996,Lancamentos!$B:$B,"ENTRADA")</f>
        <v/>
      </c>
      <c r="H7996" s="14">
        <f>SUMIFS(Lancamentos!$G:$G,Lancamentos!$C:$C,$A7996,Lancamentos!$E:$E,$C7996,Lancamentos!$B:$B,"SAIDA_USO")</f>
        <v/>
      </c>
      <c r="I7996" s="14">
        <f>SUMIFS(Lancamentos!$G:$G,Lancamentos!$C:$C,$A7996,Lancamentos!$E:$E,$C7996,Lancamentos!$B:$B,"SAIDA_DESCARTE")</f>
        <v/>
      </c>
      <c r="J7996" s="14">
        <f>G7996-H7996-I7996</f>
        <v/>
      </c>
      <c r="K7996">
        <f>IF(A7996="","",IF(J7996&lt;=IFERROR(VLOOKUP(A7996,Produtos!$A:$E,5,FALSE),0),"ABAIXO DO MINIMO","OK"))</f>
        <v/>
      </c>
    </row>
    <row r="7997">
      <c r="B7997">
        <f>IFERROR(VLOOKUP(A7997,Produtos!A:B,2,FALSE),"")</f>
        <v/>
      </c>
      <c r="D7997" s="10">
        <f>IFERROR(INDEX(Lotes!$E:$E,MATCH(1,(Lotes!$A:$A=A7997)*(Lotes!$C:$C=C7997),0)),"")</f>
        <v/>
      </c>
      <c r="E7997" s="14">
        <f>IF(D7997="","",D7997-TODAY())</f>
        <v/>
      </c>
      <c r="F7997">
        <f>IF(D7997="","",IF(E7997&lt;0,"VENCIDO",IF(E7997&lt;=30,"VENCE EM &lt;= 30 DIAS",IF(E7997&lt;=60,"ATENCAO (31-60 DIAS)","OK"))))</f>
        <v/>
      </c>
      <c r="G7997" s="14">
        <f>SUMIFS(Lancamentos!$G:$G,Lancamentos!$C:$C,$A7997,Lancamentos!$E:$E,$C7997,Lancamentos!$B:$B,"ENTRADA")</f>
        <v/>
      </c>
      <c r="H7997" s="14">
        <f>SUMIFS(Lancamentos!$G:$G,Lancamentos!$C:$C,$A7997,Lancamentos!$E:$E,$C7997,Lancamentos!$B:$B,"SAIDA_USO")</f>
        <v/>
      </c>
      <c r="I7997" s="14">
        <f>SUMIFS(Lancamentos!$G:$G,Lancamentos!$C:$C,$A7997,Lancamentos!$E:$E,$C7997,Lancamentos!$B:$B,"SAIDA_DESCARTE")</f>
        <v/>
      </c>
      <c r="J7997" s="14">
        <f>G7997-H7997-I7997</f>
        <v/>
      </c>
      <c r="K7997">
        <f>IF(A7997="","",IF(J7997&lt;=IFERROR(VLOOKUP(A7997,Produtos!$A:$E,5,FALSE),0),"ABAIXO DO MINIMO","OK"))</f>
        <v/>
      </c>
    </row>
    <row r="7998">
      <c r="B7998">
        <f>IFERROR(VLOOKUP(A7998,Produtos!A:B,2,FALSE),"")</f>
        <v/>
      </c>
      <c r="D7998" s="10">
        <f>IFERROR(INDEX(Lotes!$E:$E,MATCH(1,(Lotes!$A:$A=A7998)*(Lotes!$C:$C=C7998),0)),"")</f>
        <v/>
      </c>
      <c r="E7998" s="14">
        <f>IF(D7998="","",D7998-TODAY())</f>
        <v/>
      </c>
      <c r="F7998">
        <f>IF(D7998="","",IF(E7998&lt;0,"VENCIDO",IF(E7998&lt;=30,"VENCE EM &lt;= 30 DIAS",IF(E7998&lt;=60,"ATENCAO (31-60 DIAS)","OK"))))</f>
        <v/>
      </c>
      <c r="G7998" s="14">
        <f>SUMIFS(Lancamentos!$G:$G,Lancamentos!$C:$C,$A7998,Lancamentos!$E:$E,$C7998,Lancamentos!$B:$B,"ENTRADA")</f>
        <v/>
      </c>
      <c r="H7998" s="14">
        <f>SUMIFS(Lancamentos!$G:$G,Lancamentos!$C:$C,$A7998,Lancamentos!$E:$E,$C7998,Lancamentos!$B:$B,"SAIDA_USO")</f>
        <v/>
      </c>
      <c r="I7998" s="14">
        <f>SUMIFS(Lancamentos!$G:$G,Lancamentos!$C:$C,$A7998,Lancamentos!$E:$E,$C7998,Lancamentos!$B:$B,"SAIDA_DESCARTE")</f>
        <v/>
      </c>
      <c r="J7998" s="14">
        <f>G7998-H7998-I7998</f>
        <v/>
      </c>
      <c r="K7998">
        <f>IF(A7998="","",IF(J7998&lt;=IFERROR(VLOOKUP(A7998,Produtos!$A:$E,5,FALSE),0),"ABAIXO DO MINIMO","OK"))</f>
        <v/>
      </c>
    </row>
    <row r="7999">
      <c r="B7999">
        <f>IFERROR(VLOOKUP(A7999,Produtos!A:B,2,FALSE),"")</f>
        <v/>
      </c>
      <c r="D7999" s="10">
        <f>IFERROR(INDEX(Lotes!$E:$E,MATCH(1,(Lotes!$A:$A=A7999)*(Lotes!$C:$C=C7999),0)),"")</f>
        <v/>
      </c>
      <c r="E7999" s="14">
        <f>IF(D7999="","",D7999-TODAY())</f>
        <v/>
      </c>
      <c r="F7999">
        <f>IF(D7999="","",IF(E7999&lt;0,"VENCIDO",IF(E7999&lt;=30,"VENCE EM &lt;= 30 DIAS",IF(E7999&lt;=60,"ATENCAO (31-60 DIAS)","OK"))))</f>
        <v/>
      </c>
      <c r="G7999" s="14">
        <f>SUMIFS(Lancamentos!$G:$G,Lancamentos!$C:$C,$A7999,Lancamentos!$E:$E,$C7999,Lancamentos!$B:$B,"ENTRADA")</f>
        <v/>
      </c>
      <c r="H7999" s="14">
        <f>SUMIFS(Lancamentos!$G:$G,Lancamentos!$C:$C,$A7999,Lancamentos!$E:$E,$C7999,Lancamentos!$B:$B,"SAIDA_USO")</f>
        <v/>
      </c>
      <c r="I7999" s="14">
        <f>SUMIFS(Lancamentos!$G:$G,Lancamentos!$C:$C,$A7999,Lancamentos!$E:$E,$C7999,Lancamentos!$B:$B,"SAIDA_DESCARTE")</f>
        <v/>
      </c>
      <c r="J7999" s="14">
        <f>G7999-H7999-I7999</f>
        <v/>
      </c>
      <c r="K7999">
        <f>IF(A7999="","",IF(J7999&lt;=IFERROR(VLOOKUP(A7999,Produtos!$A:$E,5,FALSE),0),"ABAIXO DO MINIMO","OK"))</f>
        <v/>
      </c>
    </row>
    <row r="8000">
      <c r="B8000">
        <f>IFERROR(VLOOKUP(A8000,Produtos!A:B,2,FALSE),"")</f>
        <v/>
      </c>
      <c r="D8000" s="10">
        <f>IFERROR(INDEX(Lotes!$E:$E,MATCH(1,(Lotes!$A:$A=A8000)*(Lotes!$C:$C=C8000),0)),"")</f>
        <v/>
      </c>
      <c r="E8000" s="14">
        <f>IF(D8000="","",D8000-TODAY())</f>
        <v/>
      </c>
      <c r="F8000">
        <f>IF(D8000="","",IF(E8000&lt;0,"VENCIDO",IF(E8000&lt;=30,"VENCE EM &lt;= 30 DIAS",IF(E8000&lt;=60,"ATENCAO (31-60 DIAS)","OK"))))</f>
        <v/>
      </c>
      <c r="G8000" s="14">
        <f>SUMIFS(Lancamentos!$G:$G,Lancamentos!$C:$C,$A8000,Lancamentos!$E:$E,$C8000,Lancamentos!$B:$B,"ENTRADA")</f>
        <v/>
      </c>
      <c r="H8000" s="14">
        <f>SUMIFS(Lancamentos!$G:$G,Lancamentos!$C:$C,$A8000,Lancamentos!$E:$E,$C8000,Lancamentos!$B:$B,"SAIDA_USO")</f>
        <v/>
      </c>
      <c r="I8000" s="14">
        <f>SUMIFS(Lancamentos!$G:$G,Lancamentos!$C:$C,$A8000,Lancamentos!$E:$E,$C8000,Lancamentos!$B:$B,"SAIDA_DESCARTE")</f>
        <v/>
      </c>
      <c r="J8000" s="14">
        <f>G8000-H8000-I8000</f>
        <v/>
      </c>
      <c r="K8000">
        <f>IF(A8000="","",IF(J8000&lt;=IFERROR(VLOOKUP(A8000,Produtos!$A:$E,5,FALSE),0),"ABAIXO DO MINIMO","OK"))</f>
        <v/>
      </c>
    </row>
  </sheetData>
  <autoFilter ref="A6:K8000"/>
  <mergeCells count="6">
    <mergeCell ref="L3:M3"/>
    <mergeCell ref="O2:P2"/>
    <mergeCell ref="N3:O3"/>
    <mergeCell ref="L1:P1"/>
    <mergeCell ref="L2:N2"/>
    <mergeCell ref="A1:K1"/>
  </mergeCells>
  <conditionalFormatting sqref="A7:K8000">
    <cfRule type="expression" priority="1" dxfId="0">
      <formula>$F7="VENCIDO"</formula>
    </cfRule>
    <cfRule type="expression" priority="2" dxfId="1">
      <formula>$F7="VENCE EM &lt;= 30 DIAS"</formula>
    </cfRule>
    <cfRule type="expression" priority="3" dxfId="2">
      <formula>$F7="ATENCAO (31-60 DIAS)"</formula>
    </cfRule>
    <cfRule type="expression" priority="4" dxfId="3">
      <formula>$K7="ABAIXO DO MINIMO"</formula>
    </cfRule>
  </conditionalFormatting>
  <hyperlinks>
    <hyperlink xmlns:r="http://schemas.openxmlformats.org/officeDocument/2006/relationships" ref="L3" r:id="rId1"/>
    <hyperlink xmlns:r="http://schemas.openxmlformats.org/officeDocument/2006/relationships" ref="N3" r:id="rId2"/>
    <hyperlink xmlns:r="http://schemas.openxmlformats.org/officeDocument/2006/relationships" ref="P3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RELATORIO RAPIDO</t>
        </is>
      </c>
      <c r="L1" s="18" t="inlineStr">
        <is>
          <t>CONTROLE DE ESTOQUE - TINTAS E INFLAMAVEIS</t>
        </is>
      </c>
      <c r="M1" s="19" t="n"/>
      <c r="N1" s="19" t="n"/>
      <c r="O1" s="19" t="n"/>
      <c r="P1" s="19" t="n"/>
    </row>
    <row r="2">
      <c r="L2" s="20" t="inlineStr">
        <is>
          <t>Aba atual: Relatorio</t>
        </is>
      </c>
      <c r="M2" s="19" t="n"/>
      <c r="N2" s="19" t="n"/>
      <c r="O2" s="21" t="inlineStr">
        <is>
          <t>Atualizado: 10/03/2026 22:50</t>
        </is>
      </c>
      <c r="P2" s="19" t="n"/>
    </row>
    <row r="3">
      <c r="A3" s="6" t="inlineStr">
        <is>
          <t>Indicador</t>
        </is>
      </c>
      <c r="B3" s="6" t="inlineStr">
        <is>
          <t>Valor</t>
        </is>
      </c>
      <c r="L3" s="22" t="inlineStr">
        <is>
          <t>&lt;&lt; Anterior</t>
        </is>
      </c>
      <c r="M3" s="19" t="n"/>
      <c r="N3" s="22" t="inlineStr">
        <is>
          <t>Inicio</t>
        </is>
      </c>
      <c r="O3" s="19" t="n"/>
      <c r="P3" s="22" t="inlineStr">
        <is>
          <t>Proxima &gt;&gt;</t>
        </is>
      </c>
    </row>
    <row r="4">
      <c r="A4" s="4" t="inlineStr">
        <is>
          <t>Produtos cadastrados</t>
        </is>
      </c>
      <c r="B4" s="4">
        <f>COUNTA(Produtos!A7:A3000)</f>
        <v/>
      </c>
    </row>
    <row r="5">
      <c r="A5" s="4" t="inlineStr">
        <is>
          <t>Lotes ativos</t>
        </is>
      </c>
      <c r="B5" s="4">
        <f>COUNTA(Estoque_Alertas!C7:C8000)</f>
        <v/>
      </c>
    </row>
    <row r="6">
      <c r="A6" s="4" t="inlineStr">
        <is>
          <t>Saldo total</t>
        </is>
      </c>
      <c r="B6" s="4">
        <f>SUM(Estoque_Alertas!J7:J8000)</f>
        <v/>
      </c>
    </row>
    <row r="7">
      <c r="A7" s="4" t="inlineStr">
        <is>
          <t>Lotes vencidos</t>
        </is>
      </c>
      <c r="B7" s="4">
        <f>COUNTIF(Estoque_Alertas!F7:F8000,"VENCIDO")</f>
        <v/>
      </c>
    </row>
    <row r="8">
      <c r="A8" s="4" t="inlineStr">
        <is>
          <t>Vence &lt;=30 dias</t>
        </is>
      </c>
      <c r="B8" s="4">
        <f>COUNTIF(Estoque_Alertas!F7:F8000,"VENCE EM &lt;= 30 DIAS")</f>
        <v/>
      </c>
    </row>
    <row r="9">
      <c r="A9" s="4" t="inlineStr">
        <is>
          <t>Abaixo do minimo</t>
        </is>
      </c>
      <c r="B9" s="4">
        <f>COUNTIF(Estoque_Alertas!K7:K8000,"ABAIXO DO MINIMO")</f>
        <v/>
      </c>
    </row>
  </sheetData>
  <mergeCells count="6">
    <mergeCell ref="L3:M3"/>
    <mergeCell ref="O2:P2"/>
    <mergeCell ref="N3:O3"/>
    <mergeCell ref="L1:P1"/>
    <mergeCell ref="A1:H1"/>
    <mergeCell ref="L2:N2"/>
  </mergeCells>
  <hyperlinks>
    <hyperlink xmlns:r="http://schemas.openxmlformats.org/officeDocument/2006/relationships" ref="L3" r:id="rId1"/>
    <hyperlink xmlns:r="http://schemas.openxmlformats.org/officeDocument/2006/relationships" ref="N3" r:id="rId2"/>
    <hyperlink xmlns:r="http://schemas.openxmlformats.org/officeDocument/2006/relationships" ref="P3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1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INSTRUCOES DE USO (SEM INSTALACAO)</t>
        </is>
      </c>
      <c r="L1" s="18" t="inlineStr">
        <is>
          <t>CONTROLE DE ESTOQUE - TINTAS E INFLAMAVEIS</t>
        </is>
      </c>
      <c r="M1" s="19" t="n"/>
      <c r="N1" s="19" t="n"/>
      <c r="O1" s="19" t="n"/>
      <c r="P1" s="19" t="n"/>
    </row>
    <row r="2">
      <c r="L2" s="20" t="inlineStr">
        <is>
          <t>Aba atual: Como_Usar</t>
        </is>
      </c>
      <c r="M2" s="19" t="n"/>
      <c r="N2" s="19" t="n"/>
      <c r="O2" s="21" t="inlineStr">
        <is>
          <t>Atualizado: 10/03/2026 22:50</t>
        </is>
      </c>
      <c r="P2" s="19" t="n"/>
    </row>
    <row r="3">
      <c r="A3" s="5" t="inlineStr">
        <is>
          <t>Fluxo operacional</t>
        </is>
      </c>
      <c r="L3" s="22" t="inlineStr">
        <is>
          <t>&lt;&lt; Anterior</t>
        </is>
      </c>
      <c r="M3" s="19" t="n"/>
      <c r="N3" s="22" t="inlineStr">
        <is>
          <t>Inicio</t>
        </is>
      </c>
      <c r="O3" s="19" t="n"/>
      <c r="P3" s="22" t="inlineStr">
        <is>
          <t>Proxima &gt;&gt;</t>
        </is>
      </c>
    </row>
    <row r="5">
      <c r="A5" s="16" t="inlineStr">
        <is>
          <t>1) Abra a aba Inicio e siga os botoes numerados (1 ate 5).</t>
        </is>
      </c>
    </row>
    <row r="6">
      <c r="A6" s="16" t="inlineStr">
        <is>
          <t>2) Produtos: cadastrar ID unico, nome, categoria, unidade e estoque minimo.</t>
        </is>
      </c>
    </row>
    <row r="7">
      <c r="A7" s="16" t="inlineStr">
        <is>
          <t>3) Lotes: cadastrar cada lote com validade correta.</t>
        </is>
      </c>
    </row>
    <row r="8">
      <c r="A8" s="16" t="inlineStr">
        <is>
          <t>4) Lancamentos: registrar todas as entradas e saidas (uso/descarte).</t>
        </is>
      </c>
    </row>
    <row r="9">
      <c r="A9" s="16" t="inlineStr">
        <is>
          <t>5) Estoque_Alertas: verificar itens vencidos, proximos do vencimento e abaixo do minimo.</t>
        </is>
      </c>
    </row>
    <row r="10">
      <c r="A10" s="16" t="inlineStr">
        <is>
          <t>6) Nunca apague formulas nas colunas calculadas.</t>
        </is>
      </c>
    </row>
    <row r="11">
      <c r="A11" s="16" t="inlineStr">
        <is>
          <t>7) Para evitar conflito em rede: apenas 1 pessoa editando por vez.</t>
        </is>
      </c>
    </row>
    <row r="12">
      <c r="A12" s="16" t="inlineStr">
        <is>
          <t>8) Salvar diariamente uma copia de backup com data no nome do arquivo.</t>
        </is>
      </c>
    </row>
    <row r="13">
      <c r="A13" s="16" t="inlineStr">
        <is>
          <t>9) Em caso de erro de digitacao, corrigir no cadastro/lancamento original.</t>
        </is>
      </c>
    </row>
    <row r="14">
      <c r="A14" s="16" t="inlineStr">
        <is>
          <t>10) Recomendado: filtro por Status_Validade para priorizar acao imediata.</t>
        </is>
      </c>
    </row>
    <row r="18">
      <c r="A18" s="17" t="inlineStr">
        <is>
          <t>Observacao: esta versao funciona apenas com recursos nativos do Excel (sem macros).</t>
        </is>
      </c>
    </row>
  </sheetData>
  <mergeCells count="6">
    <mergeCell ref="L3:M3"/>
    <mergeCell ref="O2:P2"/>
    <mergeCell ref="N3:O3"/>
    <mergeCell ref="L1:P1"/>
    <mergeCell ref="A1:H1"/>
    <mergeCell ref="L2:N2"/>
  </mergeCells>
  <hyperlinks>
    <hyperlink xmlns:r="http://schemas.openxmlformats.org/officeDocument/2006/relationships" ref="L3" r:id="rId1"/>
    <hyperlink xmlns:r="http://schemas.openxmlformats.org/officeDocument/2006/relationships" ref="N3" r:id="rId2"/>
    <hyperlink xmlns:r="http://schemas.openxmlformats.org/officeDocument/2006/relationships" ref="P3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2026-03-10T20:13:20Z</dcterms:created>
  <dcterms:modified xsi:type="dcterms:W3CDTF">2026-03-11T01:50:40Z</dcterms:modified>
</cp:coreProperties>
</file>